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0.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C:\Excel\Home Improvement Sales Dashboard\Final Dashboard\"/>
    </mc:Choice>
  </mc:AlternateContent>
  <xr:revisionPtr revIDLastSave="0" documentId="13_ncr:1_{9687E9FB-1464-405E-BF71-A0FD426922ED}" xr6:coauthVersionLast="47" xr6:coauthVersionMax="47" xr10:uidLastSave="{00000000-0000-0000-0000-000000000000}"/>
  <bookViews>
    <workbookView xWindow="-108" yWindow="-108" windowWidth="23256" windowHeight="13896" firstSheet="6" activeTab="9" xr2:uid="{1D101F09-D95B-4BD4-B460-E46CC5A64D19}"/>
  </bookViews>
  <sheets>
    <sheet name="Raw Data" sheetId="2" r:id="rId1"/>
    <sheet name="Cleaned Data" sheetId="1" r:id="rId2"/>
    <sheet name="KPI" sheetId="4" r:id="rId3"/>
    <sheet name="Revenue Share by Pro Program" sheetId="11" r:id="rId4"/>
    <sheet name="Total Sales By Month" sheetId="5" r:id="rId5"/>
    <sheet name="Top Retailers" sheetId="6" r:id="rId6"/>
    <sheet name="Revenue Trend by Store Location" sheetId="7" r:id="rId7"/>
    <sheet name="Top 10 Products" sheetId="10" r:id="rId8"/>
    <sheet name="Impact of Bulk Discounts" sheetId="8" r:id="rId9"/>
    <sheet name="Dashboard" sheetId="12" r:id="rId10"/>
  </sheets>
  <definedNames>
    <definedName name="_xlchart.v5.0" hidden="1">'Revenue Trend by Store Location'!$E$2</definedName>
    <definedName name="_xlchart.v5.1" hidden="1">'Revenue Trend by Store Location'!$E$3:$E$62</definedName>
    <definedName name="_xlchart.v5.2" hidden="1">'Revenue Trend by Store Location'!$F$2</definedName>
    <definedName name="_xlchart.v5.3" hidden="1">'Revenue Trend by Store Location'!$F$3:$F$62</definedName>
    <definedName name="_xlchart.v5.4" hidden="1">'Revenue Trend by Store Location'!$E$2</definedName>
    <definedName name="_xlchart.v5.5" hidden="1">'Revenue Trend by Store Location'!$E$3:$E$62</definedName>
    <definedName name="_xlchart.v5.6" hidden="1">'Revenue Trend by Store Location'!$F$2</definedName>
    <definedName name="_xlchart.v5.7" hidden="1">'Revenue Trend by Store Location'!$F$3:$F$62</definedName>
    <definedName name="Slicer_brand">#N/A</definedName>
    <definedName name="Slicer_City">#N/A</definedName>
    <definedName name="Slicer_project_type">#N/A</definedName>
    <definedName name="Slicer_retailer">#N/A</definedName>
    <definedName name="Slicer_store_location">#N/A</definedName>
    <definedName name="Slicer_Year">#N/A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C15" i="4"/>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C11" i="4" a="1"/>
  <c r="C11" i="4" s="1"/>
  <c r="C9" i="4"/>
  <c r="C7" i="4"/>
  <c r="C5" i="4"/>
  <c r="E9" i="4"/>
  <c r="E7" i="4"/>
  <c r="E5" i="4"/>
  <c r="C1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<sst xmlns="http://schemas.openxmlformats.org/spreadsheetml/2006/main" count="39487" uniqueCount="9189">
  <si>
    <t>transaction_id</t>
  </si>
  <si>
    <t>retailer</t>
  </si>
  <si>
    <t>store_location</t>
  </si>
  <si>
    <t>department</t>
  </si>
  <si>
    <t>project_type</t>
  </si>
  <si>
    <t>sku</t>
  </si>
  <si>
    <t>brand</t>
  </si>
  <si>
    <t>unit_price</t>
  </si>
  <si>
    <t>quantity</t>
  </si>
  <si>
    <t>bulk_discount_applied_%</t>
  </si>
  <si>
    <t>subtotal_before_discount</t>
  </si>
  <si>
    <t>total_after_discount</t>
  </si>
  <si>
    <t>pro_program</t>
  </si>
  <si>
    <t>purchase_date</t>
  </si>
  <si>
    <t>DO-20240910-11568</t>
  </si>
  <si>
    <t>Do it Best</t>
  </si>
  <si>
    <t>South Joyceburgh, AS</t>
  </si>
  <si>
    <t>Electrical</t>
  </si>
  <si>
    <t>Electrical Upgrade</t>
  </si>
  <si>
    <t>ELE-382095</t>
  </si>
  <si>
    <t>Behr</t>
  </si>
  <si>
    <t>Contractors' Warehouse CBC</t>
  </si>
  <si>
    <t>LOW-20241106-63550</t>
  </si>
  <si>
    <t>Lowe's</t>
  </si>
  <si>
    <t>New Scott, MS</t>
  </si>
  <si>
    <t>Drywall &amp; Insulation</t>
  </si>
  <si>
    <t>DRY-123851</t>
  </si>
  <si>
    <t>Philips</t>
  </si>
  <si>
    <t>Lowe's MVPs Pro Rewards</t>
  </si>
  <si>
    <t>HAR-20240516-41194</t>
  </si>
  <si>
    <t>Harbor Freight Tools</t>
  </si>
  <si>
    <t>North David, TX</t>
  </si>
  <si>
    <t>Drywall Patch</t>
  </si>
  <si>
    <t>ELE-160787</t>
  </si>
  <si>
    <t>LOW-20241110-17341</t>
  </si>
  <si>
    <t>Floresfort, AK</t>
  </si>
  <si>
    <t>Outdoor &amp; Garden</t>
  </si>
  <si>
    <t>Landscaping</t>
  </si>
  <si>
    <t>OUT-878292</t>
  </si>
  <si>
    <t>Makita</t>
  </si>
  <si>
    <t>Ace Rewards</t>
  </si>
  <si>
    <t>HAR-20240724-68170</t>
  </si>
  <si>
    <t>North Margaretside, IL</t>
  </si>
  <si>
    <t>Tools &amp; Hardware</t>
  </si>
  <si>
    <t>Irrigation Setup</t>
  </si>
  <si>
    <t>TOO-526831</t>
  </si>
  <si>
    <t>LG</t>
  </si>
  <si>
    <t>None</t>
  </si>
  <si>
    <t>CON-20240317-39471</t>
  </si>
  <si>
    <t>Contractors' Warehouse</t>
  </si>
  <si>
    <t>Burketown, PR</t>
  </si>
  <si>
    <t>Lumber &amp; Building Materials</t>
  </si>
  <si>
    <t>LUM-453299</t>
  </si>
  <si>
    <t>Kobalt</t>
  </si>
  <si>
    <t>ACE-20250723-12817</t>
  </si>
  <si>
    <t>Ace Hardware</t>
  </si>
  <si>
    <t>Port Dominiqueview, FL</t>
  </si>
  <si>
    <t>Roof Repair</t>
  </si>
  <si>
    <t>KIT-784519</t>
  </si>
  <si>
    <t>Milwaukee</t>
  </si>
  <si>
    <t>Do it Best Rewards</t>
  </si>
  <si>
    <t>ACE-20240712-93941</t>
  </si>
  <si>
    <t>Beckermouth, MA</t>
  </si>
  <si>
    <t>Flooring</t>
  </si>
  <si>
    <t>FLO-136466</t>
  </si>
  <si>
    <t>Toro</t>
  </si>
  <si>
    <t>LOW-20240516-70955</t>
  </si>
  <si>
    <t>Doors &amp; Windows</t>
  </si>
  <si>
    <t>Flooring Install</t>
  </si>
  <si>
    <t>DOO-950203</t>
  </si>
  <si>
    <t>Whirlpool</t>
  </si>
  <si>
    <t>MEN-20240506-54477</t>
  </si>
  <si>
    <t>Menards</t>
  </si>
  <si>
    <t>Brittanyborough, NE</t>
  </si>
  <si>
    <t>HVAC Replacement</t>
  </si>
  <si>
    <t>OUT-491404</t>
  </si>
  <si>
    <t>DEWALT</t>
  </si>
  <si>
    <t>Home Depot Pro Xtra</t>
  </si>
  <si>
    <t>LOW-20240227-51049</t>
  </si>
  <si>
    <t>Andersonshire, ND</t>
  </si>
  <si>
    <t>HVAC</t>
  </si>
  <si>
    <t>HVA-939567</t>
  </si>
  <si>
    <t>Schlage</t>
  </si>
  <si>
    <t>84-20240512-36897</t>
  </si>
  <si>
    <t>84 Lumber</t>
  </si>
  <si>
    <t>Woodstown, WA</t>
  </si>
  <si>
    <t>Lighting &amp; Fans</t>
  </si>
  <si>
    <t>Door Install</t>
  </si>
  <si>
    <t>LIG-327351</t>
  </si>
  <si>
    <t>CON-20240919-17854</t>
  </si>
  <si>
    <t>West David, IA</t>
  </si>
  <si>
    <t>Fence Installation</t>
  </si>
  <si>
    <t>LIG-725417</t>
  </si>
  <si>
    <t>Husky</t>
  </si>
  <si>
    <t>FLO-20250204-51705</t>
  </si>
  <si>
    <t>Floor &amp; Decor</t>
  </si>
  <si>
    <t>Katherineborough, NJ</t>
  </si>
  <si>
    <t>LIG-437293</t>
  </si>
  <si>
    <t>LOW-20240921-28948</t>
  </si>
  <si>
    <t>Williamview, DC</t>
  </si>
  <si>
    <t>Garage Organization</t>
  </si>
  <si>
    <t>DRY-504374</t>
  </si>
  <si>
    <t>Samsung</t>
  </si>
  <si>
    <t>CON-20241109-72842</t>
  </si>
  <si>
    <t>West Lauren, MO</t>
  </si>
  <si>
    <t>Plumbing Rough-In</t>
  </si>
  <si>
    <t>FLO-425397</t>
  </si>
  <si>
    <t>Delta</t>
  </si>
  <si>
    <t>HAR-20240604-27408</t>
  </si>
  <si>
    <t>Smithborough, AR</t>
  </si>
  <si>
    <t>Paint</t>
  </si>
  <si>
    <t>Interior Painting</t>
  </si>
  <si>
    <t>PAI-196403</t>
  </si>
  <si>
    <t>ACE-20240618-91145</t>
  </si>
  <si>
    <t>Port Ginamouth, NJ</t>
  </si>
  <si>
    <t>FLO-867691</t>
  </si>
  <si>
    <t>Menards Contractor</t>
  </si>
  <si>
    <t>COS-20250630-61444</t>
  </si>
  <si>
    <t>Costco</t>
  </si>
  <si>
    <t>West Marieshire, NM</t>
  </si>
  <si>
    <t>Plumbing</t>
  </si>
  <si>
    <t>Shed Construction</t>
  </si>
  <si>
    <t>PLU-983680</t>
  </si>
  <si>
    <t>ACE-20250624-91914</t>
  </si>
  <si>
    <t>Mortonstad, OH</t>
  </si>
  <si>
    <t>Appliances</t>
  </si>
  <si>
    <t>APP-700346</t>
  </si>
  <si>
    <t>HAR-20250307-82670</t>
  </si>
  <si>
    <t>Branchstad, WV</t>
  </si>
  <si>
    <t>TOO-295745</t>
  </si>
  <si>
    <t>GE</t>
  </si>
  <si>
    <t>LOW-20241123-23858</t>
  </si>
  <si>
    <t>Makaylaberg, MA</t>
  </si>
  <si>
    <t>Bathroom Renovation</t>
  </si>
  <si>
    <t>DRY-556499</t>
  </si>
  <si>
    <t>Rust-Oleum</t>
  </si>
  <si>
    <t>DO-20241105-79168</t>
  </si>
  <si>
    <t>West Royton, ME</t>
  </si>
  <si>
    <t>FLO-293663</t>
  </si>
  <si>
    <t>DO-20240303-80533</t>
  </si>
  <si>
    <t>West Benjamin, ME</t>
  </si>
  <si>
    <t>DRY-964765</t>
  </si>
  <si>
    <t>ACE-20250721-38719</t>
  </si>
  <si>
    <t>APP-771744</t>
  </si>
  <si>
    <t>MEN-20240815-10720</t>
  </si>
  <si>
    <t>Sandraville, PA</t>
  </si>
  <si>
    <t>DRY-883871</t>
  </si>
  <si>
    <t>DO-20240404-40227</t>
  </si>
  <si>
    <t>West Gregoryshire, TX</t>
  </si>
  <si>
    <t>FLO-231749</t>
  </si>
  <si>
    <t>DO-20250730-68390</t>
  </si>
  <si>
    <t>Lake Lisa, NJ</t>
  </si>
  <si>
    <t>TOO-613169</t>
  </si>
  <si>
    <t>CON-20241203-30851</t>
  </si>
  <si>
    <t>Jessicastad, MD</t>
  </si>
  <si>
    <t>Exterior Painting</t>
  </si>
  <si>
    <t>APP-762999</t>
  </si>
  <si>
    <t>DO-20240321-19427</t>
  </si>
  <si>
    <t>North Mario, ND</t>
  </si>
  <si>
    <t>Storage &amp; Organization</t>
  </si>
  <si>
    <t>STO-352854</t>
  </si>
  <si>
    <t>Moen</t>
  </si>
  <si>
    <t>84-20240403-90737</t>
  </si>
  <si>
    <t>Sotoport, NE</t>
  </si>
  <si>
    <t>PAI-403220</t>
  </si>
  <si>
    <t>LOW-20240326-44041</t>
  </si>
  <si>
    <t>West Laurabury, NV</t>
  </si>
  <si>
    <t>TOO-787277</t>
  </si>
  <si>
    <t>LOW-20240615-48008</t>
  </si>
  <si>
    <t>Lake Bonnieside, HI</t>
  </si>
  <si>
    <t>TOO-529219</t>
  </si>
  <si>
    <t>THE-20241210-87550</t>
  </si>
  <si>
    <t>The Home Depot</t>
  </si>
  <si>
    <t>Carolyntown, GU</t>
  </si>
  <si>
    <t>DOO-417950</t>
  </si>
  <si>
    <t>FLO-20240828-11562</t>
  </si>
  <si>
    <t>East Tarabury, NE</t>
  </si>
  <si>
    <t>Kitchen Remodel</t>
  </si>
  <si>
    <t>LUM-843049</t>
  </si>
  <si>
    <t>Kwikset</t>
  </si>
  <si>
    <t>WAL-20250716-87532</t>
  </si>
  <si>
    <t>Walmart</t>
  </si>
  <si>
    <t>Herringville, MI</t>
  </si>
  <si>
    <t>LUM-375488</t>
  </si>
  <si>
    <t>Bosch</t>
  </si>
  <si>
    <t>THE-20250604-94809</t>
  </si>
  <si>
    <t>Sparksland, MI</t>
  </si>
  <si>
    <t>FLO-953511</t>
  </si>
  <si>
    <t>WAL-20250801-51979</t>
  </si>
  <si>
    <t>South Jodyhaven, DE</t>
  </si>
  <si>
    <t>LIG-582166</t>
  </si>
  <si>
    <t>84-20250630-27009</t>
  </si>
  <si>
    <t>Devinbury, KS</t>
  </si>
  <si>
    <t>LUM-132617</t>
  </si>
  <si>
    <t>COS-20250201-83251</t>
  </si>
  <si>
    <t>Jillfurt, PA</t>
  </si>
  <si>
    <t>PLU-284585</t>
  </si>
  <si>
    <t>LOW-20250304-96417</t>
  </si>
  <si>
    <t>East Kimberlyview, GA</t>
  </si>
  <si>
    <t>ELE-771264</t>
  </si>
  <si>
    <t>84-20241203-64404</t>
  </si>
  <si>
    <t>North Nicolasland, NJ</t>
  </si>
  <si>
    <t>PAI-238296</t>
  </si>
  <si>
    <t>FLO-20240915-63293</t>
  </si>
  <si>
    <t>Stevenfort, VA</t>
  </si>
  <si>
    <t>LUM-584054</t>
  </si>
  <si>
    <t>CON-20240310-72764</t>
  </si>
  <si>
    <t>Lake Jennifer, WV</t>
  </si>
  <si>
    <t>DRY-786464</t>
  </si>
  <si>
    <t>EGO</t>
  </si>
  <si>
    <t>LOW-20250705-98607</t>
  </si>
  <si>
    <t>Lake Aliciafurt, MT</t>
  </si>
  <si>
    <t>LIG-886512</t>
  </si>
  <si>
    <t>HAR-20241222-69268</t>
  </si>
  <si>
    <t>North Christinaville, KS</t>
  </si>
  <si>
    <t>LIG-940499</t>
  </si>
  <si>
    <t>84-20240326-19338</t>
  </si>
  <si>
    <t>Kimberlyport, CT</t>
  </si>
  <si>
    <t>LUM-143802</t>
  </si>
  <si>
    <t>WAL-20240823-72535</t>
  </si>
  <si>
    <t>South Lisa, GA</t>
  </si>
  <si>
    <t>OUT-796536</t>
  </si>
  <si>
    <t>THE-20240326-32557</t>
  </si>
  <si>
    <t>Prattmouth, NV</t>
  </si>
  <si>
    <t>Basement Finish</t>
  </si>
  <si>
    <t>STO-540235</t>
  </si>
  <si>
    <t>ACE-20250805-81765</t>
  </si>
  <si>
    <t>Sharonhaven, ND</t>
  </si>
  <si>
    <t>PLU-901048</t>
  </si>
  <si>
    <t>DO-20241227-36277</t>
  </si>
  <si>
    <t>Darrellstad, NC</t>
  </si>
  <si>
    <t>LIG-472911</t>
  </si>
  <si>
    <t>84-20240520-93838</t>
  </si>
  <si>
    <t>South Lori, AK</t>
  </si>
  <si>
    <t>PLU-850913</t>
  </si>
  <si>
    <t>LOW-20250629-66685</t>
  </si>
  <si>
    <t>Lake Glennborough, PW</t>
  </si>
  <si>
    <t>ELE-519285</t>
  </si>
  <si>
    <t>ACE-20240407-51052</t>
  </si>
  <si>
    <t>Port Krista, GA</t>
  </si>
  <si>
    <t>PLU-233699</t>
  </si>
  <si>
    <t>CON-20240320-27995</t>
  </si>
  <si>
    <t>Lauraburgh, OH</t>
  </si>
  <si>
    <t>HVA-758334</t>
  </si>
  <si>
    <t>DO-20240719-74631</t>
  </si>
  <si>
    <t>Murphyton, NH</t>
  </si>
  <si>
    <t>Tile Backsplash</t>
  </si>
  <si>
    <t>APP-431610</t>
  </si>
  <si>
    <t>Glidden</t>
  </si>
  <si>
    <t>84-20240915-15911</t>
  </si>
  <si>
    <t>Cristinamouth, MN</t>
  </si>
  <si>
    <t>Deck Build</t>
  </si>
  <si>
    <t>FLO-343349</t>
  </si>
  <si>
    <t>THE-20240404-90302</t>
  </si>
  <si>
    <t>New Erinchester, MO</t>
  </si>
  <si>
    <t>Kitchen &amp; Bath</t>
  </si>
  <si>
    <t>KIT-228256</t>
  </si>
  <si>
    <t>WAL-20240330-16233</t>
  </si>
  <si>
    <t>New Taylorburgh, NC</t>
  </si>
  <si>
    <t>LUM-584170</t>
  </si>
  <si>
    <t>COS-20250223-41381</t>
  </si>
  <si>
    <t>Port Ricky, PR</t>
  </si>
  <si>
    <t>STO-728509</t>
  </si>
  <si>
    <t>ACE-20240718-88106</t>
  </si>
  <si>
    <t>Schroederburgh, WY</t>
  </si>
  <si>
    <t>HAR-20240912-13814</t>
  </si>
  <si>
    <t>Port Nancyview, KS</t>
  </si>
  <si>
    <t>HVA-649425</t>
  </si>
  <si>
    <t>LOW-20250404-93259</t>
  </si>
  <si>
    <t>FLO-951374</t>
  </si>
  <si>
    <t>WAL-20241124-90196</t>
  </si>
  <si>
    <t>Santoshaven, AS</t>
  </si>
  <si>
    <t>ELE-409947</t>
  </si>
  <si>
    <t>84-20240325-60702</t>
  </si>
  <si>
    <t>New William, GA</t>
  </si>
  <si>
    <t>FLO-981893</t>
  </si>
  <si>
    <t>DO-20241118-46519</t>
  </si>
  <si>
    <t>Window Replacement</t>
  </si>
  <si>
    <t>PAI-493613</t>
  </si>
  <si>
    <t>FLO-20241114-88616</t>
  </si>
  <si>
    <t>Leviside, OH</t>
  </si>
  <si>
    <t>FLO-986510</t>
  </si>
  <si>
    <t>84-20250605-43841</t>
  </si>
  <si>
    <t>New Rachel, MT</t>
  </si>
  <si>
    <t>HVA-377184</t>
  </si>
  <si>
    <t>MEN-20240403-16705</t>
  </si>
  <si>
    <t>New Monicamouth, TN</t>
  </si>
  <si>
    <t>DRY-690798</t>
  </si>
  <si>
    <t>HAR-20240424-71609</t>
  </si>
  <si>
    <t>East Codytown, KY</t>
  </si>
  <si>
    <t>DRY-732024</t>
  </si>
  <si>
    <t>THE-20250717-78008</t>
  </si>
  <si>
    <t>Charlesfurt, AZ</t>
  </si>
  <si>
    <t>PLU-625317</t>
  </si>
  <si>
    <t>WAL-20250317-44743</t>
  </si>
  <si>
    <t>North Roberthaven, OR</t>
  </si>
  <si>
    <t>DRY-282951</t>
  </si>
  <si>
    <t>COS-20240818-53307</t>
  </si>
  <si>
    <t>West Cameronchester, FM</t>
  </si>
  <si>
    <t>STO-138777</t>
  </si>
  <si>
    <t>COS-20240510-84664</t>
  </si>
  <si>
    <t>Johnside, MD</t>
  </si>
  <si>
    <t>LUM-868989</t>
  </si>
  <si>
    <t>COS-20250218-98321</t>
  </si>
  <si>
    <t>Port Sabrina, DE</t>
  </si>
  <si>
    <t>PAI-265369</t>
  </si>
  <si>
    <t>CON-20250622-23094</t>
  </si>
  <si>
    <t>Port Cynthiabury, PW</t>
  </si>
  <si>
    <t>PAI-455430</t>
  </si>
  <si>
    <t>84-20240509-36406</t>
  </si>
  <si>
    <t>South Joshua, MA</t>
  </si>
  <si>
    <t>STO-461051</t>
  </si>
  <si>
    <t>CON-20250116-42270</t>
  </si>
  <si>
    <t>East Emily, DC</t>
  </si>
  <si>
    <t>ELE-552229</t>
  </si>
  <si>
    <t>MEN-20241108-27782</t>
  </si>
  <si>
    <t>Port Julie, LA</t>
  </si>
  <si>
    <t>PAI-509953</t>
  </si>
  <si>
    <t>WAL-20240911-90137</t>
  </si>
  <si>
    <t>Lake Sarahbury, RI</t>
  </si>
  <si>
    <t>STO-761548</t>
  </si>
  <si>
    <t>84-20241016-72482</t>
  </si>
  <si>
    <t>Lisaview, FM</t>
  </si>
  <si>
    <t>DRY-701367</t>
  </si>
  <si>
    <t>WAL-20250523-18535</t>
  </si>
  <si>
    <t>Smithborough, MI</t>
  </si>
  <si>
    <t>DRY-114218</t>
  </si>
  <si>
    <t>FLO-20240512-12463</t>
  </si>
  <si>
    <t>South Ivanview, DE</t>
  </si>
  <si>
    <t>APP-555895</t>
  </si>
  <si>
    <t>CON-20250417-75478</t>
  </si>
  <si>
    <t>South Donaldtown, PA</t>
  </si>
  <si>
    <t>DRY-694380</t>
  </si>
  <si>
    <t>DO-20240504-99484</t>
  </si>
  <si>
    <t>Gibsonfort, ID</t>
  </si>
  <si>
    <t>DOO-187749</t>
  </si>
  <si>
    <t>LOW-20241207-19830</t>
  </si>
  <si>
    <t>North Kennethmouth, OH</t>
  </si>
  <si>
    <t>PLU-236853</t>
  </si>
  <si>
    <t>CON-20250402-66622</t>
  </si>
  <si>
    <t>Spencerfurt, OK</t>
  </si>
  <si>
    <t>ELE-282967</t>
  </si>
  <si>
    <t>MEN-20240818-61710</t>
  </si>
  <si>
    <t>West Jessica, AL</t>
  </si>
  <si>
    <t>APP-241128</t>
  </si>
  <si>
    <t>DO-20240712-37573</t>
  </si>
  <si>
    <t>East Anthony, NY</t>
  </si>
  <si>
    <t>APP-513971</t>
  </si>
  <si>
    <t>DO-20240822-56864</t>
  </si>
  <si>
    <t>Bethshire, UT</t>
  </si>
  <si>
    <t>DOO-155960</t>
  </si>
  <si>
    <t>84-20240315-46754</t>
  </si>
  <si>
    <t>Lake Lindaland, SC</t>
  </si>
  <si>
    <t>TOO-436614</t>
  </si>
  <si>
    <t>COS-20240301-24466</t>
  </si>
  <si>
    <t>Vanessafurt, ND</t>
  </si>
  <si>
    <t>PLU-546121</t>
  </si>
  <si>
    <t>DO-20240614-90755</t>
  </si>
  <si>
    <t>West Brianchester, IA</t>
  </si>
  <si>
    <t>KIT-557688</t>
  </si>
  <si>
    <t>THE-20240619-58880</t>
  </si>
  <si>
    <t>Lake Jamieland, MO</t>
  </si>
  <si>
    <t>APP-902512</t>
  </si>
  <si>
    <t>WAL-20241029-97718</t>
  </si>
  <si>
    <t>Bethville, NC</t>
  </si>
  <si>
    <t>KIT-502670</t>
  </si>
  <si>
    <t>WAL-20250705-94963</t>
  </si>
  <si>
    <t>Port Mariaview, NM</t>
  </si>
  <si>
    <t>LUM-853030</t>
  </si>
  <si>
    <t>THE-20250624-42576</t>
  </si>
  <si>
    <t>Port Sabrinaton, NJ</t>
  </si>
  <si>
    <t>TOO-271263</t>
  </si>
  <si>
    <t>WAL-20250620-68245</t>
  </si>
  <si>
    <t>Blevinsfort, MO</t>
  </si>
  <si>
    <t>STO-537926</t>
  </si>
  <si>
    <t>THE-20250718-68054</t>
  </si>
  <si>
    <t>Lake Rickyfurt, PA</t>
  </si>
  <si>
    <t>TOO-214567</t>
  </si>
  <si>
    <t>COS-20240803-92427</t>
  </si>
  <si>
    <t>Thompsonshire, OR</t>
  </si>
  <si>
    <t>HVA-378524</t>
  </si>
  <si>
    <t>MEN-20240323-79766</t>
  </si>
  <si>
    <t>Kristinaton, UT</t>
  </si>
  <si>
    <t>DOO-648046</t>
  </si>
  <si>
    <t>84-20250706-57701</t>
  </si>
  <si>
    <t>Smithside, CT</t>
  </si>
  <si>
    <t>PAI-761393</t>
  </si>
  <si>
    <t>HAR-20250803-72413</t>
  </si>
  <si>
    <t>East Edward, MH</t>
  </si>
  <si>
    <t>OUT-554409</t>
  </si>
  <si>
    <t>COS-20250619-81253</t>
  </si>
  <si>
    <t>Kirkland, WY</t>
  </si>
  <si>
    <t>PLU-826811</t>
  </si>
  <si>
    <t>LOW-20250522-45784</t>
  </si>
  <si>
    <t>Richardfurt, AK</t>
  </si>
  <si>
    <t>LUM-590300</t>
  </si>
  <si>
    <t>THE-20240820-94283</t>
  </si>
  <si>
    <t>Port Lori, IA</t>
  </si>
  <si>
    <t>LIG-360014</t>
  </si>
  <si>
    <t>CON-20240826-78931</t>
  </si>
  <si>
    <t>Burketon, RI</t>
  </si>
  <si>
    <t>DRY-395664</t>
  </si>
  <si>
    <t>LOW-20240725-97059</t>
  </si>
  <si>
    <t>Andrewshire, KY</t>
  </si>
  <si>
    <t>KIT-921795</t>
  </si>
  <si>
    <t>WAL-20240523-67596</t>
  </si>
  <si>
    <t>Tamaraburgh, IA</t>
  </si>
  <si>
    <t>LUM-180811</t>
  </si>
  <si>
    <t>HAR-20240808-74793</t>
  </si>
  <si>
    <t>Andersonshire, MS</t>
  </si>
  <si>
    <t>HVA-904957</t>
  </si>
  <si>
    <t>COS-20240223-88089</t>
  </si>
  <si>
    <t>Lake Courtneyburgh, TN</t>
  </si>
  <si>
    <t>ELE-109296</t>
  </si>
  <si>
    <t>HAR-20250519-67544</t>
  </si>
  <si>
    <t>Eduardobury, AR</t>
  </si>
  <si>
    <t>PLU-232993</t>
  </si>
  <si>
    <t>ACE-20250708-10744</t>
  </si>
  <si>
    <t>Jessicaview, IL</t>
  </si>
  <si>
    <t>ELE-399081</t>
  </si>
  <si>
    <t>LOW-20240919-96873</t>
  </si>
  <si>
    <t>Melaniestad, MI</t>
  </si>
  <si>
    <t>DRY-614632</t>
  </si>
  <si>
    <t>84-20250708-12517</t>
  </si>
  <si>
    <t>Perkinsland, MD</t>
  </si>
  <si>
    <t>LIG-285236</t>
  </si>
  <si>
    <t>DO-20250329-22347</t>
  </si>
  <si>
    <t>Robertton, TX</t>
  </si>
  <si>
    <t>ELE-987158</t>
  </si>
  <si>
    <t>84-20241122-37912</t>
  </si>
  <si>
    <t>West Jamie, MI</t>
  </si>
  <si>
    <t>APP-767371</t>
  </si>
  <si>
    <t>LOW-20250326-10041</t>
  </si>
  <si>
    <t>East Amberside, CO</t>
  </si>
  <si>
    <t>FLO-980479</t>
  </si>
  <si>
    <t>CON-20240401-39490</t>
  </si>
  <si>
    <t>Rodrigueztown, GU</t>
  </si>
  <si>
    <t>APP-713385</t>
  </si>
  <si>
    <t>THE-20250122-50976</t>
  </si>
  <si>
    <t>East Andre, MT</t>
  </si>
  <si>
    <t>LIG-574427</t>
  </si>
  <si>
    <t>MEN-20250622-25253</t>
  </si>
  <si>
    <t>Luishaven, MT</t>
  </si>
  <si>
    <t>ELE-828979</t>
  </si>
  <si>
    <t>FLO-20250122-31013</t>
  </si>
  <si>
    <t>Gouldbury, MI</t>
  </si>
  <si>
    <t>LIG-532227</t>
  </si>
  <si>
    <t>WAL-20250505-39110</t>
  </si>
  <si>
    <t>Port Robertberg, OR</t>
  </si>
  <si>
    <t>KIT-918135</t>
  </si>
  <si>
    <t>MEN-20240502-71603</t>
  </si>
  <si>
    <t>Lake Teresatown, PA</t>
  </si>
  <si>
    <t>LUM-942772</t>
  </si>
  <si>
    <t>84-20240425-57635</t>
  </si>
  <si>
    <t>Bishopmouth, FM</t>
  </si>
  <si>
    <t>DOO-214768</t>
  </si>
  <si>
    <t>THE-20240815-83493</t>
  </si>
  <si>
    <t>Powellborough, SD</t>
  </si>
  <si>
    <t>HVA-375792</t>
  </si>
  <si>
    <t>CON-20250109-16445</t>
  </si>
  <si>
    <t>New Jeffrey, WA</t>
  </si>
  <si>
    <t>DRY-462015</t>
  </si>
  <si>
    <t>HAR-20250507-49969</t>
  </si>
  <si>
    <t>East Reginafurt, CO</t>
  </si>
  <si>
    <t>ELE-291901</t>
  </si>
  <si>
    <t>Ryobi</t>
  </si>
  <si>
    <t>CON-20250205-70347</t>
  </si>
  <si>
    <t>Hugheston, GU</t>
  </si>
  <si>
    <t>DOO-710670</t>
  </si>
  <si>
    <t>84-20240501-76575</t>
  </si>
  <si>
    <t>Melissabury, CT</t>
  </si>
  <si>
    <t>TOO-144947</t>
  </si>
  <si>
    <t>COS-20250303-41901</t>
  </si>
  <si>
    <t>North Jason, WA</t>
  </si>
  <si>
    <t>HVA-261200</t>
  </si>
  <si>
    <t>DO-20240813-22923</t>
  </si>
  <si>
    <t>Lisamouth, VI</t>
  </si>
  <si>
    <t>PLU-575200</t>
  </si>
  <si>
    <t>COS-20240518-57133</t>
  </si>
  <si>
    <t>Blackberg, FM</t>
  </si>
  <si>
    <t>ELE-156041</t>
  </si>
  <si>
    <t>MEN-20240601-40443</t>
  </si>
  <si>
    <t>North Reneebury, CO</t>
  </si>
  <si>
    <t>APP-206709</t>
  </si>
  <si>
    <t>LOW-20240326-64468</t>
  </si>
  <si>
    <t>New Jenniferville, MP</t>
  </si>
  <si>
    <t>ELE-886751</t>
  </si>
  <si>
    <t>84-20241126-49978</t>
  </si>
  <si>
    <t>Feliciaview, DC</t>
  </si>
  <si>
    <t>DRY-748002</t>
  </si>
  <si>
    <t>84-20240416-10829</t>
  </si>
  <si>
    <t>Port Joseph, NC</t>
  </si>
  <si>
    <t>ELE-475249</t>
  </si>
  <si>
    <t>COS-20240623-46609</t>
  </si>
  <si>
    <t>South Mark, OH</t>
  </si>
  <si>
    <t>LIG-491644</t>
  </si>
  <si>
    <t>84-20250214-82333</t>
  </si>
  <si>
    <t>North Davidfurt, MI</t>
  </si>
  <si>
    <t>LIG-660282</t>
  </si>
  <si>
    <t>ACE-20241218-88816</t>
  </si>
  <si>
    <t>Griffinside, WI</t>
  </si>
  <si>
    <t>FLO-207184</t>
  </si>
  <si>
    <t>WAL-20250807-29749</t>
  </si>
  <si>
    <t>Larryport, HI</t>
  </si>
  <si>
    <t>DOO-260165</t>
  </si>
  <si>
    <t>HAR-20240509-36392</t>
  </si>
  <si>
    <t>Angelaborough, VI</t>
  </si>
  <si>
    <t>HVA-166023</t>
  </si>
  <si>
    <t>CON-20250424-62400</t>
  </si>
  <si>
    <t>Lake Vincent, DC</t>
  </si>
  <si>
    <t>STO-153055</t>
  </si>
  <si>
    <t>WAL-20240803-23878</t>
  </si>
  <si>
    <t>Mejiaberg, CO</t>
  </si>
  <si>
    <t>PLU-183831</t>
  </si>
  <si>
    <t>WAL-20250104-29620</t>
  </si>
  <si>
    <t>Port Lori, PW</t>
  </si>
  <si>
    <t>APP-328030</t>
  </si>
  <si>
    <t>LOW-20240722-18481</t>
  </si>
  <si>
    <t>Carterton, MH</t>
  </si>
  <si>
    <t>DRY-974417</t>
  </si>
  <si>
    <t>FLO-20250127-25697</t>
  </si>
  <si>
    <t>Port Jason, PW</t>
  </si>
  <si>
    <t>LUM-507444</t>
  </si>
  <si>
    <t>FLO-20240216-81833</t>
  </si>
  <si>
    <t>West Donaldland, AR</t>
  </si>
  <si>
    <t>APP-936854</t>
  </si>
  <si>
    <t>HAR-20240810-44921</t>
  </si>
  <si>
    <t>Jonesville, MH</t>
  </si>
  <si>
    <t>PLU-236104</t>
  </si>
  <si>
    <t>84-20250113-89673</t>
  </si>
  <si>
    <t>Aaronfurt, NH</t>
  </si>
  <si>
    <t>APP-185852</t>
  </si>
  <si>
    <t>84-20240425-44766</t>
  </si>
  <si>
    <t>Mcdonaldport, CA</t>
  </si>
  <si>
    <t>LUM-948999</t>
  </si>
  <si>
    <t>MEN-20241212-82983</t>
  </si>
  <si>
    <t>Jeremyfurt, AZ</t>
  </si>
  <si>
    <t>LIG-910933</t>
  </si>
  <si>
    <t>THE-20250414-10117</t>
  </si>
  <si>
    <t>Lake Chadtown, MT</t>
  </si>
  <si>
    <t>KIT-227337</t>
  </si>
  <si>
    <t>WAL-20250807-13661</t>
  </si>
  <si>
    <t>West Benjamin, DE</t>
  </si>
  <si>
    <t>DOO-611612</t>
  </si>
  <si>
    <t>DO-20240412-87643</t>
  </si>
  <si>
    <t>Morganburgh, VA</t>
  </si>
  <si>
    <t>PLU-755070</t>
  </si>
  <si>
    <t>THE-20240630-24674</t>
  </si>
  <si>
    <t>North Kaylahaven, DC</t>
  </si>
  <si>
    <t>THE-20240909-67537</t>
  </si>
  <si>
    <t>East Charlesview, OK</t>
  </si>
  <si>
    <t>FLO-665268</t>
  </si>
  <si>
    <t>HAR-20240316-47705</t>
  </si>
  <si>
    <t>New Roberta, MP</t>
  </si>
  <si>
    <t>FLO-332287</t>
  </si>
  <si>
    <t>THE-20250320-87018</t>
  </si>
  <si>
    <t>Tylerside, MH</t>
  </si>
  <si>
    <t>STO-435815</t>
  </si>
  <si>
    <t>THE-20250509-34326</t>
  </si>
  <si>
    <t>Michaelberg, SD</t>
  </si>
  <si>
    <t>ELE-286949</t>
  </si>
  <si>
    <t>FLO-20250709-65598</t>
  </si>
  <si>
    <t>Hallmouth, HI</t>
  </si>
  <si>
    <t>FLO-363152</t>
  </si>
  <si>
    <t>ACE-20240330-18363</t>
  </si>
  <si>
    <t>Port Robertberg, ME</t>
  </si>
  <si>
    <t>APP-104336</t>
  </si>
  <si>
    <t>FLO-20240513-54876</t>
  </si>
  <si>
    <t>East Pamelaview, AK</t>
  </si>
  <si>
    <t>FLO-195754</t>
  </si>
  <si>
    <t>MEN-20250219-76643</t>
  </si>
  <si>
    <t>Patrickberg, AZ</t>
  </si>
  <si>
    <t>FLO-509595</t>
  </si>
  <si>
    <t>84-20240219-89753</t>
  </si>
  <si>
    <t>Hillhaven, AL</t>
  </si>
  <si>
    <t>TOO-630338</t>
  </si>
  <si>
    <t>COS-20250514-69889</t>
  </si>
  <si>
    <t>East Charlesland, WV</t>
  </si>
  <si>
    <t>DOO-347160</t>
  </si>
  <si>
    <t>MEN-20240302-24902</t>
  </si>
  <si>
    <t>Smithborough, TN</t>
  </si>
  <si>
    <t>STO-353963</t>
  </si>
  <si>
    <t>MEN-20240407-12889</t>
  </si>
  <si>
    <t>Cassandraville, VT</t>
  </si>
  <si>
    <t>KIT-358689</t>
  </si>
  <si>
    <t>84-20250307-55432</t>
  </si>
  <si>
    <t>Ramirezside, DE</t>
  </si>
  <si>
    <t>TOO-965255</t>
  </si>
  <si>
    <t>LOW-20241107-13572</t>
  </si>
  <si>
    <t>Robertfurt, AZ</t>
  </si>
  <si>
    <t>STO-891524</t>
  </si>
  <si>
    <t>COS-20240229-14987</t>
  </si>
  <si>
    <t>Port Gregory, FL</t>
  </si>
  <si>
    <t>APP-642738</t>
  </si>
  <si>
    <t>MEN-20240919-18272</t>
  </si>
  <si>
    <t>Savageton, SD</t>
  </si>
  <si>
    <t>PAI-521634</t>
  </si>
  <si>
    <t>MEN-20240505-81224</t>
  </si>
  <si>
    <t>East Michelleshire, OK</t>
  </si>
  <si>
    <t>STO-257130</t>
  </si>
  <si>
    <t>MEN-20250713-42706</t>
  </si>
  <si>
    <t>South Garrettport, UT</t>
  </si>
  <si>
    <t>DOO-319710</t>
  </si>
  <si>
    <t>WAL-20250727-56995</t>
  </si>
  <si>
    <t>Port Michaelfurt, HI</t>
  </si>
  <si>
    <t>HVA-613005</t>
  </si>
  <si>
    <t>84-20241017-98429</t>
  </si>
  <si>
    <t>New Diana, SC</t>
  </si>
  <si>
    <t>LUM-827670</t>
  </si>
  <si>
    <t>HAR-20240513-65701</t>
  </si>
  <si>
    <t>Isaacburgh, PW</t>
  </si>
  <si>
    <t>FLO-323136</t>
  </si>
  <si>
    <t>FLO-20240912-36930</t>
  </si>
  <si>
    <t>Stewartland, PA</t>
  </si>
  <si>
    <t>LUM-281069</t>
  </si>
  <si>
    <t>DO-20250617-61765</t>
  </si>
  <si>
    <t>South Sarah, CA</t>
  </si>
  <si>
    <t>LUM-302135</t>
  </si>
  <si>
    <t>DO-20241230-45108</t>
  </si>
  <si>
    <t>Lake Wendy, UT</t>
  </si>
  <si>
    <t>KIT-817369</t>
  </si>
  <si>
    <t>FLO-20250123-80761</t>
  </si>
  <si>
    <t>Juliastad, MP</t>
  </si>
  <si>
    <t>HVA-627654</t>
  </si>
  <si>
    <t>HAR-20250303-39189</t>
  </si>
  <si>
    <t>Ruthton, MA</t>
  </si>
  <si>
    <t>HVA-690797</t>
  </si>
  <si>
    <t>WAL-20240523-36276</t>
  </si>
  <si>
    <t>DRY-389314</t>
  </si>
  <si>
    <t>LOW-20250316-29574</t>
  </si>
  <si>
    <t>APP-245572</t>
  </si>
  <si>
    <t>LOW-20241113-21201</t>
  </si>
  <si>
    <t>Codyborough, MO</t>
  </si>
  <si>
    <t>OUT-980550</t>
  </si>
  <si>
    <t>FLO-20241217-14554</t>
  </si>
  <si>
    <t>Leonhaven, HI</t>
  </si>
  <si>
    <t>DRY-748025</t>
  </si>
  <si>
    <t>THE-20241009-32170</t>
  </si>
  <si>
    <t>Mccallton, NJ</t>
  </si>
  <si>
    <t>KIT-369667</t>
  </si>
  <si>
    <t>WAL-20250506-15837</t>
  </si>
  <si>
    <t>Johnsonton, NE</t>
  </si>
  <si>
    <t>DRY-572689</t>
  </si>
  <si>
    <t>THE-20250430-90205</t>
  </si>
  <si>
    <t>Lake Elizabeth, NH</t>
  </si>
  <si>
    <t>DRY-345807</t>
  </si>
  <si>
    <t>COS-20240926-56666</t>
  </si>
  <si>
    <t>Kevinstad, AL</t>
  </si>
  <si>
    <t>STO-604667</t>
  </si>
  <si>
    <t>WAL-20250424-13281</t>
  </si>
  <si>
    <t>Rileyview, NM</t>
  </si>
  <si>
    <t>OUT-393823</t>
  </si>
  <si>
    <t>84-20250731-12389</t>
  </si>
  <si>
    <t>West Jeffreyhaven, NY</t>
  </si>
  <si>
    <t>DOO-141481</t>
  </si>
  <si>
    <t>LOW-20240429-40743</t>
  </si>
  <si>
    <t>Lake Randy, MA</t>
  </si>
  <si>
    <t>HVA-321680</t>
  </si>
  <si>
    <t>84-20250318-29561</t>
  </si>
  <si>
    <t>West Holly, ND</t>
  </si>
  <si>
    <t>PLU-969470</t>
  </si>
  <si>
    <t>THE-20240928-94247</t>
  </si>
  <si>
    <t>West Sonya, FL</t>
  </si>
  <si>
    <t>STO-251994</t>
  </si>
  <si>
    <t>THE-20241129-70894</t>
  </si>
  <si>
    <t>Lake Robert, OR</t>
  </si>
  <si>
    <t>FLO-513681</t>
  </si>
  <si>
    <t>LOW-20250404-90501</t>
  </si>
  <si>
    <t>North Patrick, FM</t>
  </si>
  <si>
    <t>HVA-812766</t>
  </si>
  <si>
    <t>84-20240323-18588</t>
  </si>
  <si>
    <t>South Jodi, CO</t>
  </si>
  <si>
    <t>PLU-568549</t>
  </si>
  <si>
    <t>HAR-20241215-97175</t>
  </si>
  <si>
    <t>New Jennaport, IA</t>
  </si>
  <si>
    <t>DOO-232759</t>
  </si>
  <si>
    <t>LOW-20241231-42143</t>
  </si>
  <si>
    <t>Cameronland, PW</t>
  </si>
  <si>
    <t>OUT-635013</t>
  </si>
  <si>
    <t>FLO-20250311-60067</t>
  </si>
  <si>
    <t>Olsonmouth, FL</t>
  </si>
  <si>
    <t>LIG-280818</t>
  </si>
  <si>
    <t>CON-20250114-76039</t>
  </si>
  <si>
    <t>Lake Annaville, AR</t>
  </si>
  <si>
    <t>LIG-173725</t>
  </si>
  <si>
    <t>WAL-20250801-80446</t>
  </si>
  <si>
    <t>KIT-194942</t>
  </si>
  <si>
    <t>MEN-20240910-10759</t>
  </si>
  <si>
    <t>TOO-973055</t>
  </si>
  <si>
    <t>WAL-20240910-10749</t>
  </si>
  <si>
    <t>Port Ronald, MI</t>
  </si>
  <si>
    <t>OUT-524675</t>
  </si>
  <si>
    <t>HAR-20240907-36537</t>
  </si>
  <si>
    <t>Robertstad, OR</t>
  </si>
  <si>
    <t>TOO-923009</t>
  </si>
  <si>
    <t>CON-20240305-51857</t>
  </si>
  <si>
    <t>North Lindaview, ID</t>
  </si>
  <si>
    <t>TOO-308983</t>
  </si>
  <si>
    <t>FLO-20250711-11470</t>
  </si>
  <si>
    <t>Lake Shane, GA</t>
  </si>
  <si>
    <t>DO-20250513-95941</t>
  </si>
  <si>
    <t>North Jeremyhaven, IL</t>
  </si>
  <si>
    <t>TOO-211476</t>
  </si>
  <si>
    <t>ACE-20250311-35805</t>
  </si>
  <si>
    <t>South Brendan, NH</t>
  </si>
  <si>
    <t>STO-221142</t>
  </si>
  <si>
    <t>THE-20250621-56328</t>
  </si>
  <si>
    <t>New Debra, WY</t>
  </si>
  <si>
    <t>TOO-965470</t>
  </si>
  <si>
    <t>THE-20241101-71149</t>
  </si>
  <si>
    <t>Jacobville, VA</t>
  </si>
  <si>
    <t>DRY-467991</t>
  </si>
  <si>
    <t>84-20250415-99226</t>
  </si>
  <si>
    <t>South Carol, WI</t>
  </si>
  <si>
    <t>FLO-170283</t>
  </si>
  <si>
    <t>COS-20240505-68724</t>
  </si>
  <si>
    <t>East Taylorfurt, OR</t>
  </si>
  <si>
    <t>PAI-484705</t>
  </si>
  <si>
    <t>CON-20250803-56224</t>
  </si>
  <si>
    <t>New Ashleyfurt, ND</t>
  </si>
  <si>
    <t>LUM-788395</t>
  </si>
  <si>
    <t>ACE-20250611-54733</t>
  </si>
  <si>
    <t>Ashleyside, KS</t>
  </si>
  <si>
    <t>DRY-283847</t>
  </si>
  <si>
    <t>COS-20241019-68365</t>
  </si>
  <si>
    <t>Perrystad, VI</t>
  </si>
  <si>
    <t>ELE-812511</t>
  </si>
  <si>
    <t>MEN-20250519-86192</t>
  </si>
  <si>
    <t>Chavezland, SC</t>
  </si>
  <si>
    <t>OUT-436976</t>
  </si>
  <si>
    <t>DO-20240529-26389</t>
  </si>
  <si>
    <t>Port Priscillaton, AS</t>
  </si>
  <si>
    <t>DRY-875641</t>
  </si>
  <si>
    <t>ACE-20241220-17892</t>
  </si>
  <si>
    <t>Alexanderstad, ND</t>
  </si>
  <si>
    <t>APP-761751</t>
  </si>
  <si>
    <t>LOW-20250110-98287</t>
  </si>
  <si>
    <t>Hardymouth, AZ</t>
  </si>
  <si>
    <t>APP-978871</t>
  </si>
  <si>
    <t>DO-20250610-62338</t>
  </si>
  <si>
    <t>Danielsfort, IL</t>
  </si>
  <si>
    <t>ELE-579967</t>
  </si>
  <si>
    <t>CON-20240425-79350</t>
  </si>
  <si>
    <t>Josephtown, MD</t>
  </si>
  <si>
    <t>STO-304625</t>
  </si>
  <si>
    <t>ACE-20250526-69761</t>
  </si>
  <si>
    <t>East Brianna, OH</t>
  </si>
  <si>
    <t>LIG-565054</t>
  </si>
  <si>
    <t>WAL-20250211-85311</t>
  </si>
  <si>
    <t>LUM-220589</t>
  </si>
  <si>
    <t>84-20250401-59472</t>
  </si>
  <si>
    <t>Davidshire, FM</t>
  </si>
  <si>
    <t>OUT-931688</t>
  </si>
  <si>
    <t>WAL-20250114-56025</t>
  </si>
  <si>
    <t>Lake Frederick, MH</t>
  </si>
  <si>
    <t>STO-579822</t>
  </si>
  <si>
    <t>THE-20240616-94676</t>
  </si>
  <si>
    <t>Kristinaton, GU</t>
  </si>
  <si>
    <t>PLU-499144</t>
  </si>
  <si>
    <t>COS-20250617-75142</t>
  </si>
  <si>
    <t>Bennettton, LA</t>
  </si>
  <si>
    <t>LUM-875953</t>
  </si>
  <si>
    <t>MEN-20241225-33163</t>
  </si>
  <si>
    <t>North Ginaburgh, SD</t>
  </si>
  <si>
    <t>ELE-883263</t>
  </si>
  <si>
    <t>THE-20240913-11450</t>
  </si>
  <si>
    <t>LIG-931348</t>
  </si>
  <si>
    <t>WAL-20250404-54508</t>
  </si>
  <si>
    <t>Evansbury, GU</t>
  </si>
  <si>
    <t>OUT-361223</t>
  </si>
  <si>
    <t>MEN-20241016-65897</t>
  </si>
  <si>
    <t>South Emilyberg, NH</t>
  </si>
  <si>
    <t>PLU-407864</t>
  </si>
  <si>
    <t>LOW-20250306-84403</t>
  </si>
  <si>
    <t>Shaneview, NV</t>
  </si>
  <si>
    <t>DOO-905564</t>
  </si>
  <si>
    <t>WAL-20250525-92555</t>
  </si>
  <si>
    <t>Lake Josephmouth, KS</t>
  </si>
  <si>
    <t>DOO-431507</t>
  </si>
  <si>
    <t>CON-20241027-58321</t>
  </si>
  <si>
    <t>Jordanmouth, MI</t>
  </si>
  <si>
    <t>STO-934896</t>
  </si>
  <si>
    <t>HAR-20250130-37220</t>
  </si>
  <si>
    <t>Allenburgh, IL</t>
  </si>
  <si>
    <t>HVA-633023</t>
  </si>
  <si>
    <t>WAL-20240327-41762</t>
  </si>
  <si>
    <t>Port Michelleport, MO</t>
  </si>
  <si>
    <t>APP-996769</t>
  </si>
  <si>
    <t>DO-20240723-19723</t>
  </si>
  <si>
    <t>North Eric, UT</t>
  </si>
  <si>
    <t>STO-844294</t>
  </si>
  <si>
    <t>DO-20241102-27182</t>
  </si>
  <si>
    <t>New Christopher, ND</t>
  </si>
  <si>
    <t>DOO-498259</t>
  </si>
  <si>
    <t>WAL-20250106-81091</t>
  </si>
  <si>
    <t>North Joyce, NJ</t>
  </si>
  <si>
    <t>HVA-747512</t>
  </si>
  <si>
    <t>THE-20250410-74787</t>
  </si>
  <si>
    <t>Robertshaven, MO</t>
  </si>
  <si>
    <t>TOO-865663</t>
  </si>
  <si>
    <t>ACE-20241129-19017</t>
  </si>
  <si>
    <t>North Katherineburgh, CT</t>
  </si>
  <si>
    <t>LUM-331629</t>
  </si>
  <si>
    <t>84-20240607-25539</t>
  </si>
  <si>
    <t>Morrisfurt, NY</t>
  </si>
  <si>
    <t>KIT-148432</t>
  </si>
  <si>
    <t>CON-20240523-84918</t>
  </si>
  <si>
    <t>Port Maryport, DE</t>
  </si>
  <si>
    <t>HVA-830751</t>
  </si>
  <si>
    <t>FLO-20240820-85979</t>
  </si>
  <si>
    <t>Port Patricia, NE</t>
  </si>
  <si>
    <t>STO-525166</t>
  </si>
  <si>
    <t>FLO-20240422-98474</t>
  </si>
  <si>
    <t>New Mollymouth, ME</t>
  </si>
  <si>
    <t>LUM-107487</t>
  </si>
  <si>
    <t>ACE-20250316-71660</t>
  </si>
  <si>
    <t>South Charles, WI</t>
  </si>
  <si>
    <t>LUM-965782</t>
  </si>
  <si>
    <t>FLO-20240707-47768</t>
  </si>
  <si>
    <t>North Jimmyside, KS</t>
  </si>
  <si>
    <t>HVA-774240</t>
  </si>
  <si>
    <t>DO-20240622-28557</t>
  </si>
  <si>
    <t>Lake Michaelland, FM</t>
  </si>
  <si>
    <t>LUM-954381</t>
  </si>
  <si>
    <t>CON-20241122-40237</t>
  </si>
  <si>
    <t>North Steven, VT</t>
  </si>
  <si>
    <t>LUM-675792</t>
  </si>
  <si>
    <t>MEN-20240905-26430</t>
  </si>
  <si>
    <t>East Elizabethside, AZ</t>
  </si>
  <si>
    <t>DOO-893255</t>
  </si>
  <si>
    <t>CON-20241014-46014</t>
  </si>
  <si>
    <t>Evanstown, RI</t>
  </si>
  <si>
    <t>LIG-735938</t>
  </si>
  <si>
    <t>COS-20241230-14564</t>
  </si>
  <si>
    <t>New Madison, FM</t>
  </si>
  <si>
    <t>KIT-899794</t>
  </si>
  <si>
    <t>COS-20250711-39440</t>
  </si>
  <si>
    <t>South Jonathantown, WY</t>
  </si>
  <si>
    <t>APP-645119</t>
  </si>
  <si>
    <t>LOW-20241105-24431</t>
  </si>
  <si>
    <t>West Brendan, AZ</t>
  </si>
  <si>
    <t>DRY-959959</t>
  </si>
  <si>
    <t>FLO-20250504-67119</t>
  </si>
  <si>
    <t>East Petertown, VA</t>
  </si>
  <si>
    <t>OUT-973347</t>
  </si>
  <si>
    <t>DO-20240929-49689</t>
  </si>
  <si>
    <t>Jaredfurt, RI</t>
  </si>
  <si>
    <t>APP-618001</t>
  </si>
  <si>
    <t>WAL-20240602-24500</t>
  </si>
  <si>
    <t>Lake Dianeland, PA</t>
  </si>
  <si>
    <t>ELE-905624</t>
  </si>
  <si>
    <t>MEN-20250127-56054</t>
  </si>
  <si>
    <t>Elizabethland, MO</t>
  </si>
  <si>
    <t>DOO-702445</t>
  </si>
  <si>
    <t>ACE-20240829-24297</t>
  </si>
  <si>
    <t>Durhamtown, AZ</t>
  </si>
  <si>
    <t>STO-515840</t>
  </si>
  <si>
    <t>COS-20250311-63618</t>
  </si>
  <si>
    <t>Johnborough, MN</t>
  </si>
  <si>
    <t>DOO-604374</t>
  </si>
  <si>
    <t>THE-20240330-77921</t>
  </si>
  <si>
    <t>Lake Tyrone, NH</t>
  </si>
  <si>
    <t>LUM-690282</t>
  </si>
  <si>
    <t>HAR-20240925-78902</t>
  </si>
  <si>
    <t>South Davidland, CA</t>
  </si>
  <si>
    <t>LUM-776827</t>
  </si>
  <si>
    <t>DO-20240514-22389</t>
  </si>
  <si>
    <t>Lake Nathanielstad, IL</t>
  </si>
  <si>
    <t>APP-511323</t>
  </si>
  <si>
    <t>84-20250206-19463</t>
  </si>
  <si>
    <t>West Nicole, MA</t>
  </si>
  <si>
    <t>DRY-958098</t>
  </si>
  <si>
    <t>MEN-20250619-26945</t>
  </si>
  <si>
    <t>New William, CT</t>
  </si>
  <si>
    <t>LIG-530514</t>
  </si>
  <si>
    <t>DO-20250115-58530</t>
  </si>
  <si>
    <t>Brendaland, OR</t>
  </si>
  <si>
    <t>LUM-528736</t>
  </si>
  <si>
    <t>CON-20250215-10438</t>
  </si>
  <si>
    <t>North Garyberg, OR</t>
  </si>
  <si>
    <t>KIT-410476</t>
  </si>
  <si>
    <t>THE-20240709-56275</t>
  </si>
  <si>
    <t>New Gregorymouth, NV</t>
  </si>
  <si>
    <t>FLO-432469</t>
  </si>
  <si>
    <t>FLO-20250625-98538</t>
  </si>
  <si>
    <t>Novakview, IN</t>
  </si>
  <si>
    <t>DOO-161239</t>
  </si>
  <si>
    <t>HAR-20250202-61754</t>
  </si>
  <si>
    <t>Port Kelly, MT</t>
  </si>
  <si>
    <t>STO-296119</t>
  </si>
  <si>
    <t>84-20250113-19267</t>
  </si>
  <si>
    <t>Port Amanda, NE</t>
  </si>
  <si>
    <t>OUT-667863</t>
  </si>
  <si>
    <t>ACE-20250618-41303</t>
  </si>
  <si>
    <t>HVA-807578</t>
  </si>
  <si>
    <t>DO-20240818-17201</t>
  </si>
  <si>
    <t>Lindachester, AK</t>
  </si>
  <si>
    <t>FLO-119812</t>
  </si>
  <si>
    <t>CON-20250619-46801</t>
  </si>
  <si>
    <t>Port Richard, FL</t>
  </si>
  <si>
    <t>PLU-436123</t>
  </si>
  <si>
    <t>COS-20250228-79273</t>
  </si>
  <si>
    <t>North Melissa, IN</t>
  </si>
  <si>
    <t>PAI-660299</t>
  </si>
  <si>
    <t>ACE-20241029-59476</t>
  </si>
  <si>
    <t>East Pamelaton, ID</t>
  </si>
  <si>
    <t>HVA-492503</t>
  </si>
  <si>
    <t>HAR-20250401-78320</t>
  </si>
  <si>
    <t>Port Brianahaven, NV</t>
  </si>
  <si>
    <t>FLO-441257</t>
  </si>
  <si>
    <t>WAL-20250126-50613</t>
  </si>
  <si>
    <t>Johnsonfurt, CT</t>
  </si>
  <si>
    <t>OUT-781478</t>
  </si>
  <si>
    <t>CON-20240522-62368</t>
  </si>
  <si>
    <t>South Sandrashire, MH</t>
  </si>
  <si>
    <t>HVA-984392</t>
  </si>
  <si>
    <t>COS-20250526-30946</t>
  </si>
  <si>
    <t>Rothstad, PA</t>
  </si>
  <si>
    <t>DOO-627080</t>
  </si>
  <si>
    <t>CON-20250421-17827</t>
  </si>
  <si>
    <t>New Aliciabury, WY</t>
  </si>
  <si>
    <t>TOO-613145</t>
  </si>
  <si>
    <t>DO-20240817-97362</t>
  </si>
  <si>
    <t>Lake Melanie, KS</t>
  </si>
  <si>
    <t>ELE-479444</t>
  </si>
  <si>
    <t>COS-20240331-79008</t>
  </si>
  <si>
    <t>East Barbara, IA</t>
  </si>
  <si>
    <t>DOO-271348</t>
  </si>
  <si>
    <t>ACE-20250210-30816</t>
  </si>
  <si>
    <t>South Paulmouth, MH</t>
  </si>
  <si>
    <t>HVA-297838</t>
  </si>
  <si>
    <t>LOW-20240329-67426</t>
  </si>
  <si>
    <t>Amandafurt, AS</t>
  </si>
  <si>
    <t>PLU-860085</t>
  </si>
  <si>
    <t>WAL-20250203-60111</t>
  </si>
  <si>
    <t>Lake Heidi, PR</t>
  </si>
  <si>
    <t>OUT-665733</t>
  </si>
  <si>
    <t>HAR-20241229-28497</t>
  </si>
  <si>
    <t>Port Karen, HI</t>
  </si>
  <si>
    <t>OUT-597805</t>
  </si>
  <si>
    <t>LOW-20240821-86252</t>
  </si>
  <si>
    <t>New Leah, IL</t>
  </si>
  <si>
    <t>DRY-271034</t>
  </si>
  <si>
    <t>DO-20240816-67910</t>
  </si>
  <si>
    <t>East Sandra, FM</t>
  </si>
  <si>
    <t>HVA-819056</t>
  </si>
  <si>
    <t>HAR-20250126-47456</t>
  </si>
  <si>
    <t>Michelleborough, IA</t>
  </si>
  <si>
    <t>OUT-641306</t>
  </si>
  <si>
    <t>WAL-20240622-11470</t>
  </si>
  <si>
    <t>Sharonport, AK</t>
  </si>
  <si>
    <t>STO-298143</t>
  </si>
  <si>
    <t>THE-20250321-29483</t>
  </si>
  <si>
    <t>Powellview, MO</t>
  </si>
  <si>
    <t>TOO-432408</t>
  </si>
  <si>
    <t>THE-20240626-34968</t>
  </si>
  <si>
    <t>New Becky, WA</t>
  </si>
  <si>
    <t>TOO-689772</t>
  </si>
  <si>
    <t>WAL-20250715-21662</t>
  </si>
  <si>
    <t>New Debra, NE</t>
  </si>
  <si>
    <t>LUM-623855</t>
  </si>
  <si>
    <t>WAL-20240613-69842</t>
  </si>
  <si>
    <t>East Katherineview, CT</t>
  </si>
  <si>
    <t>HVA-885353</t>
  </si>
  <si>
    <t>HAR-20240825-27079</t>
  </si>
  <si>
    <t>Christineshire, GU</t>
  </si>
  <si>
    <t>OUT-525655</t>
  </si>
  <si>
    <t>FLO-20240709-69356</t>
  </si>
  <si>
    <t>East Nicole, NM</t>
  </si>
  <si>
    <t>KIT-603188</t>
  </si>
  <si>
    <t>ACE-20240528-15945</t>
  </si>
  <si>
    <t>New Emily, CT</t>
  </si>
  <si>
    <t>TOO-102867</t>
  </si>
  <si>
    <t>WAL-20250428-15339</t>
  </si>
  <si>
    <t>North Valerietown, AR</t>
  </si>
  <si>
    <t>FLO-632875</t>
  </si>
  <si>
    <t>FLO-20250327-32800</t>
  </si>
  <si>
    <t>Gillview, TX</t>
  </si>
  <si>
    <t>PAI-646990</t>
  </si>
  <si>
    <t>DO-20250506-25111</t>
  </si>
  <si>
    <t>Parrishland, WY</t>
  </si>
  <si>
    <t>PLU-123428</t>
  </si>
  <si>
    <t>FLO-20240217-33948</t>
  </si>
  <si>
    <t>Christopherview, GU</t>
  </si>
  <si>
    <t>ELE-570765</t>
  </si>
  <si>
    <t>FLO-20250501-64836</t>
  </si>
  <si>
    <t>Christopherland, VI</t>
  </si>
  <si>
    <t>KIT-529048</t>
  </si>
  <si>
    <t>COS-20250209-21854</t>
  </si>
  <si>
    <t>Moonchester, KY</t>
  </si>
  <si>
    <t>DOO-955333</t>
  </si>
  <si>
    <t>WAL-20240713-12277</t>
  </si>
  <si>
    <t>North Barbara, IN</t>
  </si>
  <si>
    <t>LIG-361676</t>
  </si>
  <si>
    <t>ACE-20250505-24424</t>
  </si>
  <si>
    <t>Fritzberg, VT</t>
  </si>
  <si>
    <t>FLO-202631</t>
  </si>
  <si>
    <t>84-20250403-37737</t>
  </si>
  <si>
    <t>Douglasmouth, MA</t>
  </si>
  <si>
    <t>OUT-120162</t>
  </si>
  <si>
    <t>COS-20240511-87174</t>
  </si>
  <si>
    <t>North John, NE</t>
  </si>
  <si>
    <t>KIT-229089</t>
  </si>
  <si>
    <t>FLO-20241212-65804</t>
  </si>
  <si>
    <t>Navarrofort, MN</t>
  </si>
  <si>
    <t>LIG-566818</t>
  </si>
  <si>
    <t>FLO-20241003-20422</t>
  </si>
  <si>
    <t>South Abigail, LA</t>
  </si>
  <si>
    <t>OUT-949486</t>
  </si>
  <si>
    <t>WAL-20240416-47140</t>
  </si>
  <si>
    <t>Shawborough, SC</t>
  </si>
  <si>
    <t>DOO-493498</t>
  </si>
  <si>
    <t>WAL-20240220-23258</t>
  </si>
  <si>
    <t>Claytonborough, MP</t>
  </si>
  <si>
    <t>KIT-499559</t>
  </si>
  <si>
    <t>DO-20240920-98961</t>
  </si>
  <si>
    <t>Danielmouth, SC</t>
  </si>
  <si>
    <t>ELE-387387</t>
  </si>
  <si>
    <t>LOW-20241205-72890</t>
  </si>
  <si>
    <t>West Katie, PR</t>
  </si>
  <si>
    <t>HVA-804266</t>
  </si>
  <si>
    <t>CON-20241202-50119</t>
  </si>
  <si>
    <t>Melissatown, AZ</t>
  </si>
  <si>
    <t>DOO-107310</t>
  </si>
  <si>
    <t>HAR-20241029-97776</t>
  </si>
  <si>
    <t>Donnachester, ND</t>
  </si>
  <si>
    <t>HVA-536387</t>
  </si>
  <si>
    <t>84-20240601-21602</t>
  </si>
  <si>
    <t>New Brettburgh, VT</t>
  </si>
  <si>
    <t>KIT-480707</t>
  </si>
  <si>
    <t>CON-20250626-30571</t>
  </si>
  <si>
    <t>Brownport, AS</t>
  </si>
  <si>
    <t>FLO-855565</t>
  </si>
  <si>
    <t>WAL-20250805-84712</t>
  </si>
  <si>
    <t>Pottsville, MS</t>
  </si>
  <si>
    <t>LUM-412389</t>
  </si>
  <si>
    <t>FLO-20240324-63661</t>
  </si>
  <si>
    <t>North Dylanton, AZ</t>
  </si>
  <si>
    <t>OUT-590051</t>
  </si>
  <si>
    <t>ACE-20250404-48105</t>
  </si>
  <si>
    <t>Mcclureberg, DC</t>
  </si>
  <si>
    <t>FLO-656133</t>
  </si>
  <si>
    <t>ACE-20250604-51229</t>
  </si>
  <si>
    <t>North Jamieberg, SC</t>
  </si>
  <si>
    <t>OUT-547612</t>
  </si>
  <si>
    <t>ACE-20250311-21947</t>
  </si>
  <si>
    <t>West Sandrafort, MS</t>
  </si>
  <si>
    <t>PLU-702998</t>
  </si>
  <si>
    <t>84-20250405-71696</t>
  </si>
  <si>
    <t>Reesehaven, AS</t>
  </si>
  <si>
    <t>APP-420261</t>
  </si>
  <si>
    <t>MEN-20240428-25019</t>
  </si>
  <si>
    <t>West Jessica, WV</t>
  </si>
  <si>
    <t>DOO-683951</t>
  </si>
  <si>
    <t>MEN-20250422-64410</t>
  </si>
  <si>
    <t>New Jennifershire, TN</t>
  </si>
  <si>
    <t>STO-929432</t>
  </si>
  <si>
    <t>MEN-20240611-92537</t>
  </si>
  <si>
    <t>Maddoxland, WA</t>
  </si>
  <si>
    <t>TOO-878006</t>
  </si>
  <si>
    <t>FLO-20240311-74363</t>
  </si>
  <si>
    <t>Jenniferville, OK</t>
  </si>
  <si>
    <t>ELE-547696</t>
  </si>
  <si>
    <t>MEN-20250510-70240</t>
  </si>
  <si>
    <t>West Markview, ND</t>
  </si>
  <si>
    <t>STO-691232</t>
  </si>
  <si>
    <t>84-20250101-43753</t>
  </si>
  <si>
    <t>East Robert, KS</t>
  </si>
  <si>
    <t>APP-120515</t>
  </si>
  <si>
    <t>COS-20250228-96821</t>
  </si>
  <si>
    <t>West Brianbury, SC</t>
  </si>
  <si>
    <t>LIG-557701</t>
  </si>
  <si>
    <t>CON-20240629-15779</t>
  </si>
  <si>
    <t>Lindahaven, PW</t>
  </si>
  <si>
    <t>LIG-405469</t>
  </si>
  <si>
    <t>WAL-20240517-60169</t>
  </si>
  <si>
    <t>Ortizstad, SD</t>
  </si>
  <si>
    <t>PAI-266112</t>
  </si>
  <si>
    <t>HAR-20250410-31814</t>
  </si>
  <si>
    <t>Lake Mark, PA</t>
  </si>
  <si>
    <t>DOO-106666</t>
  </si>
  <si>
    <t>LOW-20250111-12151</t>
  </si>
  <si>
    <t>West Erika, AL</t>
  </si>
  <si>
    <t>TOO-809485</t>
  </si>
  <si>
    <t>FLO-20250415-50570</t>
  </si>
  <si>
    <t>Port Cesar, DC</t>
  </si>
  <si>
    <t>APP-702175</t>
  </si>
  <si>
    <t>84-20250302-60130</t>
  </si>
  <si>
    <t>Dannybury, AL</t>
  </si>
  <si>
    <t>OUT-924749</t>
  </si>
  <si>
    <t>HAR-20241226-69647</t>
  </si>
  <si>
    <t>Vasquezchester, MT</t>
  </si>
  <si>
    <t>LUM-843141</t>
  </si>
  <si>
    <t>THE-20241014-33996</t>
  </si>
  <si>
    <t>Danielside, MO</t>
  </si>
  <si>
    <t>OUT-211415</t>
  </si>
  <si>
    <t>HAR-20240514-68230</t>
  </si>
  <si>
    <t>Andrewfurt, AR</t>
  </si>
  <si>
    <t>TOO-795749</t>
  </si>
  <si>
    <t>COS-20240605-37518</t>
  </si>
  <si>
    <t>West Brandibury, KY</t>
  </si>
  <si>
    <t>ELE-707545</t>
  </si>
  <si>
    <t>WAL-20241206-63314</t>
  </si>
  <si>
    <t>Hamptonfort, DC</t>
  </si>
  <si>
    <t>ELE-825274</t>
  </si>
  <si>
    <t>ACE-20240606-98021</t>
  </si>
  <si>
    <t>North Diane, RI</t>
  </si>
  <si>
    <t>DRY-455754</t>
  </si>
  <si>
    <t>FLO-20250712-31508</t>
  </si>
  <si>
    <t>New Gabriellefurt, AR</t>
  </si>
  <si>
    <t>PLU-858329</t>
  </si>
  <si>
    <t>ACE-20240221-49559</t>
  </si>
  <si>
    <t>Lake William, NC</t>
  </si>
  <si>
    <t>LIG-956681</t>
  </si>
  <si>
    <t>CON-20240217-95226</t>
  </si>
  <si>
    <t>East Lisa, NM</t>
  </si>
  <si>
    <t>OUT-204310</t>
  </si>
  <si>
    <t>CON-20241126-51940</t>
  </si>
  <si>
    <t>West Jamesmouth, MN</t>
  </si>
  <si>
    <t>PAI-298955</t>
  </si>
  <si>
    <t>ACE-20250223-57142</t>
  </si>
  <si>
    <t>Kimville, KY</t>
  </si>
  <si>
    <t>DRY-778706</t>
  </si>
  <si>
    <t>LOW-20250624-11835</t>
  </si>
  <si>
    <t>West Reneemouth, KS</t>
  </si>
  <si>
    <t>OUT-624563</t>
  </si>
  <si>
    <t>HAR-20250322-39620</t>
  </si>
  <si>
    <t>Bradleyland, MP</t>
  </si>
  <si>
    <t>OUT-365346</t>
  </si>
  <si>
    <t>CON-20250526-56868</t>
  </si>
  <si>
    <t>Port Sierra, NM</t>
  </si>
  <si>
    <t>DOO-224965</t>
  </si>
  <si>
    <t>FLO-20240219-92504</t>
  </si>
  <si>
    <t>West Shelby, MO</t>
  </si>
  <si>
    <t>TOO-459799</t>
  </si>
  <si>
    <t>MEN-20250124-27969</t>
  </si>
  <si>
    <t>Williamville, SD</t>
  </si>
  <si>
    <t>LIG-942845</t>
  </si>
  <si>
    <t>MEN-20241003-64062</t>
  </si>
  <si>
    <t>North Amber, DE</t>
  </si>
  <si>
    <t>KIT-634821</t>
  </si>
  <si>
    <t>COS-20241231-49324</t>
  </si>
  <si>
    <t>South Brittanyland, RI</t>
  </si>
  <si>
    <t>PLU-407173</t>
  </si>
  <si>
    <t>DO-20250422-14024</t>
  </si>
  <si>
    <t>Warrenland, IN</t>
  </si>
  <si>
    <t>STO-133936</t>
  </si>
  <si>
    <t>WAL-20250725-67797</t>
  </si>
  <si>
    <t>Port Tammyfurt, FL</t>
  </si>
  <si>
    <t>OUT-484360</t>
  </si>
  <si>
    <t>DO-20241025-57584</t>
  </si>
  <si>
    <t>Austinchester, LA</t>
  </si>
  <si>
    <t>PAI-399666</t>
  </si>
  <si>
    <t>ACE-20250505-67848</t>
  </si>
  <si>
    <t>Woodberg, MA</t>
  </si>
  <si>
    <t>PLU-459349</t>
  </si>
  <si>
    <t>WAL-20240617-70055</t>
  </si>
  <si>
    <t>Michaelbury, MN</t>
  </si>
  <si>
    <t>ELE-772366</t>
  </si>
  <si>
    <t>CON-20240721-41059</t>
  </si>
  <si>
    <t>Lake Veronicamouth, MS</t>
  </si>
  <si>
    <t>KIT-694335</t>
  </si>
  <si>
    <t>WAL-20241106-21489</t>
  </si>
  <si>
    <t>East Johnmouth, HI</t>
  </si>
  <si>
    <t>STO-809932</t>
  </si>
  <si>
    <t>MEN-20241220-90545</t>
  </si>
  <si>
    <t>Port Tannerland, ID</t>
  </si>
  <si>
    <t>DOO-269659</t>
  </si>
  <si>
    <t>THE-20241023-43204</t>
  </si>
  <si>
    <t>Tuckerbury, WV</t>
  </si>
  <si>
    <t>PAI-334103</t>
  </si>
  <si>
    <t>HAR-20250308-97983</t>
  </si>
  <si>
    <t>West Brittany, CA</t>
  </si>
  <si>
    <t>FLO-625424</t>
  </si>
  <si>
    <t>LOW-20240505-19962</t>
  </si>
  <si>
    <t>Frankmouth, SC</t>
  </si>
  <si>
    <t>PAI-723564</t>
  </si>
  <si>
    <t>HAR-20240829-91298</t>
  </si>
  <si>
    <t>North Ryanbury, NV</t>
  </si>
  <si>
    <t>STO-906973</t>
  </si>
  <si>
    <t>DO-20250114-71068</t>
  </si>
  <si>
    <t>Jasonport, MO</t>
  </si>
  <si>
    <t>PAI-828951</t>
  </si>
  <si>
    <t>CON-20250103-98407</t>
  </si>
  <si>
    <t>Geraldshire, CO</t>
  </si>
  <si>
    <t>ELE-151831</t>
  </si>
  <si>
    <t>CON-20240924-78833</t>
  </si>
  <si>
    <t>New Leslieborough, IN</t>
  </si>
  <si>
    <t>ELE-686766</t>
  </si>
  <si>
    <t>ACE-20240226-73370</t>
  </si>
  <si>
    <t>Johnton, AL</t>
  </si>
  <si>
    <t>LUM-203441</t>
  </si>
  <si>
    <t>COS-20250416-65099</t>
  </si>
  <si>
    <t>Port Monica, TX</t>
  </si>
  <si>
    <t>APP-945011</t>
  </si>
  <si>
    <t>LOW-20240604-19579</t>
  </si>
  <si>
    <t>West Tiffany, IL</t>
  </si>
  <si>
    <t>FLO-20240930-47708</t>
  </si>
  <si>
    <t>West Williamville, VT</t>
  </si>
  <si>
    <t>HVA-704700</t>
  </si>
  <si>
    <t>CON-20250715-58717</t>
  </si>
  <si>
    <t>West Christopher, AR</t>
  </si>
  <si>
    <t>ELE-223107</t>
  </si>
  <si>
    <t>HAR-20240307-43185</t>
  </si>
  <si>
    <t>Perkinstown, GA</t>
  </si>
  <si>
    <t>FLO-372728</t>
  </si>
  <si>
    <t>DO-20250610-51009</t>
  </si>
  <si>
    <t>West Cindy, ND</t>
  </si>
  <si>
    <t>LUM-468490</t>
  </si>
  <si>
    <t>MEN-20240404-96675</t>
  </si>
  <si>
    <t>East Melissashire, WA</t>
  </si>
  <si>
    <t>ELE-953513</t>
  </si>
  <si>
    <t>DO-20250612-71708</t>
  </si>
  <si>
    <t>North Ashley, NM</t>
  </si>
  <si>
    <t>APP-815092</t>
  </si>
  <si>
    <t>ACE-20240301-23979</t>
  </si>
  <si>
    <t>Zacharyborough, PA</t>
  </si>
  <si>
    <t>PLU-650385</t>
  </si>
  <si>
    <t>84-20241026-12199</t>
  </si>
  <si>
    <t>Higginsbury, VI</t>
  </si>
  <si>
    <t>PLU-329919</t>
  </si>
  <si>
    <t>MEN-20240818-24167</t>
  </si>
  <si>
    <t>West Cheryl, ID</t>
  </si>
  <si>
    <t>DOO-729558</t>
  </si>
  <si>
    <t>FLO-20240717-73582</t>
  </si>
  <si>
    <t>New Sarah, SD</t>
  </si>
  <si>
    <t>DRY-638918</t>
  </si>
  <si>
    <t>MEN-20240920-47798</t>
  </si>
  <si>
    <t>Lake Diana, GU</t>
  </si>
  <si>
    <t>ELE-609312</t>
  </si>
  <si>
    <t>DO-20250217-67225</t>
  </si>
  <si>
    <t>East Jillland, RI</t>
  </si>
  <si>
    <t>STO-680718</t>
  </si>
  <si>
    <t>CON-20241031-98572</t>
  </si>
  <si>
    <t>Jeffreyfurt, MI</t>
  </si>
  <si>
    <t>OUT-767890</t>
  </si>
  <si>
    <t>COS-20241213-11936</t>
  </si>
  <si>
    <t>Deannamouth, IL</t>
  </si>
  <si>
    <t>APP-216217</t>
  </si>
  <si>
    <t>HAR-20240628-69947</t>
  </si>
  <si>
    <t>Michaelhaven, WI</t>
  </si>
  <si>
    <t>OUT-189019</t>
  </si>
  <si>
    <t>HAR-20250516-27464</t>
  </si>
  <si>
    <t>Justinberg, ID</t>
  </si>
  <si>
    <t>ELE-167284</t>
  </si>
  <si>
    <t>ACE-20250621-69917</t>
  </si>
  <si>
    <t>Wigginsville, DC</t>
  </si>
  <si>
    <t>LIG-686083</t>
  </si>
  <si>
    <t>WAL-20240604-28323</t>
  </si>
  <si>
    <t>Keyberg, SC</t>
  </si>
  <si>
    <t>KIT-252947</t>
  </si>
  <si>
    <t>LOW-20240729-69794</t>
  </si>
  <si>
    <t>South Richardport, GU</t>
  </si>
  <si>
    <t>LUM-313873</t>
  </si>
  <si>
    <t>ACE-20240323-59071</t>
  </si>
  <si>
    <t>West Denisestad, NH</t>
  </si>
  <si>
    <t>TOO-555440</t>
  </si>
  <si>
    <t>84-20250520-18582</t>
  </si>
  <si>
    <t>Christopherton, SD</t>
  </si>
  <si>
    <t>LUM-870573</t>
  </si>
  <si>
    <t>84-20241220-45416</t>
  </si>
  <si>
    <t>Lake Linda, KY</t>
  </si>
  <si>
    <t>TOO-188899</t>
  </si>
  <si>
    <t>THE-20250314-21215</t>
  </si>
  <si>
    <t>North Tinaside, MA</t>
  </si>
  <si>
    <t>KIT-366296</t>
  </si>
  <si>
    <t>FLO-20240724-68104</t>
  </si>
  <si>
    <t>Frankport, NH</t>
  </si>
  <si>
    <t>LIG-968262</t>
  </si>
  <si>
    <t>ACE-20250327-47252</t>
  </si>
  <si>
    <t>New Arianafurt, MD</t>
  </si>
  <si>
    <t>LIG-360522</t>
  </si>
  <si>
    <t>FLO-20250506-27598</t>
  </si>
  <si>
    <t>Lake Katherine, IA</t>
  </si>
  <si>
    <t>APP-676295</t>
  </si>
  <si>
    <t>84-20250517-24642</t>
  </si>
  <si>
    <t>Port Troy, GA</t>
  </si>
  <si>
    <t>FLO-717653</t>
  </si>
  <si>
    <t>84-20250624-61006</t>
  </si>
  <si>
    <t>North Angela, MA</t>
  </si>
  <si>
    <t>KIT-630454</t>
  </si>
  <si>
    <t>LOW-20250506-74003</t>
  </si>
  <si>
    <t>West Chrismouth, WV</t>
  </si>
  <si>
    <t>FLO-900818</t>
  </si>
  <si>
    <t>WAL-20250308-68208</t>
  </si>
  <si>
    <t>Randystad, CO</t>
  </si>
  <si>
    <t>KIT-995551</t>
  </si>
  <si>
    <t>ACE-20240707-47116</t>
  </si>
  <si>
    <t>North Shannon, WY</t>
  </si>
  <si>
    <t>STO-918496</t>
  </si>
  <si>
    <t>CON-20240608-51086</t>
  </si>
  <si>
    <t>Michelleshire, UT</t>
  </si>
  <si>
    <t>DRY-584691</t>
  </si>
  <si>
    <t>FLO-20250601-75784</t>
  </si>
  <si>
    <t>Anthonyburgh, SD</t>
  </si>
  <si>
    <t>FLO-682701</t>
  </si>
  <si>
    <t>WAL-20240813-86058</t>
  </si>
  <si>
    <t>Kimmouth, IL</t>
  </si>
  <si>
    <t>DRY-591422</t>
  </si>
  <si>
    <t>COS-20241027-68850</t>
  </si>
  <si>
    <t>Port Danielside, SD</t>
  </si>
  <si>
    <t>DOO-920527</t>
  </si>
  <si>
    <t>HAR-20250513-80202</t>
  </si>
  <si>
    <t>Amyville, NM</t>
  </si>
  <si>
    <t>DOO-770381</t>
  </si>
  <si>
    <t>FLO-20241022-20650</t>
  </si>
  <si>
    <t>Gomezville, CO</t>
  </si>
  <si>
    <t>PLU-617966</t>
  </si>
  <si>
    <t>ACE-20250629-81572</t>
  </si>
  <si>
    <t>New Courtney, AZ</t>
  </si>
  <si>
    <t>OUT-139741</t>
  </si>
  <si>
    <t>THE-20250711-76322</t>
  </si>
  <si>
    <t>Bellview, DC</t>
  </si>
  <si>
    <t>KIT-417988</t>
  </si>
  <si>
    <t>ACE-20240315-65594</t>
  </si>
  <si>
    <t>Lindseyfurt, GU</t>
  </si>
  <si>
    <t>PAI-448255</t>
  </si>
  <si>
    <t>COS-20241116-93109</t>
  </si>
  <si>
    <t>West Vickimouth, HI</t>
  </si>
  <si>
    <t>LIG-105473</t>
  </si>
  <si>
    <t>LOW-20240814-58611</t>
  </si>
  <si>
    <t>Arnoldberg, SC</t>
  </si>
  <si>
    <t>OUT-151440</t>
  </si>
  <si>
    <t>THE-20250316-87436</t>
  </si>
  <si>
    <t>Tonyaville, NH</t>
  </si>
  <si>
    <t>TOO-917207</t>
  </si>
  <si>
    <t>COS-20250418-84487</t>
  </si>
  <si>
    <t>Port Jenniferfort, AK</t>
  </si>
  <si>
    <t>DRY-750552</t>
  </si>
  <si>
    <t>84-20240310-27920</t>
  </si>
  <si>
    <t>Loristad, NH</t>
  </si>
  <si>
    <t>PAI-633801</t>
  </si>
  <si>
    <t>FLO-20240430-82899</t>
  </si>
  <si>
    <t>North Douglas, MT</t>
  </si>
  <si>
    <t>ELE-628949</t>
  </si>
  <si>
    <t>LOW-20241013-42977</t>
  </si>
  <si>
    <t>Charlesview, DC</t>
  </si>
  <si>
    <t>84-20250318-37455</t>
  </si>
  <si>
    <t>Garciamouth, ME</t>
  </si>
  <si>
    <t>TOO-375429</t>
  </si>
  <si>
    <t>LOW-20241009-46368</t>
  </si>
  <si>
    <t>Thomaston, CA</t>
  </si>
  <si>
    <t>HVA-680307</t>
  </si>
  <si>
    <t>MEN-20240304-20512</t>
  </si>
  <si>
    <t>Williamshaven, ME</t>
  </si>
  <si>
    <t>TOO-648941</t>
  </si>
  <si>
    <t>MEN-20240828-63686</t>
  </si>
  <si>
    <t>North Kevinburgh, NV</t>
  </si>
  <si>
    <t>TOO-540581</t>
  </si>
  <si>
    <t>COS-20250224-77966</t>
  </si>
  <si>
    <t>Dawsonmouth, MN</t>
  </si>
  <si>
    <t>KIT-938104</t>
  </si>
  <si>
    <t>DO-20250326-72710</t>
  </si>
  <si>
    <t>East Michael, WA</t>
  </si>
  <si>
    <t>STO-815815</t>
  </si>
  <si>
    <t>LOW-20241128-99810</t>
  </si>
  <si>
    <t>New Heather, SC</t>
  </si>
  <si>
    <t>APP-413174</t>
  </si>
  <si>
    <t>84-20250103-94788</t>
  </si>
  <si>
    <t>New Gloriaview, RI</t>
  </si>
  <si>
    <t>FLO-309870</t>
  </si>
  <si>
    <t>ACE-20250530-43847</t>
  </si>
  <si>
    <t>West Davidchester, NV</t>
  </si>
  <si>
    <t>ELE-569379</t>
  </si>
  <si>
    <t>ACE-20240317-59602</t>
  </si>
  <si>
    <t>Malonetown, GA</t>
  </si>
  <si>
    <t>APP-178362</t>
  </si>
  <si>
    <t>LOW-20241017-11391</t>
  </si>
  <si>
    <t>South Mark, SD</t>
  </si>
  <si>
    <t>PAI-705311</t>
  </si>
  <si>
    <t>WAL-20240305-11429</t>
  </si>
  <si>
    <t>Mccoyfort, SD</t>
  </si>
  <si>
    <t>HVA-907389</t>
  </si>
  <si>
    <t>CON-20240626-54470</t>
  </si>
  <si>
    <t>Justintown, MS</t>
  </si>
  <si>
    <t>TOO-884012</t>
  </si>
  <si>
    <t>FLO-20240614-13956</t>
  </si>
  <si>
    <t>Danielleberg, PW</t>
  </si>
  <si>
    <t>STO-792149</t>
  </si>
  <si>
    <t>MEN-20240514-86757</t>
  </si>
  <si>
    <t>Port Kaylahaven, VA</t>
  </si>
  <si>
    <t>ELE-974924</t>
  </si>
  <si>
    <t>COS-20241008-74527</t>
  </si>
  <si>
    <t>Port Gabriel, NJ</t>
  </si>
  <si>
    <t>OUT-267279</t>
  </si>
  <si>
    <t>CON-20241025-16062</t>
  </si>
  <si>
    <t>Brandonfurt, MH</t>
  </si>
  <si>
    <t>PAI-269447</t>
  </si>
  <si>
    <t>MEN-20240819-16473</t>
  </si>
  <si>
    <t>Dixonbury, FM</t>
  </si>
  <si>
    <t>LUM-444712</t>
  </si>
  <si>
    <t>THE-20240823-46808</t>
  </si>
  <si>
    <t>Garyborough, IN</t>
  </si>
  <si>
    <t>PLU-503084</t>
  </si>
  <si>
    <t>ACE-20250219-21266</t>
  </si>
  <si>
    <t>Samanthastad, GU</t>
  </si>
  <si>
    <t>STO-364432</t>
  </si>
  <si>
    <t>HAR-20250304-22995</t>
  </si>
  <si>
    <t>North Anthony, ND</t>
  </si>
  <si>
    <t>DRY-517439</t>
  </si>
  <si>
    <t>84-20240414-61248</t>
  </si>
  <si>
    <t>Ronaldview, KS</t>
  </si>
  <si>
    <t>ELE-979442</t>
  </si>
  <si>
    <t>HAR-20250307-47359</t>
  </si>
  <si>
    <t>Austinside, NY</t>
  </si>
  <si>
    <t>PAI-423317</t>
  </si>
  <si>
    <t>HAR-20240916-21614</t>
  </si>
  <si>
    <t>Kirbyberg, MD</t>
  </si>
  <si>
    <t>APP-932227</t>
  </si>
  <si>
    <t>LOW-20240714-47230</t>
  </si>
  <si>
    <t>Port Sheryl, AS</t>
  </si>
  <si>
    <t>HVA-831142</t>
  </si>
  <si>
    <t>FLO-20240508-46789</t>
  </si>
  <si>
    <t>Smithmouth, KS</t>
  </si>
  <si>
    <t>ELE-370908</t>
  </si>
  <si>
    <t>WAL-20240521-44103</t>
  </si>
  <si>
    <t>Michaelland, UT</t>
  </si>
  <si>
    <t>OUT-257611</t>
  </si>
  <si>
    <t>DO-20240919-20500</t>
  </si>
  <si>
    <t>East James, AK</t>
  </si>
  <si>
    <t>FLO-187340</t>
  </si>
  <si>
    <t>CON-20240822-16622</t>
  </si>
  <si>
    <t>HVA-226814</t>
  </si>
  <si>
    <t>FLO-20241025-44649</t>
  </si>
  <si>
    <t>Port Michaeltown, AL</t>
  </si>
  <si>
    <t>LUM-951310</t>
  </si>
  <si>
    <t>HAR-20240317-66763</t>
  </si>
  <si>
    <t>Millerburgh, MO</t>
  </si>
  <si>
    <t>ELE-227813</t>
  </si>
  <si>
    <t>ACE-20250421-56487</t>
  </si>
  <si>
    <t>Donaldton, WV</t>
  </si>
  <si>
    <t>DRY-964872</t>
  </si>
  <si>
    <t>MEN-20240623-90661</t>
  </si>
  <si>
    <t>East James, DC</t>
  </si>
  <si>
    <t>ELE-844188</t>
  </si>
  <si>
    <t>LOW-20250313-58956</t>
  </si>
  <si>
    <t>Amyland, VI</t>
  </si>
  <si>
    <t>DRY-584411</t>
  </si>
  <si>
    <t>MEN-20250518-66036</t>
  </si>
  <si>
    <t>Lake John, MO</t>
  </si>
  <si>
    <t>PLU-131268</t>
  </si>
  <si>
    <t>WAL-20240815-81005</t>
  </si>
  <si>
    <t>Lake Paigehaven, IA</t>
  </si>
  <si>
    <t>DOO-346767</t>
  </si>
  <si>
    <t>HAR-20250511-18166</t>
  </si>
  <si>
    <t>Port Eric, KS</t>
  </si>
  <si>
    <t>LIG-129505</t>
  </si>
  <si>
    <t>CON-20240814-97167</t>
  </si>
  <si>
    <t>West Jessicatown, WV</t>
  </si>
  <si>
    <t>PAI-541854</t>
  </si>
  <si>
    <t>ACE-20250504-80197</t>
  </si>
  <si>
    <t>Port Sylvia, NM</t>
  </si>
  <si>
    <t>DOO-620467</t>
  </si>
  <si>
    <t>WAL-20240407-22059</t>
  </si>
  <si>
    <t>East Scott, CT</t>
  </si>
  <si>
    <t>ELE-529757</t>
  </si>
  <si>
    <t>DO-20250201-77358</t>
  </si>
  <si>
    <t>North Johnmouth, GU</t>
  </si>
  <si>
    <t>KIT-204508</t>
  </si>
  <si>
    <t>LOW-20241211-23520</t>
  </si>
  <si>
    <t>Barrymouth, WI</t>
  </si>
  <si>
    <t>ELE-323607</t>
  </si>
  <si>
    <t>FLO-20250414-81474</t>
  </si>
  <si>
    <t>Nicholeside, RI</t>
  </si>
  <si>
    <t>STO-499568</t>
  </si>
  <si>
    <t>CON-20250113-71116</t>
  </si>
  <si>
    <t>Jesseland, ND</t>
  </si>
  <si>
    <t>PAI-772980</t>
  </si>
  <si>
    <t>LOW-20241204-80006</t>
  </si>
  <si>
    <t>North Davidton, CT</t>
  </si>
  <si>
    <t>TOO-323600</t>
  </si>
  <si>
    <t>LOW-20250127-16500</t>
  </si>
  <si>
    <t>Butlermouth, WY</t>
  </si>
  <si>
    <t>ELE-905833</t>
  </si>
  <si>
    <t>WAL-20240418-94718</t>
  </si>
  <si>
    <t>Lake Timothystad, VI</t>
  </si>
  <si>
    <t>LIG-242353</t>
  </si>
  <si>
    <t>84-20250102-90590</t>
  </si>
  <si>
    <t>New Christophershire, DE</t>
  </si>
  <si>
    <t>APP-226484</t>
  </si>
  <si>
    <t>THE-20241226-27722</t>
  </si>
  <si>
    <t>Patrickberg, VT</t>
  </si>
  <si>
    <t>STO-322682</t>
  </si>
  <si>
    <t>84-20241016-72794</t>
  </si>
  <si>
    <t>Christopherville, ID</t>
  </si>
  <si>
    <t>KIT-206819</t>
  </si>
  <si>
    <t>THE-20250804-65149</t>
  </si>
  <si>
    <t>Port Monicaview, TN</t>
  </si>
  <si>
    <t>APP-595475</t>
  </si>
  <si>
    <t>WAL-20240715-48598</t>
  </si>
  <si>
    <t>Alexandermouth, NE</t>
  </si>
  <si>
    <t>DOO-896293</t>
  </si>
  <si>
    <t>ACE-20240628-40476</t>
  </si>
  <si>
    <t>East Kathryn, MT</t>
  </si>
  <si>
    <t>LUM-141878</t>
  </si>
  <si>
    <t>84-20250116-34254</t>
  </si>
  <si>
    <t>Rowlandland, OK</t>
  </si>
  <si>
    <t>PAI-950728</t>
  </si>
  <si>
    <t>WAL-20250509-81079</t>
  </si>
  <si>
    <t>Lake Rachel, NV</t>
  </si>
  <si>
    <t>FLO-515955</t>
  </si>
  <si>
    <t>FLO-20241107-40075</t>
  </si>
  <si>
    <t>Foxbury, AL</t>
  </si>
  <si>
    <t>STO-327714</t>
  </si>
  <si>
    <t>FLO-20240829-91739</t>
  </si>
  <si>
    <t>Wendychester, TN</t>
  </si>
  <si>
    <t>LIG-319924</t>
  </si>
  <si>
    <t>THE-20240316-70913</t>
  </si>
  <si>
    <t>APP-371974</t>
  </si>
  <si>
    <t>CON-20250511-51530</t>
  </si>
  <si>
    <t>West Jenny, AZ</t>
  </si>
  <si>
    <t>OUT-403279</t>
  </si>
  <si>
    <t>DO-20240524-74963</t>
  </si>
  <si>
    <t>South Daryltown, ND</t>
  </si>
  <si>
    <t>APP-147795</t>
  </si>
  <si>
    <t>COS-20240611-65493</t>
  </si>
  <si>
    <t>Sarahton, VI</t>
  </si>
  <si>
    <t>APP-377472</t>
  </si>
  <si>
    <t>COS-20241218-60911</t>
  </si>
  <si>
    <t>Edwardberg, GA</t>
  </si>
  <si>
    <t>OUT-755806</t>
  </si>
  <si>
    <t>LOW-20250208-22182</t>
  </si>
  <si>
    <t>Jeromeville, NE</t>
  </si>
  <si>
    <t>DRY-431372</t>
  </si>
  <si>
    <t>84-20240527-52056</t>
  </si>
  <si>
    <t>Timothytown, CT</t>
  </si>
  <si>
    <t>PLU-188546</t>
  </si>
  <si>
    <t>THE-20240712-75922</t>
  </si>
  <si>
    <t>New Amyhaven, FM</t>
  </si>
  <si>
    <t>PAI-880435</t>
  </si>
  <si>
    <t>MEN-20240422-33762</t>
  </si>
  <si>
    <t>Kimberlymouth, MD</t>
  </si>
  <si>
    <t>KIT-777609</t>
  </si>
  <si>
    <t>ACE-20250807-63928</t>
  </si>
  <si>
    <t>New Scottland, FL</t>
  </si>
  <si>
    <t>DRY-360313</t>
  </si>
  <si>
    <t>LOW-20250425-99963</t>
  </si>
  <si>
    <t>Myersbury, WA</t>
  </si>
  <si>
    <t>PLU-476149</t>
  </si>
  <si>
    <t>CON-20250403-32193</t>
  </si>
  <si>
    <t>New Carrieborough, IL</t>
  </si>
  <si>
    <t>KIT-277614</t>
  </si>
  <si>
    <t>DO-20241229-77495</t>
  </si>
  <si>
    <t>Shafferview, SC</t>
  </si>
  <si>
    <t>LUM-189836</t>
  </si>
  <si>
    <t>CON-20250302-23020</t>
  </si>
  <si>
    <t>Holmesbury, OR</t>
  </si>
  <si>
    <t>OUT-954937</t>
  </si>
  <si>
    <t>ACE-20250212-60003</t>
  </si>
  <si>
    <t>Smithport, ID</t>
  </si>
  <si>
    <t>FLO-823942</t>
  </si>
  <si>
    <t>DO-20240312-48806</t>
  </si>
  <si>
    <t>North Rachelborough, GU</t>
  </si>
  <si>
    <t>KIT-396603</t>
  </si>
  <si>
    <t>ACE-20250320-66685</t>
  </si>
  <si>
    <t>Brianton, ID</t>
  </si>
  <si>
    <t>OUT-281949</t>
  </si>
  <si>
    <t>FLO-20241114-21972</t>
  </si>
  <si>
    <t>Hardymouth, NV</t>
  </si>
  <si>
    <t>PAI-366610</t>
  </si>
  <si>
    <t>LOW-20241128-93128</t>
  </si>
  <si>
    <t>Port Allison, NJ</t>
  </si>
  <si>
    <t>PLU-701358</t>
  </si>
  <si>
    <t>COS-20241128-24844</t>
  </si>
  <si>
    <t>Karifort, HI</t>
  </si>
  <si>
    <t>ELE-793029</t>
  </si>
  <si>
    <t>COS-20240508-51722</t>
  </si>
  <si>
    <t>Evansbury, OR</t>
  </si>
  <si>
    <t>STO-205969</t>
  </si>
  <si>
    <t>HAR-20250213-67861</t>
  </si>
  <si>
    <t>New Jeffreymouth, OR</t>
  </si>
  <si>
    <t>STO-382111</t>
  </si>
  <si>
    <t>WAL-20250718-27555</t>
  </si>
  <si>
    <t>Colebury, NJ</t>
  </si>
  <si>
    <t>TOO-305378</t>
  </si>
  <si>
    <t>FLO-20250524-97128</t>
  </si>
  <si>
    <t>Joshuaside, NE</t>
  </si>
  <si>
    <t>FLO-892486</t>
  </si>
  <si>
    <t>COS-20250531-71554</t>
  </si>
  <si>
    <t>West Russell, HI</t>
  </si>
  <si>
    <t>ELE-506106</t>
  </si>
  <si>
    <t>COS-20240521-88612</t>
  </si>
  <si>
    <t>Port Elizabethmouth, LA</t>
  </si>
  <si>
    <t>FLO-161187</t>
  </si>
  <si>
    <t>THE-20240611-88719</t>
  </si>
  <si>
    <t>Kathleenmouth, MO</t>
  </si>
  <si>
    <t>APP-709986</t>
  </si>
  <si>
    <t>WAL-20250113-20541</t>
  </si>
  <si>
    <t>Johnburgh, PR</t>
  </si>
  <si>
    <t>DOO-243651</t>
  </si>
  <si>
    <t>FLO-20250206-86747</t>
  </si>
  <si>
    <t>Lake Joshuaside, MS</t>
  </si>
  <si>
    <t>DRY-745082</t>
  </si>
  <si>
    <t>LOW-20240709-85410</t>
  </si>
  <si>
    <t>Barbaraburgh, ME</t>
  </si>
  <si>
    <t>STO-935747</t>
  </si>
  <si>
    <t>THE-20250425-17921</t>
  </si>
  <si>
    <t>South Michael, CO</t>
  </si>
  <si>
    <t>OUT-436211</t>
  </si>
  <si>
    <t>HAR-20240511-92711</t>
  </si>
  <si>
    <t>Myersberg, WI</t>
  </si>
  <si>
    <t>STO-119110</t>
  </si>
  <si>
    <t>84-20240704-13646</t>
  </si>
  <si>
    <t>Kennethchester, AK</t>
  </si>
  <si>
    <t>HVA-232414</t>
  </si>
  <si>
    <t>COS-20241223-31096</t>
  </si>
  <si>
    <t>Davisland, UT</t>
  </si>
  <si>
    <t>TOO-495110</t>
  </si>
  <si>
    <t>ACE-20250209-82989</t>
  </si>
  <si>
    <t>New Laura, MI</t>
  </si>
  <si>
    <t>DOO-728847</t>
  </si>
  <si>
    <t>FLO-20240930-95279</t>
  </si>
  <si>
    <t>West Brianborough, NC</t>
  </si>
  <si>
    <t>DOO-735285</t>
  </si>
  <si>
    <t>MEN-20250223-18836</t>
  </si>
  <si>
    <t>Armstrongborough, AK</t>
  </si>
  <si>
    <t>STO-572978</t>
  </si>
  <si>
    <t>ACE-20240621-16174</t>
  </si>
  <si>
    <t>Lake Stevenberg, TX</t>
  </si>
  <si>
    <t>ELE-717304</t>
  </si>
  <si>
    <t>CON-20250521-12841</t>
  </si>
  <si>
    <t>Pagebury, AR</t>
  </si>
  <si>
    <t>LUM-560025</t>
  </si>
  <si>
    <t>FLO-20240628-34708</t>
  </si>
  <si>
    <t>Julieview, CA</t>
  </si>
  <si>
    <t>DOO-290207</t>
  </si>
  <si>
    <t>84-20240725-72998</t>
  </si>
  <si>
    <t>TOO-864251</t>
  </si>
  <si>
    <t>FLO-20241130-62233</t>
  </si>
  <si>
    <t>New Stephanie, VA</t>
  </si>
  <si>
    <t>APP-585365</t>
  </si>
  <si>
    <t>MEN-20240610-81703</t>
  </si>
  <si>
    <t>North Justin, TN</t>
  </si>
  <si>
    <t>ELE-403417</t>
  </si>
  <si>
    <t>THE-20250618-45167</t>
  </si>
  <si>
    <t>Port Cindyview, IN</t>
  </si>
  <si>
    <t>DRY-146512</t>
  </si>
  <si>
    <t>ACE-20250111-71968</t>
  </si>
  <si>
    <t>West Danieltown, AL</t>
  </si>
  <si>
    <t>HVA-694889</t>
  </si>
  <si>
    <t>84-20241117-75851</t>
  </si>
  <si>
    <t>West Mark, FM</t>
  </si>
  <si>
    <t>APP-490092</t>
  </si>
  <si>
    <t>MEN-20250103-87544</t>
  </si>
  <si>
    <t>New Mark, LA</t>
  </si>
  <si>
    <t>DRY-621025</t>
  </si>
  <si>
    <t>ACE-20250513-64231</t>
  </si>
  <si>
    <t>Lake Devonmouth, WV</t>
  </si>
  <si>
    <t>KIT-428818</t>
  </si>
  <si>
    <t>CON-20250421-85210</t>
  </si>
  <si>
    <t>Sarahton, TX</t>
  </si>
  <si>
    <t>ELE-724008</t>
  </si>
  <si>
    <t>THE-20240821-81643</t>
  </si>
  <si>
    <t>West Allen, WV</t>
  </si>
  <si>
    <t>OUT-631458</t>
  </si>
  <si>
    <t>DO-20241021-70957</t>
  </si>
  <si>
    <t>West Shane, AK</t>
  </si>
  <si>
    <t>PAI-901140</t>
  </si>
  <si>
    <t>THE-20241028-18825</t>
  </si>
  <si>
    <t>North Allison, WV</t>
  </si>
  <si>
    <t>HVA-254743</t>
  </si>
  <si>
    <t>THE-20240328-36065</t>
  </si>
  <si>
    <t>South Jay, VT</t>
  </si>
  <si>
    <t>APP-162883</t>
  </si>
  <si>
    <t>MEN-20240704-19266</t>
  </si>
  <si>
    <t>New Joseph, VI</t>
  </si>
  <si>
    <t>FLO-926261</t>
  </si>
  <si>
    <t>84-20241112-17573</t>
  </si>
  <si>
    <t>Millerport, TN</t>
  </si>
  <si>
    <t>LUM-163042</t>
  </si>
  <si>
    <t>THE-20241008-52415</t>
  </si>
  <si>
    <t>Johnsonborough, NJ</t>
  </si>
  <si>
    <t>APP-707877</t>
  </si>
  <si>
    <t>THE-20240315-98674</t>
  </si>
  <si>
    <t>New Margaret, AR</t>
  </si>
  <si>
    <t>TOO-756401</t>
  </si>
  <si>
    <t>FLO-20240724-77999</t>
  </si>
  <si>
    <t>South John, DC</t>
  </si>
  <si>
    <t>PAI-868091</t>
  </si>
  <si>
    <t>CON-20250727-72643</t>
  </si>
  <si>
    <t>Branditon, ID</t>
  </si>
  <si>
    <t>LIG-971441</t>
  </si>
  <si>
    <t>FLO-20240523-89757</t>
  </si>
  <si>
    <t>Goodhaven, SD</t>
  </si>
  <si>
    <t>PLU-780899</t>
  </si>
  <si>
    <t>MEN-20250620-88334</t>
  </si>
  <si>
    <t>Jeremyview, SD</t>
  </si>
  <si>
    <t>KIT-475238</t>
  </si>
  <si>
    <t>THE-20250116-64223</t>
  </si>
  <si>
    <t>Valentinetown, NY</t>
  </si>
  <si>
    <t>ELE-792482</t>
  </si>
  <si>
    <t>FLO-20240728-10331</t>
  </si>
  <si>
    <t>Curtisshire, PW</t>
  </si>
  <si>
    <t>STO-898244</t>
  </si>
  <si>
    <t>HAR-20240303-77908</t>
  </si>
  <si>
    <t>West Jessica, AK</t>
  </si>
  <si>
    <t>LIG-502019</t>
  </si>
  <si>
    <t>COS-20240831-13329</t>
  </si>
  <si>
    <t>Allenhaven, RI</t>
  </si>
  <si>
    <t>PAI-217781</t>
  </si>
  <si>
    <t>THE-20250728-59966</t>
  </si>
  <si>
    <t>Port Sharonfurt, IA</t>
  </si>
  <si>
    <t>STO-640915</t>
  </si>
  <si>
    <t>DO-20241025-66685</t>
  </si>
  <si>
    <t>Andreashire, VT</t>
  </si>
  <si>
    <t>TOO-422305</t>
  </si>
  <si>
    <t>84-20250117-61645</t>
  </si>
  <si>
    <t>Weberbury, MT</t>
  </si>
  <si>
    <t>LUM-335903</t>
  </si>
  <si>
    <t>CON-20240520-78914</t>
  </si>
  <si>
    <t>Port Johnathantown, AR</t>
  </si>
  <si>
    <t>PLU-241033</t>
  </si>
  <si>
    <t>LOW-20250209-91470</t>
  </si>
  <si>
    <t>North Carlos, SD</t>
  </si>
  <si>
    <t>KIT-542491</t>
  </si>
  <si>
    <t>THE-20240615-76366</t>
  </si>
  <si>
    <t>Matthewburgh, FM</t>
  </si>
  <si>
    <t>HVA-983523</t>
  </si>
  <si>
    <t>THE-20240914-12046</t>
  </si>
  <si>
    <t>Jennyburgh, DE</t>
  </si>
  <si>
    <t>PAI-942756</t>
  </si>
  <si>
    <t>DO-20240903-51142</t>
  </si>
  <si>
    <t>Jerrymouth, IA</t>
  </si>
  <si>
    <t>HVA-577715</t>
  </si>
  <si>
    <t>LOW-20240226-77001</t>
  </si>
  <si>
    <t>Maryland, VI</t>
  </si>
  <si>
    <t>DRY-725398</t>
  </si>
  <si>
    <t>FLO-20240516-90449</t>
  </si>
  <si>
    <t>Lake Barbara, KS</t>
  </si>
  <si>
    <t>TOO-383425</t>
  </si>
  <si>
    <t>84-20250711-93446</t>
  </si>
  <si>
    <t>Harveyside, AL</t>
  </si>
  <si>
    <t>LUM-777072</t>
  </si>
  <si>
    <t>THE-20250609-48131</t>
  </si>
  <si>
    <t>North Leslie, LA</t>
  </si>
  <si>
    <t>APP-979893</t>
  </si>
  <si>
    <t>DO-20241017-89761</t>
  </si>
  <si>
    <t>Kathleentown, UT</t>
  </si>
  <si>
    <t>DRY-323861</t>
  </si>
  <si>
    <t>84-20240329-21649</t>
  </si>
  <si>
    <t>Lake Kennethburgh, AK</t>
  </si>
  <si>
    <t>TOO-245571</t>
  </si>
  <si>
    <t>FLO-20250209-33147</t>
  </si>
  <si>
    <t>Lindabury, FL</t>
  </si>
  <si>
    <t>PAI-466925</t>
  </si>
  <si>
    <t>84-20250407-75763</t>
  </si>
  <si>
    <t>PLU-595692</t>
  </si>
  <si>
    <t>HAR-20240830-89424</t>
  </si>
  <si>
    <t>Port Steven, NJ</t>
  </si>
  <si>
    <t>PAI-797580</t>
  </si>
  <si>
    <t>COS-20240530-18763</t>
  </si>
  <si>
    <t>Glendatown, MT</t>
  </si>
  <si>
    <t>OUT-476032</t>
  </si>
  <si>
    <t>LOW-20241009-29054</t>
  </si>
  <si>
    <t>Petermouth, AK</t>
  </si>
  <si>
    <t>KIT-550539</t>
  </si>
  <si>
    <t>MEN-20241226-54594</t>
  </si>
  <si>
    <t>Hollyton, AR</t>
  </si>
  <si>
    <t>DOO-409619</t>
  </si>
  <si>
    <t>ACE-20240323-53773</t>
  </si>
  <si>
    <t>West Davidberg, AZ</t>
  </si>
  <si>
    <t>PLU-366117</t>
  </si>
  <si>
    <t>THE-20240317-97394</t>
  </si>
  <si>
    <t>Annetown, OK</t>
  </si>
  <si>
    <t>LIG-691053</t>
  </si>
  <si>
    <t>COS-20250525-58412</t>
  </si>
  <si>
    <t>North Donaldshire, NH</t>
  </si>
  <si>
    <t>OUT-258767</t>
  </si>
  <si>
    <t>COS-20250725-91177</t>
  </si>
  <si>
    <t>New Alicia, NM</t>
  </si>
  <si>
    <t>PAI-638629</t>
  </si>
  <si>
    <t>DO-20250317-64535</t>
  </si>
  <si>
    <t>East Monique, AS</t>
  </si>
  <si>
    <t>PLU-955725</t>
  </si>
  <si>
    <t>DO-20241021-97271</t>
  </si>
  <si>
    <t>Lake Melissa, VT</t>
  </si>
  <si>
    <t>PLU-455493</t>
  </si>
  <si>
    <t>THE-20250418-45623</t>
  </si>
  <si>
    <t>West Dawnville, VI</t>
  </si>
  <si>
    <t>DOO-657515</t>
  </si>
  <si>
    <t>DO-20250317-26931</t>
  </si>
  <si>
    <t>New Mitchellview, AK</t>
  </si>
  <si>
    <t>DRY-771481</t>
  </si>
  <si>
    <t>HAR-20240822-90726</t>
  </si>
  <si>
    <t>East Connieview, MA</t>
  </si>
  <si>
    <t>HVA-118863</t>
  </si>
  <si>
    <t>COS-20250209-99606</t>
  </si>
  <si>
    <t>Port Derekport, MS</t>
  </si>
  <si>
    <t>FLO-771678</t>
  </si>
  <si>
    <t>84-20250119-59131</t>
  </si>
  <si>
    <t>Jamesport, TN</t>
  </si>
  <si>
    <t>PAI-799521</t>
  </si>
  <si>
    <t>FLO-20241116-73493</t>
  </si>
  <si>
    <t>North Jenniferberg, AS</t>
  </si>
  <si>
    <t>DOO-483401</t>
  </si>
  <si>
    <t>THE-20250727-38741</t>
  </si>
  <si>
    <t>New Connie, ND</t>
  </si>
  <si>
    <t>TOO-280857</t>
  </si>
  <si>
    <t>LOW-20250121-60385</t>
  </si>
  <si>
    <t>Boothborough, DC</t>
  </si>
  <si>
    <t>STO-653014</t>
  </si>
  <si>
    <t>MEN-20241019-85882</t>
  </si>
  <si>
    <t>Robinsonville, ME</t>
  </si>
  <si>
    <t>DRY-886581</t>
  </si>
  <si>
    <t>MEN-20250405-69709</t>
  </si>
  <si>
    <t>New Bonnieside, AK</t>
  </si>
  <si>
    <t>PLU-768820</t>
  </si>
  <si>
    <t>WAL-20241030-65110</t>
  </si>
  <si>
    <t>Melindamouth, ND</t>
  </si>
  <si>
    <t>TOO-863150</t>
  </si>
  <si>
    <t>THE-20241110-46681</t>
  </si>
  <si>
    <t>Marcborough, CA</t>
  </si>
  <si>
    <t>LUM-847750</t>
  </si>
  <si>
    <t>CON-20240731-77193</t>
  </si>
  <si>
    <t>Christopherhaven, OK</t>
  </si>
  <si>
    <t>PAI-200000</t>
  </si>
  <si>
    <t>DO-20250221-38977</t>
  </si>
  <si>
    <t>Lake Rebeccaview, AL</t>
  </si>
  <si>
    <t>PLU-654099</t>
  </si>
  <si>
    <t>ACE-20250311-53402</t>
  </si>
  <si>
    <t>New Justinstad, VI</t>
  </si>
  <si>
    <t>TOO-951033</t>
  </si>
  <si>
    <t>MEN-20250709-98198</t>
  </si>
  <si>
    <t>Lake Randy, IA</t>
  </si>
  <si>
    <t>KIT-962032</t>
  </si>
  <si>
    <t>CON-20250728-63962</t>
  </si>
  <si>
    <t>Johnstad, PR</t>
  </si>
  <si>
    <t>KIT-249558</t>
  </si>
  <si>
    <t>HAR-20250516-87576</t>
  </si>
  <si>
    <t>East Leah, PW</t>
  </si>
  <si>
    <t>PLU-324912</t>
  </si>
  <si>
    <t>WAL-20250311-92124</t>
  </si>
  <si>
    <t>Collinsland, MH</t>
  </si>
  <si>
    <t>FLO-610263</t>
  </si>
  <si>
    <t>DO-20240226-41329</t>
  </si>
  <si>
    <t>West Madison, MI</t>
  </si>
  <si>
    <t>FLO-776866</t>
  </si>
  <si>
    <t>THE-20250205-83780</t>
  </si>
  <si>
    <t>Port Victorchester, NY</t>
  </si>
  <si>
    <t>ELE-764658</t>
  </si>
  <si>
    <t>DO-20250221-50091</t>
  </si>
  <si>
    <t>Frankstad, NJ</t>
  </si>
  <si>
    <t>OUT-172396</t>
  </si>
  <si>
    <t>LOW-20250722-95717</t>
  </si>
  <si>
    <t>Joshualand, PR</t>
  </si>
  <si>
    <t>PLU-640783</t>
  </si>
  <si>
    <t>DO-20240507-64660</t>
  </si>
  <si>
    <t>APP-725016</t>
  </si>
  <si>
    <t>THE-20240718-93931</t>
  </si>
  <si>
    <t>Jessicamouth, MN</t>
  </si>
  <si>
    <t>PAI-833729</t>
  </si>
  <si>
    <t>WAL-20250219-80103</t>
  </si>
  <si>
    <t>Garrettberg, HI</t>
  </si>
  <si>
    <t>TOO-717219</t>
  </si>
  <si>
    <t>DO-20250306-91122</t>
  </si>
  <si>
    <t>South Michaelbury, MD</t>
  </si>
  <si>
    <t>APP-616440</t>
  </si>
  <si>
    <t>84-20250524-90743</t>
  </si>
  <si>
    <t>Lake Laurenside, WI</t>
  </si>
  <si>
    <t>HVA-707847</t>
  </si>
  <si>
    <t>HAR-20250503-54764</t>
  </si>
  <si>
    <t>New Paulland, IN</t>
  </si>
  <si>
    <t>STO-802968</t>
  </si>
  <si>
    <t>THE-20250613-82086</t>
  </si>
  <si>
    <t>North Shellyburgh, MP</t>
  </si>
  <si>
    <t>PAI-629302</t>
  </si>
  <si>
    <t>ACE-20241220-90341</t>
  </si>
  <si>
    <t>Lake Kristenport, WI</t>
  </si>
  <si>
    <t>PLU-407265</t>
  </si>
  <si>
    <t>THE-20241108-50438</t>
  </si>
  <si>
    <t>North Morganshire, AK</t>
  </si>
  <si>
    <t>DOO-824915</t>
  </si>
  <si>
    <t>ACE-20250414-19646</t>
  </si>
  <si>
    <t>LUM-910986</t>
  </si>
  <si>
    <t>84-20240421-69234</t>
  </si>
  <si>
    <t>TOO-578936</t>
  </si>
  <si>
    <t>THE-20241219-14180</t>
  </si>
  <si>
    <t>South Davidfort, WI</t>
  </si>
  <si>
    <t>FLO-801343</t>
  </si>
  <si>
    <t>THE-20241028-23381</t>
  </si>
  <si>
    <t>Matthewmouth, GU</t>
  </si>
  <si>
    <t>STO-266797</t>
  </si>
  <si>
    <t>THE-20250314-56561</t>
  </si>
  <si>
    <t>Port Juanport, NH</t>
  </si>
  <si>
    <t>LUM-356507</t>
  </si>
  <si>
    <t>HAR-20250217-42607</t>
  </si>
  <si>
    <t>New Toddtown, FL</t>
  </si>
  <si>
    <t>OUT-748350</t>
  </si>
  <si>
    <t>LOW-20250314-82577</t>
  </si>
  <si>
    <t>Thompsonshire, SD</t>
  </si>
  <si>
    <t>DOO-437440</t>
  </si>
  <si>
    <t>HAR-20250104-26920</t>
  </si>
  <si>
    <t>Lake Sarah, ID</t>
  </si>
  <si>
    <t>ELE-463361</t>
  </si>
  <si>
    <t>ACE-20240510-89868</t>
  </si>
  <si>
    <t>South Rachel, LA</t>
  </si>
  <si>
    <t>PAI-820459</t>
  </si>
  <si>
    <t>84-20250513-51720</t>
  </si>
  <si>
    <t>Clarkmouth, MA</t>
  </si>
  <si>
    <t>HVA-951223</t>
  </si>
  <si>
    <t>ACE-20241206-55294</t>
  </si>
  <si>
    <t>North Rachelstad, ND</t>
  </si>
  <si>
    <t>PLU-883978</t>
  </si>
  <si>
    <t>LOW-20240828-53466</t>
  </si>
  <si>
    <t>West Marie, TN</t>
  </si>
  <si>
    <t>PAI-753600</t>
  </si>
  <si>
    <t>COS-20250513-99513</t>
  </si>
  <si>
    <t>Riceview, KS</t>
  </si>
  <si>
    <t>ELE-823548</t>
  </si>
  <si>
    <t>HAR-20240905-24125</t>
  </si>
  <si>
    <t>Faithborough, NE</t>
  </si>
  <si>
    <t>LIG-585540</t>
  </si>
  <si>
    <t>ACE-20241127-84280</t>
  </si>
  <si>
    <t>East Markview, KS</t>
  </si>
  <si>
    <t>FLO-389841</t>
  </si>
  <si>
    <t>DO-20250727-39717</t>
  </si>
  <si>
    <t>Walshfort, UT</t>
  </si>
  <si>
    <t>PLU-742935</t>
  </si>
  <si>
    <t>WAL-20250423-72224</t>
  </si>
  <si>
    <t>South Sandraberg, WA</t>
  </si>
  <si>
    <t>KIT-436112</t>
  </si>
  <si>
    <t>THE-20241231-23075</t>
  </si>
  <si>
    <t>HVA-539126</t>
  </si>
  <si>
    <t>CON-20240511-37425</t>
  </si>
  <si>
    <t>East Anita, NJ</t>
  </si>
  <si>
    <t>PLU-252800</t>
  </si>
  <si>
    <t>HAR-20240423-39326</t>
  </si>
  <si>
    <t>South Crystal, AL</t>
  </si>
  <si>
    <t>FLO-566380</t>
  </si>
  <si>
    <t>84-20240606-81552</t>
  </si>
  <si>
    <t>Mortonmouth, DE</t>
  </si>
  <si>
    <t>LUM-562665</t>
  </si>
  <si>
    <t>LOW-20250609-87830</t>
  </si>
  <si>
    <t>Rodriguezshire, PR</t>
  </si>
  <si>
    <t>HVA-311096</t>
  </si>
  <si>
    <t>DO-20250629-13470</t>
  </si>
  <si>
    <t>North Katrina, IA</t>
  </si>
  <si>
    <t>LIG-472129</t>
  </si>
  <si>
    <t>84-20250402-11664</t>
  </si>
  <si>
    <t>LIG-273488</t>
  </si>
  <si>
    <t>COS-20241201-93890</t>
  </si>
  <si>
    <t>West Brianchester, GA</t>
  </si>
  <si>
    <t>APP-909212</t>
  </si>
  <si>
    <t>COS-20240721-75825</t>
  </si>
  <si>
    <t>Lake Heidi, WI</t>
  </si>
  <si>
    <t>LUM-441982</t>
  </si>
  <si>
    <t>COS-20240627-94575</t>
  </si>
  <si>
    <t>Port Rhonda, FL</t>
  </si>
  <si>
    <t>ELE-613335</t>
  </si>
  <si>
    <t>MEN-20250412-62506</t>
  </si>
  <si>
    <t>Lake Patricia, OH</t>
  </si>
  <si>
    <t>APP-416763</t>
  </si>
  <si>
    <t>ACE-20241112-35959</t>
  </si>
  <si>
    <t>Nathanshire, FL</t>
  </si>
  <si>
    <t>DOO-817638</t>
  </si>
  <si>
    <t>HAR-20250724-10778</t>
  </si>
  <si>
    <t>Lake Kathy, MP</t>
  </si>
  <si>
    <t>HVA-913001</t>
  </si>
  <si>
    <t>MEN-20250604-12258</t>
  </si>
  <si>
    <t>East Julie, VA</t>
  </si>
  <si>
    <t>DRY-789896</t>
  </si>
  <si>
    <t>84-20240304-49932</t>
  </si>
  <si>
    <t>Port Dylanburgh, TX</t>
  </si>
  <si>
    <t>HVA-997605</t>
  </si>
  <si>
    <t>COS-20250121-43723</t>
  </si>
  <si>
    <t>Debrahaven, PR</t>
  </si>
  <si>
    <t>DRY-511158</t>
  </si>
  <si>
    <t>CON-20241115-50665</t>
  </si>
  <si>
    <t>Gabriellemouth, KY</t>
  </si>
  <si>
    <t>FLO-702224</t>
  </si>
  <si>
    <t>WAL-20250502-84474</t>
  </si>
  <si>
    <t>East Alejandroborough, NV</t>
  </si>
  <si>
    <t>PLU-839205</t>
  </si>
  <si>
    <t>HAR-20250621-14248</t>
  </si>
  <si>
    <t>Tylerberg, AK</t>
  </si>
  <si>
    <t>DOO-275842</t>
  </si>
  <si>
    <t>WAL-20240722-90310</t>
  </si>
  <si>
    <t>Port Karen, NJ</t>
  </si>
  <si>
    <t>KIT-634613</t>
  </si>
  <si>
    <t>CON-20250703-67255</t>
  </si>
  <si>
    <t>South Breanna, WV</t>
  </si>
  <si>
    <t>OUT-169071</t>
  </si>
  <si>
    <t>MEN-20250528-75482</t>
  </si>
  <si>
    <t>South Thomas, NC</t>
  </si>
  <si>
    <t>APP-177920</t>
  </si>
  <si>
    <t>LOW-20250428-95703</t>
  </si>
  <si>
    <t>Rodriguezburgh, WV</t>
  </si>
  <si>
    <t>APP-692930</t>
  </si>
  <si>
    <t>CON-20250710-72613</t>
  </si>
  <si>
    <t>Jeffreyberg, NV</t>
  </si>
  <si>
    <t>DRY-517656</t>
  </si>
  <si>
    <t>84-20240427-45816</t>
  </si>
  <si>
    <t>Port Brian, HI</t>
  </si>
  <si>
    <t>STO-301758</t>
  </si>
  <si>
    <t>THE-20240612-12012</t>
  </si>
  <si>
    <t>Lake Ian, GA</t>
  </si>
  <si>
    <t>PLU-477663</t>
  </si>
  <si>
    <t>LOW-20250706-51447</t>
  </si>
  <si>
    <t>North Margaretbury, TX</t>
  </si>
  <si>
    <t>HVA-346990</t>
  </si>
  <si>
    <t>HAR-20250328-26661</t>
  </si>
  <si>
    <t>Hernandezside, AL</t>
  </si>
  <si>
    <t>DOO-352116</t>
  </si>
  <si>
    <t>COS-20250406-32521</t>
  </si>
  <si>
    <t>Cynthiaton, CA</t>
  </si>
  <si>
    <t>LIG-189838</t>
  </si>
  <si>
    <t>CON-20240622-63230</t>
  </si>
  <si>
    <t>North Vincent, GA</t>
  </si>
  <si>
    <t>APP-812202</t>
  </si>
  <si>
    <t>FLO-20240726-86745</t>
  </si>
  <si>
    <t>Davidtown, OK</t>
  </si>
  <si>
    <t>ELE-125407</t>
  </si>
  <si>
    <t>WAL-20240827-34459</t>
  </si>
  <si>
    <t>Aaronhaven, NY</t>
  </si>
  <si>
    <t>DOO-156361</t>
  </si>
  <si>
    <t>WAL-20250723-13423</t>
  </si>
  <si>
    <t>Michaelshire, DC</t>
  </si>
  <si>
    <t>KIT-876400</t>
  </si>
  <si>
    <t>CON-20240518-25920</t>
  </si>
  <si>
    <t>Patrickmouth, WI</t>
  </si>
  <si>
    <t>FLO-594015</t>
  </si>
  <si>
    <t>COS-20250109-95023</t>
  </si>
  <si>
    <t>Susanborough, SC</t>
  </si>
  <si>
    <t>LIG-490363</t>
  </si>
  <si>
    <t>CON-20240302-96403</t>
  </si>
  <si>
    <t>South Angela, WV</t>
  </si>
  <si>
    <t>LUM-629489</t>
  </si>
  <si>
    <t>DO-20241024-38745</t>
  </si>
  <si>
    <t>Danielland, OK</t>
  </si>
  <si>
    <t>OUT-220533</t>
  </si>
  <si>
    <t>LOW-20250228-97227</t>
  </si>
  <si>
    <t>East Jessica, NJ</t>
  </si>
  <si>
    <t>APP-378118</t>
  </si>
  <si>
    <t>COS-20250624-84434</t>
  </si>
  <si>
    <t>Youngtown, IN</t>
  </si>
  <si>
    <t>DOO-955767</t>
  </si>
  <si>
    <t>WAL-20250427-69676</t>
  </si>
  <si>
    <t>Nguyenview, OK</t>
  </si>
  <si>
    <t>HVA-383695</t>
  </si>
  <si>
    <t>COS-20241219-54199</t>
  </si>
  <si>
    <t>Hinesmouth, MI</t>
  </si>
  <si>
    <t>KIT-644061</t>
  </si>
  <si>
    <t>CON-20241120-76983</t>
  </si>
  <si>
    <t>East Virginiahaven, MT</t>
  </si>
  <si>
    <t>LIG-493602</t>
  </si>
  <si>
    <t>ACE-20240603-25486</t>
  </si>
  <si>
    <t>Williamtown, WV</t>
  </si>
  <si>
    <t>APP-878713</t>
  </si>
  <si>
    <t>FLO-20240419-30544</t>
  </si>
  <si>
    <t>West Anthonymouth, CA</t>
  </si>
  <si>
    <t>DOO-422980</t>
  </si>
  <si>
    <t>HAR-20241024-46898</t>
  </si>
  <si>
    <t>New Alyssaview, LA</t>
  </si>
  <si>
    <t>TOO-931793</t>
  </si>
  <si>
    <t>MEN-20241017-76463</t>
  </si>
  <si>
    <t>Kruegermouth, MN</t>
  </si>
  <si>
    <t>LUM-397176</t>
  </si>
  <si>
    <t>MEN-20241017-13202</t>
  </si>
  <si>
    <t>Scottfort, SD</t>
  </si>
  <si>
    <t>LIG-912406</t>
  </si>
  <si>
    <t>ACE-20240505-61514</t>
  </si>
  <si>
    <t>Dawnberg, MH</t>
  </si>
  <si>
    <t>FLO-213037</t>
  </si>
  <si>
    <t>FLO-20240912-42126</t>
  </si>
  <si>
    <t>North Nicholasbury, FM</t>
  </si>
  <si>
    <t>LUM-474968</t>
  </si>
  <si>
    <t>THE-20250104-51534</t>
  </si>
  <si>
    <t>East Brad, PA</t>
  </si>
  <si>
    <t>FLO-123487</t>
  </si>
  <si>
    <t>WAL-20240909-10118</t>
  </si>
  <si>
    <t>Riceton, AL</t>
  </si>
  <si>
    <t>LIG-239910</t>
  </si>
  <si>
    <t>CON-20240502-97648</t>
  </si>
  <si>
    <t>New James, UT</t>
  </si>
  <si>
    <t>DRY-246691</t>
  </si>
  <si>
    <t>DO-20240905-57131</t>
  </si>
  <si>
    <t>Mariaborough, IN</t>
  </si>
  <si>
    <t>KIT-342700</t>
  </si>
  <si>
    <t>ACE-20240301-90618</t>
  </si>
  <si>
    <t>Port Jonathanshire, MA</t>
  </si>
  <si>
    <t>DOO-741444</t>
  </si>
  <si>
    <t>THE-20241009-96667</t>
  </si>
  <si>
    <t>South Isaac, NC</t>
  </si>
  <si>
    <t>KIT-559636</t>
  </si>
  <si>
    <t>ACE-20240317-37975</t>
  </si>
  <si>
    <t>New Derrick, GA</t>
  </si>
  <si>
    <t>APP-242909</t>
  </si>
  <si>
    <t>DO-20250115-34049</t>
  </si>
  <si>
    <t>South Allison, FL</t>
  </si>
  <si>
    <t>PLU-948357</t>
  </si>
  <si>
    <t>CON-20250505-62031</t>
  </si>
  <si>
    <t>Thompsonland, WI</t>
  </si>
  <si>
    <t>LIG-759142</t>
  </si>
  <si>
    <t>FLO-20250214-65408</t>
  </si>
  <si>
    <t>South Amanda, NM</t>
  </si>
  <si>
    <t>KIT-267204</t>
  </si>
  <si>
    <t>84-20240429-62760</t>
  </si>
  <si>
    <t>Port Morgan, AZ</t>
  </si>
  <si>
    <t>HVA-909424</t>
  </si>
  <si>
    <t>HAR-20241211-99474</t>
  </si>
  <si>
    <t>Thompsonshire, NM</t>
  </si>
  <si>
    <t>PAI-295689</t>
  </si>
  <si>
    <t>MEN-20240516-42942</t>
  </si>
  <si>
    <t>North Jefferychester, TX</t>
  </si>
  <si>
    <t>OUT-510122</t>
  </si>
  <si>
    <t>WAL-20240330-81117</t>
  </si>
  <si>
    <t>Shortport, NJ</t>
  </si>
  <si>
    <t>TOO-937990</t>
  </si>
  <si>
    <t>THE-20250624-50590</t>
  </si>
  <si>
    <t>Taylorton, AL</t>
  </si>
  <si>
    <t>ELE-241368</t>
  </si>
  <si>
    <t>MEN-20250322-49314</t>
  </si>
  <si>
    <t>Nicholasborough, NE</t>
  </si>
  <si>
    <t>HVA-255187</t>
  </si>
  <si>
    <t>CON-20240216-30129</t>
  </si>
  <si>
    <t>North Stephen, WY</t>
  </si>
  <si>
    <t>LUM-183018</t>
  </si>
  <si>
    <t>MEN-20240621-92730</t>
  </si>
  <si>
    <t>Silvafort, MI</t>
  </si>
  <si>
    <t>APP-895676</t>
  </si>
  <si>
    <t>LOW-20250226-19230</t>
  </si>
  <si>
    <t>Russelltown, MI</t>
  </si>
  <si>
    <t>FLO-775318</t>
  </si>
  <si>
    <t>ACE-20250619-20322</t>
  </si>
  <si>
    <t>North Tracyfurt, MA</t>
  </si>
  <si>
    <t>LIG-869776</t>
  </si>
  <si>
    <t>CON-20240520-48705</t>
  </si>
  <si>
    <t>New Paulville, HI</t>
  </si>
  <si>
    <t>KIT-735276</t>
  </si>
  <si>
    <t>WAL-20240708-14863</t>
  </si>
  <si>
    <t>South Donnastad, MS</t>
  </si>
  <si>
    <t>LUM-218964</t>
  </si>
  <si>
    <t>FLO-20250612-12184</t>
  </si>
  <si>
    <t>Port Gregory, NJ</t>
  </si>
  <si>
    <t>DRY-997567</t>
  </si>
  <si>
    <t>ACE-20240311-12314</t>
  </si>
  <si>
    <t>South Jacqueline, GA</t>
  </si>
  <si>
    <t>LIG-652470</t>
  </si>
  <si>
    <t>DO-20250727-58445</t>
  </si>
  <si>
    <t>Kimberlyview, KY</t>
  </si>
  <si>
    <t>TOO-226462</t>
  </si>
  <si>
    <t>ACE-20250108-91562</t>
  </si>
  <si>
    <t>Marvintown, PR</t>
  </si>
  <si>
    <t>KIT-580433</t>
  </si>
  <si>
    <t>COS-20240425-50569</t>
  </si>
  <si>
    <t>New Mary, DC</t>
  </si>
  <si>
    <t>DRY-685196</t>
  </si>
  <si>
    <t>MEN-20250427-38620</t>
  </si>
  <si>
    <t>Tonyport, MA</t>
  </si>
  <si>
    <t>DOO-180793</t>
  </si>
  <si>
    <t>WAL-20241218-96558</t>
  </si>
  <si>
    <t>East Lisaberg, IL</t>
  </si>
  <si>
    <t>APP-373701</t>
  </si>
  <si>
    <t>HAR-20250326-67740</t>
  </si>
  <si>
    <t>South Tabitha, NY</t>
  </si>
  <si>
    <t>OUT-840748</t>
  </si>
  <si>
    <t>LOW-20250719-61536</t>
  </si>
  <si>
    <t>Gomezfurt, MA</t>
  </si>
  <si>
    <t>DRY-161580</t>
  </si>
  <si>
    <t>FLO-20240403-34300</t>
  </si>
  <si>
    <t>Robertoborough, PR</t>
  </si>
  <si>
    <t>ELE-938439</t>
  </si>
  <si>
    <t>CON-20250519-75412</t>
  </si>
  <si>
    <t>West Kevin, IA</t>
  </si>
  <si>
    <t>LUM-624344</t>
  </si>
  <si>
    <t>CON-20241026-97539</t>
  </si>
  <si>
    <t>Waltersborough, OK</t>
  </si>
  <si>
    <t>KIT-856280</t>
  </si>
  <si>
    <t>HAR-20250610-96988</t>
  </si>
  <si>
    <t>Kimberlyview, MI</t>
  </si>
  <si>
    <t>FLO-590183</t>
  </si>
  <si>
    <t>WAL-20240228-74661</t>
  </si>
  <si>
    <t>STO-909855</t>
  </si>
  <si>
    <t>COS-20240229-63101</t>
  </si>
  <si>
    <t>Bryanbury, MO</t>
  </si>
  <si>
    <t>TOO-913238</t>
  </si>
  <si>
    <t>CON-20250504-63632</t>
  </si>
  <si>
    <t>West Rogerside, NE</t>
  </si>
  <si>
    <t>PLU-568288</t>
  </si>
  <si>
    <t>MEN-20240405-55604</t>
  </si>
  <si>
    <t>East Cynthia, KS</t>
  </si>
  <si>
    <t>FLO-657352</t>
  </si>
  <si>
    <t>WAL-20240919-10094</t>
  </si>
  <si>
    <t>Owenbury, MO</t>
  </si>
  <si>
    <t>FLO-711216</t>
  </si>
  <si>
    <t>CON-20240310-90672</t>
  </si>
  <si>
    <t>Annetteport, LA</t>
  </si>
  <si>
    <t>STO-164676</t>
  </si>
  <si>
    <t>WAL-20240630-84770</t>
  </si>
  <si>
    <t>Port Benjaminland, CO</t>
  </si>
  <si>
    <t>PAI-417520</t>
  </si>
  <si>
    <t>CON-20241211-67865</t>
  </si>
  <si>
    <t>Johnnyton, NC</t>
  </si>
  <si>
    <t>TOO-535186</t>
  </si>
  <si>
    <t>COS-20250302-40912</t>
  </si>
  <si>
    <t>Lake Kathy, ND</t>
  </si>
  <si>
    <t>LIG-519846</t>
  </si>
  <si>
    <t>COS-20241029-95705</t>
  </si>
  <si>
    <t>Tiffanyshire, KS</t>
  </si>
  <si>
    <t>DOO-974481</t>
  </si>
  <si>
    <t>MEN-20240730-84392</t>
  </si>
  <si>
    <t>New Sean, GA</t>
  </si>
  <si>
    <t>DRY-181244</t>
  </si>
  <si>
    <t>DO-20240630-33748</t>
  </si>
  <si>
    <t>Shawtown, VT</t>
  </si>
  <si>
    <t>LUM-168718</t>
  </si>
  <si>
    <t>MEN-20240905-29432</t>
  </si>
  <si>
    <t>West Richard, VA</t>
  </si>
  <si>
    <t>KIT-473886</t>
  </si>
  <si>
    <t>WAL-20240708-94512</t>
  </si>
  <si>
    <t>Jenniferfurt, VA</t>
  </si>
  <si>
    <t>HVA-755628</t>
  </si>
  <si>
    <t>84-20241207-97347</t>
  </si>
  <si>
    <t>Cruzfort, NV</t>
  </si>
  <si>
    <t>ELE-871033</t>
  </si>
  <si>
    <t>84-20240818-95987</t>
  </si>
  <si>
    <t>North Heathermouth, UT</t>
  </si>
  <si>
    <t>DRY-280796</t>
  </si>
  <si>
    <t>HAR-20250326-32427</t>
  </si>
  <si>
    <t>Bettyburgh, ME</t>
  </si>
  <si>
    <t>PAI-990874</t>
  </si>
  <si>
    <t>THE-20240715-82405</t>
  </si>
  <si>
    <t>Kendraside, NH</t>
  </si>
  <si>
    <t>HVA-186572</t>
  </si>
  <si>
    <t>WAL-20240309-63334</t>
  </si>
  <si>
    <t>South Ashley, KY</t>
  </si>
  <si>
    <t>TOO-990743</t>
  </si>
  <si>
    <t>84-20240304-25690</t>
  </si>
  <si>
    <t>New Robertstad, MI</t>
  </si>
  <si>
    <t>PAI-872004</t>
  </si>
  <si>
    <t>FLO-20250201-86661</t>
  </si>
  <si>
    <t>Huangland, MH</t>
  </si>
  <si>
    <t>ELE-106272</t>
  </si>
  <si>
    <t>ACE-20240217-80824</t>
  </si>
  <si>
    <t>Chenport, AR</t>
  </si>
  <si>
    <t>PAI-573347</t>
  </si>
  <si>
    <t>ACE-20240418-86835</t>
  </si>
  <si>
    <t>Port Michaelfurt, MA</t>
  </si>
  <si>
    <t>STO-125615</t>
  </si>
  <si>
    <t>COS-20250626-62615</t>
  </si>
  <si>
    <t>Annport, FL</t>
  </si>
  <si>
    <t>FLO-142901</t>
  </si>
  <si>
    <t>LOW-20240229-92229</t>
  </si>
  <si>
    <t>Port Eric, AK</t>
  </si>
  <si>
    <t>FLO-616150</t>
  </si>
  <si>
    <t>FLO-20250429-57423</t>
  </si>
  <si>
    <t>East Emily, TX</t>
  </si>
  <si>
    <t>HVA-187641</t>
  </si>
  <si>
    <t>THE-20250511-52382</t>
  </si>
  <si>
    <t>South Roger, NE</t>
  </si>
  <si>
    <t>OUT-276147</t>
  </si>
  <si>
    <t>WAL-20250529-88401</t>
  </si>
  <si>
    <t>DRY-898896</t>
  </si>
  <si>
    <t>FLO-20240320-82397</t>
  </si>
  <si>
    <t>Port Jamesmouth, AS</t>
  </si>
  <si>
    <t>FLO-625915</t>
  </si>
  <si>
    <t>ACE-20250602-37031</t>
  </si>
  <si>
    <t>Robersonfurt, KY</t>
  </si>
  <si>
    <t>DOO-752595</t>
  </si>
  <si>
    <t>THE-20250210-86179</t>
  </si>
  <si>
    <t>FLO-401824</t>
  </si>
  <si>
    <t>ACE-20250303-15962</t>
  </si>
  <si>
    <t>Samanthahaven, KY</t>
  </si>
  <si>
    <t>DRY-659614</t>
  </si>
  <si>
    <t>FLO-20240513-73664</t>
  </si>
  <si>
    <t>Sarahmouth, FM</t>
  </si>
  <si>
    <t>LUM-504591</t>
  </si>
  <si>
    <t>THE-20240609-64132</t>
  </si>
  <si>
    <t>Dianastad, NE</t>
  </si>
  <si>
    <t>OUT-897522</t>
  </si>
  <si>
    <t>WAL-20241128-77422</t>
  </si>
  <si>
    <t>Youngside, LA</t>
  </si>
  <si>
    <t>DRY-271648</t>
  </si>
  <si>
    <t>CON-20240327-31817</t>
  </si>
  <si>
    <t>Michelleport, KY</t>
  </si>
  <si>
    <t>ELE-914791</t>
  </si>
  <si>
    <t>FLO-20241029-16208</t>
  </si>
  <si>
    <t>New Michael, PW</t>
  </si>
  <si>
    <t>OUT-775208</t>
  </si>
  <si>
    <t>DO-20250307-31086</t>
  </si>
  <si>
    <t>Lake Tinaview, OH</t>
  </si>
  <si>
    <t>OUT-151636</t>
  </si>
  <si>
    <t>DO-20240828-98711</t>
  </si>
  <si>
    <t>Darleneborough, AK</t>
  </si>
  <si>
    <t>LUM-304833</t>
  </si>
  <si>
    <t>WAL-20241005-64069</t>
  </si>
  <si>
    <t>South Kennethstad, KY</t>
  </si>
  <si>
    <t>KIT-579597</t>
  </si>
  <si>
    <t>COS-20241105-97599</t>
  </si>
  <si>
    <t>Port Lisaburgh, AK</t>
  </si>
  <si>
    <t>KIT-492223</t>
  </si>
  <si>
    <t>84-20240917-79968</t>
  </si>
  <si>
    <t>Sandratown, PR</t>
  </si>
  <si>
    <t>HVA-123461</t>
  </si>
  <si>
    <t>FLO-20250501-68645</t>
  </si>
  <si>
    <t>Margaretland, MH</t>
  </si>
  <si>
    <t>OUT-767121</t>
  </si>
  <si>
    <t>84-20241109-67801</t>
  </si>
  <si>
    <t>Millerville, IN</t>
  </si>
  <si>
    <t>FLO-647327</t>
  </si>
  <si>
    <t>DO-20250620-16191</t>
  </si>
  <si>
    <t>Lake Rachael, NM</t>
  </si>
  <si>
    <t>OUT-770779</t>
  </si>
  <si>
    <t>MEN-20250622-32430</t>
  </si>
  <si>
    <t>Thompsonton, PA</t>
  </si>
  <si>
    <t>ELE-706153</t>
  </si>
  <si>
    <t>CON-20241103-29826</t>
  </si>
  <si>
    <t>Jacksonfurt, OK</t>
  </si>
  <si>
    <t>PLU-113832</t>
  </si>
  <si>
    <t>84-20250611-90043</t>
  </si>
  <si>
    <t>West Kathyfort, CA</t>
  </si>
  <si>
    <t>DOO-879594</t>
  </si>
  <si>
    <t>HAR-20250104-19393</t>
  </si>
  <si>
    <t>Frankton, PR</t>
  </si>
  <si>
    <t>PLU-850328</t>
  </si>
  <si>
    <t>WAL-20250514-67560</t>
  </si>
  <si>
    <t>Smithmouth, PA</t>
  </si>
  <si>
    <t>DOO-969193</t>
  </si>
  <si>
    <t>FLO-20241116-75887</t>
  </si>
  <si>
    <t>New Jimmytown, KS</t>
  </si>
  <si>
    <t>LIG-715511</t>
  </si>
  <si>
    <t>ACE-20240719-93507</t>
  </si>
  <si>
    <t>West Jennifer, SC</t>
  </si>
  <si>
    <t>DOO-878260</t>
  </si>
  <si>
    <t>THE-20241231-20233</t>
  </si>
  <si>
    <t>Anitaton, MA</t>
  </si>
  <si>
    <t>DRY-944788</t>
  </si>
  <si>
    <t>MEN-20240511-39895</t>
  </si>
  <si>
    <t>East Natalie, NJ</t>
  </si>
  <si>
    <t>PLU-371723</t>
  </si>
  <si>
    <t>ACE-20240415-84432</t>
  </si>
  <si>
    <t>New Kathrynville, MD</t>
  </si>
  <si>
    <t>LIG-451472</t>
  </si>
  <si>
    <t>MEN-20250729-84129</t>
  </si>
  <si>
    <t>Davistown, LA</t>
  </si>
  <si>
    <t>TOO-419985</t>
  </si>
  <si>
    <t>DO-20241003-63405</t>
  </si>
  <si>
    <t>Port David, DE</t>
  </si>
  <si>
    <t>KIT-606292</t>
  </si>
  <si>
    <t>ACE-20240907-74516</t>
  </si>
  <si>
    <t>Lestad, TN</t>
  </si>
  <si>
    <t>PLU-541791</t>
  </si>
  <si>
    <t>DO-20240913-42051</t>
  </si>
  <si>
    <t>Port Gabriel, FM</t>
  </si>
  <si>
    <t>LUM-111570</t>
  </si>
  <si>
    <t>HAR-20250727-20746</t>
  </si>
  <si>
    <t>Kennedyhaven, AZ</t>
  </si>
  <si>
    <t>DOO-873624</t>
  </si>
  <si>
    <t>LOW-20241017-28057</t>
  </si>
  <si>
    <t>New Erin, CO</t>
  </si>
  <si>
    <t>APP-633284</t>
  </si>
  <si>
    <t>HAR-20250524-19467</t>
  </si>
  <si>
    <t>Jonesborough, CT</t>
  </si>
  <si>
    <t>PAI-547020</t>
  </si>
  <si>
    <t>MEN-20240227-56664</t>
  </si>
  <si>
    <t>New Ryanshire, VA</t>
  </si>
  <si>
    <t>FLO-989667</t>
  </si>
  <si>
    <t>FLO-20241010-77531</t>
  </si>
  <si>
    <t>Jameston, OR</t>
  </si>
  <si>
    <t>ELE-473321</t>
  </si>
  <si>
    <t>LOW-20250523-53308</t>
  </si>
  <si>
    <t>West Melindaborough, LA</t>
  </si>
  <si>
    <t>PLU-536665</t>
  </si>
  <si>
    <t>84-20250519-99844</t>
  </si>
  <si>
    <t>Normanland, WI</t>
  </si>
  <si>
    <t>APP-483115</t>
  </si>
  <si>
    <t>LOW-20240720-72815</t>
  </si>
  <si>
    <t>Lake William, PW</t>
  </si>
  <si>
    <t>HVA-661018</t>
  </si>
  <si>
    <t>84-20241010-41836</t>
  </si>
  <si>
    <t>North Christopherport, WY</t>
  </si>
  <si>
    <t>ELE-540481</t>
  </si>
  <si>
    <t>THE-20240410-34407</t>
  </si>
  <si>
    <t>Jacobshaven, OH</t>
  </si>
  <si>
    <t>TOO-158967</t>
  </si>
  <si>
    <t>WAL-20250523-33983</t>
  </si>
  <si>
    <t>Elizabethchester, WV</t>
  </si>
  <si>
    <t>DRY-330596</t>
  </si>
  <si>
    <t>HAR-20250528-14894</t>
  </si>
  <si>
    <t>New Paul, AL</t>
  </si>
  <si>
    <t>PLU-689412</t>
  </si>
  <si>
    <t>FLO-20250223-29357</t>
  </si>
  <si>
    <t>Port Stephen, AK</t>
  </si>
  <si>
    <t>TOO-108799</t>
  </si>
  <si>
    <t>HAR-20250620-14019</t>
  </si>
  <si>
    <t>New Garyfort, IN</t>
  </si>
  <si>
    <t>KIT-659381</t>
  </si>
  <si>
    <t>ACE-20250111-17106</t>
  </si>
  <si>
    <t>Clarkview, PW</t>
  </si>
  <si>
    <t>DOO-655787</t>
  </si>
  <si>
    <t>ACE-20250622-16067</t>
  </si>
  <si>
    <t>North Elizabeth, DE</t>
  </si>
  <si>
    <t>OUT-189097</t>
  </si>
  <si>
    <t>ACE-20240829-16487</t>
  </si>
  <si>
    <t>West Stevemouth, UT</t>
  </si>
  <si>
    <t>OUT-294172</t>
  </si>
  <si>
    <t>ACE-20250307-24347</t>
  </si>
  <si>
    <t>Lake Meredithstad, IA</t>
  </si>
  <si>
    <t>FLO-810093</t>
  </si>
  <si>
    <t>LOW-20250302-78546</t>
  </si>
  <si>
    <t>Gonzalesport, DC</t>
  </si>
  <si>
    <t>LIG-664590</t>
  </si>
  <si>
    <t>HAR-20250702-64002</t>
  </si>
  <si>
    <t>OUT-348951</t>
  </si>
  <si>
    <t>CON-20240828-64361</t>
  </si>
  <si>
    <t>East Matthewville, NY</t>
  </si>
  <si>
    <t>LIG-306680</t>
  </si>
  <si>
    <t>COS-20240831-89217</t>
  </si>
  <si>
    <t>New Kevinburgh, GA</t>
  </si>
  <si>
    <t>KIT-472433</t>
  </si>
  <si>
    <t>COS-20240721-35205</t>
  </si>
  <si>
    <t>New Victoria, OR</t>
  </si>
  <si>
    <t>PLU-620378</t>
  </si>
  <si>
    <t>COS-20240913-19926</t>
  </si>
  <si>
    <t>East Stephenstad, NC</t>
  </si>
  <si>
    <t>PLU-718834</t>
  </si>
  <si>
    <t>ACE-20240328-30337</t>
  </si>
  <si>
    <t>Port Annefurt, MP</t>
  </si>
  <si>
    <t>HVA-512789</t>
  </si>
  <si>
    <t>WAL-20250125-42529</t>
  </si>
  <si>
    <t>West Baileyview, OK</t>
  </si>
  <si>
    <t>TOO-192422</t>
  </si>
  <si>
    <t>HAR-20250501-56104</t>
  </si>
  <si>
    <t>Kellyfort, RI</t>
  </si>
  <si>
    <t>APP-707566</t>
  </si>
  <si>
    <t>COS-20250605-79703</t>
  </si>
  <si>
    <t>East Javierhaven, MD</t>
  </si>
  <si>
    <t>HVA-795165</t>
  </si>
  <si>
    <t>THE-20241222-39258</t>
  </si>
  <si>
    <t>Whitemouth, WV</t>
  </si>
  <si>
    <t>PAI-469951</t>
  </si>
  <si>
    <t>84-20241209-21125</t>
  </si>
  <si>
    <t>West Sarahmouth, NE</t>
  </si>
  <si>
    <t>PLU-192791</t>
  </si>
  <si>
    <t>ACE-20240730-75659</t>
  </si>
  <si>
    <t>Yeseniashire, IA</t>
  </si>
  <si>
    <t>PAI-715486</t>
  </si>
  <si>
    <t>CON-20250610-72089</t>
  </si>
  <si>
    <t>New Gary, UT</t>
  </si>
  <si>
    <t>FLO-647680</t>
  </si>
  <si>
    <t>THE-20240424-70249</t>
  </si>
  <si>
    <t>West Michelle, NH</t>
  </si>
  <si>
    <t>PLU-312408</t>
  </si>
  <si>
    <t>CON-20250408-36561</t>
  </si>
  <si>
    <t>North Courtneychester, NY</t>
  </si>
  <si>
    <t>KIT-216207</t>
  </si>
  <si>
    <t>WAL-20250706-48235</t>
  </si>
  <si>
    <t>Karentown, WV</t>
  </si>
  <si>
    <t>LUM-502919</t>
  </si>
  <si>
    <t>FLO-20250613-70859</t>
  </si>
  <si>
    <t>Port Laurie, VI</t>
  </si>
  <si>
    <t>DOO-888232</t>
  </si>
  <si>
    <t>MEN-20240819-64811</t>
  </si>
  <si>
    <t>Smithfurt, NH</t>
  </si>
  <si>
    <t>LUM-275950</t>
  </si>
  <si>
    <t>MEN-20250114-20560</t>
  </si>
  <si>
    <t>Grantton, SC</t>
  </si>
  <si>
    <t>OUT-962670</t>
  </si>
  <si>
    <t>DO-20250521-27816</t>
  </si>
  <si>
    <t>West Crystal, CO</t>
  </si>
  <si>
    <t>APP-114611</t>
  </si>
  <si>
    <t>CON-20240506-49908</t>
  </si>
  <si>
    <t>Isaacside, ID</t>
  </si>
  <si>
    <t>FLO-691746</t>
  </si>
  <si>
    <t>THE-20250220-28329</t>
  </si>
  <si>
    <t>Amyfurt, WI</t>
  </si>
  <si>
    <t>DOO-474640</t>
  </si>
  <si>
    <t>THE-20250123-95198</t>
  </si>
  <si>
    <t>Williamsmouth, TX</t>
  </si>
  <si>
    <t>STO-578589</t>
  </si>
  <si>
    <t>HAR-20241023-15238</t>
  </si>
  <si>
    <t>New Beverlyburgh, GU</t>
  </si>
  <si>
    <t>LUM-220736</t>
  </si>
  <si>
    <t>84-20240514-99294</t>
  </si>
  <si>
    <t>Ronaldhaven, IA</t>
  </si>
  <si>
    <t>ELE-584156</t>
  </si>
  <si>
    <t>ACE-20250410-54181</t>
  </si>
  <si>
    <t>Jenniferside, AR</t>
  </si>
  <si>
    <t>DRY-178392</t>
  </si>
  <si>
    <t>LOW-20240904-79374</t>
  </si>
  <si>
    <t>East Ashley, FM</t>
  </si>
  <si>
    <t>ELE-856942</t>
  </si>
  <si>
    <t>THE-20240813-66250</t>
  </si>
  <si>
    <t>Draketown, CT</t>
  </si>
  <si>
    <t>APP-148828</t>
  </si>
  <si>
    <t>WAL-20250116-24935</t>
  </si>
  <si>
    <t>West Carol, VI</t>
  </si>
  <si>
    <t>LIG-697677</t>
  </si>
  <si>
    <t>WAL-20241222-68911</t>
  </si>
  <si>
    <t>East Ruth, AL</t>
  </si>
  <si>
    <t>HVA-416408</t>
  </si>
  <si>
    <t>THE-20250215-15463</t>
  </si>
  <si>
    <t>Matthewsmouth, AL</t>
  </si>
  <si>
    <t>FLO-990793</t>
  </si>
  <si>
    <t>HAR-20250320-57509</t>
  </si>
  <si>
    <t>Taylorport, PA</t>
  </si>
  <si>
    <t>TOO-827915</t>
  </si>
  <si>
    <t>CON-20240419-89580</t>
  </si>
  <si>
    <t>Annamouth, KY</t>
  </si>
  <si>
    <t>KIT-492360</t>
  </si>
  <si>
    <t>MEN-20240713-80686</t>
  </si>
  <si>
    <t>Brittanybury, MH</t>
  </si>
  <si>
    <t>DOO-333139</t>
  </si>
  <si>
    <t>MEN-20240627-39695</t>
  </si>
  <si>
    <t>West Markfurt, RI</t>
  </si>
  <si>
    <t>DRY-193823</t>
  </si>
  <si>
    <t>CON-20250117-33290</t>
  </si>
  <si>
    <t>North Charles, PR</t>
  </si>
  <si>
    <t>OUT-353197</t>
  </si>
  <si>
    <t>DO-20240529-29361</t>
  </si>
  <si>
    <t>North Russelltown, VT</t>
  </si>
  <si>
    <t>DOO-734823</t>
  </si>
  <si>
    <t>THE-20241016-87392</t>
  </si>
  <si>
    <t>North Peterton, KS</t>
  </si>
  <si>
    <t>ELE-680182</t>
  </si>
  <si>
    <t>WAL-20241218-43386</t>
  </si>
  <si>
    <t>Mercerview, TN</t>
  </si>
  <si>
    <t>DOO-130892</t>
  </si>
  <si>
    <t>THE-20240510-51563</t>
  </si>
  <si>
    <t>North Dianahaven, MD</t>
  </si>
  <si>
    <t>DRY-277712</t>
  </si>
  <si>
    <t>84-20250413-88719</t>
  </si>
  <si>
    <t>Port Jack, ME</t>
  </si>
  <si>
    <t>LUM-477117</t>
  </si>
  <si>
    <t>DO-20250518-71048</t>
  </si>
  <si>
    <t>Tylermouth, KY</t>
  </si>
  <si>
    <t>LIG-769881</t>
  </si>
  <si>
    <t>DO-20250726-22429</t>
  </si>
  <si>
    <t>Johnsonville, NC</t>
  </si>
  <si>
    <t>PAI-107704</t>
  </si>
  <si>
    <t>HAR-20250128-57893</t>
  </si>
  <si>
    <t>Ryanburgh, ND</t>
  </si>
  <si>
    <t>KIT-930392</t>
  </si>
  <si>
    <t>THE-20250529-35563</t>
  </si>
  <si>
    <t>East Rachel, TX</t>
  </si>
  <si>
    <t>FLO-20240828-42854</t>
  </si>
  <si>
    <t>North Matthewchester, CA</t>
  </si>
  <si>
    <t>STO-493750</t>
  </si>
  <si>
    <t>DO-20241012-67027</t>
  </si>
  <si>
    <t>Andersonchester, TN</t>
  </si>
  <si>
    <t>ELE-752846</t>
  </si>
  <si>
    <t>MEN-20240606-57227</t>
  </si>
  <si>
    <t>New Michael, NH</t>
  </si>
  <si>
    <t>STO-654354</t>
  </si>
  <si>
    <t>84-20241211-42064</t>
  </si>
  <si>
    <t>Wellsburgh, MD</t>
  </si>
  <si>
    <t>STO-797853</t>
  </si>
  <si>
    <t>84-20240809-53801</t>
  </si>
  <si>
    <t>Johnland, VT</t>
  </si>
  <si>
    <t>LIG-549205</t>
  </si>
  <si>
    <t>THE-20240817-88596</t>
  </si>
  <si>
    <t>Lake Ashley, KS</t>
  </si>
  <si>
    <t>DOO-566277</t>
  </si>
  <si>
    <t>ACE-20241121-13062</t>
  </si>
  <si>
    <t>Edwardstown, VT</t>
  </si>
  <si>
    <t>ELE-798800</t>
  </si>
  <si>
    <t>DO-20250417-95811</t>
  </si>
  <si>
    <t>East Deborahberg, MI</t>
  </si>
  <si>
    <t>PAI-851236</t>
  </si>
  <si>
    <t>LOW-20240626-21520</t>
  </si>
  <si>
    <t>Rachelshire, TX</t>
  </si>
  <si>
    <t>FLO-273190</t>
  </si>
  <si>
    <t>HAR-20240619-53565</t>
  </si>
  <si>
    <t>Davidberg, WY</t>
  </si>
  <si>
    <t>FLO-345521</t>
  </si>
  <si>
    <t>LOW-20250209-12885</t>
  </si>
  <si>
    <t>North Edward, MS</t>
  </si>
  <si>
    <t>LUM-424658</t>
  </si>
  <si>
    <t>CON-20241208-71524</t>
  </si>
  <si>
    <t>Thomasshire, TN</t>
  </si>
  <si>
    <t>HVA-698118</t>
  </si>
  <si>
    <t>THE-20250424-81135</t>
  </si>
  <si>
    <t>Hamiltonville, MP</t>
  </si>
  <si>
    <t>ELE-628180</t>
  </si>
  <si>
    <t>DO-20240706-59389</t>
  </si>
  <si>
    <t>DOO-227918</t>
  </si>
  <si>
    <t>COS-20240505-74792</t>
  </si>
  <si>
    <t>East Michelleborough, DE</t>
  </si>
  <si>
    <t>STO-409285</t>
  </si>
  <si>
    <t>WAL-20241017-66643</t>
  </si>
  <si>
    <t>East Shane, FL</t>
  </si>
  <si>
    <t>DOO-460854</t>
  </si>
  <si>
    <t>DO-20240329-82518</t>
  </si>
  <si>
    <t>Port Savannah, WV</t>
  </si>
  <si>
    <t>HVA-249222</t>
  </si>
  <si>
    <t>DO-20240702-49896</t>
  </si>
  <si>
    <t>Christinebury, SC</t>
  </si>
  <si>
    <t>LIG-505231</t>
  </si>
  <si>
    <t>ACE-20250727-54796</t>
  </si>
  <si>
    <t>North Alexandriaport, IN</t>
  </si>
  <si>
    <t>TOO-754289</t>
  </si>
  <si>
    <t>MEN-20250102-23838</t>
  </si>
  <si>
    <t>Lestermouth, NH</t>
  </si>
  <si>
    <t>LUM-845787</t>
  </si>
  <si>
    <t>HAR-20241214-97420</t>
  </si>
  <si>
    <t>South Shaun, PW</t>
  </si>
  <si>
    <t>DRY-915323</t>
  </si>
  <si>
    <t>HAR-20250224-61223</t>
  </si>
  <si>
    <t>Josephstad, WY</t>
  </si>
  <si>
    <t>DRY-216441</t>
  </si>
  <si>
    <t>84-20240411-58694</t>
  </si>
  <si>
    <t>Andersonmouth, MT</t>
  </si>
  <si>
    <t>DO-20240822-15513</t>
  </si>
  <si>
    <t>South Wendy, AK</t>
  </si>
  <si>
    <t>KIT-208600</t>
  </si>
  <si>
    <t>HAR-20250626-59565</t>
  </si>
  <si>
    <t>Simmonsfort, SC</t>
  </si>
  <si>
    <t>DRY-626306</t>
  </si>
  <si>
    <t>CON-20240605-87165</t>
  </si>
  <si>
    <t>Hillfort, SD</t>
  </si>
  <si>
    <t>TOO-307194</t>
  </si>
  <si>
    <t>THE-20250205-20168</t>
  </si>
  <si>
    <t>East Rachelbury, AR</t>
  </si>
  <si>
    <t>OUT-986627</t>
  </si>
  <si>
    <t>MEN-20250714-13468</t>
  </si>
  <si>
    <t>North Mitchellshire, NE</t>
  </si>
  <si>
    <t>STO-355541</t>
  </si>
  <si>
    <t>CON-20240824-26360</t>
  </si>
  <si>
    <t>Maureenmouth, OK</t>
  </si>
  <si>
    <t>LUM-641696</t>
  </si>
  <si>
    <t>HAR-20240225-38687</t>
  </si>
  <si>
    <t>Fowlershire, AR</t>
  </si>
  <si>
    <t>KIT-805784</t>
  </si>
  <si>
    <t>LOW-20241010-46390</t>
  </si>
  <si>
    <t>West Daleview, NE</t>
  </si>
  <si>
    <t>FLO-217247</t>
  </si>
  <si>
    <t>MEN-20240531-97471</t>
  </si>
  <si>
    <t>West Crystalton, NM</t>
  </si>
  <si>
    <t>LIG-596163</t>
  </si>
  <si>
    <t>FLO-20240802-43024</t>
  </si>
  <si>
    <t>North Tiffanytown, SC</t>
  </si>
  <si>
    <t>TOO-493648</t>
  </si>
  <si>
    <t>DO-20241202-61272</t>
  </si>
  <si>
    <t>East Darleneview, AK</t>
  </si>
  <si>
    <t>APP-214131</t>
  </si>
  <si>
    <t>84-20241101-18918</t>
  </si>
  <si>
    <t>Maryport, NH</t>
  </si>
  <si>
    <t>KIT-412144</t>
  </si>
  <si>
    <t>84-20250310-64989</t>
  </si>
  <si>
    <t>Port Dylanland, MO</t>
  </si>
  <si>
    <t>DRY-493450</t>
  </si>
  <si>
    <t>THE-20240702-90343</t>
  </si>
  <si>
    <t>Lake Caitlinborough, IA</t>
  </si>
  <si>
    <t>DOO-374218</t>
  </si>
  <si>
    <t>CON-20250725-17726</t>
  </si>
  <si>
    <t>Pagemouth, DE</t>
  </si>
  <si>
    <t>OUT-701751</t>
  </si>
  <si>
    <t>HAR-20240405-38354</t>
  </si>
  <si>
    <t>Davisburgh, GU</t>
  </si>
  <si>
    <t>MEN-20250517-47796</t>
  </si>
  <si>
    <t>Lorettaborough, VI</t>
  </si>
  <si>
    <t>HVA-182300</t>
  </si>
  <si>
    <t>LOW-20240501-59230</t>
  </si>
  <si>
    <t>South Kristenland, MH</t>
  </si>
  <si>
    <t>PAI-664071</t>
  </si>
  <si>
    <t>FLO-20250627-47493</t>
  </si>
  <si>
    <t>Port Lorettahaven, AR</t>
  </si>
  <si>
    <t>STO-342135</t>
  </si>
  <si>
    <t>THE-20250317-55165</t>
  </si>
  <si>
    <t>Lauraside, GA</t>
  </si>
  <si>
    <t>OUT-964340</t>
  </si>
  <si>
    <t>84-20250725-72825</t>
  </si>
  <si>
    <t>OUT-471174</t>
  </si>
  <si>
    <t>DO-20250519-97660</t>
  </si>
  <si>
    <t>South Danny, NY</t>
  </si>
  <si>
    <t>FLO-593352</t>
  </si>
  <si>
    <t>CON-20241125-94020</t>
  </si>
  <si>
    <t>South Angela, HI</t>
  </si>
  <si>
    <t>KIT-408357</t>
  </si>
  <si>
    <t>CON-20250226-15532</t>
  </si>
  <si>
    <t>Alisonshire, AK</t>
  </si>
  <si>
    <t>TOO-606576</t>
  </si>
  <si>
    <t>CON-20241018-58783</t>
  </si>
  <si>
    <t>East Tina, MO</t>
  </si>
  <si>
    <t>DRY-329212</t>
  </si>
  <si>
    <t>DO-20241204-44246</t>
  </si>
  <si>
    <t>Port Kenneth, AZ</t>
  </si>
  <si>
    <t>OUT-226044</t>
  </si>
  <si>
    <t>HAR-20250417-15025</t>
  </si>
  <si>
    <t>North Samantha, CO</t>
  </si>
  <si>
    <t>PAI-818317</t>
  </si>
  <si>
    <t>MEN-20240224-54372</t>
  </si>
  <si>
    <t>Kevinberg, GU</t>
  </si>
  <si>
    <t>DRY-807191</t>
  </si>
  <si>
    <t>84-20240626-13128</t>
  </si>
  <si>
    <t>Hernandeztown, PR</t>
  </si>
  <si>
    <t>DRY-816296</t>
  </si>
  <si>
    <t>84-20240222-62205</t>
  </si>
  <si>
    <t>Kennedyside, MN</t>
  </si>
  <si>
    <t>PLU-160173</t>
  </si>
  <si>
    <t>COS-20250124-82119</t>
  </si>
  <si>
    <t>Tomchester, MN</t>
  </si>
  <si>
    <t>OUT-102448</t>
  </si>
  <si>
    <t>COS-20241221-65892</t>
  </si>
  <si>
    <t>East Sherrystad, NC</t>
  </si>
  <si>
    <t>TOO-899614</t>
  </si>
  <si>
    <t>CON-20240301-91162</t>
  </si>
  <si>
    <t>Alvaradoton, GA</t>
  </si>
  <si>
    <t>KIT-403445</t>
  </si>
  <si>
    <t>THE-20240607-40795</t>
  </si>
  <si>
    <t>Josephview, AL</t>
  </si>
  <si>
    <t>OUT-894531</t>
  </si>
  <si>
    <t>CON-20240519-99151</t>
  </si>
  <si>
    <t>East Kaylaview, OH</t>
  </si>
  <si>
    <t>OUT-568764</t>
  </si>
  <si>
    <t>DO-20250326-29725</t>
  </si>
  <si>
    <t>Peterstad, NC</t>
  </si>
  <si>
    <t>STO-474996</t>
  </si>
  <si>
    <t>COS-20240524-79600</t>
  </si>
  <si>
    <t>Bruceport, PW</t>
  </si>
  <si>
    <t>LIG-352295</t>
  </si>
  <si>
    <t>MEN-20241026-14281</t>
  </si>
  <si>
    <t>Palmerchester, MT</t>
  </si>
  <si>
    <t>FLO-181489</t>
  </si>
  <si>
    <t>DO-20240929-17812</t>
  </si>
  <si>
    <t>Lake Kaylaport, KY</t>
  </si>
  <si>
    <t>KIT-981527</t>
  </si>
  <si>
    <t>DO-20240911-80104</t>
  </si>
  <si>
    <t>Woodhaven, NJ</t>
  </si>
  <si>
    <t>STO-199443</t>
  </si>
  <si>
    <t>COS-20240805-47617</t>
  </si>
  <si>
    <t>Dunlapview, MI</t>
  </si>
  <si>
    <t>KIT-875809</t>
  </si>
  <si>
    <t>ACE-20241208-13625</t>
  </si>
  <si>
    <t>Lake Robertaburgh, KY</t>
  </si>
  <si>
    <t>LIG-687403</t>
  </si>
  <si>
    <t>WAL-20250211-73313</t>
  </si>
  <si>
    <t>East Christopher, OH</t>
  </si>
  <si>
    <t>HVA-720448</t>
  </si>
  <si>
    <t>THE-20241019-63048</t>
  </si>
  <si>
    <t>Scottport, PW</t>
  </si>
  <si>
    <t>PAI-158931</t>
  </si>
  <si>
    <t>THE-20241212-51893</t>
  </si>
  <si>
    <t>Brianbury, PW</t>
  </si>
  <si>
    <t>APP-672913</t>
  </si>
  <si>
    <t>ACE-20250711-84122</t>
  </si>
  <si>
    <t>Lloydland, PR</t>
  </si>
  <si>
    <t>FLO-841429</t>
  </si>
  <si>
    <t>HAR-20241001-89018</t>
  </si>
  <si>
    <t>Tracyside, NM</t>
  </si>
  <si>
    <t>STO-574712</t>
  </si>
  <si>
    <t>84-20250518-46919</t>
  </si>
  <si>
    <t>West Deniseton, OK</t>
  </si>
  <si>
    <t>COS-20240517-13557</t>
  </si>
  <si>
    <t>Turnertown, SC</t>
  </si>
  <si>
    <t>OUT-585797</t>
  </si>
  <si>
    <t>84-20250211-65198</t>
  </si>
  <si>
    <t>Jaychester, KY</t>
  </si>
  <si>
    <t>KIT-358205</t>
  </si>
  <si>
    <t>WAL-20240527-57189</t>
  </si>
  <si>
    <t>New Mary, OH</t>
  </si>
  <si>
    <t>FLO-511019</t>
  </si>
  <si>
    <t>CON-20250422-17869</t>
  </si>
  <si>
    <t>East Nathanton, WY</t>
  </si>
  <si>
    <t>PLU-636685</t>
  </si>
  <si>
    <t>MEN-20250101-59004</t>
  </si>
  <si>
    <t>East Kathyburgh, OH</t>
  </si>
  <si>
    <t>LIG-876773</t>
  </si>
  <si>
    <t>84-20241012-66647</t>
  </si>
  <si>
    <t>Port Amber, MD</t>
  </si>
  <si>
    <t>FLO-625268</t>
  </si>
  <si>
    <t>COS-20240604-46926</t>
  </si>
  <si>
    <t>Lake Emily, KY</t>
  </si>
  <si>
    <t>DOO-105018</t>
  </si>
  <si>
    <t>LOW-20250102-96736</t>
  </si>
  <si>
    <t>South Heather, MN</t>
  </si>
  <si>
    <t>PAI-233753</t>
  </si>
  <si>
    <t>COS-20241108-42467</t>
  </si>
  <si>
    <t>Port John, NM</t>
  </si>
  <si>
    <t>APP-738853</t>
  </si>
  <si>
    <t>84-20250802-46826</t>
  </si>
  <si>
    <t>Charlesshire, SD</t>
  </si>
  <si>
    <t>ELE-886521</t>
  </si>
  <si>
    <t>COS-20240706-13884</t>
  </si>
  <si>
    <t>North Carolynton, VT</t>
  </si>
  <si>
    <t>TOO-825613</t>
  </si>
  <si>
    <t>84-20250108-24018</t>
  </si>
  <si>
    <t>Curtisstad, VI</t>
  </si>
  <si>
    <t>PAI-977416</t>
  </si>
  <si>
    <t>MEN-20250321-21061</t>
  </si>
  <si>
    <t>Vasquezville, MS</t>
  </si>
  <si>
    <t>DOO-680285</t>
  </si>
  <si>
    <t>DO-20240720-70357</t>
  </si>
  <si>
    <t>Port Hollyfort, AZ</t>
  </si>
  <si>
    <t>HVA-681211</t>
  </si>
  <si>
    <t>THE-20250619-43796</t>
  </si>
  <si>
    <t>East Debbie, HI</t>
  </si>
  <si>
    <t>DRY-836486</t>
  </si>
  <si>
    <t>MEN-20240922-65805</t>
  </si>
  <si>
    <t>East Ryanstad, WI</t>
  </si>
  <si>
    <t>HVA-354263</t>
  </si>
  <si>
    <t>DO-20250520-33954</t>
  </si>
  <si>
    <t>Fischermouth, NV</t>
  </si>
  <si>
    <t>APP-325202</t>
  </si>
  <si>
    <t>THE-20240313-83208</t>
  </si>
  <si>
    <t>South Natashahaven, WI</t>
  </si>
  <si>
    <t>HVA-844805</t>
  </si>
  <si>
    <t>HAR-20240814-74974</t>
  </si>
  <si>
    <t>LUM-594015</t>
  </si>
  <si>
    <t>ACE-20240612-17789</t>
  </si>
  <si>
    <t>Johnview, CO</t>
  </si>
  <si>
    <t>DRY-520070</t>
  </si>
  <si>
    <t>WAL-20250110-65292</t>
  </si>
  <si>
    <t>Taylorstad, NY</t>
  </si>
  <si>
    <t>PAI-508158</t>
  </si>
  <si>
    <t>LOW-20241002-64485</t>
  </si>
  <si>
    <t>Lake Annetteside, AK</t>
  </si>
  <si>
    <t>HVA-956184</t>
  </si>
  <si>
    <t>FLO-20250601-91495</t>
  </si>
  <si>
    <t>Jonesview, MN</t>
  </si>
  <si>
    <t>LUM-481775</t>
  </si>
  <si>
    <t>LOW-20250713-12249</t>
  </si>
  <si>
    <t>Port Lisa, NH</t>
  </si>
  <si>
    <t>OUT-726058</t>
  </si>
  <si>
    <t>ACE-20240704-66465</t>
  </si>
  <si>
    <t>Lake Kathleenfurt, TN</t>
  </si>
  <si>
    <t>DRY-540023</t>
  </si>
  <si>
    <t>DO-20240312-39081</t>
  </si>
  <si>
    <t>South Catherineborough, NH</t>
  </si>
  <si>
    <t>STO-321919</t>
  </si>
  <si>
    <t>84-20240320-24789</t>
  </si>
  <si>
    <t>COS-20250304-30234</t>
  </si>
  <si>
    <t>Lake Ernest, AZ</t>
  </si>
  <si>
    <t>DRY-333989</t>
  </si>
  <si>
    <t>MEN-20250326-38206</t>
  </si>
  <si>
    <t>Port Kennethburgh, VI</t>
  </si>
  <si>
    <t>HVA-113998</t>
  </si>
  <si>
    <t>THE-20250703-10920</t>
  </si>
  <si>
    <t>Port Russellville, NH</t>
  </si>
  <si>
    <t>PAI-905677</t>
  </si>
  <si>
    <t>MEN-20240321-76177</t>
  </si>
  <si>
    <t>Lake Zachary, GA</t>
  </si>
  <si>
    <t>DRY-345916</t>
  </si>
  <si>
    <t>COS-20250512-57254</t>
  </si>
  <si>
    <t>New Erikastad, TN</t>
  </si>
  <si>
    <t>PAI-471154</t>
  </si>
  <si>
    <t>COS-20250409-45099</t>
  </si>
  <si>
    <t>New Kimville, AS</t>
  </si>
  <si>
    <t>DOO-268286</t>
  </si>
  <si>
    <t>MEN-20250728-20507</t>
  </si>
  <si>
    <t>South Ericview, MH</t>
  </si>
  <si>
    <t>ELE-445901</t>
  </si>
  <si>
    <t>WAL-20240930-75230</t>
  </si>
  <si>
    <t>Matthewborough, FM</t>
  </si>
  <si>
    <t>FLO-188018</t>
  </si>
  <si>
    <t>THE-20250801-46834</t>
  </si>
  <si>
    <t>North Jaime, NH</t>
  </si>
  <si>
    <t>KIT-571088</t>
  </si>
  <si>
    <t>FLO-20240819-52057</t>
  </si>
  <si>
    <t>South Carl, PR</t>
  </si>
  <si>
    <t>DOO-295729</t>
  </si>
  <si>
    <t>COS-20241025-32771</t>
  </si>
  <si>
    <t>New Barrymouth, SD</t>
  </si>
  <si>
    <t>APP-954042</t>
  </si>
  <si>
    <t>WAL-20250225-21202</t>
  </si>
  <si>
    <t>East Lindaside, WV</t>
  </si>
  <si>
    <t>PLU-121348</t>
  </si>
  <si>
    <t>ACE-20250318-51965</t>
  </si>
  <si>
    <t>Cheryltown, MT</t>
  </si>
  <si>
    <t>ELE-524528</t>
  </si>
  <si>
    <t>WAL-20250609-84756</t>
  </si>
  <si>
    <t>South Ann, ME</t>
  </si>
  <si>
    <t>PAI-336754</t>
  </si>
  <si>
    <t>HAR-20240404-20806</t>
  </si>
  <si>
    <t>Port Reneebury, LA</t>
  </si>
  <si>
    <t>DRY-768650</t>
  </si>
  <si>
    <t>COS-20250402-69807</t>
  </si>
  <si>
    <t>North Paulmouth, IL</t>
  </si>
  <si>
    <t>KIT-442123</t>
  </si>
  <si>
    <t>LOW-20241010-95861</t>
  </si>
  <si>
    <t>Castrostad, NE</t>
  </si>
  <si>
    <t>LUM-322382</t>
  </si>
  <si>
    <t>LOW-20240222-16421</t>
  </si>
  <si>
    <t>Markmouth, IA</t>
  </si>
  <si>
    <t>LUM-919911</t>
  </si>
  <si>
    <t>COS-20241130-33202</t>
  </si>
  <si>
    <t>Vickiborough, FL</t>
  </si>
  <si>
    <t>KIT-252179</t>
  </si>
  <si>
    <t>MEN-20250129-47913</t>
  </si>
  <si>
    <t>Brittanyfurt, MT</t>
  </si>
  <si>
    <t>KIT-623749</t>
  </si>
  <si>
    <t>THE-20241227-17882</t>
  </si>
  <si>
    <t>North Kevin, NY</t>
  </si>
  <si>
    <t>DRY-962147</t>
  </si>
  <si>
    <t>THE-20250130-57794</t>
  </si>
  <si>
    <t>Grahamshire, AR</t>
  </si>
  <si>
    <t>ELE-130620</t>
  </si>
  <si>
    <t>COS-20250510-58102</t>
  </si>
  <si>
    <t>East Erinchester, KS</t>
  </si>
  <si>
    <t>APP-591476</t>
  </si>
  <si>
    <t>MEN-20250103-28036</t>
  </si>
  <si>
    <t>Lake Jenniferborough, GA</t>
  </si>
  <si>
    <t>LUM-790187</t>
  </si>
  <si>
    <t>84-20240405-65614</t>
  </si>
  <si>
    <t>Port Michael, CO</t>
  </si>
  <si>
    <t>OUT-712858</t>
  </si>
  <si>
    <t>WAL-20240405-33193</t>
  </si>
  <si>
    <t>Port Katrina, MS</t>
  </si>
  <si>
    <t>LIG-322203</t>
  </si>
  <si>
    <t>THE-20240711-34799</t>
  </si>
  <si>
    <t>Cochranview, AL</t>
  </si>
  <si>
    <t>DOO-948069</t>
  </si>
  <si>
    <t>MEN-20240320-70090</t>
  </si>
  <si>
    <t>Williamsfurt, ID</t>
  </si>
  <si>
    <t>LUM-180283</t>
  </si>
  <si>
    <t>HAR-20250204-89788</t>
  </si>
  <si>
    <t>Tracieland, KS</t>
  </si>
  <si>
    <t>KIT-248080</t>
  </si>
  <si>
    <t>MEN-20240926-84256</t>
  </si>
  <si>
    <t>Joelchester, OK</t>
  </si>
  <si>
    <t>PAI-796738</t>
  </si>
  <si>
    <t>DO-20240702-89244</t>
  </si>
  <si>
    <t>West Miketown, TN</t>
  </si>
  <si>
    <t>ELE-262354</t>
  </si>
  <si>
    <t>CON-20250402-13696</t>
  </si>
  <si>
    <t>West Brianstad, DC</t>
  </si>
  <si>
    <t>FLO-390106</t>
  </si>
  <si>
    <t>WAL-20250213-20125</t>
  </si>
  <si>
    <t>Donnafort, DC</t>
  </si>
  <si>
    <t>KIT-775772</t>
  </si>
  <si>
    <t>MEN-20241205-25363</t>
  </si>
  <si>
    <t>East Melissa, HI</t>
  </si>
  <si>
    <t>LUM-215578</t>
  </si>
  <si>
    <t>WAL-20240317-33185</t>
  </si>
  <si>
    <t>Lake Charlesburgh, VA</t>
  </si>
  <si>
    <t>FLO-659709</t>
  </si>
  <si>
    <t>MEN-20250603-20011</t>
  </si>
  <si>
    <t>New Jenniferberg, SD</t>
  </si>
  <si>
    <t>PLU-649033</t>
  </si>
  <si>
    <t>CON-20250530-91603</t>
  </si>
  <si>
    <t>South Elizabeth, MH</t>
  </si>
  <si>
    <t>LUM-101555</t>
  </si>
  <si>
    <t>LOW-20240719-18883</t>
  </si>
  <si>
    <t>TOO-544256</t>
  </si>
  <si>
    <t>DO-20240518-51697</t>
  </si>
  <si>
    <t>West Markland, MP</t>
  </si>
  <si>
    <t>DOO-294594</t>
  </si>
  <si>
    <t>MEN-20240612-61714</t>
  </si>
  <si>
    <t>East Adamport, MA</t>
  </si>
  <si>
    <t>PAI-803199</t>
  </si>
  <si>
    <t>HAR-20250203-34567</t>
  </si>
  <si>
    <t>South Rebeccafurt, VT</t>
  </si>
  <si>
    <t>ELE-335244</t>
  </si>
  <si>
    <t>CON-20240418-81730</t>
  </si>
  <si>
    <t>Leachchester, MN</t>
  </si>
  <si>
    <t>APP-284481</t>
  </si>
  <si>
    <t>DO-20240224-25287</t>
  </si>
  <si>
    <t>Robinsonberg, FM</t>
  </si>
  <si>
    <t>ELE-725912</t>
  </si>
  <si>
    <t>WAL-20240620-42811</t>
  </si>
  <si>
    <t>Snyderborough, IA</t>
  </si>
  <si>
    <t>KIT-256877</t>
  </si>
  <si>
    <t>ACE-20241014-24288</t>
  </si>
  <si>
    <t>Maychester, MD</t>
  </si>
  <si>
    <t>DOO-294882</t>
  </si>
  <si>
    <t>WAL-20240818-70604</t>
  </si>
  <si>
    <t>Kleinville, FL</t>
  </si>
  <si>
    <t>OUT-868004</t>
  </si>
  <si>
    <t>COS-20240807-93741</t>
  </si>
  <si>
    <t>New Andreatown, LA</t>
  </si>
  <si>
    <t>STO-614738</t>
  </si>
  <si>
    <t>COS-20250110-99945</t>
  </si>
  <si>
    <t>Mccoymouth, DC</t>
  </si>
  <si>
    <t>KIT-294098</t>
  </si>
  <si>
    <t>MEN-20250710-92002</t>
  </si>
  <si>
    <t>Lake Mandy, WA</t>
  </si>
  <si>
    <t>DRY-553242</t>
  </si>
  <si>
    <t>MEN-20250624-91962</t>
  </si>
  <si>
    <t>New Jamesfort, MD</t>
  </si>
  <si>
    <t>HVA-766525</t>
  </si>
  <si>
    <t>84-20240516-98208</t>
  </si>
  <si>
    <t>Baxterhaven, MD</t>
  </si>
  <si>
    <t>FLO-482828</t>
  </si>
  <si>
    <t>THE-20240921-82614</t>
  </si>
  <si>
    <t>Morganton, PA</t>
  </si>
  <si>
    <t>PLU-459472</t>
  </si>
  <si>
    <t>THE-20250529-37957</t>
  </si>
  <si>
    <t>Hartmanmouth, MP</t>
  </si>
  <si>
    <t>ELE-588804</t>
  </si>
  <si>
    <t>THE-20250104-93205</t>
  </si>
  <si>
    <t>Thomaschester, OK</t>
  </si>
  <si>
    <t>APP-603748</t>
  </si>
  <si>
    <t>DO-20241021-57476</t>
  </si>
  <si>
    <t>North Nataliemouth, ND</t>
  </si>
  <si>
    <t>APP-674027</t>
  </si>
  <si>
    <t>84-20240417-75988</t>
  </si>
  <si>
    <t>South Jamie, HI</t>
  </si>
  <si>
    <t>PAI-603936</t>
  </si>
  <si>
    <t>HAR-20250428-91181</t>
  </si>
  <si>
    <t>New Jefferyton, NC</t>
  </si>
  <si>
    <t>APP-625837</t>
  </si>
  <si>
    <t>FLO-20250330-32131</t>
  </si>
  <si>
    <t>Lake William, PA</t>
  </si>
  <si>
    <t>PLU-999857</t>
  </si>
  <si>
    <t>MEN-20240329-24715</t>
  </si>
  <si>
    <t>Melanieview, AZ</t>
  </si>
  <si>
    <t>LIG-528094</t>
  </si>
  <si>
    <t>WAL-20250706-14130</t>
  </si>
  <si>
    <t>Mannchester, CA</t>
  </si>
  <si>
    <t>FLO-930418</t>
  </si>
  <si>
    <t>LOW-20240612-99537</t>
  </si>
  <si>
    <t>North Hollytown, GA</t>
  </si>
  <si>
    <t>DRY-309362</t>
  </si>
  <si>
    <t>CON-20250128-72893</t>
  </si>
  <si>
    <t>DO-20240420-17729</t>
  </si>
  <si>
    <t>Rhondamouth, KY</t>
  </si>
  <si>
    <t>ELE-535566</t>
  </si>
  <si>
    <t>WAL-20250807-87544</t>
  </si>
  <si>
    <t>East Howardberg, KY</t>
  </si>
  <si>
    <t>OUT-713112</t>
  </si>
  <si>
    <t>FLO-20240413-16316</t>
  </si>
  <si>
    <t>Sheppardville, IN</t>
  </si>
  <si>
    <t>KIT-609677</t>
  </si>
  <si>
    <t>HAR-20241112-73543</t>
  </si>
  <si>
    <t>Travisfort, MI</t>
  </si>
  <si>
    <t>KIT-537234</t>
  </si>
  <si>
    <t>84-20250221-34103</t>
  </si>
  <si>
    <t>Lake Craig, WY</t>
  </si>
  <si>
    <t>PLU-728728</t>
  </si>
  <si>
    <t>THE-20240616-39075</t>
  </si>
  <si>
    <t>Morrisfort, MI</t>
  </si>
  <si>
    <t>APP-386184</t>
  </si>
  <si>
    <t>WAL-20250727-12572</t>
  </si>
  <si>
    <t>Hannahburgh, AS</t>
  </si>
  <si>
    <t>HVA-515999</t>
  </si>
  <si>
    <t>ACE-20240723-95964</t>
  </si>
  <si>
    <t>Mendozamouth, AZ</t>
  </si>
  <si>
    <t>HVA-557203</t>
  </si>
  <si>
    <t>MEN-20250416-99444</t>
  </si>
  <si>
    <t>Gregoryshire, HI</t>
  </si>
  <si>
    <t>PLU-277835</t>
  </si>
  <si>
    <t>LOW-20250528-72663</t>
  </si>
  <si>
    <t>Carlosshire, NH</t>
  </si>
  <si>
    <t>DOO-389985</t>
  </si>
  <si>
    <t>HAR-20240601-14960</t>
  </si>
  <si>
    <t>Gonzalesberg, SD</t>
  </si>
  <si>
    <t>HVA-409375</t>
  </si>
  <si>
    <t>CON-20250709-92811</t>
  </si>
  <si>
    <t>Thompsonstad, IA</t>
  </si>
  <si>
    <t>DRY-515516</t>
  </si>
  <si>
    <t>LOW-20241012-22014</t>
  </si>
  <si>
    <t>Willieland, UT</t>
  </si>
  <si>
    <t>TOO-875131</t>
  </si>
  <si>
    <t>FLO-20240506-33297</t>
  </si>
  <si>
    <t>Robertmouth, OK</t>
  </si>
  <si>
    <t>LIG-669166</t>
  </si>
  <si>
    <t>MEN-20250622-33224</t>
  </si>
  <si>
    <t>West Christinatown, NJ</t>
  </si>
  <si>
    <t>DOO-988676</t>
  </si>
  <si>
    <t>MEN-20250218-37214</t>
  </si>
  <si>
    <t>Houstonchester, HI</t>
  </si>
  <si>
    <t>LIG-208787</t>
  </si>
  <si>
    <t>FLO-20250805-81551</t>
  </si>
  <si>
    <t>North Melissa, WV</t>
  </si>
  <si>
    <t>FLO-902991</t>
  </si>
  <si>
    <t>ACE-20240512-51121</t>
  </si>
  <si>
    <t>Warrenton, WI</t>
  </si>
  <si>
    <t>APP-504239</t>
  </si>
  <si>
    <t>DO-20240908-37317</t>
  </si>
  <si>
    <t>West Michael, RI</t>
  </si>
  <si>
    <t>PLU-916870</t>
  </si>
  <si>
    <t>CON-20240220-38939</t>
  </si>
  <si>
    <t>Morrisonfort, CA</t>
  </si>
  <si>
    <t>APP-371082</t>
  </si>
  <si>
    <t>84-20240329-66510</t>
  </si>
  <si>
    <t>Lake Kristinaland, AL</t>
  </si>
  <si>
    <t>PAI-586704</t>
  </si>
  <si>
    <t>COS-20240321-85080</t>
  </si>
  <si>
    <t>South Larry, PR</t>
  </si>
  <si>
    <t>APP-167779</t>
  </si>
  <si>
    <t>FLO-20250317-85338</t>
  </si>
  <si>
    <t>West Courtneyton, SD</t>
  </si>
  <si>
    <t>TOO-746708</t>
  </si>
  <si>
    <t>HAR-20250712-57276</t>
  </si>
  <si>
    <t>Taraville, FM</t>
  </si>
  <si>
    <t>OUT-640779</t>
  </si>
  <si>
    <t>DO-20250303-80716</t>
  </si>
  <si>
    <t>PAI-358088</t>
  </si>
  <si>
    <t>MEN-20240526-20555</t>
  </si>
  <si>
    <t>New Robertland, NE</t>
  </si>
  <si>
    <t>HVA-379306</t>
  </si>
  <si>
    <t>ACE-20240410-25728</t>
  </si>
  <si>
    <t>Williamside, NM</t>
  </si>
  <si>
    <t>APP-554867</t>
  </si>
  <si>
    <t>ACE-20240901-14239</t>
  </si>
  <si>
    <t>Johnsonfort, CT</t>
  </si>
  <si>
    <t>PLU-169081</t>
  </si>
  <si>
    <t>ACE-20240918-19316</t>
  </si>
  <si>
    <t>South Jessicatown, WA</t>
  </si>
  <si>
    <t>PLU-334117</t>
  </si>
  <si>
    <t>ACE-20240625-79230</t>
  </si>
  <si>
    <t>New Gregorymouth, AL</t>
  </si>
  <si>
    <t>FLO-761407</t>
  </si>
  <si>
    <t>MEN-20241111-93653</t>
  </si>
  <si>
    <t>Maldonadoborough, SC</t>
  </si>
  <si>
    <t>OUT-576153</t>
  </si>
  <si>
    <t>84-20240709-50897</t>
  </si>
  <si>
    <t>West Roberto, ME</t>
  </si>
  <si>
    <t>PLU-616136</t>
  </si>
  <si>
    <t>HAR-20250629-80582</t>
  </si>
  <si>
    <t>West Jacqueline, NH</t>
  </si>
  <si>
    <t>LIG-933422</t>
  </si>
  <si>
    <t>DO-20250306-58696</t>
  </si>
  <si>
    <t>Campbellport, OH</t>
  </si>
  <si>
    <t>TOO-298797</t>
  </si>
  <si>
    <t>THE-20250629-77150</t>
  </si>
  <si>
    <t>Josephfort, PA</t>
  </si>
  <si>
    <t>APP-872825</t>
  </si>
  <si>
    <t>COS-20240622-83858</t>
  </si>
  <si>
    <t>Leemouth, GA</t>
  </si>
  <si>
    <t>DOO-799557</t>
  </si>
  <si>
    <t>COS-20241214-72634</t>
  </si>
  <si>
    <t>Millerfort, ID</t>
  </si>
  <si>
    <t>PLU-857475</t>
  </si>
  <si>
    <t>84-20240403-54834</t>
  </si>
  <si>
    <t>New Victoria, TX</t>
  </si>
  <si>
    <t>LIG-100625</t>
  </si>
  <si>
    <t>DO-20240410-12948</t>
  </si>
  <si>
    <t>Danielsbury, DE</t>
  </si>
  <si>
    <t>TOO-906376</t>
  </si>
  <si>
    <t>84-20250401-84995</t>
  </si>
  <si>
    <t>Lake Emmamouth, ND</t>
  </si>
  <si>
    <t>DOO-766839</t>
  </si>
  <si>
    <t>LOW-20240619-74254</t>
  </si>
  <si>
    <t>Smithside, IA</t>
  </si>
  <si>
    <t>PAI-656203</t>
  </si>
  <si>
    <t>LOW-20240415-60787</t>
  </si>
  <si>
    <t>Davidshire, WI</t>
  </si>
  <si>
    <t>PAI-179528</t>
  </si>
  <si>
    <t>HAR-20240424-75380</t>
  </si>
  <si>
    <t>Howardborough, NJ</t>
  </si>
  <si>
    <t>DRY-750666</t>
  </si>
  <si>
    <t>LOW-20241121-98707</t>
  </si>
  <si>
    <t>Burtonberg, IN</t>
  </si>
  <si>
    <t>HVA-114698</t>
  </si>
  <si>
    <t>THE-20241005-23739</t>
  </si>
  <si>
    <t>Amandaport, WY</t>
  </si>
  <si>
    <t>TOO-231978</t>
  </si>
  <si>
    <t>FLO-20240712-68366</t>
  </si>
  <si>
    <t>Abbottmouth, VA</t>
  </si>
  <si>
    <t>OUT-483597</t>
  </si>
  <si>
    <t>THE-20241203-23508</t>
  </si>
  <si>
    <t>Matthewburgh, MN</t>
  </si>
  <si>
    <t>LIG-736331</t>
  </si>
  <si>
    <t>FLO-20241003-19359</t>
  </si>
  <si>
    <t>Cunninghamland, WI</t>
  </si>
  <si>
    <t>ELE-837153</t>
  </si>
  <si>
    <t>THE-20240829-19779</t>
  </si>
  <si>
    <t>Holtbury, FL</t>
  </si>
  <si>
    <t>PAI-374056</t>
  </si>
  <si>
    <t>FLO-20240707-64339</t>
  </si>
  <si>
    <t>Port Stephaniehaven, PR</t>
  </si>
  <si>
    <t>KIT-908595</t>
  </si>
  <si>
    <t>FLO-20250801-76538</t>
  </si>
  <si>
    <t>Patrickberg, AR</t>
  </si>
  <si>
    <t>HVA-197493</t>
  </si>
  <si>
    <t>LOW-20250213-47177</t>
  </si>
  <si>
    <t>East Kathyville, PA</t>
  </si>
  <si>
    <t>PLU-394036</t>
  </si>
  <si>
    <t>84-20241125-29129</t>
  </si>
  <si>
    <t>Lisahaven, FM</t>
  </si>
  <si>
    <t>HVA-794964</t>
  </si>
  <si>
    <t>LOW-20241008-57029</t>
  </si>
  <si>
    <t>Ruizside, WI</t>
  </si>
  <si>
    <t>LIG-988698</t>
  </si>
  <si>
    <t>MEN-20250419-16232</t>
  </si>
  <si>
    <t>Berrybury, AL</t>
  </si>
  <si>
    <t>APP-121940</t>
  </si>
  <si>
    <t>84-20240730-82351</t>
  </si>
  <si>
    <t>Richardsport, WA</t>
  </si>
  <si>
    <t>OUT-756843</t>
  </si>
  <si>
    <t>THE-20241221-83962</t>
  </si>
  <si>
    <t>Lake Shannon, NE</t>
  </si>
  <si>
    <t>DOO-864300</t>
  </si>
  <si>
    <t>ACE-20240820-40507</t>
  </si>
  <si>
    <t>STO-589546</t>
  </si>
  <si>
    <t>HAR-20240928-62750</t>
  </si>
  <si>
    <t>Mollyton, WV</t>
  </si>
  <si>
    <t>TOO-218906</t>
  </si>
  <si>
    <t>ACE-20250605-70424</t>
  </si>
  <si>
    <t>Sabrinaton, NY</t>
  </si>
  <si>
    <t>DRY-300716</t>
  </si>
  <si>
    <t>THE-20250604-96517</t>
  </si>
  <si>
    <t>Lake Alexanderfurt, NH</t>
  </si>
  <si>
    <t>FLO-889873</t>
  </si>
  <si>
    <t>THE-20250609-89869</t>
  </si>
  <si>
    <t>South Chloe, FL</t>
  </si>
  <si>
    <t>OUT-553872</t>
  </si>
  <si>
    <t>THE-20250506-46861</t>
  </si>
  <si>
    <t>Bradfordfort, NC</t>
  </si>
  <si>
    <t>TOO-569760</t>
  </si>
  <si>
    <t>LOW-20240718-14079</t>
  </si>
  <si>
    <t>Lake Aprilmouth, NC</t>
  </si>
  <si>
    <t>OUT-730062</t>
  </si>
  <si>
    <t>ACE-20250415-45475</t>
  </si>
  <si>
    <t>West Douglasmouth, NE</t>
  </si>
  <si>
    <t>KIT-380199</t>
  </si>
  <si>
    <t>DO-20250125-79904</t>
  </si>
  <si>
    <t>Jeffreyburgh, MD</t>
  </si>
  <si>
    <t>FLO-887134</t>
  </si>
  <si>
    <t>ACE-20240823-10206</t>
  </si>
  <si>
    <t>Phillipsland, PW</t>
  </si>
  <si>
    <t>DRY-256132</t>
  </si>
  <si>
    <t>COS-20241107-61792</t>
  </si>
  <si>
    <t>West Jeremy, CT</t>
  </si>
  <si>
    <t>LUM-705900</t>
  </si>
  <si>
    <t>CON-20250329-42468</t>
  </si>
  <si>
    <t>New Abigail, MI</t>
  </si>
  <si>
    <t>KIT-443016</t>
  </si>
  <si>
    <t>THE-20250302-75265</t>
  </si>
  <si>
    <t>Yolandafort, VA</t>
  </si>
  <si>
    <t>PLU-950537</t>
  </si>
  <si>
    <t>CON-20250321-85039</t>
  </si>
  <si>
    <t>Jordanville, CO</t>
  </si>
  <si>
    <t>HVA-592235</t>
  </si>
  <si>
    <t>THE-20250104-63495</t>
  </si>
  <si>
    <t>Burgessville, SC</t>
  </si>
  <si>
    <t>PLU-227374</t>
  </si>
  <si>
    <t>MEN-20250312-24680</t>
  </si>
  <si>
    <t>Freemanside, MD</t>
  </si>
  <si>
    <t>DOO-478076</t>
  </si>
  <si>
    <t>WAL-20240610-68848</t>
  </si>
  <si>
    <t>South Katherine, ID</t>
  </si>
  <si>
    <t>LIG-861079</t>
  </si>
  <si>
    <t>FLO-20241129-11032</t>
  </si>
  <si>
    <t>New Sandra, MI</t>
  </si>
  <si>
    <t>HVA-392448</t>
  </si>
  <si>
    <t>COS-20240228-56396</t>
  </si>
  <si>
    <t>East Angela, PR</t>
  </si>
  <si>
    <t>ELE-589526</t>
  </si>
  <si>
    <t>LOW-20240621-86673</t>
  </si>
  <si>
    <t>Port Jonstad, WA</t>
  </si>
  <si>
    <t>HVA-686787</t>
  </si>
  <si>
    <t>CON-20250607-17314</t>
  </si>
  <si>
    <t>Floresburgh, AK</t>
  </si>
  <si>
    <t>KIT-305658</t>
  </si>
  <si>
    <t>HAR-20241201-26225</t>
  </si>
  <si>
    <t>New Mark, VT</t>
  </si>
  <si>
    <t>STO-577429</t>
  </si>
  <si>
    <t>THE-20250123-60877</t>
  </si>
  <si>
    <t>Davidton, GU</t>
  </si>
  <si>
    <t>KIT-699717</t>
  </si>
  <si>
    <t>HAR-20250324-16259</t>
  </si>
  <si>
    <t>Scottberg, NJ</t>
  </si>
  <si>
    <t>DOO-185947</t>
  </si>
  <si>
    <t>LOW-20240327-97658</t>
  </si>
  <si>
    <t>West Morgan, CT</t>
  </si>
  <si>
    <t>DRY-616853</t>
  </si>
  <si>
    <t>COS-20250112-43013</t>
  </si>
  <si>
    <t>Ramosburgh, PR</t>
  </si>
  <si>
    <t>HVA-334024</t>
  </si>
  <si>
    <t>FLO-20250125-12631</t>
  </si>
  <si>
    <t>Port Jeffreybury, PR</t>
  </si>
  <si>
    <t>HVA-647950</t>
  </si>
  <si>
    <t>MEN-20250516-84295</t>
  </si>
  <si>
    <t>Masonmouth, VT</t>
  </si>
  <si>
    <t>STO-960927</t>
  </si>
  <si>
    <t>LOW-20250326-66458</t>
  </si>
  <si>
    <t>Fisherberg, MO</t>
  </si>
  <si>
    <t>TOO-486611</t>
  </si>
  <si>
    <t>LOW-20250801-11945</t>
  </si>
  <si>
    <t>Jenningsshire, RI</t>
  </si>
  <si>
    <t>HVA-735234</t>
  </si>
  <si>
    <t>FLO-20240224-90163</t>
  </si>
  <si>
    <t>West Zachary, WV</t>
  </si>
  <si>
    <t>PLU-965825</t>
  </si>
  <si>
    <t>LOW-20241230-98417</t>
  </si>
  <si>
    <t>Paulborough, KY</t>
  </si>
  <si>
    <t>STO-936090</t>
  </si>
  <si>
    <t>84-20241127-52786</t>
  </si>
  <si>
    <t>Rodriguezberg, AS</t>
  </si>
  <si>
    <t>HVA-924886</t>
  </si>
  <si>
    <t>HAR-20240611-41486</t>
  </si>
  <si>
    <t>Smithmouth, FL</t>
  </si>
  <si>
    <t>KIT-318741</t>
  </si>
  <si>
    <t>WAL-20240909-27626</t>
  </si>
  <si>
    <t>East Heather, FL</t>
  </si>
  <si>
    <t>PAI-100770</t>
  </si>
  <si>
    <t>COS-20250607-32393</t>
  </si>
  <si>
    <t>Hunterville, MN</t>
  </si>
  <si>
    <t>DOO-439776</t>
  </si>
  <si>
    <t>CON-20240219-95116</t>
  </si>
  <si>
    <t>West Jessica, MT</t>
  </si>
  <si>
    <t>KIT-282570</t>
  </si>
  <si>
    <t>WAL-20250325-92431</t>
  </si>
  <si>
    <t>New Lauren, NE</t>
  </si>
  <si>
    <t>APP-273445</t>
  </si>
  <si>
    <t>COS-20250430-95986</t>
  </si>
  <si>
    <t>Kimberlyshire, KY</t>
  </si>
  <si>
    <t>DRY-607541</t>
  </si>
  <si>
    <t>DO-20240303-83966</t>
  </si>
  <si>
    <t>LUM-223161</t>
  </si>
  <si>
    <t>84-20241226-16280</t>
  </si>
  <si>
    <t>Everettland, VT</t>
  </si>
  <si>
    <t>DRY-180549</t>
  </si>
  <si>
    <t>WAL-20250318-80283</t>
  </si>
  <si>
    <t>Jessicachester, MA</t>
  </si>
  <si>
    <t>KIT-701137</t>
  </si>
  <si>
    <t>84-20241218-58956</t>
  </si>
  <si>
    <t>New Elizabeth, WY</t>
  </si>
  <si>
    <t>PLU-441728</t>
  </si>
  <si>
    <t>CON-20240330-40921</t>
  </si>
  <si>
    <t>West Peterberg, FL</t>
  </si>
  <si>
    <t>DOO-711921</t>
  </si>
  <si>
    <t>LOW-20250303-97724</t>
  </si>
  <si>
    <t>Hortonstad, CT</t>
  </si>
  <si>
    <t>APP-310606</t>
  </si>
  <si>
    <t>WAL-20250329-54773</t>
  </si>
  <si>
    <t>Davisborough, VT</t>
  </si>
  <si>
    <t>HVA-900589</t>
  </si>
  <si>
    <t>ACE-20240827-36295</t>
  </si>
  <si>
    <t>Schneiderville, KS</t>
  </si>
  <si>
    <t>LIG-516985</t>
  </si>
  <si>
    <t>HAR-20241004-58233</t>
  </si>
  <si>
    <t>Port Sarah, VT</t>
  </si>
  <si>
    <t>TOO-393235</t>
  </si>
  <si>
    <t>HAR-20241128-73066</t>
  </si>
  <si>
    <t>Stephenstad, MS</t>
  </si>
  <si>
    <t>LUM-425967</t>
  </si>
  <si>
    <t>HAR-20240825-89979</t>
  </si>
  <si>
    <t>Charlotteshire, PA</t>
  </si>
  <si>
    <t>TOO-851379</t>
  </si>
  <si>
    <t>LOW-20240623-96463</t>
  </si>
  <si>
    <t>Lake Christopherhaven, IL</t>
  </si>
  <si>
    <t>PLU-112521</t>
  </si>
  <si>
    <t>WAL-20240608-49515</t>
  </si>
  <si>
    <t>Christinashire, NM</t>
  </si>
  <si>
    <t>PAI-279947</t>
  </si>
  <si>
    <t>CON-20250703-87205</t>
  </si>
  <si>
    <t>North Debra, IA</t>
  </si>
  <si>
    <t>ELE-717667</t>
  </si>
  <si>
    <t>DO-20250622-21725</t>
  </si>
  <si>
    <t>East Peterside, RI</t>
  </si>
  <si>
    <t>THE-20240620-22343</t>
  </si>
  <si>
    <t>Turnerton, LA</t>
  </si>
  <si>
    <t>PLU-603044</t>
  </si>
  <si>
    <t>LOW-20241230-30337</t>
  </si>
  <si>
    <t>Kennethmouth, IL</t>
  </si>
  <si>
    <t>STO-756234</t>
  </si>
  <si>
    <t>CON-20240914-38259</t>
  </si>
  <si>
    <t>Jonathanburgh, WV</t>
  </si>
  <si>
    <t>STO-472918</t>
  </si>
  <si>
    <t>LOW-20250130-51013</t>
  </si>
  <si>
    <t>Nicholsonmouth, VI</t>
  </si>
  <si>
    <t>FLO-333668</t>
  </si>
  <si>
    <t>FLO-20240318-94940</t>
  </si>
  <si>
    <t>Philipland, KY</t>
  </si>
  <si>
    <t>FLO-561115</t>
  </si>
  <si>
    <t>MEN-20250804-10325</t>
  </si>
  <si>
    <t>Mccartyville, NC</t>
  </si>
  <si>
    <t>STO-125685</t>
  </si>
  <si>
    <t>CON-20240506-13521</t>
  </si>
  <si>
    <t>New Rachelmouth, MN</t>
  </si>
  <si>
    <t>DRY-744623</t>
  </si>
  <si>
    <t>MEN-20240628-85578</t>
  </si>
  <si>
    <t>North Jill, PW</t>
  </si>
  <si>
    <t>ELE-952127</t>
  </si>
  <si>
    <t>HAR-20241009-61281</t>
  </si>
  <si>
    <t>South Kathyberg, ME</t>
  </si>
  <si>
    <t>DOO-407560</t>
  </si>
  <si>
    <t>MEN-20240906-20305</t>
  </si>
  <si>
    <t>Lake Aaronport, MD</t>
  </si>
  <si>
    <t>HVA-118313</t>
  </si>
  <si>
    <t>HAR-20240524-32825</t>
  </si>
  <si>
    <t>New Veronica, PA</t>
  </si>
  <si>
    <t>KIT-844450</t>
  </si>
  <si>
    <t>THE-20240928-16425</t>
  </si>
  <si>
    <t>North Melissa, RI</t>
  </si>
  <si>
    <t>PLU-275402</t>
  </si>
  <si>
    <t>COS-20240405-71043</t>
  </si>
  <si>
    <t>New Alexandraside, DC</t>
  </si>
  <si>
    <t>DOO-450848</t>
  </si>
  <si>
    <t>HAR-20250804-97869</t>
  </si>
  <si>
    <t>South Debbiefort, OH</t>
  </si>
  <si>
    <t>APP-893559</t>
  </si>
  <si>
    <t>FLO-20250131-47737</t>
  </si>
  <si>
    <t>New Jennyville, SD</t>
  </si>
  <si>
    <t>OUT-737300</t>
  </si>
  <si>
    <t>ACE-20240504-79709</t>
  </si>
  <si>
    <t>South Karibury, IA</t>
  </si>
  <si>
    <t>OUT-257744</t>
  </si>
  <si>
    <t>ACE-20250219-31806</t>
  </si>
  <si>
    <t>Michaelchester, CT</t>
  </si>
  <si>
    <t>LUM-383217</t>
  </si>
  <si>
    <t>84-20240322-50122</t>
  </si>
  <si>
    <t>Kennethmouth, MN</t>
  </si>
  <si>
    <t>ELE-778085</t>
  </si>
  <si>
    <t>MEN-20250202-59680</t>
  </si>
  <si>
    <t>Mendozabury, CT</t>
  </si>
  <si>
    <t>LUM-968181</t>
  </si>
  <si>
    <t>ACE-20250604-97891</t>
  </si>
  <si>
    <t>North Meagan, DC</t>
  </si>
  <si>
    <t>TOO-199878</t>
  </si>
  <si>
    <t>ACE-20241226-88411</t>
  </si>
  <si>
    <t>Perezburgh, MA</t>
  </si>
  <si>
    <t>STO-147922</t>
  </si>
  <si>
    <t>84-20240622-19357</t>
  </si>
  <si>
    <t>North Gary, VI</t>
  </si>
  <si>
    <t>PLU-429017</t>
  </si>
  <si>
    <t>THE-20240507-63020</t>
  </si>
  <si>
    <t>Port John, OR</t>
  </si>
  <si>
    <t>DOO-747814</t>
  </si>
  <si>
    <t>THE-20241216-67766</t>
  </si>
  <si>
    <t>Jamieland, NC</t>
  </si>
  <si>
    <t>STO-372890</t>
  </si>
  <si>
    <t>HAR-20250203-28382</t>
  </si>
  <si>
    <t>East Kennethport, PA</t>
  </si>
  <si>
    <t>DRY-504720</t>
  </si>
  <si>
    <t>LOW-20241106-56160</t>
  </si>
  <si>
    <t>Jillhaven, VA</t>
  </si>
  <si>
    <t>ELE-237458</t>
  </si>
  <si>
    <t>DO-20240225-42184</t>
  </si>
  <si>
    <t>South Spencerville, HI</t>
  </si>
  <si>
    <t>OUT-869794</t>
  </si>
  <si>
    <t>LOW-20250724-81773</t>
  </si>
  <si>
    <t>Lake Karina, CO</t>
  </si>
  <si>
    <t>FLO-355069</t>
  </si>
  <si>
    <t>THE-20241004-91096</t>
  </si>
  <si>
    <t>Macdonaldbury, ME</t>
  </si>
  <si>
    <t>STO-497738</t>
  </si>
  <si>
    <t>THE-20250708-54712</t>
  </si>
  <si>
    <t>New Reneefurt, AK</t>
  </si>
  <si>
    <t>FLO-708534</t>
  </si>
  <si>
    <t>DO-20240225-36265</t>
  </si>
  <si>
    <t>Port Jerrymouth, ID</t>
  </si>
  <si>
    <t>DRY-434275</t>
  </si>
  <si>
    <t>ACE-20240907-78168</t>
  </si>
  <si>
    <t>Lake Heather, KY</t>
  </si>
  <si>
    <t>PAI-518630</t>
  </si>
  <si>
    <t>CON-20240709-65868</t>
  </si>
  <si>
    <t>LUM-413390</t>
  </si>
  <si>
    <t>ACE-20241004-38677</t>
  </si>
  <si>
    <t>South Eduardoberg, KS</t>
  </si>
  <si>
    <t>STO-760513</t>
  </si>
  <si>
    <t>LOW-20250613-38135</t>
  </si>
  <si>
    <t>Reginachester, MH</t>
  </si>
  <si>
    <t>ELE-349124</t>
  </si>
  <si>
    <t>84-20241215-72991</t>
  </si>
  <si>
    <t>Lindahaven, MH</t>
  </si>
  <si>
    <t>DRY-663177</t>
  </si>
  <si>
    <t>DO-20250626-58239</t>
  </si>
  <si>
    <t>Fernandezshire, TX</t>
  </si>
  <si>
    <t>STO-720012</t>
  </si>
  <si>
    <t>LOW-20240410-50024</t>
  </si>
  <si>
    <t>Sophiahaven, HI</t>
  </si>
  <si>
    <t>LUM-210326</t>
  </si>
  <si>
    <t>COS-20240928-14003</t>
  </si>
  <si>
    <t>Andersonburgh, AS</t>
  </si>
  <si>
    <t>TOO-617521</t>
  </si>
  <si>
    <t>DO-20240225-24613</t>
  </si>
  <si>
    <t>East Laura, MN</t>
  </si>
  <si>
    <t>LIG-129759</t>
  </si>
  <si>
    <t>CON-20241021-54498</t>
  </si>
  <si>
    <t>South Coreybury, WA</t>
  </si>
  <si>
    <t>KIT-227930</t>
  </si>
  <si>
    <t>DO-20240609-11684</t>
  </si>
  <si>
    <t>Tylerchester, OR</t>
  </si>
  <si>
    <t>PAI-225757</t>
  </si>
  <si>
    <t>LOW-20240626-86059</t>
  </si>
  <si>
    <t>New Ashley, TX</t>
  </si>
  <si>
    <t>OUT-533880</t>
  </si>
  <si>
    <t>THE-20240809-51851</t>
  </si>
  <si>
    <t>LUM-144508</t>
  </si>
  <si>
    <t>WAL-20241108-39129</t>
  </si>
  <si>
    <t>Aaronfort, NE</t>
  </si>
  <si>
    <t>DRY-999188</t>
  </si>
  <si>
    <t>THE-20241004-74292</t>
  </si>
  <si>
    <t>West Tara, SC</t>
  </si>
  <si>
    <t>FLO-394848</t>
  </si>
  <si>
    <t>ACE-20240507-60121</t>
  </si>
  <si>
    <t>Johnsonport, MT</t>
  </si>
  <si>
    <t>DOO-176662</t>
  </si>
  <si>
    <t>DO-20250217-80116</t>
  </si>
  <si>
    <t>Youngtown, MT</t>
  </si>
  <si>
    <t>PLU-849794</t>
  </si>
  <si>
    <t>COS-20240825-19818</t>
  </si>
  <si>
    <t>Martinezport, TX</t>
  </si>
  <si>
    <t>TOO-416128</t>
  </si>
  <si>
    <t>MEN-20240302-32981</t>
  </si>
  <si>
    <t>Lake Aliciaburgh, AK</t>
  </si>
  <si>
    <t>KIT-309574</t>
  </si>
  <si>
    <t>CON-20250422-51178</t>
  </si>
  <si>
    <t>East Tiffanyville, MP</t>
  </si>
  <si>
    <t>TOO-595162</t>
  </si>
  <si>
    <t>ACE-20250327-30999</t>
  </si>
  <si>
    <t>South Mary, IA</t>
  </si>
  <si>
    <t>LIG-141748</t>
  </si>
  <si>
    <t>ACE-20240610-23432</t>
  </si>
  <si>
    <t>Lisamouth, VA</t>
  </si>
  <si>
    <t>STO-100687</t>
  </si>
  <si>
    <t>ACE-20240902-26174</t>
  </si>
  <si>
    <t>Thomasburgh, KY</t>
  </si>
  <si>
    <t>DRY-718774</t>
  </si>
  <si>
    <t>84-20250604-96480</t>
  </si>
  <si>
    <t>Traceyburgh, GA</t>
  </si>
  <si>
    <t>FLO-20241218-75395</t>
  </si>
  <si>
    <t>Moorechester, KY</t>
  </si>
  <si>
    <t>DRY-985026</t>
  </si>
  <si>
    <t>84-20240820-58208</t>
  </si>
  <si>
    <t>Estestown, KY</t>
  </si>
  <si>
    <t>DOO-968744</t>
  </si>
  <si>
    <t>ACE-20240701-78955</t>
  </si>
  <si>
    <t>Lake Kirkland, PR</t>
  </si>
  <si>
    <t>DRY-437771</t>
  </si>
  <si>
    <t>WAL-20240821-96919</t>
  </si>
  <si>
    <t>Lake Andrew, CA</t>
  </si>
  <si>
    <t>STO-890001</t>
  </si>
  <si>
    <t>MEN-20240324-84684</t>
  </si>
  <si>
    <t>South Maryville, NH</t>
  </si>
  <si>
    <t>DOO-851870</t>
  </si>
  <si>
    <t>MEN-20250201-61998</t>
  </si>
  <si>
    <t>Denisetown, MD</t>
  </si>
  <si>
    <t>DRY-166020</t>
  </si>
  <si>
    <t>LOW-20240604-60556</t>
  </si>
  <si>
    <t>East Jessica, IL</t>
  </si>
  <si>
    <t>STO-172834</t>
  </si>
  <si>
    <t>ACE-20241107-66794</t>
  </si>
  <si>
    <t>North Jacqueline, ND</t>
  </si>
  <si>
    <t>PAI-251842</t>
  </si>
  <si>
    <t>MEN-20250605-69035</t>
  </si>
  <si>
    <t>Lake Jonathan, NE</t>
  </si>
  <si>
    <t>ELE-224636</t>
  </si>
  <si>
    <t>COS-20250405-95838</t>
  </si>
  <si>
    <t>Markfurt, MH</t>
  </si>
  <si>
    <t>HVA-203136</t>
  </si>
  <si>
    <t>HAR-20250107-16684</t>
  </si>
  <si>
    <t>Rickychester, FM</t>
  </si>
  <si>
    <t>LUM-571682</t>
  </si>
  <si>
    <t>ACE-20240926-85026</t>
  </si>
  <si>
    <t>Malonemouth, PW</t>
  </si>
  <si>
    <t>LUM-666744</t>
  </si>
  <si>
    <t>COS-20240424-61749</t>
  </si>
  <si>
    <t>East Bridget, WY</t>
  </si>
  <si>
    <t>KIT-301687</t>
  </si>
  <si>
    <t>FLO-20241220-55458</t>
  </si>
  <si>
    <t>Katrinamouth, WI</t>
  </si>
  <si>
    <t>PLU-386993</t>
  </si>
  <si>
    <t>THE-20240609-13376</t>
  </si>
  <si>
    <t>Toddland, CT</t>
  </si>
  <si>
    <t>APP-915990</t>
  </si>
  <si>
    <t>HAR-20241023-87756</t>
  </si>
  <si>
    <t>Michaelstad, HI</t>
  </si>
  <si>
    <t>OUT-509098</t>
  </si>
  <si>
    <t>MEN-20250501-88470</t>
  </si>
  <si>
    <t>Leeburgh, MP</t>
  </si>
  <si>
    <t>ELE-992483</t>
  </si>
  <si>
    <t>WAL-20240922-32586</t>
  </si>
  <si>
    <t>Port Michaelmouth, AR</t>
  </si>
  <si>
    <t>FLO-957446</t>
  </si>
  <si>
    <t>WAL-20250524-26835</t>
  </si>
  <si>
    <t>New Kenneth, RI</t>
  </si>
  <si>
    <t>TOO-456676</t>
  </si>
  <si>
    <t>CON-20250611-64293</t>
  </si>
  <si>
    <t>Davidmouth, WV</t>
  </si>
  <si>
    <t>DOO-137466</t>
  </si>
  <si>
    <t>LOW-20240715-72246</t>
  </si>
  <si>
    <t>Jamestown, NH</t>
  </si>
  <si>
    <t>OUT-633067</t>
  </si>
  <si>
    <t>84-20250209-54611</t>
  </si>
  <si>
    <t>East Michaelland, TX</t>
  </si>
  <si>
    <t>OUT-834749</t>
  </si>
  <si>
    <t>THE-20241128-28886</t>
  </si>
  <si>
    <t>Barbaraburgh, KY</t>
  </si>
  <si>
    <t>DOO-797042</t>
  </si>
  <si>
    <t>COS-20240309-30804</t>
  </si>
  <si>
    <t>New Beverly, LA</t>
  </si>
  <si>
    <t>LUM-499091</t>
  </si>
  <si>
    <t>MEN-20250324-94868</t>
  </si>
  <si>
    <t>Jamesside, MD</t>
  </si>
  <si>
    <t>FLO-147221</t>
  </si>
  <si>
    <t>HAR-20240914-13348</t>
  </si>
  <si>
    <t>East Terri, PW</t>
  </si>
  <si>
    <t>STO-502613</t>
  </si>
  <si>
    <t>FLO-20250526-92940</t>
  </si>
  <si>
    <t>Lopezville, NY</t>
  </si>
  <si>
    <t>DRY-684408</t>
  </si>
  <si>
    <t>ACE-20240226-88138</t>
  </si>
  <si>
    <t>Melissamouth, AL</t>
  </si>
  <si>
    <t>PLU-493485</t>
  </si>
  <si>
    <t>HAR-20250215-34620</t>
  </si>
  <si>
    <t>Smithhaven, GA</t>
  </si>
  <si>
    <t>LUM-487056</t>
  </si>
  <si>
    <t>MEN-20250323-13057</t>
  </si>
  <si>
    <t>South Charlesburgh, TX</t>
  </si>
  <si>
    <t>KIT-290593</t>
  </si>
  <si>
    <t>FLO-20250117-92247</t>
  </si>
  <si>
    <t>North Jennifertown, MD</t>
  </si>
  <si>
    <t>PLU-426783</t>
  </si>
  <si>
    <t>CON-20240523-52087</t>
  </si>
  <si>
    <t>East Barbaraborough, MI</t>
  </si>
  <si>
    <t>THE-20250125-42179</t>
  </si>
  <si>
    <t>West Eric, MS</t>
  </si>
  <si>
    <t>LUM-684100</t>
  </si>
  <si>
    <t>HAR-20241028-66386</t>
  </si>
  <si>
    <t>Jacobhaven, VT</t>
  </si>
  <si>
    <t>LUM-524539</t>
  </si>
  <si>
    <t>DO-20250430-39495</t>
  </si>
  <si>
    <t>Port Karenview, IN</t>
  </si>
  <si>
    <t>PLU-720566</t>
  </si>
  <si>
    <t>WAL-20240625-29124</t>
  </si>
  <si>
    <t>Jenniferton, AK</t>
  </si>
  <si>
    <t>PLU-910273</t>
  </si>
  <si>
    <t>FLO-20250514-76805</t>
  </si>
  <si>
    <t>Gutierrezbury, FM</t>
  </si>
  <si>
    <t>DOO-736108</t>
  </si>
  <si>
    <t>HAR-20250711-53789</t>
  </si>
  <si>
    <t>Masonville, SD</t>
  </si>
  <si>
    <t>PLU-502169</t>
  </si>
  <si>
    <t>MEN-20240724-27783</t>
  </si>
  <si>
    <t>Hintonmouth, MA</t>
  </si>
  <si>
    <t>ELE-724482</t>
  </si>
  <si>
    <t>LOW-20250616-12822</t>
  </si>
  <si>
    <t>South Jenna, MN</t>
  </si>
  <si>
    <t>HVA-385855</t>
  </si>
  <si>
    <t>ACE-20240705-48454</t>
  </si>
  <si>
    <t>Lake Marcshire, UT</t>
  </si>
  <si>
    <t>OUT-768344</t>
  </si>
  <si>
    <t>ACE-20241122-58108</t>
  </si>
  <si>
    <t>Lake Jeffrey, SC</t>
  </si>
  <si>
    <t>APP-793331</t>
  </si>
  <si>
    <t>HAR-20241007-33724</t>
  </si>
  <si>
    <t>Angelashire, AZ</t>
  </si>
  <si>
    <t>TOO-541637</t>
  </si>
  <si>
    <t>LOW-20250525-66581</t>
  </si>
  <si>
    <t>Jeremyborough, CA</t>
  </si>
  <si>
    <t>STO-307835</t>
  </si>
  <si>
    <t>LOW-20241205-40081</t>
  </si>
  <si>
    <t>East Joshuaton, MP</t>
  </si>
  <si>
    <t>DOO-722386</t>
  </si>
  <si>
    <t>DO-20240917-52977</t>
  </si>
  <si>
    <t>Michaelfurt, WA</t>
  </si>
  <si>
    <t>PAI-315924</t>
  </si>
  <si>
    <t>COS-20250617-96355</t>
  </si>
  <si>
    <t>Sarahchester, OH</t>
  </si>
  <si>
    <t>PLU-927516</t>
  </si>
  <si>
    <t>84-20240701-68683</t>
  </si>
  <si>
    <t>New Mary, NJ</t>
  </si>
  <si>
    <t>DRY-261764</t>
  </si>
  <si>
    <t>84-20250524-71457</t>
  </si>
  <si>
    <t>Brownview, LA</t>
  </si>
  <si>
    <t>ELE-829125</t>
  </si>
  <si>
    <t>FLO-20240424-86448</t>
  </si>
  <si>
    <t>East Christinastad, GU</t>
  </si>
  <si>
    <t>KIT-544330</t>
  </si>
  <si>
    <t>DO-20250514-82913</t>
  </si>
  <si>
    <t>Lisafort, WY</t>
  </si>
  <si>
    <t>TOO-386749</t>
  </si>
  <si>
    <t>ACE-20241116-25898</t>
  </si>
  <si>
    <t>Port Nicoleport, MO</t>
  </si>
  <si>
    <t>PLU-256575</t>
  </si>
  <si>
    <t>COS-20240308-76345</t>
  </si>
  <si>
    <t>Port Melissa, AZ</t>
  </si>
  <si>
    <t>ELE-984944</t>
  </si>
  <si>
    <t>CON-20250123-13749</t>
  </si>
  <si>
    <t>Port Kylemouth, AL</t>
  </si>
  <si>
    <t>APP-712012</t>
  </si>
  <si>
    <t>ACE-20240901-16440</t>
  </si>
  <si>
    <t>Deborahfurt, HI</t>
  </si>
  <si>
    <t>APP-577214</t>
  </si>
  <si>
    <t>84-20240801-15080</t>
  </si>
  <si>
    <t>Mendezmouth, NY</t>
  </si>
  <si>
    <t>COS-20240713-62811</t>
  </si>
  <si>
    <t>HVA-253593</t>
  </si>
  <si>
    <t>HAR-20250205-44656</t>
  </si>
  <si>
    <t>Lake Fredbury, NH</t>
  </si>
  <si>
    <t>PLU-344397</t>
  </si>
  <si>
    <t>MEN-20240824-94347</t>
  </si>
  <si>
    <t>North Tracy, NE</t>
  </si>
  <si>
    <t>KIT-456830</t>
  </si>
  <si>
    <t>DO-20250111-17780</t>
  </si>
  <si>
    <t>Port Robertmouth, AR</t>
  </si>
  <si>
    <t>APP-298739</t>
  </si>
  <si>
    <t>WAL-20240328-77048</t>
  </si>
  <si>
    <t>Staceyberg, OH</t>
  </si>
  <si>
    <t>LUM-194117</t>
  </si>
  <si>
    <t>LOW-20250608-37746</t>
  </si>
  <si>
    <t>South Kelly, MO</t>
  </si>
  <si>
    <t>FLO-425929</t>
  </si>
  <si>
    <t>CON-20250803-31414</t>
  </si>
  <si>
    <t>Collinsshire, VT</t>
  </si>
  <si>
    <t>KIT-542823</t>
  </si>
  <si>
    <t>THE-20250724-52107</t>
  </si>
  <si>
    <t>North Riley, NJ</t>
  </si>
  <si>
    <t>PAI-252179</t>
  </si>
  <si>
    <t>HAR-20240514-30970</t>
  </si>
  <si>
    <t>Port David, IA</t>
  </si>
  <si>
    <t>PAI-840479</t>
  </si>
  <si>
    <t>FLO-20250806-72143</t>
  </si>
  <si>
    <t>East Robertmouth, FM</t>
  </si>
  <si>
    <t>FLO-165379</t>
  </si>
  <si>
    <t>MEN-20240427-90495</t>
  </si>
  <si>
    <t>DOO-571175</t>
  </si>
  <si>
    <t>COS-20240326-95454</t>
  </si>
  <si>
    <t>Woodview, CO</t>
  </si>
  <si>
    <t>PAI-539191</t>
  </si>
  <si>
    <t>84-20250126-83421</t>
  </si>
  <si>
    <t>Wrightstad, PA</t>
  </si>
  <si>
    <t>DOO-255039</t>
  </si>
  <si>
    <t>ACE-20250310-90973</t>
  </si>
  <si>
    <t>Lake Aaronview, IL</t>
  </si>
  <si>
    <t>PLU-525344</t>
  </si>
  <si>
    <t>COS-20240407-78230</t>
  </si>
  <si>
    <t>Hollandchester, AZ</t>
  </si>
  <si>
    <t>DRY-694034</t>
  </si>
  <si>
    <t>LOW-20240906-57352</t>
  </si>
  <si>
    <t>Mannfurt, SC</t>
  </si>
  <si>
    <t>APP-180805</t>
  </si>
  <si>
    <t>LOW-20250429-65521</t>
  </si>
  <si>
    <t>Christinaborough, NJ</t>
  </si>
  <si>
    <t>HVA-689888</t>
  </si>
  <si>
    <t>84-20240629-76982</t>
  </si>
  <si>
    <t>West Donnachester, PR</t>
  </si>
  <si>
    <t>TOO-405449</t>
  </si>
  <si>
    <t>FLO-20240708-18008</t>
  </si>
  <si>
    <t>Samanthaland, CO</t>
  </si>
  <si>
    <t>FLO-906890</t>
  </si>
  <si>
    <t>WAL-20250111-28533</t>
  </si>
  <si>
    <t>Pamelamouth, DE</t>
  </si>
  <si>
    <t>DRY-415310</t>
  </si>
  <si>
    <t>84-20240503-45969</t>
  </si>
  <si>
    <t>Jamesborough, MI</t>
  </si>
  <si>
    <t>TOO-889030</t>
  </si>
  <si>
    <t>THE-20240616-84840</t>
  </si>
  <si>
    <t>South Josephtown, OR</t>
  </si>
  <si>
    <t>APP-836940</t>
  </si>
  <si>
    <t>WAL-20240604-45294</t>
  </si>
  <si>
    <t>Jasmineside, MD</t>
  </si>
  <si>
    <t>PLU-364802</t>
  </si>
  <si>
    <t>FLO-20240819-29582</t>
  </si>
  <si>
    <t>Port Jamesstad, KS</t>
  </si>
  <si>
    <t>LUM-591237</t>
  </si>
  <si>
    <t>DO-20240705-69343</t>
  </si>
  <si>
    <t>Lake Teresatown, CT</t>
  </si>
  <si>
    <t>TOO-562167</t>
  </si>
  <si>
    <t>DO-20250725-33680</t>
  </si>
  <si>
    <t>West Alicia, CO</t>
  </si>
  <si>
    <t>DOO-188069</t>
  </si>
  <si>
    <t>WAL-20250129-28546</t>
  </si>
  <si>
    <t>South Daniel, ND</t>
  </si>
  <si>
    <t>HVA-417552</t>
  </si>
  <si>
    <t>84-20240506-98399</t>
  </si>
  <si>
    <t>Heatherborough, MI</t>
  </si>
  <si>
    <t>PAI-482927</t>
  </si>
  <si>
    <t>DO-20240921-54428</t>
  </si>
  <si>
    <t>New Kaylaborough, AS</t>
  </si>
  <si>
    <t>OUT-301670</t>
  </si>
  <si>
    <t>84-20250514-16655</t>
  </si>
  <si>
    <t>North Colin, SC</t>
  </si>
  <si>
    <t>PLU-938467</t>
  </si>
  <si>
    <t>84-20241001-53473</t>
  </si>
  <si>
    <t>South Tiffany, MN</t>
  </si>
  <si>
    <t>DOO-658958</t>
  </si>
  <si>
    <t>THE-20240607-24443</t>
  </si>
  <si>
    <t>North Melaniemouth, DE</t>
  </si>
  <si>
    <t>FLO-566180</t>
  </si>
  <si>
    <t>WAL-20250414-12939</t>
  </si>
  <si>
    <t>Ramirezhaven, IN</t>
  </si>
  <si>
    <t>STO-684170</t>
  </si>
  <si>
    <t>LOW-20240509-95341</t>
  </si>
  <si>
    <t>West Robertville, LA</t>
  </si>
  <si>
    <t>LUM-109974</t>
  </si>
  <si>
    <t>DO-20250804-15843</t>
  </si>
  <si>
    <t>Nelsonville, MA</t>
  </si>
  <si>
    <t>DOO-722526</t>
  </si>
  <si>
    <t>THE-20250528-24324</t>
  </si>
  <si>
    <t>New Monicashire, WY</t>
  </si>
  <si>
    <t>LUM-583444</t>
  </si>
  <si>
    <t>CON-20250617-35251</t>
  </si>
  <si>
    <t>Jessicaton, NY</t>
  </si>
  <si>
    <t>HVA-372187</t>
  </si>
  <si>
    <t>CON-20240511-40496</t>
  </si>
  <si>
    <t>Crystaltown, VA</t>
  </si>
  <si>
    <t>LUM-504771</t>
  </si>
  <si>
    <t>COS-20250729-31364</t>
  </si>
  <si>
    <t>OUT-162234</t>
  </si>
  <si>
    <t>84-20241007-67317</t>
  </si>
  <si>
    <t>Mayoberg, VA</t>
  </si>
  <si>
    <t>LUM-489015</t>
  </si>
  <si>
    <t>WAL-20240502-55599</t>
  </si>
  <si>
    <t>East Karen, MA</t>
  </si>
  <si>
    <t>KIT-692800</t>
  </si>
  <si>
    <t>84-20250324-58018</t>
  </si>
  <si>
    <t>Sharonbury, IL</t>
  </si>
  <si>
    <t>LUM-678793</t>
  </si>
  <si>
    <t>HAR-20240801-86137</t>
  </si>
  <si>
    <t>Lake Christopher, NV</t>
  </si>
  <si>
    <t>PAI-544760</t>
  </si>
  <si>
    <t>THE-20241119-21740</t>
  </si>
  <si>
    <t>East Sarah, GA</t>
  </si>
  <si>
    <t>APP-967228</t>
  </si>
  <si>
    <t>FLO-20240914-67888</t>
  </si>
  <si>
    <t>Mcdanielview, DE</t>
  </si>
  <si>
    <t>LIG-406218</t>
  </si>
  <si>
    <t>COS-20241208-61547</t>
  </si>
  <si>
    <t>Stewartfurt, MI</t>
  </si>
  <si>
    <t>APP-493520</t>
  </si>
  <si>
    <t>THE-20240814-56594</t>
  </si>
  <si>
    <t>Lake Danny, NY</t>
  </si>
  <si>
    <t>ELE-548362</t>
  </si>
  <si>
    <t>HAR-20241209-35441</t>
  </si>
  <si>
    <t>Jamesville, DE</t>
  </si>
  <si>
    <t>OUT-111770</t>
  </si>
  <si>
    <t>THE-20240522-19199</t>
  </si>
  <si>
    <t>Port Cody, NY</t>
  </si>
  <si>
    <t>APP-587149</t>
  </si>
  <si>
    <t>LOW-20240903-13318</t>
  </si>
  <si>
    <t>East Rebecca, NJ</t>
  </si>
  <si>
    <t>ELE-787552</t>
  </si>
  <si>
    <t>LOW-20240512-14159</t>
  </si>
  <si>
    <t>Anthonyview, KS</t>
  </si>
  <si>
    <t>DRY-857127</t>
  </si>
  <si>
    <t>CON-20250122-78782</t>
  </si>
  <si>
    <t>Ericton, MH</t>
  </si>
  <si>
    <t>DRY-905190</t>
  </si>
  <si>
    <t>84-20240605-16254</t>
  </si>
  <si>
    <t>Longland, CT</t>
  </si>
  <si>
    <t>LUM-440237</t>
  </si>
  <si>
    <t>MEN-20241106-70833</t>
  </si>
  <si>
    <t>West Lisa, OK</t>
  </si>
  <si>
    <t>LUM-994567</t>
  </si>
  <si>
    <t>COS-20240511-81312</t>
  </si>
  <si>
    <t>Huntville, SD</t>
  </si>
  <si>
    <t>APP-937933</t>
  </si>
  <si>
    <t>FLO-20240308-75098</t>
  </si>
  <si>
    <t>East Joshua, TX</t>
  </si>
  <si>
    <t>OUT-924443</t>
  </si>
  <si>
    <t>THE-20250623-32125</t>
  </si>
  <si>
    <t>Hillborough, NH</t>
  </si>
  <si>
    <t>PLU-997192</t>
  </si>
  <si>
    <t>DO-20240826-27916</t>
  </si>
  <si>
    <t>East Joyce, WA</t>
  </si>
  <si>
    <t>STO-773908</t>
  </si>
  <si>
    <t>COS-20240821-70633</t>
  </si>
  <si>
    <t>West Sabrina, VI</t>
  </si>
  <si>
    <t>STO-559651</t>
  </si>
  <si>
    <t>ACE-20250210-15907</t>
  </si>
  <si>
    <t>West Bethany, DC</t>
  </si>
  <si>
    <t>TOO-197414</t>
  </si>
  <si>
    <t>COS-20240218-51984</t>
  </si>
  <si>
    <t>New Shannon, WA</t>
  </si>
  <si>
    <t>OUT-546578</t>
  </si>
  <si>
    <t>ACE-20241206-33940</t>
  </si>
  <si>
    <t>North Jenniferchester, UT</t>
  </si>
  <si>
    <t>OUT-910891</t>
  </si>
  <si>
    <t>THE-20250128-21167</t>
  </si>
  <si>
    <t>Martinezside, VA</t>
  </si>
  <si>
    <t>HVA-257188</t>
  </si>
  <si>
    <t>COS-20240912-37006</t>
  </si>
  <si>
    <t>Cherryborough, MO</t>
  </si>
  <si>
    <t>HVA-551443</t>
  </si>
  <si>
    <t>THE-20240328-76669</t>
  </si>
  <si>
    <t>West Courtney, CA</t>
  </si>
  <si>
    <t>KIT-770168</t>
  </si>
  <si>
    <t>84-20240503-56386</t>
  </si>
  <si>
    <t>Kristophermouth, TN</t>
  </si>
  <si>
    <t>STO-966380</t>
  </si>
  <si>
    <t>CON-20241208-23088</t>
  </si>
  <si>
    <t>OUT-495037</t>
  </si>
  <si>
    <t>COS-20250223-76034</t>
  </si>
  <si>
    <t>APP-118501</t>
  </si>
  <si>
    <t>FLO-20240716-64463</t>
  </si>
  <si>
    <t>Lake Tamara, HI</t>
  </si>
  <si>
    <t>DRY-849273</t>
  </si>
  <si>
    <t>ACE-20241113-28614</t>
  </si>
  <si>
    <t>Brownview, OH</t>
  </si>
  <si>
    <t>TOO-889882</t>
  </si>
  <si>
    <t>ACE-20250118-28902</t>
  </si>
  <si>
    <t>South Tamimouth, ID</t>
  </si>
  <si>
    <t>HVA-894095</t>
  </si>
  <si>
    <t>COS-20250105-43425</t>
  </si>
  <si>
    <t>South Sarah, NY</t>
  </si>
  <si>
    <t>TOO-435873</t>
  </si>
  <si>
    <t>WAL-20250422-21112</t>
  </si>
  <si>
    <t>Greenburgh, VT</t>
  </si>
  <si>
    <t>PLU-739750</t>
  </si>
  <si>
    <t>FLO-20250222-79017</t>
  </si>
  <si>
    <t>Frazierchester, AK</t>
  </si>
  <si>
    <t>DOO-722233</t>
  </si>
  <si>
    <t>COS-20241108-80953</t>
  </si>
  <si>
    <t>North Veronica, CO</t>
  </si>
  <si>
    <t>OUT-499909</t>
  </si>
  <si>
    <t>ACE-20250415-74065</t>
  </si>
  <si>
    <t>Port Garrettland, SC</t>
  </si>
  <si>
    <t>ELE-609198</t>
  </si>
  <si>
    <t>DO-20241017-17572</t>
  </si>
  <si>
    <t>North Natashaland, AL</t>
  </si>
  <si>
    <t>LIG-845406</t>
  </si>
  <si>
    <t>DO-20241125-12048</t>
  </si>
  <si>
    <t>Tammyfurt, MD</t>
  </si>
  <si>
    <t>OUT-699173</t>
  </si>
  <si>
    <t>ACE-20250422-11310</t>
  </si>
  <si>
    <t>Brendashire, NJ</t>
  </si>
  <si>
    <t>PLU-486384</t>
  </si>
  <si>
    <t>LOW-20241218-65758</t>
  </si>
  <si>
    <t>Ramirezberg, AR</t>
  </si>
  <si>
    <t>PAI-744717</t>
  </si>
  <si>
    <t>LOW-20240819-17312</t>
  </si>
  <si>
    <t>New Amyhaven, MH</t>
  </si>
  <si>
    <t>HVA-424468</t>
  </si>
  <si>
    <t>WAL-20240805-45254</t>
  </si>
  <si>
    <t>Howellport, TX</t>
  </si>
  <si>
    <t>OUT-516416</t>
  </si>
  <si>
    <t>FLO-20241207-70038</t>
  </si>
  <si>
    <t>Brentborough, KY</t>
  </si>
  <si>
    <t>PAI-623833</t>
  </si>
  <si>
    <t>MEN-20240704-56583</t>
  </si>
  <si>
    <t>Maryport, IN</t>
  </si>
  <si>
    <t>HVA-334225</t>
  </si>
  <si>
    <t>COS-20240229-33624</t>
  </si>
  <si>
    <t>Brendaton, CO</t>
  </si>
  <si>
    <t>STO-106571</t>
  </si>
  <si>
    <t>COS-20250430-85511</t>
  </si>
  <si>
    <t>Donaldsontown, PR</t>
  </si>
  <si>
    <t>OUT-658195</t>
  </si>
  <si>
    <t>FLO-20250704-40020</t>
  </si>
  <si>
    <t>FLO-289168</t>
  </si>
  <si>
    <t>COS-20250320-80030</t>
  </si>
  <si>
    <t>Burnettfurt, FL</t>
  </si>
  <si>
    <t>PAI-548954</t>
  </si>
  <si>
    <t>LOW-20240825-78881</t>
  </si>
  <si>
    <t>North Alexander, ND</t>
  </si>
  <si>
    <t>PAI-928389</t>
  </si>
  <si>
    <t>HAR-20250308-79748</t>
  </si>
  <si>
    <t>New Richard, OH</t>
  </si>
  <si>
    <t>KIT-720558</t>
  </si>
  <si>
    <t>THE-20250802-58078</t>
  </si>
  <si>
    <t>North Lesliefort, OK</t>
  </si>
  <si>
    <t>ELE-890925</t>
  </si>
  <si>
    <t>LOW-20240608-51383</t>
  </si>
  <si>
    <t>South Kathryn, CA</t>
  </si>
  <si>
    <t>ELE-757119</t>
  </si>
  <si>
    <t>MEN-20250327-70434</t>
  </si>
  <si>
    <t>West John, IL</t>
  </si>
  <si>
    <t>FLO-693692</t>
  </si>
  <si>
    <t>COS-20241014-88534</t>
  </si>
  <si>
    <t>North Derek, AS</t>
  </si>
  <si>
    <t>PLU-922389</t>
  </si>
  <si>
    <t>84-20250129-99485</t>
  </si>
  <si>
    <t>South Jennifer, KS</t>
  </si>
  <si>
    <t>TOO-891667</t>
  </si>
  <si>
    <t>ACE-20250729-36360</t>
  </si>
  <si>
    <t>Stacymouth, WV</t>
  </si>
  <si>
    <t>HVA-892168</t>
  </si>
  <si>
    <t>LOW-20250707-11868</t>
  </si>
  <si>
    <t>New Stephentown, ND</t>
  </si>
  <si>
    <t>DO-20250113-77680</t>
  </si>
  <si>
    <t>North Jennifer, IN</t>
  </si>
  <si>
    <t>KIT-301518</t>
  </si>
  <si>
    <t>WAL-20240728-99914</t>
  </si>
  <si>
    <t>South Billytown, CO</t>
  </si>
  <si>
    <t>KIT-589889</t>
  </si>
  <si>
    <t>FLO-20250426-90051</t>
  </si>
  <si>
    <t>North Curtis, WI</t>
  </si>
  <si>
    <t>HVA-216303</t>
  </si>
  <si>
    <t>MEN-20240818-77886</t>
  </si>
  <si>
    <t>South Rebeccamouth, ND</t>
  </si>
  <si>
    <t>LUM-395147</t>
  </si>
  <si>
    <t>FLO-20250525-53648</t>
  </si>
  <si>
    <t>Johnsonmouth, VI</t>
  </si>
  <si>
    <t>PLU-698978</t>
  </si>
  <si>
    <t>THE-20240726-56096</t>
  </si>
  <si>
    <t>Hancockmouth, FM</t>
  </si>
  <si>
    <t>OUT-168390</t>
  </si>
  <si>
    <t>COS-20240825-20267</t>
  </si>
  <si>
    <t>North Elizabeth, FM</t>
  </si>
  <si>
    <t>APP-722023</t>
  </si>
  <si>
    <t>THE-20240713-53052</t>
  </si>
  <si>
    <t>Lake Michaelborough, KY</t>
  </si>
  <si>
    <t>FLO-811938</t>
  </si>
  <si>
    <t>84-20250117-69190</t>
  </si>
  <si>
    <t>Rojashaven, VI</t>
  </si>
  <si>
    <t>PLU-206488</t>
  </si>
  <si>
    <t>84-20250227-18498</t>
  </si>
  <si>
    <t>North Suzanne, HI</t>
  </si>
  <si>
    <t>HVA-229702</t>
  </si>
  <si>
    <t>WAL-20250609-47845</t>
  </si>
  <si>
    <t>Hortonborough, IL</t>
  </si>
  <si>
    <t>TOO-838929</t>
  </si>
  <si>
    <t>WAL-20241005-90089</t>
  </si>
  <si>
    <t>Knightborough, NV</t>
  </si>
  <si>
    <t>TOO-837216</t>
  </si>
  <si>
    <t>ACE-20250227-25646</t>
  </si>
  <si>
    <t>Robertmouth, MA</t>
  </si>
  <si>
    <t>HVA-961316</t>
  </si>
  <si>
    <t>WAL-20240910-37009</t>
  </si>
  <si>
    <t>Port Katherine, MP</t>
  </si>
  <si>
    <t>DRY-937462</t>
  </si>
  <si>
    <t>DO-20240429-73125</t>
  </si>
  <si>
    <t>Mcphersonstad, OR</t>
  </si>
  <si>
    <t>KIT-124105</t>
  </si>
  <si>
    <t>HAR-20241103-57585</t>
  </si>
  <si>
    <t>New Johnmouth, DE</t>
  </si>
  <si>
    <t>PLU-463897</t>
  </si>
  <si>
    <t>WAL-20240707-20497</t>
  </si>
  <si>
    <t>Lake Jenniferside, UT</t>
  </si>
  <si>
    <t>DOO-365107</t>
  </si>
  <si>
    <t>HAR-20241024-75372</t>
  </si>
  <si>
    <t>Lake Danaton, SD</t>
  </si>
  <si>
    <t>PAI-329913</t>
  </si>
  <si>
    <t>MEN-20250324-57666</t>
  </si>
  <si>
    <t>Rachelside, CT</t>
  </si>
  <si>
    <t>PLU-953142</t>
  </si>
  <si>
    <t>THE-20250727-48231</t>
  </si>
  <si>
    <t>North James, MS</t>
  </si>
  <si>
    <t>DOO-196845</t>
  </si>
  <si>
    <t>FLO-20240714-78033</t>
  </si>
  <si>
    <t>Tanyabury, IL</t>
  </si>
  <si>
    <t>LIG-249901</t>
  </si>
  <si>
    <t>DO-20250405-75628</t>
  </si>
  <si>
    <t>Kellistad, IN</t>
  </si>
  <si>
    <t>LIG-500873</t>
  </si>
  <si>
    <t>DO-20241115-37464</t>
  </si>
  <si>
    <t>North Michelle, NJ</t>
  </si>
  <si>
    <t>STO-868367</t>
  </si>
  <si>
    <t>WAL-20240501-90914</t>
  </si>
  <si>
    <t>Lydiaberg, SD</t>
  </si>
  <si>
    <t>DOO-752600</t>
  </si>
  <si>
    <t>ACE-20241015-73746</t>
  </si>
  <si>
    <t>East Jesseshire, WA</t>
  </si>
  <si>
    <t>KIT-894553</t>
  </si>
  <si>
    <t>FLO-20250412-58630</t>
  </si>
  <si>
    <t>North John, KS</t>
  </si>
  <si>
    <t>ELE-393456</t>
  </si>
  <si>
    <t>MEN-20241109-50569</t>
  </si>
  <si>
    <t>Maxborough, MA</t>
  </si>
  <si>
    <t>LIG-914587</t>
  </si>
  <si>
    <t>84-20240902-70611</t>
  </si>
  <si>
    <t>West Teresaberg, DC</t>
  </si>
  <si>
    <t>DRY-803325</t>
  </si>
  <si>
    <t>COS-20250105-83289</t>
  </si>
  <si>
    <t>Jonesmouth, MI</t>
  </si>
  <si>
    <t>STO-924162</t>
  </si>
  <si>
    <t>WAL-20250630-67910</t>
  </si>
  <si>
    <t>East Sarahview, NM</t>
  </si>
  <si>
    <t>STO-825643</t>
  </si>
  <si>
    <t>DO-20241017-90135</t>
  </si>
  <si>
    <t>New Cody, PR</t>
  </si>
  <si>
    <t>LIG-100616</t>
  </si>
  <si>
    <t>HAR-20241114-18662</t>
  </si>
  <si>
    <t>Carterside, AR</t>
  </si>
  <si>
    <t>TOO-765054</t>
  </si>
  <si>
    <t>MEN-20250311-44520</t>
  </si>
  <si>
    <t>Amandaview, AK</t>
  </si>
  <si>
    <t>STO-363486</t>
  </si>
  <si>
    <t>WAL-20250301-26930</t>
  </si>
  <si>
    <t>West Johnborough, TN</t>
  </si>
  <si>
    <t>STO-625557</t>
  </si>
  <si>
    <t>FLO-20250725-21404</t>
  </si>
  <si>
    <t>Clayfort, HI</t>
  </si>
  <si>
    <t>FLO-396858</t>
  </si>
  <si>
    <t>CON-20250713-47923</t>
  </si>
  <si>
    <t>North Susan, PW</t>
  </si>
  <si>
    <t>PLU-512647</t>
  </si>
  <si>
    <t>FLO-20250127-98331</t>
  </si>
  <si>
    <t>New Kirk, AR</t>
  </si>
  <si>
    <t>DRY-251803</t>
  </si>
  <si>
    <t>DO-20241102-79301</t>
  </si>
  <si>
    <t>Jamesfurt, IL</t>
  </si>
  <si>
    <t>FLO-111539</t>
  </si>
  <si>
    <t>THE-20240513-99610</t>
  </si>
  <si>
    <t>Alexhaven, NC</t>
  </si>
  <si>
    <t>OUT-622868</t>
  </si>
  <si>
    <t>DO-20240711-68479</t>
  </si>
  <si>
    <t>South Jeffreyview, PR</t>
  </si>
  <si>
    <t>STO-871414</t>
  </si>
  <si>
    <t>WAL-20250413-84197</t>
  </si>
  <si>
    <t>Martinezville, PW</t>
  </si>
  <si>
    <t>TOO-364611</t>
  </si>
  <si>
    <t>HAR-20241122-28442</t>
  </si>
  <si>
    <t>North Rodneyside, AR</t>
  </si>
  <si>
    <t>LUM-760641</t>
  </si>
  <si>
    <t>CON-20250729-57950</t>
  </si>
  <si>
    <t>East Adrianberg, NH</t>
  </si>
  <si>
    <t>DRY-553653</t>
  </si>
  <si>
    <t>ACE-20240424-34533</t>
  </si>
  <si>
    <t>Jenniferton, PR</t>
  </si>
  <si>
    <t>LUM-776391</t>
  </si>
  <si>
    <t>THE-20240322-63949</t>
  </si>
  <si>
    <t>Matthewport, WA</t>
  </si>
  <si>
    <t>DOO-947858</t>
  </si>
  <si>
    <t>WAL-20250726-36901</t>
  </si>
  <si>
    <t>New Samanthamouth, VA</t>
  </si>
  <si>
    <t>OUT-462145</t>
  </si>
  <si>
    <t>FLO-20250407-77648</t>
  </si>
  <si>
    <t>Benjaminmouth, DC</t>
  </si>
  <si>
    <t>LUM-602527</t>
  </si>
  <si>
    <t>LOW-20250618-50326</t>
  </si>
  <si>
    <t>East Janetland, KY</t>
  </si>
  <si>
    <t>DOO-347403</t>
  </si>
  <si>
    <t>84-20241126-30014</t>
  </si>
  <si>
    <t>Kaitlynton, OK</t>
  </si>
  <si>
    <t>KIT-768608</t>
  </si>
  <si>
    <t>WAL-20241107-82399</t>
  </si>
  <si>
    <t>Heidiview, NM</t>
  </si>
  <si>
    <t>ELE-564872</t>
  </si>
  <si>
    <t>DO-20250630-44231</t>
  </si>
  <si>
    <t>Steinstad, MS</t>
  </si>
  <si>
    <t>DRY-504139</t>
  </si>
  <si>
    <t>THE-20250424-50930</t>
  </si>
  <si>
    <t>Johnsstad, AR</t>
  </si>
  <si>
    <t>HVA-206784</t>
  </si>
  <si>
    <t>COS-20240926-76854</t>
  </si>
  <si>
    <t>Reedport, NV</t>
  </si>
  <si>
    <t>DRY-904239</t>
  </si>
  <si>
    <t>DO-20241021-24045</t>
  </si>
  <si>
    <t>New Calvinmouth, RI</t>
  </si>
  <si>
    <t>LUM-755704</t>
  </si>
  <si>
    <t>THE-20250603-28656</t>
  </si>
  <si>
    <t>Lake Tiffany, ME</t>
  </si>
  <si>
    <t>DOO-225741</t>
  </si>
  <si>
    <t>THE-20250107-28172</t>
  </si>
  <si>
    <t>Tammychester, SC</t>
  </si>
  <si>
    <t>TOO-611696</t>
  </si>
  <si>
    <t>DO-20241107-64572</t>
  </si>
  <si>
    <t>Tinafort, IA</t>
  </si>
  <si>
    <t>LIG-635118</t>
  </si>
  <si>
    <t>LOW-20250609-50589</t>
  </si>
  <si>
    <t>Jonesshire, RI</t>
  </si>
  <si>
    <t>TOO-382716</t>
  </si>
  <si>
    <t>WAL-20241011-99908</t>
  </si>
  <si>
    <t>Lake Kennethmouth, HI</t>
  </si>
  <si>
    <t>LIG-181124</t>
  </si>
  <si>
    <t>THE-20240913-74118</t>
  </si>
  <si>
    <t>East Henry, CA</t>
  </si>
  <si>
    <t>PAI-514252</t>
  </si>
  <si>
    <t>84-20250225-80579</t>
  </si>
  <si>
    <t>South Kellyfort, RI</t>
  </si>
  <si>
    <t>TOO-775549</t>
  </si>
  <si>
    <t>HAR-20250104-49735</t>
  </si>
  <si>
    <t>Wallaceburgh, MO</t>
  </si>
  <si>
    <t>APP-936720</t>
  </si>
  <si>
    <t>WAL-20250520-52514</t>
  </si>
  <si>
    <t>Port Scottbury, CT</t>
  </si>
  <si>
    <t>FLO-882401</t>
  </si>
  <si>
    <t>LOW-20250217-13682</t>
  </si>
  <si>
    <t>New Jademouth, IN</t>
  </si>
  <si>
    <t>DOO-314336</t>
  </si>
  <si>
    <t>FLO-20241221-66344</t>
  </si>
  <si>
    <t>Ruizhaven, FL</t>
  </si>
  <si>
    <t>FLO-520702</t>
  </si>
  <si>
    <t>COS-20250707-67131</t>
  </si>
  <si>
    <t>Brentmouth, VI</t>
  </si>
  <si>
    <t>APP-474171</t>
  </si>
  <si>
    <t>LOW-20250207-17879</t>
  </si>
  <si>
    <t>Margarethaven, WY</t>
  </si>
  <si>
    <t>LUM-285766</t>
  </si>
  <si>
    <t>LOW-20240604-15498</t>
  </si>
  <si>
    <t>New Tiffany, AS</t>
  </si>
  <si>
    <t>STO-980365</t>
  </si>
  <si>
    <t>DO-20250327-71520</t>
  </si>
  <si>
    <t>Pachecomouth, WI</t>
  </si>
  <si>
    <t>ELE-554990</t>
  </si>
  <si>
    <t>84-20241122-84035</t>
  </si>
  <si>
    <t>Lauraville, HI</t>
  </si>
  <si>
    <t>HVA-946895</t>
  </si>
  <si>
    <t>DO-20240318-91649</t>
  </si>
  <si>
    <t>West Michaelbury, MI</t>
  </si>
  <si>
    <t>DRY-389101</t>
  </si>
  <si>
    <t>FLO-20250331-14149</t>
  </si>
  <si>
    <t>Watsonmouth, UT</t>
  </si>
  <si>
    <t>LIG-857434</t>
  </si>
  <si>
    <t>FLO-20240706-53076</t>
  </si>
  <si>
    <t>Lake Gregville, GU</t>
  </si>
  <si>
    <t>LUM-921522</t>
  </si>
  <si>
    <t>84-20240819-76165</t>
  </si>
  <si>
    <t>New Theresafort, PA</t>
  </si>
  <si>
    <t>DOO-404968</t>
  </si>
  <si>
    <t>ACE-20241003-37442</t>
  </si>
  <si>
    <t>Victoriashire, MT</t>
  </si>
  <si>
    <t>TOO-556523</t>
  </si>
  <si>
    <t>WAL-20240907-93535</t>
  </si>
  <si>
    <t>East Patrick, WV</t>
  </si>
  <si>
    <t>DOO-249197</t>
  </si>
  <si>
    <t>CON-20250404-84291</t>
  </si>
  <si>
    <t>North Charles, OK</t>
  </si>
  <si>
    <t>TOO-750702</t>
  </si>
  <si>
    <t>84-20240519-37390</t>
  </si>
  <si>
    <t>Lake Taylor, IA</t>
  </si>
  <si>
    <t>FLO-632247</t>
  </si>
  <si>
    <t>COS-20250202-54222</t>
  </si>
  <si>
    <t>Millerport, MO</t>
  </si>
  <si>
    <t>LUM-694654</t>
  </si>
  <si>
    <t>CON-20250619-13344</t>
  </si>
  <si>
    <t>New Jessicachester, MD</t>
  </si>
  <si>
    <t>STO-483865</t>
  </si>
  <si>
    <t>COS-20250210-39426</t>
  </si>
  <si>
    <t>Port Chelsea, MO</t>
  </si>
  <si>
    <t>LIG-529284</t>
  </si>
  <si>
    <t>WAL-20240927-74512</t>
  </si>
  <si>
    <t>West Susan, PW</t>
  </si>
  <si>
    <t>PAI-905090</t>
  </si>
  <si>
    <t>CON-20240630-95769</t>
  </si>
  <si>
    <t>Hensleystad, SD</t>
  </si>
  <si>
    <t>ELE-628617</t>
  </si>
  <si>
    <t>HAR-20250429-98047</t>
  </si>
  <si>
    <t>Nancychester, UT</t>
  </si>
  <si>
    <t>HVA-130206</t>
  </si>
  <si>
    <t>COS-20240417-80939</t>
  </si>
  <si>
    <t>Port Robert, ND</t>
  </si>
  <si>
    <t>LUM-210791</t>
  </si>
  <si>
    <t>DO-20240711-96265</t>
  </si>
  <si>
    <t>New Daniel, AZ</t>
  </si>
  <si>
    <t>OUT-471362</t>
  </si>
  <si>
    <t>HAR-20240605-25172</t>
  </si>
  <si>
    <t>East Michael, MI</t>
  </si>
  <si>
    <t>ELE-788813</t>
  </si>
  <si>
    <t>LOW-20250325-73954</t>
  </si>
  <si>
    <t>New Rebecca, OR</t>
  </si>
  <si>
    <t>TOO-422177</t>
  </si>
  <si>
    <t>FLO-20240908-24769</t>
  </si>
  <si>
    <t>Annahaven, LA</t>
  </si>
  <si>
    <t>DRY-447302</t>
  </si>
  <si>
    <t>THE-20250620-91643</t>
  </si>
  <si>
    <t>West Manuelfort, GU</t>
  </si>
  <si>
    <t>PLU-207289</t>
  </si>
  <si>
    <t>LOW-20240812-66348</t>
  </si>
  <si>
    <t>Port Margaretchester, LA</t>
  </si>
  <si>
    <t>LUM-828225</t>
  </si>
  <si>
    <t>THE-20240804-71112</t>
  </si>
  <si>
    <t>South Jennifer, DE</t>
  </si>
  <si>
    <t>FLO-183638</t>
  </si>
  <si>
    <t>COS-20240927-57740</t>
  </si>
  <si>
    <t>Hillstad, MH</t>
  </si>
  <si>
    <t>OUT-151760</t>
  </si>
  <si>
    <t>WAL-20241213-51851</t>
  </si>
  <si>
    <t>South Annette, NM</t>
  </si>
  <si>
    <t>STO-372940</t>
  </si>
  <si>
    <t>LOW-20250121-20556</t>
  </si>
  <si>
    <t>Kirstenville, PR</t>
  </si>
  <si>
    <t>APP-778818</t>
  </si>
  <si>
    <t>84-20250406-75089</t>
  </si>
  <si>
    <t>Pamelaburgh, NY</t>
  </si>
  <si>
    <t>LIG-518557</t>
  </si>
  <si>
    <t>ACE-20241209-69389</t>
  </si>
  <si>
    <t>East Gina, WA</t>
  </si>
  <si>
    <t>LIG-361971</t>
  </si>
  <si>
    <t>ACE-20250707-44663</t>
  </si>
  <si>
    <t>New Melissaland, SD</t>
  </si>
  <si>
    <t>TOO-621174</t>
  </si>
  <si>
    <t>WAL-20250302-78270</t>
  </si>
  <si>
    <t>Lake Johnton, MO</t>
  </si>
  <si>
    <t>DOO-474767</t>
  </si>
  <si>
    <t>MEN-20241107-88553</t>
  </si>
  <si>
    <t>West Sarah, LA</t>
  </si>
  <si>
    <t>DOO-750433</t>
  </si>
  <si>
    <t>WAL-20240819-70046</t>
  </si>
  <si>
    <t>Alexanderview, KS</t>
  </si>
  <si>
    <t>DOO-238863</t>
  </si>
  <si>
    <t>ACE-20241223-37141</t>
  </si>
  <si>
    <t>Jonesland, MD</t>
  </si>
  <si>
    <t>DRY-423572</t>
  </si>
  <si>
    <t>COS-20240819-52591</t>
  </si>
  <si>
    <t>South David, NJ</t>
  </si>
  <si>
    <t>KIT-435249</t>
  </si>
  <si>
    <t>COS-20240627-49610</t>
  </si>
  <si>
    <t>Colliertown, AL</t>
  </si>
  <si>
    <t>LUM-695727</t>
  </si>
  <si>
    <t>84-20250727-37101</t>
  </si>
  <si>
    <t>West Alexandra, IA</t>
  </si>
  <si>
    <t>PAI-810813</t>
  </si>
  <si>
    <t>THE-20240310-43295</t>
  </si>
  <si>
    <t>New Paul, HI</t>
  </si>
  <si>
    <t>PAI-680856</t>
  </si>
  <si>
    <t>MEN-20250524-77362</t>
  </si>
  <si>
    <t>Kellyberg, CA</t>
  </si>
  <si>
    <t>PLU-637664</t>
  </si>
  <si>
    <t>84-20250303-31478</t>
  </si>
  <si>
    <t>Port Jamesport, NY</t>
  </si>
  <si>
    <t>DRY-399429</t>
  </si>
  <si>
    <t>CON-20250223-77169</t>
  </si>
  <si>
    <t>Lake Kristaville, LA</t>
  </si>
  <si>
    <t>PAI-610661</t>
  </si>
  <si>
    <t>MEN-20240215-11262</t>
  </si>
  <si>
    <t>Brownside, IL</t>
  </si>
  <si>
    <t>HVA-781164</t>
  </si>
  <si>
    <t>FLO-20241003-60392</t>
  </si>
  <si>
    <t>Martinfurt, WY</t>
  </si>
  <si>
    <t>TOO-343074</t>
  </si>
  <si>
    <t>WAL-20240621-43826</t>
  </si>
  <si>
    <t>Kennethburgh, IN</t>
  </si>
  <si>
    <t>LUM-368766</t>
  </si>
  <si>
    <t>FLO-20240606-87069</t>
  </si>
  <si>
    <t>North Leeville, OR</t>
  </si>
  <si>
    <t>PAI-589615</t>
  </si>
  <si>
    <t>CON-20250518-82106</t>
  </si>
  <si>
    <t>Kevinmouth, AZ</t>
  </si>
  <si>
    <t>FLO-446022</t>
  </si>
  <si>
    <t>ACE-20240513-62825</t>
  </si>
  <si>
    <t>South Richardbury, MD</t>
  </si>
  <si>
    <t>HVA-696443</t>
  </si>
  <si>
    <t>THE-20250621-24065</t>
  </si>
  <si>
    <t>New Lorifurt, KS</t>
  </si>
  <si>
    <t>HVA-262868</t>
  </si>
  <si>
    <t>THE-20250514-97350</t>
  </si>
  <si>
    <t>Sandovalhaven, MT</t>
  </si>
  <si>
    <t>DRY-385403</t>
  </si>
  <si>
    <t>LOW-20241001-34105</t>
  </si>
  <si>
    <t>Riverachester, UT</t>
  </si>
  <si>
    <t>APP-152918</t>
  </si>
  <si>
    <t>HAR-20250618-45535</t>
  </si>
  <si>
    <t>Lake Jessicaside, DC</t>
  </si>
  <si>
    <t>PLU-209808</t>
  </si>
  <si>
    <t>COS-20250424-28000</t>
  </si>
  <si>
    <t>Longchester, WY</t>
  </si>
  <si>
    <t>LUM-814582</t>
  </si>
  <si>
    <t>THE-20240518-25567</t>
  </si>
  <si>
    <t>Ryanside, VT</t>
  </si>
  <si>
    <t>OUT-232222</t>
  </si>
  <si>
    <t>WAL-20250509-95269</t>
  </si>
  <si>
    <t>Johnnychester, NC</t>
  </si>
  <si>
    <t>PLU-169055</t>
  </si>
  <si>
    <t>WAL-20240320-75647</t>
  </si>
  <si>
    <t>Morrowfurt, PW</t>
  </si>
  <si>
    <t>DRY-721093</t>
  </si>
  <si>
    <t>LOW-20250610-50573</t>
  </si>
  <si>
    <t>Williamsbury, WA</t>
  </si>
  <si>
    <t>PAI-597608</t>
  </si>
  <si>
    <t>DO-20241215-45153</t>
  </si>
  <si>
    <t>Lake Kimberly, SC</t>
  </si>
  <si>
    <t>LUM-689556</t>
  </si>
  <si>
    <t>MEN-20250331-83227</t>
  </si>
  <si>
    <t>Andersonburgh, GU</t>
  </si>
  <si>
    <t>DRY-539631</t>
  </si>
  <si>
    <t>84-20240726-44971</t>
  </si>
  <si>
    <t>Kariport, UT</t>
  </si>
  <si>
    <t>STO-641299</t>
  </si>
  <si>
    <t>THE-20240718-46892</t>
  </si>
  <si>
    <t>North Ronald, KS</t>
  </si>
  <si>
    <t>OUT-970067</t>
  </si>
  <si>
    <t>LOW-20240924-59347</t>
  </si>
  <si>
    <t>West Samanthaland, CA</t>
  </si>
  <si>
    <t>HVA-461127</t>
  </si>
  <si>
    <t>COS-20240222-24584</t>
  </si>
  <si>
    <t>Perkinsberg, AR</t>
  </si>
  <si>
    <t>ELE-156690</t>
  </si>
  <si>
    <t>CON-20240913-63472</t>
  </si>
  <si>
    <t>Port Chrisville, NC</t>
  </si>
  <si>
    <t>TOO-639550</t>
  </si>
  <si>
    <t>THE-20241222-35049</t>
  </si>
  <si>
    <t>Kristenmouth, VI</t>
  </si>
  <si>
    <t>LIG-821270</t>
  </si>
  <si>
    <t>WAL-20240716-32736</t>
  </si>
  <si>
    <t>New Latoyafort, IL</t>
  </si>
  <si>
    <t>APP-161445</t>
  </si>
  <si>
    <t>WAL-20241005-51739</t>
  </si>
  <si>
    <t>East Charlesport, ME</t>
  </si>
  <si>
    <t>FLO-380769</t>
  </si>
  <si>
    <t>LOW-20250522-89588</t>
  </si>
  <si>
    <t>West Bobbyville, MD</t>
  </si>
  <si>
    <t>HVA-578106</t>
  </si>
  <si>
    <t>FLO-20250221-71788</t>
  </si>
  <si>
    <t>Fieldsmouth, TN</t>
  </si>
  <si>
    <t>STO-196392</t>
  </si>
  <si>
    <t>COS-20240629-58941</t>
  </si>
  <si>
    <t>East Megan, SD</t>
  </si>
  <si>
    <t>KIT-568606</t>
  </si>
  <si>
    <t>DO-20241027-33591</t>
  </si>
  <si>
    <t>Amandabury, NM</t>
  </si>
  <si>
    <t>HVA-427780</t>
  </si>
  <si>
    <t>MEN-20240427-48507</t>
  </si>
  <si>
    <t>South Nicholasport, TN</t>
  </si>
  <si>
    <t>DOO-383309</t>
  </si>
  <si>
    <t>HAR-20241212-15342</t>
  </si>
  <si>
    <t>Rachaelmouth, AS</t>
  </si>
  <si>
    <t>HVA-690749</t>
  </si>
  <si>
    <t>DO-20241023-89624</t>
  </si>
  <si>
    <t>South Gabriellehaven, CT</t>
  </si>
  <si>
    <t>FLO-384425</t>
  </si>
  <si>
    <t>FLO-20250617-67302</t>
  </si>
  <si>
    <t>New Scott, ME</t>
  </si>
  <si>
    <t>PLU-907648</t>
  </si>
  <si>
    <t>HAR-20250410-11851</t>
  </si>
  <si>
    <t>Zacharychester, CA</t>
  </si>
  <si>
    <t>LUM-213816</t>
  </si>
  <si>
    <t>DO-20240415-24505</t>
  </si>
  <si>
    <t>Sarahfort, NM</t>
  </si>
  <si>
    <t>ELE-346605</t>
  </si>
  <si>
    <t>THE-20250418-32845</t>
  </si>
  <si>
    <t>West Devon, VT</t>
  </si>
  <si>
    <t>STO-207856</t>
  </si>
  <si>
    <t>ACE-20250123-73894</t>
  </si>
  <si>
    <t>Lake Keith, VA</t>
  </si>
  <si>
    <t>KIT-722634</t>
  </si>
  <si>
    <t>COS-20250222-19791</t>
  </si>
  <si>
    <t>New Nataliechester, VT</t>
  </si>
  <si>
    <t>STO-625308</t>
  </si>
  <si>
    <t>ACE-20241125-68666</t>
  </si>
  <si>
    <t>Port Amandaside, MP</t>
  </si>
  <si>
    <t>PAI-729173</t>
  </si>
  <si>
    <t>CON-20240904-59377</t>
  </si>
  <si>
    <t>South Stacyside, AS</t>
  </si>
  <si>
    <t>FLO-579582</t>
  </si>
  <si>
    <t>THE-20250211-88774</t>
  </si>
  <si>
    <t>Livingstonland, WI</t>
  </si>
  <si>
    <t>FLO-20250715-76756</t>
  </si>
  <si>
    <t>North Bradleyfort, MP</t>
  </si>
  <si>
    <t>HVA-170792</t>
  </si>
  <si>
    <t>THE-20240729-44406</t>
  </si>
  <si>
    <t>Lake Stevenville, WY</t>
  </si>
  <si>
    <t>LIG-183331</t>
  </si>
  <si>
    <t>84-20250706-25839</t>
  </si>
  <si>
    <t>Smithfurt, AL</t>
  </si>
  <si>
    <t>HVA-504223</t>
  </si>
  <si>
    <t>DO-20250410-76310</t>
  </si>
  <si>
    <t>Lake Kevin, MI</t>
  </si>
  <si>
    <t>ELE-451220</t>
  </si>
  <si>
    <t>HAR-20241205-72708</t>
  </si>
  <si>
    <t>Port William, UT</t>
  </si>
  <si>
    <t>STO-304669</t>
  </si>
  <si>
    <t>CON-20250214-42112</t>
  </si>
  <si>
    <t>Lake Daniellehaven, RI</t>
  </si>
  <si>
    <t>STO-236798</t>
  </si>
  <si>
    <t>DO-20250518-40781</t>
  </si>
  <si>
    <t>TOO-559995</t>
  </si>
  <si>
    <t>THE-20250611-85276</t>
  </si>
  <si>
    <t>Natalieburgh, TN</t>
  </si>
  <si>
    <t>OUT-834710</t>
  </si>
  <si>
    <t>THE-20240820-26425</t>
  </si>
  <si>
    <t>Susanchester, MD</t>
  </si>
  <si>
    <t>STO-161287</t>
  </si>
  <si>
    <t>CON-20250318-21727</t>
  </si>
  <si>
    <t>East Joseph, MO</t>
  </si>
  <si>
    <t>OUT-162247</t>
  </si>
  <si>
    <t>CON-20240606-37054</t>
  </si>
  <si>
    <t>Edwardsport, MA</t>
  </si>
  <si>
    <t>STO-913941</t>
  </si>
  <si>
    <t>COS-20241205-19758</t>
  </si>
  <si>
    <t>West Pamchester, LA</t>
  </si>
  <si>
    <t>KIT-835864</t>
  </si>
  <si>
    <t>WAL-20250713-96319</t>
  </si>
  <si>
    <t>Turnerport, AK</t>
  </si>
  <si>
    <t>PAI-719398</t>
  </si>
  <si>
    <t>MEN-20241122-13462</t>
  </si>
  <si>
    <t>West Angela, NJ</t>
  </si>
  <si>
    <t>KIT-894892</t>
  </si>
  <si>
    <t>WAL-20250130-57657</t>
  </si>
  <si>
    <t>Mistychester, VT</t>
  </si>
  <si>
    <t>LIG-286573</t>
  </si>
  <si>
    <t>ACE-20240526-13780</t>
  </si>
  <si>
    <t>Lawsonville, AR</t>
  </si>
  <si>
    <t>APP-487644</t>
  </si>
  <si>
    <t>CON-20250720-55687</t>
  </si>
  <si>
    <t>West Angel, IL</t>
  </si>
  <si>
    <t>HVA-308034</t>
  </si>
  <si>
    <t>THE-20250514-91174</t>
  </si>
  <si>
    <t>Matthewshire, AS</t>
  </si>
  <si>
    <t>KIT-905629</t>
  </si>
  <si>
    <t>84-20250525-28324</t>
  </si>
  <si>
    <t>North Jeffery, AR</t>
  </si>
  <si>
    <t>STO-441904</t>
  </si>
  <si>
    <t>84-20240705-78445</t>
  </si>
  <si>
    <t>Branditon, SD</t>
  </si>
  <si>
    <t>KIT-484329</t>
  </si>
  <si>
    <t>DO-20240809-23526</t>
  </si>
  <si>
    <t>Port Josephland, CO</t>
  </si>
  <si>
    <t>DRY-578854</t>
  </si>
  <si>
    <t>HAR-20240806-21998</t>
  </si>
  <si>
    <t>Port Andreaview, CA</t>
  </si>
  <si>
    <t>ELE-702923</t>
  </si>
  <si>
    <t>ACE-20240606-37621</t>
  </si>
  <si>
    <t>Lake Michaelhaven, AR</t>
  </si>
  <si>
    <t>APP-668818</t>
  </si>
  <si>
    <t>HAR-20241004-25889</t>
  </si>
  <si>
    <t>Lake Valerieland, FM</t>
  </si>
  <si>
    <t>PAI-719076</t>
  </si>
  <si>
    <t>LOW-20241213-60347</t>
  </si>
  <si>
    <t>Gillville, RI</t>
  </si>
  <si>
    <t>PLU-985683</t>
  </si>
  <si>
    <t>WAL-20250722-77528</t>
  </si>
  <si>
    <t>Lake Linda, SD</t>
  </si>
  <si>
    <t>FLO-886915</t>
  </si>
  <si>
    <t>COS-20250311-74499</t>
  </si>
  <si>
    <t>South Kelly, WV</t>
  </si>
  <si>
    <t>DOO-121919</t>
  </si>
  <si>
    <t>DO-20241228-41631</t>
  </si>
  <si>
    <t>Maryside, OR</t>
  </si>
  <si>
    <t>LUM-910868</t>
  </si>
  <si>
    <t>HAR-20240902-42884</t>
  </si>
  <si>
    <t>East Heather, WA</t>
  </si>
  <si>
    <t>LUM-346387</t>
  </si>
  <si>
    <t>CON-20250705-41486</t>
  </si>
  <si>
    <t>Erikaview, MA</t>
  </si>
  <si>
    <t>DRY-850305</t>
  </si>
  <si>
    <t>DO-20250409-73708</t>
  </si>
  <si>
    <t>Port Chad, AK</t>
  </si>
  <si>
    <t>LUM-912667</t>
  </si>
  <si>
    <t>ACE-20250221-51454</t>
  </si>
  <si>
    <t>West Michael, SD</t>
  </si>
  <si>
    <t>LUM-956977</t>
  </si>
  <si>
    <t>MEN-20240607-87549</t>
  </si>
  <si>
    <t>Port Nancyshire, SD</t>
  </si>
  <si>
    <t>LIG-456735</t>
  </si>
  <si>
    <t>MEN-20240223-23866</t>
  </si>
  <si>
    <t>New Dana, ID</t>
  </si>
  <si>
    <t>ELE-888728</t>
  </si>
  <si>
    <t>WAL-20240324-31999</t>
  </si>
  <si>
    <t>New Jasmine, WA</t>
  </si>
  <si>
    <t>OUT-978141</t>
  </si>
  <si>
    <t>DO-20240429-17285</t>
  </si>
  <si>
    <t>APP-436720</t>
  </si>
  <si>
    <t>LOW-20240523-10842</t>
  </si>
  <si>
    <t>Davidview, ID</t>
  </si>
  <si>
    <t>LIG-922200</t>
  </si>
  <si>
    <t>MEN-20240627-16249</t>
  </si>
  <si>
    <t>East Jimmy, NY</t>
  </si>
  <si>
    <t>STO-139493</t>
  </si>
  <si>
    <t>84-20250801-71004</t>
  </si>
  <si>
    <t>Smithmouth, VT</t>
  </si>
  <si>
    <t>APP-772957</t>
  </si>
  <si>
    <t>LOW-20240921-40841</t>
  </si>
  <si>
    <t>East Mauricebury, MO</t>
  </si>
  <si>
    <t>STO-371181</t>
  </si>
  <si>
    <t>WAL-20250717-67526</t>
  </si>
  <si>
    <t>New Mariah, GA</t>
  </si>
  <si>
    <t>ELE-763298</t>
  </si>
  <si>
    <t>DO-20240513-43001</t>
  </si>
  <si>
    <t>South Nicholas, AK</t>
  </si>
  <si>
    <t>KIT-731530</t>
  </si>
  <si>
    <t>THE-20240219-22076</t>
  </si>
  <si>
    <t>Danielleview, CO</t>
  </si>
  <si>
    <t>PLU-555507</t>
  </si>
  <si>
    <t>WAL-20250520-56489</t>
  </si>
  <si>
    <t>Port Normanport, DC</t>
  </si>
  <si>
    <t>LUM-937718</t>
  </si>
  <si>
    <t>FLO-20250701-29699</t>
  </si>
  <si>
    <t>South Coreyberg, UT</t>
  </si>
  <si>
    <t>APP-491149</t>
  </si>
  <si>
    <t>CON-20240324-84391</t>
  </si>
  <si>
    <t>North Ashley, IA</t>
  </si>
  <si>
    <t>PLU-620996</t>
  </si>
  <si>
    <t>DO-20240911-52894</t>
  </si>
  <si>
    <t>Kimberlymouth, MT</t>
  </si>
  <si>
    <t>DOO-852639</t>
  </si>
  <si>
    <t>THE-20250802-15208</t>
  </si>
  <si>
    <t>West Reginald, WA</t>
  </si>
  <si>
    <t>TOO-313288</t>
  </si>
  <si>
    <t>DO-20250806-26636</t>
  </si>
  <si>
    <t>North Deborahmouth, KY</t>
  </si>
  <si>
    <t>DOO-563628</t>
  </si>
  <si>
    <t>CON-20250728-14142</t>
  </si>
  <si>
    <t>Reedmouth, PW</t>
  </si>
  <si>
    <t>HVA-784469</t>
  </si>
  <si>
    <t>FLO-20241218-30238</t>
  </si>
  <si>
    <t>South Emilyville, MT</t>
  </si>
  <si>
    <t>FLO-199881</t>
  </si>
  <si>
    <t>ACE-20250616-92748</t>
  </si>
  <si>
    <t>West Jenny, CT</t>
  </si>
  <si>
    <t>DOO-547079</t>
  </si>
  <si>
    <t>DO-20250503-31631</t>
  </si>
  <si>
    <t>South Susan, UT</t>
  </si>
  <si>
    <t>PAI-940485</t>
  </si>
  <si>
    <t>WAL-20241205-30076</t>
  </si>
  <si>
    <t>East John, KS</t>
  </si>
  <si>
    <t>DRY-253960</t>
  </si>
  <si>
    <t>HAR-20241129-39947</t>
  </si>
  <si>
    <t>Nicolebury, AR</t>
  </si>
  <si>
    <t>STO-335135</t>
  </si>
  <si>
    <t>THE-20240331-42367</t>
  </si>
  <si>
    <t>East Emily, ID</t>
  </si>
  <si>
    <t>STO-104984</t>
  </si>
  <si>
    <t>CON-20250731-81422</t>
  </si>
  <si>
    <t>Sheilaville, NH</t>
  </si>
  <si>
    <t>STO-445997</t>
  </si>
  <si>
    <t>THE-20240731-95167</t>
  </si>
  <si>
    <t>Welchburgh, PR</t>
  </si>
  <si>
    <t>ELE-982122</t>
  </si>
  <si>
    <t>MEN-20250413-51106</t>
  </si>
  <si>
    <t>Port Aliciaberg, NV</t>
  </si>
  <si>
    <t>ELE-915977</t>
  </si>
  <si>
    <t>COS-20240714-45904</t>
  </si>
  <si>
    <t>Brianburgh, LA</t>
  </si>
  <si>
    <t>LUM-789357</t>
  </si>
  <si>
    <t>COS-20241213-43217</t>
  </si>
  <si>
    <t>Baxterview, MH</t>
  </si>
  <si>
    <t>PAI-875910</t>
  </si>
  <si>
    <t>LOW-20241122-36924</t>
  </si>
  <si>
    <t>Beckerview, WV</t>
  </si>
  <si>
    <t>TOO-327903</t>
  </si>
  <si>
    <t>FLO-20250213-23763</t>
  </si>
  <si>
    <t>Edwardport, OH</t>
  </si>
  <si>
    <t>DOO-212116</t>
  </si>
  <si>
    <t>WAL-20240820-66419</t>
  </si>
  <si>
    <t>North Thomasstad, RI</t>
  </si>
  <si>
    <t>ELE-277177</t>
  </si>
  <si>
    <t>FLO-20250725-84270</t>
  </si>
  <si>
    <t>Andersonfort, IN</t>
  </si>
  <si>
    <t>HVA-294971</t>
  </si>
  <si>
    <t>HAR-20250212-98870</t>
  </si>
  <si>
    <t>New Kenneth, ID</t>
  </si>
  <si>
    <t>OUT-830811</t>
  </si>
  <si>
    <t>MEN-20241120-11524</t>
  </si>
  <si>
    <t>Tapiaport, NE</t>
  </si>
  <si>
    <t>TOO-169708</t>
  </si>
  <si>
    <t>COS-20250611-22246</t>
  </si>
  <si>
    <t>New Bryantown, MP</t>
  </si>
  <si>
    <t>KIT-732633</t>
  </si>
  <si>
    <t>HAR-20241111-91004</t>
  </si>
  <si>
    <t>North Susanland, MO</t>
  </si>
  <si>
    <t>DOO-637811</t>
  </si>
  <si>
    <t>THE-20240831-97246</t>
  </si>
  <si>
    <t>South Alanview, HI</t>
  </si>
  <si>
    <t>PLU-894496</t>
  </si>
  <si>
    <t>CON-20240220-32914</t>
  </si>
  <si>
    <t>Hodgeschester, WI</t>
  </si>
  <si>
    <t>DOO-258491</t>
  </si>
  <si>
    <t>ACE-20240401-86561</t>
  </si>
  <si>
    <t>Port Brian, IN</t>
  </si>
  <si>
    <t>LIG-931589</t>
  </si>
  <si>
    <t>MEN-20240531-60309</t>
  </si>
  <si>
    <t>Petershire, DE</t>
  </si>
  <si>
    <t>OUT-757106</t>
  </si>
  <si>
    <t>THE-20250119-33439</t>
  </si>
  <si>
    <t>West Valerie, DE</t>
  </si>
  <si>
    <t>LUM-343665</t>
  </si>
  <si>
    <t>CON-20250416-67788</t>
  </si>
  <si>
    <t>Lake Kim, AL</t>
  </si>
  <si>
    <t>FLO-702192</t>
  </si>
  <si>
    <t>FLO-20240521-71712</t>
  </si>
  <si>
    <t>New Sydney, GA</t>
  </si>
  <si>
    <t>PAI-935061</t>
  </si>
  <si>
    <t>THE-20250420-62160</t>
  </si>
  <si>
    <t>Markton, PR</t>
  </si>
  <si>
    <t>APP-655177</t>
  </si>
  <si>
    <t>DO-20240706-22716</t>
  </si>
  <si>
    <t>West Anne, IA</t>
  </si>
  <si>
    <t>HAR-20250124-25463</t>
  </si>
  <si>
    <t>HVA-108852</t>
  </si>
  <si>
    <t>ACE-20241208-42706</t>
  </si>
  <si>
    <t>West Meagan, SC</t>
  </si>
  <si>
    <t>STO-618549</t>
  </si>
  <si>
    <t>THE-20241016-48763</t>
  </si>
  <si>
    <t>Joshuaside, AZ</t>
  </si>
  <si>
    <t>PAI-709019</t>
  </si>
  <si>
    <t>HAR-20241220-77824</t>
  </si>
  <si>
    <t>North Dylan, NY</t>
  </si>
  <si>
    <t>DOO-829269</t>
  </si>
  <si>
    <t>84-20250306-13777</t>
  </si>
  <si>
    <t>Johnsonborough, MO</t>
  </si>
  <si>
    <t>LIG-835043</t>
  </si>
  <si>
    <t>THE-20250708-75106</t>
  </si>
  <si>
    <t>North Andrewhaven, LA</t>
  </si>
  <si>
    <t>PLU-229587</t>
  </si>
  <si>
    <t>MEN-20250611-35971</t>
  </si>
  <si>
    <t>Calvintown, AK</t>
  </si>
  <si>
    <t>OUT-498420</t>
  </si>
  <si>
    <t>LOW-20240329-50284</t>
  </si>
  <si>
    <t>Bowersburgh, DE</t>
  </si>
  <si>
    <t>PLU-558827</t>
  </si>
  <si>
    <t>CON-20241113-38074</t>
  </si>
  <si>
    <t>North Samanthatown, DE</t>
  </si>
  <si>
    <t>STO-322743</t>
  </si>
  <si>
    <t>COS-20240421-79345</t>
  </si>
  <si>
    <t>West Brendaside, MP</t>
  </si>
  <si>
    <t>STO-858277</t>
  </si>
  <si>
    <t>CON-20250127-17548</t>
  </si>
  <si>
    <t>Christophermouth, PR</t>
  </si>
  <si>
    <t>FLO-734637</t>
  </si>
  <si>
    <t>LOW-20240425-34193</t>
  </si>
  <si>
    <t>Ariasfort, RI</t>
  </si>
  <si>
    <t>FLO-366094</t>
  </si>
  <si>
    <t>MEN-20240522-53086</t>
  </si>
  <si>
    <t>Martinezfurt, TX</t>
  </si>
  <si>
    <t>HVA-424846</t>
  </si>
  <si>
    <t>84-20250204-76998</t>
  </si>
  <si>
    <t>Gallagherstad, AL</t>
  </si>
  <si>
    <t>KIT-933728</t>
  </si>
  <si>
    <t>MEN-20250424-31811</t>
  </si>
  <si>
    <t>Dannyland, FL</t>
  </si>
  <si>
    <t>STO-299805</t>
  </si>
  <si>
    <t>DO-20250302-60832</t>
  </si>
  <si>
    <t>Tannermouth, HI</t>
  </si>
  <si>
    <t>DRY-132264</t>
  </si>
  <si>
    <t>HAR-20240316-63347</t>
  </si>
  <si>
    <t>South Nathanhaven, WA</t>
  </si>
  <si>
    <t>DRY-985440</t>
  </si>
  <si>
    <t>DO-20241124-78154</t>
  </si>
  <si>
    <t>Katrinaborough, ID</t>
  </si>
  <si>
    <t>TOO-930431</t>
  </si>
  <si>
    <t>WAL-20250803-62319</t>
  </si>
  <si>
    <t>Houstonchester, MO</t>
  </si>
  <si>
    <t>DOO-910490</t>
  </si>
  <si>
    <t>CON-20250807-95131</t>
  </si>
  <si>
    <t>Josephchester, LA</t>
  </si>
  <si>
    <t>PLU-436806</t>
  </si>
  <si>
    <t>MEN-20240729-77920</t>
  </si>
  <si>
    <t>ELE-658447</t>
  </si>
  <si>
    <t>84-20250716-38511</t>
  </si>
  <si>
    <t>East Zachary, MD</t>
  </si>
  <si>
    <t>DOO-532859</t>
  </si>
  <si>
    <t>HAR-20240609-24035</t>
  </si>
  <si>
    <t>South Tinafort, NJ</t>
  </si>
  <si>
    <t>ELE-837795</t>
  </si>
  <si>
    <t>HAR-20240816-42341</t>
  </si>
  <si>
    <t>Port William, CT</t>
  </si>
  <si>
    <t>KIT-514840</t>
  </si>
  <si>
    <t>COS-20240905-31205</t>
  </si>
  <si>
    <t>Melissatown, FM</t>
  </si>
  <si>
    <t>FLO-941022</t>
  </si>
  <si>
    <t>LOW-20240811-58142</t>
  </si>
  <si>
    <t>Wellsburgh, MA</t>
  </si>
  <si>
    <t>APP-315164</t>
  </si>
  <si>
    <t>LOW-20240320-28364</t>
  </si>
  <si>
    <t>Kathrynhaven, GU</t>
  </si>
  <si>
    <t>PLU-999626</t>
  </si>
  <si>
    <t>HAR-20240404-95017</t>
  </si>
  <si>
    <t>Port David, ME</t>
  </si>
  <si>
    <t>DOO-767462</t>
  </si>
  <si>
    <t>FLO-20250420-54374</t>
  </si>
  <si>
    <t>South Sarah, MN</t>
  </si>
  <si>
    <t>LUM-185305</t>
  </si>
  <si>
    <t>84-20250522-21039</t>
  </si>
  <si>
    <t>East Garrettberg, IA</t>
  </si>
  <si>
    <t>ELE-276601</t>
  </si>
  <si>
    <t>THE-20241202-51215</t>
  </si>
  <si>
    <t>South Ericstad, KS</t>
  </si>
  <si>
    <t>KIT-477435</t>
  </si>
  <si>
    <t>COS-20240428-25696</t>
  </si>
  <si>
    <t>South Erin, MS</t>
  </si>
  <si>
    <t>APP-503279</t>
  </si>
  <si>
    <t>MEN-20250425-17721</t>
  </si>
  <si>
    <t>South Geraldside, MT</t>
  </si>
  <si>
    <t>PAI-525076</t>
  </si>
  <si>
    <t>ACE-20241029-90222</t>
  </si>
  <si>
    <t>Lake Sarahburgh, MO</t>
  </si>
  <si>
    <t>OUT-503501</t>
  </si>
  <si>
    <t>MEN-20241203-53097</t>
  </si>
  <si>
    <t>South Ronaldshire, VA</t>
  </si>
  <si>
    <t>LIG-335252</t>
  </si>
  <si>
    <t>COS-20250318-12805</t>
  </si>
  <si>
    <t>South Sydney, WA</t>
  </si>
  <si>
    <t>DOO-420244</t>
  </si>
  <si>
    <t>ACE-20250725-50755</t>
  </si>
  <si>
    <t>West Judith, PW</t>
  </si>
  <si>
    <t>PLU-672458</t>
  </si>
  <si>
    <t>DO-20241123-47688</t>
  </si>
  <si>
    <t>Kennethton, KY</t>
  </si>
  <si>
    <t>PLU-877875</t>
  </si>
  <si>
    <t>THE-20240308-14559</t>
  </si>
  <si>
    <t>South Carolmouth, WA</t>
  </si>
  <si>
    <t>PAI-863850</t>
  </si>
  <si>
    <t>ACE-20240621-53486</t>
  </si>
  <si>
    <t>Danielborough, CO</t>
  </si>
  <si>
    <t>ELE-267637</t>
  </si>
  <si>
    <t>COS-20250728-17584</t>
  </si>
  <si>
    <t>North Gregoryfort, AR</t>
  </si>
  <si>
    <t>APP-629396</t>
  </si>
  <si>
    <t>MEN-20250408-29908</t>
  </si>
  <si>
    <t>Stephenville, AR</t>
  </si>
  <si>
    <t>KIT-670853</t>
  </si>
  <si>
    <t>WAL-20250529-61625</t>
  </si>
  <si>
    <t>Scottfort, TX</t>
  </si>
  <si>
    <t>HVA-872730</t>
  </si>
  <si>
    <t>COS-20240625-22691</t>
  </si>
  <si>
    <t>Port Victoria, NM</t>
  </si>
  <si>
    <t>FLO-491319</t>
  </si>
  <si>
    <t>MEN-20240817-63241</t>
  </si>
  <si>
    <t>Taylormouth, CA</t>
  </si>
  <si>
    <t>DOO-370103</t>
  </si>
  <si>
    <t>MEN-20240614-36226</t>
  </si>
  <si>
    <t>Georgemouth, AK</t>
  </si>
  <si>
    <t>LIG-743381</t>
  </si>
  <si>
    <t>CON-20241118-83633</t>
  </si>
  <si>
    <t>Lewisshire, PR</t>
  </si>
  <si>
    <t>PAI-365344</t>
  </si>
  <si>
    <t>84-20241125-87149</t>
  </si>
  <si>
    <t>Brittanyview, FM</t>
  </si>
  <si>
    <t>PAI-647867</t>
  </si>
  <si>
    <t>CON-20250326-54635</t>
  </si>
  <si>
    <t>Lake Dennisburgh, KY</t>
  </si>
  <si>
    <t>KIT-953430</t>
  </si>
  <si>
    <t>WAL-20240406-99386</t>
  </si>
  <si>
    <t>Rossshire, NM</t>
  </si>
  <si>
    <t>LIG-199106</t>
  </si>
  <si>
    <t>DO-20250529-85505</t>
  </si>
  <si>
    <t>Markborough, PW</t>
  </si>
  <si>
    <t>FLO-116663</t>
  </si>
  <si>
    <t>CON-20240718-61964</t>
  </si>
  <si>
    <t>West Kevin, AR</t>
  </si>
  <si>
    <t>OUT-931572</t>
  </si>
  <si>
    <t>DO-20241107-19156</t>
  </si>
  <si>
    <t>Craneport, WV</t>
  </si>
  <si>
    <t>APP-662315</t>
  </si>
  <si>
    <t>MEN-20250707-85562</t>
  </si>
  <si>
    <t>Paulside, NV</t>
  </si>
  <si>
    <t>LIG-180825</t>
  </si>
  <si>
    <t>HAR-20250517-66198</t>
  </si>
  <si>
    <t>Lake Susanberg, NY</t>
  </si>
  <si>
    <t>OUT-158311</t>
  </si>
  <si>
    <t>DO-20250306-27267</t>
  </si>
  <si>
    <t>LIG-373999</t>
  </si>
  <si>
    <t>84-20241229-69633</t>
  </si>
  <si>
    <t>South Tracy, CA</t>
  </si>
  <si>
    <t>APP-262123</t>
  </si>
  <si>
    <t>ACE-20240809-75138</t>
  </si>
  <si>
    <t>Catherineview, NE</t>
  </si>
  <si>
    <t>OUT-683360</t>
  </si>
  <si>
    <t>ACE-20250429-22704</t>
  </si>
  <si>
    <t>FLO-121805</t>
  </si>
  <si>
    <t>LOW-20241203-35115</t>
  </si>
  <si>
    <t>West Russellton, MD</t>
  </si>
  <si>
    <t>LIG-346915</t>
  </si>
  <si>
    <t>84-20250213-56134</t>
  </si>
  <si>
    <t>West Matthew, MH</t>
  </si>
  <si>
    <t>FLO-931187</t>
  </si>
  <si>
    <t>84-20250713-16315</t>
  </si>
  <si>
    <t>Guerreroview, GU</t>
  </si>
  <si>
    <t>LUM-112671</t>
  </si>
  <si>
    <t>MEN-20250718-17370</t>
  </si>
  <si>
    <t>Jeffersonview, VI</t>
  </si>
  <si>
    <t>LIG-899581</t>
  </si>
  <si>
    <t>COS-20241121-41597</t>
  </si>
  <si>
    <t>Kellymouth, DC</t>
  </si>
  <si>
    <t>PAI-925576</t>
  </si>
  <si>
    <t>THE-20240810-33968</t>
  </si>
  <si>
    <t>Holmesland, VT</t>
  </si>
  <si>
    <t>LUM-105461</t>
  </si>
  <si>
    <t>84-20250705-84835</t>
  </si>
  <si>
    <t>Port Anthonymouth, NC</t>
  </si>
  <si>
    <t>PAI-399981</t>
  </si>
  <si>
    <t>THE-20240512-32421</t>
  </si>
  <si>
    <t>Lorichester, OH</t>
  </si>
  <si>
    <t>PAI-969946</t>
  </si>
  <si>
    <t>FLO-20250601-59217</t>
  </si>
  <si>
    <t>Averyview, MN</t>
  </si>
  <si>
    <t>HVA-533701</t>
  </si>
  <si>
    <t>COS-20240418-91358</t>
  </si>
  <si>
    <t>Johnsonstad, PA</t>
  </si>
  <si>
    <t>HVA-832692</t>
  </si>
  <si>
    <t>HAR-20250513-26686</t>
  </si>
  <si>
    <t>South Jeffrey, KY</t>
  </si>
  <si>
    <t>LIG-600709</t>
  </si>
  <si>
    <t>84-20241204-19588</t>
  </si>
  <si>
    <t>Annton, GU</t>
  </si>
  <si>
    <t>APP-483850</t>
  </si>
  <si>
    <t>WAL-20240409-19481</t>
  </si>
  <si>
    <t>Robinsonville, WA</t>
  </si>
  <si>
    <t>TOO-683190</t>
  </si>
  <si>
    <t>HAR-20241129-86325</t>
  </si>
  <si>
    <t>Lopezside, MT</t>
  </si>
  <si>
    <t>PAI-186818</t>
  </si>
  <si>
    <t>CON-20250513-50657</t>
  </si>
  <si>
    <t>Ellisland, AK</t>
  </si>
  <si>
    <t>DOO-985979</t>
  </si>
  <si>
    <t>CON-20240926-50805</t>
  </si>
  <si>
    <t>New Mariah, MP</t>
  </si>
  <si>
    <t>PAI-259362</t>
  </si>
  <si>
    <t>ACE-20250726-41932</t>
  </si>
  <si>
    <t>North Shawn, FM</t>
  </si>
  <si>
    <t>STO-469718</t>
  </si>
  <si>
    <t>HAR-20240623-52452</t>
  </si>
  <si>
    <t>Hollandton, NC</t>
  </si>
  <si>
    <t>FLO-477137</t>
  </si>
  <si>
    <t>CON-20241214-51995</t>
  </si>
  <si>
    <t>PAI-813574</t>
  </si>
  <si>
    <t>THE-20241213-43865</t>
  </si>
  <si>
    <t>East Dustinburgh, OK</t>
  </si>
  <si>
    <t>LIG-609137</t>
  </si>
  <si>
    <t>ACE-20241117-92090</t>
  </si>
  <si>
    <t>West Pamelashire, NV</t>
  </si>
  <si>
    <t>ELE-461185</t>
  </si>
  <si>
    <t>HAR-20250602-33089</t>
  </si>
  <si>
    <t>Stevenland, MH</t>
  </si>
  <si>
    <t>DOO-334966</t>
  </si>
  <si>
    <t>COS-20250301-51002</t>
  </si>
  <si>
    <t>East Robertmouth, NM</t>
  </si>
  <si>
    <t>PAI-979803</t>
  </si>
  <si>
    <t>THE-20240422-89224</t>
  </si>
  <si>
    <t>Kirbyborough, TN</t>
  </si>
  <si>
    <t>KIT-121382</t>
  </si>
  <si>
    <t>THE-20241130-88426</t>
  </si>
  <si>
    <t>Port Kathleen, AK</t>
  </si>
  <si>
    <t>ELE-319698</t>
  </si>
  <si>
    <t>CON-20240617-82017</t>
  </si>
  <si>
    <t>Melissaville, VT</t>
  </si>
  <si>
    <t>ELE-845851</t>
  </si>
  <si>
    <t>WAL-20250207-95467</t>
  </si>
  <si>
    <t>Charlotteland, NH</t>
  </si>
  <si>
    <t>PAI-974617</t>
  </si>
  <si>
    <t>WAL-20240605-78953</t>
  </si>
  <si>
    <t>Francofurt, ME</t>
  </si>
  <si>
    <t>STO-291913</t>
  </si>
  <si>
    <t>MEN-20240606-96957</t>
  </si>
  <si>
    <t>Stevenfort, KS</t>
  </si>
  <si>
    <t>WAL-20240827-19567</t>
  </si>
  <si>
    <t>Nicoleview, MO</t>
  </si>
  <si>
    <t>LUM-265636</t>
  </si>
  <si>
    <t>FLO-20241013-73725</t>
  </si>
  <si>
    <t>Teresaberg, UT</t>
  </si>
  <si>
    <t>KIT-325391</t>
  </si>
  <si>
    <t>THE-20250411-93139</t>
  </si>
  <si>
    <t>East Andrew, MH</t>
  </si>
  <si>
    <t>DOO-667187</t>
  </si>
  <si>
    <t>HAR-20240511-59348</t>
  </si>
  <si>
    <t>East Alyssa, HI</t>
  </si>
  <si>
    <t>DOO-702584</t>
  </si>
  <si>
    <t>THE-20250408-62248</t>
  </si>
  <si>
    <t>Port Jose, ME</t>
  </si>
  <si>
    <t>HVA-271661</t>
  </si>
  <si>
    <t>COS-20250703-30436</t>
  </si>
  <si>
    <t>Parkerstad, WA</t>
  </si>
  <si>
    <t>DRY-668246</t>
  </si>
  <si>
    <t>WAL-20240318-61351</t>
  </si>
  <si>
    <t>West Codyton, MO</t>
  </si>
  <si>
    <t>APP-383063</t>
  </si>
  <si>
    <t>COS-20240417-24397</t>
  </si>
  <si>
    <t>Vargaschester, AL</t>
  </si>
  <si>
    <t>LIG-694344</t>
  </si>
  <si>
    <t>COS-20240509-64801</t>
  </si>
  <si>
    <t>New Angela, NC</t>
  </si>
  <si>
    <t>HVA-106675</t>
  </si>
  <si>
    <t>FLO-20240907-20052</t>
  </si>
  <si>
    <t>Kylefurt, NE</t>
  </si>
  <si>
    <t>TOO-333111</t>
  </si>
  <si>
    <t>DO-20240626-62938</t>
  </si>
  <si>
    <t>New Adrianport, AZ</t>
  </si>
  <si>
    <t>APP-974309</t>
  </si>
  <si>
    <t>ACE-20241119-84677</t>
  </si>
  <si>
    <t>Martinmouth, VA</t>
  </si>
  <si>
    <t>DOO-485541</t>
  </si>
  <si>
    <t>84-20240306-73400</t>
  </si>
  <si>
    <t>Port Tylerbury, IL</t>
  </si>
  <si>
    <t>OUT-267035</t>
  </si>
  <si>
    <t>THE-20240326-73133</t>
  </si>
  <si>
    <t>Port Douglas, AR</t>
  </si>
  <si>
    <t>LIG-482326</t>
  </si>
  <si>
    <t>MEN-20240608-26807</t>
  </si>
  <si>
    <t>Camposborough, NV</t>
  </si>
  <si>
    <t>LIG-375994</t>
  </si>
  <si>
    <t>HAR-20240813-58719</t>
  </si>
  <si>
    <t>West Christopherchester, KS</t>
  </si>
  <si>
    <t>LIG-438710</t>
  </si>
  <si>
    <t>WAL-20241117-87305</t>
  </si>
  <si>
    <t>North Andrea, AL</t>
  </si>
  <si>
    <t>FLO-782337</t>
  </si>
  <si>
    <t>FLO-20240720-43519</t>
  </si>
  <si>
    <t>Williamsberg, AR</t>
  </si>
  <si>
    <t>DRY-880317</t>
  </si>
  <si>
    <t>HAR-20250610-40112</t>
  </si>
  <si>
    <t>East Joshuashire, AZ</t>
  </si>
  <si>
    <t>APP-858571</t>
  </si>
  <si>
    <t>ACE-20250101-52557</t>
  </si>
  <si>
    <t>Aaronstad, MN</t>
  </si>
  <si>
    <t>KIT-340841</t>
  </si>
  <si>
    <t>ACE-20250222-96389</t>
  </si>
  <si>
    <t>East Melindaberg, NM</t>
  </si>
  <si>
    <t>ELE-152165</t>
  </si>
  <si>
    <t>ACE-20250421-26239</t>
  </si>
  <si>
    <t>Lake Adamborough, OH</t>
  </si>
  <si>
    <t>TOO-102266</t>
  </si>
  <si>
    <t>THE-20240304-57425</t>
  </si>
  <si>
    <t>West Brandifort, PR</t>
  </si>
  <si>
    <t>OUT-243625</t>
  </si>
  <si>
    <t>DO-20240420-24463</t>
  </si>
  <si>
    <t>West Mark, MP</t>
  </si>
  <si>
    <t>OUT-919184</t>
  </si>
  <si>
    <t>84-20250311-22265</t>
  </si>
  <si>
    <t>New Jeffrey, AS</t>
  </si>
  <si>
    <t>PLU-261707</t>
  </si>
  <si>
    <t>HAR-20250625-26272</t>
  </si>
  <si>
    <t>Rebeccaberg, RI</t>
  </si>
  <si>
    <t>LIG-667278</t>
  </si>
  <si>
    <t>COS-20250417-92382</t>
  </si>
  <si>
    <t>Michaelborough, MT</t>
  </si>
  <si>
    <t>ELE-759232</t>
  </si>
  <si>
    <t>FLO-20240606-89204</t>
  </si>
  <si>
    <t>Barnesborough, OK</t>
  </si>
  <si>
    <t>FLO-907471</t>
  </si>
  <si>
    <t>84-20240731-39326</t>
  </si>
  <si>
    <t>Port Kennethmouth, VT</t>
  </si>
  <si>
    <t>FLO-901222</t>
  </si>
  <si>
    <t>LOW-20250418-41364</t>
  </si>
  <si>
    <t>Cunninghamton, SD</t>
  </si>
  <si>
    <t>TOO-134565</t>
  </si>
  <si>
    <t>THE-20250613-99429</t>
  </si>
  <si>
    <t>Davidsonburgh, OH</t>
  </si>
  <si>
    <t>APP-304970</t>
  </si>
  <si>
    <t>CON-20240411-54839</t>
  </si>
  <si>
    <t>Tamaraberg, OR</t>
  </si>
  <si>
    <t>DOO-412461</t>
  </si>
  <si>
    <t>DO-20250220-90367</t>
  </si>
  <si>
    <t>Port Juan, ND</t>
  </si>
  <si>
    <t>KIT-950260</t>
  </si>
  <si>
    <t>COS-20240824-59444</t>
  </si>
  <si>
    <t>West Christopher, FM</t>
  </si>
  <si>
    <t>PLU-892039</t>
  </si>
  <si>
    <t>CON-20250220-75847</t>
  </si>
  <si>
    <t>South Kristafort, WV</t>
  </si>
  <si>
    <t>FLO-444562</t>
  </si>
  <si>
    <t>MEN-20250522-84354</t>
  </si>
  <si>
    <t>New Pamelaland, IN</t>
  </si>
  <si>
    <t>TOO-823549</t>
  </si>
  <si>
    <t>HAR-20240308-91429</t>
  </si>
  <si>
    <t>KIT-103385</t>
  </si>
  <si>
    <t>COS-20241211-89792</t>
  </si>
  <si>
    <t>Jeffreyberg, GU</t>
  </si>
  <si>
    <t>KIT-681162</t>
  </si>
  <si>
    <t>COS-20241031-95484</t>
  </si>
  <si>
    <t>Lake Erinfurt, MT</t>
  </si>
  <si>
    <t>OUT-191316</t>
  </si>
  <si>
    <t>COS-20250116-40690</t>
  </si>
  <si>
    <t>North Mitchellfurt, MI</t>
  </si>
  <si>
    <t>DRY-612682</t>
  </si>
  <si>
    <t>THE-20240407-43924</t>
  </si>
  <si>
    <t>South Melissa, LA</t>
  </si>
  <si>
    <t>DOO-459975</t>
  </si>
  <si>
    <t>ACE-20240605-25056</t>
  </si>
  <si>
    <t>New Robert, IL</t>
  </si>
  <si>
    <t>KIT-365230</t>
  </si>
  <si>
    <t>DO-20250801-98678</t>
  </si>
  <si>
    <t>Ramosside, AZ</t>
  </si>
  <si>
    <t>HVA-805105</t>
  </si>
  <si>
    <t>HAR-20240808-96571</t>
  </si>
  <si>
    <t>Lake Michael, OH</t>
  </si>
  <si>
    <t>TOO-434242</t>
  </si>
  <si>
    <t>DO-20241214-90847</t>
  </si>
  <si>
    <t>Bestfurt, OH</t>
  </si>
  <si>
    <t>TOO-684986</t>
  </si>
  <si>
    <t>LOW-20250724-15092</t>
  </si>
  <si>
    <t>OUT-539900</t>
  </si>
  <si>
    <t>COS-20240913-21441</t>
  </si>
  <si>
    <t>New Angie, MN</t>
  </si>
  <si>
    <t>PAI-595395</t>
  </si>
  <si>
    <t>MEN-20250120-17345</t>
  </si>
  <si>
    <t>South Christopherport, PA</t>
  </si>
  <si>
    <t>TOO-358042</t>
  </si>
  <si>
    <t>THE-20250703-24149</t>
  </si>
  <si>
    <t>North Angela, AK</t>
  </si>
  <si>
    <t>DOO-354697</t>
  </si>
  <si>
    <t>ACE-20240320-43509</t>
  </si>
  <si>
    <t>Port Timothyville, GU</t>
  </si>
  <si>
    <t>KIT-538336</t>
  </si>
  <si>
    <t>ACE-20250430-87142</t>
  </si>
  <si>
    <t>North Timothymouth, TN</t>
  </si>
  <si>
    <t>FLO-361442</t>
  </si>
  <si>
    <t>COS-20240406-71027</t>
  </si>
  <si>
    <t>Ramosside, MN</t>
  </si>
  <si>
    <t>ELE-885652</t>
  </si>
  <si>
    <t>DO-20250609-91097</t>
  </si>
  <si>
    <t>Lake Kennethfurt, FL</t>
  </si>
  <si>
    <t>APP-171229</t>
  </si>
  <si>
    <t>LOW-20250305-35071</t>
  </si>
  <si>
    <t>West Joseph, WI</t>
  </si>
  <si>
    <t>DRY-361439</t>
  </si>
  <si>
    <t>MEN-20240531-45375</t>
  </si>
  <si>
    <t>New Roberta, WY</t>
  </si>
  <si>
    <t>LIG-273863</t>
  </si>
  <si>
    <t>THE-20250507-94819</t>
  </si>
  <si>
    <t>Lake Yvonne, AR</t>
  </si>
  <si>
    <t>FLO-701050</t>
  </si>
  <si>
    <t>84-20240521-94409</t>
  </si>
  <si>
    <t>Lake Matthew, AZ</t>
  </si>
  <si>
    <t>PAI-239694</t>
  </si>
  <si>
    <t>COS-20240215-33803</t>
  </si>
  <si>
    <t>Brianton, KS</t>
  </si>
  <si>
    <t>PLU-717630</t>
  </si>
  <si>
    <t>FLO-20240926-63556</t>
  </si>
  <si>
    <t>Port Samanthachester, ID</t>
  </si>
  <si>
    <t>APP-822367</t>
  </si>
  <si>
    <t>DO-20240626-51640</t>
  </si>
  <si>
    <t>Snowhaven, NJ</t>
  </si>
  <si>
    <t>LIG-216815</t>
  </si>
  <si>
    <t>HAR-20250115-77806</t>
  </si>
  <si>
    <t>New Jessicastad, PA</t>
  </si>
  <si>
    <t>TOO-597849</t>
  </si>
  <si>
    <t>ACE-20250629-49220</t>
  </si>
  <si>
    <t>East Angela, SD</t>
  </si>
  <si>
    <t>FLO-763449</t>
  </si>
  <si>
    <t>MEN-20240801-10101</t>
  </si>
  <si>
    <t>Lake Timothyshire, AL</t>
  </si>
  <si>
    <t>APP-424825</t>
  </si>
  <si>
    <t>COS-20250109-18160</t>
  </si>
  <si>
    <t>Thomasside, NC</t>
  </si>
  <si>
    <t>FLO-884059</t>
  </si>
  <si>
    <t>ACE-20250128-40149</t>
  </si>
  <si>
    <t>Prestonhaven, MT</t>
  </si>
  <si>
    <t>LIG-167858</t>
  </si>
  <si>
    <t>COS-20240607-50218</t>
  </si>
  <si>
    <t>Jacksonmouth, PA</t>
  </si>
  <si>
    <t>LUM-749747</t>
  </si>
  <si>
    <t>THE-20240427-10887</t>
  </si>
  <si>
    <t>Pagestad, WA</t>
  </si>
  <si>
    <t>LUM-282213</t>
  </si>
  <si>
    <t>COS-20240413-43063</t>
  </si>
  <si>
    <t>North Gary, NM</t>
  </si>
  <si>
    <t>KIT-735179</t>
  </si>
  <si>
    <t>MEN-20250414-83149</t>
  </si>
  <si>
    <t>Garciahaven, MP</t>
  </si>
  <si>
    <t>TOO-973318</t>
  </si>
  <si>
    <t>THE-20250622-38886</t>
  </si>
  <si>
    <t>Ashleeland, TX</t>
  </si>
  <si>
    <t>LIG-977418</t>
  </si>
  <si>
    <t>COS-20241028-96933</t>
  </si>
  <si>
    <t>East Melanie, GA</t>
  </si>
  <si>
    <t>FLO-774528</t>
  </si>
  <si>
    <t>CON-20250606-86647</t>
  </si>
  <si>
    <t>Haynesberg, MD</t>
  </si>
  <si>
    <t>FLO-543265</t>
  </si>
  <si>
    <t>84-20240512-86568</t>
  </si>
  <si>
    <t>Amandaberg, NM</t>
  </si>
  <si>
    <t>PLU-436739</t>
  </si>
  <si>
    <t>LOW-20241107-81647</t>
  </si>
  <si>
    <t>East Laura, VT</t>
  </si>
  <si>
    <t>HVA-922202</t>
  </si>
  <si>
    <t>MEN-20250216-82004</t>
  </si>
  <si>
    <t>Briggsborough, CA</t>
  </si>
  <si>
    <t>TOO-494940</t>
  </si>
  <si>
    <t>WAL-20240315-44473</t>
  </si>
  <si>
    <t>Matthewhaven, RI</t>
  </si>
  <si>
    <t>LUM-256083</t>
  </si>
  <si>
    <t>ACE-20240911-71162</t>
  </si>
  <si>
    <t>Robertville, CT</t>
  </si>
  <si>
    <t>PAI-891961</t>
  </si>
  <si>
    <t>COS-20240729-92069</t>
  </si>
  <si>
    <t>Alexisfurt, MP</t>
  </si>
  <si>
    <t>LUM-630126</t>
  </si>
  <si>
    <t>ACE-20250225-25450</t>
  </si>
  <si>
    <t>North Mirandafurt, VT</t>
  </si>
  <si>
    <t>OUT-802239</t>
  </si>
  <si>
    <t>THE-20250410-11801</t>
  </si>
  <si>
    <t>Piercebury, CA</t>
  </si>
  <si>
    <t>TOO-967741</t>
  </si>
  <si>
    <t>MEN-20240329-49246</t>
  </si>
  <si>
    <t>Joshuaton, IA</t>
  </si>
  <si>
    <t>LIG-526811</t>
  </si>
  <si>
    <t>LOW-20250603-28278</t>
  </si>
  <si>
    <t>Richmondtown, FM</t>
  </si>
  <si>
    <t>ELE-625947</t>
  </si>
  <si>
    <t>FLO-20250408-81647</t>
  </si>
  <si>
    <t>West Dianaberg, WA</t>
  </si>
  <si>
    <t>HVA-113349</t>
  </si>
  <si>
    <t>COS-20250116-94345</t>
  </si>
  <si>
    <t>HVA-518970</t>
  </si>
  <si>
    <t>MEN-20250404-42102</t>
  </si>
  <si>
    <t>East Timothy, AS</t>
  </si>
  <si>
    <t>OUT-886996</t>
  </si>
  <si>
    <t>CON-20250515-94402</t>
  </si>
  <si>
    <t>Port Nicoleburgh, MI</t>
  </si>
  <si>
    <t>DOO-310877</t>
  </si>
  <si>
    <t>HAR-20240407-13477</t>
  </si>
  <si>
    <t>North Suzannemouth, MI</t>
  </si>
  <si>
    <t>LUM-992475</t>
  </si>
  <si>
    <t>THE-20250711-70410</t>
  </si>
  <si>
    <t>TOO-115719</t>
  </si>
  <si>
    <t>LOW-20250514-57679</t>
  </si>
  <si>
    <t>Lake Kendraville, AK</t>
  </si>
  <si>
    <t>PLU-595890</t>
  </si>
  <si>
    <t>HAR-20240611-55538</t>
  </si>
  <si>
    <t>Cherylborough, WY</t>
  </si>
  <si>
    <t>ELE-987795</t>
  </si>
  <si>
    <t>FLO-20241007-21471</t>
  </si>
  <si>
    <t>South Kaitlynview, MA</t>
  </si>
  <si>
    <t>DOO-815315</t>
  </si>
  <si>
    <t>ACE-20250311-88514</t>
  </si>
  <si>
    <t>Stephenside, MI</t>
  </si>
  <si>
    <t>LUM-608221</t>
  </si>
  <si>
    <t>LOW-20240923-91803</t>
  </si>
  <si>
    <t>New Kathrynmouth, UT</t>
  </si>
  <si>
    <t>DOO-762359</t>
  </si>
  <si>
    <t>FLO-20250627-88444</t>
  </si>
  <si>
    <t>East Teresabury, MH</t>
  </si>
  <si>
    <t>OUT-728649</t>
  </si>
  <si>
    <t>DO-20240710-45123</t>
  </si>
  <si>
    <t>New Jessica, UT</t>
  </si>
  <si>
    <t>TOO-294554</t>
  </si>
  <si>
    <t>ACE-20240329-53614</t>
  </si>
  <si>
    <t>Stevenburgh, KS</t>
  </si>
  <si>
    <t>OUT-625764</t>
  </si>
  <si>
    <t>84-20240528-76156</t>
  </si>
  <si>
    <t>Johnsonbury, MD</t>
  </si>
  <si>
    <t>HVA-575376</t>
  </si>
  <si>
    <t>COS-20250804-94711</t>
  </si>
  <si>
    <t>North Lisa, GU</t>
  </si>
  <si>
    <t>HVA-748788</t>
  </si>
  <si>
    <t>HAR-20250325-22819</t>
  </si>
  <si>
    <t>South Pamelaside, NY</t>
  </si>
  <si>
    <t>KIT-103217</t>
  </si>
  <si>
    <t>DO-20250619-25880</t>
  </si>
  <si>
    <t>Thomasshire, VI</t>
  </si>
  <si>
    <t>FLO-136922</t>
  </si>
  <si>
    <t>DO-20250703-72913</t>
  </si>
  <si>
    <t>Karenshire, KY</t>
  </si>
  <si>
    <t>ELE-380245</t>
  </si>
  <si>
    <t>84-20240428-63702</t>
  </si>
  <si>
    <t>Port Anthonyside, OR</t>
  </si>
  <si>
    <t>HVA-893441</t>
  </si>
  <si>
    <t>COS-20240610-84124</t>
  </si>
  <si>
    <t>Acostaborough, WI</t>
  </si>
  <si>
    <t>STO-984953</t>
  </si>
  <si>
    <t>HAR-20240408-82267</t>
  </si>
  <si>
    <t>New Raymond, VT</t>
  </si>
  <si>
    <t>CON-20250505-63515</t>
  </si>
  <si>
    <t>West Robert, MT</t>
  </si>
  <si>
    <t>LIG-157113</t>
  </si>
  <si>
    <t>DO-20240430-29257</t>
  </si>
  <si>
    <t>Jasonview, NH</t>
  </si>
  <si>
    <t>PLU-315801</t>
  </si>
  <si>
    <t>MEN-20250203-92786</t>
  </si>
  <si>
    <t>Lake Debra, TX</t>
  </si>
  <si>
    <t>ELE-822072</t>
  </si>
  <si>
    <t>HAR-20250706-81353</t>
  </si>
  <si>
    <t>Markmouth, PA</t>
  </si>
  <si>
    <t>STO-210002</t>
  </si>
  <si>
    <t>MEN-20250110-90116</t>
  </si>
  <si>
    <t>Shawbury, OK</t>
  </si>
  <si>
    <t>DRY-449169</t>
  </si>
  <si>
    <t>ACE-20241104-37636</t>
  </si>
  <si>
    <t>Moniqueborough, WA</t>
  </si>
  <si>
    <t>PLU-311279</t>
  </si>
  <si>
    <t>HAR-20240805-58630</t>
  </si>
  <si>
    <t>West Jessicastad, DE</t>
  </si>
  <si>
    <t>STO-351326</t>
  </si>
  <si>
    <t>DO-20250303-19879</t>
  </si>
  <si>
    <t>West Briannamouth, NH</t>
  </si>
  <si>
    <t>LIG-373162</t>
  </si>
  <si>
    <t>WAL-20240503-49306</t>
  </si>
  <si>
    <t>Charlesview, HI</t>
  </si>
  <si>
    <t>HVA-189366</t>
  </si>
  <si>
    <t>LOW-20240531-17310</t>
  </si>
  <si>
    <t>West Julia, MI</t>
  </si>
  <si>
    <t>HVA-494899</t>
  </si>
  <si>
    <t>LOW-20241104-17377</t>
  </si>
  <si>
    <t>Kristinbury, NE</t>
  </si>
  <si>
    <t>OUT-792184</t>
  </si>
  <si>
    <t>COS-20240216-89921</t>
  </si>
  <si>
    <t>Buckfort, PR</t>
  </si>
  <si>
    <t>HVA-726338</t>
  </si>
  <si>
    <t>84-20240327-84570</t>
  </si>
  <si>
    <t>East Jesse, WV</t>
  </si>
  <si>
    <t>DOO-916970</t>
  </si>
  <si>
    <t>84-20240226-70801</t>
  </si>
  <si>
    <t>Rebeccaburgh, NM</t>
  </si>
  <si>
    <t>LIG-687986</t>
  </si>
  <si>
    <t>CON-20250213-31195</t>
  </si>
  <si>
    <t>Lake Christinefurt, VT</t>
  </si>
  <si>
    <t>KIT-580480</t>
  </si>
  <si>
    <t>COS-20250531-64533</t>
  </si>
  <si>
    <t>New Rebecca, NY</t>
  </si>
  <si>
    <t>STO-211912</t>
  </si>
  <si>
    <t>FLO-20240701-15629</t>
  </si>
  <si>
    <t>OUT-269499</t>
  </si>
  <si>
    <t>COS-20240427-98277</t>
  </si>
  <si>
    <t>Goodton, SC</t>
  </si>
  <si>
    <t>DRY-270225</t>
  </si>
  <si>
    <t>THE-20250206-85391</t>
  </si>
  <si>
    <t>Port Jennifer, MT</t>
  </si>
  <si>
    <t>DRY-939586</t>
  </si>
  <si>
    <t>84-20240301-40102</t>
  </si>
  <si>
    <t>Davisshire, PR</t>
  </si>
  <si>
    <t>PLU-752971</t>
  </si>
  <si>
    <t>FLO-20250330-67098</t>
  </si>
  <si>
    <t>West Danielfurt, RI</t>
  </si>
  <si>
    <t>FLO-873293</t>
  </si>
  <si>
    <t>DO-20240312-54325</t>
  </si>
  <si>
    <t>Rubenview, IN</t>
  </si>
  <si>
    <t>FLO-234669</t>
  </si>
  <si>
    <t>HAR-20240521-55797</t>
  </si>
  <si>
    <t>Alvaradofurt, TN</t>
  </si>
  <si>
    <t>HVA-640606</t>
  </si>
  <si>
    <t>DO-20240301-56890</t>
  </si>
  <si>
    <t>Patriciamouth, VT</t>
  </si>
  <si>
    <t>KIT-968221</t>
  </si>
  <si>
    <t>LOW-20240818-70231</t>
  </si>
  <si>
    <t>Markbury, RI</t>
  </si>
  <si>
    <t>DRY-763351</t>
  </si>
  <si>
    <t>COS-20241117-41751</t>
  </si>
  <si>
    <t>APP-105622</t>
  </si>
  <si>
    <t>THE-20250628-47720</t>
  </si>
  <si>
    <t>South Keith, MO</t>
  </si>
  <si>
    <t>FLO-406073</t>
  </si>
  <si>
    <t>DO-20240927-28773</t>
  </si>
  <si>
    <t>Port Bruce, PA</t>
  </si>
  <si>
    <t>APP-646199</t>
  </si>
  <si>
    <t>84-20241218-59781</t>
  </si>
  <si>
    <t>Carlaview, WA</t>
  </si>
  <si>
    <t>LUM-981536</t>
  </si>
  <si>
    <t>84-20240616-26639</t>
  </si>
  <si>
    <t>New Phillipfurt, OR</t>
  </si>
  <si>
    <t>TOO-742848</t>
  </si>
  <si>
    <t>HAR-20250730-45389</t>
  </si>
  <si>
    <t>Franciscoville, GU</t>
  </si>
  <si>
    <t>ELE-502630</t>
  </si>
  <si>
    <t>ACE-20250122-80512</t>
  </si>
  <si>
    <t>North Kyle, PA</t>
  </si>
  <si>
    <t>HVA-158770</t>
  </si>
  <si>
    <t>FLO-20250118-59492</t>
  </si>
  <si>
    <t>West Jennifer, NM</t>
  </si>
  <si>
    <t>DOO-524722</t>
  </si>
  <si>
    <t>LOW-20241031-49243</t>
  </si>
  <si>
    <t>West Amandaside, NY</t>
  </si>
  <si>
    <t>OUT-733684</t>
  </si>
  <si>
    <t>LOW-20240925-12613</t>
  </si>
  <si>
    <t>FLO-896090</t>
  </si>
  <si>
    <t>MEN-20241213-65602</t>
  </si>
  <si>
    <t>West Spencer, TX</t>
  </si>
  <si>
    <t>PLU-750208</t>
  </si>
  <si>
    <t>LOW-20240619-40998</t>
  </si>
  <si>
    <t>East Justinton, CO</t>
  </si>
  <si>
    <t>LUM-894649</t>
  </si>
  <si>
    <t>MEN-20240408-10205</t>
  </si>
  <si>
    <t>New Alicia, AS</t>
  </si>
  <si>
    <t>LIG-272604</t>
  </si>
  <si>
    <t>FLO-20250508-55115</t>
  </si>
  <si>
    <t>Morseborough, MO</t>
  </si>
  <si>
    <t>DRY-577927</t>
  </si>
  <si>
    <t>ACE-20241128-63875</t>
  </si>
  <si>
    <t>Gentryport, AK</t>
  </si>
  <si>
    <t>OUT-602086</t>
  </si>
  <si>
    <t>DO-20240323-15790</t>
  </si>
  <si>
    <t>Bethberg, DC</t>
  </si>
  <si>
    <t>THE-20250328-39078</t>
  </si>
  <si>
    <t>Mooremouth, AL</t>
  </si>
  <si>
    <t>TOO-598998</t>
  </si>
  <si>
    <t>COS-20240425-78395</t>
  </si>
  <si>
    <t>New Caseyville, MD</t>
  </si>
  <si>
    <t>DRY-862279</t>
  </si>
  <si>
    <t>COS-20250620-93973</t>
  </si>
  <si>
    <t>West Shelly, PW</t>
  </si>
  <si>
    <t>LUM-947718</t>
  </si>
  <si>
    <t>ACE-20240425-23510</t>
  </si>
  <si>
    <t>West Christyview, MS</t>
  </si>
  <si>
    <t>TOO-451336</t>
  </si>
  <si>
    <t>COS-20250212-75694</t>
  </si>
  <si>
    <t>West Benjamin, NE</t>
  </si>
  <si>
    <t>DOO-487993</t>
  </si>
  <si>
    <t>COS-20241022-40501</t>
  </si>
  <si>
    <t>Lake Kyleberg, FL</t>
  </si>
  <si>
    <t>KIT-717814</t>
  </si>
  <si>
    <t>HAR-20241120-54255</t>
  </si>
  <si>
    <t>Emilystad, AS</t>
  </si>
  <si>
    <t>DRY-199926</t>
  </si>
  <si>
    <t>LOW-20240724-64551</t>
  </si>
  <si>
    <t>Millston, SC</t>
  </si>
  <si>
    <t>DRY-334474</t>
  </si>
  <si>
    <t>LOW-20250731-45585</t>
  </si>
  <si>
    <t>East Emily, OK</t>
  </si>
  <si>
    <t>TOO-672971</t>
  </si>
  <si>
    <t>WAL-20240313-65926</t>
  </si>
  <si>
    <t>Rushmouth, VI</t>
  </si>
  <si>
    <t>KIT-728470</t>
  </si>
  <si>
    <t>MEN-20240818-78967</t>
  </si>
  <si>
    <t>New Laura, ID</t>
  </si>
  <si>
    <t>APP-840458</t>
  </si>
  <si>
    <t>COS-20240509-58380</t>
  </si>
  <si>
    <t>Weberport, PR</t>
  </si>
  <si>
    <t>LIG-650858</t>
  </si>
  <si>
    <t>CON-20250116-30505</t>
  </si>
  <si>
    <t>East Jeffrey, VI</t>
  </si>
  <si>
    <t>LIG-240617</t>
  </si>
  <si>
    <t>84-20250218-97188</t>
  </si>
  <si>
    <t>HVA-818035</t>
  </si>
  <si>
    <t>DO-20241129-49986</t>
  </si>
  <si>
    <t>Jennifermouth, RI</t>
  </si>
  <si>
    <t>OUT-639822</t>
  </si>
  <si>
    <t>MEN-20250411-22922</t>
  </si>
  <si>
    <t>Port Jeremiah, MP</t>
  </si>
  <si>
    <t>STO-960031</t>
  </si>
  <si>
    <t>HAR-20250419-94596</t>
  </si>
  <si>
    <t>East Marcusstad, MH</t>
  </si>
  <si>
    <t>DRY-271504</t>
  </si>
  <si>
    <t>ACE-20240218-10739</t>
  </si>
  <si>
    <t>East Jennifer, OR</t>
  </si>
  <si>
    <t>OUT-549528</t>
  </si>
  <si>
    <t>LOW-20250420-78828</t>
  </si>
  <si>
    <t>Lopezberg, MI</t>
  </si>
  <si>
    <t>PLU-228740</t>
  </si>
  <si>
    <t>CON-20250124-98925</t>
  </si>
  <si>
    <t>Lake Gary, MD</t>
  </si>
  <si>
    <t>DRY-194314</t>
  </si>
  <si>
    <t>DO-20241115-41030</t>
  </si>
  <si>
    <t>East Tamaraberg, NV</t>
  </si>
  <si>
    <t>KIT-521829</t>
  </si>
  <si>
    <t>DO-20240730-90321</t>
  </si>
  <si>
    <t>Juliabury, TN</t>
  </si>
  <si>
    <t>LIG-610039</t>
  </si>
  <si>
    <t>THE-20240925-35362</t>
  </si>
  <si>
    <t>North Heather, OR</t>
  </si>
  <si>
    <t>STO-232197</t>
  </si>
  <si>
    <t>MEN-20250429-37250</t>
  </si>
  <si>
    <t>South Jorge, GU</t>
  </si>
  <si>
    <t>LUM-397034</t>
  </si>
  <si>
    <t>CON-20240528-22859</t>
  </si>
  <si>
    <t>Lake Gary, AK</t>
  </si>
  <si>
    <t>STO-147899</t>
  </si>
  <si>
    <t>84-20240827-64754</t>
  </si>
  <si>
    <t>Melissaville, MO</t>
  </si>
  <si>
    <t>STO-640198</t>
  </si>
  <si>
    <t>ACE-20241025-74079</t>
  </si>
  <si>
    <t>West Christine, NC</t>
  </si>
  <si>
    <t>PLU-781438</t>
  </si>
  <si>
    <t>84-20240529-40163</t>
  </si>
  <si>
    <t>South Loriview, MO</t>
  </si>
  <si>
    <t>PAI-906078</t>
  </si>
  <si>
    <t>MEN-20240728-21400</t>
  </si>
  <si>
    <t>Curtischester, ME</t>
  </si>
  <si>
    <t>FLO-145700</t>
  </si>
  <si>
    <t>HAR-20250614-19738</t>
  </si>
  <si>
    <t>Sarahtown, GU</t>
  </si>
  <si>
    <t>DRY-196876</t>
  </si>
  <si>
    <t>THE-20241019-58685</t>
  </si>
  <si>
    <t>LUM-650334</t>
  </si>
  <si>
    <t>ACE-20240312-33645</t>
  </si>
  <si>
    <t>Sarahtown, MN</t>
  </si>
  <si>
    <t>LUM-751020</t>
  </si>
  <si>
    <t>DO-20240327-84286</t>
  </si>
  <si>
    <t>Port Dianahaven, NY</t>
  </si>
  <si>
    <t>APP-479787</t>
  </si>
  <si>
    <t>LOW-20240803-44904</t>
  </si>
  <si>
    <t>West Kevin, MA</t>
  </si>
  <si>
    <t>FLO-502492</t>
  </si>
  <si>
    <t>THE-20250301-69354</t>
  </si>
  <si>
    <t>Kaylaside, MA</t>
  </si>
  <si>
    <t>LUM-230636</t>
  </si>
  <si>
    <t>LOW-20250426-98384</t>
  </si>
  <si>
    <t>New Adrianland, AZ</t>
  </si>
  <si>
    <t>TOO-403411</t>
  </si>
  <si>
    <t>CON-20250516-97361</t>
  </si>
  <si>
    <t>Peterschester, OR</t>
  </si>
  <si>
    <t>HVA-123378</t>
  </si>
  <si>
    <t>84-20250528-10940</t>
  </si>
  <si>
    <t>OUT-913301</t>
  </si>
  <si>
    <t>WAL-20250105-41408</t>
  </si>
  <si>
    <t>Lake Haleyland, IL</t>
  </si>
  <si>
    <t>TOO-789682</t>
  </si>
  <si>
    <t>DO-20240829-94301</t>
  </si>
  <si>
    <t>South Caitlinville, IA</t>
  </si>
  <si>
    <t>KIT-506678</t>
  </si>
  <si>
    <t>DO-20240615-93098</t>
  </si>
  <si>
    <t>Christopherburgh, VI</t>
  </si>
  <si>
    <t>DOO-462328</t>
  </si>
  <si>
    <t>CON-20250623-38735</t>
  </si>
  <si>
    <t>East Jacobborough, CT</t>
  </si>
  <si>
    <t>ELE-413937</t>
  </si>
  <si>
    <t>THE-20250206-54662</t>
  </si>
  <si>
    <t>South Danielleside, MT</t>
  </si>
  <si>
    <t>DOO-898406</t>
  </si>
  <si>
    <t>COS-20250702-63477</t>
  </si>
  <si>
    <t>Lovemouth, MO</t>
  </si>
  <si>
    <t>PLU-523037</t>
  </si>
  <si>
    <t>LOW-20250326-21501</t>
  </si>
  <si>
    <t>Nancyfurt, AK</t>
  </si>
  <si>
    <t>PLU-724599</t>
  </si>
  <si>
    <t>ACE-20250624-13244</t>
  </si>
  <si>
    <t>North Jamesside, MI</t>
  </si>
  <si>
    <t>FLO-835468</t>
  </si>
  <si>
    <t>HAR-20250521-53410</t>
  </si>
  <si>
    <t>Edwardborough, WV</t>
  </si>
  <si>
    <t>DRY-139906</t>
  </si>
  <si>
    <t>FLO-20241207-92579</t>
  </si>
  <si>
    <t>Mooreborough, TX</t>
  </si>
  <si>
    <t>OUT-399545</t>
  </si>
  <si>
    <t>WAL-20240703-15748</t>
  </si>
  <si>
    <t>West Roger, LA</t>
  </si>
  <si>
    <t>ELE-553195</t>
  </si>
  <si>
    <t>FLO-20240627-77640</t>
  </si>
  <si>
    <t>Meganhaven, AK</t>
  </si>
  <si>
    <t>DOO-349591</t>
  </si>
  <si>
    <t>84-20250101-56058</t>
  </si>
  <si>
    <t>Manuelborough, MS</t>
  </si>
  <si>
    <t>HVA-144886</t>
  </si>
  <si>
    <t>84-20240413-28833</t>
  </si>
  <si>
    <t>Shafferstad, GA</t>
  </si>
  <si>
    <t>OUT-606021</t>
  </si>
  <si>
    <t>COS-20240801-41648</t>
  </si>
  <si>
    <t>East Susanchester, CA</t>
  </si>
  <si>
    <t>TOO-561067</t>
  </si>
  <si>
    <t>FLO-20250312-72878</t>
  </si>
  <si>
    <t>Gonzalezchester, AS</t>
  </si>
  <si>
    <t>PLU-498068</t>
  </si>
  <si>
    <t>THE-20240222-58718</t>
  </si>
  <si>
    <t>New Barbaraview, RI</t>
  </si>
  <si>
    <t>TOO-822038</t>
  </si>
  <si>
    <t>LOW-20250531-62684</t>
  </si>
  <si>
    <t>Juliaside, AL</t>
  </si>
  <si>
    <t>KIT-565310</t>
  </si>
  <si>
    <t>84-20240317-46508</t>
  </si>
  <si>
    <t>North Jamesberg, OH</t>
  </si>
  <si>
    <t>DOO-159972</t>
  </si>
  <si>
    <t>ACE-20250806-69919</t>
  </si>
  <si>
    <t>Lake Kristinechester, NE</t>
  </si>
  <si>
    <t>ELE-358111</t>
  </si>
  <si>
    <t>CON-20240617-44519</t>
  </si>
  <si>
    <t>South Elizabethville, AK</t>
  </si>
  <si>
    <t>TOO-550877</t>
  </si>
  <si>
    <t>THE-20250731-12931</t>
  </si>
  <si>
    <t>Wheelertown, SC</t>
  </si>
  <si>
    <t>FLO-602115</t>
  </si>
  <si>
    <t>MEN-20240707-24477</t>
  </si>
  <si>
    <t>Williamsside, GU</t>
  </si>
  <si>
    <t>FLO-582907</t>
  </si>
  <si>
    <t>WAL-20250108-80114</t>
  </si>
  <si>
    <t>Tonyview, MO</t>
  </si>
  <si>
    <t>PAI-243368</t>
  </si>
  <si>
    <t>ACE-20250728-72423</t>
  </si>
  <si>
    <t>Thomasfort, MS</t>
  </si>
  <si>
    <t>LUM-668464</t>
  </si>
  <si>
    <t>DO-20240421-29170</t>
  </si>
  <si>
    <t>West Brandonbury, CO</t>
  </si>
  <si>
    <t>PAI-433124</t>
  </si>
  <si>
    <t>FLO-20240503-66987</t>
  </si>
  <si>
    <t>South Robert, VI</t>
  </si>
  <si>
    <t>PAI-835478</t>
  </si>
  <si>
    <t>LOW-20241226-53481</t>
  </si>
  <si>
    <t>Port Danielle, PA</t>
  </si>
  <si>
    <t>PAI-149474</t>
  </si>
  <si>
    <t>84-20241111-45864</t>
  </si>
  <si>
    <t>Timothyshire, GA</t>
  </si>
  <si>
    <t>FLO-507827</t>
  </si>
  <si>
    <t>FLO-20241229-81563</t>
  </si>
  <si>
    <t>North Andrew, ID</t>
  </si>
  <si>
    <t>KIT-487314</t>
  </si>
  <si>
    <t>ACE-20240603-75233</t>
  </si>
  <si>
    <t>Port Joshua, SD</t>
  </si>
  <si>
    <t>OUT-379080</t>
  </si>
  <si>
    <t>ACE-20240615-65516</t>
  </si>
  <si>
    <t>Port Derrickburgh, RI</t>
  </si>
  <si>
    <t>DRY-734203</t>
  </si>
  <si>
    <t>MEN-20240302-34214</t>
  </si>
  <si>
    <t>Beckermouth, WV</t>
  </si>
  <si>
    <t>LUM-602692</t>
  </si>
  <si>
    <t>WAL-20241226-86928</t>
  </si>
  <si>
    <t>Port Kimberly, WA</t>
  </si>
  <si>
    <t>TOO-101899</t>
  </si>
  <si>
    <t>WAL-20250401-55085</t>
  </si>
  <si>
    <t>Scottfurt, AR</t>
  </si>
  <si>
    <t>LOW-20240406-18661</t>
  </si>
  <si>
    <t>Port Michaelstad, PR</t>
  </si>
  <si>
    <t>STO-984788</t>
  </si>
  <si>
    <t>COS-20240927-85827</t>
  </si>
  <si>
    <t>Derekborough, MP</t>
  </si>
  <si>
    <t>STO-703536</t>
  </si>
  <si>
    <t>LOW-20241218-58145</t>
  </si>
  <si>
    <t>Collinsfurt, MP</t>
  </si>
  <si>
    <t>PLU-203185</t>
  </si>
  <si>
    <t>84-20241010-97673</t>
  </si>
  <si>
    <t>East Haleystad, RI</t>
  </si>
  <si>
    <t>FLO-132034</t>
  </si>
  <si>
    <t>WAL-20250719-64597</t>
  </si>
  <si>
    <t>APP-124018</t>
  </si>
  <si>
    <t>MEN-20250422-71479</t>
  </si>
  <si>
    <t>Roblesberg, OR</t>
  </si>
  <si>
    <t>HVA-192337</t>
  </si>
  <si>
    <t>WAL-20250222-29573</t>
  </si>
  <si>
    <t>Riveraland, MP</t>
  </si>
  <si>
    <t>FLO-239723</t>
  </si>
  <si>
    <t>84-20241114-68129</t>
  </si>
  <si>
    <t>Phillipsfurt, MN</t>
  </si>
  <si>
    <t>DRY-989484</t>
  </si>
  <si>
    <t>THE-20240920-55152</t>
  </si>
  <si>
    <t>Beardborough, NM</t>
  </si>
  <si>
    <t>LIG-668008</t>
  </si>
  <si>
    <t>HAR-20250116-76300</t>
  </si>
  <si>
    <t>East Davidfurt, AL</t>
  </si>
  <si>
    <t>HVA-403398</t>
  </si>
  <si>
    <t>COS-20240809-77263</t>
  </si>
  <si>
    <t>West Anthonyton, NM</t>
  </si>
  <si>
    <t>OUT-620571</t>
  </si>
  <si>
    <t>FLO-20240313-21440</t>
  </si>
  <si>
    <t>West Tony, DE</t>
  </si>
  <si>
    <t>MEN-20250115-34799</t>
  </si>
  <si>
    <t>North Tracyview, NE</t>
  </si>
  <si>
    <t>DOO-640701</t>
  </si>
  <si>
    <t>WAL-20250504-81717</t>
  </si>
  <si>
    <t>Andrewport, GA</t>
  </si>
  <si>
    <t>APP-570571</t>
  </si>
  <si>
    <t>COS-20240525-77131</t>
  </si>
  <si>
    <t>Davidhaven, AL</t>
  </si>
  <si>
    <t>DRY-274641</t>
  </si>
  <si>
    <t>MEN-20250222-27297</t>
  </si>
  <si>
    <t>Castrofort, VI</t>
  </si>
  <si>
    <t>DRY-756033</t>
  </si>
  <si>
    <t>84-20250122-35006</t>
  </si>
  <si>
    <t>East Kevin, UT</t>
  </si>
  <si>
    <t>DRY-323990</t>
  </si>
  <si>
    <t>HAR-20250217-97577</t>
  </si>
  <si>
    <t>Davidport, MI</t>
  </si>
  <si>
    <t>ELE-756324</t>
  </si>
  <si>
    <t>MEN-20250225-86679</t>
  </si>
  <si>
    <t>Lake Ernestland, AR</t>
  </si>
  <si>
    <t>HVA-338750</t>
  </si>
  <si>
    <t>FLO-20250609-68691</t>
  </si>
  <si>
    <t>North Christopherberg, AZ</t>
  </si>
  <si>
    <t>LIG-841532</t>
  </si>
  <si>
    <t>ACE-20240616-35143</t>
  </si>
  <si>
    <t>Lake Evan, TN</t>
  </si>
  <si>
    <t>APP-433163</t>
  </si>
  <si>
    <t>THE-20241021-51545</t>
  </si>
  <si>
    <t>Cookfurt, AL</t>
  </si>
  <si>
    <t>APP-276627</t>
  </si>
  <si>
    <t>THE-20250513-23353</t>
  </si>
  <si>
    <t>Mcdonaldside, TN</t>
  </si>
  <si>
    <t>HVA-804322</t>
  </si>
  <si>
    <t>DO-20250805-71967</t>
  </si>
  <si>
    <t>Barberburgh, NY</t>
  </si>
  <si>
    <t>OUT-964842</t>
  </si>
  <si>
    <t>COS-20241025-49022</t>
  </si>
  <si>
    <t>North Jasonstad, MO</t>
  </si>
  <si>
    <t>LUM-939643</t>
  </si>
  <si>
    <t>THE-20241215-80777</t>
  </si>
  <si>
    <t>Port Edwardshire, OH</t>
  </si>
  <si>
    <t>STO-715688</t>
  </si>
  <si>
    <t>THE-20250529-80402</t>
  </si>
  <si>
    <t>Johnsonside, ID</t>
  </si>
  <si>
    <t>OUT-818397</t>
  </si>
  <si>
    <t>DO-20240911-34614</t>
  </si>
  <si>
    <t>KIT-727102</t>
  </si>
  <si>
    <t>MEN-20241231-46117</t>
  </si>
  <si>
    <t>East Travisside, IL</t>
  </si>
  <si>
    <t>PAI-732511</t>
  </si>
  <si>
    <t>84-20250319-70290</t>
  </si>
  <si>
    <t>Port Jessicamouth, MD</t>
  </si>
  <si>
    <t>DOO-776260</t>
  </si>
  <si>
    <t>CON-20250326-62062</t>
  </si>
  <si>
    <t>New Stanleyfurt, CT</t>
  </si>
  <si>
    <t>LUM-817305</t>
  </si>
  <si>
    <t>FLO-20250309-85021</t>
  </si>
  <si>
    <t>Andreastad, OH</t>
  </si>
  <si>
    <t>APP-141397</t>
  </si>
  <si>
    <t>ACE-20241001-91603</t>
  </si>
  <si>
    <t>Howellfurt, PW</t>
  </si>
  <si>
    <t>TOO-979982</t>
  </si>
  <si>
    <t>CON-20240731-93696</t>
  </si>
  <si>
    <t>New Hunter, IL</t>
  </si>
  <si>
    <t>ELE-798235</t>
  </si>
  <si>
    <t>COS-20240428-26692</t>
  </si>
  <si>
    <t>East Beverlymouth, IL</t>
  </si>
  <si>
    <t>LUM-775842</t>
  </si>
  <si>
    <t>HAR-20240531-23123</t>
  </si>
  <si>
    <t>Debrastad, MN</t>
  </si>
  <si>
    <t>ELE-789320</t>
  </si>
  <si>
    <t>84-20250415-34000</t>
  </si>
  <si>
    <t>Thomaschester, TN</t>
  </si>
  <si>
    <t>LIG-668780</t>
  </si>
  <si>
    <t>DO-20250721-51466</t>
  </si>
  <si>
    <t>New Samuel, SC</t>
  </si>
  <si>
    <t>OUT-704429</t>
  </si>
  <si>
    <t>THE-20241107-82343</t>
  </si>
  <si>
    <t>Brooksland, MO</t>
  </si>
  <si>
    <t>HVA-314936</t>
  </si>
  <si>
    <t>84-20241031-12588</t>
  </si>
  <si>
    <t>North Bobbyside, NH</t>
  </si>
  <si>
    <t>APP-695703</t>
  </si>
  <si>
    <t>CON-20240308-73008</t>
  </si>
  <si>
    <t>Port Peterville, OH</t>
  </si>
  <si>
    <t>PLU-485550</t>
  </si>
  <si>
    <t>DO-20240227-82706</t>
  </si>
  <si>
    <t>Port Jonathanland, NY</t>
  </si>
  <si>
    <t>ELE-232987</t>
  </si>
  <si>
    <t>CON-20240515-26062</t>
  </si>
  <si>
    <t>Kennethland, UT</t>
  </si>
  <si>
    <t>DRY-375556</t>
  </si>
  <si>
    <t>THE-20250121-72453</t>
  </si>
  <si>
    <t>LIG-713503</t>
  </si>
  <si>
    <t>DO-20241112-18581</t>
  </si>
  <si>
    <t>Lake Terrifort, GA</t>
  </si>
  <si>
    <t>PLU-760215</t>
  </si>
  <si>
    <t>LOW-20250520-92008</t>
  </si>
  <si>
    <t>Allisonbury, UT</t>
  </si>
  <si>
    <t>KIT-832760</t>
  </si>
  <si>
    <t>FLO-20250716-57973</t>
  </si>
  <si>
    <t>New Mary, WA</t>
  </si>
  <si>
    <t>DRY-261238</t>
  </si>
  <si>
    <t>ACE-20250307-22815</t>
  </si>
  <si>
    <t>Martinstad, SC</t>
  </si>
  <si>
    <t>LIG-428247</t>
  </si>
  <si>
    <t>MEN-20250414-90528</t>
  </si>
  <si>
    <t>North Stefanie, OR</t>
  </si>
  <si>
    <t>LUM-584154</t>
  </si>
  <si>
    <t>84-20240512-67836</t>
  </si>
  <si>
    <t>South Danielville, ME</t>
  </si>
  <si>
    <t>OUT-780256</t>
  </si>
  <si>
    <t>84-20240504-82239</t>
  </si>
  <si>
    <t>Randyfort, UT</t>
  </si>
  <si>
    <t>OUT-236986</t>
  </si>
  <si>
    <t>COS-20240905-64992</t>
  </si>
  <si>
    <t>Darleneton, MD</t>
  </si>
  <si>
    <t>DRY-378382</t>
  </si>
  <si>
    <t>FLO-20250707-58972</t>
  </si>
  <si>
    <t>Vasquezborough, MH</t>
  </si>
  <si>
    <t>LUM-658619</t>
  </si>
  <si>
    <t>HAR-20240623-53674</t>
  </si>
  <si>
    <t>Phyllisside, MO</t>
  </si>
  <si>
    <t>PAI-177451</t>
  </si>
  <si>
    <t>WAL-20240227-65436</t>
  </si>
  <si>
    <t>Tammyville, FL</t>
  </si>
  <si>
    <t>FLO-962751</t>
  </si>
  <si>
    <t>MEN-20240905-14555</t>
  </si>
  <si>
    <t>North Danielle, MH</t>
  </si>
  <si>
    <t>LIG-234451</t>
  </si>
  <si>
    <t>CON-20250601-29567</t>
  </si>
  <si>
    <t>South Alisonchester, PR</t>
  </si>
  <si>
    <t>PAI-645131</t>
  </si>
  <si>
    <t>LOW-20240731-39798</t>
  </si>
  <si>
    <t>Cruzborough, SD</t>
  </si>
  <si>
    <t>OUT-787546</t>
  </si>
  <si>
    <t>84-20250107-24752</t>
  </si>
  <si>
    <t>South Timothy, VT</t>
  </si>
  <si>
    <t>PAI-703285</t>
  </si>
  <si>
    <t>FLO-20250112-42101</t>
  </si>
  <si>
    <t>West Jerry, MD</t>
  </si>
  <si>
    <t>LUM-437906</t>
  </si>
  <si>
    <t>THE-20250803-73882</t>
  </si>
  <si>
    <t>Dunnmouth, CA</t>
  </si>
  <si>
    <t>KIT-203297</t>
  </si>
  <si>
    <t>84-20240630-14829</t>
  </si>
  <si>
    <t>North Alanview, LA</t>
  </si>
  <si>
    <t>PAI-430798</t>
  </si>
  <si>
    <t>HAR-20240702-57550</t>
  </si>
  <si>
    <t>Alanshire, GU</t>
  </si>
  <si>
    <t>PLU-351174</t>
  </si>
  <si>
    <t>FLO-20250706-78368</t>
  </si>
  <si>
    <t>Port Alexandrashire, SD</t>
  </si>
  <si>
    <t>STO-764928</t>
  </si>
  <si>
    <t>LOW-20240814-59636</t>
  </si>
  <si>
    <t>Angelashire, LA</t>
  </si>
  <si>
    <t>PLU-909533</t>
  </si>
  <si>
    <t>HAR-20241008-46691</t>
  </si>
  <si>
    <t>Craigborough, AS</t>
  </si>
  <si>
    <t>DRY-331320</t>
  </si>
  <si>
    <t>THE-20250607-75584</t>
  </si>
  <si>
    <t>Barnesfort, KY</t>
  </si>
  <si>
    <t>KIT-670396</t>
  </si>
  <si>
    <t>WAL-20250712-63794</t>
  </si>
  <si>
    <t>Mooreport, MH</t>
  </si>
  <si>
    <t>DRY-732359</t>
  </si>
  <si>
    <t>COS-20240710-96839</t>
  </si>
  <si>
    <t>South Mariah, MT</t>
  </si>
  <si>
    <t>KIT-422423</t>
  </si>
  <si>
    <t>THE-20250406-65378</t>
  </si>
  <si>
    <t>West Jasmine, SC</t>
  </si>
  <si>
    <t>LUM-982030</t>
  </si>
  <si>
    <t>HAR-20250224-70820</t>
  </si>
  <si>
    <t>PLU-292995</t>
  </si>
  <si>
    <t>84-20241202-79259</t>
  </si>
  <si>
    <t>Lake Jessica, KS</t>
  </si>
  <si>
    <t>HVA-198296</t>
  </si>
  <si>
    <t>CON-20250317-45063</t>
  </si>
  <si>
    <t>West Alison, TN</t>
  </si>
  <si>
    <t>FLO-782145</t>
  </si>
  <si>
    <t>CON-20241008-77514</t>
  </si>
  <si>
    <t>Lake Vicki, VT</t>
  </si>
  <si>
    <t>DOO-971282</t>
  </si>
  <si>
    <t>ACE-20250428-74570</t>
  </si>
  <si>
    <t>Mooremouth, MP</t>
  </si>
  <si>
    <t>TOO-405160</t>
  </si>
  <si>
    <t>THE-20250127-93386</t>
  </si>
  <si>
    <t>Davidview, AL</t>
  </si>
  <si>
    <t>THE-20240823-26310</t>
  </si>
  <si>
    <t>Carlahaven, WY</t>
  </si>
  <si>
    <t>KIT-784562</t>
  </si>
  <si>
    <t>FLO-20240627-16421</t>
  </si>
  <si>
    <t>Farmerport, TX</t>
  </si>
  <si>
    <t>KIT-690935</t>
  </si>
  <si>
    <t>COS-20250607-78532</t>
  </si>
  <si>
    <t>Justinfort, VT</t>
  </si>
  <si>
    <t>LUM-360516</t>
  </si>
  <si>
    <t>ACE-20241114-63888</t>
  </si>
  <si>
    <t>Mcdowellhaven, MA</t>
  </si>
  <si>
    <t>APP-305650</t>
  </si>
  <si>
    <t>DO-20250418-41225</t>
  </si>
  <si>
    <t>South Thomasberg, DE</t>
  </si>
  <si>
    <t>KIT-591372</t>
  </si>
  <si>
    <t>COS-20241003-60596</t>
  </si>
  <si>
    <t>Brownview, NM</t>
  </si>
  <si>
    <t>FLO-950935</t>
  </si>
  <si>
    <t>84-20250804-33851</t>
  </si>
  <si>
    <t>Port Dawn, FL</t>
  </si>
  <si>
    <t>KIT-952765</t>
  </si>
  <si>
    <t>THE-20240516-61992</t>
  </si>
  <si>
    <t>Curtisview, MO</t>
  </si>
  <si>
    <t>PLU-205769</t>
  </si>
  <si>
    <t>FLO-20250228-73021</t>
  </si>
  <si>
    <t>Garrettburgh, CA</t>
  </si>
  <si>
    <t>PLU-679156</t>
  </si>
  <si>
    <t>THE-20240227-88300</t>
  </si>
  <si>
    <t>Brockhaven, DE</t>
  </si>
  <si>
    <t>TOO-172982</t>
  </si>
  <si>
    <t>LOW-20240512-75632</t>
  </si>
  <si>
    <t>Westmouth, OR</t>
  </si>
  <si>
    <t>DOO-568322</t>
  </si>
  <si>
    <t>LOW-20241220-10271</t>
  </si>
  <si>
    <t>Higginsburgh, AZ</t>
  </si>
  <si>
    <t>KIT-924318</t>
  </si>
  <si>
    <t>LOW-20240901-51951</t>
  </si>
  <si>
    <t>New Grant, GU</t>
  </si>
  <si>
    <t>PLU-910216</t>
  </si>
  <si>
    <t>DO-20250621-44430</t>
  </si>
  <si>
    <t>Vanessaport, AL</t>
  </si>
  <si>
    <t>OUT-745897</t>
  </si>
  <si>
    <t>MEN-20240925-33223</t>
  </si>
  <si>
    <t>Port Katherine, MN</t>
  </si>
  <si>
    <t>LUM-370191</t>
  </si>
  <si>
    <t>84-20240629-92491</t>
  </si>
  <si>
    <t>North Victor, ME</t>
  </si>
  <si>
    <t>OUT-581945</t>
  </si>
  <si>
    <t>84-20250628-37163</t>
  </si>
  <si>
    <t>Port Debra, DC</t>
  </si>
  <si>
    <t>HVA-891345</t>
  </si>
  <si>
    <t>MEN-20241105-66389</t>
  </si>
  <si>
    <t>Darrenton, KY</t>
  </si>
  <si>
    <t>OUT-227503</t>
  </si>
  <si>
    <t>FLO-20240302-28199</t>
  </si>
  <si>
    <t>Caseyside, MA</t>
  </si>
  <si>
    <t>FLO-327189</t>
  </si>
  <si>
    <t>LOW-20250523-16853</t>
  </si>
  <si>
    <t>Gravestown, PA</t>
  </si>
  <si>
    <t>STO-227722</t>
  </si>
  <si>
    <t>WAL-20250405-40397</t>
  </si>
  <si>
    <t>Port Jennifer, LA</t>
  </si>
  <si>
    <t>MEN-20250202-56204</t>
  </si>
  <si>
    <t>South Zachary, VA</t>
  </si>
  <si>
    <t>DOO-623754</t>
  </si>
  <si>
    <t>THE-20241211-63592</t>
  </si>
  <si>
    <t>Tammyport, IL</t>
  </si>
  <si>
    <t>ELE-569765</t>
  </si>
  <si>
    <t>HAR-20240601-25518</t>
  </si>
  <si>
    <t>East Jennifermouth, VI</t>
  </si>
  <si>
    <t>FLO-432433</t>
  </si>
  <si>
    <t>84-20250126-13810</t>
  </si>
  <si>
    <t>Port Jasonfort, RI</t>
  </si>
  <si>
    <t>KIT-863257</t>
  </si>
  <si>
    <t>WAL-20241001-24439</t>
  </si>
  <si>
    <t>New Michaelfort, CA</t>
  </si>
  <si>
    <t>PLU-969578</t>
  </si>
  <si>
    <t>ACE-20250801-25580</t>
  </si>
  <si>
    <t>Mercedesville, CT</t>
  </si>
  <si>
    <t>DOO-986586</t>
  </si>
  <si>
    <t>WAL-20240821-93770</t>
  </si>
  <si>
    <t>LUM-705809</t>
  </si>
  <si>
    <t>THE-20240516-52367</t>
  </si>
  <si>
    <t>Guerreromouth, GU</t>
  </si>
  <si>
    <t>HVA-718913</t>
  </si>
  <si>
    <t>DO-20240422-27805</t>
  </si>
  <si>
    <t>Lake Jesse, TN</t>
  </si>
  <si>
    <t>OUT-700936</t>
  </si>
  <si>
    <t>DO-20250807-11811</t>
  </si>
  <si>
    <t>Ryanburgh, NE</t>
  </si>
  <si>
    <t>KIT-798051</t>
  </si>
  <si>
    <t>COS-20240331-94289</t>
  </si>
  <si>
    <t>South Kristifurt, GU</t>
  </si>
  <si>
    <t>DOO-620444</t>
  </si>
  <si>
    <t>WAL-20240329-28909</t>
  </si>
  <si>
    <t>West Matthew, ID</t>
  </si>
  <si>
    <t>DOO-913409</t>
  </si>
  <si>
    <t>HAR-20240613-28948</t>
  </si>
  <si>
    <t>Martinezborough, NM</t>
  </si>
  <si>
    <t>DRY-138813</t>
  </si>
  <si>
    <t>84-20250209-60554</t>
  </si>
  <si>
    <t>Port Michaelshire, MD</t>
  </si>
  <si>
    <t>DRY-717169</t>
  </si>
  <si>
    <t>COS-20241212-41191</t>
  </si>
  <si>
    <t>Danielburgh, IA</t>
  </si>
  <si>
    <t>FLO-639740</t>
  </si>
  <si>
    <t>LOW-20250220-55038</t>
  </si>
  <si>
    <t>Thomaston, IN</t>
  </si>
  <si>
    <t>PLU-201832</t>
  </si>
  <si>
    <t>WAL-20250529-83681</t>
  </si>
  <si>
    <t>North Michael, WY</t>
  </si>
  <si>
    <t>LIG-841813</t>
  </si>
  <si>
    <t>HAR-20241111-15201</t>
  </si>
  <si>
    <t>West Arthurbury, RI</t>
  </si>
  <si>
    <t>PAI-485108</t>
  </si>
  <si>
    <t>FLO-20240509-81231</t>
  </si>
  <si>
    <t>Montgomerymouth, AZ</t>
  </si>
  <si>
    <t>PAI-263999</t>
  </si>
  <si>
    <t>FLO-20250511-41486</t>
  </si>
  <si>
    <t>Johnsonton, AL</t>
  </si>
  <si>
    <t>LUM-767273</t>
  </si>
  <si>
    <t>WAL-20250224-31228</t>
  </si>
  <si>
    <t>Miguelstad, ND</t>
  </si>
  <si>
    <t>FLO-329501</t>
  </si>
  <si>
    <t>THE-20240721-15217</t>
  </si>
  <si>
    <t>South Keithview, ND</t>
  </si>
  <si>
    <t>OUT-725517</t>
  </si>
  <si>
    <t>CON-20250118-29882</t>
  </si>
  <si>
    <t>Lake Stephanie, WV</t>
  </si>
  <si>
    <t>APP-625736</t>
  </si>
  <si>
    <t>THE-20240821-40467</t>
  </si>
  <si>
    <t>Rodriguezchester, MA</t>
  </si>
  <si>
    <t>OUT-369754</t>
  </si>
  <si>
    <t>THE-20250130-85806</t>
  </si>
  <si>
    <t>Olsenfurt, FM</t>
  </si>
  <si>
    <t>FLO-598062</t>
  </si>
  <si>
    <t>FLO-20240630-10912</t>
  </si>
  <si>
    <t>New Danielmouth, AR</t>
  </si>
  <si>
    <t>DOO-621368</t>
  </si>
  <si>
    <t>MEN-20241202-85359</t>
  </si>
  <si>
    <t>New Justin, AL</t>
  </si>
  <si>
    <t>STO-293225</t>
  </si>
  <si>
    <t>ACE-20240802-53465</t>
  </si>
  <si>
    <t>KIT-207931</t>
  </si>
  <si>
    <t>THE-20240510-28979</t>
  </si>
  <si>
    <t>North Ashley, VA</t>
  </si>
  <si>
    <t>LUM-817784</t>
  </si>
  <si>
    <t>84-20240913-57450</t>
  </si>
  <si>
    <t>Buckhaven, MH</t>
  </si>
  <si>
    <t>DOO-497461</t>
  </si>
  <si>
    <t>DO-20240215-78396</t>
  </si>
  <si>
    <t>Richardborough, IN</t>
  </si>
  <si>
    <t>KIT-634463</t>
  </si>
  <si>
    <t>THE-20240731-13987</t>
  </si>
  <si>
    <t>Port Debra, RI</t>
  </si>
  <si>
    <t>FLO-635267</t>
  </si>
  <si>
    <t>LOW-20240523-89473</t>
  </si>
  <si>
    <t>Kendraland, ID</t>
  </si>
  <si>
    <t>LUM-308121</t>
  </si>
  <si>
    <t>MEN-20241211-82462</t>
  </si>
  <si>
    <t>South Amanda, NH</t>
  </si>
  <si>
    <t>KIT-645194</t>
  </si>
  <si>
    <t>THE-20240820-90668</t>
  </si>
  <si>
    <t>Smithshire, NJ</t>
  </si>
  <si>
    <t>PAI-422987</t>
  </si>
  <si>
    <t>DO-20250618-93416</t>
  </si>
  <si>
    <t>South Lindaborough, AS</t>
  </si>
  <si>
    <t>APP-490961</t>
  </si>
  <si>
    <t>DO-20250118-57742</t>
  </si>
  <si>
    <t>West Daniellehaven, OR</t>
  </si>
  <si>
    <t>PAI-103152</t>
  </si>
  <si>
    <t>MEN-20250717-28162</t>
  </si>
  <si>
    <t>East Joshuamouth, KY</t>
  </si>
  <si>
    <t>PLU-569238</t>
  </si>
  <si>
    <t>DO-20250614-19402</t>
  </si>
  <si>
    <t>West James, MT</t>
  </si>
  <si>
    <t>LIG-554742</t>
  </si>
  <si>
    <t>FLO-20240806-84978</t>
  </si>
  <si>
    <t>Rodriguezmouth, OH</t>
  </si>
  <si>
    <t>TOO-615447</t>
  </si>
  <si>
    <t>MEN-20241226-54145</t>
  </si>
  <si>
    <t>New Walter, NC</t>
  </si>
  <si>
    <t>HVA-603007</t>
  </si>
  <si>
    <t>DO-20240901-64063</t>
  </si>
  <si>
    <t>North Barbarafort, NJ</t>
  </si>
  <si>
    <t>PLU-458321</t>
  </si>
  <si>
    <t>LOW-20241108-31894</t>
  </si>
  <si>
    <t>West Marc, FL</t>
  </si>
  <si>
    <t>LUM-536830</t>
  </si>
  <si>
    <t>84-20240929-73092</t>
  </si>
  <si>
    <t>Port Davidchester, CT</t>
  </si>
  <si>
    <t>LIG-650881</t>
  </si>
  <si>
    <t>HAR-20241019-67505</t>
  </si>
  <si>
    <t>Irwinmouth, CA</t>
  </si>
  <si>
    <t>STO-130646</t>
  </si>
  <si>
    <t>COS-20250123-63733</t>
  </si>
  <si>
    <t>Lake Johnmouth, AS</t>
  </si>
  <si>
    <t>TOO-699831</t>
  </si>
  <si>
    <t>MEN-20250108-43341</t>
  </si>
  <si>
    <t>Port Craig, MN</t>
  </si>
  <si>
    <t>HVA-738661</t>
  </si>
  <si>
    <t>DO-20240610-99049</t>
  </si>
  <si>
    <t>South Kathy, SD</t>
  </si>
  <si>
    <t>FLO-229815</t>
  </si>
  <si>
    <t>DO-20240815-48724</t>
  </si>
  <si>
    <t>New John, HI</t>
  </si>
  <si>
    <t>KIT-126693</t>
  </si>
  <si>
    <t>WAL-20240323-63340</t>
  </si>
  <si>
    <t>North Juanland, NC</t>
  </si>
  <si>
    <t>DOO-750542</t>
  </si>
  <si>
    <t>HAR-20240810-16660</t>
  </si>
  <si>
    <t>East Kimberly, NY</t>
  </si>
  <si>
    <t>HVA-394653</t>
  </si>
  <si>
    <t>HAR-20240722-56672</t>
  </si>
  <si>
    <t>Garciafort, KY</t>
  </si>
  <si>
    <t>APP-708275</t>
  </si>
  <si>
    <t>WAL-20250330-63497</t>
  </si>
  <si>
    <t>Port Charlesbury, NC</t>
  </si>
  <si>
    <t>LUM-846402</t>
  </si>
  <si>
    <t>WAL-20240424-98973</t>
  </si>
  <si>
    <t>Port Charlesfurt, NJ</t>
  </si>
  <si>
    <t>LUM-928631</t>
  </si>
  <si>
    <t>HAR-20240428-90065</t>
  </si>
  <si>
    <t>Davisport, MT</t>
  </si>
  <si>
    <t>PAI-595794</t>
  </si>
  <si>
    <t>ACE-20240928-31310</t>
  </si>
  <si>
    <t>Travisport, FL</t>
  </si>
  <si>
    <t>TOO-848549</t>
  </si>
  <si>
    <t>CON-20240410-80120</t>
  </si>
  <si>
    <t>Lopezton, OR</t>
  </si>
  <si>
    <t>PLU-668849</t>
  </si>
  <si>
    <t>MEN-20241104-45082</t>
  </si>
  <si>
    <t>North Cory, MH</t>
  </si>
  <si>
    <t>HVA-826161</t>
  </si>
  <si>
    <t>DO-20240313-38116</t>
  </si>
  <si>
    <t>East Logan, MP</t>
  </si>
  <si>
    <t>DOO-400010</t>
  </si>
  <si>
    <t>DO-20250706-30332</t>
  </si>
  <si>
    <t>North Brittany, SD</t>
  </si>
  <si>
    <t>PLU-927367</t>
  </si>
  <si>
    <t>MEN-20250307-34725</t>
  </si>
  <si>
    <t>Garymouth, AL</t>
  </si>
  <si>
    <t>PAI-530418</t>
  </si>
  <si>
    <t>HAR-20250513-89233</t>
  </si>
  <si>
    <t>Lake Justin, MH</t>
  </si>
  <si>
    <t>DOO-855519</t>
  </si>
  <si>
    <t>LOW-20240724-17936</t>
  </si>
  <si>
    <t>South Jennifer, VI</t>
  </si>
  <si>
    <t>LIG-723547</t>
  </si>
  <si>
    <t>LOW-20241018-64239</t>
  </si>
  <si>
    <t>New Amandamouth, NV</t>
  </si>
  <si>
    <t>HVA-521309</t>
  </si>
  <si>
    <t>THE-20240308-69834</t>
  </si>
  <si>
    <t>APP-486252</t>
  </si>
  <si>
    <t>FLO-20241024-18401</t>
  </si>
  <si>
    <t>North Alexandrafurt, AR</t>
  </si>
  <si>
    <t>OUT-565566</t>
  </si>
  <si>
    <t>HAR-20241215-19632</t>
  </si>
  <si>
    <t>South Ariel, KS</t>
  </si>
  <si>
    <t>PAI-662617</t>
  </si>
  <si>
    <t>DO-20250220-10584</t>
  </si>
  <si>
    <t>Port Nicholas, SD</t>
  </si>
  <si>
    <t>ELE-427359</t>
  </si>
  <si>
    <t>84-20241030-22277</t>
  </si>
  <si>
    <t>Jasonburgh, NC</t>
  </si>
  <si>
    <t>TOO-681844</t>
  </si>
  <si>
    <t>84-20250308-61719</t>
  </si>
  <si>
    <t>Jeremystad, VA</t>
  </si>
  <si>
    <t>DRY-958976</t>
  </si>
  <si>
    <t>MEN-20250606-60301</t>
  </si>
  <si>
    <t>Curtisland, WA</t>
  </si>
  <si>
    <t>OUT-851013</t>
  </si>
  <si>
    <t>MEN-20240622-85359</t>
  </si>
  <si>
    <t>South Benjaminfort, ID</t>
  </si>
  <si>
    <t>FLO-933093</t>
  </si>
  <si>
    <t>CON-20241230-47956</t>
  </si>
  <si>
    <t>Tonyborough, MO</t>
  </si>
  <si>
    <t>OUT-153551</t>
  </si>
  <si>
    <t>WAL-20250320-63495</t>
  </si>
  <si>
    <t>New Holly, GU</t>
  </si>
  <si>
    <t>KIT-999061</t>
  </si>
  <si>
    <t>MEN-20240630-53323</t>
  </si>
  <si>
    <t>North Wesleymouth, NM</t>
  </si>
  <si>
    <t>DRY-307456</t>
  </si>
  <si>
    <t>CON-20240922-86673</t>
  </si>
  <si>
    <t>North Robertobury, NY</t>
  </si>
  <si>
    <t>APP-543752</t>
  </si>
  <si>
    <t>CON-20240411-26003</t>
  </si>
  <si>
    <t>South Ricky, OR</t>
  </si>
  <si>
    <t>PAI-392633</t>
  </si>
  <si>
    <t>FLO-20241205-41253</t>
  </si>
  <si>
    <t>New Ryanton, SD</t>
  </si>
  <si>
    <t>LIG-412207</t>
  </si>
  <si>
    <t>COS-20240309-56894</t>
  </si>
  <si>
    <t>Langside, CO</t>
  </si>
  <si>
    <t>LUM-974375</t>
  </si>
  <si>
    <t>MEN-20240607-47237</t>
  </si>
  <si>
    <t>Staceyview, NJ</t>
  </si>
  <si>
    <t>OUT-195873</t>
  </si>
  <si>
    <t>DO-20250726-53523</t>
  </si>
  <si>
    <t>Miguelside, VA</t>
  </si>
  <si>
    <t>LIG-926099</t>
  </si>
  <si>
    <t>COS-20250806-89599</t>
  </si>
  <si>
    <t>East Ashleyhaven, NC</t>
  </si>
  <si>
    <t>TOO-892748</t>
  </si>
  <si>
    <t>COS-20240713-69717</t>
  </si>
  <si>
    <t>East Micheleborough, VA</t>
  </si>
  <si>
    <t>APP-733054</t>
  </si>
  <si>
    <t>HAR-20241003-27306</t>
  </si>
  <si>
    <t>Jamesport, HI</t>
  </si>
  <si>
    <t>APP-942970</t>
  </si>
  <si>
    <t>THE-20250716-61723</t>
  </si>
  <si>
    <t>Leemouth, VT</t>
  </si>
  <si>
    <t>LUM-648775</t>
  </si>
  <si>
    <t>ACE-20250625-25092</t>
  </si>
  <si>
    <t>Lake Teresaville, TN</t>
  </si>
  <si>
    <t>STO-486946</t>
  </si>
  <si>
    <t>THE-20240806-45233</t>
  </si>
  <si>
    <t>New Jeffrey, ND</t>
  </si>
  <si>
    <t>LUM-437409</t>
  </si>
  <si>
    <t>LOW-20250528-70265</t>
  </si>
  <si>
    <t>Kellyport, TX</t>
  </si>
  <si>
    <t>HVA-152302</t>
  </si>
  <si>
    <t>HAR-20241114-56842</t>
  </si>
  <si>
    <t>Davilaland, DC</t>
  </si>
  <si>
    <t>MEN-20240928-82320</t>
  </si>
  <si>
    <t>Lake Crystalhaven, RI</t>
  </si>
  <si>
    <t>APP-414863</t>
  </si>
  <si>
    <t>ACE-20241126-35645</t>
  </si>
  <si>
    <t>Lake Phillip, NH</t>
  </si>
  <si>
    <t>LIG-976522</t>
  </si>
  <si>
    <t>COS-20250404-32040</t>
  </si>
  <si>
    <t>Armstronghaven, AL</t>
  </si>
  <si>
    <t>PLU-810967</t>
  </si>
  <si>
    <t>THE-20240625-90629</t>
  </si>
  <si>
    <t>South Joshua, KY</t>
  </si>
  <si>
    <t>ELE-626032</t>
  </si>
  <si>
    <t>84-20250225-50821</t>
  </si>
  <si>
    <t>East Tarahaven, DE</t>
  </si>
  <si>
    <t>HVA-255574</t>
  </si>
  <si>
    <t>LOW-20250401-79467</t>
  </si>
  <si>
    <t>Matafurt, WV</t>
  </si>
  <si>
    <t>FLO-899525</t>
  </si>
  <si>
    <t>ACE-20240412-41495</t>
  </si>
  <si>
    <t>East Jennifer, PA</t>
  </si>
  <si>
    <t>LIG-402925</t>
  </si>
  <si>
    <t>LOW-20250507-18666</t>
  </si>
  <si>
    <t>Jasonfurt, ND</t>
  </si>
  <si>
    <t>DOO-959927</t>
  </si>
  <si>
    <t>FLO-20241106-99508</t>
  </si>
  <si>
    <t>Chadberg, VT</t>
  </si>
  <si>
    <t>ELE-394018</t>
  </si>
  <si>
    <t>WAL-20241231-92505</t>
  </si>
  <si>
    <t>North Laurahaven, NC</t>
  </si>
  <si>
    <t>DRY-612897</t>
  </si>
  <si>
    <t>LOW-20240307-56569</t>
  </si>
  <si>
    <t>East Ryan, PA</t>
  </si>
  <si>
    <t>STO-655385</t>
  </si>
  <si>
    <t>DO-20241017-86754</t>
  </si>
  <si>
    <t>Reginaldmouth, TN</t>
  </si>
  <si>
    <t>OUT-487006</t>
  </si>
  <si>
    <t>ACE-20250522-79164</t>
  </si>
  <si>
    <t>Petersonton, AS</t>
  </si>
  <si>
    <t>DOO-218231</t>
  </si>
  <si>
    <t>COS-20241117-58003</t>
  </si>
  <si>
    <t>Pearsonshire, MD</t>
  </si>
  <si>
    <t>APP-157663</t>
  </si>
  <si>
    <t>LOW-20250430-99583</t>
  </si>
  <si>
    <t>Port Gary, VI</t>
  </si>
  <si>
    <t>OUT-626479</t>
  </si>
  <si>
    <t>FLO-20240704-32515</t>
  </si>
  <si>
    <t>Lake Jamesside, KY</t>
  </si>
  <si>
    <t>STO-160984</t>
  </si>
  <si>
    <t>CON-20250408-99778</t>
  </si>
  <si>
    <t>South Antonioburgh, AL</t>
  </si>
  <si>
    <t>FLO-846359</t>
  </si>
  <si>
    <t>THE-20240412-61567</t>
  </si>
  <si>
    <t>South Michaelmouth, MS</t>
  </si>
  <si>
    <t>DRY-580362</t>
  </si>
  <si>
    <t>COS-20240916-64363</t>
  </si>
  <si>
    <t>Port Stevenland, PR</t>
  </si>
  <si>
    <t>PLU-340894</t>
  </si>
  <si>
    <t>COS-20250409-83239</t>
  </si>
  <si>
    <t>Thomaschester, PA</t>
  </si>
  <si>
    <t>PAI-834397</t>
  </si>
  <si>
    <t>COS-20240621-89734</t>
  </si>
  <si>
    <t>Hammondport, OK</t>
  </si>
  <si>
    <t>ELE-991784</t>
  </si>
  <si>
    <t>FLO-20241221-90118</t>
  </si>
  <si>
    <t>Lake Norma, AR</t>
  </si>
  <si>
    <t>PLU-807166</t>
  </si>
  <si>
    <t>THE-20250416-68621</t>
  </si>
  <si>
    <t>Port Michaelmouth, DE</t>
  </si>
  <si>
    <t>OUT-960635</t>
  </si>
  <si>
    <t>WAL-20250507-55144</t>
  </si>
  <si>
    <t>Timothyside, DC</t>
  </si>
  <si>
    <t>STO-201621</t>
  </si>
  <si>
    <t>DO-20250711-20932</t>
  </si>
  <si>
    <t>Lake Deborah, OR</t>
  </si>
  <si>
    <t>OUT-307133</t>
  </si>
  <si>
    <t>COS-20241114-53816</t>
  </si>
  <si>
    <t>Lake Sandyside, VT</t>
  </si>
  <si>
    <t>LIG-234592</t>
  </si>
  <si>
    <t>THE-20240306-39269</t>
  </si>
  <si>
    <t>Nicolechester, GU</t>
  </si>
  <si>
    <t>OUT-249206</t>
  </si>
  <si>
    <t>WAL-20250624-16849</t>
  </si>
  <si>
    <t>Kevinton, WA</t>
  </si>
  <si>
    <t>PLU-218557</t>
  </si>
  <si>
    <t>DO-20250617-16450</t>
  </si>
  <si>
    <t>Griffithtown, NJ</t>
  </si>
  <si>
    <t>STO-426781</t>
  </si>
  <si>
    <t>THE-20241128-28425</t>
  </si>
  <si>
    <t>Laurenton, PW</t>
  </si>
  <si>
    <t>HAR-20241222-98771</t>
  </si>
  <si>
    <t>New Joseph, GA</t>
  </si>
  <si>
    <t>DOO-758497</t>
  </si>
  <si>
    <t>DO-20240508-43614</t>
  </si>
  <si>
    <t>Davidland, KS</t>
  </si>
  <si>
    <t>LUM-851800</t>
  </si>
  <si>
    <t>WAL-20241109-30420</t>
  </si>
  <si>
    <t>Erinmouth, ND</t>
  </si>
  <si>
    <t>PLU-510722</t>
  </si>
  <si>
    <t>WAL-20240313-53340</t>
  </si>
  <si>
    <t>East Thomasview, CA</t>
  </si>
  <si>
    <t>ELE-178236</t>
  </si>
  <si>
    <t>MEN-20250714-79323</t>
  </si>
  <si>
    <t>Melindamouth, VI</t>
  </si>
  <si>
    <t>STO-176770</t>
  </si>
  <si>
    <t>LOW-20250527-99520</t>
  </si>
  <si>
    <t>Antonioland, SC</t>
  </si>
  <si>
    <t>OUT-865220</t>
  </si>
  <si>
    <t>84-20240814-47703</t>
  </si>
  <si>
    <t>Andersonland, OK</t>
  </si>
  <si>
    <t>ELE-317077</t>
  </si>
  <si>
    <t>ACE-20250612-40688</t>
  </si>
  <si>
    <t>Conwayton, WV</t>
  </si>
  <si>
    <t>DOO-298263</t>
  </si>
  <si>
    <t>ACE-20250517-52711</t>
  </si>
  <si>
    <t>Figueroamouth, MT</t>
  </si>
  <si>
    <t>DOO-634363</t>
  </si>
  <si>
    <t>WAL-20250130-14333</t>
  </si>
  <si>
    <t>New Jessicaside, OR</t>
  </si>
  <si>
    <t>APP-321868</t>
  </si>
  <si>
    <t>MEN-20250319-61099</t>
  </si>
  <si>
    <t>Lake Joshuaside, WY</t>
  </si>
  <si>
    <t>OUT-363737</t>
  </si>
  <si>
    <t>HAR-20241024-66951</t>
  </si>
  <si>
    <t>ELE-782228</t>
  </si>
  <si>
    <t>COS-20250503-34159</t>
  </si>
  <si>
    <t>New Kristifurt, MO</t>
  </si>
  <si>
    <t>DRY-970863</t>
  </si>
  <si>
    <t>HAR-20240409-40067</t>
  </si>
  <si>
    <t>Carterstad, OK</t>
  </si>
  <si>
    <t>STO-629876</t>
  </si>
  <si>
    <t>WAL-20250107-42485</t>
  </si>
  <si>
    <t>Port Susan, GA</t>
  </si>
  <si>
    <t>STO-546167</t>
  </si>
  <si>
    <t>WAL-20250719-40346</t>
  </si>
  <si>
    <t>North Deniseport, MN</t>
  </si>
  <si>
    <t>STO-722904</t>
  </si>
  <si>
    <t>84-20240405-92989</t>
  </si>
  <si>
    <t>Johnstown, IL</t>
  </si>
  <si>
    <t>DRY-129793</t>
  </si>
  <si>
    <t>FLO-20240219-94421</t>
  </si>
  <si>
    <t>North Michaelshire, OK</t>
  </si>
  <si>
    <t>DOO-436942</t>
  </si>
  <si>
    <t>WAL-20241123-68000</t>
  </si>
  <si>
    <t>Lake Hannah, MA</t>
  </si>
  <si>
    <t>KIT-750616</t>
  </si>
  <si>
    <t>DO-20250521-58542</t>
  </si>
  <si>
    <t>East Spencer, MN</t>
  </si>
  <si>
    <t>OUT-586352</t>
  </si>
  <si>
    <t>ACE-20250411-30219</t>
  </si>
  <si>
    <t>Brianport, MH</t>
  </si>
  <si>
    <t>HVA-546139</t>
  </si>
  <si>
    <t>MEN-20250527-38810</t>
  </si>
  <si>
    <t>Josephville, KY</t>
  </si>
  <si>
    <t>DOO-402420</t>
  </si>
  <si>
    <t>HAR-20250317-72528</t>
  </si>
  <si>
    <t>Port Sherryport, VT</t>
  </si>
  <si>
    <t>HVA-426728</t>
  </si>
  <si>
    <t>CON-20241003-53993</t>
  </si>
  <si>
    <t>Ericside, ID</t>
  </si>
  <si>
    <t>DRY-308729</t>
  </si>
  <si>
    <t>DO-20250725-80588</t>
  </si>
  <si>
    <t>New Steven, VT</t>
  </si>
  <si>
    <t>FLO-638287</t>
  </si>
  <si>
    <t>ACE-20240913-52243</t>
  </si>
  <si>
    <t>South Robert, NM</t>
  </si>
  <si>
    <t>OUT-262441</t>
  </si>
  <si>
    <t>FLO-20240811-87801</t>
  </si>
  <si>
    <t>New Aaron, IA</t>
  </si>
  <si>
    <t>FLO-699753</t>
  </si>
  <si>
    <t>COS-20250304-71373</t>
  </si>
  <si>
    <t>East Robert, WY</t>
  </si>
  <si>
    <t>APP-936785</t>
  </si>
  <si>
    <t>WAL-20240701-70350</t>
  </si>
  <si>
    <t>New Davidview, AK</t>
  </si>
  <si>
    <t>LIG-641488</t>
  </si>
  <si>
    <t>MEN-20240908-99440</t>
  </si>
  <si>
    <t>North Brian, AZ</t>
  </si>
  <si>
    <t>APP-389734</t>
  </si>
  <si>
    <t>FLO-20241119-52548</t>
  </si>
  <si>
    <t>South Steven, FL</t>
  </si>
  <si>
    <t>KIT-977796</t>
  </si>
  <si>
    <t>FLO-20240315-30394</t>
  </si>
  <si>
    <t>Markburgh, UT</t>
  </si>
  <si>
    <t>OUT-687948</t>
  </si>
  <si>
    <t>CON-20240801-67735</t>
  </si>
  <si>
    <t>Robertsmouth, OR</t>
  </si>
  <si>
    <t>ELE-843040</t>
  </si>
  <si>
    <t>CON-20250105-66841</t>
  </si>
  <si>
    <t>Wilsonstad, WA</t>
  </si>
  <si>
    <t>PAI-886617</t>
  </si>
  <si>
    <t>FLO-20240728-67740</t>
  </si>
  <si>
    <t>New Nathan, MI</t>
  </si>
  <si>
    <t>FLO-639342</t>
  </si>
  <si>
    <t>THE-20240703-13170</t>
  </si>
  <si>
    <t>Port Beth, ME</t>
  </si>
  <si>
    <t>ELE-858933</t>
  </si>
  <si>
    <t>HAR-20241214-41832</t>
  </si>
  <si>
    <t>West Kara, AZ</t>
  </si>
  <si>
    <t>LIG-540625</t>
  </si>
  <si>
    <t>LOW-20241028-71085</t>
  </si>
  <si>
    <t>Port Amberstad, KS</t>
  </si>
  <si>
    <t>DRY-633229</t>
  </si>
  <si>
    <t>WAL-20250515-47531</t>
  </si>
  <si>
    <t>Coxton, NE</t>
  </si>
  <si>
    <t>OUT-308329</t>
  </si>
  <si>
    <t>COS-20250307-73823</t>
  </si>
  <si>
    <t>Joehaven, MT</t>
  </si>
  <si>
    <t>PLU-351807</t>
  </si>
  <si>
    <t>ACE-20241124-85224</t>
  </si>
  <si>
    <t>North Colleen, KY</t>
  </si>
  <si>
    <t>DRY-563790</t>
  </si>
  <si>
    <t>CON-20240727-79013</t>
  </si>
  <si>
    <t>Port Tiffany, GA</t>
  </si>
  <si>
    <t>PAI-892405</t>
  </si>
  <si>
    <t>FLO-20240528-67661</t>
  </si>
  <si>
    <t>Port Katherine, IL</t>
  </si>
  <si>
    <t>ELE-627943</t>
  </si>
  <si>
    <t>HAR-20241004-16143</t>
  </si>
  <si>
    <t>Lucerohaven, OR</t>
  </si>
  <si>
    <t>FLO-257564</t>
  </si>
  <si>
    <t>THE-20241015-83237</t>
  </si>
  <si>
    <t>Amandastad, MH</t>
  </si>
  <si>
    <t>DRY-295816</t>
  </si>
  <si>
    <t>THE-20240516-40701</t>
  </si>
  <si>
    <t>Jenniferfurt, RI</t>
  </si>
  <si>
    <t>OUT-323795</t>
  </si>
  <si>
    <t>HAR-20240819-37086</t>
  </si>
  <si>
    <t>Anthonyport, ND</t>
  </si>
  <si>
    <t>OUT-752766</t>
  </si>
  <si>
    <t>FLO-20241124-56811</t>
  </si>
  <si>
    <t>Johnsonchester, LA</t>
  </si>
  <si>
    <t>PLU-735630</t>
  </si>
  <si>
    <t>FLO-20241201-34909</t>
  </si>
  <si>
    <t>Kathrynbury, WI</t>
  </si>
  <si>
    <t>LUM-314670</t>
  </si>
  <si>
    <t>LOW-20241103-57273</t>
  </si>
  <si>
    <t>Lozanofurt, MI</t>
  </si>
  <si>
    <t>TOO-376724</t>
  </si>
  <si>
    <t>HAR-20250422-79880</t>
  </si>
  <si>
    <t>Juanmouth, CT</t>
  </si>
  <si>
    <t>LUM-901195</t>
  </si>
  <si>
    <t>COS-20240226-47036</t>
  </si>
  <si>
    <t>Lake Edward, CA</t>
  </si>
  <si>
    <t>DRY-107483</t>
  </si>
  <si>
    <t>DO-20250329-48680</t>
  </si>
  <si>
    <t>Williamville, NV</t>
  </si>
  <si>
    <t>PAI-254375</t>
  </si>
  <si>
    <t>DO-20240925-22165</t>
  </si>
  <si>
    <t>New Brianstad, CA</t>
  </si>
  <si>
    <t>PAI-502422</t>
  </si>
  <si>
    <t>FLO-20240529-32949</t>
  </si>
  <si>
    <t>New Parker, CA</t>
  </si>
  <si>
    <t>KIT-443195</t>
  </si>
  <si>
    <t>ACE-20250519-64100</t>
  </si>
  <si>
    <t>Taylorhaven, DE</t>
  </si>
  <si>
    <t>LIG-899546</t>
  </si>
  <si>
    <t>THE-20250709-24589</t>
  </si>
  <si>
    <t>Port Amandaport, NM</t>
  </si>
  <si>
    <t>STO-481223</t>
  </si>
  <si>
    <t>MEN-20250723-28376</t>
  </si>
  <si>
    <t>Romeroview, AK</t>
  </si>
  <si>
    <t>FLO-906634</t>
  </si>
  <si>
    <t>LOW-20241006-12193</t>
  </si>
  <si>
    <t>Sparksside, NY</t>
  </si>
  <si>
    <t>DOO-431089</t>
  </si>
  <si>
    <t>LOW-20250803-66073</t>
  </si>
  <si>
    <t>Rogersview, WI</t>
  </si>
  <si>
    <t>OUT-818634</t>
  </si>
  <si>
    <t>LOW-20250101-54035</t>
  </si>
  <si>
    <t>New Matthewmouth, AR</t>
  </si>
  <si>
    <t>LUM-402013</t>
  </si>
  <si>
    <t>LOW-20240227-49844</t>
  </si>
  <si>
    <t>Joannafort, MA</t>
  </si>
  <si>
    <t>FLO-580863</t>
  </si>
  <si>
    <t>WAL-20240404-26266</t>
  </si>
  <si>
    <t>Williamsview, PW</t>
  </si>
  <si>
    <t>HVA-838502</t>
  </si>
  <si>
    <t>THE-20250203-82440</t>
  </si>
  <si>
    <t>North Edwardton, FL</t>
  </si>
  <si>
    <t>DOO-962464</t>
  </si>
  <si>
    <t>MEN-20250209-88111</t>
  </si>
  <si>
    <t>East Alanburgh, OH</t>
  </si>
  <si>
    <t>HVA-775006</t>
  </si>
  <si>
    <t>ACE-20240427-95571</t>
  </si>
  <si>
    <t>Christopherfort, MN</t>
  </si>
  <si>
    <t>KIT-463260</t>
  </si>
  <si>
    <t>DO-20240228-33231</t>
  </si>
  <si>
    <t>Stanleyview, MH</t>
  </si>
  <si>
    <t>PAI-322726</t>
  </si>
  <si>
    <t>CON-20240804-70669</t>
  </si>
  <si>
    <t>Watkinsport, MN</t>
  </si>
  <si>
    <t>LUM-973252</t>
  </si>
  <si>
    <t>FLO-20250324-75473</t>
  </si>
  <si>
    <t>East Christopherstad, MP</t>
  </si>
  <si>
    <t>OUT-249963</t>
  </si>
  <si>
    <t>DO-20240817-41541</t>
  </si>
  <si>
    <t>New Beverlychester, MI</t>
  </si>
  <si>
    <t>TOO-130020</t>
  </si>
  <si>
    <t>FLO-20250307-54257</t>
  </si>
  <si>
    <t>Andresmouth, GA</t>
  </si>
  <si>
    <t>STO-159465</t>
  </si>
  <si>
    <t>ACE-20240414-67383</t>
  </si>
  <si>
    <t>Brownbury, GU</t>
  </si>
  <si>
    <t>STO-382899</t>
  </si>
  <si>
    <t>ACE-20250722-97625</t>
  </si>
  <si>
    <t>Port Brian, WI</t>
  </si>
  <si>
    <t>DRY-764639</t>
  </si>
  <si>
    <t>ACE-20240728-41626</t>
  </si>
  <si>
    <t>Lake Richardton, WV</t>
  </si>
  <si>
    <t>STO-556213</t>
  </si>
  <si>
    <t>WAL-20250521-84687</t>
  </si>
  <si>
    <t>East Brandytown, AS</t>
  </si>
  <si>
    <t>HVA-817088</t>
  </si>
  <si>
    <t>84-20240817-18930</t>
  </si>
  <si>
    <t>Williamsview, OH</t>
  </si>
  <si>
    <t>OUT-521753</t>
  </si>
  <si>
    <t>HAR-20250126-50421</t>
  </si>
  <si>
    <t>Michaelview, NV</t>
  </si>
  <si>
    <t>PAI-782969</t>
  </si>
  <si>
    <t>MEN-20250718-49143</t>
  </si>
  <si>
    <t>Port Steveville, PR</t>
  </si>
  <si>
    <t>TOO-676962</t>
  </si>
  <si>
    <t>ACE-20250406-18215</t>
  </si>
  <si>
    <t>Sanchezchester, SD</t>
  </si>
  <si>
    <t>DOO-942128</t>
  </si>
  <si>
    <t>MEN-20240530-66349</t>
  </si>
  <si>
    <t>West Joseph, MN</t>
  </si>
  <si>
    <t>APP-421009</t>
  </si>
  <si>
    <t>ACE-20240326-78583</t>
  </si>
  <si>
    <t>East Jesse, AZ</t>
  </si>
  <si>
    <t>DRY-938998</t>
  </si>
  <si>
    <t>ACE-20240612-85589</t>
  </si>
  <si>
    <t>Hillborough, GU</t>
  </si>
  <si>
    <t>STO-287006</t>
  </si>
  <si>
    <t>84-20240515-41440</t>
  </si>
  <si>
    <t>Port Meagan, MA</t>
  </si>
  <si>
    <t>TOO-122829</t>
  </si>
  <si>
    <t>FLO-20240423-74166</t>
  </si>
  <si>
    <t>East Robertland, AZ</t>
  </si>
  <si>
    <t>ELE-899440</t>
  </si>
  <si>
    <t>CON-20240829-46279</t>
  </si>
  <si>
    <t>Rachelland, PW</t>
  </si>
  <si>
    <t>DRY-876675</t>
  </si>
  <si>
    <t>LOW-20240830-82446</t>
  </si>
  <si>
    <t>Austinview, NH</t>
  </si>
  <si>
    <t>LUM-995278</t>
  </si>
  <si>
    <t>THE-20250604-18598</t>
  </si>
  <si>
    <t>Leonburgh, GU</t>
  </si>
  <si>
    <t>LUM-495728</t>
  </si>
  <si>
    <t>THE-20241009-44649</t>
  </si>
  <si>
    <t>Charlesbury, OR</t>
  </si>
  <si>
    <t>STO-132045</t>
  </si>
  <si>
    <t>MEN-20241114-76048</t>
  </si>
  <si>
    <t>Simpsonberg, IN</t>
  </si>
  <si>
    <t>DRY-627152</t>
  </si>
  <si>
    <t>THE-20240604-65318</t>
  </si>
  <si>
    <t>Port Laurenborough, PA</t>
  </si>
  <si>
    <t>LIG-462116</t>
  </si>
  <si>
    <t>COS-20240319-14872</t>
  </si>
  <si>
    <t>New Kimberly, MP</t>
  </si>
  <si>
    <t>TOO-573339</t>
  </si>
  <si>
    <t>CON-20241223-36966</t>
  </si>
  <si>
    <t>Davisbury, LA</t>
  </si>
  <si>
    <t>HVA-710974</t>
  </si>
  <si>
    <t>DO-20250529-73954</t>
  </si>
  <si>
    <t>Robertville, VI</t>
  </si>
  <si>
    <t>OUT-763471</t>
  </si>
  <si>
    <t>84-20240413-24900</t>
  </si>
  <si>
    <t>Curtisfurt, IA</t>
  </si>
  <si>
    <t>TOO-305982</t>
  </si>
  <si>
    <t>84-20240511-88787</t>
  </si>
  <si>
    <t>Lake Ryan, SD</t>
  </si>
  <si>
    <t>OUT-341789</t>
  </si>
  <si>
    <t>MEN-20241008-72802</t>
  </si>
  <si>
    <t>Port Lisaborough, GU</t>
  </si>
  <si>
    <t>PAI-139697</t>
  </si>
  <si>
    <t>HAR-20240815-66574</t>
  </si>
  <si>
    <t>New Angie, MP</t>
  </si>
  <si>
    <t>STO-368273</t>
  </si>
  <si>
    <t>THE-20250214-22697</t>
  </si>
  <si>
    <t>North Daniel, DE</t>
  </si>
  <si>
    <t>HVA-428300</t>
  </si>
  <si>
    <t>HAR-20250414-72138</t>
  </si>
  <si>
    <t>Fullerchester, AS</t>
  </si>
  <si>
    <t>PAI-532258</t>
  </si>
  <si>
    <t>COS-20240917-85755</t>
  </si>
  <si>
    <t>Kelliville, NM</t>
  </si>
  <si>
    <t>DRY-492630</t>
  </si>
  <si>
    <t>FLO-20240402-64477</t>
  </si>
  <si>
    <t>North Marissa, PR</t>
  </si>
  <si>
    <t>ELE-978520</t>
  </si>
  <si>
    <t>ACE-20250124-60210</t>
  </si>
  <si>
    <t>Smithstad, UT</t>
  </si>
  <si>
    <t>PAI-419540</t>
  </si>
  <si>
    <t>ACE-20250403-88745</t>
  </si>
  <si>
    <t>Deannaview, IL</t>
  </si>
  <si>
    <t>STO-129881</t>
  </si>
  <si>
    <t>WAL-20250227-32658</t>
  </si>
  <si>
    <t>Walkerborough, OH</t>
  </si>
  <si>
    <t>APP-224488</t>
  </si>
  <si>
    <t>MEN-20240424-59431</t>
  </si>
  <si>
    <t>South Patricia, SD</t>
  </si>
  <si>
    <t>DRY-635934</t>
  </si>
  <si>
    <t>ACE-20250521-70532</t>
  </si>
  <si>
    <t>New Donaldshire, MO</t>
  </si>
  <si>
    <t>OUT-814972</t>
  </si>
  <si>
    <t>84-20241013-84838</t>
  </si>
  <si>
    <t>Whiteport, SC</t>
  </si>
  <si>
    <t>HVA-208038</t>
  </si>
  <si>
    <t>LOW-20250702-61185</t>
  </si>
  <si>
    <t>HVA-200444</t>
  </si>
  <si>
    <t>COS-20240417-49837</t>
  </si>
  <si>
    <t>Stephenshire, MN</t>
  </si>
  <si>
    <t>ELE-201219</t>
  </si>
  <si>
    <t>ACE-20240628-79139</t>
  </si>
  <si>
    <t>Port William, NV</t>
  </si>
  <si>
    <t>STO-107359</t>
  </si>
  <si>
    <t>WAL-20250528-20418</t>
  </si>
  <si>
    <t>New Danielton, IL</t>
  </si>
  <si>
    <t>APP-737548</t>
  </si>
  <si>
    <t>LOW-20250427-84655</t>
  </si>
  <si>
    <t>West Stephanie, MO</t>
  </si>
  <si>
    <t>TOO-406486</t>
  </si>
  <si>
    <t>THE-20250629-22569</t>
  </si>
  <si>
    <t>South Luis, GU</t>
  </si>
  <si>
    <t>PLU-802234</t>
  </si>
  <si>
    <t>84-20240401-22811</t>
  </si>
  <si>
    <t>Port Emilymouth, TX</t>
  </si>
  <si>
    <t>LUM-833641</t>
  </si>
  <si>
    <t>84-20240905-61369</t>
  </si>
  <si>
    <t>Hilltown, NH</t>
  </si>
  <si>
    <t>APP-437585</t>
  </si>
  <si>
    <t>84-20240410-24951</t>
  </si>
  <si>
    <t>Lake Brettfurt, AR</t>
  </si>
  <si>
    <t>TOO-513014</t>
  </si>
  <si>
    <t>ACE-20241226-29251</t>
  </si>
  <si>
    <t>Priceville, MS</t>
  </si>
  <si>
    <t>LUM-952848</t>
  </si>
  <si>
    <t>ACE-20240324-24578</t>
  </si>
  <si>
    <t>East Cynthiamouth, UT</t>
  </si>
  <si>
    <t>ELE-667042</t>
  </si>
  <si>
    <t>LOW-20250418-14251</t>
  </si>
  <si>
    <t>Port Kimberlyhaven, MD</t>
  </si>
  <si>
    <t>ELE-849970</t>
  </si>
  <si>
    <t>WAL-20250618-85991</t>
  </si>
  <si>
    <t>Marissaland, NV</t>
  </si>
  <si>
    <t>LIG-309059</t>
  </si>
  <si>
    <t>84-20240801-81140</t>
  </si>
  <si>
    <t>Lake Elizabethville, GU</t>
  </si>
  <si>
    <t>HVA-121277</t>
  </si>
  <si>
    <t>DO-20250611-52817</t>
  </si>
  <si>
    <t>Harperville, VI</t>
  </si>
  <si>
    <t>DRY-259050</t>
  </si>
  <si>
    <t>WAL-20241229-98928</t>
  </si>
  <si>
    <t>Bradleychester, AR</t>
  </si>
  <si>
    <t>DRY-792065</t>
  </si>
  <si>
    <t>HAR-20241030-42906</t>
  </si>
  <si>
    <t>West Ronaldview, MA</t>
  </si>
  <si>
    <t>KIT-968122</t>
  </si>
  <si>
    <t>COS-20240307-93216</t>
  </si>
  <si>
    <t>Michelemouth, AR</t>
  </si>
  <si>
    <t>DOO-725694</t>
  </si>
  <si>
    <t>CON-20241222-67514</t>
  </si>
  <si>
    <t>East Kevin, IL</t>
  </si>
  <si>
    <t>ELE-387035</t>
  </si>
  <si>
    <t>COS-20250802-25763</t>
  </si>
  <si>
    <t>Maryburgh, NM</t>
  </si>
  <si>
    <t>ELE-465656</t>
  </si>
  <si>
    <t>84-20240804-53503</t>
  </si>
  <si>
    <t>Beckberg, VI</t>
  </si>
  <si>
    <t>PLU-980305</t>
  </si>
  <si>
    <t>ACE-20240703-19957</t>
  </si>
  <si>
    <t>Michaelport, PR</t>
  </si>
  <si>
    <t>TOO-455853</t>
  </si>
  <si>
    <t>MEN-20240415-41082</t>
  </si>
  <si>
    <t>Chapmanland, RI</t>
  </si>
  <si>
    <t>ELE-897475</t>
  </si>
  <si>
    <t>CON-20250508-99118</t>
  </si>
  <si>
    <t>Aaronton, DE</t>
  </si>
  <si>
    <t>PLU-867017</t>
  </si>
  <si>
    <t>LOW-20240828-68430</t>
  </si>
  <si>
    <t>Jesusville, DC</t>
  </si>
  <si>
    <t>KIT-429125</t>
  </si>
  <si>
    <t>CON-20240528-21032</t>
  </si>
  <si>
    <t>Mannport, DE</t>
  </si>
  <si>
    <t>FLO-433925</t>
  </si>
  <si>
    <t>84-20241207-80254</t>
  </si>
  <si>
    <t>Port Michaelport, AK</t>
  </si>
  <si>
    <t>KIT-454123</t>
  </si>
  <si>
    <t>84-20240730-50525</t>
  </si>
  <si>
    <t>Burtonfurt, CT</t>
  </si>
  <si>
    <t>LUM-467483</t>
  </si>
  <si>
    <t>ACE-20240425-28338</t>
  </si>
  <si>
    <t>Buckberg, KY</t>
  </si>
  <si>
    <t>PAI-231550</t>
  </si>
  <si>
    <t>LOW-20250326-89364</t>
  </si>
  <si>
    <t>Willisbury, LA</t>
  </si>
  <si>
    <t>DOO-901663</t>
  </si>
  <si>
    <t>DO-20250324-47394</t>
  </si>
  <si>
    <t>Shellyside, WY</t>
  </si>
  <si>
    <t>HVA-322208</t>
  </si>
  <si>
    <t>WAL-20240420-90848</t>
  </si>
  <si>
    <t>Woodsberg, MD</t>
  </si>
  <si>
    <t>PAI-303250</t>
  </si>
  <si>
    <t>84-20250730-28630</t>
  </si>
  <si>
    <t>Merrittside, AS</t>
  </si>
  <si>
    <t>DOO-372652</t>
  </si>
  <si>
    <t>COS-20240302-98815</t>
  </si>
  <si>
    <t>East Ricardo, NH</t>
  </si>
  <si>
    <t>KIT-858647</t>
  </si>
  <si>
    <t>COS-20250128-11119</t>
  </si>
  <si>
    <t>South Donna, NE</t>
  </si>
  <si>
    <t>FLO-735330</t>
  </si>
  <si>
    <t>THE-20250215-74814</t>
  </si>
  <si>
    <t>North William, MI</t>
  </si>
  <si>
    <t>KIT-988692</t>
  </si>
  <si>
    <t>FLO-20250430-99452</t>
  </si>
  <si>
    <t>Ronaldshire, SD</t>
  </si>
  <si>
    <t>LIG-689750</t>
  </si>
  <si>
    <t>COS-20240704-30466</t>
  </si>
  <si>
    <t>LIG-752559</t>
  </si>
  <si>
    <t>84-20240905-54732</t>
  </si>
  <si>
    <t>East Paigeborough, ME</t>
  </si>
  <si>
    <t>HVA-442506</t>
  </si>
  <si>
    <t>CON-20240824-36469</t>
  </si>
  <si>
    <t>New Carrie, CO</t>
  </si>
  <si>
    <t>DOO-184369</t>
  </si>
  <si>
    <t>ACE-20250806-86951</t>
  </si>
  <si>
    <t>Amandaside, IN</t>
  </si>
  <si>
    <t>STO-129934</t>
  </si>
  <si>
    <t>HAR-20250714-57098</t>
  </si>
  <si>
    <t>Richardshire, OR</t>
  </si>
  <si>
    <t>OUT-569536</t>
  </si>
  <si>
    <t>DO-20240630-78705</t>
  </si>
  <si>
    <t>South Kennethhaven, AK</t>
  </si>
  <si>
    <t>DOO-647887</t>
  </si>
  <si>
    <t>HAR-20240528-77146</t>
  </si>
  <si>
    <t>North Sandrachester, AS</t>
  </si>
  <si>
    <t>TOO-447153</t>
  </si>
  <si>
    <t>84-20240905-96462</t>
  </si>
  <si>
    <t>South Brandon, MP</t>
  </si>
  <si>
    <t>DRY-978066</t>
  </si>
  <si>
    <t>MEN-20240809-58137</t>
  </si>
  <si>
    <t>North Stephanietown, AL</t>
  </si>
  <si>
    <t>LUM-382552</t>
  </si>
  <si>
    <t>ACE-20240519-20620</t>
  </si>
  <si>
    <t>Brettberg, NJ</t>
  </si>
  <si>
    <t>PAI-189416</t>
  </si>
  <si>
    <t>CON-20250215-30126</t>
  </si>
  <si>
    <t>Amychester, AS</t>
  </si>
  <si>
    <t>OUT-174167</t>
  </si>
  <si>
    <t>COS-20240322-27141</t>
  </si>
  <si>
    <t>Sandrachester, SC</t>
  </si>
  <si>
    <t>FLO-639785</t>
  </si>
  <si>
    <t>FLO-20241222-27165</t>
  </si>
  <si>
    <t>New Michaelview, WY</t>
  </si>
  <si>
    <t>DOO-681629</t>
  </si>
  <si>
    <t>CON-20240704-94476</t>
  </si>
  <si>
    <t>West Jeremy, AR</t>
  </si>
  <si>
    <t>TOO-526268</t>
  </si>
  <si>
    <t>COS-20250111-14623</t>
  </si>
  <si>
    <t>Camerontown, DC</t>
  </si>
  <si>
    <t>DOO-144242</t>
  </si>
  <si>
    <t>DO-20250802-77107</t>
  </si>
  <si>
    <t>North Johnnyshire, HI</t>
  </si>
  <si>
    <t>TOO-873640</t>
  </si>
  <si>
    <t>ACE-20241114-64863</t>
  </si>
  <si>
    <t>North Patricia, FM</t>
  </si>
  <si>
    <t>FLO-696475</t>
  </si>
  <si>
    <t>HAR-20250524-85171</t>
  </si>
  <si>
    <t>East Valerieville, NC</t>
  </si>
  <si>
    <t>APP-170223</t>
  </si>
  <si>
    <t>COS-20240813-98394</t>
  </si>
  <si>
    <t>Nathanfort, OK</t>
  </si>
  <si>
    <t>HVA-607855</t>
  </si>
  <si>
    <t>DO-20250513-25763</t>
  </si>
  <si>
    <t>Westborough, SC</t>
  </si>
  <si>
    <t>PAI-543042</t>
  </si>
  <si>
    <t>ACE-20240315-75136</t>
  </si>
  <si>
    <t>Jenniferview, TN</t>
  </si>
  <si>
    <t>FLO-569591</t>
  </si>
  <si>
    <t>WAL-20250305-62813</t>
  </si>
  <si>
    <t>New Jo, NM</t>
  </si>
  <si>
    <t>PLU-692425</t>
  </si>
  <si>
    <t>DO-20240310-34928</t>
  </si>
  <si>
    <t>South Stevenshire, OR</t>
  </si>
  <si>
    <t>LIG-986488</t>
  </si>
  <si>
    <t>DO-20241102-60989</t>
  </si>
  <si>
    <t>Lake Regina, FL</t>
  </si>
  <si>
    <t>PAI-733734</t>
  </si>
  <si>
    <t>MEN-20241021-77918</t>
  </si>
  <si>
    <t>New Ashley, WY</t>
  </si>
  <si>
    <t>HVA-719299</t>
  </si>
  <si>
    <t>ACE-20250105-54271</t>
  </si>
  <si>
    <t>East Josephfort, AS</t>
  </si>
  <si>
    <t>PAI-696811</t>
  </si>
  <si>
    <t>LOW-20241124-11699</t>
  </si>
  <si>
    <t>Kingtown, WV</t>
  </si>
  <si>
    <t>STO-839384</t>
  </si>
  <si>
    <t>FLO-20240813-47897</t>
  </si>
  <si>
    <t>Port Robin, MI</t>
  </si>
  <si>
    <t>OUT-720885</t>
  </si>
  <si>
    <t>MEN-20240710-92996</t>
  </si>
  <si>
    <t>South Josephfort, IA</t>
  </si>
  <si>
    <t>PAI-330934</t>
  </si>
  <si>
    <t>LOW-20250222-61825</t>
  </si>
  <si>
    <t>Tarabury, WI</t>
  </si>
  <si>
    <t>PLU-529562</t>
  </si>
  <si>
    <t>HAR-20241014-46341</t>
  </si>
  <si>
    <t>Yatesmouth, AS</t>
  </si>
  <si>
    <t>PAI-965695</t>
  </si>
  <si>
    <t>DO-20250209-19807</t>
  </si>
  <si>
    <t>East Thomas, MT</t>
  </si>
  <si>
    <t>STO-570695</t>
  </si>
  <si>
    <t>HAR-20240511-49857</t>
  </si>
  <si>
    <t>Crystalfurt, AL</t>
  </si>
  <si>
    <t>ELE-877977</t>
  </si>
  <si>
    <t>FLO-20241018-29325</t>
  </si>
  <si>
    <t>North Katherine, PA</t>
  </si>
  <si>
    <t>PAI-635816</t>
  </si>
  <si>
    <t>DO-20250124-29038</t>
  </si>
  <si>
    <t>Michaelville, MA</t>
  </si>
  <si>
    <t>PAI-611163</t>
  </si>
  <si>
    <t>DO-20240602-39675</t>
  </si>
  <si>
    <t>Lake Maxwellfurt, MO</t>
  </si>
  <si>
    <t>ELE-150212</t>
  </si>
  <si>
    <t>FLO-20240811-93487</t>
  </si>
  <si>
    <t>West Cynthia, OR</t>
  </si>
  <si>
    <t>KIT-911207</t>
  </si>
  <si>
    <t>HAR-20250311-87775</t>
  </si>
  <si>
    <t>West Deborahbury, IL</t>
  </si>
  <si>
    <t>ELE-543094</t>
  </si>
  <si>
    <t>CON-20250216-70090</t>
  </si>
  <si>
    <t>New Shannonfort, TX</t>
  </si>
  <si>
    <t>ELE-688729</t>
  </si>
  <si>
    <t>FLO-20240426-41854</t>
  </si>
  <si>
    <t>Bowenfurt, NV</t>
  </si>
  <si>
    <t>PAI-480556</t>
  </si>
  <si>
    <t>ACE-20250424-77560</t>
  </si>
  <si>
    <t>Wilsonshire, MD</t>
  </si>
  <si>
    <t>DOO-560239</t>
  </si>
  <si>
    <t>ACE-20250428-87019</t>
  </si>
  <si>
    <t>Davisborough, MH</t>
  </si>
  <si>
    <t>TOO-927535</t>
  </si>
  <si>
    <t>ACE-20250704-79531</t>
  </si>
  <si>
    <t>Jacksonfurt, ME</t>
  </si>
  <si>
    <t>DRY-914152</t>
  </si>
  <si>
    <t>84-20240702-63720</t>
  </si>
  <si>
    <t>West Douglasmouth, NY</t>
  </si>
  <si>
    <t>OUT-696456</t>
  </si>
  <si>
    <t>WAL-20241219-96213</t>
  </si>
  <si>
    <t>Bridgeschester, AZ</t>
  </si>
  <si>
    <t>STO-929891</t>
  </si>
  <si>
    <t>WAL-20250329-85588</t>
  </si>
  <si>
    <t>Fordton, MH</t>
  </si>
  <si>
    <t>OUT-766783</t>
  </si>
  <si>
    <t>HAR-20250110-81923</t>
  </si>
  <si>
    <t>New Haley, MN</t>
  </si>
  <si>
    <t>ELE-767352</t>
  </si>
  <si>
    <t>ACE-20241011-16523</t>
  </si>
  <si>
    <t>West Charles, MH</t>
  </si>
  <si>
    <t>LIG-689771</t>
  </si>
  <si>
    <t>DO-20241230-99544</t>
  </si>
  <si>
    <t>Thompsonmouth, NC</t>
  </si>
  <si>
    <t>KIT-580392</t>
  </si>
  <si>
    <t>ACE-20241019-56250</t>
  </si>
  <si>
    <t>Lake Tylerfort, MI</t>
  </si>
  <si>
    <t>PAI-421352</t>
  </si>
  <si>
    <t>MEN-20250615-59761</t>
  </si>
  <si>
    <t>Arthurstad, AS</t>
  </si>
  <si>
    <t>APP-854365</t>
  </si>
  <si>
    <t>THE-20250219-74453</t>
  </si>
  <si>
    <t>Mauricechester, GA</t>
  </si>
  <si>
    <t>ELE-898764</t>
  </si>
  <si>
    <t>84-20240929-21741</t>
  </si>
  <si>
    <t>Lake Kelly, WA</t>
  </si>
  <si>
    <t>ELE-199843</t>
  </si>
  <si>
    <t>FLO-20250330-41231</t>
  </si>
  <si>
    <t>Rebeccaberg, WI</t>
  </si>
  <si>
    <t>STO-573710</t>
  </si>
  <si>
    <t>MEN-20250302-34590</t>
  </si>
  <si>
    <t>Moranton, RI</t>
  </si>
  <si>
    <t>LIG-417791</t>
  </si>
  <si>
    <t>FLO-20240709-32250</t>
  </si>
  <si>
    <t>South David, IN</t>
  </si>
  <si>
    <t>LIG-842928</t>
  </si>
  <si>
    <t>ACE-20250321-48716</t>
  </si>
  <si>
    <t>Port Sarah, RI</t>
  </si>
  <si>
    <t>PLU-118473</t>
  </si>
  <si>
    <t>COS-20250506-83135</t>
  </si>
  <si>
    <t>Swansonburgh, NC</t>
  </si>
  <si>
    <t>APP-426724</t>
  </si>
  <si>
    <t>THE-20240517-60102</t>
  </si>
  <si>
    <t>DRY-707028</t>
  </si>
  <si>
    <t>ACE-20240318-25941</t>
  </si>
  <si>
    <t>Cynthiaborough, ME</t>
  </si>
  <si>
    <t>PAI-411561</t>
  </si>
  <si>
    <t>THE-20250327-30745</t>
  </si>
  <si>
    <t>Port Rebecca, WI</t>
  </si>
  <si>
    <t>STO-714167</t>
  </si>
  <si>
    <t>THE-20250712-61076</t>
  </si>
  <si>
    <t>West Ethan, IL</t>
  </si>
  <si>
    <t>HVA-144607</t>
  </si>
  <si>
    <t>WAL-20250415-59078</t>
  </si>
  <si>
    <t>Turnerfort, MT</t>
  </si>
  <si>
    <t>PAI-681587</t>
  </si>
  <si>
    <t>COS-20250223-73715</t>
  </si>
  <si>
    <t>Brittanystad, OK</t>
  </si>
  <si>
    <t>LUM-503510</t>
  </si>
  <si>
    <t>ACE-20250615-68428</t>
  </si>
  <si>
    <t>Johnsonshire, NM</t>
  </si>
  <si>
    <t>ELE-814416</t>
  </si>
  <si>
    <t>THE-20241023-58820</t>
  </si>
  <si>
    <t>North Samanthamouth, NH</t>
  </si>
  <si>
    <t>APP-204709</t>
  </si>
  <si>
    <t>ACE-20240801-70528</t>
  </si>
  <si>
    <t>Cohenmouth, IL</t>
  </si>
  <si>
    <t>STO-267144</t>
  </si>
  <si>
    <t>COS-20250127-19374</t>
  </si>
  <si>
    <t>West Susan, TN</t>
  </si>
  <si>
    <t>DOO-393137</t>
  </si>
  <si>
    <t>THE-20250516-73126</t>
  </si>
  <si>
    <t>Port Laurenfort, IN</t>
  </si>
  <si>
    <t>LIG-951685</t>
  </si>
  <si>
    <t>MEN-20240926-25325</t>
  </si>
  <si>
    <t>Coreytown, WY</t>
  </si>
  <si>
    <t>FLO-363096</t>
  </si>
  <si>
    <t>MEN-20250211-72221</t>
  </si>
  <si>
    <t>Hoodstad, TN</t>
  </si>
  <si>
    <t>FLO-665335</t>
  </si>
  <si>
    <t>COS-20250127-60224</t>
  </si>
  <si>
    <t>Berrybury, KS</t>
  </si>
  <si>
    <t>PAI-659202</t>
  </si>
  <si>
    <t>ACE-20240701-25973</t>
  </si>
  <si>
    <t>New Aaron, CO</t>
  </si>
  <si>
    <t>FLO-780934</t>
  </si>
  <si>
    <t>DO-20241215-51888</t>
  </si>
  <si>
    <t>Lake James, DC</t>
  </si>
  <si>
    <t>PAI-422344</t>
  </si>
  <si>
    <t>LOW-20241013-66388</t>
  </si>
  <si>
    <t>PLU-443618</t>
  </si>
  <si>
    <t>COS-20250227-81275</t>
  </si>
  <si>
    <t>Port Jesse, OR</t>
  </si>
  <si>
    <t>APP-158406</t>
  </si>
  <si>
    <t>DO-20250202-85033</t>
  </si>
  <si>
    <t>Medinashire, TX</t>
  </si>
  <si>
    <t>DRY-551924</t>
  </si>
  <si>
    <t>CON-20250331-66557</t>
  </si>
  <si>
    <t>East Teresa, IN</t>
  </si>
  <si>
    <t>DRY-542426</t>
  </si>
  <si>
    <t>84-20241210-36447</t>
  </si>
  <si>
    <t>Sanchezside, PW</t>
  </si>
  <si>
    <t>PLU-366212</t>
  </si>
  <si>
    <t>WAL-20240828-66606</t>
  </si>
  <si>
    <t>Kevinshire, DE</t>
  </si>
  <si>
    <t>OUT-899916</t>
  </si>
  <si>
    <t>LOW-20250226-22439</t>
  </si>
  <si>
    <t>West Kathryn, AL</t>
  </si>
  <si>
    <t>PAI-834833</t>
  </si>
  <si>
    <t>COS-20250427-87591</t>
  </si>
  <si>
    <t>East Christopherburgh, GA</t>
  </si>
  <si>
    <t>DRY-312333</t>
  </si>
  <si>
    <t>COS-20241202-96413</t>
  </si>
  <si>
    <t>South Kathrynbury, WV</t>
  </si>
  <si>
    <t>APP-166844</t>
  </si>
  <si>
    <t>WAL-20241129-90896</t>
  </si>
  <si>
    <t>Karentown, MN</t>
  </si>
  <si>
    <t>DRY-333655</t>
  </si>
  <si>
    <t>84-20250218-86454</t>
  </si>
  <si>
    <t>New Sara, IA</t>
  </si>
  <si>
    <t>ELE-726976</t>
  </si>
  <si>
    <t>HAR-20240721-49361</t>
  </si>
  <si>
    <t>New Allen, MT</t>
  </si>
  <si>
    <t>FLO-188542</t>
  </si>
  <si>
    <t>ACE-20241104-46320</t>
  </si>
  <si>
    <t>Edwardsburgh, NH</t>
  </si>
  <si>
    <t>APP-726372</t>
  </si>
  <si>
    <t>LOW-20250425-69166</t>
  </si>
  <si>
    <t>Jameshaven, LA</t>
  </si>
  <si>
    <t>DOO-907210</t>
  </si>
  <si>
    <t>84-20250419-47899</t>
  </si>
  <si>
    <t>APP-432642</t>
  </si>
  <si>
    <t>FLO-20240608-90242</t>
  </si>
  <si>
    <t>Port Victoriaburgh, AS</t>
  </si>
  <si>
    <t>APP-442283</t>
  </si>
  <si>
    <t>MEN-20240531-96612</t>
  </si>
  <si>
    <t>Port Dillon, TN</t>
  </si>
  <si>
    <t>STO-181791</t>
  </si>
  <si>
    <t>LOW-20241220-83594</t>
  </si>
  <si>
    <t>South Howardborough, NC</t>
  </si>
  <si>
    <t>DOO-194074</t>
  </si>
  <si>
    <t>THE-20241122-82435</t>
  </si>
  <si>
    <t>STO-930512</t>
  </si>
  <si>
    <t>LOW-20250718-57810</t>
  </si>
  <si>
    <t>Lisaville, VA</t>
  </si>
  <si>
    <t>DOO-697090</t>
  </si>
  <si>
    <t>COS-20250329-47553</t>
  </si>
  <si>
    <t>Wellsborough, CT</t>
  </si>
  <si>
    <t>HVA-416847</t>
  </si>
  <si>
    <t>ACE-20250624-68972</t>
  </si>
  <si>
    <t>Raventown, KS</t>
  </si>
  <si>
    <t>STO-413306</t>
  </si>
  <si>
    <t>84-20250401-53216</t>
  </si>
  <si>
    <t>Alexanderfort, NE</t>
  </si>
  <si>
    <t>LIG-868447</t>
  </si>
  <si>
    <t>DO-20250621-94247</t>
  </si>
  <si>
    <t>North Jack, WY</t>
  </si>
  <si>
    <t>KIT-913704</t>
  </si>
  <si>
    <t>MEN-20241207-94461</t>
  </si>
  <si>
    <t>Bakerberg, AS</t>
  </si>
  <si>
    <t>DRY-193863</t>
  </si>
  <si>
    <t>HAR-20240817-76118</t>
  </si>
  <si>
    <t>Port Michael, FM</t>
  </si>
  <si>
    <t>TOO-983928</t>
  </si>
  <si>
    <t>COS-20240422-97497</t>
  </si>
  <si>
    <t>Madisonfort, NV</t>
  </si>
  <si>
    <t>PLU-292106</t>
  </si>
  <si>
    <t>CON-20250418-39837</t>
  </si>
  <si>
    <t>New Lisashire, TN</t>
  </si>
  <si>
    <t>DRY-188829</t>
  </si>
  <si>
    <t>CON-20241216-84729</t>
  </si>
  <si>
    <t>Davischester, RI</t>
  </si>
  <si>
    <t>LUM-689630</t>
  </si>
  <si>
    <t>CON-20241210-12330</t>
  </si>
  <si>
    <t>West Diane, CA</t>
  </si>
  <si>
    <t>APP-960856</t>
  </si>
  <si>
    <t>CON-20241226-84216</t>
  </si>
  <si>
    <t>New Danny, MD</t>
  </si>
  <si>
    <t>ELE-840519</t>
  </si>
  <si>
    <t>84-20240526-21022</t>
  </si>
  <si>
    <t>Lake Ryanhaven, WI</t>
  </si>
  <si>
    <t>TOO-923384</t>
  </si>
  <si>
    <t>FLO-20250324-32346</t>
  </si>
  <si>
    <t>Kennethview, NC</t>
  </si>
  <si>
    <t>APP-352512</t>
  </si>
  <si>
    <t>DO-20250226-35648</t>
  </si>
  <si>
    <t>Lake Amber, MO</t>
  </si>
  <si>
    <t>ELE-651664</t>
  </si>
  <si>
    <t>CON-20240902-82056</t>
  </si>
  <si>
    <t>Mooreton, NH</t>
  </si>
  <si>
    <t>APP-405459</t>
  </si>
  <si>
    <t>COS-20250525-61900</t>
  </si>
  <si>
    <t>Ashleyview, VT</t>
  </si>
  <si>
    <t>FLO-636140</t>
  </si>
  <si>
    <t>84-20240304-90155</t>
  </si>
  <si>
    <t>North Rebeccafurt, MT</t>
  </si>
  <si>
    <t>OUT-435061</t>
  </si>
  <si>
    <t>THE-20240428-91942</t>
  </si>
  <si>
    <t>South Nicole, MA</t>
  </si>
  <si>
    <t>KIT-892239</t>
  </si>
  <si>
    <t>LOW-20250704-16864</t>
  </si>
  <si>
    <t>Rodriguezshire, SD</t>
  </si>
  <si>
    <t>STO-128447</t>
  </si>
  <si>
    <t>WAL-20250326-68264</t>
  </si>
  <si>
    <t>East Danielle, AZ</t>
  </si>
  <si>
    <t>STO-981414</t>
  </si>
  <si>
    <t>ACE-20240223-68864</t>
  </si>
  <si>
    <t>New Daniel, MH</t>
  </si>
  <si>
    <t>APP-950532</t>
  </si>
  <si>
    <t>HAR-20250119-34857</t>
  </si>
  <si>
    <t>West Paula, OH</t>
  </si>
  <si>
    <t>PAI-608092</t>
  </si>
  <si>
    <t>ACE-20241112-96720</t>
  </si>
  <si>
    <t>Erinmouth, AR</t>
  </si>
  <si>
    <t>TOO-767156</t>
  </si>
  <si>
    <t>DO-20241201-38111</t>
  </si>
  <si>
    <t>New Melissa, KY</t>
  </si>
  <si>
    <t>KIT-565718</t>
  </si>
  <si>
    <t>CON-20240922-57803</t>
  </si>
  <si>
    <t>Ronaldland, CT</t>
  </si>
  <si>
    <t>LIG-583373</t>
  </si>
  <si>
    <t>CON-20240629-54101</t>
  </si>
  <si>
    <t>South Sabrina, NJ</t>
  </si>
  <si>
    <t>APP-974825</t>
  </si>
  <si>
    <t>FLO-20240419-67927</t>
  </si>
  <si>
    <t>Harristown, MO</t>
  </si>
  <si>
    <t>OUT-492682</t>
  </si>
  <si>
    <t>FLO-20250110-37329</t>
  </si>
  <si>
    <t>East Patriciaborough, MT</t>
  </si>
  <si>
    <t>DRY-209249</t>
  </si>
  <si>
    <t>COS-20241013-39751</t>
  </si>
  <si>
    <t>West Lorrainehaven, FM</t>
  </si>
  <si>
    <t>KIT-736222</t>
  </si>
  <si>
    <t>THE-20240702-69247</t>
  </si>
  <si>
    <t>Randallmouth, NH</t>
  </si>
  <si>
    <t>LIG-291705</t>
  </si>
  <si>
    <t>WAL-20250428-72058</t>
  </si>
  <si>
    <t>North Jason, HI</t>
  </si>
  <si>
    <t>OUT-563342</t>
  </si>
  <si>
    <t>COS-20240221-85345</t>
  </si>
  <si>
    <t>Mullinsshire, TN</t>
  </si>
  <si>
    <t>PAI-119124</t>
  </si>
  <si>
    <t>MEN-20240219-13667</t>
  </si>
  <si>
    <t>West Megan, MN</t>
  </si>
  <si>
    <t>DOO-527191</t>
  </si>
  <si>
    <t>ACE-20250503-27592</t>
  </si>
  <si>
    <t>West Cody, FM</t>
  </si>
  <si>
    <t>FLO-20250623-82146</t>
  </si>
  <si>
    <t>New Troyside, MI</t>
  </si>
  <si>
    <t>LIG-442143</t>
  </si>
  <si>
    <t>COS-20240915-78793</t>
  </si>
  <si>
    <t>East Corystad, ND</t>
  </si>
  <si>
    <t>PLU-582613</t>
  </si>
  <si>
    <t>DO-20250625-22695</t>
  </si>
  <si>
    <t>Evanfort, SC</t>
  </si>
  <si>
    <t>OUT-540643</t>
  </si>
  <si>
    <t>HAR-20250704-43748</t>
  </si>
  <si>
    <t>South Robertton, WI</t>
  </si>
  <si>
    <t>APP-133533</t>
  </si>
  <si>
    <t>MEN-20241227-42145</t>
  </si>
  <si>
    <t>Torresmouth, NJ</t>
  </si>
  <si>
    <t>PLU-962091</t>
  </si>
  <si>
    <t>MEN-20240215-84018</t>
  </si>
  <si>
    <t>North Melissa, NC</t>
  </si>
  <si>
    <t>TOO-620179</t>
  </si>
  <si>
    <t>CON-20250110-25745</t>
  </si>
  <si>
    <t>Nicholetown, OR</t>
  </si>
  <si>
    <t>PAI-179725</t>
  </si>
  <si>
    <t>WAL-20240518-74724</t>
  </si>
  <si>
    <t>South Christown, UT</t>
  </si>
  <si>
    <t>HVA-576155</t>
  </si>
  <si>
    <t>84-20250216-52245</t>
  </si>
  <si>
    <t>Medinaport, PR</t>
  </si>
  <si>
    <t>LIG-896406</t>
  </si>
  <si>
    <t>DO-20250208-58663</t>
  </si>
  <si>
    <t>Port Amberton, TN</t>
  </si>
  <si>
    <t>LIG-558969</t>
  </si>
  <si>
    <t>ACE-20250302-34401</t>
  </si>
  <si>
    <t>Skinnerbury, MH</t>
  </si>
  <si>
    <t>PLU-479324</t>
  </si>
  <si>
    <t>COS-20240720-41675</t>
  </si>
  <si>
    <t>Hallberg, TN</t>
  </si>
  <si>
    <t>DOO-463988</t>
  </si>
  <si>
    <t>MEN-20240529-80315</t>
  </si>
  <si>
    <t>Kimbury, IA</t>
  </si>
  <si>
    <t>TOO-330636</t>
  </si>
  <si>
    <t>CON-20240305-26290</t>
  </si>
  <si>
    <t>Ramseyburgh, AK</t>
  </si>
  <si>
    <t>PLU-649672</t>
  </si>
  <si>
    <t>N/A</t>
  </si>
  <si>
    <t>KPI</t>
  </si>
  <si>
    <t>Number of unique transaction_id</t>
  </si>
  <si>
    <t>Total Sale</t>
  </si>
  <si>
    <t>Total Unit Sold(quantity)</t>
  </si>
  <si>
    <t>Total Discount Amount</t>
  </si>
  <si>
    <t>Discount Amount</t>
  </si>
  <si>
    <t>Average Transaction Value</t>
  </si>
  <si>
    <t>Sum of total_after_discount</t>
  </si>
  <si>
    <t>Row Labels</t>
  </si>
  <si>
    <t>Grand Total</t>
  </si>
  <si>
    <t>2024</t>
  </si>
  <si>
    <t>2025</t>
  </si>
  <si>
    <t>Jan</t>
  </si>
  <si>
    <t>Feb</t>
  </si>
  <si>
    <t>Mar</t>
  </si>
  <si>
    <t>Apr</t>
  </si>
  <si>
    <t>May</t>
  </si>
  <si>
    <t>Jun</t>
  </si>
  <si>
    <t>Jul</t>
  </si>
  <si>
    <t>Aug</t>
  </si>
  <si>
    <t>Sep</t>
  </si>
  <si>
    <t>Oct</t>
  </si>
  <si>
    <t>Nov</t>
  </si>
  <si>
    <t>Dec</t>
  </si>
  <si>
    <t>South Joyceburgh</t>
  </si>
  <si>
    <t xml:space="preserve"> AS</t>
  </si>
  <si>
    <t>New Scott</t>
  </si>
  <si>
    <t xml:space="preserve"> MS</t>
  </si>
  <si>
    <t>North David</t>
  </si>
  <si>
    <t xml:space="preserve"> TX</t>
  </si>
  <si>
    <t>Floresfort</t>
  </si>
  <si>
    <t xml:space="preserve"> AK</t>
  </si>
  <si>
    <t>North Margaretside</t>
  </si>
  <si>
    <t xml:space="preserve"> IL</t>
  </si>
  <si>
    <t>Burketown</t>
  </si>
  <si>
    <t xml:space="preserve"> PR</t>
  </si>
  <si>
    <t>Port Dominiqueview</t>
  </si>
  <si>
    <t xml:space="preserve"> FL</t>
  </si>
  <si>
    <t>Beckermouth</t>
  </si>
  <si>
    <t xml:space="preserve"> MA</t>
  </si>
  <si>
    <t>Brittanyborough</t>
  </si>
  <si>
    <t xml:space="preserve"> NE</t>
  </si>
  <si>
    <t>Andersonshire</t>
  </si>
  <si>
    <t xml:space="preserve"> ND</t>
  </si>
  <si>
    <t>Woodstown</t>
  </si>
  <si>
    <t xml:space="preserve"> WA</t>
  </si>
  <si>
    <t>West David</t>
  </si>
  <si>
    <t xml:space="preserve"> IA</t>
  </si>
  <si>
    <t>Katherineborough</t>
  </si>
  <si>
    <t xml:space="preserve"> NJ</t>
  </si>
  <si>
    <t>Williamview</t>
  </si>
  <si>
    <t xml:space="preserve"> DC</t>
  </si>
  <si>
    <t>West Lauren</t>
  </si>
  <si>
    <t xml:space="preserve"> MO</t>
  </si>
  <si>
    <t>Smithborough</t>
  </si>
  <si>
    <t xml:space="preserve"> AR</t>
  </si>
  <si>
    <t>Port Ginamouth</t>
  </si>
  <si>
    <t>West Marieshire</t>
  </si>
  <si>
    <t xml:space="preserve"> NM</t>
  </si>
  <si>
    <t>Mortonstad</t>
  </si>
  <si>
    <t xml:space="preserve"> OH</t>
  </si>
  <si>
    <t>Branchstad</t>
  </si>
  <si>
    <t xml:space="preserve"> WV</t>
  </si>
  <si>
    <t>Makaylaberg</t>
  </si>
  <si>
    <t>West Royton</t>
  </si>
  <si>
    <t xml:space="preserve"> ME</t>
  </si>
  <si>
    <t>West Benjamin</t>
  </si>
  <si>
    <t>Sandraville</t>
  </si>
  <si>
    <t xml:space="preserve"> PA</t>
  </si>
  <si>
    <t>West Gregoryshire</t>
  </si>
  <si>
    <t>Lake Lisa</t>
  </si>
  <si>
    <t>Jessicastad</t>
  </si>
  <si>
    <t xml:space="preserve"> MD</t>
  </si>
  <si>
    <t>North Mario</t>
  </si>
  <si>
    <t>Sotoport</t>
  </si>
  <si>
    <t>West Laurabury</t>
  </si>
  <si>
    <t xml:space="preserve"> NV</t>
  </si>
  <si>
    <t>Lake Bonnieside</t>
  </si>
  <si>
    <t xml:space="preserve"> HI</t>
  </si>
  <si>
    <t>Carolyntown</t>
  </si>
  <si>
    <t xml:space="preserve"> GU</t>
  </si>
  <si>
    <t>East Tarabury</t>
  </si>
  <si>
    <t>Herringville</t>
  </si>
  <si>
    <t xml:space="preserve"> MI</t>
  </si>
  <si>
    <t>Sparksland</t>
  </si>
  <si>
    <t>South Jodyhaven</t>
  </si>
  <si>
    <t xml:space="preserve"> DE</t>
  </si>
  <si>
    <t>Devinbury</t>
  </si>
  <si>
    <t xml:space="preserve"> KS</t>
  </si>
  <si>
    <t>Jillfurt</t>
  </si>
  <si>
    <t>East Kimberlyview</t>
  </si>
  <si>
    <t xml:space="preserve"> GA</t>
  </si>
  <si>
    <t>North Nicolasland</t>
  </si>
  <si>
    <t>Stevenfort</t>
  </si>
  <si>
    <t xml:space="preserve"> VA</t>
  </si>
  <si>
    <t>Lake Jennifer</t>
  </si>
  <si>
    <t>Lake Aliciafurt</t>
  </si>
  <si>
    <t xml:space="preserve"> MT</t>
  </si>
  <si>
    <t>North Christinaville</t>
  </si>
  <si>
    <t>Kimberlyport</t>
  </si>
  <si>
    <t xml:space="preserve"> CT</t>
  </si>
  <si>
    <t>South Lisa</t>
  </si>
  <si>
    <t>Prattmouth</t>
  </si>
  <si>
    <t>Sharonhaven</t>
  </si>
  <si>
    <t>Darrellstad</t>
  </si>
  <si>
    <t xml:space="preserve"> NC</t>
  </si>
  <si>
    <t>South Lori</t>
  </si>
  <si>
    <t>Lake Glennborough</t>
  </si>
  <si>
    <t xml:space="preserve"> PW</t>
  </si>
  <si>
    <t>Port Krista</t>
  </si>
  <si>
    <t>Lauraburgh</t>
  </si>
  <si>
    <t>Murphyton</t>
  </si>
  <si>
    <t xml:space="preserve"> NH</t>
  </si>
  <si>
    <t>Cristinamouth</t>
  </si>
  <si>
    <t xml:space="preserve"> MN</t>
  </si>
  <si>
    <t>New Erinchester</t>
  </si>
  <si>
    <t>New Taylorburgh</t>
  </si>
  <si>
    <t>Port Ricky</t>
  </si>
  <si>
    <t>Schroederburgh</t>
  </si>
  <si>
    <t xml:space="preserve"> WY</t>
  </si>
  <si>
    <t>Port Nancyview</t>
  </si>
  <si>
    <t>Santoshaven</t>
  </si>
  <si>
    <t>New William</t>
  </si>
  <si>
    <t>Leviside</t>
  </si>
  <si>
    <t>New Rachel</t>
  </si>
  <si>
    <t>New Monicamouth</t>
  </si>
  <si>
    <t xml:space="preserve"> TN</t>
  </si>
  <si>
    <t>East Codytown</t>
  </si>
  <si>
    <t xml:space="preserve"> KY</t>
  </si>
  <si>
    <t>Charlesfurt</t>
  </si>
  <si>
    <t xml:space="preserve"> AZ</t>
  </si>
  <si>
    <t>North Roberthaven</t>
  </si>
  <si>
    <t xml:space="preserve"> OR</t>
  </si>
  <si>
    <t>West Cameronchester</t>
  </si>
  <si>
    <t xml:space="preserve"> FM</t>
  </si>
  <si>
    <t>Johnside</t>
  </si>
  <si>
    <t>Port Sabrina</t>
  </si>
  <si>
    <t>Port Cynthiabury</t>
  </si>
  <si>
    <t>South Joshua</t>
  </si>
  <si>
    <t>East Emily</t>
  </si>
  <si>
    <t>Port Julie</t>
  </si>
  <si>
    <t xml:space="preserve"> LA</t>
  </si>
  <si>
    <t>Lake Sarahbury</t>
  </si>
  <si>
    <t xml:space="preserve"> RI</t>
  </si>
  <si>
    <t>Lisaview</t>
  </si>
  <si>
    <t>South Ivanview</t>
  </si>
  <si>
    <t>South Donaldtown</t>
  </si>
  <si>
    <t>Gibsonfort</t>
  </si>
  <si>
    <t xml:space="preserve"> ID</t>
  </si>
  <si>
    <t>North Kennethmouth</t>
  </si>
  <si>
    <t>Spencerfurt</t>
  </si>
  <si>
    <t xml:space="preserve"> OK</t>
  </si>
  <si>
    <t>West Jessica</t>
  </si>
  <si>
    <t xml:space="preserve"> AL</t>
  </si>
  <si>
    <t>East Anthony</t>
  </si>
  <si>
    <t xml:space="preserve"> NY</t>
  </si>
  <si>
    <t>Bethshire</t>
  </si>
  <si>
    <t xml:space="preserve"> UT</t>
  </si>
  <si>
    <t>Lake Lindaland</t>
  </si>
  <si>
    <t xml:space="preserve"> SC</t>
  </si>
  <si>
    <t>Vanessafurt</t>
  </si>
  <si>
    <t>West Brianchester</t>
  </si>
  <si>
    <t>Lake Jamieland</t>
  </si>
  <si>
    <t>Bethville</t>
  </si>
  <si>
    <t>Port Mariaview</t>
  </si>
  <si>
    <t>Port Sabrinaton</t>
  </si>
  <si>
    <t>Blevinsfort</t>
  </si>
  <si>
    <t>Lake Rickyfurt</t>
  </si>
  <si>
    <t>Thompsonshire</t>
  </si>
  <si>
    <t>Kristinaton</t>
  </si>
  <si>
    <t>Smithside</t>
  </si>
  <si>
    <t>East Edward</t>
  </si>
  <si>
    <t xml:space="preserve"> MH</t>
  </si>
  <si>
    <t>Kirkland</t>
  </si>
  <si>
    <t>Richardfurt</t>
  </si>
  <si>
    <t>Port Lori</t>
  </si>
  <si>
    <t>Burketon</t>
  </si>
  <si>
    <t>Andrewshire</t>
  </si>
  <si>
    <t>Tamaraburgh</t>
  </si>
  <si>
    <t>Lake Courtneyburgh</t>
  </si>
  <si>
    <t>Eduardobury</t>
  </si>
  <si>
    <t>Jessicaview</t>
  </si>
  <si>
    <t>Melaniestad</t>
  </si>
  <si>
    <t>Perkinsland</t>
  </si>
  <si>
    <t>Robertton</t>
  </si>
  <si>
    <t>West Jamie</t>
  </si>
  <si>
    <t>East Amberside</t>
  </si>
  <si>
    <t xml:space="preserve"> CO</t>
  </si>
  <si>
    <t>Rodrigueztown</t>
  </si>
  <si>
    <t>East Andre</t>
  </si>
  <si>
    <t>Luishaven</t>
  </si>
  <si>
    <t>Gouldbury</t>
  </si>
  <si>
    <t>Port Robertberg</t>
  </si>
  <si>
    <t>Lake Teresatown</t>
  </si>
  <si>
    <t>Bishopmouth</t>
  </si>
  <si>
    <t>Powellborough</t>
  </si>
  <si>
    <t xml:space="preserve"> SD</t>
  </si>
  <si>
    <t>New Jeffrey</t>
  </si>
  <si>
    <t>East Reginafurt</t>
  </si>
  <si>
    <t>Hugheston</t>
  </si>
  <si>
    <t>Melissabury</t>
  </si>
  <si>
    <t>North Jason</t>
  </si>
  <si>
    <t>Lisamouth</t>
  </si>
  <si>
    <t xml:space="preserve"> VI</t>
  </si>
  <si>
    <t>Blackberg</t>
  </si>
  <si>
    <t>North Reneebury</t>
  </si>
  <si>
    <t>New Jenniferville</t>
  </si>
  <si>
    <t xml:space="preserve"> MP</t>
  </si>
  <si>
    <t>Feliciaview</t>
  </si>
  <si>
    <t>Port Joseph</t>
  </si>
  <si>
    <t>South Mark</t>
  </si>
  <si>
    <t>North Davidfurt</t>
  </si>
  <si>
    <t>Griffinside</t>
  </si>
  <si>
    <t xml:space="preserve"> WI</t>
  </si>
  <si>
    <t>Larryport</t>
  </si>
  <si>
    <t>Angelaborough</t>
  </si>
  <si>
    <t>Lake Vincent</t>
  </si>
  <si>
    <t>Mejiaberg</t>
  </si>
  <si>
    <t>Carterton</t>
  </si>
  <si>
    <t>Port Jason</t>
  </si>
  <si>
    <t>West Donaldland</t>
  </si>
  <si>
    <t>Jonesville</t>
  </si>
  <si>
    <t>Aaronfurt</t>
  </si>
  <si>
    <t>Mcdonaldport</t>
  </si>
  <si>
    <t xml:space="preserve"> CA</t>
  </si>
  <si>
    <t>Jeremyfurt</t>
  </si>
  <si>
    <t>Lake Chadtown</t>
  </si>
  <si>
    <t>Morganburgh</t>
  </si>
  <si>
    <t>North Kaylahaven</t>
  </si>
  <si>
    <t>East Charlesview</t>
  </si>
  <si>
    <t>New Roberta</t>
  </si>
  <si>
    <t>Tylerside</t>
  </si>
  <si>
    <t>Michaelberg</t>
  </si>
  <si>
    <t>Hallmouth</t>
  </si>
  <si>
    <t>East Pamelaview</t>
  </si>
  <si>
    <t>Patrickberg</t>
  </si>
  <si>
    <t>Hillhaven</t>
  </si>
  <si>
    <t>East Charlesland</t>
  </si>
  <si>
    <t>Cassandraville</t>
  </si>
  <si>
    <t xml:space="preserve"> VT</t>
  </si>
  <si>
    <t>Ramirezside</t>
  </si>
  <si>
    <t>Robertfurt</t>
  </si>
  <si>
    <t>Port Gregory</t>
  </si>
  <si>
    <t>Savageton</t>
  </si>
  <si>
    <t>East Michelleshire</t>
  </si>
  <si>
    <t>South Garrettport</t>
  </si>
  <si>
    <t>Port Michaelfurt</t>
  </si>
  <si>
    <t>New Diana</t>
  </si>
  <si>
    <t>Isaacburgh</t>
  </si>
  <si>
    <t>Stewartland</t>
  </si>
  <si>
    <t>South Sarah</t>
  </si>
  <si>
    <t>Lake Wendy</t>
  </si>
  <si>
    <t>Juliastad</t>
  </si>
  <si>
    <t>Ruthton</t>
  </si>
  <si>
    <t>Codyborough</t>
  </si>
  <si>
    <t>Leonhaven</t>
  </si>
  <si>
    <t>Mccallton</t>
  </si>
  <si>
    <t>Johnsonton</t>
  </si>
  <si>
    <t>Lake Elizabeth</t>
  </si>
  <si>
    <t>Kevinstad</t>
  </si>
  <si>
    <t>Rileyview</t>
  </si>
  <si>
    <t>West Jeffreyhaven</t>
  </si>
  <si>
    <t>Lake Randy</t>
  </si>
  <si>
    <t>West Holly</t>
  </si>
  <si>
    <t>West Sonya</t>
  </si>
  <si>
    <t>Lake Robert</t>
  </si>
  <si>
    <t>North Patrick</t>
  </si>
  <si>
    <t>South Jodi</t>
  </si>
  <si>
    <t>New Jennaport</t>
  </si>
  <si>
    <t>Cameronland</t>
  </si>
  <si>
    <t>Olsonmouth</t>
  </si>
  <si>
    <t>Lake Annaville</t>
  </si>
  <si>
    <t>Port Ronald</t>
  </si>
  <si>
    <t>Robertstad</t>
  </si>
  <si>
    <t>North Lindaview</t>
  </si>
  <si>
    <t>Lake Shane</t>
  </si>
  <si>
    <t>North Jeremyhaven</t>
  </si>
  <si>
    <t>South Brendan</t>
  </si>
  <si>
    <t>New Debra</t>
  </si>
  <si>
    <t>Jacobville</t>
  </si>
  <si>
    <t>South Carol</t>
  </si>
  <si>
    <t>East Taylorfurt</t>
  </si>
  <si>
    <t>New Ashleyfurt</t>
  </si>
  <si>
    <t>Ashleyside</t>
  </si>
  <si>
    <t>Perrystad</t>
  </si>
  <si>
    <t>Chavezland</t>
  </si>
  <si>
    <t>Port Priscillaton</t>
  </si>
  <si>
    <t>Alexanderstad</t>
  </si>
  <si>
    <t>Hardymouth</t>
  </si>
  <si>
    <t>Danielsfort</t>
  </si>
  <si>
    <t>Josephtown</t>
  </si>
  <si>
    <t>East Brianna</t>
  </si>
  <si>
    <t>Davidshire</t>
  </si>
  <si>
    <t>Lake Frederick</t>
  </si>
  <si>
    <t>Bennettton</t>
  </si>
  <si>
    <t>North Ginaburgh</t>
  </si>
  <si>
    <t>Evansbury</t>
  </si>
  <si>
    <t>South Emilyberg</t>
  </si>
  <si>
    <t>Shaneview</t>
  </si>
  <si>
    <t>Lake Josephmouth</t>
  </si>
  <si>
    <t>Jordanmouth</t>
  </si>
  <si>
    <t>Allenburgh</t>
  </si>
  <si>
    <t>Port Michelleport</t>
  </si>
  <si>
    <t>North Eric</t>
  </si>
  <si>
    <t>New Christopher</t>
  </si>
  <si>
    <t>North Joyce</t>
  </si>
  <si>
    <t>Robertshaven</t>
  </si>
  <si>
    <t>North Katherineburgh</t>
  </si>
  <si>
    <t>Morrisfurt</t>
  </si>
  <si>
    <t>Port Maryport</t>
  </si>
  <si>
    <t>Port Patricia</t>
  </si>
  <si>
    <t>New Mollymouth</t>
  </si>
  <si>
    <t>South Charles</t>
  </si>
  <si>
    <t>North Jimmyside</t>
  </si>
  <si>
    <t>Lake Michaelland</t>
  </si>
  <si>
    <t>North Steven</t>
  </si>
  <si>
    <t>East Elizabethside</t>
  </si>
  <si>
    <t>Evanstown</t>
  </si>
  <si>
    <t>New Madison</t>
  </si>
  <si>
    <t>South Jonathantown</t>
  </si>
  <si>
    <t>West Brendan</t>
  </si>
  <si>
    <t>East Petertown</t>
  </si>
  <si>
    <t>Jaredfurt</t>
  </si>
  <si>
    <t>Lake Dianeland</t>
  </si>
  <si>
    <t>Elizabethland</t>
  </si>
  <si>
    <t>Durhamtown</t>
  </si>
  <si>
    <t>Johnborough</t>
  </si>
  <si>
    <t>Lake Tyrone</t>
  </si>
  <si>
    <t>South Davidland</t>
  </si>
  <si>
    <t>Lake Nathanielstad</t>
  </si>
  <si>
    <t>West Nicole</t>
  </si>
  <si>
    <t>Brendaland</t>
  </si>
  <si>
    <t>North Garyberg</t>
  </si>
  <si>
    <t>New Gregorymouth</t>
  </si>
  <si>
    <t>Novakview</t>
  </si>
  <si>
    <t xml:space="preserve"> IN</t>
  </si>
  <si>
    <t>Port Kelly</t>
  </si>
  <si>
    <t>Port Amanda</t>
  </si>
  <si>
    <t>Lindachester</t>
  </si>
  <si>
    <t>Port Richard</t>
  </si>
  <si>
    <t>North Melissa</t>
  </si>
  <si>
    <t>East Pamelaton</t>
  </si>
  <si>
    <t>Port Brianahaven</t>
  </si>
  <si>
    <t>Johnsonfurt</t>
  </si>
  <si>
    <t>South Sandrashire</t>
  </si>
  <si>
    <t>Rothstad</t>
  </si>
  <si>
    <t>New Aliciabury</t>
  </si>
  <si>
    <t>Lake Melanie</t>
  </si>
  <si>
    <t>East Barbara</t>
  </si>
  <si>
    <t>South Paulmouth</t>
  </si>
  <si>
    <t>Amandafurt</t>
  </si>
  <si>
    <t>Lake Heidi</t>
  </si>
  <si>
    <t>Port Karen</t>
  </si>
  <si>
    <t>New Leah</t>
  </si>
  <si>
    <t>East Sandra</t>
  </si>
  <si>
    <t>Michelleborough</t>
  </si>
  <si>
    <t>Sharonport</t>
  </si>
  <si>
    <t>Powellview</t>
  </si>
  <si>
    <t>New Becky</t>
  </si>
  <si>
    <t>East Katherineview</t>
  </si>
  <si>
    <t>Christineshire</t>
  </si>
  <si>
    <t>East Nicole</t>
  </si>
  <si>
    <t>New Emily</t>
  </si>
  <si>
    <t>North Valerietown</t>
  </si>
  <si>
    <t>Gillview</t>
  </si>
  <si>
    <t>Parrishland</t>
  </si>
  <si>
    <t>Christopherview</t>
  </si>
  <si>
    <t>Christopherland</t>
  </si>
  <si>
    <t>Moonchester</t>
  </si>
  <si>
    <t>North Barbara</t>
  </si>
  <si>
    <t>Fritzberg</t>
  </si>
  <si>
    <t>Douglasmouth</t>
  </si>
  <si>
    <t>North John</t>
  </si>
  <si>
    <t>Navarrofort</t>
  </si>
  <si>
    <t>South Abigail</t>
  </si>
  <si>
    <t>Shawborough</t>
  </si>
  <si>
    <t>Claytonborough</t>
  </si>
  <si>
    <t>Danielmouth</t>
  </si>
  <si>
    <t>West Katie</t>
  </si>
  <si>
    <t>Melissatown</t>
  </si>
  <si>
    <t>Donnachester</t>
  </si>
  <si>
    <t>New Brettburgh</t>
  </si>
  <si>
    <t>Brownport</t>
  </si>
  <si>
    <t>Pottsville</t>
  </si>
  <si>
    <t>North Dylanton</t>
  </si>
  <si>
    <t>Mcclureberg</t>
  </si>
  <si>
    <t>North Jamieberg</t>
  </si>
  <si>
    <t>West Sandrafort</t>
  </si>
  <si>
    <t>Reesehaven</t>
  </si>
  <si>
    <t>New Jennifershire</t>
  </si>
  <si>
    <t>Maddoxland</t>
  </si>
  <si>
    <t>Jenniferville</t>
  </si>
  <si>
    <t>West Markview</t>
  </si>
  <si>
    <t>East Robert</t>
  </si>
  <si>
    <t>West Brianbury</t>
  </si>
  <si>
    <t>Lindahaven</t>
  </si>
  <si>
    <t>Ortizstad</t>
  </si>
  <si>
    <t>Lake Mark</t>
  </si>
  <si>
    <t>West Erika</t>
  </si>
  <si>
    <t>Port Cesar</t>
  </si>
  <si>
    <t>Dannybury</t>
  </si>
  <si>
    <t>Vasquezchester</t>
  </si>
  <si>
    <t>Danielside</t>
  </si>
  <si>
    <t>Andrewfurt</t>
  </si>
  <si>
    <t>West Brandibury</t>
  </si>
  <si>
    <t>Hamptonfort</t>
  </si>
  <si>
    <t>North Diane</t>
  </si>
  <si>
    <t>New Gabriellefurt</t>
  </si>
  <si>
    <t>Lake William</t>
  </si>
  <si>
    <t>East Lisa</t>
  </si>
  <si>
    <t>West Jamesmouth</t>
  </si>
  <si>
    <t>Kimville</t>
  </si>
  <si>
    <t>West Reneemouth</t>
  </si>
  <si>
    <t>Bradleyland</t>
  </si>
  <si>
    <t>Port Sierra</t>
  </si>
  <si>
    <t>West Shelby</t>
  </si>
  <si>
    <t>Williamville</t>
  </si>
  <si>
    <t>North Amber</t>
  </si>
  <si>
    <t>South Brittanyland</t>
  </si>
  <si>
    <t>Warrenland</t>
  </si>
  <si>
    <t>Port Tammyfurt</t>
  </si>
  <si>
    <t>Austinchester</t>
  </si>
  <si>
    <t>Woodberg</t>
  </si>
  <si>
    <t>Michaelbury</t>
  </si>
  <si>
    <t>Lake Veronicamouth</t>
  </si>
  <si>
    <t>East Johnmouth</t>
  </si>
  <si>
    <t>Port Tannerland</t>
  </si>
  <si>
    <t>Tuckerbury</t>
  </si>
  <si>
    <t>West Brittany</t>
  </si>
  <si>
    <t>Frankmouth</t>
  </si>
  <si>
    <t>North Ryanbury</t>
  </si>
  <si>
    <t>Jasonport</t>
  </si>
  <si>
    <t>Geraldshire</t>
  </si>
  <si>
    <t>New Leslieborough</t>
  </si>
  <si>
    <t>Johnton</t>
  </si>
  <si>
    <t>Port Monica</t>
  </si>
  <si>
    <t>West Tiffany</t>
  </si>
  <si>
    <t>West Williamville</t>
  </si>
  <si>
    <t>West Christopher</t>
  </si>
  <si>
    <t>Perkinstown</t>
  </si>
  <si>
    <t>West Cindy</t>
  </si>
  <si>
    <t>East Melissashire</t>
  </si>
  <si>
    <t>North Ashley</t>
  </si>
  <si>
    <t>Zacharyborough</t>
  </si>
  <si>
    <t>Higginsbury</t>
  </si>
  <si>
    <t>West Cheryl</t>
  </si>
  <si>
    <t>New Sarah</t>
  </si>
  <si>
    <t>Lake Diana</t>
  </si>
  <si>
    <t>East Jillland</t>
  </si>
  <si>
    <t>Jeffreyfurt</t>
  </si>
  <si>
    <t>Deannamouth</t>
  </si>
  <si>
    <t>Michaelhaven</t>
  </si>
  <si>
    <t>Justinberg</t>
  </si>
  <si>
    <t>Wigginsville</t>
  </si>
  <si>
    <t>Keyberg</t>
  </si>
  <si>
    <t>South Richardport</t>
  </si>
  <si>
    <t>West Denisestad</t>
  </si>
  <si>
    <t>Christopherton</t>
  </si>
  <si>
    <t>Lake Linda</t>
  </si>
  <si>
    <t>North Tinaside</t>
  </si>
  <si>
    <t>Frankport</t>
  </si>
  <si>
    <t>New Arianafurt</t>
  </si>
  <si>
    <t>Lake Katherine</t>
  </si>
  <si>
    <t>Port Troy</t>
  </si>
  <si>
    <t>North Angela</t>
  </si>
  <si>
    <t>West Chrismouth</t>
  </si>
  <si>
    <t>Randystad</t>
  </si>
  <si>
    <t>North Shannon</t>
  </si>
  <si>
    <t>Michelleshire</t>
  </si>
  <si>
    <t>Anthonyburgh</t>
  </si>
  <si>
    <t>Kimmouth</t>
  </si>
  <si>
    <t>Port Danielside</t>
  </si>
  <si>
    <t>Amyville</t>
  </si>
  <si>
    <t>Gomezville</t>
  </si>
  <si>
    <t>New Courtney</t>
  </si>
  <si>
    <t>Bellview</t>
  </si>
  <si>
    <t>Lindseyfurt</t>
  </si>
  <si>
    <t>West Vickimouth</t>
  </si>
  <si>
    <t>Arnoldberg</t>
  </si>
  <si>
    <t>Tonyaville</t>
  </si>
  <si>
    <t>Port Jenniferfort</t>
  </si>
  <si>
    <t>Loristad</t>
  </si>
  <si>
    <t>North Douglas</t>
  </si>
  <si>
    <t>Charlesview</t>
  </si>
  <si>
    <t>Garciamouth</t>
  </si>
  <si>
    <t>Thomaston</t>
  </si>
  <si>
    <t>Williamshaven</t>
  </si>
  <si>
    <t>North Kevinburgh</t>
  </si>
  <si>
    <t>Dawsonmouth</t>
  </si>
  <si>
    <t>East Michael</t>
  </si>
  <si>
    <t>New Heather</t>
  </si>
  <si>
    <t>New Gloriaview</t>
  </si>
  <si>
    <t>West Davidchester</t>
  </si>
  <si>
    <t>Malonetown</t>
  </si>
  <si>
    <t>Mccoyfort</t>
  </si>
  <si>
    <t>Justintown</t>
  </si>
  <si>
    <t>Danielleberg</t>
  </si>
  <si>
    <t>Port Kaylahaven</t>
  </si>
  <si>
    <t>Port Gabriel</t>
  </si>
  <si>
    <t>Brandonfurt</t>
  </si>
  <si>
    <t>Dixonbury</t>
  </si>
  <si>
    <t>Garyborough</t>
  </si>
  <si>
    <t>Samanthastad</t>
  </si>
  <si>
    <t>North Anthony</t>
  </si>
  <si>
    <t>Ronaldview</t>
  </si>
  <si>
    <t>Austinside</t>
  </si>
  <si>
    <t>Kirbyberg</t>
  </si>
  <si>
    <t>Port Sheryl</t>
  </si>
  <si>
    <t>Smithmouth</t>
  </si>
  <si>
    <t>Michaelland</t>
  </si>
  <si>
    <t>East James</t>
  </si>
  <si>
    <t>Port Michaeltown</t>
  </si>
  <si>
    <t>Millerburgh</t>
  </si>
  <si>
    <t>Donaldton</t>
  </si>
  <si>
    <t>Amyland</t>
  </si>
  <si>
    <t>Lake John</t>
  </si>
  <si>
    <t>Lake Paigehaven</t>
  </si>
  <si>
    <t>Port Eric</t>
  </si>
  <si>
    <t>West Jessicatown</t>
  </si>
  <si>
    <t>Port Sylvia</t>
  </si>
  <si>
    <t>East Scott</t>
  </si>
  <si>
    <t>North Johnmouth</t>
  </si>
  <si>
    <t>Barrymouth</t>
  </si>
  <si>
    <t>Nicholeside</t>
  </si>
  <si>
    <t>Jesseland</t>
  </si>
  <si>
    <t>North Davidton</t>
  </si>
  <si>
    <t>Butlermouth</t>
  </si>
  <si>
    <t>Lake Timothystad</t>
  </si>
  <si>
    <t>New Christophershire</t>
  </si>
  <si>
    <t>Christopherville</t>
  </si>
  <si>
    <t>Port Monicaview</t>
  </si>
  <si>
    <t>Alexandermouth</t>
  </si>
  <si>
    <t>East Kathryn</t>
  </si>
  <si>
    <t>Rowlandland</t>
  </si>
  <si>
    <t>Lake Rachel</t>
  </si>
  <si>
    <t>Foxbury</t>
  </si>
  <si>
    <t>Wendychester</t>
  </si>
  <si>
    <t>West Jenny</t>
  </si>
  <si>
    <t>South Daryltown</t>
  </si>
  <si>
    <t>Sarahton</t>
  </si>
  <si>
    <t>Edwardberg</t>
  </si>
  <si>
    <t>Jeromeville</t>
  </si>
  <si>
    <t>Timothytown</t>
  </si>
  <si>
    <t>New Amyhaven</t>
  </si>
  <si>
    <t>Kimberlymouth</t>
  </si>
  <si>
    <t>New Scottland</t>
  </si>
  <si>
    <t>Myersbury</t>
  </si>
  <si>
    <t>New Carrieborough</t>
  </si>
  <si>
    <t>Shafferview</t>
  </si>
  <si>
    <t>Holmesbury</t>
  </si>
  <si>
    <t>Smithport</t>
  </si>
  <si>
    <t>North Rachelborough</t>
  </si>
  <si>
    <t>Brianton</t>
  </si>
  <si>
    <t>Port Allison</t>
  </si>
  <si>
    <t>Karifort</t>
  </si>
  <si>
    <t>New Jeffreymouth</t>
  </si>
  <si>
    <t>Colebury</t>
  </si>
  <si>
    <t>Joshuaside</t>
  </si>
  <si>
    <t>West Russell</t>
  </si>
  <si>
    <t>Port Elizabethmouth</t>
  </si>
  <si>
    <t>Kathleenmouth</t>
  </si>
  <si>
    <t>Johnburgh</t>
  </si>
  <si>
    <t>Lake Joshuaside</t>
  </si>
  <si>
    <t>Barbaraburgh</t>
  </si>
  <si>
    <t>South Michael</t>
  </si>
  <si>
    <t>Myersberg</t>
  </si>
  <si>
    <t>Kennethchester</t>
  </si>
  <si>
    <t>Davisland</t>
  </si>
  <si>
    <t>New Laura</t>
  </si>
  <si>
    <t>West Brianborough</t>
  </si>
  <si>
    <t>Armstrongborough</t>
  </si>
  <si>
    <t>Lake Stevenberg</t>
  </si>
  <si>
    <t>Pagebury</t>
  </si>
  <si>
    <t>Julieview</t>
  </si>
  <si>
    <t>New Stephanie</t>
  </si>
  <si>
    <t>North Justin</t>
  </si>
  <si>
    <t>Port Cindyview</t>
  </si>
  <si>
    <t>West Danieltown</t>
  </si>
  <si>
    <t>West Mark</t>
  </si>
  <si>
    <t>New Mark</t>
  </si>
  <si>
    <t>Lake Devonmouth</t>
  </si>
  <si>
    <t>West Allen</t>
  </si>
  <si>
    <t>West Shane</t>
  </si>
  <si>
    <t>North Allison</t>
  </si>
  <si>
    <t>South Jay</t>
  </si>
  <si>
    <t>New Joseph</t>
  </si>
  <si>
    <t>Millerport</t>
  </si>
  <si>
    <t>Johnsonborough</t>
  </si>
  <si>
    <t>New Margaret</t>
  </si>
  <si>
    <t>South John</t>
  </si>
  <si>
    <t>Branditon</t>
  </si>
  <si>
    <t>Goodhaven</t>
  </si>
  <si>
    <t>Jeremyview</t>
  </si>
  <si>
    <t>Valentinetown</t>
  </si>
  <si>
    <t>Curtisshire</t>
  </si>
  <si>
    <t>Allenhaven</t>
  </si>
  <si>
    <t>Port Sharonfurt</t>
  </si>
  <si>
    <t>Andreashire</t>
  </si>
  <si>
    <t>Weberbury</t>
  </si>
  <si>
    <t>Port Johnathantown</t>
  </si>
  <si>
    <t>North Carlos</t>
  </si>
  <si>
    <t>Matthewburgh</t>
  </si>
  <si>
    <t>Jennyburgh</t>
  </si>
  <si>
    <t>Jerrymouth</t>
  </si>
  <si>
    <t>Maryland</t>
  </si>
  <si>
    <t>Lake Barbara</t>
  </si>
  <si>
    <t>Harveyside</t>
  </si>
  <si>
    <t>North Leslie</t>
  </si>
  <si>
    <t>Kathleentown</t>
  </si>
  <si>
    <t>Lake Kennethburgh</t>
  </si>
  <si>
    <t>Lindabury</t>
  </si>
  <si>
    <t>Port Steven</t>
  </si>
  <si>
    <t>Glendatown</t>
  </si>
  <si>
    <t>Petermouth</t>
  </si>
  <si>
    <t>Hollyton</t>
  </si>
  <si>
    <t>West Davidberg</t>
  </si>
  <si>
    <t>Annetown</t>
  </si>
  <si>
    <t>North Donaldshire</t>
  </si>
  <si>
    <t>New Alicia</t>
  </si>
  <si>
    <t>East Monique</t>
  </si>
  <si>
    <t>Lake Melissa</t>
  </si>
  <si>
    <t>West Dawnville</t>
  </si>
  <si>
    <t>New Mitchellview</t>
  </si>
  <si>
    <t>East Connieview</t>
  </si>
  <si>
    <t>Port Derekport</t>
  </si>
  <si>
    <t>Jamesport</t>
  </si>
  <si>
    <t>North Jenniferberg</t>
  </si>
  <si>
    <t>New Connie</t>
  </si>
  <si>
    <t>Boothborough</t>
  </si>
  <si>
    <t>Robinsonville</t>
  </si>
  <si>
    <t>New Bonnieside</t>
  </si>
  <si>
    <t>Melindamouth</t>
  </si>
  <si>
    <t>Marcborough</t>
  </si>
  <si>
    <t>Christopherhaven</t>
  </si>
  <si>
    <t>Lake Rebeccaview</t>
  </si>
  <si>
    <t>New Justinstad</t>
  </si>
  <si>
    <t>Johnstad</t>
  </si>
  <si>
    <t>East Leah</t>
  </si>
  <si>
    <t>Collinsland</t>
  </si>
  <si>
    <t>West Madison</t>
  </si>
  <si>
    <t>Port Victorchester</t>
  </si>
  <si>
    <t>Frankstad</t>
  </si>
  <si>
    <t>Joshualand</t>
  </si>
  <si>
    <t>Jessicamouth</t>
  </si>
  <si>
    <t>Garrettberg</t>
  </si>
  <si>
    <t>South Michaelbury</t>
  </si>
  <si>
    <t>Lake Laurenside</t>
  </si>
  <si>
    <t>New Paulland</t>
  </si>
  <si>
    <t>North Shellyburgh</t>
  </si>
  <si>
    <t>Lake Kristenport</t>
  </si>
  <si>
    <t>North Morganshire</t>
  </si>
  <si>
    <t>South Davidfort</t>
  </si>
  <si>
    <t>Matthewmouth</t>
  </si>
  <si>
    <t>Port Juanport</t>
  </si>
  <si>
    <t>New Toddtown</t>
  </si>
  <si>
    <t>Lake Sarah</t>
  </si>
  <si>
    <t>South Rachel</t>
  </si>
  <si>
    <t>Clarkmouth</t>
  </si>
  <si>
    <t>North Rachelstad</t>
  </si>
  <si>
    <t>West Marie</t>
  </si>
  <si>
    <t>Riceview</t>
  </si>
  <si>
    <t>Faithborough</t>
  </si>
  <si>
    <t>East Markview</t>
  </si>
  <si>
    <t>Walshfort</t>
  </si>
  <si>
    <t>South Sandraberg</t>
  </si>
  <si>
    <t>East Anita</t>
  </si>
  <si>
    <t>South Crystal</t>
  </si>
  <si>
    <t>Mortonmouth</t>
  </si>
  <si>
    <t>Rodriguezshire</t>
  </si>
  <si>
    <t>North Katrina</t>
  </si>
  <si>
    <t>Port Rhonda</t>
  </si>
  <si>
    <t>Lake Patricia</t>
  </si>
  <si>
    <t>Nathanshire</t>
  </si>
  <si>
    <t>Lake Kathy</t>
  </si>
  <si>
    <t>East Julie</t>
  </si>
  <si>
    <t>Port Dylanburgh</t>
  </si>
  <si>
    <t>Debrahaven</t>
  </si>
  <si>
    <t>Gabriellemouth</t>
  </si>
  <si>
    <t>East Alejandroborough</t>
  </si>
  <si>
    <t>Tylerberg</t>
  </si>
  <si>
    <t>South Breanna</t>
  </si>
  <si>
    <t>South Thomas</t>
  </si>
  <si>
    <t>Rodriguezburgh</t>
  </si>
  <si>
    <t>Jeffreyberg</t>
  </si>
  <si>
    <t>Port Brian</t>
  </si>
  <si>
    <t>Lake Ian</t>
  </si>
  <si>
    <t>North Margaretbury</t>
  </si>
  <si>
    <t>Hernandezside</t>
  </si>
  <si>
    <t>Cynthiaton</t>
  </si>
  <si>
    <t>North Vincent</t>
  </si>
  <si>
    <t>Davidtown</t>
  </si>
  <si>
    <t>Aaronhaven</t>
  </si>
  <si>
    <t>Michaelshire</t>
  </si>
  <si>
    <t>Patrickmouth</t>
  </si>
  <si>
    <t>Susanborough</t>
  </si>
  <si>
    <t>South Angela</t>
  </si>
  <si>
    <t>Danielland</t>
  </si>
  <si>
    <t>East Jessica</t>
  </si>
  <si>
    <t>Youngtown</t>
  </si>
  <si>
    <t>Nguyenview</t>
  </si>
  <si>
    <t>Hinesmouth</t>
  </si>
  <si>
    <t>East Virginiahaven</t>
  </si>
  <si>
    <t>Williamtown</t>
  </si>
  <si>
    <t>West Anthonymouth</t>
  </si>
  <si>
    <t>New Alyssaview</t>
  </si>
  <si>
    <t>Kruegermouth</t>
  </si>
  <si>
    <t>Scottfort</t>
  </si>
  <si>
    <t>Dawnberg</t>
  </si>
  <si>
    <t>North Nicholasbury</t>
  </si>
  <si>
    <t>East Brad</t>
  </si>
  <si>
    <t>Riceton</t>
  </si>
  <si>
    <t>New James</t>
  </si>
  <si>
    <t>Mariaborough</t>
  </si>
  <si>
    <t>Port Jonathanshire</t>
  </si>
  <si>
    <t>South Isaac</t>
  </si>
  <si>
    <t>New Derrick</t>
  </si>
  <si>
    <t>South Allison</t>
  </si>
  <si>
    <t>Thompsonland</t>
  </si>
  <si>
    <t>South Amanda</t>
  </si>
  <si>
    <t>Port Morgan</t>
  </si>
  <si>
    <t>North Jefferychester</t>
  </si>
  <si>
    <t>Shortport</t>
  </si>
  <si>
    <t>Taylorton</t>
  </si>
  <si>
    <t>Nicholasborough</t>
  </si>
  <si>
    <t>North Stephen</t>
  </si>
  <si>
    <t>Silvafort</t>
  </si>
  <si>
    <t>Russelltown</t>
  </si>
  <si>
    <t>North Tracyfurt</t>
  </si>
  <si>
    <t>New Paulville</t>
  </si>
  <si>
    <t>South Donnastad</t>
  </si>
  <si>
    <t>South Jacqueline</t>
  </si>
  <si>
    <t>Kimberlyview</t>
  </si>
  <si>
    <t>Marvintown</t>
  </si>
  <si>
    <t>New Mary</t>
  </si>
  <si>
    <t>Tonyport</t>
  </si>
  <si>
    <t>East Lisaberg</t>
  </si>
  <si>
    <t>South Tabitha</t>
  </si>
  <si>
    <t>Gomezfurt</t>
  </si>
  <si>
    <t>Robertoborough</t>
  </si>
  <si>
    <t>West Kevin</t>
  </si>
  <si>
    <t>Waltersborough</t>
  </si>
  <si>
    <t>Bryanbury</t>
  </si>
  <si>
    <t>West Rogerside</t>
  </si>
  <si>
    <t>East Cynthia</t>
  </si>
  <si>
    <t>Owenbury</t>
  </si>
  <si>
    <t>Annetteport</t>
  </si>
  <si>
    <t>Port Benjaminland</t>
  </si>
  <si>
    <t>Johnnyton</t>
  </si>
  <si>
    <t>Tiffanyshire</t>
  </si>
  <si>
    <t>New Sean</t>
  </si>
  <si>
    <t>Shawtown</t>
  </si>
  <si>
    <t>West Richard</t>
  </si>
  <si>
    <t>Jenniferfurt</t>
  </si>
  <si>
    <t>Cruzfort</t>
  </si>
  <si>
    <t>North Heathermouth</t>
  </si>
  <si>
    <t>Bettyburgh</t>
  </si>
  <si>
    <t>Kendraside</t>
  </si>
  <si>
    <t>South Ashley</t>
  </si>
  <si>
    <t>New Robertstad</t>
  </si>
  <si>
    <t>Huangland</t>
  </si>
  <si>
    <t>Chenport</t>
  </si>
  <si>
    <t>Annport</t>
  </si>
  <si>
    <t>South Roger</t>
  </si>
  <si>
    <t>Port Jamesmouth</t>
  </si>
  <si>
    <t>Robersonfurt</t>
  </si>
  <si>
    <t>Samanthahaven</t>
  </si>
  <si>
    <t>Sarahmouth</t>
  </si>
  <si>
    <t>Dianastad</t>
  </si>
  <si>
    <t>Youngside</t>
  </si>
  <si>
    <t>Michelleport</t>
  </si>
  <si>
    <t>New Michael</t>
  </si>
  <si>
    <t>Lake Tinaview</t>
  </si>
  <si>
    <t>Darleneborough</t>
  </si>
  <si>
    <t>South Kennethstad</t>
  </si>
  <si>
    <t>Port Lisaburgh</t>
  </si>
  <si>
    <t>Sandratown</t>
  </si>
  <si>
    <t>Margaretland</t>
  </si>
  <si>
    <t>Millerville</t>
  </si>
  <si>
    <t>Lake Rachael</t>
  </si>
  <si>
    <t>Thompsonton</t>
  </si>
  <si>
    <t>Jacksonfurt</t>
  </si>
  <si>
    <t>West Kathyfort</t>
  </si>
  <si>
    <t>Frankton</t>
  </si>
  <si>
    <t>New Jimmytown</t>
  </si>
  <si>
    <t>West Jennifer</t>
  </si>
  <si>
    <t>Anitaton</t>
  </si>
  <si>
    <t>East Natalie</t>
  </si>
  <si>
    <t>New Kathrynville</t>
  </si>
  <si>
    <t>Davistown</t>
  </si>
  <si>
    <t>Port David</t>
  </si>
  <si>
    <t>Lestad</t>
  </si>
  <si>
    <t>Kennedyhaven</t>
  </si>
  <si>
    <t>New Erin</t>
  </si>
  <si>
    <t>Jonesborough</t>
  </si>
  <si>
    <t>New Ryanshire</t>
  </si>
  <si>
    <t>Jameston</t>
  </si>
  <si>
    <t>West Melindaborough</t>
  </si>
  <si>
    <t>Normanland</t>
  </si>
  <si>
    <t>North Christopherport</t>
  </si>
  <si>
    <t>Jacobshaven</t>
  </si>
  <si>
    <t>Elizabethchester</t>
  </si>
  <si>
    <t>New Paul</t>
  </si>
  <si>
    <t>Port Stephen</t>
  </si>
  <si>
    <t>New Garyfort</t>
  </si>
  <si>
    <t>Clarkview</t>
  </si>
  <si>
    <t>North Elizabeth</t>
  </si>
  <si>
    <t>West Stevemouth</t>
  </si>
  <si>
    <t>Lake Meredithstad</t>
  </si>
  <si>
    <t>Gonzalesport</t>
  </si>
  <si>
    <t>East Matthewville</t>
  </si>
  <si>
    <t>New Kevinburgh</t>
  </si>
  <si>
    <t>New Victoria</t>
  </si>
  <si>
    <t>East Stephenstad</t>
  </si>
  <si>
    <t>Port Annefurt</t>
  </si>
  <si>
    <t>West Baileyview</t>
  </si>
  <si>
    <t>Kellyfort</t>
  </si>
  <si>
    <t>East Javierhaven</t>
  </si>
  <si>
    <t>Whitemouth</t>
  </si>
  <si>
    <t>West Sarahmouth</t>
  </si>
  <si>
    <t>Yeseniashire</t>
  </si>
  <si>
    <t>New Gary</t>
  </si>
  <si>
    <t>West Michelle</t>
  </si>
  <si>
    <t>North Courtneychester</t>
  </si>
  <si>
    <t>Karentown</t>
  </si>
  <si>
    <t>Port Laurie</t>
  </si>
  <si>
    <t>Smithfurt</t>
  </si>
  <si>
    <t>Grantton</t>
  </si>
  <si>
    <t>West Crystal</t>
  </si>
  <si>
    <t>Isaacside</t>
  </si>
  <si>
    <t>Amyfurt</t>
  </si>
  <si>
    <t>Williamsmouth</t>
  </si>
  <si>
    <t>New Beverlyburgh</t>
  </si>
  <si>
    <t>Ronaldhaven</t>
  </si>
  <si>
    <t>Jenniferside</t>
  </si>
  <si>
    <t>East Ashley</t>
  </si>
  <si>
    <t>Draketown</t>
  </si>
  <si>
    <t>West Carol</t>
  </si>
  <si>
    <t>East Ruth</t>
  </si>
  <si>
    <t>Matthewsmouth</t>
  </si>
  <si>
    <t>Taylorport</t>
  </si>
  <si>
    <t>Annamouth</t>
  </si>
  <si>
    <t>Brittanybury</t>
  </si>
  <si>
    <t>West Markfurt</t>
  </si>
  <si>
    <t>North Charles</t>
  </si>
  <si>
    <t>North Russelltown</t>
  </si>
  <si>
    <t>North Peterton</t>
  </si>
  <si>
    <t>Mercerview</t>
  </si>
  <si>
    <t>North Dianahaven</t>
  </si>
  <si>
    <t>Port Jack</t>
  </si>
  <si>
    <t>Tylermouth</t>
  </si>
  <si>
    <t>Johnsonville</t>
  </si>
  <si>
    <t>Ryanburgh</t>
  </si>
  <si>
    <t>East Rachel</t>
  </si>
  <si>
    <t>North Matthewchester</t>
  </si>
  <si>
    <t>Andersonchester</t>
  </si>
  <si>
    <t>Wellsburgh</t>
  </si>
  <si>
    <t>Johnland</t>
  </si>
  <si>
    <t>Lake Ashley</t>
  </si>
  <si>
    <t>Edwardstown</t>
  </si>
  <si>
    <t>East Deborahberg</t>
  </si>
  <si>
    <t>Rachelshire</t>
  </si>
  <si>
    <t>Davidberg</t>
  </si>
  <si>
    <t>North Edward</t>
  </si>
  <si>
    <t>Thomasshire</t>
  </si>
  <si>
    <t>Hamiltonville</t>
  </si>
  <si>
    <t>East Michelleborough</t>
  </si>
  <si>
    <t>East Shane</t>
  </si>
  <si>
    <t>Port Savannah</t>
  </si>
  <si>
    <t>Christinebury</t>
  </si>
  <si>
    <t>North Alexandriaport</t>
  </si>
  <si>
    <t>Lestermouth</t>
  </si>
  <si>
    <t>South Shaun</t>
  </si>
  <si>
    <t>Josephstad</t>
  </si>
  <si>
    <t>Andersonmouth</t>
  </si>
  <si>
    <t>South Wendy</t>
  </si>
  <si>
    <t>Simmonsfort</t>
  </si>
  <si>
    <t>Hillfort</t>
  </si>
  <si>
    <t>East Rachelbury</t>
  </si>
  <si>
    <t>North Mitchellshire</t>
  </si>
  <si>
    <t>Maureenmouth</t>
  </si>
  <si>
    <t>Fowlershire</t>
  </si>
  <si>
    <t>West Daleview</t>
  </si>
  <si>
    <t>West Crystalton</t>
  </si>
  <si>
    <t>North Tiffanytown</t>
  </si>
  <si>
    <t>East Darleneview</t>
  </si>
  <si>
    <t>Maryport</t>
  </si>
  <si>
    <t>Port Dylanland</t>
  </si>
  <si>
    <t>Lake Caitlinborough</t>
  </si>
  <si>
    <t>Pagemouth</t>
  </si>
  <si>
    <t>Davisburgh</t>
  </si>
  <si>
    <t>Lorettaborough</t>
  </si>
  <si>
    <t>South Kristenland</t>
  </si>
  <si>
    <t>Port Lorettahaven</t>
  </si>
  <si>
    <t>Lauraside</t>
  </si>
  <si>
    <t>South Danny</t>
  </si>
  <si>
    <t>Alisonshire</t>
  </si>
  <si>
    <t>East Tina</t>
  </si>
  <si>
    <t>Port Kenneth</t>
  </si>
  <si>
    <t>North Samantha</t>
  </si>
  <si>
    <t>Kevinberg</t>
  </si>
  <si>
    <t>Hernandeztown</t>
  </si>
  <si>
    <t>Kennedyside</t>
  </si>
  <si>
    <t>Tomchester</t>
  </si>
  <si>
    <t>East Sherrystad</t>
  </si>
  <si>
    <t>Alvaradoton</t>
  </si>
  <si>
    <t>Josephview</t>
  </si>
  <si>
    <t>East Kaylaview</t>
  </si>
  <si>
    <t>Peterstad</t>
  </si>
  <si>
    <t>Bruceport</t>
  </si>
  <si>
    <t>Palmerchester</t>
  </si>
  <si>
    <t>Lake Kaylaport</t>
  </si>
  <si>
    <t>Woodhaven</t>
  </si>
  <si>
    <t>Dunlapview</t>
  </si>
  <si>
    <t>Lake Robertaburgh</t>
  </si>
  <si>
    <t>East Christopher</t>
  </si>
  <si>
    <t>Scottport</t>
  </si>
  <si>
    <t>Brianbury</t>
  </si>
  <si>
    <t>Lloydland</t>
  </si>
  <si>
    <t>Tracyside</t>
  </si>
  <si>
    <t>West Deniseton</t>
  </si>
  <si>
    <t>Turnertown</t>
  </si>
  <si>
    <t>Jaychester</t>
  </si>
  <si>
    <t>East Nathanton</t>
  </si>
  <si>
    <t>East Kathyburgh</t>
  </si>
  <si>
    <t>Port Amber</t>
  </si>
  <si>
    <t>Lake Emily</t>
  </si>
  <si>
    <t>South Heather</t>
  </si>
  <si>
    <t>Port John</t>
  </si>
  <si>
    <t>Charlesshire</t>
  </si>
  <si>
    <t>North Carolynton</t>
  </si>
  <si>
    <t>Curtisstad</t>
  </si>
  <si>
    <t>Vasquezville</t>
  </si>
  <si>
    <t>Port Hollyfort</t>
  </si>
  <si>
    <t>East Debbie</t>
  </si>
  <si>
    <t>East Ryanstad</t>
  </si>
  <si>
    <t>Fischermouth</t>
  </si>
  <si>
    <t>South Natashahaven</t>
  </si>
  <si>
    <t>Johnview</t>
  </si>
  <si>
    <t>Taylorstad</t>
  </si>
  <si>
    <t>Lake Annetteside</t>
  </si>
  <si>
    <t>Jonesview</t>
  </si>
  <si>
    <t>Port Lisa</t>
  </si>
  <si>
    <t>Lake Kathleenfurt</t>
  </si>
  <si>
    <t>South Catherineborough</t>
  </si>
  <si>
    <t>Lake Ernest</t>
  </si>
  <si>
    <t>Port Kennethburgh</t>
  </si>
  <si>
    <t>Port Russellville</t>
  </si>
  <si>
    <t>Lake Zachary</t>
  </si>
  <si>
    <t>New Erikastad</t>
  </si>
  <si>
    <t>New Kimville</t>
  </si>
  <si>
    <t>South Ericview</t>
  </si>
  <si>
    <t>Matthewborough</t>
  </si>
  <si>
    <t>North Jaime</t>
  </si>
  <si>
    <t>South Carl</t>
  </si>
  <si>
    <t>New Barrymouth</t>
  </si>
  <si>
    <t>East Lindaside</t>
  </si>
  <si>
    <t>Cheryltown</t>
  </si>
  <si>
    <t>South Ann</t>
  </si>
  <si>
    <t>Port Reneebury</t>
  </si>
  <si>
    <t>North Paulmouth</t>
  </si>
  <si>
    <t>Castrostad</t>
  </si>
  <si>
    <t>Markmouth</t>
  </si>
  <si>
    <t>Vickiborough</t>
  </si>
  <si>
    <t>Brittanyfurt</t>
  </si>
  <si>
    <t>North Kevin</t>
  </si>
  <si>
    <t>Grahamshire</t>
  </si>
  <si>
    <t>East Erinchester</t>
  </si>
  <si>
    <t>Lake Jenniferborough</t>
  </si>
  <si>
    <t>Port Michael</t>
  </si>
  <si>
    <t>Port Katrina</t>
  </si>
  <si>
    <t>Cochranview</t>
  </si>
  <si>
    <t>Williamsfurt</t>
  </si>
  <si>
    <t>Tracieland</t>
  </si>
  <si>
    <t>Joelchester</t>
  </si>
  <si>
    <t>West Miketown</t>
  </si>
  <si>
    <t>West Brianstad</t>
  </si>
  <si>
    <t>Donnafort</t>
  </si>
  <si>
    <t>East Melissa</t>
  </si>
  <si>
    <t>Lake Charlesburgh</t>
  </si>
  <si>
    <t>New Jenniferberg</t>
  </si>
  <si>
    <t>South Elizabeth</t>
  </si>
  <si>
    <t>West Markland</t>
  </si>
  <si>
    <t>East Adamport</t>
  </si>
  <si>
    <t>South Rebeccafurt</t>
  </si>
  <si>
    <t>Leachchester</t>
  </si>
  <si>
    <t>Robinsonberg</t>
  </si>
  <si>
    <t>Snyderborough</t>
  </si>
  <si>
    <t>Maychester</t>
  </si>
  <si>
    <t>Kleinville</t>
  </si>
  <si>
    <t>New Andreatown</t>
  </si>
  <si>
    <t>Mccoymouth</t>
  </si>
  <si>
    <t>Lake Mandy</t>
  </si>
  <si>
    <t>New Jamesfort</t>
  </si>
  <si>
    <t>Baxterhaven</t>
  </si>
  <si>
    <t>Morganton</t>
  </si>
  <si>
    <t>Hartmanmouth</t>
  </si>
  <si>
    <t>Thomaschester</t>
  </si>
  <si>
    <t>North Nataliemouth</t>
  </si>
  <si>
    <t>South Jamie</t>
  </si>
  <si>
    <t>New Jefferyton</t>
  </si>
  <si>
    <t>Melanieview</t>
  </si>
  <si>
    <t>Mannchester</t>
  </si>
  <si>
    <t>North Hollytown</t>
  </si>
  <si>
    <t>Rhondamouth</t>
  </si>
  <si>
    <t>East Howardberg</t>
  </si>
  <si>
    <t>Sheppardville</t>
  </si>
  <si>
    <t>Travisfort</t>
  </si>
  <si>
    <t>Lake Craig</t>
  </si>
  <si>
    <t>Morrisfort</t>
  </si>
  <si>
    <t>Hannahburgh</t>
  </si>
  <si>
    <t>Mendozamouth</t>
  </si>
  <si>
    <t>Gregoryshire</t>
  </si>
  <si>
    <t>Carlosshire</t>
  </si>
  <si>
    <t>Gonzalesberg</t>
  </si>
  <si>
    <t>Thompsonstad</t>
  </si>
  <si>
    <t>Willieland</t>
  </si>
  <si>
    <t>Robertmouth</t>
  </si>
  <si>
    <t>West Christinatown</t>
  </si>
  <si>
    <t>Houstonchester</t>
  </si>
  <si>
    <t>Warrenton</t>
  </si>
  <si>
    <t>West Michael</t>
  </si>
  <si>
    <t>Morrisonfort</t>
  </si>
  <si>
    <t>Lake Kristinaland</t>
  </si>
  <si>
    <t>South Larry</t>
  </si>
  <si>
    <t>West Courtneyton</t>
  </si>
  <si>
    <t>Taraville</t>
  </si>
  <si>
    <t>New Robertland</t>
  </si>
  <si>
    <t>Williamside</t>
  </si>
  <si>
    <t>Johnsonfort</t>
  </si>
  <si>
    <t>South Jessicatown</t>
  </si>
  <si>
    <t>Maldonadoborough</t>
  </si>
  <si>
    <t>West Roberto</t>
  </si>
  <si>
    <t>West Jacqueline</t>
  </si>
  <si>
    <t>Campbellport</t>
  </si>
  <si>
    <t>Josephfort</t>
  </si>
  <si>
    <t>Leemouth</t>
  </si>
  <si>
    <t>Millerfort</t>
  </si>
  <si>
    <t>Danielsbury</t>
  </si>
  <si>
    <t>Lake Emmamouth</t>
  </si>
  <si>
    <t>Howardborough</t>
  </si>
  <si>
    <t>Burtonberg</t>
  </si>
  <si>
    <t>Amandaport</t>
  </si>
  <si>
    <t>Abbottmouth</t>
  </si>
  <si>
    <t>Cunninghamland</t>
  </si>
  <si>
    <t>Holtbury</t>
  </si>
  <si>
    <t>Port Stephaniehaven</t>
  </si>
  <si>
    <t>East Kathyville</t>
  </si>
  <si>
    <t>Lisahaven</t>
  </si>
  <si>
    <t>Ruizside</t>
  </si>
  <si>
    <t>Berrybury</t>
  </si>
  <si>
    <t>Richardsport</t>
  </si>
  <si>
    <t>Lake Shannon</t>
  </si>
  <si>
    <t>Mollyton</t>
  </si>
  <si>
    <t>Sabrinaton</t>
  </si>
  <si>
    <t>Lake Alexanderfurt</t>
  </si>
  <si>
    <t>South Chloe</t>
  </si>
  <si>
    <t>Bradfordfort</t>
  </si>
  <si>
    <t>Lake Aprilmouth</t>
  </si>
  <si>
    <t>West Douglasmouth</t>
  </si>
  <si>
    <t>Jeffreyburgh</t>
  </si>
  <si>
    <t>Phillipsland</t>
  </si>
  <si>
    <t>West Jeremy</t>
  </si>
  <si>
    <t>New Abigail</t>
  </si>
  <si>
    <t>Yolandafort</t>
  </si>
  <si>
    <t>Jordanville</t>
  </si>
  <si>
    <t>Burgessville</t>
  </si>
  <si>
    <t>Freemanside</t>
  </si>
  <si>
    <t>South Katherine</t>
  </si>
  <si>
    <t>New Sandra</t>
  </si>
  <si>
    <t>East Angela</t>
  </si>
  <si>
    <t>Port Jonstad</t>
  </si>
  <si>
    <t>Floresburgh</t>
  </si>
  <si>
    <t>Davidton</t>
  </si>
  <si>
    <t>Scottberg</t>
  </si>
  <si>
    <t>West Morgan</t>
  </si>
  <si>
    <t>Ramosburgh</t>
  </si>
  <si>
    <t>Port Jeffreybury</t>
  </si>
  <si>
    <t>Masonmouth</t>
  </si>
  <si>
    <t>Fisherberg</t>
  </si>
  <si>
    <t>Jenningsshire</t>
  </si>
  <si>
    <t>West Zachary</t>
  </si>
  <si>
    <t>Paulborough</t>
  </si>
  <si>
    <t>Rodriguezberg</t>
  </si>
  <si>
    <t>East Heather</t>
  </si>
  <si>
    <t>Hunterville</t>
  </si>
  <si>
    <t>New Lauren</t>
  </si>
  <si>
    <t>Kimberlyshire</t>
  </si>
  <si>
    <t>Everettland</t>
  </si>
  <si>
    <t>Jessicachester</t>
  </si>
  <si>
    <t>New Elizabeth</t>
  </si>
  <si>
    <t>West Peterberg</t>
  </si>
  <si>
    <t>Hortonstad</t>
  </si>
  <si>
    <t>Davisborough</t>
  </si>
  <si>
    <t>Schneiderville</t>
  </si>
  <si>
    <t>Port Sarah</t>
  </si>
  <si>
    <t>Stephenstad</t>
  </si>
  <si>
    <t>Charlotteshire</t>
  </si>
  <si>
    <t>Lake Christopherhaven</t>
  </si>
  <si>
    <t>Christinashire</t>
  </si>
  <si>
    <t>North Debra</t>
  </si>
  <si>
    <t>East Peterside</t>
  </si>
  <si>
    <t>Turnerton</t>
  </si>
  <si>
    <t>Kennethmouth</t>
  </si>
  <si>
    <t>Jonathanburgh</t>
  </si>
  <si>
    <t>Nicholsonmouth</t>
  </si>
  <si>
    <t>Philipland</t>
  </si>
  <si>
    <t>Mccartyville</t>
  </si>
  <si>
    <t>New Rachelmouth</t>
  </si>
  <si>
    <t>North Jill</t>
  </si>
  <si>
    <t>South Kathyberg</t>
  </si>
  <si>
    <t>Lake Aaronport</t>
  </si>
  <si>
    <t>New Veronica</t>
  </si>
  <si>
    <t>New Alexandraside</t>
  </si>
  <si>
    <t>South Debbiefort</t>
  </si>
  <si>
    <t>New Jennyville</t>
  </si>
  <si>
    <t>South Karibury</t>
  </si>
  <si>
    <t>Michaelchester</t>
  </si>
  <si>
    <t>Mendozabury</t>
  </si>
  <si>
    <t>North Meagan</t>
  </si>
  <si>
    <t>Perezburgh</t>
  </si>
  <si>
    <t>North Gary</t>
  </si>
  <si>
    <t>Jamieland</t>
  </si>
  <si>
    <t>East Kennethport</t>
  </si>
  <si>
    <t>Jillhaven</t>
  </si>
  <si>
    <t>South Spencerville</t>
  </si>
  <si>
    <t>Lake Karina</t>
  </si>
  <si>
    <t>Macdonaldbury</t>
  </si>
  <si>
    <t>New Reneefurt</t>
  </si>
  <si>
    <t>Port Jerrymouth</t>
  </si>
  <si>
    <t>Lake Heather</t>
  </si>
  <si>
    <t>South Eduardoberg</t>
  </si>
  <si>
    <t>Reginachester</t>
  </si>
  <si>
    <t>Fernandezshire</t>
  </si>
  <si>
    <t>Sophiahaven</t>
  </si>
  <si>
    <t>Andersonburgh</t>
  </si>
  <si>
    <t>East Laura</t>
  </si>
  <si>
    <t>South Coreybury</t>
  </si>
  <si>
    <t>Tylerchester</t>
  </si>
  <si>
    <t>New Ashley</t>
  </si>
  <si>
    <t>Aaronfort</t>
  </si>
  <si>
    <t>West Tara</t>
  </si>
  <si>
    <t>Johnsonport</t>
  </si>
  <si>
    <t>Martinezport</t>
  </si>
  <si>
    <t>Lake Aliciaburgh</t>
  </si>
  <si>
    <t>East Tiffanyville</t>
  </si>
  <si>
    <t>South Mary</t>
  </si>
  <si>
    <t>Thomasburgh</t>
  </si>
  <si>
    <t>Traceyburgh</t>
  </si>
  <si>
    <t>Moorechester</t>
  </si>
  <si>
    <t>Estestown</t>
  </si>
  <si>
    <t>Lake Kirkland</t>
  </si>
  <si>
    <t>Lake Andrew</t>
  </si>
  <si>
    <t>South Maryville</t>
  </si>
  <si>
    <t>Denisetown</t>
  </si>
  <si>
    <t>North Jacqueline</t>
  </si>
  <si>
    <t>Lake Jonathan</t>
  </si>
  <si>
    <t>Markfurt</t>
  </si>
  <si>
    <t>Rickychester</t>
  </si>
  <si>
    <t>Malonemouth</t>
  </si>
  <si>
    <t>East Bridget</t>
  </si>
  <si>
    <t>Katrinamouth</t>
  </si>
  <si>
    <t>Toddland</t>
  </si>
  <si>
    <t>Michaelstad</t>
  </si>
  <si>
    <t>Leeburgh</t>
  </si>
  <si>
    <t>Port Michaelmouth</t>
  </si>
  <si>
    <t>New Kenneth</t>
  </si>
  <si>
    <t>Davidmouth</t>
  </si>
  <si>
    <t>Jamestown</t>
  </si>
  <si>
    <t>East Michaelland</t>
  </si>
  <si>
    <t>New Beverly</t>
  </si>
  <si>
    <t>Jamesside</t>
  </si>
  <si>
    <t>East Terri</t>
  </si>
  <si>
    <t>Lopezville</t>
  </si>
  <si>
    <t>Melissamouth</t>
  </si>
  <si>
    <t>Smithhaven</t>
  </si>
  <si>
    <t>South Charlesburgh</t>
  </si>
  <si>
    <t>North Jennifertown</t>
  </si>
  <si>
    <t>East Barbaraborough</t>
  </si>
  <si>
    <t>West Eric</t>
  </si>
  <si>
    <t>Jacobhaven</t>
  </si>
  <si>
    <t>Port Karenview</t>
  </si>
  <si>
    <t>Jenniferton</t>
  </si>
  <si>
    <t>Gutierrezbury</t>
  </si>
  <si>
    <t>Masonville</t>
  </si>
  <si>
    <t>Hintonmouth</t>
  </si>
  <si>
    <t>South Jenna</t>
  </si>
  <si>
    <t>Lake Marcshire</t>
  </si>
  <si>
    <t>Lake Jeffrey</t>
  </si>
  <si>
    <t>Angelashire</t>
  </si>
  <si>
    <t>Jeremyborough</t>
  </si>
  <si>
    <t>East Joshuaton</t>
  </si>
  <si>
    <t>Michaelfurt</t>
  </si>
  <si>
    <t>Sarahchester</t>
  </si>
  <si>
    <t>Brownview</t>
  </si>
  <si>
    <t>East Christinastad</t>
  </si>
  <si>
    <t>Lisafort</t>
  </si>
  <si>
    <t>Port Nicoleport</t>
  </si>
  <si>
    <t>Port Melissa</t>
  </si>
  <si>
    <t>Port Kylemouth</t>
  </si>
  <si>
    <t>Deborahfurt</t>
  </si>
  <si>
    <t>Mendezmouth</t>
  </si>
  <si>
    <t>Lake Fredbury</t>
  </si>
  <si>
    <t>North Tracy</t>
  </si>
  <si>
    <t>Port Robertmouth</t>
  </si>
  <si>
    <t>Staceyberg</t>
  </si>
  <si>
    <t>South Kelly</t>
  </si>
  <si>
    <t>Collinsshire</t>
  </si>
  <si>
    <t>North Riley</t>
  </si>
  <si>
    <t>East Robertmouth</t>
  </si>
  <si>
    <t>Woodview</t>
  </si>
  <si>
    <t>Wrightstad</t>
  </si>
  <si>
    <t>Lake Aaronview</t>
  </si>
  <si>
    <t>Hollandchester</t>
  </si>
  <si>
    <t>Mannfurt</t>
  </si>
  <si>
    <t>Christinaborough</t>
  </si>
  <si>
    <t>West Donnachester</t>
  </si>
  <si>
    <t>Samanthaland</t>
  </si>
  <si>
    <t>Pamelamouth</t>
  </si>
  <si>
    <t>Jamesborough</t>
  </si>
  <si>
    <t>South Josephtown</t>
  </si>
  <si>
    <t>Jasmineside</t>
  </si>
  <si>
    <t>Port Jamesstad</t>
  </si>
  <si>
    <t>West Alicia</t>
  </si>
  <si>
    <t>South Daniel</t>
  </si>
  <si>
    <t>Heatherborough</t>
  </si>
  <si>
    <t>New Kaylaborough</t>
  </si>
  <si>
    <t>North Colin</t>
  </si>
  <si>
    <t>South Tiffany</t>
  </si>
  <si>
    <t>North Melaniemouth</t>
  </si>
  <si>
    <t>Ramirezhaven</t>
  </si>
  <si>
    <t>West Robertville</t>
  </si>
  <si>
    <t>Nelsonville</t>
  </si>
  <si>
    <t>New Monicashire</t>
  </si>
  <si>
    <t>Jessicaton</t>
  </si>
  <si>
    <t>Crystaltown</t>
  </si>
  <si>
    <t>Mayoberg</t>
  </si>
  <si>
    <t>East Karen</t>
  </si>
  <si>
    <t>Sharonbury</t>
  </si>
  <si>
    <t>Lake Christopher</t>
  </si>
  <si>
    <t>East Sarah</t>
  </si>
  <si>
    <t>Mcdanielview</t>
  </si>
  <si>
    <t>Stewartfurt</t>
  </si>
  <si>
    <t>Lake Danny</t>
  </si>
  <si>
    <t>Jamesville</t>
  </si>
  <si>
    <t>Port Cody</t>
  </si>
  <si>
    <t>East Rebecca</t>
  </si>
  <si>
    <t>Anthonyview</t>
  </si>
  <si>
    <t>Ericton</t>
  </si>
  <si>
    <t>Longland</t>
  </si>
  <si>
    <t>West Lisa</t>
  </si>
  <si>
    <t>Huntville</t>
  </si>
  <si>
    <t>East Joshua</t>
  </si>
  <si>
    <t>Hillborough</t>
  </si>
  <si>
    <t>East Joyce</t>
  </si>
  <si>
    <t>West Sabrina</t>
  </si>
  <si>
    <t>West Bethany</t>
  </si>
  <si>
    <t>New Shannon</t>
  </si>
  <si>
    <t>North Jenniferchester</t>
  </si>
  <si>
    <t>Martinezside</t>
  </si>
  <si>
    <t>Cherryborough</t>
  </si>
  <si>
    <t>West Courtney</t>
  </si>
  <si>
    <t>Kristophermouth</t>
  </si>
  <si>
    <t>Lake Tamara</t>
  </si>
  <si>
    <t>South Tamimouth</t>
  </si>
  <si>
    <t>Greenburgh</t>
  </si>
  <si>
    <t>Frazierchester</t>
  </si>
  <si>
    <t>North Veronica</t>
  </si>
  <si>
    <t>Port Garrettland</t>
  </si>
  <si>
    <t>North Natashaland</t>
  </si>
  <si>
    <t>Tammyfurt</t>
  </si>
  <si>
    <t>Brendashire</t>
  </si>
  <si>
    <t>Ramirezberg</t>
  </si>
  <si>
    <t>Howellport</t>
  </si>
  <si>
    <t>Brentborough</t>
  </si>
  <si>
    <t>Brendaton</t>
  </si>
  <si>
    <t>Donaldsontown</t>
  </si>
  <si>
    <t>Burnettfurt</t>
  </si>
  <si>
    <t>North Alexander</t>
  </si>
  <si>
    <t>New Richard</t>
  </si>
  <si>
    <t>North Lesliefort</t>
  </si>
  <si>
    <t>South Kathryn</t>
  </si>
  <si>
    <t>West John</t>
  </si>
  <si>
    <t>North Derek</t>
  </si>
  <si>
    <t>South Jennifer</t>
  </si>
  <si>
    <t>Stacymouth</t>
  </si>
  <si>
    <t>New Stephentown</t>
  </si>
  <si>
    <t>North Jennifer</t>
  </si>
  <si>
    <t>South Billytown</t>
  </si>
  <si>
    <t>North Curtis</t>
  </si>
  <si>
    <t>South Rebeccamouth</t>
  </si>
  <si>
    <t>Johnsonmouth</t>
  </si>
  <si>
    <t>Hancockmouth</t>
  </si>
  <si>
    <t>Lake Michaelborough</t>
  </si>
  <si>
    <t>Rojashaven</t>
  </si>
  <si>
    <t>North Suzanne</t>
  </si>
  <si>
    <t>Hortonborough</t>
  </si>
  <si>
    <t>Knightborough</t>
  </si>
  <si>
    <t>Port Katherine</t>
  </si>
  <si>
    <t>Mcphersonstad</t>
  </si>
  <si>
    <t>New Johnmouth</t>
  </si>
  <si>
    <t>Lake Jenniferside</t>
  </si>
  <si>
    <t>Lake Danaton</t>
  </si>
  <si>
    <t>Rachelside</t>
  </si>
  <si>
    <t>North James</t>
  </si>
  <si>
    <t>Tanyabury</t>
  </si>
  <si>
    <t>Kellistad</t>
  </si>
  <si>
    <t>North Michelle</t>
  </si>
  <si>
    <t>Lydiaberg</t>
  </si>
  <si>
    <t>East Jesseshire</t>
  </si>
  <si>
    <t>Maxborough</t>
  </si>
  <si>
    <t>West Teresaberg</t>
  </si>
  <si>
    <t>Jonesmouth</t>
  </si>
  <si>
    <t>East Sarahview</t>
  </si>
  <si>
    <t>New Cody</t>
  </si>
  <si>
    <t>Carterside</t>
  </si>
  <si>
    <t>Amandaview</t>
  </si>
  <si>
    <t>West Johnborough</t>
  </si>
  <si>
    <t>Clayfort</t>
  </si>
  <si>
    <t>North Susan</t>
  </si>
  <si>
    <t>New Kirk</t>
  </si>
  <si>
    <t>Jamesfurt</t>
  </si>
  <si>
    <t>Alexhaven</t>
  </si>
  <si>
    <t>South Jeffreyview</t>
  </si>
  <si>
    <t>Martinezville</t>
  </si>
  <si>
    <t>North Rodneyside</t>
  </si>
  <si>
    <t>East Adrianberg</t>
  </si>
  <si>
    <t>Matthewport</t>
  </si>
  <si>
    <t>New Samanthamouth</t>
  </si>
  <si>
    <t>Benjaminmouth</t>
  </si>
  <si>
    <t>East Janetland</t>
  </si>
  <si>
    <t>Kaitlynton</t>
  </si>
  <si>
    <t>Heidiview</t>
  </si>
  <si>
    <t>Steinstad</t>
  </si>
  <si>
    <t>Johnsstad</t>
  </si>
  <si>
    <t>Reedport</t>
  </si>
  <si>
    <t>New Calvinmouth</t>
  </si>
  <si>
    <t>Lake Tiffany</t>
  </si>
  <si>
    <t>Tammychester</t>
  </si>
  <si>
    <t>Tinafort</t>
  </si>
  <si>
    <t>Jonesshire</t>
  </si>
  <si>
    <t>Lake Kennethmouth</t>
  </si>
  <si>
    <t>East Henry</t>
  </si>
  <si>
    <t>South Kellyfort</t>
  </si>
  <si>
    <t>Wallaceburgh</t>
  </si>
  <si>
    <t>Port Scottbury</t>
  </si>
  <si>
    <t>New Jademouth</t>
  </si>
  <si>
    <t>Ruizhaven</t>
  </si>
  <si>
    <t>Brentmouth</t>
  </si>
  <si>
    <t>Margarethaven</t>
  </si>
  <si>
    <t>New Tiffany</t>
  </si>
  <si>
    <t>Pachecomouth</t>
  </si>
  <si>
    <t>Lauraville</t>
  </si>
  <si>
    <t>West Michaelbury</t>
  </si>
  <si>
    <t>Watsonmouth</t>
  </si>
  <si>
    <t>Lake Gregville</t>
  </si>
  <si>
    <t>New Theresafort</t>
  </si>
  <si>
    <t>Victoriashire</t>
  </si>
  <si>
    <t>East Patrick</t>
  </si>
  <si>
    <t>Lake Taylor</t>
  </si>
  <si>
    <t>New Jessicachester</t>
  </si>
  <si>
    <t>Port Chelsea</t>
  </si>
  <si>
    <t>West Susan</t>
  </si>
  <si>
    <t>Hensleystad</t>
  </si>
  <si>
    <t>Nancychester</t>
  </si>
  <si>
    <t>Port Robert</t>
  </si>
  <si>
    <t>New Daniel</t>
  </si>
  <si>
    <t>New Rebecca</t>
  </si>
  <si>
    <t>Annahaven</t>
  </si>
  <si>
    <t>West Manuelfort</t>
  </si>
  <si>
    <t>Port Margaretchester</t>
  </si>
  <si>
    <t>Hillstad</t>
  </si>
  <si>
    <t>South Annette</t>
  </si>
  <si>
    <t>Kirstenville</t>
  </si>
  <si>
    <t>Pamelaburgh</t>
  </si>
  <si>
    <t>East Gina</t>
  </si>
  <si>
    <t>New Melissaland</t>
  </si>
  <si>
    <t>Lake Johnton</t>
  </si>
  <si>
    <t>West Sarah</t>
  </si>
  <si>
    <t>Alexanderview</t>
  </si>
  <si>
    <t>Jonesland</t>
  </si>
  <si>
    <t>South David</t>
  </si>
  <si>
    <t>Colliertown</t>
  </si>
  <si>
    <t>West Alexandra</t>
  </si>
  <si>
    <t>Kellyberg</t>
  </si>
  <si>
    <t>Port Jamesport</t>
  </si>
  <si>
    <t>Lake Kristaville</t>
  </si>
  <si>
    <t>Brownside</t>
  </si>
  <si>
    <t>Martinfurt</t>
  </si>
  <si>
    <t>Kennethburgh</t>
  </si>
  <si>
    <t>North Leeville</t>
  </si>
  <si>
    <t>Kevinmouth</t>
  </si>
  <si>
    <t>South Richardbury</t>
  </si>
  <si>
    <t>New Lorifurt</t>
  </si>
  <si>
    <t>Sandovalhaven</t>
  </si>
  <si>
    <t>Riverachester</t>
  </si>
  <si>
    <t>Lake Jessicaside</t>
  </si>
  <si>
    <t>Longchester</t>
  </si>
  <si>
    <t>Ryanside</t>
  </si>
  <si>
    <t>Johnnychester</t>
  </si>
  <si>
    <t>Morrowfurt</t>
  </si>
  <si>
    <t>Williamsbury</t>
  </si>
  <si>
    <t>Lake Kimberly</t>
  </si>
  <si>
    <t>Kariport</t>
  </si>
  <si>
    <t>North Ronald</t>
  </si>
  <si>
    <t>West Samanthaland</t>
  </si>
  <si>
    <t>Perkinsberg</t>
  </si>
  <si>
    <t>Port Chrisville</t>
  </si>
  <si>
    <t>Kristenmouth</t>
  </si>
  <si>
    <t>New Latoyafort</t>
  </si>
  <si>
    <t>East Charlesport</t>
  </si>
  <si>
    <t>West Bobbyville</t>
  </si>
  <si>
    <t>Fieldsmouth</t>
  </si>
  <si>
    <t>East Megan</t>
  </si>
  <si>
    <t>Amandabury</t>
  </si>
  <si>
    <t>South Nicholasport</t>
  </si>
  <si>
    <t>Rachaelmouth</t>
  </si>
  <si>
    <t>South Gabriellehaven</t>
  </si>
  <si>
    <t>Zacharychester</t>
  </si>
  <si>
    <t>Sarahfort</t>
  </si>
  <si>
    <t>West Devon</t>
  </si>
  <si>
    <t>Lake Keith</t>
  </si>
  <si>
    <t>New Nataliechester</t>
  </si>
  <si>
    <t>Port Amandaside</t>
  </si>
  <si>
    <t>South Stacyside</t>
  </si>
  <si>
    <t>Livingstonland</t>
  </si>
  <si>
    <t>North Bradleyfort</t>
  </si>
  <si>
    <t>Lake Stevenville</t>
  </si>
  <si>
    <t>Lake Kevin</t>
  </si>
  <si>
    <t>Port William</t>
  </si>
  <si>
    <t>Lake Daniellehaven</t>
  </si>
  <si>
    <t>Natalieburgh</t>
  </si>
  <si>
    <t>Susanchester</t>
  </si>
  <si>
    <t>East Joseph</t>
  </si>
  <si>
    <t>Edwardsport</t>
  </si>
  <si>
    <t>West Pamchester</t>
  </si>
  <si>
    <t>Turnerport</t>
  </si>
  <si>
    <t>West Angela</t>
  </si>
  <si>
    <t>Mistychester</t>
  </si>
  <si>
    <t>Lawsonville</t>
  </si>
  <si>
    <t>West Angel</t>
  </si>
  <si>
    <t>Matthewshire</t>
  </si>
  <si>
    <t>North Jeffery</t>
  </si>
  <si>
    <t>Port Josephland</t>
  </si>
  <si>
    <t>Port Andreaview</t>
  </si>
  <si>
    <t>Lake Michaelhaven</t>
  </si>
  <si>
    <t>Lake Valerieland</t>
  </si>
  <si>
    <t>Gillville</t>
  </si>
  <si>
    <t>Maryside</t>
  </si>
  <si>
    <t>Erikaview</t>
  </si>
  <si>
    <t>Port Chad</t>
  </si>
  <si>
    <t>Port Nancyshire</t>
  </si>
  <si>
    <t>New Dana</t>
  </si>
  <si>
    <t>New Jasmine</t>
  </si>
  <si>
    <t>Davidview</t>
  </si>
  <si>
    <t>East Jimmy</t>
  </si>
  <si>
    <t>East Mauricebury</t>
  </si>
  <si>
    <t>New Mariah</t>
  </si>
  <si>
    <t>South Nicholas</t>
  </si>
  <si>
    <t>Danielleview</t>
  </si>
  <si>
    <t>Port Normanport</t>
  </si>
  <si>
    <t>South Coreyberg</t>
  </si>
  <si>
    <t>West Reginald</t>
  </si>
  <si>
    <t>North Deborahmouth</t>
  </si>
  <si>
    <t>Reedmouth</t>
  </si>
  <si>
    <t>South Emilyville</t>
  </si>
  <si>
    <t>South Susan</t>
  </si>
  <si>
    <t>East John</t>
  </si>
  <si>
    <t>Nicolebury</t>
  </si>
  <si>
    <t>Sheilaville</t>
  </si>
  <si>
    <t>Welchburgh</t>
  </si>
  <si>
    <t>Port Aliciaberg</t>
  </si>
  <si>
    <t>Brianburgh</t>
  </si>
  <si>
    <t>Baxterview</t>
  </si>
  <si>
    <t>Beckerview</t>
  </si>
  <si>
    <t>Edwardport</t>
  </si>
  <si>
    <t>North Thomasstad</t>
  </si>
  <si>
    <t>Andersonfort</t>
  </si>
  <si>
    <t>Tapiaport</t>
  </si>
  <si>
    <t>New Bryantown</t>
  </si>
  <si>
    <t>North Susanland</t>
  </si>
  <si>
    <t>South Alanview</t>
  </si>
  <si>
    <t>Hodgeschester</t>
  </si>
  <si>
    <t>Petershire</t>
  </si>
  <si>
    <t>West Valerie</t>
  </si>
  <si>
    <t>Lake Kim</t>
  </si>
  <si>
    <t>New Sydney</t>
  </si>
  <si>
    <t>Markton</t>
  </si>
  <si>
    <t>West Anne</t>
  </si>
  <si>
    <t>West Meagan</t>
  </si>
  <si>
    <t>North Dylan</t>
  </si>
  <si>
    <t>North Andrewhaven</t>
  </si>
  <si>
    <t>Calvintown</t>
  </si>
  <si>
    <t>Bowersburgh</t>
  </si>
  <si>
    <t>North Samanthatown</t>
  </si>
  <si>
    <t>West Brendaside</t>
  </si>
  <si>
    <t>Christophermouth</t>
  </si>
  <si>
    <t>Ariasfort</t>
  </si>
  <si>
    <t>Martinezfurt</t>
  </si>
  <si>
    <t>Gallagherstad</t>
  </si>
  <si>
    <t>Dannyland</t>
  </si>
  <si>
    <t>Tannermouth</t>
  </si>
  <si>
    <t>South Nathanhaven</t>
  </si>
  <si>
    <t>Katrinaborough</t>
  </si>
  <si>
    <t>Josephchester</t>
  </si>
  <si>
    <t>East Zachary</t>
  </si>
  <si>
    <t>South Tinafort</t>
  </si>
  <si>
    <t>Kathrynhaven</t>
  </si>
  <si>
    <t>East Garrettberg</t>
  </si>
  <si>
    <t>South Ericstad</t>
  </si>
  <si>
    <t>South Erin</t>
  </si>
  <si>
    <t>South Geraldside</t>
  </si>
  <si>
    <t>Lake Sarahburgh</t>
  </si>
  <si>
    <t>South Ronaldshire</t>
  </si>
  <si>
    <t>South Sydney</t>
  </si>
  <si>
    <t>West Judith</t>
  </si>
  <si>
    <t>Kennethton</t>
  </si>
  <si>
    <t>South Carolmouth</t>
  </si>
  <si>
    <t>Danielborough</t>
  </si>
  <si>
    <t>North Gregoryfort</t>
  </si>
  <si>
    <t>Stephenville</t>
  </si>
  <si>
    <t>Port Victoria</t>
  </si>
  <si>
    <t>Taylormouth</t>
  </si>
  <si>
    <t>Georgemouth</t>
  </si>
  <si>
    <t>Lewisshire</t>
  </si>
  <si>
    <t>Brittanyview</t>
  </si>
  <si>
    <t>Lake Dennisburgh</t>
  </si>
  <si>
    <t>Rossshire</t>
  </si>
  <si>
    <t>Markborough</t>
  </si>
  <si>
    <t>Craneport</t>
  </si>
  <si>
    <t>Paulside</t>
  </si>
  <si>
    <t>Lake Susanberg</t>
  </si>
  <si>
    <t>South Tracy</t>
  </si>
  <si>
    <t>Catherineview</t>
  </si>
  <si>
    <t>West Russellton</t>
  </si>
  <si>
    <t>West Matthew</t>
  </si>
  <si>
    <t>Guerreroview</t>
  </si>
  <si>
    <t>Jeffersonview</t>
  </si>
  <si>
    <t>Kellymouth</t>
  </si>
  <si>
    <t>Holmesland</t>
  </si>
  <si>
    <t>Port Anthonymouth</t>
  </si>
  <si>
    <t>Lorichester</t>
  </si>
  <si>
    <t>Averyview</t>
  </si>
  <si>
    <t>Johnsonstad</t>
  </si>
  <si>
    <t>South Jeffrey</t>
  </si>
  <si>
    <t>Annton</t>
  </si>
  <si>
    <t>Lopezside</t>
  </si>
  <si>
    <t>Ellisland</t>
  </si>
  <si>
    <t>North Shawn</t>
  </si>
  <si>
    <t>Hollandton</t>
  </si>
  <si>
    <t>East Dustinburgh</t>
  </si>
  <si>
    <t>West Pamelashire</t>
  </si>
  <si>
    <t>Stevenland</t>
  </si>
  <si>
    <t>Kirbyborough</t>
  </si>
  <si>
    <t>Port Kathleen</t>
  </si>
  <si>
    <t>Melissaville</t>
  </si>
  <si>
    <t>Charlotteland</t>
  </si>
  <si>
    <t>Francofurt</t>
  </si>
  <si>
    <t>Nicoleview</t>
  </si>
  <si>
    <t>Teresaberg</t>
  </si>
  <si>
    <t>East Andrew</t>
  </si>
  <si>
    <t>East Alyssa</t>
  </si>
  <si>
    <t>Port Jose</t>
  </si>
  <si>
    <t>Parkerstad</t>
  </si>
  <si>
    <t>West Codyton</t>
  </si>
  <si>
    <t>Vargaschester</t>
  </si>
  <si>
    <t>New Angela</t>
  </si>
  <si>
    <t>Kylefurt</t>
  </si>
  <si>
    <t>New Adrianport</t>
  </si>
  <si>
    <t>Martinmouth</t>
  </si>
  <si>
    <t>Port Tylerbury</t>
  </si>
  <si>
    <t>Port Douglas</t>
  </si>
  <si>
    <t>Camposborough</t>
  </si>
  <si>
    <t>West Christopherchester</t>
  </si>
  <si>
    <t>North Andrea</t>
  </si>
  <si>
    <t>Williamsberg</t>
  </si>
  <si>
    <t>East Joshuashire</t>
  </si>
  <si>
    <t>Aaronstad</t>
  </si>
  <si>
    <t>East Melindaberg</t>
  </si>
  <si>
    <t>Lake Adamborough</t>
  </si>
  <si>
    <t>West Brandifort</t>
  </si>
  <si>
    <t>Rebeccaberg</t>
  </si>
  <si>
    <t>Michaelborough</t>
  </si>
  <si>
    <t>Barnesborough</t>
  </si>
  <si>
    <t>Port Kennethmouth</t>
  </si>
  <si>
    <t>Cunninghamton</t>
  </si>
  <si>
    <t>Davidsonburgh</t>
  </si>
  <si>
    <t>Tamaraberg</t>
  </si>
  <si>
    <t>Port Juan</t>
  </si>
  <si>
    <t>South Kristafort</t>
  </si>
  <si>
    <t>New Pamelaland</t>
  </si>
  <si>
    <t>Lake Erinfurt</t>
  </si>
  <si>
    <t>North Mitchellfurt</t>
  </si>
  <si>
    <t>South Melissa</t>
  </si>
  <si>
    <t>New Robert</t>
  </si>
  <si>
    <t>Ramosside</t>
  </si>
  <si>
    <t>Lake Michael</t>
  </si>
  <si>
    <t>Bestfurt</t>
  </si>
  <si>
    <t>New Angie</t>
  </si>
  <si>
    <t>South Christopherport</t>
  </si>
  <si>
    <t>Port Timothyville</t>
  </si>
  <si>
    <t>North Timothymouth</t>
  </si>
  <si>
    <t>Lake Kennethfurt</t>
  </si>
  <si>
    <t>West Joseph</t>
  </si>
  <si>
    <t>Lake Yvonne</t>
  </si>
  <si>
    <t>Lake Matthew</t>
  </si>
  <si>
    <t>Port Samanthachester</t>
  </si>
  <si>
    <t>Snowhaven</t>
  </si>
  <si>
    <t>New Jessicastad</t>
  </si>
  <si>
    <t>Lake Timothyshire</t>
  </si>
  <si>
    <t>Thomasside</t>
  </si>
  <si>
    <t>Prestonhaven</t>
  </si>
  <si>
    <t>Jacksonmouth</t>
  </si>
  <si>
    <t>Pagestad</t>
  </si>
  <si>
    <t>Garciahaven</t>
  </si>
  <si>
    <t>Ashleeland</t>
  </si>
  <si>
    <t>East Melanie</t>
  </si>
  <si>
    <t>Haynesberg</t>
  </si>
  <si>
    <t>Amandaberg</t>
  </si>
  <si>
    <t>Briggsborough</t>
  </si>
  <si>
    <t>Matthewhaven</t>
  </si>
  <si>
    <t>Robertville</t>
  </si>
  <si>
    <t>Alexisfurt</t>
  </si>
  <si>
    <t>North Mirandafurt</t>
  </si>
  <si>
    <t>Piercebury</t>
  </si>
  <si>
    <t>Joshuaton</t>
  </si>
  <si>
    <t>Richmondtown</t>
  </si>
  <si>
    <t>West Dianaberg</t>
  </si>
  <si>
    <t>East Timothy</t>
  </si>
  <si>
    <t>Port Nicoleburgh</t>
  </si>
  <si>
    <t>North Suzannemouth</t>
  </si>
  <si>
    <t>Lake Kendraville</t>
  </si>
  <si>
    <t>Cherylborough</t>
  </si>
  <si>
    <t>South Kaitlynview</t>
  </si>
  <si>
    <t>Stephenside</t>
  </si>
  <si>
    <t>New Kathrynmouth</t>
  </si>
  <si>
    <t>East Teresabury</t>
  </si>
  <si>
    <t>New Jessica</t>
  </si>
  <si>
    <t>Stevenburgh</t>
  </si>
  <si>
    <t>Johnsonbury</t>
  </si>
  <si>
    <t>North Lisa</t>
  </si>
  <si>
    <t>South Pamelaside</t>
  </si>
  <si>
    <t>Karenshire</t>
  </si>
  <si>
    <t>Port Anthonyside</t>
  </si>
  <si>
    <t>Acostaborough</t>
  </si>
  <si>
    <t>New Raymond</t>
  </si>
  <si>
    <t>West Robert</t>
  </si>
  <si>
    <t>Jasonview</t>
  </si>
  <si>
    <t>Lake Debra</t>
  </si>
  <si>
    <t>Shawbury</t>
  </si>
  <si>
    <t>Moniqueborough</t>
  </si>
  <si>
    <t>West Jessicastad</t>
  </si>
  <si>
    <t>West Briannamouth</t>
  </si>
  <si>
    <t>West Julia</t>
  </si>
  <si>
    <t>Kristinbury</t>
  </si>
  <si>
    <t>Buckfort</t>
  </si>
  <si>
    <t>East Jesse</t>
  </si>
  <si>
    <t>Rebeccaburgh</t>
  </si>
  <si>
    <t>Lake Christinefurt</t>
  </si>
  <si>
    <t>Goodton</t>
  </si>
  <si>
    <t>Port Jennifer</t>
  </si>
  <si>
    <t>Davisshire</t>
  </si>
  <si>
    <t>West Danielfurt</t>
  </si>
  <si>
    <t>Rubenview</t>
  </si>
  <si>
    <t>Alvaradofurt</t>
  </si>
  <si>
    <t>Patriciamouth</t>
  </si>
  <si>
    <t>Markbury</t>
  </si>
  <si>
    <t>South Keith</t>
  </si>
  <si>
    <t>Port Bruce</t>
  </si>
  <si>
    <t>Carlaview</t>
  </si>
  <si>
    <t>New Phillipfurt</t>
  </si>
  <si>
    <t>Franciscoville</t>
  </si>
  <si>
    <t>North Kyle</t>
  </si>
  <si>
    <t>West Amandaside</t>
  </si>
  <si>
    <t>West Spencer</t>
  </si>
  <si>
    <t>East Justinton</t>
  </si>
  <si>
    <t>Morseborough</t>
  </si>
  <si>
    <t>Gentryport</t>
  </si>
  <si>
    <t>Bethberg</t>
  </si>
  <si>
    <t>Mooremouth</t>
  </si>
  <si>
    <t>New Caseyville</t>
  </si>
  <si>
    <t>West Shelly</t>
  </si>
  <si>
    <t>West Christyview</t>
  </si>
  <si>
    <t>Lake Kyleberg</t>
  </si>
  <si>
    <t>Emilystad</t>
  </si>
  <si>
    <t>Millston</t>
  </si>
  <si>
    <t>Rushmouth</t>
  </si>
  <si>
    <t>Weberport</t>
  </si>
  <si>
    <t>East Jeffrey</t>
  </si>
  <si>
    <t>Jennifermouth</t>
  </si>
  <si>
    <t>Port Jeremiah</t>
  </si>
  <si>
    <t>East Marcusstad</t>
  </si>
  <si>
    <t>East Jennifer</t>
  </si>
  <si>
    <t>Lopezberg</t>
  </si>
  <si>
    <t>Lake Gary</t>
  </si>
  <si>
    <t>East Tamaraberg</t>
  </si>
  <si>
    <t>Juliabury</t>
  </si>
  <si>
    <t>North Heather</t>
  </si>
  <si>
    <t>South Jorge</t>
  </si>
  <si>
    <t>West Christine</t>
  </si>
  <si>
    <t>South Loriview</t>
  </si>
  <si>
    <t>Curtischester</t>
  </si>
  <si>
    <t>Sarahtown</t>
  </si>
  <si>
    <t>Port Dianahaven</t>
  </si>
  <si>
    <t>Kaylaside</t>
  </si>
  <si>
    <t>New Adrianland</t>
  </si>
  <si>
    <t>Peterschester</t>
  </si>
  <si>
    <t>Lake Haleyland</t>
  </si>
  <si>
    <t>South Caitlinville</t>
  </si>
  <si>
    <t>Christopherburgh</t>
  </si>
  <si>
    <t>East Jacobborough</t>
  </si>
  <si>
    <t>South Danielleside</t>
  </si>
  <si>
    <t>Lovemouth</t>
  </si>
  <si>
    <t>Nancyfurt</t>
  </si>
  <si>
    <t>North Jamesside</t>
  </si>
  <si>
    <t>Edwardborough</t>
  </si>
  <si>
    <t>Mooreborough</t>
  </si>
  <si>
    <t>West Roger</t>
  </si>
  <si>
    <t>Meganhaven</t>
  </si>
  <si>
    <t>Manuelborough</t>
  </si>
  <si>
    <t>Shafferstad</t>
  </si>
  <si>
    <t>East Susanchester</t>
  </si>
  <si>
    <t>Gonzalezchester</t>
  </si>
  <si>
    <t>New Barbaraview</t>
  </si>
  <si>
    <t>Juliaside</t>
  </si>
  <si>
    <t>North Jamesberg</t>
  </si>
  <si>
    <t>Lake Kristinechester</t>
  </si>
  <si>
    <t>South Elizabethville</t>
  </si>
  <si>
    <t>Wheelertown</t>
  </si>
  <si>
    <t>Williamsside</t>
  </si>
  <si>
    <t>Tonyview</t>
  </si>
  <si>
    <t>Thomasfort</t>
  </si>
  <si>
    <t>West Brandonbury</t>
  </si>
  <si>
    <t>South Robert</t>
  </si>
  <si>
    <t>Port Danielle</t>
  </si>
  <si>
    <t>Timothyshire</t>
  </si>
  <si>
    <t>North Andrew</t>
  </si>
  <si>
    <t>Port Joshua</t>
  </si>
  <si>
    <t>Port Derrickburgh</t>
  </si>
  <si>
    <t>Port Kimberly</t>
  </si>
  <si>
    <t>Scottfurt</t>
  </si>
  <si>
    <t>Port Michaelstad</t>
  </si>
  <si>
    <t>Derekborough</t>
  </si>
  <si>
    <t>Collinsfurt</t>
  </si>
  <si>
    <t>East Haleystad</t>
  </si>
  <si>
    <t>Roblesberg</t>
  </si>
  <si>
    <t>Riveraland</t>
  </si>
  <si>
    <t>Phillipsfurt</t>
  </si>
  <si>
    <t>Beardborough</t>
  </si>
  <si>
    <t>East Davidfurt</t>
  </si>
  <si>
    <t>West Anthonyton</t>
  </si>
  <si>
    <t>West Tony</t>
  </si>
  <si>
    <t>North Tracyview</t>
  </si>
  <si>
    <t>Andrewport</t>
  </si>
  <si>
    <t>Davidhaven</t>
  </si>
  <si>
    <t>Castrofort</t>
  </si>
  <si>
    <t>East Kevin</t>
  </si>
  <si>
    <t>Davidport</t>
  </si>
  <si>
    <t>Lake Ernestland</t>
  </si>
  <si>
    <t>North Christopherberg</t>
  </si>
  <si>
    <t>Lake Evan</t>
  </si>
  <si>
    <t>Cookfurt</t>
  </si>
  <si>
    <t>Mcdonaldside</t>
  </si>
  <si>
    <t>Barberburgh</t>
  </si>
  <si>
    <t>North Jasonstad</t>
  </si>
  <si>
    <t>Port Edwardshire</t>
  </si>
  <si>
    <t>Johnsonside</t>
  </si>
  <si>
    <t>East Travisside</t>
  </si>
  <si>
    <t>Port Jessicamouth</t>
  </si>
  <si>
    <t>New Stanleyfurt</t>
  </si>
  <si>
    <t>Andreastad</t>
  </si>
  <si>
    <t>Howellfurt</t>
  </si>
  <si>
    <t>New Hunter</t>
  </si>
  <si>
    <t>East Beverlymouth</t>
  </si>
  <si>
    <t>Debrastad</t>
  </si>
  <si>
    <t>New Samuel</t>
  </si>
  <si>
    <t>Brooksland</t>
  </si>
  <si>
    <t>North Bobbyside</t>
  </si>
  <si>
    <t>Port Peterville</t>
  </si>
  <si>
    <t>Port Jonathanland</t>
  </si>
  <si>
    <t>Kennethland</t>
  </si>
  <si>
    <t>Lake Terrifort</t>
  </si>
  <si>
    <t>Allisonbury</t>
  </si>
  <si>
    <t>Martinstad</t>
  </si>
  <si>
    <t>North Stefanie</t>
  </si>
  <si>
    <t>South Danielville</t>
  </si>
  <si>
    <t>Randyfort</t>
  </si>
  <si>
    <t>Darleneton</t>
  </si>
  <si>
    <t>Vasquezborough</t>
  </si>
  <si>
    <t>Phyllisside</t>
  </si>
  <si>
    <t>Tammyville</t>
  </si>
  <si>
    <t>North Danielle</t>
  </si>
  <si>
    <t>South Alisonchester</t>
  </si>
  <si>
    <t>Cruzborough</t>
  </si>
  <si>
    <t>South Timothy</t>
  </si>
  <si>
    <t>West Jerry</t>
  </si>
  <si>
    <t>Dunnmouth</t>
  </si>
  <si>
    <t>North Alanview</t>
  </si>
  <si>
    <t>Alanshire</t>
  </si>
  <si>
    <t>Port Alexandrashire</t>
  </si>
  <si>
    <t>Craigborough</t>
  </si>
  <si>
    <t>Barnesfort</t>
  </si>
  <si>
    <t>Mooreport</t>
  </si>
  <si>
    <t>South Mariah</t>
  </si>
  <si>
    <t>West Jasmine</t>
  </si>
  <si>
    <t>Lake Jessica</t>
  </si>
  <si>
    <t>West Alison</t>
  </si>
  <si>
    <t>Lake Vicki</t>
  </si>
  <si>
    <t>Carlahaven</t>
  </si>
  <si>
    <t>Farmerport</t>
  </si>
  <si>
    <t>Justinfort</t>
  </si>
  <si>
    <t>Mcdowellhaven</t>
  </si>
  <si>
    <t>South Thomasberg</t>
  </si>
  <si>
    <t>Port Dawn</t>
  </si>
  <si>
    <t>Curtisview</t>
  </si>
  <si>
    <t>Garrettburgh</t>
  </si>
  <si>
    <t>Brockhaven</t>
  </si>
  <si>
    <t>Westmouth</t>
  </si>
  <si>
    <t>Higginsburgh</t>
  </si>
  <si>
    <t>New Grant</t>
  </si>
  <si>
    <t>Vanessaport</t>
  </si>
  <si>
    <t>North Victor</t>
  </si>
  <si>
    <t>Port Debra</t>
  </si>
  <si>
    <t>Darrenton</t>
  </si>
  <si>
    <t>Caseyside</t>
  </si>
  <si>
    <t>Gravestown</t>
  </si>
  <si>
    <t>South Zachary</t>
  </si>
  <si>
    <t>Tammyport</t>
  </si>
  <si>
    <t>East Jennifermouth</t>
  </si>
  <si>
    <t>Port Jasonfort</t>
  </si>
  <si>
    <t>New Michaelfort</t>
  </si>
  <si>
    <t>Mercedesville</t>
  </si>
  <si>
    <t>Guerreromouth</t>
  </si>
  <si>
    <t>Lake Jesse</t>
  </si>
  <si>
    <t>South Kristifurt</t>
  </si>
  <si>
    <t>Martinezborough</t>
  </si>
  <si>
    <t>Port Michaelshire</t>
  </si>
  <si>
    <t>Danielburgh</t>
  </si>
  <si>
    <t>North Michael</t>
  </si>
  <si>
    <t>West Arthurbury</t>
  </si>
  <si>
    <t>Montgomerymouth</t>
  </si>
  <si>
    <t>Miguelstad</t>
  </si>
  <si>
    <t>South Keithview</t>
  </si>
  <si>
    <t>Lake Stephanie</t>
  </si>
  <si>
    <t>Rodriguezchester</t>
  </si>
  <si>
    <t>Olsenfurt</t>
  </si>
  <si>
    <t>New Danielmouth</t>
  </si>
  <si>
    <t>New Justin</t>
  </si>
  <si>
    <t>Buckhaven</t>
  </si>
  <si>
    <t>Richardborough</t>
  </si>
  <si>
    <t>Kendraland</t>
  </si>
  <si>
    <t>Smithshire</t>
  </si>
  <si>
    <t>South Lindaborough</t>
  </si>
  <si>
    <t>West Daniellehaven</t>
  </si>
  <si>
    <t>East Joshuamouth</t>
  </si>
  <si>
    <t>West James</t>
  </si>
  <si>
    <t>Rodriguezmouth</t>
  </si>
  <si>
    <t>New Walter</t>
  </si>
  <si>
    <t>North Barbarafort</t>
  </si>
  <si>
    <t>West Marc</t>
  </si>
  <si>
    <t>Port Davidchester</t>
  </si>
  <si>
    <t>Irwinmouth</t>
  </si>
  <si>
    <t>Lake Johnmouth</t>
  </si>
  <si>
    <t>Port Craig</t>
  </si>
  <si>
    <t>South Kathy</t>
  </si>
  <si>
    <t>New John</t>
  </si>
  <si>
    <t>North Juanland</t>
  </si>
  <si>
    <t>East Kimberly</t>
  </si>
  <si>
    <t>Garciafort</t>
  </si>
  <si>
    <t>Port Charlesbury</t>
  </si>
  <si>
    <t>Port Charlesfurt</t>
  </si>
  <si>
    <t>Davisport</t>
  </si>
  <si>
    <t>Travisport</t>
  </si>
  <si>
    <t>Lopezton</t>
  </si>
  <si>
    <t>North Cory</t>
  </si>
  <si>
    <t>East Logan</t>
  </si>
  <si>
    <t>North Brittany</t>
  </si>
  <si>
    <t>Garymouth</t>
  </si>
  <si>
    <t>Lake Justin</t>
  </si>
  <si>
    <t>New Amandamouth</t>
  </si>
  <si>
    <t>North Alexandrafurt</t>
  </si>
  <si>
    <t>South Ariel</t>
  </si>
  <si>
    <t>Port Nicholas</t>
  </si>
  <si>
    <t>Jasonburgh</t>
  </si>
  <si>
    <t>Jeremystad</t>
  </si>
  <si>
    <t>Curtisland</t>
  </si>
  <si>
    <t>South Benjaminfort</t>
  </si>
  <si>
    <t>Tonyborough</t>
  </si>
  <si>
    <t>New Holly</t>
  </si>
  <si>
    <t>North Wesleymouth</t>
  </si>
  <si>
    <t>North Robertobury</t>
  </si>
  <si>
    <t>South Ricky</t>
  </si>
  <si>
    <t>New Ryanton</t>
  </si>
  <si>
    <t>Langside</t>
  </si>
  <si>
    <t>Staceyview</t>
  </si>
  <si>
    <t>Miguelside</t>
  </si>
  <si>
    <t>East Ashleyhaven</t>
  </si>
  <si>
    <t>East Micheleborough</t>
  </si>
  <si>
    <t>Lake Teresaville</t>
  </si>
  <si>
    <t>Kellyport</t>
  </si>
  <si>
    <t>Davilaland</t>
  </si>
  <si>
    <t>Lake Crystalhaven</t>
  </si>
  <si>
    <t>Lake Phillip</t>
  </si>
  <si>
    <t>Armstronghaven</t>
  </si>
  <si>
    <t>East Tarahaven</t>
  </si>
  <si>
    <t>Matafurt</t>
  </si>
  <si>
    <t>Jasonfurt</t>
  </si>
  <si>
    <t>Chadberg</t>
  </si>
  <si>
    <t>North Laurahaven</t>
  </si>
  <si>
    <t>East Ryan</t>
  </si>
  <si>
    <t>Reginaldmouth</t>
  </si>
  <si>
    <t>Petersonton</t>
  </si>
  <si>
    <t>Pearsonshire</t>
  </si>
  <si>
    <t>Port Gary</t>
  </si>
  <si>
    <t>Lake Jamesside</t>
  </si>
  <si>
    <t>South Antonioburgh</t>
  </si>
  <si>
    <t>South Michaelmouth</t>
  </si>
  <si>
    <t>Port Stevenland</t>
  </si>
  <si>
    <t>Hammondport</t>
  </si>
  <si>
    <t>Lake Norma</t>
  </si>
  <si>
    <t>Timothyside</t>
  </si>
  <si>
    <t>Lake Deborah</t>
  </si>
  <si>
    <t>Lake Sandyside</t>
  </si>
  <si>
    <t>Nicolechester</t>
  </si>
  <si>
    <t>Kevinton</t>
  </si>
  <si>
    <t>Griffithtown</t>
  </si>
  <si>
    <t>Laurenton</t>
  </si>
  <si>
    <t>Davidland</t>
  </si>
  <si>
    <t>Erinmouth</t>
  </si>
  <si>
    <t>East Thomasview</t>
  </si>
  <si>
    <t>Antonioland</t>
  </si>
  <si>
    <t>Andersonland</t>
  </si>
  <si>
    <t>Conwayton</t>
  </si>
  <si>
    <t>Figueroamouth</t>
  </si>
  <si>
    <t>New Jessicaside</t>
  </si>
  <si>
    <t>New Kristifurt</t>
  </si>
  <si>
    <t>Carterstad</t>
  </si>
  <si>
    <t>Port Susan</t>
  </si>
  <si>
    <t>North Deniseport</t>
  </si>
  <si>
    <t>Johnstown</t>
  </si>
  <si>
    <t>North Michaelshire</t>
  </si>
  <si>
    <t>Lake Hannah</t>
  </si>
  <si>
    <t>East Spencer</t>
  </si>
  <si>
    <t>Brianport</t>
  </si>
  <si>
    <t>Josephville</t>
  </si>
  <si>
    <t>Port Sherryport</t>
  </si>
  <si>
    <t>Ericside</t>
  </si>
  <si>
    <t>New Steven</t>
  </si>
  <si>
    <t>New Aaron</t>
  </si>
  <si>
    <t>New Davidview</t>
  </si>
  <si>
    <t>North Brian</t>
  </si>
  <si>
    <t>South Steven</t>
  </si>
  <si>
    <t>Markburgh</t>
  </si>
  <si>
    <t>Robertsmouth</t>
  </si>
  <si>
    <t>Wilsonstad</t>
  </si>
  <si>
    <t>New Nathan</t>
  </si>
  <si>
    <t>Port Beth</t>
  </si>
  <si>
    <t>West Kara</t>
  </si>
  <si>
    <t>Port Amberstad</t>
  </si>
  <si>
    <t>Coxton</t>
  </si>
  <si>
    <t>Joehaven</t>
  </si>
  <si>
    <t>North Colleen</t>
  </si>
  <si>
    <t>Port Tiffany</t>
  </si>
  <si>
    <t>Lucerohaven</t>
  </si>
  <si>
    <t>Amandastad</t>
  </si>
  <si>
    <t>Anthonyport</t>
  </si>
  <si>
    <t>Johnsonchester</t>
  </si>
  <si>
    <t>Kathrynbury</t>
  </si>
  <si>
    <t>Lozanofurt</t>
  </si>
  <si>
    <t>Juanmouth</t>
  </si>
  <si>
    <t>Lake Edward</t>
  </si>
  <si>
    <t>New Brianstad</t>
  </si>
  <si>
    <t>New Parker</t>
  </si>
  <si>
    <t>Taylorhaven</t>
  </si>
  <si>
    <t>Port Amandaport</t>
  </si>
  <si>
    <t>Romeroview</t>
  </si>
  <si>
    <t>Sparksside</t>
  </si>
  <si>
    <t>Rogersview</t>
  </si>
  <si>
    <t>New Matthewmouth</t>
  </si>
  <si>
    <t>Joannafort</t>
  </si>
  <si>
    <t>Williamsview</t>
  </si>
  <si>
    <t>North Edwardton</t>
  </si>
  <si>
    <t>East Alanburgh</t>
  </si>
  <si>
    <t>Christopherfort</t>
  </si>
  <si>
    <t>Stanleyview</t>
  </si>
  <si>
    <t>Watkinsport</t>
  </si>
  <si>
    <t>East Christopherstad</t>
  </si>
  <si>
    <t>New Beverlychester</t>
  </si>
  <si>
    <t>Andresmouth</t>
  </si>
  <si>
    <t>Brownbury</t>
  </si>
  <si>
    <t>Lake Richardton</t>
  </si>
  <si>
    <t>East Brandytown</t>
  </si>
  <si>
    <t>Michaelview</t>
  </si>
  <si>
    <t>Port Steveville</t>
  </si>
  <si>
    <t>Sanchezchester</t>
  </si>
  <si>
    <t>Port Meagan</t>
  </si>
  <si>
    <t>East Robertland</t>
  </si>
  <si>
    <t>Rachelland</t>
  </si>
  <si>
    <t>Austinview</t>
  </si>
  <si>
    <t>Leonburgh</t>
  </si>
  <si>
    <t>Charlesbury</t>
  </si>
  <si>
    <t>Simpsonberg</t>
  </si>
  <si>
    <t>Port Laurenborough</t>
  </si>
  <si>
    <t>New Kimberly</t>
  </si>
  <si>
    <t>Davisbury</t>
  </si>
  <si>
    <t>Curtisfurt</t>
  </si>
  <si>
    <t>Lake Ryan</t>
  </si>
  <si>
    <t>Port Lisaborough</t>
  </si>
  <si>
    <t>North Daniel</t>
  </si>
  <si>
    <t>Fullerchester</t>
  </si>
  <si>
    <t>Kelliville</t>
  </si>
  <si>
    <t>North Marissa</t>
  </si>
  <si>
    <t>Smithstad</t>
  </si>
  <si>
    <t>Deannaview</t>
  </si>
  <si>
    <t>Walkerborough</t>
  </si>
  <si>
    <t>South Patricia</t>
  </si>
  <si>
    <t>New Donaldshire</t>
  </si>
  <si>
    <t>Whiteport</t>
  </si>
  <si>
    <t>Stephenshire</t>
  </si>
  <si>
    <t>New Danielton</t>
  </si>
  <si>
    <t>West Stephanie</t>
  </si>
  <si>
    <t>South Luis</t>
  </si>
  <si>
    <t>Port Emilymouth</t>
  </si>
  <si>
    <t>Hilltown</t>
  </si>
  <si>
    <t>Lake Brettfurt</t>
  </si>
  <si>
    <t>Priceville</t>
  </si>
  <si>
    <t>East Cynthiamouth</t>
  </si>
  <si>
    <t>Port Kimberlyhaven</t>
  </si>
  <si>
    <t>Marissaland</t>
  </si>
  <si>
    <t>Lake Elizabethville</t>
  </si>
  <si>
    <t>Harperville</t>
  </si>
  <si>
    <t>Bradleychester</t>
  </si>
  <si>
    <t>West Ronaldview</t>
  </si>
  <si>
    <t>Michelemouth</t>
  </si>
  <si>
    <t>Maryburgh</t>
  </si>
  <si>
    <t>Beckberg</t>
  </si>
  <si>
    <t>Michaelport</t>
  </si>
  <si>
    <t>Chapmanland</t>
  </si>
  <si>
    <t>Aaronton</t>
  </si>
  <si>
    <t>Jesusville</t>
  </si>
  <si>
    <t>Mannport</t>
  </si>
  <si>
    <t>Port Michaelport</t>
  </si>
  <si>
    <t>Burtonfurt</t>
  </si>
  <si>
    <t>Buckberg</t>
  </si>
  <si>
    <t>Willisbury</t>
  </si>
  <si>
    <t>Shellyside</t>
  </si>
  <si>
    <t>Woodsberg</t>
  </si>
  <si>
    <t>Merrittside</t>
  </si>
  <si>
    <t>East Ricardo</t>
  </si>
  <si>
    <t>South Donna</t>
  </si>
  <si>
    <t>North William</t>
  </si>
  <si>
    <t>Ronaldshire</t>
  </si>
  <si>
    <t>East Paigeborough</t>
  </si>
  <si>
    <t>New Carrie</t>
  </si>
  <si>
    <t>Amandaside</t>
  </si>
  <si>
    <t>Richardshire</t>
  </si>
  <si>
    <t>South Kennethhaven</t>
  </si>
  <si>
    <t>North Sandrachester</t>
  </si>
  <si>
    <t>South Brandon</t>
  </si>
  <si>
    <t>North Stephanietown</t>
  </si>
  <si>
    <t>Brettberg</t>
  </si>
  <si>
    <t>Amychester</t>
  </si>
  <si>
    <t>Sandrachester</t>
  </si>
  <si>
    <t>New Michaelview</t>
  </si>
  <si>
    <t>Camerontown</t>
  </si>
  <si>
    <t>North Johnnyshire</t>
  </si>
  <si>
    <t>North Patricia</t>
  </si>
  <si>
    <t>East Valerieville</t>
  </si>
  <si>
    <t>Nathanfort</t>
  </si>
  <si>
    <t>Westborough</t>
  </si>
  <si>
    <t>Jenniferview</t>
  </si>
  <si>
    <t>New Jo</t>
  </si>
  <si>
    <t>South Stevenshire</t>
  </si>
  <si>
    <t>Lake Regina</t>
  </si>
  <si>
    <t>East Josephfort</t>
  </si>
  <si>
    <t>Kingtown</t>
  </si>
  <si>
    <t>Port Robin</t>
  </si>
  <si>
    <t>South Josephfort</t>
  </si>
  <si>
    <t>Tarabury</t>
  </si>
  <si>
    <t>Yatesmouth</t>
  </si>
  <si>
    <t>East Thomas</t>
  </si>
  <si>
    <t>Crystalfurt</t>
  </si>
  <si>
    <t>North Katherine</t>
  </si>
  <si>
    <t>Michaelville</t>
  </si>
  <si>
    <t>Lake Maxwellfurt</t>
  </si>
  <si>
    <t>West Cynthia</t>
  </si>
  <si>
    <t>West Deborahbury</t>
  </si>
  <si>
    <t>New Shannonfort</t>
  </si>
  <si>
    <t>Bowenfurt</t>
  </si>
  <si>
    <t>Wilsonshire</t>
  </si>
  <si>
    <t>Bridgeschester</t>
  </si>
  <si>
    <t>Fordton</t>
  </si>
  <si>
    <t>New Haley</t>
  </si>
  <si>
    <t>West Charles</t>
  </si>
  <si>
    <t>Thompsonmouth</t>
  </si>
  <si>
    <t>Lake Tylerfort</t>
  </si>
  <si>
    <t>Arthurstad</t>
  </si>
  <si>
    <t>Mauricechester</t>
  </si>
  <si>
    <t>Lake Kelly</t>
  </si>
  <si>
    <t>Moranton</t>
  </si>
  <si>
    <t>Swansonburgh</t>
  </si>
  <si>
    <t>Cynthiaborough</t>
  </si>
  <si>
    <t>Port Rebecca</t>
  </si>
  <si>
    <t>West Ethan</t>
  </si>
  <si>
    <t>Turnerfort</t>
  </si>
  <si>
    <t>Brittanystad</t>
  </si>
  <si>
    <t>Johnsonshire</t>
  </si>
  <si>
    <t>North Samanthamouth</t>
  </si>
  <si>
    <t>Cohenmouth</t>
  </si>
  <si>
    <t>Port Laurenfort</t>
  </si>
  <si>
    <t>Coreytown</t>
  </si>
  <si>
    <t>Hoodstad</t>
  </si>
  <si>
    <t>Lake James</t>
  </si>
  <si>
    <t>Port Jesse</t>
  </si>
  <si>
    <t>Medinashire</t>
  </si>
  <si>
    <t>East Teresa</t>
  </si>
  <si>
    <t>Sanchezside</t>
  </si>
  <si>
    <t>Kevinshire</t>
  </si>
  <si>
    <t>West Kathryn</t>
  </si>
  <si>
    <t>East Christopherburgh</t>
  </si>
  <si>
    <t>South Kathrynbury</t>
  </si>
  <si>
    <t>New Sara</t>
  </si>
  <si>
    <t>New Allen</t>
  </si>
  <si>
    <t>Edwardsburgh</t>
  </si>
  <si>
    <t>Jameshaven</t>
  </si>
  <si>
    <t>Port Victoriaburgh</t>
  </si>
  <si>
    <t>Port Dillon</t>
  </si>
  <si>
    <t>South Howardborough</t>
  </si>
  <si>
    <t>Lisaville</t>
  </si>
  <si>
    <t>Wellsborough</t>
  </si>
  <si>
    <t>Raventown</t>
  </si>
  <si>
    <t>Alexanderfort</t>
  </si>
  <si>
    <t>North Jack</t>
  </si>
  <si>
    <t>Bakerberg</t>
  </si>
  <si>
    <t>Madisonfort</t>
  </si>
  <si>
    <t>New Lisashire</t>
  </si>
  <si>
    <t>Davischester</t>
  </si>
  <si>
    <t>West Diane</t>
  </si>
  <si>
    <t>New Danny</t>
  </si>
  <si>
    <t>Lake Ryanhaven</t>
  </si>
  <si>
    <t>Kennethview</t>
  </si>
  <si>
    <t>Lake Amber</t>
  </si>
  <si>
    <t>Mooreton</t>
  </si>
  <si>
    <t>Ashleyview</t>
  </si>
  <si>
    <t>North Rebeccafurt</t>
  </si>
  <si>
    <t>South Nicole</t>
  </si>
  <si>
    <t>East Danielle</t>
  </si>
  <si>
    <t>West Paula</t>
  </si>
  <si>
    <t>New Melissa</t>
  </si>
  <si>
    <t>Ronaldland</t>
  </si>
  <si>
    <t>South Sabrina</t>
  </si>
  <si>
    <t>Harristown</t>
  </si>
  <si>
    <t>East Patriciaborough</t>
  </si>
  <si>
    <t>West Lorrainehaven</t>
  </si>
  <si>
    <t>Randallmouth</t>
  </si>
  <si>
    <t>Mullinsshire</t>
  </si>
  <si>
    <t>West Megan</t>
  </si>
  <si>
    <t>West Cody</t>
  </si>
  <si>
    <t>New Troyside</t>
  </si>
  <si>
    <t>East Corystad</t>
  </si>
  <si>
    <t>Evanfort</t>
  </si>
  <si>
    <t>South Robertton</t>
  </si>
  <si>
    <t>Torresmouth</t>
  </si>
  <si>
    <t>Nicholetown</t>
  </si>
  <si>
    <t>South Christown</t>
  </si>
  <si>
    <t>Medinaport</t>
  </si>
  <si>
    <t>Port Amberton</t>
  </si>
  <si>
    <t>Skinnerbury</t>
  </si>
  <si>
    <t>Hallberg</t>
  </si>
  <si>
    <t>Kimbury</t>
  </si>
  <si>
    <t>Ramseyburgh</t>
  </si>
  <si>
    <t>City</t>
  </si>
  <si>
    <t>State</t>
  </si>
  <si>
    <t>Count of transaction_id</t>
  </si>
  <si>
    <t>Sum of quantity</t>
  </si>
  <si>
    <t>Count of sku</t>
  </si>
  <si>
    <t>Unique SKUs Sold</t>
  </si>
  <si>
    <t>Year</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</si>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</sst>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409]* #,##0.00_ ;_-[$$-409]* \-#,##0.00\ ;_-[$$-409]* &quot;-&quot;??_ ;_-@_ "/>
    <numFmt numFmtId="165" formatCode="_-[$$-409]* #,##0_ ;_-[$$-409]* \-#,##0\ ;_-[$$-409]* &quot;-&quot;??_ ;_-@_ "/>
  </numFmts>
  <fonts count="5" x14ac:knownFonts="1">
    <font>
      <sz val="11"/>
      <color theme="1"/>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color theme="1"/>
      <name val="Bahnschrift"/>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6" tint="0.59999389629810485"/>
        <bgColor indexed="64"/>
      </patternFill>
    </fill>
    <fill>
      <patternFill patternType="solid">
        <fgColor rgb="FFFCF7F0"/>
        <bgColor indexed="64"/>
      </patternFill>
    </fill>
    <fill>
      <patternFill patternType="solid">
        <fgColor theme="0"/>
        <bgColor indexed="64"/>
      </patternFill>
    </fill>
  </fills>
  <borders count="2">
    <border>
      <left/>
      <right/>
      <top/>
      <bottom/>
      <diagonal/>
    </border>
    <border>
      <left/>
      <right/>
      <top/>
      <bottom style="thin">
        <color theme="4" tint="0.39997558519241921"/>
      </bottom>
      <diagonal/>
    </border>
  </borders>
  <cellStyleXfs count="2">
    <xf numFmtId="0" fontId="0" fillId="0" borderId="0"/>
    <xf numFmtId="43" fontId="3" fillId="0" borderId="0" applyFont="0" applyFill="0" applyBorder="0" applyAlignment="0" applyProtection="0"/>
  </cellStyleXfs>
  <cellXfs count="21">
    <xf numFmtId="0" fontId="0" fillId="0" borderId="0" xfId="0"/>
    <xf numFmtId="22" fontId="0" fillId="0" borderId="0" xfId="0" applyNumberFormat="1"/>
    <xf numFmtId="14" fontId="0" fillId="0" borderId="0" xfId="0" applyNumberFormat="1"/>
    <xf numFmtId="0" fontId="1" fillId="0" borderId="0" xfId="0" applyFont="1"/>
    <xf numFmtId="0" fontId="1" fillId="3" borderId="0" xfId="0" applyFont="1" applyFill="1"/>
    <xf numFmtId="0" fontId="0" fillId="3" borderId="0" xfId="0" applyFill="1"/>
    <xf numFmtId="0" fontId="1" fillId="2" borderId="1"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2" borderId="1" xfId="0" applyFill="1" applyBorder="1"/>
    <xf numFmtId="0" fontId="0" fillId="4" borderId="0" xfId="0" applyFill="1"/>
    <xf numFmtId="164" fontId="0" fillId="0" borderId="0" xfId="0" applyNumberFormat="1"/>
    <xf numFmtId="164" fontId="0" fillId="3" borderId="0" xfId="0" applyNumberFormat="1" applyFill="1"/>
    <xf numFmtId="43" fontId="0" fillId="0" borderId="0" xfId="0" applyNumberFormat="1"/>
    <xf numFmtId="0" fontId="0" fillId="5" borderId="0" xfId="0" applyFill="1"/>
    <xf numFmtId="165" fontId="0" fillId="3" borderId="0" xfId="0" applyNumberFormat="1" applyFill="1"/>
    <xf numFmtId="165" fontId="0" fillId="5" borderId="0" xfId="1" applyNumberFormat="1" applyFont="1" applyFill="1"/>
    <xf numFmtId="164" fontId="0" fillId="6" borderId="0" xfId="0" applyNumberFormat="1" applyFill="1"/>
    <xf numFmtId="0" fontId="4" fillId="5" borderId="0" xfId="0" applyFont="1" applyFill="1"/>
    <xf numFmtId="165" fontId="0" fillId="0" borderId="0" xfId="0" applyNumberFormat="1"/>
  </cellXfs>
  <cellStyles count="2">
    <cellStyle name="Comma" xfId="1" builtinId="3"/>
    <cellStyle name="Normal" xfId="0" builtinId="0"/>
  </cellStyles>
  <dxfs count="16">
    <dxf>
      <numFmt numFmtId="164" formatCode="_-[$$-409]* #,##0.00_ ;_-[$$-409]* \-#,##0.0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35" formatCode="_ * #,##0.00_ ;_ * \-#,##0.00_ ;_ * &quot;-&quot;??_ ;_ @_ "/>
    </dxf>
    <dxf>
      <numFmt numFmtId="165" formatCode="_-[$$-409]* #,##0_ ;_-[$$-409]* \-#,##0\ ;_-[$$-409]* &quot;-&quot;??_ ;_-@_ "/>
    </dxf>
    <dxf>
      <numFmt numFmtId="164" formatCode="_-[$$-409]* #,##0.00_ ;_-[$$-409]* \-#,##0.00\ ;_-[$$-409]* &quot;-&quot;??_ ;_-@_ "/>
    </dxf>
    <dxf>
      <numFmt numFmtId="0" formatCode="General"/>
    </dxf>
    <dxf>
      <numFmt numFmtId="0" formatCode="General"/>
    </dxf>
    <dxf>
      <numFmt numFmtId="19" formatCode="dd/mm/yyyy"/>
    </dxf>
    <dxf>
      <numFmt numFmtId="0" formatCode="General"/>
      <fill>
        <patternFill patternType="solid">
          <fgColor indexed="64"/>
          <bgColor theme="6" tint="0.59999389629810485"/>
        </patternFill>
      </fill>
    </dxf>
    <dxf>
      <fill>
        <patternFill patternType="solid">
          <fgColor indexed="64"/>
          <bgColor theme="6" tint="0.59999389629810485"/>
        </patternFill>
      </fill>
    </dxf>
    <dxf>
      <fill>
        <patternFill patternType="solid">
          <fgColor indexed="64"/>
          <bgColor theme="6" tint="0.59999389629810485"/>
        </patternFill>
      </fill>
    </dxf>
  </dxfs>
  <tableStyles count="0" defaultTableStyle="TableStyleMedium2" defaultPivotStyle="PivotStyleLight16"/>
  <colors>
    <mruColors>
      <color rgb="FF284E3F"/>
      <color rgb="FFCCDAC5"/>
      <color rgb="FFF4ECDA"/>
      <color rgb="FF2E7151"/>
      <color rgb="FF664C7E"/>
      <color rgb="FFE6823C"/>
      <color rgb="FF557C5A"/>
      <color rgb="FFFAF6EE"/>
      <color rgb="FFFCF7F0"/>
      <color rgb="FFF0AE3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[Home_Improvement_Sales_Dashboard.xlsx]Revenue Share by Pro Program!PivotTable3</c:name>
    <c:fmtId val="0"/>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Revenue Share by Pro Program</a:t>
            </a:r>
          </a:p>
        </c:rich>
      </c:tx>
      <c:layout>
        <c:manualLayout>
          <c:xMode val="edge"/>
          <c:yMode val="edge"/>
          <c:x val="3.6381889763779519E-2"/>
          <c:y val="5.4534849810440364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'Revenue Share by Pro Program'!$B$3</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409-40DA-B1A1-669F1D826B5A}"/>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409-40DA-B1A1-669F1D826B5A}"/>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409-40DA-B1A1-669F1D826B5A}"/>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409-40DA-B1A1-669F1D826B5A}"/>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409-40DA-B1A1-669F1D826B5A}"/>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409-40DA-B1A1-669F1D826B5A}"/>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409-40DA-B1A1-669F1D826B5A}"/>
              </c:ext>
            </c:extLst>
          </c:dPt>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'Revenue Share by Pro Program'!$A$4:$A$11</c:f>
              <c:strCache>
                <c:ptCount val="7"/>
                <c:pt idx="0">
                  <c:v>Ace Rewards</c:v>
                </c:pt>
                <c:pt idx="1">
                  <c:v>Contractors' Warehouse CBC</c:v>
                </c:pt>
                <c:pt idx="2">
                  <c:v>Do it Best Rewards</c:v>
                </c:pt>
                <c:pt idx="3">
                  <c:v>Home Depot Pro Xtra</c:v>
                </c:pt>
                <c:pt idx="4">
                  <c:v>Lowe's MVPs Pro Rewards</c:v>
                </c:pt>
                <c:pt idx="5">
                  <c:v>Menards Contractor</c:v>
                </c:pt>
                <c:pt idx="6">
                  <c:v>None</c:v>
                </c:pt>
              </c:strCache>
            </c:strRef>
          </c:cat>
          <c:val>
            <c:numRef>
              <c:f>'Revenue Share by Pro Program'!$B$4:$B$11</c:f>
              <c:numCache>
                <c:formatCode>_-[$$-409]* #,##0_ ;_-[$$-409]* \-#,##0\ ;_-[$$-409]* "-"??_ ;_-@_ </c:formatCode>
                <c:ptCount val="7"/>
                <c:pt idx="0">
                  <c:v>2335424.2200000002</c:v>
                </c:pt>
                <c:pt idx="1">
                  <c:v>2675669.38</c:v>
                </c:pt>
                <c:pt idx="2">
                  <c:v>2565913.1800000006</c:v>
                </c:pt>
                <c:pt idx="3">
                  <c:v>2170433.7799999993</c:v>
                </c:pt>
                <c:pt idx="4">
                  <c:v>2663717.8900000006</c:v>
                </c:pt>
                <c:pt idx="5">
                  <c:v>2866623.0800000015</c:v>
                </c:pt>
                <c:pt idx="6">
                  <c:v>2742667.19</c:v>
                </c:pt>
              </c:numCache>
            </c:numRef>
          </c:val>
          <c:extLst>
            <c:ext xmlns:c16="http://schemas.microsoft.com/office/drawing/2014/chart" uri="{C3380CC4-5D6E-409C-BE32-E72D297353CC}">
              <c16:uniqueId val="{00000000-7120-4513-8FA3-22A660B68CE3}"/>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[Home_Improvement_Sales_Dashboard.xlsx]Total Sales By Month!PivotTable1</c:name>
    <c:fmtId val="0"/>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Total Sales By Month</a:t>
            </a:r>
          </a:p>
        </c:rich>
      </c:tx>
      <c:layout>
        <c:manualLayout>
          <c:xMode val="edge"/>
          <c:yMode val="edge"/>
          <c:x val="1.9036043685085893E-2"/>
          <c:y val="4.5275590551181105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solidFill>
            <a:srgbClr val="284E3F"/>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2230738513668"/>
          <c:y val="0.1696759259259259"/>
          <c:w val="0.81969667011712166"/>
          <c:h val="0.51022601341498974"/>
        </c:manualLayout>
      </c:layout>
      <c:barChart>
        <c:barDir val="col"/>
        <c:grouping val="clustered"/>
        <c:varyColors val="0"/>
        <c:ser>
          <c:idx val="0"/>
          <c:order val="0"/>
          <c:tx>
            <c:strRef>
              <c:f>'Total Sales By Month'!$B$1</c:f>
              <c:strCache>
                <c:ptCount val="1"/>
                <c:pt idx="0">
                  <c:v>Total</c:v>
                </c:pt>
              </c:strCache>
            </c:strRef>
          </c:tx>
          <c:spPr>
            <a:solidFill>
              <a:srgbClr val="284E3F"/>
            </a:solidFill>
            <a:ln>
              <a:noFill/>
            </a:ln>
            <a:effectLst>
              <a:outerShdw blurRad="57150" dist="19050" dir="5400000" algn="ctr" rotWithShape="0">
                <a:srgbClr val="000000">
                  <a:alpha val="63000"/>
                </a:srgbClr>
              </a:outerShdw>
            </a:effectLst>
          </c:spPr>
          <c:invertIfNegative val="0"/>
          <c:trendline>
            <c:spPr>
              <a:ln w="19050" cap="rnd">
                <a:solidFill>
                  <a:srgbClr val="FFC000"/>
                </a:solidFill>
              </a:ln>
              <a:effectLst/>
            </c:spPr>
            <c:trendlineType val="movingAvg"/>
            <c:period val="2"/>
            <c:dispRSqr val="0"/>
            <c:dispEq val="0"/>
          </c:trendline>
          <c:cat>
            <c:multiLvlStrRef>
              <c:f>'Total Sales By Month'!$A$2:$A$23</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2024</c:v>
                  </c:pt>
                  <c:pt idx="11">
                    <c:v>2025</c:v>
                  </c:pt>
                </c:lvl>
              </c:multiLvlStrCache>
            </c:multiLvlStrRef>
          </c:cat>
          <c:val>
            <c:numRef>
              <c:f>'Total Sales By Month'!$B$2:$B$23</c:f>
              <c:numCache>
                <c:formatCode>_-[$$-409]* #,##0_ ;_-[$$-409]* \-#,##0\ ;_-[$$-409]* "-"??_ ;_-@_ </c:formatCode>
                <c:ptCount val="19"/>
                <c:pt idx="0">
                  <c:v>487240.74999999988</c:v>
                </c:pt>
                <c:pt idx="1">
                  <c:v>1080876.8600000001</c:v>
                </c:pt>
                <c:pt idx="2">
                  <c:v>705452.33999999973</c:v>
                </c:pt>
                <c:pt idx="3">
                  <c:v>1260298.6400000006</c:v>
                </c:pt>
                <c:pt idx="4">
                  <c:v>1338421.7799999996</c:v>
                </c:pt>
                <c:pt idx="5">
                  <c:v>1133840.27</c:v>
                </c:pt>
                <c:pt idx="6">
                  <c:v>881649.93000000017</c:v>
                </c:pt>
                <c:pt idx="7">
                  <c:v>779023.64000000036</c:v>
                </c:pt>
                <c:pt idx="8">
                  <c:v>1214640.9300000006</c:v>
                </c:pt>
                <c:pt idx="9">
                  <c:v>828958.94000000006</c:v>
                </c:pt>
                <c:pt idx="10">
                  <c:v>1239418.6699999995</c:v>
                </c:pt>
                <c:pt idx="11">
                  <c:v>1047507</c:v>
                </c:pt>
                <c:pt idx="12">
                  <c:v>982524.91000000015</c:v>
                </c:pt>
                <c:pt idx="13">
                  <c:v>1036513.6099999998</c:v>
                </c:pt>
                <c:pt idx="14">
                  <c:v>1344847.9700000002</c:v>
                </c:pt>
                <c:pt idx="15">
                  <c:v>1163018.8899999999</c:v>
                </c:pt>
                <c:pt idx="16">
                  <c:v>1512685.0199999996</c:v>
                </c:pt>
                <c:pt idx="17">
                  <c:v>1048579.4700000002</c:v>
                </c:pt>
                <c:pt idx="18">
                  <c:v>323581.88999999996</c:v>
                </c:pt>
              </c:numCache>
            </c:numRef>
          </c:val>
          <c:extLst>
            <c:ext xmlns:c16="http://schemas.microsoft.com/office/drawing/2014/chart" uri="{C3380CC4-5D6E-409C-BE32-E72D297353CC}">
              <c16:uniqueId val="{00000000-9DD5-43F4-8B6E-70A176AF1EB3}"/>
            </c:ext>
          </c:extLst>
        </c:ser>
        <c:dLbls>
          <c:showLegendKey val="0"/>
          <c:showVal val="0"/>
          <c:showCatName val="0"/>
          <c:showSerName val="0"/>
          <c:showPercent val="0"/>
          <c:showBubbleSize val="0"/>
        </c:dLbls>
        <c:gapWidth val="100"/>
        <c:overlap val="-24"/>
        <c:axId val="1961983263"/>
        <c:axId val="2048865967"/>
      </c:barChart>
      <c:catAx>
        <c:axId val="19619832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65967"/>
        <c:crosses val="autoZero"/>
        <c:auto val="1"/>
        <c:lblAlgn val="ctr"/>
        <c:lblOffset val="100"/>
        <c:noMultiLvlLbl val="0"/>
      </c:catAx>
      <c:valAx>
        <c:axId val="204886596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983263"/>
        <c:crosses val="autoZero"/>
        <c:crossBetween val="between"/>
      </c:valAx>
      <c:spPr>
        <a:noFill/>
        <a:ln>
          <a:noFill/>
        </a:ln>
        <a:effectLst/>
      </c:spPr>
    </c:plotArea>
    <c:legend>
      <c:legendPos val="b"/>
      <c:layout>
        <c:manualLayout>
          <c:xMode val="edge"/>
          <c:yMode val="edge"/>
          <c:x val="0.29369419664491719"/>
          <c:y val="0.90090441819772527"/>
          <c:w val="0.42245897253980624"/>
          <c:h val="5.38199912510936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[Home_Improvement_Sales_Dashboard.xlsx]Top Retailers!PivotTable2</c:name>
    <c:fmtId val="0"/>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Top Retailers</a:t>
            </a:r>
          </a:p>
        </c:rich>
      </c:tx>
      <c:layout>
        <c:manualLayout>
          <c:xMode val="edge"/>
          <c:yMode val="edge"/>
          <c:x val="3.9851887617821366E-2"/>
          <c:y val="2.7777777777777776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Retailers'!$B$1</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Retailers'!$A$2:$A$14</c:f>
              <c:strCache>
                <c:ptCount val="12"/>
                <c:pt idx="0">
                  <c:v>84 Lumber</c:v>
                </c:pt>
                <c:pt idx="1">
                  <c:v>Ace Hardware</c:v>
                </c:pt>
                <c:pt idx="2">
                  <c:v>Contractors' Warehouse</c:v>
                </c:pt>
                <c:pt idx="3">
                  <c:v>Costco</c:v>
                </c:pt>
                <c:pt idx="4">
                  <c:v>Do it Best</c:v>
                </c:pt>
                <c:pt idx="5">
                  <c:v>Floor &amp; Decor</c:v>
                </c:pt>
                <c:pt idx="6">
                  <c:v>Harbor Freight Tools</c:v>
                </c:pt>
                <c:pt idx="7">
                  <c:v>Lowe's</c:v>
                </c:pt>
                <c:pt idx="8">
                  <c:v>Menards</c:v>
                </c:pt>
                <c:pt idx="9">
                  <c:v>N/A</c:v>
                </c:pt>
                <c:pt idx="10">
                  <c:v>The Home Depot</c:v>
                </c:pt>
                <c:pt idx="11">
                  <c:v>Walmart</c:v>
                </c:pt>
              </c:strCache>
            </c:strRef>
          </c:cat>
          <c:val>
            <c:numRef>
              <c:f>'Top Retailers'!$B$2:$B$14</c:f>
              <c:numCache>
                <c:formatCode>_-[$$-409]* #,##0_ ;_-[$$-409]* \-#,##0\ ;_-[$$-409]* "-"??_ ;_-@_ </c:formatCode>
                <c:ptCount val="12"/>
                <c:pt idx="0">
                  <c:v>2070504.8499999994</c:v>
                </c:pt>
                <c:pt idx="1">
                  <c:v>1666757.5600000005</c:v>
                </c:pt>
                <c:pt idx="2">
                  <c:v>1645254.3299999998</c:v>
                </c:pt>
                <c:pt idx="3">
                  <c:v>1883934.2000000004</c:v>
                </c:pt>
                <c:pt idx="4">
                  <c:v>1823320.8200000005</c:v>
                </c:pt>
                <c:pt idx="5">
                  <c:v>1467681.1399999997</c:v>
                </c:pt>
                <c:pt idx="6">
                  <c:v>1277963.9400000006</c:v>
                </c:pt>
                <c:pt idx="7">
                  <c:v>1600052.19</c:v>
                </c:pt>
                <c:pt idx="8">
                  <c:v>2007492.3800000013</c:v>
                </c:pt>
                <c:pt idx="9">
                  <c:v>198333.2</c:v>
                </c:pt>
                <c:pt idx="10">
                  <c:v>2109447.6999999997</c:v>
                </c:pt>
                <c:pt idx="11">
                  <c:v>1658339.2000000007</c:v>
                </c:pt>
              </c:numCache>
            </c:numRef>
          </c:val>
          <c:extLst>
            <c:ext xmlns:c16="http://schemas.microsoft.com/office/drawing/2014/chart" uri="{C3380CC4-5D6E-409C-BE32-E72D297353CC}">
              <c16:uniqueId val="{00000000-15C8-4E73-AD14-E069A69D5EC4}"/>
            </c:ext>
          </c:extLst>
        </c:ser>
        <c:dLbls>
          <c:showLegendKey val="0"/>
          <c:showVal val="1"/>
          <c:showCatName val="0"/>
          <c:showSerName val="0"/>
          <c:showPercent val="0"/>
          <c:showBubbleSize val="0"/>
        </c:dLbls>
        <c:gapWidth val="75"/>
        <c:axId val="147082639"/>
        <c:axId val="2048870287"/>
      </c:barChart>
      <c:catAx>
        <c:axId val="1470826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48870287"/>
        <c:crosses val="autoZero"/>
        <c:auto val="1"/>
        <c:lblAlgn val="ctr"/>
        <c:lblOffset val="100"/>
        <c:noMultiLvlLbl val="0"/>
      </c:catAx>
      <c:valAx>
        <c:axId val="2048870287"/>
        <c:scaling>
          <c:orientation val="minMax"/>
        </c:scaling>
        <c:delete val="0"/>
        <c:axPos val="b"/>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7082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[Home_Improvement_Sales_Dashboard.xlsx]Top 10 Products!PivotTable2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 Products'!$B$3</c:f>
              <c:strCache>
                <c:ptCount val="1"/>
                <c:pt idx="0">
                  <c:v>Total</c:v>
                </c:pt>
              </c:strCache>
            </c:strRef>
          </c:tx>
          <c:spPr>
            <a:solidFill>
              <a:schemeClr val="accent1"/>
            </a:solidFill>
            <a:ln>
              <a:noFill/>
            </a:ln>
            <a:effectLst/>
          </c:spPr>
          <c:invertIfNegative val="0"/>
          <c:cat>
            <c:strRef>
              <c:f>'Top 10 Products'!$A$4:$A$14</c:f>
              <c:strCache>
                <c:ptCount val="10"/>
                <c:pt idx="0">
                  <c:v>APP-513971</c:v>
                </c:pt>
                <c:pt idx="1">
                  <c:v>APP-937933</c:v>
                </c:pt>
                <c:pt idx="2">
                  <c:v>HVA-377184</c:v>
                </c:pt>
                <c:pt idx="3">
                  <c:v>HVA-424846</c:v>
                </c:pt>
                <c:pt idx="4">
                  <c:v>HVA-533701</c:v>
                </c:pt>
                <c:pt idx="5">
                  <c:v>HVA-775006</c:v>
                </c:pt>
                <c:pt idx="6">
                  <c:v>KIT-480707</c:v>
                </c:pt>
                <c:pt idx="7">
                  <c:v>KIT-550539</c:v>
                </c:pt>
                <c:pt idx="8">
                  <c:v>KIT-699717</c:v>
                </c:pt>
                <c:pt idx="9">
                  <c:v>N/A</c:v>
                </c:pt>
              </c:strCache>
            </c:strRef>
          </c:cat>
          <c:val>
            <c:numRef>
              <c:f>'Top 10 Products'!$B$4:$B$14</c:f>
              <c:numCache>
                <c:formatCode>_-[$$-409]* #,##0_ ;_-[$$-409]* \-#,##0\ ;_-[$$-409]* "-"??_ ;_-@_ </c:formatCode>
                <c:ptCount val="10"/>
                <c:pt idx="0">
                  <c:v>139318</c:v>
                </c:pt>
                <c:pt idx="1">
                  <c:v>144392.48000000001</c:v>
                </c:pt>
                <c:pt idx="2">
                  <c:v>302151.2</c:v>
                </c:pt>
                <c:pt idx="3">
                  <c:v>197864.55</c:v>
                </c:pt>
                <c:pt idx="4">
                  <c:v>158441.60000000001</c:v>
                </c:pt>
                <c:pt idx="5">
                  <c:v>188542.66</c:v>
                </c:pt>
                <c:pt idx="6">
                  <c:v>143189.25</c:v>
                </c:pt>
                <c:pt idx="7">
                  <c:v>164358.68</c:v>
                </c:pt>
                <c:pt idx="8">
                  <c:v>147126.10999999999</c:v>
                </c:pt>
                <c:pt idx="9">
                  <c:v>275075.12</c:v>
                </c:pt>
              </c:numCache>
            </c:numRef>
          </c:val>
          <c:extLst>
            <c:ext xmlns:c16="http://schemas.microsoft.com/office/drawing/2014/chart" uri="{C3380CC4-5D6E-409C-BE32-E72D297353CC}">
              <c16:uniqueId val="{00000000-42CC-4644-9D24-665D1837ABC8}"/>
            </c:ext>
          </c:extLst>
        </c:ser>
        <c:dLbls>
          <c:showLegendKey val="0"/>
          <c:showVal val="0"/>
          <c:showCatName val="0"/>
          <c:showSerName val="0"/>
          <c:showPercent val="0"/>
          <c:showBubbleSize val="0"/>
        </c:dLbls>
        <c:gapWidth val="219"/>
        <c:overlap val="-27"/>
        <c:axId val="1565922767"/>
        <c:axId val="1221108975"/>
      </c:barChart>
      <c:catAx>
        <c:axId val="1565922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108975"/>
        <c:crosses val="autoZero"/>
        <c:auto val="1"/>
        <c:lblAlgn val="ctr"/>
        <c:lblOffset val="100"/>
        <c:noMultiLvlLbl val="0"/>
      </c:catAx>
      <c:valAx>
        <c:axId val="1221108975"/>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922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[Home_Improvement_Sales_Dashboard.xlsx]Top 10 Products!PivotTable2</c:name>
    <c:fmtId val="2"/>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Top 10 Products</a:t>
            </a:r>
          </a:p>
        </c:rich>
      </c:tx>
      <c:layout>
        <c:manualLayout>
          <c:xMode val="edge"/>
          <c:yMode val="edge"/>
          <c:x val="2.7423447069116359E-2"/>
          <c:y val="3.138670166229221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solidFill>
            <a:srgbClr val="F0AE3D"/>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16447944007"/>
          <c:y val="0.1789351851851852"/>
          <c:w val="0.76008070866141719"/>
          <c:h val="0.57993146689997088"/>
        </c:manualLayout>
      </c:layout>
      <c:barChart>
        <c:barDir val="col"/>
        <c:grouping val="clustered"/>
        <c:varyColors val="0"/>
        <c:ser>
          <c:idx val="0"/>
          <c:order val="0"/>
          <c:tx>
            <c:strRef>
              <c:f>'Top 10 Products'!$B$3</c:f>
              <c:strCache>
                <c:ptCount val="1"/>
                <c:pt idx="0">
                  <c:v>Total</c:v>
                </c:pt>
              </c:strCache>
            </c:strRef>
          </c:tx>
          <c:spPr>
            <a:solidFill>
              <a:srgbClr val="F0AE3D"/>
            </a:solidFill>
            <a:ln>
              <a:noFill/>
            </a:ln>
            <a:effectLst>
              <a:outerShdw blurRad="57150" dist="19050" dir="5400000" algn="ctr" rotWithShape="0">
                <a:srgbClr val="000000">
                  <a:alpha val="63000"/>
                </a:srgbClr>
              </a:outerShdw>
            </a:effectLst>
          </c:spPr>
          <c:invertIfNegative val="0"/>
          <c:cat>
            <c:strRef>
              <c:f>'Top 10 Products'!$A$4:$A$14</c:f>
              <c:strCache>
                <c:ptCount val="10"/>
                <c:pt idx="0">
                  <c:v>APP-513971</c:v>
                </c:pt>
                <c:pt idx="1">
                  <c:v>APP-937933</c:v>
                </c:pt>
                <c:pt idx="2">
                  <c:v>HVA-377184</c:v>
                </c:pt>
                <c:pt idx="3">
                  <c:v>HVA-424846</c:v>
                </c:pt>
                <c:pt idx="4">
                  <c:v>HVA-533701</c:v>
                </c:pt>
                <c:pt idx="5">
                  <c:v>HVA-775006</c:v>
                </c:pt>
                <c:pt idx="6">
                  <c:v>KIT-480707</c:v>
                </c:pt>
                <c:pt idx="7">
                  <c:v>KIT-550539</c:v>
                </c:pt>
                <c:pt idx="8">
                  <c:v>KIT-699717</c:v>
                </c:pt>
                <c:pt idx="9">
                  <c:v>N/A</c:v>
                </c:pt>
              </c:strCache>
            </c:strRef>
          </c:cat>
          <c:val>
            <c:numRef>
              <c:f>'Top 10 Products'!$B$4:$B$14</c:f>
              <c:numCache>
                <c:formatCode>_-[$$-409]* #,##0_ ;_-[$$-409]* \-#,##0\ ;_-[$$-409]* "-"??_ ;_-@_ </c:formatCode>
                <c:ptCount val="10"/>
                <c:pt idx="0">
                  <c:v>139318</c:v>
                </c:pt>
                <c:pt idx="1">
                  <c:v>144392.48000000001</c:v>
                </c:pt>
                <c:pt idx="2">
                  <c:v>302151.2</c:v>
                </c:pt>
                <c:pt idx="3">
                  <c:v>197864.55</c:v>
                </c:pt>
                <c:pt idx="4">
                  <c:v>158441.60000000001</c:v>
                </c:pt>
                <c:pt idx="5">
                  <c:v>188542.66</c:v>
                </c:pt>
                <c:pt idx="6">
                  <c:v>143189.25</c:v>
                </c:pt>
                <c:pt idx="7">
                  <c:v>164358.68</c:v>
                </c:pt>
                <c:pt idx="8">
                  <c:v>147126.10999999999</c:v>
                </c:pt>
                <c:pt idx="9">
                  <c:v>275075.12</c:v>
                </c:pt>
              </c:numCache>
            </c:numRef>
          </c:val>
          <c:extLst>
            <c:ext xmlns:c16="http://schemas.microsoft.com/office/drawing/2014/chart" uri="{C3380CC4-5D6E-409C-BE32-E72D297353CC}">
              <c16:uniqueId val="{00000000-4BFC-4B22-AF2F-79754BF9897E}"/>
            </c:ext>
          </c:extLst>
        </c:ser>
        <c:dLbls>
          <c:showLegendKey val="0"/>
          <c:showVal val="0"/>
          <c:showCatName val="0"/>
          <c:showSerName val="0"/>
          <c:showPercent val="0"/>
          <c:showBubbleSize val="0"/>
        </c:dLbls>
        <c:gapWidth val="100"/>
        <c:overlap val="-24"/>
        <c:axId val="1760661455"/>
        <c:axId val="1221027375"/>
      </c:barChart>
      <c:catAx>
        <c:axId val="17606614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027375"/>
        <c:crosses val="autoZero"/>
        <c:auto val="1"/>
        <c:lblAlgn val="ctr"/>
        <c:lblOffset val="100"/>
        <c:noMultiLvlLbl val="0"/>
      </c:catAx>
      <c:valAx>
        <c:axId val="1221027375"/>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66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'Impact of Bulk Discounts'!$E$1</c:f>
              <c:strCache>
                <c:ptCount val="1"/>
                <c:pt idx="0">
                  <c:v>Sum of total_after_discount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'Impact of Bulk Discounts'!$D$2:$D$21</c:f>
              <c:numCache>
                <c:formatCode>General</c:formatCode>
                <c:ptCount val="20"/>
                <c:pt idx="0">
                  <c:v>0</c:v>
                </c:pt>
                <c:pt idx="1">
                  <c:v>2</c:v>
                </c:pt>
                <c:pt idx="2">
                  <c:v>3</c:v>
                </c:pt>
                <c:pt idx="3">
                  <c:v>5</c:v>
                </c:pt>
                <c:pt idx="4">
                  <c:v>7</c:v>
                </c:pt>
                <c:pt idx="5">
                  <c:v>8</c:v>
                </c:pt>
                <c:pt idx="6">
                  <c:v>10</c:v>
                </c:pt>
                <c:pt idx="7">
                  <c:v>12</c:v>
                </c:pt>
                <c:pt idx="8">
                  <c:v>13</c:v>
                </c:pt>
                <c:pt idx="9">
                  <c:v>15</c:v>
                </c:pt>
                <c:pt idx="10">
                  <c:v>17</c:v>
                </c:pt>
                <c:pt idx="11">
                  <c:v>18</c:v>
                </c:pt>
                <c:pt idx="12">
                  <c:v>20</c:v>
                </c:pt>
                <c:pt idx="13">
                  <c:v>22</c:v>
                </c:pt>
                <c:pt idx="14">
                  <c:v>23</c:v>
                </c:pt>
                <c:pt idx="15">
                  <c:v>25</c:v>
                </c:pt>
                <c:pt idx="16">
                  <c:v>27</c:v>
                </c:pt>
                <c:pt idx="17">
                  <c:v>28</c:v>
                </c:pt>
                <c:pt idx="18">
                  <c:v>30</c:v>
                </c:pt>
                <c:pt idx="19">
                  <c:v>35</c:v>
                </c:pt>
              </c:numCache>
            </c:numRef>
          </c:xVal>
          <c:yVal>
            <c:numRef>
              <c:f>'Impact of Bulk Discounts'!$E$2:$E$21</c:f>
              <c:numCache>
                <c:formatCode>General</c:formatCode>
                <c:ptCount val="20"/>
                <c:pt idx="0">
                  <c:v>4938174.7700000023</c:v>
                </c:pt>
                <c:pt idx="1">
                  <c:v>458762.03000000009</c:v>
                </c:pt>
                <c:pt idx="2">
                  <c:v>763750.14000000036</c:v>
                </c:pt>
                <c:pt idx="3">
                  <c:v>1437703.360000001</c:v>
                </c:pt>
                <c:pt idx="4">
                  <c:v>73049.740000000005</c:v>
                </c:pt>
                <c:pt idx="5">
                  <c:v>28243.25</c:v>
                </c:pt>
                <c:pt idx="6">
                  <c:v>2323194.3400000008</c:v>
                </c:pt>
                <c:pt idx="7">
                  <c:v>171615.5</c:v>
                </c:pt>
                <c:pt idx="8">
                  <c:v>151244.06000000003</c:v>
                </c:pt>
                <c:pt idx="9">
                  <c:v>3972461.07</c:v>
                </c:pt>
                <c:pt idx="10">
                  <c:v>359852.06</c:v>
                </c:pt>
                <c:pt idx="11">
                  <c:v>460150.44999999995</c:v>
                </c:pt>
                <c:pt idx="12">
                  <c:v>2395136.9400000004</c:v>
                </c:pt>
                <c:pt idx="13">
                  <c:v>195908.47</c:v>
                </c:pt>
                <c:pt idx="14">
                  <c:v>267570.01</c:v>
                </c:pt>
                <c:pt idx="15">
                  <c:v>933296.06</c:v>
                </c:pt>
                <c:pt idx="16">
                  <c:v>92477.589999999982</c:v>
                </c:pt>
                <c:pt idx="17">
                  <c:v>167354.47999999998</c:v>
                </c:pt>
                <c:pt idx="18">
                  <c:v>177446.19</c:v>
                </c:pt>
                <c:pt idx="19">
                  <c:v>41691</c:v>
                </c:pt>
              </c:numCache>
            </c:numRef>
          </c:yVal>
          <c:smooth val="0"/>
          <c:extLst>
            <c:ext xmlns:c16="http://schemas.microsoft.com/office/drawing/2014/chart" uri="{C3380CC4-5D6E-409C-BE32-E72D297353CC}">
              <c16:uniqueId val="{00000000-6CB2-4B58-B31A-FFCB2E1EF750}"/>
            </c:ext>
          </c:extLst>
        </c:ser>
        <c:dLbls>
          <c:showLegendKey val="0"/>
          <c:showVal val="0"/>
          <c:showCatName val="0"/>
          <c:showSerName val="0"/>
          <c:showPercent val="0"/>
          <c:showBubbleSize val="0"/>
        </c:dLbls>
        <c:axId val="253643999"/>
        <c:axId val="2048886127"/>
      </c:scatterChart>
      <c:valAx>
        <c:axId val="253643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86127"/>
        <c:crosses val="autoZero"/>
        <c:crossBetween val="midCat"/>
      </c:valAx>
      <c:valAx>
        <c:axId val="2048886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64399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[Home_Improvement_Sales_Dashboard.xlsx]Impact of Bulk Discounts!PivotTable4</c:name>
    <c:fmtId val="0"/>
  </c:pivotSource>
  <c:chart>
    <c:title>
      <c:tx>
        <c:rich>
          <a:bodyPr rot="0" spcFirstLastPara="1" vertOverflow="ellipsis" vert="horz" wrap="square" anchor="ctr" anchorCtr="1"/>
          <a:lstStyle/>
          <a:p>
            <a:pPr>
              <a:defRPr sz="1200" b="1" i="0" u="none" strike="noStrike" kern="1200" spc="0" baseline="0">
                <a:solidFill>
                  <a:srgbClr val="284E3F"/>
                </a:solidFill>
                <a:latin typeface="+mn-lt"/>
                <a:ea typeface="+mn-ea"/>
                <a:cs typeface="+mn-cs"/>
              </a:defRPr>
            </a:pPr>
            <a:r>
              <a:rPr lang="en-US" sz="1200" b="1">
                <a:solidFill>
                  <a:srgbClr val="284E3F"/>
                </a:solidFill>
              </a:rPr>
              <a:t>Impact of Bulk Discounts</a:t>
            </a:r>
          </a:p>
        </c:rich>
      </c:tx>
      <c:layout>
        <c:manualLayout>
          <c:xMode val="edge"/>
          <c:yMode val="edge"/>
          <c:x val="2.820822397200351E-2"/>
          <c:y val="2.314814814814814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rgbClr val="284E3F"/>
              </a:solidFill>
              <a:latin typeface="+mn-lt"/>
              <a:ea typeface="+mn-ea"/>
              <a:cs typeface="+mn-cs"/>
            </a:defRPr>
          </a:pPr>
          <a:endParaRPr lang="en-US"/>
        </a:p>
      </c:txPr>
    </c:title>
    <c:autoTitleDeleted val="0"/>
    <c:pivotFmts>
      <c:pivotFmt>
        <c:idx val="0"/>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3"/>
            </a:solidFill>
            <a:round/>
          </a:ln>
          <a:effectLst/>
        </c:spPr>
        <c:marker>
          <c:symbol val="none"/>
        </c:marker>
      </c:pivotFmt>
    </c:pivotFmts>
    <c:plotArea>
      <c:layout>
        <c:manualLayout>
          <c:layoutTarget val="inner"/>
          <c:xMode val="edge"/>
          <c:yMode val="edge"/>
          <c:x val="0.19705599300087492"/>
          <c:y val="0.22523148148148145"/>
          <c:w val="0.77677996500437452"/>
          <c:h val="0.60813247302420526"/>
        </c:manualLayout>
      </c:layout>
      <c:lineChart>
        <c:grouping val="standard"/>
        <c:varyColors val="0"/>
        <c:ser>
          <c:idx val="0"/>
          <c:order val="0"/>
          <c:tx>
            <c:strRef>
              <c:f>'Impact of Bulk Discounts'!$B$1</c:f>
              <c:strCache>
                <c:ptCount val="1"/>
                <c:pt idx="0">
                  <c:v>Total</c:v>
                </c:pt>
              </c:strCache>
            </c:strRef>
          </c:tx>
          <c:spPr>
            <a:ln w="28575" cap="rnd">
              <a:solidFill>
                <a:schemeClr val="accent3"/>
              </a:solidFill>
              <a:round/>
            </a:ln>
            <a:effectLst/>
          </c:spPr>
          <c:marker>
            <c:symbol val="none"/>
          </c:marker>
          <c:cat>
            <c:strRef>
              <c:f>'Impact of Bulk Discounts'!$A$2:$A$22</c:f>
              <c:strCache>
                <c:ptCount val="20"/>
                <c:pt idx="0">
                  <c:v>0</c:v>
                </c:pt>
                <c:pt idx="1">
                  <c:v>2</c:v>
                </c:pt>
                <c:pt idx="2">
                  <c:v>3</c:v>
                </c:pt>
                <c:pt idx="3">
                  <c:v>5</c:v>
                </c:pt>
                <c:pt idx="4">
                  <c:v>7</c:v>
                </c:pt>
                <c:pt idx="5">
                  <c:v>8</c:v>
                </c:pt>
                <c:pt idx="6">
                  <c:v>10</c:v>
                </c:pt>
                <c:pt idx="7">
                  <c:v>12</c:v>
                </c:pt>
                <c:pt idx="8">
                  <c:v>13</c:v>
                </c:pt>
                <c:pt idx="9">
                  <c:v>15</c:v>
                </c:pt>
                <c:pt idx="10">
                  <c:v>17</c:v>
                </c:pt>
                <c:pt idx="11">
                  <c:v>18</c:v>
                </c:pt>
                <c:pt idx="12">
                  <c:v>20</c:v>
                </c:pt>
                <c:pt idx="13">
                  <c:v>22</c:v>
                </c:pt>
                <c:pt idx="14">
                  <c:v>23</c:v>
                </c:pt>
                <c:pt idx="15">
                  <c:v>25</c:v>
                </c:pt>
                <c:pt idx="16">
                  <c:v>27</c:v>
                </c:pt>
                <c:pt idx="17">
                  <c:v>28</c:v>
                </c:pt>
                <c:pt idx="18">
                  <c:v>30</c:v>
                </c:pt>
                <c:pt idx="19">
                  <c:v>35</c:v>
                </c:pt>
              </c:strCache>
            </c:strRef>
          </c:cat>
          <c:val>
            <c:numRef>
              <c:f>'Impact of Bulk Discounts'!$B$2:$B$22</c:f>
              <c:numCache>
                <c:formatCode>_-[$$-409]* #,##0.00_ ;_-[$$-409]* \-#,##0.00\ ;_-[$$-409]* "-"??_ ;_-@_ </c:formatCode>
                <c:ptCount val="20"/>
                <c:pt idx="0">
                  <c:v>4938174.7700000023</c:v>
                </c:pt>
                <c:pt idx="1">
                  <c:v>458762.03000000009</c:v>
                </c:pt>
                <c:pt idx="2">
                  <c:v>763750.14000000036</c:v>
                </c:pt>
                <c:pt idx="3">
                  <c:v>1437703.360000001</c:v>
                </c:pt>
                <c:pt idx="4">
                  <c:v>73049.740000000005</c:v>
                </c:pt>
                <c:pt idx="5">
                  <c:v>28243.25</c:v>
                </c:pt>
                <c:pt idx="6">
                  <c:v>2323194.3400000008</c:v>
                </c:pt>
                <c:pt idx="7">
                  <c:v>171615.5</c:v>
                </c:pt>
                <c:pt idx="8">
                  <c:v>151244.06000000003</c:v>
                </c:pt>
                <c:pt idx="9">
                  <c:v>3972461.07</c:v>
                </c:pt>
                <c:pt idx="10">
                  <c:v>359852.06</c:v>
                </c:pt>
                <c:pt idx="11">
                  <c:v>460150.44999999995</c:v>
                </c:pt>
                <c:pt idx="12">
                  <c:v>2395136.9400000004</c:v>
                </c:pt>
                <c:pt idx="13">
                  <c:v>195908.47</c:v>
                </c:pt>
                <c:pt idx="14">
                  <c:v>267570.01</c:v>
                </c:pt>
                <c:pt idx="15">
                  <c:v>933296.06</c:v>
                </c:pt>
                <c:pt idx="16">
                  <c:v>92477.589999999982</c:v>
                </c:pt>
                <c:pt idx="17">
                  <c:v>167354.47999999998</c:v>
                </c:pt>
                <c:pt idx="18">
                  <c:v>177446.19</c:v>
                </c:pt>
                <c:pt idx="19">
                  <c:v>41691</c:v>
                </c:pt>
              </c:numCache>
            </c:numRef>
          </c:val>
          <c:smooth val="0"/>
          <c:extLst>
            <c:ext xmlns:c16="http://schemas.microsoft.com/office/drawing/2014/chart" uri="{C3380CC4-5D6E-409C-BE32-E72D297353CC}">
              <c16:uniqueId val="{00000000-0A1F-4FDD-A06C-AAE7CBED6AF4}"/>
            </c:ext>
          </c:extLst>
        </c:ser>
        <c:dLbls>
          <c:showLegendKey val="0"/>
          <c:showVal val="0"/>
          <c:showCatName val="0"/>
          <c:showSerName val="0"/>
          <c:showPercent val="0"/>
          <c:showBubbleSize val="0"/>
        </c:dLbls>
        <c:smooth val="0"/>
        <c:axId val="265203471"/>
        <c:axId val="2048856847"/>
      </c:lineChart>
      <c:catAx>
        <c:axId val="26520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56847"/>
        <c:crosses val="autoZero"/>
        <c:auto val="1"/>
        <c:lblAlgn val="ctr"/>
        <c:lblOffset val="100"/>
        <c:noMultiLvlLbl val="0"/>
      </c:catAx>
      <c:valAx>
        <c:axId val="2048856847"/>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20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[Home_Improvement_Sales_Dashboard.xlsx]Total Sales By Month!PivotTable1</c:name>
    <c:fmtId val="17"/>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Total Sales By Month</a:t>
            </a:r>
          </a:p>
        </c:rich>
      </c:tx>
      <c:layout>
        <c:manualLayout>
          <c:xMode val="edge"/>
          <c:yMode val="edge"/>
          <c:x val="1.9036043685085893E-2"/>
          <c:y val="4.5275590551181105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solidFill>
            <a:srgbClr val="284E3F"/>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84E3F"/>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84E3F"/>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2230738513668"/>
          <c:y val="0.1696759259259259"/>
          <c:w val="0.81969667011712166"/>
          <c:h val="0.51022601341498974"/>
        </c:manualLayout>
      </c:layout>
      <c:barChart>
        <c:barDir val="col"/>
        <c:grouping val="clustered"/>
        <c:varyColors val="0"/>
        <c:ser>
          <c:idx val="0"/>
          <c:order val="0"/>
          <c:tx>
            <c:strRef>
              <c:f>'Total Sales By Month'!$B$1</c:f>
              <c:strCache>
                <c:ptCount val="1"/>
                <c:pt idx="0">
                  <c:v>Total</c:v>
                </c:pt>
              </c:strCache>
            </c:strRef>
          </c:tx>
          <c:spPr>
            <a:solidFill>
              <a:srgbClr val="284E3F"/>
            </a:solidFill>
            <a:ln>
              <a:noFill/>
            </a:ln>
            <a:effectLst>
              <a:outerShdw blurRad="57150" dist="19050" dir="5400000" algn="ctr" rotWithShape="0">
                <a:srgbClr val="000000">
                  <a:alpha val="63000"/>
                </a:srgbClr>
              </a:outerShdw>
            </a:effectLst>
          </c:spPr>
          <c:invertIfNegative val="0"/>
          <c:trendline>
            <c:spPr>
              <a:ln w="19050" cap="rnd">
                <a:solidFill>
                  <a:srgbClr val="FFC000"/>
                </a:solidFill>
              </a:ln>
              <a:effectLst/>
            </c:spPr>
            <c:trendlineType val="movingAvg"/>
            <c:period val="2"/>
            <c:dispRSqr val="0"/>
            <c:dispEq val="0"/>
          </c:trendline>
          <c:cat>
            <c:multiLvlStrRef>
              <c:f>'Total Sales By Month'!$A$2:$A$23</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2024</c:v>
                  </c:pt>
                  <c:pt idx="11">
                    <c:v>2025</c:v>
                  </c:pt>
                </c:lvl>
              </c:multiLvlStrCache>
            </c:multiLvlStrRef>
          </c:cat>
          <c:val>
            <c:numRef>
              <c:f>'Total Sales By Month'!$B$2:$B$23</c:f>
              <c:numCache>
                <c:formatCode>_-[$$-409]* #,##0_ ;_-[$$-409]* \-#,##0\ ;_-[$$-409]* "-"??_ ;_-@_ </c:formatCode>
                <c:ptCount val="19"/>
                <c:pt idx="0">
                  <c:v>487240.74999999988</c:v>
                </c:pt>
                <c:pt idx="1">
                  <c:v>1080876.8600000001</c:v>
                </c:pt>
                <c:pt idx="2">
                  <c:v>705452.33999999973</c:v>
                </c:pt>
                <c:pt idx="3">
                  <c:v>1260298.6400000006</c:v>
                </c:pt>
                <c:pt idx="4">
                  <c:v>1338421.7799999996</c:v>
                </c:pt>
                <c:pt idx="5">
                  <c:v>1133840.27</c:v>
                </c:pt>
                <c:pt idx="6">
                  <c:v>881649.93000000017</c:v>
                </c:pt>
                <c:pt idx="7">
                  <c:v>779023.64000000036</c:v>
                </c:pt>
                <c:pt idx="8">
                  <c:v>1214640.9300000006</c:v>
                </c:pt>
                <c:pt idx="9">
                  <c:v>828958.94000000006</c:v>
                </c:pt>
                <c:pt idx="10">
                  <c:v>1239418.6699999995</c:v>
                </c:pt>
                <c:pt idx="11">
                  <c:v>1047507</c:v>
                </c:pt>
                <c:pt idx="12">
                  <c:v>982524.91000000015</c:v>
                </c:pt>
                <c:pt idx="13">
                  <c:v>1036513.6099999998</c:v>
                </c:pt>
                <c:pt idx="14">
                  <c:v>1344847.9700000002</c:v>
                </c:pt>
                <c:pt idx="15">
                  <c:v>1163018.8899999999</c:v>
                </c:pt>
                <c:pt idx="16">
                  <c:v>1512685.0199999996</c:v>
                </c:pt>
                <c:pt idx="17">
                  <c:v>1048579.4700000002</c:v>
                </c:pt>
                <c:pt idx="18">
                  <c:v>323581.88999999996</c:v>
                </c:pt>
              </c:numCache>
            </c:numRef>
          </c:val>
          <c:extLst>
            <c:ext xmlns:c16="http://schemas.microsoft.com/office/drawing/2014/chart" uri="{C3380CC4-5D6E-409C-BE32-E72D297353CC}">
              <c16:uniqueId val="{00000001-AAF4-4F33-B843-2393C57E6582}"/>
            </c:ext>
          </c:extLst>
        </c:ser>
        <c:dLbls>
          <c:showLegendKey val="0"/>
          <c:showVal val="0"/>
          <c:showCatName val="0"/>
          <c:showSerName val="0"/>
          <c:showPercent val="0"/>
          <c:showBubbleSize val="0"/>
        </c:dLbls>
        <c:gapWidth val="100"/>
        <c:overlap val="-24"/>
        <c:axId val="1961983263"/>
        <c:axId val="2048865967"/>
      </c:barChart>
      <c:catAx>
        <c:axId val="19619832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65967"/>
        <c:crosses val="autoZero"/>
        <c:auto val="1"/>
        <c:lblAlgn val="ctr"/>
        <c:lblOffset val="100"/>
        <c:noMultiLvlLbl val="0"/>
      </c:catAx>
      <c:valAx>
        <c:axId val="204886596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983263"/>
        <c:crosses val="autoZero"/>
        <c:crossBetween val="between"/>
      </c:valAx>
      <c:spPr>
        <a:noFill/>
        <a:ln>
          <a:noFill/>
        </a:ln>
        <a:effectLst/>
      </c:spPr>
    </c:plotArea>
    <c:legend>
      <c:legendPos val="b"/>
      <c:layout>
        <c:manualLayout>
          <c:xMode val="edge"/>
          <c:yMode val="edge"/>
          <c:x val="0.29369419664491719"/>
          <c:y val="0.90090441819772527"/>
          <c:w val="0.42245897253980624"/>
          <c:h val="5.38199912510936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[Home_Improvement_Sales_Dashboard.xlsx]Top Retailers!PivotTable2</c:name>
    <c:fmtId val="18"/>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Top Retailers</a:t>
            </a:r>
          </a:p>
        </c:rich>
      </c:tx>
      <c:layout>
        <c:manualLayout>
          <c:xMode val="edge"/>
          <c:yMode val="edge"/>
          <c:x val="3.9851887617821366E-2"/>
          <c:y val="2.7777777777777776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6823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Retailers'!$B$1</c:f>
              <c:strCache>
                <c:ptCount val="1"/>
                <c:pt idx="0">
                  <c:v>Total</c:v>
                </c:pt>
              </c:strCache>
            </c:strRef>
          </c:tx>
          <c:spPr>
            <a:solidFill>
              <a:srgbClr val="E6823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Retailers'!$A$2:$A$14</c:f>
              <c:strCache>
                <c:ptCount val="12"/>
                <c:pt idx="0">
                  <c:v>84 Lumber</c:v>
                </c:pt>
                <c:pt idx="1">
                  <c:v>Ace Hardware</c:v>
                </c:pt>
                <c:pt idx="2">
                  <c:v>Contractors' Warehouse</c:v>
                </c:pt>
                <c:pt idx="3">
                  <c:v>Costco</c:v>
                </c:pt>
                <c:pt idx="4">
                  <c:v>Do it Best</c:v>
                </c:pt>
                <c:pt idx="5">
                  <c:v>Floor &amp; Decor</c:v>
                </c:pt>
                <c:pt idx="6">
                  <c:v>Harbor Freight Tools</c:v>
                </c:pt>
                <c:pt idx="7">
                  <c:v>Lowe's</c:v>
                </c:pt>
                <c:pt idx="8">
                  <c:v>Menards</c:v>
                </c:pt>
                <c:pt idx="9">
                  <c:v>N/A</c:v>
                </c:pt>
                <c:pt idx="10">
                  <c:v>The Home Depot</c:v>
                </c:pt>
                <c:pt idx="11">
                  <c:v>Walmart</c:v>
                </c:pt>
              </c:strCache>
            </c:strRef>
          </c:cat>
          <c:val>
            <c:numRef>
              <c:f>'Top Retailers'!$B$2:$B$14</c:f>
              <c:numCache>
                <c:formatCode>_-[$$-409]* #,##0_ ;_-[$$-409]* \-#,##0\ ;_-[$$-409]* "-"??_ ;_-@_ </c:formatCode>
                <c:ptCount val="12"/>
                <c:pt idx="0">
                  <c:v>2070504.8499999994</c:v>
                </c:pt>
                <c:pt idx="1">
                  <c:v>1666757.5600000005</c:v>
                </c:pt>
                <c:pt idx="2">
                  <c:v>1645254.3299999998</c:v>
                </c:pt>
                <c:pt idx="3">
                  <c:v>1883934.2000000004</c:v>
                </c:pt>
                <c:pt idx="4">
                  <c:v>1823320.8200000005</c:v>
                </c:pt>
                <c:pt idx="5">
                  <c:v>1467681.1399999997</c:v>
                </c:pt>
                <c:pt idx="6">
                  <c:v>1277963.9400000006</c:v>
                </c:pt>
                <c:pt idx="7">
                  <c:v>1600052.19</c:v>
                </c:pt>
                <c:pt idx="8">
                  <c:v>2007492.3800000013</c:v>
                </c:pt>
                <c:pt idx="9">
                  <c:v>198333.2</c:v>
                </c:pt>
                <c:pt idx="10">
                  <c:v>2109447.6999999997</c:v>
                </c:pt>
                <c:pt idx="11">
                  <c:v>1658339.2000000007</c:v>
                </c:pt>
              </c:numCache>
            </c:numRef>
          </c:val>
          <c:extLst>
            <c:ext xmlns:c16="http://schemas.microsoft.com/office/drawing/2014/chart" uri="{C3380CC4-5D6E-409C-BE32-E72D297353CC}">
              <c16:uniqueId val="{00000000-3958-4D08-9F68-D25BB56E3C8E}"/>
            </c:ext>
          </c:extLst>
        </c:ser>
        <c:dLbls>
          <c:showLegendKey val="0"/>
          <c:showVal val="1"/>
          <c:showCatName val="0"/>
          <c:showSerName val="0"/>
          <c:showPercent val="0"/>
          <c:showBubbleSize val="0"/>
        </c:dLbls>
        <c:gapWidth val="75"/>
        <c:axId val="147082639"/>
        <c:axId val="2048870287"/>
      </c:barChart>
      <c:catAx>
        <c:axId val="147082639"/>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48870287"/>
        <c:crosses val="autoZero"/>
        <c:auto val="1"/>
        <c:lblAlgn val="ctr"/>
        <c:lblOffset val="100"/>
        <c:noMultiLvlLbl val="0"/>
      </c:catAx>
      <c:valAx>
        <c:axId val="2048870287"/>
        <c:scaling>
          <c:orientation val="minMax"/>
        </c:scaling>
        <c:delete val="0"/>
        <c:axPos val="b"/>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7082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rnd"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[Home_Improvement_Sales_Dashboard.xlsx]Top 10 Products!PivotTable2</c:name>
    <c:fmtId val="9"/>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Top 10 Products</a:t>
            </a:r>
          </a:p>
        </c:rich>
      </c:tx>
      <c:layout>
        <c:manualLayout>
          <c:xMode val="edge"/>
          <c:yMode val="edge"/>
          <c:x val="2.7423447069116359E-2"/>
          <c:y val="3.138670166229221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solidFill>
            <a:srgbClr val="F0AE3D"/>
          </a:soli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0AE3D"/>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0AE3D"/>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16447944007"/>
          <c:y val="0.1789351851851852"/>
          <c:w val="0.76008070866141719"/>
          <c:h val="0.57993146689997088"/>
        </c:manualLayout>
      </c:layout>
      <c:barChart>
        <c:barDir val="col"/>
        <c:grouping val="clustered"/>
        <c:varyColors val="0"/>
        <c:ser>
          <c:idx val="0"/>
          <c:order val="0"/>
          <c:tx>
            <c:strRef>
              <c:f>'Top 10 Products'!$B$3</c:f>
              <c:strCache>
                <c:ptCount val="1"/>
                <c:pt idx="0">
                  <c:v>Total</c:v>
                </c:pt>
              </c:strCache>
            </c:strRef>
          </c:tx>
          <c:spPr>
            <a:solidFill>
              <a:srgbClr val="F0AE3D"/>
            </a:solidFill>
            <a:ln>
              <a:noFill/>
            </a:ln>
            <a:effectLst>
              <a:outerShdw blurRad="57150" dist="19050" dir="5400000" algn="ctr" rotWithShape="0">
                <a:srgbClr val="000000">
                  <a:alpha val="63000"/>
                </a:srgbClr>
              </a:outerShdw>
            </a:effectLst>
          </c:spPr>
          <c:invertIfNegative val="0"/>
          <c:cat>
            <c:strRef>
              <c:f>'Top 10 Products'!$A$4:$A$14</c:f>
              <c:strCache>
                <c:ptCount val="10"/>
                <c:pt idx="0">
                  <c:v>APP-513971</c:v>
                </c:pt>
                <c:pt idx="1">
                  <c:v>APP-937933</c:v>
                </c:pt>
                <c:pt idx="2">
                  <c:v>HVA-377184</c:v>
                </c:pt>
                <c:pt idx="3">
                  <c:v>HVA-424846</c:v>
                </c:pt>
                <c:pt idx="4">
                  <c:v>HVA-533701</c:v>
                </c:pt>
                <c:pt idx="5">
                  <c:v>HVA-775006</c:v>
                </c:pt>
                <c:pt idx="6">
                  <c:v>KIT-480707</c:v>
                </c:pt>
                <c:pt idx="7">
                  <c:v>KIT-550539</c:v>
                </c:pt>
                <c:pt idx="8">
                  <c:v>KIT-699717</c:v>
                </c:pt>
                <c:pt idx="9">
                  <c:v>N/A</c:v>
                </c:pt>
              </c:strCache>
            </c:strRef>
          </c:cat>
          <c:val>
            <c:numRef>
              <c:f>'Top 10 Products'!$B$4:$B$14</c:f>
              <c:numCache>
                <c:formatCode>_-[$$-409]* #,##0_ ;_-[$$-409]* \-#,##0\ ;_-[$$-409]* "-"??_ ;_-@_ </c:formatCode>
                <c:ptCount val="10"/>
                <c:pt idx="0">
                  <c:v>139318</c:v>
                </c:pt>
                <c:pt idx="1">
                  <c:v>144392.48000000001</c:v>
                </c:pt>
                <c:pt idx="2">
                  <c:v>302151.2</c:v>
                </c:pt>
                <c:pt idx="3">
                  <c:v>197864.55</c:v>
                </c:pt>
                <c:pt idx="4">
                  <c:v>158441.60000000001</c:v>
                </c:pt>
                <c:pt idx="5">
                  <c:v>188542.66</c:v>
                </c:pt>
                <c:pt idx="6">
                  <c:v>143189.25</c:v>
                </c:pt>
                <c:pt idx="7">
                  <c:v>164358.68</c:v>
                </c:pt>
                <c:pt idx="8">
                  <c:v>147126.10999999999</c:v>
                </c:pt>
                <c:pt idx="9">
                  <c:v>275075.12</c:v>
                </c:pt>
              </c:numCache>
            </c:numRef>
          </c:val>
          <c:extLst>
            <c:ext xmlns:c16="http://schemas.microsoft.com/office/drawing/2014/chart" uri="{C3380CC4-5D6E-409C-BE32-E72D297353CC}">
              <c16:uniqueId val="{00000000-4A67-403A-90D8-1FE43EEA0B51}"/>
            </c:ext>
          </c:extLst>
        </c:ser>
        <c:dLbls>
          <c:showLegendKey val="0"/>
          <c:showVal val="0"/>
          <c:showCatName val="0"/>
          <c:showSerName val="0"/>
          <c:showPercent val="0"/>
          <c:showBubbleSize val="0"/>
        </c:dLbls>
        <c:gapWidth val="100"/>
        <c:overlap val="-24"/>
        <c:axId val="1760661455"/>
        <c:axId val="1221027375"/>
      </c:barChart>
      <c:catAx>
        <c:axId val="17606614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027375"/>
        <c:crosses val="autoZero"/>
        <c:auto val="1"/>
        <c:lblAlgn val="ctr"/>
        <c:lblOffset val="100"/>
        <c:noMultiLvlLbl val="0"/>
      </c:catAx>
      <c:valAx>
        <c:axId val="1221027375"/>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066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5"/>
    </mc:Choice>
    <mc:Fallback>
      <c:style val="5"/>
    </mc:Fallback>
  </mc:AlternateContent>
  <c:pivotSource>
    <c:name>[Home_Improvement_Sales_Dashboard.xlsx]Impact of Bulk Discounts!PivotTable4</c:name>
    <c:fmtId val="11"/>
  </c:pivotSource>
  <c:chart>
    <c:title>
      <c:tx>
        <c:rich>
          <a:bodyPr rot="0" spcFirstLastPara="1" vertOverflow="ellipsis" vert="horz" wrap="square" anchor="ctr" anchorCtr="1"/>
          <a:lstStyle/>
          <a:p>
            <a:pPr>
              <a:defRPr sz="1200" b="1" i="0" u="none" strike="noStrike" kern="1200" spc="0" baseline="0">
                <a:solidFill>
                  <a:srgbClr val="284E3F"/>
                </a:solidFill>
                <a:latin typeface="+mn-lt"/>
                <a:ea typeface="+mn-ea"/>
                <a:cs typeface="+mn-cs"/>
              </a:defRPr>
            </a:pPr>
            <a:r>
              <a:rPr lang="en-US" sz="1200" b="1">
                <a:solidFill>
                  <a:srgbClr val="284E3F"/>
                </a:solidFill>
              </a:rPr>
              <a:t>Impact of Bulk Discounts</a:t>
            </a:r>
          </a:p>
        </c:rich>
      </c:tx>
      <c:layout>
        <c:manualLayout>
          <c:xMode val="edge"/>
          <c:yMode val="edge"/>
          <c:x val="2.820822397200351E-2"/>
          <c:y val="2.314814814814814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rgbClr val="284E3F"/>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chemeClr val="accent3"/>
            </a:solidFill>
            <a:round/>
          </a:ln>
          <a:effectLst/>
        </c:spPr>
        <c:marker>
          <c:symbol val="none"/>
        </c:marker>
      </c:pivotFmt>
      <c:pivotFmt>
        <c:idx val="2"/>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05599300087492"/>
          <c:y val="0.22523148148148145"/>
          <c:w val="0.77677996500437452"/>
          <c:h val="0.60813247302420526"/>
        </c:manualLayout>
      </c:layout>
      <c:lineChart>
        <c:grouping val="standard"/>
        <c:varyColors val="0"/>
        <c:ser>
          <c:idx val="0"/>
          <c:order val="0"/>
          <c:tx>
            <c:strRef>
              <c:f>'Impact of Bulk Discounts'!$B$1</c:f>
              <c:strCache>
                <c:ptCount val="1"/>
                <c:pt idx="0">
                  <c:v>Total</c:v>
                </c:pt>
              </c:strCache>
            </c:strRef>
          </c:tx>
          <c:spPr>
            <a:ln w="28575" cap="rnd">
              <a:solidFill>
                <a:schemeClr val="accent3"/>
              </a:solidFill>
              <a:round/>
            </a:ln>
            <a:effectLst/>
          </c:spPr>
          <c:marker>
            <c:symbol val="none"/>
          </c:marker>
          <c:cat>
            <c:strRef>
              <c:f>'Impact of Bulk Discounts'!$A$2:$A$22</c:f>
              <c:strCache>
                <c:ptCount val="20"/>
                <c:pt idx="0">
                  <c:v>0</c:v>
                </c:pt>
                <c:pt idx="1">
                  <c:v>2</c:v>
                </c:pt>
                <c:pt idx="2">
                  <c:v>3</c:v>
                </c:pt>
                <c:pt idx="3">
                  <c:v>5</c:v>
                </c:pt>
                <c:pt idx="4">
                  <c:v>7</c:v>
                </c:pt>
                <c:pt idx="5">
                  <c:v>8</c:v>
                </c:pt>
                <c:pt idx="6">
                  <c:v>10</c:v>
                </c:pt>
                <c:pt idx="7">
                  <c:v>12</c:v>
                </c:pt>
                <c:pt idx="8">
                  <c:v>13</c:v>
                </c:pt>
                <c:pt idx="9">
                  <c:v>15</c:v>
                </c:pt>
                <c:pt idx="10">
                  <c:v>17</c:v>
                </c:pt>
                <c:pt idx="11">
                  <c:v>18</c:v>
                </c:pt>
                <c:pt idx="12">
                  <c:v>20</c:v>
                </c:pt>
                <c:pt idx="13">
                  <c:v>22</c:v>
                </c:pt>
                <c:pt idx="14">
                  <c:v>23</c:v>
                </c:pt>
                <c:pt idx="15">
                  <c:v>25</c:v>
                </c:pt>
                <c:pt idx="16">
                  <c:v>27</c:v>
                </c:pt>
                <c:pt idx="17">
                  <c:v>28</c:v>
                </c:pt>
                <c:pt idx="18">
                  <c:v>30</c:v>
                </c:pt>
                <c:pt idx="19">
                  <c:v>35</c:v>
                </c:pt>
              </c:strCache>
            </c:strRef>
          </c:cat>
          <c:val>
            <c:numRef>
              <c:f>'Impact of Bulk Discounts'!$B$2:$B$22</c:f>
              <c:numCache>
                <c:formatCode>_-[$$-409]* #,##0.00_ ;_-[$$-409]* \-#,##0.00\ ;_-[$$-409]* "-"??_ ;_-@_ </c:formatCode>
                <c:ptCount val="20"/>
                <c:pt idx="0">
                  <c:v>4938174.7700000023</c:v>
                </c:pt>
                <c:pt idx="1">
                  <c:v>458762.03000000009</c:v>
                </c:pt>
                <c:pt idx="2">
                  <c:v>763750.14000000036</c:v>
                </c:pt>
                <c:pt idx="3">
                  <c:v>1437703.360000001</c:v>
                </c:pt>
                <c:pt idx="4">
                  <c:v>73049.740000000005</c:v>
                </c:pt>
                <c:pt idx="5">
                  <c:v>28243.25</c:v>
                </c:pt>
                <c:pt idx="6">
                  <c:v>2323194.3400000008</c:v>
                </c:pt>
                <c:pt idx="7">
                  <c:v>171615.5</c:v>
                </c:pt>
                <c:pt idx="8">
                  <c:v>151244.06000000003</c:v>
                </c:pt>
                <c:pt idx="9">
                  <c:v>3972461.07</c:v>
                </c:pt>
                <c:pt idx="10">
                  <c:v>359852.06</c:v>
                </c:pt>
                <c:pt idx="11">
                  <c:v>460150.44999999995</c:v>
                </c:pt>
                <c:pt idx="12">
                  <c:v>2395136.9400000004</c:v>
                </c:pt>
                <c:pt idx="13">
                  <c:v>195908.47</c:v>
                </c:pt>
                <c:pt idx="14">
                  <c:v>267570.01</c:v>
                </c:pt>
                <c:pt idx="15">
                  <c:v>933296.06</c:v>
                </c:pt>
                <c:pt idx="16">
                  <c:v>92477.589999999982</c:v>
                </c:pt>
                <c:pt idx="17">
                  <c:v>167354.47999999998</c:v>
                </c:pt>
                <c:pt idx="18">
                  <c:v>177446.19</c:v>
                </c:pt>
                <c:pt idx="19">
                  <c:v>41691</c:v>
                </c:pt>
              </c:numCache>
            </c:numRef>
          </c:val>
          <c:smooth val="0"/>
          <c:extLst>
            <c:ext xmlns:c16="http://schemas.microsoft.com/office/drawing/2014/chart" uri="{C3380CC4-5D6E-409C-BE32-E72D297353CC}">
              <c16:uniqueId val="{00000000-6B87-4D70-8E24-77F679D2AA57}"/>
            </c:ext>
          </c:extLst>
        </c:ser>
        <c:dLbls>
          <c:showLegendKey val="0"/>
          <c:showVal val="0"/>
          <c:showCatName val="0"/>
          <c:showSerName val="0"/>
          <c:showPercent val="0"/>
          <c:showBubbleSize val="0"/>
        </c:dLbls>
        <c:smooth val="0"/>
        <c:axId val="265203471"/>
        <c:axId val="2048856847"/>
      </c:lineChart>
      <c:catAx>
        <c:axId val="26520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8856847"/>
        <c:crosses val="autoZero"/>
        <c:auto val="1"/>
        <c:lblAlgn val="ctr"/>
        <c:lblOffset val="100"/>
        <c:noMultiLvlLbl val="0"/>
      </c:catAx>
      <c:valAx>
        <c:axId val="2048856847"/>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20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[Home_Improvement_Sales_Dashboard.xlsx]Revenue Share by Pro Program!PivotTable3</c:name>
    <c:fmtId val="9"/>
  </c:pivotSource>
  <c:chart>
    <c:title>
      <c:tx>
        <c:rich>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r>
              <a:rPr lang="en-US" sz="1200">
                <a:solidFill>
                  <a:srgbClr val="284E3F"/>
                </a:solidFill>
                <a:latin typeface="Aptos" panose="020B0004020202020204" pitchFamily="34" charset="0"/>
              </a:rPr>
              <a:t>Revenue Share by Pro Program</a:t>
            </a:r>
          </a:p>
        </c:rich>
      </c:tx>
      <c:layout>
        <c:manualLayout>
          <c:xMode val="edge"/>
          <c:yMode val="edge"/>
          <c:x val="3.6381889763779519E-2"/>
          <c:y val="5.4534849810440364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284E3F"/>
              </a:solidFill>
              <a:latin typeface="Aptos" panose="020B0004020202020204" pitchFamily="34" charset="0"/>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3428483396097229"/>
          <c:y val="0.24323774158911954"/>
          <c:w val="0.37422138537030697"/>
          <c:h val="0.61129913803388214"/>
        </c:manualLayout>
      </c:layout>
      <c:pieChart>
        <c:varyColors val="1"/>
        <c:ser>
          <c:idx val="0"/>
          <c:order val="0"/>
          <c:tx>
            <c:strRef>
              <c:f>'Revenue Share by Pro Program'!$B$3</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B31-4DE2-B475-62FBEA6AA9B5}"/>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B31-4DE2-B475-62FBEA6AA9B5}"/>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B31-4DE2-B475-62FBEA6AA9B5}"/>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B31-4DE2-B475-62FBEA6AA9B5}"/>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4B31-4DE2-B475-62FBEA6AA9B5}"/>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4B31-4DE2-B475-62FBEA6AA9B5}"/>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4B31-4DE2-B475-62FBEA6AA9B5}"/>
              </c:ext>
            </c:extLst>
          </c:dPt>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'Revenue Share by Pro Program'!$A$4:$A$11</c:f>
              <c:strCache>
                <c:ptCount val="7"/>
                <c:pt idx="0">
                  <c:v>Ace Rewards</c:v>
                </c:pt>
                <c:pt idx="1">
                  <c:v>Contractors' Warehouse CBC</c:v>
                </c:pt>
                <c:pt idx="2">
                  <c:v>Do it Best Rewards</c:v>
                </c:pt>
                <c:pt idx="3">
                  <c:v>Home Depot Pro Xtra</c:v>
                </c:pt>
                <c:pt idx="4">
                  <c:v>Lowe's MVPs Pro Rewards</c:v>
                </c:pt>
                <c:pt idx="5">
                  <c:v>Menards Contractor</c:v>
                </c:pt>
                <c:pt idx="6">
                  <c:v>None</c:v>
                </c:pt>
              </c:strCache>
            </c:strRef>
          </c:cat>
          <c:val>
            <c:numRef>
              <c:f>'Revenue Share by Pro Program'!$B$4:$B$11</c:f>
              <c:numCache>
                <c:formatCode>_-[$$-409]* #,##0_ ;_-[$$-409]* \-#,##0\ ;_-[$$-409]* "-"??_ ;_-@_ </c:formatCode>
                <c:ptCount val="7"/>
                <c:pt idx="0">
                  <c:v>2335424.2200000002</c:v>
                </c:pt>
                <c:pt idx="1">
                  <c:v>2675669.38</c:v>
                </c:pt>
                <c:pt idx="2">
                  <c:v>2565913.1800000006</c:v>
                </c:pt>
                <c:pt idx="3">
                  <c:v>2170433.7799999993</c:v>
                </c:pt>
                <c:pt idx="4">
                  <c:v>2663717.8900000006</c:v>
                </c:pt>
                <c:pt idx="5">
                  <c:v>2866623.0800000015</c:v>
                </c:pt>
                <c:pt idx="6">
                  <c:v>2742667.19</c:v>
                </c:pt>
              </c:numCache>
            </c:numRef>
          </c:val>
          <c:extLst>
            <c:ext xmlns:c16="http://schemas.microsoft.com/office/drawing/2014/chart" uri="{C3380CC4-5D6E-409C-BE32-E72D297353CC}">
              <c16:uniqueId val="{0000000E-4B31-4DE2-B475-62FBEA6AA9B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2598648208189667"/>
          <c:y val="0.24302268412413866"/>
          <c:w val="0.26725970528193782"/>
          <c:h val="0.63715347901397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AF6EE"/>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Revenue Trend by Store Location</cx:v>
        </cx:txData>
      </cx:tx>
      <cx:txPr>
        <a:bodyPr spcFirstLastPara="1" vertOverflow="ellipsis" horzOverflow="overflow" wrap="square" lIns="0" tIns="0" rIns="0" bIns="0" anchor="ctr" anchorCtr="1"/>
        <a:lstStyle/>
        <a:p>
          <a:pPr algn="ctr" rtl="0">
            <a:defRPr sz="1200" b="1">
              <a:solidFill>
                <a:srgbClr val="284E3F"/>
              </a:solidFill>
              <a:latin typeface="Aptos" panose="020B0004020202020204" pitchFamily="34" charset="0"/>
              <a:ea typeface="Aptos" panose="020B0004020202020204" pitchFamily="34" charset="0"/>
              <a:cs typeface="Aptos" panose="020B0004020202020204" pitchFamily="34" charset="0"/>
            </a:defRPr>
          </a:pPr>
          <a:r>
            <a:rPr lang="en-US" sz="1200" b="1" i="0" u="none" strike="noStrike" baseline="0">
              <a:solidFill>
                <a:srgbClr val="284E3F"/>
              </a:solidFill>
              <a:latin typeface="Aptos" panose="020B0004020202020204" pitchFamily="34" charset="0"/>
            </a:rPr>
            <a:t>Revenue Trend by Store Location</a:t>
          </a:r>
        </a:p>
      </cx:txPr>
    </cx:title>
    <cx:plotArea>
      <cx:plotAreaRegion>
        <cx:series layoutId="regionMap" uniqueId="{00000000-C532-45F6-BE5F-E41C501081D6}">
          <cx:tx>
            <cx:txData>
              <cx:f>_xlchart.v5.2</cx:f>
              <cx:v>Sum of total_after_discount</cx:v>
            </cx:txData>
          </cx:tx>
          <cx:dataId val="0"/>
          <cx:layoutPr>
            <cx:geography cultureLanguage="en-US" cultureRegion="IN" attribution="Powered by Bing">
              <cx:geoCache provider="{E9337A44-BEBE-4D9F-B70C-5C5E7DAFC167}">
                <cx:binary>1H3pdtu22u6tZOX3oQsQIIa9dvdaISnJsi3bsZ2pf7hU2+FMcJ7u5lzLubHz0pJsiVGc2vX37UrN
ahtSEAE8eOeB/75t/3Ub3S/zd20cJcW/btvf33tlmf7rt9+KW+8+XhZHsX+bq0J9L49uVfyb+v7d
v73/7S5fNn7i/qYjTH+79ZZ5ed++/8+/4dfce3Wmbpelr5KP1X3eXd0XVVQWz9zbe+vd8i72E9sv
yty/LfHv7999uHr/7j4p/bK76dL739/vfOH9u9/GP/PDI99FMKuyuoOxhB4JKQUi2JAPH/H+XaQS
d31bk/oRJRIbhiHQw8fYPPt8GcP4D3m4TIplsbm6b0YP81ne3eX3RQGrefjv9sid+cMNWN6tqpJy
2DIXdu/3958Sv7y/e3ddLst7eJRfKGv1BUsNi/h0/bDq33Y3/T//Hl2AfRhd2cJlvGm/urUHltPn
NuFlsDB6hCmlHOloBQvdhQUb+pHOpWCYjgGJlkW4fG4mP4FjPW4MBizqEMGYfXpuC14GBkZHlDLJ
GWMrGsC7YAjjiEidIAJ4PXz0zbNXNDKrlsnydlmU95vrf51KtseOoBmWOILGUkW5fHfl38IBGBOJ
BWQFrGFEAT9c+B8mEuviuT14GS5EHAHrMgxE9b24YGQcGZQLwsjmoStALBWpfHmnNlf/OhxPI0dg
DOsagXEYTOuP5zbhhXjQI10SXReYrpgW36UTjPERY9SQzFgREtDRSo5tZInfq+Q1vCtfDxyB8gEW
d4igXBxvNmbfyXwZKBSYF4hvLPlakowEvNCP4A7hj8xrRCsXnv8KOlmNGsExLOsQ4bA+vB0chB/p
BmVMYrmfZ2F5xDDXOaZ4RUSbZ69Z1zLyv6s88V9BJtbW2BE0wxIPEZoPZ5vt+fuUQoASgD3puj7i
W4IdCYoI0ZG+gkRuHrrmW9Hyz2X8CkA+bAaO0BhWdZBogB7+VoaJzo6IQYmQGOyTh8+OMAG7ROjc
kMC6VndHbOtDUSzj52bzEy14NWyMB6xrhMc8uRtIcKxkzc//CUrWxRtaIgR0KEFA/zVW/ArhHRw0
yY8MJAhCnD/itC3UL8Jo6anXUMfTyBEcw/JGcByErrWwnzuQLxPrg+5r6JwYwIu27XXOQJxjUMPk
Wgcb0cVimXfRMrl7bib7SeNp5AiOYVmHCId189wmvAwOio8MbmCDkDWZjKiEg2whAjRjfWSuWypJ
7m9L/7Yqn5vNfkh2Bo9QGVZ3iKjY1nP78DJUBiJBYABiQkdUwo8QZrpkIF8ePnB/m2ltvG3v1Pd3
YPJV8Z+v0bf2/8oIp2G9h4jTlw+bLfv7mhflYKNgYnCxliEjBQzr6MgwGBWI4gcpBNS1DdeXZeGB
D7ZUyeb6vjntp6HtsSNohiUeIjTXb0lCBEgIhImOVzuPQJ5syxuBwH9MkQDbfkVJbAPBSje+VlXp
vbOWuYr815j24/EjiIalHiJE9mSzTftO6gu5nDxCSHCmgzKw+uxCxI0jygSjZKNJj0SQfR8tm2V+
/9yM9tPO08gRLMPyDhGW6Ruak7o4MiQ4XtiaMORIUwPHCxXgdtEH5Xn4AGVtM7Up+Cj9u+Xm4r5z
sh+Vx4EjUIbFHSIo52/JzsCaIeDtMsjaGzaSNFweYWEQ8ejqH7Gzc5X/LXY2Hj+CaFjqIUI0XTx3
TF/GzjSdPhAOwRQ2f1vWMHBl6gIcmWRt84/8MFOVx6p4DcVsBo7gePzBESYfcneg1EGejR0AQ/Dy
vx9lmYHmsuIl+9jGy/AAtxhoXrqgcq0B4F1UBIHoGCUclIC9fGx2r3L3Nerz48ARKsPiRoC80vzf
jRdvRcUxRPQY0SGqt9f5xOkRMnQmmb52CI4k6kzByfj5/u9n2w+Dfr3Uf7Tj6Xj+3Lpfdu4eHOGg
1yAyYgMQzTgC18cQ9KMPJw4O5LbgPAZtxvc31/YRwH4ANuNGGAxrepvjNgq9/g9HWr+8IRaUHjHg
uQZha7EpRzxAgntDB21H7tdlvvjFrUoK/zX22dPQETDDAg8RmDnwr58zh5cRCdWPEAffLKcrUhib
Z5KAdxYhhtekgkb6zFw1r2BVq1EjOIZlHSIci8u3g0OH7SYC88dsKWBNWxoMF0e6EOB1ImubYKTy
L5Z3Xrd8dwm5CfeF99y09nOw8fgRQsNKRwj9o6XJ3H5uC15IKPQIfH2I65uw6igMjjGwOGBfXKCR
MJ/fQfziuYnsx2I9bATBsKQRBK/UXf53hcnibYWJ4JRL8Muu3BUjKCCdioN5Bq7A/S6lhX/r+e7y
FbLkaeQIlmF5hwjL5zcUJZCZYGDQdwlbO2FHsADzYpAoCiHX9f0R8/rsg5r/qryEp5EjWIblHSIs
8zd0I0H+DgamBUls64Dej6oXpoIRQzx5/7a14XkEjlflF6/gYI8jR7AMyztIWCA4/1aKF5FHA3ui
YpMXDdSwJek1yBmBaB9QCmSNPHzGUmXIH3iNQ/xBYg8Dx6DA4g4RlNPrNwRFgEuVcl3ydSLurvql
SQFKAMKQ7b6mFfD+bdPK6StT2TfjRpAMSztISL5ttmWf8fwyvWuQKjrXBTPWrpKRVAFhrwvOOcFr
y3FEJ6eAT3Ubds/NaL8C9jRyDAss7xBhOXtLYY+OpAB/HnuMTuyyL4khrIcF5PI+1R9sU8qZqvzi
dQxsa+gImGGBhwjM+efnTucL6UVC2huj9DFAMaIXjBnYKWBkcrFytwKL2wbm/L5eviZotBk3gmRY
2iFCsnhDWgEfCyTkEsiS3p9BzSGrHRkQlBAjcbJYQjbhrVcV92X5Cv1rNHyEzLDCg0Rmsjmwf1+4
UHDTQy41EMuTPN9Wwpg80iH+SsFFtrI0R2k+i6Wf3D83nf2SZT1sDAgs7CABOX5uB17GvcBnTw0d
0kHBSnz4AHfaAgSSEzECC1PfmDIjYb9YQv0k5PKU+fK5Of0Mla3BY2xgjSNs/tGer8UbWioUEqkh
dgdVnOv43C4mmoRSQwk5CFC4s9n0VerOwofUxEKVr8HiaegYiQM1U87fMMINNbeQT0WgxGNdTziy
HTF6oBMiIa1qF5Lz++bd4r71b1/hkNweOwJlWNyIPA7DKwlFdyvl5+/LEsgVBc8XWPPrFEME1LDF
uh4KocFM4VhfeyXHvMsvClXl/nMz+gnjehw5gmUByztIWN7SpIfEaRAo/NG7JXdhEVAuZTAdSkDX
fpZRgGsBmzv8SdNXIvM4eAzOgRr3X97SWAGXMNUhbRcKDh4+o2wqSA5lwOeAkT0lj24bK1/ui/Ld
k/f356S8n3BGw0cADQs9ROr5fPMcC3mZPgZxe8QNHf4ZiRioR2BsyGAR61SqETf7fA+pVEn53Ez2
Y/I4cITGsKpDRGPxlmhA1QEUiEAp7v5gPUbAzCgEYdhQr7BNKAvA4lXe4seBIziGZR0iHOf2ZmP+
vsQfqg4oI6BkPaUTbkt84FmQOD0UtK8lPoiebVBWuZz2MnyVirw7egTPsMyDhAds4J9z8RfyLiip
gjJowvlaSx4rZPIIPJhch7T3la05kvzn93+CLfmaVihPI8ewwPIOEpY3NPEpOWLCALfxZtvHkmWo
hINiBHCWrWAZWZWDGXK8jFOo2HlNycFo+BigH+38gzBkzk/ekG4gYAwaFyTrrZWuEd1A8ioDdRr6
Va10NjmSNcMOn9znxX333Jz2S//tsWNoYIkHSDvnv314bhsGljbKxPlV46hVG7CH/Rt3CNuN6Q6t
vs6//erpuznMz7X6Aj82lAXrdGhk8PAZU65xBIYUAtpeu+d+YKjNu28qD5+b0c+PxWrk+FDA8g7w
ULy7uHpuE14o56DCDgpOIIWDrQly18JdFT+CqINWRpunrhx0F/m9+5qSx824ERjDog4RjMtfUugL
aGQoZ4TuLGtXKRp3O+D8SBBI4YQEgxVYYheSy/skKbqoXr4qEWp39AieYZkHCc8b0oqmQy0jgZJu
KOveSywUIj4CTChsPBHTts5+CfGF5P/93w1o+4yI/SzsceAYlR+JxsyXvR/9WBpkwld/FBc/yI+3
LQt4/sRs6+o733yY6V8nG8iGggAoZKFDlHSfaJFQojqksD12pRjpHCMl7efT2g/OaPjOSg6keeTl
l+fO5J5z86ZqxtX8V0//62cBWmEwXUAxyKZ0CljktlkN4XIDQ/LC0Aju4QNqyDaJXnnQ0/PdvHhd
l5Ld0SNiHZZ5iIfj8xvCoxHoZgUWs2D62j7AO/hA29Ej4LBgv/E1C92F5zM0oYXC5OXm6l9noU8j
R7B8nls/4PKhgn630K8MnvNDieWn/wIf3ZnyoJlfv6UnCgKCZGjluumhNPKjD54o6C8KUVw2YpzX
D+0VXuuD2h29s8Tf3w8LPERiuXnD2Dk0vxJAChCIXSuE+g6tDFm+hBJ9aNi3kntAS9u87AbUQWh6
fH+/ufzXqWVr6AiYYYEHCczX53bhZUYTweCaJYJC35HHjd8WMqBwELBzQU9/SjvdBaZ9Tc/qm/uH
YWNAYGGHCMinmzcEBDYccuTA8bf2xo4o5aH3K4eEUp2N3AqfyqX33Dx+ovI9jBoBMSzoEIH4Am6Q
bZ13Z1kvVMUHL48cKtPJOsg0BgJBRrYBUh5wWulfm2evnApfOgXt5t3Nxb/OsB4H7sz+9/fD4g4A
lNEUtztpb0Oz87UXQgMlI2C4gtq1sU3lSJoMmVgQ/gMv3YqpGRsUVtD8tTntp5ftsTtr+P399q2x
rvVfaRo+mt86U++tUNB1yLCGmoPHzqG7KEAHGLBTIQlIPjGybcnxy9ns3//1sP1LG+/6f6WL6Ghq
Wz1O3mrnNUh8A9ZEh8qDFesZ6bnw1gPJoFgEmiatCGBkGv6lOe3f/62hP1/oGIf/SjOX0fQ23qQ3
AwHeZgCqEXzGGW4GOVppsVsB1+2T/+uZ7N/6zbifLGy86f8EN9mW9flm+w6uSzjaiIpN8f8u34Ee
lUcUEqU4WQvukSnxl6a0H4CtoSMMtu6MYfjwJlb2z2Njj5Eqe1kuJw9vs9lyaT1/92GZEDwbDX1O
h1rBOL/7/b1OIcK1JbmHH9kx2jbhkR+G3MMrPH5/rw0lOJAXIsHok3xoEwQOrgYy2YZbQ+8qsEuE
MIDLIfjW+3fJ0DLs9/eQhq0PHUcl9K+CnjYPjWCLwXqHW3hQ2Shkl0KXPujmgeTjC4QuVdRBjOdx
O9Z/f5dU8aXyk7KAN/jooFCnq+8N6zMgUAQlREPaF4LcCAGvkIH7t8sr0Org6/j/hEXVh00l/csg
lCSQFgSK28zM3ZBdSCel9CNlWV7MVISSfOo4UOdqmE3tMyt0atW05xn4KlKTh1loFqUfluTKE5EW
tV8MUWshsliYx2ZaJ+Gx2yeouSyjDN3FKG1QY/Ii8YWVY08gU6+wcj1TeXoo6pmS1J3EXhacxEGC
vxM38ZQpi0z8qemhb7VMuCc8pJmplNtbbcmjK0M0zsztVW8TGaGLMPRVbSWEVZWZ6Xkcmn2U5obZ
E6p94kj7U7TMs2NDC8yESH7OvNqf+30fnLUh9ee8Nqo/mqDSJxSlkpl5wryrnIvQswvVdpd11TvS
TvUmzickhRWboupLMSmyKLUl8rzTzAmnbu27Vuk27E+/qctPRc284NzQW82GJFR+4eeINmbnt55v
RawzrJJ7nmc6spW1WaDS7665UZaJDUh0X51OJaaGZF2ZXeu41+Bgd6RZqM4JrQ6mP/eZ4532Tdt+
pb6PjRmjLZq7CaknkoVFYiEcxHjKS+a5JvdJ+qXL29xy3SwoLMHr+EQrEqRMzRBpZcVOLy5E2PDK
JBGFIxH0vh6YvPWK3g6MoshtFvHuW1l1GbuElejI0sM6bm0Zea3to4pMCpQzM9YC7zvPIzrxXD88
LnxaTRuXMNvI/MqulMc/Zj1tXTPxQtfWu1J9DFmcn3SKOiaKM/xRM2QzSeqYnTiUd5qZ5wa7a1KJ
7RaI5pzruE9ND0wVLzTdDhSKaZZo6Rl1UdAtUFIhnp7oIW1EakkjKYSYwEbQ1IprL0kvaZh5at4n
PqYmIn7nJqYnfJabVVzQs8YJE+ybXgJe6tBMoXKC2nEPu/exKlzAqsc1v47TxG9srrUy/RzlNc9M
QxXI7jzJHDNH0PHcIm3LC5vpbqFOAuXk8oylrncXZ7xLrSDiITcj0cXaWW34bmE5olXnhSb8szop
vVPmJM1Sjz2WmmHRVJMuTeJu3rqdZ1iF0pPc1CKGvOMuiHR1DPGwCJsl7kpsNb2rlccoj/kU3uPl
X/pth3vLy2ovMFXuxEDZjuCOSdLOL+08UFVjpU5a12d971eZrWuUWMoDNO20jmtsoUTLezPQEule
sgT5hZXHVcwXbR8351FhoFke8sr2XOJ2cOKoVlsBT4Udadw/15SK6mntOJFnGmD65HYciearDvJm
Vso2c08oKq76tgz6j7LSbrVeJkBTGlOtJYygM85LRYp+WmZeXE7dqlNfW0chaoqu8m76XuhqRp00
T2ZwMXBNqSVleQycqLummWzVXDdYmVl+FOlsFiFPb+Y8cMicqDT/3mj0k1ExcUZ8o+iv61Cv0+Mm
9LCa507X2iLV8CkpCrTonUD/SJMG6NGhMogngQvczKhQYoZdFsz6loiTQBNdaItGa9uzFjfqlJMi
6W14UjgTwikmEXYdzfIBKzV10z6w9Z6Sj1raoXpKKi+ymQz0U8USOSEi0ORE89PYs6nX4pu0p76N
SKQDziF1gz/zjAfLAJXaJ5JH9bcCtXU+yRWlQGu0rW0t6Mkkxkwr57nrUisiVVBMmFe4+Sl8gVYm
1lItMqGTXdq5JhN97J3QQjP02OooN1JkBl1Ea7utmGfpBUOuabDcJWZSp/WxluVETZwybtzSVEZc
UUg2TSthisSJbnDnks9103+hcIRL0y/aELBJkH7MRMM/MsPHtls6nV3qXjbnMuFokvSlPok0w3Et
1TbtVeIU9DyK9ao245zHeNHkSi36smfBTGSKfM3K9qvbtrU0S+b32Ma+EwmrrlFZmFUdtNUiTmN8
3ne4uIoDFeSWAvnlfsRt7eS6GdCo67vjmPCSG4FFNcd1TrICuMY5FSGePigJaw1mRxDfqrTLfddb
v8zv8a//uVEx/HnICHq6OLwL8Olv0INm9RLBZ78FvQ8Hm78Yf2mYzeNvPUWKBx3mMZA80op2841e
cnNHn9rRHDd+iQd9A0ISENZeBQh/UKa2nQtPCpUBY9baFLTBhXpnKNMcKgXYkLX2qE0JyJeWOjMw
FOZgwcEbstal4D1SMACaBGEMEZMhme39u7UuBfkBUMwGCRrw4jz4ChUvUaUw/M62JgVaFGTOQ7U1
5DpyBO39wV7d1qS0uK9Q1Mlw2iiGdVOgupw0KspPtDJulSXjTtmZF+nnOVTSTzQN1I9IUc0kcBr/
DPMi/ba1d3t0O4gJjWc0vPEMGogZArRPqNoDBXN7RkxlUeFlQEelNCqzF7FmGm2t5knn4lNIZL7z
8qi12jxvXUuwDs/aVhWnwqv5pKoddNYbCb40nCyxup6Qr7qjGbMsb+Np72Ozq5JoWsFbMSPbj2O5
KLnbTgvWITPv0VVmlLeOXrgTYPjVGQ0DsXDy2DtXRYdOpMFLqyAkFiCD/PyyqFrtinsqOddjbpzK
Ki1NB6ddYEbgvPxOWspmcVg5p5ERJgtQ2bmlquhUNWUxa1CvLF+Lq1lD6G1cOpFVq/APmAg51gyv
u6vLPrHaQuuttABZ5nL3ikbRaStd+jkqWTb1SdwuQ0y9aeudR5EorQyRW66F31iAzhsv/QS6G59m
kBpu6Ym/CJUXfRVBmltRir2PrlN6oBbBBssCG2c5Ap6IcNZNmiIvFn1mgELaOO009IziU9IkoSVk
UsyLUBlmEWEyl13fmn5LO+ClehqaOCQXslH0VpS1PzHSloHCF9zGmWhTsxMaunAqrfnYYJAwpiKO
15s66u6T3nXNJkZeZCqQXVYJUqyyuMdyuoyazI9ODI7PNOz5znEusRU2/Rlj6rioNWRp9efUQF8Z
B/hSN5Nm7BXM1Fj8p9blJ6TwvkOByB8q88pJGBHPlEGJjt0yQmadqvw0QAU77iqR2C2LbqVwAhte
E5qZUjXztGs7U9RGuUgoKWeV4adm3dHANIzmFAXS+6T7IrRCWmp20EelXffY8hT5M5DOtGgxmnu6
Edt+qWVmQ/TohkufmaGXnXmRlx6DvLwLYpdN0qamZtto+UzXGmTlzLvHQXqsuuRrWPTY1AOnPE7T
sDGLMCiPndC4dltVmTTKjrmGwDLgIraihl+QXumRqQmRzVGJ0CRs0yunyvUG9ENkEZWjyzTqunZa
CUdOQZWll67jdsddX8lP8DJOgDTTxFmfIs03s8LxTxwf4QvFwvbSJ2USW6Lj6SnOC3aZREl9lpQN
mFgNyhs6SXloGFalgzC2K431oSWLxjtVXStsXxeNnSSpG4G51C19hMKPWsZmICXhDPYh1fiicBXB
k4aHzDllsk69C1WzJrD8mGnMN4s00XvTaTrZmi28x0qYXpq1+CNSRtsf5yrv1JQbLUyHNmkUmJUI
Lxpn2hpu+DXp1dwI4hvkp4Zd1q5vlU7lWF0ZOWbYN4XVGz2Cr3rpCaGNcdUFfWmBRZZM9UzXYhOU
hNSiSl9GXOKln/fhZW54kTKdmKN5DYX5nuWGnfFHTB3tHnm8+ihFhW602k0WxInLynQcnt1pyukt
pYfZVAPLzYzyrgYtO/UWJW5yM2tb/Zg3hTMJBFJzx/E9m0dlPyNNFFeWAcbWsZBB/6WLgbCaFhWf
Op/JmZD1sY6L5lhvfP49LIFp2wg3xTeV1Nm1l4B1a+VghJw2eeoHZp/i5lwGtTerwZEfgv6Q1rZv
JJ0JNlQyazNSW0YHBy3X8waZgrXhVQInDHgaHNfLuDXKz15YgMrV1/C+imkFlugcGdwJP/eyYeIm
IDgWsxaLvOxN4Rl5et+LrHXMpAuwc+5TGkylLDp4dBmwCdRsowj4U2os0gRJK46Tkn3mCuEbhydn
eufQi9B3kkthNHkOBn4gTBpS/LXT+4mfKdpYeZJXt02EK4uC52kekKSxmwBFJsUlmOSpTImVdUFj
B63RTIKqwJZAPp2TlPuzMKmCGE57q6aZdNqTyiF9YjaqwjeRo2LHzOqiK0yNu0ZnorxtL13D/YO0
jkysvBM98InEOctCHn0SonZ8q/IrnViJCoLbjhvXfg7eYLNvRHuZGHl7CUemveSlJ88SlXqpmSWe
lk+KIsU3Ugh8o/nwJSkiY944RW6BwZOdITcoTeqG1bUn8ubYQDK+drs4utaZdgn03sw92P9FRasu
MXsH5QvX4O7ELzQ8cYHnWk0QRcc+2DsAYuIuDWh8M2vzGg543cdXjNW1TTJCExMsOnEmAzJPG4J8
k4R1epP3GfnWQa03GNetxOW1r2XUAjPNnbqqDkKzykoWAusTOTJJTtMF9yj7kgIfak1WqWBRwxZb
mhu54LPgRnGTlbFb21nlO1fwf9msyb3Y8pNQnjUqDT+SpNRMDmp2ZckmZx/BhYErMyq1HJttBoaV
m6X9RcIybno1JTOwDkg0YSGJrrTEnegiDT8ZKjbcY6NTwAbqtryJO37W0ppM4RCieecLBaRfxxMZ
YQfopW7A6aI1VXXT5UF46QZ5/zGpFTFlT9AsZlF/FuNU+1ykcWRpOpppDi2Bgh3jBDd9M3HBGv8W
9ZmwO0eRb3qpGgtVgTxWjpYBc/CSmyIPsm9uhtjCAzfSZSei+jzQcjllLq1mwJYl7CnQnSsEm4JR
CzwYXo1V6xaFuZsdrhaJExDgWn7wNWcyvKo80MQUavKJ2+fOaR+K8hrpYRRYrELIM9NII3NPVaSb
VAGYx9LjRWZiQdNvsmjFmdNkNygJ0iV4NuActlyaQAxiGXY6iDotUN5lHYJqaDu0yKYt8qPjrvHc
TwwndQ9f1dlHkmdVAw6qLv4S9C32LBbFxonhaZpdO8Sx+porkP2sFOB1KXqgJlF7+YkBTZRLmxSk
uCtb17XDkk0ynodTqgXOZd5TMW1So7DgdTrJR4midIGg/dadF0oN2Q80qPcRHBYvYeC9o0ZidqXX
Hwcgrk4Dpwps4XboWI+yyCIZbsGhUUcnrS/Tbw8MAvwJ1VkgpfOtjxqw8EvpnKc4iwlocAgoDVwn
/rzDmkctOFlgHqIWMTOoKXJP+oaAjYhUpN/kZSzsovb1m6gqwHNlws620paBIOW1k0XlnV/XwAoY
a4DNiLK97Nuq8D95accK0EQ8To9rjQGtERfs41jkcODb0mlnReyAVscSvb18EMuZXkSxWReZ/J54
rjyTShR3SYFkpUziUnwTBgj2Fox1VJsyz7Gyoca/dkyZlU5i9UUUtNPYdbvLvCiFnQrcfJW6ISxU
u86lF7NYmhXz5ZlByvQbUX2xAIdpXVo0o+3lw0XQNOBABgaBfzMnJQSopUm/edLIa1tVhvAtLTBg
AYp2wN9kBtqC16bs1jPi8DsjIZ23UQLDKIvpXMRu606aFreXSGPpNxF26dei0eB8Sh4MRnDJ4Bar
029dX6PLGjT/Wdpm8HA/EplVVpnEZhGAHLqO67g5zVXdF+DyBMbkdhVcFbRyL2WQF6vtd2UtL6iR
QW7Fo5m3x1TBYLft2E4cG5hDjie8GwBq86FR4q6l0rsQCQxrwSeg5uAbrxBknrNC2h5Om8ukqv1Z
Peyr0o0IRBByviQ6Rx8T0CFWM/lfM8z/gTY3dETYQuMHo/v6vrv17qPovtg21B8GraxuA4IRUHQy
RCh0RuH1DmBmrkIYQ5gCWsFAq2QIUwkd2io8Wt0aOeJD7gKCFAZIIBFgmj+a3RpEFQFkDqECcJca
Q4DjJYb3cDaeIhhCh3ewgG0vwICHhs2I4yHCsRXBSDpQzR2pO2YVUW3agfg0XachdjmIgq2d2XNO
dw3q9aM4dFCXOvxZGdzbj6JNHMNbR4D9Oh1olZpMzZRH3HzpU8BbMTRCgF3j0C9hFJLJVNbVfgYh
BeCAsc3ygk4SzRWzFz/FAEUIguuGAWEuPnIOVAjW4EQ5xCc60Pxjh2CrKAt/5ehaOXD27BiGszZC
B/K8oIYQegGDmxAaN+6iQ5FuNH2UeBBh6O6y6iwDZ3WbUBNEqRXo1HR7fpLGrqm66MyoHLuKkW24
CgRybqKsNnt1qadowXvv+vn1D+6Y3WMjob039Pui0MiYQS7a7sRKrzBiiIe5FgRFHAtUqWvlGqUp
hdfYcJI62ylAFj3/zJFHZjhA8HY0sAegIhYP6W/DAds6QBBwaEonAJ+mTAIxb5Wm5iXSC6uD6MDM
EHFqNyxrJiIMmnktazBjMTtPPNbOGEm8uceCzAS9WUyen9fwYsnxZhjQr8aQEAQcEr5GKOWN3skS
onFWlGhdZyvZTWmOdc3mQaWYWeG68U0Xd/iqj9pr1urK7H2pvoBfGrz8lDRnInDyWc8htATxBPde
812X2xFxfd2sUuX+UfWGdgr5s/1VrddtYmtOnUIYwacTp9DAyZwTX49/sd0/kit4kqD3IbAFqg8V
rru73TBeNkWLPKvjfWsR4kezzKWN/fzmDfxldJCgqwnkKkIBGLRWxiNC6kPSgQebeJZmoH4SKdba
vRszO1Ukg5BYwH/BhPZhBQcTfJzQTxgQGx1cSv0sBX8TUJQXcavJag3CZB2zu65JX7GBQ7cvKDek
EKfGZHcD86gLUZqBPsoZGHMU4RroVk9+dfqGHRrtIMSyJRAEh1dPUDraQQz+Pi9AsIM9lcm536D2
gosyn4S+oLMy5WiKsE+mVcVDCxx0/MIJsD7tWeOZzaJ2JuCwBD9TeF16+RAILGPQxWRrgd1mHGd6
8Af0NfFt5WrVlGKnB8NGL06NpEWTKCC1WYMZZOmRYHMhnegX/O9H9gcVgoNYgrehwAGhI4JHdaja
yms9q4xIaPlcFJbeh5HNZaRbFcT4bY1WizAs/F+ckj1nH0oT4eFDs0mo4x1JRT0nrHAz7lleR7xj
mTW9qVWB+sXZ38NEQexC9gAU6IBPnox83k3LozzRHc+qhU5AXnXtEPxy7KSWzBJN500dYGi/eOi+
PeWgdMBb8KB4D7Jgdk9lapSoBvHoWbFHY6tvg/AMujmH11GtZ8e5j/0vYKtFU8HB/Hie1PdsKshl
UDE4xBgENoaZbbHvEGikbzrft7qqqywt0Vqz4Fn1C3rYQ+CQ+WnAGw9ASIASNSJwUdII3j2BgBlD
pMEK/z91X7YcN65s+0W8QXDmK4cqqUTZlm15emHItkwSnEBwBL/+LKh7b1dBvMVrn6cb4Y7osMJK
Akgkcli50jCWG7fTRcSolu2o54tzdH714L8RqAiwKXC9HQyGvFyRIXI4IAOzgpKTb6yoonxcIkfT
KJIJRhM4bf8hc4f+oHmseCd48zGvKwA3HM84ArtRHVlnjreLUflh6zX0D7f7n49z0aNp+qjrGMpB
+6nVASCFj1tHO3+Y17W+T1E/2LkphnqqqhjlVFsH/dbrgCpyk/siJmJE/nlidqitYv1e6ml+29tp
n+jtJD52lQSpjDIhPebjA8rpSIXy9McCcvegKCzELT4ZD5qov+LJ8GLXm7OHyaczkhAoFJtzWRxq
WtcxGf3n68qpQHnw6+DKgIZZ2mpcfcdXtguGWVQcWIpgAMTB84vuJ7Lx/idc3EKPCnf8jiAWeBRq
lEB5tC61w7knSPgDwTEF4OCovrJBy0ho4fISvPZIfZVl7YoA5VXyoWp6TQ9Ea5MuHP3BWsKymOcx
JBZALgGQLpUVGVafog6eTVnYrSXdeY1enptLZYXzhFqd9NZgs2WR7/z6dWtaz24v7KAbUWBri3b+
imVV8VLk/gleRxshjplCtOjwGAHO/L6wEej6jROntRbWvW3tWCJ5O5QPQtFPN3wQyxrwnpT3sTe6
zC8tpJVSr10+Vbb5S+tsLRDdmsUOCso74pQw+eWEUaVEYyx6jEwHr/LlBtSo9QOig5z3PKNuN5Gk
dJwxHJdSC8ex5scSDmWw9qkTcq8r47asrcD0l51r+YIJu1w2rsQLUxiefBc5o8vPEF7JZUThBaZR
s3jWy+zjMDpDCHd7TMYcKIeFrPa9UfXtnbYOVTj7HQ+HuvVitvR1kDFKnphRw3ywujwVvEMOULP8
j1M5ddFgW8/o1sFciWspBtWoIgwFiNvCdAzM8saQYuWSE7s12ZoiIepw4Rz8RvtRZWRG+q0td05p
U5KNHAbam4Gvk6Ncz7V06DrGp27WAk1rftV13R2Z3ci0oa7tSJL7fHEO6FyXoSL6Lw1gAV+8+rPn
SDBLEJv7WVh0xL75drv4jn1o63mOloI0O7fvla7L8rmDLioMpMLT6yuXj6w5kkVzC0+mX42jlU95
6FcWygKxVw17gdLrlSE7i6QQZpngvIihXCwfNSlgz2CsUmdNTWQ7Wx6TNu0CvbL5Q+lV6x3JS7rz
ErxE1hcbChOKxATi4ZcZA6aiJIu16sOgoUS7NH3k6eNH4NnuW9QVKffvaDGfStc60nxO4NftXKpX
WgPiPcPEI4cVQ3UcJVaphD0Kf17z0MwnMzZTloa0R13Udea9k3y1uRCFmbW2DfplMPu8WJkztaEp
GzrXgBdTZY0RTRzVK6QY3bhhvRaV1F6CmXXD4fr9U+ARsF2YwogriA024NxYvmK7JoPXdjoOcIIR
lB27saIRJU126uY5O7YoWK+NH7rUZG9ZNlhJx9PhLclGH3il8nHnWy7Tjf9+CxC2gLC7KGWpF8cr
pm5dcIZIEwOLabj9gkRyN+oos8wsrFKXHVk66W+Zc6gbOJp6swSDPoIZ95pJev2eSe5rmCMLaBao
uaNcKX3GoD5kpFmowbt+B1PC7h2DtQeOcCsy/exnafP0mPO5iAy6kLdIGPfHYSYiQubA/rHU5vHl
i/4o+/n/hjl6y56bDwN/fh7un9j/B8AjqY7/PZtXOdAzaPtv3JH8J/9kQImNSc8SIvQf1BF+8k8G
lBB00BlAcsOxQIrak/Hdv7gjDf8GUCWkvcB/5koXG/fwX+ARQJP/B7yOFv4ekzNQfgEs/D+oqHf/
GKRrKG75opyZLbwzrozP0fRtwjxDqS5fnDVLrdK1JyMpPRIUepwVJwd15bAlb3h3B+X6s6fgRR5S
t8iB+khmgb79Uh5Q4dTWOkES4DsjWn0z6h+c0CNAGzuCFKP4jyBklmVOChfEVmxG7XI42FNmJEDt
3nYFCz0vD0u284xuSEF4bgFTD8cSZD3SXp7Zw2pCnNnWrZVkyzR/HEQKE6AXblRWvXlzplb/ntw5
3h7qoJ4URCH/ZyLowtkrotyFo25ccZi32fBC163gKll5umNYlKdabpuLrCYiSDzVcubB5YKm1mAg
vTGtpAHuJzIn++OYzXm8Mo/di6m3dk5JzR6+yEOIBrpr6WBZqj84eZnWyaHQiWPpoxFqtVs/tnNL
aLAUC2AiFXAmVVCgxIXi3jzpp7LM+NPI66UEmt7v7Tib7XQONGvlgG+5zH0a6cyyA7EHDcCWnNKP
7TKsYWHq9FfeSYNYNMb0NStcY3w3idm/oawsbUB18MOd5ale98vyHB2ThH3PBd2ZWmAY+1m3snW0
AAzW83gg3RurLLIo1zzrRl/dcEm1t7U1fmPpsJ6qXuuDjnvmjv+q+ibyKyQDr+y3kvhH9c1yWNo5
w4RNNkyNRMaiB5Y/3CPlAlCPoAdN74AVG4LGB2CKr7uxl/JkvojHjDJEXi8Nw6pXa7Wung7magPL
x9rQzJh4aMh7QNzW2AIGMCmoFWHodxf5Dr0tNW6+td3FAc/ff63yxvXZOApwK6AsAtOJmhSiwUvN
HjyD1kMx2olByu6LMzbpje56XyfAJ24Kw5hjUekAcACJddS6gcUkLchNv1Tajrf26h4Degqbj9IV
lF4mwC6/g5l+b85eq905pXCOwneXD6s9pzuG6fWZQwxyPDBNjmSelQN7zy0TOk9R2zdG7Y5nkZuu
p8VlP/1SWwNkG8OcAvYyE49C3Yr77MP1rd5aISD4eFVkIgpZr0vRS0vKmWcrcvbkxEkVzM636wKk
qbt4tACWxRgcTL9F4gnD76TCnVndtnKRAul9/26YUHoihf3B0vih4Ab8QpqiXcir8vi6yFd2URGp
nFrvcV73pevfuW+r7isxHr3ysTcfrwt59ZooQpQzQ8NANk2t499l+re5ebLJ7Vw9XBexsQ6gn6X3
ilINnhPl/UW+vi81q8gTDahWmnmhLxEPyDOZ0+G6pA0tuJCkHNLco/vKWPM8GUl6aG3vOBbL5+si
NvRAQrn/KTEgNJCLPdODzpuMpe5onsxsBJhu7W69MuvjJnPuSrQ93YMbVt+x6FurwjMMHkWADhDr
KauaKjEOHWoOyZzxYyfmr9xx311f1Z4IRdUmngnUcSGCC54HpsuzgNl7ftgrv88GiQY+H9YBhS7b
U4SQFahUlo55YhgPaTadPO0IOFQwQA0a/87rPgyeGV1f15bqueBu82TmB3VTxSyMuugM9I7kSWbc
65khtQ5Y5KLP/uaIfstRVZwwn6IFb84T9A8erRmFp1zUy44QGc4rJkj6fC/lWOAbXsVfVcoLe4IQ
hFZN3KIoLaq3ExVHT4JV99ykzdM6k6Yoel2W7lq0Ik/qrD4aY30iHJ2QuQha34xQ0QrQAhDas7tj
9F7exGurVHxOIhw0YgKvkPD8vd4Nx94fo6w7MRrkhvFl6kRUZnZACA+KEdDE8i6vnrP8pu5T4Oq/
zfy+Ln5IbPWaDffZPAHTGVOnPNR+eexN+7i0Q9R4GfqHbjIu/sLSnZ+QkpAZdLfzajRqJWzODwSv
PbYwWjQzsOun64q9ZYbOJSmKPduDM9rA5SXI6nOdvenW/GfGP2dFbqBw1u9kml6KtK8OBagIdGg4
sparHMqE7rbZXc1c9vuhM+Omb3/5/Tey8mAV41dz8j5miOKW7otG0aQapNUDZWhM5KjNr240Nic6
PThUhCZ69zz3kNnVzt3YeMYwafP3Byo7n9Ix17nnw/K3lX/Q4fq9GWUp3VrF3rO8ZSuBD0GXiqxE
eeoLUOgLWohHkicVumWi0bYAOLCs+vb6AW9ZrnMpyo4L9N6mA9DfCfjq+pHfz9q3QVin+k9RB+j9
wWB4ZLtkVzVcddVTpmiCLBG25kmpf8xZG00A3F9fytbZ/JYA1/zyySx0us58wlIGwMdLnwcef/gb
PwbLkLlyC/UGVJUuhYztIFZerHmSkocMzTSt3oWayXYC4s2loPEEuFOAGcAzcSmlLVhjsiGFCYbq
yy6U9dvMdqKGTRmgE0W2AsVUoM4uZRhOqzsFdfKENvfpaoZlf6T2XlH6dWgij/1MirJfprlihV1e
JIvR6EE9WEbUO1l+u6YZiwtq3Dsm+8KKOewz+6vdD3WcmXzZeZ63rNj5RyhKjjYNM7UMLHVFx1PQ
VZYfiaVAZVIsduBpWay38176ZFOmi7FLMqcAUgrFm0oLoXdozsqT2xqNGFO7BN5qhZbxVry/rvab
N/hMkHF5jjYaodBcLU0SWuA188lGxgaP1Cr+ENHzzw0+E6S48FRGLdPi5UnrfxgAU1o89I2YJ4+x
+PqKNjUTffrIQiOKRNB2uSK8bb45I8WRNNpjRt2Yi0et2HMANrcNZRTQSbk4IBUuMRqdOXONFgk1
frkZEOf0je9VkTXkO4+aim77Z9885DttGZ8jLXq5nGVsNJcDNZdMphN0Yoi8+tjN9833MkdiorlZ
Qh2NM36kN4feL4K9ctjGbgLPCEJnINkAJ1JxE+Vc0cJd5EL9x8F8zBF/7ZmSrYj8QoaiGgbXh2ax
IcOxtCO8YPfkiCJmh0EA1d/1R636qXnGjppsPJAAm8AWo/DmIR+gmJbRNWY4qlmReOn8QDs7Amgk
//M3RQJOUNZ1fFQb1DcldccB9A91kaSjfUBorJllzNNuR0U2V3ImRbEVo6PRYTGbIsnTKhhBlOAj
f3b9Tm2JkEgI4K3wH96uSyVs0emz6P5QJKt3P4KzJJucHQkbF8ozcJdQTfV8pP0VHfCnvMqGpi/Q
6/mpMO7npX2fG/dov9pJ+W3ps6zuolhtSoCzslmFmQKT0dnQZ+fZqt9r8+NQ7bl5G0EJ6ga/ZShX
tu1RMqCVVSRWvo6nrARkcWwtdkSy/VQz9zP1+/JB97qHmZZ74dfe+pR9HFa908YJsnvvnT99ovbX
wf91XRnUEps0SRfrU7Rh9QqyLL1TJNpdT5yjfeMINNwFKVqozOdadIFLjhZ6bxB6ufXe5m4pyvnm
yg04S20MhjmP+WwWSTlWgWjizv5c1Hrglz+ur3JTDqojgFfj8X9pfj+X4zTosTGBvU0alJBjdAW9
d7ghgp6XZojGYu8v9B/zJ/Di48UyiArDAe+OVncGzJGLXuM+Y5EznKquQXvq3gZuuBbIeIPiEBx8
MlWjvI+LZXUjd2FtwRGEjvAHg86hA9YYa+FBPd5d38Wt5+tCmnLfiEjTbqSQtvLI/Vxr6JKsHsiK
zqgg7+9GagZseZxb2VsTZ2CwEMLa2dnN24iqEJoq8MdUEzrNwsqUuLAsS4YoGxSqTjiK2UN362RF
nPhpUHXmGnFRzuBtYf376zuweSHPxCsX0u8MMhC53ZovgrEArEl73E1eqkCAlytp6Y6sV6JhA/Cp
y1sBYhH0sGM4KszaAIzM224qoKX3tP4Cxg60XX12H0G5Al8iQn1oJxTYyPh4oGtEu4rsZkHnw6Xs
UXeQSsrHIvkk2j7IizaogGNpyzt3MQ+m+xfRzYU4eXHPDAB6V7O64hCnL6BWcR8q/rzST39+aOdL
Ulz+zNIW11ggg02ntn0qxgdh7+zapteDlj7sGmCMmAqkrCNNyWR6AnrZ52Mo2yLa7H3G9IiO2s8x
Z4nerGnYTLdDWYKP+mrFR2qDkihBVwD0BSA7+Z4rotlcmaSVD1TNMvPWWesi8GdgVAvCvKOrVxOa
fTp+RLaKJCbv56NT19ne+qXiv/oI8GegvC57cjwlGUK1quh0omP9xkProEW+BDXSOpk/64Lfm9h7
U1tvZRLMZACVa8dpvi0afaequ3U7ESr89yOUDJU+cJ4V1lIkHblHc2Kg9w+7RZnN+4FBhy6G6MKP
V9Ount2XUzW0cAc4KcMm9Z1b28maeKxW+7ZkoxVwIe50m1k/rp/zlqW3JEM30FfA+6ola2e26naq
IHhglX4iE2BWBERVXuNMEVrGwX3QLWInI7TpHCBcsOFSw9rqaifFyMREq7GDubW1+7F7LMEAYMbt
MByIhv5TEY7ep7S04oJUMXIk8fT1+qK3XFVLkv+hhANnVXIDnpuHefDS0Zmkz03Te3ewIhRbdl6U
TaU5E6EojUcLx+EzHG69/bSyLlz1e9PpdmKHTa35LURN4vA8B0Y0hxCtZl/ga9HywwLeuLovHqbi
R1Xt6Iq88q9uowOUnOfAu8PIq8ttW9PU4sJnWFN9WoUIquqE3Gle77yGmyoJSLyJxg0Ue1XwyURA
t5A6UMnFE8HgownG/lbZDYil9u/d5pJAVAcMGGJ0qOLlkkhFuagWyKKLFxYF2FvaX8wQsT3vmbJN
hXAR4EkMHky64hD7c8UGhhnYSVv1wZL+zMXBGA+efbdWaXjrgyMPpaNiQLePE4JyK3Ca6TCLn9cV
f+8j5M/P3sVmcPGYEFw8Sp9yDh6R4rQW36/L2FRK5DxkSAtkFFFk1B7LwaAI24wG9cD2bhYKWH/3
LssPLjuk64607RX9lqY8U1larnbHEXXaOcrx4LXrScDyh+tL2rQXZ0tSn/rGqsqiwtkNRhc66beM
/dVNPpOgWCTXBIym7bFpzRgOzvusRnNVvh6qaQn9T3zNdqzTyyG8uspn8hTzNC4u5Us6IWNE09BY
wNoJosn+bVvcysLGWJzY0paBrb+ndn20TfAKtgN6DQ5zuQct2dlb1aiUDpkpmD2QmQDxA3Uf0rQM
rp/epoqgFxFwDgB5kGW5VPp11cAcUQlYyWL81Y/uers69pdmMdsdn2nTmJwJUjS/mzt7qRxs6lI+
kRotcw1c3boO0qnfWdKeJEXrScotYLEgqVllp117QiECRfuoaZ+u793m6ZwtSdF8r2lGZg4zDMaa
zUHhPJdoGthZzN75KLovrHpu+QgZq/tY52bc9N9JWcfXF7InRFF4JCtcE2yaSOXhUMr0F+rnu07c
9qkAWQwou4yzlPPXqdXX1gJFq0l1nBs0/tW/hL4kQ7GjaNuL+S1IOX7JygueXuyY2zl3tfnsCfDa
cW/nXDbfYQ9uLyCaQKy/eHFnjwUbZrcVBpzvBWw8dwDRuwEguW1AiR3zqiB3Xkb2OgG2V/ZbpnJX
26oDTNGGzHF60omIoXFsYTvWb/OFApoOUFoHLoZqEJie5Yi4V0QV7S+wqgXOdGMVz7Lp2zksjX77
55onZ2RLTDLaw1StaAYKHp3FR+Y6b/Rj12pWxFI6H0FEV+2IeikpqGYd5TA5NgQ1RCCnL01dP5Z8
RKttAYDNetODYsTDo1VWcZ+3aBg5+sNBBpFz2cflJCJ3fbDd8cMwWieQHoelpoOseRDH6+vfuhX2
P/wiBiDLau+m4U2r35b4pqJYIrhypPkl+ZGWve7NLVOF6asAyaDgCNyccilmKtiweBVNquy9yH6h
pHN9HVtac/77FVNI8xQZIa2mCVjGvNoJTFIGZfaZoSGV44Fs9tqZNoN/YIgBA0SzLfLeisC8tK0O
TVxYkD93B96V1mEtHXT7Lq17kzED1EEVepA6p/TBHbjUX4QPLOj1RW/dR4nWAtAJ6UDHU82mWw6t
7WDRJPtkZHqIwo7mfLouY+vg0NZG0DlpmzAzyp0vm3UcVqOlSVPVjz2i/QBgp72O+i1jBpMMInjk
EdA4aF7ejK7ohAAlIU26vrHCUc+nUAe2JZoY+9EzdKSA8XL5CzuDAiN6t1BqRHpP0Ujka7nQW0ET
od9n/eMEDp2y/UrSGiRx98Jvd+y1PAv18rsGYMJoMrItdPxcLrGofGTc85GCEsL9xExQFX6lxs3S
3BRL+o6wd4g/d7RjUyJ4YdHmDkAkQrVLiS0o1kA579Bk6mP4POhERtwiBnAoZUhlukHWLV862ztc
1xeV2gSJTBAkAmEPZDsqcyjRXIrtbVazfMmAXfjhHqwq6uo7UoXj9/QZGZqFhP6SdOIIYj0g3qfy
tDp9mAOske2myTdSqpKqEV34khdCAmovv0Tkeme6BlB5JTq3gqGI1huNp+8cAQZL+3FenkXDwpl3
oamlb8To7Jz4a5ME8aiDEQL+EP9VO1XHXEfka58neAuCrOTBjPrvRNDyGQ/WV1SxduS9vkToncE7
D/tKkMa1leVWLms4hh7kSef2YTF969kSTvOPyjnkNT1eP+UtWRgxA4gKaq+yifRyayum1XmbAXRg
Tiw26g/rR81dAbwNauuP83uy2xE4RICgALdRATf+mLt52eKB1qxfYA0J/OpEMOvg+nJeXxWQ3sC6
oTwP3ibY0svl1AR8eGuNVM1QoKxQP3YLDf0n4TxpzbPx2Z93ItYNzYA4W854hWa+uiK8Nha7Bz12
0s4VqglaZKafrfRglLde68Ph+Xl9dVsX4UKecbk8DfiHQjJ1JsSpDiwlIfr4b6vcPXpk+mQCpZot
v9bhm3ZbFeAh/74jXW7epeWTm/t7tcrm8txbZk8graHl2o3rLUG7pgc0E5764kTL9N4f7bhn3k06
DwdDbyM22SF89J3bsfFg4zNkYQU9K+BSe9VkpKMb3ZaZDwet38YA5kP9m6CfRFUc+6oHD85XMWbB
ZO69ba8faVxKzCZB5hhNVJ7aBpTWOsn8tsoTjJsIQKcKXkcQENd7KryRNEBBANA6CX9H/k/VYaRT
C1tUwFav4qd+zPWI5QL8waA6sUBLXQeP9q1zXKebRgtAZ339jDfMAcwskuOYv4IK1subcBaMSAPR
CRAfJr77g6BrtKIfOX/26TvQlF6XtHWMF6IUn8dzR8vTZojq5icqnlv7TVG3gZO9d9ejhVkY3qFt
P+/IlPdD0eBzmWoWxFpdsHNWkNmWfdC/ye2bogUV5HH5PvD3uW0F+GP5yHDtWNnNxb5MvJFJSQTB
0pCc7WuWcmz3gquTV4k1PevdU/nc66DrLsfQGz5aXnaotb1gXDo+6mod9EziKNEpB2f9UmjaEj6K
BfHrwmOZeE090Jig6mA0O2Zwo7QM1N2ZJMW39MBAbWQyzwWS+BDdbFr/ueEGuLRj00fvZNhqVSj0
u5zl7wyjPub+e0yc+GM4Cb5BomLQ94B7+nIEZ1u89OlKdbnaSdNIyDWwRaUu4AiOSdtwR4+2TAFi
BnhIgCVAo5SdFWm/5jURBVoq2xC03zcVe5vVKIHedJZVBpb3iWAAS+WmkWvVsaziGVWZ5HSNweX3
eP1jNp48rPv3tyh77xgTNccWdbMGKT3W+Jiv81S6PABrHYhl6oBi+s5u9nlvA+TPzzbbRxOQDLdh
g0n56GP+ydy4B29+/oul+SgxW+AEQTlE2eaeOWANqHxc15XccO9ojn40DE7kWfyZehHmiYR01G+u
C5X7pd4aV5esiwjEoNNKOAE67BGzZghyIxVA+ROzQK1imuPOK7Z1N8+lSEN8toFGC8ZDkFYViaFV
xyE3bsbuAew5wW79fFMQgeFGhyqq27qyHBBxTyMI9aEeSHTFAI+xY2u7vyxcwAPpM2/Hy9vcPTjL
mNyFjhPkYy7XNayYUwW2bfTsCCBL1gfRjtH189lckGytg3sM9hE10VOOPXB7Gmx43WGcl31P9DbW
stNu9m/TZstq1X8EKTs3Cq1ZFymI5Hbi1nnc5UZIl+kWWfyI9JMTFOty0H36A2mBr/+7RSrqsZh2
xgf5DjvgK14PXfWOtTQgmdhRw83jQlyFlBHqtCC1uTwuj6EzLbXRpwF/KkRriFmv8fWVbLjI6BVA
35sMnhwENZcSzIrPFRoTgLM3mghFzBSeskO+gFPlwFAOdpedp3bLMqE3AWRtQGxDnHJqQjMnio6+
IhHDezotUS+nCWDUxvVVbSrhmRRl30wbtOPg6UeL3a92KAPXfQCyf2VP16XI3/LKFJ1JUbwGBk8U
beFYy2LwoKy6uFvuyuXNAm5RRnfOaW9FyjnVfoNqKhDGycj6e4+KU5s/L91ng/L31xe1KQjsEEhR
AnCjv8Q4Z5ZvLLWJDDpUW3K+Wd0nIsx7TBNbMr7zSm9qwpkg5fUANonbmYwFe8LgOBMZnvn2t7Tp
7J0nY/Oc0KoIDJEvmwblLTtbEq8Z8ZsS54Tm7VCYJzD30I8DaNACq81/Xd++zft0Jkuu+kwWARpy
WSlAFa7Vr2/nJgXvvPDeDi555j0GFWBy2ncHQ2N2rtXmqYHLAwN34E2+ulakN2orH1HBd/Whjd0M
bQNtk35oLBv92Tlddu7Xpl3C1EgwBaFB21KBbP2qC6uzIa4CUSDGzZV4idHNtaPzWxqCtK+HQBJD
KPE/l3sJOnzmMlb9g1/DHR7Mh30TuydEuVhF6dWTJyEqJTkNNkc75L3T7pE4bO2XxNCD4xb5FXgt
lytJWQeYto9ERO+a3QcydZjRB2r+nehwo/AB+uczMYry0Wy0BtHA7SO+3940tDMBVKu+VZzWh6ry
KaCyYO/J+DrGiz+Clw5cfKD41/KoAWNTPK1lHcyVY95gTI8Pz3TFRDzH2e1ikE6GajfPP1Mq89kd
WTIDLGgSQcONsHVmlNyHeMnAJmDaN56F2R13po9JFFUy7CagtkwBslzgLbMkh6dKpmHaIAMpVmRo
4CzcAT7nxdxqYrDX1EiN5G+ttdi5mJtuivTtPNAav2RJLxc7C5SjMgFP0mbMj9motVE9yzmXzVzG
pcFL0AlmTdh4CIjY0LKv3G6bvzC1kkkB3pL1cmkvv6GiszPmqYHHg3xDlxsI9YO8/P7nhg+ZaDTS
AdiKOWeKijdZacxGWqLA5Ua6cerMPgJfaN18QzU+63dKvxvtbtD0M2mKphO/dfTGhGkoDP3gpqEu
BLxM8YACRzwN7KDxb7Up4NCMMeh2b68vdfM22+DDQCYTXeiqi5tOAqqlwWQsaR2RFzLqPcdPWp1X
V+RMhHJFtGXVhDvDwFrdfCiN4mCQu16MN1T/2JqfwJG265ht3owzifLnZ5dysGeqYWYOMA7Wj2rB
bC8/LyOw2kS9yJ/pvxMI/6/E7JtW90yaYtprXcMwqRXaQgGcXTv+VtrcMeN/kXTAk4jhxiB/RMSj
qElKvEmnL4j28qmj3yk97XcJbOoi3HNJ8w2PDw/i5c6NqK1XuY7sSkXHu6FtQen+cXWA4hycoHIx
HdSc0TGeIy4uMCGmxoyN6+q4tZfIHqGkhymDKAope0mczgIXKUJI2/hVAf6CzP0I0deFbPg1+O3Y
Q7zGKOao/D+YllfoTQshIJdEDrcP2HgEf3WESDlqMR15bnYu2cYNgEDXRwyJSQcI+C93FVgC4aYE
pUrgokKa0rcWhpxSA/RiAqSydnEa9dPg7tXyNvwowB/ReCx528GTpVgxrjm8G52OJuC1rJGj0T72
RXmP4W8gldbd6s9PDlYEOGegBEHNYCvReGuVC4Ybly/F+gp1MYa5ot7D9YPbuNcXMgxlH2kDZHhK
aTKgKiasFCSSAoSL9/P4iRdedF3YppbI5DiompCBV0tj6QwXyMwmmljrS3G3HoLOxhAcI9WrA4Yc
PWld1iKodJ6vy924AqjuII5F5wrOTo0qWzj2ul/NNPFn7x4jEe+QQ52WHfDqhtmHGwo2JGC2kXzS
Fd3onWnU/QxCXAO4iucW7ObXV7GlfICDo+EOgyF8eIqXR7WQ3kaDlksT0IF4aBEvDg4wc036/rqY
LY04F6O8Lb3ZpIgWUK/GQIKlrQ6Gd2vcFLyOLPrluqQtdTiXpLwpSMR0JhdYkCsO2sSboNL1L4vd
ofxDAkwAq8w/bw6zwFn1ewsVq9FYyCuDB58mpv9ku/dOEU9dHqA14n+3MGm8zh5L3xVDDx+IJhm5
tWYwt2htIjMM5aey4wEmve8Yw039/r0sNXlOJ9Me3NSEfq+o27lpH/aS/W2sf11f19Zbhv1DaQmt
JkjQqNCptbT9stFSYBkaYGrc+qthGrf6zN/QdvjRYXi2/syf7RxJorXV94glNtUFtW6gBkGIiDL0
5a7ydOJpb2rAFnmAZWFWZIQhZWgDplXAXCPuVnDI/Li+4D2R5qVIEP2k64wZ8clMyNtqzKOlAW0b
BZNA399aFcPU+PYvDLKs6P9nlYoZAZNfwyajLMGeTUOWO9mB1yYY0WeC2fJ5dVPPU7kjclN94APJ
6BBcGmqlia2gkuQS9mlU8YjCK0VOrHd2UsubQlwUAtDOgm5JlZtp0XrME8OkjMQan4Cyy8fH3ULW
5mkhmJIdKyBscZTbXbGcgi4TcUwxG2Ep0A6kf08ZYikA0YwbI92xx9u34Uyecs1Lrc2bpoM8jNx8
yDrMyGMnb70nxWEy+lhPjaA2b0sQ1+9FjZt7+Vuw2gjla52ORnITWVJy21joKnNAqW+Sd9eVf1sK
wGDyycR9U7bTG2oMGVocoDGQhHXbE684qG+O14VsvZqgitNlbwmeTldRd9CHucVQQwi1QRjPq7vJ
Sp+ui9hah4RAIcMH2gWQ0V5eYsfIZxnqI4UDVLNoniz/EaxgfyEDBC5AgeOLX5UvG7vG2IWigDs6
nDT0ZtWCY8xmF1+XsuUBgFjvv1LI5Uq8bAJXhpPBzvOHxlzjZQCzVX2yNXvnQXlp7lICTDnr7r+S
FFvrLFWa1e2AhzLP+K1W2XWwAFp0M2BcTMwLxqPMHNwHXQOjW2fVzjtqVA/9PH91ZzcPtGxdji3J
ioBZXhvlougCfR3XYMnl4BDuffacDA3LLXqUezPzbztaoCOrqPKjuwxjMgBsDepARClT1u+xPGyq
A5xPCWxGBVhFEWCsIagwkPRMVkpDzN6N4VYX7t5j9YInebWDaIhE1w2aUoEGuzwrM10RLGUAptrV
AQDVk2+K0LNqidx3YmHQRwOTXcHdvrTA/fAHDM/6RGgXTs47s/k+0jxa5/a2xxRf/bb2HgCDPujG
Y6YZod3EQ/VGA89SAKU+XNewrRwhBvIAQAK0DMrjqoteU/Tq6zmDk8nu6Fw/FBPwmHK0ck4jXayJ
oJhkXAPV23S5H0w5CFbb8dj1PWZ2gAjcNU+iMOIUYxB3rO3msZ19mHKLS9OhDEPR8GEjpktQFhSn
3kpvri9/0xqh0RPgV8llovafdZ3ocJgcjtvynvo01PUdW7R5g88EyFWeeYZ53/UCw3/hUFQReBFx
9obxocw+XV/G1kNonElRHGuOQW84Adxew37jatECkClY/LjmI8P7E8d2XdpWDhOwSvQ/A70BrVF3
bVw9EHx3OBr4D6axhrOLNsGlBm7kfd9HlJM7hK2Ttudlyxv06oadiVX2EkN3SbvOSAHwPPbAPWfB
CwwYZqmR3A160w+dhWA4XLcHId4KkM6XK8/47AyLGaOFShmWm+lbHQASLIyg78f2Yw439PrebspC
I6nsVZCcbYrFFz0A9cLGSU7uqRpKjDInaD6uphsMbkducY+zc/OSnYlTzD517WKyOPIbfvaECgD6
qR/beuep3HSbgPcGHxkgcqBO/x/SzmxHbiPIol9EgPvyStbWxeputaSWZL0Qkixz33d+/RxqMHYV
myhCGsMGDBhWVGZGBiMjbty7iIxWlaoaumO4izfojlQE58l0pOmbx2ApArfQ1xyLVPgE02VWRa9/
sp//2l4G/2wq027osd0n77yxPjVq7QCosAvzpxX+Sf3maqHy4vCCTqjywgDaLvB0IJdP8mML+vAl
i6f0D+CNUN7DsjIPdtATW7xUVCnIq7yntOIWGsJ+BTSh4rBRVl91xisbixA8tVCCpb0UXWqxtZvG
dMb0m15Fux6WZxoz909q1RWvjM3//eqWcR3GHPbb6JIaxWdJCPeeZvyN+tLuvpn14MWQJ9QRDFOL
5uI2623po8zH5E2hVPaoJc+Fp7lFeu7y/EGIp6ciOxcI1n/fMDuf/ZvghUCijkaiSH69uGlDK2ZG
OmG29OpdjgxjWryq5cem+zgUia10aD7TDTpO5RZ0afUTh9AnJVMeY2/0VQS++tEEaT0k5anhGOEw
oEEv1sf769uyslieJzHOWcmzFUgmHcEoUCyNCV/3rax+TenZz9yGNLCWfWa1BMCdDmTdShTIcyVY
c6ZE5AM0Bs7AWMQfmYMAh24dtUR9vh9XLhm36FoqI985hO8G5R8NgqHmY5Slf7B3c012FqmC1N9c
hI0RNUq0ywjCSTPRjX0YA3V/f9/W7ta1hcXpyH6kINxXk5saP3Ikr3rvuSw304I1HwCxBlAEGABM
o4s4L4SDkAg938mqPjOpOPg7M4p3lhTuVHL/0RmSRyk9CWJ1yPz3afaUedXGga0FrFkPiicZrXU6
67cHNsYTQvQTB6bCHQxfM7xBrbpvdW2Xhfpu0uLXP9jXK3uLmIUyYmM1KfaE1HxgttVR2uJRyMeN
LHWFGkRltAd16lmZh3xrMfZR+kmYpAPDYG1X7Crj0epHuyjPlHAcyeigDQtMO+W1oKBkO0DG+7Hd
Ytpe9aCrX7Dw0TASC+Ta+QVm9qmttMOUWo4ZbTFQrnqQBGSFkfRZDWpxfp3cCVrc8BgxPeV74Oum
ExTStPuTQ/vPyOLQIiaeM28eeuPpHpby2dR+IEW4cWTr+/WfkcVXJtbqTOmnObEKi5Pnm7tikE6b
aNFVK79AJFCSMWs8vwuuApTZlVFuiiQcuV4yUd9CG1V3yWBPgpAe7u/a6tViYHWmeAd6ai5csJDy
YvQjTAWSvje+CGNsD/lJ6/29+kd7Bx4Dd5s1iZbkj0mQaxQgprnVJzqZ/3WGjNbpRnly7VMygz7+
z8jCoRW10Qj8pBuWHOq2NPUoBvWjcVDUNIN3R9kC7K3unzZrM/HQntG9t0eF1m6FpIuIa+uCRKmo
iRzQ78FBkOJql1kqxe2wTzfe0GtDgQpTiP9aXYRkNUiLqaloFEx1dZbrydEl8ThK0Mbk2X7qrAdj
7HbyNzQ2D0No/Q2y+8nQ/IsevUMw86wILzNaYmZruO9Mq37L/BqVYeBp0rLSSEe1lCfLJNejThIb
x0r1HXOTD2LLymLxWlKjzllafA1EHhj0tKxXfdyqZ676Ee3aX4JcjLAtjPR+JqakV/Ell80djGee
CK2RNTpTt+Gw66v5P0MIz9w6kIcwrDoihfurqhl36lk0GhuhqD+Jjv+uh+7+rRleLmJUd6ynsIad
7FsnXY13ySYZ5ezuy3R47nL/77YxKHprRq0jYcYPMHnsyQdaZ+8YSbWi0Gmbx3nYB7z2xltmbfug
bGOWmklgxtAWn5ai74NyEgkqQf8hmH6O3WMbbtUAV23QraXqDNCdttntouS8iE1IS0mzsugU5OqJ
CcZICzZOaG3rQG4x2UdKOo8131oRBKP22xiZ6bAebfhE9zGdVKrCkpA5QjnZUbSxdWuhS5t1wuYp
NwOdxluDCnN0CmKlMcj6NrSzdvT+9qfQcMyyM53CgiJa9qQ/iZeAV2Cun4HucM7eGvWGxDK7Po0v
qvqlyA586o7CJ2Tmw6o43g9Gq/t5ZWnhGVqfVUPmV/HF6/rDPN0VeIfK7BjcJiIhVe6fRGUrAK7b
5GHBjAejr0v6BwRZ5VyZ+vjSlgAeaXDlx6JRkofJitEWiRGD5z23D+NI30BArT5/IWz41/IiXo25
NxQZxHqXsRoZnpN88IbjY9tKiDc5QGACW0aRo4q+A8vc+BqtXQ9Sh7msBSUKI6G3R5olDJ3JuRbD
Vh1/HrJxfFDH+Es46v5GqFxdJBMtFhQDqCTq6nKRZWDmSUgeqfTFPve0Q4gmfJwftO+1ortd8Snt
rV1t/n3fkdbuyZXV5XC2PHpml6oklrn0GDRuVgjgED8M/hnBxY2tXPvqXJtaROm0l6GBi0gvU1rv
NbidsnqsEajd1F1YSrLPtAJgW/7dyqW2mMCaUFQmT6pyOwuTfRkC1BjSn6B4Yo+ihdEdYjGx1ZF+
jtd/adNjNJzz/tuUd0/91lWdr+LyqwGfO5MItCfpsyy+ga3hp0aQU83Tq2KHTsmQFof7Z7jmo9cW
Fhsb0mKARgELsO3t2tjYs7Gbafu6fzJhQ7uFTPDNBILoGWR84UCGG2jHhFnPXGQSgIzQ83b91Nm5
Msh207aukGwNQ6466ZXpxSU0KynMvYk8vkoOEvHbH2wrraAzbpxe3ySlmA/k7YH9t9DFt8o0Uo1E
m6w3sF4B6Tm6Hx6aOkaDShaPtXrsB6jcLPG5iYSNFHPVVRhjogOlQLv9BgXpRYbsazNExv9mev/4
/ut9R1m9gVd//iLEFCHqAnEFsggdg6Kqno3sqAX5Hl7UjYWsG5olyWZFVRKY26gZjbE1JCNFWFXO
90MyITwkHafsIIAGvr+kVdcgP4IrZeZJWvbNNTUi75tRTE0qOnUSzvqm+7A296Wi7aotgPjqTbuy
tnDEQKljelZsoGA9eiYddNid9a/3V7S6d6QudB3Qf2Blt3s3yVZWd7D6XdToQyPuFOVrBPfBhifM
f8gbH//XCCXlWyMmCglBIfCYwdMECHjhAJV1Jrh/0iQ6CUpkJ8NW8X9tghuWLlqT+ARTm8tBwMjL
0GFWwGW1w8deeyco1W4m4QXFelBQ24SNYUCeySj2CM0bTtA4aVbuC1jezkX6+4oeuCUUC2Ce4bGW
ljBFT4ikuKn5LSFsyM0UPua/IhnUWeaf1LKvTS3CSTH2bdzGvOgiMTjWYmXXkrSRDa5eAt6ksCHx
MH0DOmMOJej1gfePUj/KgbmDwNku9clJwsjeJHlaNQYOCxw1oxjkRLeuY5ltJzQFxqo6+IQ+aaNW
B8FHLRRGkgIdgPu3YfXG/SLEwCcZg1+8uRS+1U0MjJ9q5YtnxE6VnRMEiO4bWY27yGYB9wVcBnL1
dklVX9SxZoQxw3XCVy0yxnciw7jP942s3WsyE9DtzFtA0bzwA+ZFSy1WivgiTpkdpY8UkRqgI+DO
s3bD1NoRQVcFjBg5Zupfizddr6WFEPVlfDGknTgpxywJdmYynguKUki8HO4vbO2IDGoisIYALOK9
dbt7Vpl0WtYSSwZRt9McadXIcrps6/mxmoBc21m4QiaOvkBnmZZDcoFi1Q5gujPqzyUIHpi4DpJZ
2UPxs463AtfqwfECp0sArTbUQrfr6xL05ZuAWJF157qHgar8HKR/J1O0+4N9ZDwU/i0GcsEM3NpB
sxNQbMgbGe6rIq72zEAE1pbCz6prXBmZ//tV9bUL8jiUS1w9zmh2gbNIPkixXoP+PffNFt/6W1lr
EnEI/P5d0sIRvTTr+3acY8V4yATU9zQoO31H+quoj3ouX8bJfE7ED3oyOX7/EjQgrerygRmzKZB3
of81rV7S9gGkhiXxcX/PyFk7V5CGUnt/f+/XvodA/dEXUyDbQJfjdlvCTPL0WmXvs8SxhK+yLuy1
5m8EBpFXeOCB4v8JnPXa4GJnzL5WQ70FQStW3q6xit2MZ83Gjf706mlfLWvhurRYjCEUsdK0PzNI
6IX4JFoftWiXFFuKX2sxlE447wKFGXyKzbc7qICfE4aR8NYZ3g8rPnX18OP+Ga3GmSsLiw9P5A1S
Y5ZUAfoi3xdVGkGFVThRo4X7+4ZWLzwzUDqkW9RYlsNQQVqbYS1TO7Kirx71vbg/9x6kM1sv/tXT
ubKzuPBiHva+JlDEoaI8dD3yD+4QupBbHIuqQ4fb8ZLvgfzatpkzDq7VF49G5L/APX7KxoFORr2x
wVu/Z3EJqhLq2AZh5AvsnkF06jXjQz5LsZft0W/CLWTU6nGSGFEuo4dMWnjrMDFAeV3ocq6cBTa+
PFfdZPdbc7prNasZ6UpVjrIK36hbIygjWv00TDFN5P5LGagvSlgf6Ajq+Y4q1iEC17uRS6wRqCkm
vMHU1VkcnDK3JqfYZMKOMeSLbypOL5y69OwhQmrQ3C1dPc93qgohEzMxraMbf/2+55LGmLSgeKG/
eTvkvTWmQpJhW3gnTN2DlTOVnLROJm5J/azdkf8svXlAoN1WC5XI6UlTeQ4y4QBvdW9p78j87f/P
mkDf3+4nJaPG0HUsWUnDUPX4DPbqUUhbRwzjLZ7PNZ+8XtXCJ604TsNAgEcpnNBrF75W5rsh+/YH
6/lVQGXWCzTP0oZENShFRP3S9EdVDVy/fozz0kmmeiOfWEX3mleWFiFZqwTBF+WO+zyaDqUbC/jr
3vJ2AnNSUq3/7ffjYzJURytN342R7KRG9mIk+buZREqaxFP9rW6T1zjqDr4vUbY3jnH/V9BPp1Gs
LZupv4dAaCYbvCVPKHEr7Vq/SLBsaQZCkqgPLMJjn/kJbPL8/KyfXiNNgcz+WI0/JDNwTM2phdhF
6PZJS0038Bubkc+N+Lzq4gadSDD5c/l3EQ7bvC16uOi5TKkXH6XI1B+6PFU+KZNUPlXCH0hZkqnP
Qu68qkRGRmfnvErNULYYIiQncD6agDtVbPVDkzF9CCGpfLrvg6u5NBNSkPLAQIVw5sIJO32kWyxg
K/fedUJxnAwzd/Kk+EAh/Cya46vpV3vd6w5KWr+7b3stUbg2vfDKJmiGYiyl+JIwAY8iSAdOqZO3
qq6rN9k0KHbNb1T29XYzZcBj5HrU7TXoXLnJ9Oi2OyJrHsKLG5QL9V2LD8ytkclD1q/OPdLbrHmY
jOwhiKtT3La1Ddxoo9C1tm1AGGBHQZqSMsoi+8ljpS6NTOAhLMcfDMqvcl5HG6F2bdOubSw8UG6E
TA/6eT0+rLDDYzNlu82cdHXT5tTKhDiHOdGFEbNEL1pLLKJSMxwS/2tByyEI20MEYevve5p1ZWlx
PKPFUWieiSXlH/QPbLH7576B1f26MrBwsqJUvThAuOQSikfKWXYM9mMzhdnar0U+Aadt5DGpzPdC
eFQSiizV49hBfpod/mAxgBtAyDMgD8rk1pm1HtUmsWAxzO3k9M6BVW82EVad+MrGIh0DUxSPSYAT
o9bb1ajWoGp7fxWru4UKOucO0J+35+0qurphcieNk0sZ5/uqbo6N8lLGzd5njPa+pTUSVd46sDX/
Gjx7w8PC1I5fZlZLiKnD3pYDEjpBiPudpHXw9beyH7ud74mQwFTCTvWaL8roPbboFLlaF4e7XISN
09B6uzIF/fcd8+anLRzTEIYhQh+I12VXOf1wbhLd3pzKX9+AGZ07V82glV+EJMHv0nZowUPAWrvz
gQ5E/muPZrbi27n3iVatPpwFo7NVv3BCnfoCwzqiHfyBmDsfaErlGpkGQDx1kSGGhtSJRk6VwaiE
QyPsrVh2lPz1/nGv3PUbI4sv5pj55q9ew2WWPQwVBC3M2G6MLWrIFf9loonRZaYp+Cyri5NLgiEk
RwBCIETGDgVHaA52Aq4Ma97v3xQIP6h3zOBM3mGL0/NSra50AUv8jn0Jf1LQFgfJcDVIfO5v3fyb
F80G1WKeFuw6RDPwGt/eSTRHlEZoeE9TUWb8qlHPRgZ2fBLqv6gc5U4XFv7G5Vw7rWuTizBgFXra
aBLVCOCfduGN7xM12vmRtLu/srXTmsc1IfaaiWCWaVRcSX42SSOn1cu93aGLeSq7U9A+a1qypWy6
EjsZ9iI/nImfeEbNv+U6Pcy6pNWYcr0kgZ7ZmSZrzmBVW8/XlY27sbLwPzEpkGmkZ05KcxjawY5n
Gathi+Vr1QqbxjQIlPBIOd2uBZ2vEm3CKLmgSBs003sa1mZTbiSas1st3E5DXPdfI4ulyEkQpibq
oZcyN/o9wJUPkABouyBqTDtU82TfCK25i6Zo44G3vjhKxTNLMApCiwQ3CtoWlCJFalEawp1Y1ugh
9v3OaH//fcL6/rOzuMCJYPmhjvziJSuik5V9CozetvLBMbrTfS9fub8YAr03z1oC3lpcpr4q4RSr
quSCfsHJg6dkJ6tPciKfOkGC9TAOHu7bW91ARgt+SZZCFL6wp1htFRhVBndaKh94t+4E1L4SY8M9
1qZI4UBRCaczKI1/uXVCJvEnOalZVg/qn86CbyMOvjdi8TFgdHRsvafe/N5Hxhe/8ZxmOgc6sBF4
HOKPsNzCFPBqZlsrX4knNz9psXLNCjSP8kYy02l3vFhiJD/4zHTQHtzf4tUj/W/tS9iPlHfmOHZ1
cum818FTT1KNLLSRO9lwSNt8w3/WXvIwwaCWyNDunC4vrnsg1w1bWySXfBSaT22aRA9lLwFvAnDl
CGmavZiF2b7PoN3ZT1Ec7ZCs/AYnSfRSdpn15f7SV71Lhyh2ZnymrbO4NjpyAXk04V2wwH0UxJLv
gyEi+uNvfBvWUEi81SBG4jWPsoq8OExzkpvJEthjb0p6m1pVS+DRsspWixc4ug9gVo+e2h47OKY9
8ajG/6T0OOMPcfIyBBvOvrboq9+yBCEpUxcng4xjRTWPLrruwZDvN6cm17zq2soiEZvx/ijzcM5i
/FnIbVW1UaFVtL+2msJr1+TaziLCqkqd1orJzRULZZ9SL0+j2inTV1p1G6nLquvSWKd2PEdA6Fdv
g0QT6ZYviGxcV74Y9Y7uH7Fh0s5S9CDXu0D4IBj7WHKi7sN9L12r0JBa/2d4kW8WSs+nLexpdQ4e
xEPnvt1Pip0PB7351ToDP2R3ZbLhtKt+cmV1sbNFWyV+YLbc1Ei3BbCks4jj5sth1QpUjgY1LfD0
ymJT/Tod624qSWWgAvJrePr6bbaLVWekZTtDAYHeLVmhGe0TKj3m+kEYGSjVMeZNUMN+gmBZsgXc
WhsX5tMIp9aMdpLof926CejtVOjULL2YartvZOkBPMbJnw6N/gFuBK/v9n6518qvUfMHBwbUkVcP
Q+3Aa+ZduMoKQzJd3wjr9OIVT71Pkwqt+2TLyNpWzhbmSdcZurAwolVSqteGlV4qQ/+77cWP6Gwd
hlT+WIAUGtC3uO/784f3JnEjZoITgumHzg3sFIvPxThQkxUif3Ahq6O5J4jSISAVrSXXV9SjXw8b
e7hmj6UR72dxNigQb/fQTJFmG/qhd+XWyn9kRlg5BHZ/h5pQdOgy7RuNHvOUR4yi3F/oW7dhpXAK
83RgPBR+9MVKxVL3hkrse7dpGV9JtSB+P8T651CdrFMWx8+iUv7dNqJ8UbKouwQoRTxYSiZvBLk3
x8uvILYxmzpflzdovT6DlbMRgsFNW4XK5dcs0+zEKo9W4Yq0xO+v+U3s5qUJxEbj0Qk7IZL0t5td
dVpc+LHB4Q5P8KjvY1V7BNpxCjN9w41WLFG7p8pIXYCq5ptvnjANaYWGkDuC8Rr73LHMeC8LsZ0G
W6iKNVMcH/z2tIvZyMU5jlNtthD4je4AFN4qz0jrzESIWfzp/ubNm7O4GUxQgA6fdbtmqNft5hlp
rktj1I6uHH32yy9QqN//89ccElYvIHczZYX4Jo5ZtINSJTZHN6/Cg2B8iqTMAbPkRHl2MRPY9TNS
38JwJvkLyNvjfetrqwPIOWdlVCV46d6uThHbCf16a3B5AUOz4KdAAJNyi/d75azgPaRoRYGO8cNl
/tcMUljFDQ31WtT2eiO+VKH4mNdVZFeUW+6vaCWywB9BLQfXkJCsWPiFLE+QOdQ+26kX3a7p0O3r
ip7ZuVxOv4dGKF7gdaDRlta/zTsONxuFXLJtIFlgmedfdvVdCCYjHMdUG9wCZZhAamZ3LH+bLm02
wvw38YOSBJOJt0ZERcilRA5GV2Rqvi41ByOyvPGcXj0v+FN5gvJZgJ/21sgIk78St+HotsnPOG5s
iYzd6h1zf/+oVoLgrCWimOqvzvmyvJLLvlq16AW4if7DEA4anZwkOasWiOJuC/owO/LiGnO15reH
asAJsOz0aYrQeGETTi7F8GNa+B+7KT2Pyj+RKDuy7EjVa6sPL/fX9ybn4qwUDegh7TBwHEsu2qHP
hJKfMriNHtme+pKZyY4CwobDr+0i4ZaB23mY7A2BngVOJshDY3QLQB2xsC9q5WcyFk9tYbh9km2c
2UrAmFthsCD9otNbUszlolpVcTVNbha21U8zTdrOBktmvr+/dWseCLENfFNEd05tka7WQ6LnkaqN
bhjUSP7qFjFD0ZTnLiba51IjbyDA16LGTN3LP1S1KWvferzSqL3lGcrkSll6EgtXCYQfXWVXRnyo
y+kAw+pGHrLij3yV51IV3CKschGm6qi1kDgNRHfSmn0gTfuMccZS+aTXx1TeD+qOjsqGyZU9xSTQ
HEhidULUwmTTRrUAjxeCXWVwaKx0Lwywdf1Uyo29XHFI6PkkRoQhyuKjNl+Lqzg4TgaVHb0VXa+W
UOsaI/VrDuvtodAD8ygkavIsTl55vO8wKwc4l+6Bws5qsdTWF0Z1LawzQ57ccHgx6/bgJW4sabbl
aTzgApth7fv21hZ5bU9e2BsTs/JydXI77cFIXvqm31vyUU8eiybZWNpKGKGrPvcLQPwa1HJuTWWa
ZmT5mI4uuJyjUINSTbt91Xsb45sr7sFDg0g1w6iwtrgCzVA22agWozsOUmSHXvXCeGHUdm5TbPXK
1kz9EjaAe8MkLV14SBrHVZilGd+Xwomb+FVQUXTTanlnMlR+/5zWNu/a1MLpc2OUlVbCVKK9l2LJ
Jup700awWvEF8F+0dTROaSaluD0gjUeO2ETD6Optbkvqs/qj7eivwx61VeBaib6EXSrcMykrn7KF
18Gvh2pVTFiErdAWQCzK08/7+/W2CMLDisSJ2Wc+KDOe7nYxAqpl0qBKLMYvXvLwneefGHYtxIeq
/19W5NA4x+LH+1bXTokhFeLSrIskLtNQfBLi70Am3GvCaCP2elKUOLR9v/39TzIzitTVOS/IepZ3
KVIixe8NVoc7+F4JCR3vXWtrKHl9EzVMzE887CyurKn31agLnBP6XrtR+Cf2vvWH8Dlz2odOeBq3
UBcrwY8ewczKSYluJqK/PbPGp2xlCMnk0jHf+SLgx9QW4EuI5HM1judAEfb3z2vlAs/j8bPIDjMw
4EpuDXpiPgVJXUyuilIuip75axjQgPeYxjwUk/zjvrW3vDbMIYOYMlEbIyfA5q05S/YDox3qyS1L
tT8rBop6A20ux4j7/lQwwgJDfVTaIVq2bhwOyglt7exZNxK9ssPRatw4nbbEUVauIq1cEhRgtBAG
LKdkZAmpDblpSITaQCR/hBWyK4utqb6VNIHJ75mVC70kcvE59Fx9SxvR9FUx78lLPOgvPAY93pvJ
j8SIIedKRID9TfygDPnGdVwJaCgCz/xIFKAY8Fu8CoWWu64bI2vTB9urs103QsRErK6nXTt93zjd
1TXSf+dv7iXB53aN3lBy7DVrrIzGLWTxxBDUqfT0j2P7I0meNe+VwY9HhGGMaVcWbinuZeaMy5Qc
xndS7X0qBuIpVGL7/u9a83FqYgZwNkItAeP2ZwWTPjEU2E6uorxX5ceoj2x1eop+n/ENkW6ompgj
Y1gZRsdFTPdNeFdkjcur96+q9cGgL1smj3n1jyY1n6JQdUzr2dPPgvf7TyIM/9J3hcmZatTCt3xU
XWd+Ti5x/b1E+NgnWzM7R9d+Vl8DzQ4gALu/o28PmnE5mlJ8WKCaeQPyH0XogyG6n1xNzJ4IKzTZ
Wk6wuLQyiPf+ISqkfpdo40be+/bjMpuFyhnn0pnPWnzRegsyUKMheujJZ0E5NtaHKdyIUG8DMCYA
PlrwXszl78VWVm3CiE+ACehyxjHcjb0CacInC7VMscsP3m9DLfGZuZ3G/Bc1G3WZq7VGUguaygUV
E1k+5SrdPRLy4KtUhBsd77ct21+m4J+gSokUzptXwzipA9F3cosfWZkdU6HdtWp9qZrBbspgB+v8
ofYzZlwCd6if+qZ8SSeYGxInb/2Olm7vqIm0caJrjoTDmtwXcFD8dXs1Y2oj0kxZ5ErpX8D+7fHQ
0veST7V/aaibbaSQbyM9zzSuKEDgGdqwjE8U3SsvViV2oP/cTd+V38/vGZZgaoHGE5NQb9i5YDnX
MwQ7RReE7gFGF+5F0H4SjHCj0vg2qmOHBQDVo+pAZnK7a5OJao5ShqIrB7IdSe3BssIdExPu6Ac7
z9o4o7VbByCG4USenDJ9kltr1ailWmPOu5ZFOy8pdgU9kmHcJNufw+NtYYdVQY3CkxY8EF/KWztD
oVV8IXn4Cbi/Htq90iJBN2Zwipe7Pvg7s6oP0lA897F/VARIMDb5DOd9u/cLFt6IH2YeH0vCWhMd
hKC+zBHA8q3zGB9IYhOx+QTJyCH0dvAgx40ziFsIttW9RgucfQYqIi0fIF5bq33XsAdi8WTSkM21
i9BsDLiu2oB6kk8iBRJ6Rbf7rAldUjQdD169/5ZN7xmh2Kxtrl1rUnLWMY+0gVq7NSHOyk1N4fFB
0uVHIZieEy/+yXjqJ0U+eV73EfoyA8GBjXLF2sJ4ueGqXI65PH1rNRKSLu7FWHSLuHai6lGQn5Hf
3LgNq0u7MrJIJqC2oIGuRaI7dNanwm/3+dAdmK51ClN2zFiGIto4pHl8vP/FXfsukZrSJ1XBfbG6
27WFqAgGeV9S8qk+6sY7HdZYRX1mZyOEtsfq831razvJZAPVXDoJ9JsWF0FOipFWCtasZvhSC74r
DPUFlZSHPzAzp8O0LQBSLhu/Y6nq8CIRxzSZwk7gI7zy2SLA3LfyNv2bx9KRAaBDR2tk2YC12qys
wdqKrhmeRmD/nfJsUAbv4o2yy9qmwR8AKwLvRYu5m9sjqjzFj6q6I/pHlaMGUHT5gS1F339/NddW
FkdTZUpatkEvuv1LW/+UZmLGo7wFBF/7wBCAKWcynkHvYF7q1WNF4FyKcVREhoSeMv50ta2dwXes
btxvF/RXvsqzaCTSINxc6pqLN2E2yLw9B6FzJ+ja3AbedTuCoevD/X17O05NKRMZbZjaCEu0lBYX
l98uVtHodW6ZuqXxpc8OXg5l08WU/xKkT1W586Lz+FN9By9kmrkhU93JeDE/hMI5OKFxp8a256jf
lXZXJ4f7P23lVXz70xZf2Ci2Ms8M+GkNw6LTY+9HtpLvDGufKQ8BlGR/9fGLqpyCVxzqvulfwX7x
ybvZlUWkjjkSpe8wXeUPofigeEcto1pjy9JZq09p9FmFcfaLAN/+6B281Ak/5sK74sA0fyUktvV+
0ilQ+Jf4NKl72frZyMdKv1TTo8//nNvyIXiN3he+nTXlqRbOmcn83GR72cYV/zVVfG8ZCx8yjb6r
lM7q3JrRw/AMq7zpSbbcvzaSbscUJw3DjnhvtsFh6p0A8bbHOs0PvvA+jI4xKMEofzCHL1oRPKiu
5n+RyndZttPUzG4KlaGEXTLFjtaiWfYaCf/UvW+HDPZGG9+WXwX1e8tYfJr1YDCscvB7V83eUese
4LxCtE/3T/P8/2R3Tv4a/Ejt6sHwdhMRps3s+FnLHZ1TKN2Elm9wCo0nwYn9z6O5g+6z6YJdHH3K
RafU3eY5fBke/LO8VyGpsdo9m2ZzLNVZSj/kh/ydMDjy+Ky+mNZLGr3GwtMAkabdfxg+lZIdxs/d
kx7buWwPTF7IF9F7ttIdhANWsLERK610bgSNeuiP0elg1u42ABWjKdQDTw4X0g+wJGNa7/WqnB7S
Moc4dMhkN8qT1PYV/TkZ0/5jWreQaQ3j1qzfr8n72xORJZJpiTyG9ink+7c/REq6su36sHcn3AVw
jyNp3ceOElHVys5UNa75s0Tis6IvmJfSPrH0vSI+WONXhNTsqFf2g2aPvLEaW4BfKUHyF5qU01x+
SQKUf0XI+ASnObZ6dTLnYhijSmbqNrV+Ere4kTbXsthUuc3lsrACADPCGf5044t2ErgW+bPi+jEC
zCbgrv0wnKADDBHUSgO4H6nm5w+x9Bw9K4atCqdwH3bHPHY8edflf+eH4EyBwVBe8tYmjNtbMkUr
oZH9B01BfkCBkufB7f6HSkCunKS96zEsW8IknsrHxgSzmDtzjU6Qnqxu2jdj+lerXOrCf5z0YKu8
8ms88I0TAHKGZJyclhTs9keYURWJaRv19DDHZ0EU3sFqgl5b8C6PtXMGq2ghVwDXiDQ5VbZR3oml
43nJMZet9605fQi68QdP7MegMpFA7OrHrvRO1CLfI8HEvjuhpOx8JjyEgwVpdDb1+0Y5KKZrtO/7
DCicoTu+sHHF3mZFbCzYA4ZLZIs28OKbU4hKlyZm1rtog4O6iXZ52lEh3HsUCu9/Y37lpm+278rU
4g4VlaSWlV/1fHb195WfMdpElzTXX5idflW0cJdkApg/ZKOV8bHrky9dXOyy903wM6kbm5n8U2eK
dqt866uzkqqOrA1HOT1t/Mq3aQgbMvfNyA8o9y/1qz2/M/M6mHoX7nXjMArdIcukepf6ur7LBARa
csF7Ai9IWI6hmBfQ52zULtoJ9WjZZZJJzlQLKnejbQ8lLcyDyrDuJfAzRnSHLNuHpWkTyFKej5PO
q6HRD7WsNu/vL+MtATTzNNByITsxR1Ama299FdArc8tW3bs51FKGDLVUCxuZkGsP6tQda+3BNI/D
+E0VHCt4hCv5YFp2JsGDKo0PBclGH3+Tyy0G9rePJrjdGfNh1I1RdBAOtz9KBpA1b23v9qb3PrOO
Tf4i+eqhrdMTQKiyc4Op2UiqVo4Tk4zj6PDzzhzctyaHkqksKxYxGVfOFJ0hqdpIOlYXhQL4TF2P
VOZSkKVojF5oEpCPGd/oIDg28pMhJ07dHRM6Ke05HzcweStfRbaRgs88Y0o9ewnKqyxh6JOBNUnG
KcqjE9nJo/bki0/1j+pTl3gHf0sQYw6vi6sLddNMEAiUii7JYhdbX42hqpV61yw8Ox2/Wp5wCNP3
StA9tOnXbquAthKUbswtAu0oq2MZjyywQz0tR3/Z/9sQLnBybDjH26faLH3377KWUMCsHKxcNcae
Qs+pa5/qAYNbXYdVG0ybUdECqcToxq0DCkOYIaSKewCXOyc1joFYVbaFOV/3iRkFK84TIgwj3ppp
mKyMmR1kKaThnTyd2i+Wlu+NzDVjFNVF0JvFX/AlOL3qbVyAX9idpXfMw6tgtmeU3jI5SqamLhpP
47tYBi9qcqz1z0bSHdXsMonPGpqmrf+9Um01YhJeRjUTXRDfbetjX30c5x9n/SVaB189/T5BFALl
DEBRUQKHSSNqEQS9MO/+h7Tz6o0cSbbwLyJAb15ZTiWWfLfU0y9EGzW99/z196MucFfF4i2iZ+dh
McAOFJWZwcwwJ86BHioGwBc8590fYfw+dK/XL9ql4wX1w+giuNVLWUtRSA0vlzAx9D8q+b7PDqrx
dN3E0gXz2cTsaDXGrnl4oh7w3othRbYeCocxph+hH0rxWNU3fz8uP+0bdd6p/wER9xzeWSlJZ4R1
Aog06ZiVKB6k/qcvtPfMeh2ur21x+6iQw7UDkwsgz3O3lUNXreUISxpEZvexoNlSnq4EHtP+zN0T
VBZ9FUTr8ISZF0TpGAe6lfZOB6det6Nht0mKL1HzeH0pK2Y+IASfiiWJ2KdNpmOmNW+E8qUdH0b1
fljNDa8v5mPW5pOVwcsYbm4KFqN/E/uD70t2VPYQyax81NMVe7lpE4kKkBH6UrOnOjHgp3FJvpze
Cukc3kt6sXIs01+4tMDfRrQHjNdcCyLxBF0ttbx3TEAN+mvivRSP0LfYq1WsxfuJqSNmsMGxw9Uy
WwvM8XLRUsKkL0ombXknUdkq1TF86BVxYyJ2aw5PqXX04jdf/2n5vm1Fe7c7BvWvyEvfvPRr2Lf3
9aDcDGs4j8VP+9Mvm6U1BQN9mZo3+Ez5psqCrcS70bDlX2nw5E1ynMPKnl+OYk1f9n8Mzl88yVXR
BEMvxgmLY/xYDh6goze93Hvtl1L6XcTfW6mFlv6pXi0xLTrUJ8uzEKJG5z5wO7F3PDOTtoXQg6Zy
BWUlNlr8CD9ZUXC6T59HIEsxkqtdz9DFTSnbUjsd5q26dusvPref93Fa7Sc72pBFkdfgUoT/7VFu
/0nEh0ZC5dW1lVyfaiOZ8KAgH379jlm6LgFgwhBIPKvTdj83m7ilHyIW1jvZAKd2f2hRrOuG539h
hGY+aCAGy7B0bqRHbTMNK4UnTb61cmlT1E8yssD/nZHZN+lnzE5ortw7sfLqNaYt6sc6XVnIkstp
nxYy+7rCXEVVWMaG6b644U8BJt/ri7ikY+ZzmvABYJioCJBQnW9VZ5pmVxsSxILBV8ZKKFi7t7VR
bJpE25oVoz/VO3Ns6fCSFyWlc5EJ9rKxB++fld+xcJfSaZ5+BbGOBTzx/HeUrqfWoaFyZHGA2F+r
KfkP0wz821AeYpSaYk0f7KATKepKsZi8uH6uAoYOJak/RqVh3bRA6+KtoBZixLxdYt5qWtqfkEpq
PMq0+Vrvcen3kkZMITHefIFBMEMzFuqOk1ErkG1pkwi/sqKID+jODJvU1XzHGBXhcH2XFo1O/gyx
JiCDedrUy70YQHrTO0X7Ve5+WNWxyFXett+5+nLd0sJnOkEfCfqZhZuU8c6Po4WeLu5iLEW9om7V
wtdvQrlEQbZurJWoY2FR0AxBHAOpALDY+cl7Si40qkgfCPo7sYjAU40neEld4W7Qky/Xl7WQBdIE
olKERi2onzmoc7BK1UUngcZqK74R9FLqtO4nSIyS3YvhuAWXvRL6LlznoChgRZ6A0uh2yrONJHsD
kSmJTlpa3j4ZI2trwu97bJjtq6B4W/GQRXPTRhLLA1ubB1d+aqZZl4r0O5mFVsg/hVo9RKL57hnl
2gW4cHCTPhf9dwXU5cVke2Am0Mp2seSomQtBQ7nx+3GDfNxeV8cvZb2WIC6dHYM5MMjgktyts0u9
yH1Dr2nBMpoz7oPhpq5KaxuEws70jNvKSL8VuvR+3V2WdnOaF2An6YQy+T07PMMTRTcxRSf6oyTK
n6QuYNz6hZbxn39hhyOjoiQB35z3xOugNCDFbyQnjb6marQZna6W7Orv9eQppE2TifgHoxB0I87X
I8mFlkZ1ywRt5n8zrHzfjdqWufYVJ1zAGk/oPeBtwIwVItbZUWVVVOlUGyVHFvLxSdOSepsQle6l
Xup3ptUau6Gvq3fTCgWoCFrv2Grm2jjvgndOKgPTbJU2TSjMns5GjnovEGTJMWkP1VG7j818b3re
XW3JOz/6ff0El8KpM3Ozd1RSEc2CwUtyjFBEP1k75EaxVfufXKFWHB10HiAdqbg+1fc+XOkrz/j0
12eZCNahOqLDQAN6zk/QD5JbpAzaO5mU2YbLkze6h84yaVfe5fkhFtXfsZCvgNAWPkjea8YzJlwF
nISzBr4JAUPF7ktOkvpfIOVP39JWOQril0yL94qer4Bilg5Uo2kB5hqD2vz7N6XUd62WhhlzQts0
pLnr5qegiPZJ5cH5rrkr2LSl5RF7gbKbeBbFOT2BHI2ymOmJ7Hj+ZhQpCFHr94q71oOdozyFFPWu
u9Di+mCSIx6D7OYiya+HodGzupWdbGzsidHCOmlxcJPQFU3ktVmvhZsNDMn/GZun+vrY9WZhVLLT
tKBVWqlwwpR8JgkC/7Fu1yilF8JYZsqBaQEq1Jmsnz2Cvh7LkYEEMigFpteImmlYQ/i0vb6By1YA
h+OVPPLzW0eMKrdB2EZ2qq6mrxLof/Q0WFM8vqS7m5oR8NhMFuCT+KDb/ZQ3AeoYm1ptOCaU1nK7
rMPxMRXL4ZHUvNqRFZB5J9rOyxEiyF0IfoUM3pewh03X73mUfa9QbnNx1G2eljXm4ku2mY9fBxvh
xNPAuPvs1jODfiwLuZMd3x8ZFZQhJLQOkW4dO5Qzk9hxteRHEzROVT6J5iEtDNsbX8vkAHkvA3Er
QN0lj2ZiFw1EQkmIAWd3oiCIYSJoXBC0upvqh5UwXJ0dXFRm9GjF1NLZ09lGExX+Ahk2hfOXzfdG
rcpkQXIAITc3Eb62iSMgltc9bKl/qlPn4wP9yJfmU2JxWuZJ23i4WALxVTbK6k3n+u2N1rO9gZmK
zyNpzDYzvbfM5Zw18E0H4J9HKEK/6KreHBuz6/flYEg7qS6KfS+P3qbsWmWj8pftsHRByaQwRZp1
LO+Hzs22lSvFO9MEuYOWoX7Tarlmp2khbesOWUElSo5+K7lsq/itanp1HzWJv7u+7qWr0ITW64Oq
Gu3T2fdbGFnUdqMqO4Ub+jeNKbqOmufRL9Wv/ukSqoW6VJrbPi6VlcBo0TBlzwl/SW9qnp36kaVk
tWfJzijo+xJyk9RP93mFZhVcEYo33GaxtJL5LHkSfTbgb4Qu1PZmMZLADHHvq7Hi+ES8thfc9hUQ
g+v7uZR1Q8w+qUMSm4DfnhmpUrXvgV/jR6h9A5QKIQLtdpr4ZoY7VLDtzCIjeQ1FwY7DP0BiVswv
3f4WFyTsKpQTaXycfy195vK6da7sCII5AkFQyzc3Loxxo8KUd0yyvNu3oj7uRlOiIecJxb7wjOw2
81Rzq1nFSypAk6ZLdbTrgrQ8VasYt4X0EwZs8Alge6GcmV9jgSWIuiyEiiPl5vicAYrZyUqtHTKl
W6vfL7nYf0xdjGJEw5BaSuwpzqjsdMQWdfVoyS6YuezIu3WS11RqlwqYn9ZGFHy++V006KUcsbZG
zW+Hor0bEnHfCcU9ecU+JMfOZUdS4r2gDxu/K9A6+nH9+BdX/AFqntj1ECM8/wGAU1rU/QKF0oWZ
MTFRfctFcSsb4/dch1khHL1DGqw1EZdepinlRiiaLgmg+FlFQRfdXvBCcqlAuY168+Bq3kYd5Htr
/F2/eU9FTUW7v/OM3EGeaTvyQwqjOwywLpRrREZLbzjSOrwTPJNMlc3L6a5noUI2krkaE4pB++JW
glME+ibYxe390Ii2nIu3Yv7g6Tdl8qyn7qNnfhddb+V2W3gfea6ZaOMMGPQ3ZlviG14VK2onOW52
z0k/tr67G0YXGOJ7xBzE9VNfPICJZJO5o+lBniPy074rutydEiLCZU2C4i8dDmYevXW6BsAQxGS+
Dep4F8sN0bRjGN42Tbynvqweg7TeCaul4KWcyYBIQYeOggFR0ODnjtgOup9kAllLKRavo/zVV13b
jZMXq0122gD3dG96tuX1x1p5k9M1RMDS7kOFMVW5aBHhCefWm0jXG4tSsdMKwj4ZbqUq2qVoktJg
laznlc1feFWo/hCQIbM9dYtmL2jIcZhxHsmOqrTU9IcNA6S2//spLIGhJnaHkKxeD5uh9jeMUBfu
08C40vXfsPQTJj4fauK0RGFCOl+vpTdhpDYWTu+Z9RaOd3djGbG3v27lYzZhlooCPSJYoPEKsmNe
owQ7FzAhGhDrt+5B8n5KhvZFoXSsl/TyFf8260undbfouR3FIrVdipnNuM/z/I8/SAeLWyHugk3g
/c7SdtOPyVHK/UNbiMfQW+sQXl6EFK4m2l6yZkhK5llzrOYwFUckQXXZdATru8L7GtS7SjmKLrpT
xvv1rVkwRwjDWBDjhqiTz6cqFbreUtkTm+deOzU9rMIutZuS/C5okbKop16W3q2p2i0AD7nh6INT
w6KSRfXn/Nwly0+5fiTZiT1w2PrPBLmkxNpaWoh28q0Ou9P4Ky5+qwwtJKhFR/VaJeb/+QUaGQnT
V/SwZy8egHBL6BhNRteoCzfVmDFW6Z4a0f0zmD8T6Y8vhC9eB2mFUL27gczbm27avj1c3/7LGsm0
D8xbghS0oIqZfe+9H6cexXzZ0b8mmrHzgd8Nyb5B8aSxtJsiehrWwuaFC+7c5OyCT8vMS9BVloG0
NEBRI6XYG+OoPMt12O3MwUi2aqimvyu1SfZlrMSbOglMW2jyv5/GOv8hU0D4KWnNUC0JuGhlxxJC
Yd/HfvE4WGO8V8tWfLq+zQsXALboKjGbwOfPiZ/b0gUqepnOoktf3YeqCvhJDV5Da5u22kaoHgLr
CdLKDPX33AXwnYGZsMfXWt/o7kPS783+l0GDCTJNkLgTSBu6tuu/cOElPP+Fs93wPD+qy1qmspO5
v1XAwV69Vyy0tsC8uv1tHr/IkroPxDfXPCbQHWYbT7oPrNFupLWfsuiUoFYppBMEiHP0iJ/HVo2M
vOyIStXZXfeApvrYncrctENNOsrm7yLMb6Ts0GsoRNb7UvoyBMWh9g0Ct/0ACCnamN5KC/oDi3x+
hyvEaVSiUHCbJKRmR1jIeZEJOTlQ1bTxF3kIql3qtf1WHMY7poOEh1ELEUwFuPkctpXFdZKKO6+W
nqAEiG0YSf4xmrrbWq5uborMj7eBZUKIblU/+I8cyCpFFKLkb1JtRDQb4/Qpi+TkvqnjZtvTNN6o
YzIc26ZaU0hd2m2Q+NoUbE3jM7O8Z3qA9bYVPvLYrrUp8gxPmWSVG1PNhE1m6o+K5RmpnYmSZRsU
pbfXPW/pBWCmaipHT8WjOVOaCsekrIzY11t1W9AwAW9p5oHNAIQw6HZpJWuI7wUULWxp1PwBDvHo
c56zr9EQDLfwU8VJ9Iapj1YsX3rwwdsmiP1fWmoMJ0VtB8h1KlimtUyMNvmonLxIKm/kOBi2ZelZ
P7q8ljZeUMTvVgY7XhoX/kkoXGXla5i+u5nb8RCTekNPMg1Qzd4JCvZxWEit4ojeeChUGcq6opG3
TR81GxnoxV/XjKDHwbsRjGY4jDj0fGvSvpXChvlRemTfZDWgF/j3Lw7dWLp7QLbg4ZkjkNrAK1Uv
7lTHTSumE4ptYZq2oj/pgbvx4uYmjuzq7bqHXQa1EHIgDTSJZQEWnmM1syRrjbwOVQcBae0mUcTw
Lm6YjVF8U9qITRju8kZfU55f6PeASTLhnppm34kwZjupc4nVahxoTjlm33RPPRaK/8UNrJuxaR4A
RXtef6jG4Bb5k5WrauGLIpOjwUoWRUlgXkjprdQqtNZUHauUmRFSR38XZlq/s9pe3weRAOarFYL3
MvXKlcOd7sCZs06PHEKwNCUJ6mYRvWvojemS0zlxazEukeCrr+Ww8phexuyoSZAzTBhfvos5jNHM
JUo1FKOdqBTCnTcEhm0JhbJSD1raRPoc1M1B2dMdnF33fSJkYThomiPWrdPBQ274P3r36Hv+LmdY
Lq/Gl7/2UkID+hzAJeHDnFPtckFXTZ4l+gQ6SZO9GB0CIP2Dl2zSqF+p2S58EXQgweVTE9cYEZkW
/yn0kfvCayjK68ygyIcARVepkOCAFQ4K2sSW/+36ypY+hY/AR1cnzg2ggefmGqkqaLkjoIJOkzre
wqSXBocsU3xbjp7axjxZ6pah6s11s5cnCE8NOwqWngFhaFvOrZYFSBltcA0ncbudl0otABoCaUsv
bbHvtrqCrrlV9mviR5fuiVkNWTUiGIbc5oRDleWPGYmc6chlNOxzCcRaFHrH62tbqNacW5k9YYMA
ZiRTU9NpCv+b4kG8LgXPfA9b18z2SuUCxSseuzfFY2jNd8B8Qlbxuw2DXd6vfPOXvsQv4XqlfALx
HQXc8202hCIUxMYznZwJzCS4oz6bD8yLMTboeytHevkYntuaYplPfutaVdHqXNtO6oePo9mTnzKR
Fz/kCJ+vfP8LTjvZohZIbMLw8pwbjNEPtdDK0oTSiS0V2uBHEFX9RozyaNt4Ja3drJRvvUTvIeUw
jDu9iLq366e85EoKERGlGPDaAHTOl9tHGRPNXWXCmdGCpavrDhiiqq4c4OJKYQplRh93hel15kvM
u6oIrzem44UvfZ7bfgLJtfKQFCnYtuQQuoU9esjBrLHxLJ0m1RAIW0jENUAe58uTDWibco8dzoqk
ONJ97Z80T7wz/F68U/ROXPlmlsypGvfrB7v+hVpqJFRW2kaj+fE4CcJDV34PfPIIaa26sHRsnw3N
XkGrV7KhKAbTaZN8Qy4Zmmsg6yULnNU0BAHjDb2g850LzLJLhlg3nSRy6w1Qo3KTS5AMX3e/y9cc
DBZdPUbraftccHW2td70ZVkZDpJ0WS9uBoQw4zVe7TUjs7chjywI0oLacEJYIqpWnNiY/2sj8xNR
mtR084aVxN5Gzu9Bx2yDtc7uwkoompJVTEQ6MrqX54diSaSD8gA/0BB4N13sMjcTbQq13F4/lYVn
jcicb4YS3cdU0LmZUu46LRAS0dGZuLG87CFnQF/dlrH6No2P6FW/AmlZ+G6YkAZfDxSWb2euSjmk
YzJy9YAPNA669sXYZEppW+FK0Lq0e0ynwK1E+HPJQ5SKXt8MySg6xGPtjRnE24ghnL3f/z3YGv0/
roH/RSASSZ7vn4FmiVjL7F+oZd9LvdikvvXYlt3Krbq0Hvp0Ex8gN8hFZQ1Yki5nLmaUKLN9484P
Xxrt69+7wjQoONVI8AV1uiY+PYd+Hom5alWikxS1PZTwNrS7Nn9v0zezttd6gtNtfB7bQ2M+QQ2V
qXBKfH1uLCXQBh2DG3j3tXtXF9m20HVY4W7X9LMXLjco0yf6VK4dcvTJHz+tKpS9UQyNWnQE/afq
/umyv05xWcinvz97dipJhtC54++Pw72Z/fh3f5+AgTbtFH9+PLeffr8CLW+sFzDFNEjgcmkyexhZ
5c31o19yrwlHNlGrkUvPQ4NCS/wyD4HQRtl7rBSbnp65lP66bmTxyD8Zmd3NLloj9PllVtIGqGO3
D/ixp/k/FPF7BknGdWNL18znFc3uaLnyvKitQekCtToo8o+0b+xIj7baGmB86QLlitZ4oj8YZmf+
pQw6apUcnQPpS8ZQ/Gs/PquY1PfJWj686MoThhVWPj6ZORmXC+OrpVQWd3VFz2e09X/BfvnBwIWf
0bdlCn92RKrWSaPe4MxpkvyQa/VZHIpbpGdib22qdul8KNhM9bJJBWPeovcFbTR8WluOruwT1dYK
8io7Qwfpuhssnc50O9MEhT6M1sP5128CqvETIh9Hayy7ua8R1aDuKCGFLYq+3akrQeHSd0S/cwKi
k7tQNjk3lweRnynkwo7hCg8hvUj+m10W/XN9UQv4hg+kH68NqT1d3dlNnYSANzQjmPqqxV2Kfk8A
OzRzJea+1m51q7HrwLOlsnmuM+/Ui/EWCtnrP2FpX+HptyZRSfqdc/4qlxmMoISX2hlgK1Gb18x8
nISmxQFKn20WP/131mZuOeq5jl5yAvQs8e1SzXeVJ3Y2lRrT20PIuwPZkK1Eq0uXFbUFJJSnEgMA
ovOTFNMoLqVaI0xxDyozQWbXHuAsmpijWzDHf78+iI7JDPEHkBuzABxpvKhleB6erpxj7C2noZhg
esMWemPAWbYWrKGZF5c3UT/QqqayN7eoh54i9RmOKoMYlBOUD9PCVpIbKpkEmWt98YUuHW89qBdG
eSbRjzn6PhmDzNIiGhM9YTkQGL4NdVObXzpJ2g6qbKvIL1a7NvhVNyuOurRQrkzyQsSCWO4s6eW5
a+SqK6WpWDTCDZl5vzpd2PTDgVhwf/0Yl77+iePWgDVjGladPQWS3yrN4GFLL9ydG2mvaZFv6ipZ
cc1lM4ig0cCB5GYe0Ux6IEMkMcpgZU9KY1ecXhfnK0aW7mcOamLf5u4kjT/3f6pdhUCUKDmdV2y6
6ODB0F6aj2O/AgFfeNMgSwIJOJF4XnLAp3oOEcoUqEMSPNo9/ZkbOavk3fWTWVjN9A1PJQnqEgws
nK9mVKWhz9IeWr8m6XeeolY7ZZTs1uuhQs2Fletq4YBIPChhAWT9AICfW8u6TFP8jkBHDV9C426s
nvPxcH1ByyZgisCzIRaYP58u2UzjNjyfMQgbW/T0uxSlv41fVCvns2Zo9oD2ZhXlBYt19PxPEzi5
/zRoKxH0oglK71NpCj2Feam6pskpB9NahjFlyvqWx8VO1zZs0c+Yl4E+gCL1xVhaIgRC4He+5CiS
W98lg6UeaZO9XT+VRTebBmJUhWtAFGeb1YFK1yIpl5xY7ept7mrRRlA196YeGSAMLNCG1+0t3atT
KAjFC+NGl6jhsbI6LWtSyRHHojl2gjBuVa0IN9RhRAo5gr8zgkQ7SFGBo7chYGhJzret0K0BUJZW
PlU1oUyGwZX64rnL11ZAQCKExAPIgHvyXWW5r2261YXm+fqSpy91ljdCrTVhbGgs0tOfhT49NePW
6ArJAQtja/mNO/Ago/Bh5PleVb9eN7YQ5UxdXfBcyqR4Pxfvzb1u6MWK7c0SJnAcwQQ4qH8fm3xr
Kq+NuXJtLO0htzm3E4i9CS0128M65JZMWFor2YLxM0++dxpiwem/+Nw+mZmHbnFnMdHX8fRX5lur
lxvR/5FYK0tZOiXCGYiHJkpQ2NjOlzJaZtHCb8ZLqOTou1RjulNRezwS/jSbFCGuhxHFkd3105r2
58w1QFgRyYC8o/dP02TmGlUQikyGmZYjj6Mtu96x89pvdbPvLevYqrkdjL+7yH+9bvTi8qKEMd0q
PJEAboDdnq9ULAO1LVtZcIQkexCKI+Rvz5ZWrdDFXhbVJzMg6aZO95TMzMPROE8ES3UFJ06KrWR9
0X+rhV0Azmfew9s3QXHs05VC3cLKuMnodiGDCFB+ngum0QhMWRX9UwRkAgXluh2Rg1txlDUjs3XB
7ywrCYy+SG5Wtk55BqfPV56wpc2jgwsqmvEoKihzxbk2iC0xNVhJl95Tb7W1N8v4J+73Xn9bZ3+8
ZEB57u/dYqqpAoNDt4/J1mndn6o2ha7mWZ2M/mmSwwys0mYsa9O3K5/yxY1B7ke3A+LLqfjAE3pu
pfN8yvS17p8IsTaCGNk5cmISCnftn+tefvE9nxuaR9FiaupCJSv+qQ1dEpO3JDi5EAsBcxTXEB2X
HkGWzlTIBCNkTRcXPHQfmV5qySnA7YrxUMfwp/71Hcgf/mxkdjxtpZK8jhgRfPdWtLAgVHtEwa/v
2uJSGNqcohokG+ZwSHfQwrYN1eQ0mj/Uvtqk8W3qr5zMZet2WsonI7OlwNkaUcpRkpPhAZBIul2b
GNsyj74NZntnhYlkd25py4268wdQR0rZwJ5UnMAlbfoyB56/llourVqf0p8PkTtqK+dOqY6o8viS
H5x663spWpvp+yoYl/37vf1sRZpZiXwLKdEgOJX6V63K7UR6aeQ1HZ61pcyimkmvNw8mI5b3HIj5
RhrqrRZ4K/fTB/3C+cNF8ZBeKU1+HJ+ayvlaKjkIsjIRk1PVouVo+jcDqi+RatMxNZvoTmzyXYbG
GKOWJyl7C/R3JS73bZXsJbBkUfzOwd6IlXqUg9wey257facvLxlSJ9p1/ELqjozpnv86S/S7HCBH
dsrVChgfMn/7RtJhd64h2h2UJjhct3cRqdMj/GxvdrIGqsVSZPjZqQB/oI7V1m3+SwuzY43iBgrJ
LspOfeRtdP09WIsbLyOR8yXMXrVWdAdf01gCfaC2mThUsCO8S/pTmelbykk7vV+Ji9d2bR78RBHR
fh5nJyXT4KC+aw1xZdcWPoazc5ldNFaXlVnjorPSSId+tJCwvNWiYAVKtGgE6lwdRR3KAvMxyEEL
fC/u8+w0UIve0PD61ubcIW5avv+9l01vM9kTHxzdyHOvjgLUQ4yxyE6JP04s5kGg3jM3sYaGWPh4
DJ5mBQkZag8weJybqWqYswNigRMSrUkuPhWZ+EetjiA719rrCw7AnjHqAfcmVdn5wFXaMdDW6ml2
ssY0c1zdl/dWUL1e37WF45kaOHBOUBOdOBPPlyOCo87VRM1OoehVx14qvZ/QjIZ2Tc1j7fJd2rrP
tmZb16GPQT0NW8H4VSzKo6b90/OSqZDnXl/UQnw4dYooPnDH0QCd0+PU7QBnZqvz7aBHHPOObsao
OeRluVGUeNuKySYrvIfY1+FRfLxue+GmODM921AycQQQZQt/n+Q38Up5GxPA+dmujn9bYWkj8HdC
k3mtfr94kEgvMvBIiEXN+fwgXUVmornF/cXO3Lr51yb0YbIw2rUy+pJXktFSpmT6i3rlbH2gq1Ak
agYcpvbVWyXL+u2wrjR+GZ5ygDDITDhHNM3nvi+bpRaprpcTctCEEBKnN5p7ygi/AqakbEuVV9Kx
xd0DzYyrQMoBT8H57ilZo6aKwamZAdJf0TBmOyEuzX0morF03UGWNhBxzKmorE+kyPPYIGo0vVSi
/GQV7qGSK6aoXK2hIX/dzNKKwDDwXQPcAuQ7yySoJif8giw/VebjgHi6T2hfITh73crCYsgmJ5wJ
oAyysekcP2VFdRCbo1LU+UkVD7IkYuFfBCtkysRR8KwxWD5/P/waYR+/bItTFOSPZhY7mT++q7L/
rqXKX7+HDE+DAifUhVSIVtH5Ypo4iVLJCpJTGP4QsjcknFXj6fp+XZ7KuYnZ4ddJ0zVtFiYnmhd9
G9ighKX063UblzcQNkAJU+WC4/iC82X0A7dFkSA5oV5wdHWn8L8W3Z3pPaN4JqKNJP61pwHt5DuF
iYnKEHt3vm1yxD9UCpNTXkEm7ulOHNypzMVeX9XlzvG2awziMgTyYejcihlmni6kfXLqe3XXD8+t
mm5XCwuXW4cRBIDRsKWywMN7bqQouNQKnSyyK8ZN1qN5gCrD2P4J/H7DFE92qLI1hq7LR/Hc5Ow+
rQe5NpqWlDLUhI3UvRpAdTiobq0Wubh/FipIUFKDCZy/D6ALAr0XZex06i4Bem8xULoKpFtYDe1H
usgEe/RLtJl/DzmPQ6QbyUnO4w0yYKQYCdmp+LJ6VJc3D7fnJ0uz+20YEzGvNSxZzVvQ31ndGuHD
pQFgGQoXDkNHqHrOq2WyKUhULgYXxaAbRN33Q7CG0bncrAlcPyHAqKyCAJs9OlHqK1JeZZaDUOsu
El5R8mSGL71N5XzlE72c3psAGSAYGJsHXk8uc+7YwyjlpaIULu3a32m9tcRX6sX70XBtGZ3mUb5p
hVum6ARz+JmTFuf1ySuPSh3sEFv42+/4Q+uS6ip0MHAkzhadh1YzKu0IGcpgdqfcaOG+7ajnlpa4
JupwiaogDcARmSSiAq+jhn6+ar8MAcBFtUvRuj7k5nvthzulzm56Qb7tk/hRR+CkGCq7jX8G+fg1
k8O/Tn4m2MhUTEZ3k/nO2YvSQcRSkRgITq60W1k5Bd7XFHml6zs6/ZHzYgPLZPKQsIW3mNbG+Sr7
zFKUrqaUV6ju3oJKmdvRG6z94H9HNeO6rctbBHj0VLGe+pSQYc0uSFMrCyVvveAEo9PP2PieSk9R
qr1eN7Lw5XGB8ITxdjEjNKdAQq+tjgot8k5BXzTbsTVkRtvVtX74wrZZRJYAbsArMXY7W4ocN8U4
UAUFcnPH8P29Ut2H6pOUtLfq8PP6gqZb7/yESBTppCGpB7Uu7crzE5ITH44CV6DqZLbbxIeBdDy4
SrVH9WYT539WBRgvTwl7TGtOp8QXNid2anxC2dG3gpPqDjeqP560XHAs5qWvL2u+g1MZlFybccBJ
7JF/PV9WoPajEUQNFbsgQVitEoqtYibpXswEYlpYxTYhu/GXnxSDJFQRgBmDL+B/P2SOPkWcSejF
KolbeKrSW0H6OrUX6j/X1zX3P0xMugYTPx/trosOUOUGRipHQXTyjcaD3tR78bRkbf7vcvPQVpso
JXB0dDjn/YSgM0MrGuro5AKVMenhuoa8G9ruVxa4SEetefvcJaY1MesEcwugDINlzc6qVVJRg0Ln
ZFTUG0ObSlxg/HN93+bR04cNtHMmYSFcfd68MBozCEurj04pGuMDhP6gZ/X+kSFZu2++JKXdlt//
3iJzarwlhJ0kVbOy3AjHX5KbUXzKS+lX2QTjY5ip3YPJxb4tqjI8+q4+HPqiqw5RUa2Rocw/62m9
vCoQd5DxM4o+83+Y/8WyFMP4pFoMRoe1eZM32rfa7LZN1x+U8XY16FnaYbBI8FXydcO0NXvQ+rJW
AxmWl5M5ytWW+TVl43b1XhULw46FKNxosZLtklJEroUh85Xv/SKKYMHkxwAUucYof80hdEIjNGav
xQh8NCbBalCUBw2NNOQuKVEaVZcfxDovdpGcNzdSboW97fWhdUz7vlHsVE+HHbTa7XNWu7ETJGX2
HCdi8HjdJRY+XgY/jQmy+YE9md21rae5YaJI8amPjWgXC2r5PdaEcqVecEHP8bEVk64Lk/FgtubT
u7DFpKZUmPHJ/Zrlf8IHcFXZQf8CB5Z7F8mbvN/k74pwc31tC3fGhK0FXEU4wyc2+4gtxTXlUeL4
c+lP2b7797Jwm7yEX69bWXDrMyuzCE1tjCyheRGfotTxCI6i3JaML9CeFFpsi2tsDvrsbfzfjfzP
mmafsKbUKKmESnyqE63fdHLpQYqgiTs3VqAOrWpve311CxchTX3myvl0YROYBxetF0WAUOT4NGQQ
ZfHe3ybqShN36ZhYFoQe00A+f+38rtXiqKn4guJT1uT+Bs1g646kyL9Npdh4zOQYxbhyLdJcOjTQ
BFyGhNUUjGc2qewEdZTgj437OOwse7Sl8Zdf/Anfr2/fwg0Euzn1GDIWlbrSzM5g+oVolKThVSsw
WeZ56jO6BdVd7qbFbugE7UiF0r8fMuEn6Ly1Ps+i9YmEb8qZGV2fOYsQMWsJ30JyKvpoD9n6YOfF
P0YBDrTctaivjJX/PY1WPGbJQwmuqQtalLAI6M+Ps1O7ArycTuXBRaKeRh585275Yu6u7+ySY/JC
o1FMMA/D2fT/fwps0kBDUqzETFzfVrAcKN5dvtZb/sCRf45Ep68NCWmwNFO+AHry3EjQempnJXl6
GvLHIEDh0RM3EGeG1ZMi2mIK3VG2Txqayt9LF9HK/CGzIJX/H9LOazduJtjWT0SAOdySE6WRFWzJ
4Yaw/cvMOfPpz0cD+3iGwz2EvX1rQDXdXeyusGota1vqnt2FSMK4CiDL2nDSPnisui+Sf3Bb/y4f
1zLWpd04/6HTN3a2G03Oz2/DKj0p8ArSFbVHZTdGycqeXx8tSQZEH8Y0tgC//cybxaYYuiECaCO3
r9GLQi48SvEBQtG15+J6OROxPK8CpGnM1M8/z7poAGnlYnrq0cWVIOkQpB9FE9rimDnT5LnWASip
/Vcp+miKAvl3BBQOyddG2/nCf7cdbeEZn7igkZjHa4mb5klc2jGpMegugIxy16Rb90OMJt/4X5Dc
8XDv/Lo7JKMcMeJ7b/b/5VrwXCilM+i/umB3+5dcX1r8EEJftn8K5eeCCUVfhgXUZ+mpiKJyFykj
LmcapSPFTbMXtVDZVr7ubtO0XguHFw4ey1O6PIlCw3Vw6V7KGIe6HIbpKRoFRH73ReOUsV3Vx9sL
XDIDQwQ4zmkOgNrXpZlE4IUQ+yI9iVocEwRDL6xmD2XsO8FaZr60lzqBqAY8D+S1NF2dZx+MNdAK
sHI+mL6EEEgD4NW0J8W9h60FnEHxVVsTPF8IgYDh85BO7HjAY+foxtGMB6AhfnqKi6MmFjuhezdY
WPgNqQgF/eV4H8ML55006dCtDINewWS5h89tz5N3hmPcGiRbitj0T8vfVxK1TO9rXNQbN7CL7Lnp
f2btzlsT+1q1O7sw3DEPozDDrmXqO6OzNkn1lPlH6c7CjzLFGRs4poZvGSTStz1p6QJBOZOu0dRs
oWJ4ebyhnI1pO5R8KkIZOn6UhrQxKR9IVbbWBlnyJDpo4AOh6mabZ57kq0PHAA0yfoEGsR8SBMK+
Yfwfivxu3GVWHW5D3WigPEqLlc/lSrJrOtYz03Odqi4pxhjsaXrydM1RIvXV0r/V3U5CqLRV66NU
6zawpxEur4/WsCHV6Pq7QP7cl/GDq5f7oX6iZnuQn/SChOP2AVwVE+e/bXb0hhooBnPoHL11Jxub
Sjp4PsjoiaRk5w1PFtrJDkqZveXcNjxt9+WTzZ6QsFPCnCCP2uwOqctat4So46pK902QOdnwOCa7
LE73vl2Ell2O1YrFa1+bVCg4CnBo1FnmrUPotXu5gQDmFMYj8s6ld+9aIpJhfnG4vbTr6/HcEHXS
mVOXSiWrUQ0wqDXv3cj47MEIUqqmU4rb25aus8LJ0gRCRJlnak1cWoI1viN1pWttNf4PUvrGaePE
XwkUF1zk0srMRapGb/xab4GgGBYvfA2VwLtVFA5htDNko+1r5VZqIPMVttAIV3auqSsFkcWjo9Q4
8aYC2//9C89eAU3tRqGfdtSwXqmOldKDKL/e3srr7IZFQsc59RM08rZpq89MDJGiFmEjYqLWcL7P
UvjRqhonKO9MWOBu21p0kDNb03LPbPluXZi5h60aGgNlO0i+4xXbf0jYLpc0CzZNzyyTZJCykx78
Mv2QesZLTNlA0FeH5K8/5ktLs2t8aKIkzWMZlEaT7RsjfQiNvrQRK7NlEH9tunMH6XFQvBXk99qZ
za70qoOEP9ZZYDmqD7GrHoyw3WjdgdQG+fYV9OPyGrk2DNSpANFPh3p2aJXUe2AINYz1v9zgPw1l
R3Tk8A8pCRzjqZe6FS9ZXt0fg7PjS0fa0kPBpkraD5T4KrNwqqOrPuovt71x+fuG7ut/VjY7Pb3l
GfZhbzmFwal50wTz01Bvu/DbULb7sTtYxHhW1BxJI1okVlaML15hZ8ZnZwhfXCyRIuQn4JupHeRV
ZAtaRAGwBOBke/rwxZAGapygnYxtGFkwOilF8NnV9XCjJ2F6Z9YCPFcCzJIrv2y6PC9fKJx6GvOa
iPnpLc5uBE1JKisYuHR8cx+oX1D+Vdze0T9WnVOLX2VU7818/082UaaGElidRlIuncyKkXyttJ6b
YTeI2ta1vrTFR9nc68qL0L1643tfrNx7S/sPawuSv1QBGDmYXe65JFVum3AXjXn65FvWQy0N29ur
WvpyKGXTpp3KR1fjpp0Y902XmviXcaj5NLvk3m86pxOfEje2/fpboa50UxZd+tzk7NtRRigjw8Rl
H5svYt07UukS6UkQylvQTiciHJLVRrXgUQ1ezOrFH9y/5auBogJZmD+Lnn1UllcEdaAKoFDVnVHf
RZHmw+tQ2ZGR3FOu2Ixr/A7TozF3VxkEJwk/nFnaPLxRRcqLusuS1fjQtK7jJwfqqisx1NLLxfAr
/GAArKkEzqK2fkxTs2/B1vbaf2hquqi5oF7jaWvfweR188X8XghpNGOw8wxTbD1/pI1EYOPFG1P+
YjmxlDkSgsqwpe/lH232sYas97afLlQQyEJIXXma6bswyHT59YmDmpfCqGYn700Q7ujFJXb4SYQg
I003yn6Qerv4zw12RbEvBqdXN1WzchtOTjFftjqVcBnmn8qsszdGaXqlQ24xP8XE33X8GDSqjaiu
kwR7WXnIvTUF3SV7UIOSxFOr4Fhnx5l0ldYKnpKfzL5+zcpXNQse0vhLmvvgOa1DX9XPt7d4yUmJ
+om0fhf659gQKdfyzMr84iSjmPShk4fmGHfGXVwO0uG2pSuw7PQBotsypRi0TBioujxMqRyj1IRE
FqD510wIHdf8EroPoWug6C7s8kK7C9OaF23lPl10onO7s2ejUs1xGqgpQHT1OzXZtInpCBbk9q/s
qgRFc4F6j/fFi3fSC+T/evZYerXTrLnSdMPNXIluL/R2TJNbE3PR5fJbPUTptONnRFa3Ybg7RFdb
gltGmbQ2spXYaOm+hY0J8QrQn7+H5C+tRUObDFWPNZViEHEzlfrg66jRJTXGoxjCjTg+CCaTv9Gw
HbT4UBfGyk9YWO/EjwoUiNeaRu3s243UOE3MLqlOTfcyuS9aIcPRlx5DqD1ve9bCR0OTim8GeNPE
CiVfrjVQfXFE6ag6deaHWug3SvxQibWTjndlf6j9421r13488WiB/AfjRo+UutSlObSs/KhKcv8U
e9/kuN1EB9N0LOixY9mwAwSb8/yDK6148dWTPRmVZGIQgBaky7PdDIQotbS6809iJEbbsZXTkzAA
9jbaMnpIEzlzmLKLnEapHqtoDFbqYFdnSeVtKphAvzZxJM6BJX7s6mPWT0OJcRKeOqYKnUhN3K1V
GOWd13m6HQ1NshLvXQVCxEAI/DECQcAHtGr2wYR9rppxCt4ok0WncKWvfdWujQosLAwQ9oTgB/5N
r3n6/7McQolMczRz5iA5v4+BUtj68ETnWCjUJ2lNL3rJcYBOwfkmEXiRtMwuwLYRB1NLJXYx/Fw2
OunfB6PYx/detInvk3o89Pn7iq9Of/Li0pn28Mzk7O7z5FZgSnbaw7x/YVqXxkvtBL220YeacUzS
6aDeNW7/LPboWxjOqL4nUbS//Sumg7r6ETzk09QAolbzaca2Csd8kNnkyh/sOBmdwHge4ey4beX6
ypvWemZm5i9DVKcphWvOstrLWQltcWZbyDxLwXOweZCaTZq9lKMNEdBtw1ch2Mzu7D7I5KQTYNNn
Ell+902EuXrV6QI7Kdf4tP+XFTLEDRQKDnFttkJrFL06HZkqjEwUQYIcXnRioMCxxuyjFEqBA7D8
q5QPP7M6SBwls4DH+OkneKX0p79fM8UZA2JaKCavRvui0u/ToWDNYDDutGBrmu3W6kZbWLGzdAdA
UAgzlmJMj+dsbxsL5acqM/2TFuXVvsnkz0anFisXzdX7wQGeG5ldAmGSSaEyaCymjN71zsl+5uj8
ehJsGEG+0fMmdP5h9ygRkuNNTIbK7MFqqkgJeplVWeJTNHy1jNwxdKeWP942c91FYGG/mXgY6uIl
ngOHTM3TQX91wSlrN76xp6zthOFdKyLh8XEs7EF2hCeZ6YDbZpe2kwR2wjwy5cCA6uWd6qlBmmrw
WZ8i8eD3O0rJxo/SdcTM7rK/JaCl10lf9Y+tmX90je9GQYItKcudDprbVSjUkgeeW5g5h+f28tAP
WLAYsxKYq4qbFRjH0vU49YYnjkmwBvPJkxiFB3OYTolZNafXv2la7qTV3xZsf2/UHyOzh0CUS00Q
BZbhe69qQ74kFjbzMNvbR7+8WX+szI4+dq04HdQhOI2RZgfN82oFdc3A7LxdVc+Y0BghEZA9CFOf
K2Ti/29LmJ23UtY1a2AJjcEXYjGhGKw06affOH8OZYI5Lk9eQwKry+9DkCQ/kk2OopAMp5CHbRqa
W6v6VuQrp7H4IU6ZM6q7wD3mc0atBltBkUyz36Z6RBTmzVIeK+WFW53sRnpoo+Fwe+8WPfnM4Gxl
nTgYoU7KepKMVw8QRVE+dPraYOAVb8H0zRMTimiQgDGFqvdy/+DwT3q50oNTPOy65/FnstGLe8u9
G/NnLVZPg/JGfz16FH56fk7VeXN7jdP5z0/v3PrMxSs/htuHDt1JrL4rrckwuwiVxYPZvSfDv9xu
FF0IvIEDwU8zs2X5ma+lrjp5u27ZWdQlG+bj9JUVLX1TPOETX4uOJ+izEqcG1EbSciU4IQV1sKzw
bkAE+PamLbk8Iy5MCAJTm4pVl0eW1lWjISwRnAJRtFUEpr/owxs067etLORIwE0UQIsqFE8g7i+t
dKYSyLXnYgWNytQmRtkhBu3QPkLnxR6H1lH8VYLCaXfm/nBudLY0ZMO0XNUxmgzfKF92rmiDVv2s
S++6N+xo1B3dNYqYxURiqiDoIHygvptDuCINJYCs8sOT0feEuXsk2YwhgNXVp3n6TOfADqHx7NYq
GFd6RdOXx4gnM+9UMchGZ3djVlUFKuj4vsK9GKh0BppEdgzUr6hhFN6H4bMgPRZucSdPGomO/CM5
tsWufA/1T3RLV3xq6bQnVh5Iw5gIvAKiyFVVBWLBxsvdazFJhygmbUKnhAYQum4ApVDPrphculCn
4VO+FfCPV2ie3AujADRPeELm4U5Hm85oHuAqK3xr5z0lP25782L0xujSNJM6LXN+fQdS0whZE4en
VoHIM9EdTa9/eW5rDyoi5VHxND3nihU9eO7XoFqb9llMNqh7SlMVCQzmHF3qV3kk9F4Vnsq6P4jd
M6OdPwP0NDJE8LrXunS0zesa5fbiBrOvUMBQdKXpcvkFM5GZ5m3YhSdNe7NG94BwdWqdVPW7cGzL
VT32pedqQnDDs0CUSpXq0hps8hZ0iG14ypLY6f1dAcGTU/iHwNzqx/atV/bAI7O3yniQqYjCIHD7
gBcd+Mz8tBlntYfIsNxRQ3TxJD+oA3IwjEqmD4bxiVAg1zW7WPOnpZvqfLmz1znszU6K6BWc0kp5
D0Njn+bJsTaf3Ex3XO3o9h88xZbjtShkZZdN+XKZctvmY1uxTC8KbFH41raPZbES3S76Da8LZaqJ
1GouYimq2SRrOoSnKNsn6vMIjtOqXpTuQRseAUKvpG9LD+Y07f4/1mYHN3aFnsYmK3LVpNlGmlFy
DzZrVc0lKxP2eWIfm/xzdlxV7tN6QH3zhBicM03V/zVh1nSd09WAjgDV54nm9vJkNEROVDWwuM7U
9yZ+UvJfyVq0tPhknNuYPxlKCRls5XL6JiJETe6gSb7L3Hhfe8Mhd8c7oakOQVc/oyP3aFr+h7ZD
1CruN8I47BWp2HqS+To2j8JanL/klgxvKBQXIGi8YkCrokochMSLmPcvN6W0T4zMCdeGUK/EGn9v
8R8rv1/ys29cbd1Kg14nOknlMQh/Sb1/MMyDxffeD+1TD+2Sr1uO3OZOmIIVUrqDLzmJOyA2mtvx
mHzqBMNOm3qvuNluzGvyNvUQFcLWC8ttbSiPllg+uEX80Ypcu62K7e0raiFuY/aE6T7iQpKIOb9J
LnW0hpIamrh8BCwMh4riOzLDpWtsfkshDZPD9Ph4z2mVzkPdpO7Vvoe86STWxSEz48eqRCJua0H3
EL02yqZqEUyJjc3t9S04Af7PJD6zRkysXX1jQ1zKelIFJ4+Kdtn6O0UH0ZGNK1WsFTPzCHvw1Khq
kpqMpb7z23Az4YtqyNX/fjH0JcjzIL9BKGe6UM58jYNspBCY86nCf7aN+L6afS+4A22PPxamdZ5Z
KAQrq9WK3Dge03u4iu8Ss9+V5fA2NuLu9mIWbnREC+FkpaZLqDtnxHbLkalZmURfjrdRG2zMQVK2
cT9umnDb61W8b1Hfum1yIbPDJKnlNFNIuDXLg4IOxj3JYv+6fpuClCqjbhs2YLOs9EDxZ+URWbM2
exbpnqCzJ8jBqTbGfu96hrUREguEftK/NxoSsqjzrqXOCxHHNIcMXo8AdiIzvjy/Kldz2cvInItS
fkk7fyd5riPUwqEfpW2RC8FUHhT6NeKORbdhIpSXZprpm3M/xXJSulqlURUKu5+9Nu4t2d90UZw5
Eb3824e49KkxIczUOM5DdWWWA4pUHlUzItPUQnEfZnf1GG2TYqW1uRQbM9Dxx8rsU+uKFqjsyEb6
arNnUnKXfffbvW6eJOVbnOxTA9Ug3be9anCqv9Xy4EmBZGFiXEEXladl5qaIhgi6VtCGU8b30Xv+
e/zR7O/PYnBDcau67fj7XvBLE7+tXiLT3swSZr5qAJ3AzHl951Q+rVkZ1oCW9qnKi++Jz/hqL1tr
hPpLLnduZBai1VoSZ1oOfC6QjpRUI1/le3oym1+3vW3pI6YbCpMPBHeMwc/MDGhlpnHDWvrwpJfD
XvQEWwZQxbSfEK5FLL/xbVc7d2ZtFhH6kdG4ZkR5LfQ7+GIkN6s3g+9JzDDWyJw2crtNxKj+lDFm
NRplOyEbug9Nk2qbTkqqTZd2r2aEsvjtTVg80D8/aw6RM8cyM4AKUvULPMHpGIbcRaVYrlhZurtA
xsDRzM3FZs/csm3Svq6bghPN1Y9ZHO2E3rUDubP1Bo5m1c5l9a5eY5RcOF+EH5heIk6EGm8+zS7V
vjSVILi5UH6o2+i+qvKnpmEcop4gDb53uL2VC7fXhb3Zo2CYSV8UBfY4Zdun2214D0PxD/fxhZXZ
Hekz0Jj5ElZy60Ht0SD+BZNSo6/kZItr4YoCzTTt3Jx/TIXlNRILipdI3h1iLTzKtmiuOMX1bJAE
uTViQDBbi/DEWbMNa2AR1yOVi7gKm3CXesGxEnzvqaqz7RAGkh1EabbLjOxX1EbRKdQLKsWK93ko
lfFY9c0axvA3XmD2ifJ74IaESowhgHkBQ/e0QE1inh/Piu9TvbgTve955H4Ogmhn+bqt58o+UtIj
M3eM99gkRbYZ71BY3xtRNJH/fxVD/cdtp1p0Ymq4aKpr0yzm7NpANjOvxcHiscqzuzaWD+LY2oWv
HSWo3Msw2982p1/f77xKE3cWMJWp93AZZEihVruocRC5IUPP3Ey3iZUvSrtS6124dLBCnAaqDFTB
XL67qFQ1bEZKoMh2NyjfaIbDgOVajXEhCr2wMrvfAaaYqSpDqFJad4bZOWql7N3xqRJDW4OHsw5W
Aovlo/qzqtlRKUYVEmMHlGi0+j7U89co/pbHT6IOBbRfrkSgNxfHqO4skEikUiUxp5oZKjKT95Ed
gCsXvzTZYyT7zmqK95s14OrbAPzC04/0FJWoS8doVbPPygJ7Vu0F2zAxCiRU/MwZikiwhzYNPzVw
h6AJFcXbIgTY7pnFl16pOmS1AxV2r8qFc5etV+vi19BT8fR8iCnGoE0cnM5yxr77rsUVIlZS+ub7
Q7QxktC9p1xk2pWvQIgUDS6VtjEY3qwmd51W8vzHsfOkDSLQkZMXMVSWRcvwjNVnjtrr/Unywbyq
kMBvJa8T7FQtdbCmirJykS1+NKA6KHoCk4E34HJv+JjMhjJByADns+SdlOEQiy3qTf/ybZ6Zmfmz
3talng2Y8UJ3WyqvZWc4nvzUh2+374DFu/+PnbnogOwpg+LK2DHQEekDNJ8fMmpyt40sfizUJDQu
NgCG87tWrbqmZqCXMlz5YsUiAhsNkwqmbbzra3DKRVMGM/NTXg3b0ex4YmCAQoA8ygnOFQWkQVoZ
dmIgA5ffFfq/3GykSuShzIyDSrt0BXlsE1ftKPs3DVFrFakGMs/u6+29WzygMyMzR0CmPikNkSA/
7T/U2ruW3eWBv3K/LG4a+kyTxKXJQOls0zwybQIDImMG1PyxtMdYshlJtjPx1K3pvC3VjxCdAlaM
CAoBgTZ7dbwczpiR24UJ+1CF32j8YHSFuPfQYNl4QxM4NMIfVHNQN0PT53ZvSvk/+PxUSwTWQzGV
etLluemmn6dRSb+k8OpNGum2kf4olJVzW2p+M+vEbiJJReNv3vxWClC1PoR5p7y7j0Vm/sh2T3X9
1DexncgFTLzMPmWqo7DhUfIcNuau02q7154MtOj+3om4cOk9A0ydvo3LFTdZqLu9z2+RoILcEBYX
ThbHj221xoyx5K0M0YMnspg7J228NAR1oSszBR6c2lF+H93U2iqB0GwCvovt7SUtZBk8ThMhhAVf
2zXMNqt7PzegGnOz6LXNm1M+PKbi0R9lp6q+ZP6TMK6Jsi09w+zgb1HjiRB0tota30R9WfUkNpG3
Sw6lldqMBg6e7LiDZ7trIMKll+bc3MxN/aTO5FKSSDEC4yhZyScEYqhOS4VdisHxH3bzz9LmAgCt
nIGra1mamb0BerP9DvYJC7E2KDCeFX/ciGsNxKWmKeBaYgwKQACV5z6Z1kUQjoFI1tHvNClC0p3W
3Ysp9VvTSuw43PjoVT8Wwdps4FI8yuA0NII0FCas3aWLppKst6iSEGQXgfeLgkHtTFJJ/3DHnFuZ
JcEw/Ixd27E6OEsOubLJ/XA31muUcUsucm5lllQlMSQPDWLoJ0MevsmVrcjjHSMaTqCu9UeWPmw6
/4wo8KiSNc3eugrn8FWReNclJj5USfID0JLoQIP7D0UKJhGIrwC48FrPSST6wkxad4p89NGst8kY
+Zu4KtaG9xe94I+VeQlZHjxDUFSyEkF5h6zMMTRh5c5dzDBpWQD/pVFiXjGI16kbSUpNZUsrtpa5
9+pd9ioKHwoPWoh7q35v+uPwH8g4bfgSeqkTj06SHeXq6faXvfS2Q8zOJUmzAW+fXOisE6CMQlMb
RQ4KKjoGnbfzs2MRfGj1Yaf4a/ikJXcE4cENyegQEODZjSUYZVnnJa2A1k32beV8TWLPCVp9ZWcX
lwTDNBPnTJhKc86nsqj1GKVpgDzU+kfxZGhfopIKjPa1dA+3d2/J7ZGThPkC5scper3cvQTFLz+a
EFdpX77ohfbiZ/VBE97/wQp1CCAcwKIYXru0Mvj81RpU+Cmp4Y8gseo+GsOaiv1iBYbpRrpOv8mL
rdnz1XSRWPUxfYy+3BaUNBSoVDXrU6SbTpJadjwcrGSv+3ugr3aq3Amisbu9zCX3gAUFBlKgOSbE
w5fLjMQylNuBzTTKsAH0Ze2Qmxk2DMCXtid4/sqI+7W5idWKUGTC5NGXn+3q2AhukltEznVfOG3N
DFfRIUH7IGr5yuu5aIl7mEaDieSUMXnR2Tc2NpbhFSV4jbajkhI3YI/FoNz2AGHcv1UboTokImnC
KAyoMsYB51e+KeRppRGrRx096VBSwkOaJZDy6YFlm0Zk7v/20C7tzSK6ceL0rtqGJoYAiMz6paS/
8P9VqO31hzaZgciN+QFygzmlWl0WXtaq4EJY33c67E9pFX8QvHgN8r7QEIKsjiox7xhXiDqfI3JT
MzFTj/VIcWrLnu8YiWjrBMKFFxIzQo1khYe4AsRRfW/yY50b29sbuhD48AsmVibYn3Xlik1HTCsV
oTW8JQ62dZkjh0q4FW68IuGT9G1X9Z0WuRq12GqrzfulbUaWgUxv2uQrkWbNYLV5X1NJaoStVh7M
rzngOKo6wFc3/vCzHzaF1joMWSvsRBMxV+HehYn8eWUPpiDrssJEFZhEE1zkNHc414MVrSTr3JRT
8NIaSJzqVJBU99F2agLq7l3TolTdnPxxJdFdPH0qnRA2QOQLKnOW6SLeDlpS4OtRBc0Wy5+Qv2x9
v9/LVr9r/OwhrNOnONjJUovx+JuWDmsqHNePFysnRZqwgvSv54jQMm/dIvRFks+h+wBb7E62qh+8
aJ9hS36oWvXryk5Pt9zVTlOeoAcKUasizy7dZoRByULn8VSK2QZ8xV0gdJ495OaL9mqGTiV+Lvuj
xnigHYk/btteXOrUAQWxx3c9Hws0uNJd15D41PyNiYI1jCMIg9tC0DjFWhvxOp6b2gp/bE1X9NkV
nOij4g2GyuB5Y/6sLdUOJOHl9nKmnbraSZCOE00imzkvLQ1p2ZLGcnIjD6RSC1uz32ct0xPSeyA8
mEJjZ9lfhx+siu1DKou5Exz2clWKPg6iP+o8LBrfh/4N+LokN5vb61o8pjMj0/+fbV1YZvmo5gah
cGJl29DSvW1rifZYRaGdG7Vvl8UqMdLSi0lPXPwNWZVBgF/aLENE74REC0+9/JaKvm1Gb0b/LaP/
+fdrYxCXOo8C6x4R46WdgPGQXC7x/p6VbGgQt6fB1Vo059rAkbvoP6Cl0orNhQoX5S1qw8xXTC/N
VTjg+u2QWKAOO6RWPvfDk+6DUQk8R0ktp4/vzOI5MVZGk5Y2VKXBiV4RboJ3Xi4U9re2VUw5PEHt
IAiOG1JcEp7UbE1Ia8lZzu3MnGWMdOieIUo8tX35Q8w+VpG/tz4z3LUbBNdaCfQnL5h/cQyh0kqe
Cj26OTs9dIXlPu2S6FSM3zrPhSS3t3PhYyPcybXvDP37bWdZehzPzc32MOdNpDGeAgHsNDvrnk3G
RFan1JZukXMjsw2sLPRk4nJqcbYWYPwnt4s3Uv+s9RvL3Eboe4qrGJilx/bc5OxjS4W678sUk162
T8tD6L0xFWq3lHeE8nNd7SXtSziqz7c3c9Ehz85u9u7kTJj1SR1HJGkMHUgvBi+8JD2OzVpz4Zo1
YpJMtujiTkyIRPqzgk5TyZFbj1nEyMq+1BmuqGPb66zC5nF/HIRgH2j6tkejt4yOyDbupGTcZh81
5iFGMbsX3WYlyFhyIyaz0GufQHFXWgu9FNeaoJXRaRAfDPWVgHkV+bO0ub+zearYyK7Nl6yiEx30
sRadyJ9sqf01jWp7lW7L0truLrkrVWxq2AbqpczrXN4rkJpbQjHq0SmLbdU/eq10X6ceEtWxXaZ3
yhh9WqXwn/7k/KufBomnf5O0wyzjaA1lECtFjU6l0tshEfpqg3MBnzPNb05vOYkh9+XsYilLy+2C
gnq86T3q6JyGwsOE7O02iEeM91JeO6JCVfAVyOO26naNvtI9XlwiD/tvmoYJqHm5q4Uv9Hni8UJE
jZnu/Fx4TS13Dfy+5IfkF//fyOwLVP1g8BgCItZ3051SRnZp9M76GOaKmd+v4Vn44FWFVZsKoXxc
yUevf6aOclj3w0UrNPGniXrAaPPgK8+tzpQShcWMgLhSyYRQKJW+C1azNuyx9OiQWANwZsp3wl9e
nk1uNfQcTEKTXIidDiJk36INpWo+KZkl7ZvKE20v91dotxa/aKgCGCHEHSFqvLTqBRrVYXF6v8vj
IBhopzyPDcdV/NPyJhYNRuFEBiNm9QOF4yrTaXlAfg6hYhyYqNFCUoNA2SXZANXFWjy0eHRnFmff
swjUGTUIgtgiGo5KsW8GeG20lfhn8dQMMgAGBCbq7tkjMKkQuXWLf0T6F3B11U5zj1L3VuQ8PuXT
7adt8eudiroK1TSTa/HyrGo/LhMqrrRkja5+8hJZeMySotnetrLoEaC/EBLBFa/4+1sNvtXCNylf
yYVDYd8BeA+11FO2JmGuLN3xjOgicgfpxzTEcrkeEYcfZQLyk1l15tdaiLTN4MJaS0fWv3MnlHE4
euSr3ngKi1B2GEbxbVVt9Pu8FbaU2PSNGCfqoeilV1+QDKaj5HiH2kd8lAaF0QA3Hzdor6AzU/fa
jnkS0TYDSi3ZGL+0SdnZRtT4G9WX88c25Hd4fSPB75IHhz7uAifTASaImT5s6SlH+zZL/HuPv2wr
IS13i2HZlRd8+tjmL9DE/kTyxawZIcXlhjAYXZiZNk46o9HHoVY/kkPrz3GEUmyRe/5XXyjXpH2X
TU6CAuQNQDRn/hskUiQqIUo5+Sazqrve+OqV74LiHTvt9bZfLXkvfAEWiF4qbgxyXC4u0oCyVxmL
UwszoJUYfSrdYmUDF1Mgug6/RxAYSJmX86hylFIjDAj/mPKhrz9HVvkk0t22+n1hHZK0s8W4sJvg
0+21LdS4uZvP7M7evIC/KrQWsYOfCbndidHriCjNY67BQJ70XvrspV4Ii2I3bDpTE46uLH1JPUnZ
9EOSH+k4/T3lDD8I5hUA7lTb4Ba83G2hqqQa9S18OgSGWh7jBDR4sm1Y/e2lL10XhNtIUIuIUJMy
XRoKfHWIrMqITnADiZQRpbq2je/++20ri5HThBJh8mfSEZtTw8WaEYVt10an1vhZbimExGrzVUjr
A7oPsPhQ3hnMB62F8BOmBCO223SNPWjppidRp57PHQvaavZxtkrL3IvscluhyBkyfFXCi5IXbwMi
lpVOsJit7OzS+8WrTGLNYDyB8Oy6p7QQqFKCqJMUwJVhicF/oFc/JNFaar1gR+JFRn2BthaaszM7
ldoaqW618SnJfwHzYWIg71ZeyQUnocUECh4D4H3n3JBeEEWmoE9yQbGxG9qHCehaie/rIJ/pyZjd
oFMDEA04hMxo4868kepIq/gVHa0wfDW6O6UbnJGuvgUTrOhvUn0TB06ZbbsYCdqf/xD4XhifNvos
IoUXZAxzvvtT3Ln7Utt2orw3x93tL2Hhwr4wMjutvoFeU88xouWfuLYT4UXsP0Pqba3k0UvtApqP
+DnJhoYy4WwrfVdsjFhgej4HoKzYML27EfjW+q2Kt15h57Ft6MljYqyAwpdc5dzsLCiQdaGKtYAG
uREau7oHDRb18knSm+96668RyC1806wRMs0ph5+GvC9PTOfAPEVjjZGsH8NqT6wtpd4uPljarjL2
f39yvLOE9nzUsAPM+oJq4LpaPiE4K9TfQyRuyHC3VfYciD0jyStf3OLKzozNTi+JoQNwW3ATij98
0IzqwWu+6ka7CcoC5axo16lrzD6LBwdtJbD9qb8wL5qZHpF/noJKDCuakUNe1PtGB9CXlqpkh4Cz
Dre3c9keaRmquODI5yhIKxRi1WrB83nS8dsxDLki+zVxlqV3nSoP3c6pnEpMPPvaxKD35MrISMqk
NzHP0X5AZCH4KBdffPXYNUdP9u04dgkk3wv1kJSfb69x6Wo+Nz+LmYY0GMbYzWE7QFTCBrWH9MX4
kZ7vy207C5E4y5z0b0g+CVxnH12OBLkHFgBspPJVFbV7JawPZQKL9fdCeorDZNvWfy3tIEFSeWZy
9ul54Bvo0wCGBLBUbRjze1dr+p6JXqysbenCPDc0u5U9JRFGKeEIh7Dco2CxyRFbq0300BS9sAV4
DW7v5fTD50/Qub2Zy4yB4ILKnPySWadAfWnM/24bWHaKP4c1cwqxayzJnQzkn7TG/3+knVlz3EbT
pX8RIrAvt0AvJEVKpLVZukHIloh93/Hr5yl9M3Y3VNMYa97w1asIZmchK6sq8+Q5QV29N62dJLwX
DyK7XJxkTQpGamyIu3KAIClPXsyhO6jqM8OfRpZDIfNqxHsVP6lbPEJ4cdqQDlibgAgbNQtXTZSN
OuevJRyzINTCp3neG4KWfh+DW4iYjhTg8GvfrCa33LIXrdj5oz3cKdb73/g8jC+g+QhfEuyk138/
iYeKyz7tuokxtMKi8UOjXR2r020zsvIzkMF/7Wxu+KG6ZIo9UXlQNEyFpyJjPBis/isPjPPk6HSd
GjPIW/cLsMPeL7tnKwMfos+PhRjdBNZ9+wfJ8jFFZ1E2EJOn266rApmkYq38ntT72NV/9VzxzOnZ
zHbuJdIwuTCz2V5FZE89g1UUXMojmNgAzbQgz/e65XtWNnvMmc2ljCucMSDfOySK/TIk5ejvjodK
NxqkfsQKbxqKz9fBQoSG68pegmAm9N6ki+cGRgH5apOhUFENU3tuvc69r/TmoGjtnpeySwJnG1VN
YI9QMW8uCWlMB8Mo6FLm+XJsnf4+sfpg6sZTUX/Qu3P13wf+RIXsX3ubY8abmddxFOw58BWZShZU
lMns+vPtQBRrtk3Al1Y2iaSqO62EQo/DzJ5ZQ+9p7bx3dt8/jF59l2b/vShHZ54ZBmhrBbh3k07A
7nlLyn+PrbmqQVVEc2DM2nq47ZOssEFdiHkIWI49hKc2ZuqqoqmlklUaq0Jl906pDq0etO50Xu3y
sOT5gbn6A8NhO2lGtqsv7W62Ww3HjAIcAFRs8dYbz33RnTwGXCms3XZQtuEu7WyypuJNZT8K//Qu
91PlmxqpRzfT/N+wAqGq4LOHKHv7pplqSN5nS6GL7NXnCeCyXZj7rVZpAF5Y2Ya5BzmDukIcY2mf
bGh5eiQMp1w9VsuPzvh42yOpLXhUIVxj8AiA9HUCUYBWmgvFtEfaghZM8ZC8GFmiHlCvTc9ceyxu
4ll3vm1U9rGYEhVJixNI20LZozLUCARkyTXzB1WmIB+ZhfudRG9ytRd8gJDzb6FaIe6iqE1XfDa1
t6Olvo166+28eDvXQ6kvQOIEvRHVq+2rLJqMeaj7ml6/WghkDQyVcP3v9N2kRuCeZ/AIOnhcuv5K
xmjSsVQnfKF21bxNixKtjyS4/VV+cu1sEx986By+UCdAkLOJBXXpzM4xkvxRbZE8z8d1CtpV+6It
ldr5a2iHXBAKSsl2Fx/ncHADENp1UJkgiNQ+fKALUweGs5Tn1JwUIIK250c8gA6jscI6Mo9MTS3G
+uH2r5adQcwBgxNTOQaBp10vTT+maTS2XPsi+80wfGQc/J3ejb43ClajH5PRHm/bk30KhpyZohR0
9WTSa3uNGlXVoNECLdAPPIwosLwxACn4XpvuSaLITTEeLMZZVWCz16bWfBo0kOkcr2jWdYUTxHAk
eXvYSlmGhi/+HysiQ1zc1VuD/khuYqXTy4ObQba95IE3fFvt4f1vLB1fymbxMLgFT3W6BnO4YMPr
k28WBO3Ry24BT+oMIwPU7mAxoVd+7YydD82S95ymVvpxgZLTgaXT9l52byKyexccgv/Y2WxI0+sy
RV851orBOFp1EphKEzQKZCyzG8SLGngQMM3xzgJKT3HmWIBQMJkhNDSv3VuSyOqWiVNugcE5zt9N
0IpFdTCP051dJnC4/a1HTgDtzx69qvjDv6QGrnjAT7meo411bbiu9BSdGjJ2nqYoJbwi6PIbR6tQ
iPk/FsRmuAhDUM9mG3fcZOfwIzP9Ico70/DpdgDKDjsQLrSrAXYCMdh40VH/XxIFxGBWu6e1mvzZ
fBdGZ8cEzYoi/G1j0iUDR0PtgxkMQKzXDsU2Q+DRwvnjRiqK1EX5XFX5zqjAT2aF7XfhT3Olo9VK
VtoYcWa7nfo2pU1jvXjoMEIh2SUPp9n9pujHvvpkvk/NQM0/h+0xXXyro/dIuMyHGnaXTC9Pt12W
rS9DmgQodPCoamx236D06zLn4N5GtTyWxYs+VofFy3y3eJl21URl2RE+NwN0IIIXdASv17cKIVWB
npWQvEdH3W+8J8Zqdr6hbJuLzSakkmBv217OF82rw5lx9sehRxwqBehe5Me6Vf1s1Frcyg9GQTvY
UuYdw7LgAb4k9NlYR6q+1871dtZrDY3VR3Uq35d8s2nO7n/jY12Y2KSwbIDNTQl5CKtuACHte816
So32VCIgPTtG8P9nbLPzCpchL8UCvWHkp2yqH9vIN9rkFJnzI6wNO8ZkV4LLxdukEmWYtS4NBVSE
2VorXw825A75VByd8G2Xl8dc14+33fsZCL/sQ4ry1JJ/ztRvbiFF5bWgADr6KR3POL9cimoIOqXg
fqTGuvK5tMs29XMXWTFfHTRAfqnW9YdqqfS/zKKHCD6BBrFmoCMe/mZwvnsulixJmaRYklO9MmNX
he30I/LaIvGdLlQ/xLOThGLUIXwecs0N2dxjmzwpWT7vvFClGw2td1DPoLnt7TUEyFKWDahFP0YI
yvOkivq7SdsrJUiNmJB10dwHXb1l1g6jNVKXhdShhJmvrwDUG181v93+TNJdBbhZVO+4S/9sEl+c
MYWSl7aVASjVpzB5kzjrcqxm678TxAGPc1TMuAyDIix0vXdT18sSlDt5vnkfs/StE7d+H++cZFJP
Lmxskp+KyqBZJrw6uqmAWLcqFb9J3O5we71k+Vyw3CEiAhDgF36FeVnixc4BUeZJsSCAPnRB7pTr
vTKu1RtlUh91i0n52zZlgXBpU/z7xTfSBrVMux4kRFNOp1WtnwpqS107/5ZrjHAz7U8jYdu01pKu
a6cJ2EFsGofQTQ9Nah50tXz2BhVhnR3iR5lTVF6QlgeNCpvIxilnLqMo73lZNdUzKHQKFNZRSavj
7aWTfS6YZmjDg4jiAN5YqROjtIpRYeksphMZlkHMsPTejGrxWFd7gsZSl0Cs0ToT4OVfjt814b2w
AhAJEeDV0DGfHH+wf8ejCyObY1Cx7ZAnqc75W81BOiKNkpxWg+nE0D0Yw8vt5ZN7RPsKjKGYuRBv
i4vIqxZmEZqYkBjVVsDo56T1x/k3XvJMsf1jRHzDCyNp5WUTXD+QAkOnka7hORmtg6UmO+G958vm
PBqLdemiFqD1ZKVBzbCPW3TnZG94Q5aFLpz5lXXWQiC5wRnX6oJx6GDH32kkSf0QHDVsHlVnq14v
lzWFVhU6IqRT6E68v9I0g/lk75ontWIzG8WAsUDMbN70Wtn0yHjhh6W+lu1TxKAX9/WdK92ekc0n
qZMcbsXcBe4vsO/WkxDz2J3SEDG6vYeAM2ZSD4yT/qsOPVIeblcAMiriz8bwWhpnBP2aPW32PSub
00db3CSOp5h0pj2VhzbVuNk8j+POfpRbYdgKGA4VkO0cdDvymEALIX/srPJOjx+y3jsZ+dmrvt3e
92Lhf12zf+1sYixyE4jC6ix/FGpuuheoNcoOE7R5DhIUxl85dBG757dsoFOwGnDwaOJsVTeXhL6A
ZBVh1PyxXJ9XgTWEIU3p7vM++DnAqvqd+aNePzSQ7DSGebztsbSOwEMbOBMAXUCbIlYvspCdqVrn
pVR9azOEblvNz2ayvHXG7liAbFreDVbkA8XgTlnuJCbJR6VlijIRRxSwmW0FfY21eJnnJn9MJ+uO
d745NKc8uyvT820X5XZcGsFQf8BXvfGwWZU6bbQ2f3RN5eNsdt/Gybkvl+ih4p67s7Ml5y4+/Wtr
k9P1JrOWysHW2JAHi6Qffd1In9s8e8lmsEDNHqGPJO+CEBDz4KLqTEPs+vMVhtF0lcnnU+PPqzP4
bnq6vXqSLXFlYONR7uadMfcc7ivk8MMRCalzVNy7z6AuTnbbnc09FXS5RxR5GD+icrel7K3b3tJy
XZxXkf1D0a1nBjA/3PZJaoL5aYCEiPfQr7xetLlTw0ZR2eblXNyNrnWK5x3M1J4F8e8XuwrtRC9s
oDh8dOldU+Dsw3on0iRnCKnwXx82UR0ntlGA6Mkfbf2loV2Yt9+p2O8YkX18aqcA26iiCnj9tRtq
q44mpXzwnOooBkjQ+168OyE9KySAzOlFW9T3lh7f3f4+sh17aXYTc/PS51MJAOwxDp/U7odiUs+B
0i3aK2XKkh/X1n/925z2M+We1NbxLxU0qmGpQ7zbM804Wslzbr3LF+3dknhfy8m0aXiExc5bQFKd
uDK/uQdE2jiYeo35Nny35h/GafJXf1hqRJKR2A13rMlXlQIZ7zdBBbOJ+mTs4rw2sGZCjrV2vm4e
lPyhtPZg3LLIJKEj3QTYmAfVxqs8djonEnmd+QoSUuZ8dii+uOVeopDaEVN9YrYWf7bBWdPEhrIk
f+zdj27kHgbvfqr3xgBkG1lI0CO+zFQJo8nXO0BblDZUepwxFKU8FA3VKiW19mRrZMcGvLLcN5Ev
oZi/2cxLX+qVBiPoY6fZh3B6CdXnRntoi/Gg72ErZQ6ROCiyOSpiLFuC3kKZSqfotfzRq6v2AL4d
fukqW3bqbrJvA0AD7WFgReywTawpq26NSQhKO03y2TfCL6ueHHKPMfnbmUK2cCD5jZ+VHDQON3en
xcjtuNfxptAe6ja9AxBuR2dNdQIv23tTy1aOYUvAD3wn7mnbuDaSrFmtsXjsmuhEe1dUI257I7XA
e50103XmAjbe5LrCDTQmpwuiGqVe/HKveyzLAQgj/2Nhc10v6nG2jKygr9t967LioRxe1fxj5OQ7
GVz2/S/tbL5/Ohje1IrTSXgiejgtfAE7D0KZLyBIQYmhqU2gbVbLzYZlyJiUftRD46y0yIJ38Wnt
v4bV3sCh1BJEnwDYqXmaP4V3Lk7zpqhaZ9DINIb6qWqePe7liZH4XuHshLNs2QDJA5H/yWW+7SjH
Xh+i4Tnnj07/0CXGPd8m282bsii7NLKJ46rtszrt2ZuRbXG1f+j6PXYzqRsG/Gn8D/HoLXtEag7h
OIxYmGB16pn/7Kwfu+OSe0Y26d+INMXWC9bKTFCqHF7FfvGm6XB7S+5Z2VxFJnOMso5B9ce6jKpD
PrpOMLtNBztF6u3kTFkuY/rJErqHggdG/JSLKMvV0FPKNS0evXa10ZRsp+9dVLt+HKvKy1KW30Z7
0HcCThrZ4BdgbBNUp9s6ITTTjL7lWUGeRjSZad02g4KxHA/29OP2QsosQXanExWoO/2ixJEosdJU
JbNjmoUYRwmb5AuELtA37Ewhi+jdPOHBPooBRBC5Qs9ns4rjMpe1VRTiQTRPb7Jv1fQGVEgwGEIz
Ndgts8h2E1h3+v8Q00GItMmoMDEspeE2BWG4+Ktt+sNeq1p2S6TzSN6hqcRZt8lzegdha9TiUdaE
/pA1x9L+M/kC7ZKLitj+DJf0UkzPTHSvIMlkE1+vYLFyJ6iLCnth99wV8UtFSSdS4YhPbcWf87+i
8nVKThrc9P89RC4Nb5ayHRllLDoMd3F7RpLNX5LxFBYv+R7ORbapoWcQyGKoE1jTjYdqvc4dMEig
y3iSBMvwMEavt52R2xA9H0ocBnaubRhWGrvAbAvmIKL1JGQEg9ZwXq1Fi463LckiXnDmECEUUuAR
ubYE8WatlSOW3LmfwIRpIzdHC9yH184qFDpR/zSEdnO3Nr32dR31vcq81FPBaEDIcKHcxksfKblL
RZXP5taBC0dJtQbmHgBKlj4YY/7HyCY2FHciZyJZ8phE0zmK5sM0viSu/rw7XyjLwjaqVYyuwO+t
bWFDeQbhXmOFzLjGiOu2T50LjbCq+Medg0Vmh5whyplQ6dlb/I7V213pjiZ5So8OcfkxbF7NfDz1
HRxB485tTELkrevwb4lWhgNAYguAHItkTNDKEIO7w6Mz2jBPtFXglmiE9PFxAUMEhGE+T96PrMtO
8aQ/9IP1p6fPQZPtEYdIHYedwuXQYdDZ2mwMNRynQU/j8nFQH6bYOA0oLTjlm956H07m/e2tIbHF
NYS6KizJ9KW2Xd7Emhe3UeGvVWrPftcsKqxnUVGgKQuq0emKChatKt/Zj5rUKhgckTwZTrc2b0ar
cPrEiNrkEYRbEH6qrFNh+7PnN/o7ZtmOnpE8a+lTroxMkH+dJ5782metGo49szDlno6yZOMYVAZR
DoLtgXG6zcaxJ08ZrBHyXN3rT+XJ6mLfVs5JszdiLLcjirlkIHLr5tQoLStWSx0y8zlMmxPQu85H
73M+gpuc7sCKNjv7R3Luwl3BjA+sxLwwt6eionTT6rHQj8sA8n/NwvIwzJa+Y0WS266sbFaP6cTE
YYIN6ePl/YSYaJycSjvfiVKpERipRf8MUO+2yjbVTheb7YQ6X1ueHf25qJnq32MNlX6fCyMiaC9u
l3VRcs93R6pcgJLTD6HxA3EE478/yaj5CH5XYG6wGm8iHz68tdYcPBl14yFTjz/WJXDbbKeQ9fNO
tbnjXZnZpJBksVBrDKF6j7I4yLSHzH6XmMq5tpZg6s33cOJAi/qilR8X9d5joN7r5kPYdAdTfws7
p98evZmZ4G8oz6OP2hp37OVHJevuqykFjPPOugfscBxq5Rh2T+6evIfsa0MFJ2RpgFfDL3H9IYpK
j8behEJYGc4c6kGWcWfszf/+mDDEbDDEDaDifimMzIVGfVtYKY0gzB+8FXat57D/bDof/nuKJZGD
A6WqQsNExN1FXGmzAzv3QPXUslYQDW70ve0T/bCGhXK2oEk5uEJK57ZN6RJe2NzE8horU94NOEcy
D+zi26w9JL/BXcMAK5SfgnXcAvV37ZfVz5Ou50w9U2b0++KJScLKOUen257IshjIRVIzL2VKGeLu
f7F64wLtYOIwop6UoZ93f8XG+bYBWXfRuLSwuR0q89jleiimt+3sTDX1ZM+9P6ofcr05zoVBw+ih
tV7M8eA4lV+O/70PgnX35xgBgLFt5SQy21FNcyZmnSZijiAv60MMoctOPEiEn8Uf581H9gSa5m3S
tB2WDWdEy8CgcrLSrzCjHZnru6sHP/PNLkFwyvGpqZbLARqAP8zpjjKunY0nkMXIOh2W3fqX7Apw
+YM20eMVc9hFEUh6Bx6AFmTUrAWz7gQmklDrvHN+yN0Xsy3EEMyu9mYPWnFcqPFQ8o3RAK3D7LAy
S56Ff8YuQo1PxlP516xDZzKeoGw+zU/aH+pyijRBw5QjZ3U74KSeX/yWzd5s0kVB9ZUvbtsHZ/17
Uhjgr+4q26+zve6UjMkFZC88LhTNoRzZDg/lBiVua2IAI1RfytQFW9f7mfakNA/h4pzCKEHR5OB4
H+rkONd3ixi4n8adeoMsF13+hs2XjulKmYXgjlui4iD4bS072JVhFZt0e+DxugPZTf3ZA9JxnSa8
pF2aeWVcAvYdbju6/tCVD1Pxl2o8juM3O9xrEoi/94s97szkWPGo2xLUWGtdeqXFwlKHbBLKxDly
lyhMMNlwO1pkxQao8BAOEPUN7oLGtWdRWocKLV/Gw7MR2bk/Gs0JRC03TOrAG0F2kax4GfyxY1Yk
hF8chJyAtz+vAu6R12YLI0sdpI0Eqa53atY8QKg0bL9Pra89Zqn35K0ftXJ9SHfuRzISCDjKIH+w
xRWAqtu1XU2NayOf4Mjz9L9TZJ8TozpaFtKF1Zsyjg5tbNJhXfw+gpVoXX076e64WO88B6Vf9+JH
bKJpDssk7SxGR1TnM23kYGJABWDxfbrHEy873aiIAXET1Chwb268nW0IE4RycZhYP6q6nYJYSZ2d
EJKUx6ieUGnWeGkJDrhrI05auakbpSQBR71fTFHS9ueXaNaY+Bn9sNtZPNl+h+DfEcBAAmh7fXPc
JBXtM7biZCRB2YRPXp6/hm24l9RliRRmecgvqQmz6zdn2mJHkZepzC/1RntnaeOhKN6sEKE0gRa/
yZfHqCn9xH6re5/gK2mnU67ad92I+NmHSNtr58k+JPorVKX5RWTaTdjO1aS2kN4w7GrU2b3r9Okx
iTpt514vy3KECfJtMNuDhdrEZVmtxlLPJuzkY3iOc+VYJiCC4u6ATrrflw9dM76kTv0bCRx0HFJq
jIFyC9vED6N1QLIo1z3GoxswqeLUGUx/59sJR7aAl0bEv1/c8zStMrUJJNDj2r7U6ycz3qMU+8lR
s81olxY2nyhceftZFYsXe+8qeziEDBlYRfWgMhBTOqtfROIdUEA8HRfv0uxJ4SYCFxjSl+e66Cfw
mqbPswQ+q+TBqpy36XSM8vVkGucO4h2tvev1k5PsYf1lQX75qzefPFtaBfC6+ORwDVfHaHb9MP+a
5EGf/UZvjecJlEkwS4D62cISGHCxssoj9TLFcBB3A4XqRK6dfuNDgyuiVsnZAizr+kOvzH6MWfiT
BNUFk5MESrZTJZclIDg1/7Gw+dBKp63z3LNklQa6YrIDN36skJ+57YfcCtTCPB3FBX7jxxCZeTF0
7Apndg4jU+fiOTwvO9tClruhvf7HysaXIgmb2LPYFsX6pIfWwZt+UJ4eEVnQ9UOpRv+dVwShPbD3
NNeh33M20VZNy2wWHnNOSfmW0kAxZ08DBAg046PfWT5atVTCYMOkx3AdBkkbZmUXwgwjOAgWzjxv
+rjPKCx+7y97/sLKxh9cXStHkG7EQ33Mh+XFHUW9/2Ht9mDRstQsqhWUjgXtrin28UX+cuys7Z2Q
D5XDTl7Sd2qswMr/BNVWm9lRG48UW24HoDQzXFgUoXNhMSmdSIkTNlJXjYdQ10+Lh+yYO0Z3VR9/
bsO9qq00FBGHQ3hVaHv+8sWqrGgywTmTla3nz3Fr3c12d1+WWe03eZQcJuLpnM/p3hVYutMuDG8+
YgwFwpyUnPO2mGYYnnTzB3DR34lHSJnhSxRyPVusbUIjPlxDiExCzzgD+sh4HXf2y298MiaRaZqQ
/X5RponCuAPxSs6gt+EPRno/f/bGlVOlOnvZHkW9rKcBTzKVX/htTQHWvw4QswzHrlfIg26NfL22
3sG54HF/H2kP5T56ePGT+lD48JTmZ8c+OntkYJLNB/oEdBOe8i77SaFwEaBxZCialaMOkCo5j+uo
/rOJGyi0UDkOo2rnkiI1BmQLsCpVNsR/rp11hnbOM4VxtUldysPc5mNQ9YVxcBnERt0aZbDbn1Jq
D8ZGsLXie24vfEnmWpM19UzbzAaw81F7KJYuUNfyqCfx37dtSTYAYCok934Kubs/2ykXC1k0rl6r
bD46YQDronymXMCkx8Gsw3TnrbBnapNUuqVKY4Wxv0ct5F2ZDL42p36rZcfbHonQ2+RlRFPEbYPp
csEJef21lHwZi8EBlN1O40KxzT018fTltg1JRibzMxBlejxH0AG4thFPUenUFjBps0GahbmsN2qU
HdfqaHTasUqKL0yH9srrbaOy9aNjCYk9xPLMlGz23IJSNOLlLtc1oKpZ+zWnlqgo97eNSDKxkJ4R
73JKesCurj0r7NZJe94Zj33UBZmnn9ToD+shhhNY+bjuFSglxwy4CrGnGNCEHXezjMUy2Iq6Yqwq
PxVQdSZfjTT0p7QIAB7c9ku6eOBIAasJhpJfBrnrulUZ+MKvtDL8KFTUM139IqjbZTncNiX16sLU
5k2jrDlPgZo4T2jDqf3Xafpjcd+1g+M39d75JQt2IJhCkAw6BWrZ159rGOshLybc8qI/RhtECtSS
t72RFYnI8IJkw0XFmxn4axNpNsXOZJBqGRnwI6/harjQwV6CLFf8pFvPSfHdovbnqXsoe1keRGwa
ChFC41cdJHpZMWpSjL12S/4hH2b0saqHJPWOyW+0hejS/mtJ/JKLLDgidTGkNsOuUd/WgZbYKCOG
sx64Vq7uRIcsEC9NbdKTsbrpXFXMuDXxa128on7img+3P5l83Tid2VjULbdkFK1deHnl4I1qpkEF
maBTPZRVdEqGnWQhiz6GqwUVEkyxiBlcL1trZEOalbAXj7BiwXehpMX5tis/cfHbbA65D69Gj5IP
16drE149KXB1i4GU3O+M7qgfqyoA4xLdOev7KXldy/uUfgqSPBMCLPXnHp6ZNWjyryho+elDGt1D
iB8DG9/5YbLPCHkOKG7AgnSpN59xWZS+7Vx+l+PC4KH8mP8f2LZly0tdllIws1Mkrk1UTo0xO6Pj
kUjKhQq+BrBnryQqS/eXJjZuhJGOZhsymY99kd5F+tOSToGNlFRZvAvT6CE0QtXXwGzMzYe+df3m
fVYdrMU5V1p2MOI/rORNW+81/6S/iXTDV6ejxAXv+pMvRj1mKOUBkXWqJ91+Hy/ftbR5o5fG29Yw
7+Hv2wNxCS9/CTKagOKuJTCzm4XO1VUfGeJnnKd61rTmVDvfB1EFK97YxcfbAS1rm5gCKkYwU4zm
GL/2blYKzY4yxk9DnXg10zuuCwGSA3eJ6p6zpTv0NYWf4WlezMBNkpeym5/d3v0MJuh0+6fI0gTu
gqhmugJalc3uNcOs1meF9DoYL1Y8+fr8eazh/PnjthkZAblJfY/qD09XUp/YShfJVWtNdFUcCtFD
Y773rPa7F/VvzBw1hzX54JqHLDuWkZ+ErXPQWvvutnXZPuV2yyVDjK+TQ66Nd4NS6A0UHY+ZcQ5X
J2j6+DRXxc4hKQugn4zZ3DstXun6tZXIWAwLsl2gF9no22mjgG0owagDmatH8++4U3aqtVK3YISA
d4fvR5K/NqjpUwQFikkTnkqimPhuvK+6uxMgt41Y2/aQp2QhmcdK6Ca+UYuHyb7T3J16mizFgRT+
336wdNd+KPY6TLkAEyjjA+IT/r68lPTTXFjYRN8ahzHlDKLPRkzCYOIbGqTv2fAA7+5OEOz5ssml
qRqiLkNf4nF1nyoozJd4J1vLXh0Xi/UTbXCxkcwxBu0Z4so6+NRqq+TUWf54KJdXw30fDzvWdr7+
tpg6x4o5J7r4NMqhiesT6jXHxt6BKEgLCeBnBVyJQsIv9BVtXMZ2lLI/VYXq86z73qqj5OucR48S
ebtA6vQnAoBxXrwkg0NTOz+j83h27WL0+2yvmS/9hBe/ZrOP3VmP+8Ul4p1kRBp+dv4wa2Ovc75n
ZBOR1ZRp3qziclVqx6X5uBTK8XbS27OwOc8G0+qbwsOCV34tpjeVuleRlOf0i4XaxDqwotiaBiwo
xqd0MI9her+kA9zVR2qtyfSgxeOhKtLAhXf8tm//l4j52ZsTjc3tLmgTZNE9IcA96VmvBuVg2XqQ
DNmQBPVclNrBVavFIgtny+TD+Dy9pJoLR3GzOiv0TpVR3w26VibnsISk/uj1CYVorzT2puNkxyuw
AQrQPF8Y+dkc9La26rYhsD9tFgYAcfxwOYVTcxiVHzsrIqJye325tLQ5yNUxMdxoiWgpd3mQ2qBr
vKdU+TD/0YOx+2h6vmazWeCdM7T3t01LfYTwGkFjkKAUQ67Tt9V5uVIagoZcL/wkNTR/dD0EuI0H
lj/aqR/J7oX2hTHx7xfpz0BtcxxmwC1xsn5dpsi4d8pZPENjNWhGWDwWqP5O7tLu3fWleRfeXThy
KfeY1sYwagutFRd0nfvwL4+LbzK9W/THaDq10buU4jQ1ztvLKvX0wuDmyZ1bmoIGMAaXbjpDAUD5
++3MdEus8Z6zrEO87rwYpbneBQtC7Rg41vY7rg2cRVSK2VOvqVE+LFr3ydaADd12S1pKgOBYrCTg
bHi2r7/gRF9ocSrMlIDgEaKJ9b+r5Lwoua+1zyAm/aqhZbrXe5QFKaPQfDcAmVS2NhsxbPWwyDyC
lKmMtn+p6wetivxh+rTjnXiXbLfhpZ3NuyVdkWVvU+ws5aeW6vCTGdSxn+RQQAXJ2/KgOn/BDW9z
rt02LPUPEI94vFg8Kzar6q2Jmjorq+q1L2CgvPkr7NTOsHNSi638i3dgpE24QQG5bVFJCxCEKCx6
WkIWyplDYEPE6B3WCInLnVKdNMMDJwFQCAgUnzZZpWJCrSwM+nfGewcOAvc00ZN2k0+zpp1GVw94
PfkDXVFnMBkmCMLsySq+FcCMb6+r9KnmMC1HvRBsguaKvHuRcFK1sOc0xGUNNv36e2Sfmvo4DkH5
Z6J+bZmXsNfZ91BVKazH1XjYK8XK0KPQ49FdgZobqZFf3i5FkrvWLPpGtRkM2d/mMvsmY3TldDe9
FulpguBwutfmh9n7vuO69GszhiMgPZS3t+PWqhsjAhTT39Hd0SeY5+pLgigcKAHFvKsG9dQXZ4Az
Ak7JRg9680XtG39dal+wr+xRNskSMBg1wf7J8DRw3esPUXpGbtW5QIlkpevnLRLelfc+6SFV87Js
OqY54ngTfRnmaLIvO0shTs9fAv/C+OZ0zfq6bZWaXih8V4e41T6YxpcxeqT7fL+m5ttuaPy4iI7V
a7zH5SDd2EwkIEkKnJz5w2u3uV9FVT/QMYdapnefEhd9kHfz3qycbHFFaxlJPsq7PCevrZRV0trI
6ZAe2/FNlJQPej3gWfOhiXUOnv7b2mp/Kkbx9+11lUXYpdlNtgy7lc7/iln93NMyjOriqISlHzrN
U78MO1tZdr7RTiOSYe8W6I1rHxfbUOp+ZSWz+hVGuQpuSyfZyf+yQ5vhBqZQxZ7Vt7eEzszjWOGq
TWREQWV84agxq/KQpccFivas2tNAkAnHMBQP5hgYrphk26RJVW+q/2ma11YTJN23qIGxoukQ6nrx
7oZcOdUxT97mCK253y3JXaPzvOrXo1u73+pY3XnJS5eYHjdwd6g6KCtdL/GgqLmpxHxPw2x9RfuY
GWDlnD1kjPThwWAAmj+g/8iOm6vRtKS1jgYheyKhy30/9JmvZg6IpfEwpkdg7mYdJCXa2zuHrNQ9
EO5i0JjW2Ja/BXUXq4h7yFeL0RUkIdZsH6ZwJ0yl3oEwRsGZ+TWsbLzTtV7PjXqgIZYk1Ru3REU8
M2D590I1ve9XvT/x8jLeLDX/V+V+MaYGsn3exO9v703ZEB01StoHosBNa05kpouTr2/H1FN4Uz2O
y3OUHdpkQk+vQZbiznGO1Xq0FOMJIqpm7Q5RGX/RzbvQfFKg860EQ24f3d3+PbLFv/w5m0iHcddq
aYVDg+WkdwMw+3X+WCp7sSVLhIyEAi4FIgyadZPo114pp6nhlCk65+h4X5e5fVM5wPZsJjW76K2j
N35T/caAuRhE/cfqJv3muZ0vGeyQj7XzWuhj4IIuWD85s+EXxRqQIYPbayk7VMAmUXKDCoBjZXOW
Lt3s9pEO97qXfWQ6+4QUmNvEweDu3OKk3wymFjCrPyFsm28WJV0YuQv5QDFfYwWCIFj8en2v0iG1
QlkZ4CoUbFx/rwM1ouDWjz39z6rLn6zhB6WkU7T+uL1ksqMKsdN/jIgfcbEblqZomkG0qU2nC5bm
VYUfynxei0M5tTsZQBqDF6Y2q1Z2WTKoaYUK72R81hiCLuzhOLfmvZMjNKCa9244H5N0N69Ko+LC
7uaAhFwdUSfgVo9RF37vKcRayfx9tZU3q0oev72c0oPrf/QeHRiXAABcr2fLQJYTCUWYsT+a8Ys6
B6r9XBYnd3xXRt9c2OPd9clxYtSAnyL1z4hSX8U9f873HvbS6OFZCM7y5w/Z7Hir9vTJFN3zOkkD
Tf+o25lfr+fb7ooQ3N4f2QIMsvGmsXheX3vrZaCSopHo0aLowNwDtUx7J2qkX+/CxObrLeu42MpI
1ERd/La1rYPTdqfYMb8LQePb3kiX7MLU5oQKm8qcRuFN0r2qNQjE+Ee9N7kgt8GoPzxmTDZup4ut
Gri2KvBPrVoGrvKjdSufM/13HPnXyObb515f1AP77dFdXwTXuTo+jcveeIQ0c9j/Gtkk96lYFjNB
o+SRNisiaeda+aDRv17RWaqiL7/jEPxYPNqosGwB/Lo6LqAXCIJWAzTW/i/Szmu3bmzp1k9EgDnc
kispWnJbDroh3G6bOWc+/fmmfuzda1E8i7A3bFgXAlycqWbNqlFjvJSW7tbJxk5bXRobLhRBhwJC
TWz2M1fYR9nQhyJAgft+cOlS6k/2WPgHhJec/9GU+JQzU0ORKopfMHd+/jnvst1QPU9g5q9Pmvje
d4eT6joYGhMg17IlaKqjvPO1AYhJbb0Ms/1T2uyXXU1nOKLS+8a3SiPH5UAyKzT1rEG8IrMCeiLD
/lHRs7sc0Yqg7Q5R1j61HFO6Ax+kkjR1vzfRBwdOEe4SLbgfTH8jk7O6hmffs1hDkNC9H5qgNhpR
Xhme4Ycqk8/X53XFI1FP13ivo59Gsm/h9Oq8Z5wd+yTvutMo2/ERpsdiF6bW5A7yFpXjWmfXhbmF
AyxVp+iDkWXMyuGQ17iL4W9lll9sefgiBB/C9CaxbqQG2ZUs28NuuYuUDX8iTCx2Eh0HtLDQlmSC
iFmssjT6uplPCNsXMeqcML4bUufV8rxHnPEpHp/D8ffvlQuDi2VMzFCeIKsC0QZfNwANa9rrfm5v
WFnxYBdWFqewQWhFz3WGNRW/YOcvDwqipJQYyi3Y5lq268KS2FJn5504o4tbimNwSnwMzecyGnad
9jCfEuMJzrydXiCq89CCv+36DSfw/zENfkm8XCFiXqwdJFy2nDTQ7EbmXwm3c1DSbcO78pgo0d6G
2ADy8wd7+jia6mNWbcF9V84jAzfpNQMC6bxrasvHGFhxArn+3Ge7pL1NQLpJ6cfrB3IlsKSADzAc
iC/EUtri3rbLFDC1TdUs+gUfSv3s63epgeb1fK8S7WXmz+vm3nCi747Dv/b0RYwHL3JQyz1Ns2F2
GPKb8D45hc9duuuGD3KduMjBW+Sp1U8TDYMKvUfg7pt/FOODn3q5sQsGtxz3ygfpqGz1ua14fGAG
HFRRkhOJhMttNgJvRZNu4r2l/yJbXtgbI189MPRpUGlQ0VF5J58bd6x1KNJAo3IXDp8jSKjDXWD8
Aqq8gUtfaz1nLISuwHdoq3IW+7ZUAxIGEW9HRQGD9mXIdor+WW1nd6ohkss+wd2yS3Xr3i4CrzcP
+fghNA5V3e0kom3TfN1SqFn/IIM+acHfRMVl8UERHxqODh8EvRAqo2a5Sx5pPT0E6muXf0zTu8py
KBHuoFWM9Bd1V3avs34KYTh3sj/Q/aJ2gA4HK+HQySkW6syfWHKYzFNEf84ILtYwvjlbCb/VI3Vm
YHHpzLWm5M7ITvKbz509HYdqvNHsW6P6Uev2t1H7nNIRcf1YrbqKM5OLU6zE7IOyx2SevujRbRD3
1Je03XUja2U6jgZiVxZlB4r84ivOZg4XVShxBtA8L9FGSUmc7hPHsQ6qjISO7LTtAVzQ7AbySC1U
l/xjr0T9xr2zOrnwIkJVRY0fPpvLb8jMoRrIp+Kvyu/aF3bRnmdiLoMQ0mbPtp6vD3n18uYcUWpB
UfYd71gva36QoT5zTwvzh8TodkjuuM1wMvr8Nnka5bbbWMhVL3RmcHFQfLkIa20kO9K3D4HQFlC2
tv/qBIqEPl0yZPCWidIkKhUjsVEKFCSwcfo96zyl8fK/zWTv56WHCNjGkNYNGqDQSS2BoVx4/LiM
eZeIVl7LQEm21O/jcd7rcboPMsmLjZ0u70N9CxOwljFFaV4lJ0vLJ51Ai1NetXHYxUGIfpCgDq8y
JfKssTR3nZr6x6yD+KudtRmubetYG058Uq2p/jg5QbSxX1cPDSB1+GPB6nK/LMIXS04bqlDMN7eq
eVQKea9ov3pjOGT1c929Kv59mG4E2WubCI5+8RIjtQDl9+UZGXyn1UcIRO+h+XbD6pdqfrt+LNYq
oFA0/McC7C6XFtpJ7mq7oZWh7N1Yz7+rw368k7v+W170N2P7QaVwM34O8peAVodZBgRubpzM1diM
llGy4iDAyZ4sPkGvGnyR0PU12/Jn0uela03KgVYYT2rHD6mVIry5M0J6fYNTE6i3aq6eNmZB+Jpl
LAN2le50VNfIhy/22BSnYxk0pEwlJfycoz4IuGXvz5KXmepJrWVPhkzCyKE5hQFnhAThuv21g3Vu
frHM6J4wATa+Ai4WOGxK2j8rV/1Hga6C+oBc7zQr3rgC1u6Zc5Pik85uACWOjWoshfftvueRtRMF
s2ATMLk6ME4uGC6UqwDpXlqJ8raQJ8UHPTSnbivTxxru6+GrFrzKxX1mVAdKSRtv39VjqtFgKvoV
YOFfohqTxEmMsJE5plbDXfK1HR1KdF+jzIf0d/Z4YvjD/Jz1g3d9EdfOqminEkhoetOWdq2wV6vJ
ou0jSEzB9hjpW8+ItSc3XGCCy4roS15mzfpBmRDDxRuUzoMmxW4Wfe7Gyt2sF4vdvjwN53aWN3Oo
tqEUkDTN9XGXtn7kaalGhKV2837CFRN4JlvVt7X7+dymerlT2pnuLbsktzUnB7v6PP5jF68d2uiD
m/bNH6wU9wjqCfQ78ZxfOBzIfjV5iCk2dcUvya9cc6vpYu1wESDzB1UP2hQXg3HGsZasmfTm/Ffc
PEgIc0dts+Ez1jTEAeWB4AC5oKDctHAasYzSnZPyqGyjVj1Fvj3tpqhod7nTSwhiasoJBB2kAnnk
eFqfdjtraCHJNSrDVe26fE17RHMce1cEvu/RACau1anej0Vtez6Cmp6TBlvipGsTw+VJ8MBXU6lf
TEzSaWEcyYiM0VLrwQho267Zb4HQ1g4itwkHhD5z2toW2zfqfEBOYZTep6RJlf5XXmy1e69tVt5i
HHN6dtg/i+tibJpSD2X0JHhgexIRZNYEXmM+4EsFammTNHd12s7sLZZaz3mF2LyjAWE+15l+6IvB
20zorQ2K+A16SbLyUMQsTkVo9EauWg2aEqrpTgnnXaEMLI97R64PXRGf9KY4/b7LPDe5WCmjl5oC
rUHY34PvJPd2MvTG1y2sBhfnJhY7zpHpQqn9IaU1pbeOZj2AJJbD4c6pquCYE5/Dp9zOx1Kmg06K
Sp7QGtslC1PlGak6eatDem1vnn/O4lWQzqnUWQYjDonZBcpt+IOqrChBQULg0Dn5jqwOElI/zXpk
aIz+TlWflQ5WNunl+qyuXUQQEYCco2iKCokY5VnwkIRGXfuKmNTC8fp8cGNwGoqD1vXGZb4WP4C1
ge2URm+eFovV62qtnPpcR08DyZF5nI+6/Bobr2Fu3Pphsasnax8mW++q1T2DY6UfnpsWPpPF8IAI
SxI8qyhfwC4iD8ZzkQ9elOoomn0a+nmvTV8yK/EsJAqKcNj5Dri56xO8dgM7gFkdcobQLS75CHDc
va/Mvhg3VEYi8U3PYx577WjfTla+lzbV4lZOvwlPm1BrspEGthcuZtaHolBHVIFrSTRX3lnlrtc/
THPimRAGbV2QK+ODLYMGQCC7kLUtO/j9vKNjP2VdQ/VeTb7k44/6e1k8zltFijU7lkBeKCSrTKAK
i42aJxYFLROljPxO9+8T0/gwNc2L0cH9pirfry/a2kuVqxjskND6e0/jlTiRbfXCWmNlqjv3Srkr
G+Smkjp2KNQ5n1In62+H1Gq9AhQuetX6cEwAOx6vf8jK8YRnBRgvECoRGCxGXZVKLSsdigZSXXl9
+WPudjbxW7fVE7dyOkHrk2QVnE+k1hdviBZho3wcy+y+1skfDa3b2DfVjeZ4ygw59c88+YMAGIgo
IqU4OFGDWbiDMo6yMRLiE7FJECr/JZXRTnFE58MW39facbBJ1AtlNgsXt5hC1E8GK++N9L7w95Ic
H5JYzV3DDA9D4SChWGVkydSt/SOc/yLufuO1IrkAEgUQ9uVuVXMpDGwfpQFLGeJHZPS+KT7Nm77j
h447pAX0/2WSHXwww49dMJdH1R7zlzHJQyinh3lfagqvuOt7aSX0oCdC8L+AHxVaU5ffpA+ottk+
CiZ50GeHOUs7Lwo5p1avbtXr1w4rAdWbT6BWu4RR1AkKU9ABoM4z/zTr6baHwH7Hq+DYS1uV5zWA
Cq5VKA4ZAEMcfTGsUtEipY9y5FLqenjsQ8vf+wDEwf6Ewd5QlehU5IW9jyj5eZMyUNTFee7HQRBB
DXWzVwZEXMJUHu7GOR8PcrNJ+L46G6AE6fx0BAGJ+P3ZHdtqeYZMe51RXimKY1KU2tHIQ+eQFGa6
nw09etJ9P7+5vtprngOglQDMAE5893ZuINafW9BQwPC6x8DSnqbpa23KhSv7W4T2K5GQyRUHax6A
ZEE/cTk+JY2QmsjZ7GV9a5jPabF1hFfGgnQdSMs3GUpiiEsDuRbY7RywxKXxsY8+StCOKIpX6afr
U7ayThbZK1OH4pCq2xLq1EZ0bCbKxDqFXDP2Y2rPrjFK7qS2N9X447qxlUmDYY9gh7ITjATyYtsq
eeYEZqhwGvMPcfuQ5VsCq2sGkDPghcb9h6ddTNrY5EmqxIymKUp7n2iK5LZNax2vD2PFqVgaJIFv
kjtQzS/29sTKT/CpZfddk7jaOHvK+ELyaMN1rY6Fcig1IshnKAdebgD6xWhry2nQdnTKTzXlwj2p
YXXDyto2Q8GcXBMlKNoAF5dgk41dQQ2qoDXP/+74T35oHYbEPgXpHwgyUtol80OABiXrsgsIntJI
q2YkTaSysu5qvWlcK9SzU6QH2v76Aq0MirIaJgSwk2Ta4plS1fYY5pKD5o2U7mhghcZEg/QOKpPr
dtZCbSoYIHHJugqi4sV+M7K8tCApyO5FjuSjpH/uzL/r+T43ZHeQ7mxvhj63fZLa3YZd8ZhdXLX0
Hgmhc4GvJ3i53Bvh6IsLTEMepmhPU5js9f6jkw93g0Jv5Rg8FEbNg/7OMqUNy2szKwS0qNMj6AMx
x6XhoHN80u1sSvG2aHWIiopvIwRT6sv1Ea4cMSI/WHQBACNQvnRLQQPuruyi/D5Vf1XDAy1jSvj7
LYWYoKLmwCVrvFPV7GZiFdnK8vtRes2t15Ci/2an2MoZBpIvKKRhiX1fcwmz0Q5js3gbhkEtotli
61hdjzMDC1dUlPJYQ+eQ39fOA/C9Gf2Kqn7YTKmumeHBgzIsKmYmoITLZYdQqa9NJc7vlf6utNH2
Tf7ug69R8fX6qq+aIVFEio28FJiBSzPSpMp11XU5WtzaMds3AaNRW8/Z6ltaax+gm+i/ht6S8GfR
yWQlSS0VPWvfOa5mt3sMoi4ePXOVN/2diEajoXJT41Oc7qLDHJj3duPczhCa9T9l59NvD5uy7lvQ
Qj2b6/Fy2MaslFMbkhjP81e9/+abHyXzKdrSyFo5UhdWFm+CoOyGQsmpU6XOcOvsjQStgXKLPGqt
fEFTHoBSLhOhJLpwveDt1cjSSU5TZSwmyx2OzGUly4Je2DCOc2S6qpbfX5/A1aGRkzXIllIdX3al
xFmpVDHMuveRfAzLyo2lJ6Xd8PUrexNqTEjZuclhWVzyzlGNsay8AySp69OuHwJvKopDAs7dT8IN
Jyu2+cK7X5hanDanBhVY2Zia5Acz7u+itOX+v+GB7kn5z7DJT8EWpb/YYtdMitGfHQhfy+VmbIFc
2uMLBGrFnWWZbmPMO4WOyeuLtTW6xW4P61lWJQtTpbH3P09V8RSbd3n3WptPVfLNd8qN2VzLa0A+
B7yVQNdxQI1cjo1D4deTAg5xbp5jWXVriT5RlLZmXdtNYejqgmDfU62AklRlb5AKr23Nc+OL88DL
IVPUkrVUERNUFVfRns3un+szqq8s3rmNxX7hBRFMQ44NpS92EO7tArPaGMa6CW5jYmsNcN4i4Ihh
ey4Hnde8YBV7bAK/2fuKZN1cH8ja1hBYGgRhIBWj//5ypUi2aXndGXCpCUESZ/CC0IZyiSyJ+rVp
b5LuYz5tPeS2bIrfn+18SZ7quqmwWVAmgCifYr5bx4dm6k5073byT2erbXrtrAG35tUIzxYPr8UB
UCMiSkl3AAyo35TiAe2CEyxexB5p/PQH83lmaTE2Io+eLeGz86PRG4bSG427ubkLkhc1V0CrikLJ
7z9beOBRLzcIfAjSll2muRpEtmRQvmqoWBwUZXgeajn6/TMtrPBghdRDFMoW+9Gc0mrUUhSk62pE
DEM6xL1XacZR7RW3CX5MHdj/MbrrP/vGzfU5fX8PYJncwtsLk2Tzos5kNmXETUOBQlcfhjQV4Vaj
vdBdeN3MCij/0s5ihOkYyemsUjRLK/lUBF9jiGp0mMgS8BR1+0WtXhRCcKTKpk+QGva5RRlDQcZG
KjeYvN4ffT6E5yGpdfRy6La/PCC2VGtmnTFgM3vU2tAz5pfrQ90wsETiaplTI25fUI6xKtfPX+Mt
IPpKUMIQRDOhwDaI7PblEBJb67LaYi7VUD8ljXEom6dcfujzp3jqEGC6TUeYQ6ctEiLhri4vVcwK
5BNlXPzZ0p1NBupyvYI6tJruCU7qf1TpKYuyfSvbu82i/eosohsjKj/iZCz2yxgraOSMwlhouZb0
RJi5cXG/v8oYjkgWAeUl2Fp2GMe+oYZziIUkRCgTsE0HMLsotoLzLTNioGcOmUcf+AZhJqN8KTq4
mvxhMro/GoyAbAjKXd6zl1biWlGNzp//T4ScHhPw3VDjX9/YK10fkCux5QzxVKaCs7j845Q0rS5D
25g96pk7cVwbAqrHuDvq6qvRaF7gt144JTRMBmC0Ns7Vqgs5N7+YyQTETeRnHCx78oheHzPzLxU9
Y1t+kFLFzfqdVNK/2b3asbFv1epkwUOaSTDam5s9hu/vPEEzRfqHtx00qUv+HrspbD/TOYH6sap/
BFFNf8vPmFaX7Ul/nxu5NLUIIsYgNaS4YtQxepl+dQiDxylKDsg7eFm0K+zMVQYv/3F9qddO3/n4
Fh6m9M22n6YsFckES38p+q1rVfwHS19CHQd4HyED1+tiVFUtF7I8U3mXZVbQ2lfRxyB4CfSTeRxf
JGnjdKx5Lrr78fdoGdEYuhhOOstlrk9Yi4I+PCgl7YD+JKHWaTXJjdlZ0DZ0dAxZVrq7Po8bhpdg
SqvWcsMOMJyJ5NkpGHap8mM0jkbyVwjC4rqxtav8bJRLnFOcAqJoMnAwfWG7hv4SGIE75TlMAofr
htYdgUo9XDxSYRNchHwW7a6WPPbp/cT7d2h/ZUH7WIYPzY9CulW1H5KG1qe/l1E162Em28KprHlU
qhS8XEm/wpK98ANqZcWlVoJ3GLNXOkqi5iEPf10f4aoJUq1cPBQS2KeX7lSeYbjRJjW914ybuH2U
h4Nc/XXdxOrWoGYgOiVIiC8DSzOWAzWoNK4fGA/CB234VdNVlp+06h/K1t51Y6vjOTO2OADzWNuz
L5Abxhi4rY8aQOgNW3q460boIICVxEAHfjFpug85nd1hxApfBCmJKX1u6n5r74nn7TvPAa3tf6ws
9h7kyEoUq8BBLJTkom7X+SdNvx+Mb731qlm7qrU9OuiT9KPQurw+i2IA70wjOwnREggG2iQud4VW
oCUn+SxZpHTjMZg13Z3sWtkpWQ0FU2VrWxX2FTw4zp+ELnHq20lbbHWYl9shym2iZn3eQXyk9C70
Zt3O0B4G9D65FzzkgxzjOQlIOCQky7ekdVe36dkXiEU/C18U+qkDqeMLZG8wvtRJ4Mb5Mb0lR2/F
W256fX7/He1iAzlmOHDH+7yCZvqrwp9j8pfk078Uf76+jmuXD01KcKACMCeWWZ4Gy6BK2MbZvfE1
rG4Ka9dYX/JoejKCD2rb7tVKOlw3+FaoW+4cKEBYTECQokH3chZH1aClMg2pMzi1ftsMWua2mtCV
6/uBzuMko5XUnA8E39FNNxXhHjypdHLapvswJKXmKUVf3g6tL30qHP97bmUdKV6SCUaFUEkO1NnN
aUrZCyGOo5l39m0S1jBc66PzYCuRc0dBPLi5Pqa1xYLiWSRPLN7ky5JGGhRSQzE6vZfs5mBp4Czb
yGvlZF/bv9+FBa8+rI9vIDriT+ESzvZgb0RDYsLbcm80o6vWsA5VriRvrNHqq4oGQsGDDhsNVYFL
K7KOqFwg4CxzoPrePEzBrrT7b3o+R55TDN/jpEsPSp16up5B9NBP++sTuv4BFPppUwJEjL7E5QdE
ulk21SCx/esdfcXzXZsdUv0h1J7tL0nu9t+u21uLYQWu4D/mFo40HtMI0AGnjZzlP3X6oviICanl
3sziXdtutE6KyXt3AGDkUIApylD8LYyNLaxujgVwRZO8OT9IP9JmfIztG8OOP0yZ/2UsttjWV4cH
7pgsG6Ue7vLL2ZwgNuubsM/uk6zdBdWdUAl0wCnlOylM/uB6hahKkDXSFSS/vVzONmjdJeqkJAA1
iqo+VFK5lwvntii3roP1If1rZrFBrJmnSBZ3wgzoriI89rQ6UWjZqf58G832ll7hSqqZarPAN1BQ
tERy73IO5dCHccICUqYWn8f2FEOjUOf1SQ8AVchenRdH0nxh9bVttlRQ1q6dc8uLa0dNQxKnZpHd
98GuMdKdnO2MYDy2jXTLtkNg7vn6YViLXWjtVUnUcteqS11VJZVitdLB9yjNc24idRo9RMUWEc/a
+p0bWUynOZKXsny2SWqdQvjp4rjYDZ3nJMcu+314AkuHZ9bBWQKHWUKqFLMu9C40wAyYme71ypR7
swQJA2SPW8NanTsTmr83MoZ3XdHW3ChW1w9sS60372JlnnaFbN+oubEV/K3dOWBtBHqU8A+azsv9
WGgwDk+lD07ALl2pG3dd+FmmMzcpN3zx2vZj0zMW9gJea7H94kTuaewH2RMZB2lOdkP/Udbd6sX2
873d9Z+ub77VYZ1ZW5zrECYsSOWAkhCdj/s50gCHdpY3llZ40C1i3OvmVgbH/ClkmQE0IzK0MGfG
g5HHOr64QUtrmtEZ+BuKArW9zavHLNk4WCtjI0NCGZgSIO/8Zc+kU3RFOXTiIFenqbkHAx+a0HPb
Gwu2sgdJe3FrUqZ9O8WXOyMBeBTkFKfuZRDghu1V3a2xqd+9cn5BoOINCUEY0VINWZuMeXISth/Z
zzDQ99L4asKl3JmvYAk2FmkFEynyI4BPkYDC4DJD0kkVzUF1kt9nKslc7ZNtF4es03H8VnHvNPq9
1vySwPTK5LAD3f6VyPoxPPqkMkLlTsunre9ZeXfRPEUJhG46oXi4CMLafGpzHaAleah9OIaubVNY
leoHwe0cBk966mnOruu/Bg6koqny8/qefeufWgQQmKdSTTkeOLWhXy6wLrXTGDRAHPIkOpb+7TDc
VNJdHUqk+vpnHM8haCZef41Xj53sGfnLIFfQmD2MJj0Rd4b007cOXXIcusecKveg3Pbaz5wnk6Te
Reoxa2/srca2lZ4wujFEkQEEJySoSx3KOpOlLpyb/L6ydmlETsYMTqmje6DEQs/6JzPcMpj2kjKj
Y9q7fFUvIzLxmAwPQqmvma0jwfCHodmKp8VcvZtLBCCA/OuIsy3h1PJo9kTUwBYktQj2I3HSsdSr
ditdvOJnyM+IeB0nQ21LHKezqKhT/EY3apoYnL/C4bYPf1j5N7SV3UKLPWS+6mG+G5vgg/M9rn+2
2c8w6v/q1NrFvaImeOprfyNKW3FFIl8EpJk6G5i9xfcMLJEF6EEQdiVem3a/ulk9zrH1cSi3rsQ1
U/A9gqclRSZYPS+H3vvR7FeC7CyLkp0d3qhG7BZj7Dn5VhXjTQ5usZj0/xN0gvrCUyxLh6Q7pXzo
EJSMVHuX+o4npX9Ldu4ZgfFojf80x9jgyTL1B1tr/wr9Zhf6p1brDwEZGqaagqaERt/T9eO6Nv43
xCrZOQF+Wkx1LNlmXc4Q/Mz1V8U/IFBhlt/GLdzgitPnYIGLJjIFt7rMx0w0yZFFpseXRKA9ly5V
Q9f/eH0kqzZwwNDQajZtDtrlSpo1aAuoGsn5qJ+M+T4LMqiTN3zr2mwJUOx/bCx82ySnmV/V2CBZ
4eqEa3FyYBe70bSFtF85+TYARK5+aodU8BbrwhHoSzOkVh8Vj3oEoy9M0Nfna+3Qn1sQvz879L4D
eCPLsDDNJ3mkdOcc6OXTZBdwCkoKf2CM4h1ZCDIrMKhcGrNygkSrE4XQV4k6uWsi0WzIn2TrY7Pl
zFcesLhyiDJFWYRq+WKNCjUP7DkHV5GnzQdLb/5yAvkxNUnC2bH5SUHeEig4yJts/HV9jCub48Kw
2KBnE4rcbplGJUdJDcZdo6skeRoERgxXl+sNB7k2RqINCIjR3hVY0ktTgT4jQ93DuzBztc/KjTP8
U36AhEx50eTGS031cH1oK/RFtFL8a3AZUPHq6ZK05Ybwi0p5Mqw2OCCHkTwGYwvJf93FhzpVW7dL
FMmbkHbxNIoOnjMihhnRbukOfdQfJr8JP2VDGpkgK428OKg0rx/gkB03kANrz+GLz108PzRIIRB+
gRjCzrT70HkJq+gp9p295t9FUH6TwIuzYNeNk2sbvx9GQyJM2AVelT29RC0kQCoTNWSmjCTftwoa
ZMrftkyO3ZQ2HJ4qPNriQhFsk9yQNiwRAIovd4Gf55VVqtxdEGEfxmpvx607GvYOEoeT1txp2V0A
tTCJYa+x8yNCAIp1yKsfeXRqfWcnl0fH9IqRRA8sO1Prxk75Veu2YE4rUHW2zn+/8h1rQDs1QeoX
EB422b5vvvG2dafpQ691BwnyDiA0X8Jh/prXN03/qHXJxv224uVAAyHAA9oODpplXU+dS6kKE2Ch
qejPfDZ9GNDRMUX/OPC1HaiD/9HeYuel5ZBI88CatNG9n6quhhhG4NyUbeb2ZIClPzJHsRSKH5II
b2+TM58TSSG6DhaTC3WCK9kvkta4JogcCZI4Sf3UBc2GI38TcH636d76aAQUn8vwctOVOLPcmCAj
NAZS/30CljJG6Fxrb2vJ3JU0NWv5acpf6rg+pYN8iHzLs6v5JZv8G1/5mM336IZB1hJ/aItD4RwC
zf583Vmt+WEhK8XtKQiAlvU626wCq450/HDfU6STUMdVrfZQqtPenLVpA6C45oqZejH9RHdUCC/n
IyytTi3g+7pPimKvpxrUrxz27GemBU8VijBNo/6cc/N0fYwrwY5Yc/AjgiGGdbi02rY5zX0AOOjD
+yRZOWojJ2v+et3G6jyCNxagSKBLy3dtIVdA/CuCNiv+3ramAJwJloZoi2JszQ6xJ423olgISejl
WPwsqP+P3EKNb0s0gGQtQLvsYAZbL/U1X3BuaOEvJbXR8sAkemtCBNmq4NNoP0PB1+vtcaz9vdYE
x+szKIK05VmhJxUxNvIC4KMWe4MKZ9G3b+AM/2UM9Idcf5B7r7St2wxVsD+wBQEFLXVC62hJo1PI
Qx+0Cmg5O9Lhnhq6fQFTQ+k8tkl0gul1i0dl9Y6ltv9fg4stWPttOmUmcBdUrmfpkIb6iyL/DeXY
rug8RH+RgNn5HHNYUq6PdA3UgKgaNX/0skhWLR9SsLcYTawD1KotJzj1kgAUNdWMBGKnk6O1pWNu
+uldnlTBnWlW4z62++dQCRDGqVTjQaHfYsMrrh1HtBF00W0DPc4y5dJYfehU6QDKqAGd5vyy0ZsK
toK+1Rkn5y3SAfwAyXt5UKrWMvtOU6jw6sPjALd0MVo7o89ulcDkZ3tUI2fXSPqt0T0n7Xz4k2kX
ZQaQazg6ffEkyWctt8bBIoYPUkh8fbXfVVOU7mUkU1x9qHoPr9R6epL7u7gbbdCiY+61Jg+xviul
e6ElvLEVVucdWDjZABPu7eUrSc7GIo0MUefvUjeJLXSWXpNuixhn7Rizsoits9vhbV68KGwnb7pi
EKwLTbWbqTfu5bh0XD/q4mPVZY9NthFDrhkkHcE+EjwWXLKXC+2YUKj0PSDjJjYfsuGbIt+SH9Pn
+taMkpvryyo+fumjzm0tNtXsmP44C4hqEwqOf9WX9sGkWxv31eretWQq0FCrQCS8bFgsdDsdAocz
GztVeaA9Ld6Hoe0f6P6FlH8axpMhd9NeG5V8b6azo7h57tf3k52Zx+sDXrsFBJgUyjFS0Kzn5eRq
RT2ZfQrSS59LiEiEJlcAXc+hD5LRS7WwhfXM+TREbb/hJNbuOSI0+lCB3ls8EC4N50GFbJjPTPfa
r5qUp6M/NF28s39fAZm7BnIZQTCuCIXnSzuoADWj7jPAvp2JP2w9OZFprXbtFGy9tVeHRP8pMkvw
ovKoujQ19bCkNiWXjqFFrlG3DwlioWHyi5f5hvdZO+mkzmiDEtSneP1LS3qp+0PTsX+y+iOtIG4E
g6yaTX/gTyAF1aA+YWeQFby0QjdGk1c9BZeCAPqBSP6l1ULrNDuBv3Fdr80c4RtZR/UNMrE44moR
OoFhU22JhTuvXKt4HNMfRrjxEl6dtjMzi9M9zXmPVB7N/JRz1OhXMBius4U2Xh2KyNeSPhcqYoul
GQstad/wJagshn650+0bC87iMPt+/eCujuVfO8unHOWOvLZzrr+oqYUmSQhfYJlseIc1d8hrmuKR
4IEyls3iOKYy4SLBHSoa7ZfZzmezXR/H+nz9a0L8/uzNNkxSLrU5IJnSP+a+vdPVJyDY8h+A/IjZ
/zWz2Ms2oVmt1owk9W9y5aVzbmr/5/WRbE3WwpWOdd0VAVjceyW0XamqvEC2Npzm+qL/O4rF5vLT
sJP0SnADKVbhRXW4s4HpQpz1Jw7GIbjhykUxicLZ5aqADnQCy8dQpycHTf2uJeWNYv+6PmFrS0/V
k9Z9iBXISIgJPVv6wgzzIBnAFXAcHeu1MSQ3HMvdGLcb21hMy/JWF53MvEsdkGxLdxmZ5eTPDn36
JpFh+hz13xWHGlvmhdKXegz2yvjbIQs4PWAFoE/4S+hyObIqoeRrDRzOZDRvrOlpthtXRnSuUpOb
of72u9NITw20Zm/MEeR1FmuVjBW9ejkV1yaHRP3XVNyXw2tA/+11M+8nEfIeIm0QpDBSvhMEkwsr
c5yaEvKgHyJTRj47O9R9yd0zeVZgejh3tCym03WrK6GS4AyC6wCiD1Rzl03FhjZMQxaSwIY/JI6O
hvZLG/zYBbzhSfRAJnrijlHhJfN0L2/p7L0/btgmXceBgz+HVpTLZYxSmdxJSlGAe++m1ODqGUbw
8Fvb8/05uDSzcIF6EbW6XdIfCImxG2doppK2Uj6a9uH6XAofd3kMLu0sfKBpVEo+01lybw/ZPqmA
lw0Pg9Z64/RpkLfY4dfnjroesBfEu5ZqNko1x7E0hARD+Yc0/aA0La1dv91wLgaE0jYwS/EMXLjD
Sa7n0lYC7o5Y/qhVjmu31YM6bGX51ofyXzPmIjqpesnPZBkzJu+qtHkolWfT+uf62qztAdwthKY6
uBOix8ut1pmWPIQQY93L8Un+3rw6XUDj/s//zchivtpm0PtUw0im9a45fFQyiPn0xNus1635CpMe
fTL+lGSgbr4cTcVwyl70Eg5iKyc3IyCC/uegGLeWRNtfpnpplm3cjWszCN6PB7kK1OMd6ZBSm9Y4
C8pKK5ZdbvnSDg5RH+9gVL0+i2vb4dzQ4hhp5qAOataQW2pSL+ExGv1DUWJjNKtGKA9b0OQTFS81
pR1jpllOGFFDWPKzn6163AxVV2yguEQCxeZfAbu7XKVGQ+dFbmSY4vSYUsgtICE345F0fbpW1kWh
pi5YBGWu4CUPZo0oNy2YoMTyQXo2x2JnNzZwvm+b/aUiXFi4NwwJ6RrwIfR0Lzad39tdLllgqdpu
FMOhHLQRR6w4UAFroomV9yQkBovzA1NNHQ8l8DrQlgl93MReXho9VE5waLbILdcW57+2xNRdLs44
mUkfyyxO/v9IO68luZGjbV8RIuDNKdBmTA/JMRwteYKghfceV/8/xS+07MbgbwSpkHS0q8muQpms
zNekzn6I962ubyujrgcRJjSiQYiqzGWQIA2V3i9JjBrTak+I1qYHqe5lCnd9sHH5rIbipAasQgkH
WPxlqDiHGaD2aS7EQdo225GBR/XWY2ItCJBpOP2iCQQD9zJIBF1Ja3MEcoLosa3QbW5bFym0P34X
009BdkwI8eBfsyxkt1asT4lQ+0FTRadZl97Z3c/rm2Z1IFQrELPCxoUX+OVAkliS5VIjRFTOnoSd
SSaUPo2Nk2xtaxqiBMX1DKhy2dOIcyXzU0o+PCdwKY40QGWPOOBYcbQxY2sbB20uAEXsHyFZdTkc
q28qPU3U/OQETzD8GiQChASNDHsZkdz99blbG5UYEhk/H8hZHjipxevFqh1UhaL8NtZjj6Wm4LAd
zlu43pVhqYIdQ72VYYGCvhwWXG8kwkuYD3OKC3B3q+Q3sxzdZKmBCMBG7WJlVBexFitCnkxbCiVi
DXf6FO1a2WuQJt/6UGtROOCosnJgI6e4GFGtNlKBFDl41DYP3EoKIretvs3k5TtLzvyNL7WCNES7
7CzcYlDzFIeJJeDy8ucmxGeheWqy+qBTX2rro169GON3+ofa5GbxwQ5gLaOk1gwnh54YO2QnTzfS
1gys7LyLn7RIxLKgiLPYYQbC/h4JrHl4H261K1cuKkIgCEuHj8tk2bmY01pzZlvQE6bMTYInpf54
fQesj+F3gMVNWKT4yYQigIV5Baraef1hcA7/WwwxyLPHewVHeGokmAed/dwHHwfbd5ts43xa4RGK
9fF7IGKgZ0GUTu9j+IrMlGF2HoKq7TMCYEK2YQy8ETrJe60M0H8ycQSZ06RApFxWDpHeJrft6KRu
HKqG12Ey+XR98FtfcLFNgiywrURMsG0/59N3qf/6v/39xb6I5HbSfRwmThT/947R3Hc4F/1FCKoF
pEskmfKy/t4DlAikRGjJ0a9Sw7ux2dpJq5N0FmExSb0W5ZY/IR5YdDWcfxlniOP1Mayuc9IwwJIi
f12mL9ocdIEpzWhZxl+i8U7OPyPKdT2E+JGLpBLHpN8hFoOYtBG3zpoQXYkuVel16kF+nijnXA+z
NlfUcOB1Uuhw3qi76HLTx1UniBvdF7n93GxSctem6izAUt1l8rtBkSOycEcvj9LQPWSm/BAHyc/r
49gKs3xSmEkQD9jYnvTeclvrQQklb6sIujFXunp5KEyDrknjrDIUbHIV+0W1v18fxNo3R8FOMJBU
YcKz2H153xlyL+YqH9QbhMx+mNK70oI81s5bENrVsdA/BvgIwfCNXYaS61YYyoylKV9HPEwKY0t6
W9xXywUs2Lv/jbD4IlJpOKMQeD35c/UzR3HRhYJQVM2Lpf8zJg+zFW5F3BrT4vvUWT93lirGlGKX
nX5Mu61rQfzmt2PShJyPTlXfWWzKLouVShsswbJL+12thD8ctd7NifDtNT1chZBj2cWz8Q++Ubey
/xd1NFgIgKrBJGMntwSX5FM5TyOURtK+cnD9MLyrev3Oyl/nQT/WMm3+6+txfUJ/x1vcgmi0k7qb
3IK98TEuf/T94/W/v7pphcY/j2bc8ZZQBqNDQZZiAPK50sFAVnSS79NNtxuxad58M/HwQ/9JGOos
VoUWkPAXVgAvaIq/VunsznDGzOYmVfXdVjFtBaCro9kN7hS+GKXBZdFYSbpgaCMem0PaQy7SpwC8
YTDfzPbUe4oh+Z4M9erZbuE3hFoRH+Kmeizj+FNvS60HBQDqYRAE2ALEzk0CtgdmVolmj9ONW2+I
1cnnRWyLX8xFs8g3x7TQrTrLuYcDH8sD0YM33HFLOuBaFBAHS0oPgtO6FIREqbqvU/mxr9919V9c
xnB8EWCm+Ab8dnHQ6HlRxHZY5yff9t/BOYuQv5JDtB62gGurx7ND5gx6Fk7M8jEJUrWapZzcfNDr
gzJGbh4qAIr9Pejd6xtjpYypineQILbzPF5eBHLcwkhoWUZWC1A2ONjDzva/S9O3wY5v6OhO1lbH
YW2rn0dcrIbUnoa5bFBDtmXJTZxXf9MRYGtMyxpWXw51JhFBAmVS9x8qxKda866yVbepT3q7T+JP
12dxbUyidwOlimYK/1nc11mGbuWs56fS+qHFsMXi/fUAa4ubBzhaaBzKprNsVjadYsZWydGC3Hj2
yUqr2jOtLDzFPQ4t10OtiB0A8QNuh/3S/6m8XQ7G0lq/lWY2kjHDyi8em1w+BHG0l9VTKSuPs9CI
NX5k9lYyvTZGBkc/lpoTsofin5+9hKq4sMomhMZoVdO+jEPPiX7E8wb1bSUINFS4ImhOkYwszbus
MB5GNQS9axmp+VyXwXjQRm28K9ve37rDV/ISLnDwP6IkhKnj4o1aRnU3BEJdt4j8QxVG77UQ1JHa
7ubqOFp3fjFyUMsDeiMfVbiQltM/gvdz8wcbHeo2UTJXdSJ6JH63Ifmwcrxc/DCxnM9m2hx61EAc
+pyK4nwK8YWJaKWaUXwTWxvHywp0E5jG2RwsPmo75VZodODVk2464MJQhcghfOxsxLC194p245cn
c0x3ZrQfk/hunreAmutDBUWExjcbaKmHVRi9nPq8BE9J3rhT8FNNIHIat2r6z/Vds7quqPH/N87i
VKOQPaHBSA83Gyb/fTtk2a0RTS/QYrekH1YjIWYBS1wYpC3hbLYxS8ZQIjKsgZc28PjCiboYzcP1
8ayQnPlwZ2EWR1pfgagtVVwTzdmD4Bfh8Cq7c+4fZqX/mvQ6Z0C1Bwf00Af6O7kYDpbTHnV1LN1M
nvd20HnysKXau5JggXQD/C6oNkD5FhsKT7hioj/ChpLt6Aa9i11qjB/NunrM5O51tMctkfHVgCD9
uexFhXrp3zb6QxWaEgyvANJKYezk2S0+dcmwS7a4ZKtnxVmkxT7BLJrqdUWkaXpRlRcpTlwF51LT
phI4HaThZePzrtxYAIpRsAKUQmlhObI4ceKwimmUD7E8e3KVxXujHMJdqsmB146p745V0u6U0B9d
1HX627wPqhu9RM13DpOvftmOu7Au7Y3LZ3VxQ9US9BYI0EsBOXtQx94QvpdNfgc2163m2lW75+uD
XzkTgG2zdXA0Qh5pqY+EaFdfxgo8h3iqnZ0+PXbilR2UjyHV+v31WCvz/MuQgUqoMNhZApZzn/Bj
yblg5Nrnum5vwq7ZoASteAzw5KBXCqGYOg5hLo/zuOh72coBV7RzdYuPi+v3pPsmGqCJl6s0cKvX
Inmds8IFV/VJHWIvGMedRfFwUAovnyg5t1u/aeVDXvymxVsI2D1FdtuGYZ5o/8zRfJPSCdOzCO1k
dxifM9Vwc6Xf9e27um5Ya/KXWC0+65wziR5tXMQru/jityyOjdaP1UkOADcEYarfggW2XDmZyjur
K303naXsMGbzsPFWWP3wGLAJzAaHh734KHkUlkM78FEqI268MmxIdhV5vr2+vNaSNQyVfodZjG2I
Gie1S8aWDR8xinJVkgq5/mkHP33Z9moYaKGl3UjVJidjfXw2+E+SKRmG7+WiK4uwmmcdWVspMlS6
amO7T9MI5HHZKjhZ9MqMKYxT/yfGQPi27EbpHe/RZC9JVeApkh97dtx0bhH7/kbKsbry1N8/bDEj
ZtdMPvsbmImcYyxQ7abxx19QmNhyZ0HE7JxlUIOeaE1tM+1dEOyDwHK76WcTgrW1wz8/ES8iicPs
LFLbJAMUG1TOx+6ugt9u+rd2uqWStbpDSLnxKATKxBP3MkjSVVRfBPynjX3P6A5s0rj56qR3efHl
+oJdXTa/Iy3lF9SsnfkuHPCKNdzN3VMcmRtbQvzWRRWGAsy/Y1m2noKsj+M2ZiwK2OdEucswHc2s
D7H8Ii4Toa0A9fX6oNanDz4Q3GzwH8vCj1ng3B5OIFlmGODHufGDxybzj4Hju1k3RKRFXfzxesjV
VW7wrKBm5nCLLbZfodY534v0rNI/JagImjHIxC2swQrhmGV+FmVxis+mPY3ZaPJaGsKTPnpFvBvy
1B11GeLICAtRb1xpbp47kobBrkN3SBoXr0sEH8byzsmaPWJR7mAEnl6PO40OdWvs8s7n8do9W0q+
xT1eyaL4vaLfA6YfNvZiVvqxF+1dfm9Uhq6J6swQftO0u1T+p30wra23xeo3MEkgMIMR2J/FIRC1
MUPpRA5l1w9y3g3HtlMxzhucjcb4ViDxz8/OgN4a5TYruEzpNXmG9Wi1ZIfBtLGK13CoOhhUritM
FRQGdhkGr1zbiWvCVPmdUuWekt8meechAMPmySNzF7T7ZyvfSrJXjwQe/b/ou+COxO46G12RZmVD
tgB9V33UreDB6p2NK2F1WZxFWDzOUgsamw4v4tQ5hTtqlqtG8ucouMcfLnXt8DTqW+mPWGhvDqGz
iIsDdcr9qJwEbDMNpRt0PWDE9Xv0MMjHArcJnRtzuI0VeTeH6X+ayn+5fjhcn1HE3y5nNNbVVE4s
xlub+a3aZjdFtVFGWU2h/x0fdsiXEWCXkhII7ZVq0NxuDj5AQn3f6qarx1swwfVlCT4QNWvqlG8c
OPpIKoY5IVZRdV4d98e+MHfhNN8ihIEzmDZ4lK+fa6d7DuvwFHZbMLXV2USPjVoMcjbWUnvDHiRL
UgTSs5nSxlXBXz7lVT1+vf7N1oAi1L3oGiHIJBTgFrvPQUNCS2PYYlRMvJkexZgpu9kgYw5Uryjv
af23GEfod/rwErXzPullHG7DmzbRXBrdh0mpbutYQRciOg2h+eX6z1ubhPNft0hDyjbP4mjk18l4
gQSNDRHn9XqEtXtbwaRAwNBt0o3FMaB1KNWWFeDWLL0NcI6No+rQD7DDb7gEecv0N7ke767HXLu4
z2MuDobEtPMCNj1zHnyJe90Lks7Lyhef6Uyan9djra5jeHCA92ghwBFfJKa9ntaxhZXKydJeM4AP
WeXcFsH4KekNhFfNB73fKzWiX6HxOUqKrRxlRY0KqNhZePGFz45Zu4jDzA4mhNN7F+Ge5EhTBvx1
dewr+aFtnwIp3I0mgKP6vqKynA9h79Y8nFBy3IVdfQB8cnBIMWZ/9vRc2jiiVx8y6HXALxfWDQAb
L39ekphaXTi8J4oq9VI/9PrmSTEKLwvkp8ZWvNr39+jA+cixbXwXMe/Ls/o88uIsU9IGZrMqQzMb
ZjeCzx0O7/L2x1j+qMYfmja7ck5fvLqXyG0UX983W1v//zN2wOTouSJLtxTbkdUA3QBoGKdOLj2r
eizsXMB8vH6avVkFCedkd0F7X0f9zfWxr65/3qZCiYHu/LKg1mbG0PfBINy71VNm5Ecdq5CuqF3L
bo4V5PLr4dbyGPEU/m+4xRJMFRhqkTBcSYMnWFFHKXx0/gaISXvpd5DFOTpHtakgsMrDVEPmpnIe
auWLkt1lDvQu1Lyvj2h1AoH8/hJ8AEyx2NN2MVSAslk7au140bCvjdiL5c8lJYY52rghtmItZg/i
sp3X4sUd5fu44VHRfJ0ktyMFN/Vqyztv7YLH1/jfgS1msUxGTnwRLMz6g2Td2Yp6AKTkpeyF61O4
fi6ehVpcLVrUy4EsqTw+UTuti/tEvfcNSOlx4U3WV9KzPgaBV53Kst/IYlbXI7RpHr3ClnUptzpL
aMg5OUeiYodei81DVHlDuRFk9V7jiQAomPyBLsTlwWanTqG0HTMJZ/JoB3dNnO2SnqPWP7T9S6fW
bqvI3vU5Xf16ZzHFUjo76y2zxHJgIKZT32bqZ+wlXEgxRzhoT38RiKmjU2hxu/w62c4CgRK3kYCo
uEDTcToWU9+TpJQzilSB47ZdsZFXr34wvHTxuRVNpaXkX9gGddUOXKEpGhMwgvsI6Z0teZpfmdab
CwHIDRmnTsa51K4z5bgvWuFiMjjprrWb7ta3aLIYpeJlnY2aWIrYEV7v87e4SVFcCd1eOaAAdjMj
hTLZWzXx1Y/pcDXiBUfa8Kv8ezbHdSunXeewSuvuXdVks2sXnavr816LuaKvf8+1CUZim6KC0Kuk
F3u5cAID4S5fFUYh6k+dUH3/sd/c8eKgWs7veZDF6kRyo22i0YBsFpY7PNEywA3Xh7F2VJ5HWOR1
yhAPahvC7R2K1FO770p/NEPNbWkQqQDyrwdb+z4IwAm/GxoWwIsu52xyeE0GJFe0lAuvytE0Gqfb
JkTbjN1wPdTq54F1ryF4CS5LVS9DlTSGSQJsSLdm7NXqLm/sHQJc/1uQxZ2WWSgYhSaTZzgf875x
o2ifQu//34IsLjPdVwYr0ix4jf2dLSmemT9I9dbOEZ/5zUIDPyd85EislsrEcxfHhjNDKOjN6oUi
nFfPyceu0+9GVT42RfktCJ2Nca2uPABmvzRzMDJZLIZe7aVE4yl3iqLqZJh0tLXbqKTpADyLUtj1
SVzdSLChkZyiZ8Z5v1gOmu5XTYt6hSK3XJayNRztWCs3LpPVRYeCrdDcAUa9XHR9puWhNGbQBRIn
94QYv6ebncKFOeTH6wNa3UpwaYXwjuAfLcomoxQ7Ri3DTHBgYJf6ax0Gh7FLXCveEHFbH9O/gZYt
wBZsleUXoNtLbLnrftw7w8dkU0doYzhL9iGS1zxqZtj/huWjP2p/re0PYVrtMzPYX5+4tZWAmDHI
FspoKHIsX09TkTY6wkunoJ0BOph6l3wrTGlrwa2tbp2795eiDYjbRZi01/SuM7kehqm/nyTuwDIo
f4Sd8qRjkQV75vn6sNYmkCMVSQPIW+DhFgscEncQVDLkmaquvdz+EeNsH0jNIR8erwdao2EwqN+R
FudRZoGdHOQGeRa7sD11QjDWchrjsdFt9MtlO/HKqW5v9SDpAY86PzrTD7xOkyUPlaNTLFWm16AA
+Bf74fxXLU4TKYojnDbZD6X2atnfFfkLPZkw6/5ih+MWJ2SqoS7inH55jqhDnuHv1HKOYNdgtnfi
uB/aYOO0WjuNoSwKs14T65dlImymNjZcKjwDtUAQ2MY8uis+W21116jSPu4ojEZbZuNr64c9ARwU
qTBW0eJpXxtBm9sTOO2imzU37D+omu0pXSq7Y7d1TG7FUi8nEahIaxsChU6j/p882ndpvAt4sfv+
vLu+WNd2IVUyyHj0+lUUny4jkdoUsjRhIKKp4yk2lJMfS3vUB45pah7KNNlon689YECJIBYP9lBX
l+mwrtR6mbVgD6fMyVyzM981I7qxzn1oCDeDI/+vO2c0N07oFRlZsNrC1gDQNqKUy6e1HqbmKIWw
d4yQsk/YPvpR8z7nFZ/Z2lEzKHjOuZcV8YNcDffm7LvR0PzF8ePgS4n7DBQ+JAgvJ1qd4mhSLeg9
zlTdDZX1nyzWvDLpb6xqq0Wxunoo/IIV5NOCFrkMxZpMCsUAh5uj8jE6wzsL2E8/GQ/2ZnK8Ekr4
9+hoRqLDgP3HZagcKSLHwX3yZOevdj17NW4tVW7R9P14fZ2uBuKpBtISyQeg95eBVKU0ECzmC1bK
Az4MH/LsZz7dSab1569CdCXAKlI1R5N1iZY2GjuhbgXeV5fk2wDAUiY3x79hYl1EWey6Sh/Dxu4L
ML7UlWLrMcLDMy62VD1XDsmLKItTRJvbsAwF+Lbvpfc9aCtTelalVnSp8jba+Va7cfav7TMiwgPC
v0PcAYuvVE7DYESlwJpbZufi5Yai5qNpvE6I3cjlvqgLtwh6t5L/EwyBC5T89voqWUnFDBYHFXEI
xuz3xcovnFzqh0Jmn+ujW2Y/eQnoxUYNZivG4j3YmDQW1I4YmY4MvfWo2bpr/LlcmdAOop3AM507
Z4kCiNKUhlgJAzxWf1o5tYL6MUa07vpsre0pFUV9DmSsJ4HtX+6pbq7kvirS4jRHenHsJrN0/Uz7
UcrVexQW6o2bZjUaduyQJ2nAEW4RDdFVA31VINnBfFuj9x5U1XOnhbs87zYGtvaJVK4XqhyUXpwl
MLuS1bI0fSk/mVWxz/32jrrqQ9JrT9fnT6zmxZMQRtPvMIv9pdrNmBtaXJyGPsWz82dXbYlIrQ8E
BQihK8irSczpWbmma0J0pLqkYCCvBDCdj3L/8/ogVm5kQcv6N8RiEVhja88RtJqTAtMIL4q+dp12
pq+8T6Lx3hr1nVSV91Jmvl6Pu5YlU8gEzo6tA7ivJU6ozEmoWsuA71rU2tEp8UYrI61zI7/NOXVt
jiuSk+M4qsbroFlwjUrLS/JYQ6re0m/ptgmj9Qnhn+s/bG2dwrlCF5YfJcg/l3Ne1kM4OJQiT2o1
HRHpJ4GfD5P2UMxbxZ41sCV6lOiIiFSIa018/rPPOyp9QxLNOlVi43ayq8Oc3GqVvbcGx7NbT6Z7
N0TODaR4L/jgtMbBt4bdVEQfBnv01PrZ1LdgKGtLGo4gVp8Mn/Lg4mKqJ4icQVQUp7wyKteu9cAL
df/PlXd5W55FWWycehjUotdYc+PY1Jw5teGp2JW4tj+Vh+tfc/VK4k6C76Lh4E5143KOtaJQI2XO
CwooP61K8QYAPGUkOm+DDNn/vlRuRvV+ysFVOtYtgs8bx97aFuadgnYrNGVSpMWMTkNeZW1XMaON
tIvS41z7u3DcSKu3giwm1BgzGJZWXZwKQD3kE/ZUuYhVX5/K1SA8nvEfQpaI6vHlTDqy32ipNRIk
fOSN61X1Q97/ubs5153gI3B9C9P4RULpDNlccIWXpzJoCtdKH8o+/qEaEFvSv7n+gJ0gP8tjEXlY
cRCc7b4mDjqzbasSqzPsk3Lp66R+U7Lono11feLEElvcE5zeOqxBzhMUDrXLQFMsR1KTtPi56Zhy
O6V0kNrgzrZIleNhZ2T/uR5u5TtdhBN7/GxcVutn1HWa4mR3k+sXX5SExsamy+VaFMzxRGfDJlFZ
ggb9MaswDpVZ1yAh87Y5BjeRkWyQi9YoP5im84bh++gQYsSvOBuLL4es6LEsT41kHwdH/xAGH8su
ejBhQc1NuSuKLwAIvTyu3cbPjmAJ8ARvNxb+yqHIKH+5qME5BVFw+SNALedp1DXlyS7K26Ku7/It
FdyVFQIVRRY28VRgaX5dRqBM3qVdnJanGtOHyn8X6scA/UstC10fn5nr62NlOBRfufJpzGjYAi+G
Y+GNYFvpVPLUV7R5x+qvPhthyBPkepy1QdHGxVALqgIYpMWhNOidP8+TynnhtCmWCWp+aw55fOgx
GHT9EkaKPYdbRuYrgyO3pKXB6BAGtBebOqPRNPRojZyMtNwnQtO/idW/YFAydTh964LIA7f98nO1
im1IzuiUILYd+9iWUnIXhY50pxdjs7EDViZRfCU0oMiZLWOpA5bXckeRkvp/xL9wGI1eu9OrLnLN
2dQOeY4hkVW02sYjeG0SCUhVCClP9LkXkzi2Tidlfl6h/lt/kUIBzHX84/XVsXJ+ADWGN0nlCY7O
Elod+YZcj6FeoYv/YEN6rp0SzvBfCEbAc0VRFosQ1cENcPGl+klt7CGquU7iG3uuf2Tx35DokDaA
uWDzpUTz/zKG1ipG3WllfYp68xhY0k6pgn3X+TfXJ0xM+uUtwiDQ/KYhRL6MkNplmLyoG0R5A15r
ZnCq9c8mHot11rp9tCW4tBVpOWlxmXIthgVI7Wcr/pT5UEHM94n06fqA3q4yBsQG4tPwAmG/Xg6o
RDYg6LjrT1KCE4W1yxNzdz3C2zVGDouYJHc7Jx6KY5cRaM9ObWkSofaPFoalbftqhxsbdDUGhS9h
IszHWaJX5SqnyhZYXO71ox29Ip6GHvf1YaxNFIDRf0MsFpih1k1QjSZf3p7cvBdeyNcDvP3gKCqw
28XS4rReLi09l8Mp1ZXilDQ4QYWm3GGeWdLiLMvYG6Vh3qgTbcVbfPkgz/VRphdzMgtf82y98m/H
TPqUy6DitDqrNyo2b5+4YngQSyEgYCGhivk9SyIyXwrzTptZBpI27HKMRVydO0EZ6r3af6+0djcq
heT607CxZd8e3iKwEOnnqsXjQKyds8C9P0eW5pMxgxnIMK7IAwxiHzCy86Lk8fonXBujqI0KBUQo
BEttQsgTcZerXLaOVZ8y5EiwY/TRKbWzg4r+c2Fbrrl1wb9dl0LsXDhFkECDZl7Ma5EUGhee3Jw0
7UerPzRb/gMr03fx9xfTl6uxhX8tf38YIx6I73w3Dt4XkZvYG5O3sh45u5k2biOAKksCq1A1crRZ
bUjwvg/pO9YCji5ou25lXqsDEmHQC+TOW+r8ZlljWPPoN6fQNG5KC6r1SycV3lz1d6mx0fMQk3N5
XfBxqByi7YlvyhsMbIEM+KzKUct1EbkFTHk9JLPcOMJXg6C5K+pTgj6+SCXrQpoDWydIwHwV8Wvf
HdLm9Y9XNk4Ev2MscmNJQaYCA9MWjrrs2Wl8V4GswzlyN0XyPix/aAOS5q0abWSvq4sbZ0TkN3/l
KYvFV/e6b05T1sKZfsrzx2HYqu2tLjpeNhp/nlrI0mkutQvYKkXTnuTqQzr6vNfHHSfSqKr76xO4
MhJ6XxYtJ1HRQfjt8hSq80rW8MjpThHM1r2G19Jt00bOxpm+8lSj1SPw9nT1QHcsL5FWakPf6fTu
NOWzlzrpaxHaD72iHIakxdNueJq67Emf8zsjOprJnWK/mv3n6yN9ewgCKQG6IAS8eAMsD3quK7o2
ptbD+PbzfUjX9BBLKtU7dfDdWk3SfRjQdkTG99YYp+z2evS3H5ToIGgwDVSoKyx3d1uS6bSV3Z9g
tHi9M7upfOS2dUtzIz1fwXjT3OM+ocGB6hrp4OUXbSK/thuzH07tEFcJcoRpdSdrub3PkQDzorl1
Do6T+R6I1Notx0A5SHJTHK8PVwS5PGD4ESDseZOQ99KquPwRkZKZccvCOmWzvxsDeLvx6Eq1vrEP
V2aV0hnNJNYvfYpl/W70/XwyBrSK7GEff2gCQRE6hWW+Eebt0hHPK3Sl0KclzTbEzzi7qhtKz6mV
1PJJMSr5vtS6+SGUYCdoffqltdAXNCe5udHT6RlwqraRJ6z4YtqsHPqoouSsWctBlnM/22NhKScD
FYRJR499finTh/T7EO+Se2d+mtTYxf3P7w5Gctc+8YeOk//S/8z158S/lc3I21JbeTvvtqDvOXxY
rkU29uWEZGpuwKQL1VM0NuV+quXaenTyuK88IzQKqDQlBfGNk2plYSOjg+yAAFHzqZcdqb5T075N
ZxS1rd7VIItkTgchyXaR43L1ytkVqbWf5nhfm39+SgKDRJ0YshC1Cng1l+MNlDgtmlRRTlom4YyQ
mMapidrq5fqmWZlV8AeAR0iyhdXiYudWad2DiQ2Y1TxSbuXerCW3gEDjdhpPugGO7MZZ8XaXcrX8
ygRo9DFCkZKcresqnkfbKif1BB9KRZzHRJjja1obdfYQj0Vkb6zkX5Wqy1OB5oHzS3yEpuKb7klR
U3qOi0Y5yeYuqzzdwlDALbUdQqB4DDjvMqD54x8fvJcxFxmCHPtGPdiF8oulXQ4ful1hVB5qite/
3coRgYQaqxL4D+x2W72cyqQi16cYo5ysTO9rbzZaJfPSos55TqRJVXhABFEotst23gXhDC0lkxBp
uv4j3qaQpMTKr7Ir5GRaqZc/Au18Wxqlnh8hKeqRaoa9GxFQOShxbd0ac3QYOj3a2JZrMUVqjMIL
L3Uo3JcxkfycR42mwGmc7NNkhg8TDRS30JwaUWH5hFX2xiDXZpoGsUMiAWLnjfVpihGx3qJadMrz
4VsYQmBCV0rNQHUhMHWTx4knFY1bJfXG6l3ZLNwCbH9uVzrvS4igUodqHY2ceQCTpL09Du2XQs0c
r42bftrIl1ZOApjlwvhOEUjvpYqkk2Xkf+iynnQ5eGp7iKdJte9M5CVIGa6vmbcJILeaDmaZGrq4
ShdrJhmksu6Rr0HTVA+/VGbdH1Spljcmbz0KtTxwZOz7JRQoMKJiVjiBTkA5Izebyu4mKYctcOra
J+JRzR9iWdC7EdN6dp4NQ1sMqRVrJzvFDVrWup96GLReBXhr41RZjyTog6D9qF4vZq1kpyVxkmo4
cRtfx8F4noz2ndRv2aCthuHWJ/kgc0bh5XJAdAzpcKU4zTezirLEGDhHUcS4KSt53ihViStscTYz
FuEKSnbMxb4oh82hbEhNYKono0/vwGJ4WvWfqpa9rP+gSdKR/15fdytDo2nCqaHAZMAUcTG0yrLU
sIOlfOrGT/mcug6EF3VLz+DtsqNRyIoD9EWFz7IXQWQdD1fUM03kEvFec8rpU2yOycaBtBoENAm1
cCH5ai9umCKqWc9jQBC96eRdVRV0Zga7tKO/CYRyJpvcoOC/ROE7XVIWuVGZQqmr8tQ8I+8J5rz9
/qdfhs9PSwvRZo51uECXi06eaz3GZ8bEk6fJ5H3jWH1100+kQG6XV0r89OfhWHcy7RJq8Lx3L8N1
rV83RRhap9SqO7e3+mc9tG/MPyfXA1v4v+RDMMi0RZi5qwbkJiPrFErVSURBV+ePqyoO8DIKXuiO
Cyu+xWpzUmFaLQUW9qjRRx4tPo0Y63uV2lvsnLfXgwiEtOSv2iGH9uWU6bhITr6dWPR9PjeJ9FIg
1p7hJKdsvdvXAhm0HLkZ8I2zlyY99dDJfhki1mgWjhcMaPEFUF1lNBy3Ps/1SG/cZgZQYXIn83nQ
c9mr7WfNLndDh3aXvXW3vk1YSFT+HdMbj++wrRwepETS/AelqN+hQVJKzTslqHikbuiprI+KQwFT
D4Q5l2/xoWIbzxXzp8ZR6OWBGh7qMvpQZEV+n9vNxsZdOYjA5gg/IIB7lJQXG7dDorXL5IGsIaR5
6kpK8GoBrvx2fb+uRhE9GfJMMrAlEzNKVMPP1UpFkSMuKzfX1PqokPz9uB5GbJbL+whb+19IUaaP
3HKxxqtSaYMyQwq2tdJ0FzswBVJJ1rzKVMb99VCrIwJ1jlgC0HPgvZfbqYhUJR+alsxOj3oPwcEe
TQDL3mg0rEcR/mMcDxzg4p+fJSeIBM62HfbQ3+PMeUJ+JD6YeWjvro/lzepGZ5BDGyVnbGb536Lo
Kg0oRAXIlJy6LHBrX39qaJw1Gte5pT9rRbMxdW8WOOF4sCLiCyaaLEV8xbNBGcXcjpPfdqcEjeWU
88fJHS/DdWZr176ZPTC7QknRAQ73i5d4GcgfAcPFitphSNa/onWbUcSStsyofp1nF4tORBE5KuoQ
JMXLRdepU1kEXTOfaqEq6JnalAYw0Xv9a4pIabszYinX3o2S3af3cRx3T44W2s4x6c3Ueij8QjeA
xWn27JLvhN2u0Ufzu9aWRrn3DSv6bCO++VL4soJF9yiAlGPT6e+0YUi6XSUp1VNW5wmKvGXhvBZj
qP0spqL6ZrTq/D6N7eQlT9T6MW0naZ8GfhbzgNbK5x4lS+pe+I0Vu3LuhqeYWur7IYvnFvS4I3X7
nrLuNzUvkq/Z5EcvsR+muWvkZfHoJ7OeeuVsmA8ayN5wD8IzZI8hnvBPmKgc9H4/yPQiwmE6qHPT
O0dwdKlxyPoiiV70Ig8LV0ud6aHWa0k/hJEqwXk0tK+mH8utGwI/kB+UKkof+wyp53d5JPEunuUJ
haew8mkMpNkgvQRylPwzW33xebD+H2dnthw3ckTRL0IE9uUV6IULSIoStb4gpJGEfd/x9T7FBw8b
3dEIjsMe26OIya5CVlZW5r03W+s2kev5G16eZq5M56r0NOYz/yySDEpbm5eDspOCMoMtOvT9p5DS
hXyYbC1Rdrmh1InXdQWPjCzq2tyte9X83C7a1O/bIikDl+Pv/IxihkPc9NOcOJTNFul5kJM6d/u4
7sqd00YK0t11gqrawvSf73ERlsttz96ZjF4cte52nsJc2XjzvT7qVs5HI5oCo8m7VtALTl08VpOo
Vcdp9JllVqDYPA+8Y/XSHKODvDhjtgsSS/7YN+iruHnmxJ+6srNiNkQrdHfoSz6FUjtD62mzkv8M
qmwC/5EmKljVhE03lKJJ2BXKazuVKQjDPpNtA7qZGeeWq6RW90BKIefAfOFAeIFG2uehGCg/UJ7M
9wj51/8A2mnqnaMs3R8JkfB0Vww2WpD2CBBmr6RqdD9WTvDJivNcuoFqkvcHqx2a6dg5TT/vNJDr
hQuexfo4taMs7yAXhdl+mJa5DF2jZTqD29eaFXtFQ61oIz27EKt4SlGiEKhikWue7m8yD1VUmNSk
R7OCU3o0tegw1H+kbEtU/7zbAaAUpgMkEXo3NPNWr0NbKoYJpTrK0kmofET9YXIdRJsPc1LJ+yJH
QyPupy5x68Jmko9EpOgDSzqUFshMnpzhftTrZEuX50IEtUX/gcuBxxB4gdPloz2emp2eTz6Ph5nr
QEL9xjT/vvf6gdTH9jKTgqbcWaV86vu27GN98XnSHiCxIAra3fWtmYsBrA5iO+83Rx2RRwOVYaGK
f7qmZTEHvVxC2S8BCj71oqdtVThvDlaZLGuxPC2e5HffeVxBMLWgFtJdsdaXRGa31thO0oL2X+Ls
0RzPb9qm7O+MVi8pLhpbGgPiDj2NC8Ien4wsnJfLGiE6tFPJR41kP0piywtDvXpwBmnYGfMgbeQo
Z0UAGAu0OZhpQamGG32do4wadTs1kX3ZCOZbwyx+qp09HqfY4bIBsPdYmErnZYpUH65/yAtHRiBg
KZ5ywwPyXVOrZKmIw1LVFlDftefU6l62h5uxd557oc6CHpc6vQxdysTo27hsJzcWIwOqIHm+/jte
P95qswEekcggUAgrcO1R4GBaZ+gKxddJs7yhpHDuWqM5uMlU1PuIHuq+rxrTI1RO3rzEleckQ3vI
456R00xSc/Nx+FPHlu71Slfc570sPcjysnxGTWQ8wNdvdnR8M8bITc5NUUfVp2KuO3cu5uCA8ln9
aIdl9+n6os5PvgaDh+QWYiqVPlN89TdJmlzFatXCSvK1aX6s1PprV2lbnbgLTgqfFzCuzLcD9rE6
idXMDAIymslfIG48qOoU7PDn+Jel9s5GLfHclJh7Y/AqZaQnzcVVIGPeclxGWqX6ZVrrrmN08w1i
JbmnT920cR7EP+rUG1gPlzEAFu48NK9Pd46yVcSaHc1v5Li+V7t23suDYX4scq2957o2BUu184zJ
DD1nmYctTd5zggK3CKGLUcz8G4T46iZpHLoxWqBpvjLR3EOkLnBQRk1/SUywdeZ9a1dHfWndSh4P
Qygktm+vu87lH+BQ1eJ4stw1yciGA+vk1IoAFTJndgr3aT95mVwjmr58UeTPNWKAhaVBTLef5LEF
cLj1xLjwuUUnG+elnywmEZ1+g7rH/jwoxKQyHz43Cpw96h+27kVBAMrx+novfHBxdfNSF75MH+fU
GFQiJH31TvZzGZU48ucFFZxB1w9W2o5fRikO9q06pIfCSnJPW5xyf93+eY5C4UjM32OGME63JqfZ
0SQFeJPsD63i3BtzPOzNMmlJOM3sR1FI5UZoOA/42DOE2A/DQ3hzrnKiQJHkpaY3QMsxMW8Qyi3u
wsDOGBCqDh+yNMgfpWDUn+wSsbjrKz1v56rsL/tMxxN+01mqoGaBPdoDS83UyAtK53lO5i8lun9J
P3pG4jxHZfTSJkgW6lvomgurxrRQmrbFbbO+5uJQjyZbYtW1XIgb2wuG72Xi62bqVlblxe3xP631
X4PCx99EYC0OKA/1GHTq0ZXq76mdHiASP9mVhJBpC0A8vivqunBHS9mwfeH4gBkAP8A6udfX06oW
mhRMlqBcY+Z2vlPTUPHSfKATORjphqlzZVGo14CiKAyJLgwedbpMyL3mxJNZ9acSDdHKLZAStxGc
XILstxy3jwxp2UlpfVvV8cdxifbqr3EcviZOu0eXbR8wMSVi8MWS/IVdtw/HLWjMhcMFIoXSCEgK
MWJ4FUlsamFVAhrMNzRUH83Si+sfSUFzrdkKI1uWxJ+/+d70uEy5NqjEpQiwycNDZ3aHwKDFvTW/
8aIhGlDER6EbsL4LoRs77RQ0KgQy53FsfiRdxWQtwzXePTKZT8v1g1YOhExmJ60Co5FMk8BHqH6W
ZLvC/FlW5o2mjXvg2Rs5/Xm2giU6QwR90VXWViHJCSxrMPRQ842kK25CK//MLbylR3nhXqNZzXos
9o3lrLsOSiqZqCanIDoQUUdSvB9vAXgwlxLwCNMCYmPZm+bU3jQAJG5pV/b7mQzrYbSd7jP92mGj
UHy+aOiuIg6KeSRC4/HUYbpI0oeoSWW/bVXE0NqlPar1kO6ux6HzWMAwGyAmgvxCGXJ9u6WAZTSN
D+kjXX+7mAFqrP1taG4kTefRldyMQKPBfeHBvUYhIOolpXK0KH6qtnvkxA91ZQhg1v0sTz+DWn3W
tmbXnp8CmpY0qgSXiKxyTQTLdWd0BohTvg7e/lmp2mGXFoF5Z5vAwaTRnN7tojwQSHwEtk1Mr1yl
hRK1DLtcGpKiTi3uo9JsEf6KUDO9/rnOnQJGIAA66j30Y8/eIoA2Sj2WJ90vc93YdXraHscyfP95
o7tPkmuIM+fgF6eul0lNOkQtVpCUMZg3RLGi7HN7Y8vOXQ8rDjYE2J5cdlXcWqy8CKZO0317Cmrk
ZyXlF2ffea7bVttf3zaRE58m7bgx1qheoVtzRuxoc2WJkywxfKnqkqNR5dwlciEzSl7VjnMyzF8i
qd+6+y6tT+MBS5ikgIxu5OkuToEV5EXZGX7c6EOOjnGSAIOjeKq7eluGW/pY564B/g0wHDGfIMnT
4NRcWcx9tYy14S95bXg2U2IPfdtJh+s7eWlRVO6EHhZPYcDIp1YcFGiWGlFOVBkKt1yenDS8URJ1
Iypd+l48TEGJc5Rgfa3aVihldAba8aYf2zHY2EHPbs1MG2/soIxunI46N7jZd0NFOLXsG5kvzUAo
2Kullbo5DQCSDQQOq2FnR9F0z/uqcmfF6Tb88UKmK2wBdGB1gtG2+ljabKSNHjiGX0OtPJb5LN1n
8JluIGn1fm814W2RRf3NLJmap49qcp9Ps7Ile3HhxqM5iHakQosaduIaoRZPQygPQQF6QC7Iqae7
Tg/3evEd/UUT+Re0Y93QpCgPsfSTtZlyX3AlCg+UQqnACqSE+PM3GVHVOHIYLLKBtp8VM/MlmnZ6
NEcumWu1sd8XTfFSpTUFFo4M/9RUOCGj3/c2+AUzsuV7Q4PN/yGZ40x1HWmYtA1B8fOjaJNKgp5i
iB3itGvgTJ5lUY0qkOlLZRC8NJnV/qmmQN7Irc8XJayQHQiNMUESOV1Uu5gS0VU20X+2m5/q4GiH
TKOT48Zp228cyIsrIs+D64L4LQXLU1ulJRlZJmWW73TR2LiUxMbyMJYQ8jcuhYuGaCILEUbeKNbq
ECq1bRTtwJfisi6+ZIGV38iSXG0wtM8B1AKLIUregizOEVytp03oZZSQwn0jdMpviIkA4U1a6akZ
m+GuHw35PpwW5a6YpHmfQI4+pImcH9s87z/WSnarJ0nGjOMg21tJHRxtadB/yF3afU2quXqyotHc
DU2X/rbomm1kABe+OgpB6AXyKQQBXITON6fGGhseznEbgCplonEZUik0c+OTkc0bn/xCjOJw4l2C
sG/wKl9l3b010Vw01MDvuL4UV5Gj6JvJXZ3tqTrE/9SlEDaN+nrYaeYQFQc7HcsvQ2ooW0s+F0VW
bRJU0mE8gm7vuk9RZqgHyklkM/s4SXZVIk8vjRQ53c4O0wNYiuBmYKzXLs1J65pRavbdHDzGudM8
oc2SPmSp/UVv0O7ICPwf3nsfMq6GKhx1R6GQvFaFlpV+cLo+tBFPMOcXM6TjVuZh9bxQqtg4GueX
Iq85QFhgVcQghzVvuOtFjaio0ofRyT0z/0dDJbFBoLSsHOjx7w4uoEx5saO6St7OX0/dbNbCtjdK
K38o7UfBClEWxK5/vHfvRDWd2hoFYuLUupTKUmgcpWr6sBQ0HfNJ+a0rw+KZ4eYwqbPXAPpTtN5Q
COHcnEtLa4jHalFYZg8Bl+lTlsaicBlZzHowkjuOztbU8bOaIa9UmkHi+S3kcddMx0i28rKncfxQ
5LL+aaYAshv0Hl3+aPyzBJ3hjTqgbyXSnI8qA+03cjQRI0+yXayTuFMmJj5QeF9dDH0ddFrTDeXD
kIb6Q1Isy56JWdOxjbo/qcQs4DKSGw8BHeXT9Q965qHCsBBIJ5vgrli3pbQeFdIld8qHqRZ8Jk0L
K+SggiBU3FmlFXLIl675k1TTu1kLGCZAUaflrScUW0+9NZYAXBdKVD30C4rhUOLkPe4Uu3Y2dhsH
4zwsClsgqcBbEoEhz57aSowCJVgtrx6Megx2RVM5MBRI05RSUT6AmY3+2kOi3wXdlGSuFcbqB8WZ
ipvrO/36Ll9/Yy53CiIoc8AtWJ3P0Q4juvRV9bAojfkJGhuCecYkGvOWxgZAR0rGuTjIctl/yo0e
QZw4S+fnuewyd3FS866TDOvQBc4vFbzoYXHmwwS5xAvSrvp5/bee3VhiwwTDj7YFxbZ19K7iwXCY
R109pEGi7zPVfizIso9VYWu/rls6Sx6wJAjNXIyaGIi3KjbSNEkVhIfLh8VR4l3NtE30cqd8Iw6f
BxNxugTv3TZU0eE6dYDYboM6NmuN5l7Qpbt6KFRqp42ZP3etnIzIiXfGFmXlfA+B3mogPElgRVlj
9VbmLT5nnGqTkXtLuHwq6nSKXOQ8pPqpmspki1h1bg4SFwguUlfdtp01BdTotXFBYsb2GQAJhsii
IWk/yA4gZDeWo7B9NxBBIKs4UfwTHG6xda2r0pu2lmbb8kM11WKX8aHJcEAqNAo3MvNLC6NtJTh7
1HvPAB+4zNKkRWz7E+g1D+FetJZBQaWfxiBi3NV73RF85xtjwl3fpGpU8CKD0cW23wNdcXlRla45
Jfa7oz1PN/BplIQAlqDCdmrFBim95IME8rce1KO2NIhE40Vwt/QoccfRIlkwOr10G81MN/Az5wGf
NJSKF20MARJYw5vbgCnGoxE5KE1Mu2oI7uMppvHdviyDcqyll3fvJ4MOTfCSQI/RAVm9DcJuLseE
DNHv62y23NmQM8nrbDN13ptjM02HNw5S4+ALRcnodEt1u1Z4g1QlpLT0Jra4r9VekfaOutV1OnPH
laHVTW3WthYUBvJ5mTns1OJvOT5bVbxxV5xFRYzwQoTNLSQDcZPT1QTB3EaxUJUozQ6Cc1m+FHKf
b1R4Lxp5RRJROGcgwMrXm0jKpMBG1qQfYjB6RtjHjzLCHcV7z5RYDEJvfBuh03MWmZyMkpFjIwUY
xsHtmDO0ma5su2Fl7dfc6vg0aQx4JZmm1SrcRl1uNz1Po3tz9iol9fo+cQNYpNZ8nMLb61699gFs
gUCDi/I6ew8q2ennGc3ZMiojMO4z+YPdTV69s7pud93GWbrwagTuN/16CiAgJE6NzHA3qFQ45r2c
mBLwzCj5suhW8WXgSXRXz074reOtercAPzuG2hJ7NpS6r3Jvhs/m1GTHXmIsGOqO7V1RZdD4cv2f
snQ01P4TPdya9/caNt4mN/xa6s9kDIicsTPr13mlLXNj55l9D6Qs9wK9KG8V9LI82jHNEaGpaVfM
Tb3vptreJXacPpptOx2lzixCqnV9cFeqdr0PrDJ6tNo2eLCkuHxp5LL7mOWCRDCP0nFZoiDZoZQj
77oOoiaE7d5o97oFqtiNFHCkG0FlnTawKHiugg0K0pCS5uqsA+nNl2kx7XtI4bzZjora3kr9j5TS
w/WPvWVolRpW8gxgAbD6/bDc07P3tFFz8/gpHb78BzvccAL3Ly7tleMuatF1MRP17i1jZhKvuXeK
+Eel1/tpsQ7XTV04j7zc/jW1Csiz2ZdyHtn2PUpjHwK0Za360M0PnSG7qjpuhLJL++dwjUDrJL+m
uHN6VtSsjzW4Tc59NqDyPiLufdvCU76x5/5Rt2ZlYxvFNq2cHQa7GMDHLpKTrMzJgxYFSom5sXEm
NzWLfteo8ZZewSuX4MQMFXuBJFbgdOODa8xMSqUocaw68kc1rmoPBfGg2g9RN3xtw8Fitoo1qj9b
OA9EoDmLJm9q57735EntZi8tnf6lt+Ui2jUocYcu1WgNaYW5THXN1cJ5+TWYefZsFrKi7YtUVxmz
bISa8o9cNRqQ7blvRntHq4RHYKyG9VYv6UwdmHsNqXwe92IgtZC+Ov1oytzHgaVMoe8kQCYG+xk0
9I3eGBETFCWmnP0YagZkacwwbfOvC38rwWn1ftjP0hbu7cxZT3+KtXqF5NQDlDIeQ7+T7nI5IXeo
j5l6tEbbRbv3+M6T8WoMwR4DgK1zBneF3jobUTeHfpx9jTVpP8x/h+iFibH3w/Ttuqmzi0qYEp0R
uJmoEK/74xLDXoHyLiHqw/VODe4mMOLzljza2eFDEIVnNUGSB5bIWU6/o2OUg4qGdew3uf3QB18C
JT2OjDDW+43U9QyZgsdgSfBMqVSArxe/5E12PjhOEET5BMZHke4Nqxz3GolsV2vlp7HW5mM6ldM+
Uxj2YIZK+mGK7PYwR0gvjJE9HOEyqM/yCOS3VMjdaq7GDwF541NfaB/LwbE+Au5Es/76Jzjr2PCj
BWdRZL9CI2zN5ZljQLG1liR+nfyOwprxTvNOXfQjhKmDhVRNPd+jZrkrvnIYM2vZKHZeNE9PDmwx
TRgadCvXriEUNLNsJIh/M8i1hjvEyIO7zhhcyA+wACfiivHBML6Hzde+1XdRAqzo+hZcOF3QUP/9
CSsHKZU0NVLDZCzj/DNMYLN1biDthk72tC2Ai3hPrEImmaxAe9JeEa+rUw+JJktH3ZvVBvPNWP+d
gsUNhx85Y0rV8LPBuN7rKzt3fcib7KwovHL1rBn+Y6GhWaz2ka/EPh0Qr7HjXeEYeyP/dd3Q+UGm
gkALl7okDXFqyafrgt4v26WuRbzuVQGsdnPpc95uwFcurUbEC/EspV4hi+/45nglWQEtKwtjvy7/
SJIXPhfOfdf8fP9KQAvaIC643BgdeGokrWdDTfo25hC2XlbtMkYlKvNWNeTC5QLIlJSUMwcfHgrV
qRnJCjUrMI0YtPRXS8s/yGF5LK3oo92kh2ph+Cpq4I3+zQmrybW75mmZpb+CEiv1G0+5S5vKZ7N5
MtBc5Eed/pBlmitHABkQrLqr1NcZpU3du+O0pV1yyUXwDkIjSQm5qjgab75eFtcRJOUx8U0p8Yox
dntjcsNkQ2Dg0nLAA8F/BPMJzXJ9wPRSihZdT/xQ7l2JaAlZzeUZMugbwf4sx6LDDLgJ9D6tLEqg
q6AhK4MahQF4zjbpPpRKProiwu6uO+Ol1bw1op7uGSB4xVymJvGFNLJZdU+VVrqp8xw29n9ZjhhT
7pDzCNXzU0uqXk+Ok/aJn1h54jZS8iRL41ZN7qzQDeUCxgewJgVxJYouKytTXVZNk+EDszpMxyZS
xv3kLMauAc5FMcn+Z5Y0mQq3ke27YnL2wegk7w72XHYAMoRuspALXN03pJETioVy4luxEe0kx75v
4MPtI1n7O7eVsZt0LurrX/GS5zNNk/o+HRRi4+qIIXnSTEEqfDJxjjwSlhsyydRLmIa2sbgL/kL8
pSkF+gJS2LppYVZyX49FmCIh9rdk/wiQWtp4gtHz7iWdGFp9yDDq+0pPpMQ31GwPovAuGA0fZu7+
upl10wt/EYkbSF/UVgQX49QrQ+iCQx6nKbPMnXpfBUU4uvPi/DKTvPUoHUduYgeKy1S0MYRuOG42
rC98upMfsPp0ixQzs7EuU79V5G/MMD/2svGUzdJNIJujO9n6Y2JqX+uwvpl7psBRkAbtkjDyPU+Q
DpuyXHZR09F217fl0q/ibUfYoSkBiWj1q4oS5AQ009SPGsO1pmSfLR+tynjvo5XNpzhKj4Ayg2qs
AUV1okU9iAOx9vahrn9G2pOixjcOr573L+d1/AtEfN5aazpCXLVmLDsZy9GavaLDU7J+tfW7C3Bi
ObxqcKdXK+uA3WvWGLR56vd7k45VVHxW2j8lZK/P11cjfPI0xWP6FOENEBRQWzgHpz47aoOTjA3D
qiWV+aLNUJVksuP+upFLHsDIM1IUIZp8Nuk+DxutbY2KcN1+U7MviXrTJH+vm7gUS4T+FSwrcBLU
+U7XodR5APO0xkT4mAcfp/S2D3bmlmLlpd0CUsRlQIsGlv/qq9Q9wmmTQcTSyqX6A0i/9Zh1YJYb
gfGM+SciyVs7q5u0aasS1YIo9atvWVq4ElMNlALeeeDKaDc1tXwM8uwuq2qXgXWZFT0Wir5xns6f
GfwEchMhhEVvZZ0AtXEZt8aYpH4p+XOcP01Z55ntzZhGaMhuQc8vOAjvd7J/IbxHHXiVbfUNQ3Ss
REn9fFrczvwbtoWbWcaGG17wESDKoIPoaYjH48pHBqmOxqCZ2VX7l5x1rhQeoJCzrVt4nYvLoRYB
+p2OvLlW9kpCu6/bSeVi6xtXLUNvWe7m4r1QaJyEMMe51XFHNm+1nLEu4jaxLAKRbeIfoSe3zX/Y
MT49NXl6k0ypW/lhNjLzhTm6KSNg/4mX52GIudBqN20+vfv0CuIBpCpcjVRnVbwyk0AH9+SwFDJH
bYyg+Ieelh1R2dg4Wpc+DUdXYFOozDL44jROUJJrJuBKzNfOkW7SvzqQ7K33StyILyO6q/xVcJTX
GL50qIcgH1qMICUd2nsnfFKihzrb6p5dSDhAj4tOtWgSgCBaLQbU7NTm2GlTJnDG6b5p4tvUrHcd
4PsyvIt6+w6g5/H6xzqvCrwie0iN+VCcpNVhTY1FzvNhzvxF+ZBOLvO+Khr/h9969fW6oUvnlXjO
4xm837m6YCFXtcQrnm0cQvBev5h+4A5y620+1S85hVCuBrYtYP/rzsQgN1HvzFnut13yuwTS2S5g
ZM32/ZkD9/m/ZlYHVmrlKZolZnlXrXFTFNHtks0/LD3Zuj4uLYer8BUCRTa0dj8aqIFWLEwmH+HW
uD2gzUM6hqKOYvQbRY4LFyIKfFTtQZzg6+uhJDQ8aKspYma4lpieEkD/MK2titcFPwDIReYIOoEH
7DpuT2HjOOOCw7Vt7EWG5Uqt6lEPpdO6ER0uFTrglwjIMmo3YtrG6Ymy7NrOenvK/KS/Y5igi4Kh
mn2tGfZY0Zn4Rx7u5vhXHv6k3lwrhjd3W0H94loFsZpHp+A2rzKMJGhKbRq1zC/lG4vkskKgNIi9
8D9cUYj/QddxyJcoTokP+6a+oSil4QxoASLWmB9LtAUogUnRRrlUOPQquYROqgshCrGUNVG6NyuA
dl2Q+amG/OlyXDLFa7TnLvgibY39uRCUuGchMTKamTrVGojR1bR2jBRHLODqukMeJsiLJPkxn/Xp
tupJOXNA7w8xkPf3n2oBfkWlgcoK2foqHPLeUtWcf/mWztzYP72fDO9vqIDvBSCEyJOQr1qXO7Qh
KKsojCK/735V4J5kA+x5f5fDFXA25asuRA+KKjRS6GoKPO/qCKCH0JrSMsf+ElVewYDwEIm7+fnd
oZ3r6lVZE3QB2e6p+yEYlKupocdI7D/nS7+Tjb8m82b+QzdFAGv/tSMW+8bNYyual1GncGkZH83A
2vXSz6T8CIpmI3Bc8HTCHxVSETXwwVUCgzDl1CCBFaP4m+xtMphdbCgU5ZXUnfP0xzJU752uTo7x
xiIgjdOV6a2iVWCvYmQ8M0/nhaAmH5mc6JpytrG2iw7x/7WdSehFWZUUShFQ/G0DWoujzALNn1Nv
bdwlW3bU0xU5PSN72NnYz5GGnrWEQX/ktVtMzAs3Fnc8Lzgd/hZv7JXnARgOUsMuaJ80xnR0lPRm
0Jgicd29LxuhqQ06kob2+uOkY2vIKAEmol6+mOFfK51/X7dwId6xjH8trO6JIQzTPlOwkMrtPtN/
ogbmNbJ1IykPEMV25JredYOXlkRqTp/h9c2xZqT1TgLnwsQgVfmnAiqaPDdfrps4dwCNmUMKEC2B
A2DzTh0AknUwKTkxXKpsr4xSt+t+TVvlzfONE0ZQsuBxhjud5XqtxZA7Sl1+WQWHzDEeE+1zbOr3
0TQ9RXkHP9a6ub6s8ysdLBUXBK1Wjiwx9XRZTSDpDsic3IcV4w5cRNOH0H4ZtmbsbZlZxe24Crqo
KSpuQHOfZUbsxi3lgbzO3Mb5c31F59GOFYmqLaVxC6Ll6qSqjpTZiTzmdOmegrj60kHzrab2cakA
RkRbQ8kufTFYV1SnyP4Epex0/wK5l6jCkf5FCa2YmHe0NH2pdTSsm+4v0M/t99uZI4pzRT2aFEzg
tddassjVdpO8VL2vZ0mzawET7BAtKG+0ftqiTV8wxa0OiY1GkxgRu3oTWPQ7yzlSBj+NA/0hn7Jv
UxKqh8Uy+uP1j3Z2gOlk0McSbEeB6lwXJZrAVKW6HgaffsVOsqpdlN1et3D2HD218NpPeXPZ5kFm
tk3FWjhHktv3cr/HYnNYirS7oaGeeJLcqAfdaJ3dlE7K5+vmz7xSmGf+IpgJGk0UnE/9ZKiDCJC4
OiCXdQgZxmypL+Gu0R6ZnH7d0NlJE4bQjePhTZkfLe1TQ2WVIPxjs87WvM9QxAmYQZpYKF/9c93O
Rd94Y2e1oKWrUyVSWFAnf0m1Bz38kmkbPMAtE6uzVQaxPMeJzifTPgzTr9F+KLUf11dxye9QrIAw
IASaccHT3UKgLdFQlhl8OZ5cmdGIk1ZtfJAtEyKCvHE8dBqLNtIw0SU/1O4pGT5eX8KlXXqzhLUQ
W9aFcxtb4ehnRb0rldoraQgX5kZT8yzO4VbQWQk74B8s+H6nq4CuN2Ztl45+8Zu+g5cYL21+HIZ9
Ex/1LRzNhRXBGCQ3AUFD8FxHcLu3RvBrrKhqnovkJWNERfJyfdMuLOfExOo+KsuqslJUQXxV+V5m
v/kudfnUApT/oJQb3+fCgTwxJfzjzfdX+wp4LjKffp61JKg/Nfv7hIqkspU7XLZD1ZCa3qvO4akd
SBXJOGgxu6Z5zmh7hc0DDHVQ3Vl21zfvQixjRf9aWnm0oIoos4UvdGXipWi2Mqh5n2qeFDBYaWP3
LpwepImYSohMrRj5qJ6uKpRndbarbPRjwAeFvrgjr5bry7m4cei3vqY/EP9XkcxgbHKHUD8yo/Jd
XocHtAVc3bzRp/zmuqFL+0ahAYKEoCdxGZyuxa4nY9SzfgId37vxdJtVX+3iu3gXKf3GbXdp2xzQ
Q68agpRBV6bUpAxHWW8nH7k7iJRaEnl9U7w7+YFtLgiv/IfSIZIupwsa7dwqpYkFRVp6b/6W1HAX
z1/VcK8oR2AQ72QHUcs7sbY6szOvLmdKh4mKa7LLS0Y6Bs/DFpX+QpqAETIrqu/4+BpM1CiUc9uu
mfy5vmcwGwNaUcutvzeoLAS/0VnT+61i14VPRdmEkgZUXoS41hVrhAgGSYqnyR+1h5I2fLM1avjC
kk4MiD9/E4C00s5kvR/xhXTaj2niUS4M0AVE4ydTLTdxq81BzRci+FuT62RrGusl7SVMKjXByHiI
yI15L18/TucQGCGgwARAyu/UNs5GECTo0dgVWa+fJrfDHLqLZpJ2t/uhN9002cmcMouZb7L5ZcPw
5U/2r+GV3wOVSiDScrrs1s/aHdIf6hiLLPxH3X/T4nIvT4ZbOr/01HDnwXZt1R3TLdWMcx7Gavmr
Mx6URaPaJqcvVHXwWfaDnqo75jl1/JwEOgastsXaBflHZMK16QUeaVu5dGUzx5OzXd0fh/pQDsGt
nlb0AI/2cuicx1aZ/tNngh1A1RgMBKKYp/5nK2GvA8id/Jg28ZRVbkNhOqMYmRueNblD8Jh0h57Z
59e/0oWwDqL+X7Mrt6eyMRt5NBNt5U9OWLrZ11APaKtuBPUz+QPC0hs7ULlOlxehYiE3OnY056ed
HbMP0nCcPzP7WHyE6PsQ/mh31aC5S6fy37E3bqzz4vEWEq5U3MArrfM/tTLCJDPZXjtGMDaW9mP1
l1FVh0VqPTUeDtL0WQpur+/tOQZALPqN0VXZIOtHlEYyjMKufbaZemvASUjKO9gEhnEfDp6tftGt
7FbG5SKGdy7lRj3uHCAufgEHHP1hS9SxVt6vLHY9qovC4Tfy4qh1L72W7rug/aHUB10e9r0139Zj
7YbaLko79Mmrexj1QyQxe7i8TcP7ZvlhOQ99Ftzl4VaAEMs/6S2sftwqpRibhMlyGj8uNI2DEeS7
zvkQ9Edt2gXNA6JF0Udlvq2CLcyaOElnZlHhEIgIdmfNbSjyMg+WUZhFIm8Jj53mZXn40EjOz2Uy
9rYtbbwKXt9H1yyuvgKzFFKGYmOxKozbZelvwtrTDNU1fDM5RtFDqyv80RdNRuqWxC2U3Ca9HRb5
2DbvRnKJPacJx+pF109fuSSTe6SyClV+Sn9UhwdDfam0jeWeHzXAczTo0fXmfyCXd3rUl7nV4rlS
ZiGv9SI1XstbPl+g8u6ZIUV2+l2tht/XT9p5FMOSAOAii4aI0FrmxQnqtjAzc/YReAvIdmDOKcmu
3YQUn7vOqZ3Vh0yhlC+Nbsx+8iKbbtEcJVCkXxv5uQfIfH1J58nBqSmx5Df5SJ06Zark9vyaBjPU
NzBb5pv/JyOgcAlSvFa1tZFpyLRwxIipHxA2reeFTdskborYfur+Yin/WhEZ/5ulOEtZV6aEFT35
WkAqORaMUiHuZtoPZuU50CO1ydhY2fkrAnIH8rB0cug6IxR+apNRQfOgMlDFt9JD4vwzJkere6wY
5JJrGzfLhQ8FNRnuOLhNoQy5utk6xZ6dtE0XH00fFtM/IaaxxPX+ujucDRllJB/dQ9TxOLgCsbG6
qPuq66ZxSRbfKp/Kj41fBambV9QzUTN4mmy3Y7BLxv+7bvbc4bHKBGKav5RSkTk73UYzL5exMlhc
q0MgL+8LyGeTZ2gvIYXcLr65bu3ChXlqbrVIKFuUnzrMLekhiB70JnPH5mUY74KPKQReS9rr2l7S
55s5mnh0/Lpu/txnTqyvKbtdTbu0RGrTL9C/1+Vvtfl1/kaP1RvHv//FEk0SHSgbb9zVuWOgXkYk
kWbQZZ8S6bMc/Iiav1rwh+fadUOXdxRQDBABgy+47pXZztDDr4oW0BDWrk5iBsDELrFZ4tXRDgfa
dFWAsA8AQUV6rn4MwI6u/4Lz24BNFfpBoAIp6K5DjJrL3f8o+5bluHGm2SdiBO+XLcm+SWrJuliS
vWF4JBsAARAECYIAn/5kz9l8lies+DczC8UM2QRQqMrKygwrgiX1UJXP6yU+RNs+TdEYEo0uruKH
vz/uP8qd35/3IdjEcjFyKnFOfHgOtsf5B2x2XpOwzVmJ0YyTwzDx3594WavfoxseiGIYuuoXT5SP
Y+mFBw+Rh9g1ZsNIKhQG522q0WCjn4rW/xlpfn9S/PthjKvcRJnCk9LwkAJFyOXWZtueh09KvA7d
00iz3WQPcUiacYxOANgbP5/M8skxuVxyf/vBye+vMc2weHOV2m6q7hur/uHukyX8z2P4Px/0wyVb
bklvKNUbeNNyfCg7QOZ3sW55Sg9/X7k/RwERU9EFg9jCRXEHJcjvv2ScB+HFvMFTlYgzjL9lY5K5
PAZhKKA2tQVnuS5znUDMr1H5uBOF0ic5LT0qV5Ls//4y//VVwYS7DNiArIs4//u7mNBGXrMY9iv6
raB3w2ednT8jOeaG4DcHPZAUJUH+4VyUNOq6Mc67GyJ5Wwa4679kwZeewyKpXv+vxuLAunDUkcJC
DwLQ9McUu6IbLxQn3Q0ddJ0amEz9n/fIRXUNhCTIK0D4/KOCYLmOGHstEbZcjLkufSt3Cb9PoXLx
mVTWx814kaW8oJ05pArBnv3Y+Y1kbp0ek+AmAE5C2Psw2lrACh50+EbpTzbkfz0MzCdkYujtoT31
IWnpAOPmauvJ2cyn4Qt24FFCurtEx4Jun3DDP26Hy+/630d9iCXGT1M8Ck7OSdedmCsxu6aDvZ6R
jBEi6x5y3SFmX/6+x/8Izv//qWgEg6IJqP3jJszhC9cvSxCAa+jqhTzl22Fdj+TMTm78RbYIXLn3
vz/y4/Xz7xOhanjRVMOGyT4cca/irpgDfNLIHOKs1S6sw1fgvnXRPfhTwT4puP9Vpv/f4Pjv87Dh
ATJg/+PE/X6MFcZRxcbxXTcmHoVTF2mtOpoJcqZT8pXKx5h9JR0Gea7RSukvA85jM9uDHWhNfW3H
n/H2GSPy4wWFV0KfH2B6AmQYUe5yrfxP+q1SbOBlTcmZDAe53M303nVf0Jv4ZHE/BrB/HwPa5QVM
x7zBRx8ytHTZgCCDzVvabx2bTgTeQX9fzH9b6R++LnJ5kLNQsWC6Pv+wa8VQ6iWPFlTM07Mtv6Mc
hKh3a/zb9K3UX/3cZhTimbtgep9vOJjGumbya/ap6u9/HJ7fXuPDDVhWDGossaVn0XV1hZHqKrlP
g5YvVwk/9J/x3f9I/fFloUwCskaKSJSkH7GrFba4MLtY2blyjzG8Y5PblUxNgV4sPfI7pDXn7DOJ
oj/Edi7PRAsGHHsMxIGH/OEnRg4D7K7y7Cznm2KvnaqL/VRc9bDjvYcSYFLtU93m3ZNg72Qva+ia
hl2ryk/21B/p68fX+JALBEKC9pxv7JyQHyvmo2HFgV79nYSAyuvqrpfxKR7bcdjl6dIE2cvft9t/
xA5MAVw6DiCuXOZofj84DpN4fMRQy5nnLyUt6i6D22BX8++q6GsWdbsBygV/f+THFA93PyShUEli
uB36XR8HQrYRI7ELMPOzHZ8YfLDHCZjh8e/P+OOgXp5xkVhH5+YiG/zhZwlKLeaIrTsvxVivGNPh
/Wdl4x9fDo+AGsVFI+jiq/FxGKScwtiunvizP2zzUxa04Zsb5nqGL2ZxqobPauNPHvdRwNbSnPXV
iseZ6QS9ONiA+l/Lz+AtX3ZK1gNt4tO2m6/TO8Hug7EO2+H103b8n7Hp99/8sW85lyWL0Bj1ZzV+
CYFw74s65jX8DisKXaYn+h501wqcrjm4JsCOUF5iLGwZP7nX/zy4mJEDK+BidI6U5Q9Hgs7aykOu
UpxlDHTlNM9fZzW0+jsbXiLYFc5oCoY3BKoM/rx2mDdCi2OuzVyjQ1NB7PPvW+0/3gbTU5AhQ0YL
5W0MyP9+hJBTDHM0ULC2BwWAW2lyxvbmbTdCSryKO7OLM6IPkXdmZ6bNvKVDXJ2GSslbfjFIFn6g
+6GMGSaLvTyss4LvXJGT3cbC8JNz8efZw7ummAq8pMhwc/gQa1ycboWK+/k8qm9LMrdWPvbus6FQ
6OJfQudvl9glvYf0DEQQUJFjuX7/Jk7FSidT4J6SoqBpLQAobvXSsfg+XUj0g6S2f9uoE2GDOQd7
7oLA/PS+zMXByBTS6KuXw820Yvq/ZZOMvk9wr7/1PmC/lOB5VqNJX11tCbxh92J0DFLLqrvbVlM8
T8MKeh9fMx7XdrIwZrJTYMkxQU1zWNGYdocI6rNPdElgUNXn1CW17gRQmCzky8FvWOIaKnxBdBKZ
xVCFXcuhFZjHwlz0mpp3DWnI50lpmpzGIUiWJjKWweSwENtzqOd55k2hpfLjTTbOTpN6YFHY/6KQ
piDoIJddVdja9fO67WE6DMk0Bps0v2e8hH9AjRnw/h+/BBBa5gnUgds+sxt6h8wHGGwkBoprtYf2
5oQ8iqdzHeUUg1RiZn12m6pSydNcDejnRiMbed0ly7K2eSa2DryvHlgxt3MSwlYYga1JNC/lId7y
hR3xKgCEAjgYvhuC3B0AfapEk3VzhM5ICEQRQwVDVts+Ny+q7Fzf8syw/DqFtg7kk+eInii8bx+0
4BPseFU23lCRG9uCUz7fOxmSl62X5h9w0uIQzKQpO8c9rwwgrq18hFVFpQ89ZHDhRe1Ts7bw0M3a
THHLGzLO/XxwY8lJ0y/r9NNFmHltoQU0ibYsQ41wmPi+33uWcMiLY5z8NBoZ/9RZ1QWHAaSUq6wf
Ar5jqnQbHOAuy+2SpYDns5CGNvMSGHKAcpN86ooQXdAYultxDbLEFLSGFTPMhRK+po2phlDuLg2x
s5irkgC64+MdhqTEY2ZAwKxJyhJIa06guWLoVUz34K5F/fVG0wm/aaTmwNaxixoVhLE/Froy16sL
fdQ4dEd/8lyx4JSoTqJgmUw87+HSjV3hVZi99wquMrVZlah2cZCIpJ5cmNxPydr1DbVgJR+XaSmg
zKHnMIKHI6dvSpbLW5XYFUJawWz0RR8EHVA1lAbDLZHta5dvWC9CzBI2JI8nhrx9s3InRrpsbZ7a
CkVgyqevnIM2XGtMevo2kDNL2qnKia1XiwoDGsyRb7y3DM7VF23lDF1+jHpOHgLCPbw3myQoFB4Z
AporGVZjD3kPBXlvBvHeOtmixV+tMKIMzgWYF+V5DjIYN0UDU9PeZFsKAZwitz8cxNeeYNGQ36/4
jPdLaKqDGCY8e+ite7dgwPV1zFB9NhGsO5HCwMYaEoqs/yqhqP2VZDnt6tjBhbVeLMHvVx22WF24
JX8J5VpgRaNC/0w8Hda6n5LtivQMR98A5eR1YtBmRuPKzKLZOqVMjbqjgnw0yLdo87qVP0cLx/i7
82T6xw3OnaJAekxXyoxeDwW9CC6UllQN2OX50anKzTW+olrxBp5jg4QyrpdyLF4DDa48LFsWYVHH
9d3Wbp2ku1BPlytOZQGocLAprTmX+us4ZnIBzTkW+FqcBQhpVSzfhVk1gyjmghdlWy7KxmQyYk0A
W1HSpCqsPDD1snuCqIcO67RD3wyE2AxJWQFHofds6ta5HVZa4UfnEI6rMZgcfS1AbPAtUvb8n6mA
FUm9zYpvDYUT+NPApPsxrpqDZjT2xXiU9LKo0OYIb+G8OM5wWYVP+WWTISBUsZmugm4Co4sPOQKW
iUU27LZiC5NjH078n8WNFSbpSBdmuyTS0ClCm2K+CrnvuiNF4rfWa5jwqElTj4Wwa7XmIB31PmuB
+K8Qvkw3MzZhJ5PXPDIqxWTXomxdQR8LUh6OxBNGUucSZrUDMpqek+U05JDdpFIXwaFYBvkCUfpg
OpXVrA5b6JbxIDOtohprEvC9ULIqz5RC7+cenF8St8EsLz5kW79eu4VA5s57dN/rSeTiPG+wYzhs
LjCPsOgJbgEnc/G4xsHc3wThoiJg12lyQLObgBmBqP+KuUV4hybw7f5nXgo43ACoZT8cehaPHvaS
SR3bMrtflsLophyK6Wkzgvd1MjqYI1ZjmqDlXMjQHkpkTdtOVMuW7Blxizyl6YUS7EoyDoeAQdq2
7jEm9gTlkSQ8RvkS5Ic5892di3DTNDmo5VEdpLL4x80Qtr7bMm1NA/nPJHkMswloR5p0ejy7eSzP
I2Yw0DfU0PZs4W8fcxi1abO08ZoRfx2YldKWhpHN69knw7AbiKki6Pzj7ZsI+3NscgCk+Ixw8Oi+
LDBpekKmsUa1QMDYriXVHs+b0tKDumTI2EQxyv+GJtP8De2q4gHKfvRbL9e1xwUdQaw6q5ibbua1
08uRy8Ddc7QN+r1mIVBzkVUqr2FmHuzCcDGQi7o8rJ1oCVq242V2iokZ1yaBw3L1vEF6NagvRpuk
zYZpsXUZmO07gVK3qzt8aIi8ByumXewYJKBfFsmZ2lHGezrQNMYQfNi5U6anyjZA3hhDirp48jiO
pOKtxEDn2lgKkRIEBZWLK+I5Ke4tq7CLRhkWprFjaOeaXHpoLeJ51l2GaugAggU2d9NV8/hckjwc
wcmE2/U+EgR2WqkZ02EXkon8chl34072WXEHXaFLiQQdD96KNYDewJyvGgeUAYxuO/QEpzZYVbwI
GGwGoWlIgqccFqKh6BYHSGncNFFzhbUI74K89931HC2SHrMFfz24rrL5wUbKPBUM80yN7cY53Otc
cn1NGAuug46M70OfiQefWe9aQwUQ25yMC8NEullLVOEqnU8VFKgwDgP5cXDvyFBU2JEOUIFKYhvt
iYvsvUiNJY8q4XqCP+dMyVNmTPxVGlVWNSzqo/k6N7G3uM091NBAjNAhex4wRaHqNe0AUyHzQLiB
YK1f2xTGfj1mZzdj6tCMy4tao/DXZsU4NB59+vWIfhAjNfLpKtp3RgvkeshBAaTD6Biy73CXs/uF
RwzKe+FQ7eDEWo7Q1TFrdiRxrMnDNlQxbcsRGgntwJdIPHYOEglt6Lv+qwkhdtiSsBPpTWGLrW+3
eRnJYaOTyk5QBRuqE+oMlFwRyJDDj4BUBXnscIZkHQQg9bXrUq4hMiyO/AnZQlms/lFxKDfeDngr
1drCJS8Gu+N73OXRuO82/GOlhsh7xVBjgTVswtckChxtErT/H+aAbG+ZCUu6i7pS3ksgj1fKligh
LBP8kcCnQ5+mRYYPINMDX71cukgrYSbwjvKVfl8o9/5Bdrwk8MwmGukDBtzoPqTDNjZ0iShrslGR
HlptVtNaIWM4VyR0b6mwZVmvmBaqWm5YN++CfMIaTrjEkhpmMin+GhP5DpVW0Nng6zH9kkJ1X3Vh
o3mnERoFLOWz0tRJCaoKYMKJsF0ni4TWFsrsN7EfrNwjkGF2n/UFue1ZPCNxCXX8BXdILmpe+uGb
8khzaliNo6jwbMU5cnzbfC0JvnJdroxWqD+E9T8jU/T3Ee828FyMfIO5wtjt9GwRGFmvKTjgwHRf
4iHLkXUEEJRF3znx54rNFLVLmGxyF/e4DUZDYabuCvk8uqg78CEW5wqeUge+heULCTBCb4PB3odT
2HWNSLso3SV2ir5XNAROAOufHsthyrQN+yzlxzKhBRZULTk9FCTUBtZhixuu4iUc7Y5laxfWGCwC
vxUQOtyq59RM6y0+EfJvVk6AoUQ1BeKq0mNwRTLUq7vMcf3cxQtAI1oiza8xQ11lUIRxq6tnE5cO
KtC8KnZ8UiBVr1raGMlIl7I2g2awalHMbANS9w14JgAocE6gFzPSJuiLSv/0a4FvnsyQyGqmnsn+
YKFqYxC2cP2cUX6p6TD1mTxlZGL8iBmLNG7jcBrn+2LWm8TBxJ0lMKAQgDEMip7dz4VIRAOF9f5O
2RRYQkgumUacCORooYOAf1NMAMzgrlY6VuPuzF+XYcheEtOj4BjTFSrzQdlrXg/GrrfBMkHXc80h
ewnMDJ0udKCtmxqvSClqRcZtlyFSR008AbCvc1gOhA1fNQSuoES0XJMMJDmZSfyqKl3VTbxg0gKZ
VVReabY41lT5LKZ6K4Nxq3lYOWDQrHglMYN63QxTQYfZNi+jJkuH6s4lKh1roUkOm7El4/lFT5fz
phQsBjU/XfxbRwoR1hBWEn1LTW4VWHvjcA+TheA9xOQFEJ3KSo/p4EkMzZKXQ4VNKQbVVIzRR5dN
6f0M35Zyl85TMdc6IA5GRxJWq/B8gkmDTwEs1uDZAU/UhiETXWey/poAdYJ9mtr0WuNvWxPaTNyB
ooOyXSZc/rTxym8jTsmwK8cJR7LPh5I1AlkTaQTjSdGSuMjQ1e8HvFOWWv8lDGk/7cMYgQYRRRdP
2Hn00UICVtX4GwnaqBKKAjaLpzvnFJkg70W1ax00YFH6p2r9IgkU7HZEc4YSypb9VbLFHPZh+Qij
4XxdhtslB4pIoh4uLUjcNoIy1tmspvCKhAYDuvIvJhH9AyzTcsA/UDp5ChUP1QFTWHlc0zHUvo5x
GuCckUIDuZbxyH/2copCTJsRhEFqS1jDV/lG3yB9tj0Ytqa+TTpAHPhP+v4aX3aC9EyUq1uoZAQG
X70IHn2M0dpIJSrchVOfgxUW8SRvY+gqkDqyBHbvXelky0mPEbcO0+Z5W6Ky+1aKLg13a5/LO8k2
B2nwQNBvHtVqWedLZrJaQ/3O1IKKEmqZ8wASKSwdIKw6Bax6WGFAog4p41S0IGdgkG5dMraDHGBk
jxKAPxr3kxJRDWlQ8i1KUztcoZhQEVLCBcAdKwOUqwN8c2PUYUKrHWS7SbQjCfwcxrX3xW5dBX3T
wsovCugnPcaaJ/qo5azHx7EiApf1Es6qWe2AJpTQUpInFQ0Tw/DGZtK2VLDMPplITq+OqxI345xV
z0TKcWsuV2hRp1s4ogwOR5QsBI6W0XETTvOD6jKT7COKfLdkLhLwcLMLzJIAa2fNHETRXU56RG43
hPPdFEcKyTUPYpx7iTu27lQQ0xs1RdNynU0LCkYYWQAcTmlWIddPU3LsPLx2wc6OlkukjMHpG2k6
IIk1MhnrHFsQwK7rO3yuOIXVJZwX07KZGOqAFuDoM/537gDaCRAnSrLlZSuVco3Rk0IxFgDav5NB
CENdCydf3OWObuNVkkWw/ki1mcoW2rNgXTPshLiJYBoQ1TMH7aEuin6GvhrKZ40INcMnN+/jLmxV
uIrbpJLVWKM4QrTbwiFNoLxO0r5JChL7ms9EFbtObfD6MHLQoER2fokQ+liyW6OewxNnVcglhyVB
6euTLtCwC8iBWKfEo79Uojz5GW4q+LbpzET7HNm1waV50S/vsNdBrswXU91BaKLqAC3z4m6E1HkF
mNBFA7JLuKQjJaQgkauJxOVRJJn8XkV6e46D2INQYgP3K4bEP2qZZIl4m6aubMrOdw+VDrDj15jj
/isSgmt8QePrJehLi/oCsh1ZXQGy0jjJg9+PJUI0ivflEvU2sOH2qKdH1uQinfPzgvGR7rB4UYg6
iBli7MKxojsBfUf0tHyxzM3au7Bs+g6U7Ya63HxL5sGpHe3JlMJOHlSMmq7L9qNcl+R98EkO+GbI
4ker/bzWdEZu1BRDisMMkVsFlfdccdyhVSLfLIdOBcSIkOEDHJwkAvhMLp7fk1qGBkYKw/UqKoE4
tjIUTx0kmgLUXfZichpzddetvtx2ZehG0opeJlApdDABbjjCwU8x8iqsbRqqs5qGBNAgU/NLHGUi
OQzhZs5lqRVrvQJOUzM6h8O54jynx7ywc7SP/ZrE+z6waPxQLgccMijy2D06Cyvo41liQOWOp5C0
gY2S/mgR279UWS+CNmY5ACZASQVr9JYpdpf5oGfXa9LDUmKOIpDep1WNcc19ydLG68W8JdREY5sB
WoHEVazM2oyRZOXO6jT+B3qQBdZm49o2DNlOvNtgqTc1dorXl9IW9lZ6ZXELxKNaoCetp+/BElTI
XuG7t7R2EBkSANoL3G7RmL+u2QWCdCAZnFQVqPU0qpDqZoQOv9oFw5IdK6A5vpVg5UT1ADnuY7Gg
ANlVlZDsMHgpy/oyEYlYSoLyVpsAnheaIqtStXUIDW0Bwg/Igx4XduCBzyxkEg9acgHIeFV5cegN
FNIxmLmgV2l96aC1zCHXs6dgVimAmmnZNZEkIcBladW6r/QEZFijLqOtIHBj5DoLeAuehASmN9H0
ek51MR0JbGAhXc4djhiGmMuu3QBoUiDDcjJNpF2h22WI3fceu0w1VgiOpHeEPHY0VhR+Hjbur4Il
lwGI0kECEAYfkV/NHDcg0qx0vFaWA8pxAEtv0zBdp6ZC1XacYCUzt1y5EEKlXKobQ5cQr5At6ByC
oI2Jik2xt5KWiIHEh88AdbhvI+UTJEwDaIhIZbSC1A4IgKaJ4U6pgRSZ8lfEqhxz+srO4SEeYedb
956GtgV/PRyOSESkaqBviPOE5UJW4FNaHAqMn9HXJZm6H8jIPG1o7xik70c9xvNRwc+OAdgNZXDV
R4Ne95vFv2o0eNCEKpNFY2we10R1GVEoAQv5xRdtglJt2sNSNX/kOuJXKxHwyMzg0pGJZgFr85lY
x8f7QFgShfW6hSyGE2oFQTXHwQ3SznmPTtLSXfcbUJUG+EqS1aFQdmsn3rmxLQARv3rmkCEp1a8P
JJfda0a37E13/Ta8wm5rcV9mXCHZU4xL25+2DoPdX/CWjrZbOGe42rpqjK/DrIu776uaNizYoMeb
aFylbYZKENXgfFmMPSWF5i1xCfk2hVGJzZAO5ZNeSzCxutBKJCeh64ZHP/IVYU3KGRhrPHtSro0w
SvLDWM4XRVFYjKXqbk3drE4kNiqCyCgMTYdH6MVGWIvR5rBM6fs+aOEql2OlJ8UehFAsRZ4XdfYd
oq6mBECOZgHKfPRzYVc9JQMMLjoKibg93AWCqsG9t4K5v1g4Il2ZPihiBOyBBm2AbHW9smaLvgId
N2ddoIA7cGQRdEcm22dnSPdM/xBRTh5s4SE1t4kIQTJPqJdAsFEtovSuVFk0M/5P8iS5tfpocudE
u8yFs1cW3SqE6SASDJlbtJzlPPnxefa5YEAeVE7bCwKftsU8pkfhllAeYRtJg6DOSme6A4hBPNrp
visjDPkWkl6NfMNyLTYIvyHXzXtI+nJ4SaalzNAPwpzr5Z1SLNc6hhhfkGrF6y0yL64B2M3zDplp
Bm/tYQEjP40msCECeLLGDTc2Hx8m1Ehix0rE0TYhvNP7rI9IdwD1LvmaFshS8NlKFrTMQDqOYmwU
OeQydp3dbeBcmEO0WtGfTDWnw7WLYMkKB4IClrE5N5K9rBtC4qnvkN50wPg81AVqXBMm+5lAxdJf
h1uUnwxJTQ5dqcsQNQCgVxnMo39nhhTdG5A6V9zjek1QhPjhQqCZJJIkGumrLVWqQO+KCWSxA5Aa
pPY0OM5pqgB0TVTBNqMDtIWuADg13gEcmzA4fUSkmsJmqwblf01WbfI6yKhc93QshruZRRo0kmBL
kKVN87bcjHSKRcP0OGwPHHnIc9AjwWt8nosn0DHQyml4oHxwVbHKli+jiLeD0BtyiQ2zTOIEQWbA
mWMZyrElM5w2DrlcVXZXrRHDKN/I538ilsAjCiZJgtdjlIb5sVyEuSughpnXfjbRDqZP27mDSU0M
mWekfLtEye3aqXDKa9JVYPGkw9S/x5SHxdkqvYTAogCEIUnNXd4g4Mz0KknsND1kKnbocygZ0j3r
OZJdwmUKSNqVEginKSlKkXhEWjDI7RTrsn+i6JuBUBrkYCnBYsA8aGiIPFhk1+yEnj7ghQF3Y16P
o0JFRLswfsbHLL+gwnBnbtb8u62wWLVKqT0UbOvgy5LL+duWVQZOSRnE7/dU5wnBLih0DD4wMwBI
1ym/j4BjSuAFeeHrTuvS1QABvKqjNQ+eOCD3oCbKQeShHzrcBStQf1dXoy8kQGmWTngbGFg0Be5o
nCId+12BaP20+nH4MQG++9JbgzwMOiGqSbctOzEB7Gk3elR6TcQN3omlYtKtTG34a5BRYup01NGr
oIH6AfPEYKlH6+RDigQrbRcU3W43x9N0v2J4o6sxCby9LAKubGYsh2y3Ua9doy4JJvoXOX+m+Yai
XOYUrZ48pt0zF3MGAsIFqDcovHcOXASGXFb3a0udZWtrucgrnId0eqzQgwZGZZjPmxlAytDMdKxe
PQUT6SSQ/N9u4PA+EmbRw+siDZ/fbrX+TgQTIOjIU/uDdAXSfcrE4OoIyNnVPPQ836/R0J+6efVo
qaEnhAEGQJlYRxTy2KNQGDqiBZQhoell/sUDA3jG5ZC8gVWCzhAsxRV6bJB2fwp63O6omJbxOcGH
hDORxJ1eB5MMPCB3Fv/Il7m8nYUe0cGItOZNUBqLIJbE07Opwu4+SjERUJqtevJlx0O0dqwP6ohN
APrFIoDYORZN92AMZ9BC47ivAeGR7GWJV8oOunD0QOE7x+oJfagbt0Kqsg64Z1eJqwy6Myrt7dTk
yABPrkoh07qhO/NOCvRAaoCf8ivsaAYAYQANHzCcMKw7DL3MFTyafIhJxIjOSZMJJNGoIWyHlaY+
uSowpdfX2jH7RsPBpBASWgDURtmq1yNySJsCpEcruwEZX6JpNqau349zF37RnYa37OqAczWlcljf
JQ3hqjuNChCFYaDbujWGDYG3wn3ltut/rWOlh4YMpkAXqTf50xAMKrmZZaKe0e3fhrpaUQM3wyxK
dcCvjm8JTdlWzyurDn2CjAE9iM7sZ8nYw6Q3OKVpbrCpUuZRAkvNxOWQe3UcdS/Q2vAdf6R63iQ8
lWG2u8sWjLQ1YeLLt61PwKVeZLc+gCDAv0i85t1CshU7Yr50NVAUm1cVGHUDYIC8e0tnlI7I2n7A
C2g7Sx4Dwil9fiWjC/fVmip7TCjNwjoYRP5rcFtc7Wy/5MOjS9Bqwx7042kx2FZTmMYvqC0ukLkt
wGiyZFDXeqHQ6djKeEY+FMYnKnxX7OYk8+A95Zz+qIQz93wErlAbVMt+D3zSdQ10Md2PIIWn4h52
WuMrWBLIekqSsbxFWhlkoAcs89Uae0xBw3vIasCQTOsTl34d9z1S3seCJpv+RimYIOBhZwoSK0kA
slwji0DvA2iN6utlrtBpzhN/2WW9ttsxX2OaHtGviCna5ZC/PS2jhbuwy12SHKgJtvjYi0q+9Dhq
KZDaKUv+ARZroq+iWJPpG3JLAnbFilkr9L8Tuo+DXkUNAnf0DQD8kB+Mm1m4EwqGVjXKhhxOVlBr
AqdCFmBXLUuEwRBQBk32JQQvAOkg60Z9lW3IZNsYHeFv+YDWeNshRoW7QfAUlAm090G9RPXBjqjL
urUp3dpV+20zGGxLOeCpQ9VHQoO67TVAimJVP8sKDSggb/3/I+xMliTFtXX9RJiJHqYO3kTfR2TG
BMuu6EEIkARPfz6/w3sGZ1Z7V1mmRzhIa/3t8hmzlCU87RG/SI1Mrs14IZY/XZL0PWLKHTl0uhrH
pT+xEurk9ysg+KFvpuFjKCFp/iT86/hO1sKpMyX9lIsTBcEKHVH2fr6rWjoESkN9xLkibgsrxVYE
6Z0s5uajW8HPOU+K+DncouC/ddpEcVwSV7qHcqvj72RwZ7AIsQrYYJj4UxQ2jrk0FfJhdI8spIiZ
BLkF2xzoFsp0GYEMkqp15mNoLIesdYAnTxQzRPORxw5UAK46WA5ogQaiIrXDizoQ2Pvsj21dP83h
CDYagZ6ghAhQ19wytwYrxOlIKouuAxREBVdun3UkWw6Zr7yNyXVKwjfhpruGNN5YJcN5auHt+3gy
LHtpBZTmi7Y7IYPpgsMWIDmC9YwHqLo1cT9az73yHB2urxu7mSI+jImOXM7tNFyyrkpZflYm+uTg
xECkJoXjzYDjk9+8xxbRiFwXGEm7zHRO4LzYPrxWceMnvVmcI9Ip2dyqWjQ8mHsFLaaRUURHHbG1
Zhyo8XqC7tv8nFSOml/Q1vRj3vaeb59KM7swvAp+bj863tzsx1WSSfpsVRmVp2WGgXoOffR4Feep
jtdnA5pmcvpe9+p2lLpvn1QkKnHWQeeZm1QZ4Pp+boTzjKTKVpc66tKYddMOD7T8lgtDuJPq5gMA
r6UuVkg1vvpqI8MKxieQ9btbhG16k4wxpMvaOWHIbxiY+YuucHc6D24PRp/uwrz7rGfXlku1XfMS
qrnL7Zaa7ZwWYwx+1zgdP70j7V+0YsBhwm9ifUqrqXbOoJX+eGrbnTq0YoNsHYPN/Na+s64n1ymG
MR/GZLOZs6uiykwwItDb+FwQLGx3z32l15LMSZFyPw2msHcI75Y+Q6MHXlQRvAKwDgQFctmbIc1W
WiJIGmoDIqe63qvJZFl2ENlkUVK+ln0FUs9Fa/aj24bojKc6vQqLhIlocJuS5SdbTvkS2/Ja+BHX
JCfP6BgmkA+8mcelHfSDguffT70zlSUeJgaLH42OF3MIapkUJ75khHBDB/t76JE0L7k0ckxRVXh7
CvQxFBOdg1XdHgKCT5tjTR13wof0LaIyNY32R4dUkTg25c36c+enHF/mAmXecQ17v3rVK+z5jzJx
2gARWkG0R+iOHTM3IY36SaEQfpicvl6+XI8Y1XxElsfbprl8M2rI8fuX7kz6gCynml9Fscmmfut7
GBp6Ux3TAQND7gJqVXvxsA1jAF1EaH51gMeIhhu0kja4HebQ2Y8A1rU9yTXFS6Jlat0TE2oSHQFx
Bn2o+MqLm60u1ZMDiTVeKJkWzduaAmZ9ikRW3u3A1VP9XYc4We7cDUcQsXAitJfNtNG9O8ZLdaYu
rt+zodpcDPoRQpSHwnbYj1BV4p5c9x10rnKSnX0bUqH+oNfen+89BGrp45I6yfozkH7D0xWUxrvd
mXOiHLZPkf7JD9vn+2Ia6EgEIysOyc7l1mqLOLmntStOz6uFX7x03ZK2YKUR01y2zLw/Z5jgeT0Q
yhu4JzLD6FOfSONMecqWGEFGOAfVLbU1PJUGkZU9T6OIhn/uJGjK3Qsfodsi07SHE5tH63wkQduH
x2Z1iuaMSsO2uRNqVz5xKnfPsne5Bkc3lua548dLL4OyXfE5rI7Vr4LkFz4611Xx0JqC8db2uvzj
Olie7q9Jb0D0YNTOHewhKTsdeK/JiUd2m7/GRh6RQvNIMUtpxwD2FBy+uKG5iBusnXcLI8XBbbvj
bk3nngRn8/LuQOksV9oGvo95M0GTCEhdVDdr6ZV/QCIMbZmIbvwtH9RWkOEJh9fdrDABsMlpT6Sh
M6SOOYUiJPhl85qkvI2ccfHO4e7u7zHZufvF2RqvIs4N/vswq6D400a0Qx9XDF0dLAnX9ngAiwHY
RfLCssF+TPsowLxcc5hxtN+OXiKuj5TLGnGa8q5SkjleLs64OuqO1xwhQ7L3Qft76NjHKEEnovxo
Uu1FeaBpc36fXE9GGHnt0NxFY6zvKExhBdwWB9fnEuxEZWvbuIDXfeDUJ2drEYz44RgEmTeHKH65
JblWhdxYC1TBLD1Rq5qcR7TH9tAz9KiD0Mni5P0wkFOyFrSOQfk7MTQGAq3gwA2EBLIZpqj52Y6L
+B6CSU9gDgodHrqLVB2UieOfMMRBfA6T0X1jPwoZrqcm4Ohr5ql+hDTpzdkOUD03zeBf3+VFWN79
prcRtFVkuaZVEE3Z1CoV3jm7EAuLGw6yW6d0PB6CPQTc9sK22Q80Q7FfqdXzN3Qrg5vcDCjgt4uz
jw2UbF8ykDlB6F8niJld9JqQkeZDgWyCNbBL5I237mRkUww0/9eP3v5fGTVNdOzhVl72MQKtSddB
TEdGmf2TkyN6Cib20Bc/hQw9T8VsP4xT4Z1Lx2F+BdCXT2ky1RTI6nl7q3FmmnM9DWo/dSz3O2rC
yf838DSFB2AeJpva9bcAypRuZVzS9MbkRZos/4XOvAWXMlpdfvgwLlrQIcIeWadC5xckylKjupPR
67zBtGUE/CqqpocFRZkqhX6wXLXbTcCE4l7cLU3pnVm2jfIPu1Rfok69n2xn8lET+6kOq0lFm2nU
xu5FQbsRVBY0EuF41KtMbGFb5vCu1OXIuJkeRncrbZYQDUldNcTBR4wQcLzEGxqh3wq4e0UaSMFG
jn68r2+BKYKJfIJei8NqxwRVWckzf0QzRukbGwQPXEspDujCHNl/se72CfPLLJ3TUmpUFbaa3Z16
7F3ca96eNqdV0jDCXrNfD2noM7yqufbOxDSkSAOGpPeOgw+2lq9IdrlnAn+rKdEaCfusg3YZzsNY
L1XO64olLqZVHkgnqcTN7icO92bsdxonJPXpQlzreJUsu4K7gEsLhYGtaFRdGyIetcfQwQs2D/K4
CA85oo0gcFmxrvrByCOnODMjuiVYBeNuxG1RB0dfzcbCw2wk7GXuG/1YoRQfgOKYIA5e12AyVUDL
5sho3FwcMnXlAxR6+p7C/3fHOFgddPJzH4XZ6nS7f9MgR7W3MAe8Dc6OrPrY095bwj9OAzrWBlgo
i+py6hniY/uRROxHGSinW55N1MHht3Oq6qOK+sDNxK4FLF+/Tq+qEQwaYUwCn4lCiaR200V08daE
z6zIC/aXNvkXjo3zhiQnftaFQmsgyc72b/kw4F+28bouk5HRqM2nBCs1a8D2ZyHrf/hhlRTyEA+b
Nx/aqCnDZ8gKvxrzundIl88Jrne9mw6OjscOctlFhY/W+KjEHO4fVQJ8ewCBqunuXny/ytpArt1p
jvbw0eXbSbMxVPV0f9XS/AIS76lJ26d6zvxhLF+LRjHR9zxZtxAlPPt+yE55opJnfqvImAsO4QaZ
eF6W0gHtnEXxg/N+T06MoHuR94UEmlMzb3gWk48rHobY3y7+PpdobbdlYNSuF+BlfvLW+RHHu2Lz
bGu8LNr4QfG9wARdrrlfIUINHuHtHIp+RuOvWvvmOAGd1ToB8vgeFl+xr8gJfz9pI45LYBInMVBG
u730xTag8YoUkWGxxFdyooxF2dueI+4dHib5o0LUjTddMq/fExqKKp/CgLfLQ19sLrWKeyyF8bzp
l5GUPXvvVdtcfcWBqcyJ3y1R1AyCzqeepzg6NiXncDZ1S2hvzVgWKkbbEfj3BjeHRoylfPxdNT3P
B1CEXZ/itkijk67b8QrLtOl3LN3k97B6VqICHvx3p1fzj2ByBB4liKnmOETFumVrvScvs2wb7ltO
GnXqosZ18FmWsmJK9sm6hDVq/eIRQWY954tONLkIzRpOb7ApUZfHI4NoFpuINCUhJYg2lY/iew10
9dzMlU/Vr78BNXYd69qjl+5S5bKsLWoY40wqT4cl8fKr02MCwbDq0zODN2XoQ4p3YwpYU1XVdcmV
wEF2ZDPu7/p4SbjUghIUmrkKAwZwcvdFCc7yl/m5tQ9jq8BsYqPX5Ogob6xuar6Ff0so2/Y7ENhB
wKQ4eXK9GtAKXymu0FQ6u83nsKyWY1TNZfuLL5CS2JoNdc0tllGiUbiN+zzyg/aX5Hp8EkbYbzS4
bZgle4h+aXJ1OGf7LKJfq/Wn8LRwctYshtHkfLjt1SYG9cwtPYxFuv328TA8tRKt2W+lGuvczKii
RY5er57uGs0x87aXUJlZHTWgCrC84MFHTDR9dwOaXMx/GYMCcVqSyHq3rbWDfHJcpTjX7G78A4H9
8COhUr6L0sEtWv9u2cK5yBEIYvGkIk0Hr6G0gXPTNBwCl517gby00tRo8aSnq7PaZ9OeqmCeuks4
l318q7minRswYghQd5zg4WmgXdyc27ESp9IL4cdLljEwj6RcXus5ZVsXYTB9mkpG20FGCYyvi2bq
LUqXmvIHxm/iQzxsoEgrKujQpU8mDvc9ko9yc9CSR3BP+oQE2+VTFxuyeILTLAK73efQgAzXw3lS
zhjc8zjG5dEu7PFZ6QKEH4i7dYIz5+C+Zr1bUvKYChcV34IqjF9vK9espJ77G6/x9NapRa0v6dz5
wXE0ovgdzShO6i7sitwMRfW3tEHhH8rFr+sHG28OgAyWrOreIy/nN8hG+luPMStwa0WYvHZs+9RM
DCja2nMLXYbEGKZwfSvwPyHFqPqZ8TMMLe/iHhfiNNfLVt2YEPkv55SoTC6UP20nCsaS4l6IwuPm
Moknn0m0q+p8VTQqQiJE8Zx8Bw67Ag9pt30ZGhDds+sqBO9JIVP3Xkc77I8d9s1/KAIEMCc39nYG
DZfg7FgeB0wW04rCp0PgBgo2WFmdw3oLJYKG0ZXgAYQxrxmT4Mbf5CAyHvo0cB5cF1i25O11Q1p4
IKLlew/lOJx6AIE9m+bC42xI+/ZvzfOGnhLuNGb9cZeVLp2hdbjnrtGPjWiM/ytufUJ8y9Q3uNdC
sJUctLbawZ+ZxYzR6reEB/uXbsEQtVziSNQcuw3U/kgn6YAx5Kbe24Y0HIZwx3PGu0W0LUdUV8ov
hekN8kiL8ecurX5XYlv919SWBFCOch1+eKpfg0z3ixGHcBjc6Ac5aBLlaI2a9+BVtucB3M0ElNgw
THmZseGWnPwE4zhenXgfT3ab7Z0XkCJ/QKa2V08GpMplZa5BaFbyeMY/gdwBjpdkXCg6w73h98fZ
JPvnVqXJc49ZSTEve038IIAr+9siKJbynl7iJjmi4qrbh0CooXyxdFf5ivEprXuUDIxXGwLK0SYv
GxJn/QEx7v6cBQzREc+70x2rBa0Lx3QVc9GCL5hDOaw7+LgbVu8kjbT6ol1U1tA81vZPfuFd/TZ4
7gwLIDl0x6JzuDWKrmr+QKwL4D1EA2v6HCkhyWFIyGvJeBK5X5BXJz+Xuenf2xiOBydN3wPLsr+6
p7lNI56moloop8KSeg/1y/Y6j0H/iP75auS1dPfSurqFP1Us9v4Z/pPpyRI5VOaxO/ff4FY+txhc
JNqfNRxxTrgA7zpqaBYO9zrCMzFcBc6idk1yjx4Bqq1bY3qxIpawLivbuk25lyXcfxHyb/8D/i3L
mwgUaTzVEVIlpg6E9pxiizvlGD/d/qFwu8o91ky8iGCSTiOK7ITfm6eSibG+MXGzr2chBvXdwF67
ebT7m2bvdyngiptq+mdDG31XYpIcE4PbZI1O2uexMMkPFyvId+w0CiFi6WIudONkDvNhHbGHKnds
v5VZHfeOuhx8EkjZa330ynS+ac0SJocCrVx47y+mXn80KlyLA69w7B6QbxYqj2liHfM1cFD/ytQn
N60ZOh8ufLLJF2M1tRQRpoTqgBUCXxqKf/SQabFZvqF4LezVs0GHEr965i3dLuGU4X9eBEN6qLZc
zr1rfq6zDzzY9aMtL0kgAzyj6dV5B5nEQJ85UEgV/scNf5mHiPslVNp/AK1YVjDWbvkz2CTGbxOC
hAI3YaPZ/zEv2U8L2baeSikZR09ljH52IG65M7kXVR0BKux3LN9Ba9csqQvS++ZpHLy8qBQ2iyGo
+rcxjSqJdKSPVLboZhLH0dXOiF6jGF7wbfKwpZ4WtwzqRZIL6i/fyKELnLvd612VN3Yttsc5qnpm
XyXTIE8B+UtGsIizipcCcYdS7vJF+ukcZWsM41cQ7aBh6BL7VdRrZb52uwNGKy+qV6Rd18fUlG3w
D7iG76HBf1lcxLpOzN681nxLdve9DPIw5JsMNBmIAcqsPJ4CJzlYcwU4iv06Kk2lj1N3TmE1EdTX
4m6r06I/eH0dvFNgPBXYgTyEOFFZzuBppeOs+bav6zvE74Amp8ODAP5fF0Uee8rcLUiQgUX5TT6x
nbdP0VJgKQKJGvssHFezHpO9EfqwzleXdOgIKN0auyfdV2Pk3YGNrN+6dbU5WN1sDz1LHxUAbVHY
86Cvkk1YaPFiBb+UR73AWNxAq2lJ/s48/EE8L1nTqYp95BfYWFA6tK3QILWvTm7ajvAMOnAxGCFr
xCMx7up5dlbZ5WU3svE7KR/iGAYq+eX7K3YDoFBU6H3grYziJdlPBE/veL55HfoJdcJV2mkc2kQy
kQwC+y4iwQxYM/2KqK/+PYhm5H+Dan8tnRB0zTEyZyOs02dZMDJngdlHrANr0b7MmNjcQ4JqEZQX
cO6AnBx8hUsJza8EZv7D6UukO0p6LIN8JdY/2bqw7iH0u433vUxJGmNaWuOHehfLc1k723PluYPI
oaj76Rz1qf2PzidnPjThAn9IEPr6AY8hP7AgcU0lfteGF3dGhX+nYC7/9G2Ba2FvfR0eq6hqX0ms
0qz8k78+hhKa/ioH4Bq289S/BVZ13pF4G5ST5W6b24JoXRx5g2hvukiGMcu/6xfDwBFcy/SBM9hB
/FWEXoKWwHVq+R2gRyLqApfP3PyqUUQiWOSJ6G/dwJlMrsIwxThSkgD4IgR7+HMwDYm65ezS/xEG
QEw7i9Zanac+HL7od3FC9F3NOL83MhidUz10yWMNPsndWgu+WH4QRHVaAI0c9tFHiiCbAEKPNXUJ
7lw8kRN2p84G5tgPIJmfex+Wz8ZC7FFBN4nXViSdumtSityOiy/9+tHEc6juisG/CrPX1K2OnWV6
x4jU7n+wEcMfsecw2LAGQjxDFJc/k5nZif+iCP/zY3Bdvt1qjA8ufw3U7oLo8KJ2k6TZ0HnFE5kw
9XrUNp1fjGNd/yaELXZ/FKrw34OlmX/tgWsmdEqrJPy/k6ysCBbSJUZA0bcUmK1tSnR0HBfRdqNE
J/Y73DBj8oK/envzhxZBhG0mbPfXwWy5nWVMjiMHPjY/3B6wabZrEidvpJoQUNbGL46e6LksEFIV
F6gC/bF4g/8F9NI0B5RQJPajKE4S2hVL9b1ThYzIW4tNHDB91L/Uni4/UyY5XkAbYEexiE//ekxI
0IgzOE6GPNrqL+O0K1Teyql4gvnxAyrILXsxnqKFxhDRYZFLS44jlvg2T7fRBpTC9kimNUDEyJ2w
QxGu1HnimhhkFZ0CwZz/khqTps8xriFUfrEpXx1QQ/1kI5MSzuCz2gyg7g6CWwydxZJZZ0BU02NS
XTIxjcq/BH6FEq1lp4jzDWIvzaagnN+HNtT451ZsQjC/cXHUgS+Cm2keJZRNFaufUjnzfNZ9h5e1
Wtcud1UdRZzexTChzicCmnFL/JTEDMNHD3IEcG38/uKC915tbKo/gkyEM++P3ftMNx573Bp41cVQ
oVLe4ocv0LfXrWN+MO30PkCAGerHFgHN8o81bkj3Q1f0pBSBkXYx93q1PUpcBJ/GWxDPDguzxMH3
PDO9baQfoefb0ZTycZOw+2QmXeubSbb6b1thUDogWJo4H2Ts/wwHZ3tsxcZDONajbE96WuWHbWz/
FtfdDiRhpu175bL+q5GpRFej1Po8VLUjc+pUNg91v0DVGyc2fAuLDQ1hqBL/q6vk9SjY4qLPMN0N
Hd8Hox46QLSVh3payG1ZAmRhecrnjA8bZ9FnSNYEiitVl59LUbX1m4+eC/6fc7V7mzxbfbR9Yje0
isv6DDqsJI/ijplmLUWiLxBCAPFhufThSbjYdQ8SAPJfvDFn5rO/N4/LVuDQxXE2o3jBGvfekdlU
oNH1SFQhHX7DZEMl5veyywTDpXGQq3I1/hK83ipHRDp8x+DvRO/gRdQ5Zg5yDAYj4gyK2nyRqLQF
eBGb5qkfipTc6UQ44rwwYj6gjai+UCOhqA/l3hDPRnTHFxYvrU6k75XTuUD1VCIUn9vp1849zgwm
Wv+NPTOpst4f0PaLelYvaE9sfYtuqeT/jowdbiIyX8b7vevXy7QrxVMCpVTz7AYRQmiIga9tRj+U
xfOiH9t9DL6Vh+j0EFNYQD6dMkDdToqhB0FRhGoKaHh+D1jS/+D06JdzXyj3P3I76EW1JPQSGQtH
T9C5Lq/fxurVKOzJL9pXGD6xh5hFpITgnaQ3+lncyq06sf8MzmOs9vETgAzqpyzM8MWhOzxaZgKR
gdMmTEtzvapDHFT1H06A1T1gCrPp/UZqBYSx16S34MV+eEEK27evAakAmh9zBA1U65IwJqateYgD
1FkcedIwZUyMVIe67ThwdBfO0Yd2vaD6hW2lrM5DpJt75FN+Cr5ItA8PLdoMCWBpL4Ar03SZq5VY
hbBBRJlFXlNAvQQi9rJdxgZvQDikf68KqwcNiyDO+5yYkIF92tTdFUv+VRNY0SJRiP2PNvRSsHNr
quRpdM08vcJW4THrk2u0gVO3rnrs/GFpj2s8hD+WptyaA0bn5qmAeWKWR/j0Q7obphbtDTukuVNv
A8UKGytyqlsNAzCW3QBydNVugMLzIPAqUPbSCa2Y9+Npcx+HeS+fBNab+9WN8GEfOOBU+9Zj20sf
o9gMLlPa0uD8zkQgHFc8EsLCGnEamyksEqS9azj/3nvSw1UOeotc9tAnQWzsiYh+7awvyPHdyX1O
thV/1dmtvLrH04MfsC9f042Eheku8VEGsymyb/nlMcJRH8YYVHCH1zdkjycObRGh2znMqaqafkUy
2gUbIKqnvK21xJg+RHFxqguSZId8VJ431kiPmb7bbNJi+E/O5YQyE9bamAdnpE/vDY36nhy90Rgm
L1ETo+CPS1wcVt/d/vlkt4y3e8HAAcUQyOHd1EUvbytOwjBfu2T4TslUEs8zfP7Vrc0hn/x1dG/K
Zy/eUpibxGtTEt1s3a03rdPH+5layGUgxjrSAC+mpCd53yLV32zSVP5lAfMsH1Ljiei2SyvOTG/e
qz43oont28I7TXfEEEcR3gwSET6n1Wv2uzlpw+IBhxF+K48FFRcXnChiCJe3f/EOCPKwZR0G3q6Q
uRULyRHkQzmvgCdYd2wLgXvrEElH+RgZMLw9OxkF5Bh1iHPKJd34Y6HS9YHN21yBvomsedMPSOKo
qnxet6RFWb9ad8dKnEIToLtoPkKtol8eJhruC2nSV1fuAx0UHpDnBsGIWajrGyYb7p2BRTwtwkMb
F9tzUISBfoKg4g7jjQw+Zj8h3r7kHX/UjtYEHvB1p7dOqNI/tprK3y2/gP1YIQwXAA0gO8dVRfOf
vjKMjyaoAUJjmsNIJDL8mXWxG5xzgbf/lHvpFBevlY66QOLZTz3E5jREkTefl7mw+nGwiuiVBFXB
m04B+hBP4AS+2ELiOiX9x/CsxC1pgZon8HEfuWHvqhgBEOJJTgcCg5riCN2tLnu/L9NxXKbxddv+
333nu/Zj8qHicuVVcJkYaIYoq/h746wyqWtBysMWr8m0BvZSjG31RehIzdaw9uk9dlYST2hyGuk2
dWn8Rm+BVrUOEaMfAHDX8cLxLjmzAk36z15VL4BdrjqwtgPXzYIN7Apcuf5xxon5BpEPQe1PnfO0
VRXArSp7rOuFTtf/jIkW1lNeIHlsUFWwqoMXj4CE+NIeSyyiBcEPI/1RFgzlLtkXpNOWZhjKCcjw
8e5WXyaIrcsZBYWAoJ14oXrbHCtfzvxoZbHs914MGIo5XRU6MzPYNOki7s5CMgee+9wp39bnZE6q
q01rmsS9p3EXQCA44HZSWW1z0bNxZey/AgXF1qDIiscZQ0mpCVqAl2sO5ez5Y+61pfmHgJ7dr0B2
mh7cKl6D8zjHJUYS7uvzSIbgfiQdLHytJjITcpI79IswCUT3WhQsTqj0eM46VG8fSzEFUMbpPOdx
AOKMgE6oFwJgavAsjAvqPiZo7HMbjS0eRxodvhKKYfPW81b9c/MhvkHTt7Rh7oW15/2GrcUuS/Yf
Kkel0wPkjhgyEgEJeHEboMgjyhOUrj4RA8guWM1cHJsq/JLXtScvwngq+cSR7G/SYC8+lIhxPUPf
hm+xFFuOtVw/TVp1px25a4maPlr+YuJHwYM/BBSeoDqWjR3wVxzZ4sUTcTPp1a8MW3oAgWxxrGPh
do8OLieiO1AjoyREOYG5VO7Q7V6vuq+2N11xl3SdY1F6dyLvm4i4gNRN+OdUhqScmdDsDxNL+58R
swFWdcc0r9WuQg8rHeaYAzrk1YetRGF8akjR93nO0vluFG7hSVAmNbzKoARHGcQw/ze4Wv4egYb5
BGpIWNJBDLbfOuxVfEzSyT71QFvmUA+Fn/6LhAOR5MPQn0u3TfsMxdHyRohEJHGOJz1b0SIH6qKj
yb+1gYJJmYewKm/GaE72PIWIksdk9Yi1TtDe37nXoKHjNlb6iYNVt0foJrRoLseBc/b7MfYfZb9u
5g4/ALYJQwKJezPVOMRSlmrUgGKef0dxnFL7NYg0ega/TgPcsRg7YpsSKKUdSmtbvIaV01yifsUK
Vgdx9QvfQIMueE7N8lSVNpof/NVe1WnarR8CPBTVU7v2ffAgdGGhTTC01O0JNUPCg2tajIEuHuA/
NRjwL8rN5DPqITTfDBQ6JiYoxfHIP3vjQ4zBwblha9Ee7uBl7I4TXNRIIgRGGkCJGqXaoWCWcrKU
CPP2pDoWJ96sGm4wq5Xv0A3VFUlxyylHbmToO1cpEeF6pNHo3azPyPLJt+XBlwmRJuWO7m/JwjpY
/adyhjOoDviJa8OlVuHQUJnLYd2/ggHtODRJNg9PZqFn6ZKGLfZEKLfVP+0kQQZ3m4F6uyLBHg8v
12/OarpXWd25y1+zTv5zH5AD22XpCsrzsBG5TxTVEAnq14gNWqY7pDZ98MMlUAIqOHQc8wJEValP
NJMVhuoYLUGQN4he0MR4kIRgg+SqDJ91rKM/HQcNGhAfjiLedQDrYyIyGRG2xV1uFGJ0NOHQr6de
tktx05lIx2eyetR8Tg0DCxciSg46sxrVShTPUUqkpFXNejsOPZ7kSiv/wdpSlCkodeX6v/chUPfe
ALr/I0bW5T4vCBBFpvZtSV4buUzFfYpVEvRCOg5xvjt/zXnCduv8cINZj9Sh8Ke9dTF4/yWdFJQ+
HhgPER4m8Tboc68op5fFWQbvZgVbSIhg8ry3xqvLNN+Fx3A9tQZ9j3M1RA6QEeKWmbdsbmzJG3up
+FZeF+WyZaZqIWqgj5PqmwXTzmfSLNdn7cXTfKxNtGrEyotT3uAsLkUm9bjh6cKK4Dp3CeA9oV1F
WhUvRSu9P410yulGJhMF2ZGfsoVg8I2+OVIW8oUWKDvSnMpEt4ANsZ9Aoc0IY6Yf484FKHHR9VV7
W1WNWL4TwbwNNoAP/jjW2+Q/hqTTVZexQY9AMBrpUYcQII9+la4p2y+CWkx5VeqG4nWcZjk+UaFC
RLXyg3l+ntMJ0dvOVyZucAuVzOyeE/rTe7DKCKJ6nQE9tCHxLe/nKuifgc2tvfUjxD+O9iP8AHEw
FpjZVh0wKVLj+EC67P43SHRYI85dmt//R7ro/06y9YgwREsSCqrAQ+//y0tvde8m6J+WB9TDa/3m
df2xR4nHX/g/pJ3ZcttKk62fCBGYh1vOkkyQkiXb8g3CI+Z5xtP3B53Tf5Mgmoi9+8a+UAQTVZVV
lZW5ci0gTuJqENxXd4h2dSo9mIdqvWallqhnRwLTKZmnqcgw3UP4Tf/ghDRUwEYTGW59bKO83zYF
dOYFqChKtG124ElOKpBIXtmHXV7vBN14T+giexAbTz65dA04C4SrN1zfkoxELw1tVLFHEtORYf6C
61urobbx0rQ+UovYNv0hiP9Y7jc4sxZm/oap/sMOejfAqyDiMSczj3xWLdMuVB/N5656Tdd992Ac
NWFbrQ3p1U+OxUZx9zHcCOsU5YZTvESzPmufvN4oJi7zBVP7hm/IqVjVR3qn10NtDxBJEP+74p6m
fIu7Q8uA2v/lJUYmdpuNWNzqoVf+yq2wy9JwwQtumWPJSYniOOlo5NxIgBQVnY8NZF5HCh4nN99R
VToG+cv9OZ81IsH/jZcZujRdWsqWSheB7D9KavwMyO1JqV8C9fO/MMLrjcw4wYqsTrhpw8RVKl11
miP8rl8sXfpDO/ez6SkLLMXTseCc3Mr0yRkWqTZtypWsC1YpmloGvZD/tZBeZOPNzBdMTHcCJiQR
1AUEuxphlDTxEII9rTKJH05B9lyFL6HzV7Z+FvXpn83X1Mp4PFzsNx8a7SEqpOBUFj9l/7dpnYYl
pYaZuboayOSEyYTO8TpfCU6G/+ZotqP+VtMF5uOluRo/4WIUcHl1qtUwitY5a67NXInBS1/+Q9+a
ztX4FRdWvEahV0fEClR060iCbcH8purP/7cFmRyAPnBzFRxhcFLoYAiFP7DQ0b+3sOrTe+f/jYTI
RBmVJEVpMhIKzJmQiXpwGsmsVlReHsWKfs77I5ldFJNqrsZBrgOWup4uXgLAYmGgP3nZyYSSNICz
UvJ/F+2S9Lo0PUzH4cga21ExeIkrysSJjSaRRK8Po5NffeJ57JefzBo+YGBoQ/bea6R9KJRAs7gb
5JNjfAthiFYQ2utI7XtA+CzYpO4PfWSgv7xUpx+kXA+9qwa1Fxw+yBvkbQSLlq/J1ArdTSFkdGa1
q/DrfYNzc305A5M9JjSpo5dkFU6NtZd/JBAUxiaFscWZnirhTQc22WiDkZN1y93oFEKDGQN9pWEL
eAmsYdYeVjaLDr6w2xlA6O+P78MjpzNqKgZ3hCKBFp56bG2Gkkh7QXSyEuFE/x3ArDMcbQDK4X8T
Pocvxk+eGs2n+FH/FMP6Qx51iaV/bo5N1aSoMwYoqj6Z40DxtLoHAnbKNl699QRtRSseJN9LQx0P
9puhapIuA1TXECOZzHEvmQ7YtSo65dULOcMVpFsRUb707qyMZ3UHLxOIsGi9MMFTCQJDRiqDy18X
CUd0WZ8cCSEYoYIMRX+W4YMQeQiVkAuomyxoXvT2VUqfyCwFvPhrY2/KP7s8Oo9rAYKih2UqO/Bs
3mlNvPBVNxt78lGTw7Dy/b6DOaw/1/Tv9d2rTz+9BUNVzfNXSnf3p+DmUByNEQ8q8LNYMuoD15s2
g0RSix1mwHBfSB2siuLPPzeg8/ujFgc8PurkRifnBUZFy/pzSxlIUWB6Ft7vW7jRJxpX8dLEZAxC
02kmb7v+nJHW0s1PnvqbMdtquG1hf6au+gCTRJNbC+v0v9jl9WAYGuGKNdkbJA2h0Eua/hwmdpO9
w6q3EcbuL+skmLDp/OxqWAvzhZ1ysyEZLNNooA2EVAQB3/WClXRE5BSFh7MAJ3EVg7BnTwJ9OKpL
4u1zlpA2k3ghqaTPxMl5buaOU7RuLp5VFwZvmImc4AH6aZA2x/sLuGRoOo9W0oWqG4nnmiZ1G7pY
gXwXBKxs3Oih6i1z8y/sGTIJ3o/Q35zc0T2vU15xnXiWy3AVVZ8t4idI1vP44b6dmwtRRk9X01VZ
Jr9myPJkqTQXcAvACZE+auNUaeG+yl/dvICZRyW/L5+bVPx836J8e3Zg0iC2gXmBEH16oMW0SJdq
24tnI4WeM1KFn6Wjm2/xQK0ghjbqSVOV9LGk7vOoloP0m3RRflBJo22gHC3tOKAmMki0ma4cN4if
ugqwNCRg2iOEFKu6yr5XNE7Q4atVhwZ+g1VF7nwttIIdm1rwADWk906nsrew0+YmUhmFjyUTj5e1
iSeCxkjpY5DFs9R+Tt6DkHNwPTSbqrCzBVec2dO8BKEaJDfAcShNlcDI5wtpmVlsL8inw0zaZbq+
9YdHxezWGSQtHa0e7QA90NBv76/d7dKNx4gFwTWHpEFgd72x0zKU0X3ohrOhCzua6CGREHZN/OgB
gCqV7/eNfTykru5bGWuqYqL5p/GPPO7Ji7A+hF8GkKUxnN0SFhyaVJ48XTuoQfxNiimfQZgLyVb1
Ezr/Pc03m0oZvv2bL7DIVbGyssKj8voLOlkDUAyBw7ksBdyr+ELq68HpNm2gPdDx+51+U+DMuhmu
aiK7+8bn5po7H2FADSlJgqtr27XvDkFJ4fSsJOWr+VgaaytJPsfDXzPb/58sTVXAPAqXdADoH6ua
rlSajylpPsZD9CC0tIqYyZf79m7P0jHNQFRMekrjgpisa6KAHLFCVzwzwsdad3aw6dJcn72YzYKl
2a2ik8bDa1Es4rVzPYnk7bxBFWN25SnXU7Dzv4LyFSGngK4hwUGXOhK3eWos7dDZEV6YnfgNJG1K
HBaYFYxyVzR7vyroAciOUeC8Oo4MLHfrueXRzQrIdjfQJdVC++hb4TYjwVksiSOOcel0H3HektEy
NFiu9IkndXLapBBdiuekjfy91XR/UWxpD11Ip/X9lZ3zWd4AmmhJaMFoU0+K5UQDEMi4VUoY4QDT
7QHsWda+abSB3jf1oX47HdWlrUnQNhRdlqtRKJ5braZxBnGONRW8gyokb9Sl7VZWhHWgdp+GvHim
LvAUD+rnOEKuGFqgNVS9wbaMwZNq8JSvDAvao0RS6IoRTy58u95QPbu+BBGcUAyblIwTJAHkth3p
t2dqexmE2DqXna3etOBa5XLp6LsNeal2QR9gWqJMtsyaDM5ATxkEX8G1LGtQwyqVXYf1V1EbgnUc
JdkaCNpPOGUf0lz9Tnnl6JveY1SkMq2YygFo67Bwu81+j6JpOsk1zeKrrvcRwRcZU6cWzxW36arV
5GANPFFdsHK7bUxuSA39EOSOycFOHlgF7cmCorjy2SwAhWfyp9iwB3SjgKOKh/vuM2tKQ7ZWFgmx
LHFiCtzl4Ndk+fAeXi1Qt3nQNFLPBPF/39Dt5mNMBDqcdha5/GlcAINJNOg9hoa6hBxCzod9hYjO
3k0VdyGWmzWli9TnLNgZdHkMUS7uS0Hq46wmTD4XlNn+0pnir12/TX7pvv7r/qBu9zmDGoNGEEUy
crmT802B/VazXCwl1H2pDK+j5pGqbQxhTxotpFulMXK63ugYQ/XXREYZyfjpayKM1LBEHUGmNpvB
PAq4x3hDw+agGq+V8T2mVun7X2i2gtfxENJOpngL4qC3zk91TidW5UgzKX5MfCXxaFTKW/QIzB7E
LGFATFEv1v+FoxDrGyrXvQREbGIFJiWJClgrnwn9RArwKrAlOVnLL/eXbs7xL82Mf79wErWg7xcp
SPmcRhwUj4L/DHkkkJP7VmZiN+ZsvOYZEX4/rV5l5ZAJDsxX50D50wPBEsLXCt7GJD6E0R9wESs1
/lolQEmf7xue2wOXdiez2GdkaRWjl88upSk1Vp+M9iBl1e6+FUme8clLM5NZVPRMaYdYks9JSgO1
6SibFMmjbVmQIx7BZwgHVM0DsXJhwxnsP8JzFx9DI/Q/9XRCL3zNaGyyQUyOX1XlfObsnGofq1VC
d3HrGucegAAvUt5HkHms3MJQtjCd1tv7gx/DhYk5y+AFZ3FGs7JTcw7Jdj1U4Rprgu8K5MVkVNZu
9yxneGxFA4FbP3l5ubAHb41aIn29mmrqJIEIxa/dFsR+Q7dMaJz9XDoIyWr4HCnntpc+hcGLqT9a
+oK9mRWmMV61CJfQNzYRbbw2qDhBB3Srtc6yVG9ziAZK/zkPH+CLhvmqWOUN1e36TVWktUFrIYfH
wix/xErX0wwW0qTzazz5iN1GF7zYqBZIfTNQe+85rn9o1onOuJUa7CWQN2G3rkERdJC9MeWQqQvx
MzCpoT8aNGfAO5PDUVTrMfp3vy0tX8hMzM2MYRK5Wwp6haMe8/WHpTRoghiQnHMIsh/EhlgSYz2C
f23A33oIOJI+oKfxm77zFzVIx1mfTAqrMRbdNKJ505hccc2gVAD8XPe5reUvWfGQocte70hDQbZ9
NOpua8EDWQhw3VjDPo2Pmn+WhIPrlwtbbuZSojRNoMsDBkkVHqrXkwDIn14MKXSfac3aKNoXceDt
XXxOf8lUpY/gBMXUXUPpsWmzd8NduH7HUU5n4dL4ZBayRKOJ3acdNkzMXd7Dpkxvt6V+h1t6nQEu
kpx0YdHn5p2Sp6JwP4kQG092g49mAl0rivsMUwz9TT7gGVjrrAPcDEvZ/JmdPgYXbDsATKoxzeYj
EzT0Rm+4z/oRDjvVf0g622itVaSH2zR/F8yljXYTzCjU1wE2kGPgmShOU2CgeGQdBoTgeeht9xCp
D717VIO/DXMaBq+1SnkURuxs1+uuHbXk/tZS9yvYwMoirGVhbwlPJXSoDgyKeSas83ZPj5AHl3EU
+Avx8U0gcv2lH0+iiyOhRcIRDbE2eC7bdwW92/rP/ZP95iKZ/P7kyIHiySh1h99XG1r/zXxNu17u
/2jq939ux5R1UmU614cyjejMpqiSfuiD56r9qhalbWbs2Fjvn323FRbmbG51TRV3Iq7i2hInL5ck
19pKCB3GZMTJXuzSCCLAnGfUkKWHsq+bB7qvFoIQ6XahqBARqVqUiixN1SYTWZVc91UZSsc4Bjvq
8dTWn7Vg434b2mfNfSzjZ5m8mfKK8gfijsLKEPSFYc98gSyJ40foBnH69JAu/bCSrS6Xaf+o7Tgv
3hAq2P/TVeR3kaYmCrDYOeL4CRfeWCPcUNdSIR8DHcFHaEfEdyP+qxtLdbe5ocgixz4nggIYanL2
KHRXCzSwyxAtgzkPd6W24PYfv3B1ngLPu7QwudFoRHYNNcSCAMRvhNmPXN9PokPHb7pNGrts9kX2
s06Eh0z7auYbRCKNhXhjdpCc6SOS1xCVKW5FVgXDj31NPmrw2g4iqsLB5v5y3ebCxlGSU0ArVtQl
ECrX66VE4AtTLVCOceDsGu8TN7bVJMjPpfR2/7Z820SbQsnihavy5jwfzXJDUn6S0Z6flmhK5NHM
QYlpCorXgZ+A4P5Dz29lPuTeJyF4ytOv98d5cznyVAPIpJPqEjlitMmG99ohRFfStI5or62DkO60
KNvKGQrtsKbkEHLkCwO8jQUU3TJVVaU+q1DT+HgLXWyEMA8yU6LQf9Ro5RcKhHMceOIkeKH7epMg
lGEkj3SarAQI86SCCpIAtYLqr+6Pe9wG1058/RWTM4cjtHYhyHeOhvynR0gpOeXGwo5fMqFce5Ag
G/RV9ZFzpFtzF0QPVvvYwqD2L8Yx0mKxfuRNpuUhov+elE3jHEu3hGnzXOWfamsB5Xfrk4Y0bgZt
fFJIAG2uB6KiXyNFw+DZZviofZNOmbIVg9+ldYoSpFGLf7y3r61N3i49kh1jutSzXeSN1nVMy7xQ
guC+P2/SreOPoTERuaLoDGmao/NaLw4yw6evc0ge4vSzjwK8s0Ydu897Gp+/xAit0A+/pXu2GB5a
BUUlIxubAU/0t20Dvdk6vbnwUbcRxfU3TYaey5lQha0b2IFqPaIforTWgxs9N3CYL4x+9L1r9zdp
qmTcqsE1Qex4vaQR9NKm2oaBbfrVJje+ZkjmeSvn5Hob65mAzIZSrftjaef7dpWZEUoG+G7QGTwz
eApc2x2soEKpqonsCL5PD5a5FfIbKx0ijKR+aqSfUpisk9+Ktg/QIoGkDkLNlRAdICGSBUjKV+F3
urTM+kkQti18eMHXiCKPR7cLPTsntAyC/EQfbvRdKag4rU3xqwX/x/0x3N49YGfGHKgC4zoZtslu
CMhQyHmhR3Yepb9N4BsqLXf3TdyeHNcmJn6ACJ+lVqhy2S4gmbR56PRNXywkCpdsjB5ycQwrja/1
co8NDcZH8an0t7K8AM+7TWtxM4OdN+iCQoVSnR4cIsyHmlMi1SAU+a40zlLxWeVBRLM67ZubSHug
tWTVluHeW8KD3sax15YnM+i0Xa0MaYUCofn5u5JSOIpQeD2UNITcX6qZOOHa0sSjSwqxSebWqU3/
uyFtXBONm5VPSdncV0fItL2F+3N2ZDwrTZMwddxH1+uWKXEcWPTN2bH6LlTFqoFUWM7ec9rTfHhs
749uZruqxAf/MTY5JsROjUfZCwZHbwXdxEr9w0j3gOuXoq1xlibnEYZoHVAlMlc3sC2YTIcirFkv
r0UwQXrQvUc6uo0KUFxwhIWt089oIFDATxv7/hDnF5DcCHgpIkoaGa4nFAmJWkqFPLXhhi88+Hbf
kBwtUho73wzxXDifumDhFJy7e0iEAImmnks0ZI1rfLH3xNI3wVQYmd3XP9Q/MdKGnoMEX7kthU9D
etDbrfNLRgzbPLanPrQgaV933bvRbHXd3d4f/sw1yEfo1Otl7nZDnIw+QAVHNJIks9OM7gGtWYe9
uwb7GMgH2c1WrtIvuNSsQV01AH4QrxjaxGDbV65HwjKzS+0bCP612B4Dx90Eul2mLVjMBXMzHgx0
l1iTRy24iGlrSm4MAnwxcoZEngegGhF5Ul4QFQX1Enhs5l7Q8F4dkruxHjdN9ELiTZk8j3Obpmb4
0YJ1Wy6EB3MWiL/IJ+GsZFvHv1+4jZzVNJQrSW6Xfiw9dbRBbSHUWDpg5q2QruTIJqZUJ3t+VATM
EtiQ7MwsC0hxMulM2/ESNmbWCnCN0QVIaSiTsYDRjKMy7HMoJWDwjJ9GFvX7nj23sUl7kna1tLHC
J052mQ/ne+lZfm4j2bNSgNWdoGgUq721T9yjxM1qoh163+bNpQrnF+VYjUQcm5t31fUKoQpeZ2WC
D9Apk64LyMoOOlIs20I1ms19U/J4QV8dmRNbk42EhDh8yG6Y23H3Gge//yBi1qyrjVA99aiCmuqp
pME/e3aSDVLXWnUKvvN//xNK2ubNfShhjHTlheHfpgYm3zS+JC48tIVSSspNvklXvnUuBHUPnvRZ
8N6RDCDZvYLUJNzTy+9CGdLvh5Ympd39WbkNOa6+gEfR9RcoltIBtOQLqvavc3CcvyPDTX4aFFhc
hp1mfEmHL1JuLZyiN5fyGM1qeBvxu8zJNll3JRMrdKjq2jbbeJvpz430KBvJOupG1Z3f94d442MU
WgzOGZBA1FxIgFyP0DeUOs91vbDzOPqWhe4uyRCiqOsv983cHJxjPcf6AB3RrUlm4NpMQtugRi2+
sBE83KbKZ1/L9m16bJH0vG9objyXhibnTVgytXGNIXASr8h70yRtHQc1XZi2mfFoZBx4dNApx9t/
EhHC65LR3u0zHihjEXI0vTcj26WQgP7j4eAInJxcXjzLpxdqBsG2iTJGYRsUmcrg7G8HXsn3bdx6
uYa30ZNijRl4niDy9eJUAZxfmgS8U9KF/pg2uUKNTypoFOmR9QigWgpLB42hJoSGEUqZEeRInzns
nrv7XzLj+CDBqW5Rv+afKVhKjOm0zGhOtUWjWaHVsxf9X6GarB3D36jW0rP19sxj3HTgqGN/H8mj
6W0eJMEoE+BSJs7eB/dXmtOr4W0UmdTYeviktOlByM5oqL912c763lbuHi1aiGs88aDJzZrsi27U
KyDkUXOykIJdWJfbKuTH9/E4HNG6VNwmThYWIdzHlALsurAOFdJ4+i8P8QZF+S49wpkYvmbGCvoW
QXyMQtS/lYesO5YerQiQf6jHwlp50Zf7CzTeo1e3xPhFkEdIKpAaSggTT6lRDa5gzeQ27/OvdL2s
acleSA/NbGCg1zRe6ioIIS7ba2ek08Xrkjav7EwaUD9+7KDnCvWF7TvjaGNTAEhaRSe7fXOZ16WR
D2FZ2Wn4KA1/c8vaBIG1lr1RYWQJRDNzVlwZm1ytEWR7eqIXlQ0d2Vqu6fz61WR/fH0Bt3YTCmsK
a8KFodDuZXF3XE8cOaUOyoW0tvXqp4AkkEm/kQQyn7y2LL5pJJ/u+4I8LvbEGUya2HjOKeRgcIhr
g0rrZoqqt7XtmXulCrY8V+G8Kb9VkP8oll0+JBDDGNv+V/oqPoUP6avVvFnhI55q60+lerj/Obd+
M1amiTBppgXCo42uexEsRDHyuJHqU3BJzpX+x4w/BXBP/XMbvCklXAZa3pvSkqemkQB7WG0XaEH5
7ilJo3XVLOQ5bveYCj6XHUBeCIzXx7RfDMRTWjUjsVXbtQI3aCV1JxlRi4WRfOC3rxdPlXmlmpz2
0IlSRbqeLt+w0qJW0KiI1PjYvuotEVyF0le+9vy32Hse6uyb2MEQVTqPqIj1DnJIKhoMKvDHrfvq
ZdsW/rromCKnln+GsO8T+pw7pLME5+X+pM/MB19KLY/+K06eqV9D3iURnOaN7Zil8FBFDUoLZf/n
vpGPmtztfPyPlclZmxUFqhVQWdnxcKwh5FFRcOMWUH94ZzVGlxpRNSStrfTcicmX7K/u7VBVc+Vo
wYtnBksXA941JpJpB598RpPqDvKnZW8HMlK/DZRHCwOd2SaoHRFKKONVr01TpoIHOYZQyr1dIh+v
QzBME1tUVpv703l75KETqhPzQbzI8fpx8174sA7JeDp0kBhLSXeAgHKlobacJF/lbMHQxx19vW5c
3ZAFkAOgGwP3uPbjwRwMFMdT2UaCL1wnhr9yhK8BGqbqH03cxgg1Af82nHYVvaTyl6LcwdC3C5P2
5DtAj3kmQuh2aKAs7LfyEiL79kSmMjXyB5AzIEic1qYKL/Z1wDqqPcDAt04HSd0McEijZ52hmKDG
OtQRImiVAHK6+/M/b5l71CDs5lqYvCAMM+WNXGK5IPPekh1HOWclwob4kJbffBR775u79VrS/gqo
AiogxAfW5DAxDTEQhiBQbb8AOCJku0rwF07FmdsGwBOQH3pNORu5664XWkKpmByXpdqVt83OAW2f
1cOAWuI+/hPZ8afMhvU/lFftJxCiirqrIIeTztLO30hrGMbvj3fmtLj+mInXBY6VQHVsqnb/LEKJ
rT9J6praO6Bfv3so0X/Zxfnr8IXOmb46yDurflj4gNsAZoR/AU8DcsyrYJrwSM287QFHqTb83JRx
14r07D85RvKWBfJKrx8j7yjXj6H5qEmw25qwQu8C7WdQv7Q/73+JMoYVkw3Il3BwymjX0X41HjgX
W13QciPX4YK3jV9mRAl7pVbIf5+EtX/W/BNic7Wwj/Nj/iQ/eo+qHTzrp+Ixehn+0Ichr+SvknGg
IGXR6rLO2CML58PoedOv421DdtTiSKW2f/11YVHKaRbwdX31q4Zcv7KeY+XvX7XZFHAsp9nXhdmQ
5+yNTS9wmAAL1Sbnt0sPnYz6hmYrp3YkI15V527YuS/+NtR2cJxFexiL2u6FWiSSVe5T/sWSdvKx
eR+gcz0Ku0HdytVuMJ41/ZDAYJa5wxb1272vLvVw3F4EY0/s/3zpOJKLdavCAvFoPdaoaTQrHZJm
KC40dSk3PY73Zv7Jyak6BRvqN5P0guxJnWuULQQXUBoVcI6pRDQvvoyENaoTtKSqarVCWW2nb++v
xC1Scuz5JW4wQa2oZKMnli1EBvpYaDTbz39pT4KzSaQNTJANIun9ofJPPRyztfgy+AtDnp3XC7vj
WXkxr1rvSLVWVhrn0ZfCf01Y8exfrZ0JAojhkVD/2JMXNoqqhYc1HTQbKSp7MMJDY1Z7CN4XnmJz
hwxJ7v+YmTgzSVSUKLtOs7VI22ttpK+NPvtVkOiIRrFA6EWzhYtk5t4arw/yUKydDM71evIkGPci
SjqaHWXvYfHkI7QdasiVOVB8+qBuhQUvmRuhTrcGGQBeMiC2ru2leohkiqtrNtzFgKe/anK7D5zP
oyh7BxPxfZecuyVHcACPZ0Ki295bv+h8kZ4i2ySrhJ6bZWzThC7G+1ZmshoU4EkXkKPm3CPKvx6T
Vwujxris2jrc24nZrrXwJY6+qFCmiOpWx1FA6oqrbtvCX2gggfszTHa59VCNchY7S3mH621Vidqq
jrdmseBSs9f4B1CeYqOl3My4hp5BLYe6aidB9IgE88oBpgetf4sOg6fLK6jj15ojrB0HcvXhRwSe
vi73sbRWlFfXOoABs9SV8xk5i6b+hDbNgkPc5pw5Nuh+MsjsGdys036Toh8qBeZ81ZYAmmsK8pqr
tigPzgaKwR/OBhhHrb3451YwN734Bo/b/dWbdcgL8xOH7FSe2rg7IWMXo1Dm9e3WD/IcyTw/XjGb
OS/rXlkY9JxjgpIxwOBanNFTYDdUa0Zr9Fxajgy5PMWvYIOwVLT750MDqchlzNNgRABd+yV4/qYq
EQwHIgMlfvBm9E+tke8a6ST5wcI03oJAWcZLY5PT34ndoTR7VbVh5t9mxSO1Xtl4U5Od9BM1eVXd
xm/Ko/kpyJ4cKCTvD3Q8pKZ33qXtyQ1AflMpUT/FdvSuQt3aFpv638Q1cJKxatS7YA8bv+HiBghh
pkR7g4PS7b+n3aEZLxo0sYaTXz6J2q6AQPT+oOZ8hHQcYEKOrxGrfW0wr8wcUnjqqrmDVFX46HoL
6avbJyP5XmrHJOWIW0lMXBtAmBtu5GY0oD31NqTJRNPfKUktHI9zi2MBTaSTEojuTf/zkHtm4sOO
bzfIqtX9Y6McUtSs7k/W7FgujEyOYEGrCsuTS93u8DuTKrFkwmS4MtIf9+3MLsqFnUl0WxpkRhAg
0G1UfhNIaEqAT3nYL9xb81NmjOAuBLh50l6vjFiYiD40nW4rGiJN6icICCVl6Uk1d/PTaSNaFneX
Dp7z2ggSEY2LOINu9xCYpl+A9mRvRoeQG0+59Of9aZtdngtbk8NBpk1aLRBAsF3rafgl0k5A14xU
LgUzc28PejQ/kvhjT+Fkj0pNDW+tl+t2lkEbqjyUpUiLa77pumcuOQS/V5b1cn9kM9cH68Szg/OV
rs1ptd3MksBFFFO3LUROn0zJy5GSk/ZDph9L3tT0UfsLFmdckLZhRJfQGmADTwEY6OIZsSuwbZVC
+ioFvIeb8vX+oGaW68rEJLtg+KmciHWk21KormDME2DfVIddHP/jRhuYc4DtEJxBZCiDirv2wWhA
MDCUMJTnv6m1eTkttd0CHnVmM13ZmDjFUImGaxTYqMLvjKU2DlK3wIAwO1+kflR611jUKXTE0vsm
QhWV0yfSE1Qt+1dd5+mlCmW0CkFD3V+dOZcDvAhIQdMNkZDuetJkN4nTcmh1W0D4dNuM1P7SACmH
U3riXot9bw9N1cIGnrUJCJDWVuC2lJOvbcYohCQg6lkoq3qt/M5ch2aN1CwZRtXqV41GO+T9Uc4t
G0P8j0X52iKc1boEkFK3TXC0xUuAfLG/AB2bNcHOpVsGF2Q6r020SRfDoCnptjqcWvfzAPCvNRe2
0txupW79Hxuj61yEDZZbFoJfqRxJQ/urk6pfkNls78/U3NogWjg+qlDXAoZ3baIpkVjsU4OZ0lx1
J7uRvnfj9FuG8Jpcy/FJByK3uW9yzuHJZMDURjGebrKJScKkUGqNyLA1462PHoj60iBYy2n4zy9C
WhvomoIQB1TGNM0Z99CoF5JvcN2CkxITSP2jhopIi9bKgr/NzuJ/TJFCv57FKNGKXNMEnKEsPgdq
80Xt5K+GL1Xo6vUaAnVds7s/iXPux9VLwyu5mlvoXoK8QRephWFbwqOgP4viH4ub8b6N2VFR2Bob
DLnnp7Q6ghFqfeOmhp17kGmQTz6Xac2DSiMTpJyHYH/f3OyQzLHEpUAiRJ7kehIpswyy71QwvcWI
dPbIKJk/quHtvpGZShr4PLKf8AQpwBb0yWFk9J6K/E1t2IXTr7z2CeX7hlO9/9tVZ7R4G3NnmSBQ
xXOOOk6FMnC9RqAgGcpVcvCFl64JV3mLnihcCr3THl2UI51oU9ZncQmEc4th44IDrELoI1Ngv2nk
bruqKIuqN2zHiwFNKTuveoJDBRlStB+Q6tTLHrysbP2LdTBYBBXWLIhFplmWolVM+oIUw5baUZfU
qJ4FIYn3DimChSrB3IrTKkv/BXg5Gd7C6xUnoZRoEd0/tj/or1w+r3ph5CgdyeKCJ39EUpNH3gdl
G/x34CBuyO+kHD24zLUMO0JiWq031rc+/S20e63aO8mTHtuBhz6mzkvXAiX4U5AAVaWronzo063a
yutm6HZ+aa6kHEiP8GQpD2BeNpn+1JcHJXgyAx4O9Fej56fQJOM9xki/1uGprHelAKkPcT5kAyvR
9nVyqHG5aXVnBamJlvVrFLXvu/jcrTHS0/33WMe/X9waQtBV3dAZeHgjrQKfLrKlAtLcCU4JgTrG
GL2SIri2UIZhhr+6pm105wop2Mh/NZVkndYLh9zMKwNuH4kDjtSwruiTB1OTy5WhoGtsK+4Psf8x
KtChhZQnP2jV36pmvL0/cbcNKmy4S3uT0DXIu1ypMuwZ5k/RPTq09EYHvWxtwwOlneUrMV/HKGZE
G+vJD1rkK3ZO8uAhQUJDbiUjulF0kCpvlR7VxuyJ+H7t0BgQfy7zTSS999DcOe46Ro4lf4maL2bz
OXRQyQkPITQN98cye3iM8zaC3qjCTWmRurpN3VyLTTt6MLt36P9WHonEB/XQhE+DancLefS5FI5x
aW8ScnlGqFtejr2mqtZDGn/VrK9i7a31EwyzrvWcmfkqpU9h8Ld6+IwYjaMtNed8XEjTXX75DdMb
xKNnYMSI0Xh+Ej10ez4bMmpB6MJJUK7uweTJ6jP33FqBRhkpl7bbGuIP0S9eCu+Qec5KWoRtz7wq
qWmA0qOoAurfGLfSxWasIDUq/BCXall/W8l5Raa/smyto93lHmiuXlj2cevdTAHmqDYSFZAxubaH
oAR6ZG5m2rEG7HmrnbXBple/e0dRPC5XUB2W6cKT4rapk20z9qj/f5vTN0WvI8Feuqlpa92uKvWn
Bo4cPW7WwG71cu/15boqoQIHTv4Ev3KZLgGv5+KUS/sT16s7N6i0Fvu5lT0qwjcEgAzxQUSXWPOW
OKpm15P4BMUDcq9kvq7nN1A9FN2dgm3VSyu6CNdWuYmIGwLjSdDPspKvw6Xk4fxWvrA5OdAjJVMK
BaCJrShbdd8a8dpgckmyU1VCUuFr9iY5f+/70dzNTF2D0JkuN9Bik2HC/pkrgtkip6uJmyr5JlLp
TMPX+0Zm1418C5xtcMdQQLqeS3riJTUtTMMOgnjtywenjTaoqFZquRbchY632XUjjuWpg7mbCN0T
kGtLWo4nzUsQJsQv+vAprDdEYLuw776HBbKUybf7A5y7v0hsy5T8RgCPNk7AxeYXpbQmg49Rs1QQ
uY5XcHvva4vG1hTtQ+ntvrXZNbuwNrkt86oIg1zDTXQ2eib/VOXfPZHqfSOz8TO3JCBnNE7wjoln
9FYcJrLgcaAJX+IafSH9Z1M+1O2r636LqgPyOTUAAdHnjD0GiR1Lhw7duViEHcD4GVjHfmz5qAe6
EbJtoWRfK7faF/4+M/dZe7j/rbMbZyzs06gp8cKdMte50lDBM9KYtuRuPW2bpvv4BeJjjfeFB9pI
eimXzt+5Fb+0ODnujVh1gwASNNv3CdndQXh3E7hYEOTxjV9F2H5ruXPuj3LJ5MTJaietg6jHZB+G
Wzj7odN67aJTCmzfjdqtKmgLW2nJ4Pj3C69GMdEcyqYbDT46j3Hpfwqd37n7Yvj6JvGbw/3hzW1c
0rJEmtRNRu6Aa2taLSsl7FwAH3TeQMWTZB5aYaUDQUhXErzcSyQo4wpNLlCT16GFKaDc9EFd25Pc
prdkiYQIzrM13J9yVh4qw0TTt1zYSjPH35WlyTxGQoYWXI6lyPleicXqvzg7rx63tWBL/yICzOGV
VOxuSe52bL8Qx8c2c8789fPRM/eORBEifAzYBmygizvVrl1Va60pwEQhbRNHPEyFlWlcHBaNPxbd
xnj0P+Hb1aJ5LWJtYesbKLVSEPLDnSojaqXD0SeuJUOWmvzMyTfwYp1oA6zJUV3ZipCz9oqCxAvV
riA80s82Gkc9+3fctMJ71G8jP99EnxvBrn/AShZU6IfKjlw/NUel/zToezlaSxUveQI+iVoxj01i
4T+ffPVJRYQIoJDAkZkg7auOn0vpTTXRvP+eC8nRyD4oXvZFUb4+3rqLC3xldBaXRCTT9D7FKBq7
6E3/otS/qbNfDe2OJJZXdtN0Du72Lf6YTDgXDkmb20kXETVPgwZjYpDIThxTchfiYg14triNrqzM
TkczBkgCjzkvdukJCk2IzwOzBfDRRXaADuzj+Vs0xmAmgSJKWXMxg1EqwjgNK3Jc4btZ48rUH1X1
VRbW6n9LU6dzRVNjnBrx7+IQSKuUNiHP0pufgvFs1j8fj2NpH0xNIoQ6cL+qcxhGabRuTdudcYb6
xNaK916NbSv9goY89LD/PLY1OY35NqCBc5ouejzv8BiF0oVhKMokOtTtKJd2Jn+MR8FuXytyOfHK
1fOnbv3A2pwOgeRgLNMCZCAObR6V7CRmkqOG76VwlNJ/fGUXuU6p4Wv8+DmM/U1eSttYHJ/6uNzC
B4WazNe+6hyxOpr+F6NPbNe6uN2rn21b10EHIejR4A2eo+JJEo9TV/1YPQF6OkKNY8IXn73RcQ9o
zE4FWhLTFzhjmsEWkjcDWUF52Dye2YWLiE6P/53ZeeIQphU3AHllnBEhf+vqvakLDl1dtOg+00va
HWtpLf+6tC9NAPgTcI0q1Dyr3Fno2UYk7s+JETphKp5MIT8+HtTSEWNL0ok96VBAfH3rNeApbgaA
8cY5ylSEBWPZclBflG0x4eGce56xcg3do99JKYJBIfVKuo/s68xN+VCvKJ3skuTtt0pjQ06f6M+R
f9Cbozge2z5yunNdwWbzJFKMH+EDoz2COuJg12uAraVjOTFv0981AeDn2k6Rqox+NxCde9Vg6/27
6r4BYkPR+kOJHPXjeV5qQaYGAXJj6nIEGzy/Ey1jyFhP3o3kDUnGFAff34/GYWBw6K7TCs+dEG2i
BnVdux/5R1hJw09a92nlQyZD8yN7/SGzBbBMhNMlszDPQnHQ6+AgFFudgQ9vGcwV1p4HbBr+dhWn
JLT/BWZuWCvLLKULbqZidocUUt/HSJyaZz/+nhm7qmqOLYLVgrYzNLvtXqdGyfFXjvptkh37tbrd
0gNm6rWjxZ98DFt/thJmE7dC1tYmLDcAn0p51yTjR5ViaB1/DJWL7J5k1I7Df+vkt6YgDX4c/h2h
V9JI8ofvYjA4fW5LSmWXskYloLIl+Wf9nnzsjRXnurRlSIzTv0MuV6Q9anY2GxVVS6+ozLNrfeMJ
5SXupqVb3oTDXBuQE1YjNJifUb71PyhW6uTuYRg3NJtupLU5W3BEkKsT9PIH7aX67M3XelIS5J3E
mw8NRxi64jUisgVM6x/69km3aLoj/yzaVXzme0qW65Vmnmtz3xgb6yDUr5J2mmCTxWuuq3ZRPQdr
3Y0LR2HijP9fo7ON2DVBVbipap6t9JNm/Zhy8rWyWzlv09zMztvEjMsLhW49cC/T3F6NjF3S5mYm
4GXEsNjoCZRScC0XO73MPqe1azit34e7nl4rSi19eIB3oTyJYWO+6lAd2lJu/Yd0GR6YnioWFK25
Ofd5JRdpItWsZi2cpGLvfhC055icaPL2eOgLoQiJHfpMoLamQD5HbVZ1EapFxPRG5CNEYn45eoZ3
nBywN3qU3lY829JqXpubPudqogdEvN2qVEi2BKda/icPYLSNVtz42pBmR9ISorwZB4YUNqRTM9vM
dyhv23KxNV7C/xBrg5FimdA14uU7J4000SKOGjWzzgmImEj6pDS6nQvfGnltQyw1399YmrlEFRR3
FqUpIFA5/xrTMDvEdlqq+8rdGR1C6pZtFP9UDc+4Tb3WSbbo5qAohjwa2Q1KSrNikpQpldUEhXWW
9+q4j6IPsfGWorulyJdIsiiVHLXmrbaecuWTAFVM+FkBK9SsxCULcdCfVz2JSNgt6Wi/3TzqoCpB
pVXWuQWWVoMoHNHEM0vPqcyV7MlC1EFljg6cCTqv0/d9aynN5KAOR8GiezfdaN7LkDR2HR6l4NXs
vjw+gEsn4v+buqPDSKFb663Wc8+JiJQ6GDtQT9QwHxtZiOjwazIRDeAG4E3zDpLMDcJBCNk8Qfyx
0DZp7GjNN6ni6RGcvO4YUzQNjl3y3RColBewTh/cZk+zRy0c1phB71eR9IZEaMlfXCTzJEdMV0nd
6pyYOBffM6n4JoQKNJNGt4uVau3BvZBTAKQEWIbkIhxKNGTfrqRYSPTmdBIrKWkOIOq8nAI6jceA
GeTOEO9EW823j2f7fkmxSVsvb1WEf2VdvrXZRaSZ+zp0zzXhsFfvGtl3upWq/PLArozMrvuqlgcR
lRT3XMW/w/DN2qWpDWOLfizHfwVF3KTj2gv83q/CEwddJeBH8uUQ5t8OCyzYILpk78++QrOW+54F
+rn01H3r/4zTF0rofz+L06qB24aeDj28W3OtmvvgFkPrLAJqGManYpIfWIFOLM7itZGZU60UgHyl
4ltnVWu2kvKCiERlWLZcy/s0fO2tr7r7cxDylTO/EEkxldwXdGejHcfb8XZsKfdxFY2cgS49Z3L4
5FrFBr4/uzw2U0eDset8KHq9ANLqlQt4AYxxa3o2rVaS1ZYplNa5pC7VR59fe+SbDj1Ko7Yb7tON
+dOC79Fsd0a2FbQ16/eVz8k6uDUqrYx77ocMFV612J/mW0obO+1+hTRfnBT5kI7cZiOJTkfxvM/V
qhTP0uYlq0pqeiKwvuPkCYtEab2Uu0P/rHXqlstD1rcteUZJfl9ViV5A5KBQCXcW/H8UlAkrb9cX
fv4m082avWvCFBfw/gi0fSF+61xrV5a+Y5Y7V8U3SKZTujwtB7tXTkY/8prSKmcINmLzUyx3RkxS
CBKVam+sQeqmZb6NeKcvhAILKBr8duLkpa8CMVNSIk/3R+uc6voHX/A9uyy9ldjy/hbFBhT70DuA
Yr4jaM6kuK6QtLDOFnx9FdjQsH+rstYueEquElstLjBJgqkEAYbXmEUogNEyEzJL9nWlOJF05AHm
0TZmmpldyakdgjVShIsY7QPEWgS5d0x9j14jbePRtjKR+TA/ecMald7CXUfnvWIBpAfnQbPW7Syr
cemrRuBy+yg7XXt2yZhJ8jGo6hVfuWZn5pobuazGQiReERr1VAXpAajEk8pLKVxpqF3cNlcDmgVG
gZQluVVx6+ht9I/pR3DQwsL42PEvbRsIG6Y+ZOSP70BNsdqrU1OMezY0306JC4B5KOlXsZJtv13p
6166qq9tzRwx4ClJaJOUq7rbG+r3InkttBUTSxtzoocwiAXIY81TkkHlxq5VMxy/p9NlY4VomfTP
rnKUlCfd2D2eu2n+58earl0s0aiOttlsffQipaV6rNwz8qIvXFwOLbwbwRd+6aRjS1N+kbt/y24l
Wl4xOmcTqYM6yHWUis7NkNJ8R57Qei5FXgVQd9VjnNiDYTm+7K8FJIuLB9s1TOxwrUHaf3u6GjXN
k1BksF76O48+merPQvgvAcLEqP0/NmYnOHErT1DD0j1riAIkT/Kx3Kookg7fw+gEW0nmaWuh+hQd
3i3hlcXZWVaUGh4ZGYu621/aGukOwxZNRMH6k5e95eQAYf7RpZe+S3al7B8eb6CFxB+vBAjyZOjJ
pnL8bAdliZ6PQ4J5kxqFLenbIfmRS/8glWLlH6XkYNWKLSp2HD1Fg7JJ/8OVcWX9T7x2dS2N41Ql
z2uXxgXJLuhH0HrjYHSb5MS7ZsVpLm5bkF4071s6JBuzfvCB06M1Gmc/4L52jLra9IFmOFnr7tt2
23+rJ9F1ab8yv0uuWpt+NA21fPP8Sqi6wjLzRGJ5g9rJkj1ps0g49OMmht5VLb7V5g4txsD7HtCX
vgszpyi+NtIqufqSI7/+jNkuE8WMXsCOz4gaBbZV5JU+jvnW2w47bd9vYL9wqdxD/1EwK8LKIi95
RKTUaH2l53G6q2/PbWUGXp8FeMQhPNTROyy0dMHZOZKaleRk2hrMcnFL/2FKNaZohyTKrT3EyGGl
E1lo6uBOryefW/WIMrnq6k6WvtR1gOwvsbeIXCnJbVE9pmtq24sjBsolA96AfmpOLpDmQygKIx4S
yIUjhTsr39OW7BYbWX4x10SlltzihBv7H2OzSMhEUKrTpMnY+HnqRC9PEPr+Fy91bWTyYlcH1YzH
wUsEfC93tFuWm0j+HiuQeElfAzdxpM47JGB77KYbd0i0p328do6mRZu7STYP8ykahArzm85tlCr2
E8M9hySDYtWhm2FDly4tIGQwkue63TXxDzM/pYF1kIOdIXx5fJCXvMeV/fmlB78QiI9Yd2FO38YV
z4k+fiucQdzlWvtR5DUVrHYLL51ZKtMcHRpf6GqcLewghqHQyhbnptP3SXTW5H/H8mvpPotZvHfV
DtdlbKLYkeofhRduoes56dZqKnDpCUcSgPsWACap6dmNKNdincNiJuA26VUePvrN0SygPIDyxKuh
m+lb2wAVVyjhOcukj49nfenBbnIZk5IDMs3TYjYHftNVZSSrwrTv9Dja+MEuUd/abXSxIhvFB3mt
ZXq6BWb7DIMwPgF+QLVu/mLtXSOJo1gWzpUhOnUhbGkPaAbEXypkEvdG/lu0OkdZ3d4Ls3xjdvIo
V+dLSiQ1Z/qEcxZ/7OF3RicoMpB9h38whuOqd4i2qk3pr5HYLU8wbThUW9HuuUvPSX7gK2PeuOg/
oEwa2LTSJ+O2NmnFtOvnRoUKaY3EY+FKhJV3kkSHng/O0JkvCdjrvVlichCgg1Oc0IeQ09OeATke
H2+fBT9sEtUABISfTweZejurddZ0eihw67WZeTR5CJrBc5KYB1MPHEn5akAk9NjgQrc7HKMgsIHA
QqSI3NOtxTzsq2JQZfykQGKXVDnsE/Sw9/oxMBOQBq9IwziwLG6lDBoMA141unRUHsnEnZtQ/pZ6
H2Xvs7J2BS9UE/guZANgKmYy7tAhvqcFspKGwrmNIX8WtlrK75dQwXPwUpFSGymxvVft5aRDUPzv
q/q31mfroEme11SNL5wNd0zsqqI1QzvryJe3GtwOa41li6sOQpN8B/09UB7erkEQlzKMrznWYM33
Q7Z10hwGBSW+hnbfOIdqWFrNLC44a1AOcLqSK51yErPHSVo3QsN6ClSwBxpdZJSTLla9y9xLik47
PccwWZGa8CFQyp7l4pImz1m/ckctDlyfuHHQxyLrP5tmRNHjRghS4dzre7Ood0YRbAyKYJzmUvkJ
//XKbl+IPKDHgfoeJh7YddXZ26HSIeXrEcpFaUMXN1ZOSjoQpHTTGtkaeHjRT0lMLhovnGOSLLeL
Wvei60VehS1e2A57+SD4Yn9s/Yjqe5ydPAvwXxRn2lOX+YPjS/raTbg4u2RveTtQOyXlf/sFwuDH
Q+OLwtll51oxb12fJPxzA1o6rN/9+OuKK1m6ibCGQh2k/HT9z1zJaHVD7yasZpU8u2G0qX6ruqPV
2gUSTUOLbB6o4lr9ZArF57fftc3ZikawFDSKhM2ktPUxt/NtQ+dL/MN1Hg9uaS4R9phY5SiBqfOx
dWXb1oJmCedSd9/TItvlMYw5IOzj77R/q7W3QhmwZI/yHkVvHn9cdrO3XxZJcpNErF1jOGEd7IVL
tZca2RGLT31yeDy2JU9wbWu2T6IgEN1s2iddP9pBQ//wmjtdukCvLczOeYFMcVrng3D+4tfyVkfa
V9hO4myPx7EQ8ZqTOOzEB0zwNae110u9lhKL0Esv9FNvHrz+k+ke8wJSSKngAtn6r48NLg6Lvhog
SySPSeveHjANzcBqKsOe0xEuacFCnBduXUXci2uKGkuOixIhjeRwHyhQl99aKhopl9OEIC/XvnT6
S2p889fAOos37rWN2VEqYnZjSbrx7EJf526rL6N5MFDAco+pbWwC5Zf1yzR3j2dwZVzGbJv3Zh27
Y4tNS/4dN79N65K3749NLDriq3HN3aCuCGQydLa3gg8S42cJ/jPlLLoHspzlL+/rWK6RQS0dKFBd
NF3SIQPsaZY/sIquDhpT9C5G3ImbUdEGe0zTNd2+pd1H1g8afx7s8h3Cuqjc3JUUSuYIN0GWtm2t
H20pQbVorWzzpZKcCYybZksyt/QczMZj5n5tmoFObcpqNhGoiWD8p3gC0p92tAPnaC2efGs34vIH
iSyu+6KH78n4trKOS67++itmZ0DLfGsUfIMWj+RXA672qf5WWp95DNC929twE4pQ66L+eu4Dx5Vf
+BKheRmjtY66pWmfmG8gUtZlGqBmxyQWIfnr5N49Qw5g5xFtZuGpGC27jeoVf7aUFyJN8r+m5peA
7o1mEpsjJXQENEzVRhbZfEr18ABC69JZLdmZtyiF1s+UTpr6Vq5JoC3tYzhUJwj/REw9f1pWYV5p
acprpBJPg+CD/V05mwtLyjGZulimHhauu1u31upGZphj6l0qC+6OwON4cgNF3/2CB1a1FpJNK3MT
K6ClMVHCTnL2MFHMM8feEIdK0Ro+yqSUMzdTuVNF4x1pm+AlN3ZFt3KHr9j745iunsjFMKZdnWFP
ClKUGb77Mgpdw8WqvkDovynTp3JNFuxuPhmhQc6J8VkoEauzI9JItZd1rupd2ireFql6KLt9HL0W
lvrZFTaPz+PdOZhs0R8wKRX9aX2+XbukyP+fLbotKInvC1g9akPYrxar1wzNHipmnzReGJnepXE/
FJ0CyRCSOIlsF2tI0kVDPEJk9sZE5jo3RN6mJI72Ln2rbEJQB6b6IRytYyb/eDx19wd7mjuLBcJt
i3SPTwfvamfEoQjvWef7Fzgjyg4VhXDY8PTfqEn21CvBcxzTw4K8JeAA9oiYfV8d69LevP6C2Vgn
oGnW9JF/ofDbu9FRaJ8qPTiaarKJqshp42Qjeb8eD3tpfiHNMCQeXiTV5/UMQ8mrWLES/yLy5AIO
rCLUp7vH1ZrYsh0DykkaczgL0/9fzW5bAWbU+ty/qPFB9H5NiHVQx/5f866xiDxa/9fMzHmFBXA4
vcZM6w3bPIC2P9LsLqqcqhDXYc73YcxkbmorpOxMhnWOL8oLxId4m2CuHhwJH/YeBp3tInJrtlvt
8yB8i0Jp5YxP/mLuMc1JVh2oMxRLxmyfFnnd9r7U+dCv0SD+4rE5T27wWZD3/trmmH7UnalpucCL
T91w04a9WrRIGQOlzXr/4nkhN53e6Fzr3toVcC+vM80iPdS0vhG4E07fmoHnRi8jmJwukhbaevZP
iyy0H9FcMvyLpM6oBo6c9HvkecmJFN2hHksH8iVHjD6V+lsK93EnZMALlA0tDfvHx2NxBqBI4jGB
tjXtnbefpgt9HITS6F8iuGSiGCTnSgS1ZABAlCrCtgI3+jzj03SR2naZxWrGGke8YMv6A4q3j4ex
NMV0ak/5WSiJCRrmz0k3IB1Rm/5lAhyNfgIZprQ16gv5Tts4/MqNT6a00YMvQhJDiGf36iYf7Cg/
itJvP45x7/+hmYgq6vUnzaa2rRutMAdG3raJejFzTToqbvf98cCXTigpVBKpjA/ApjWz4rdpG5Cj
x6dGPt3ckI4fkBMJlVeEeSKbMHUN2niPQpnGdWVxWvGrQwOEuo58xfUvSvQimj0hFChZEiBTnrqI
dbrkTuoQbmIUq4zGfJYUf9/XNB89C+bPGnlBbfiRy+++96nrgazs23DTaLBQ+IHDDuf0fHg8Qwvu
5OZzZ5dOmHRd6+kCO6OA1kbchDTONGCWrfhrFhfg9rLtY4ML8dCNwdlNECVeJSYq80Np4INvuZtK
fLZcfyNkK2u/cJ1iCAEiMtXgg+eEKUpXyYHfRDDMi+9FW9tqulGkgb28SRQY1LV3bfz2eGj3VDnT
2rPRJjbgqQl89nRW9TINyywOLkr5TTLxSlKNwK4v72UhcwTXOsK8sbWE/qgHn1VBcJr6wyhT0e/W
CBIW3AoN76hBQJw9dW/PNmEVlGKVeYy9NyQfhqIBNqIk/2uc+zTcKyuzvVOn4pDWMGJf2vC7ug+1
feN/qdMtTHmP53VpJYHvYo2OXsD7sxA6aIjaaqR1L/VIv/s5857cNoWTqf2RJr5tgbxxiAwf21w6
F9c2Z3efq7uBkAjYtA7dK/Cfrbr1mlPmaw6coX9vin4yYFjoCAAKmwUtejEExNBZeJFqp53kn7Y1
VQ31g1ufhNUH7B9s9exSp6UMSChYRao580u9bVsJcGiNtUTcCig/tOFUU+g+Cfne9aRT0CKkgiyO
/ir4uyLamyU94lbwqQ+Z8q47F+2vTlD+TX6oL+i3l/0/yPUUwdeGAkXPxR1WR18/GKD/62Mofw/V
NRKCJf+BQCbzRQxEcDXzH4E+NqMQFuElGOs9CXQ6UPTkJZGgQVqr/C2dIogFEKeDThUExGxh3DqI
YsGKw4sc/CQxFa6l95b2tU6ph56aPw/62c+vimDQrIilsAiqhHY8huOpiF+gxrZpJurqjp7yv5as
4BTx4AZ2SF2LSGB2IYZGBa8I/N6XVKd5WmntMHwihbNyehZn7srKLKRTiU/JJXfMnB5adlKbP8nw
rWkELE7flZGZk2PSUl2ymvAiZr/75KRZGyn9IpoHX0d0L3sP13BoC28YmLfEP2XgSdp0NiipUwbi
KKZO8jZ+9BKLSJmr8D+ka3RnS1v82tBsYHWvVehTYEg2PopatZUM7v9LYFS7VN089j2LpkhfE7BM
yZ55kxF4qT4QxorTVJcbuX2zGgpEgmOVX0Jh5al5D2AgJ0FCnombBMJI1N1GRmJkGQh9EOfLnvYh
GdKDWYr2RFXtRsM2cseNosGZ55jC5yBY65BcWDtsT+SJxAQT+9WtbTVWu1iQsd0qb3l+SGE6xaWv
yX0tzOaNlZlv0r1esMg5+pfGlDI7p2VMD18U1Kf6UX+L1OPjtbvPAU+wXYYzkcWCG7Bm5gY5UBFb
9INLE8risxvFxUaMjcFB6bvZemIcb7WuG/e9VOR2mRvus1EF4cnXDXdH13tKeSTLvgwdr6baaIKV
nbVwOuHwJk2Jj54eHjNHU+me5BIKE35Z3r4C8gtPx89aTew+ARSnuBupqr+jjfbP40mZFnJ2vcl/
6DG4vKnLzFsldQFxMrXnMu36/FMUJR9TaHEUZS2KXXpYKLzbpg5tSsnKPJGoyZVXh0YUX5DfG/ZD
YhV2M4ZIlXhnVGtVufYI+DIbUu6GyDNfE8xZGCZiE5yh/0tvMr8FW5TkkyJp40sJQWnUO/r7iM7V
46lc2M3YAHsDKAUShfm7PBTTwHXpxb6UpRltWTrxVJmSReNL6n8zpKr44KnJGp/C3CjpFHqIJk5F
SshcVTMn4euimwTAcS+d3NIOtze8s0YrSaEb+1BZa9SePPb1ZpmM0aYNWzUgv6lB7NYrKIKvj7WC
MU98z5t+J0qCLeeIxYG6Ny+WsWml96bcdIlou4bkRPoKIG++ipN9DSJgJHYnMd+5Klqvu1aflm58
UdzYJvvWU+yNtP9iZEKFs4ywhs5LsAnJWiui8fJSapWta1/7sraFVaWXxaFcWZndWd6YcFNHQXIZ
yDd3zF82YYphiHy8J++eWNOU8ZsOzukpwPLdLlmvdlXY1VJ8iSJpV5koU/iI7UWfVPcgPRnSXtTS
o5SYO1Wobd+q4PxBT+ovD8b0DRN5LWHbBEqd14AojHiJGbNsWe2/wXpD8oqd4u6keJuJaxX0u8T0
H2vTxUl3KHW+eXHLiGRfVErWLxmhHc43LWEHaaKpzBXzWK+i/hhYvV0Qq4+w2ub+7wQSvsfTvnQq
SVNNZ0WBUWX+lobL2S1KyKovIr7VMTuuG4+wYTsYwKXcvHLtOOuDw2OjdwByRo5mJw8iko+Aoebp
VbCio9uZWNXAawvu92w8yH32HsuO1YH+hWi128D3pVg/RC3ZIPEYAl3B2WsrmYS70U+FMJoJJiUP
k7fH9P9XKR2xydzYp/fr1VQEcSu6oqMj9OKMw+iRuNGgycqSav948NN5uXFN2ETfmEw23Y2UG2fB
pqD5Qh8pVvCa1YO/qXxZok9VHrePrdxvrskMPEDcI6h835XF1XKi7EDS/RVod939qvPCUQZpl9bB
Ts+tTdd9LepnP2hh6kLA71zH9Yp3uktNwplz8wUzh9/TIaJ1tRm86jFY9ngjDM9t9KKp+Tt59KaV
bAoTcZ9Ah/5vvxV476dPTQ4dim7X8klwD/SLK2vfdHcv/HmOc+cRt6DcOu8Tz0ehNZKGBe8SKTsG
Wdjto1iSnhQX4FrhlYo9hpVEkxg6AFGn6acoz+pNXQXyTkTQ5oPqmxNiq667p7GWUFuM3NgRcrRM
RK7RTZ7UX3xN/SE0iK2h3h5ufZ8k0eOlnUe8E4Sd76cygdOAsm+2adHwKeJBj+sTss3NNlVFHc1F
s9+HfehtEqR/1qLRRYM0WCBDTm89++b2lGij7wtCXdQn3zurafJm1m9ygQhI+daWvW2038tOOgpp
t3e/VsfOf260H7iv0TdWrog/+ZLrozONHKSwRcWW2gW+4/ZDPKtFbS+r6hPMxkdPeqq7r3CYI/5V
+I7nBVu1gPTHfbZawy4EKK3bD56/dT/EzQ9Pa3e5d0pV/ZCV74BpfP7BozG9rS7DF12Q9t0a+dif
g3z3tUi28DFE8LAN3H5tH5DLquO+PpHqeOoz22pUiBUNe4jRAaw/eVGDJNIvnSZu0qZPSjpuq1rb
QLec6Mcuf0rKifb07Feak8Jwp1kftaGf+NVWCud/XoLz76T390+LBQHvnHZcLMsa9rm4OcVGko92
2Wn5aypNWkry6Dd0QXhioG7iUo8tu/EM/1ke4sC1ix5dNzGgRmYC0oLYSEUK+VOR05Zo641qPoWF
26fbJimlcxg1gJYKN0zpaxDM5N8x9GgHzb0m/LcotM6DRbPMTz2B9nc/KkWSmnIZ9hs1rc1xlyqR
Qm1xTNboWiYPdDdy8kDc9vS4Awq6XSFVDSCm0MjGVTCp5W6w0drfqfQdUUDwzy/m33Yec9dw19Mq
AL8t74s5O4wu9XBI+plw8gL3lMQuG6N8MrTxORJOalQT7rvS17/0FZikOiQRohkKJKKzy8YfPaWk
gCac9PCJ0tqxq089r5pA/fy3dkgzAFFApQOfxMPwdiab3oIVdSCkF0YkeM3yUBZPMNlv23xYiR3m
4eh0p1xbmhW8krxLyyrWvTPC5I4sjKItdPVPoTZXyieTF73ZGzM7s9MbV0XrUYDAjtq8EKdt8tR7
1rwEaFj4b1z+bVaaYU0x2MSmQ3AExcXtBLZKpjR+wwT6sfvUvSnF1m1OUfKdqIUbcWVX3O37mbHZ
60iQMkOlRMXY0uDJhN0Z9lc7TzSQb3RGVKMNddfj/bEwm9fDm2ejdK8ZoSDBopp8DCKy4aa7GQGR
gpDyvd+Pbd1dV7ejmwOjWr0R1Ci3vLNIATnoHLV9SYmeB30lD7KwE2/GNNshfVAZrRpjZ8zeKcHC
LCnvpHz3eDB3jaKzjTE/wcSHvZpGWOmEr4Fufm3d5Evqys/yp/i1UDeCF7zJKTgJbWyQKFnBcs9j
1bnx2dtvzHJLKSWXXWl8trpfQ/KX8fefnz+1owE+IRr7Q1R0FX/rmet2ySh459gCX9tLWvCx0eXO
8aQy37VFnp2Lpl/LGC6tG8hPSsc0H8HWNfNVbSKMQxfU/rmLxc4O6bd8Sowh5ZoR10zNU2XT+Hic
TwEL73MqG7enGlW4gEC38s+1WoTCFgAxEVpWJXTB8UD4EFeJV8KqVGT9vhiLZuuKXrvGnLNwHKYX
ABpdgCNU8JG335DEuBZvCKKz13XBNyWw6CJt3G4r9bXgDHlZrRS97hJoDBotKCRAUZcAKTevzGdG
bI29VUfnvkW9Q3ZhPCKNhcyKV3bbaIzQf3adRg/OMtwnK6dlWruZ14bZCj4icgmIvM1JAIpqULVR
k6IzrH7xl9DKxP2gFIhYWErk9HEuAeiVhG1hCd9qqes2RZF5KxfUgnMlNCXXRYYU7u55HaY28lAW
eiU6Z1ZbJLt+HLWPVVvSbGFaflbsfF0VY0dJizTYuEHkr3V5L9nn7oI1m88AfTNb79pwU0FPx/As
DgrSE2ER77Wmaj+Lspc7EW/OZ9EX6j3K9PJaK/bCVqNDmvrdFEWqbIDbrVaM4iBFTZNAByt5lwwi
lb1VlwjDZ+auLQt1/3i1l8zxkuNwAUCFdnN2uoawkSujLNKzN6Ywj/BEy5LGQUjXoQd9TUDpLj/F
tgZng6QR6zNBbqZ5v/JVaSuaZeeP2VmuzY3hNXYX60c3CA6RfEIM2YGcAc1qu5F0J5GEi0pdsUqU
5wYx98fDXlhgqKk1flEjIO6fzXJU+bWv6kV+Lsia5AbAUz/bW5H5lJd944Rh8yYLwfaxzbsSD6P/
AzUGoj8Rm84zY+H02q3kpjiXmXlovX+E4rVIvhruxUJ3i+qwFtaHYPjoyWvcswvemu5Qg2yqzErf
BUbmkAFNlNLiLKnp79rwtqHWgT4K18Szl+xQNZ/y4fBd0Fxxu7xd5Eata1r5OYrwkGqc6Lb+xY01
fWX1pp8z81C8oCfgNkdEAb51ayekuIhkVVachyrYJiVoQ3JNWhfs1PiTon14vGwL97fJqx08HKJf
FIenE3S1Z72gcQUwd6R3UIh8lYQ03XsQUa0EQktDIqWFKO5UtSD8v7WS0fPpGlZQnnPFwTsfzEHa
F6F3aqvPnbjWhrVwDtmBk/Ic1+l0jc+ssVEFq0Oe9IzoH2ImAtDJp6Hh8VRftH2y1fPv7viSoiCV
GN9Da2073o+VZxRAWQoY01GYNxOLYpcNuhLm57gFZ+d9FxWPvNqRy2BjBYr9t8t3a2zas1fL10SZ
MER5lJ/TGmb1kobXNXaIabJud6MCIxnJbhWABe/SmQuNTL2DT9mMzpIYb3sINyIwAWHlviRGvgJs
uT9gt6ZmT9EGOZ+JZDs657AyB6j4vEXxWgvJmo1ZvCqUoVBCsRWDlUkBQLZ5EEMpm5gbPavrL48X
Z2En3EzdbHGoE3RJLlrROfEKe8yORcxOMJ9FJXNGc4U1as3WbM+Ty9XSwGCZxNdM32n9l/oH4l1O
nKzhbRaeG7erNH3J1ZbTqGfnYYIlgC/Z6PSA762Y5NWg+B99v9zkwsckfOliBHTpC+qktehlcaRc
b/T10eGmKLMVtGq38ckrsyG71Em98mtYdTtx8O3Yc5EP+Px4De/jcxIyXCvsOx7fYIhuR1sbw6j3
YhSf4wLlo1OT79VoU2sHITq51asq/nxsbuEWvbGnzq5ueaxiq4wAHNTeVsyeEx8JU9SlBgfiQ6+E
k66qbYuEYP5/ODuvXbeRZgs/EQHmcEtS0k7SdvbYN4Q99jDHZn7683H/wIFFESJmgMEEGJhWNztU
rVq11rjnMLm1rmBPMISWVaUT4nqmaTPZ2qxBAm5GyY/dUL/YNihX8Xe61z15Q16g42eBuf5/qNVm
jdLa0puSocb5Kya0sxK4qtofgxIDxocynU6a5YfzgOweLuM4y8XB0RSjK7Bku7/cm1/3jx+y+rqo
rdchXl7ZRQ//Up71+S/0YdDK6D7lf8vFTqa8N9by53+cmyAjbBjsKrtY4anAYBYIUZeOde3mv5B1
M/q9VuybEtrbKi+8egrctAuspU+WvvBAsbrsMkvH+Shw3ZB+5hCW8vlBmT9I3S/tqZ/PsYnjV+7P
zWHqjuYeaLWR6nFCOT4I83OK2FjXs24kKc2tNstR7200xSUrHEO3SFDZ9cKkVxZEwqpbSgRd+U8O
5ItBgSxD7asxjf0P1zE8cOKLJfe66UMRyTi2cl1mF0MXRzl/UNneU/acl69jNu5srK1n5s+xVpdk
LSdmaPHOXkDKQ/E5k95Jzg4qfxvks7IoyFOS5VUkj7xe2VQzq64T3ExOOvh47ZGn+pGN7goyL+M3
O9lDKrbGQ/qM9UO1HFGqVSBgtrI+F32dXYL5HC6ORL9N8zHsnyfz++A83D+Xm48MasgWUpgafNV1
BhNHsV1OssRg4suUuDkue2ihJP2IsqPiypJbhKYn1cZBnf+e9jCtrZkimaRR8MBgHPz0emVLrSni
qE/zi4TfaJ5HZyk85ha+Pl3qSfYBj7v7s90ab8kqqPfyrBlrOLIJNS0elZHes1h+MqRnpZG8IPgQ
6r5V0MTeIQFwf8Ctqwgpg+UcsLTIM19PUM96ue5yPb+kbmUmbhu8/z1F/PuXUHwKtT0Cwdb07EW3
mL1DorHuWhqtbqb52sm5hwI3pPvfDOlSLjwjJiUuPpZRsJPT3NSV+XYAZbhCojhFb9G6jd3KQkVp
hFRc5pnaMkhWV2qXqf6sdc+t9ql3hveZHZzpXawM7QCR3VNfQiqBkJyquadfzPDn+G8pfuq+3l/3
G3Wftx8GJMwJoqWKzrvrhXfCCq/gICsvdpE8xr3x3LT1T82pfhkwIlGoGthwBi2AupBPtaR6DRlL
5IYR4RWumsegMT25md9JyQkwdOe3bbz/OsbCSJPw6xaD+OvfppnNoJmjVF4s8/cYTK+zmrg2esLl
7IfSh4Ju8ua9Oad+10fuGDzodudJwJRS/zgHozsDlN7/Qct4q8SDVlYAFVKohXey+j1J3uiBNIT5
JbADz9Dp9dKt4hwPiepX4cf7Y23O/Y+xVtd10xeyGcz68jb7UneijOXVLLzI/Nzak5Hcm9fq8OVh
nNngXjwNWnTQ6GxTP0pyeyyGnWxq6+ll+9MFYxNs8QCvAo4EcMEuHa6xZkCdPNUrqsgldkDIAqSy
16WyH2Xacab/xsr3enc33j/GxhUKnha48hpSpul0SvI+zi8h1pxlbD2mU/PZ2ZUYueGwLAdqMS0F
qEcwmfvletMqaS9ZIhD5RYPd2ojxIMfDSxd+7KyfWej4renOpu4PQfwQiuGHrn/Odp1XljO73qfI
0MgLIZQuvrUJVN012jwHBdebqWeeapcYwjjm7/sbdOtBJIxaJBohNpjU4q8nCksgjYyGicbFP3YW
PuZRfjBG89dUjE8GlDsrtjwjLF6MwTjbsi+60b//C7a2LQ8ijyJcKP1G106tekOvszqnBYfRWogK
6M+HNBKIcNq5v7c2D3sWIf+ldY+axPVc1ULjYw3twmyQFdfuHAnFREc9KAFm6/dntTnU2yuBkR/w
xqpWLKCsm3SKLUMVhzHUiAiFeIlJav/TQMsXxNsNybrVnEjq6ja2Br6fpqN7+DkeoEimO4WVrdnA
5IetRr8qulqr5FGjpScvHQIJCQGzQ2+pv4amlF2zNfeoK1ubfqlcgYdCxYREe/2Jgrys5Coggmik
ATDjfRmPOwu2EaMYy6mmbVXGKkJfbXij721nrMvi0sx9iSPt2ALYB6D8p0qa2uAxkjTSRimYnMSX
KDWdeKjk/PCvtweQJbg2RgBLtWj1I9CknJqo7QvoKViLOkcI3Q72dfcH2cIrUZWivomzu83hWn02
p7JzPcnr8pKKxkdoFkXsEWn5qRSHJnlsHW/sUTU5BPpDlX5p4icJIcL7P2EjRDNUxMZ1FZqjKq/n
2ZcZnQZaWlxg1phHK46CQwOVHjFHOiVsrTo2JiYTs1btgaVbFzjyUDRZLYR96J6rc5HHY6lG/O3C
I1L9qOV2wFR21D0Eh4fHuLWXj6skp2qKMX7Pa9MbHKq/sZLk7+kAkrxMK8Tx3y8GtTFcJ/BohBCz
CjxG/GWyCk3tSy2l9nNTOspBEKI8qVUtP4W1Ex6aoZp8Q4/kD/dH3ji/kGwXn2KAeL7H8ud/QARy
NPWoSxbVRTLmY1D1D0XiTbV8uj/KRrAD0r+QV1hwErnVdpOdaB7buSwvXXCo6x9q//B1MP7ZRc62
hoGxjJkFdx74w+rLUmkbRSk3LGOV8hWzhChulB+HWXst+9nwwQP2mlI37gxwfwKOJdPg1K4injmP
xrxIywp1fu1JKWhzRJoks86lpvhG9tCfZBTm7y/m1uH9c8w1Q6yotBZZBmpt7fDRDs+x/L23P3SZ
/JgXI7vzVcfuTqjvZghyefGpCctTtQfJblzGS7lj6SRAF5Xb+HrbOEogNfT1VaQ4syeN30W5F0ou
99wqxkF9m4Zfioo8/evrXoYGkRb1QEExfVCSgww7uCJ/O/T9lyH7okydG2afsvSw51q0EXRAYeVZ
BkDiGl53OfWTOQaBRiLXZao45Hr7Q0N/3EutWHbzyq78+x9za/+gx7A0oYB/EoBcL6QspWWXT1NJ
jNPNtWvGcuWGaPG9V3pKBb3zWOPc+tj0SY11myTvhD0blzDxIyEWfFwUQNcdKSVwq5XEEoUjB5Kq
iDwcA9Ls2GgPg1QsV/EO1Xlj29BpSEgCsx1npHUtXgumtNeqhtpR91XpWjfZ83nYmBDAo7J00UIy
h7xzvZxJBoGghyF0STS9eQgnhFNLY5zeCS1LL06pwnSR1BCl0dDaqYZsXKQLaISHjE3R6oaPPGjj
IOxmri6I/QAdOe1L300Pyfwfym/cNYvuGJEQrY2rvBFWb6cMU0qpdh69KDTdUDvc35JbgT+lbXh/
VB+WiuLqNaLZPS9Vh7J6WEhPGGZ/7OfWqy3fDho37MsPkSWQs8B/dqhtN2izY5vvWWpubRSVRAvP
Qro3aVe+/o6TqYeY+VFgD9KYissn0f2+P8m9AVbL2At7phckqy+ieB7lr2MZ7NzSG28R7kVExpDi
gX/X7btFVOdJPIX1JV8UISP5bCGJqh9KDX2647+fC70US+cGX41o/Hqx8rmS7aoU9aW0MMYuxSx7
YRbv1BK25kOgoCA9pJP2rr+IKadqKSq9vuhV43Wz6suoQZsicZFReU+muBOLb1zDpLaQanW8uLgW
VxEDklijPfVlg3ccNhvh+GR1+knjunSjnYltHVzWjoRigV95clarl0cy0X7aXNLErg+6U78OaVc+
FPHOjttawMVTY6E9LP0Cy4P3R6Q1o8Q7ik5viLSy4yBFF6U60dBEebb6sKsWurG90fYntIeislh/
rra3WTVRmpiZwKGl/DI7I2bM9U4xYGsIQh44DwiQgCGvIp80H6aBWhbkG9HT228FyaHvsr0SwMY+
sIkxmAWAC2HA6iJwAi6jTIGZojb2c28lrjSjZ2Lmfh+f7p+ijZGIHDHpoQfnrQhw/X0ks8wyjcaa
C/oBvh7/assvMjpUu9pkt+sGmWeR24ZrA3yz5tqoUl4Veg+L1Jxl+3U07OE77syZf382t3EFo1CG
g0cBWMW9cD0bOVaTQQmJK4qof9GHoqDdPlB8LWydxyChXXgc7Qq3MyEd7HZyDvdHv11LQhoCRBie
XBiwWq9Hp+ezKnm+yosYKnTas8R4rwdW5gflCHY0WtHObDdq2Av/DdiRCj1I3zpqG1U0TyO9qi7a
EMKnnKVWeRFyYruZIlkvoyiS11nwLttNDs/TFIH5l9lX+CQUNJYc70/+9qDzcbnx+UVsJD7D9eRj
Mx8iMyClipXpCzJcL5r8DUOETtSeZe1dyxvZLKMh64Fe4SJs+faY/3GttCKNBsTjF4qYWua+EFX9
jRvGGFy9z9T3Y1mC+UpFjV5FIcX6X2jC6OrLQFMljp9pg5SZ1ks1nhizVf3rJ5CQcpH/QqJ2AUxX
C5E0oZH0eUBIJIT5MIVlcDKCWDlkaWL4UhB/RFhF3QnDtnbeguBxuGAV2+vcqJ/kItETwqO2iY6y
JOWLW8+TVSeVV5vix/0vfRttLnAhNWbCFOLZdeuXkrdGWagMJsrJXRB8B4GvefKmAGfh1DmA0e48
i1vHmqgWEQASFK7E1bNYEmXyOnMdivSjKn+vlENkPWmh2z4J/Vdi7t2+t28jE/xjuNUXHDrhyAi4
1Jchad/hFPAwmt+ghOw5emydGLRTFuU/G0L4Gn3Vk7CqrYK0gD8+DVl4FON0HnvCaDWDMZz8h31p
8hKThXAD30BP3SjFXTXJ1cVOlVMcQZOdne73rNk/5enviIb8+7tkaxGpCy5IPXVByJzX90GadpLo
hV5BZ6MxUcDEpUXcmfaEDbd2PsI+SLVw4bOWq/giCoPasbqJkBmroULIlT8Z4bdx1j9Kuvnl/pQ2
iB4059HwCZ0aCj9tBNdzUoQVRFKqMhj4IS4ND9FQHkfVo/Mp1jC9JjWpjur0xXI+yqmOdQZxzvAq
W+cp/g+3LceclsbFcegGLy3asdSy2q4v9XRQzYuIn0XzyQofDHlnoI3iFnMGKgUso20NIeHrOcft
nFY8efVlxqNLATVEsusxa4ZHOTDczFGoa42fkyr7PFd7ae0GfQkoGFsQMqGFYLpGQ5oc8aEsmetL
D2+JgBiaflOf2+ZbbulumZwz5YOh/pDplGyD57RExS+X3mH98K9jZU7MQvBetJyWQvf1EqDVPGdR
INWXTrUurRy7sfqMxdWn+7trWchr6Od6lNWBmcp6VmOaUC5Jlj2ZpodWm0tWfWiLnU+6cTLfEkye
auqGvJ7X0xnCMjaMuG4udt8dZDuj1Vt9bLXx1/35bA5jmUj1Le3KcFqvh5G6sB6DmflkkubQOKfC
aK2z9hQBje/cNRvvwxJU/v9Qq7hfkrH2QoivuUT94Nrp2UhCL0qkj3GLPGDtJG5ao5UR7FVONr8Y
lCuQa0TSqP1ez9AISiKsOlpym8SFjXwoCXT0xDmk5c4O3BqJUhYeHCRrHPplrf8Id7paiGlKmuYS
UlyOM9PX0icaBo91+/v+R9s67hijE0pCIocVsK5sOQJvwTEcmotSKt37tJyao1JN88/CUNtTU5WJ
Wyn6cx9b83GW1ac2Lve0dzeexaVtBdOFxc+cSON6rgnacw39QM0F4R/fzDGOGz+F0jGW9GPdHe9P
d2tdKQPgNMJItMqsXg+pRLApSOfmUqSfwwwJ7++wxwLl8/1RNgIm2rDgfKh07CNYuYonTEdIZpvy
RqGFk79G/I5vuVQ+yQn/VduxfchafJgxc/r3bZFUVkB1qVDSskGnw/VShr2QRnOg5yDrDpXzzYje
22IHS906en8OsdqZTZ91RWTI9SXNAGsLpEFkikjF9EF32oMsv8vkg1qf7q/n1g5ZQAtiawvscZ3m
dwKgkD+rL2zA3uj9Hn9gx537ztObcKdbdvNAIO9JDEP4SUF5tR3lPoyV3jabS1OpP6RYVo69ZYde
oxu1D2dfOWLYvfiFhoUvQigzXTY4OwH31nyxYKMETKpHvWz1E5y8D9GTAENpxVMVOy8ElB/DOD4p
ofLamjsAx/LB1s8QTT4gQwi0s3VWRyIB4236OG7xGssOXKWIgWSBsnNhb527PwdZ3ZyhKKDeqVF7
aTFjHJLT7LyTBrea/8O1iRElFRtAcWrcq2EkmoiioKuI15xRPqtK7uWT9SQSR/ejUkv8+9tya1IO
3DtzEUfH+HL5jH9c0kFbQKHGVe7CNqhpTUcOt1Wawc+M+iEw23ZnuI0PRbFmKSe8VczX+KecWJTg
skBcmrZl75l27YFgp3Bwoj3Lg610m9qiQ7sdmwIjwHXgqwWpEzVde7GiqoJK/U+Bbaobh7rmTyNe
9S3c/aM9S/pD1snaUah58Trg7nqM8siGSVf1O192Y/JAsggcwBhgqddSg3VsT8IaE8EjAXEltF2t
73xT27lotg4/UDaNhkumS/y7Sjwdday7qIm6i3ly6qfAPsT1c2sJ6gGPZVkeVSvm5D/e30YbUwMe
kUkxsJwh8l6d9iLIR+4A0b8FM53xoVI0N+lk7/4oG5v1apTVZhVZWGvN3PSXYXar6UvX+qXybqD6
dn+YrckQGy3MMTImlvD6TKhjEmRtEQ8Xs/w1RE+R4mnt3/eH2JgJ6BfVhmUrEKOvLix64ksZiHS4
5PM5iT9XsCaDVD04yDPeH+htl6+uRlA9KvogjEsqsAqcxSSPSK6K4dIlsGunqHpp6q/ge2hHaUNO
cw6cetA2zXkoc+VDY9Hq/K0PvU5FQP/nYH6fzdeySNyaD9ro5JDvsuLV7D+bsenFA8yTNn0wk/r9
/V+9tTywekDDsUZBMHv1o+Oczug5UIaLFSd+4fjowbvC+Byb8c59tD0Qmxa1xgX2WkU505RVmWl1
w0VU+QlVhL7WPoRx+W4KcYO9P6dl19x8CBIxJLWAu1DnvN5V4yyPY5pqw2U6hcnjYBonIKfEHNxm
t+/vNnbDqYRzaNClTl1mHWvEfTaOckIvqtlTe+cyb58TP47+rpV/Kumf+9PSb6ZFIzGCy8unooC2
7nvVcGOcgbDJAI3RHblgx70m1NvjiGkWnA0bHAjMab0Zmrk2Q5Ev0B3Wmz4AhzvomCsp+r+1AGKv
0RCD2QIqVZRs129hImaTyCyhDpiZrStHePJ29kmO0XxKcVfN5Mvw2qfZTrC2sYAABfgfw8LlvlnD
oMFoZWKeSMgUvT6jkvRdcYqdS2ADc6dEvJg3acsq3vT0j7KwzTQmHuyQE/CzWcGY3spfzTbKfKdG
HQ9nDVy3GwB3NbIxaZ9zL6B1eucIbE31jS9H/zfvk7M61l2VVXYpk8TjmHhIpeKgBz/v78bl/3B9
yCg/0fICYsjeh1l0fchAmYM+ElZ9qarKzWMNK/q0zz21Cc6VrrR+aOv/BCo8MbneeZtujzdxNvj+
MjFIBWthfak3DKAfq8HIOnswSOnN6BwuhJg0fNH0j/eneXttweehdx89Nao29PdcT1PVITzSmdbj
3T1rj5WG+rNqR4kfte30aGmlvPPhNibHckKbgjdFXGGsQinkkUsl70vGK9sHeChfqwDxBwk3AVef
+ic91Y/3J3h7gzHBPwZc7ZQmnfKwUuv+UjjWg0pLRlT7FoyNmR2aBuqJZpHT/RFXS8pjD6+GbJNs
FxOdmxRC0UNtGDHRPdeJgsaaORaPxpDZnq4k83PWGnt1t9Wt9jYe4CD0d4XnH9r29SfEqMc2Arms
zhYNPDo1oBjwtba+35/VmiDyNgzKZLRmIdgL0rxM+4/43tKFnVFlYZgE6jmWPsYTqn9oyiZV5c3W
oP3dTln6oR8Q91KmyXoOFH301WIYnqY4yHfytNU+Wn4NnAeYWhgMEPWsQUmnorgTq6o4S/okjsoc
fy6s5JNp0ITvhLn+KAVIvNxfgY115rmluEn5gHVewwlFLkLMijRx1tjB9BZKEbJ/0UCYM0c7W2jd
wPM2PV5A8ElkinlHVoutl7mGAqWKO0OkpNYRDf8APl9Hf5qTxhIReGymNeStpvkalWlvHyQFQW63
1KTw7wBDqr860Uvv025qbDfv5gYhPAz3NFRds7I5NGjAjC66d3Lk0kBY7YAi60LB26/HL0NbPLJ4
b29i0oF3w6ptcW6UrBrcNEzqh9Cac78sLax/RD9IQNZhcRSdWZ5SaZR/QKNqVTfqauko1QkSSLLU
PSUxpnl6gBRnXwXNzudcZzdvv3KB1hd1HOCU9fdM0zmaosISZ4u2cvquk+a9kEI4LmM2e6Gd1UdJ
dJlnmJED8o9Nc4ij0c6Hfjs1fzwz/IglgwVseGuSo/37+lSVU1BZIUjVeQ5S/JFyNTBCXx3npf8v
sEbEK8tYfOF8B90xgsDUHRv4Zq1bTGP4c+gDDZ7M0NZEZkpfv9r5ZHiNYSRPaAIUIUi9PVUkiCMS
h3YUmcXPeBr71isQ2yVP6EPtk4FQk+TKWjDPh2zsAoFuzCh/+rdHZ7GZR4tJwwBuoTxez7KJ58lM
h6k9l6pSHopGKHQdkjr0hrML4S6B9npFeVeIj7mBwd1XK9rVlpVQbmQsFFb9IMxUzWtFgvuPE9h+
GQbB59EqA1+Xoumh0ToOgjp/w6Eu2dlgy0DrH8JtgX7AIo6KHMn1pMOyiSvJYH+V1uggkx9/Csws
fcA8FRwmwessEf/ucX3bTKC5tLIthnG4xV2PaAndaFJ9bs/mXKHyaRF2tbOOYnFnhgf22XCC0dM+
3v+2q0Dpf4NC1yI5MBeB8VWgFPchFluJ0p6xwWreQwuJUdUoSt+qu+lANChOnRLpp2iaIi+YzeK/
DE+4zTle2s/WZWQZBY+86/jcZmU2nm7kwzeEpBWEufVfaS7yR1OXhJf2jeoBnO6V5tc1umX2lAqI
1XgRF4brKu0zZEqRdiD1Z1MW8cfMFNgg6DK6hTbe9jHKWgdtjKfD2JWdFxK9H0VbSx5hzgcNloTX
1mrtl8UQfrX6dq8utAp93n4bmTpkOphH6o0xttyNtHsoQ3UOQ5AHu4UZ3uv4iotZcWtQtfd2bwXv
qszRdiLY25eSNxK0lq452lpuFIyok1Q9Ranm3GPoM7pNKOjlciSzk0+4lOrWzha4DbjoMUBgDJQK
xJlPcb3tZ6uLhgRu+rmkOP0+0+kj0U0xebZRwRhPKyP+en/LL//D1cmGus3N+CYdjrDc9YBxmETJ
HDvNWVKT+SgtGw9geq8StDmtBTwCawFUXfc2UlEZhNOH4tyNgZlj8NxrTeoBW1XSuzjIZiI9KdCG
eSeL3BiWYi9StIvuCeINq9U04xkq0zI5dfquGHB24LDmUo++Y7uTYm3sT8IoY9mdsKbAM6+X0aoU
pyGbFOcaY5g2MzzLbA8mxnUd5JbKKk+i2Gv23YhiCUpAGKiQ0PgCeHI9ZjU0Rdp3XX/mZnK+hkb2
dTSz8lBlueFHBiYxzqhlXk/Y6qZ4l3jgYRT9Yt3AeqoP9iS4NjYSWu/0IJJKc1+vO7LGpKwCgRzp
mW49/UM0hvMx68UeVL5xQwMNotGGPSFEr3VPZwX6X8ex2p9TPX/tnOCYWrI/SYiBzI9lg6KNpX0a
9GgnQt/YR6BGNCJCVGO11xfzqOB9bg1Nf27CrnejcsCpLv8ui+ih1h/un8eNcBna+iKbg/sEb+1a
CysvycJFYPRnWWnjj1ogdeZDLiW94yVtkLyaSVd8SAO7ctxI45725UpAf2ubOv+lhXp6HOTSclOe
sdewisd3VPy+1alQHohxxWOTSsq7XsOW7f6v3logfLmAVDEeWFjW11sxhLvTjVU4nFuY9oPh9PAd
+h/aWFde1WSn+4NtnDWQzkX7m5h8gfOuB6vMQcubYnmnxqb3pma23CzLfrWh+j3qW19UMNj0di/u
2xp1sf6lkZevQsZ/PWrSmZ3VVfFwbkzjo8hf5vrvPjulAXFIe1hMbe9PcmOjc2ctkNtbF9E6KbSH
pJLGthzOojcfxtBCYu5LgT5flR4crTgVv4Jh2kH417Wh5ZGlUPH23lEhBfa7nqI90UWQytlwtmYb
aYt8sh/7zETSHdHEU6vL/QlRwvIhjKfUzw37L+LM9qCAdbq5E52Myd5r89zYVssjyDW3/HVDAlZC
KwiTXAxnbC2SZ3Ty2tMEMn1SuRgepWzea0TYGg9hPwgLnD/exGUP/IELzN2oSB3P/FnRZ7+E7Oty
8n6EWvkXsWj7788MzDOiGSA5UAh5taHy1mlNLJDGM97g32ogHGf+pzKmz6FZ73BK33RmVo882BvN
YBShyPjX+l8Jj1AiO3F3nkx1+oSc2+dOJN/kuq98OZnn51DNHD9qNOsTdPvSywbRvGJYkh4sOY6x
jIyNJHenqviNp/FUQ712qo+CiR0DEFw3SgLVTcp0PCGOoB4HUIedE7+u17AzeePgdSwEabKQdfwg
SsmyG5EO50S3EhqKpS57JHWwP4ahdkz7PnkI87Z5n8V2+BBZCHUqKhTdwSzIdOPcOlaRNqK2Zmp+
S9Xk1NSJc+wco30o+2LCG0ZpccAxA1fO7A9Rnkh+5HTkOQgsezm3kJ9W2VPc9zAD+3avzX3j6+A7
Sq3FJvqCDLHmV460pThN3g7nOsWvBtJM/DHpRfgppuZ2GIa+yd1IaJ9pV5y8dtaGY2FN40GdmsTv
u2E+dFPQuaPo2yekVIMnmwvKayhwnRwjNE/FZARuIceY7Wi4eiddqe9s5NuXn9+/CLguPfTcWUsI
/cepaWQ17QLDGM7BXAW0xEkVIizYiN2/EG/PJqMQQPLocy2ihnw9ik2fqpwW3AV6K7V+kSrzS6iW
wzGz5N63xk7dmdXtfQ8cD/tkwQgJZ9ZtDoopNDHP0Xg28171UtsaXtCnmV090vqDlZaR37Z2idy1
sad6tjUyYjKgKIimwp1axXVpj1ZmUHELibEKTrEafk5mFAOH3kAJVFanl7bVTpUY9/Ds2yeHgou2
NB2C3WBcsfqOZt6ZGO4287lvT0RgPgIg43vDFE+KdJoqT+yJHC2gwfWttIyH/MAbEGnYy5//sW8s
ikpTkcTzeaiGkxrHrqZgRxS+rxXdmwtzZ/9szo4KiEKfFJO7KWp2y4Ib3XymY7zzG6eGZOFIGifd
cFxlsi4S5EB/qhfUyTTnnd20sXsB0kmA6OxE2mVNT2srLSuLCe24Rmm/CyX34+z7YP6OMFW5f0w2
FpWBHMR/0DCGcrB6w2mNsZRBFvOZtoWoeZWTi9F9ltPJQ5vn/kgb+cdCL2QyLMxC2lSvv180BpIp
Z850DhvSCg0S6iGO/CT1BPiA7rVf2zZzG/XUm4a/M/RyBFZbZ3HhXBqRSPBolrgeOgjKvlXDeT5T
BO09ELR28Hge7CMf0nh2xqh2JSMGNzOi3J8spEmiuo93soKtpabXCoYlS0DUu4pDQ9FFdq3zI7p4
9vXMncFAlCcjizxu5J3F3rgTSCoBVUACyWfXemezMqrjWOryGZTiBbjcHoiCDP6poYDV/qVWzU78
eYt7gEJwEyxUXELQNU8IpHos03rC4NjIHiVi7E9YM8ZuVUh7vMPbZWQkhPmxa4PcwHJef0uziioh
hkA5C3QW1fd2/as3nxC1cOk+3VnFrUlxtYGwEQNR+FjFd2qjNZaTxeoZx6P2uWjsCMsASTt2VSt9
u79Fbx9FNPr/93AAyt94Jba10lihMWnnpC+qA7WRzhtne29Ct9cKlCmQaMKj5RyuafWjVRS5PMjq
uev1jyqK5XLjuDGusE22pwu/fIbrI8dQnHKNe0UlDV69v8ThpjnFlnpGUuidJvuK/II0/TGc5BOt
zqcGjIMW1x0A5/aDLew7EiEgOAii9iqvRHllSJ2219AbDtD3A/qXEPXuEYXb2RkbuQ8jLdKQ3M0E
jmsiStHMYZbkTK8yW+Vs9O33vqVPqCvM6piX4TtFx9+tlpBP6S38JlKlnl1Q3Mid5/q1jtt/qRZE
xAvkD1mFiiBxALjZ9akAGOsHLZC1c5UWbpP/1oIv9zfoBtz7VlRYIk6W+EZ83jbCxp6FouHTJCeJ
q3SaQFcgQE1Wn7i/ZKE2X+I6HgqfqJwsQDOaDFIsfLPWE7HUjYeha0fJi1SjjLxMjlBecbo23zlI
G7UtdB6J/he3D5o31ox5px6jKhlN7WxVQnezNLNOXdr0z2Xo1P4Epd8zZna9pgVYf9X2z07qpp1t
uHHMkPlhC1KMWQogqytqMFKrG5pOPyf2D61bBG0eCic/5oG6c+tuHDIUSXA341DTMbwGf6YAU5Gk
EzqiyRNEkB4vtcySTOyIs/JkyFVyqOoxO0pZG536UduVnr29tYitATFRgsDCnQbY610XSlXSKP2o
n2ksedZL/Onl5N3UiodRjp/DlK5l7VGPf8RKDOqOHK2h4M73rscl5/7m3Dj3kLSIlIgwLFZjHRoG
xtiRp+tnrmt6BZTcRQr/me7RT/fH2fqwi3vLEmobsBtXIYwjp22TqJVxdlCDdcR8mlBsH/oQC7ad
kTZn9MdIq+tTjRu7DO3SOKdNA/Xsa5zHT0L+cX86t08p2RcdQdQrqFgQbF5/vqaqKLnih342dJBB
YxgHD2Oyz0hd0Ejc0Yk0Kfjz3h9za2LoNsDgxfv4lheqF4HgHbGN8zgAhg6TBVHCzvRj1dZ7bhIb
X4tKBXU50kC62NYFqizSTMHf9HNYVe9MB/ZZJL8Yza8aodn7k7oNt3CLpk8Oigh1OJKw64Wcqjhy
Sjz0zlhVPEnWU6XFfiQjsaz81JrfhXq8P9wGBMB4QDQIolFVZOjr8SCo9VXXTsY5N2YZd1wiB5Ut
r0wnpZvHxhvryHkOUab8y84LVH1bSngnSyroCp70uhQPgzIZl1pxYtntzT6dvczQFhsM2rbQwTHa
6Jeu5hGUcisbSlcKZ/llsqzKdLXEin/en81GYsBsiIqZEnExUO1qNoFi4gaqGmd8KtQ6dq1gcjMp
PVW0c9qylygo3suvHXzvaRhdZr7z9dbMvuXx5K4GXWN0/mUNreka0dcCg5ytEHPxMvgwZHQ7ia9a
lFzar5b8lHeD27bHLFL3GG9bzxX4Id+RmJkbfF0qH+sUehraLGd1/BHPhgfL7nsq3qFSSWGN/lkt
8Ux1rGikPd1f9o23g0QHuBR6NvH0mjuVpwuN3qjNc9BDTAnGsD9EeSs9FL2Derkqlwe7sZXUlaoR
MWFqQ4f7429cBHhzQxNDII1++TUMVCPpSXzVE4si7+mHY5n5BnRbr461PVvrt7msglHeBgTZ6F6n
L2pNjAii2dCmiGgtmZMDGo5+4nyr4+A1heAYaN4UCTr3MBMK+6PZfAr1RXP3YSoeKuNShb+z6eRE
saugwSuAHLKIpgPlaLW0v2uP9xdlazuQt1G3XkjHyLSsXrLAAmvRzEw768q3oI79Wji/qNv5tvqy
wABd1R+bUXsQ6Z4k3wZzaanHvTWGoo/NUl2fwmAuJTshcCKiDR9ULTwFuP/qxl92NXr4p5v2i4z/
tZ4aJ0tr/eD/ODuPHbmRpmtfEQF6syVZpl11S2rZTUJu6L3n1X8P+1/8XaxCEXoHgxmtFJXJyMww
J87pjmHUHkU+7msjPKah+fH2Tly+TfwcvJxiAU2byyqhlcxGCFXiE/KPhYdmcHSfxLW+I60kiwC9
StnA/udHdyH2BEy4SOhwu67Sh0mL7VKICDa7ZkZItxGlH6tq5mb9FB9vL+/y9C00MkTRMixGJJer
972WS9OsWx1t49rxylT7UEeNN2TFaR61vR10ZGQm7377ctvs5ZOIWQ1g+xKXcvaWQ/muhlaGRggi
yzSfpPx1ql/C8XcaUDfceg+vru6dmdWNrkp5OsmBbT5pcbGnXv1XAXeh5d1zPDD+QIwIkZc/SBuj
QVdchsVBiEykB5R+XWDpw66uLBMywqpeyh2hGTyEY1ndpWme+bZUtju7hPPt9o5eXmPLjv5/o6sd
bcPZtMIEerWecTSfVgQl3774FlSi3d22dOVuwBTjAWSbFLMuSpJ5KyZjSPCZ3PkZwV5vOUfOs6em
8jFXH5L6vg+PYbn1La8ukAgRZjQw/RdUM2apAyjpUeEmp3BTJJOVL6bYoqjYMrK69tS0bnKpWxxm
VPzaMl0RG4+l/s+xJxsIXIoWGuq/9rp0FDixCe2Rw53iBMGuoVzldVn+h3JTvxGhLZfl+YODJZ43
Ihq+GDnS+TkL+nKsVCm0nmID3JupxJVX0kv/H6zA4LU0g8h2YWQ5t2JXcp0sJBxPQ46Quj0o9Ods
AobbfncZ3MJeSD+VUHNBmWkrD0/MGRyoaO2nXM6gy80q2Uud1EbrxGnuYamY3aGofqWhtaWhcM0w
iD6aXHAoUrNabpl3lxW88NMkyaP9JIYZJRczM/eMfGXo/kXzboyt9Ki0anMwkrzYOGpvwi2r78fw
D7Q6PIm8xWu+D00bAAhLg/1klK+z/AWxv30WDcc5g/kr+jECmEyUo25Iu96475dCAv0rRoXdWJ9c
pymOzH/c25C7RHJ0bzUL5myzDbg8RuufiIstMQLFPPiXzncnyNK4tCLJfDLbNP4Lt0P52kmyIFIQ
1bMu6YVnV1rik7frh9Kcqb5B0w7lW+hBjCX5dqh1+0oZjGfaVLJXx7r9OXYGE6ieWfmdIv0aszn5
GMnSsOG1Vx4HIPuwtBFtE3evtTnLrtTtdOIas2bFiyfDl3O/6L+G8t1c/G6rF8X4ftuBrxxGHlpe
dpCKYOfXMM0pmpxyEjlkLIbU7ZTU+iFaME+3jVzpOZP8cdQXSUjOyZpF0qr6Ak5CYT6lU/VUOLvM
eqBy3MIi7yazGzjhfp5+meJvHoduFj4HzIGI9iEwTxqtFyUf9pE9PDTE37WbDLvafu3sY6U+Fg2z
e7skpN/Vm/VGOPAmQ7JyIjaFJj/IMIa21ry2kk4tXXArPsmzUuDbaGp/UszaeY1as828MdHkg9pZ
fYb8jc4B19XQCYBu5tN/nR4xGFfR65n3MP1EdJ3DqvguaicKXEsVMuyuVpoDQh0gcAmtRG19NYNL
JTSy9vc4GzMSM0MSab6SzPrvmP566KtalMteE6ZI7PSR6JmnKtou3UkG/Ht+GcZdBgwwXoQV8sn5
YVSNZbuGlFVPi2xkAt5SMIGtpga8B22pzin9uqm5JxQSHxGGUr7pYSLIeRuVhLkwEqXjLhOS5Xap
ksQe5HvOIbUH/Wswa/XgOqNRf27DTI7dum/yryms/K0bNEVAlGw4HXRrQZn4QOvotwtVCjzJiXgc
m2xqOn8a4Ha6N3uLhKauqQrujK4wowNUL2Z517RN90PuJUXdSZBp6AfTmKofBcXX72bQZzmitYYI
PKvL5+GI0JyluemsGuUO1r78k9zRm9jIg9fxE0B1OO0Z9+aJXGaiVlEbUtpOOzcSpZlILg+FAnWe
Uo6x7xS9eIgGtd2JUN7Cyl03ChCQ9N9QDGsVCMu1EslFH5lPU3LsvtiF7s/FTmn2bfSvCeeyPJgo
eS2Jf5l7WC2vlkMmiLSS2NfRXBGaX5yquyOz34hCl7/m/ZGixchdQ3zNrOAyP7p6lLOo1Es5k0no
JU6A4asCRp/hoGlbkPeLssViiTPL/UzOwuSjev4CpHkp5r5vjacp/jM2zbMWV4ehf4zyzG1743m0
tYOcf2gT52cybFGYrS9xbAOxAVS3+AorXdk2KmeWZkEoJaaF2Cfe0ytz89y4t+LaVRhpU9CH7TYi
kXWUuBjFM1kypG/8YeUrqWM2CcAk86mrYjdsY78G3x5Aor9xla+fVuygcQu0DTIc8sB1p7rrQqGo
tWI/KUVuH9LGZmgVJKvHiIyyV7tW9YPUDDw4Apq7OLTnb43ZlHu7d74llto9TNmgPE2CsCCtYVuc
jFZ7kkxUoKQ2ie/0HvZgYeTmXijhFjHkWpeJiTAIbei3QcfIzDd+ce4T0YwOk97E4ilKA1dL0GQO
pexzH8h7WTwK+1DpD05tefJCZSCkx2Gqd3k5AfjpvDLzDemTNQS7OlDcmiZ4bG/9votaH8U1ijDQ
hvHTwE9cCGPXSSBTrRRPivI35CPG1V5pPiQ7vQr8XJ7h/afUoHGRK81jUW992XUksFgHeITQwZJ8
G2s4sNoiaKA1qXjKGL9xi0iS3VCYG+HG1TVCzkZldjkftKnPv4GkhFYJFySP6lD9p1m0c2P1KP5K
wtOkp0g0r0Yw7I1A2cMWiUTfFvL08pRo0KtrqKBQXYDfdRWvh4VKaZ247cnWczeQs73MUGsDfv72
Kdkys7pONVOEgd1P0pMaTW5rHKTyj4JCzm0jFzkvX+wNRw2xNKkbEdb5XjYpzNiJcKSn2k4O6tC7
sCSaA81d43vdw7WaNsKzy9ZLp3QDrnGBrF5ML0oRZD1AlJn/PDedxa0EGD4OTkKB/8ryJd06Yt0w
X4TSwnlZu7Nm/Eq1/pPUtS+Ivf0eIKZsdeKR8V7NTcqDL1Hq2dPH23tyEWm+/TBwLJRH2Rw6cOc/
LKQAmZhVFpz6ZgcVAuzknmZGp6rYp8adxdwtIwtB/jFD2hPq5RYWNLX4uIgkIPjiK9lRASHYxZ/j
Yuc4H7t6r8b5rhyPcdxT5au9qLy3G31DN+fyvSA2JqPixWIvL9gUwN/EmlBLfrO0n8CWYonGQhdB
nRZbni2zdaXNUAdDm7d36/I5Xgwv1B08+TQH15sVxrrBNGlwciL1NFiDOzHYjv7TLsnCu3819dZF
g60JMXTut+X2eZevpooVKCmqhqdK2LbfWvG+0ZV5F+Q/AJ3vb9t6o584DzMWY8C2CALAOqwB30Bs
NEkiCURLNp5b10yCOnVFw+CPp6qxMrpJR5tVgwdvdCWJOEQPnfTFktCZdsPZmR6KCuoMebbVvdaD
HneVXhn+OHUafMmyotk4TJdfAVIINJmIFqCXopqw2hqqCkqmzylKJfSoafYcg1zc0/hZxtY2zsel
q53bWlVxLTUtK+ZBEGWd0mX4Vwx+MU2+wxT3Pg/tb7Gkz/tQTqK7QI6b4+3vcnWhDnEfUExq9esY
uhJ4P1WF9CTFj3KwN4vHtI58p9tqaVwJ/gBDLoUsBbz7MrJ0vqMUUOvMyeLsRN7kdQGsmPXnUv+P
osBupu2X9u4QHqpc8o3C2ohwL19RA9bwt0mDJd9dSxlp9pgKBzH7E7+s/ZRWuvKQGYn24fZOrqs/
kLs4RM+8o/DmQW28OrgVLAW2NaKtZ/Qiuh9p13jAH0vQJaMasThZ+5xR40Nzt67Fxum6ZnthH+W6
QI6B9tT55qYQC+WjhBScgARtQI1FrxIvlKD4gO0nUbUPpVZ++/flAvak5ITvLHoe5yYrpVMlp9OQ
80N3MprxWe1gxd/Y533StExxfrlt7zLvAsBA+43ZB64ryJzP7dnqVOTaaGSnvGdmmJLEEAaSXxbj
kL/UYxGrByex5/oI9CSx/9y2fc2BFqYgRPbwXqp757bbqUirppnR88sYwZqnllaapuf+v1tZEIlM
Z3AhgDY/t6IiNQNARUaCtc0zrmJZeXZKZdrdtnIl2gPIAMqSMS/4z3nazs0E2SBnSSuyE80s1zJC
rx2YOumPMvDrMBz3khHsEEkMM/uTJLqn1N4KxK7E/IxNgPQkpl7oSNfeKltBxlGaEL4D4e7KZtzu
Kys7yVb2UzU6sYevJnSTwuI6Glvh5fr806raY1zL015AVX7I2/QVXqXMS8jr3AWw5gWt2u0sLdP3
kfK/PJRAJSiPk/ODxl2Pf1Uz6r8J7CSn1pH2cOo8jwQkTf1Siy0d9GvXMYCMZdwRugwazecfh9EQ
tZPlPjupnUi+oHMofITYxpchdXS8wVA3vOHaqSIZ5lzBhKKirHpuz+o0JzczPFtO/zpO4gLOyIgH
hvs82NJVfBNJW0UAjgO+koyPdPhi/NuEZQ84scRnR9HoQ9LDx6EGinw0EAJ+DBk/9vuW6Rw5k+qd
k0ncnDB2+gCC4kNs1sVe0zLnkWQh9kCEap41RL2fBrX0IQsCZoeVxj5OTmv5TRMaD4FRJQe6eM9B
VUo7Pc7LwxBrwb2sDaartlX/V7eRW5faIvWQJKugdNTqu0ltyJULy95TBRNMgiXtxnt77aYmDGJY
lzNONLz6wH0K4JASHPJV0vyX/OE1lIWrKMkev/b0JvAmGdDl7SN/1anoMi5jAbADruvJmWQLtR7r
/MTg80OtTMgvPOph/mS1328buvQmbhXuSNJVZu3w33NvSto2khBsQBCUQAYB20xJ/ZYDnczWc9bP
r7etXcZNPLTQSjLyQEUHEpNza2ImLXXMMj9p5u/eOi4DD1nt1sN/epA+ACb+iLbrbYtvIOBzF8Yk
dEj0wAExImFwbjIY22iQFYjwjRBNGjClU1u4iRQ5f1q4XWa3YFqQXE9z6sKjbAHIe0Af51lDrfmr
nBTGZxWulcm1+nLuXKswtc4t5US7m9tc/V50ovzkhEb1MwBM0PtylgVMdRml8aNB9Gyvg7DbWNC1
DwZ2G1jEG2xh/eT0QV4BXBryk9QyklLKLvVjgETTa2IPntHFWySL1z4ZiSC9MbaQf1bXzRgGTUL2
VtBTN+8mRk2fgnzap0jwhUI+OlrC1NqWHN/liePSBLgHs5TN2Mh6NGXqTZRPpyA/mTAglc4+N39U
dnFPB7wJw51DPn7bSa5EuhhchmgZLljQdctxfJdW2ZkaWUBoEZCVpZbaPePO3zIQ1PfBUIrPDCTY
vZdpif0pBA5sEjelVDvHvoDtKjRGQKm3f8/V9cNNwAFhXAb89/nPmefUIdeqcp6UJPH0mK5amPfI
XPVJTsvNKT4EOmRFKAY6G5aXu2x9Wii5kkEgtLXEpueWO7oKspxwQO1R93tT8pLkoIXyP2fqbDPB
N40bto535dyKUEZ0m8SUnwblyHC4m8Yfe1ojQzF7ljwA3E92VEY2ENOXEeFiFCIA2FtAxKxrVqqT
9Kk8zdw9A7QL+jMJ9kY0eG3zYF5bxrkY1KU8er6sKg8cETiL2C0z7wXxWPKUbrbKr51/bYHT0pCn
L7tOc0NLKBpxVH4KkIlMAMFX0sdRfBJAMIN5I829fIWWgW8oWBaUO2n1Ku5sg7HSplFjy7R0N/c6
QWfnafm8U/tmiwBt+eZrzwMWBKkQKd1yDlebF011G1aLfK5UPIjgk1x+lnVXDxBEILT5Odk/GmeL
pOqaSwBSwgmZ5oUBf2WTKcoGuBoaqnT+xL6xjNmP4TrY3z7NVwqMzLDD7caRYoqbOPp8aVM/Nox4
NMVJCUtkCuiyvoR55YnpNT+il+uXtuEmWxHENWdkFo4jzHQAz+3qSuu1NrFmdMxPuvVQZq+pcV/L
WxWCa/fUexurt4HaSt6HPRq7TTzBw3k3l8z2wl8MG5bGxNmGN17z/PfWll/z7pKG9bO2tDpA0sZI
d12ierlVulr5JW7ao6FtqSJc8w3gKIBrIP/lbVgdZnno4ljqybkMA3BF3BLnQQW91WC7csIYYIIL
1SFIAbm1WlM6KlU750l5Csw83zWzpVVgkzv1MI1ZdMxh29nYxCvLYk1krEyAMVywnpmanTgt87RD
nLgow31An9iFvOQfFTVpEdHSAt+55A02Xf/VwRptO4onu69P+qiK576DecYuJcvfOFhXPGIZDWYm
GaIPLK3MSKCOE1jRF4UFCrvDazmGj4n8qtcDSWf5ktJYbrXpbvk/lEI7DbKGEKUJ2O7dIuv3dAN8
Eeobpas34NXZTUbljwoLNTh+FJO9q29awbRpNKz51Fvd+D2dkij2ypjpUH+Y9OLYVlokex2dhdjX
okTy+9gwD7rGjJOvdFlluKjlWj8TsAQ/20mgQhBUrerihXXjTfGkf4AdqQZEXjvhTqAMYu30NhxG
r6obkIGTUbUg2OFA/SN1qh7sJQZwTY+5++Fv3NnjuE9NMXQfi9xsh2Nd1onmVtCxNK41OGq0C6x+
qSbmIuGPwWSCPyjhEN34csuVd7FHlL2omOP0F6o3auKUg1OGJlFspd2ZWXkn5IzCeTPIdzkoQM+a
W2tyozBsVLepoVToHXkRlRqiR7uo0g06issAkFd7GRcBogIQjVLG+d2C0Aq5KCiVE5+pdYtUuyuy
1tecg5JqsHEG93Dx7memcYIk/jAPYiMguris38xTgCK9BHy55m2N8lSxOys1T0MT7PPKVMhTIi8U
RbQR6V7c2IshqgaLlhvNu/UsdlXFXdzPpXkq7BzwCBQaaU0Gkbl1y6By+ziIjTO6YXDNQuVUjgYs
qjBPQPHdDnpCB4rTpvQVQ3et5K/kfNnwrCUmWXkWDzrYdpDHPLbrzlVkW2E7yJw+8MH9jpuqeNAi
/b+5A3ifhSk6YVEx669NBaS8z7ViXw6DeZAWlZHbv+TaNwUgzEflLsTOyqWyLNR7JG4AX9WK3zkH
XdlRQNv4nteNgGzhoxLUrkMLArTMhCPPPLUAARuapLTVufc3juuWlVVWkDmUbAKRY6W5byk0WvlB
NzYCwEtHwfUpTtNrpN7BH89PIHyVzMMXuoY8ceYzrKUqR5HcQdXkaWiTR/aGX751Sc79hJMG/p/O
xnIa1oWPUEYdpDZi/UQIlXngZmeIdidD3mXRBzV5mfTvsvpFpmws67nXUreq+2mPvuhToDPfkW69
mNeW/+7nrFOi1gxGLWj4OZr2qAtYC83H1vnSqvsxfhjyjb7HZUQKComgAyTCwt7Pbp9vNr6fxJYh
WQizyubjmOSWG5TABwXR3B50Zn1Ss4C3gCflQ2+Uk1ehRbu/fT4uIhF+A3ov8ELQmYOfa1WYUbUw
AUlpWaeU95Huk59k3/7dAlV53mCgZjAaLXv+LmC0F2YeZ27sUylLupdw2H05LbfELq58OUoUwDGp
x0A5s75Sm6LpCoQOuVK7YS9pfwHMPkrRk36nRqlPmv7P1woVEboaYD9AsmlripI+QiOwlxK2zZbv
DZWydo40oF6YW+KHl4eezhuJC/8FaQrm9Hz3EOEsFRWOdtQi+4e8aSNa/NEHRTgbJ/EiBAYr/97O
+uCrDc0DGTvJMLs2VBVJ9AXw7q4c/v2RXyyBWqEhwJ/e2izv/CHCxe1+4VXJuRT2dtdorhwEqduB
3fVFKqS7vp3FEY5ViJrEKO27Lje4fnJ7d9sxLwbdSad1JLvILwxtCcJXgasMb55kBQJtxUlyBySe
suxLqO7yTH8VzANWB2v2q3J8jo38UzmOr/TsFoBomlQbv+SiurcMCPFYLqEHl+B6iMAMKhCkjeqc
yFHo8Sp5c1el1nCctDzZEXj3TAcKZV+1gXUnJlW5u70R18wzqQuRKV9Eo8xw7mOhWZWxk2NeGhwY
IoPGLy3CwDy2UPh17ma4k80cdUZjY9kXiQOpCf1l2pKoXFJsWN1/MS8NeH+jO+nTs4i+GVTZovmv
nd8JYyMbuFyhTsEJMg3gYFCyrMFoYpISGH7q8TQ70F1KHToHoyeJr9QMq0GnmCd5cNtuvNeXRwqj
C5oJsSgUbddTDdOghYMRqONJMT6CoeI5hYX7JTenjejjyjaS3C22GKNbmNvPP1/TycjWhNZ4qpgq
g1/E7eycwWCw2conJao2IoTlwjl/sXUGyphbXACheM3yoLw7vmUgd40Y4unELMjjQIO+lJBoybdI
h68tirIXoxMI9V6mAqMd1xJdrenUNEymDi9hCEw6d1tYaP99LHhJFd8bW11+nQ3WHQmD6WTNIY7g
yUXtO3LwpKXZf7n+s24ee6l8LMpjJG18u2u7yXu1zMcv4LP1IKIsyXovknY6heZdZEl3eeKaAEpu
n++re/nOyOqczXnBFKJcTScKfwdLj9x0mB66xyDczdLWd7vi9AgW8C+lFNhD1uxoIyNkjpXU80mL
gVxG37VG9WT5l6VtvFdXgidm4nlAYN8HfEPX/9wPawsPz81uPkk16CbrYH+TW0aH/ILwEKLdXZ5u
PPmX/X+oZd9bXF2TyaAmzP9j0ermva0XH7uXGaIlj1IGCplj8Yjw/DEfXbX/nyzTDqBmTh7D6Ttf
a5zUo2kGw3wynkWe7erykJGf7ylYmsnP+gP4n2b+mP1rpX7pbzEQBsSYGdmLRwlm4GGqFGR84phC
XyTtkjL592uZUR1KvoyHE2OuGz7KFCeRpRQyTXRtZ0glwRsyq1HdNlzO0a6ZopPWMJ6uyxsn4oqX
MgDBU0fwBv57jUtQ6N0pk1bLJ6vvXvrimGd3jf0r0bvvt0/e5bvzpizFBNTiqZATn384AE31VMeB
coKKsGkfnbJ3sxKNUH9Sey9XtJ3V/Llt8cq5YIJP0+Cpx12ZgVhnibOetkpiKidIcPQ5c+NG8dT4
vyGFKiV/MLv7pB/u4L582bC7LOX8XVgmBwHrU0tamMhWPqoZnU30ayin/FGyj7OuUFaDE376DeUv
c19t/qky851i/XMMsZjlKQL2QYl9XWCP045j09nKKW6Y8E8eEulHiypj9BxJG3nMZYZxbmn1zPal
2irxaPEt29jtfsrBqyp/yavED+8FBGgb27lcX5fbSYMZBiayQ3mVNcm91UKuyrqaaTc/O1zajOYL
A/2zWIFsTcA48ifgxrtt9toa2S/aTDSAdILjc3+NHChuDD1XT7bFJJOzD9sXCz0/4XXRT0ne2NBr
roqL0kFbaMqhIlgex3ehRC1HyRzbhXrKwLIOgx81LtrHUDXtssqNqiepT9wUbY/ba7w8+8uU60IO
QXlD4zY9t1q2oTnNcaqeKvkJBFeXNLt8eg26YeNpv7KX2FmWt6DziZbO7VQi1aLKrNXTWDaeXfwM
EUqKoxIMDepyjnEPF/zthV3orJDHnFlcfb00H/vZsBq+XpG4SQofeeHm/Tfa45LmVWN16CVfbxxE
yyyXfN2VQgfQuF/wx3b83RjVg3AObeYOFWISuFkTWYc8MA+panmGBtp9C7R11QPAanFdLPxdeN35
HhVxpnZmV6mnUtrHInHVuPbzPVBPpYJArnKFxXDrFmXilTIztAFEDWQ6XJUAHM6thpNS0pvu8bvQ
+IN4ijc60U7W/JLEQP5DxA6xce12Fry5mXO8/ZGWv3t1rnkS8HaK3ECH10NjilEPc1d3KvGRbcAH
0RT7WaTJ/raVK+8OOjTEClDNQJDgrN6doa5mOwsFnhDnn8Q4n6pZ84qo8yUzZyBY5nNq1LSajcv4
2s4u3Jsk1gCZ+Jyr72mG9VBL1LtORf8bBrgBC5OEOq6rjf5kuygBa38bSfVvr/aq2YU85O2Y0fdf
BbhhX6llU0tUEUG7I2feSJM/mplrj3em8q1Mys+mtFejR1i9/jlIgjPyneXVa1sATk6sJDBOxVjV
TL0ORC4t0ii3F3jtc/IMMB+P9AyCfatt1dJIy2MRGqdY0EdLGFdt/5uqOwnG5qDvd8OHKrYOt01e
O5o0rReSJrCHzFWs4mt5Nuj1cGRPQePKu3b6pELvV8WHofgsp9Z+mBNX2YghLs8GcTzB3FJUW2j9
Vps5MfsrQTA/n1I11nZdF5l3jWTVd7dXds0KHWVCo4VT6+IETqE+a0VYzid1JqCdIvRqoMv9V9UL
4hGeUbJXSoQgp9eRXy3gpE6qaj6Z0pzt7QjmFXvUoo3b5PItO7eycvwic0xa1iQGPSKmjxaiLTt0
6FroUm3pzhH6sLF3V+zxbpL90+tlaGoNexudWU1FkignEWvmj8Jwpr3S24QHhghrF2zAluD2ZX5M
HPtGIPf/ItrVRbboktXkIQRdNLuBL4s2ZPIKuiypqNp+45gtx+j8boarGBFo8FAqx2xd1A3zEbwX
glqnOpNdawrccJx4kj4awd/ZftDijSN2uZnn5laneqykIXNAeAJUij0jnTwOnIdub/3vFddzQ8v1
8i7OUqkf620gW4BQit9I+D6GUTy7neqqVuhK1oMkGQtDZ/esi+8DyjC3z9sSdVzs6lLVZN6cVGtN
X2HZpekkxLmnjEHaP1NwZ34v078J3Fy37Vyea/D/y1jFQhcMN+pqlWkThZWEwNxproNfGchzHjqR
bbxwl/6IEWa+6GiSr1J2O99KBZmz0S4y++SkWeQBz2NNdIwA3bfD/7Ked6ZW0ZyZ5bZZQr9CE8jO
XUsv8100Qvn5P+zaOysrJxyCOe6LiQXZItu37YwW3xav0DUHeL9nqw8Dm3KT9wEfJrP8XCpzL6Of
11mvtpnCRhJ/vr2ga6fqnbV1UX8hwShMwbYpRtrsnU50fjC3nyYneEzqad7wh7e/bu3dlDBImmCd
Wwro5w6hz00d9Vpln6Yp91XIrkTbPDWOspNj25/7e6ftDgiz3elq58n3yZS6UacclKL74cTiW/kx
6a2/TiJcbT5oCskPBf8wUZ4zzXQn4VsQ/eAFhwlIfaG7fdITkn68vWGXn2fxY5UCDIEFL+LqDZnr
CFpfMDEQko0zCDjedtVvR18Xd7lub92xV6poNrrCHFMqyBT/13Pr+piWKFcnGsH319g5MoqaFWiG
SG5Yw0EYdZMnxvY/TXoJM9XtMumfJ8OZ11s4GAlqCDXAOJ5/sEZagKNSqZ16SP18Ol2aq8fyFsLj
SvgEbtrGFrHDQlK8imWCSpKYfonMU6WVbt6gxLgj57O+II5Xvw7PeVhvXLOXfk/xHw4lGzoDWGvf
hkjeXfJOwdxGIGqADj0M3JJdfS0zik5y8l2qnH4j7L0cSgVcS2rB+Dn9M3ZxdW3oXQKNTGSCHErU
XZXP9OfU/AB8g/zWUX8BgYrRYbUZV+3Tu0xwLto2ORjl31FEd5paajAmpPW9rvTT/VQbv2679BVY
AdhfZACIvMDAEU+ef2S7UxiNEaF1CmzlYZDMx7oVnxildgvni0oahFCsbzbdUTTpHjrITH80tPtG
sXdK/6xuYUDf4tbzO2L5NcsIHjjWpdd//msGaRwcIWgWq19GAgubmejvDhy1HkNcRvcr+q0MnvNi
dcfbu3BxsCEMA1zBfvO6whWxunc7M1EbGHSc09znuyn8ht6uJxUv1vwKy+htU8vnPlvhYopyMRzw
dHTppp6vEHCynuVx64CbMHdN8Qn6b1dCmzWFD6n4pn+8be3C1VfWVo+wpvRByX3qnHLzv3ZqXCan
mP79vogF3jZ08dpjCB00xteWGVU86XxZSm1OUuqE4pSak1vxMKrhD6fbYuO5ZoV6FE1+UIo0Qlff
SY47FKelWBBU17BE+Er+S8s2TsRFcEQBakEhwxFHaETuc74SFQyyKZeBdDLMrPEHo5BcbVCzu9v7
dXnrqczwUtlQ3pBtDICfmwEoX0u5JksnuX6MadlNhuE2yQ+UHfs2d3XhqyVgDGXjM106OpmIzXEn
TQNUu6ZSRbJFioxSC56ZQnT7+Y/TNm7f/bKUb0h9bNi69HSq+FQOcXJgtXyz8xVWcR8nUj6Hz0P+
d4yUV7t7kpPOB5kBFZbuD1uyfxcM0DxVlPVopgE4AVu7fi+7OmzqGYWNZ50zlTU/Oy+Rn9EsAZDP
4Pv82Bq/Bwi9uu4jyHn01kASS+0D1DWHaGk2fEMjwSphNnVSL6ipxW/xPVzZfCAwlAmWN52saXUY
52k2hRMN0bMtHpMyoMxioCn9txTf0OLaCIkv2PrYDOqE+BVTnrjxehQCRO8wCDi3n/P+U5x/F8Pn
eXqcjN4VZrMblMNs/KkkNyKKZTgx/53XzypUZvrXvtRgLpllV4Mxvl2wtsEWOu/yhBFT4PcLjSG3
nL5yDBn55WnKtPhZiYDONTn113QUzsYrf0FwzA7g4hxm6uXADdcV03kSlAsZUn821MBlntpP5eRu
yUVKeJgC6aUtqruulH3rqxgLl3xcDWkpg7nKAhpA6Vdm4zyJKHUqd1O8b9+AfSP0HIafRVvncrm4
zl8FsGUL4fabeL26xpWA4BFWOMnJcxd6Tf5JL+p9tZAvm786dTiKDG2GjQvoijOCxSKdoX1BV2+N
cw1zVUlny06ea+c+rF+V7iUK7tvmEYDmxj1wGcfSPVj+YQIQfTYev/OLIAyyCoJMkT+HRb8HQudG
yeTWrHRQDbcM6mdSUdxQ+Mn0RRH5UzX2/7xY9pZBWBoZIPhAFJ//gi5KrHIQlXGSJMeLpmkH8UtK
1UJR04O90YK+3FgoD5euCZj6JbpcBVSBOSW1ake8H7nR7qNMCt1pNNRHUSig+vVGf9a7TTbv60Yh
WIO6nAb0hepiGs5ZZCfSKSoVuLv1cLC93AmU3ZyCApWnpvFaoO1fbj9ilzc8qBYqdrSkOc4XJ0wp
zF4p1VGijmDXs5eXkWGi2gthDjd80Qi3mYRDDy6SG3kHgCPbEpi74lpvvM30+RcaO9j/zz8sVY5M
V4aZXyCCsHDHlAl9QGDhY06B2etzDmqfZrkvQYXo5lkCj4tZHwm/1IPRQq5zez8uwxMb7BJSB0gr
0Mxah/roJKNxa8vpcyiPyi6X1NHDJo3lstvqYF0xRemNUak3EV97jf/PB+qkdegkz82oaX6ywLLG
mrGHapy2+KYuuRRYE6wjgO7gOuZSXZzvXb5USOCzoi7OnkvEnlrmC+yqgSyw9voHk1iFe0MdP3OO
H7lE+snPa+vYptmhbPaWUbh1Pe6nrPrVMEGmbpy1y3xhIbAntoBECWTQxY4rWp+GYZtlz7Jw0Hnk
qVcO/ZT5ogQT/UOpO88y9hoyQ+2htR7STPrnLw6Jkr2MJiHXwP2yOuzcrnqrFlb2LOR7Pdc5c6mf
bTUYLg43YGO49+AzsBcBz7dQ8t3+B3oHfRBKFcQ1+n2oq17XfHCgKOiMZ/qY+9s+fBmYrqytlmTo
UtcFU1A8z3Z/Z1eDK4u7cvQ/x9DnQWZgnFRtK1J8I3I5e/4WmxB2kA4tx8Za2SQca3pnrIvnBuYC
N1T6Yher+Qdmjn7W+tTseayih7iPYOftssnXpia+ZxgY8k3ZKfxSxNLPMJe2up/X9v3/SDuv3sa1
JQv/IgLM4ZVUdpDUtju9EB2Zc+avn48eYK5FCSJ67kEDp9EGXNypdu2qVWuRi4UlBX4iID6ze8tr
laEe2iE7Un9hFwUGDYN1a4B/Db/7XVysR3WZYU3mMM2ngqoBnHykXQjSZ0ZLM9SrrtKzY9qhpqBV
qrz3VPoGiy7xSIhU3s70PG4vQRBWepS4Dwi0fssko9h3RW3+XdgM08RffQ1fgZYx8nJAVi6Pfi7C
dmsUanbsx2xXSLrtncshX1VthTp1YEf6obGQAFkh83Lf8s25nx4qNPGL6FTMHLsVDHSbj15+FJv6
rWqGcO0WtCbL2qhuw1Q0ILwb05/3bV751AnUj+eebm+SQ3P3rQlAoIRxzI4BiT6Q8SHCXHkjOCWw
/PV9U1ch8GSKeiGoKoIwXgOX86qPQ0XQI+VHw/2uyG+69Xb/90+7ZLZu9BFMUGneYJQ0pqF+cBmd
hABFbCn5UbOOhrnP2lUdOX31aXgRtBVKvfet3VisC2v6pbVAHvUujo38qMYvGsLB2tn/4SWvKLfc
t3MVb/CQnF4MsNX/7/8v7RQolUSaOeTQc68GaAe7vwW3vOi9QG/mRH2xum/uxiJdmJttftMSBgIX
zI1IloWvzVIR99YigVcCQEDbJYHDLPFpCaaZBiQ9j7Fc2kL1qg+HyP3rFnupcHQECFt6yf99RKgW
wKZF+wdcVzOLMkkaGhdYKDN98AVvraJa8t9ZmOb0w8arfBHiGRMLdCYI6yTy4C4ZSCPetzJtqPn2
pkKmQ+jKhUiO4dKKHsaDFQVZcfT0jQ8lbXyWk9TujQXs460N8NHMbLpaKG2yqprMIGNYpwdf3t0f
xy0DwNDB/kKQgIrgtOE/zFZf60NOBFscTbNypOQpXQ7ebtwnE608Apc8CwAhzM5mjNSVRuKhPBrN
AV7wRrX1fbeKiNkUYyMGJ0neoYndr/udVb0FvrpGhzyyO6dsVpq0IduaLPXS3li8iy+aH6s0LJKq
N8pjL9Q7MRKnDWKn/t9WXEpK3vBLhGVT8ETj6NS0cTm9YdLUsDgasEB3gyO2f3XzISB8kEIPlvXz
/aWcftdsS9IXwiuIugK0RHN1hF7U4yJP8vrYwC/pkNpBwrYK410cUvj8d1NsGSQj6fOnhjG7PDq9
JZXvV/Vx7CRHRU005J03bO8bubFKdIFOgQ+lOo7YbGtidzBHo66PCVyRUUIjehT9MLLhUHT5wl1/
/YqbElTWxLhPcoC01Sz8C7sKrwSH9BFNiQep2g4GW1N9UYwXI9KdRA03EayYrqDuKkHf+vESteH1
WGntIxlKEwVILOilLveJClMjNN1FdeRDANH9ieVXV1j1iHnen9PrPcIzBTjdOxsaG3K2H+HQDkLU
8KqjJEAknWbwU8pbIVtKuFxfk8BpGBDJlkmFcs59V8OzLKftWB9TNbQ76TUL94hxDwrszkPqFOr+
/qhumCPhgNIKIFj+mxdP+lpR6i5SasIm/bPQbEDWtJUjNq+lMxbiUv3kxvsETpz/mJvnVySYEuHi
Huqjnv4awhZp6oey+CYhNuSugsDch65q1+Hv+2O8sXIob71T2JBooJHicoe4UVwmJRpoxwDhLbV9
mB6zbr6wPa7d1URAwVEjo0JydB5/SnGS50Pm1sc4pxeTzuWODIqbAjI9u0a+4K9u7PmJ9BvBH0qh
vB9n57tuSRSZQdcchzD9PdK8H4LNKEcJyculWP7G5IEgm8Bd1LEZ2/QpH245qRPDvFbE5lirb5ZX
/Byt6Hvv/XvtkDcaNXkyUTwjyYjMzDSajj58WDTHLnxyw6OmeC+lthaEg17+1TuapT0S+5a0C0d0
SpXsU+rt7m+S6y7J6QvoLYMKjGZNeAsuBzqKLqyDTdYcLTOGes3uRMX2vQc527jaaRxXY5w6KFQM
PrSDp5qXbm49LmGIbpzGi2+YNtmHyZblzB3Gvm04/CRE6sdGiR9N1Gcr+AcR4vo2ikuk4LeWl5oc
T1YqqJz/mffOGrnqQNY1R3nY+cOfNPftPNssTO3kgi+vV6b2g5FZxNemsIiaUd8c4+6hNUDDSE6v
0X4rflL6beztS/1L8HLf5rRaVyYBSLGnKN5fRU6ZjFx3AvMX2zZwFPSDkB9Jv7jaUhLzph3o3GDu
4c0PLOtyxUbd8pNYV5pjEFo/OkReTF/4mYRfBnWpZ//GRcss6miQQ3XDHp2nq8Y2lEYxx5QVZo9B
9FQ36bqgs5PE5aqLjXU3UvxpOltqXWgm+jcxrRbUma8j3ssvmK2jUPWlHiCzdIzb8hTK9ZvmL83n
zf34YZCz+WxC0+pSit5HmF/XleTbVvuo6v/lOKaP+HDMFNcPMq9RcZ9yumqltdEtDeM67Tp5E3h5
QN+DNaLv8tJE0wUigl7W5E3U17h4CjzaVZ3Ad/L6QMpmr8X6IQ0cFXgzkOfnyNQePd2ztb7aizmF
FbW1VWGwNURWzG7hZXT9dL38ttntERfch53J8Is1IsU8J876WYreaIOwe/00lPJCjHFz5wLa4YmE
uBfEZ9O++jDffhU1lSJ47bGpP4kDlUkreHKDqUQuP439p5SEzTjmT4lYbUtN3KF3vtRGeeuYcrWA
TgGeyX02CxJ1iBgGXR67o9CVNlKgldzZSvlLXaIuvrV9J+56+JPBDSPWfDnStKJ9ObKkjguMZ1G+
z3+OxWDfd223LgnEWeilpct7ItW4tKFANFzKRtgfi7FYh+KjIa/7+tT37irv10sqYLf2Ct09dI8Q
tZHTnB35xGoEV9aT/ihErdP54VajzQYnU9TpQxsadgFlozis7o/wViz10ejMCZQCdZA4iXqixD9+
tDEMitpf9WxPwHjf0HWZ+R3FA4v/BOcAtTRbr66F3jLTsWRknjMplqZmuWvE+pUuuJUb/VTTb2lt
F0F1DOhgQVJuq0vf8uBHJrTf9cDcjjAq6GW67qXYyRV3U6A40LzUBczTYrK9/7HXaC8+Fkg6Gc6J
RQZo/+XCS5rvQ3rNWiTirslW+lckX7x+bQ2xk8Q/63XyK6CV7Q8EEr37yy/sduGpN/3+2Z16YX/m
NiGk6yuq/uyFUN4XhvBi9tlSFDZt3isbNMqKuChyoPOMh1EGUqwVRX8ce3+F4tB3U3nWtfopyY7+
aNoVsO2s+QvqbW2M2tIET5t5bhyGxqliAMaL9/nlBMeN1qiK2w3HuLE6RzaHnYgiEg1hivsqBO1P
UYEOwKuFbVDIxdoXEXNrjHDVj1K3MA83zrhGmzwLTpaMmsrkzz54zFYgIK6TkC9RxW9F9ke0mhMq
YE4nAGD/LlpLOMcbfgu4CWUSEow8BOevF9jINLWr2+EoG7kjef1Ozdet0Tm9H9ujD0uRdwBbMeQ/
EvVLWVjH8kfjuYc4XGJduLnH6VWEa5TEN0Of3ZtmWpmxV43DsU6PITwWjW/LyoPRbk1jPdSb1rC2
OV390AHup9YcMdiIEEVJf1LNW9jtt24tekAo3FE7gdpdnLm+Fh1NrxGH4VhlD03uhH/yldXaI8iX
Z7ldG0+j+dXwFjrFbxqlH4lsHwgzUJ2zM+YK4wBDSzIec2SWepTA/AbiamjXR1J7oFtMUg6yHXmj
naNk6BrW4hP9+qoER0lNHvwNvDGE0JdbTw+yvjQ0ZTwW4RdIhh6rH0zRQxFahVN0BTzMuSOIDhJb
oF5LYec1lS15v9s0/e1HP+97vGuHA2MKGSUoiFgHOl8uP8VUBiRfZHE8Nj14Jr0Y9zQI/zN9CUVC
YHx0ZtLMzXU6u2z8ttOUsi7FoxZ6TmbINh3kf+P29d+HQi8RMwp8ipt0OvAfDrQZotSjCYV4RAL2
oZONwFYScyErcCO7Ql8Z72feIwCjrfmOFUrQJTQdiEe/Obg9Kr2HQHiqw+fYreyRmEpB6tJXl/pu
bq3Su6457oPy25zkU85D+KxdrKLgMtgw3URrtKyXgAy3tiVcSnSTAseeWGAuJ9CPDC3GZ4jHjN9f
Ru4WZMML0nk/cj9Y//tafTQ12xGjlcZiHWviUVLHdTs8wfrp/HcWZmfMRGlMKQoVC+IA6qLIbEuJ
F6Lua5fOw/cdQ0iWmT03C3n9MJCNUkvEqUoZoUMhIuIqjf88EB72Kg9SWBgois5LoYZftRJW5KMH
n2hdbmMEue5P1fUw+NVcyeSFqLIBmblcd6sShCqsYuUoIqMZxuW6A9OeUMK+b+Z6exF08DaZajk4
+/l7rS9JdGX1qB4HRFcjcV+PgT1qhyBaKoPeMMThBKM8dUwSwc8uOENI5LaLJPWY1sUm1INT7pp/
lQrca518uT+m64MJuyElVyBtE6h2XmrgqZMm0P0aRy4V2xe/53i2+xauO5In3Bb4LXLvFE4gwbxc
nXpQtXSsM/NoKE6fPNbFcK5cCTfaWXYVNimAVeGHFnQVINEnC97rhQ+4nk2qobgEoLnTiZ2nrwOA
//2oBtbRr56aRoSV9kkv0XgIFrBKC3bm3Vb90HqV3/rWUfBDxw1CuwWXJFv7Nv55f0avA79pQOjI
MJvUouaBWD+Icjm0kXXMradBPvCmtl14tZr0h+RJe1qwPt23d93hMm2P6a0KoBQ8uzFbwUzX0oiW
cuGo+bWKFNSukg5i1p1KU6QtqXVo/YYhgy6pJ2s8j7FvV8LvvFO48+mXBu4TLERANyaAqvok90hD
LMXu2UWpwFM3VXr8k5EJq1H4ETXKrhSKdeBC0NsBhViEgV2tLYboSphk56iDUHO53MOm1qGx7BUT
aeyLNUDEK3hlvWoN4W+HiN/96b5ta/IxRPUssHxpqy6bMvHNTn9uTG04BFX1ZlaoTpRFaWxCTYk3
981NzuTiQTM1FcPmBM6OkI5A9tJcmaN3VJcarIrtKm+gptS3bdm+qLr7WW+jJWtXuYKpN2bCk1KV
AIEjzlybl+dqXdEn/dwYX3XjS1t4D6iF1Khsp2jo4kkctVma0OsRYlOFyJ83C8qg83Yw5L0zMgk0
XZbtCClWUZ8IvrZl6xZ2Eg+ao1kA1O9P6vWRmcbJqZnA6WTM5361i1Ipb6LafC5K+OCwucsMvdpm
nijtKFQ+KI0bPvqRUG+jLP2W8Vp2IEJBu9If9ZfMKpAXqU4Uvt2jqyPoXbSLBBVXl+Yko8jdMq07
zDrz+q/RodpN/7f5HAqoeyeQYnhNQqNc8rIwFVModLnBMAT5H6Ef7oOGxssNlghSi5iOB6PjE+P9
PNZbyOtalJnqN+C0dvCi/B32pMNU9FTvm7663BjixPzB24xuH3oCLy1XpaX6bZND5hjG3UYqaXqg
Y8BcCKKuwY2Y4RVI/ERgzXTOwg/N8nK3jFXr2RBL/fvgNfh+yVetr4Y8Vj+LOsFpDp1nfR3pkSzs
xg0izxbwNfmmHzp6Y5vAN+KdP2btNinNbokP9tY0QMSMVBucs5Rwpp9/fFd4lZg0E0V4OXrjIxzq
me3LQ7cw2bemAVnsCdMIeIt89mwa9IxOyEp23WdQBfnDSHRs2VIZUSRGk8jWRz3bRsZgrtWo054l
BchaqueeU3dJsxbM0FjnjRwj2hUtsQ9d+RwwRBMr3pSYmhhDZh6uKvo8EsMoOSayHJ/VwJe2nhvX
Z9eTKscP6JMAVQyLlFkMYLrpzby/C68O2rt5VHMmvRJgYPPp95tAbHIfCLORWKu0FYN1NLoB+bji
n5E3Ot7GJJLTKGnJUAxfrvRQBDFkFKZ/gmS4+x0nBNxtIJW7oYpFoLd+8+P+0K5fkxicJndCOk7v
utlNHOmp1sSBF5z06pfav3ZodUHxtAnechnif7/YuIIjqEtMGFc3JNJZuCw2GQBSPOxsp3k+ggBF
ZAanVFERayxkb1OOtbqO9Cq3gyFdUp27ijdm9mY3cocyQc67llEaD0X3CX2bCNyqRnrRSSDnvz+n
k1O6cJdc+1OgQVxHKw0qfpdrKEiohzR0NZ0SjUROir5S2NIhq2o/odH6GaE/vRAA3JhNYikYByfO
zWnbXBqUG1UViiaOT0rwKI1oro2nt6Fa6jW/tVUuzMxOoVRUKlTRSQx9qbcFym2k3oPkBdssWmee
68QU8RrF3OWSufD+vDr+TOjH8U3j/+D+oHaPeyMSopOIOqDWP4TxseghUTlRt7ChxtRRj/33Jfxo
cXbvdEJUq5yK+FQOz4JVrlCD8Z6EfFMiFnjf0o21IwuKFCBpYINX3GxSDQEZDzmQk5OKEPLYBtsk
+Kwk3fMoL+nC3Fg/vDusUlMPOcHNvLPULEOrHuUoOw2ZAW2F5jCPQe/A0R4mIRTVTprVthaCZL8/
xOt0J3DgSaDvvWuXgGW2fl2ZBXJnjHRrV/X3oneG0a5I9Vob2V/XyV6KC7sUt1IQ7/RFIpXr+b20
PVtJK64hghAlbPcvPgwxcbpLGvQVvyyM8Qr98D5GJMBIx1BlmlMcpmFWm2FUZCdBOlVoqGaVt+3d
x9B6QP+CbB3tjSdN+HXf6rVbmwb3f0bfV/zDwUimF2vdVNlJqoWVEFkcDtVJyr0kQi48lg6iLN/u
W7w+ipcWZ4679PvQE0eG2VZnT4xX0viUVpsiWAXdM3IOgFe39w1e3b0EI1TW2bJT4pZO2cuzXyd5
2nIxZ6dS1J1WElaeKe+SdIEH+jrFMcU8rB2KF+Q4QAddmnG9PuXN6BcnwUWViVRxu+pQh7EVpVLW
dcG/VX0krrIeHZlY6ZMv4JsTp/KMfH9/vDf2KxUhujBpVnqP7C8/JB3cgKtTy0+B2vFomKRbDmBn
Ycpc6ri8MbM8Uam/wR9InXGO+cpyCl3kavJT1gx2KvYntNntECju/QFNM3d5G3IrkXEn50ZwTMHt
ckCWmkTa2CbFyUzjdlP4Inx9zbgkiHZjX9KoQVEL+g4SRXMrlT8WURkMxYmy30ZzuwO9lufwQQiG
b5Jg/hjicVt4C2fhll+7MDp91Ifj53fe0GRmVZwGIdtH4eeiJFVSHhKhtdOytw2tAYi473MnFYQ3
rwxO92f21gLSnDKJtFC+Qizi0nwrG72ftFJxcmsNteTaadtmXQvZ6v9hZnroky+ltDD33u5IYsXK
1eLkCxTECrVALtfcDLn++76dG84MUOB/7Mw8tekHWke9uDhpxl4uSrq5XqUU5srHLD7SWLYAj5l+
23xbmhO/x9SpAr5/tnZe0ySRr5Xlqa/S+qxmof65ySLLobYDQXom5+tQCv9dFJQQjao3p43OiGv+
AyMm/1aoSXnSQn+HNG5K1U+TfpFwi5RP0EsQ5DdjuhXiJQqfG5ML7SHFLwAe1KfmFVeJEq+Z09Z/
GrUMUQjztUX9dNWn0VmjuyWoTcOxBOpV95f0+uxPGWMZozQ985CfBTcRRdwkFqrqNBglFWcp9j9X
uh6e71u5EdhMmi8ENxpPZPKJszsiLRJRCBKVwSVDtKv8QT9ohRWsFETM6SUXq09Z0fWfQ6ExV4Xe
CJuIR9hu4SOmm+9yQ/ERJCkQLYAKlXLJ5WnUI7OOYsmqTkpZyDZCbiR+SuuHBKvafhxAhhnt1ADr
aomTxU22RrPaIiUY/nPDypTHIEXGk46EPZCXy+/IKhg7eblXp4bn8Jrie70bw6RYuJZvrexHK7M4
oDVLKhkBGS6YuLo18TusIUNVr+9P6vUhncbCxTux8NPgOLPi0tpVBQlzKjXFg1K7IVwE+q9Q9ree
52mOrzcLEIlrl4pBjigmAWFyXi4nTy6CRBEsDGrigFCbL/2SJRcxcq9cEhq8vud5HOpUiKZm2qlm
fGmJNJtBU0hZn6ryd9t/VpofRfJWugs+9cYEXliZPUVT0o+9UmT1ifwRRM1wV9s+ukvQ5cBHlqoR
iOvUWOq4nu8NwhEqhVPBHXEN2BVmQxtKeiisRitP4A46J8+Lkiytry48Cq9CtrmZ2djkOk/HvjDB
qJoIDcp08yPy1f1xW3pQq7Ph/xmGag+IPPvHPTK3O7t2xy7vY/KV5cnSP3fhth7e+vDz/X0/+YqP
vuTdxDSHRKLku+cOzVMpF8aVV52M6LtcoaQHHA9huTVIcSgNAa6rmo0I1YK3nm8WGXwzfoO6JZmL
Kbl/uSUHBChc1yW5HsS29ivt/H1o6qsCRUtdtRZilyvo7NzYzF3msS/7iSfVJysmo7ERU1Us7Cod
xEPZQvqPOH00HPoe97BT097Q14KcVr5TNyVsT5qhucEWfeJ2apfL5XjnFpVhOnEU0B6hB8h/rfK2
EsedrMfAIZRcr2KnGNvx7/2Fmp9iRgGCbVIoIIsF7nWa0g8RIM8uT6/jsT0pQxtuBYoA22jwHwDY
hzt3KNOlS+bGEk0ni7uOzBJ15dmeD/KsU5I47k60hshPQVILb9WQGHs96BDuFNqK852PEdidqnWU
KBdWea7AXqaHrUNZTHayUd6FeS45miDI+xBjxD5JtfSd89cw8zJR+iAJO2ES8KWX8+IJg9ojLtKd
wsa1bF3OHjSrrL6heFk+ol+t2D05q3WhZ8EeILx0KCFKXkB2XZ+hCSQzFT1ByXDNzbxQ2qVKnmVy
dwo6tTuQg3gW6N38qpZ5vQ6EPjs2gftmeMqzlLdLvJDvBanLAzwVEnC95FR5Vs7Ru7E8xDHyJ/0p
9OTiWMZuv9FkZaCI4I8OQYK4iRTaXRpJaB+tEaUjPWnRjiysfJ14efcjjMP0OaoV2Qk7AYKnWOt4
36M8oaD7bEcduiloG+Lo8tI4INZRPIR5Gz1DoNM5taW6Ni8SaMoyV3N0cfikB6O1acXW2wmt/lJm
RevUg7gWCNDsLqlhw0/TbOHdd8M/U5ODiA3CuinInuOUUi8qY18M+pNv/WwyeeUN6PP4n6Hz35mR
fOpdQCvyhkjshS+8fyxvHJML0zMXTakQXuwBoaVU1p61yH0pdelrb0XPVXuIhC5ccJxXAei03SnA
Tq181EXhyLzc7lUOe0ovxv1JCkPUEdRVCC0cED8nlhU7E2pHqbO9kAMm8NTN/aFeFW3mtmf7XE3b
xiiNtD+1xoDKQUFnwSiv2njbCD8S13Bky10NKQ3DahVtu2BjiKYD5lOJlxBityb9/XkBnxnQ+Hns
ZIXi2CKczHqHjU2HlchF3CI9MFR/qbsv3P7XMQZMSnhcWss55FDKXc64MViVUrUjBywUqEC5mrTT
Sqv8930EUdCUJFF4wAD2v7RiKn5imaHZn/REO7c+YkwqTTe/VYte87eFdbwxfZRiVLBv+Ct85/Tz
D1dJZng1ZIf6cArqYhf4ml2an4thr9JZMHSCLVnjQausY4qWiU/1kbEOlm9nxq4yfqUgV9My3t7/
pHkwjO/mpcirH0wmmbH5HA996Wp5EYwnz1V5HjZ9Be9aXB+CgYv4vqnr5cQURqbBc3nPn6cWskJK
OibjKZpUYQKi77WbKenqvpUbQQdXEe6IZnuQvrzCZ3PcaqngBaV0iry2XsdxUO9zUc3s3FS7bTcI
8nmgfAutoOdtvEIxVnqnGiv42cyV1o4tys2u8RhZWbrx/KR4qrNY2hpiZzh+2aBi40uNcraggluI
ON91Sy+vEzIVuBaNTCgw8Xm7cJvHKJ+boXIavGRFykBd+8j//lUbW883mmGXgxPaaJ3Q2RusoOhJ
v47TuSvtfCmbd2NPTD3EFJsQg4Gmfvr5h106Npno6VKqnGpC0TT/jARSaS3BPa6jqne64QkSyEIB
prg0Ah1V61dhopzK6A2Klk04VOu4QwLGX4pTpgM8n1i6onl/TfgSkFGXlgIFsutaz5RT/E0Xdsa6
2A7hNi03pH+Ew5g53U6T7GSJ2O/GbidlB50gUEfQBnMCobALWM5g1E6lph+GYlAdTYus9f3NfmOl
8FiTXs+EakCX93JoitwFah+V5qmW2nJlRHVsD2X5ONbBkiLfTUs4C+pK8B0Q811aUuU2lntPNk+h
JgQrzQjqldqoycrK6Gm/P6gbM0dzmQgCGGoUOkdmbl9UqjrxQ8M8CYWKZjTZJ/R1+iUtg5sDmrwe
LEMgjuZWDKFS6rwXzFNSKeW+JV4L8LdN+KWGhPh8f0RXtogQJzZlysS8+MnEX06eIXh5nAexdapk
MTtHrpcpG0E2ew41fThLgoZX/c/TpgPxD4pi6gIBzXBpLqDTxcwNQyAqjm0LgmvL/W4oHWJc265J
bCUaT0OxUZuWhqfC9kp3yz+tWwG5G28BbXm1lnzKJGH6TicBCnK2lhLyrEHVxt55yGh+HqvybzR6
S4Su7y+NixNO4UHkGND1BZQLgu/LARt1kyU0A/nnIfjCmdxr6lH4il5qWkGcEo8bRd1r0WvuP6fe
4MjlkyeLD73ulKa1EKhdOTU+BNAxE080DO5xttCilFRViFs712q484MYfHtZ5/STGakdBcrCQblh
jeQLf3h8UI+c9zsIriTEdNiG56IdbbY4cKZ2JaKRGa/v79+bhiB6JvLDFYOOuZxfvFceNaUbnk1T
eBjHbmcl48/QjBzDW2q3vYLksXnBiE9gHAUiEF5Xl7a0JFZNOtPCcxD6pz7/loxbsX1p4m3b/9QI
TkTdDiUozwF1jyRKwKmRF7ZLFBHDP7oQn+6P/IrZ8P1zIAomiUemleDl8nPSpJGGSmyj80DAsQ2q
MFVsy+pyO+/8g4UI8ae+R2FPtkhVhlJGw54W+fuu1boHptJ3PK1a7B68utBwwBJIyamnZyJKm9zN
h/uZTiEEwXo1Ortd/IqkzTEym/Ugtrb8mpWKo2TblFoiEUtrij4MkaMdL4Xm16+hiYyGpIhIoYF6
31w1FSrV2K9hxD9n+gPPpucwOhfR1lf3mbGvZLahQKFfjBYeYdeOlPzwlBWhqQ+w4nux7sPIof/w
TF7y0ZmYzQ4mftP8b+MvAUNuOK1JZJPcOrAprodZBNn6nlhqgLTOgWT2TpGKPHVaU1gtbK3JGcy8
FuLYeEYKCpMg+8xZ5KGhuprZxWdXTlC425QaOVu/3qfaVhFSyBsGJ25pM896W6qDVWk+tPFvcF6r
EkSMKjwlbrRwzq+Knex28lvc8lAT8Dd1NnLd13LNrYHfxX78Yrnmvs3KX1q30VLrV5G3zuC6tjCg
8v0HsZo6Gjb3p+TWxBMQTqx/Ux1y3oMiCF2qt5mfnNMeBKLUD8NG82Bhu2/lhjejqXvCx6DoQeJq
dqTDUE07KamTc9LGjlIE+2F8HZPwRUj+X+MBcEDnJ9A7skWXB7WlYNX6qs50phkSb/va6xc20a0D
Qd6LHnUqKIxlFpYF0tgpchAk5xLMslN1+i+3byBpFNKl7p1bJx70Gd0uTB43wTwCjGIQIU2Rp+dh
K8J+0OmbaNj1+tkNPjXySRheC/HfTzscPCAXGB4AkTlNnqGYY5IAzD1HrawhtNIKtiUoe1F+u78h
rrKInHLk4riyIU+W5PmGyK3MGzI1TM+q8lrvIYUWSWJZb3XzGJafSrlYGNaNc39hbhaeuWVojPGQ
pmdRy2iJH5R21eT1n2DoEQ9trfKgmN6SaveNPY9NHt7k/dGBmqt2620ludKIzVD6MzbxRlNzRxvP
wT+DMPEgMHurnCuCBYjv507NdRNBjav07AVOHVobCUXdNxpPUl6uIs/J+yv3zlE/86GY4w982xS8
zVmFwU3NEJLtJDuH8eg9KoEarN06ak9ylfYrcTSrbeeJ/ar2KB2VuaxuilKWHUPQ4Uf2on6jkjB1
Mg2Rh1JQqg2E+wrdqarl9GGu74u+FyduW38ld7pmh36YPYhJJe0st4NCyEOlINXrZlPirzaB1Q/r
PB+ifRnm4WNVBJrdglt+i6XRcFwmBQBchxP3/PRThE71tkzQ2GsbKkxCUa88QfYPpFPzg0xK9ViN
JTTSRtNs70/Z5MLnM6ZQaZ1k6nl4z6VES5nbhh9m50FNkq3iSulGQO/F0QzSmn0SS5u2NMo3K26W
9v11spi9gbwzkTiV88mRXLpDf7SUKlF5ATX0OquS00ry1hz3XXDutW1UhqtCnK67fNMmzf7+qG/t
f5ooCJOxS7V5ZjoXzNEs6jA7d6ZJ48bnNsjPxuSTF+6WW67ko53ZBSprjZyhLJid3WKjRG/pUVQF
23C/mhMvZvuzXqLGnL57vpof7c32f03rqQfiIjuXwXez/dRBVWodophsF7vn/hTeuGpIooCgm8hs
+dt0eX+IvTJEQ4GQWOm5kAN135oB2X4TFbEurv/ct3RzEqF3I1sDX+SVZobbJlmcJgxKbR+zXnNM
qqN66EOT9IvU6hegQtVS9u2diXc+kaSA6b0g5oMLdLZwgtUSeLYCDtJfSTly475tlj8C9bWTG1uL
w7WX7Ewt2piZk7n+qiPgDm1tx6vUjoSD1zhE2XKwqq3HQYwPeotChQamwHz996khX0H0z1JMxafL
RTCa0QxcLcrOaW06+ahvqjxajST9BbPb5G6xFgv/M10wC9v61jajIwXSOAInsnWzbWYWieQrYZ6d
TcDZVZs4fvo3sH7p8Wtofbo/wlv+6YOpeQzY5FlaljIeXSuVEv8Ms5IUd0+mDsROGeVyTfc4InVx
8q8spdPN9dHw7FruKTakQpXhGPv0ZdQbe5Ae8yJf9cHXOPp9f5C3djhd0ObETSLRPzybz0hJm1Fv
y+zsu4GdF8eMhszoKJrhWraC5y5+Est/Ti8zPFRxKWVP0FJkby53Ds8dOdebKD+PklFB+lPsUi1J
bEkpVCdGNvTBajUUX6NR2Pr92O9q3882hZXCA6CMUK7pwe+xs5pVVaj1zpTaeJe6ebuTuWddyU9W
9yfolr+GPIT8PdVpLqt55GyJLvkxrgq3t1p6cJJkb8a0BXqZ4Nm9Xy5BS2+9fDj2U5YfVlCSKrOD
NcYxWrdukp8Vs9pI3UuUfIu1vevCJXGk4N9kP1rTW+UmkPaF5OB758bc9aBVgVgFsGTk1mbvkSZP
rYF9np/rMV+70QPv+5dasRw1MNeF3Lw00W8YH/T+0JefirixrdMYPwxa7PCkJCruHnxxK0RoPXSH
No7hwzx4oZ0IS7QNt6doSreSRyeZPu/n9dW+siyx5ztbr936Zc9TNaajAImA0QlLOT74eGu7l/ti
V2va8CyHQ7INlMZaUTiRF7qLb0YTBqeHVocpuzqHH6hNITWRkOdnNffWhbSrEF/39qlxSAVn/KQY
A2ojz9Gv+/vyurrEMUJTRJSp1dCQP3fA5HWGejTT/CwG0gYMcEaTtfc79nPb9LQ/Zd4nTtGb36N0
E6Vo/preU9d1TpeP3FnCVw8GHrXwdrnwt1Ii21wkP7jlWGjepDrNG00CXn55ynPI83Wxb/Jzl3ff
ia8sR6hot1bNpN7L/8PZefXYbQTb+hcRYA6v5E4TJY40tqUXQpYt5kw2w68/H3XuPZ7NITYhAQZs
wMDU7mZ3dYVVa1WM8mupDZBGSPpR6sv2dHt3fr6S66PMl6B2D8fLwgB6bb6z+0Kyi7qChG6GHa4e
cypliR32Xxyi9MehNoMFeD+jBMPpvghRw4vjCK2965JErdzJCqsHWW/DP6uipyHKgRKPo6pXw9I9
gUU019IvO7958evvfvOCl8XbgCxfzx2biRzWlS5zjtTpvjQQYK8DNykI1obwmH/SzIco8OZG9+BD
2XlWN88wTyqC7LAd459X70CXjqmVOGrlm/kPK3iK7IVe+SWrvsyN7dGBPTqmq9jts7MXN74P5ji9
C0HpQrmwaE5ef6g6a+vCyjnGMYAquBys6J98Fwi9Z2T1otpj5lANxaeqfjiXrvjcBk/hYLuiqQ5J
csmzV+2LZTymlAmBwhzKihxo59lbXrXrj0uuAVCBDj8Qerz7ap1GHejdNFT+qGcnLRefhbzHzrJR
GCGvgLqXihLKFFy6axswispibPLaV6bIS4HOZwjfgka/i/PHKIRjyZq8Wv6jDHbWtrW9lH4WdBr4
S4a3r+3mpWajWFnUfms4BMhRH3iSodVMfYW7OMzlPKz30eCNwnuQ16NlcW2rGaUe8sCm9gv0heJO
f6pQLLQYyZVCvHtdXapEelADiP2c4uPOBV3e+ne2cfQ8zyQelIKubdfBPNUjYx++Aw6PwVVeSUuO
TEBNieswCzXWU3loTSgMk7bNjsUYN549De1d2TbwNqIv597+Re9DVD74Ek1RA6ddv85jA5yDMQ1y
7WuF+gnY3YspCvbf+l4aEwrExcUa9xzF8i3Xe7CUbTAKwyFn+noPDFUwCj2UtS/a5GhFMCeb1d00
+NRK1XpCHjN0qbZ7KVyHxYRKTTDvrHnrsDEcstTilmkUffUDtB4kOC0GDpvZExZlphtlJg8t+h97
a30f+zGl/MbU8lPeJJpJl5dzqsC2Lcr56zgmvKw/wiH7EVbK/Ww1XqMNj7HpeLI+uWOaP7RC98LI
4rmXz5NxGas9SMnW2ukGIKJJuC6/o8Xq09qpUyurfSbzXTmTUeyEGaHY2eGtZcOWt5TogD0R814v
O9UzeJVJ6H0zEOe2Ut1Wdv6t9OrCTO7x9gHeclkUYsDGLB9U19dkO3ota/HYO41vB9KxlitPFraf
dY075pRgZiF9LksJCs06fTKj023jGy4ZUOuiTQsEitht9fRQWi4tiLkaQDSfS/P7ZO086Bv7SCLP
iAZKwoyKrd1FpcrFKM994zO5KKk0wOcnNXsK9/AdG4cCpA44nZ8FEZqW15+raSetn/u58TPw73J2
nGBVRa3g9l5tGiGUoqZKnw/oxbWRVrbirAJv589649UR7PA0Qoe9aZLNHfvPyrr+LceiM/WeHUty
cbIyyZO1H7X6zY5+58u8sbOOB0I5rrMBO3N3ZweQa4SN6yTnKt1zVhtdW/wy7VEV5mYc5rrIKRV9
MiSlyvnO6BNDcKAJKq05QrPAHlwHIkjIAYszkVX0KoR9vv3VtvfzP+uro5HFRTrUiAn5MMB7mta4
IP6I9RlrhefytqklQFy9CwvLPiPfzBAscI/rA1KMehyUbdZyQEz5pNVSdpZUAeknjflsUCr4s1R5
0SXMn0xANMfb1reOpwZfBr163iQ0E66tgzEplRLIvj81LyDhT5lI3Hkqd6xsJJ7LFBIwkp+E/iDj
r81IStH2qlm1fh0rTAfV4lRq6glZhQdD7U9OKD1W+QUaizvH7A/JrJ0MQ7rcXukGxGT5DXQlf9LD
02m4/g2qBeWIYjetDz3pl8p+MkDdIqV5nJzMRc+mJ+WuCgnVBtVVrbZwa6V+lGbtEjXhSRiflWgv
HV8MvvvyBO/EfZC5vOOfCkuke+HsaX1Jms8TQvH29Kw13+zwRZGZtt/5Bptf+o21JUZ78ybbUaJK
GRAeX+oqBov61J1MP1fLvfO8dXWWlOT/r2odZmSylBBrtn4XuHrx2bFnt1P/KnY9xPuCJp+TJib1
bA3Su3U8K+RKj3qGBn2Cc6j21WMY3UHc4baKfpyMnc3bXtR/xlZnJ85LIzdCjKH+7jhfQvuV1ptG
8e32Gd3yBUvHjclyoHOoW19/o7EueRTHqfNr4n+5+C6MvwR4p2E8y+lnNXxIy79uG3x/MRe41ZI3
O+T7SBGtnvJYE7NqhFJJVFp78VAcWqN2axDLIFMd+ZI+Jn19NtLYNYAL/OoYH0SIS1d9GZMBAqOu
h+vsKQzjtKTUkTmvBCxJ07mtUH91T4G4Q1nLfArhEjxhq08XdpMhz6ZJnty/jHfhXW+erOCsSA9a
JlAR3kHLvbtlK2vLF35zy7JU6tNJNirARr4S9N6gx26t7uEr3+MDFzNE2AvYmK/nrA6KVThBEjh2
5aNCv8wJmLWXWfX9GMqSS46hfxy0BPQxidQlt4vyrEqqdLSzXjs1U/fAQ1a7VBaGQ7S0DG8fqXf3
cvlpQGKWrBZQ0bowPmUJwhwJsrFtTDZTFScNb5YZ7tDKT1q4Y+x9+eXa2jrw6WsjbPoWa1nFZBVc
oXrSeehWeGlpP8mlcBtKQV0Sudzd2lIut9f6LhBeWV99Bqkb5qybrco3pACuL3MOvNiq9jqSywm9
eiewAjqEyjaOwYBH5PpM2UQHtghYo52f5+qSGBchMRB0l9PYsHZuy6YtCmkLIaICtc7qlZDnxCyj
RKKcZU0IiNXeGDzZ4rGV5UtdJp9B/O4lTZufkPl+pCBMIgRqWtfL06op6Z0xrX2DgXBGKP+xmk/1
oByrFCWlQ2Mpx3YauqWHcWQM27/9Bd/nUcvmIjjAKwKRIL3la+vFBHNL3vAJIx128/IHkOhDqXef
I6P0x0R6EhZKwUP4Ys57bGnv3pSflpeBAYbvqG+tQq+5LHPFSMPa72r53EHPIn1rWucMzdDd7TVu
+SSQAgpaGwigwKB3vcQkauDVaEj85QwtwrC2NS+yG3q/dGd27uP7C8FtBisPf9FCW74uXot+Erpd
KrWfzdnsjVZtEmV0ezppG0eGctlP4ifyKpo+qxshZZnJe2TVfvS57RO3HG13yM4wz06R5pnBaaxP
dv6cSX/c3sifLGvXNxG7HBTQ+rwpTAVc7+TYoV+rtDFpQaPSoI+III2RACeWK+kMrYBK981MmG9N
h8PAoDxDZegWODZT1bLIXkELQoQVNtWLpkfjsSnkzzNsnJcJqStvkIf8lEv1qQ5kohhdfin1MHpK
J0uDziMb4CTQxSlubMWVLKnZ+XDvIg8oNhjtWRp2xOnvGvbzXAtbyyJSeq05Jk10BJt+KmFe/Ug9
qkeVzlV7cby9nVuHhdagY8IsR0dqHZAbYJ5TO6/Iv2cHpKvMQGw3y/VOl+kn5fn6o0EnC3SfzjfB
/8q/SEVTQm5RNr5qPIRR9uc4tR7gzIUzlzLDuauSgyk5UOoMBxlNujCcn6OZOR3kHez4u2bmfEWm
S0qvoi6YZh+qgWFY+nVV/dft/XjvEDSQuExYQUVNVLt+y1Itr+hg5o2fp5/m8SF8DRh4UXbmPd8/
zxjhbafOjabGO94J+qbj7NjUbtTgY93Nj0ksvD7S76lNHpxoZ7j3vefBGAMTAFKZjofR+/q+FIHD
7H/aUMixZE9N64ucBAQpe8TTm2bovzABuFTv12X0qOPqqK3c+B1UF4e5tGMq9pp8Ybx3j2Nyc/tI
1haJAuj914lso0EWMupK47fqfezIULNcEDB3s/DPsNvZvK0rSW+AwXXmJynZr5xcHNd1mMDI4vex
9E++EDxHboSIfEMHW6GmKld/yvUetmzTKG0CZhIAUjKJcf3FyrkMQTxT+LD6cxDA4SdiF4Kf0tOI
N3LrnPb/3D70WxvKk/T/DALhvDYYDGZX5bPEhkqB9Mlw6m+R0h2qps5dKx8K5qw1e6cdsWkSTmvK
EbgDQqtrk41Vh0WyFALq9E4/Zji4TgEmfQ7z3Tme5U+tfQ9MbNBMwoCwHJhrU5ChKzR5SPGn8WtM
cOol+klNzYNi3EW2carlF6fZI7Xfcqtgi0iriBnhLl8tz47UTlPKuvXp7tLU7w7Kr7LL0TlnPnMZ
7F1KmvRdr1eFfmdZ6MrYEjO9JMXXsb1kIIed6MjE4TEKC0+P9qoX7+NSTELF8nOcmCd4+aZv8ipb
ShN9arTWj0Pj3vorKfuz8pJB+Qg1wB/kIjvP4Z655f+/MdeGWW8Fgd76cju5AQzroob8Ii2+NdqT
oj5UJMi3r8GmQXpS9E2AML9DZmRhaUl9pbSU8435FNqpTXhhp2fkdPOLM4zdsexoKASIzey4mS3n
SSizVABoSpG1XS/VbrQEsieTnW37JXKK2lNoJfmhDLvscHuRWydzGUlYBsHpga2TCxHV49QEcedn
U1kfu0EtXCvEid62svWMvrWy/Io3305TZiWVnaTzzSxw48Q46tFLGL7q8Nv8hiHenAVDAjPfuk1h
dsJwuqDv/EauPVWKDpp4jZU/O2fP0Ma+oYrmLOMUIEUBr1yvKK6cJu2sSKDNnsxHOe2LZysI019t
RjOqtQzlGGhPLTDBla8SWTBEoYCuGZf7CqbBnyMEnYzofHvXNs4b1Z5lRARKBOY2VxlmnhVOo1VW
54u4cOlHuuyapuxRe2z4eMB5zKEhVsJhWA9YCVkPJifOez8ykcWU+iLxqqH9IQBVnXJGdB6rwWx3
nMbmyqjIEMxQ94BR6/ozpUmuKrUUYTP+u4s+aPmzFO9kIBtnmwSLphhMW8yX2ysTsPm1ow2wxm9l
mh/ZYKgHqQI11qPIc2iBvuwc8Y2Tp9EdJ2+kSwbr3+pMAIdwJjUyer9onfo0deYMbwXMdLePxNbH
4g7BCAmPEg2/1ZEwgtkKzHToKXBAuxI0j+VseNqLUlcnOytebhvbSh4ZocCl/USBMUtx/ZnaSshR
GBuD76BJ+xx1uXFwpEb1mVUyLhKJlxfVDmRptaSeMjlW74VqilOTwo1y+5dsLRsgO/N/xCELG8f1
D6n1hP6jlQy+0pnFWZcArDbKeDC74rNqph8mjvfOCd0o9wIZoozEICQTF/AMXpt02qptHV0SvjnH
vJ0g4Q6NEscnp0o7+ltV+dx3hXwgtpCeeW+qhzx0yK1lINWyJe0JdG4Em1e/ZvX0SFQlRjGYwh87
uTpoCHYfhelIHnQexWFMtfi+rzSmXPq2v1dEuAfJ2HhzgWMQTICyXDjQVuaduovLPM8Hv+ChtRr7
q9U+dbnpzd2PuZ4vUSDvKZ9uLviNxZUjZ0zJQbcRi1mERIX4Ur+mQXNZ5gygWrIep+jP2ydsw11Q
MWQ2kfIS3b31g1sCBS4Csxz9GYbDwh+c0Q0mihR7GqEbnk+n2MPQHyOt7ydSNEsYBrTVo5/AGNvX
UE6k832h/HV7NRtWaN+hIg10lSLTOs2zASw1mTpMPiIqj0jYjodQz45S1+5xMmx4PV5bdOHAhDEu
t67MyUMXzvD1zH4iTOkeGu72UFdqvRN4vbeyNLdRwcUDaPx7dRdrc5hq+PeEL8UlgLPG1fdwOO83
DAs0ycjlwIyT2l/f9joKpTAMOG7tVB+dGjy0ZSUewnd7bmVJ0q7TnMUQMRCtZGK7tXJrSlgqlLEb
fHl6krTosS6hypqTl6WDpLrV/KWI/g2G7wgx77xPWytcEPgm5U320lhdKC0UkcI82Og3U40eY8f0
Xel19o/bB2/jS4HFpfQONQBsk2u1h1ZIqE8ihOnL4YeqStx+/vu2gfeeiK8EdJy/Drk8GcD1h1KE
SBqzCGW/scrhWCWyTrZvjh9BLB2KfNELQjvjOA5GvvMYbhm2qb+RWIEk4k24Nmy1hpKlcyyD9rWh
pzmZI/ohkjfKXizoR2d7TKEb34ueH1+KQS5qcuvmUGwH6aCLaPbrsXfl4WKmwh2n8+3dXC7O6jQy
AEB1izu8zGesLlZKMYXrms9+OV3y9u9I0xEA/rCUhY1yx9R7B8tkPIk91TQ0z96x101VMQ6a08yA
te3TmImXeTAPA/o6ljTf3V7VxiHU0Y6iUMoGwty5ihaoXDZ2LAvZF3nmeFYvR4emqaudq7zxgejB
MN8HtQH59pqOJrAySN6dUfbDfPCKzJ/D2rP2iFuW47z6QIBtoUfkzMNDs1ZDTONG6gJJk/06P04z
ataIsYcZaphnTYPyLg+Oqvzt9u5tfCiwXrDtwksD0caaZhB8a5CmhiT7/WggpNDmkC8mw+ymZn3X
pY6887E2jiCNOih9oKeBvX09aR0ota7XZq34+XNjFF5tWadAebCBl4zF3oj6li1YJFQDF0gavwZC
lL3qVG1gKj414zgeD+0Ye3EafajUh+HT7V18T+3BpDpTulAn6wjN0ru69hfapPRJk7WqX0n6ORif
IimE8qlxTVjNKvnvqXVh/IXZQDnpRfmUieAoR8VxHqq7PlKeq1Cc5MD58/aP2vBhb3/Tmv+sNxg4
K8dK9dMqPs7xYQxOknnf6efcfu31bueCbDQMl8oXhS9QpHzd9VzTGNkzrbtU9iXzkoW5G2if4yY7
QMdj5c+p9Eojj+mm0+01blx+ngfkQBaxs/fSjnHZ6ENnFYrf5VPkDpYYGTMLtB1vtnGSrqwsl+hN
5cTKdWHNbaL4y7pKg+ENpYMif/ZCdXK1ZAcqsWVt0YrEEZCUMJRzbS2nGhWltVD8Fj1heMfV4IlR
urE75O3OCdm4/EvKs2goU2A21pUN1UgrOQh1xY8b62gkIoVdORFQ0oIoLLK9ou/GeaSqoeJtUODV
eOyu11UbQzEYU6D4ztAeAjN8ZtA8MT4r4qsioU4z+LePxkZOR2jH+ALMVPTtqA9d2xsaK82KjM64
Sq2rFp/n8odWdF6hTHeGcRxL6WQHMHumj07qPIpg3Dk071nv8G9LnwINpSWYXT8ZidVlph3W3L/8
nykJ/5xg+4Lq/U7qzPvK0twJ6EnaaGcip1OiyN/acfJCU9zVpQ/D1Wt8ih6rF6Y0b2/L+zGv5WcZ
+HvuzRIDr1xVnyFmUVvk9WXXHLQMm/rHxvaV4ZTZX5IkOkYUW2mppP/2jouEt2hAzWavAvrPVv4X
NtrHhHGWwNn7YVsOhB8G5hI4mQOzyOp7ZQV098CE2C/yigktiiScDklcuZbVH8PedicdZoJsOre7
Ki0bbsQiVKEEu8i6Q+Z1fVSUesj0zh5Uv+/RjBOSqAEKS3uKJVvXjSET2ExgKVjmyK6tDIOhFIBi
VF+v/xiH5GC0M1UG7RQUezQ/Gy5k+fvgdEEcvffFbRJrESrbql/M2iHNwwOIBjgqQjeGNaKyj7eP
1LY1omRbJWQmD71eVx6OGoP6fLg8sa1TbcTOMWQa7jTCQeeOVBN+SENU/HokgQAbDDS0kX4Coa+N
xqaZRpY1qTTm/zAK6wBa9dhLT0PXn81iryCzgSvjdSFbJHxe8p31DL3eRH2H6KvqK9J8LBGA6iE/
MEPtOMvTgeFjLzCrixk/h/E3p0ru++GfSrkMGrPz07BzgbdOETULpnlJjZlzW+32aA5KPauz6tvT
ndP+OYjPifVp2qPq3rSiU02wgDzx4qy8hCImxxo7GEXlJPuoiPFJa/LybNjd34Fj7gEe3kOQ8UnL
tAZcUbQM3o2hTGaSlykey89bitLN2UlPoIBPRpvej3L7KYxfCvG9co5dr7uzIx/VrDtkucV/Wwer
3uND3lg7N1RfsgmZrH0txjMXw1gkRab7ZX52xgF2i9w1xs8QsNy+N++x/GCB3hpabXIYGFqRjSmG
9AdpAEsRpoepRw3VGR+1Iv002S9wATTKXaEivTFnf+SttKMjs5HXMKVJoMG7THazTjwTS8wV4DXd
n4sgPMZdKS5B0sheqYPuvr3cDSf71tQaxoESZyzXyaj7eSk/SmP2OYX+67aJrS+3jAqA6QIUSN65
cgqwDVd5rOu+XHTGS6vSfc2HUrobkTk96fsF+i17fEKKPGSFzMyt7BWowxgDt8cXU3FsjO5gWq+V
oR/CbqcHtbV3bw0tP+RNBKr0cprgD9i7GlaFInYH27+9dVsHgasOHg4PB3B8+QVvLNh9k4lRbQ2f
Pk2NfqcFVHYHYrN1zanN/2djtV0IWlSWnDcGBsbjVHlRe+dI6YMStKdJvqtUEKpz9exkh3786Bji
vm8+VP3rIJ8aZhBuL3fry739KasNlRcG2xyMAS9kdizV1ls2NYa/3tl79Tc3lkeKQB4qahBd1xs7
Ge1EzsjGZhkkNgUKW69qslMy3Yp1qTET1dFEXsbTV0Ycs66ZNbYMP8i7LHNTpSXOrAyqjlYjDmWg
hY+qIl6EnlsZCOf4TgsYQyh7q3q09WgPWr65uTzMTPtBrQnC/HrJsCEFUw2Fll+qumvND0H0MQsS
7/e29o2dVZUu7gFqycIx/Cat3Dz5qsPCJaSdQGPr6tFV/L/FrC5G2YdFGDUYYSGt/n2w94C+W7vF
TqEvBTkok4urVyBwQI3ITmP6kfO9UWYAf19mrSfb+/HLR57ewE+3CFMaJdXrrxJAzCJivcBOBE1K
i2TCEZWn5limcf3EmM3euraKIkuVkfYKE2tgtVafx6rarknk2PQH+YvawuBvPVvDQ9EWz1kUeibs
h+lkfozNc2K6uWFd7O5OvOopxB/HYo/Vc2OTkc7738cWjb11aa3Xyzkp4BfyA7KevHyRmuBgNc/O
tIe83zguV4ZWZ79versCs8BxMUOXZiL8rb/+ZHNQKHYss/lEgquCZ0pPWp6D5Tuqo1sllKNb3whe
bh+WDa/FISFHpJ4DBGbduYCssrODqjehbzjTE3bj6AUa2R0nvNFyNug4E1fL9BDMd9xlouoiYyJ7
9+ssmR4HI3iVILE5iBpkkZUVMnTGTgQVqm5Ud4qw7XM6p/C+AgBKT7++XsogYCNwngvI7/pyaCAl
p1Jklq84r5aBcKZ5qn+nKwO4g7EeOBsWVo71+xcP41BbnUUR+Q4SE019CNodDN/WOX9rYr2OPqxS
pcSEo1EzipRvffVXn4HYV3bgw3uGlqTwTbwQKdHICEBt+VrzJY3swyxew94X/V7Pcc/O+mWTAlO2
+x477d08GJ/ycHqu4vhfIe+EWFsn/u3OrdywUdiZaILS4sQzoDe6bWTD2P/jN47ZfydgHQPHw5AF
SllZfiLT10SoSsT3eXC4bWTZkus2AtU8uo2E9DQlOM7Xn8bqu8DMJodCG/pmRzyS6pnppB2bcna8
GCx7FIfRJbK7vQrf+y1cZvxBQcL6QjC6rnjNWpf1qEtoPup6XpR8sGhyIlz466tjIA9mTMJuKNtW
7k9LRs0K9Ebz7eGbBRhroLYeP6bBXTccRbkHmntf2yD54e1iAhm6fiKr672U26YWljpqPt1ARsiS
+Kj2WXvUY+tQQYQ9d2Kn+vv+vGMQf8s/S3a41gx0xrGhAaNo/jAek95vgNkX2X3o7Clqvn+nFju0
R2iBU41a8yFrIeSKJZ0uvwFt45EC2q4WKnuw6e3V/GdldamqeDAA0qsabB7CNdrzUjgfQ3hkph13
tHX06GvShYa8irLm6tnN2rxOEoiBfF2Svbzs3bg03MDcsbK9nP+srCKacKxrI+9YDu2g05A+NxpC
A0rj1uZOQL+3nNUhlyJy9pKhcZ/T5/bFS1T/YVtfb1+krRNgLoTjJP+8eOt4cJ7m2Og0LhLS0PpD
ksfiw8LUsdMX2nJGZOIMmJMmEyKsPkzp9EOmzp3u984nO/xgMHv44kBnUqniUyhptRur47gTsm9d
WpjMltwDXySvcSpaXfWJQFXAh2/xaDf/Qjw159CHiumAoOXp9jZunYm3xlYewg7GNksqiTOhPlXx
F726i1AuN3YOxNaS4OpfMkiIcqjKXfshSXTdjNyc7qtD8ocxHmcH9bRHxYwuHW2E2yvasvWzAI+g
DLNB60+mZXXc44N0pshi8dUsczfU/sk7cUyqnb3bOIIcPXACxJkyZPHLNXgTRKh6OOn2mJh+GMzN
3ZAhG5JkafPr61m8HAMjoJZwdatb2zAa1vRhSthV9IC8hOELpfFKEwJIKUj+NuLwr9sbuHEkAD5D
0LJ0g6n2rz6WMeupCerV8ituH0wtueFZtfGQ0Wr3jEm+/IY1QGw/6V2p460OYJcOUHu2WJs6A/ok
EdKpPCBiMPbeqM723yaQiD19jmUFqxBjoZJESAnCJC7ayq/3faxN+swrJdUML2venLtScZcU9nMZ
JB+acK/Pu+EPVbwIEF9GtOBpXK2xRoTdyVtD8wNlOJjltzwavXncAypvfrc3VlbfrdC6ua5L/IY6
XzShuEUfMjUuIP7YeUf2lrPavkQeUyNhAsdX9Lk/5Ur5zRwyGl1BvadMtpGEg+3gU0ElgI9X5PXO
aUNU9kmoQ6s7nvXZl6b4Yx2Kh4JaSdY9O5qnTqVbp8WlsQXcmx80pBpDD62qOc88o661naRvWdu7
o8O4ChN9C/vpeuywUPNGDqpAA3v51DnBjylTvfg5Ms9z4Fct9e50CH/jhgAPWJpFELrAb3btZqCP
YLYoryjBaaprycVJpJ/y6d8IMpPbV3Hju1LAgXRqYdCk2LL4uzf+DP1XS+4kSjmT9GxLPh0DYe5k
/xtn9MrE8hPemEjmqUparSP7n+f4bBfmHYU/cQgSqATwNuXOijY89IJcXbA6EIzzil+bC8UAP4od
8O6UcfjgUF53tSLY48HZ2jdVoWxvQfeCP1ndBxvNl7gTqeGHXUI0n9B0hh5il1N/42Gj1UFUvaAP
FoWZ68W0JkH8JApq3PoxYX4+K+DzkEqaea/y2Jxvn4WNc77A9hmHBhZEU2u1czlA2UzPqDAHjjgz
NOQN4tA1fxfTa5tFJxmN9fSP37D4kwJ+kbGAVPB6eZUzhEIvsTiF6qsWRel9n2uvbdNZHtMRvEFZ
HN2JSZIYBYVD9rbxrXMJawn1fTYYfZmV8ZrgJZCljjuG4Guufh37yM2C1ksd/7ahzY/IzA+KW6Rl
TGVfr9Jk6MvUZyp5UpcdO/nfTvtmNS9dP5yGYWdDNyAJJveYyj1HBmSmubpsnW0lmZJSarPFdEqG
+jU0W6TU/i2L3KN25bXSeG7D4CP99p17t7WddNJp86JDzkjtalixBz8Zls4ME5FZIJaNlqM6BJ7R
OR9sJf5xe0ffa7CiuPTW2OrbdWhKMm8P7ZEJz2WMBoopy8fcyKpHSyjOdwXw5iXWYvOjk4p7kc/V
k9T26dcJXbVTpNhz7waErqHXpuoeiG1zH2jFqvSHgZSuz3QSDcow2hlaLHX5feq+qmEPU0D+NQ92
u7HLKlcPEzULkFBQLyOmuB5bS4K6/l/PWk4IG8wHSTkEhXXpOrggFTcqahda4X+7MT+pyrfbX2DL
/+H9ZNDuJgD+tRxMZ8/tBObG8u3yOYygAVfvfyfd0yAUAqJHq5IS+CoQyIyso6JKfSvIH0rAiP3e
XPbmbcHrMCGHKBDIgeVbvnmaJqXI7VGgmyNL4Rms8V3moFliS14K+Xsdes0o38XN4CWwXd7ev61T
wuwXMTfUaHy6lWOnqEaGudyWMjgyb3FQWsvt9HuoGXa83OK012fkjaGfW/BmiU4mpFTA2OabESwJ
wlOMR0mhciLBhIdmsqPtVIO2DgZ4CIBa0IAv0NLrLe21ZrKVyjH9qjJc2SmZgA3ctPmNwh2UYf9n
Zj35rXSzNiQzZqLGsj/krTJcxmH8DlPRzqO4FU7Anc0MIOE82IeVp5FgjKmpElp+Z4Vu3iXe0GSn
Xz8LzJyCPSdVhsFGvd6yadYYpp1D7pIEdnJoPaAyuQpvRSH9uo/muNG9YESNj7MGrE3VGEmEe6Zv
yX8MBEZz8xAo7lzsSQFtvHhXdlaHIOjGuc8TVpQ1d5b9YsPa1Fv5wVL9yep3yjUbB+4/W4wTrd4d
Z+jR/1kOnNxprjpeJBtFcP3yy58IJo8Fl0ZCx4TFakHzFAkHxoufjgJWIa2AST2aG09pAEo3qrXH
arxx6oAyKRw3+p/MP6xCMadT7MBWyZDr7nupmEBAP91e0OauvTGwWlASzrMc0FtHVu9Lmj23WsQj
dXfbxoaPYxH096krwDC7ruqncF+31VRYvtHdKcaPan5EV6FNnR0Pt/zUlYe7MrNy4rrQFKnpWUpm
xsHRaMr07OQUb4tSib22nb71ZW/c1WbpfIqyasfdbTQEgdEwe0jBkFW+U6LXnD4K5mK0fSNpPVVM
l0K4+vxKauDaWnOJok9q/q03ADLsaQBtQCiuTa9ck1pL9RxbmNawqWjdfdPMZyVKD4yGDd8LPfPC
YDyGmn4pHGR6gmynwre9duS+6AzCQQOVyrXjGtJEVmuR2mDZy1M/hvdTFt2TrR47WqN68KCa0UOy
jFkldvlSpn/dPl5bd4RHhtiHmuky1Xxtvc70FEXEyfZVgVxwlqmpF8vyXpC18X7Ss3EWeRjovsHc
XlthQiAr8xq48cJBMDZfkjI7DZBlJPA8xaeh/3F7UVuRLRVgyBSJrZgRWGd8RmKm0hjIwJvBwI6f
UvtQlkgIXsC9X2BXPXRmc5jtz5IYX6vabZBDE85eBXzLfYPrAPpDUubwlF+vOTWQgw0nipzSYB4H
R1xCous+PFameRfuzU5veQmwlCRgWKTRvPJEVl+baTvQUc/GajjZBR2drNWMu1ytzJNq53tv05bn
I98D4kEVcJmpvF7cNEmhhPwveYoD1kE2Ks2lKorwXKLutCs2V4Y6LNnQgnowVi+TLTL0YAUrm0R3
6VoLLPhQKm4dPkaxufNAbYDkOZ5vjK3uotEBbGoJNf1RiY3EHabMvFRGaacuwJHyMMuzgPpEbw9a
GJdHZcyPhpqUrtahUxuUslvMwFcHDYqFIbCUj3Zb1ccxq7V7wvziIk1JgqJfuxMFb13hZWvoDcmw
h61J5iJaXnKTm6ApyulV1tQ7dmvHQW+bIOJx4PVY5m6uP3ca1cVEt9T048z8t1Lqr5M87bF6bN2X
pY8MzHqhylwPEqlh2o5dZ7D3xuDRLj/T/n8Y7cALlebcqdFO33/rXFEVXLIHWhBIHV8vCSqsPC4h
gfHnfFCeDC2j3TE5w1lXo+nvbByFf9snbdqD3m2RguaNc1buwOmn1hQOUWOkma4xzae4Ld22fGqd
4nTb0tbH4r4w1cfCiLVWhziXoHoC/Up8Kqz4BM5GeKZZ7zGSb66HaFtbwOKMhq88QNUaU2lWS+xT
DOdULe86oXpzRXqUOTsh0OaC3phaxXG2EcfKaNLIgWBUHGIYc1w7N/coUrZcGlEiCZEBWs5Y53jq
0rAOoxgITQCzkGQiBxJZszjZTrCXq+yZWn0h0CCCvtQSbZfmechN2+1j5GSycd4JULdyc+b2GYak
CwBVwJpNPai6MTX1hKyo+JiIH5IFVjk7Z+MptlIXsdajE38M94Aom0eDCigdS+JWtKBXV0tx6sRJ
MGpU5X3eL3NG5Uc90h8Ms335jbPOM7/w6y5yOKujEdXBMIn/Ie3KeuTkge0vQmJfXoFeZ21mMpnk
BWWygMGAMYuBX38PI92bbjdqlO8qyiKNlMJ2uVzLqVMUcCTVpI9GiqKKWq08CkurQdgKrxRYNTR7
Sk9rSxObe8XgnPq6PQiPb7M4eWOpeo+ZdB+3V7NkAs9E2dLGUeHm9eRCVG42R8v+TYyveldvPTSe
ZMWKrKVlgVkLdNMI/NC/Ov/8LKWBZl2NaQWshN4V94Qc9QStaUMdKECE3F7VgiSkwueWErh/8P8k
SQkGlYLwHh42Y1MZIIJ419CZ6ragC3e9ei2SXdhDeF3IRCElhVOTUyeA1RqjwVPvNDRkV04eXm1w
wAajUgVD3v0ujJiuKMiCecJE55mMykAW0ZQfrhIYorobKu9k2fR3TQoSFIPiBbc3ccFkoKURbyPK
WHgfPz3es+MqNDyOLum8kwasvK9meuI3NnllprW7LWhp/5CoAf8LsM/gPJR0MPbSekoN7s1zlZvy
6HFla0MYrTBk2Ph6W9biojwkoWeSd/wpaQY8SzZ6fPROSRcB7VJqD3m34rksKR/igP8TMS/3bN/y
LCVo7e+xb54ZIP27xaxikEmUIRFrnHVLOweffnbDkbeDp3gpSh9IUYsaq+mdjz4zjtUXTrk/sR/w
df7DlULBGoUmkNQj+SkdksB0b5Cwqt7JIfe8udPr++Grrf66fToLKQFwn4EpHrYAOAo5o4aGTaVx
0cRwEuJ7Q94080vhhaLBtJHkSTdzMBKtnNXiBp4JlFyk3hKWm+iTB/wE5nbadKNq7/n0jLahvm5W
Lu2S6oEyDA4gAHfXZFNVr2qjFVveyTZPjXjtq2dRr/XGL+ke3LBZs1VA0OVR9pMNat0CPHKnXhcB
+IasCpNFzT+6/uP2QS2tBa3VM+TTQwgok7uVhDat1mjeKU7bPAT0ioFGUy0eSr3c3Za0uCK0qMOt
BEEL+iIvVTxpkYOezBh6Z7yppuZXJCo8eLQrirDQQw1UOCoiyHnpKD5fWbuixYhcVY3BUWxlWyy9
Obha2wTcBHFdW6flvUazryDU4xtkG6ZAOEI5lpVT7rpCU56yUetDc0qnXZEa6sboc8AMDJDx6Jjx
6beWZm9u78vsZkjZs8/qJ1oz0Q1rycif2nTGoUVXxQmNKQ8xT55L5b6MX2jf7ywk70fv2215S37d
uUCZ5EFVsBDNiuNTaum/vFhz/JmjkiO2RKHWJ7kG5y4Gr0fuc3MtclpSN4Ac5roEEkdX6uZONB9z
w/VORPwAo5OvtB8uW4sGlzQNXIUzmBluJKqAl5rmCOoapM3iUzE6dCb4z3dabnxrMavXR+6drRjU
BdMDltGZuRLswmDumj/n7JnQBOgj2hRX1bIinfypO8xBJZGdgm8oW9GVBbMKf3UuakJPwPoo2W6P
TUCeMaqc0PQemlW2S4sx0Pr7sUfTSBaYOWZzVmsPxsKZwXXFElGkQ6O7bCJqroC8fzSVUyb0XQ9w
cVzqWy9fWdq1lBkqgpQXXqTPIZyXu5hotTUMDIemew3mz5i+4fW+bq5khK79rUspUvTEzFjzUJaO
T3YpgtiswnStMfla+WYJqCaBiR0pNdljjdUZliLKGAPk0M39DiLQUGkfiv759i1e3q6/YmalPFO6
TqhFbJAKOl4q/I545nTU4nJflWhvvi3pWr2RWkbdBXEguMeh4ZeSCtLgset1bwbPF7EbqOrWQeE+
azI/N1Ze1oWEtgPaSshCSw0aEWT2Lm4MbaExhvNpt0X3pI59YJn3oygChW7t/Jnqr4lQttSrVhJh
C8/GLHlmsvykupDhgnAlWcMsnFvVfGjZF274pTP5rNgye6cb0ZRumxpADuI+xc8l36rKRnHQdP2k
pvm7GbuvvFjrI7i+7PgibIYKKmNsv9xem8a9ZRDkDgG3/172g0/soK+OMNnDF71Lg2TlnBeuBqo4
n4P1gOTFHbw8ZyQteAtvLj4lFKaE9yDhBWvH2uzUBb2dXULwiKClBSTe88/P9FYoajIJ0WCbMRE5
zjdwPzAY+e22yi7sHADCsMjwIywgJOalngmpHJILRYGZnOph6zUB7d9S4Kfw3rAxHMefhfPrtsCF
NxVDl5A3c1CKAkuVnCvRDGG2ZcuVk1M1A9/UijZPgwWIGWOtp3b4wHj7TPeBxC1eFSS8u6AGsAoj
mprW+/fK5azA4GubU/qYaiQt3mr6GlOnLeWkFRaqcXX9Y8A89ZWQcoGHAFJmU41YBYWSqyhi7Adv
rAws2KW+rhcH0ylDNKz6xugGXrul5aZpH1wjfwKYdNspQNKLze1NX1IlsEoC8woEPhgTpYUyPuZW
7DnKSWHvjftsjCXoEf/ZaUV4iQ4RG6lQzGCR47JJdJqYtCKJsgT84XaYswdvyoIuX3HKltZyLkcy
sg7myDatTZMozQANGetjPbchsBXzumDKL1YjPRpkqpvEsnOsJpuQpTzOzA2W7ZcYx9ev7dyihjgz
CzbMONJrcjtoPaClAtO6k2iqvlFjQ80w09w9pvQ9W+YhZTTM+LNFa384gXTh0A31GkJl4SW2wDwK
ZxM5D8znkAyaUCy9iicziebwXTHArGY8OjTdrXbeLJkbjOcCDgto6dmFuTQ3XlG6Tkp4GrXPIzk2
5PfA71qGGXDJD9ARxCpZK/vObt5lyACG3b8CZTewnCxucrVNo9K2MX73d61km3JeYIxxtep9pWH8
EokYzZoVV/c6VoFgJHcw1gaRL/zry5XOiXunmyA452ybuxbew68CdYjRRFL4wcX8oNtXfOkIz+VJ
MWPVFjCQTpNGXqf5zXia8tjHWNlxFbW5dDPw9iE0hfnGP6SF1ZZuDE0p0kjP99b4lTV3qf1TuJXP
nXuACeDzVMmD3sx9Vdr0fShfGgXEXP2O1CsGZ8kQnH+ItGKHpCrQqnoa8f6OJt8b/S0dVtRnWQQm
Zs0juhxdn39+9jpSLxumVDfSiEFP2lgP1Lzy234tdbukK0gQg8ICcQo6TaSVDJ1uZJ4NHp42DbXq
+8DqN63YZ1HrtD9y9/XfFeVcmHTXMRWK56J1U/hpLvwJ8y7XntEFrjdrrKtLGnkuSHp06kJD6bpx
0oiQPGTjbw2cd2ajIa5cY3KX9w8gcLw7M+4S8bCH47o8JqfFbTZiUJrX5cbL1G2jhazeApASptPG
i1eehivPWxYnvQ2dZmZAuufiZMJSI+mtl6GWfkzOz8SOdFsL3fHXSLYWWSmlyhcPRWc00MMf/GwX
wNTey1XqzCKWFRvqaeL1lipm5puuiPigFEHV5IeWqH9ua8qSQLjVCKHn0gWg2pcCC43z3s4LDZgo
z69LEE+qb06b+7FFgp4kKwZsSRq8auQgZhJYvPCX0nRROSAmYNppyEkZWI3zEZfqNubue9ePGMBi
rnl/8lvk4FrPvSQgEEewDhjLpUDMAKsaBnDraVLzAFzi96UxvalKdUS7boBRLM9GHW/aem0O0HxM
5y+SJFauPo3ESewxh1hkM/94aR54avN2++DWREgmOkPbKeKJND6JXD8WtN2i1LC5LUK2jHP9DBBD
JAZxjdCOJ50WZ0nKOockkZcU28nxwKGr7Qn/elvK9RFdSpl15sz+gl6e9DGFT6kOYHfH3MDS8IJC
e6E0P6QIPlvvASWAl9tC15Y2W5szoZQUsd63EGp0aCtJACWqQGOurdzmeYMu1QBLm9k6gSMCNsKR
8lNjbk5ssCDFLBvf4OA7bkQguiPN1ur6i+sBez34/JDiA3T3cj3CKruhYWUSWaArLD00Pdfh6kt5
FdZBIZDFmQu3uFBIWUpSaoWprjkYSSQGB1DGRPEbB5059LnZlnn62RCUazYN0VB5un1e19oOyVAv
OJRISID/6nJ9oFI1m7LzsJOpXsDtwNSIITOd7W0pC7uIQBH+HLwAtGbKqT27NBPQHcfwr/TygAZD
v9WSQ26vkHgtaMWFFOlaJUqq5ymKg5Hmuhik+4XZx7RlW6Ve6XO7Cjnm40JmFCEHon9E/vNyz5R8
MFhmmAVcDiP+kXfF1gXJiFWe2PCn5o9F871TNX+0DmIAFLbfNcW/dg1/ykf6DyAdbCpaCy7lA8AI
jFNSErxfWphaJCyHL+MLUJFrfvHSuc2oyxkPCcIHmYJbTwq38VL4+Fk87creeVB7Ze+Yz7e1Y+nc
0JnhIvOLEjUyUJfLGQALcWk6kEizCNqeHdAKPzUqoG1sJfm2KMhVEVag1Q4dTJJxwsgW7nTuSCLL
3TXUPgzqJlVZ4AzxStpi6VZhyCkSmeACmUl7pBUldZKXvUqi2Ei/x0mR+5oKAsXb23blSs007NZn
dQO7By2UXip08JVKWbI8KrovxXgCY1o4ae2Bmls3r7YuT4IJBJQILtaA2J8pj0v7O0Ps8AtTeD9v
9OX69G5U3cQwsmge5G6BOW5yd6qN9rOnQZn2tUN2Dgs6cmc6zVZt65DTd56Za+u/Pk4A9ee4GwW4
T825/IrSFEzJnIRGSQEk6cGrDnkcDV13T/p8DyrOHEgO8ujkbOemO68cnrx0X4HjFkZh5byv78k8
mgcki5ilAS2WOVi5SdAc3o9FNNKfBvvl9ZtarBgd2cPDYaO9fAaMAOODwU6SzUlTalU6r4ootixf
qe+Yr2HMnfWQIdt4W6+WFgPuK1TtMWYeNVQpxhmzuC06UReR6IaDiPd2BVY0c427buHw5pXAVUWh
Fsgv6eHhU8tBlqwVUYoR0iaStDr9UOP6uRh/3V7OwuMK8l9s2Bx1I0CUkwkOYWoyxnoRgQU/IJh0
0723Jfp482PVNYE2ZoFtwkGK17AWV5yS85GdC5Yi0ymx3VHJINhmUSpqv6++EPPIBnNHCxbkvRIy
/JUH4Fo2YLq78Q/cMrvZtV50ewvkEO/zQ5AsnrmXgP0wpBMF5wEQbpNdRHXf+UmW+Il4rcTBxuU1
HfDrFSsatCjv07cFwBPYLWnhTkpdBwE/roM2fjFZa3KfspIHRT3YB2FoGboWS7rNKrPf317p0i1B
wOXNFBd4pGWsHa16ZUCjNlhpzO5oU3i5TuiqIXHNr4MyrAhbMoOgmvDwlMzpHJAZXBqgmlq85pg7
hJtS4LlHxfnJzBgJOxaHmSJYULSk3VqFiZFdXqrsKteh93Et+EGrinSftGMeukNJV6AJS9uPCtNM
WIxHFVN+Lj9LoF2jHGtWRtwr783Y+lLY9GDQ+DCy+LEun3imrFVVF3XdQWcIuqsR2qCsdinT0pp0
6IhdRo72OLynYtcbsL5DvUP1qk52fZ36Vf9sO0dda/y5Pp6/0SNbI7yZ31XpXUItAsjseYoHcA6S
olcgS3eTuKwingDtPxm1u9H6bPwP1h6TY+x54BRGL36265y5f4aFUeKTCikpnlii/8JsHHPlCD9V
R1oJUhbz6NQZrwek1uV+NqLVBRILZTSpno98tqm8Y8SK+Gnu3BEDHlhoxns9VX2M2+X2kdIfIMgQ
dzG4zYo/Y/VePqLlcxo2ot0JRBSWvu1U/18L9jAr2AAMFgEID11BpnTNW6XLykFDx4+djbuxbX4x
E4RTKV/L8F31P30K+iRvw79AFyIp9FRYnVaafYmg0sSMYeaGJFMDoAA3nXVUPxh5YyjAMSvI41BZ
rY8uvFQot6FDB8Qgs/T552fHjXnYkyhTZGRVkBW4j5N4VLRjTn7ctlwLry7Qz/DmPWTj5kFIl1KI
7eUjIEG4tLECRz732zoPs3TNo/9M50mKhSTpHGSiCRXNTpLTqJZerCgpLmoy7RuW+kry1CPr3Hhg
LM83InvgbJdNAhFaFXhuVJJtk/wABwZmgRc+cY/ZF0KekmHbDoHGOp96w6507zEB8qiIFXd94TbD
80deEq3ncK9kYinSCieH0S0jWoHQwHLRztGxfFhxI5eOF0AQtNZjmi56LeavODte5g3T0NtmGdXi
R4Lh8gR0fdUEIs8/tw/4Oh0DSMvM8QSANhhf5B5+FVO73LylVVQ7Lx4gYqT5g9FawQgUivch6EnE
9sozvPAYXkiUbHI2tDRLkXSPXJCJ1GVYZ2XI8j96XYS9sjbWbfGSgqAAYEXgCIFQkhRYS43CmExR
ReMYZJXAUb1VzrPXNJh51QYJsd/y7sB7EzG5earJSuy/FAzhvZ8JCmD9gQWVbQQF3AZpBnhaFfNB
k++rJH2I3X5bO8qzYOP3ssKUo65/LYbGj6dmWnkUlpQVtwr5V1QA4YBIBjsdSdynI2VRqcbKtmnr
8uvYKOpKqLwgZaYjA/Utgg08ddLt9eyUZrTOWTTUjbMR7jQcioxrK47Ngqoi6odrg8jVhQsn7WWj
2LXn9CaLOvOdJo+kVHaxqu01omHqqBM4ArXj/h8RU7CtQOIA0gS8MJ48W7qGvK5s3mlVHRV564KB
uTKCvjfXOKcWrgQEQDvQfY9k1OcwjbPLTqe0TBSlqSM0Xb+qdEOSfu8kIiD276JeMV8LFv1ClvRu
MDNz6wrRb2SNKHxN5l3ajEfLEyuaf31YUHoVKSFA74HgkXFTFoYNkqYueaSa264bjL2p1+aWD9kx
y9ijTvj3tlX1reOma10n134mJIPxbHaEgISVQQsUF2HE6AYejcWxyhDAeI/IdChZHhpepMZrbdDX
+zmLQ+177hVC1lfWkF4HuMWxeVTYYdPfKdUjYAYrJnNhM/HFwMcgmkcdRe4Y45CtebRsI03Ud8DY
PLnN95zckQz5FNv9XpGNsereXN9p73PIFdxmxItozrh8gAQXeu00WYstY9Z2FNk8/BoYsNvPz8Lu
oYFwnu6D3r45kXAppbd5STVqdxF3fiqYLWBVoKV/vy1jafeAJAfV/0y+hzf7UoYn8po4zOqizNBC
lWBaCLLXx76hwRFDzP7kDJPnzGZ3W+hCNhbM1RgVBqAvwnv8vpRaidJu8rxtI6swnqrWAyDKOHh9
4qPsUKfW/USIn+fZe5enoR2TsM8eM9qsGOaFLMP8FfNU4rnIiNjj8iuKiZIs7qo2Ai1uaA8bPJR+
RzfN+M00HjVF9auqD2qAdVdWv3CuF3LnMzmzaBjEWAuBSUZR90e4oWv6uRIxEAFMofWYvjmbMd0M
qIsYvlcGzlqYsvDqXqxa5q4vksnCowvpKlF/8P6XELskMf1Bazaw4mOzB0EH+upDE4/u7YVfW/K5
ToIZQ0DAItyU2ZcGYHGcrOeQXP6yrIMuDjlDLa3zp6bZ3Bb1mb679JkvZemXewxaqzxHBAANm3ke
dix+as23UqADEwzIoAUca8VnH98M8VQ2CfIN94X3E+UvLjbDipqtrVoKcM0RFeUm6dtIT/sD5oFh
Rs+OWj8K3b0fTbIibCFWmNeNVC/MEvZTDkLBwOuAOKloI2ZT/ZdrCPWIbI43+lOl8j/d1AkekDFu
p02OvtTOd+NM1Q4552W1NXvRbaY4K9hz3aIEkxSW+dGUGaM+GajzUhWlztBTmgtrM9k6OZkZ15sQ
/KS5stNUyopdWlmdehgaOzPuXKVMn4ghyjW60EXzgUQJMnWg0UbKRDJaBFhgzPuc2qh9x7Q7009O
+qbI74bh56Tus7rznQOvw1xb8Revww7sLaTNsDWU7OUxvi4TWd6lI+4t6WjA7Dj2O70s9oMT91+d
Ik6iFSVWoaRXSnwmUFadvKy4B4KCKBtqvyD1XgcAw9EPuVOFLVJyxfBWmFOgrLUtLDxvSM8DVow/
kX6UaR9wTajLNL2NSKEbQZ7kwrf6aW2C05IZBCYW9hc8mgivpEdAsVreqg7torq4a8m3WP+t//OM
IKAMkQX4K0My8U6cOGoCHvnItt7VPqrpsecbsanqe4HGzeYOCIjmi+13d3rzwOsfCaG7lTOcdVE+
w/MvkIx9qYsp6UTewUk+pkn3wBvM0OO/0xwddpv2zjXaOy661zZf61hdOkQkQKCuc5siGBYuLSBL
G91TeN1FyuSqL1UG7wHY3/jL7fUtSkFEjzT1PDDZk5aH7vYEU6B5F1lWpR6ozuuDhb60FVyaPmu6
vItoGkXjN5h8MJxZWkxq9G3HiN5FgqBpyyJDDma2oftuCjsNJ5Z194wr0xN6XpwgNbTyzrBj5EU0
FzPziIOBtVPShojx1Ud052WoWBbugQ4lBuWmk9g2Cjq5TD2u3+rco4+VOnV7kZA11P61wwGo8Ix4
Ra4bleArYtIRoYDZELePCoWlv4yapkEpuPZciUS7nxoMTwZ9FUV3J4hr0UvPpvaogbHt5+0ju7p3
+AqEHUhTgiAQzH1SkNMZTt+MGRWRmRsHgnZpniaHtl0jPrjSjFkM9AI5KwNDm+RSp5KOgMzoncDV
s+h74rb2ELBKAC19ezlXVvlTDtKt4CKckzWSkTSUMk/EyEVUg0U3pEbxp+zBumPSEZT9pApvS1vc
PPDT/K+0edVnvpueuVaZwIGIbK+MA8+mymai4O/kSBxs/4soFEXmdjikrKVXrsxrPsR1IyIkyP1a
j4+06EOHTCtVyuVz+itG8pRqgDwyAxQYUepar2iOjI9676UrEe/itqG/E2R9+myTJTNB1E4wkvbY
tozvSm3Y2DU/Clfb3N6yRV34K0YG5XSembs9eqyiVv/d9kfhjUGfvdT6sCJnZTmGdDROPjFLsXA0
LlrqHGT3M/Qv2+3a5LPZql1YPeRVcIeQngOaA/0+0gvJvFwneTyISM3q9FvlxGANS3nc+0LF1EwT
aN0wJvoYYs7CWlS9sEIwX6AWhU5jwFVkg0sZ+Gmdgg5RpzSBSxEY2XyDycorIcHSCkFSBkuhzm3n
Msoo1Qh2TasGJHc2zIz0ZvQJHbSAp1ha5wKwW/wr9h9AfIzChp0AJBClXrkCqLMGdED6NACCYBR+
zbvKd9TsN0kroOSHdtz/s0peiJNeLpcbRp/ZYoiEEFvPmRq/RaOrz+JiCK3YXXkoFy4zOEugMMgW
oE3uCi7T6rw0UnWISlrsTbXfodjzr0C+ef/OREhX2ex0AeoXfYhs+tVsRNgoD7n5I47XuMIXNfCv
nM/H9MzSlrwDPlY3hiinX8EFvdFyTHjzxn83TLCv8CwwnAJAA5mR3Osy12laBwoITm2j/aU1X+Jp
xY9fWsm5DGnHWJcOoqyUIRqaMUjrPOg4MqXx221Fm42BbCzASfkJq0FSXTYWpcIAsuXpGCG4U1/S
FsTccMmyfc20YqNwoj/a8ShWUsBL9xeNv0jLogQGxNm89LNDqr2269AJNqCuatoiRKGqwJ1N63Hc
TsTkPy2HmF+ramBbkSpxc7i95CWHClgFgMMAUVbhgM7vwbl4ZZqUQsHOCuRN3WmvGPcWRd6mP/T9
5As9izpr74ngttilnUa5BMn8z1y7nDeyLbAVZCIbI7OLTAWDotHH230X9lGkr7clLbxnaJNACnXm
g7XRyna5PpKjapJ66RA5HnxFN+bbuMpt36kKNTBic606vHSaztwO5cFNnRNzl+KcIh9FqRhjNCZG
E3mNGIhvZdzut146Thgvxl1j8MdkBHt1bFfJWkFmaWPx4oATBPB7nKr0rJp0yrWy16doYvxe1CR0
C2+Ptt/fVBm+wY6umZgreQjkTQvMwSYgECiGS9vbqyYadQCwiVLMPhwxlxAMWgHvP5T0Z1n++Mej
nGUh1Yi5B6hkwCm+3FvNmIBlUlxEokRsS8Ao0gFDR/rkoOsr6nl9KyAKhRmMP8D4T4BKpGVVueid
xuB9ZNvdxhYPUNedGQ/bLv5FHeYnHZI4KXnt7DUK43kNFybIRBp+zhkAx4J88hVsq8Brlws0aVCW
BAP5cNMjmpYCijf8Wx9bu+6f/T30muGJQL8bwB3g15B8fwpCsKkqiRpx7Z6BQDtO2Ukfsm1F15rq
r27ipyRQnoMKEyOu5KW5aOLjeZWpoHH4Ch63etxlie6zVYdoYQvBUwvUuo6IHcVR6QokGhkGTLxV
0UbnPDK93dhFhkScXzvcb8HzyIbsoypWvIalxZ0LlUIALQEgGQ2ZapQ0gLKnBzX5hfs/Gh//fAXQ
c4kC28yFgTBecoWysk07EBmpUfpLVTtfz95svQ5GY+VVuLJiMGAA+WBCGIaNwoGWHgUGZmOh5Y0W
sTT9po+m31ZhYWqPZtrf53rQpWs0LdcpdQAE0DWEIXuIReFHSAtLei1RjcE0I9zG7dSOgVFZO5d6
QalTP1N08E0Ogdqxl1pFlpL8vL2t10AuUIbPsyaxqzMNpBxcYc6kUln25EZt0+3a9LEEy3LJgQ4p
NpX64pE/bPiWTadyVxv7jOQb2/6uPLv/OnUFzwXqii7sGzp+8C3SXfTGEqNcqB1HVOEgrLZL5U4g
D4G90NbSetd2e269xn6j+Roez2cS/OzZJ+4418X09KVQQQZy7ylPqL2NCQvi/MvK3s5ffWnSsKvQ
JCgsHuCrIFygQ6Fwxo68GA21jklSvwtBtMd8BNGJVSrFV4/qWjiqBg0aqk6HWrOfGszQOuZliySU
ssZbO9vui+8BKBbZAOA1EBMCLinZdosZKNdp+J7efWr6V1GKTe4Y25VVXyWeZ+gt8JgABgLIA46P
y8eK6VoMz7snLwM4arvp1SleMMgdTHGbXP9TMb7R9d7HDNDbYq+Cl1kqJoB9dp3g9ZI0SNUTp9Ip
1pbXycYazaC1yvD/J0KyDaal5JXSteQFxDV+bPwi6doU4ivd/EQt45GHh4h6tDyQimBarp3rkJDB
cs94qzB1QAJbt26EAQjfCz1Zyd9cGW9JoKQRlKaApyXYNUwW9wsvOWb6B7ffbdavCFpSPbzrgKAh
z4bnXTqehnCa69ZAXggaQsPejhWfwsMIhKv+M1zzc01/Rc2acnbBgUbWlaKCqJG+jIqLWRWxD+90
JflwbbdnMXA1kbaeTZb8qNtFkg+THuMyqb+TStvZaXtqCuOBoPxK2cH4IUA/ALKQx9xZq4Ve17Ak
2dKbS2OD6+D2Ii+mE0w0IG7ItloX8PijVh5qDBbLD0nvD5YPN/j2HVhQGHD4oaFqxgmhfCadY8It
Yms9LrfqoP2iHiPPHDyfltoJDYBr4MUFpQEwA7BYGBEgA2VhgAEquSA4SW7QJEB0ESkWLXe9a6ys
auHeIbk+IxmQypxbXS5VphQuxYfgLLUnq3upzQ2GKBG+KaYVOYsLAmAAXRCoW2H/LuVQy0mNkijk
BR7cXvG+YEBD5morWYkrLxDOLKj74ZMBNQOUjqT/XdLxtOM0e8H8+im7J5gyr2hRpgGOnvsDa0Nj
rbdjWeLMDIPQBFGKpBRNZtUgNSyyl747el8ZPQGojLZks97o1k75dVsD14RJyyv5qLQZOvJestTb
sBh+dOIGzhA6ykvhoQfPhZOWBLdlLl127OnfFUp2srd41tEMK0xiIB3N11r1B/TpG2AFN4ZNHv9O
xJYj6rXW2oCuYZafp/lXsvToUJsa6jDiNLWfGJ546IENV77UyfiStff9kMCUOoHbp4GXPXZNv+IN
z3spOQwXy57vzZkpNWlfqwXHXoOmrdxQ1k8bUoE3YGV3FzwGuL4wK2gIRFFJ9hh4wTDwPiuzF3Ao
mravOztaHYiOuecbjknX051YMd6LOnQmUDpOlrZWkSsQyOOHGXRovQi4+hqCalB1VK9ZRra3l7hk
NoEzAwYbfK5oS5IEKlpfgYQA+iPY4yC2WvmHfufVipD5P7k6rTMhkqrURpKNSdVkL3GtF9tusj9S
nWtAbAAAcHs5Sw8QTmweP4V0wQyVv1SMEh0nTY1L8dKiIKo5x3EbH4z7rvli2cck+1nz/fjKc8wH
GdSVq/hZubpe5V/R0iqdRrdKg7XZizs8xfR3Y98ZbdDUaDZK/FG9a/SQ1z/t1+5H1gVm85aYqR//
pGz0m/pkeV9Nd5uxtWGby8f795uke1IUIGrF0AmYh0yJQ6vOQfqNqlyoeOaLMq0RVK1ugfSMIEeD
OQFOBRPYpFtuCth52gOa/5FY/XPbEphDNEMFjB2HP2mmHYS7H7Rtlu8x4ZVVgPZPMM8nwzh0NA1v
a8aixfirGHJ/uYVsuGVX86dZHE3RIydhY6LEeVvKNUJrtopgX5rzRTOP/HzBzwyTknZKm7Qoz9nF
RvUe45Huqv61Mrg/6tva+0IPGf+CgVt37Jfb3I0dKEAOYFPRvt3+juWT+PsdsuVCE8fQqSauHAg/
qimwtl2JybYP1B5xK54K+9HOwpY1vm6FGCThDxVmgPXJxnTu8+akxPtO+YFuPDNa+ayrLMbl9sj+
TNZPzKA2tqfv02+YjFg2+zHd0/oJTmJDq5PZ1cFksyNn+9z7qWffMFWJaBESU6MByqfO9NN4z8Zt
WYfUIkBmPCQFSMu5c2cIn7rjpiBr6b9F43W2k5IPQY0RKG5XR8E1Tqbt2LiDb9YxD1pHrI2vuuJk
RKlhNlpzeRLmCyOGLrWHFhx1QwcmpDQSP6uKgBTJAQgfwwuZum/TCfmWV2Pa2m0wub0fF69jMrff
mkXQwLNxWr9IVjTpOu8qfZNkQoBPsRTW1vDaXGXXTN9MMNWQjISVMm2N9mdOXZ/135H62t7WlUVT
fr4ZkjERhj6ZdQsVTpO7qnwxqsw3yJNTY3DMU0W2SGrHR8FC5tyTtbb5Jbf7XLR0i5moDSebIJqp
ylcchZIl9wXDgMt3V1/rnl8yTGey5IqgzbiXtfj1wjGpx1SJP6xp8NIjcC5BCiJMM0NTZIcTLPRx
T0f9UIAhfAJHveqkK60Gy9oCHg9QO8+NiXJL4jQ5La97kb00oJKmoEIJe4fdsU2scz/v9sr0Ptpr
A7Ou219nFT0TKl1RxUYZokFB+kXvC39kGAG753rAXzEIdjxWCfERYwAzVVcnR3lrihVFXTIQ59Ln
Az4z+eXQUEdvhtm7catdgmgt9AYTlh2zjdaelzl+ln2Mc1mSe5Oiebms0vk9r+7sKSjUB01Fp2MB
KjpfGe57QYKEP6FHQF1xrGaNvyVYskza4AxTPkJw6uwH40+NEMoLBj9v4x1xfjmvt+/+0jNxvkzJ
5uSKZ3EGz/uFlI8c092yTgSJ8T3uWZAmE/yq8La85dUBL49YHpZXngrVD4quoAkadvdg1Qdg53oz
YGJXtKH7YvC1LMnijUekjdQruoORc7pUGKCSu4LHbvaCVmzPNwSZ/MlCSHF7TZ8tRFdHdiZGsp86
KQHDIXi4MvqUGv9D2pf1yK0zyf4iAlqo7VVbrb1WtbvbL4L72NZKiVop6ddPyPfOfFUqTQnHAwOG
YRud4pZMZkZG2PLoG+VT2+5xXGza20L7RQNfJZ6e28UQ2So0K9aE2G+T+NPJvPiGmSPtuZWNWoJv
EBBL3qgHWbYlKEM7vH6vfqrP3NXTx0w+m3xfkxwljTUCgD+ULf/7JICn5nquw6iLSdbKuL0kJK/3
4VuX25r51qLfnW1K7tN026SvqTiaL8U7CDosso8zcJWAjKFTkg0zYrtWnuPyU5ivCRs2/6c1Alzo
+vPyrG3LwMLnMWmTJX7XPkbNpm2+xtQHM0Rl+mPwQtJjI3U7iYxuMna2Wa4hwBeTCOBdQj8oNuVE
zHD9FZkC4RwpVOKTdUgTZO2UwaPxT2Yc8+Z7UrXooJTdyvS07vP+8JcuJhWALLA9A5SNS+PaLm+G
iJV5jYSolqBv+0lib+BrdUBqtOK9lk7cpaHZUYizsQG4qET6uhc2j4Wjmd/uD2XJY11amG30oCs1
o6kxlFSDoi5gz6M4ptmTSL7K3Ne6NRjqojkQaUB+D492dEhezxyTY0o0McSnRi4dMCy4QZrZrB7c
wNASpwCfiasm1cpFt7Rc6D+XYBfECsAyXBuVY5YLXSAZmWSBo3cHCK434YturTj/xRiCTs11gDFA
AnneQYvKFO0GFTkJPW0lhHqkd2MlLt6quDoqoE56ARHyYLOytI6qnDXPNNWS3f3lnOZv7jYuP2Ga
ios73apNlbA2SU6G7NKqsaN21+WDnZsHQv9ibwJhgGocRboe3OfXplqp6XOpxMM0NEtzz3il2Xga
k5UbbvFhaiAsw8IZEKqZt9AYdVfgQkAQaAynLtyL8hs2pTr+Ln/lgFTQF7lN7fjnqPnJVyC5wtoG
3BNP5tf9eV06iJdfMTsmxSADeVkjsA5DSd/oBfQ3cylbw18u5iaBE0EpFcAGsCHP5nRs9S6oE4Rk
WeSpBnH6TvE0gk7N5wDPN810SvMBQjnNz15aC5T+1KXnW+fS9mzrNGMvjMqaMgD9Uw6tsKAh+7Zg
OwYWe2nfSbrD0wRdGp8K/yfuMmeQ/RSCFgR5/V1Xfw0a+gK3mryrC/D/t24Y/CA82aVysqUxc0JG
dgn6BOJuc39l/pc5QxQNdA0wWfM50/Usr5oBMZBgXth8FdLDOGpbAmKewB6/Reku7sCrxX3j233D
01rczheQnRRd5JP+9PX+b0bLqiXctac6orXNMws9VmpUbgai6v59U4u7bxI8+P+mlGtTeiaQjhJj
cuqB8PPAvjVuuSyvuK9pC98bz+wx0kFG27AaCY8RLm/RHVMNjh6mdhQGpyD8EQjTM0JzLdabJume
0WnkF/6qA95dkRgWzwSfYRhojgZiB0PFI6SN3VCF7AfQC/p4RPejlAzu/WldWkGTomUegR7qf/Po
OdMBbxMC8Szt+9ZTCi33SRoRN030/C/8MiIUkAmByBY332ycBHjrwmqsKSfAQOHc7uPOBWOlJ3W6
F+YvfzEutP/AMaOjF+n/60lFZqnUhyRKT2oQ1TbKqIMTixqsSvm49iRYnMILUzO/SPMBBUTG0lPZ
ZPomxSPHS9Mw9iVmDiv3zaKDQvHtv4c1p66V2pQESqJnJ4lX4KlvzKrJ7NCqjdav4m4sH4JRFmzY
Ew1JA0cSKuW2iAWoEKEMoHkpSgmxx9EpqW7VJEjlHRuNsD00ltIrrhIn+HOo5mrptMIg7MUIi7j6
LUtRiYSNrvSbAb1Kha3llT4cTKGA8CXU+7rcVhKvK3AtSFDIGIeomGQVwBtjrIx/6SZEEINYG2gt
4JvmDbvlmGY4gU12qsyfsl7tQZHvBRSsa30qnUjxq4Z8eESQdMvGYzvkDyL2aHrORQCx4l89OQXa
Tyuuf97fawsBnYoXL1oGAEzRbvg0cktkTc9DdqITize6tHMp9/Vs8CzuQ/jD5uLzvsGFHYeKFoI5
4DYhPDUXWyki6NcrXcxODahyncg0fkU8+qHJbO3ILs73paXpSy58kyaCACKNsDTsRbptiw1SlcHw
phaFC5XxgjzkHsGDQ/MC8Pp8M6V3TWyTzk342/0R/y8fAvQhmiUgKjy/aZiZc4Ozkp366qFXvLR3
Mqn3LIiqvykf1WtZevkLxA4TdKVKg53Fr7liRz1EyV7vf8hCcDkVE//nO2bXUGWUY1KSgp3Q0Wxb
gyuXBxQ+xt4J14gxlsoAE8xr6s2blBbn+Nwmo2gy1BvMffBc7XTzkbdO70rQ9Wnt6rPqHFn803wL
+32O9jzVK9rnsrPljVH54/d8Daa0lJHA1/yh+Z1kR+cafywfu0wp8TXtvs+4MwafHTkwE2ncgW8b
ckAhKNI+qf7Ut1BD6mo7I/Fei1YozZYSy2h1A1840OBoeZsXIZox7YmsduwEmcYfY44OUrOyjc7L
NDBRuAo0QuQTJZ/o/xDqmveZLqjZRT3x8+GmBEkdYIWzfIQUdVXO6chO3ExRiqoPDLRq97fXUiSH
ixh9QLizQD435wnTsqGGIJCERR/3OndAw1ojM3iMdEf7Vr1Z0EAwvEpbSU3eOjDgOnA1TzgV5H7n
mQylLo2E0qE6ZWDbUKXUtiIfmfMW+4zFNgjgvZVR3tbmQW6ENLM68aOAqWwWN2qCmgy4z+ZkxrsI
9Y8WnM5HIaht9Nwl6Q4N84O2gmCZYvfr1YNNECtNL+CJ73sW29Ug8yiLomhONNEOcgIcuhX9rDrV
7xT++/74bjcKWKRAIoVHMKJV5Y8zu/CaQc9obGq8OYW1dAS3JeKPeCXkv/VD1yZmQYeZiJzrQ9mc
DPTlZjVHvnNbluColFFRWzl0K8OZ05fnQ6q3WgxbfUNfwyz11WANkbJmYrYhJK4nhdxOwwE/mxZq
dhK+31+T2z2OxUeAi54+/I4G4OubLKqDouy0DGvCh8BW5NatQbg9oh1XywovKcVvS6pWUOxrNmeX
BcqBFN2rrDmxIHFUvdwN6JvN2XMDoH7boRRIt/cHuTSNaAFCe84kwQY54OtBJmpi5DTHNGrjoHuD
kWh2pUsf940sbb3/GEGb07URWeBHhg0OklZTj4wnzepwHZxY57RrAmxLZ/bS1GzRRMpR3B1xkMz6
Hw5q+Trz38gq8fKyFQMlfwhR4MzOPINMy6iOY1gZe+Iyvoll1a/U5Ktp10go1yxN63fhGCwrSvpC
aZpTkVu5HSjhawxmANT4vpGyWOmKvA0SpwZd4ALRQwhtvjl2WWuaPk20oTkNZejmESrf8teIC+T+
Zli4sCYzWAbwLUzQidmWE0IbuTzCTFQ9hJBZlJXKI1a+42ZsG5GnGOFjFKhOEaofGh+9Puz/dTCM
D5ja0YCHR5fhXAsxDhn6qHKpOWXpZ2FhmNkxjNYQKIuTeWFkOukXC6e3IJZjkYxRWsSPRHTIiHhm
ZFUsa3Lb15cUmPlw96NVBPsQ6b5rO0FokdagATYI+xXgLQOwsINSrAQcdZWA75bZ2fgLQi1I/zFA
y7ykY15bICVVJE9aWjhKPDhlfOZjtOJZ/jj5e182mwEUvsq4rQz4T4ScLqnc4LUCFup3MHrs0dgK
GYAY13gzHrXO13+aJzOobY2e2pVdfet8MEGoOSAiBl0XctnXE9Q2NDeDvgOeNrWcSHnuFfmQsT2o
vzV9Ne86+ef5mMF2BhoRtIUgpz0bMyFEG2rK2wmIM8b2wHZV+qOwPO17WP5ARGwDVUHYLzR8rozy
1o+jnIm2xz/S52D2md/uvEcflwHUcGR81/RDlX6tnNrbAAwGphYSiowuOgNmN1MFJu8io0l3amrR
gXOfp5L80KWohBxZa1rxBn+2vmRitqpLmTkatp6WxlYhKMC697/l9mihw2JikUXgCUD2nCFBSscw
NYOoPyFPIccuGqXAmDToEndBpLvWEnTrgGEM+iHgs0ZvNYBes+1DmBwqZd6fSJbtKBtqh8vwGX3S
D3afr8WBi0ODUCsaSFB7gZu8thb0Y9GaNe9PqMpJ+0EP9MeeSuoO5DXJ81/MIhpHIaQEFBIC3Zmp
WJdSsBtjYAO6iwEHz7aKVqgHNQCK+b6pxTlEs9Ok+DVF0rMjWJkxiLgDpT8lRVzbobKNUq4BldeD
SHkYvfvGFvAhU+svHvwolU1YyNkcovgiEBry4ST1xHq2Qr2GYrUWovkYPZ/W6ITGwNNnJB0z0EKF
lW+wxqj2cWlkX7ztgPc1iiDroY8rd+dGsIx9u/+Bt0cV34fnINo9wVaIR9v1xFdtW4w5sManAECd
AzNoPoF/1/TVbuccLTOTiiFeaFPH4ixEMcbQIKVKhlMJzO8BjS/DXgcDM0iG6/gsUbGqTnPrZ2FQ
R98iipRoXfhDf3Rx4WksUdtUpQNwDsesOWT1Rn5P9O99temBLTTpaw/+g8aWdjyJHCQjbdG/VNHP
kq71hiy8+K+/ZHZkR65rIe9VYNNDT20P+g+dPyh4H5c/Eh8ynFKu2dnGap9+3F/XhUrmtd3ZNgeL
FxmRgBtOrfXBoT6SbuvRZ4GPnPx7+M8aK9fSAgPBPcFKoPAJHqTrbaR2EFBndT6e4lRBlaGIByCD
gicrLgO7U4pq5cW/ABtARIibBSEGdJQh53BtL66bbMAdMJ5aVXH1+Fca2+U52H2O8rbtTAektqZ/
f0IXDgpKpOi1RWiDDklrdpkOllzHqpBGxL567SdSwv3BaNbQAtNPub6y0dF6YWU2j2VmRaCn6caT
WRVOJQebgm/ah1QFXvtgWsnKA2/plECtBaSreGzhEptdo1mT5YnMrfFkmSF7lBAM21ljlDuZ1Oqm
psWpS5Ji9xfzeGFztnKdXAkBTwSbUpegGMr7DSsLc/s3VlBqQAoD6JIbDDICSmhfxkiqK7R5yMzx
Q6Amu2JkadNPJAcWXqsIcuZerU+hwNBKyNwrTR8+hLLhK4H6mhlm7g4xhHfvD+n2NsbWQCs7yJ6m
iv38JkHCiRQBZ9JphB+3hdk2/2Ca80eos5Vrt9ZtfDXZAos30rZgcpgTM4YdHWkdmONpBAfYroc8
ByoUdeFAAntw8lQKv3UN8tSG4CAgrrJhbwhLXwkJFmcXJQnoR0EjEBHz9RGfYJWyIfBAH5Hp2iep
2dix2g7g+tMQOo/mz/vTu3i+TUBxpqsQ1mb7ckwVBtpJtHcbXV/7I5Ml26w4WXFcS1aAuzMmSUy8
19WZF9EYUUpNRKAPNMRLnqYlCKPb138/kksbs4krrZYYcYa9nzIi23HXhE5nreIcljwVInCQtqig
pkDodr08Rmrkpsp6WOnAPIb+hvpgmIO1C/qJz1OCIFtq1pZXhQZaIWkFHE046LYchINXjiL1tJhY
vqhFZcvlMLot0eNzyGnmRBmEne/PyNLRQW8hssPAt0OTbHYXovRS5hZTJOBcgsAF2ScaVBs0ErdJ
lp7+xhSon1G4BeHKnL8HUkd5WKeWBNHidnCULOreihqMxNqAAtt9U4t7CXIzoFqaum71WejWa1oc
Z7WKvSS14eMInXGPKo30N7vpwsrsjmgqphoxPPZJMVvqRy0vdnrW0s39sSyu0KRfjtLolPOZ7VlT
yfou1UP5JDPoqCQgp/T4qCSPyLvoK0dwoRQElMl/bGmT87uIDTlFbTMhpnRieDYjZ29WeXeU+6EQ
21AdpfbYDbE62KQeuwos7iUbtmpsoXAlg2wMVaxMa5EHAvM75BW0OrSbSkNrS0ETqbH/ZlYMUMBI
oC0Hw/z1l7ZS0ZJGDiTAu1O+lxtD+xgkUb+AY9taSZJPEzwPPEADCsACgnQgwWZHBKV/gzdWKgPF
obz1o/ZVlcprpJ1CGaBMRM9TLbJZCamWFh1NzNMdY4HCZK5aXUV0LPsaNkU1ibBoZetwEkU+6olr
1LhLkQ5IySaRXh10GvOrekA40MkFl09RktvxodHdPvC62q/ESkywdCgvDU3/frG5giBIQWlZTBs5
f2ZR7GQhW8muLFyMuJ5Qy0RSB7Q2c5IlQaf35LQrwjrc5029SdDlaGuCOUbxdn8DLsXZIMeAy0Qf
qmpgd1wPZ+iqyOo7DEcC55qjhJ2rNxEE6PuqfzRpRZwmLsSxqSh1As180KEs+c6IyldmdQHMjZwA
0MGIVbFXoNN6/R08QzNO2Ccy6pa6HRbZQ0/Re6V8q8zMBpjTKfe0QXtsqLiC4xk76I911npt1j2x
otiRPOxXjubCebn6oNn1x6vCIkKZzksE6bzYV7LiEGAW2kHYqRjAZ3Ska2Cnhb011QAxergDvLFm
rtjsOZWiuIbNkLk0eZZAmHp/vZdH9R8L6vU093hyWdAkRA26igI/Qw3G6k+tiN+qrsKLPYa8a3As
rTU24qUsydXIZttsRO6SZ1Ujn4b8p56+k8fQQppkHM6JRDdFEttFAwH42LHU0kM/yCO0RGJrhXlv
oRSAyQXNO+jeEWZbc7K2fMwRUxP4CAAV1ACMkkQ4qaGBUVgGBiZnyLAF+0Rv/EDudTtP1KPar/Fv
Tdtm5oavvmG2rYwaN4o14B6swHD9QyISXn5517XvfYdIaQTp2FGkneKOLK9XvPGiW7kY/uwK1oWZ
y/E0fAOoS2L+g+jVocbXmP37jOk0z1BpR9FDRfQy28ZVEIO4FoI9J705UvVEap8OK8wqC+7+ysRs
H3edkmWDKOEu9H+ywAadhMJ+hMLE/bK7f2KWZ+0/g5nt3IYJTeg6di4bnW5kW81kdqEXT9AkuG9o
AUJ0PW2zGxpB4MBDCWezRVawTHcV8/WaOir9paA6RiLhyrJDEvV5TJnfmxveiSeksyo6+EOnv1Om
/tJi6ef9r1p0GBdrOU3PxXUn47EkMw0TbcqfUexCvcWm417E32vylMtPanS6b28prYV6GfJ6Ogib
0AowM5i3SZwgaYCLvLOrwEa7xsB/6D+ZYpuKXfHXeg3HtOwWLizOrh5WjNLQT/NeR4HHy9I2RmvD
05d4CDeU/CjSo2iVDS+kwq67b1qzkqNZdPoX5mceoWXlEOlBO8GCrGoTmXJi12GZePfndfHAoA6J
7AJoUnDTXq9jQ8DBRUxsYwqazwGE6a2peET+ZDxym/HjvrHph904uQtjszUM24bHo4UZ5QX/XrdZ
7piJLNssy9K/uc8uLM3WThiDIYYelkat8Zj2kppepW5r/Qgea85HB7maFYuL/uDC4my5LCZYIgxY
NLp8YwbbofuoGbDznX9/Dqefc28OZ96aVoqcaX8WrGJ2dBLJRmqg20FDO41LV2b/WngKVPoI0/97
g8wTakFPk7TRMC6o19agTqQBBK+llch2ZWPMcVVMLuJgiLELFWF5QGOk1mgH0tv9mVtYIdRgVWXK
9OCtOQ+fmbDUNgDP4amoKu1oASH6GhSa9BX1VeKGwtL+fR5rKooD84xo3VLnyB2aqGYTlbDXGZtB
O/RotSZK7g/E2N4f2JJvvLI0u1iFJRUVEmYyOnQ9qN2Wlmzn+UPi0vKzzp4ApkHm9d+HwciZGRrI
dKcX3LyNDvoVcl9AAe3E81HspIpnr0AZ5r6Fd5jXtNL4CrrbDB1TlPbbsKdr1JQLO2aS5kH3Eiix
QFw6cyWkyxq9QILkVMcceMbKyxrISQ6NtzK1a3ZmjoRZRsHVAnZQbna1KHxqS9MNzXFfqnveyE4K
egiNacRGK8sTF9bOTNO9FKWbFE8SeVjrmFm4dq+GPfMyDIocYSQ0DDsczyHdy8X4EIPOe5DVQ5xR
p84ljyRrGlCLJ+dismc+J0ljlD4KWBVZ6zd66AfoN0/B29h0w8qEr8z3n61+EVf0pEgsQ8gymgxj
W9Dxw6gfRwoChpV1nQLBmRu9nMg/798LO12XCOgrYEgS+82Mj67K9uBttUe5AKkTwqyMbCP4VdQr
/ALtd0jsOnrKVwa7spp/IpCLj9DqoiuQcpdPhHE7Ftre7KtHmugHrelAnNPuoGDiNeraHC897jF4
lKYnqV1USWeHp0w6vUTFAZMcmWA2wYsnBg4bQLgemuw4VM44QiBPM5xelZzaWuN/WkrEgTEPOoZ0
wj7dYLItK9WasjPlU94KiD4kDwKtz5LaPY61jpS12KAejwe1fqjHI63T05BQe4y3Ohntdo0BdXEN
Lr5l2igXa1D1ctPLCTaCmvlCSpwa1FeuMXgJqLbAi5H+zaUwoXlRfgNP4vwpL4WkzGqd4MHbf5aq
I0ZfpnbersSOyuTxb7b3hZnZqGrZrHMBDtBTntXA1bMYqre8aiKQfSQdQXM1RLmcRKAPBo2RgcO0
ntt1w4WnmoXl1uaY7kEvEWxALdR7nTJ8xkYPTUirDvasZdQblbEBsWIxunFNu8eQoV3w/gldCH+n
dNrE/glKSVmb+RyBRIBOaaic0qB8aqriFLbmGknJkrMBpduEB5nwRPPmjNhM2s6QE8ySPgzbWA2N
nVlD+hnloDUE5RIcABlUAHhB9oA85LyxqwCnWi3HXDkZqfodXWpotNkI5VFRE1uzTmmsuJn0IyqR
N0xrT+uL0MmB2Lo/pzfBPogqkQVFPg835oQkut7rAKmPQWzU9VnSuC2hD5TGgRuov7keuqHyet/Y
TaBqArKE7DXaHVBOhNDFtTESk4HKpKvPXcpPpFRe4r7wQ960Nge7Lxk59r0kpM19q7e+ZTKLFvWJ
e3Gi950l+cOSiJGpfX2ux8E3m27Ds2OVvuCgIa/vN8NHlR25dA4br5O7jajBvLGh2hq5xx82zqsD
iM8AVh/gqUlvCB2K16NP6yQSg2nV5zF+G58g3AcBgKzbGK0daDb1hk1IPCM/tr8hzDzwQ6z7TPba
F869SNtDOkUSdnmM5A24N9v0CEkQmbltf5AzuyVP9WmNwHVhZ6BTB6UkxFJI+M4LDqwdy9ACGPUM
JFuvF06rvBuQOZML+Ap4jZU1url8p3ocBFnBRqLJWK7Z5JT1IALAfOtz0vGtkVfnPP1Emy96EJtN
E4bHIkU3gKyhe1T8bsiv1nwXmeyufMSNi5w+ggK1gk40E79m+zMJGqUjXK/PKXDggMnu1DJ5CV+0
wk2o4gwNyKYgFmV1XlAKwwbO8GPlAxYOyIScQT8Oql8gcZ+FlkEMun0zj5szTd4D0dii+AUm/J3K
crs1JNvgTzyNdv23utoJ/sCzcFtFIPdTXS38iOXU4QpdaTW5TcdiTlBzUtHtincLGFOvdy0S21pb
MrU5q+CHq9Qj8Dsk3PSIi0DyXFjgbWt/x/1GT55LqbdNxr1UVVbegtO8z06OCj1bCYD26QzNVb51
AbohENW057AoZTuxBtVGx2bvrMz+NJQbM+hDVCcGShVqZ9dDRX1jkCS5a89gvKxDh6Vean6L1Uej
BInSOShcqXDb9ueK1dtNZ/3hlceyY+tBMm5m1UraVEpQXoPEysj84XHoHdp3tqYdoCyKu9DW7b7f
jqtx9c0Bn3SyTbyVQESOEzdvvQQLQ6P0cWedouJsKg8lAZ1+9RnzhwxJ9vuDvFlASOYgwTu1eEKd
D42A12Mc5WhUW60kJ0OJ7DL5Ymuix7djwaFFzxdI8rFygJ1dG9BKlCuqqovPasNtVattk/umZTnw
cI4crqk/LllDCRasSeg3RyZkFixTgu4AvBVgzQQYCwW34lN5p+BRXOMNWjQ07UZA6bDz5z44o0NX
5I0anxWznBQH2JnjqVluy3jlmN+EvJDxhsdBIREZPzzdZ6e8xcNdM0icnI0TaMftiGZeETR2SZwM
5RVJ8fpy5bQtDU1HLWdiegD+5c+lfRFk6wngy7qUwaI9IDlsOBTtzvyQVqf7W+/GpWJkxuS/AA+E
75jvjJoOup6nTXLW8KAy88iuHZS9bUN+Ebts7c5cNIaNjpZK0DybxnTWLwbViwb7PKbJuWstOzG3
TTu6TSlvwW01sQmxNUDGzSscg0OVHmhzxKugw5/ZU8zUYqQr03NR67scTOdFsNOJcSRrr4fb9+HM
0nR/X4ysakvclz0sAeql+mHpl60fGIes3FCXIGD5kNbAgWtjmx3pqLK4SnKOsbWjnUTPbf/Yxb29
llO/LSfjtkc6TsKiIRZGR8b1yGKW5nKRkuSsGG7VHlh2DoWLcDRSU1vtYrBZK/YwHjqyFZv0hJQ7
/1Vb7v1NejtWfMPUe4QTCJesT6+Si9mVRhFpMonTsz5sK+MpiA9B+aDIX/et3B45uF9sTMCeEIii
ZnJtJctCAZGBPj1HxA8e6GOdbodgkoX/t/iRifAf9XlE+qBwx5Pz2g7nXVyBfzc/E/TgjuaLmj1o
wxNtHat6mxjBk5XZu3mzzezNZo+Tzug1CntS8Kh0mauWh3hVvmv66KvgAPcLoDCAqCDbgSB1dtRi
PRxUo5Kic119SfI7X4s+FgaBFmn4J+gl4C6e8y91uVV0AFNHZ8342TfPJN/EwVri/jaYg8MFcsME
5BBIPRTwr1cGwVxOAl4kZzl8LfrMNpNnOXuQhk2h/TQVvzjT8ECP2g+rYw5yPve333wGcbgQ4OP9
g75ztOncsOCPIq6ha1acQ7AMpRowI2u8lPM5/H8WQBuE4cHK/LpMi77k/ZAU52LM3L45ZhGu5+7b
/WEsGYHPBUUGktxTw8T1HJZWir2gS8XZ0GKUPn6W+i5JN//aBriPIC8N4TS8zucBb5iTtCwIqc5o
ZUoyy5ZQNQrXSPsXBjKFFijjIAOAPtvZZkjVjMkdlKzPsbxL0ACRRhtgmO37I7lddNxMU9yHsBoN
8vPZ0jKrKoG4RH7BAHFtkukEtHBZ5v3frMyGIrUkF4UEKzQCyruwC/RA3bdwk0TANGEgE1oQQTMg
8jPnqRVmnNQBTLTyfqSAY1i+rji6PtrhM8jTB79xusKBQgxR7TLf5fkKjGFxIqc+SlB2wK/Oo3U5
1VNNDVl97rvGsplRMihdDvLaMJfNoLiHAg7Urua5EnDtBMMQIkVTya6kgYDSAW03xN+U2kbaW/mQ
0u/d+L2t3ahz5TXyhvk1OM0xMjUTGBoNO0hGXx8tyE0iPRwgQ8KHaqtJ74GeeIPyrU7WduXt1r82
NM3CxX0rIw06TKXZc5PjnUdlu+PP2tohXprKqT9vgmehwWzelxKNhcaYzJszaDCiV7QNWu44RvX2
/sa8SSv9mTTUKMFCAdYLBO/XYxkF64UEjekzZD6K5st47+t9YHw0kW+8J9SRI7j52k9Lu5Y3ORnB
rmB5qivlPwe1RILhCMI93SiOcUpcaCM46DVB9ymz8Lfjaxtuiv6XNkAUGdpuxdZak+FemiN4Hrxv
JtYurP31x/MWvMElkdqz1P7ooMcii7Wmq6U9hYSKNmFEwOqmT/9+sdSgCKdGn6TtOaqTbN83Rb6r
crMCg7lloWlBLt2V9ZgCgctAYVoPRJKTDCUqysieXRuUqnrUrJa1iOXs1DwkBjJFr1LkW4iciU2Q
KH9hb+NG52ewHLYfeWoXeBzYwnBLkNC7tPaaNzU5yL8bkO8pX5argPngGAxutBY3/Xl23/vU2dwo
fScRJSjas2CbId2guFFIX8h8hJUzye+81NreYi9MPJV8tFVxgGxTLH1xSCdAsxrhMcAMKvkYTSd9
MCrX0t3Beu1QM0k9CuQI3QvFZ8Ih4jffVcKWc1smmyp9KlIPKjRW6sngmYXeR/Cc1LbgtROgKwD/
Mavt7lfKNu3R5N6o++ou/icJ44MJZCtYuvpgzenNEz9YsglEiagEvh2kXPPXb1UxNHwM8K3GLpOk
f2K9faDvyQ+DbHXLz6vmbLbfkn9NZPrHLFWQt8B9Ap8+eamLrakWcRZMaOSz0IC0qcfyO02sDykJ
H6x4lFb25Q0iYLIG6VCQmYLZa3rpz6wlVZy3OpyromZAxZ5rrXa5RF0DEbn+kahP0Dio10l9J/cz
22NgbphC2inYuJFsE0bMKemQuwPrZGxbpq8kodu8of0TTGdAbMke4psnylciqAXHgofOH31fSDyh
R/p6tOAgZLSSwvZMtIdCCcGevJabuSnfTBN6aWJ2ekhUmsrYB825lDcckxjlaG+MNl3op2TPnQJC
sLb46jah+HbfxfwpAt/M6RR8IiOLKsq83wZEbGBMo1F75qpnZE6wqbNHtk2lA4PunmIHT1LpSeLn
itUpiLq1CgGiqZkW6iKzi8YkUpCrNRyb/E+/0wF9CG36XfKo6sfhLnUC6VkejiCAb080O7e1TVzF
adKVt+XCzT0Vcf7nI2beVdSQoI50bCcza4UXoSvMEbFaOJ3O3++Pd3EHTf1fyBGa6ByeWbLC3lIK
rqH+AZqK4kGqGue+gRtWNGygKdaZ2qaA378R2E5ylLxzkDSfm/IB93GkVxsteavoW1WO26b3iuLM
S9vKkIZDS7+0BaQcAvR2hFpMsa9YgO67fFvkPkRT7n/Z0ta++rIpk3DhmVpRqTI0Y5AJT7ZKedCQ
8O+eI+UzT106PgbELz+bh3GfJV/3Dd9sMRlFOqRVJ+Qh/PE8KViZkWjaUi1fUPyyUp/rjkLD13Z4
htKJJ4sAcJ611PRtYI/E4NRFiRUAeBUrcj3WOKxpT3Vev0TkKRxeAou4PX3KG8NGL9vwDroyVT8W
ra8KKCW66EiS2l/3R31TmjfxCXjyU/Q2go4OSaDrTyi4GUWx1dQvrQGMg00aZ5C+Z9AnjgrJlzXi
6AYu5cd42GXlzojckj0r5Pc4ABPflU8W9Gh/hsRWoexGVhZkntD882Uo+oBvCqVL9Sa41Jq2QpG6
flHryO3osSS/m/osho9Gt7ZqsNZJcXO6p4nQKVTKkT1FNn92EYN4nwCsh64mUNU6NDpYfezo9fP9
6b7d3TMrUwR3sbsL4LKzAVyfL4L9NprObhrDtbrShVaITiAOnfqJss0D5pTtNh/f+jheOV/LC34x
zpkrRQONpoXAWryA2TSJ8o1BGvB25Y5Bhl09Fq4cOzTlUCe0Wfr52ZdHmn5vmjeALr0gcoNiT/+L
s+vacRvZtl9EgLnI1yoG5RbV6mC/EB2Zc+bX38UG7jktShDhA8/YGNjjYqVdO6y9FjQz9fCIcp/g
pQsRxc1NmKR/UINUQDg7uxAZGIgCNRwrZ0SCpvFWvVuxeEk579Yg8MpRZ0NXNqjcZ4M0mhaUNXEr
p9W4dxDWl6uIjDG6/fQlXNd1gITthk47El/T5UId4HK7K6nxa0gH1E7L13/VwDW9fj8GlVHLtuhB
b0qGL7sVpFWaGJV0apuT1G+UZhUci23oDnae1LsxfvQhKo/CyN+AhWaH4jsYDdpinbV2RmgH0B/4
74ulfNbNczI9tlNiGEqqc4qgrI9UbdRJ7UScsI06xeQ6SAP7wynwVCpnMku0I1d9u9goH92HCXmH
r0mr4NgFqDgkMY1iS3xtPEOvcyOWeYPDqb5/m26Y7KmBEqrjSCmDDGFmu2oh9BS17GrHZ22yb5A4
5PqTNDityoT0rVssl04H48ILwW5OGXvUI5Afu+LYCWCsECZ4jdN81zVQMWD8OSXuaTh2fUnhBawC
5R87hmEDkcMW0A8JQtwpYXZ5fnoJafNUASkIoocRpGqdb+qeGLFqWbdochlnk5ssLUEoAngT3NfL
ofhML31hGHsHAAkjFyGSpnssK1aNt9DgdOP6XQw0/f4vEyi0olfmNd87bW2TOKd1uGmGJUDwlQc1
Ldyv2cwcZK2q8N5VmE0XvXjhe+4u+MHXqwU00XS1eTTEqhjpchKy2MQRAd2Sk2VBZvtKHm3rjh8M
bRwylHJEz7h/1K8fQyQogD5AtAYcAiifL8cbQRjdRmLZO15AVvVDDIC961ZmArYwcLmW1AuXECnX
K4gUMKRr0D8OGQhcsssRWxlw6pYXeyfWdM8E6wMg/aD/WZjXDxXb5bETBQHRDFLNky7D3EIO6GL2
tUDBQrYFWZdxolnIBIus4/PIaCA/uuo5LlrFpVrRaki/W60ZzKAnLfWS3jOBbfZoW0athcy+Z2pR
H9uSh46c+8s/TfbqK6dO1ymYBI/H7DgFrRLoheQPjp53VNcDxicgjus0Q+uscJEN8NbSw8T8Z7TZ
0leQA1DEAQ5hW2SGVykruUoXiu63JgTqN1AAE9DHgg36cncHRMZNJ0eDI6GY4D4FCo7RXpWeeeF0
f+V+KI7mSwcCJFC7gGkCAKOZCYtiFxwkSTM4fp5ZfvyXLy2Ny2lYs/6hPBKvt3Ttxdc6o+gF5g9/
g/CUeHYIHR7BgHxA3H4of9KAUG1CxvULPua1LQIa7idHio5sJGJmy9ARkuhD0Q1OEXm7QEEyXS/Q
NOun8cJTdWtLUZDUEHGBNhVX+HK91awhYsfVgzNq9cGTy5WY+E/3V/rmEIBKYJmRTMJAl0MQTm4q
ucNcfMGHL58KCibDjwsTuU4ATABClNDwQkyYl3l76pCpQlGqyuBkLqj7XNgF2yNCbZRozGf+1Hit
BFW7Sjm/ZMkwVKbaK8mmLsuKJXUoLtiPWxuIwIWIkHUBAGfOEBPHXZaXoTA4SkUeFBycuEkeADK2
76/tDXOPkBDQdGDUgZOeF8XimOBsqPzgBBAhToHQi8bULMu3YQmDf+teToxSeFygCqXOHWCIoKli
IUWjU7XhVxnpRoqfKJKEhjjqZ2hBLuXmrn0oBLu/BpzdgLoWPUnrPAzY1HYnhEzIP+T0HPPrIKei
9iG15v2lvHmAQFeEU6Si1Ayjf3lORzQiJQlKPU4SbgQQI4rCxoUuCW1r6iHe9OTPAQwfw+g9gN9v
XaXe6v4H3LonYERB6w+ykWCgn1bkl//RhUIhoedqdAiJR1ZKXm5zorSkPXfF9Al4tUBQsZs4rQhC
jdl1HEqfS4qAIKon0UrIjXYwyoCKteEmKg0fJWKjmwlYeDvn0MfZFIY0ilvgayskt4Pob6euwqTY
lLX0eH/618nY6cMAjUDLmQDc31XjmVjVZargw3ruQc1PyE8wnzNFCNA+SbkVKH+7pXTWrUuKhUCZ
CKC1iUXkcsVFGSQIkSyNuD2eybmSharIOo2XeAluXdIJb4VmL1AzgNZ0NoyY6n3Mj6PT920MHFko
IC9RlKANB4y58z/vr+MNjwyeMBDVSN3gIM+JgWs/j/S+9nhHyGrezoLoSYs5BRyzUr1L0jCxk1Ig
ZgtBmAULfGM1MTA63WQgAEGKNfMOEj6RhDzEwDqEKgpFtaDuZ/kDOf77/JBtnZoEJljQzzX+dU0G
0CrJbpYNThlZuvqFoiUreScCko3XztVSH+kNMwQCp+mASGAxu+oF8Pyc70K9HBzCxybxPRQCod+m
GQP62Hn+lObIZ7vnf58hHPip8DuRfc9hNWI5os0SgrBOCXVd2Rk4tFuYSooWJ6sNF2DEt8wBmg+A
qYDW3wSzmR1O0IKQRCvkwRl0YpIme8i61FD60HJDdR3Fu5AzS1SiuqMSdHY61s8cglj3U1cPvMIC
ZF+dQftsxo/7S3Djylx81cyvhQhEx3EBHvPeA9BNa9di2BkdEPfgvF5woW/dl98LMDu2roZDyzeI
zj1RjmmVNlQUvU8k0amOMxV2WPxyYcgbj+nE/ouWLgnNOVev9pB60HIcA9idmndcz85d3tT9dRu/
K6p5fyFvXcqpaUeE6YEFmgtAucIYtaWUjQ6KvM2qc7XB4mQENKE0Fuv7Q93IGqO0jzlB8xDzAlXt
pZ3LBrXy+TEfnQgCPuJzEn3F5KN+0EIjGA91+RxzL2m+rRMD1fZuW4f2/fFvTRXPJyrmANqhwDWz
5rzGVR3I0bCqch/ZIAD50ILRM8cK+ov3R7plFJA7g42bgi7k5S8nKvqk0AcB70bXs+QkPWbDg7Qd
xQC4Vsvzlw7ozXn9Gm12QMt+zD0uU0dHKTpao0t61AKzaLyFyEu8decQwaNHE0V6JK1m/kc9wM30
wIrqyK0Btg4Qeum5o+t/0jKHfmVAx9wMlVXLlawLP8vKcBHjR0dXomG0Kap1IYY03HkQjxHHg9Kf
g1wD0w/Zq0taNbcuLLJr0N0A6hDh+Wyf3b6Qe01xRwdoEp5KpXRs0HvP2qgUmO5DdaxCozPLtPp/
yHUAa4S8A1JtoFT9WcBfL08xVHlF0I3ikNcIHf5iZWge4CvQ7O6N5OX+Ebux6fAVQJsJjwg4mTmc
PuIab0AIwztgtNBNwU/AsVNngVk28RJ51E9MPYuEUcVQZFiJH/mbacF/zSsM9a5TSSc4GvHOaswn
RubC/4t7QWTjUPLQZwSCtC+50BpHNTFHZRSspuSTlQdDdiqDPt1FagD+nUaNthp8OIu0bWdJQeDR
MtabfSjKqaHFQrnLo0wz07LJYzqqrvAqtdClQwJTMlG8TI7xwPun3vc0ysdtZsSN5y9YqRunHJDm
KSxDJg51ldkpz5u6CP0mlZys2SV1uU+GowbdCYTICxHgLXP4e6S5PQK5WVZAVUlyEmKNZQogyQgf
pTT9NFsJwYHE6C1pAxb54MbzrPDv4G4bCJmSnvtz/yzdCCymjkZENjyoWJHuv9zfBqWdUtfxIbyQ
GpWMnO0SsuAKMI47cTHEdJx/HaGaS8ZeTyPJiZStmh1ImVEOvsTE/EJ6SBseCG8ISA3Gw65WwftY
0jicROjd8PS/zBVOPVwaPHpzbKUQVVFVq4XkKDy3k7iWkShYCFRuL+d/hpjvq9gC9RgnGCJoG6ZA
QQmgpPuTuBEKSQAG61PhFxJhV4dU6st81FJOdqp+3avflfxSU3n4alwr+ShAPGPdH+/a2GA4IDmR
YJ+MwJwloqrFsfSVVHFwUKwgfeiTFR8v8WddLxtkpHkiAZqBHCJwlJdHBPoelRqhTc3pfLWmQ1qj
4Rp1A+P+VKbre2nLgOGGLZuqBfhpTvrJVQlEDTlVcWpLLWrajjuOgZetVF6fhHCpteXGuqF3a5IG
BvQDPAizlzmOWnCZBp7iqEWyKwC94IxUahea1G+UZtFoiIwEct0AYl2lXsqe8J1EKkzJzUurEuoS
pCE12hz5IdqlvR+YqjxqVhF1wqrLScLihvgHItWZXYjQreuUKFw4MNPE5qsMMCyyFHiD8ULNXoxy
DNEf0uaKU5kaeYUkYiF/dMpK4ez7u3ltrAF7xclQARlEK9ZVL089qug2rwRn9A2Fl2j2ofaWMiyB
/q73EWociCnhJANHjBTl5dH0pyaUIVEFhFpFbKMDK6NiKekmkjTl6v6MbsRb01jTvZZQ6QGw4XIs
HS8ar1SK4AjjS1DpL1IfmhA5iSIoO1dmSwLWkIoCSVxrI0AudqCKq0imYGkMOMBhzqVsREA7tJ/3
v+uKPg3VFKDrcZCnlYZXO23FLwteqOjoD1AQcTq0MtUurZrumBevVTG+tyBwKZAIi1t0Y3o8k8IH
aEOgmvRQFi8Z353BvkrVVPyURm0hDry+zkCfyFgoWEOkj+dGQ2i7rgSLt+gI3IYkGe2GjKYV00rf
ysbnnqP58LqwELcOAxwvcBxiKaZX7XIh+s5LhRC/4ySnoYUmVeEaYRaH1OMjxtV4xvlQo+2h0KGZ
Ij34nclD1t1tydorm4Vr9pNyvLxnUJ1AA+yEBUaL6Pz8a0UWtd3gy05XujrElsBcV4BdcdUOReVk
cs7TPONcYHPklrpapq442UsBD+/a74VVmazz1ZfgugsKPCcAv2axXVRWiepxgewQASrdvkm4PzUa
IyoNklCRWceHmvHbIrRyYt4f+foEYAl+DTw9K7/OJV9HRKpkLEGkQ5bSGNBqXycILFmib7joWPkL
YdCNNLCCptLpNiCFhQsxnY9fA7oaJwByUqqOv8v8M/hK0eFuc06IhBrX0bROQSVLK12y+HyhqH7D
NmBomDtweUyNBnM0YSQlLue1jeqAUpoGiUR1+W/nlmAz5A0wm7Ig5qholbkpQZjlA2YiK808Xulu
vhrkfRCuPS82da1f+K5raz99Fow9eoi0SVznckUgEFunodypDqeIK6la5x56vkfBSDPFggzU/f2+
8dxBgBRMI+iQkXHU5n3RrS/InaQMxGli6ha7En22U9otHKwwfBx8mjyU3T6T1344bImw4NvdcGTB
aY3bj0QG9h+Qzsu5Nl2KvLveEqeWzA6dsaoLkYdd2DzG7WdcnMhzb9Y07UN7nODZL8DJDP1CV8v0
2syu2sUnzBwl3gfLQh90xIFAqMBZYvQMpB+yjHut3oZogr+/3tfm7nLCs4stacKYctxIHESjKuty
sGORfEBni5Ytxc83txZVB/iB8DKR4ZwtbpfWo18nMnF6P2dD/uyjnqNuhZG2Wzmr10gWhKjmEyN2
91FzvD/Pa1cC8/w19mxVQdsU1nwtEUcndpAfMxdSl7tuwXj83NDZ3gEuIOGaoHUVDSgz44G6uJJW
sRSeZI7HCSliFxSjHnFbtCelVVgYeiigOlkXEoACQR1F2b6ohP4lyL28AFsnV7urnq+CtwJcRC+c
roMwCJn79BAmPZqs2mwADZWOPwzNPz4GrrkN/NRd1VHIg7x1jEcNPChAThqt15Gvpm2CnKHbPEtY
0AvlkwYW7FfZH0DLOU7BOW7BSOxQSvC6K91I1E3UeFxjyXKOrJ0QAIHFuFSe/tKai1kX1fFbPVag
nUIjXrrpJRcMWHGpCKhlRP1LxzduZ6SB2qJ7QhISBhJgCNlldUFSFqlJ9hqSvnGNWMk4yOt1okgr
VN0UNoDXUDv2JXz3L6HKwB4A3VMkFIC3Hd7LpKtS2ieukh5G2LqXBpyYI5UBe95FQhwXLC/dxFCz
sIsMpdEgB9UVNbcbecmLaIeEV2WoWJvIgJhh966qfgVN2qRF1asRxUy3uVGRvbdEB3U95RslK6wg
k9HlPCRZKz1BIi7eDS4wSAup9xs3b1IlAHXTxPAOzM6lqcELVPkiZEtOaPo/hsjpedEbR/oFx24y
zrMTiaQ+/n6QDKlAL87uXKIk6M709PDEKcoL59YHrQvUBRty426hFjPJG6GlCFd7+v3fT6YktJ7c
c0gFJSFrwS/ebTS9N8r2/M93GB1hoGSbLLSOzo3LcTjJrdH8HkenOkQ+yvMtLdjKLuC/wcLW3Fy0
XwNNTsmvCfU9fEDoM6JHqX5306exfLo/kYW/X575mG2Qo0lyyKKTTqJ3neeorjb/jGaDZNF/pzB3
2DyVa1Wc3OjUo9ONh8IPrYPG6nUQ0tyfy41jjIEmECCyaZPo8+VaeYEMf5MrolMj57thLFZ5IhY0
atz1/XFuPIvItMM9QqiNec2ZaNwiR73UJZoDs3ccxYi6uQKeO3Uz1E6d/AHVz8LEbm0SCppT+AE3
BMr0lxNDl1zqIgGpO1L3KGgb8GX/LwNgIjjNwARK80hD5FuAKrwWPWX6TtYeRi9cGODWkk1kNohi
1IlKZ3aMG6Xu45K4rpPVInOFB24caFAlViOBsu9JLvilVMUNT3EqvCA/jo56SI7PBhTAciqJhc9N
vlsygOxTNprgueye83ZYg3O3L4ymedQzSxueeSRE5YS6uqUUOQuXpBmujyWyMlOafmpMRqFgdsWy
rI0ydL5zDiAXTCp7QBLRahUutN5ME7q0riBW/alDaCib8D8ezy9DQeQhlX0lDk5qjbgcVMPFaKfH
+NsPBMtLrYBf2NEbmUEC24fa4U9SRJqbc8LxUJuK8GiAnIZVfmLL+ov+oSA9IrBGiDcj8fcjwoT7
d+/WsGAQQFgCr0YECGhm4UMiZZkKvcVTBb4BAwDsxErgJZuuVHYn4EHSNdG7Hp5J569BsCw86VG6
pDB3vaOTMgkSlADIANo65+Ph2gT5m2oMTnkwaGiyJDjMdcatc8Vdali93taJFm9SkQA7CAS+Zo8m
eJncOG3D9EQEiMCCqJci/0ZTzRnHeAuGMbQUmvdX+NaIU7CD7gLEHbBxl8am9YJEC/g4PZUiqkp0
1Gkq7TzdyBrWylCYJws7ujTe9Pu/Dq6kpIIUKRhP1oyEH0EzZIqKCT5LmFEtPoun+9O7UQwBR+V/
5/cT+v4az43zMYgCjMcJTKvfVMjAN1sfYLU6XyVoVXNZG6zrIsNVlZnv1AEDa9r9b7gRXgNcpKCn
DHJpyOzMuz2TKuZbgKPT05QZVnblcGi5N9fbC805ybZN/lHl7zrUL797AeVylKkygVVBTKU+2EYZ
HF0v2YzlUrv3jZ3AV+EBJcqUGJ8nH8M6FgqihtlJAD9SDaUvWCq7z/G+Rbsi3pOF6PLaV8MiTPI4
KGAC/TUPcNOmCdUSJEInH2i66CRqeLOTJy9f6vS/AaCG06kjkkWfOXhB5sSBVVXWQwjZl1NXv8ky
0BTutjNwshPzz3dh6t+BC93Bc6XsSJABa78tFny46+SZCDuB1gcQhkwdzHM8maL1fYGkrnwCKzNt
q8egCCgEenKB4JcjgUqEGj7oQ0rV1l04atf2chobvSmg9EQoiPzV5fXqgG/1OQ9jq8Jezt9kcSNx
GZX4NVLkUnaqFQvxzcKVvnp80TiEx25iFoGqK0osl2NGAKNGXhzpJxHk8O065raFzNA5Jy0BEm4O
BMQw0JnTozdf2GiIgc1yY/00+N+ug1b23ispeib80rp/Y6+txjSlXyPNnp2kKb0KClj6KYcgefYC
MlBlVai0OZX8rpeZPjyL/l9fkbGyqyZBH8AS98fVbZlaUPFD14CZxJrOzKSaRWkwclEELamI9p9Z
+ziAv2lY5Pq88jVlFB5QDUB2baJql8TLvfN7QGs7L+oeNc4PHxq0wRligZrp/fW82jgIEQKIiHri
NBaSXLNR+JorOj+VoXxotIqpwOBt6+w4ys79ca5e6mkclIQnLDZ8sHmbsKwMcRxyjQwS351QI8zm
WKD9uT/GdafwzyBoowcSBKv2c3Z+vSgpavygcRzlx9rqo7/y37SlMOS69JG4xyhaK3lP42jbJQzA
ZSo4AHXRciIJ1RWqInG9WyTcubm6SJL9/wfNDiuSC0I4xIL8WDwng5mBvyKUd10sWpAEvz/3q9OC
1JmKeycgD4/mvXkcLEd1j7KRrEI/HvQg+QsyWfcHuAocFCDiUNdDEhYdrgCXXx4UMJWhrg0O/XOF
Ksm5zGAky64H17JPQksDqSRD14J8anV/SeD36sJNI+MuQDoTTxSqxZcj+1LgtSMaaM4kW2vNii/2
+vF/aJj7GQWPEl4FeNLz6+a6wHWGIeanFD5gKiZEz2mNslJoy9W4VklkxLZQe/a/r+okxQAsF2Ij
IIku5yYheVEDpeGdkZRhowoyO4nlKRhjfVsIPyTktO6Pd3UNQZ6KnCcaPFELB7fYLIDlxKAeqhrM
i6myq8LjoHy6wz8HyRgDrw3uOFCGKA3MDv2g154Elc34rAK60kstjZY0aq7P4uUI07X7dc/jJgyL
UCzjc6tF4IA+JFrKwPvKTUyEJxS5FxbtuhCKGZFJUxd9N0BF6LNdCkUSNpUiR+dKcvqG1RxiOtPr
Tpy0k1PBVOBMuAm/zgBtKRUrrAaayo2RlU6f71QfvDWZ9e/biBsBZDW+C1yks20sxaTpRHhSZ9WF
JivsKRouIQVkAtj5dn+kKy485AjgFqNxEO1QuPdzrs48Cuu8DorkjEzyAHbnzMu/5K4JONb4XPZF
aqCFDZ/U404ipHodxH5QoeDodntVqKEHoXF6iNtUcfEH+hybYuECXRcQZt83Wwq0YA+eV9TJOcq2
fTpAnYaj/iivPT4wxPgzEyxguFM6eOhaePJ7eFzdwtN2bXqxQioA4UjXoAF5nrNR+IDrkjGeSGdB
BNS3kGeTl4i/b4wB8D4yTwCeQ05k7sjl6ELxoOyVnDU+z2040R4DEaK+cKxubTb8ADJpVwqIO+fh
kO72JB3KPD27qPU/6FwpvgJaUTpc3jTMn76PCnyralTsSY6VzSvBpyKCe7C0qzCfdq0lUD+tID6J
7JKvV/7CF14/8eB1A4gH1SIkHZD1mwzcr6tfu2Twco20Zz5nGnxMvww6VoxO4X3VodVllqifunYd
isEj5+u0aHxjqM5e4zMoyniuIXEmxIxojiriktzczyZcZH6mb8PzC/9QxOLNU138yBcg7iu7Mwfq
YU+wcvcderRgrTpBeYa542pIKzNSCjSgWwEXrN02tsH2lyYF5TKWvPb6K2oUcF2z2FIV009Wsf/d
QMxFe4CQsIk/3ZR7CHoEKEToAA5CXlQdaprlJkdMjod/mL9yslUp+yKvICz3kfKZ6R+Cr6QFn9S7
Gr7qKFMjwXbfRFxbYyCsJ/wKMCITMHVmHWEK6rAVlO6cFF1KU7VVTb6JeUsOg+9KLiYVDO2zbbho
IaL6eUhm640wGXwk08sJh2/2DAiBqwItr3VnpX9xFcDieCvz1ll6GrITHxwlQgP3We+fA05icM9z
XTDzB+ldXYvcJtnxjyExQg1iHoce0mYeU4QHv0K4vZa3smYpqiHsh4AYQu9A1CQ3g6OoWySsaV7S
fp+pNoCahfSkf4m6cX9Br7MSeGmQ18I11NB1Bk7ry0OeKlVH3JLrznwEugDwm5bygy5DhI0R2fbH
fVMAXBMYxFEYFG+8R5Xsi7KnJLS1Q+JTP1pK9knTmz1f6t9fNAt6+hL4+cF3u3MLxgTB6gow5R0j
HfzvNct10KKpu8EzZORvd+pa9d/aZ9enJXdUeHRSvnKtQTLmaiscxv3gmyMxxGSfyngcDIiGSO4q
igucHGgHbMF65S/Uea+cHmQI0UgGuhwU9tAbOYu8I5EEcp520Tl0OWXdAwXMyrHXjA5on4W7cGWn
p6GAToEzCdgUeh4ud67SoI+OjF4EaQSk6fAqNkzU6pDdPyA/zujFdmAYXLSprWIK3+ZuHEje84SI
VQaW3Z5bpZ6ciSznAzeyhULNFJYNBLn0uJZLe4ybpmSxHAcairUDUOptAfAg5cZAy1mK3tyBpe4A
lQLXJ11r9HlQhXbYNC2YdDhoS9MeKXO0p0mu+Fjkko6NBLlUyxJ1qGKaN+OQMrS2d7BJQCQFFrCc
3Vusc6FrNWPqSwxggvZvkIVgSefLgXALZuDaA5iMLsqYgKLACuDXyzVvhjLKJc+fnKFDbXWVhbRK
19HGqlqzTp/lbfUJoAxwNAt7/UNRONsFQIqRekdCAvnDOR21B4+J71XkzBKfxZ+lERhVbrZG6duJ
6cmrptxmBWuBTdlAAxqUAL3RSow3wRXq0f5PllAyCWuPYFr/TjbELDaSBZihVtJkr+3FDSB+3lcR
0RL0Nu+lBLQvDV+7XQrFGRdUFyAV3MeJToUV/+ZqNmQJ5BctYn7/hicjKM/1aLepGcbrWqWtt4D/
ubXoqB9PGDysPphNpovw6x1WODSP+UWNjnzAvZSutSTpa5AdHZj+lDdKMBmWhtquutrWm7cibxei
0cnezJZ+so1TVzc4c6/6LnAM+4yHPPlZ0uyqes6bo1bbyhMfP/GNlSyVWG6OBjprmA9wPAGBdDnZ
AfmeVE9lXDfI8q08UDFSt3noqpXXHZZaln6gU5dTg/FA/R8AR4D8wFd/OVgaJXWgewqYOJl6qgDx
y56c+FRbMZjidp+7ZqWxYbuTnmuFkb0PDUa02ISLZ/vGBl98xjwy7UR9JB0YL84FXRs6XfcG9x7R
z8jMWLXi6Lq0WsMCkKOgMspch73hU2XNmWvf2q4H5hnIrUjvD8rhtU5ZI27PvUFbK1sl5l6hPNjU
TS83V+OqsV8r+0HjTelDdQSEC7bsbVxb30mImqiv0YBpRr8p7D2KEHvh5LOEeqDxOcZrFBTro/oN
VlpjjcuEPwBNrW1PIbxGCzvevXxDIao3tENpCI9VaoTH1l0Xh1O6y2szeyZWxmp8LvehvSkhhXwa
hdB9Z0vWcOorlu3cDaGJLdi+tT9mmu2zrz2/ri07t750qhgZXeOUM35TmHtwnrEgWvVG2ACQyFym
vPPmuO0fCto+Pmimz4zUMnWmMt/ILYBFX9cFhSooBRctuCUg5WYhh7i2FBsEtDpIxSngtRT6LW87
e4WbfQJAyTQJUp3RXne8bZ5SjzraJjEj+rezctoyNAoiJAOfqAFuCv2LbMW1jJJGQnP7cPSNrKdr
NUDNCh4DmJ8dYDNPnWt8KqyjGi06tnvj3xN781JsD4WhPD+IrdnSR8/EjU7OKZPWnOG4m/yJnKGA
ZXb0s7Pwfpuc45p2R8ENDAGWQ9sZEGAy183mKYN6CVNs32Basw7WgUUOMWVmDSgZ8wHogl4GxRkJ
QdUyGi1z12a+euyotOZp+v3ZGeLD6vOpe1EkSv2NgZL+Wjv1preRqb+i5ZfaUXujUpGOAH/uGYWu
uwdtDCZ9wFs6E4lapeXa4Rdh+jo8yCB7pOYjWkzMwoiMXWa1TGIvLfgQGdlExncjQLZuVdL1Rtqz
0TkEFk+FU/nk05ieE+yvwNrDYY3/2eooSO07SpFywLcYHsPqr9TPg0JzyjT8pVgJjr36Rvo+2pZK
Dyn+UzC3CbXg9rxwsbn6dM3svbOQjaQJlWlnBLmpx+Zh9cLiL9l+yLaHhmGmRcwIiw07qExyzm39
KAhbyFgZ0dPXGgRXOPk7d8fqTb7/tFdoB8npJ78CgGo1Emtjx5uMnvRPL6X+d2AMr671RI5vmZU/
NZmRbrKahgYuGk97s2fDikr2Zs2lBqQONOabDUv3B5HaTPl8i9gJrVsnALbopjGqitFVTLG0Hxbw
z+tDjPT3Q7WNzTKidLU2wfFl6IZJmGeKR/RaGNFDTlcDc7E2318+jWy42dunz9fk4Rm6246/D9+M
tLfGFY/L0MT7jYr533eZfuzV3KxO9caJNXEiQ5o9WAOINoRK0tqzgDr1YGTEFF32x1vzlak/D65B
prN3f8yrwAgvBfoEkBMQkTwic5LwGJ0noisD+Taw6qlpnuEFeLmh+mbrft8f6SfUmc0OGEN0cqH7
FA018xgs9Vsxj32vO2u9EQQvgYRTCrVh0llZu/JVu0GjhGQEcAcVGgoPwUBHhfmglOBZnJhuiF0G
bA8UIaFvhOOmzJ2qsPn8ceEzJ1ds/pmTtAFSQWCygYN8+ba1EYrlZZQhYkMnqFSZEsj80H2W5BJt
+bdes1ROh6ICCOIhn5Id3PhPwq0G8hb6gDXmmwz9YlLatlRFu5zvGRq/dEqmD7j3gbM4Rw3TVkJa
oTtLj9xDsYkr3KEK9Lvwl91XVV0fxr2eMjDYtVi+2uCXYulrsLGGjgZ0XuIf1GRA33a5QmoQR0lW
idDRsutPtMn5B5Gsq8zCj8L0V/G+f1Ls0Rxot4SGvXVDUDRBRw2ITvDvvLAlRSrYqwiiTqhE4SZr
DdeOaE6Mxgc1UWTEDU2m1wYCj0FCUFoEBa3jUkDX66A1quk2Yv0NBIbwcf/MSNfOF1YEnhdIcxQI
WoqzLeHHiMuELurPsQhacCY0yDFuYon2DQrIPnBDEH4EVVNkTG0IoXYKxw9wtReSAwXYPH6FSkeM
R0kp3mNUfFIqDi/6mJlVuc+kb8DSGLqTA/Ed7SoRWid6FAwZCGaHah0ioFYX3NYbFgFzQQIPVQZ4
zfO5ZErIk04K+3Mes1D9ah/TzKfSW/QoPd1ftdub+d+R5ranIIJXiiJGCte6zJAS9733od9EIuOx
e38D3w5HlncLFk+6dX+AQJpq7GD9uCKs0VDSjuA29qjV0Aj8KVQdzMEsQfn8GGzGXa/T/yPtvHYb
x6I1/UQEmMMtqWjZLgfKFW4IV2LOmU8/H+tgcCxKMNEzjU7oBrS589pr/aE74vasOto3OTgmwd4r
iOc0O6EiOBx4StSOjOo+aN+hfxBbtB2Y5Alg+NH098Idj8xOf0zMTVscrDVo3HWagEU/E4sk+IJ4
vS0C70aIi3Ts1N5VOy8hpc1RNIRN4ggTL5rPp+fWmv7Y1OIc7EcPE7+WzJW4V74BIyqNjUEMJKRI
Y+8mdaW160QZhwo1n9mqFforbJLLQ6Uq+1oRFHqWIDs5NY6kBpsEzY5g307AuzdFlmyT30P6gEKg
07abZttP3yLwoX38FGV3ivpgIbXhJXZ2F9ZHzfdtENZQmzy8in60lpvkJ08nP/mrCb7VxYMV/J7i
g5IdxngXxE+qj0Nyb1eedt+rX8T6MRoOXrKCM7zWbpv7SLUJWMdcFLkyBkq0qhRNMlTjWQnsRjjq
d0KIs4ADPUIXv+VPWLOF35u35m85wh3hibyz3An5+kd0+jOnWtNovk7i/fsg1MexXSIjvLzrKl1P
LcTk2esbQdt6hsgrvLMH+SgZRLivQ3DISru4wxwATcSSGByDnNCp7vxoZ6zVi2695hgd9MAR0SZd
scwo6lMrGmrJxwzVxnwf2lP1BKiqrJxmq7v5s7bDB0OVu5WFd7vZuWxL+g3/nH/HxYcsAbqsSlfH
rPM4PtT+s9G8Rr9TX9kr6TaDSCfeawFFTkfViuNaVebWUTvbifzfphc5VLPIwkodWQ+99Si01HHt
YdxY2mksNtIaWfQa2zPPNSgN4jw8jzh2LzdY3AKFnOaELRe3EjlD7DRf1HHfpHfjeG/kZ+B7nx8g
t85ZgPW4gRBYotGnXDY4BmLsdXM+ttF+o9NwLn5kk9OdraZcCdluHYooK7FiQEzhvb0Yxl5qakUd
49FtxE7ZxqJXbboQGdGu6K2VPklzCL4MvnSVax5Va6LEpdCjpo+wX4t0cNv8pE4/Eo9rYTPi5b41
vU0sPukILMfHGQazEdX95wN6q21qu9RUKS5R5VxGGZWktMwhuzV4UWY5R27Kz1uYr49l76jyc7UA
LmA0F9eLn8eFGg04SmQ9nMi2dzRe3b5+QPliZSBvpJAokOHRqyMUIIMhXEya1NeV4kFTdPW9Jtre
HQRQwKOv04a9ZtnWT0xoUah3ivvM4kliN+/+rwwoTG2r5UP3Fq2RBW8EI5ffsxhcoZkaMZkIRvLY
0jreXqV1lFoNwxOx4NFaSwZ12UoqS9caO/Nx5rbDqe1bObQ9FYc8u1dTFP0/n48bmxZyAnU66DbW
7Ky52EPaKILU7qrRpew53GWFAmQoLlVqg/BVqgjatWemwa4T02qvFoV68Pp4TaLyxi1x+RHzuvxw
QqKsGnZ+aQ48OCLrmGQOQuud6nS7VoMTtfO+G6MD1ypxird0g8dBvNNMSnuOtqY0Ll3HJJdfMp8E
H76kBYBDqcAgdCs3wr06OLmyN/KDGjv6RhzuHiJKqOOj4R/D5pQ48l50xp+GsnZjXB/bl1+xWLp4
PfRlLFmMh2wT5MtSYffdNjzWhjOSLUljW52eJOtra/2Oup0evuACDfy8bJ5TrV2h7v3b9Jdblo8B
hcvLmniMB9nlkAj9GLcQ9hkSEoQGaU/rYLwa2Y/GQt4Vxd+dluy6bi/s0hg2PDI3O8W0K/msSHdC
ZCvpV8KMoN5RdRWnk1GQlmwemvhYVI6/ckzfGDagX7woADOjufwPefth8mJJGbVqHEa3lZ8zobYT
61GtJLttKA7hjlysMIlurJWL5hazVNY+T8GI5hQGRjANW82e27mUKuWkL796VusU4dvn+/X6hEa/
43+7uAxiAVmmVhL3oxv4FWCPYFONweH/r4nF41tF23uUE5pI29DJqp8UT/4fGuB9QUAIFpHpulxQ
lpHXfjtPkxmTi+WNVOcrG+j6vmaUPrSwWLKJYrYKSMDRDeUfghxveOvaIenQz/txHX5ctrI4K2qh
LXxjHigNl1Kz5VXtEfJklmMlv7R6ZRuudWnxWPIEecijUBpdccJ6SfnVdxpsWW/ler65vD4M3GJJ
14mW6WUiji7BEO9Rn/SsLv/8fNhutjFDpGcMHqfKYvrVMG2paNETjxexqfwO2rXK8M2x+tDCYvop
w5ZaZNALq/qmlV+zbLvqIX7zqOHzZyIMZifLiBDjUA079HByZXn8JUfhprUGxx/q320pNlsp5g3v
9ePK7NzsF5Aa1HvQAEBx+HLjqCUCb7BFJrcqH7z4sWqeJGFNgnGtjcUKaPNGCvM6mdzI/Jm3nW3J
d8Iq/26tkUUopFqJl4hWNLkJiFlFOXaFtC0hRH++0G7O0awSBdaAR9ByjsxJEIZWrCa3K55V/7XP
ynuxOHsajJ6OW8FboyrdXNjUY0n4zA5NSzmIRu39IB0z2pP/5MJLpbqf92ft9+dR/XC9+WGvCkWX
MzXpj9g868IKMeTW72OSwIsK7UDRWmZdq0iGcd/ok2vo+TclqL5Z+X+WwoVvCb0GDgiAAUDwi2iz
j7tpKtHCdMmc2tZ4bLW3fNx8Pky3Am0kDXgSYrkGgmgZBohGlMp5ywHTR3Cvnd5C1BxLXIv8n9qr
pQfVpg49J1WmVjrpo2WhECIZ1FGHTvVslAGSXZnk0xpl4vq6gNBKqZ6iNvBZEsyX04eEWJO0coYP
U+sk3vfGrsYvJLoCZYV6eSPfMDdEz6nvwKJdvuLGwgqVQswJg9KNCDsPYWrtkAz3ifWqlBv1oVT3
WQM8zKaGtTL01xubpmHaKBAiceVaQnL7KOmFmKPQjRJonjjpdWj5aXu5O6qUEqW7cKPoJ6/5dham
J1R7e3MltLgmV0E3/fgBi0GeUrwkkDccXDU8miIordhp9/Kv6q0FdAJosLSH/Z38ezhNWy34ht7a
ygDMC/gyWL5of5li4kWbYGHMS6batMZmRMXwBbRa5W070lxv1kMd2O0hXzt5rk86WjUAg5J5QXls
ubSSgadhLyejixtYom3LfKvxcIiOUXFK15zobi1jA5ghuIwZearOp8iHU4iJF3KvV0e3VPZhsxe8
7XgUv1rNSirzRh4EqsOMVsNHGbXPJYDeiGK/gqgmut7zyPsnnSuy3t90Q2YwyN97z/anDe8LkHjW
3aiuhPY3Oqkjb62TxZrZOss0hdAKLehDGk/GnWUn/aPuvYsn4z9rOOGEBAEP5XPCIMjhi7GkUJBW
ZWKIbsXrVtqOL+Hw3Mjv/owR21trDMdrBP/cHDwcBpSaGlN4OXVlIcpVj9qo2zo9LlaH4qlInaIE
OWttgvQ0TNuODDVmehu2qFwwrUq0zddKbDcWK+K06BXMnFOmdrFFjUYSx4Hl6lbtXb8P5V2DWO3e
jO9NYwWTfuMmMBBVpMwKdP8fgeyyw7mQ1nnqTbKrNVuxeoujvTHYgeBUgFaBP+KHuZE3xeB+fghc
57hQA+P6B5I4V7iWcYCvZiNE9EpxLQlh+W0OLKQXX8s1gOyN1A2QXxLZiOHCDaLUdNk7XDos3+sm
0R29etomHH3f/bgpAjsqRMvup1C+z01rPIQW7ka4gMiPdT1WK7fN9YnPRxCRQs9GSYEw6/IjqgTb
EkGQRRdTxCiZK9NbM//6+YDO2+DyUDW5yDjg2I+IaSwFJwxEcMS8LmV3iF3E6eywVVcurpstgIoF
N0Bd4IprHOdyqGVtIeMJD4uSW1Kr10CxNwaKyi2cI7KAc2VmEfP6puyrbSUrrqICQ+gOHfCq1ZfP
jRVPfDHjYufq41zDvpyOSBObaRRT1VWqY2Qd2l53xPu4dqIXkDP6fTs6rWHLa5H29XGJCBovQvyg
5lBbXBwsUqsOYoLchDt2myzYhMlpOKnHUFtJfsxDtFgHF80s1lrUqKnf4ttHObedtlYLXAJF5vdm
mLFmK5v4RtoLHig69HjVAENQl1kKoYask/ee5Sobxc722X06bKb95Phn4Utz7L5q+/ocoVus2Yb2
gAOlnu2gePmt0x6nl+JHYlcNjnqur+29P59vh+sDFJVvRD+J7WZ1WnUxx2Iz+GkeBJ47lSBq7xsj
PeYqEFi0Atok2Rn65vP2rjcH7ZE/p6IDGYZNeLmmUhCh8VRZnquClY50ntQrZ8j1vCIlwQkGbEcV
RchDlw2oHmLXXS2qbmwDT8yofDiaYaOvHetf9DXa3PVapbFZqUNEK8SkIHfZWDUq6P0AOnHj4FlO
77t2MwqOJtgra/WaZc+W+NjOPKof4qS0yXO58zTVbbADKr6Yf7v0jKScPWTb2h1PrXm3KoJyffFc
Nrm4WS1z7LKa6NcN/36rk7dcuGvNlSv1xlogcOBmg8YKQPff+fOhV75YFngbKZqr6mjBasjl9IfP
V9uN1Q1JH275/HyB3Lc4J0X06Rtc5DQX1oBZPqbe3fQeJHtrsybufCPCtLi5OC25uADELUVEeexp
sgcvzh1B5b2nxU52u4MYOH76roLB0+08sl/Hcq+E+8+7eAPfdNnyYm2YUe/rSaBpbvELFcfKVeWj
zt3Z4hmQAfr8bn63LEf0TkigWwAYX/uVZ8o/HMDlSYp7MWU4C84tL9F/cKMP01jnhjlYfS24Jgbk
A/BLwzV/VsK+Cp+03Pak4q5XvueTYVOeSvNd3D5jMxJagx2KhV3IYNkftKiyI4YpuavVQxzdg0pJ
sy+d6XTDEYMbGB9uJTwG0xbv9uQP+mcrYzjv00+6oC5OpbHIx6bQK8EF1vxXaY4yrn7psbUeyOsU
z8KR3GjXuiuNzj/6WaOLwyMJUiNILBrNWg781zgRN/6TrrxQT8/Lyi6EFzlbIxnc2BAf52qZMymx
RMLXoRBcTXbKeueZDghxq/3TnSCzbZU/ZXVsf3n2L0OzJ9WONyU2Sivdnm+Ui26zTogxqUlD6iFp
vzigNTEfdN2TPbd8s0LbRPKh+yk6zc8y3VTWqyC29rpy/tVQz2sTIguxEvamhJeX5+eI1rvgtSzR
OjlozddBRK/x1L/6kg0mrb8Xjp/38epa4FFEsZ2XiU5FAnHty+ZSERVlSxc8ngrU2N6K7CSY3OaP
1toSujGWFslBQgv+huTEnEH4sPVys8RMKIsFt8SV9zGy7nRvKzuDiZ/3r8ZBC6zo//NTeu7b/PSD
6s4NsUQFSVIet12pCW7ib9viLddPov+laOzA2rXW3kwcfXgMv5PA7rt9vUanvbox5sb5C0QZ8k1A
ry77m0WohGCmKLi59KWTEJLMs5Wj4Lp8zM+j5AgBBrIg+cvFUpEKzx/Gtg3OsvnI9eek0VGJnwvh
m65iqZDtBCfdYuHteP5bpnw3T8rk0NmxuNPkkxZt0c5cOeCvg8e5wxpLl1CckP9fmfnDJGNZX+Wh
ZwTnSXgOmuNQPqv9eRi+1lwqUHZzRy7fZFirSv2tk8Ea4zs22dNb1L8bhtOBA0TwE385u0j+CL0T
4l865btef6DU3PU8X1fzVlehw/zBs4MpjzmMDpbCXr5ReJDjOv+M15u3kXbJN9VwDBtR56nFPNox
FcxJ9qXvjBw52JH4fz/ffv+S8YsjBpMtGGQz9IUC5yKoNZoeGapSC87IwdrFEy5izSaASHvs31GQ
69+nBmJL/TYVD1L5vSkKG+geoffPPIdaZ6OEsNF2qWpnO7NxwHlDgFG3ufA+vZTn1HKATIv6C0Fy
uEUiQdS2kI+BgEp7794yHQuhlKP+tZic6TE8th7CE5gpb/K7QN95yS787XG3uc0D7Aoe16mtCGSJ
N8F7728i7/fnA3GNQEDAjfGXgSAjdQ2t7nK/pHKgGv6ospinB/JeIQDVpxbcnFb5hxJkykMIfDGx
81cT/oJw0LxXSK/dS6M77Roc6BpCM38LMB3gexZB0hIMOlILzqYxCs8Nz4riOEqb5J2hLP9o0W6M
B7uI3cp3ZAls3918KkOsjmbPcbvww62c7AREZZws3krd136tWnFj18N05A8WLUc2seJioIqoBESf
hufgKHxD9t57qqOD+Bdrc//RI9vKiwj4rfBr+pPGPyLxAais8AwzZOXxch3MMUgzoJS6/CxsvNSE
yYdBr5q+Cs/J+GS9sk61+/RMGNmOz8LMW592EHUI7qaNaO7LV6NbOd6vaQ98AB6nM5dAnIVsFwMR
4jFTSYEQnXHCHTqnnpzccPI/tfc13wrjqS8zVH06u2ofuTyF6mXId6W/7U07/+l/ibUHT+DG29WY
F7w0laM9fb6grx53i69bnP/VENSTMn8d5RcoAxGYppyzDgpB/uIBB202n7d3XQKA2YIfoQLLRScl
sTTuK6upHdHTTs+RfF8EG/1d9LZttCnFU/7geTv2cuiK1UFS7OCcR85U4mCwEjDNfbo8zGabe960
eAeTkb9amnrRDF4UZ+dM/GtxzPO8XOnkHGhet0DeeL7OUSVZjKrkhVGs+1V27sxj+zyclF1zsu4I
yf3qkG/Uk9CurLL5Dl02iOoGNTuAvNCuF+czEiuNoChBfvaqv8Bkh+aty/8rLwBZPHw5/4k+U1q3
Fn3yrNSXm67Jz1w5eIbLk51FrlpvpTdhDbpxnSdbtLUIGYqujBJtqvOz8atHyQC62ikI7uPoTWi+
6N/q1sEwM8m3n8/avzfJchAp0ZD1RrdDQi/i8siK2lLJrNAozgGku4l7BsO07NgJu6JzAuW+qzdp
vBWflL8lmkeE8U2MaMdBePate0H7EUoRUDC7RGYzt3WEySMEBJwkOxgGkhlvbX2csJ2pj10IgfJu
5ALDLWwknIicvH311rytrlcEyVKO3nkREnUtbfEKHH2CsO/LcxBuNO1Hnj2oaz4f12cHTcAZI+8L
hPPK7C3Jak/wrKk8+3VjD8NrBdMxfBFx1BmP2bP+8vn0XNdHUO9g3+qzgs2s4rdYFNAhlFEU6/Ks
ePB8bDTeu2NQ7YP2EZbqpnqRXrRtYVtxTFjyWy/3wsoGuNVdaw7A2ANU15YboKg7T5H6pjxr06bw
7H4w9/GgbBILV+n3sHG0eo3qpV2/sugyhVrePkhskMO/XJGJpTRe2Y7ludsowy7ndZ+hFSjJW/Nv
+daSWIWJu80ExxM3SbaVwl2LrIDqTC+JjOvxCZWjWfrpvYzsZisDLY9gc8ZOZeLe5lSJM/lO/TT8
yQpnQGuuPRbFT5hK7fQA8L9KD/pPuXY64UAJqiCce8pXcknXTBxib3CtPCQp4pETn7v/IQ6XBjk0
p06DwqrYIiyWpPoapY5f7qp4dJQeQYa9iDpKsIu/j9rLoG7U/lX5Y5D30DZ95GSWXU/AGbdWeohw
EKlNW62OlHIneSMSvctOZBwQdA+MUyttcmvHf9SatdvkH1L58ti47MXi7JXKpEBSU6/OCAyE1saY
XhXjAalqa7qv/04/yULzCPf22Z88sf3vk3mMop1k7L3RMcxDHeF9fieL+3Ez6puoOfTZ3pqeEvFe
FRDj21WeE7xoypf8yfgRvihIvChf/T4gULCjcet/UX813tbI7xNcB74OwqnaIy2uW88GcfCfMtrj
dC6Eb7G1r+MvsbSbhIMX72TNqR5zninF4xgVKHKVDmpQ056sZ8CvBHcCDEzdwb66uq9LanM7qXPG
/in4iVRRacm8RPnzqSfHGKypdF5nZlkUcAbmC3o2EVpmM8YqV+JaMKqzCBE8q//iWmTrr9mLtucb
IeusPAZvBIgX7S1ZaEom6inrsDrLz/Gbf+q0l+m7+tCbTl2juPh9Go+c6/kGt9Bc430hv35+rP2r
+SyXjz7DoKj8zlioRWpDS+SsT1P6a53Kd/25doZTtqmmnawTE57QXYLAibLCEa5s+1f8WkAS2pQ8
1B+b32LkWL+MQ5qmtob8QN5t8YrzbLC1VulA1LKwxGDM4i/IPUn7frr3nGaDhuajL9vtz+i5Y0HA
LPfWVJqva5/zHCL5gtUamBokexcbux8TKzXC+owNUTBwKf7Vc8sxs+TQyveiWDoIrTxWxn+OZWmV
u4FIHz92Iv7LVk2xS7VQ86qzpG4hgrVvwwCL/0dw8rtXfQ2LeZ2fnvtozqqPJqHslXtEqcokOYWo
Pge8ueo/QSPv9Oahyr+SalWLwxT90jrkGYFh+HewBLNkjaxxlXlcfMCcM/twemIHGvRiHtdnNT4m
0qxDgfRDjO/zaVU1jF+6WqIfurpYohRLlDFV6aoYHyWEryOUvYeV6/3Gg5Ebjmc1oQS1n6t9oGe6
6OmN/2/NRPX3UnMT7aB9SWMqosZZH09luxeKnTHaADB4fZeoigXbZvg+UMwb92K4Aum98VKZP8gg
GuRzSM8tbqfS9JOx0xlfgwOvDR6HHVYKEncM9IcEn5bCEZCOMgGgVDCvnxL46cldpjmfnw+3Zpmg
lFIi0qnEHYugtPUavSi1hllWqUiXOy94m/JfXn1HwuM/Wzixoqi5GWCVSOmqy4dRWcQxlrpBc46Q
9P7FsS+QQuGRTIKL1Mrn/boR49MYWUGqVLgFkxe8XL6BUXdDPpXNWelPpvTN/Ct0MnjznUSW3N8r
Grqm/ras4zs5Xnks3YokL5pe7BxJL9IiRNX0XP2SfsaK4ijjRkWRqjFtbLid2m7VTf6qa/vhsVZB
2YcxlmUncy1Ev3mEfByCxb7qVByRRKluzh4KLf0mlh9KgbRNRIrtucHBvXWQtRclx+gOhmt1Kyvr
5k1rIcP7T2ycI3MxA5YyebnQtM25xQ02LU6FulVLxxseikbbVlbk1JI9Ivbi6e7K3F/nM0m6fmh5
MQFjBmWlppJ4jmpEsGa/MiN1UvRKRVK/f+J6MzXvWfkrHV/r9iRbR3/8ClJu+L7yGXMzy3ONl6ak
kgdQAH0srqkgDlulzDnXuvjH+NAhXrAbzPlhMfZ32XZ6F/JTrB6NwAm/SV9MHPWKtQh4vpKuvoDC
PW8K0F9svMtNIOtxqMh1Wp+lb6ACn3re042MSpa4FcNTtM3UvVfvKfTVw248eXa19xKUaaI/DQHa
XVXZ4ib8JuyHB6zmtMExwj01n+4/01Q5FmZ0wf/9yPmI+nDRFF4pW5HGMGGPPMJQhhqUnsqCZLjv
rKpL3Fwa6IjOkvAskaVKSGtkcaAB7zhjDubkxJ2B95hFm8hYibtunatA7YA7o2E+uxdedirJks4o
2q4+m3fSl95PkNvbZk7UfknWgH3zCX01xx9aWoQl0tQXVhLQUpOB9+kzQdv5dfl1ZS3Pa/WzVhZr
2VciqVPBaZx5lZ6Fn/rfqDxk/U5W7vXMFvNj8FB7m8/bvJFiAEOMriX8Mg3T6sX50fahrxqdBtCm
CbYRGzQuvmvKf58npmhWEUYMejY4vZwnq9LSPo2E+pz0X0MDvaHuGZFRNPwU4vO+G/5f+vShucVk
9WGQlJPg1ecy+9NiJZibP4s4XDl5bw4ceFLuPp46cOEu+0QMFE2NTp9ay4lBzSIGkMT/GczPlsVz
imNNBGPJfX7ZSCENrTBGUXv2PZT+NHtowEit6VHcukrJN1qkgGaY7FXt2Ygnq83UrD0b0kuoO3ly
Evo7LFM2kNl9FeEsSCpCvUuR41X6u+mbvNedcPemjyvJmRubDEQwrAgsZ4E7LtPKnlKaXSzm7Xkg
XTxJDw1s3c9X+43LYtYlmCtxUKNArV6O5zipdZFObXtWEA3jkmyKk9cekvpJ9Xaft7Q8msiIIPFB
Zg2AIO+LpUZvl7Qezr1y66IeJ/fpXdGLD0FkIWPfPEcYUsVrWJvl4P1Pg0C85kIJtluLpaKHohw1
ldm6gsxLuzPcTq1X9tXNJmawwEw9oNC9XPLilGSxFXbIe5AdlQNgCv9xU/3rBMJSsyzRnKheBFO6
FQhZGlaIZ036TrCeSiW2Ud1e6ce/LOPHc3ZuBjEDzKZJWqFTsmhGmsx64l7pXNIg4UFXN2Zpo8En
bGPpFIgH8V7Oj+3P/FRvVyPm5bFB07hfzKkC6DOzw9vlCmzFJDIrC5UhncxIuB0fctHJo8f2JVZf
tdpV22MnP+jyk4ak5mOF4tnny3K5Af41T/ET3QOOLNCri+atIiijvBzcMAycEi5Da57JFdUqxOeV
yExR+K3FKAPQg6xlztBw1Agu2zLhUvW+39IWtdXKwwHtWe2wpLEtfKPnAhW5KaNLN+jLEzvuUxW1
q+a3V291pbLH6mtQ38XFW4/gG5gx5RRL+zxDQswuGkeX7sAVvErNnZ5DBZSBsakrh9FVZP0/Q/W/
n7+YKa3yeqEyGKrGOMojEaVNPs5/ia2/SWxbCtRnJ1nhRNxamAwZKAG0RkFKL0+NMFC9OAi6wY3N
TVMfEC5rT8Wpu5PVbfE1l17HxGmtYxc/at9bqrCfr43brQPFJY7lJgArcDlhUTU0hjg16GJULyr+
A1V9CkYPJXbD9igvK5ItF4ds1o0tjkK0RT4t798kc83V8fqYwTWU9zoZGcSUQStcfgY0Q4u4cRCR
Xo8Fp5AREk/iMVs5BJYxKpVcqoYgAMhacyEsU4ZlLgvjoJnwT/B2UJKHcdz14pMUbT8f1Kt74F8z
s386llTzE/myM53RiQBNLNHV7v3hIey3Rfi9kxRb+wc8mFZau0qE/usV9Cwg2rhvUKm+bG5s9YHY
h+akwi2lg1Eeaqi5SurAnw/RNmim4hCok1OnxUPUtu9hWb+DKneicb/Knrg5wtSHkSSa65nLpKgy
xbiYzd8yoBDgD8l+ih6Q6o6V1V7Pg3hx0jDI1IGhuyOjwPG6GORJK1VSwKHkavVWHZ8zV80cU3hJ
X+Q5+x0QMVXjxm+/zPrSlLs2cZyupCNuTfPsTU98yzNE/Qcg+PC80k2vMDCwltyk/ztZ+yZ5llua
FJOtmuD0smbcdmtoGVZ0H6E0sVUWHU6VWrZ8fBLcZHhs67fqVALkQYj587V7RXOcVxPbY+aIIXfF
v16upqynzj/EteQa9bY+p6BYE71yFFIKEZpSMi7xMlf1czd9T43sznpaaf7WtBqUCzkHQSlza102
j0iaDx+mklwlQLYU5ER1qIKEAtKz1f0Y+tTmOTtgHdhoGGTFGwVFwXRmCHz+GXMwsFxcM5RdZkNh
KbcscBlA6+JAHSRX1nc5uq49qen34k2Od11/Drm/Pm/uX1592R4oF/YNzCYShovgpGo1sy5iSXL1
/DGWDrPfO3J2Xvc4BZumB1wzaQcFD2JvZ3mbujhHbwSith7vB92F4K3797rmDFloR9MW+XR4E2n1
k2JbcsyHhwk76zHdFvnKIF2d2eTree9bbD9S6RxAl1NV9kalFOWkcu50hTNDCR3YYsXaDTXP+GJs
MOGF+Q0BHJrSEodT1egzTKYxuUVd2tr4NWpex2hfqtr+65CEjjirRGZrC+CqEsLSI8fJCYazHv80
FzOSqE3RyWUnupH2139H5Ksz98a0S4bf4+/Gqx0jWBvOq8Qq8TXLbYa2cP9BBV2E2nHaJYYysaKL
iaJgouys6a0OOMdIXfuZU3TVK8/mWkUj/xzIK2+XGx2+bH3R4aIp26HsJGQDu81E4qaESOzloV2o
x6JRHd04VLF8Atbz+dK/ytb/6zX6myChYd2IS7Jmn4ytOZo5Ide4S7o7wajtKZ8OEvVNNX4Mxr+V
tYt8IGjDSdNqqpjGC+/WfYNVQPe7aVd24u1JALE5179msOkigFV9XzZiq0KW5xfisVP1XE6HXPjR
/dU7Cr6viHi2h2Ht0Lu+SRj7D43OO+3DTRKqQAgklbBTQOXClOotsl3dcF8acFyiwzh+ExrAOkcz
73/mmzH60ktgSFEgnLL3UX1osvPKnCyzm//m5MP3LHa2WHZ9yOofZirUmJ2MWLKtfKtnFE6efelp
tOUo36zGgFe4yP9pdmZh8XIApL4Y+ynp81Lq+sEV7/AgMtQXox72vgwlrPgRmd8VY1fq6WOEMYTw
apHbH/KHoj7G01HpHlAfS8unQertJnCVca+rX8ywXDnxri+neZ7+9wMX89QFIF1qkddN1CvfCksI
9mEbnIRMnlZ241VRbTkUixkwMEQRwF4Prg+/1ns18G6Q5IaqcVzsBN01SPyPG4WQkiFI76rSkb0H
oX6JpOcqeZXwAPS/r6wJ+eoY1ma9qjltyEVFSvlyjWrhVJiKLw2uhdvHsM3SAlqeGqvv1mhOu0wr
/zRkYb5UWultRWk4CUjF2PA93/vETFfeadc3z/wtc9qdZcLjZXFSRpYwZFGNoF4SZ8y2lqlIuOrJ
yllwa1d+bGVxIpLPTkIlocfat6jfd/jJSrao8Gh/F/pvK6N7a2V9aGtZs9SjSkkFdELcWLgX0u9m
+mfyfug/5Ow+VByfwmUQH6LHfHiVx0dU6bWVrt4IQBhRKCgS8SycgmU03fE/9VqTB9cUvyfml0Ys
7Tzrtnl0gJXSRydDRxVaCr+0cbOp8u968z5i/zRlR5HAw6TcEvxBQ1pPd+pwagoqvNPLlO3jWns0
Be9Qm71TCE91U2IYIt31ao/NxOcjeJXk4PIkYiPnADAWlfLFI6gYLS3WZAERUsAa6qbIy2hrAvgG
KVw0EVCJEWujaaxWBk6+uS0+tDv//w9H91D6ja7G+uDWOB943SYkd68ViqN6T0bixCqa/sJXqdj7
3QOv+N7H7xm4PF7AvbYJ9G9pnCNRDBeB7Zud1gS7rvMZ86hARSOvQPrpytotMdmAU4fuXqXiQhH+
TopHLdkkJHWjIzalRi/Y1Z2H4O7nkyHfukBm6VDSepCz+YTLUUkEtdcin9nQgm4X6QBydPOke6Nd
mJgAIMDu+wmCkYg4nyrIvtJDUbhRvZGQnZioW6eTcjL8XaY/jTlZ1NWQ8sbnkalVUc+dE7bk8y8/
r9P7DOQtedNqeKRKYRfhixw4AyXjuMOOYnR9lAHHe+34+bDcWKM4HlKuBIDCobVM1yZGmSVmLXTu
JL7VUr6f9H2dl7shS7dKvzIF8+F0GTXDLECUgpQjpFI4pZddtKzU7H0VSwJ1QBI7sLv+jfSzLt93
5gk4ofryedduhY+8Xma8KuUL4uXF3d2pQoYhrdK5yBrmr8Pgy9uCdnesElQ3yBwpdP85ZDJfZb83
7pIsWwugb5zXJoqbyNbyEXjVLrpcqEkiV6HVuS8mkv5tq9pivs+F38mER9Walc4/Z9jlAOvIQ+DC
MNNJlqjShPoJeWsd+WF9zB4nVRNeEqNBOqWMfaqFOIXeDS0rXinmPESDZVkGgyMbrXYbjpN8L0xm
+UfQldEZ/w9pV7bbOLJkf2gIcF9euUuibXktu14Iu6rMfd/59XNS9860lOIoUXfQ3YVuNKBgbpGR
ESfOCYcCWU+ABgct1a0BkfhhSPTXTIwlWxMBBl21TPXHsIY6AKgRbVSNekdq9U+oTtQeN8SCy015
gjRIL5sDUsCuzC9KY3aDBH+jSM36984WJLPoBADhFBqLZOp4zzHfREmRTS9jXv5QxP5R5r606XFs
7jvplbGxNhysjlcxIeBGsudqY+V6D1BaXE0vcugY8i6twp2BLGQZo2N2+h7zyu6K4sfSTVahceay
5ibjA67zLkhMokUfIRmOERpCLk9SPQ7RqkHI+qWR3RDY4QEaviLuxxqtZNN6aNddmewLDlgI+Rc/
PFcDmqUaFYzQ72UaMV4KW1scet3INSmgEwSs6PJblHJVRlmpAQsMfzbDr8V4gLZAq5padV+VjIFv
eRCU2fEuk9HvgWLkpa1FQwE3LofpRezTrxVEXpmmmsKaPKi/Rq6GDKs1iCzo1uZin9mk5hrURGKN
/n4QXYfcL8hvpaFX1bhCo32Vdx63Amw7zG4CMYawXG0RWt+Mxd6IwzBgTDH2NdgMTrnWs+t8rft+
yIUeepMQakx3zRAo+V02PPB3Qu8k4K2FcFRbH4QULnS1y7uV1UKxucJnH0AdrXYoGnkhuw3NPY6S
F+aslG54BL+aNyTZvVbKjNCTNWLyQWcjxhWupqmKZU4X4X4Wul1TGIEyqKx+rq0793xmqWiaA36i
MlLM7MJ1vpCBZrvBxavuEiCnSg1Ng8tq6mPspopZKN7tZd2eVNAr4PZFqopm0+HCVufGDmPUio+G
9/vsudRMbnmSAFJnBIRbIRfY+JDIkIg1vFAu5zOJI6Dj+XZ6mco/U3KnxpoVEt1t9KAEeWdWoftd
9d+3x7eVtSAUgJD9wPhIP/ml0bHqS74fcW7ARLPokyO5iuzlEI8aLA6yGIqvD/0OhL3xn9uGTznu
q1vwzDB17deNoeeVMuG8rDshfkrC+XXlM5N0krZwTbFaQx8kNfkEtBnRIUff6QSUmu4biLcmaFeu
Sb1L5Ze4OTb8swg10ln0gJ2bQ+RZRKh7y74+vt3+5k1/fvbJVJjQNVM/DxXmSh2RH9XRFRVNfs+x
ytpbU4OqBOk2RVM6UZi/XJN4nqphlTokC4w7xY0dcBtIHRjX3kLFQ+NiDpmMCAegeMy/ulejfeFA
qApkn1kZ4VHk7vDWU6s79M7s23t1OM6rN0n+jJfg7dnYOBroy0cRAw4enGw0JRta02Kh5shseMW6
n8NHRdo1CVRt5IdGYZHHbxsDcBGwIFxgPOVrwmSdM65QcA7Rglz6kQTtM0i7Zb94aHiUI4vMgmHu
FLOeubZ0VpR6bXgkVPPOanjVWcrPaB95Clqbc8hK3p7JrUwmoTj4n9HRgYJcS31WjjIuzPQ5hPSX
qHUeZFJ3JcAMrdzbXf8AIT6t3+nYbOHMA16PMqfWPrRhuxeT/g4KqozV3QrL8U1Q10V9GaAHupCh
lKMIbW98k8pXR0MLa2RUc4jjjr2oWTo4yFGYVCAEGml7AAXBHKwA1ckIWjaePXiBYIedQBA83e4M
tOxgxBJWvW4eY/GJt6YQ8pMRJPVExgNryw9emKJuz7SZK6OVVGywRntoSr9/bwgTUdIFPLdPfrWK
nQJ9jV4LVmWZOA3KD5JXFtLG5MKE97887FIWhm0rQKQDLBS6yRmTbBpzyiKJpDY0eKlQVNYhvoCi
lI5QmLICfiqtN+JJDLSHEicoNhGRTO9VbaMZ/PZmppzklSXKec3CijqmNIqgwXqAgMxuzO2QCUK7
MqKgGZA0fZAmOZSRqKtyWaOWz0S0sIviY7Hsx5YAHXiFUabdsEIM4FEE+XQkDCmng92nZ3ysxIHw
rs6fIPyXG7D6P/3lfOE9DwwFOgwlxI9g/7lc/2qW1RR0MnEgaVA18BJL0A45CyRBHSRwg4L4Ap3J
AqmDoS5FjUSHYHKD/ZwEtS2Ld6XoNJyvL386gZE7oDYz7MiQ08HbDrIspBRL2ZnipcjrqIkDYwkG
3hZYzCJUyEl+H7wpRPlAxx+AOF5OlpRDhUHS4iRIe2dR0W+HiIzh+LZMoE0BvUwQdzOAFLg0ITQh
2juTLgmALAJ14uKyaiQbcwTOYXS7kRo5QT1fGjCEpI5Rh0qCcvTQlzn//VoDNYuHHoT6iKQLfTby
3MiGdumTABXgOft8KXW76V7mv6RPJEsBbyLi7gdQBa9Kahi9rOerztVpAFiYHN3x+ieTvXhjKQhi
ASuBS0DFM56aqTk1pFyq0qBDtZZ7a9C3qjPqAdcHA3G9TLp+0HmIQIbyVlU6VmUHspJg1nfluJ/m
fQ6Gr/u0d2+f8s2hIGkoAawKn0LPliqOQz63RRpoZoY8jjEMaH5g5FZYNqix9LycqmoHG1K416dP
AcCV+u/PtyRBiI4IlgoEvnK5IlWWZLOGsBygATfRTJ1nvPW2hnD++9SjQEL9GocDvz+09wu6fFV7
4ljZiS0bMkmjAnuDO9GgbBRhlvJcNqVBzN/PT0Jh46n894uNbA8vEiwTeqqoWKIz1rBO0zYL5L0Q
WuXPv6RfPR09sIgjeYiiIi4O6vZrR67qlchIg7J4aJOHLnb++vvBlYtqJdDdCEvpPq1wmfQmSkN8
//La+7nykr7eNkC3QZER4LM1+Cfi0QGWoPbRXMRTpDR5kJkD1N5a70/dWYsIZJ25PGs1iPfs7/CT
YfTqOodZlMMBDkL6i3j3S6N5GcXZomkoM73L++mOg4px8hq9ZnfyMb3n9i3Eobuv5em21Q2joOhA
ohfwQSCtaZqOuuhwmkppPYCasXDW0Om9lEU+crWjUSrBRQIkKCA1WDZqPxRpVwL2PKyHac8/Lr9D
xnamExOIfIBoQWIC/ISkU/PEWXD2GpraAajKclwP8l57b97mhLA6QboZ3WrVjqVGcj0YJOAxWyQX
gUwlDStdo0ZXUxXKRGF1P3HfoFtkcmaShT4LuTEelCnx26S7CQZoL9YPwNJmUQKGEc4iKsTIekP9
6B6IAfXx9uqzLFGXpJwNibCMsJRy+z+owkeSpSxOzXm3zVyFFGRAoPmV0V+CG4YuoUx82aOWaKwH
sJH5LeOwXu/gyx+nxlDIYhetOn685/ZZ9VTHdytIJkbn9hCuLmIyBISmpLNIIJWBy8MpRlw810m4
HsrWD0E3yx3ANZAirp/c24a2hoN4BWVNAXRE6GK6NFQacd80cc0fktJRRlDTHdLSKbO321aoFPhp
i+Gyx8sBCQuUeKgjGRmZBKB7yx8iPxfuUTBVF3d0Qs4uPWZf7daIDDQrI6ODDQ0Y4OWIIAabo5jB
8wcoEC+Qd+StcAC8hHE10wkBMiQQTqJZhJCPyTIde/NL1xmzGo6H6nPc5fbT6i3uB7QyP27P3PVo
wJtF3sHo0STM39TlGddIsElqMR1+yrujdLz949e7DBkrxN1o6MG7Do7mcqrKOi2VqpqnwzQ74OtA
x9KseIvijKwg/PrgE0No3SCPejSaUiWQMNfDAg/h6ZAAB2FVv3DR7FCevj2a600GI+CQAH3l6Qag
IplSLta6imEk30GWWLX0hw5Ie8jhdozIcmPtLy0Rp312Awxdrhaavk4H6b3whj/hR2FJ37Kf6GbH
Ylelsv3YZpemyP44M5WLa48HAUylx/Yo8SbnDG5hqy4kaEtTs2/P4MZmu5hBarOt8Gu1NsPYYhVP
cmpPDxOLLIaGRV8NiAo7UsiehVpL5u4hPo692X+NPwY73vPusAOB1PDj9pA2buvLCSS75mwC0Uvb
dlUJe73bJi7YFj3J4wPwx+yA6g9Xxh6k2wHp4dE8kck49EbCC9MBrWtNYhU+kkuosK0HEfLFezg7
wNw83eVNWxud+CdrZ5I9fnmXY7TkhQjMwgnZdTlaIy2KhONwBqLDKtnVn76y5wqm3HFyDfRILw1O
eewskJfwb0/0daByaZlaV40TUcvLYFnOHD31YsXT14U1u5sbFPcUcL3AeIMb53J4dTFEaT+K8Ibl
TvbwtDuAUki10geQ2auDWUGFlke75aPcWrdHd8pz0BMLSPG/iCiQCKFusFRM4r6FKPwhDRTV12PL
zQ/xParTPncnParP5rSTvNs2t5wmslQIzoGGJPC8y8FqyBo2g5HPh/AVjFZ+bxr38z5muWaa0PO0
Y4FtIW1LwLkAuXZpRqynolxFmMkD1an8yOkgo3nf3Cl7w2r9cT/vtWPytbqqFz1Iu9tD3FrPc9vU
empFqSvrWs4H1RtBjw05t736etvE9eMKHhSJGQDeIZiADD5lo8gB05M72GhtwVx9fZd4vZ95mlV7
8hNUQV2dERqQW/Nqq5wZpO6hgs/kua9hcLLAZcE4AuLmlJ39OrUr5jZcwnnEr3PPbvNUv3RO9FmZ
62409d3qJ/vGzvbqrtnNXu6L7+m99hHeL4fuyLqYtjwNUl6EHQalGiTUL7eNrq5dLZFRGm7y2j/L
e93J/NFPgva+2w1/WxP61y49M0e5FylVs6oq6/nQfXe+8dxjr0pu4giH2p+O03t8n38+F88sgjYa
lUibPd0uZ7fHshL2TK2aD2MDlilb9+qd2phmaeu2agv77lk20WOQHSFqZUmP417Y6/+BXz212gER
hvQJzVESr4h1qq6fD83q6aOFmHnhHcYRIUfgaseSdr5/26Amt0rqMV102CgewfBTfihQ5yrvyvEJ
QsZ/VN6ENm7CEnKkkdn/ntp/jFIXs6pFqpD3HYyqJnR5vtZg+dS91udMgN3u+F+4PdRfqb+XPnBr
crVZse7K26PGg/5yB8v9MGdG1+IDlgcAK/edpf5Gg203IQo2gQv/HGrGoSFn8/+e52skUNeOfALu
VWQ/HJ3zksTpeobz2Yx3sCUBV9Q07M0rfYqwmbqwa+ZD9gYOlx0gVrvaD/3aar3MZewbcsavxoMr
Cvhx5ECvOukg6xTzKsD1B5CEP0gj+k1M6X26X38YkakG2n76rQ5W+Itwx5llxLqSNz3QmXXiKc/O
ZhSiboAuF1zJhaWB3vCbcP/voj+ZaIq5pT83v9GvxYKe0k2i/9q2Z1apbVslyJiuwoj5DR0IMQlw
RY21Gw/tYUpNgJBLP6gLO3kxGFfl9j32j2E6shw4I4mB+5kP/GN4R2jyNMewameydbOx531rspij
N+OPM4PUTQOvB/RjPkGL0O0zy7gPXd0HWXDDiNDJhNGbSCFiKuDKhm4LzUU/tRPSW4IIRabM1KH/
VDpc7ajNrkG9prKgDXV7027dzig4ALuOFCGeitSuSetOGIQK5tCGbZUMT7p1wM9/nLoU51hJ0fGI
H898sIe+c4z3+mYUev77lKMmcTE0B/H74l1hPs4Psw1sUvOYfgqP0UtvfeM/WGd84wEKMVQNQgGg
MwSyhQqfGkWugd6VxMNQekvnNl781n0Yq5mAAPa3+sVcn60H4oVBcuzPjnXf88IghjCIp6IZFY7w
xWVm/qk+Q41b+oyOkWQTCnzWODe8CXjkAUtVQHaHEh4VBst1pgntqImHKTyOgBQ9ZHdqMMouxEOE
e8Uz3oZjy+IC39j6gNKhbouWPdDNidQJk9oq1vuWEw5Ct1/eIGZA0A4/1EDt90nn3d73G0kLUrwH
hspACRHYeWpvrq2qGCv+/2GAcsLzuLgCb43Sbhp9tC0Utd2mf3/BYs8gtUw010DJTePIR05Qh77W
lcMc2dETqA/Q6VSDnCYy+8VsCqv9+Q0mmdvDvD7eJ2IS8HOA1I2QqF7uHiVJlmEqFv3Ay+BNe1tY
bKnXTlEGegD7BHkmPJboMc3D1Mpcz+uHmVvN8Pf4ODxIq9fXwAkykjHXmwOWTil5vOdBskBtyLLI
lAIMRugyqD7CEjxC1hDZ+eJYJZQMlL+OTFCPQX4RjhEIJzStX04bagxr24sdwunkqVb3aIJTUlZk
QuKpS0ePlAQO14kxm0A7L22IEw+APzIPuE/aYAV/o+THuellL3xssuRZN5YJzdSoNp4KgzKtrS3U
g9rELWy1go2W7dlFQU3+3eAJqDIeZBvLdG6JrmhF8zRl3QhLiqkDY+0NmnPfr9bwe8oZ+JurywU0
AqR8iv52QA1QsL2cv2UohbFBL0OQ8Ls4cSI07evvf3l6KBPkdJ35Xq4x+DKbljhQ96XbPt3+8evv
R52ZhKR4NgK8RksYxXFf4eGaJIERB7WimWrnNSvj0JDb+2KP6TLKqIBHn/ImV4gbAcLZEzfkVVAA
kwxg3vvUtRAJY5yWLStg5YBGLaIWBNpkT5xNk5CFnZC1VRV0JoSRct6MY18bd7eni/jjy6GcQHCS
hN4YpGboB7YahqS/Ny0CY3Yj/m6xoNcAQWqeBbSm7aDQBOIw8vIjjwbIzV0OZpKUYVpAAR0QWR8f
kfsMvs3WnJhvafr8A6CGVmggcbA8RP6C8jGr2tScyIVFoGq2DJUbi3sYHGQmQe0cH/X9uJOeKiCV
R7PL3bq6XzOzYQE2ri5B+huoM1RLXZu0EVcEvf0+ObGVOebw3t+zxnray+eLR9uhrqGk7Tmu6I0i
aJzBEdwx6HeyI7wYbrUv8Ff2mOzXw3jofc05osjvcp7qg8l/j/7Gh2+/eAa5uan7owcNHadwE5eV
6acV9lDsOdEUAZ8G+I0C8Stq1dW+MZpSh2zoE3i1dw8RmBLe1Mr605qCVZq6CaVuR0T66sdHZLVW
ZoumYtVgroMgH/49sw07dELn9panvTYRpAQDG+qQAGWi35GetUbvypCfqmB61Pp9Y9WQjIut8D2L
GU77es9fGqL2vC42ZaotMATxS3mwudobVVd54VlpY/pyOA3oNL+gmyFKBpeznA4tJ4f6XAWLZkVI
Fo8uSKqhbYM+Nmf+W+YJrClGpYLuBSEsHlM0HWURGSMXTgac331yAP85WjNes+PwDD3dlfUS2ZpB
QpKEZi4e8atOHSR+letQ4sC7P+0foMFgkn9AtGG+V6YrQm1hX38m76yn4lXyk4wQewOdiVBClhFU
Xs6nkBmq2mpJExBjkd/vIj/y292EIxZ1JiQGdvVO30eHfpf5oPcA481dlAe8PTtTELMgf6fu+MtD
ju5ItImgow3nCCn0y68xIq2XObVugoNGZuCtD0ZbgUB55Sv4759fSDebsR2BVPdff2XWn9FarcUW
HMjDW4oFSKg1OwvOEyTGGStE31GYKnTZqQLWCPgBgIouPy7VJrEex7UDWtAUPVSgCjCPMY7R1XmF
uhUKBiAtB9QCEDhqe4dyN8wgv4+DGF0ZioN+Fc1wQ1fOf0YsouCr/UaZIp9yduVW4lAMyCHEgIma
EVpf36Pf4bjX/5Lijyh2QdkELhEwaiTQaIzl2PWtpnBCHFSaXXUunvF3GnfkGPEDcS8XGwdWgOFE
XK+j3oqZuxyMjrUR825NgsQMbZZS5PUdR/06tfKI8uNSHcmvt+b6A4py/i/dzR3V9G97a7pJ4DRZ
6CcFFopc6TiSl8NYRblR6gjQ3fjI4cjJ4BN5zg+LjdhOgPyoObIak0/PEHricNBAiUaYXYFavLSY
tWXXNh2fBOKjih7KAw+m6NfIAWjJyQ7FT+VRdnMTHXif2j6NzF2Tuqz2uyuPjsmFhjsRGSbseldg
qTAT1DA1kgDSBhxcUOSsgX4EdVZu3Z7dq/w42YrQYkfNA3cHSedejpXTjbybkfQLFmd+lt/KRx1F
uOEpepye1J3sav7q5XYWjI8tyOm/mKRUV6UP2j61ugmYogxOgn1QpuA5aCu/5uNsgwbiEYmK5Kfg
rQfD4Rw0HI3hPSrLh3KX+6zq3daxx94CXwppCYE/u5wEI5lQtc7SNFj2iZ8+DyImnVlVJiOhdxUk
2cCaSl70+OPSSFVHbdi10AheiFZj9lildvmcvq+9OXnTsY3c5AG07B/VM/fBfUys+PsqY3+aaJVH
GggE49f0X5o4oElEAVBZfZx3CdRI3qDg1LyHx9Bsyvfft7fV5v4l2XrMJmIFmvVb60QU7YwRkOJP
zR9eM6t6AJq8O7ACzE0vRMS3/scQdVWr4sBV4PBIEWl/z7L1EtpDsN6P9xPLZV9ddOScAFoGzD3Y
viBqerl6JbdOYU0AzO78JXkAFX7dnjH62Xpann9+X6d2xyjMQDYXmDHJzYK9ygh5t4/Z2c9Td0FV
JinKNfj80V2c8LN3ZUTgu+6NezdQboz2SJHggbn8Cj+0n7Jg4iHo5oopNt7tUV6VF07DRDWTANkR
OdDD5NIYu5Cs12pH+w/NXyzl0P9ILBCLPCbPjcPifdje9mcGqQ2icO1oSPqSBvYqmpDlLB5lb63t
JtAyS6mPLVNmmNx7V8f8zCB1L6J5LuXlCCMEw4GzPBputO+C36uFF6/T7UKG/948aGfWqCdGJakj
Tt/JWh2IlgwswPitWN+3l21z859ZoS5EaYAWq97OaVD4+hEaHgfWS/aq3kXvC8oDg2i8LGMJFoZP
lDXM4Q71Uqd2UltCPbH3Bnv2lqeM1ZVwSgbcWizqVK9FCdW0GLtD9iCBkP2EdK7d2Z2ZIXTO9oaD
BuDmZbFj+wfn8b70AUJmr/L5AwIBH4RAZmgtLiupuPlRoKFFowQaugjI6tLVIDCp5SxBp4Hmjhwu
B+DmoTo1/s69PJifo0MZGIg/OsBmuqD2+u/qvfOKF8npnWE32PV99Kv2WAHJZhR2/lFkI55FxlIo
JlE+46O4h9YFWYzdWT10hONP8l6X3dv77ao6Q7bDmTWa+XcRkxrox5C4K9lKrAQPv1+lWSBlkHuL
ydm3zdE02KcQ89wc5R1XccFaFBjc4JT25M/vvwU3xkaIH6ZP6YF3+q/1R+sUe8UT/PChhnNM78Aw
LZqTH3n9q07wWV6BFxnju7Yi+PPvopxXkkM4JeTxXTZ/xz1wO9mSdhKamKDEBDDOS+JnKOhIfvnJ
OcJeBQeTqT3GDjBHf8Dr2SGIeol+SRZ/5AOAEO9ZRYpNZ37+eZSr69ZC4aoMqyThIfrWkL8162NF
WL7/kzHWiLUB6WZaParzRk5hjN+DkcuUPPddMGUzdT6ZkdqWuzsfF+WMBo5P5Uwnuw+uIH7gzBF5
sthd3MiekaOSzNR7+7691JsO8Nwmdeih3J4a3QKbxnOG5/3iSP7gFB4kri3OGh3gcd7Lfc2aVBJV
0P7v3Cp1qgcIl8bTig3Ge8nT6g9W8ijbhdvY/c/b49u6p84M0dB8ULiHKj9geJOjBOhpMQ0vdSYz
frxtZiOKIpT5pAwIsBhiz0svJQCnoQnVlATyZPfqZxZ+haxDufFWQK8HIZvBYwHsAeTMnjlCIW47
jsvlJBB6i4/vQAKF+oILruXbI9l4LaC4CMi8hjeoDHzEpRm16sSp6VU8r4UdQF+81YCVZEXhnalg
y7JEzRknq4vUQZA3gOyiEL22kQkxm9RZ+kPJiP42p+5sTJQ70yFmUA2CfrKUlU6X7PXSCrPX6S8V
c4g/R4sh4eQFix5SeNS1DmKtKVGFDChB4y7L/rTi3zZ/nQyg1RdEVxISBPRbru2apR/VJgkyabYw
Y2wLG64fhR8U69HFhjZyCodzey9tzDtEHoCqQBoVmboTmvxsy0qR0Re5hL3EcXayOsqhGV8KyY5Z
PnrDb57boV99PPoVlGnQkgBcsxMEskI7DPcNq/bOskLt107T6mKJsYsKkw+P75n2FkqMi3fbxKnN
Ewt8VRRrYi3OxhxHAu22MzRAAiNzGlaPwoavIusBwAJhr8Ipp0442gqXvE3gEmurq4/dx8Tq+Ny2
AAw7SgJIZ9O9l7HeZGsNMmYIwE92HY82FzFSjFvvbwwCbV1glhMldHNTgxhyLa14JDXUfWE4OURR
FSuU74cB9B3cTmLhZzZPxZk5snBnO7laU92INSRq4qM5MLrSNxf97Lcpp4Ge2V4M0V0QVMh+yQ/t
fv24fQxZBqjLtswlCbTdmKsw36P7Vp+9pLvjxdf/lxW6lXOoBl4oJAwjfB3u9WPyMjMAAhv3xfmS
U57pvzRurPIG2TIEy0JiQoxbj/z4a+odI327PZRNv/XPihj0faHFkrgWsCTkLkCfg+7A1YIilmel
/TcPCvq6gedBURDdtpfbquOisirBURzIvJfrCC4ho9CwcjCb84ZXHYIT8KdfwbCMJgyLqkICriuc
NHFQpasg5FVYS+zUrCzE5jk5s0UNKJnGKeUG2AIcCoC2mHHst+ZLRNcjIHl4oKLd7nK+UqUjZY0K
vfDr7zR6mVnFha2pQjZaQMsg5KmxIJe/Hwt6UWs8CeNehwzcu6b+m/8I04eMldXbCEtBbfWPIeou
mUdJAUPLgnv8u/2AqWw2n1bOUUOblWjfmjLEc6RKC8rmK4CjnnRkKoUkeGifh93EAMFd/zqhYMeS
KOiTAE6aWu8VaNOuTpE9LN7UHNVsUxK922eR/MLlS4F00wMSdKK+v4ohuEKc1HXt0iA1XgXlLkM/
ksMEb2wNg5BEIOhBjvpK3aiKJD3sSO6sRDYw90roeLC27lXrHMIgNKOq+qm0CyAi9WhV83pq2q5P
g+ztD7D4+9ZWgq/wI3brN2PfuNxePRbP2ktk356/jUTkpV1yZM+urqZZhEUB7UkQvUXofZYtWTZB
u8fvanEPGQHktkoWq87GoxI2ST0DqDtC2ETm+8ym2vbjWggYa2Vylfkwql5sy8fmdebNUTX7p0aH
Fgm4ys3px/J1e7xb+wVWwWOGljJ0ZFPDhSrXGqeDiPfsA0ZZPkilw0KqXTs5NCghNEZxHHwyWNHL
0TXow824PskC7YeAbPbfl51RNQWBE1EOJmUbyjcoagXaigQ/P3xLqNfM5jKZUPJBHvL2TG1t+nM7
1C3Hd1qWLHqcBaLzwZuM/PBGjgYcO1Cbxr1D+Khoub42Ums1kWZCK2ICl4iUiWX8EF60H9kf/lfx
W9Bs9Pt3f6tMjxcYzGL9YRtLBF6qy7XRx1RuOFnKggXl2kD7igRX/DV+8uYAJYrOvD2D13ECjEFP
EaS/ULG76vvulk4p63bARjC/kP+29jnD+W3P4pkFao2WoR3QDAcLxRs62IvH3l+t2pec3zF0HThb
R2bo9pCub8DLIVF7O48GZZnJkCbkwHW73IGkDLSbjIk7qSjSXv185igHAebaIkw7mJlJ26ICbAtI
E7zEjH7CPZhuF+wnO7F/RA60BZB2bXbRw+i8/lmZmKytQwDJIbS+Ij5CnY0a79IWpYGbOA+E7nGu
97K+MzpGCmrDBMjYQGkFUDDkPq8aXbs1z5tqAlDHUX6grZYlBLuxC8FtgD5aEAqCQv/UVXHmbOHd
hzqp5hzAWQ/63qPfjHc4WyKLGWZzHOhdQLxAWmlpgHMcGRyfD2oeTIKndHdT6mgsOgiWCcr1RXqu
z20KE3PrdOUeJjhWpm4jnysitEO7LAFQA9lF2VgztefyAQFR6CmH0E1dcPgDDrj4v19Z96C0cRld
2KLu/CQaSq4htkD7bfzSAYU8RPdjwL+uroIEa374EvzeBkeRk7iDPTynVu43dvU6eKUtHRZX9ltn
JGUIlPCeF7dmnsPrPOzlZFDbv1TbGnK3+MA3weadGY22UD1FMl01Wyu0f1RHHsm4N8NkkU6d1Cop
B3AxM2RTn23aOdErGUIAyGbag9ncD3vB1XeqJeGaqKzYSneCn93X7mprB9VuLOH+Z7dvdzFy0p5k
o6Jv87bsVi6Q6M98ZYpu/igAexb76KrEx0pAcCbofWblYMl00F+NRBZUiDWEpDjPl19dG+HSiHKM
uAaoUX9hwbu3TrIogEYMlwm4O+mkxtK1KSdKeD3VxxnrEFnZ5GeS2deft5381rYEiR+hxEGHGIK0
y2FI3NwsGZQ3gjoLYmUHCBjQyDoL+bE1WYSoAZh1JMQR0FxayZYiC6NGQzUjML4g1nt7DFu/Drpk
kmUFdAZu9fLXlTwTxKrhkcVCgPQ8+bd/fWsl0EQH1AUhEQPlxOWvj0UxLmLW4GZf3Kz91OSgjGyk
7GxmQ9iWyzu3RJ3AaQRQmBOxEGJn7uLYBKjr9lC2FlvGwwavPFQP8P6/HIqac/zAD1UW1J0TZk4V
7bXSW0dGcmbLCjp+DbRDgZcMGq2XVrK1ClFXVrKgjR15vjNCy5AfM9G5PZatyTqzcpX+FuoaQD1Y
mcZAaDyohQrq8baJrX2FZDXSisiOiiB0uhxICwWcGarqyJY4msOq8G1EV6gvI9hAPxzQbzQbYZyo
6qSmOBJ66fEAn3CmJDhG56aLBS3H2wPZWhEUCNCdhr4EvGmpgaRgLG91AevetOYw2SH46JR9L+xu
W9maLgiygzYXbyEeJ/FyuuK5K5EYx0FZE9Owhpfbv74V/8IfwnsAOwb4E+0R154LV2Ulm3d1EdG/
63eLOUaWuPptAuXfJ8Xni9TiB095ZVgm3ol29ZoKT4xrCq+8K9wVP4GQOhoxMMMUxntIrDT7tnRU
bj+oXv/uG4yhbm1t5AYM1NwAh8RQLycS3KdVj5dLFvQgt4895DlYdLpbGwLvMGyJk2wFXQrN6oQU
XbUs0IV985mHByF3WM+HTRuElRDMZEj+K5TfrAbIS/VZgVj3J/I1wz2QAZnMEqPemiqo6aiAFOKw
4wq4nCoZspNpYeBpiX40JLOb9k5L3m4v/8ZBBaMnOAlJxgzVBep2mSpeyoeIw+pXH8hggDZCQe6c
t/Lc/r5taWMwIKaABeQsEL6rZEbPAqGIr5oiK/s8QEsIeBPASRuPjAfIxqKQjAIMaHiPXwFAZ/TF
cvOCN3E/WOXvuj9Ehh+xSvpb4xCAlNYBMUXugoZJKCnq31Fe5UGhHeovEHSzumc2PA3O4j8GyAec
TZQ61YsM1eg8kADYlcyJJeW6NUsCuF7Q+QZc8hUnoaqGQiwb5entsQ57pdqX+R71t79fbqCriWiy
hAo7vXc5TU7baAUXKkyE0yMHE9PjbRPbA/lfEzSGKdMMLuL1FnSrJbnwi8laG9dgCdBsWUGsiqkC
nTnpub5cjnrs9UrJpTyQHdSUMqTKJSvRGEPZ2lSEPhvddJgusN9dGsmFqu0jNBMEKzbv+NbxyOEw
MtgblUTkYg1wgKM5FBEK3eoTR1oiymWekwgvjPYLoH+PyqsqmgswYIvdTozAlXwzdbGAt5Mkm/EC
RX8JdWM2i1zGg44xje/qd/5cIvT2wePXtT/+gyuFcAUi+wYeRzR+UJbmqa1HIyoLFMzCxvpqdfv2
RttanfPfp05kXY6c3hZ5EfDaYagChJXRyIjGtkyoaMKAn0dPpUKnWvtEUSCFhiFwg6dVe1BdjvNf
15Sw7GcmyEY/9yuNlEYzXxQkA4SEQ57caTMjFGONgrpN1DwOjVaHCYwC8TdGIVf/ySjwHgLwBFcW
Tydn6jxRU0Vr0H3K/8QoAG75z0aha5BFQsUHHcjUQyIPkUVbCqUgfqUXMxO+S2PlyrbuXU0Gchi3
FJwLXSRJytXQOk462eBEU27M+Fl/GeO7iUVWtFUXwRsYOSBSKAA9EuXAJlHJZWw4mPoGy94adCII
dY9gOV5CM/+psmjCyRpTxx4PMJEAIhC2AGV7uc3A6tdUsSCd+k1a7tDsIKnyp04ZzuVU3qDNoCsO
hHpoQkeBkdpqQprXYlQA3NE4sjcGnI/+OEhp7upjZU1emYKLCu1LJPdkFujby5yP1x+tJe1fR0fx
oyNS8gCX7jSvtDKkgLJdZr+hQGSlXr4b/9x2H1tVIvRV/e+30rCdcMqiUh6QTREftXctMYfV7H6C
wjF71R/Gz/C9/5zvG1BKPsI9MkxvrQZWHiKUGjg8wIxyuRpqnUQCJ6BuWa3WBH4nE5dkdxeZCWRW
X/pvY7aFn6m5ROby0r3o1m3rGzcALjM8mEDgAdZrGh6DIr+iD/9N2nctuY4cwX4RIuDNKxwdaMab
F8TMmTnw3uPrbzZ1r5Zs4rJDknalWO2JYKFddXVVZpYYJJ4h2nrrzl9taga9Ff3RYY9xvS0cKMIn
Q5qTtE8R6GxnkwxzFrRAZYyKI44PYeVIX0XodbrZsWovS3N6aYryD7EqJmUMKXwQEIpXwUufSgSa
rIVbeJZdjYc6tXIRzgnYMMCoi/ZnN5hlhrpLPKNRLQB9TFjn0hYFZQTFATxB8XaiexINQVROioLo
o1QfIzOyCjt5Tja86R8Lr7R6V9lyUEVnwRAWZvLKKnWI53GMuYyH1QmpUM381VYsxNzCjQTVPZ70
FADR8LYPEacmQxDjSVBKZvPRV1YbO/c3+aIFNHolmFiU42gcaVeV6Kda4rUJ8eW+ICI85X/+rEEc
9Y8F6gzrUhk0ICjjPTtZ30br+ruMtaVZg6C2tD93VReEGIQvfqCRaN1/zf/VSlyMgtrQ/TzlYVbD
xFyC9qgYjrG+vxBLmwlYUZEwfokYKVURVcspNKYIr+UAiNGuNP1qn/ibQX/4uW+HRJPUzSOTPCwK
4xAfQ7vba5eq+4pRaKOIDKBga5BSk17v//4CPQX6MASbiqcTqH06dYOW/lwUpahjvffQb/H4tb6X
7NZVdv1atJWHBLQn9Snat8f5G2ltGygHcNG5VeCiZQ2w5doKLeTK1f2PWkpQXX4UfZGgWND6jYxN
yB2zNYeaRbb1XeHNX/Oe6MWrbhM93be44NBlcLgBL8abHiR4aktmBH7MhZiFsX8SKysqHJyvZB1s
yvbxvqWljYN3AwjVhAsk08lK5EbbdlSB3g03+kZBOcWqH5gNxJZ2zaURcgIvou857BGbqUrkuSz+
9llejN6Qlz9NBfZdCYBDSX56clI7M5OdtIrBTvmU7dbjf5uH/DTvhHfJjUFvySyUXMDtEMaXFuhw
geEMF4g+Ilpx/TOX1OEw+BrO1sC3GFBM2IU/oaW8K6g9jrgsU8ffSp7gZhk6bUDIod2NK3TiTk7y
LvsYneLo/8mO7SFx0e/yxUCowHjGnYPqexNFttzFGvThzPthgIXG7nWQ58SucgIk7pwJCt+BqW/L
D6M1AU80rGkTbUbuMPygYgkawlrb/G97jjrjGghR0Uz2XIaLNX2N7HgT/ueViouluNFF5fiyDQFk
izwI7e2hNL9nTOf9HX2jghop6M6gcFhq3nFYoqD3jySSB9crlcv+UChkpdTZgu7oDIkN1rvoLJT3
/98NN50+BciuBr0OGzZ6sojWX2h+fsR2chCd52A3vESV+QtNYNFNTuJugjTpKnnvX9I1q7nc0vvs
ap2oXTkLfFBXHfguMt4vpKArvLarZN8ducFEX0OGI1+66f85oBB9uZ7ZAc0UpToFhSAH0fqtYzWs
Zvw8HQ1JatjUARlM+zMdOGt8SlYpIq/JFK3yaUjNaF2Xh6HYT6xn52IEezGw8zRfHG4xrItJqDCw
wixtA//jgYwcrMWPBiraw8o45Ko5eMyGcWS+7uyiM9HywmyljdDpz2G2tpEpeO/XySawBIuFI1g0
gxYfBLyDah0N2E21ziilGZyMGn4V+lKZKTkA2KDR+85nvKSWgCNEk+fftqhITZOnwed9HAx/n9oz
FCp4V/J0D34xgsoXK2e0eNQvrBE3czGB+iSNKphgcFPAfeHxvdFApdDc++6WNX3UGStSNeYbMqTs
L3rTr0oIjnMvMg+G/n07S0ELYAbQecN7VwdX53owYY/XFcIoLBPkc0bcKHVpOoF4GgeGocVZQ/kZ
0jMCyC10FaKIUGHVR4BdXQ3F1XElik4smwErL31O09PbG+l7JIiQIsLjhlqdqAuLfiLd98SH0ZvW
6jZcDfvgc3jUBrN7yB7Qr9yMvkH/mqHgnj9MboFYtHuqOhONx2x0oTHvT/CNdC5wjxCD/OeDqDiq
HWI9CcgHTZbmGk4CMm6xqnexm7zIbnKUPuKHmZlFIct2bxaoCCtMJ2kAuYBQY8NVfPr27drhVrMl
eH+yE8tDLy3t5QjJn18cCK1uM63mzlOeu79QcDNZ8sYLYhXXk0gdh7mRIbA6wERpFwcDWIyD0Vie
bCc78VQ/VlAZ7yAckbjC1v8INvW22/BvjHVcAGRdrSM5sRejTDNAD1RCoEg3ii2vkm1rQroOtyvL
cy7dSBfTSd8LTRbN4uCnyIA5QGVLFqvx6bnv4Z3NcXanFyPpg7nW1RwjkY4VKMUjnmq+VX7IW7Tf
KA7yBtJC23ElPSnW4E52tEpzU3by79idD5M9HkIP2HAIf0OM7ztc5xZT6Xwhk3Q50+eX3cX3jU2g
/osWI1qDxZuxpYEdrNvZRjR15/6qLrm/y7mmDuec91WWlZiKzlE29Qn3P7TNJ4brY7mAcyRwMaBA
bqWeJ11H9+PPKdmMZmP2To+l/UWBfGMcM0ZQwxoVdSB7oZ2qKIS91lYdA/hFMi4WWZG4kHu7iDqS
Ml/qkdHDyCyY3GHeJrBxf3EWlKiuTj2t0K70kYBhgISFCjyeO+URz55iKzqqrbyWRx7dPqx+nx/G
1wLurfv50lh+dOnFAKKChtoA6uaQN7w+85DSrMZmzAGVF1HgRCvlwmYMccGCcm7VjN63ALXRUDz0
iBbaRAGoiZB00Hjzw1/5aHqxRuvmp/I5QOp9pT8IocMZJl9ZEF1XQofnT7mfWevcDD5Yav8Lzoe0
ZBSIJBXIPfT1KeUG6BNdCFi7CXlO4HkYbvRWSRHatZcGqBMXSNwgjAU4FCrgotkXNClXwnu21tzw
T8ubq+cCOWNn8pRV+KhYkmRWTnKINwnSA8eUUZlbihuvvoU6J+PcczmwBYm3J5yE9/1c29Ps5JE9
nNomMZuQ/H1/wZfSUrAJyXNS3CKi6Ndbqqg5SU1CwiGxQneEOgtaHAgIJd0IQmMGNB4a34ymiGF2
aVlRSgV9DirFPEQGr61ygI33UULADRES824+fsotoyBMfoLyByg5Q5ZYgwSyeAOmV/RBrrQCcJm2
eKjM0beFGEL2hUfovwxFb7IulCn0BUd96kychAzk9WiGosmrUCgzr65spNkSqLW+8e0WqCnGYi04
UiIlBi+EDhHAn1CJ7CiV/b72UR5u4nUemeLf8uQjSRVaOhrVPAZYvLd5Nf5VI2jUrtPYHhlzuuBj
odWIUgAaPirAWVCHJVHRJ7H3p8z7LArLyMwgNlOW3PvCZF7ZoHycmqPiVo2wARIqqpAZcCm5hV7G
PIucxTJEXRh800+ZX8AQau0gdBDiLjpHFUiUMs41yxC12X1RrbhBhqFhWs08OiSWn8NkqzPjTC0s
DmlgCoACQDBo9UWNp+RqdawEI/OCKjaBdS6abVfvmXnYJTPABwvA7UFdxKDDwTIQyjyGdp5XCfti
eJA0G/ucKfmx5AsBDhSJignRlaXholobKqGuo7IFDyHGtvrFQY0b7ZF4UwdDAkJwnJmnqwoSm/fP
2MIRu7JLbb+pnf2A9/nEa0KUwZG/UkEhaDYsbM/CPXtlhuyZixAMkoRpHAYCil5bl4VTWf5tKCiC
mYzGE3T5ozDGBhjrKfHACBQ9FlboDAygvB0+/d8/T9P3i0btBT9F+SbdTC/yKvvNtoaVPkFt+Vg7
24KzJsfYtBYLlLoEv7qyK15PWWY0aZ1msNuYYDrYo0mUh2QzdVhE6IWbAzsOiF4gV5CGoLVZuJxv
hSABdtzfN7nNkXbQSWODjqofWKYWl+ofU3TJLRBDDmcAWF4wpZJ2xQ3W/d28lNQDdAFChrg1oIVN
OwW0zW383Ef5VpMsw3ssd8mWc7TvYtWYf6QKBFt+LbuRfd/qwu1+ZZRyeHqO1gO9BqM1RJ8fW8aY
FhwQ6W0LzC0SQSoKidf7wNdCQQhjIG41EKCi0fyucErlzL0/hlsraM4gSgRahLgTM3htRRYjtdNz
RCi9YEDJG11LpdhmVRhulx/JYoJ/VqA0ib4D1H2u12KJfn41iHLRj57t/YmxELfODL+PZhnQ5wHg
/gaUMMtDkaEtGZCwvRkFGzhL4bGxW6safu/P1u0Vd22Icmd9zKFvkALmYj3+9rKlemie3XRmigfD
/2aIWvw4m8ZubjGiGHz4cAK3NbJnlqtZWnsgSUFS0SBpCojy9drrBXqOGxmAl43DQdJPsFjvuMXp
ujBA9sWF9++RTkhGglYtN4KNJDsEBHlGEvoM3r1201iSCxtUrMbxWjoWEmwUW9V8kSEWCaLY9mQ4
5Rq9DVLLNzuzcWrrJ4cnsCzdQoGzctC9mWN8yfmo3PsSanMkZVHHTYEvqT1xMptdtUu+wj/S32YE
W7F2Sre3FPREeuSedHAaWRWVhYrq9URQW6ZL9DAT0NgVORUNmsnQNjazLcSfstIiMm8cSIyFm3kI
LuLX0qnNCFsKXONj5Aqr/Gt+Fb+zb8ERkO1h+cnF46lhmxmkR9MNd6DLEinuOCCjoeFoKwjaPWGt
brRoff/MLNycpE8OBCJxlQATRSMKyWPLb0INgPU/3Sfed8WqrEDhFB7nVyYuc+nsXNiiafVFG8tR
Iupn7m9eEXC8Imx4hVGaXaj5YUgYD2jSYN6gmdL1CSqAKp97IcmQgOUnM/XCZxGqAf13gK7Hg92z
6K+3NxoxB8oNLlFMIv3wEfVKLgIC/c3SNZ4+E4Hf3F+kJQsIOdC1AqUctFemfE6Zp8B6S0LmTcm2
kM2a30T/xY12aYFyOm2Xt6gViZkXNvsicfrayvxNztLbWnBteABjj0kQvAYzhuyPC9cWpMqoSBxe
IcD+drU19XsddeHKy1ldJxY2GsheQHvDBnmNUP5NFKeMi30OryphBfJCXGx73f4v2IrSlRVqOFqp
JEIzw0ombJXcREpIRJtB1vZamDT02gPEE8tPyISUhwxGuQ6NEkmYIt3yo8lJXwTepZ06xu25MGfA
8AFjB/oCjPHUqQnkOdLlsk6899ZYDdWhVN8nVrp8IaYBhhQuAPguQvGk3G3Ol0orqgj+plW5ZoR+
S/MEtiVOhwrZlptWAIrQN3Pr4wnQNlu82iF3a+xqfff3/lFcmiUFyQ1gppAFRa7legtLY535VZ9A
JuERPKtJNsV6yyqqLI1EkcGyAqgYWSNaWo9LylqcfNgQ3jX9u3rUupcq8EBQvz+UBTMGpAsIWQWK
aED9Xw8lT42+GTsfCePcRosICVJedmb8x1EmWg0SphKWBmIJKvUw41JxnsUau0pcRWj/HEAVW7DS
3/sjuX2UwQiRIUSPFZJ9orZV5qcjHwchWETAmswk+cR9xZxD1MmeZVYSgGGMZg9ntV7oABCnng/x
hdmckW4YTD+1kO+qgY4PGKt06/shygHuO940aIIC0OL1KslBpqL/ZZV7Ntesv4Vkc3/qFn8eOTtU
DpBAhy7H9c/3xgA0J5qGE8Y1hLHAvvkvSCUYASFjwLUgzqBfS2oKAG8TCLk3FY4hExN9/nV/FLd+
BV3z8CIzwOMnyvyUv+8ErpyDTs09wfxgZWNuT/z1b5M/v7i0IjWb5bDUcg/nnZP3yDY22R7KIvdH
sLAOIsCYkEtF0z8CB7i2MnNNonZ8nHtju+qfOGH7cP/3F0YBdAsSPhDvg/uiy3qN2M2FSigxrvhX
fv9g/PrS14OEAdlikKDQK4+6ozIV+kVVm2COesVsfmO+QwNTxk5dHAHyLoizQHq7YaIbbSdloNjl
XhnY7bCK5MNcv+h/7k/T8kD+ZYSw3qnjEIPJO4EvmJMqXmu40fDUxgwT98ZBTFA3CK/GYKxkGAeC
IKSWc3lfggPAOhGsgVBuQ4k5SRsGYkV8gJcyhO08O/fn6vb+QJaFrAUE0s7tRa63bBrE6INpYK5G
3hOgJAU2EKSePmX/+b6dpQkjvbNQiYLEIK6RazvSUMxaWdW5N+vrMj6mu252k4RhZGG+ADZHeI2N
Bd2Gs9LMxSmvVXWutAF50ahvTXHjgwYSM5gGiyYQNqDDMDJuEG6kxjF1HdqH4L5tTM23ZcSm1v2J
WjCAgBcPEKSMgI6iOah8MJZ6FxhIfoUrIz6qzSb3X++bWFgLmEDGCxVB0I7oalbSiXXeDRFuWn6l
ZiCZf7UvPEsiecGbXxmhYoa0KcJ8KGKSYulP3N//bQTUKvB5a4Q5h+t7RsdQcT+ve6hASIyqzuJK
ID+Iuh8iLBRCrpdaDVCjn0SshJ3zB6E/FayWT4tTRPimKOeA1ExLvoZiwfWpijxnwq8TS+1W9ydp
+efJYwPhFGig1Ap0YTcaiRAgyoXr2HdP/9uvU76pQ2voOR2xiSpAdxj5jKWZBzOeiPcJiJlobSUh
bIcwUxrEzkDLRYfsOWFRvZfmBtVplDghbg/2PbWB8mSS/bJGEoMfLOSkWFDbBa+K5xeK0ygvQB9S
o6aeVxDLRnJQeKHxUvvmnG1itMYY1hIrz7gwU6S/Hul6CGb3TevsMcZ7U5QS9OedLdynWmYaAwPb
s+AtFOAGSAMABP9Ill4fgzLIYjXL6wJglO0kbrPPBmKajPO8MAz0TABQE8E/aD03Hknx47zQ4tqT
EMFq80vfv9Scc3/DsmxQxxnMbrGR4qRGlzfJWlVgTwgJw2Pc7ipUlNDG7lxWgnQEFUE1saa2k9QX
ELkSJrNlLTbr58mj5uJ6kys1CsIOPz84jdUxIrOFhBviMgMZZWjcoCctXRQrxyEbVdzTXt1bOp72
aK/z0leQu4YebZTvhf+06zPYrufcO6j8RLmdVmcVej33A1/rvQRQh9QdSndQrDnYcyrjRiXTcpWd
RocEiCHitkObUPIYp6YtbIC4h3qEl6auUq0/p2TlrxvJGmQnYpX7bjYZSjHQtcHdjTAEytHUYeFz
tYjHZpY8Q3HUwWr81cDyLTe7AFUxyOniuGO9sN2oXTBFUdhJVS567gxa2/0zcuO3yG+Tdg9EJUzF
Xrieqm4OMj8fWhHBh1Nydoy+uqcw3b3ct0Im4XJBsBCqQoRSdSCwiSrwtZUy5n1IUuXqLnjVSsdF
RyOn3/cf943QQ4ERZHMFeD/c3QDSEbd2cVg4Lek6sdD0XYJmTYG95+rHdctSPrkZCTjreC8hsY/k
PhFDuDaSSfI4K7HCoRlXU7306PS+5gWLi1c+S1/2JsUPAr+CiwSu+Nwiks6Hlw2gOToiQyKn3rrV
oTLz76m2t9mRJd9zU1KGKSIRjxc4gmg896kdJgPPkkUDhANC3xTkjRCAMb7hZTM7GVsBnYG+mh/f
t13/If8VktP9ZaMP679sIwUAJ0o6Y1O21dwPG0EGqbvLbM63msKbHwrBNOLVOJgVq3BFXoJXOxGy
EnBCRHtFOwu9X6+f7keBGGsgwYO+Df5NtU/NygpV0GNYAceNe8X2kODxMD5kBCHLQe3HGEnmeqiD
CM579Pytaj2qMjS3OFSiWHJv51ICPSw863QsItQFEN5cD0uNpyYq8gbNY1fVo/TOO3FomrXmPlTf
KZLPJxbA+3bRSAzyjz3isi7OWqJMTcw1sIfOLpHjZgr6PtcPxq/MaI9xgxkik4hrFTJA0PbDHqUM
VeiMWWoZIMDaUTiqr/qPaoP7xq9rK8Bf93fiDYiaGENymFyF+M8tbX1Q+CBvZgJq1h/ik7oNUFd8
zB77Z8GrIIlaQC99WnesPUniEHrxkIGBBBHkJlEtoLIXWkwaGxAiDlih6gTWyHBKQQxtNpLD4lEs
zuelLSomKud4FFIOtgbLII28G/MNr3/QDFqLlYGjry0ym5emqD3Z1LzYtoRL2DgKum7dXyv62sWP
y7gOkZ5EwwmkGKhxTEpbItrmUSVMLckRc6aE+YKjwKVOhOZIB3gsy/UOL5q0QzcIAHf1xMx/Kt1W
f/WPEqUJOyyc/1iXGMMhIoeEJ4B0O/jt19bSrKuneRAwHKKH4hmdya/yo55/iXb30yfmxILW395j
1wYpr1vycS33CTH4LIIhzb0AlOxIm/uLtHCFoTsE6R9PHhOkF9T1sOJYLyq1RzVcV83M0fPHxEUH
Q+11/g0SCwIrDHNkTaiDdGWOchZzEQihwslEX203a+l6/AwAWhucFi1PEqtPdlHsNqXdVdvEvW/6
JvbA+l0OlAqjSiilZaMBQIK6L0MPgs0/gMro3/+bEepCAalmjgINszk2q8/4K/kAstV/vG9jIRRA
GIhbC9ckklFIEV4vWQga2Yz/ZqCMSmiDOdvf2XY0f8EkCazcUdCJkNUI8wavjs1/ZZLaJXMSTIk8
RBkur97lt4PDO+ge05onSFVuRqgRKfb9QZKJut4neO+ogF1r0HaBagVlUO6MtOW6AnpZkyW0jtYd
5vKgdgwI+a2vxQMEyXW80vHAJek9air1QsjRSKL3+j+y+CBbG0Ezg03+WPQmdL2htsQ4bjdn+mwP
2xBvUtRV6GKEnhVqUulCj/1hFb+QEzYLu+zsmTPvT9/tPUkZojai1Mmx6BswVKR29ZpZ8ib6NRyQ
1ZzIevnL24nLeD/cHC/KIBV1B0EUVj0Pg/v5zym0hS3r6r/ZEcQAOlagmoaI4gYBzaty0AyV2Hvz
nyKClngh2g5j0m6uQ8oEdaHwBV4nlSL1Xhg9xo0d1SdZNtu15/dmmZr9a/A2ou2w8sO5/6NhyiuW
ShXMaQDDylE00PsFlLuwst4GV+LXyvaj/gIdl2Hy5vKkxkqtV4HQN8vIdCYhOvJlthFa8nuJDsd2
+2jkK19k7Ehykq4ONOxJyKeilIjaBg7d9UlrQgD/4iAaPBE9ADfqjoXqunVRlAHqugwlgWsqORw8
f9yU5aYYnSo8SF/DM7AwB373Eh2h3v9wfxYXB4XMDNAqeJzLdOGhjHIxS3MMyh8t0USIU7Pi3aUt
Ce4H4GOkNHBTmwvz1Bd7JO29SfjkSQbDFazaDM2/KbCD8ieGxLBIpulmnf6fQVJFu16nsE/GttaI
QatEi+DI0r5bzZxBbp9RlGd4+SV3+O/RwRh1k/Fqlwx6XAy4yaa/hmmOf78YHn7BAgBkCBI1IKPw
bKCOdFrEQxRJxYjHSf/cgL0gOGVlNejbkzFc+20kZQBHZiAORWwIuhDdF4gLcfMrUT96LTqyQl3E
L1Y8tx5VcwZjYlOwepQz7VFOox7HwZikdvTE+iCgLZ2lGVZ/4LN92JgcOgOz3kALHv5qfOQwXDwo
B19Qh0HpRjCSe7ex4mPxoh0q2wfTWyAte82fDFDt/1QeixRBiSI2NC15pNfobM5c1Una5QNm1a72
pfm1ZW3424f5tYVzkuBiXFMA5cxSxroBfupKwOO2356ynd5b9Hr3reLtvsu4kT3614DORA6gEqC5
cD2NbS23mTxgGgcrPA2rfoMjjX7VyqpB0k22Ie2za1a1U3iHecQ+4nbKJrML9+f+ZyycC0zr//sK
AEiuv2JK+ToJenxFuimfB8f/6LwSrIT7Rhbc45UR6vD5yDRWCpDw3vPJYoHqFnYjfhvofVJUhrYI
FeCgitpPrYF90fGrZrQh29oYZgtFZZY2FMsQ+fOL7VGrsV6Xw4Tt4Q6cudl2axZ2b+nquhoLWawL
E9wo9kMSjmSPi1aM7SC44AzY4VefQjIRXb9jhpO/TXyRPQ/0M1BDcI74p2uL0hSK9dwJo6c8cetn
H2E8mPynyjY2EWO/Lw/uwhQVyYtZlIbVCFNgFgrus2+Dt706OHCLq/TgsVTIl7zi1cioPZdXUR4j
9h49TgCN1xJmW/W4v1xmlw+5xep0f3uKUHoDSANJFDyh4Z+up7FoylEKCmHy3lO3dSxoizCipkUD
ABUh8AVdBS+GawP+xANxHUiTJ72DWzjGFvLmp+4Ys7q13GiMgekN0dt/DFEbQuRbmZ8mGMLlJVrt
dwC1tfX0KqH7V7TVoGEXbRr3t3Y01awQ5tjGafh+Uv/jy5p8hK4AXQw4HtRQr0drQF5+VGpMp6ji
KVtb8o6zfcbWv5EpPI8UEGZSSsEPytQ1xglpVLa8NnkjBNt0p3VbouNhDlvdmg7mbCkOQMDQf6id
HByFBKI7qrnNzW0NPoqGz/kvlpiU+JBaBIYTbHtqD01CJktlUyH/DEXfZx/c3p2PJsPG6b4vviEQ
ovoFADJgOIDBgfZAN8zQBnHWkjyZIc/Imcd807q8UzgzvA3n/HauFFqTJzBZfQu365VZukQSJCo3
5G02e+0f/WVQrbhYc5q7bq2aKD+OZsShWwjj1NxmSMhY8ZwnpX7ELAZ1OczpLJZTm86QRiycNrSL
cF0ibnb8p/DR2PrWU/eUP4S/CcvX3b5Rz7xZAGZBA0XSgnLkpSZlhVYWM0oXvas6+/qYgGSEvzay
6Zs/6ITCVAe89RDXJqnto3cSlFKGcvZ4S9jJtrZFvyiTlcq9Ud45bx5M5P8dGN2zoNaCBDKEsNI5
+VG0nmcztOb18fG7Nz8CW7DylWSlqwIcHsliRCo3+h/ENirEpEqMvl48DXTOa8UHBxW2Rxdv1Nd5
PZrlul2ntuYec1PaCuiGprr5VoFI/xvLwy84xmvr1H0yBF3TczGsq1uk/q0KUpShG+3rtYZMymjh
Ayzfqm15H++5jbyDUrXJCrzJEl4/yfAJKE7h2kIXBOiDXLvFDOoURdBUOEIuqHHH0dWdwFXsxik3
YHYJNmraeKIh/BFRsTdzZBwdhu9Y2mTAuKKYJABgh4f89RckijQ1fdjPXvGKHiXJY/2cn8Qvrbfz
w/Am7lpLsnq4y3w3HJm8U/Lbt6P/xzb1zNGUVM9lvpuhmF6Z00pc1ZDoGTf+395rHnC9y3YJYdDA
+voorVcFLrqzfiYzdl5Wh5cXHZrQhvWYml+B9bF6RgsvdCYH+ayxnC8vgFaNd6gPoqtY7erpZdip
jyzvvuQRLmeOum26OdXEIsPMZeCZtbvMS1mMHLL61/MD0AGoOGiFRR64tK9L0WnVl0NF91rZOkFQ
xMu3LM2GhbsDxV/STRc7AHHOuY/iRYAaiY2cakPse/pL9co7IeTSGit1R4t3xQ1EFUwnBCN8YLjT
hZMPswAlAG0GUAWS3dfbTgn5Pm/E2vfcMnTmt6wyN/23/AxXnjbWqjSnjfw2tSbv29BO404s3Y0F
rwf74AaA/4DmoNCDv7bPZYE0dFnrezsjRUdo8ZU7JJ/5D/j9G+PT2A928Vyd2lW8btZQqTnxBxYl
9iz8Qy0uQI7QTiQFT8w7daEIbSkYhaL5eCyiz+ox+oJonmscxdXgKG702Jipm6xUsPJnMzKfH1U7
ME+HN9V8OwhWdho2EHyyRbeHtHJszo6I08HwDLdPPGRXSDsekAIhd0w/JCK+TP125AxPXnGu8t6s
ipfSAUbpDRi7Q/GUr4RTyApWF2L8a6NUnAgpFh8U9MD3msd2N6+wNxzSDyG3WKiLpR1ogJCE1dcw
OJC3rneAX7RDC+Y752WT6e/DU7+RdhBd2Je8KW/4jb8OD1ApepF3wdE/cB4LC0F7fqTE8LSAfgAx
jzcA5XfHKShrSLQF+/r5qMd2tFc3CXY6BvvNWMdlSyjfkyI3ae1xPdASDIa8DDkMAYluD6qnbmrH
dr1D+Av1U9yw4AybIOwejVOzZtimPdh5lOCUIsWJnQRHdm07FcYaLSAwSkj6ITg9+ttun7yA+yNv
wM3z4kN66DblPuJNZk6LvtiIacDrDNKNg9DzqKsVmNYcMldlsFdMod7Hf8o3/6M8opeNBXzNdpZc
SD9xnvQyudyGhQg56wZdHm7aOH24h6qb9BLGK6dzMgdtZo/ZF+qgVrKPPCVEC5Cvadc7/NOBO/Wc
yQSt0XcT7INlAECPhMQlnkXUmkv5AOXZTg72zd9+O1sM3OUNFZ78vISsOOGmoYsHXf8PwTtA2Ibe
MPFGX5Wuvp3tbNvslfWec9QfsGHRIXBr2PO+fIjRsMFH6Lhe4w2EB1m6N5CKuL/NbiI5fA/p3Adu
JLCNgCVQw62zUKuCYoz2IRrGWdDbemuBFQGYIzQjGXBg5DFLRz6ODiK5v9OOt9FWu9j5jcXY7+dN
dbXueM4jH416I8RqMe3UphMUsSqTtBr3mVkgGmksiN1A8EYEJl+15nf868/v08dkJ/jI2XyrUZMJ
Af4YHQjm44Gqmr+c1ZtvM4pgSFGuO9OwB/h3y+bhBHeBXSIqhRaRyfS7595X9JcjAuXBOUPje2B+
rk9q13JDaoThtJ+sz/2ut9fWe23PfzonWCM2Fy10WX+LzE+IuZvvsmMe3dxeqRsF7P/j8xF9Gk1z
8/m8+dObof3Woxb59PAgmfbW662Pv5m5HVzZVM1TZrW4wFJrTTIqB2GFf6ztv7319bdzElOBisJg
/VWPYIi6Ev7vD8GJbQerdp90c7R0M9mk5gGhoHLEc2TlSau3wf7IzRcvNZ3Our+rzuDRO1NCv2+5
vhg6WQum/W7/uectqCm/FuZm//O5WT3u7f1xUzv423O226+V91uv3teMK/gsJnPvC6goKYvGOBsE
fIH62dq1p1qbz6P767onx0bBtzSfnN5cqebKdNbOwbNe155jmidza66+bJ2Zzrhx5tjcF1uEpsqo
kywH2oyvSSDa965Bxun+hJ8hz/eGS0XUee/7aEsEA+5rjq21fz8WKJjuEnNvYJ89o4hkWRj3u+s+
tjjS3so5bVfe0xvUNnYvD9gHP6wY/8wUpT4J+AGgnUhbJyJ8d30sNE6LB4Wb0/07Z/a23W6CHRSM
DulxtHPdVNaQZ7cqW1jVa32DT2pXemD6OCR2jXRA5f6N9+1LPjKSIDdXGxA9Z+A+j96vEMqjYodK
M1CQN+JmryYA1T8bINRCZU03VZZ65Q3WAHBUEAUUdJwH5RnBMjX8Ss21cjTKdo8n6QQvEDiJpdu+
ne2zDS5VK3BZvnzJJMrI8KKwKmho1Hc940o5h6LGFd0++0LGrGyRXVEcBGXTj7IfXN/k10ZshoIb
GoxZpbc38vTAHyA+Ai8P5ItzaHrxEhLQsa/lejE+9rjTWqfuzE5d1+m67Rj7nGWIWj4lTNIRoG+w
8mSr6Y4SqG2TU4uuWjPSCzcxLmqjSPzipQNeD9CNdKfIbAqFOu/7+VT/MaC18DH/CE/81kD3C3Dp
NuKmD0x+MI0vSNw9d8+Q7HPvn+gbpZrzBwAWS+ZTIajB68WUuTmcZH2cT8M2eJSRxsJ1zB0UvGbm
Vfl6iE4Zoi9j06zjfaYw1vO8YJdnF0k6VBZBdwCxCYBxGpFTdsaY8QknnApcWtV2WBWDEx/R8Suu
3JQJyyGh7I01FPJVcHeAhaBTOdIkhFI5+8JJqO1BdWNb+8QLInV5r38ZWdbomJ60GAU6EoQHaNCg
dS3lKdEouw7n3AgeSog2BLhzwXXv7AzAxdKWmcEB/RIEaxEJOiCbUBA5M26uV1ExIp/Xky5+KF7D
j6Iy9VP1W72MTrdJt/q6ffGJ0jtj59xMJ9JiKP8BmI4u9gjqqEiKn7CglaTO+87qnAEiskgmbwSI
CR0zxim5mUtYIsht0jwdsGONmstMKTIt6gN+L5mjPW64Q2TpLr9moVjokBwElSszVIw6GRoEmzkO
A9qOdrJOoMLIiD5v6nH/MmEQVB2aiyG5cb1ORqRlPCdH/L7d4IwjYaCbjf0nOFlbiFB7P/dXaHk8
/zZGR0ehIUVxMWPaknVoG5bosToX3LjJ84T9Y4C6e1I/HqWJP6/L4ECR1RNtltDGTcWemjH6sql4
Y26GIeT32lNbmFllkYYgj6OH6Xvzj2gTj5ENdnQKd+Fh+GM8+AA4oZGjq0Hd9/500nc6/SXUpdAq
gVhlQ8zvGwh6E7PGNrKZOR0yZ1dOippTyh8PqaI3GdnrrT0g56q4ui3/MUUQm1jjWT5V/6wedaqK
wM+6PsZ4JivYxRAo1x7ENYcM7v1pu3Xy1IioY8WljZzXOVYQvGf7/5D2nT2u21rXv0iAevlKSa7j
Op45c84XYap67/r176LzvDc2bZhIgpOb3CCAt0hubu661uQESOPLy+y9m/PU8Tx4+WjvGIuEfu2+
0DpI8g7WGVU/XkjEP8QvxdraykvFLmfyL09EyMYbe+LdBCY284s6CEMZkmWQEhZrBXMs3H3k6R9j
Oybg85TpgPOaZtYsHRbKh7eP7Qx4brQrrbL1rbVXa9tqHZ+7vpuehbPy0/Ad6W7qsTBpojIDxpkW
JFQtQZi8Shx5WTrG3ASQJvcYqf94c4wXshizIsveWGdmLKKdqXVHN14YC8/JFsFCcXOHBzB9+3LC
6F8Iox9z4VNmQDWY6ggLWx4XB47m8xbCWIxKjetS8fHbHZ6T0E2h970zuOhW9B1uq8e95xj+hoF0
KTLmwGO4XoildKkgZKW4AakQ6nOAJFrH+2Lj2dz+FZ4kxkSpQgenUYEk+krWxHPQp7jKUNnl3ar7
puNiTYyJkqJUEUu6pt7tljVBe9amBcRENc//jYdxIYixUYUnyok/FtRGDY5q0+fSWDX/fetYC5W1
Y25qWFDndMthGTlo3/uxQUl95Kge74wYg2QNnSUBshraMMtJiUSXtUXSzVYXvA6+u6/Ixc4xVqlN
9CTzYqyoxauYIPCED2g3B5GzoLvG728x7AyYVwgteC+xnsGhj6+8RChk8yzPHSsuIQ4ydYxfGzrS
p9dXqDA7cK1bZ8UO7AhCxqf01z8/mCsZzMFMkar5rXlW6ZpEDjIShHLk8l6LO/t1JYY5lsKKNTB3
VPRYakxwinj8+gXXEtCbzljqSylsh5QvJmM4hbW4KWnbvN2gdiGhcpEtQnuUkQegfdKc/aNm7JFI
5nFo4wqYOi0Wpuz0A7Wrgp0tkoS0juisfnh24d67BzRsC9ENSrxI1jP7KHmNH+WdQd89dLZjwG3A
LTLeQyfh+mO3uQAMOF7IYksxvRXFRtGcZaXbrrP9IyZjnRqxI1qhnuRnbyfZ+RdoD1bi2jtyje3d
w/x7qWwmKU3rylL8s3hq1hOn3vx1m8tZt6nsAHEe5yzv+Lq0vKbRwWo6w83cBVT8pCTqTGxuSFS4
TagAIIGooPkssXkx5E1bEjwYGq2iQRyhOUA0mfdRCsowDvVIwlsi24kDbr8PuSD9b8ofVdgmCojo
N/4QRc4ibwpNrFzmtZwGTciUHnJp+4hloX0vROZ3euq3eNSe5FdKIzrvW1Cgebvmnba51Zxi0G2O
hy6d9m/TXny4BowSd5IMLpUR5AXtStsVgROcwmN4pCbOcGvgAI85CVEWOGZbWu7gWYm7en0hnrXd
Qp34QRPH0ibAiE3jbKonddU8hYvZTNrOBzt4l2zpZ8K5c6d576k0amso4KPkpOCf1wZd0vpcFsca
Z34Au9Si3gR4cL0FvcMykVGt4an0Td3tfNoXEpmtFvVu9JWwAU9EYOswvr1tPPdz6k9kixo0AYjq
kC2RiLIeQDBJo0hvAWhHnXif3icSX+WMH5zctFIwH8VC7kdCGDTChG2wFtrOPCD7dWhX00xGH0ng
JCJwE+rP0enmBcpbHaLpkguPf5MzZj+BMdu9F0ZtruITBidxArgJ+cbby8vJBtTJRsCFEE681/xm
vpCVybj2iJVqXRhbqL0LgJ54oZyj3NoZHQ1jUM+8YYl73iolbfr/2sZaGKNStF4xK2nzR1kHcIrp
WFJho5i64NjNO3HFlSDGpDQT2BUTEQtTcJ3ybW0LKNqBwDwhmBTiekX3klZX4hgvvGpTy5vounqU
ygecXYRacoflpXsP9gItiMv/uEDGHUeQY4CrjZ4cLguNAdHAbhvHbDE6IH/mubBcRWH8PssYPFXw
oJyAvXDSrTX76/R6jNcIKx6izE0dl1VLxigNjTIKrQET0eIh6paRSazZ5DSOQHwXEH0LD0ZAOGjw
bwvbgPL4ToJEE3ePqSViHalLbWUslenLoV/pONV21ZyTMh4KZd2OGivVETaSXe+pHbAcgZtJu6nZ
MVvA+o06phKslN5M8+Ctyi1MoasQfev/ajAFVGDXd8ix7VB1WVg25nS7VfKqo9ZtN27ZEWPVOgna
Uny7+JcJuEttZzsn0rI3La2DMuTuaw1YKc/Zz7UD5UDkKPk974cOFUpARwJnF9vgVoA+IsIInrTR
MbVrnC1Gt+rQVBAtuFlUnixGwyuh7fU67KgT0jnS8zCjs0+dQ+1/tvD3DTEwD0KfxQgX2uCmj6hK
3+ra30tlVN6Y8jYMfYhvVxZaLpC1xaMX/VOA/L+06m8pjEZHuuKFWYYN7W24zXa2Cw/ULALlYPev
wpCLw2OfVNh6aciASIFsC01qdifP6ejrieOTifrvIi1wQwFLF5hzwDNm3s9ESZDdGaW/bmuEMYIJ
wyG+i8NbdrgP5oyH1n3Xa4PLCLg8YGtBJnNmaW8AzrUXJHQQjT+DI78qzfJEC+nlkzC6YUEWxSaf
BZscUZ4w13g+6z2NxVuKHh1UCJFxZBKO7ehZVloE8sbCzTChoRRgIcRjAy+dk/y5+3BfymI2t2xN
MWl0wGaOc4TLG8se0L2ATl5+EELvGXsRLiUxLokcpkOtRlgV4Hpm9Xt3MtCf4IHXsvmp3rNtOQMX
CVY4crInd92vS7lM8AM7E5VthxVWjnfItx18Um0NRuIfA1AByrdIGrQK/Av7BsAxOo2rAyuUNfKe
50lxpbUy3jl0ZuzylY/OEGU+DURc84LXewbmUhZzgpKeN2E5NdCWBa1Eht/1spvz6oP3XsxLIczh
dRrGo+ISC6J3nppOuPVzDQ7e443jiWHOSqvq3vPz877FSHx3q96Riefq7mMxd1Mbl8thvMhqLGQj
zToZVdVuVx+Ute/mSBN1c/VXyEHM5C2J8SAbuZeNKempKPj/4DYEvdwAbeedEHdNjOMY4o0zNXRu
4E2l/r7vUrM8gPhH2pT/JpN3uX/MmxqnQplLPhZVOYPTb0M3QG4/WMB5+48KwVjiPJtqjDVhUQBG
e6IJIWr3sSieGaSncGOcLi4s837mgKUAzgcW1K7omxYv1PdxS4PUBkXqFmHTlM+tL44W3klUo/3l
f1aCBTpVOk9q6gBCab1TRGImtafV6FQY7Hks6Z7fjb5TkIMBkwBAcCZzXkY6tUGijjJqdP02XqCT
4ElxPhuU4NGh6JH3F1w0t3x+9p3Dgbe1d+zTlWzmCGsBXJiiNsmb9Vuxl914DTwHNJii9RK9U8AN
itx0lsx5e0stBXOgV1KZA22MUinkASvG/I4tx4gzPJxj/ZTuh60OJ1M5Pd7iezm2S4FspqduzE7W
MP+3MchGcvx1Mdst926xrfcviy/Ont6xKVeyGJMfTSY4VSMsrnVVZLJCpEgjgvlwzuW75wddyWGs
vjUMYaNWWNNbSYrfoi2gJj8tl9+0L//3b3mWO2foEQ/tv5zdvOMCgXUAyGAYg0GbH4sHG6IjRsLs
F72PAyI0NDJuinWzpfVrbtuBekdVLmUxFlqrYyWTCirLPudHMQwQoYuoAdtcN0e10rEEfgRErTGr
nwCWwPgtxmIBv868dG3axqkUqfJGnXcIf1F3Q0ZqeYwR58kzJOgcEe8eZ1Pv3cRLmXQjLuq9Wqxm
KsyAvJF23iE9tuhjFV3FOXXkPHX8mgBcu9kqbr/gCL6nr5eCGfPjgUIUo7iSjD5lbxWvP2LXd8UN
tXcdAQWc0zvBYtgGPVoHuJrEWzRjfjq5FUGIpsjnYYd4i0EaUIoIW+BsgVF0oJSC+kwBMR6uD88k
8EQzNkiVCjlrDGr5PjYfikMHpebzPRLNw/wZI/s8I3/vzlzs8vk2XxwvIL5ytciwy6OtzwHOVpLd
n8RZYtQZxlaHpa9ofLbuydd/3eRzIeBCdNAoRieBbQzjLCOKbgKZlrvTfE+j6vfc0ZAMPPDCUI5O
nRO/FyLVSjYG1MKohQACNokwENgie8vzSG9GEBFZy0CRpI2qFD7VZGytUQlhmWca1Z8kJxEmrHez
XUi+gUlQubpEBzx/ONeFmtUb23AhkjG7SiMpUehjN1F4Q608X5VIGzSr6qgvCptbIbln/i4XyFii
QRqbNiixwCBAhnO2OfnnqyG/iZ/aSnB4o213H8pLeYy5tTogP+be/+mKagN3281t7CbVzwTgrT8t
EHcf7+jdi4hGW0sCSxmaqBn7IyCgLhtBlzfZmw8a884pfqHDsVRcnYczeVcrLyQx1iZu895SSkhS
JJJiZEZDhBvCmH+2XyEPiOnuE3IhizEvol5VlZyZ8ibE2PHTsS8wzPSf9o11UOvan1Q9xGqK1h5k
MsZE/TItygNf8EwIZ+PYeU4t9BPNCAwavYQpqTcg4SpGovj2uJB5h3R+XG8uGGAvMLiM6XYgdl8/
hHrdZ1ZqRsqmLlGN1EuS+nYZEnFm4g8Shbv+F08F7yXawctgiaKBqTSA3zDXTBP7pJDiQNn0o5su
ethjFc9u/VkCI1FGjGb95om8u6WqBcYSCluIQbvrVdZRWaltFCsbq3TMhIiqk2kk/BpP0cvAYyO4
F30CWR9zEZgiA6Yriy6Vh7UJuKxC2bQ//jFddAthq2yH1/gUz1SD4x3eXdj/ZKH9+3phfddOWm9l
2EpMT+ZEOukK8U/+V+78U1jVs/G/kMQYf8EH9L7RQ5Jp2hrAxz6Hn6IkiTx7fM/u5agudg8N+tcr
itVKl2MqRyDiJvwD/1PHHUtRkYz346J6qT+MZQ9A+ZfHcnkbyTiEAcCFCi+B2LwiXoX2/JmBKvg+
OlYrYf/fRDFXTgwtDB5G0A/hOT7GyId5GclPwC7O3f8miFrNC7/AEwAG6jf5eU3mq/TLE0gYEuEg
+bbES73dKXlTykja5EsxJgGUdC1MQQNQA/ROzAm743y0U5egUudEM3/uu5IjuLVjOihOkmqewqXH
vOdcnwHocvYifZkcDKM7Rg1IjTAwIIHGhCsQd66/RTU6X09qI9mKc+2znU/AJ4jcIVsom8m1NLsF
CVbhjry7eMc/gi2jc0mUbxIWldlvo46L3gz0Yhu+T7Ns/yHY/V7FeKRrYsXyGn518mI4vFO+k9G4
Fss8tM3gNyqglYutsBBtBTND8Yu8DOfD2nLjxG4ieEwTcl8BpsfpSCoApdHeYrr5L7XmWKM7LSbX
n8LY2Wks/FEssAPRcgIXA7jZ8Paj56GzxTdrUz5Fi59FZgt7E6zSj3X9TvYesxRAU8PsCyppN90t
kyKm6HQLyy3A2lHDBIwfxk39ncwpL93T80s5bHLD1xXwnEWQ082SU3OakA+QSLQT3NLpAP4juFD4
TYB+fQ/YHO8j8Z8D11yks2zefvjP1pI3unX27q9fcKB1Qd0xzGxivJoF07LACC1VZQNO2yWYGgBH
HS9EV3W19UAAr6IvJjc5FvZLjz7tl4QLz3DHXl+LZxxKVevTqq0gXl5lJ+EtRK+9gDKpM0eb6RMa
wyOS/+bkfO60IkCmTCfaDdrHpDAWVPO10mziodxaC3kVfY4l8X7rTuXWQM/y1vqH76QfHPWiy7jZ
5QuRzN1G24wa5vVYboOl9qm8YbmvwGb4yNbhcgyJtYqOtPiGLg9e5HybGaVgbBRcHyCBAEhg15rV
gRnDgdkCIw3z6bN9gqh5xZufvWu7cHGoAoGIGYQB1yYzAVeuoIxgRkYFfo7O8ZngoiUoANPIk4Jy
cLtWvii+6E/Em5C7Z6xRGvqf5PPFvnilqjQbwVIPyRpmdSvE6NoxWau7yX63nHZtcPbz5hw1BeBJ
uCggG0ExSmTUVQrVOFL7sdqOryp4ge1qX6pua3G8mFspKFmiSxgtBBpqXgbjTRSZqNdRWwAxfYZx
JSUjPmI71IQDjpybaA6m6FIOoxyAK9FqtYEcc4TlF10zmkfpvJuIyRtRvSMJTzvmbinG0S0OUF36
/oT2wm6bOTOasY6Iynm1bzww4AFeSmAe7VYvrSjQIAGe7KwEBEe4NGcHnp9y24gJCymCP5IqAPh0
We+8QxemWKTdiIucyUR5i4/RqX0F7ue+tlPg+CTE34d7E2W9CdwiMvniVtzubCUCAzDrgMsbcRCb
0O2bTBebupq2I3gDBqDZFM+05WdAy13mjuuRhHskUqL59PzYhlFluDJhWPmlXEZZwjRsM1Eop+2b
s+ck3G5jHua3GfOoyhHmpCv8tkXU+Ue3bpBR1OxDDHzHx4u4gRAB8PzVKpgLPFaGAOosSBrtj3Qe
oYPQXKrLbDHN67faea8XI1CQ9C2eWyCMoM7t5ovHX3D7+mC25kzOhvEAiorHmEpBzcpeTyNtO3Rz
Y9U/bQFnSF7et89fzmNJBt216xMDaoBGJ6M1BOfIvV0bZaNQdCPuFXXbnOKBuOiLPlr209Ensz8W
mX3OQ4I08hL/amwFx3bdp9Uv95u8P72/PLdrAJV8BWS1eHbnT78Xi8Ni8Xb6OTwDGsNZO/72bY1R
nfVh5J3PrXZffzOjZb4nFkUzGOp2/ZYDKAuRAIYCJicn8jwBLGJJUPdyB2Kim33vE7lZ1U9QE8PR
uPnuM+sRu32gecQAsiQBNZHNbYyWnwEwItG3s+VSsJdATPzWHZV8Gq5hf3vO9z4EJASA0wBTQJ4X
xjJ5ewVEHBmPX7zo8uyEPfoURmtr3Q/GzMCnpGRcpeTtzSIfuw/M45Dq6e1jdlqazndqA5ICrcD7
z/4tA5pCQWBn0T06e6fQM/HssM7ddv3acok+ziMFzNfhWlGaD1WBSWKzCG3hBa2Uivp2mKUEVTuD
vEbzVzQIu3RqCOlBe+eTb8OdH/f733vTOZJxlpEntE87do9M+uKHj3RzDtJuPgpouJQXGTBGBrNl
jSJWbQgYoW29GlfowWsxRdLg+zQg/LYACqje1oBOWb0pgCuCqp2+cxTl8PFgziGIAXL7+L0E6mC8
1BGBhbaK3L9hewFawVTA3sTL6BV8ZuRXZ9czIhJUDA9cW3XrBgDPADAVEqUNpJSt1/fXT0ytKsPU
2L7R9HUF9X8NkZZPMFGGIBh1rgTdjeiKAdySiR7xNxkt4UCXWKSa+9iSqDSlxm4maCUB9I8ACQ4l
s5lV3xa1ECnGtrW72YA/GqzjCEA73EsEDej8P2bLwQFNKg58h9MeSAz8rc6lCEcJ2fvzb98lT6Fd
yyRAN+bqcGhti0NjplB7dvOVgLGjNOvIRbK5n2BKimRMLQMugEGSZQwkF2lGqyjAl/EXkkOLDR35
TMhTvixQsad9dj18fs0OCL6Hs2e37yUQehUgRwL7HtEVu2dA1QKhSoavqbAvOXlDDsoxoH4pUQgO
DEkOC9GWbuOrjt6T735/muTzk8Inldg4YFGLn1TDRiAcH2InA8wPhip4Jdvb8A/sh+APE0HpCBo9
vEfXOoa2q8LT/dzE3QWYMIBRA3tYCKAGGsjeJL8yfAEd5wB23hbBqMMbqLnBAsKkKbBtRBWYLJg3
xQjttXxd6MBXXEfmtqCMfctoKQJ+pgYYog/sOAEm7WRh8wIZm5eTCfXdDx98LvrTHnSttOHi5d0j
6fLpBbW4xAY8OO4iMnDAlXr5enye8r3bSPE5EWqIpgmcjOsv7as+w+uka1tafDVRTAfP0KLYKzOk
p8gfFWP2OupnSKKSE4UM7siptifDERs3440b3/GXKFwPKD7BBY4cFQv40iuR1aRibmyTt0Z0Piaf
KB5CV7R0Hv3X5M/jld82WuPOmxRHEylp4HqzdogStKVt4xnbzZtGnAlGVJ4DnMsgb382H5HzkUOr
3/B3n8Bc2vRmqfgz1xO7e+F8CjV511cca8YYEsbzMH51gxqka0VThVltbTHsdTwFtgRD/WnYOrKD
gk0xNJEud33yZyL4V5zCvDo645qiq2Wof9ixyYmgbl0sfA8aEzFxJ1PiREZ9wyrQpKgSrO04uBrY
C9J5EPAbPm+CeAAoX0hh21jVaVTjqYCUybM9cAqqc1+x45dPA+Af7X40OIu64yRDnmmgrRxiaaRz
reqaEYmJNKbeNibCswg7FZzQu4treUJ83eBsDaCRwYwaq20Hv/XxGd8GchZqHwD0waAdDtli7pmH
leZxVXmwCJjwKrCnZBptT8JEm9ZynHH6W6w6gdAWfwELDwg7jCzQ82Wgco+8bRKAldfhQU/fJjRh
0GBa0W2NrDYuEPP7stmXtS5KwjZ6okndAWPUApEWNYpkNmap5+YydIXUlftZZpcLnnG9Ta5BPLYR
KQtKPIvExfU5pqEn+1VRWNvOKQH3XcM2hcRwC/f3SwGPUFzwHr3bkjTa2VHIwYsHlC00HDGOAgpz
td8qSbBLf1SgRQq7ZGmuUjfeDEeARXrPPjxV1GO4ZZ+bpx+5GJrUQ0KDhjpsyj4bx7JJRsjNXcDY
LvoDWHaXQb1V5jqP0Mm6cYaoLEMGaRQUFfEBs0Zf0EwQl3TBbv32B6Dd7m4nEUAjfs3QpzaDcURX
Azm6RwRW5HiMnNk3+gByeEmBc/p296c/gPf9btAZ8IQXdbW1f2/d/WRvA/fr5/BqLQ/r0V4YcFFX
cJB/L54PXwgtDvbzwXZXzuObdvOiMQthjFeSF0gK04X4W3UPYrkFMDR5+bkbL+gswwJVNIBpAfrB
3oAy07tYqIKduJKc7J2Tyr0xv7g8yMJAuTHVj0QZ473oOSgNJc+Euh3JnjbHPN6gM4f5lX2gv48g
QlRBjIsqN1WFi+RijwxyInlWsJs+8bSQk+mcPnbAS4nRYgakQOrndqRZ/Xr67Q62+2XaK/K+UIb5
48+4rXij4VSFNUSDGzKsgK+6/ox4Mgyhsdpk14+kHOFBqqDB2gJMO0JPUP1L5s5t3IDgACRchunA
qtEHBSYP5gWQpEroWtNPd+ggMJ3GQ1OyYjd42+kw2/PX10+667lQ1Kw+Ih8CtkiF1tgBYKydU70X
uy1NY6v7htdsgGDsAbUIZNgk1ZePN5Mq3OWRIv2oAOgMaHEgS4ErQVXqUkjrd108RT6QLMg/7aTC
1BDeLfRBnFHWEQ9f//ZYqLHhF4a/LZ7kyd0MaHpO59qLidsucd7oG9tuoWQDymuwyiG5j3opY9uF
KmxSozNjJLKsWb4Cc8Sy/MZ0MgUfhtsM+kspWJXcIiXrgFGx6LLEVUZiCWrJZK+MRM7HVIsT6hoQ
0c2c3fGzADA5KlScAOom1XoWBQ4ZHeDtkMkGUIGnTq2m58k2W5Z0zN0RJAROGB89ZrtgJ//2N/2+
cSf0Y4QkRrYjG+wy5VgAiXW96EfAucM4LvQS1WDmItRiFY6RnqKhE83PCqqi6VsqkxTjlV+YQfG5
SJys9wN5qMad2XwBVIdGq2sVSvMkMPWyzLdh6vyy3I5GrEh1bV9+uSNyE68tirA6b5Hs6wmhcPIQ
SxjU57rtqCmEQEmBv7LNklnWgZ7BAm6kk9cL8CqkjgQkQN6+soYbNCSI+ej6AI2Ep5Qx3LXVAYyv
FEEIC9pl/9BEhyq0q55Tbb2Jk6gYRLUIlBBaKkBjud5NCVNhQPqQim31FMc/LYD0QS0df9agDQZc
wAsnOjkbqGvbgvAIMAE6XGcTXEeMuFhLvNwLjHIbV0Q3MHWck+RTC0kWkGXeE68lYe1MPK6cG7OJ
wU88UajfysDGRiR9vUg5TECamUJqOupIeAAgqsfyFIfjLbAvOfZSAlCrikecQsyz+A9hZ3iYTY+q
rTW+aski/PR45ah7EmBawNGNs6J0CdcL0YXUA1dDV23NeQci8J3RffxT20/THCDNAwe4Ca5PRgAa
44q+VqRqOzXzvJgryu/Hv39Hq1GFAlk61A16wKJn1YYRKXmZtNuQTIDpDbdJ/s45BUYE2EGQrEHZ
B+124PqG13O9R4PSDqExVdOml2cjsJ+CTVf94b1j7L05S0FWQbIo6rAMXu1rKYnaVkNtTNMmkx3l
l3dSnRSZbtkxiR3xWIEZ9YUshF9IlenIP+H2sA9ZCFqzNEhGfROFbo8wfruVx1954f6jo6FScPYa
AI6BbYonk9k3Q1WztEW6dSNZAHEYjI2xMgNOApLR379kwBmlQCEQdXbjLlyLsui0dGhUfROgA9IS
7UHriD9xXF7Gf/k/IajpoE0FqRCW77qQdCHwU03f6LDM04L74rEKJkG7RFBu4SWQDFr3uD56RfP1
OAEMzEYJ3oPkRQhsLQzsx4fBPHJgwkNgCrYIvDnntgTmkQMcZ2yVGGbahtVMl1Y1erzCfhVl88zN
Rc7jxqqXhAo33hjIQuaKBvnX66mrXNQivA7b9r2M0bhFvPWgEl6ofbMiRgqza6GapugzhxTxINrd
vn3pIpCVWd+lxNk6VsfY5VD1uNAxaZAbNZ0gSMmJ6gSvyffjo2EblFDrUmnrKWJp7BdOinmZrSHw
4kKMR+QMRrf4bZZkQP8Z4leVtCqJdcCEAIz+N0qEv6q5sEr+AAqzmYezAJxe38N3cShWNFf9+KvO
AK0XLyv9KoAuoeoNo6rqGgvgqglpG4pyj+Lz2yYksw2KWeQPMueIu9NzjQmQMCONsZFY8d1lDPxy
/B8SzD4+KG6dRBPK7v746+mUv4FfoHNp6jhAcl1GR2E+K8BAg4wICTEkewCDhYDZqGeXHOdPT6uf
wxqNK18/j1d0bjJ6tCJGYyrLHAxg0k4oVuRIGazX3UwGRkmEmWBrhq7tdbOIdpbrPemO9ad+auaa
Zoe75mAvevTvoMy/UAjHtLBRH91lzHfLsCp43uFPMMrlNaYYe1ougow4R3kc1RwLrVghKji/XlBF
FMlWPXK24cbcMCKpvl/ocxqq3dRbEKkqv3WbYk5SGJrUPqFeUpI/IY4O4FJvyjxdbu0fc6ssAzQh
6m5LB7tmUgIwfCIDY3n2u284Ssf6/uiWQvgLYiT0M6F+CLTv628rJwAOtVOMu4bRqlfvp9oNCLed
QJ6XJniFH+/EzUZAmALNRnhP6yAi/e8XG6H3foQG9NDbGrITWw5ShGmwNnmd7HfXhG4APOvITKKU
xxxxBbeiTwyImVCXPUyLBgQGKfCTUCxLbP/58ZrYXge6g7D0tDEHIbeBrtbrRTVRosaYlxW23ku1
l06qNDPRP/uNesU4zlb6UetcCZ0qGmcv2TQkvFtKtAdEOBAogHCQ3UzR7HujLuR8pz0bFLGpcBqa
cRt+FHvALV/moHCYSbyIlebLrq40pCL9iQjOwNiowk5eSEKg6YC4LXYyWEZfo8aWDFKVdgZaRZ5u
3rw31BQChg0wdHDKbwD3E3iAkZcYxS7+KZbFPgYPqlMC5+gUcBHaqSFiVgWXHO4ZHk8A7LExVJz7
XePHWFUN6hpwOJV2gergU0j0L++UjSQ3lxGqAbxm4DubiQoXyio4Q0Dgs5uJAUsxQfqt2GloAD8l
6lIBmmC8iICu0c4eq+nNm4o+b+QyEA3C70GcyNwJX8hBmigZNXgZI/Ml6Z8KXs74xgnBjC1sKiDu
YUhQFWYtyeANUxBJza788Q+1ujWC2UsHvMnH67gxIVQKHCvsGX0r2fipz+vBElK12alzxTGO7VP0
8ljArdZdC2ASxvDlLGCAQICM6rWO4psOdh5QhnLOg42jcX2RjEAogBZd8OqCGJExG6Oo96ovt7tg
iVzasvsUV9XJnzerGBAn3ls3f7ysW6PIyGMeITH1BEBiS+0OVMJLfyWf1GXhKq62bHrOEd1dGhpH
wR2BvBZ6O5iltZOR9EGttrtipqBe6DQmKYCum89a9McmTogJBzR7/K4Xj5d45q29vsVoJ9Vhkyw8
MyD1YuSmbTmGsYAtVRbhnxpD6F8fAapBLniaVUxtwfyvu0UCI4nZmDfZJ/Wi+M4/kFLT8RqDltUk
4LKPvkOeIbu/IQYCAtBjn1tdrs9amibLyBVsSISRWqALkCFAq8unPMzaDvnteClzXI47twQkKX8L
pP/94qENlVbKQh0Cx1WyRNeD3Suc5+dWArLAyKWBoNq0aNPrtQQpzrTA0KZplzQrpBnSYiOBWtNz
Hh/pTZAORlk6i4YQzTCQeNbZheRd2hZGJe4ywG7aFiZkWnDpyk62ajbZHx7i3Dl6vdYgFLtE5GEB
eoFE/bnb8GLfLLORDVCVCjv5gPy88KY1ZOk1tn/KVkB23Qizx8tji9CU4U0FRDwsPwht4Hwxu1g3
TZDUtRTue/QmdwvLTQCYIzkKSv0JYKsEuPiCPeuhm7/lz3TfSraW2T3vbbiNh9CBhaQEnZHQELSL
TKw6juFgZHme7zuIjV+qZ+0jPoA8CMMalJo2n+t2+pTPxHUK6NXxCbMrbjKf9uJRPo7zZqYtecmZ
m9eKtv3iJQGZ6TnZRN/ry3OoS/Sv5hM6TwBIg4P4w7+TrJ3HO0hDZUCFIfEORkfGWJRTiqox8PP3
ozqLduGL/Fs/hZtu5T1lP+BVXKFVDl1wYAZbJv4q4pa76Gt4qWkoFGKKAAB5NOoD6Q0jHhkKQ9DS
SNnrK93OgKO4rwBpG85KjlG8UWkqiILGgGQc84no67neSsXqgZynZMpeQayRuiVKlNHsU1l5a/Bz
Pj/WZ/rRV4uiOozsHfKaYApAqetalllGQi9YZnDYuZxl8H5Zvv5lUbBAv4ki6AGtBTYvJGS1Ddks
1AFhy4BIij4XthDYBKYVRFaaHwrHr9GKK+skr2wxRjgtLtEyXZC8JQEmHknL2bB7kvFcIVcHEnha
qrteVmdORTIJaXEYZmhu5yHD3egY1gU25PPkCFwNFphOSvw6jwe5OEhv8TpBy5IJbLgIy3h86qzj
B0/snHREJgUqhv9dLwKdU30hKWl50PX1VK0Gaa5a88iwFd7Y8O1u4brQPlcErDTiYQQFatsWmtRW
h+pNcdR9e3q8jlsdw89THBkUhilVE2MFy9Y3pbEd8POOSjh7dO/T6SSWhrQjQAJZXIjA08188Nv6
ECZkQrWkSwISTJwDvxGCxxiBvKzSxD9qv4zrapVmHQedVxxAQB9/VdMJfs0/3CLk4zHcAtcCZRgY
Z8Yu55mgdU2ol4dBdjAqW5bO49+nX3hlQPD79JXH9BECsRumLMXrrTGZ/Oog/Epf4j8WSoGpo3Ed
1BvbDzEYqEKnH+09RvcGo7GTmMtCplcHGdQ6ieCAdVGdjZi17dBdnqOpriIgzZsrzyafpP5Gy2hJ
AzA+lCcZ4FpnP/3iaSv8GloYBvVBk5z8T/mSv4wv0c5DH6iB/orxTUZerls+3lbWWcNhIcCkyRAE
TTpGfq/Xq4aJrHpJPRyGzxD1VuSfWkfijQ3dEYKMmg5rRudLEdNcC9EwYp+D9lI7DO08a9ddDcbp
3jw8XsmtiqPodCGEUUAkdNMwriBET+fysAiDYxdzhqzurAPpKYAuUKtGQ0xmHU1o1oFf6odKfhqN
JyNd9wA+UzhHcqvpAHLCSUi0dR+jfXShF2qQjbEPpO8cC1FnmveuICUotou+XUUNx8m8Mc+4prDQ
MAdI11jAdr+WZNWSYsR6qh8kEm+QlUK4w4O9udVpcIAg9oKfAfibGw5lNcxGvQg9/dDH7jzp3cdn
fnsg17/OvP2apwmSnuDXfZpSm8d2Ms2Tl38uA7UgOIWIH5EeZkxnOA6+IZWlcagCV+vsEV3P0iZs
Oap1q734dQOxPrx+2njKHPqoe3lcjwNUS58H8PWeuffjzmHDrcRLo6N5Dy0HdC8v1Kqo205tm9Q6
bPxm5omLrrJNwUkS5x9vF7pFaLCAuhMcJ+auJ0PReVNjGoc+d31x3aa21bmJMP9vUhjvaJLEPkLf
jHGQAA8/HQuAR3p2kXPux+1jgFE1dHKiNYR2NLBPc51WWtr3jXWoWltOSLWEKK92J+QP/nBLtPeE
ocWcAtLB7UcAcH0+SZXrVtdJ1qELSWjYQeluoxV6p/pnn1dPuomdMbhFeWf/J4t+y4UujLFZ+WMl
WgcJ+Lyr6UNqiHUMlyCwcIXYNXlMvneUG7kxhOtIRyPRaDGnVagN0IzEyjtUwBZABhxVK+P0WCHu
aDfKYrg5aJ1ADwXbOORFgZ93ueAd+sG1ateDtan9d59XQLizEngFCMrPvhRO6nrjvMxEm21heIdm
AqhQTALB54JM3S4FfW3on9Ax/owV3TTVA90YdZfMOxgZ0VBvcbS5NR+Gf3xPDUT18KVgdhD/nRNT
FyqgZYbuI0AQDj1AAKpfXjs3a1vjBbO3bxmkIJOJZkPas8G2YP8/0r5st3Wc6faJBGi2dCtZkufE
Q8YbIclONM+znv4s5j/42qLcJjYaATYaaMAlksVisbhqrYarS6H0Iu/kNacgdpxF9xRmy+GcqYwE
d/bmAX1YtIkB3QhAE+GapAKomvgeEqjaOz0H6BsCk4Ohdsvk2GyDheFHKNpjR5mla+7MpGDYvrFg
5AItE1Y35CC/u+1qKgsx1ny3bb0TCngu3jArpwY/YeP0AyPqzb0PY0QTGkprmFP8x9T7Rk4UNE6V
vFNcPuS5pTWO373d30f0iQrUJo86JCErx7UXQtFTE64+pFw0pN6p5jbYRD1v9ZkTKYyBkG1yncwD
f4RyJzmO8NaHOy51FpWBCzGywI1O2TE9sTg96FnCj5OnkwVuC4JGMPHTIQTiKLQ6uN5P5WvRPAh7
mfX18zlCpEEARQczsjNUsacGakFORMxTdtKc0GyeY3Q5MbIBGvyJJ5/flgVc2ghWC8WZqYmq0XE7
V4b6pABlmjk9HsMlIuG44a18DSIi0egaR92es08wzynr5YKB5ZnVhsgHqARcTso2czCaW7ahm0dS
cxpMwZY/NNT5Mkgv5s/AQR9S5isbHScQJYBJJgpWEKwi/0zHGwmJLPhDE5wlNNn9LB7a5SfG/BOY
3VsG8iFoSxmxBSGP0OgfXRaCcHYc/lrHKzdg7thcSPKm1kWpT9vBh/X2tcdjOlhidSvIjPYnN/In
5tSStZs4PxnrlTUqUnFBnIotXwdnKBtBqptD+xbkRk2hWaKhSbPu72caKI3AS6whx8cjngr8D+VJ
kqsnjde1wbky8nW09Y645W2aEBgQflnuuxV3qZdKzigGzF6+YZUQhKB7CkcLrn3UGCPJF70h9cNz
9tPlpo/+z3SpvX2LfwR0qxmibqirigWqnfvsr1Fg6HFNxtZUqPAopCNaCCA/fR4lM/nJDgnaEjtn
XKtmHq2T1tQY1UE6Y/sd5AKBDJB9XAjp9DBBDlzpPOyp5rgKfYBGVCNKjeHlz/01nEcDMrArQ9TA
ChewVFGAoeB5+MnPi632nXw0ntFZ8YOQkJZeafO2E9Eh2pvpiUB773/A7Zm9+gDqbl3xch8OdYzl
RBfsaegNUObZvA2Vq0vtLNZLhjniHdQOmYyX2o9ph9ejtoc5UDbL5rv4/Sg/4EUSvbnOTn9cht8s
gurbKwmQC4CQOFjp7LGSS61Eb2V45pOtiKp7n6zBZfzkPfKsiui/TOX/TNF13UzWfS3vYErXn8SF
Fe1aNBhLqGVpL+HG/2bMJFmY2UwiV0BvJlgwoJY+jWxdLMdRKvbhWX7K3uNzdCz2idNb3UV+8Y/R
mWNVem6FUmABUU5AURknJH02eoEKSQQew6tSa8QDK/exMHOIovX7ds9iy/gXYyq4AVC9QvSm3NKT
oirptBZzGe+QD3l74bQwlcFQgd2Sl8F5YD3N3zimkFUgO0ffCR7meGo6R7eX205Uw/Pg6P4yQYfv
8RyzUPvkR+g1k4DfUVEuAcusQl0Exy4CnLMbgrMbPTf+T3I5cKqx4WvDG/5wIJP6PDKcZJbPILwQ
7kEZt3YEGpG6DYYCt8g5QQ/OeI//4s5Zv0Tv0WOCUvSqWEZ/JIgtt+ZqfGSYvXEOXpulS49Rn4/8
WMBsY8agoXjw3qUTb4/v/AvHasO7dR6h6em38g1HwTVxug/0IYmDQpQi2CqszxFk4d+QUDK+PBO0
fmbECmAkXaGWECU8XHeQRZNwQuW3ndrl1cAFyRmICsFIly1nGt/Sx/jUnBPfYMzjLWMEr/oL70Wl
jdoFYZMscL2GsXLdnhOnKYz2Od6YyUO4KRgnHgm89Lhw0KHKj+o0qv2UKTVP1Q5wxeSc2sExY/EQ
0/3CJFch5+j/fp6K+wsvGIbULZJzMJiLbBmWThhdwtgYtul38ZlBxOx7DLFe/MuwSp+0Qwdue48x
nbcOW6RJaJb57S2bUVz1hVuUmtYnZxDbn2QL9EjjZ+EEQGAujq31pDu1yX/qSPmzVbVtGBM8e28n
U0BgkLjAoj4DhNfUUZVKAhkzPybnHM/9HRrMgsiIbWCaTHdAu2WzjB65jWS9resHZddfnPTUHsB4
v1J+cK025FPwed+7aO6d3zW5/iAqGvl4s6q0DB+kGOKm+sjtTyIwEP6BXDGgSRCyVyAC2Znud7E6
ZlvgV4xyy52+Ksiieo7+pOHhJFjXK28fG2+SVTtop8pHdNA3l5ApQvibzNL+ef2x1Davs6L2xBYf
GyONj43kGKhmfK5Nbim+WMJJsZqVe+BfmnVtru7P0zyDIKq/6K5A0RE5hE6tWy5FaVuUeX3WnmC4
XX/hilY+J0wVuBv5A7qrwEOhksYx1IopQ51XynEhwBCA3U8juqqjHYo3xrhBo8KyZ8To+Xk3NUYt
flCnGcD2aX0ezAHMah/6ez2Amez5/tzN072pFWrVEr3EMF1Y6W3/4j+z4LDzoAVKHLgpHh9I4yt1
A/rbT53+Fn1P5RMRfDHycFaP0ifIkV7u//yNjGb6+yQ3uColqaLvuVyA3xd9M3qPtv55rVdGBM6A
pwRsTKxn81v28PiHMgMes1RStZ/aK8oi9BZeJpyFcwzRxBCCFuPCCJ+LS/cgfzLT0flKozsMBR/U
03E7xB1tam6R9bgzpY1wVjVTfFrLsETA0DsR2mkx8kOTPzEmlEzYNCJMLNIJsMj5Q9iVtXDmj9VH
uiyck/unXH2FhyIyXZax+UlMHlLJSxHqQygHkuFfrZ7o+WFN+DDOyXP4p6iM/qIcutfkkd+hZsIq
qt+IBMQamsXR+KjDsSlrXhHJ3CLghHP+1tcGSvitMZqb1kmPINXvjPbt/lT+poGTqSQ1BCA6cN0l
/LF09RGNnVIVFW51ydeLz+Q7sFo0mSTWCH21ess/lpYE49WqtGu7WzW70krO3bZejg/8YViF1v2v
mecK1NdQqQiXyRGnBXp1EaE3WFgV2k09sN6EAGgQvuav7wFMGz/ekhHnZ4DNBRC5KC+iSxh9QnPu
IS7sgX0sRO285Fb2+jMAHx8m3zTVLcMSzTuEV/mpJWqzxKJSK0IJS4OT78p1uuyN7xRA9xHEq7JZ
o+HHFtDiU4Mf2l+1VuBoSxUk4YIVLP1NAkieZ4+PrJsyTQs4+yrK6zJFakgpREMmPUAiNPyjbdJ1
CjUTwuQsbQWQ38YASnwbYNQAbXmHPx7KOJwj2gsH0g9G7ERoOIoZNfjZ+UtNFpVxj7HEoxaDyepM
gCcAmCDUXaSPieF2sxORskMdv0KV6VkW/trJngk3EEnvwXDy9fJBiLeqnQsQ1Z/7RudpDTEKyAuu
FL+N1ZQn6DzXJUqqaOfRJrKs0kpZjavAFDbhYUBraglGvAcQ4S03mFfnvu0b84qIDb03FKKRj9La
D53Uqn4Z5hxSciMrzJ43PNTvcgNlJ/TG86z3NXEWryEwAVELvLUiiyJUANMQqkVRloeRF15qUNc1
+095M5g/kM16SNCG5eGFH71r/LJ2UFNA0xoLrTCDwgNJjA4WwgEAmC9efsnnXUVwTa75upfi8KI+
QdEDLOT5qrLNhnHMi2STTEIpZYYKXp1QhGWISuUlMVxHAX/YAP4038TFVFyXyJtlwz80YIQLwHYo
GYSuyAPF5/2VFWfXfuojqKmOgdpYVAE+In/1Vhz4LKCkjQtGZqJug+bKHrw86ESDGrqRO5oB945N
5QFC9+b97/jNMejJABMBKlRQ1SGY7umcF00TZJ1bhZfqI7JQUrF1MN254NgXwYW3sBMLX2XnIHfs
Iaj4eapBVguRYDNwsp1iltDBhLTim2o0a3DfObyD88D8wa0eIrC42UPnrSe64Ewc8m/z1uyzNXSq
kWdNbEzqs/0wbMtIlMNLa0sgr1+jxZIQFx1HNDKKoD4YTB6i4Pm6cCDjcDw1dmcDPLrmbQn0LsZH
AqB63xvnYMk9Mom35ksLXBcPsBwaz4Aip8sdvdhnaslH0aW39QfprbCSn/wxXIroDF049aq0wBoC
clLGbWH2Bos3/iuzgEpOV7IDdt7LBpitd40jH7MjJC9t3Ro3DYrF+WaxxNo+iJ/3/WfW2wGryCV5
5PfkRU6lX2/4AIWR3OPjy7irjq+EJBfxOLBCe8Rl9OQ87nYvzvfj97f72j1ED1xutKw0mgT9qSuQ
lA/9CHgyA/kBXT5OEj3Es22RXtz31OY+BCti7tZ5voNRAq2FOg8yD0wzdUkacqFw27JPL8NGfm7e
wVr17hMF4hV3Gv7UVnd2X+BS+whCKPmSKQtOAtJshKAOIPhaEa3I1L2n7KQ6KXwpveRQ/JStces5
LwIe5VKEAyTurNSHOMo9c1QYFoaojSN0EyLVTFbJsRfMxOTX+qHcqmu0IaykZfGkHCq7tlCOcYJz
+qRfXAuEbi8LKC4euLf4iRUubyR+WICrKaBiNq8HIZfr5JuWeIQFc2nh+LYCtTFxmdkuKLPvu/UN
n8IJRJrm4FCkJXm6l3ol0XtZzcLLAwDN1kk0KoYm16zdGfvmysJstyp9lojiAAvyu1eY3XP0DVHO
bfzZLb29Ia2G0JLXAdornwClYAlb3whQGBfgGihzkcsgFSnkNJUaCZfPS5IYHY6+VXlkIpJnWwY6
BcDtwQqqeaTJgTrg0sZd1F7iZZd01/1wXzD2XDyLH8nGP+NhealsItcYf8Bt9NhdeIYLz25n/2cc
WDuC5RJRHJquX1t2ZaYNIYxfwFH/4pv+Wd3FFveYOoFvsDYonZYSa6BmhdYfCnZAVlCHUdjqY9HI
fAbn1FS7eIoSsx9RN+0Y9clZgkQbooZVdHWS5MWYXSRAXUxvmz3FW2GTH7QVKwgwTZEdcpWLqSOf
ayLw2Bdu6+7zdfwAbZidf0LZ8G9fXH4Hhecx8MogfAM4MrUEThEpcgUhu3Qb2fJRZv7MX/SnkAgO
PSohky1jVnWBPRQIUGBGYo0naZmaxBKXrJwE1Iv0gGJhd6qO2kN08bfST/DA2mk3PGNii5rFeuQa
z+fi4hJtg01tuNDWbl5YrP50sKIHRAUrX9V6ECrAiL+OH6UV/wB8NGND3RwHSirow0DeClKy6RoF
bhuJUV4Ul/Gr+5AO/qdUGuKL+3E/6s6q/xgJniBQ5gD9B6nnUoFJBLcbmoCz4hK/4rl5e3Jsu98a
OOcOrvFiHldEHvm+yRtz9wseQFsXeHTRfDAdWIIurMbjq+KSnDzw+z/UQDCzMCezWzsqboB+kOYr
8BmBYJAywilCpvqZWl0Ib/EnCDb6T+87rUwV2g8yRseD+yN3VosOogPl8igaG99oDGVJ7iZEufhM
WOPvj3t21fv9Jg1wUNITPq89LsZh9DWNq3EJ0kDgl5yW6EZNbWELhQEHlax4pW5RLQBLvr5mhDGR
hP7rBIO2TeUzTdGijUWHbTDSvoA8JYS0U7lWN+1DZSM9t7P1R2Yny2d+qdmxxeL4nd3/aPNUwInb
XBIaz2suow1OCAdd/shaeSdfu7GBC4+tAPG1MDsALPKTuOsP6YZVL7kRXZHOoFZJOkzxSEkrzild
qPpB0zYXLzeDfFd5lsptuVX1ku71HcvHb0Q8wpmm4WkLrXSAeFEDroZoEXNx0uB8Uox9eFb2K2jE
r37uu9QvFTe9rNdmqBwN3eWLlAthZnDCnbhRzsqXsLVt6Kirj+XK3TnKu+GAl7Y1TmvdCj8sbn08
Qqjp/digMnXOofrx87fXbLLW199Ebb0yqeq0ruLmIkbbqt1LubmCFQ+EkTrRf+jAZfMzQEMjhIB9
6ZjiaXmMWXSZv7cDamJAlYHbNboYkVHSN7NKr1p/VJvq8vr+8IlaEWfU68JIH0EoHxgV7vvkzo/b
EgdxEQ8sPOQP3U6/FK8cammHw8ba8MbmI149SRYUyhAxIM3mo9Y44Arwf38dUadbH++v6a2tShqg
kdMAXcvPEqlCKvhSJIVe/eFZN/JHGbqZZwg/PqnLDiVFyYKQhsGt+aWAnI5bV9vUKVY+I0W4cS5A
3gP3LsCyAWdDMWwapdU8FHVAjJsLmrDtEnLnqO7/yilApQAdU9CnLuFB3hIaZkuWEsbsXg0Xmhin
jldR9tKx8f3mIu/lTXvOoYhleRtwdqM12BJfUe7vncIeFqwITV/DaLvUnbMD5aGncW59qawSRRSf
kF6g8hjtFNTapQTnhmtkdgp9Bv2yMEQGCHYG2qDM02exnrhem0kwz23zHXdYHPRT/7I4LPa903zq
j/6eRWP2L6tMRMeQuANgTa1yicdj1evD5uL2RvIcnfKzb48r3cy+wGuv+gYwMdybdDlXFu8BsuUe
WHDNeZaDlSZ9eAjIhMaHCha6lDeLcMHXl34HioGVEhlonH1SWTN7c2GvzFAJqDCWKSBGAoSRfqQv
7jX6xkP9Tj4XD2nGqO7duAdNR0RN6Tik+RhIMDWCs+p9xBzuY9CUoVy95Xf9Xu+M+u1+xKDV+Ij0
Cd5m8I9KGuiAJ5nu1QU/CkmRwG/A1FO+uWv1LdkoyqZbQkYYfAlQxUtevNRQWZw9sxIBZZjuc5Qr
niOKi/VFxlFe7lRHf9W3xV4YDO4nsYNHJs6IHJuTsI6SKVoewBJA6EOQ2k1HKg9DWCRKVx+LbukL
KIxkKVRmYtcCqLA4L/6g2jYwzrP5UQ4+fwBskTWAJ0+fszy7ghqE3tijS9UQFqu2Mf3BRqEWqiXq
Espi7XPLcFeyXtNRElUltAkQAiE0YVOjRMquyUPl80fhLIIJp3PEzhxB8/EjNAzXuWUJ+THqeHhQ
RTGPSgvlJB51YB6Go7aPzRIUYc+nTDEBPGXyMs42OsFkorcMaTkBc9Aq3rGnaW6sCwP4EoEkwo1T
8w1xmzHy3BuLJWI7YKej+QYJgExthbBseKGuc+k4mKm0jFUnMbPYXDjlJiqtwl3Gr4y9N0us4RMo
xoK0AG/ShKFz6pG5MmR4TEogzWxo+xIvk/gTtr6tdijg9RCTMgsZaQLD6iyeUVap9NItlJiTuCw6
qe8QTft2H+V1tGt27sv41w5ChgftA8AlZGBcqeGRjokaZVjIHsZ4nIC8ttgZJQjpd6kDZBpjVCTY
T/1+aowaVesraTiGMJZrD8lHd0CvWVUsYx3avMqmBqQ2dQZjyczVSZI8NQtBIpSs0I2KRB1PcdMl
jLliUbhp6J22n8MpfFXUzegovZWtgy8ZiqY5jN4f6OwGTND64ENFgzCw+zPOzUU7dK3Ah+lpcfYq
w+4hB1ux+llu2MAuQD8/cCcEA0QdrE0ZR4Em6+kJvLGct1O1XfImfEimvzB4KAujGaF0lH23rmxx
x1SBmOcVoKjHHgRNNaxLGOZ0SodG4gMVKPpTYeW77BCv5aN6RN8d2La09XjU3/1Td1Ec15bxmKuv
WaKZs6c+QpF/bZ+KoGXupT1WQD6JZrrO7WiTOPU2XYFjE9UN9Mo73lq1w5X3oKzFo/QY2ZktriA5
6LDed+fpANG00UF+Dh4NhD26PbhQ87wvgkI5AU74k2d4PE/23i7ZeY9IJR9Yr9fz+Ic2etzkIYiG
UASEOOXL/KCpVSNy6ukV5cN3GdSs4I9/yPfaaIwhs21rnnlA0BK4FNxWSOiD4ek6V21RlU0W66d2
BUKxl/Rc7MU31+522ip6CJ3K8nfpN1M4fHaWIBrhDo8bEggtSWvg1Kqb8+FikHr31ChGAL5HCCB4
zkF9ur9LZ9GIskJFIyF286QDJ+gpMeyXvw7g1I+TmHRV69WajOP5AT/eHAaUqB4u3SNAjbkBYJhz
fxjzJI2YAp0pml5xAoOLbmqqiEOx5zrJPYGruDS4L91Oz+4bv5YUIwxM90V/ZCLdyfaaRFR026P7
Cq10hPsZChJTk+7Ae3KjCN6ZW3nboF1CXF63emB0zs2K/yz32iF7Qa2NlanNTkWYhT+ATQKNH4R8
aWpW6Qpl9GXfPyeyHXNGZYItTMKDOcD2VmFXjFzjhheCNguUUtjckJOiS4wATetFlwb+OcXj7wLP
OhKerFzol77/7QKSngiwSEJuE5EUm3s6rDJz1cKr/PjsgbjIUb9LFHBe/BcOEWUHIuZv5U/PeCqb
DY2ySE1kL7oeRBa8+Cx8pXg+foEgV7VLQRrIop+ZnVKUIcpR5K4vPN7D0AKiraOckFSL0ur+/M32
MWWDilGD2ELUJ8Jg2kfdQung/q/Ptxf189RBCwJ4cH1J+Hn/kh0AFF8uDpG6al6BU1JQdQoBVGQF
D/LFk+1FmaROt9aVXK8aYbKzPrunWERDpXK0tBoSvX+OrsQIILM7AmWNrOFVqNL5dlyUZICgAdRQ
K34MGxtg73GvP8osKbpbtkD/haMbLc2kj3JqSxAbvRAqEWsFrVHAG0EK/TVAynXFQX6I2X5BNs50
HnE2IzlCYMRhiV6gqbUkGeWi6Hr5/Bp9YHDBybfjl/RZ/Wo/opf7bjIv/qPZCDACwkIBsCy4Naa2
pHxsKj5S5PO2MyHn663Qqzmig9IH33ZvvlWXjw9URfHswOpQm+/lqWHqRgT2njSqfUkGUD9SgaYM
P7y1z9hi8yxnMjq8ck9Hx8spNKtGEUb2+Tlff7rryNE33BrkZxarJ+03sM6W7X9TCajg1BjaEfxA
8DGVbbniM7N9WJwkD2XuehPsVOixtwfVXf59px+y5asVBLZyajbORn3kQ0xk9CxdRCBSA0s4Lvbc
HnBP6763zM5PyhQVFvW8iIUQTnteFsd1+8yxLges36dC4kLom6h2BfksHqFzFIpL/3FIls1oepAL
rCAlhT6Ojfo1DpYcsOLljU2H7Q3uV7zGEP0syh9ziet6L/WVc7njjMXW3dWW+wA/caotiz5ing2T
0uI/tmjURYjOrUJVXPnMO/0uXBpfEI0rrWzHahuZQUvgGxNDlEtWfjDKXLCQz4tzebEl0I1v+Tf5
Md0CEAbeUMksnwDeBED3sWL1b904gKa2Kb9si14a5ESXz+Br8rbu46MxOty74oxgP/d8g2nwRkCZ
jJVyzsLXvQi8YzIapEaICIOq1SGSwfd3wLwWTs0o5aJJDt2xoudk4JvDdfpY7PFW7C5LTKhktk/+
pnlhcSbPc5HpPFKnAYB2JXrx4Jiakxm73mLs6XmMVHAXB9YCFDeCAqJ8ap0CPU5Iqrw456/8z8JG
78nC4ipoo8fIfYCg81mpyWxAqL3+UhMSQhqAI6mFqiXJL6VB9IGg4/F84q0F6+/hMcQG7hS4b+qg
CKLpUxKuD/SgldHGtJY3/a4HXq3agUXWYsEh5m9ClCVq+lypGBaRrPiX0uZW3Arax5tiX67AdGO5
K+EYrIEO35TMmhT52clhQ5mlJjHiw6DpRpjtNv5jsJLN9FE4vqGdZq3Z3Jrh9LMLDGWMcvrUb0aO
A3DhEh0uXmTI5xFkjOG+WLHwKzeccbpulLMXIu+50P7wL9xKcxa2t3H/KJayEYAp9Jnczjcd8cpJ
qHy1SzTJj1MMKzg8CC8pkAas8czyxt+JI+TxC4A1wY89PZtTSY+ViJf8C+i9LXXjrfqV5LgPuLIw
VmgW/GCIAEIJ9BVpI+3vqPFkaqSWwSWzgHsGYj5eKtt2qy6j9WgSRllCj98BM/PMMDx3DaJJCKw+
WuRBJkRnxk0G7S43F8Nf9/dOCmpY8c/Ckbcs/NQcKKFMLVGrJfcgsIpbWKqXLUDeaAmwXiSr2mas
gEi8ebq1poaI21xdLPwuC9yRDAnM+N7hvX38srWlsh9s/+S9oSzIynpYU0jW9spePoQjl9ewNyBS
EY7Rxm6WKEoIf7+NMTC8dYCel7Rh0oQGQZzIBTSqQuAwG9KxKhy0B8Hy8ULF0tOZA2vIYl2Zohw/
CwABQVU7vBRWuYvtwoyX7y1EiZNVYPWrLjeGR/FBeyjWislDWHg49V9/Cjxjm/fdk/UdKnUBCBNA
e4sa39GBZV/Azqh32hHlTt4crNTG670TrDu7eY3W8XN40B2iLhvZizXTqWap7XRCVCoT87VCQ+qA
D4EGzBJPdJXJneqXr7fQKPcldKtcy7VYYNR5GRRGAVVH/IHsMQgnqS0TJWLWKh08q7XV0pB2vjlu
od2uLfmHYld/bMzwmO+LF4FFOzQPrFO71A5KQKwE8Bvseh8yEGWigGo6q6N0HlqnNqhd0+d+QGB2
ZNdwQM18qkv3nNh/Tf+PSi6kvkAsBPpxQJdpDvrcFfKyGdBdwjvyxnX4DQTi8FpQ2QGeKBrHdSqn
XAmbEVA51c6AQO9WLB7a+XUB34CWYJKhAZ6H75kGiG7UtEzt8uTS/FQHAPTMnbcuvoSncC883t8v
8/SWUCj9kkWBnJq000xN4SURTadjkl5K0B6MSwEHlrZWocKaGvoGVeEVEwJBPp6KtqBzl8GEisos
SL+oEz8F4xjo9NL0UhkFrq6epZuP1gfBQD6yjpAbgR2mwBiDWx4RsKbSGGXRFnntZuklMh9ZV+P5
IoHGHdTkQMUS9CgeIKczF3VR3o9iHwHZuQT54ADhkKV1Rpc+8DH3F2nm+cQSSudgOEBigc6EqaXC
1dq4GMfoEhnLxWC3JiquJeGcuG9m7guwA3oRPPQTTjgwa03t8HKZdokuxGheAkjtIC0rNFpAHtcK
Dx/yKgYJBiuLmfkCZZHyPrVt2rH1xBhNh/luH0ibpDPBhmoWo024I9wT8xlsdvYSKSQchXj8R9sb
mGqnYxRyzR2EIEmArFoY8mYPdNG6tobL8v5czgIiZYYaWLzwh6RuYuxgM3l6O/+w6tXz5IgyQEXc
Ss/92MthwHUW29rYHSQrNMy/f8mgzFBBl1+0Y55XZBzokwzheppx8FEdZBzb89oBZYdKH5RgdCs9
wbLUdm9jSLbtGfJaMzxzsQmB77u/Orf2LgSxAG4k/bV4oaV2VFvyWhlIxByoXuq1+F0twd0D8WQW
g9wsTSfjujJEuZvfj+HQ5UFyeS0M9G4Ba5rYDFebX6GIDRD84oELlwF49dSlAXHBhXTIYMN+wLSt
d9HufGTmkje26sSKOLUSakUBBAGsgFNQMGxhBdgq6pxPaJH9Od5fnluThkIWXpgQuoFooZyhFzT0
AgReeuF84zXrgZoJPWO1um/kRlAl3H1QNSDNJ6BymI4nK3WpkKUGZ4PhvksPKXjn+NoxK0Z7/M2N
em2HzOtVsg+gN8dxKey8jq6h7w3vUsfG5syker41add2KJfOYqmX9AB23KMIniD1AZdAi+FqJGpN
jm542rUNypvlwofah1qnl61L1EPjPz2r+e7mzrw2QcU1rlpkrd5UmK54LTq8yVncu2SeGU+mt466
yUjIbF6tCj/WkhIIGEmI3gO73ClGqq0X5UlOga5+Yt3Wb50G14OiHFoQwC4+VBhUYkQfUWCYLKw7
mfg7C0PjH2M5FdQSJGGXei0vww1j2W9G56vvp5tQ81QmOHv8vLpxc0OxVONQmqs/A1rki5f725Ll
APTb+aJUvbb00dI7mI25MJINZxbLZCegQ4CZ/N5KBq7HRe1NvefbNmtLsi5IBGwxNCI7sLklw9sY
W5NOQ8NO7blyhLNBYe/cEhCgGSw91iKxfIDanFncD90QYeKKn9CW19/6dq2DK8KKzsNK3Ipbb/l8
f6lYw6JynC7kFC8fYHAZnL6T3WbFGhJj29CMW5kb867Ew8CrDPi7/AVKhvX9IbAsUGGgywuuGXls
TG2/He3eAPSFtfcZ5wx9mPmyN6KjGovfAbdYOKWFBi/fYJyYN3OAfzwZIK9pPBuamBMXVUs8eTDb
XWEMfzp7s9LQFvLn/pQxggFaX6emSm+Uk1LCpkFbQqgfd9YTuFo7Q36pfDSksMAtjPMTghBTc41U
eQLPkdBmLxUND9U5GBziTW6ypvBWgnM9hVQw8ERPcL38NxgooHTRzNIel8qq3MrQyzTN2GTMI5mn
f4/ZAO9MB+ZVmpyVEtk+kfEOrWBwCO2eogfWJrp/Zs9EbWq3CLt6wPxB3UJeV+DqWDEGcj+KAlM9
HQjf8b0YlPA93Bfrs/bob03L1Fg9MUxHIHv56shO86ruOAED4X8MaHOPpkl01FlR9H5EgOLY1Eqb
SgKEc5BGdSbKP5qJ5+gH3wwgO9h+pKBDWfw0O85JLdaF7rZd8jKHkgJUsKhJjLyy9zjOR/RGx8++
Ig0vz/fX6XYg+scCNX+JEnQ8n8XpRThnJ4idbyQUsELnvhHWMKjpEwqlK3kXRuDT+qmzV9LjfzNA
pVK82gcoXsBAMhox+qC0r/DpvoV/cbT/TRRdQobU8NgNA0zsOxB7mePBklJrA/0hxi2UzMU8APxj
hwqkrt8ir0qjFDUC/hkE9A9PscXYm4w1p7s/4WuaXNTwqg6EWej8eemtTb5nGPmXlO2fgVCRM8xb
ZSgXIUIMWmoTPMZzRuRUy/AQr1jbk0T7e3NGBc24KxMpqXE1DHdbMKDamgRCordxn5orVnHqduD8
Z1RUPiUUdduFSoA65eYVouNnxlDmLxW/l6l/fp/a8aleBULZYG2EarMwBHEpKIZw4A7VkjcSuzRA
FeQvT6foOzAXvSEiu2IEhNuODsJrdFPguYCnKW9FpVVyvyHlUTBQ9WvBWKzwQIK+CpN11hEPmC3b
lSUqLABM2sS5giqz+F2A+RklHR/8UNt+j55cRrJ9+2p3ZYuKEIskjZOgxagGYLA8s9t9mFa82vw8
S8hSRIbv30y6/zFGo+pRG+vGlIMxf+2fzcK+H4puRtOrX6cihFbomYsAkV6eSf/eKfk63//9m+EB
pVDSFQD1K1phrQCSQQHLME7ufrlMVhA9TAxkVveNkLWdrf2VEWo98hzsvEKPPEdzcJA6TwAg/TcL
EpX8lhzwcL6HFNt/BUUjXKt2+BUjPby50P+MgtajRXvo/896T86R4bE3V/nqp6kMVxwCvD1XmCDx
GbRSG8iRrxjrzLIgYYmuUqe8zvUI2FmEMrwH1tbZPf3HIVBh2cXLnMbpMBA/tmgGt5hX6Nux6mqS
qGiMxqlu8Bdw1cZKTp+Z+Qh2y11pMsbB8NVf6rmriYr1UoIlWBmOr5/6BzLMP/9pM9Ah1wfzhdCI
MOBf0M7tQMC7dO5buHlsXU0UFWqHoU4yBS85l3jtPYFdhFluvnlvuTJA7Wcty7kiJvck2Xkul9IW
/ZOIGQGYPP7TQOjQupC7MYwKbIvi4BnRBcrYf59/AQMN2ndZQifrgn7uSgoXF4paypC24GaemYNt
pB7Lo24lRxMr1DGfA7Gu458MD06S/SkY62jd46lmYKX3N/b4xA75/1euK2RF2vNkNLj/r8mEDSzf
veFZ6D6GxDA4enBFoZE/kSylPojaMtzEbbAngeSvYCz5HFENnOC1CWqyRkiYaAIHE+47NJqeH3K7
esqhlyQ8m9Ef32Ds9hvH38QaNWV6ngljnavZ5dXd23xhymicaZH9lN/3PZllh9qSYBLu6rgidoCL
gYTPwXQPrIsXywa1K3GGcIraYuYGU3WgkogTHXgfNKNf7o/lxjl4PWd0pTmqF90iInaWZWtkLbOY
cCO6gIABF2CgHwAQ4Km50utOELgRcxU8d6D60NbBGhpLISpLrO1/q5A1MUVNmct1apiJMKUAkr3A
pcX2wXYID/CtweBfWAWfmyv0z8h+T7irDVqFUhOFZGSKoduc2ZqHyP5hHC+3o82VESpjBGFJ3zQ9
jERGuN4O1nhAneSJkQsxrVAZy6DU+sLnYaWwZGcfbQvTexJ+noYXhiHWlFF5C3RqIqAVfqes+RBW
6tlK33/u+7N4o3qFfljCYgr8C6jhqNQl64Su7BYyuSK7++iQr4dNcnCdi7sM9sEeiITdW/887LIl
4AjWfds3sg3IZoPzDF3fwPvQe6lNU3TtlwJugMIy346K8RQsl//NBOUP7QLXO0nvSF1YNG1193Fm
AaZuZWaTUVDOIHGiOog1n16y0nj9f6RdV2/cSpP9Q0uAObw2w+QZSTOKL4RkWcw589fvoRZ7zWlx
p/fzfbENGJhidVfqCqcKYAdLHkkV5IPvWRNESxp7RYqSh6aWM10twU1lh5s8Nl8ww12aRWxOtQdt
w0KlWbB1V+Qo0TB8UWi9BOR2/O8uIMLr7btZUqOr35/ozywCQDfiesTo5mU8odKtlSbwWVKyfsrW
4sNtUgvBwRUlyq8WqN5LngBKw0o0D9VK/7X+dwQoVypHShlK6jgVUnjzA5hfDAYWLMEVA5Rb6AH/
nqYhVAXp0Y1slzF5X38xwgGWOk7fMLuOogvErokgyAF6ZZ2hsQdpzcq53L4IoCJc0ygjt1QzDTSa
r0O2kq38yf1PMVumEaB/jAqWPl9TiCTsAHd53IT7CHSTS2cQM7NMhp9hsUHpvFuoraAXYGPXIln9
2P2nY78UD5Sex0LVA3wMFYWMHAISWg+GHbG2d7FYoJS7kfPU66sBuQ8ehbnYKqyW0ba3EC9f3QSl
3i6HnV1CPJmPYGuYwLdg7t2c7pJKrVxRoNS6j4JKdF1Q4Hb89jBVDjCt2juPQENj9Kzf1g1sF72W
Kh556rHScCNFQXRieqjGF2umfV/wxVf8UFqeZ1hmHdW4kxe8L0STtzWz2GtPW0ZYcduuA8L8mhms
IcikVAYzl01NWIE446ToMA+aKRthjB/nWwtA6FjXcqgLZkKVcVLfrmVmq7IkkavOhz3sTMl5m/qh
VRLchawn322zC7TK65NyZc1X3AwCphDH4c/mZ2YzjO4iBeweAIA9UN/kH/G+qmOuqZWgJBo6irKR
KPek+2REQdL0nT8UZUaFuvEqlcbAM0QoylojVhWvC7zAnRogKICjyQCmV5vtikd/a4bAIjqqq3WN
EZrm+ct+509bVi5x0fT8+RpaRIAHE0gcD54jkr0V1isGdRinuiiEMwqUE8jELPMKFxTqmhgmd7fr
oK63Pf6idZuRoEQjass8FVOQeMK1qaCSueQ2BRYTlBcIUSDh5BoyHpeWExB972O/vMkQDYb8fVcT
ZooUN34hdh2IKMRvSWW3lnFyQs3KLreZYdGhnIHc6FVQ1DiuwXwrR8cwy9G0lcfbRFgnRvmDsteD
SsWtXHbl3kF/nlU+leZtEizZpRxB0HZ9lHUgoZ2cdheuWZaNJVYTi7P7qFQtM4oK91FnWDtSA1fn
fJsBFgHKFBjpiNou7P9lPL8oWA7C7C1eNM1/FOP7wTnjQA57P0p8PCiBbLUxyEt07AlKe/HWc25z
wriKb+yrGaGml/IaGpJe0l8ZOUHTg0+Gjv8E8p8CsRkvlJJXXNOojYDbLuwa8Ku8qaC2AqxZFFsD
TIq0pand2yU5f7IawhmSLFK6r8h+A+Ql3FJCBKsKyfO2I8rn7fNjqCSNGTWMRT7kBWiEm87Wn34J
K6Bf//539uW7Cjy7pF5vjByQn5OjVjIMWgOx9rU8/ksilN5LbjHEGJeE3hdPMGDHZANUXJPVorJU
Wb2SBkr3ISj10E4CZ/XGqmmQwtrUl+IlcuSPnbxmkfu+4xtOm65OhpXbdm0F4Xtp94JqB/vDZbDz
u6jHzFC/lZ5Ms+8t8ClE9heXmX+Z2ZhJP2UqwsaLFTHEB6A91Ft7W/msk7Nm6X/zYvtDhi5fym3f
pf7krF/41W74btQYPCv7uC3ty3maGRkqJhh9Lc0LF7fXwzWgF+zz3TXTFUOnljL4cxn5jsRm8o7F
Xumg+Tgz9FN2tuJbrm4hlYbiii8esE0T1oM188nkjDIWgRto2TDpmFWnJAvJO/JogbMGtOC/PEL5
2jn5XVgMcoAjxKs0eQxWz++pqd2xMmoM20fXpWKec7VEUL7bXgEEvmlt1igl88Qog4Exsz5RepA4
JGvHCT9T7FpjIZIusgGc2qm7BLtRvqFKZpKAFZFFj00siBSAm/SaAfRBXQd/Y/hmNCgNzaNA5YQY
NErRigBfJGzll2HHSqIuOoo/VH549AJ7KxpRnWK38FW6Ry/61PCqMXhZTgfOyFAKqupdMmqI3y7W
YPp3BpZNYr/ltj4ynPqPtV0YIATAyD8X840QNbsYgBbqXp2BTpSvsPHhDetngRZATBugJpvtsbrs
wg3n6NuKYKsaNBYzS+yG5Uknfxj32UdQOpsBvEXNg4lZMdt5942BDiv4kGefcKvEYvmSZYGfkaM0
d/TdvOcGCMruIJbo7hXaqVFEXDEyC0w6VJgfJFmXZJU2Pe0SHN9La3nb8evrth1iaBYNPl0mbRx4
PIhgFKt42okdwcsIAxm3qUw24NYNUd4+6A3fBZoW2lKm/ecdEEP/KtafXcrE50wQhzTxh6KdBFHF
2kM+YGUvWBxQ1iEQa4z4dPj9HvMQx5RZ2p+i3xsnRDtuUa+HIVJwQt+lSufDs4ON+R6yl2OyCFGW
we9EZMU4MDLV9kXzNE57cdKHktkDz5As2nu3vepmrgeOEgIkLrMh/v1Tg0FZ7uTfAVidX7WojGJ0
RbvcljWGhaVxOjm9S6dS7PQKN87cqb3oWDGh+qwdwovsASRg6ndDozXdxIUZrBL21YDRaZ7qXbR5
jNh7aheffzMa013OhboLIq7rQGOnrtI9vxWwPXiQzPe/e2fqmGEFzgwwAuipcFELo8ALggx39YQV
jA7/hOWLCtA9WMZz8Z05I0TZNLVNmqrgsVANFg1QppiQY7XaLo2vAE/mDy9UPOKlwijEYzS14giI
Tgdslf7dm/Dllk9YWeZFWZvRouxaX/cDoJBxbm1kHoHGgRdEgN0hLG++LAd/WKKMmzHqY66FIPMy
WuP+Tj01+3smyvyiYTB44FsbkGZZpSxc1Y5DHHLpVO5vney9e0dcir2sQ0ZkR8SCmNtauhyh/CGn
TTzPZLsKgerM8TnWtZmjMzwBXYTcYef3i2AzPNyyH51RoixeYaRGGyqgxAPG/uRbMiCJEzDEEoZF
2Z7RobS179OGk+oC7SzAwuTg57i/mP81NHQpAER0GtOmi/xNJ7dRl5QQN6DAqOYUd0zpZnY395K3
mxOijix13V7F7o1JTaNjALDoFqtj9h89KSzxFySi2heX2vybi5pTpQ6Q52pXHgccoETGlwTvyhqo
fy1yQixCS6I+J0QFjL3Qcv2QNNlFQ14wfpXNijykZLTLY749M+ScRYuKFuOQ99K6wJ3VDiK4wRYm
rXIqLGSGrXBuE1syR3O+KOuqDA2EUMW1tRPKFVbKv2YW8BNZ5oglHdP/z1RXqyQjV32QwRLVb7Qw
4BGdAB0KkW/N2gYAtwczyAR7YZGljC36RAWtNqrJQI3Y3gQ0G0t+l23079Z2fOzfhCeVvZRiSann
R0qZ3ihGC29Uf2vCmJHmabA1R3OMl+7dNz0UyjTd5BU7uWOO2yz6sTllyh4HrdTrSgl2S5wyhrjM
fAc0E2A+5SsmIMMkhHT0+YfWD6hbKYlVMZYnwXHECfFw7wh71UwUmwxnlvQsObM5Lcq24JkdcjVG
RSCk8adoe+RXZzUbd3d/WxcWHcycDmVNui7vajUGnSomH4ntO79rOz2KQPX8jxfOT6/gOSnKnhhj
lHtdBlKjI6P832OaDFuV0fnHDG6WD0+WFcBfYqswXW6OtSAo/WqYGv801GSwVZjYOV7crGUsy2L/
D51vnzpTcUS8Cuc133Sqt84R7HT1Fz2MBnbZifBjwB7EsoVrK8LpMlfHWj/JAebvpjPjDso7G0B/
kidatnXAf6BWjoWt2J95TcfrDK7yJMh2DT1yUtzOnbJ6jJxPhrwtGfo5HYofRagGv9VAB/iTvyrS
kmAzOMZKQPHXs5gNp0uCMKNGX1AfyHLiiqCGVSTko9/9Gp+2LMSe76rFjaOjOwNGtysLfzILHVDY
E4ItY6fWUrEhD0/s08NoOXg93nkbWbb7r3C9NTYs+NrFMsGcTUqJ44AXk5bHF4ztVsl2j7t779hg
beGx2yDs0c3bd7jkYebUKD12xybSuBHUFEy+I5HQvNTvtyks6dWcwmSIZ3rVy0MPIYVR997R29b6
pra5TeDnlhjYojkFKgbQxIGvlQo8lJY4AauMVopeZI0om4S8HLx7bBYjnXMne1b/aFvv29T8Ylmp
pafx/BOo+KDhNGP0lCnkwcx7hESqSL5YmIgsGlQwoAUJtmVMoU7ztMnt2n73LBYbiy2icz4oy1FU
aT3oyrc4aFi8cQlIYLtWi26PR35n3N2+OBZDlPnwY17Iksl8SCdnItObAwoPt2lMv3FDn+nkc+1l
bjXU8FNIxIjvMkmAZQ9MUoaHZ8g4XUsWh1EM+gBUOohdDwn0zePXv2OEMgup3Fc6x+GwrADBJonM
0YzQscTq61u0B1iCoqtAsZMV+klshLmQZS2Wl79JzriJ7uT1bTZ+YmxOyvqHAP0IzrkoFYJpEbuV
+rajblWzBxABFpJlpIRXP6alycSPn0zMDyGY0aTir1CKvVAr4HcjGLmMqBgYnqJL1WpN3jGL07/l
kborscjyMkpwiIifZZPDlgjxMXYiU7205ruP5b38NGTZrhhS+O0Bf/I5zX5Ah7GiffKgM1PbdljP
XKjYB49MoxW+VqbPk+yyDXvCijQXfTH2AP4vJepEORnGaJBAScEGRVI7WI7cZ9a4akTmSAuLFHWY
naZmveCLk4dyQis67LfT5l5mFXT6mVtnRzlCLIwM9ETCnVXRGularB2SifxLsM1udFjywaJFuUQE
tGkexmBpdFrgeIY+YM0kszrdBxiTYOVoFmvK+uyuKPdYdUqaAM0R4yZAAZLsZG+UeIjXq+lVgJa9
XbZGucr0VwxFn0Tg54FOyPUalrOo35HWTBijXOM5PpKQcThtHDSgdYd9j36qv6lhIh35DxmKO16W
cgDeyVPexiCNTIRd/qZ+sDSLxQzl36MaEKmCB2bQ5VYQ/2UaEdy7RHsC5t3tc1t0WDN+KC/f8DU3
VgaeIbyd2L9jsp8eVayob/GlOD+1yTXPLqc08sYrpsux4v0htYAkC98r2SxBX/Ymfy6H9vCuJnOq
DzLpneX0VmNXj8WGP/fvHQnN0mr+om9zxhVdUeLiOtMyF3r1MqYkP+bod0yZyEPfVvSHYMtYnAVo
ymm3EWVlBQ6QlH4BiZsA1gTnJbDMpyYwo7W09h3xgl71TfsQ2y5LCBclY0aXsrloCJDVPAbdEjn+
t+Lxrri7vy17063f4owytTn6+kKlAoWde8BImglLy7ghFg+U5VPS0hsKHhQkJ7aEB56kq3vWXNik
8ddcKNixhmle7KwDNDOdMpZlr44zQ24u1obljKbPu/XT11dw+7B/xozXn0kdtjI2g++NUgPsi8pJ
Dp1jssqCrIOgXFoHsN7Ok3EQHw93rO5J1m9TF6n2daI2Gn47MZko9AuvkOujoW26Z3CNoODHJeuh
sgCsYu89uKjz5/np9h0sdLZfU6Lseg7rxLXTEUVkA3zZjuygxGfVIo55fkhXuzcLOmBbNgbkbEbf
2ne59JYwUZbexdxfVLYQgIPz1j0Gj7qdmL8BE3yw2tODb3GAcjbXwdk2G+u8PmJru+k5xubz9gmw
7pFyBNhmE/JtiY9wHpDBY/iyn+b/+nQp89+0+oBNpvjxnvxmaflCsnj+4z9mwfRGUSrPU5rLU2Rz
x2SVf8QEoNfho8Wx8Plvqz09FPZvDvzHGk9RcMdSEacDv2NcJesrKXUvuMp1gwKy/K9/eaI8ixba
sZEMdzJVQPllBd63BVCll/cNHJ8E3YCvVgghjLGrn9v69GsZoVSsE9xB0yfpxvYpUyIRtmk4+ynv
WpF0XTgvjwNZre2vf3kRlE4Nmpa2HA+WemIyflpiXTKlUn2OxsBIxW/j0RAVJLrPVlv7tB/Ig2nd
N2S/fjc/z83OXFkT/tVWCq2CFdUxPoHKw97Whu/MyP9tBH9srg98Ae3+I/jZvTUEFdDQcg7upiQi
sX8DKf02NdaXX2vIv/utidZMJ3opE8M2x4dbD4yo+WeMdCW03++52S/7XiWUWoBfRjcPiWzlqADz
tCOsXUsiiw7l+4DekHFVDDovDrAoCDmcOPPtcPFsGaWcNXDqn3Y2T85PaxY0DUPlv1NEMwa9qCqE
ZDInyMGwzAlLQei+WU3v846b7MnTrnUc37qEKH+k5PmywYr2B7K2N8pq++QTEyibn4O59SxWlee7
deiWTFM66spiXNQ9+HuxrMPD5+m0LsjrpSDOLiOJjdq74wD8NTOxcMq1gNIP6AyPWCNyeubX6r43
7bO9lXfn+LAld4H18BWS9Wb7e/37yJOV+SyRw8HHQp61bt+WaPF2RKrS6SPOaCvM+cGjCs7JtQ6b
g9XhU98cZV3BmqDHOXEksseWjuzESjwzNJNOoIajUGHjBG4tMW2WuH1DHd24D7pjV+38tC8mG2Nd
PHLYTCe9Mu2PCyo5PkHjborljtZnABcxIMjC8BpRLPNXg1I3LCrjAfSNgHrrY65t0H9JuRpzkYiP
AWSttXl5ePbu5c3L6mBtClO/q4m9XpnkjL/RcIlsuGrb+EBztT6HKx3TlWuWtDKUkU7TcL6mq+10
6QCjYUTXi3G8gTcy1mqLaOWSKV5Ff/CSOtFa5GYOpYBlmt2LvsZ0AWdVzH1nS9ZsTouyx4qPcijf
qy2sZoBllr9ccp7u8raKLORNFGlOZTrNmeka3CCJelUBMIB5iB4+EjN+RxMcEzxzYXLsmg5lm41Y
rzJDAR0N3dad/SZ9lEBTBlBYCsxHDp1cPrLl9uNX6dxmkHWKVMDUVCESk/H3KWLX5JsG33PWur9A
9b5mj4qQ/NAYxiAHe1bsEikh7q8EQhFDA2+zsxgAor9Twr5O43tvzfV9Kb4WZW6vt5eXg4CeX/iD
cs0BjdhHTatc12iK87CBStvEv6fBvIKh7EsGdU6dkn8hl/IhKCbqzcNDtUntz9vsLb6BpkkEflph
qGi0s+NHN+IGAwp2MDBhrm5DvBpre7TN9PFfUqJ8GqdJUiOFYMVyn8LRqqxtZEVWs5620TH3Gk/n
QtvIGVu0IwISYlq2AdjKLYV0WJ0jEHfDo9kUSKQaBssJg7mfJYZJHP85Rtr7RHI/eokA5uLXca0c
V6aIzKG/9c636Sw0F1zToVI+gutXrhwY7cXb5dlatqTW4ex8h2y8uEuwZyA+uPDxZk62WLxK1GOh
EZaCL9SIrr+BkkkfINaVP13kgD62yK7X+l6wz8XHvz5UyiC7IcdhwAiXOAAKHC2AQAR3HvXjXwxj
XTNEmeRQFAujHb4ZmoBIEszKdQ6WBKyYHE1W6ZZYUkY5wErPIe7B0bT2yAD6QYsJIzRAH6cGaKwj
hPmKSICeeCZlloBSZjnluRLbiCc9d4A+dKda3MoDReHutoAuW/8/ekCZ5VD2U873vA7+unmKVjGg
494DZkFqYTL1+sYoW9JIugHkeNyYfN/5JqZwIBqrA7JvOYJMw3SdAGhRq9Y1X7fxgdt4p2rNKgkv
cArgMFUWRYQmQA+jDjTphrzMOHxC67xUQF8o0VJ2ZnkfYRIISmCuqFDnqTbGOHpYP3d5MohvRj3p
AYXlkcoSUWuJ7cDxzsMHk+qC9byiSh2vnMSSnMgQltb5jrrwmhNsYurOlgnru6ARM1I/migrVwy8
YtKIhPAYOlBs0TqzeiskFpHrpPt/YQF94XlAz0HXnLFLX1Mn2NZr2S7ujYfxPtan2RAUMs0crjxb
f5X34noPm5qS7WO+wmACevstjAVb/Npgdk8txWlXB0Bb9CwZ0nS6YZw1r5uFaaAk9OHu737nu+cc
pV2irgfCbQYX6afbyrpkyRUBVX5DRlekhk1s17FNqvBeFIbQ1sFEk7W737/nzADqe3TohwjPiFDu
IunCDoV+ECns5Ggc5VPz6G3VTbFS7OA+wrDE5KmOqb3e9U5HvhrU9b7Se87CvwZ00LGe90sB+BXT
lFcxIqUvKg3fUzoH0eZlsurt9lijzsea22GeL+VYEk7LG7UCKctdTak2gMs9no1X1pti0RTNTpjy
KjwaKWLFB5nDh7e90yEyHWFt21xUoRkNytyJTcEX8gAa+Z27L23ZuccrlxHssvigjF2kCqHH1y58
VHgX2L+4VYlHyt94wqv7p4wb+jPFsOTBSWFXdmY3Nrpr4HQT9ra2peB6ToruVIo9oVfgDjvAqGGW
dyftPFuzj5lTP+YHFl9LaYErYpSRM0Y0ucgcTk84CS88DMlhoxF9JVgOurjf5O1w8LaxpcKeWK/N
xkzflXVmcubelmQC0+YSs9hs/YOE1hgRYx2uc9yu29fbFmfpNXX1kZQxCPGJal1zLcaK3K3y7O36
migJWdn8DpBma2zQBOWPzwIjnIHzxCC+LMOqJqEtDdtvdeqEelUdlMzHCQ1m9/7ibzHlXFtTFBZs
u0OsYzBoNPOR2MFFPsElNPjfiHQ7w2ItQV3KWQOGDA3hiB908ceSG17kJI/DPhjEgWGLHK1AilVq
Jb+LzV2/DtD8+Yrc/Dkk8g59wxarDXTZBKI5T5MlGcBfPGUCU6l0Db/FK0JqzOg31gUlG0g/a2hh
UZ1nVCjr50W5KqQejps3y0/OjF6REGYheS2b2BkRyvbFGGIX9RBE4KKfVLQ1Bnj8dBee3N8WnoWH
uAJM5H+OjLJ/DV/wpZyDDlDSHsSzhAfP+jaFZWsxI0GZv7FM9KSexBPeoj39fo3XmfXFoLHwDLhi
gzJ+koJhiDIFjcGMP4V1vmu31acZrljIrYuq9oeX72ubZbk8vwVkw7eEQbr7DfegOi3SI7e5WXoN
z7n5lvMZFdUPNY4LwE3vSI6TAdr7LThOw0axVSdEP6nOtObP2JiCvQ2g7YzkCZM+FT8JYyWVsQw9
enoTElPYBZcLQkvObBwY0Ltsk6PeLt0ZmKFNDwxjxtLh78zpnPfED/lUB+1iIG8XAwidgekSdACy
xHLSoB/x2+wqKWPB854GqEOY7BcrsA8HcSsdixfESgpWzP8/HqqTEb5FjrYaeh2Paok7zXPy/Co8
hWQnOGt2U+j0Oz/pSFiZi8yy+jOznLe+2LrwzQbBJE3KO4WlACYyuwOOQwi88+KOuSHg/zBWf2hS
RxkVYZN4OmiieJP6MFXY3Rs4Xx3jypbKMNALTZKxWxnO5bvCNZONQOaDtMmjDplsTAm7T0ZkSrvM
rPGO0514bb5Oz3KRcJaMZJHyVK4+rduaufyqmX0BdYsydmPXo+R3l5c+JQAF8rbtzrCL7wb9kPC7
9KAfgSiFPYLpivl8ndTu59X+YZ/yCYMhyVwfgXjfYNxrkxJ3b5PWts+3mVxq/UGPmKYqMtZ4YQk9
xWQQ+o3kK2UH3yNvgfUbwNZhLNbsU2wWOQRreVsQZbTq5yYk1QU7cXZ5AXfOh4B9Up+jM/5c56z6
/qLXnX0UxTyqb9qoxi0CdWwgiCNTvjwCurd6vs37sijrgoTGXEGWBBq13VP0NIgBBX4ZtiOKe6/m
I7P2s6ihOsIjnlfRJUkv7nQBb9z7bj9xkr6obzv5Pj6pm/6hT0iKzXNv96xmo6W0koLhOgnXiVyu
rFEXmmESTuHcuLsEX9HTtEVtSvYH5t55/nVEYc0j2kG4H02sQ/ZXech6jU+xLy22gAdDsUsXsTOc
Xk0zZHzWh3zSIcQY0BdaXiIb6FN7HqvI+tWZNfO0MCWmgNk/5KhwI8iEPNCjosPgOFCei6PTA4zX
JYNlciuFBWyyGPGKosqriqZBXeiWSi8tuyLVIS+l1TvhpU5MTzNVUIvXtrl/fR3x+sheecxWMZz0
QvM6+JxRpqL+2h3dLGir7n8Abt1VuJ9SaVjo9ik6IimQ6GWEiksaOCdIRQXeILkZ14BV3yUHaR8T
JSa8UzOCn2W+kLuRNG26RpW6v0rMAimfhBWSqjnR1iPe4beL2dZXz+TXcfE3+Fg4SWg8b6iqoaga
FTz6ASdpQwjGFOAq7R8MtBX25pFjJquX9fAPIX2KYmf+S+/KYaynE3wCAilalV8iItuGk54FYGxu
ZSy5tY7v4i43m5SEW+OuPrBShosP1Rmv9FtRasU24gt8wm7C3Ww33e/ikD+nu3GVbN4xbYFVpGs7
tNfhyj2y8nLTzf0wBLKqYuZB0MQfwG1j7IpxnA/IUBRTEtK3G2YDzcIQFe5yRoO6S1mPsYo3A41D
fZdG5pSa2sItrx6R5iXo2eEsVgZpWWD/kKRrcq5Q5N3QjR0q38ouwdt7HR0M+w7Aov6Bs4RN8cHa
Lv0dBN84Sbos57pRPrghXIg1rd+o7rFdEdgYGMmB1LCHphcNuCJhoZWiyoasU2fKj3ELNG0ZDmvj
BLyZWhjTV0/dvn4LtwMjV7YY/6P08L/EaIPqNgnmjCsQe9KQukIxWsCaARED9DErzlk+xRkpyqAZ
TTyoXSIiW+Fo5BSKNqBu0R0R39foxFBCZtPvYnAx52066Jn+J2mRRAC3nvJmoYC0KawMMDkIh7cA
I4xZijFERZ22v0i6JqpUtBThOTwkhjLFGJi7RRPVFKb25i/RWvs2u5tgmTOMGiPKwHQ9BvivOZuM
uafpYY9ucQFdUagbSea2Zmael7IV044wFPQNLCPSKN8Q9tLIc6g0XgJs7RmP1R0zhbQUY0MkJF6S
BbSRKLRMSB0fJTmUubSSr0PLmeomBzaxbea/2wPPBP5cMolzcpREjKnclZzcTSI4xUaHS4rxfc1+
nlLduv11RrqO+YxYOsQ5Teq1NrhKX+Hl22HPHjJYJ0zuZ8BCVjcJBu32kZVZ8D9rhTU+u+j85mSp
IDTNmyQYR5DNgPuGSbEThqskQD3IHRy8bE3WmV936OIqdtmutMJDZqNwxXjALcUw07MGjS+qhnVz
lCnLlMZN9Iqf6rgfsaXZo/ker1gY04uvxBmVb22Z6XkaIkzyCqmDNhTk48QRZMVNrLWoSX2O9uFO
K1gpm0UnNCdJKWBWizHGucHYYMu/x4vlvFntXra8u3Ylr6Nfvs0wMEs+YU6P0pOeS3m0r4HeIQcW
eZCbv8djhMVwyLFPIdonK/G2mEVUgNoha8Aj01HSv7YwXq0Gri/DL1jwQtVDtnUtZLUf1F3I7B1a
Mp5zUpSVadqBE7CheSofTuuLh4K4FuqqyH2ltlWduQ3KpazznO6H9uhzmpRg8sXYB2h+nGJQ3myO
nv2rsUYUjVNm4XLR7U1Bki6Juq7hOK9PUqkaPTNCFyEgqikeaY4+upxFxzN9u7zvV1+3JWWp7Xiy
o/+QoySl5kc+VQuQ66YB854c1Jgk6A2xJVN44ve2+HossUmiJOZeM+3HKW+ENdWRhRrp7S/57vn6
ccazL6GMbZZlqdINHGRW16w3/Xd0bzi9Sx60fGc+ftXvw978f9TlFk38jCplbo24qdskB1XLe3AS
Uq0nPBHR9lPSfhEpNMUWo37+QWNMeCxauhlZKgJACtmPqgpkAdWSkhXv6MjJ5CyoUnn6+ltnSqll
hf13VVuCTGtFo5lu+K3WEO+I9OZ7a0+AjsqpQ63nYVKkkWim9haskoP4cuSd1avxjnnrFSp0ZvvF
O511fOUdybxnQdcsRieQQeQERBVRkUpdvBsnUZTy3hSdtEhRAqzLbvEu95iAK0xK1GUHLlB68wGU
Rsfq0WAfk+iuNiOHFd8tmosZR5Qz1WRs5HDDoL80JXlrN/lOJlVA0Hm4/gtwIRzdjBQlSNJQNbkS
gyUVWwybY3MYj8YKDRzwm+S2gi4mU0AJwf+UutZpG2+kmIIRNQhTvj/oI+AhqgcBBcPDnTaQzPnS
16iiVptwVx66NSMwWNRSVRXRLarLPHIBlFH0ENf2LUjXTrMdrbgmxSaxPm8zyCJCWV7ZcIERWsIU
ilt3ZexigjpAwmBkuo4fCjljhJL10SgxVd6ARmHnn9JWMCWWq1qqtUGJ/jkqSsbr0RDLuAYFhVjF
Azp5IOW93a8i5/ZpLcc0M0KUkLu5VMmxBEL6ShHRuz6kSIyYryKaQBureZ4iZFaqdDF7iHcTbAQK
DXjrUt4qARxEBMTLyVsBXt79UgLiv0b2Xfye5rvE+rtH6JwgdZq+IUtR2vr95eXD6wnwC2ULFdJu
Xa37u9vnuRj3z1ijjtNIkdjXQwOOSHkOsJvqwTWr/xyUFKZiRoM2Fhhgl+vJ0vJf0aOPPVhAdW52
nsUxNGkxTTAnRPmdJCzFehxwbMHXS2KnzqYAui/yBDuGOi1bdA1QyAI/yYNGcTSgK9hN3azHSzo6
euuTZj4nFww23L6bZdM3I0Px00qeXIc6yDQK0X1TiZGlz1bq5Tn6rO3kpeKIut9jV2i74rZfhk+K
3X++3xFXN/uCyXjNHi3tWIpeqeALQoRpyCNXjrDSCaC0bnO6fHMzOlSki768vNaLfDpQ3wwd9063
5M1rfN+t/6Jpd84RbdMBfhJKbgVKme0dffPBXUeYn2SFlYuB1h9+6IzqmMVh2JSgIp39i4qUVWHx
DhOaf9kwzchQhon33RBbi0HG/S2dAD66Sn4bNlagONx9bOcHZBsZ9zQ5ih+OZEaQciRZkleemoBg
O2XHskO99lbS9oiW0s2OhTnKOkPKCPIR3wmNB1rGOgKWak8Uey+/8AyWWFQoA6gE2NOsTaosHrgG
NU2P8GftoANbi3F0S35elRVRAfYOqm7f86UzVUqVsY15P+lR8fJ27V1+MnIrRAVDWwk2ttm5REV1
Zqe7pv/2V+HajDaN9KLpCqYFY9B24pN/cv271m6e+enF6jKTZdO10CIyp0XJZO1qaWxUSMdlX+5h
Z6lmt0ItEZiCvV2j+9S4Z5zrUmwzp0eJ5MBj/yWauPup2ObZL4HNmfxGuU93sYv3JOpDX5lrsqaB
F8MQdaqfonjJ84hOrw1jobtBE8aTaX44OFjhK5sP2InZmujoPn9xLNlZiq7m1Ch/E0hJJACxsb/E
1nDM0Ue88vBC2o4Dy1Uv6fecEOVxyswLI1VN+4sljVZpiwS9KOsv11aBqcm4t0kOfsjJ7AQp14LF
MKUQVODpJd1rABGX36UECb/WZgkIiyfKt0Rq4HfCdHg7wFy2z9ou2NRva4yuNsxk/pIxmR3f92jt
XMc9TxjyAaS8J68ABjpnMeuFi3nEOQ3qvTBUfhzEHWg8debLLjq+SWh6tYJHYEznxDzjdf10+6a+
cz83bkqmNHr0dKAkt7Aeu1NlRvbHR0E2AGGRfPsiW+FgN3uT3509a232BxMA2/fK5pOZoJ4U6tZH
UGru+kkkucJ0i4fciTzT2/QDMddrz/lct6xmu8V4ZH7IlO8pi1IqmxEsD+YLYJRPqqWi5hSizMwq
vrJEhjIkihvXfFGAUkSs4IjkLCbcP1lF1oUtTIjAtak4gj4pvGUpA6J3eRwXpQC9lt/rUyzazWv7
oRJxj/fSg4QG+rV1rk5ns9vhae0MKDTgXFn5icUrnH0EZVzqvhQyzcdHPFmHcu/fCY7TvBek3Tw8
J2iRYEHdLeY050xTFibK2rLSQtDLrScg6xdm8etomvcsvhYduy4BPQuzJYpCn20yDJWUY8EZFhVe
NLvbACyBNfSw7G5mNKijy6MwGLJ4opG8JxoGtg1btfbC4xYT94csNFnPwsUUHnak/MMUdXZGbZQ9
H4Ag//amEXEbeagXPjw8jKQwvW2yOm0uvlV4Vr4tzl/r++zjHjVE89EEznNre2iQMs/3sH0sQZ74
/GEFZp9F2fI40v+btOtabhxJtl/ECHjzCk8vmpYovSC6ZUBYAoTH199TvLsjsIRm3bs7iomYeWEi
s7Ky0p4slKSQ8Ggobrfs548t3WQ9YcQ1XaNJzhdZTXP8vHA1Alc6LLCNebdjvOaTN/6bh5vtGT0S
aaPyxVUDESstTMm6AocJWsngZEpQmHJWeVWXJRGQkvf+Cbr1NC3BEovjafnGKealNUTb3OnWV24m
nxZzQHDyjRjTow7G58RL2Yg+mDr1mEDW4dA+Y87Amu/ne9V8sl9eka4zZTPxFpXbG2lmeMEWmBwf
j/m+ebK0gqiY8MJ8siDKqkR9xyX2CyXT2v54OqGVZgD+PWCZBw8DSR3gU4yVYf+OMDPUuAckvt2v
AMVEoJgxpM/6ChrzsBGKulRQVsCQkqi4oaFidP5zn5pnR7elJxdwGgfu5ev6Fr+bV2y8+2qxMnto
bFZn6mRv7EgaMuUr1NW5qYumgzSsNba3Gdt4AYhqycCnzDgT8CjYpgs4Yfx9JevW6BqbJQr+p3uu
oLtPALCgKpERUurdbiPl3Eh+1R5nZyNZCYtmldoSVlQsw1Vl6wgIKlfAzB8rZ/fzkt2TpR5wX7k2
QyuDrGz4OABtvtKMhL0r7ec1AxlNkTmkphUFuAL31yxVI8HnVFQ8SV/hDPhDiytniBthi6atr8z8
1awPqFm/PFbynw/OPVFKpJwoNoqv8sgYu8Wv0vG3B7gl3mMaU/KTBEnQ0T+saT9QO7GQoZ0phUrk
19uxfbZkFzNLmBx9TGbC0UI7+ogOpaFJWoVlkYNObVZOiO6+6wuPjcI5lhaxkhe3FuV723BPizos
Pu7VSL+AVrvIVkc9NbYFqo+qdY5tcX7CxVgA0xC7s816qZmVpSwELIGyL/u5G5yt6PeAQUCsUQ9X
uh35lrprASMmY3wd1mRtMUN2oqCPPpY65LqLpaSvUW8WjWRe2GssqVNtYa4Yi9z1TcYxTGnU+BSo
23LlBjlBcwQ5bWIz19g0y2ToZ7x3L33K0fWjetBnEqRPzrnF+HMANAXVnK1nwGn5/+ff7olR/m6h
9sW5bW/SI9vKl76DJUclw6GdMm1jqRHjMHrI8dJc0PwEIsWad1E2ZJUop+8givEYuhdU/NL97ydB
W7V9eqvWboNP+/dXuXx+fP1YFCgx1SXWlMYdKKAL246s3NMIxIvF8tomPHFyHN+cUJLqa0W9zgCv
epSd7Skx8TQ72mvznDpMR5nYi5/X5psS5fcEPmYUuuTG0TZ0I+BbwNPAtDO7qXT6gn5TIrIdnX7J
cZGoF6BU2hHQyuAYt4Z0UIBHghGzwCqWrEHKiarDnRTpLF5fpLkc6ZDic7kr0FtjbtJtYJmPVWLC
B76nQlnk6CzFja6gWiNjidafs8W9+thBjBYM1YoZDxmTI8oiYyPvmfPJaQFBw8ZSi/6DdFh7/5nk
EPkS4B9OEjjKmCrcLChl7JxAJPgW7PA+55gOmlkxZ7A6LCYiNYhvRIoypW3WqUXM30ghc4A5vfOL
b0XObBNgDNlNS7R8MQ5sUuVHFCkzUSqBEOQZql7RvLP+xOtuMaBlJXCAxvaY0qS1GBGirIXql1kp
xci0FvapUw3syUpMVhczsQQ/7u+IBm0pZs01jPS4Q6n1lOA2JQuGuFhMUAZCvghX1c+R4VwmZAGe
Ec9RvWB1bk2AcNxrAWUceHGQ61kNUWWnK5o4386HdWmiGwbeBrA/FpzJY9nOFdB5ORpghA/plcyH
SI7m2K9Kjf/AVs2neL6Q523AOETC3wMB0yFuzSvnS1FAW9bSYkCQix0yTEjHCazMO/bpEFfvqrpK
JRB5bjJj/eabCXwWzFBaa+3JlzBIwRlne7PYGxjkdDnsNvlMXOalZ5z0zdCNDDRAQf0k1m+GTDe4
NTC/AH2Qe6/pfPPLvMwBFrhneeYTJJEBAngaSsIqdpZRyqUnXYltjjUmAQeAaZoVhsUuB4bXMWVh
SAkJ/8gir3E0X2oXJKFPOiBStFXzVu40S7wFGGRK7LPx5bNm7CYSziivYBiMIAmImKGnHoQizqRZ
n0GXlyU2/iGYWqM3uLHgkAYhNh3xZmplrrZPK4MFViVNmLY70tT7MBOyUM4kGNPiq7FmSD11Ky2y
yBeczmvYcixiMGabAvD+5tlSzdYRnqRDZ/6OD91GWmLAdYWVY0TzAidx1SeG9zTRO3gvGepZEeTm
Kqek9EQQKHiEDjG+RrZbYK45B21jb/yNPGeVRSe6AghVGe0ocKkwNUO9MJlcXosshAUTQZHsy443
mAEPbLQNqsDqUxeH1sgWM0sGKlvP7CmecHvuqFOvjZzyanf1ka/mXMEFpgzvwYu3u0VuqG+Ze3lh
4aRM+SN4uEmrBbxgSVeoJqzYz5val8CubFznvFW7iBsMeTEDym/gsOIGgbxhlHmUFJ5sNxZ02DCZ
MtzXpO6aWEWZASGXunQwai9g/VG0vS4BeLqZubltezu0Zhq2+QpYyV9MV5nI78EH0OzCqbycK1Ln
qBB78vAcANW+jNdI4G0WWWGIQLvZMHvTyT2iiaoceiHJ/geOp/NE3aCk51zUkL0TFr0NeAGkrDZP
qDAG749diIlChCKNKVE3upRVLgpJnjD2OvQrJHgCB6dAak4kaBbBMUNv5GACEceevUVY4CcEBlCu
TU898uy5jgln4+5jKIfmWglxjWlcvIVg2sJ+K9tYkfVtjaks8VjtWFn1qedhzDzl3GTpVYq0TCVn
e8Hj+/LaIBVqMSTMYorS4JhDtT/JyFlindY6NYbaBFBENF9n82h+/SCoPLlqhXPVra3MeJVdwbK1
1GROiAk/i9Y4auSeAbrFCbxMA27N/Irz5TDoMdh4etPWb6hS6his2FgGfB3i7xCUisfMT0z63dOk
LHLuR5g/iECT28lQG/5AJtNtQKY+ndGt32IOAX3lPrN9flLmMidr6K3GwBONj1dyCtKsRdhjTwsW
mJn6YsMKbFkUKM9iyEsk89tzf0y9yNLNZGPqH49lN2X51BEPlN7wXN3r3JXwYIh/zM5lnc2k8v/z
+2iagA0auWN+xF2EqgcHFtmBm28r49X0/zzm4fb2UYYMS2wwRC+oSDXzN99pRCQpCFiAJvTHciG4
ki2D0j5e6eanggabZse01hPHckePsiCDVGEeZgZ6+oEkMJFQLNHspcwDt8VmVxUd9hyquUcGlxPm
Wiadh2g+wbSGdvPYRlwG2Fp3Rjm3Rzh7ea7dep3C1XwvVyJGFFmhzMR7JGNZF/DyUN9UMcV3f2za
LMRGYb/vjwFaD89WyzixiUkQ5e73KQkmPKYSh5Tvj8vl+lajQCrlmLwfL6YxN95Xjb2KV8YrxgDM
zF4crusMmM4fSEUwLIc4KdMRn5T6R3qIZcbYv4L+grXT7kOAaQSGvumM6LDfiyUepxWmho1DmBnp
9vCl7b+W+vFjyULanEqJjOSh0ddEnVVx06Uo2XC781M3T/fNlvfSjwAZiwuD56nHGABlPGpl8HSI
nb4/WznSQiXtIfurQxbBrrfD/Jg5x26JMMl17VVr5WgAquDtHPT518czQ40nXElAiujASOBk7Hi+
HclIjQc1H2p+uAy3TNNSc2eABpsBzzQzZu4FoN2s/MWUcyfzKvxmrL/Be6RQvmsbDz1ZeDDAxK0b
uDq60ayuR+H5z/ayc4zCWqlX4/W6T5+uRj8/ZCYLwGta4KMPoJRdkruqSJNyOC5PXWgEmJd46u31
n9xxUnMfmoVl11ZeAK7OXghAHAJqzhaJS1aL3i1xTFvJsRyIVRsJvpSGQBHLYjg+P6/z1Vtp/Okv
ZmC4M9NFc3bwhB3oDfYdkjUaEd4Bxrkzj4G6ah2n+1hBDPJLlBt6+22rO3/KdWfMP0PTtSPETVfz
cjgAFnPHvOaT5uz7BGiUQrmO61TQCe3lSXPfoo836dcAyzYHLF9jt9br4vdh0XpfCwBLvwJG51dk
MAP4qUcD20aBKoFBKFW49V6MxD9IehlF8gDxy45icgk6q6+H40sqYDKzsltAoBzq1FAZr8YEygMq
lBIgFngUYjGyQJ16qLTXDHldHtdtJphn1JWcYp2usdch2s5+IQ8UGQt9geGrhefV3rPHuO0TBhaI
KCJmdTBtxSk0YICohWkaYHMFOgTWkhkuCgsG/WvHUK6pguKYDA0VUGjxVZMHcAkEVgOFhvTtagev
7PT/hDtzR4fKivhycu7TFnRmHiznevunw8ygObg2tNc47DzWpZ1ybZC/Rm6ZmDAdAPL3l1YMgqJv
Cpk/qhls9Xk7d3FbAJhjL8zHJ/UzQ6hCO9CnjGlonfsBmKglilCEdQxHzSmN/nVlDkz0n5+hwT0J
yhD7Wp917TXBI7cYloa9WmwOPeNxm1CEexqUrQ2KcJgVKtggoCqFOTdWvWUzRDWRnLgnQt0pIYQ9
P1dgZDkzpNcN8pq3vVIsszXhFdzTodz/GYfK6aUEnee1iEa2bM8aaWEdOmWT/b665PWVHHq5608H
ZW/9V0p1Y3Bk83SsGhmGC36/hEuVGdine3hMYKLGeCciOuccig3SlA0oyEA8ipzQPHue98E6CYac
6ORrkA9p0cg4iPi3/htjyazmsIns7j0b1DU/R7O0GtCqAD8UmLUuRLWAVvXGjjXcOAHoeE+JuGej
I5GjCyI+CZSG7fpUm6fT29n0thfzz3bt5Oj269COvcUzvGMc1M+H4J4udfm5PLiWMrn8/OntqcEW
O9uOjF+Mm/nTPBMiaDrSESPBWlIXJouUKvSvF3RgIUMMwwyPzhheH3MygV5xT4S6NINeCLOSz26W
8td+S3Zneft9sK4ra7/axYOl54DACwhsDIMygz2JCqbPwGvyrwIon1f1Hon4VQnwDCd0sZ8CIuX3
K+PFvszRv/8LxW/19SsY0IypmSLzPkxkee5kcEvhj7QonwmqfuUg6Gft1zP2LRjO3HhSTcBmv9gb
k6W0fzGE/5wr3YteaqUenDOQK7AkDNux2+XO+o9M1TcJ6gZ2koLWVxJdW0Axv5gvAEuPJMYBThRV
7sVGXT69AixeW+EA15bjOJ/Ck/u0skkfaGQ+s2AymGdE3bhOPatqn0NoiG0HZ+vwOCT36mXeClkR
LEnCqixW/91PP/ueP+r1bbjk2uYyhDgsa8fUj4/1/y9W8vuMqHdXbjIx69MSHJ3izRpjCUdkFI2z
l2+w2oBBi3zqfbR0zwplSmIU/CLhAulZ6w4TW5GDTizTsA8hyl66xXoAJno278lRRuUSSaXPSdCM
5TI1rDWOaz5/akz3s/L28C4XmEDQ0XXGetj+4i/9I1K6Z7XnSinNZmAzDUz5bQFV1FC9Kj1G+XL6
Af0mQ/nNF+xmkDHHgZzDxeDmytbyWmYK/GfZ8E6ENF5Tn/bhVT8TfbdOTmmixI7gFluKsRzukLto
6WYFHSymKJMh9+c27ouiPyq/ZERzzhyriSXLRc8psEJNlgiZR0UZD1HhK/UiQ0UyYIZZwbo8LTB+
s9sxjmqivnkvR8pu8Gcxx8pg0IEawmYgH4ZyvYsNe54OuBvmoBHrPZUpoxGpxaBzAAM8PmMD3tvt
LTl+Gu/IRCGmMrFUmoW9wHpOZMqO6AAPCpUAFGMD6xvXpYM3Zct4T1i2XqYMSOQj91Xn0I6ThcLa
0Zgju4aefwwXLDWbdY8nsiv3h0bZjzIuhZbXwNIS5N5A7+zssU/ace0MRUvc66/dxwfH2M49ae4F
QUM+DwC20i14HXkB6Ows4d9DU9TauJwA3vLYBguTN3r0+5QmAksx8+UGN1o0ntFW9fa2nSNjg3Um
NUYGTYyBsW40ubE/jP6IIKWKHcaYeD4EQQJsiPF+EtibjmazlkSQq/qIDqWAiSxwclNDcDIWnLUv
j8U2UQ6DLoy4oDQvV66pOktuYrO035g8WPELYPB5+hPw4VmaN2kER8QoxavVvlSaWYpKQYK0AZLl
rMTEtD36pnDzc0ZaFtTB7KJGYCdHDmkLs/5JzBGSB5g5ZNm+yRTFiBb1TjViDyRAHwejO9E295D1
B3buB8u5YNybW85uxFGV/Pv4xUPoyu7j459IN98d/83ejn49KLmmToiz/IxVuqTM/hZ7zrFw5y4y
ravBbC17s0mt1PEQ5bFYm8g33lOnXilV66tK0CHBJTophnnCY+jjilkToAOb5R/gjHgf3uEXt2T2
KTIU8WYhR2zr2SyLAyAuHdWtNpeRzWToxrQ/PdIN6tJe+WEWVxfCmYUkMrzPLWKeChnk1jIXvfcf
JIzvJUld42sDnCqAVZFUFuAgHed/jZ9ly+bC2j3WmemM1og36hbLeiapmYZbDMNnqybvvpqL3a56
ZZBhXC+6l/kqS2oeExGGncG9Vqg0+NiEZQoqK9BiGHIa2K7ViyqpSaS8tDhb9vzFtjj9at7Q88iy
f6xHiq5ndSF/4dOCkEqN58KoVo68wmuvIk2LyWw7Pi2Y4fBkLuX7tOikcA/IJQDv4LSQLTKsEhvz
rgd9zTVGyeobnfZiRqSo61wWQp3KEW4VohISlHwChgBOhW16X8sda/xoOjk1okY9+JwWDYLsgzEL
Ofy1k9ooCM/3peW+LuxFbxw8hA3Lj8dKOe1/IluEyUFJA+w3ZfOFplOqnEdUKQIIZJsfjnPEDcLc
wLZD08MMwddXe8vEMchOPwLfZMkhj+xVfhZnuSbcyJ5OWwxrAv7PhrNtYrcqnG3zS2+NHJ1CnIdy
yYxhzCbqCsS4fFOnYpewrtVEuFY9Oq6rVXR8W8+NzgT942bDGqv/yw35pkXpUCTGVSAPoLV8BtQ4
qfeH2DLvYn33CrbThkP8WLR/UdpvgpQaFYGEVUYkqCWRIMwmcIUUy0VeaqdsGLSY2kO5jGKql4qi
kteWc09oAF4TJ9V3Xlx789uGl2pbHoM78os/ncdv7qh3qNGaKOqIV4wX1kihMqhhu7+vLhPv7y9v
+Tcl6gUqUq7M8xlM23P1rhoibsfczbwBHvgLADoH7KrFvDeDvb88s99EqadIPZf/SnKWdmUtzyjV
ayvDRWN8bZof8nwXWB/PTJwJooJ/lyk6ie4vY1WdpUYnPubVsrBZbq16W3QQlVbn1gz+/uKd/5s/
laPNzVlN05TEGG/61rfmhoRcuHmLdFmtFiIR1SOuKBNThS3mos4kKLQca0tc533qOuHyDclHZEbA
32ple7xpHjwLAAleaO2SX6zU1nTW7h9To9JjODDpanpVb28xmmyOoYE8iTEsENczZUtk94hhytI0
MxX7G65EYTHGhK7szEPgq20YL4bCIkPZF00MxPbagowWG/oZraqn3hTfUyzTS0L8H+mTh9tdGvNM
w2fM31139bpYIF452LYxPzu+9f7+gn7IE7qc9N1lZX74CGYXCxthbX1hhdHTiaPRAVAmaqb4ZeST
rLMFPIx8jpGIGdyGHcMsTft233pNmaUQLdudT5IBF/Tnm7M3zjF3Hmu2nVicRwdMWSSVzy5aQELb
YV5YvkFAih6zMZ1IGQmLMj9NIFRC2YGN2EBSb3dCrwYBvdijT9iocFU3thk+ARPmsFsy4aWmvdZ/
REiXS6Nc9nWORG5rUC1N3ebezUVQMZxjhllXb/oy8jxirYyjjuSKgMhCfCx4q25DQBLsq3nABBmr
tMIw6SpdPr30HSLSCKmw5VtB5jbgYO2fgKZvCMbXAhieh4gRA7NU/lY2HrFY592ZG241OmXhtwa/
gx2QW8Qb1mN1YRKiLE515vK+IuHuxfVf8dwDrtM7MBXjsa+o0g2uEdfFmthBMZ6XOQYm9Q33Gh4S
c3fzDR9zNNEmNvYMMWpy/xQ2MyEI5RnRjuf1mseTnwKEz8X2FA8124PpiVjuy5Ai452ie5RiWWt5
PYMQl2esCsXqm+C4Y5mnx14ToH3v2QoAzVhhnQMpvYVYCnndpqev4gUgrggpmLhVt0VWD+zUzUMd
6d+5EtuMz6DxnWO9LdGGv94e5/tw/XlMtnv0DPWi8flpGGaJJkvADuir5SE+9J7HkizDFVbp5FlU
IjrNyNW7WsvT29Y5PjUpzhGpH3WemAxnmHUbbpHAiO1eDIekIGzPPCc/G74H+BkCKsU4TMYrQOfP
5DAKZICxkohNwWK6tZYbQ2JxDK38S+LxH3NMJ9Ki2v9XIcTBHhMUuHVzb5i/F6it4+6xXFDGHbiF
xiPRDcG/DclyjQq0/wR0iccXm+V43i7+iEJTIctTKrhlvWshobSdR061fIfVJ62+rKZXhsWis3Fd
ksuD1kETwsVnwcb8ZWkA5WzIeSoGBaltW+hjJc8J+mhdm5wMKmLP/6XgKNNx7pIWryV4wdjS2xH5
TKyRv5UflukfVjqJwRidIcuamOcaHrSW7Zfwet18Ma7OxJDunXmnM2N1HSZRRnzX9Pcavbex6c6d
teQ60Id94KI2a2xsdLtjTT26jxgqyCROBST5DL2x1xLcXewTcvnHN8daSmu+sFpzyG2/3mlbs3+x
dt7XIVlHF9iO5X9poujcWVVHyqChjQC2wwKkGVxV9EIk+GPwOl1k/HYkbyMQo+t2zUQey3XISYa/
0WOlmsIJLV0MKix1oSIRhFbRpSPBZHExc08xLse+Z5BgGCaR8gf6s6qFXIyeDoTG4UJ1PZapYOSi
VHorJJ/pkRyUoHBapxvOfDNyJIYAp+fO5oybzLBKdH9YLUpVrTSg1JrAjV0FRuzu3afNdY+yNoMU
/zhSucXmo+MP4jpuW9j0o2W1ijGgwdr4jXTimeHpMhRAohIXyayoq3AAR4joLgCiQsQgMaq8jBQX
AL3uXSdxxuVa0iNT2ZoYRbW22FcSGJ8Iag0M6Gyw0B41+hIY/CyIxem4QQT8vo71loJ2U5yRDIWA
99WAvPO69+zE9lGxPpEtsVHSJimLGoPXjw9t0kcc0aNuk9/NzmWU4cxkY9l5+q/4z+Pfn468RgSo
u1RhzWWCGS5oOmYgnLc/iLxQkksM43WDgtVu+Z9p4Ygg9U5mohprtU8kaMznru+gpcjw7X7/mK/J
azWiQj2QWp5m3SUkvvVgAdmBZbInMwujnycWaqQG5yBJznpBrpKyC93EuOXlGVaOpWu0oww81n95
7Kcl5upJ5/gnYuKVeTW9A9IzLJ4mQ/1vnmhPuR1E7dySFPV59QdHo2IL0lLBfK5u8a8lqxw2acJH
xIR7AcqcngnC/xKz1onDvXsWi59JczciQdUTEiXW9fCWapRMfv+CVDuiRJaPPAErCOdlREW6Z6RO
mjINRUgtsd4Ahv3ZYWDdsMM5+luC3H6s1ExilDUogrbvRQ3ErNPpukqNZWtKaJt0pFdO2xZzr6wd
BkXy+T+ixhF7tHkoMgHAF6BIlsVdXAMpWgNVC0+es7SddVyUXQBgPfxZ0u2KSjamWNAv5Mqo+65Q
sUBsqM9bjOE9P+aOpYSUkZihsyK7VOQWS1djFmMwg1n3YcmPMhRiqOeNTpQwm4frbqmbHZprv4hz
F+FfhspPJ0q+T4t21euhUwpdB7XnNZLrECFQn6w9cATwh/IPGV4FxGVtYFUkQ5TTddIRaepFjoV4
FvU6FAWrKZFwxqYtJCtbUz/k28Don95bp1kMC3EdxHChPe/xQU43C4yo0+YkLi5NSpo5l2/pZ+nI
0NCdZj8zx6wZSkq76tLQB8JlgIBFwwcI5QYLdYXVwjuErIzodJZkxBFlV0Kh0ttIIrq5Jr1zwH6M
cRcWKG4BrJYhvUmPbUSLMitSKqYyd4YPcLVOtY1aEx7mygAsKmbIUIdhUGPcuh/e+yXAWiFi+i30
Bf4J4LjN96hGoH6PBXBM+8x4qWlPXlZkf1b1oFab68IIbN4FPDTj3k3Xk0YCpAyJCobqgqSv60Wy
AlDpl7iUUyPAtt4NEKi/mD4UiynKqnS1z3GhCnq32dHE0t9mT49PieUX0l78EIuEKZBwtqmNTFNj
vKP/VTM2yLfuPPH4mBxDJ2h/XtOAlSz6hCFANfObzFD2LE+adUj0xEYdtr1QEaGhBc3Yf5I+fRth
gr27Mh5Ncl0evJk00vBF0UtVzUFojb1I83D7WFSsX6cMQx6JgqiRrPFSAQJROX/86yxLesOuHXm2
iaDnWSng52uzXVgd2TX3PiyKublkuejTVkdBJCXpZJsZZbNDGW1KRYQYTvusLazRBvoqa18J8Rl+
nsQ3CcoF9GeKcNEykHD4pfCUGALTvLCYoE6jHDAMm/rwWtAPvF7Xb5El5rbw0mNrJvYYoCUJ+SLG
CU2/Qd9MUdZa0+L2KvYgKbwlWE61erJfF6b3mMh07CFxHAGgAtQVPYTBD9qZb/Ka+H0pNoKu4Y+h
aaUyMByEITk8Qwz/YdIAjOhR7gPfimlF5gCPwzs2H5viAnbzMUvTL+qIBKVv4rUJi0ZvyFFhqB29
XFsMEsyRbUS+DQ9rzCoJTHtjQOQWdVEHPJpOEZTLXroMBGWpNlMjLI3BI+AGxCt7O1tauPTfFwcM
MIROthaj5Y7VRTapmiPylPL3ip819Rnkt8EOLgog5h8LdDoJMyJA6f7srGgN7wO1SjTOq/XZ3DqR
Vf+aG3vuA+14nXvAZFLyi5WCmc5ijshS+g9hq0E/KN2xswYj/RW6aHYtK3i1DP4mVXJER7mP7DK9
m3Gphs0Tz88qTk2z+m3x8liETF6ooIf0+VVqAV6Wlr+YBehBQe1Zfv1gkCEn8cMOjlghqjIy6thu
dD1LZGtHsQ8Br7y/NRKibnToWQwRnX5EiQh1RAk1ozZRUzAUNQCuqUrTcOLPwA3kOSu0utVr/k5K
oBukBFk7F8oA9VuiM1P5jAUg1Emhew2QPb+cDWAtE1y+s8NtPqydGmFweSkzVGTap/hHsALdOZWF
VVn2PFmHYiW5YaDLLjOy/eHABMhmaIrAUcYkj5sh1n0s61jmzRLlqxS2w1Pnu/9KU35iLojVecgi
ItQ1Z+avZbhJgI3Rq0jR+baas8LGyQd6JD/qjumt6iutBIy49CuMjfBpEbBesmmzPyJBXbEAm7/U
MsIRYeYUGC/xEi+ZAdRldfFbtA8Wc2CHxRJ112I5Czg1IRK02t9YUEWyw63V2VfDMxn3WmDRom5b
EwDlWQtB69kiwKQXG2DF1mWzfqsHUzsYl/lqldu1o2zlKwbbsX+Z8aYy6N+UdnTbw6uSynUJpcys
6s/GhhV+rI4sBum+oDot8laPiQ0+nfzFPLRhvhxhjroVifCti7f0ForjmRYz0iea98C60A1CHfD7
wotOluOs8495Zxzrz8Bwcs+XTKAFevLxMafTfve3mtLtQdgGii6X7kbvYrT2GUCu8UpxMmSJGJQe
v2sCXcLIQxlLf2ooDXFLehP7i1a5954YpOtz8/uC7WkWw7mbbsIYMUc92ZeLcsmlENf8Yj9LX9Ui
T4wFc87nsb8j3JKnI2VM9LCspQH+DqajZ++S2S3SBkvFHktvMvoacUJZk67Rhjwit9vZfz3+ZaYG
UJdZK2aXrKnw/ecznA3Dhd1AIxASTKwJCoZq03WFWrx2XUwEFf+ODsPv/84m0GUEMVNCkeshobXv
OqqTMmwe45TpRhtNjYtQIlJCE1iMAvMrEKoeHwTjiOkeG7mf8UF+AQP+HKMAJWOzJSMqAJLwvYfE
N3XTqy1R09O6XZDW3GqVhU6ZmIBZQ9/h7mCa9utm7+Yy6+ZPRo7fyku32wDAWtDlitz8xUnbwWPP
W+uDNbA4HTqOqBD1G91DKW8wC5SCQQAp8s4bmUJ3gZuIND6Qkk1mOxmR1wNDfXtCRuSA7xC2YUzk
mVjXyjAFA3JE1hIFMqa7xxIgUc4RLX4WYChnBjtWXw3s9UoPuRc9D/7hzIo9WBaTXtIbz5TqWhM7
c3XKtY+g++qy0QIm04jfJ0WXCwT+4gdiDdH1gOh+KdZFY5hYM8ey/owrS/f3ZF0paLWAmKBdrBVT
e4rNBnUkDPf0FiS3FJ+YzY4sv5yegONikUtSCSRVD5lL20Bru2dikySrfWga7GkkQirI1mUuwkJc
nFMrWxcsYNocPuQPFHZIvYrlmzMME92+I7ciNxQVtC9GYSV8brDPobEagND3AOK6Glq1sDnnsS28
OQMPbpdIvdxxGF8CPwFNsQbCwz4x3ivg6QAfhvFqsHijjMalFgVpFgGOW6+M0DdKllGfbjWU0c0A
dFFNl+iRjyJsmkzQCQg0xgYzZ7aP168mNgYsDqFjMUHyptPnI3KUla/Vi1Zj6x1JaJPxsl28PGpz
6T3Ekgvd8haR4R28HeNp/MthffNIHVadc7yeEmzmYbt05s7MHPZY8PfFtPBEqX8qxTcd6rDKPm3E
ZkZkuQSC4nbuW+gfJrBBV+D8A+yMSZAEt48IUl5XBbzB/OyD4BVteWQYCtN6BOWQuKx4V/CsYLba
Yqj+dHDzzSVl7DkMqNSiBpV8XoKks25bbGl58g+CxRlJYO6KJWvnzF+s/jdJygUsuKI6txwOECgg
paE9rQgeGZCYGJxNP5n/kKHDtjNgz4YriQCek9W6NwcHeYvLug/JgirmbCBDWW48j95MvZyJshBh
Aah4cJy37Cj9jmPDd35fapvBF+vS0TFbEHNVJhEYfQyRBEvZcTCH7M2NBWreh1+bei7CM2C1mRBd
f6CadNw2y3lf0i7QklS1fCwuO4cMrliWi47XVB9Ly9SGmBJs6RGMk+Siwvjcaq7iIK1rMV4Zlm5Q
NuSix0GLIhAM8RJzX+HLY9W7vfWPxEWZjsYXgyyWbybKOgkL7F/Depo/BBepw/hBaFaYNV6lc/SY
JMBIshKXuSWZKU/KmOSVlIdxBw7zVbr5k1mwIeVq9bLCc+Cx2jsnY20VK2Ax3YEVObSzX2BBj5Dn
EfoUS4BMZXaKldYEQvGxVCebmGUF202BMYitCjSeNEbFi7PSk3FmC3aj+XMxgfsEm6xvPhXrCa2r
gVMvA0fZfARAitRsRklq6g6MyVOHmsmFhhoIyGMjzgVdO+dPBn9TNmRMgDoy3g/7oTijOrRcO3+c
T2VeeaTZE2WvDAry8TxzHhOczLaOCVK2n1fTTGlT1IoA8LKU7NwLnzzWzkPyG/RVGNOgjH3XVZLO
haBxOjlWB2CfqGBEspMphREJGmQ6rq5tJJKDwa76Q/RSvKN2H5TmB3PF1dRbOSZEAqeRkW9qvtFC
Mk+PFnZ/4VtPaB5JjBXxEz3Ffn58Ogx1o3fdal3diWEHYqWNeVqbZdEngwfsupQFpIZR+6QzGHxQ
88Dr5UgJXMXILF8ZGhCrruBlN8uxlZWVHptShDE94v2MhSegxbcNQU8MjeglMc67DICSj2U2Wawb
EyFXbEQk4K9t1wggcnVOS3hQtf2WvYa28FrqRjivZGTEW/D25fkc1kYWzMn9W/qNVvfxB5CHZ/QB
bVCFijwbYCRi5DzWfwrXQGjGu8Zgex7PaF9hniH1jJXtTEbWH+yCmL22AIqtHElCrQeXDOs36Xar
koC6I6+ooqCRMHvEmSjws6FoyfmBsRP/LyMYbYz+hWUzbiH5DymOaFEXrUfzeeqXoPW8xFLHt/xJ
9aJtFxildQXOlXXwbTSIHUzFAcAaHhpmknVasKMPoJQ1jjHi1PL4AOv05gNADl6/Bw9VZfkhU5d8
LFRKX5UgvYhpDjpLgHPkL8Hh8X2YvHMjNihtvMSzzu+u+PkEsQs3ry3buzLBcafyK2MeKCWsz5cL
0A54yAqdQG9zI3QbU7JWLxnGHc3a4Octw3mbTEeMKRKpjlRxCC6Xwr+AIkkRnBxnZpeOcTgw52NY
nFEPchdKrYDdCQSDBwO5OqiYC2n/+IgmX68xM9QjLKl9xyfIJROvBjN1WC8oGcILwzBOuoNjKtQz
3Ob8EKC4DCo5OlcHqANW9S5d+9fCCxyWqSC348f1hY+GhhpNwwgJRUy5ZJjBkUUQq8j2AZtHVdCD
QWRIjijWAzJ0Yk/39UjieAlkSK/LqbPUjWSg8xiFq/9IfN8c0cm9sktkXxtUwpGzzqxuOVzNJ9M4
w8396P4PPdvT1nZEkDJAwVmIBTkQyOgPxotOf0RLshJ0JX6xWJtsaVZHlCgTlCYcFsDGkCKuEjIA
56cSY+cD2guWTxzKurCv4YFbgu6HYrMuMkNR6FzfRctLDXu9gU1u+U+DuzosvC95rpms4yPvxSNN
oUwUoLv1eGhAZ9ku9NuS4GHHmzsZ7WyPdXLaARlJkzJNYSjEZaFDms8xcudovnI6zLrppuu6G9y1
r53Hgn5mqgplpXKlunRFDFWxrpZ8a/rqHPF/WHuz3daRJFr0iwhwHl6ToyTLsiXZlv1CbG+XOYqT
SIrk15+VOqfL3Fls5UX17ZdqYAMORTJiZWQMKxx5VbzKzpp3kouQONOPQSslliMzbuEITk8HzZXH
8iRoQHlu8y/PuRkMUSe9LlITGC8iEdCvhMd8c/n9+H1FPrHmrhfhfTaVCW56QarS84AzrD+UN8wE
qQppXfLiYgFljv+HJhRT9Z+R/AbU1Nys7eI1/XOobF9wNaRqIjWQ/npxsUIwevS2na+cSZ2Q6fld
fHt+5XWlLt86M5EMvoTgbCxEiUL0qQRo7t+Bmt/gz3/lfkiOj7N9wvkZc4T1RcPRupQXs2qJ4Kpv
wdd9x1sMpNBki2V0Cva1iozfIWI1zUk20S7qT48Bf55vWYufv884WdaKst7r+Pu164ARl9L/d97o
YHjwvh7LkedMEcbBEozv96EFQehMtp1sH62j7STaekea7TPK5I/aceD0Wv8XBPlRjvE1o2/yVFIg
UwOdMBFd7LdDxfa3SdZxTb6+uKPgS+9oQ1dgX6KEczOZw1Sz69iH1CSwoVr4LHbnFw3N8C3ylu1L
hS2k1zf+nBzV4R9XgG6ZJtqwkai6UUvNYkYZveStFSYTnYAHo7FAtCCWbHk1NFj5MZLMC55zWxZt
zudUOWIZP4ubqbcSOZ0QQsL4pdR+e7GDbhMoXMTU6EV9T0PmIldabBeRU4hy9I+SKF7hYJ2Ct0dn
+9tfqEY+uW/vdH10SF7W6zXaBE/0zYHYAqWiry+wYNmP73jkPAMBOJfisn3Nzp4e0uzsI2THM7PE
L9sqgQaoecTOL3Ac8FY1c+Uw13wngqBKpN8Yqm3LrayQaGVX9rfyVG50l/NlFy+omVIM4lzVXq/l
HEohJDxhjwte+Y8SDjC3eb3Ai3RyWEL1t+0y/hJOcW/qIxUF/hDTPylg2Y8yN3wIKCdKENigBW2J
fsV0NuazacCGVTnoye82eChzE0eLUDv7NSxCGXGk5WKGU3Y+po3SeZZ9u5fjFzUi3DGTWwx4z6wZ
cGoFo5VkBeJoSXNyYm+1X8U7s7CRrkpSJwAohrYpBxWoBGDGhzXdofP8ygtVF+/oH63ZJKN4VWIp
S2Bb+ARX9wN7R73wQfExEo1iIN1M9PXv3jczkTSqnbnNdEnNMR+heZgRr16LKREQHPhugv0Dgfbe
cUvvnC/LphyjMMaMhACBG9VHVCCdUaBYi5sEO3VAMvDFS/Msv+NnCjKIpaZNKk89lYfe5vQw7oIA
NIgc9OEAv8GAT1YlQ6kZEIJq4xnki6hpchPDHOg1GOBBDl1Ouzaimy43nuVpou3iIgNjJo/IgAdx
BoM6nYC7U7hAm1cEitgSMZAIzOJ0UplzbLf87x2/MxjQOV+NHj2pIS2zX+30wcAwCVAHqVTpUQTp
8WX1/YwaS2jrLjdk5FyaBoMwWthdRKHBcWZYP+Akz8qeDsthZsAuBPK/wbjBwEuq6hEcm8pqyOa0
lQtb/KpQj8ZSRqI5/+6x9mPybBa1KorWKDJ6SX9c/Owl2oK67gDOnSsRHnhpmOUw6+9rw2TwIyni
c3UtAVlbYJb3WeApWmzADpkcgs2/jJBnmjGRDgYpx0wAJQrt+It3E966OEHetA/P/k0GMobBks0y
ojDsZM+DgYIFugkdPOR5fPpcSQxudFfZlLsG9o+5mFv+D6Q1D8jib7g4v/i2mJ0cgx5GFmVKqsYT
Kj1oNAGfEKUvRtzCazDh4a3JgIdcVLmQKrD1zemy7UkRVAQkMjJ3CHWxRWEWsLABfqiWRXHucXaj
H5cEwVjiCq5h2eFD0ZJqdKqG6OTygGjpaxMnj1Zv3/fqW+fbHfAyGQQRDKsM0xFmgiwM5vp0W9kI
oCJwEhfcV6uwtkPQxHpXdFHKiRvZZoAbNUIsQd87fHobri0xINNJ8jnTa3j9uPa82rZGbBsGK62w
QukCe+LuK7+c6/2xJ3YnazZhy7Miwp6QOdxiBc4K3Ljb/ZtJsI3JWn1xpFGjYY/aVLFAQFdMGUvg
GeutO1nrJyNHOKg45VbBdJcfJLvC/kq3X3jmcKQt+cpcGmPCE7JrZW9BGmZBSOEk9tuI6IT7Ql1K
GM7FMJfflJc9WjjOt6BBIBmY9ILxk1f8WTSLuRTGSou4SIqrdot/0A2fgHgLtN4oM3Er14vdynNJ
jAGOdSplfQh9GtTt2glLrDCMbNOuQLwfvvFmsbBAkfetll5IM6G3HzWLX3OtCMdYo9/q5PQiXeke
U3I7PJC+eEbIE8VcdZo5FeDFgCiadT05FtIXV3I5qWdIe/3KT/+bFbLt+YaE7EVDP1zoxwdlIvoZ
BVdaBkh5pAuLrUTzQ2QuvAb80ZF5gWajX2PwaeNhHNTEzgA0BkZEs5waLee2uKHijZWBftzwlo3l
koIsxoPzH8Lch1ks93FLPc/ZOm1LIB2Ll/G/b+QMkBn9euUEoIvdKaZqWnjdadjbzRLHxmdBS4QK
29sVjL3CWv9Dj8P5lvR3/xO/fsQwrhFZbSeYfQH8wkQSpqTBcfZC6yy8aIwjh/UGVZqk1qQuiHdI
9Bxh0UsChjqCg7uv0OLlOzu324ecuZ0Ro1IfKVAI965H6XGGYACDNrJ59M5BWmDDS74uTh/ORVLU
nomsNGwAMnOIRBcw+Ec+top3XmvbbiWiRJbgXnXu67jYQjoXyHiF0veCeb1SHfNdDQLa4Hn0OSJ4
34v++0yn66hOeddV0Ok0PWQ1sZ5TREu0ydL54u1fkZYv0b+NkJ1ZyVU9E8Uetv56AmQ5Okr14KQJ
MC7P0Ypa8x1rv40bz7TSTDHS5aSm70dHtHexXdakCdSjsf4+GO900+X/h12XPO2Y21TQZB3kOxA6
7V7BhE9TzKlTbbKH7AgyDF6f4CJ98Nw4mGs1asukyCVqjSevP6ShgzAPy45QrH37+v7mUp4vhyQ/
344BEPESoTSsQhwlkTg5iDUDw74euQCyGJOYigwuaQvxlsgY5Hg5D3qjmkglg3Lq+qy52tpOZS/3
ue/vRY1mkpiQrpMzNTKhFA5Qe0sxbYRJI2GF4XIOVC1VoTS0i0qqgf4zE8v3/vQxOT4XbdiqcGPV
P1af1v763tTo59lEn/ftfqnA94ckJkAYGl0QClODpM1p530e27e95f71m+ClD/rv3L4SjRsZL/ga
ZmYkUTItnRZXmA8WinFZl5E1HXXkal4FUtr11TbBgOrWzsuh2lb+/xt8/OKB11K8hxqYBLoZQ1FF
dPj9ebDJOJ6lTC1F2iMero90YS95H53HX9ifwCVku/GBMaDyhzQG/qOqwH7xoRNvKdoSy5zg4b8s
70I+I5J6e5CP5Ldtbe+/mkfTw3xcZYM0I9jgqXX/My89fXQZisugDpAM/WYGM3hLeq3qimssonq2
2cpuraJCjahahMTg21rRFTYciRRMGN3/kMh85FYck2HA0oNj/oSKrWGAJBPpYDQjjW/PiKtf+YmW
hVj3D4mMd469kEZTmIq0FLlVnPBI6aqQbuGua12KJP6QRHF9dppFfp7AzJrBinrkZ3fT5Mhfb4Hd
BdbxC/egTFnhbLRx8m4pdeHC0GVJtsByAl4emPCfgptSVvDMy2FQGhm8HkY8PYADxcXyboPghkxt
Wh1FVgZt9bVvvpso13/mb5Zvp4N93QRYEwIeYzt+rfb2eXdwel7acKkX/Y9fyHyEPj5fGywTwi/s
1ihMgOR/C3ubGr91QfCGo7GJbT6cVaLRLYXmJ2j0el5D+hJ8/vEjmO9TZ2p2jkUcEziINYJJV9Qk
PJOk3HCLnvc/jHz2PZgLPE0jq2ysAtri1d0f5Pfz0X35rj95z/ulStcfGjFX93WaENrF0KhbO05g
tWCLRrU2fN5uNKKQGFOAlZdtLbT7I6L1sZR2iw0PMAjh1cgCm1s1Xnr0/PF7mLtdznAT6z39zI7z
qb5Pn7pTEAkUhS3pMR9Ic0ab0OIkcJbefHOpbDeKcAnlSy5RqZvt+Jg8yzW43GLnSV350cOANAF2
GsXuSEC5j766y+YrcsZN98mDtkWg+fnqbFtKakTxYJn4GSOKiMiCYId96A3YT4k17F8cGKUB+x0L
Y2nSrlGZW3pei7if4e5h6vT7AIkJ7lTYMqbNlGJeDnIXq43Q3QR5SIvnCpEipMUHW8CcBSYtbCgX
FdwtTbfDuqcgA2kZGHTEsq+gYElGN1uX9hRE5HPnxRXR0BPzmOekdBCkVv5hPfj2I4h27C4BhxFF
WPqoR8netLO3f1O8+sPaGCirLuVkxTp8Dnh6QvUKA1HYSsa/txaiyj/kMCBSVpbaiyFOAOkg0RYS
T/1SEzRQTqXHs1zO/aEyMIL5uLyQDHrYDl166EYYLn+gD6ouiH0eaC3DsKLoomVKsmaIjGLGIIVQ
Cyb16jlhSpBAENHvSj/Zv3GSmSBGrasyXK340lC16N2XrTvvPQZQ3hez1BGKyOlHHwb0kExrtTCE
mM5uHW98VDYhyOoeyO8VQLcgQbu9PerzLTePsGgiP5LZkc1UNaO+7yB5wK6lN2xRj75SMg12Dt/k
7nZavNRmwpgYudPBqSBZFAlk92IngPQQHoiNLAduoXvh6TY/0ZsFzQKpvOpjrIuAXgrZbiQ0X2vu
e+Pz3va802OgTTNCTVMrSBF2CDzeMVWLVhB0JnCup6Vszx/asFBmNWC0pPauG7Yj/xU64AdWK0y7
divBCb5oF0iye36+b5VLjXF/SGVgypSLOr8m9Ax7O9+ZD50nn9pHp3r5Fpyv2OfuxF3Kzv8hkImu
zuZZaioDAjHcLjmXbdeRw3f3CRDh7jKWFgFrZosMhFwuhWieNSoLm24+auKtIpKDvOvATZ0tEcr9
oRYDIuKUonH+DFGV03p0dWJS2xhQtYhuZ66wPyebyW6ev6eX4FD43wbtquHAM5Xwj6twpiyDL9ia
ElsWtR/6RCtt/fcrrzlr6f07V/L27zOHM8HmcK5biOjs21pRPESFCSPS3wH4AO0vHmXKclSBlIyJ
R6coSSbjEudMEy5XzFcc9XVTkeu2/Cvbnl9+x8G6zZxDt8NzcENrfZyTXHaKmVzGKQajS6Wqhdz4
YXNqjsjVKGu88e0D+us4DriQzdDlmSjGHcRoaJKLAFEZyY/SIyrhhy+Oiy8i8kwE4wVZGDWVaUJE
5Wx3/ZvhYrzrEOQ+L5W2/HqbCWJ8wKzFXOvUEY/2JkDO7kyybxRMMGtG2+tktzGJtG/czsmOrlth
ltkTnq94AZMXXrvvkisoki4aCmwGu1aYBFhixGKo6RPN01SZrdTE4UYn9NBYb1NkGQ8VCf9RWWrw
S5ZFF7E1qbd5+7B3Q/S7Nr79/XxFfwbGVjnfkCeOOVpFK9NxLCEuI87Hx0R2Pth0c/L4EnCbaRZf
Z3PVGCARRgGX+IWqhufh9rQ7eqDv9cNABVMG8src+Gvxa/0cJfsuy5ETNbX8/x6lbg9nBEN4hB4j
f3DXCTimYl6a4fbsufPx2CdYroRTmkUG/Dshymc2rQXJTbAAem1u1q6PkbS/yENIHteEstXo+vrZ
QZbrS9+DXutXBJYLh/N1l0BgduLsM002G6GW6ImLZ7e5bHx/H4OP9Pe7PaJL8NtuZe9fDZ7qc5lM
WCOMSqrlF5zB5nSKkT8lb49rOQi5C8WXgrS5HAZLDUWPIrSDwRePEaGrllwrtVe+T9CvLCCst9O/
gKo1l4Fl6e5XZHRPSBLNXOqMfj0KZ9hMEOL5IIC7lZxAJ4aZuXIgQ22jjsD7hEtR4lwcBeHZ1Xju
cV9cLhCHsKZ/GFI7DeznEMNQq/u2suwsP2oxxxkaZdlfqKkY+wO66TB3eP/vL959c0WYC0kO8wRU
SgIUcQbZjg+Sr5/W6ifWWwfRjjsitBj1zsUxl1PUynpqUufH7svccSo1GL3IdkfvvV6t24+AO4S8
xKEHw/85QQZKz+nVRD8/FERVtXCwYARbTigZoP9E2cltWsq9EtPtiO7yznbZF35EM8g6ylkkm3ks
HV9HHxck1sNlV6LzTJ9jImxPdVOaF6WscKTt4eqA4gDVcM6baPEtOztDgyo6s/b6cq3GCYskEFJQ
EkJQKNt0JG9vPoCCANu/fh2wkfWL++2WCtTzb8e2Uit9Mg7YmI0DdDpXwJdDisnnBdJLlc4/pDDQ
UUyy1vQFLOTV+chTgnWs0ZNIXkSCQn/k0P07vICT/sV/Xkh/GwZb0xrMoVIaC+fZNUQi4Wo608YC
pLtRIPzmfLzFxIoCZn4UAVS0gbCEL+nU6PWgnaVjN9qO+CLR4spj+WSbHo+Ybak1Up+LYsCkb1u5
161copeMI0arBKN3brdbj5LL7YtaROCZWgySmHLegqG/gG2cnMxtAsV2wEjFCdcX47CZEAY89Otw
lS8dhDhmTcTfenA4v3EAmN4U/7CFmQgGJHq1mvKswee5whaCyD1eSG2bK+NDstetziUQuUWqd+Sx
vlwUoMNXkNg7bi4uJpWrHu5MB167iLyGPjrhSfG536Pk6KSeBnYg/ZicMGm0Wrv1Si9Jt0LAy+3c
WETKn0NgHV0/F1Wnjal0rEySXYNpspF1Gcm3fubcpzwTNRhnt2oNNirARAvZiS0MHwbxc7B+WdcV
4dKZ0U9376iZIEHLO+OcjDhqmiLYblcp+KN64j88vK/XXOK7pU6vufOx4xOJMJ2R1YS07ZAQrLFL
bfUUvvFYuRYf6YpmKHimg5pAl1mX6KJW6dIS9mpHj4pT++FK2RfBsFfpPs0G7ztUVZBlV74yor/c
d5bli2gmnHGWJO31UC1qCeEDGGO3O93eIczct0jzNO5g0xpu4Kj7f4XXP2JZjoQql+oWi26ko1YF
RfBoD5GtblB8p3sD/lWZcHbAt7rW7LIdQqlVQuw9RyXhddt7JcFmHat3kArfcLmrFi1UV5FvAeUY
WjuY89QUcAeEY0MB25Nd3cbbb4+d2pfV+vAN7sn7X2/5JvqRxh5jIodVdx4vEvIstHQTrYdPOsiY
VQ6qzRxZi8g9k8WELNbZqiZNgWbbbRo5+tVVZbRa1t5L+3HIsPHB510Vi10TmJr+z1myPLJpExba
1EA7hfReIdsPazCGuoMrW6hjOF/T4b6GnE93ayeZmUnaVGE5KVfp6F39IlC9g8hZnMv9XAx8Jeds
EvIrJDSCMz61oOzMsBxjteHNli1j8uzkmEdOEaeq0hU4OQcZq8RFKRHDcuip5vNNU3D6ByLPJDEB
SnvBhLt2GSTkVU4OfSIeJXKsX0p7ZT74v2w72wWH3D0g7ON1Yyzj5kw0G6902jWTry2U3HxsP7zj
WBMsSSN2HsREvK0rD3iwxfMBBqqn7FyFagttca6aZIs1SV6KDZ0RP4wtOaTr7rP8vG+Vizn4uRcw
iBJLRqxUFmSKPp7GaGK6usnWamzBty/VOrf5+aTFQPDnYNl8UqdcCyPWYKav4F6JbXRVT369unya
vPfczaXuWA+bR0qb/5ynVoK7AMl+j6Lza/+O3pVt4Vl7bf/X/oiFcd3LEAgx2kjKlX5FIYf3sKRm
eu+H0COZ+b5ctmozSNSWMPvf7HKvACPb6fZRKWskKv6cr8rxG5Z+woiapsxTeGiL/m7vo11Z5IIM
9uaKSMNb658oWHEkLj6RZl+VAZ+86RJLGTrqqdIOu2vHW6OSesQqct7zVuEdJ4M/8iW2RHOCrNpt
PMqzfyoeRtsE3W1JMGol+eDgeh9c981XwQiDCQzsukQVxHKcDe+gecbMAJQmq7oeR3Cf4oHa2OfF
1ncNHJb7VKM63TMhBo4kNEqfQws6gxtc9cF6B9Ks9K3CHVm49v9qrwwQtaEkYZc3hKW5vd14n7Vm
V5VvPjroXUzt5N+QFuszEFIZECop9Z4uwlw3iA7xoEqIZeOGDEKkee7b6S3cvXOO7PK76jKqWpnQ
G+XVKdfx7pJiNmi12hVYwi1opPVtBImb3I63IEzMt1/c3snb0oJ7v4CJdKJzmOp6N+Ka9rYbLNLY
7i72Z0Ky9YrybLt5sK6I7L2/HLizSZwQRGNgKDoPZtFHgKGtg67NyxvvAlsi45h/x9u/z3Au7CVs
ZZR6fMfe26KjSfEqr3y5Wq7lor8Gr7bD9bOw7d5fo1HQ/93bT/uns9+hb/ElBtMLeBz8yRd3j72L
Zca5HbwOV394um8BiylNbFjU6WsI7d4i47LJpTWEehQpUgkBxlzz1eBcMkdLPCEn15X1um6wSXnz
zEvsLJZn54IZFx762Gql6CZYfNZIkRCMBZy24ogR/XX3LtZbDGDzwHIxKpxLZXy5jnJLqkFJc0RK
7rTbnvdZZEtn9FypHNdaDAvnkhgvPietDj4dKslCN7RqF63d4yzXiittjff7X3GxW3AmjG2aAS1y
p5YZhG0wqBLVXvYR7/TjOXa6lV0auHNqN8C6o7Pz6D4q9rpwAzi2bhDevUdrlaw3z38H481ijId3
2VClm9gR9vlI7GpNuW7u67v4kp7LYXxXiop6OFsT9MWw0W5X23ssEvIN2yVr3G10ije1eVXUJbyY
y2RyL11b9nE9Qbehsz+9FFl4tPWuz619Xzeeid56UmawUavZ/zPRTXtQ/Hcwxj2bNu+mpgHIvQ/F
BA3ndIp0fCwcoLXbbjNM7KKvM7Zo8+MXv3xHP8c9aQzIpH1Z63EIaSG2z6f2et37v6r1M8f6lsK8
+QdiEMVK+rZoI0k6ytlK2KM0O8V2KPDmgpfGSPS5GAZCtM6S+8KktveKLp0dunRWe/L0hhXiGKY9
bPh8wrxvxSDJNEjpJc3pt9q0jqOBHuAFXbi72os1dGlysypLsetMP7YfYbjmOeaEIQ5cO5ZXbNBI
jxUe6BPg2PlSDKfrmI3RNVWWNDb2kCYtlhQQ0B3LKTBoGje1p89r7LysUc1OEXtwMzhLkfJcIoNO
rVQKcSkpiBo3TUgiAbV7PCaRCXt+Fh7ua7doizPlWICq4qnrrtRIcIpqYWs4xNf7IhbxaCaCwaNG
7wWQxcvSUehIvdXewMvS2YmHxuX7cpZvspkgap8zQComMU+THrpcbSd/Ku2mIXTacsPl7uJZBANK
bRQbfZjg+2z6kCDKXj9icWu2ez5QjhluCWbRzmdqMaAkKEKbDoKKu8r4Xb1L4PM/S04mOkiecNn1
eJbHQFMc961q3Mxh433sJlLDHFC6xRA89/XAU4uBp1osLYzB4xArB1w2k1P6xouwBkzwKnPUW/4B
6rPzY2BJBL9vabYazRhu+6O0X8vOC71571vfYuZp5rQ60x5VVkljJgXEIKGs+qftx8duhWZ9rHF8
cFEKfLE3sX9f5GJXwVwkgxN9JhS9mMEywBO4bfCUld248dLHTZUSPIb+x4PUGay4mk2nWCLEvZ4E
oq5Q1kerxH2VOHDE9pfERj20UgoRcUquf4loV7B7mWcRyzcjSrUGnbw1NItBpGg8X+UMhK14UYU+
7saVt/rrKbF9XIyg6LGx45GfP1uMOGcyGXDCUjy1jSMdXowhoY/+YXwUwNDOi/1uQdc/jf1HNQaa
hnaQ4/pCxdCN6ld3IpXXKeigQ9sMr6uFgsE9WQwwnZtrb57xejiCS13ah2TNffQtm8OPNgwcJXKj
SXFtUOjD2+S0rd3tEIOTVdmqp/Ou8r8DfhSzDO4/MhlcwtqYBvTj0ArpxlMjkzYmhpv/iipyQL6a
czcu4+2PMAabJrnV4zaHglTYNlnd96bFNLH+t9Hp7ELuobumaaZAF8P7RFfxfr8qApoNRwtciZVZ
NkfcYvg8E8fgUWWq13DSIE5ANHG6utUh3zSvYPxwOIKWIN1AcZRS6KroY2TsQrzGRT6iDQLDnk74
/nR2QNWC6TaOlKUbai6FsYQBDfXZuYMUlBIsJPVV4iouVoxxtFlsDZ3LYYwgzeurMtaQc1sDAkqK
4wqtoZgK/fULS6J5fZGLfZozcexFlckTWNTPEAeGFseLEE8cvZ1BOjSPbMdnNCsYZEe7+sn+8j4+
VRp5cseHBnsoMTgaFNvn+g2sOPePejHJMv9NjOWcsWW3ji/0gw7O9og5bIINm+jWASKDsvLLeuD4
nbqEXXOBzF2mDUamoMYuI/qQ/Wwk6geig/M3KgxXd7sjyXZf2rl3XO33YEMf7PQVOT7NBsH22UJP
pyu5bkEebdTOeFxuS4gw/2HM3VRpgyA3JX7Ya4M2EIvPSreEb3MBzEU0Fl3ZDRU9am97sXORKP7/
5b+T3nm30WL6Yy6LuY16ayguIvVTdItiuA0ZkMJZHUGLKr7/Tt90rEOvMJT9Woe83i/eKdJ/nz0F
1PY6aD21cQX7tK3H3L1vr4vZyLliDADJ5zy+jLevtDl9xNinuzfcB1hrii3a/LTE8iezLNnCNjEM
mTPa9GLXjgVmNo4b8MN9fBQOGElcyz87mDrlgN7SjWsYP6IYxUAbGw9aAVGi/7r9VI+Zx0G7xQaa
uQQGVSetxchwDgnVoXfR+k7JADhfZxm4f5RgANWi5OpGBBEO9WZsplyhbYbfEroY8s9UYXtCh6lS
ldTqqZV53rg9xru/yG/ad4Shyu8xCFKf93n+C1D+rRrbVzaBv2UQpw53xWnrgS8PCOU/IXClk2W8
PMRi1WWuHwOSoWz2+iBBP5AaHMvniETrPEavOUGFzscOO/tQ1eQbpNXCE23u/eLY4mKGcS6fwUI6
hpJOMuSPPvoIAFXo3URszrsRqTmwcexcDIOIhtYa4dTCXDCYcSHRtqVVDI5N/hco/PlwDBTmJpgC
0hq6IDmB9cAk60AImJKz51R+a6+/Mef1/J2A2Z3jC0sx2Vw5BjsqRNBNV0IuzAXIa773gfh5+eSJ
4Z0hgxvj8B9A3Djm88ki2+5XG6gtesVSfDWwxvq0p4Wj29Kbaq4bAyVnaYhzOYFuIKzfYoNaSeJf
PMV458dgia6HWVXRK6wk+ZOKusRtsopnHcvhyN/WwVLtak2TdaYCE4Sda97qM1ujiX56QBBm2XDv
eP+4truNupE3GBngnCJHQ5Z6Vy80AYgPSNl40iZaW3btJd4GNHkcOct38o+ODJqggCt30oST3KC+
OLTkKtDWBgcZJtAffp5b1Kj5S+4WBxNmNsKS8E7WIIpWB+0o4xU6gm4kc1gohemE30/+w7sbu7fZ
hAv3+cBxCXbOUqy0EQVjeq7D5HgrNPyBMeEgPNF2d7ANc2vkvO/IIEx2nUajVHC+aJjAUk4lwMLp
i42m93fKsx956LfCst37H5V3H7E0vblsVMg5QEkMr4LCD3ft8S8fdCcPLmbGeUe6KM2URFNTVAnv
TF1lwjorPQthRlXcTh4SN+gBILXzpvlraIhmWMLRbulI5/L+caStqeb0WQIWszVSehdyRMO2MypE
sx9Fb21jks5Cewovs7IUhWE815A1hUZ8GvMckvMq7kcsr4XRet2Hgbbxiuf2S9Y5F8F4o5bWiaRc
JFin4+w+r96BA86LwdFcAHt5T1YkazkEIBNFQ380S+BVi3EgFyMY2EXDkbeEoHNxjGkIZV+3QoIj
MxvSR+gA/4sjYLHzdC6BMYZOiwdMQ0ACarmop32SM42AQAB33+i4cpgbG1RSfdj1kIP39gmsh7F9
9I1nhD4YsOeIoj+ZjXzmKjG3dpyMOZJPN5UcAGPuST4Yz+BKvDzX4oNpLom5qrumjrGsc6LghB4+
6QJ6bbWlyB+TNVhZHT5T+VJwMJfIXNym0ZcNUh34XDVRjwjo+Dcax03ZTErZVnGmXSGio21ziB0R
jSOP/IbOhefv1/vfimPf7E6goqqV1EgGHODoxolnStwtuxxEYHPvZTNaxZVqA16HFNw+68DmUeIv
prpmH4UF8Lw4NzUMnCYETifdVu0jASY8uMnxETtnuWa3mOmfy2N8Vu2yzOwpKjgn6SR+l6RZ7dDI
efbVqz1h+iZYlxJ5qWPyfPji2vzy7fE3irPPdu0yqdN1pMKdKxbgUNo7ngMvxVRz/VgHHuoxl0W4
FSYLLvsLVrUX5Pz0GGBRJpqAOSbIQyadceJ+DEc5j6mFnLYD+O28o+nsfTL4L1+cuGIxSzBXjPHe
S1VgJ6cCcwdFthJcfmvvX/f9aTEwnElgH+9TD955bM6FMltcgEqQEAytHvZ0MANVfTS2+YcrVklu
eIVPDuayL/hCG6ZJSnGIif/M7RXk4Sw74iUpfVaLHf76q6P93sQrpHNRrOuPqmbnOTjDkG/hFp3+
S1j2t6Gz015xHpqaEN3AHQkq7IUAm+Zn5L6D3eOXa19WvCuSg4XsYKcC/ubBSGlo0TwlTwceKS8P
pdgZr0wymhx9LNTOS1z0mXsOLmRLkogoEVF7kG53GW5jnjdzz5G5+assGxSQB1CTxA7fKYgdupb4
F1apBs9obPkf3ZndmiP2w1mfKngAAo2tJznHGttUNexBXgGqvnhQxbks2UU5oXbV6lS++ZvmbT/i
r+g5e8qO5QpY9f+DIzAAUulydK4HKs5BtHbavor+yfJSyY5KEu5RL0qwuu8+pPCcj33FG004gWfz
hsZIgXi7va8efXe9vs2vcTnBONcL+26vzUQZCwMaXtFzctpuQ1RhSzewUveZt0SAExqYzGOhPrft
pCq3bxc+lQ94p/PKHouF6xkcs+/03ixRkafvEVBu49UKWup3lH4OyKbz7pbFtOZcFPNUyM51NaoF
3AwtT6CwwiMZedQImySfzAdCHt6xbAIrT7DwhG5X4ZHO8MDFZEISNNvGkSxBURAVeLnTBL5vu2gg
wlOCNh5wXhM3+tk7IT77QO+1tNeyEeI6Gxlj5Kix/3YgmEB88snbQ/ELcddhfDvkzxWlN+cOZC2S
C8wPm4lQ8rOhD4YB+Rkp0KCiOmFCvhGNc/TkBQzsFh2woSSCoFDsROn57MZoReflibk2ymDKqAsG
VtVQG0WsPwWK/4LGCod7ifNCE3YpjoScYyLVkNN4J/RW4AF4zFGoDZ39qiWqQ1B7tF07yASblxXg
mYvFZB56sEZOmQLRJ9qm4n2usEkKt8IQ0PWc/vAcer5OBiyeeLAfMRdALhvh4Su/Em7qZamGM7Mb
i4EcsJdlTd7f7AaJpX6FKZ3VkWZ7wKvw/qhhVIeaKwfAOW9GtjFIUKTKkksIjVet4yTr5nsN5u/7
Qjghu8Wgz2DqaqpQh3A+3oL7f3qxYDI/NAZbpNZIspDmXLztsNpFaNFCN1PocsTwIMxi4pRekMOL
pUHM61ZDbmc34BH3++kB5ENowHU458VLJFkMgrTh1DQG/SgbPOK8j+11v1vtMdQp+I+tPfhgBOKY
Adf/mHfOaGZ6Vt9SVxhebVaTgxIvWjJIFbhoxe1dxX7B/D1lr+J8P+pdd8DaYgBmUsUxExtqG73T
v00wcuwQ52l3X4jBNgWF+n+02+QPuAG9I7wbpAn7p99vo2fbwjv3wl2MVDCyDZw3kbdlGwfNy9CB
HkUAqLSoJF7Ibg92IB8PrYrQHb9gAnvldYcv2+hMJpN+7MZrEYZpKB+LlTj5j+PDO2gL3NK57Gg4
djiAd4bX6Lz8Pp7JVP9MTyf5dVCsDjKdeLWtensi6pe0LsELSze2UU5Fjr0s4tVMIOPv4bXDoU8W
DQEjlcioAIfYZWbfl7L4YJ0JYbw9jRRwO8kQotriU7j/V6+Q2Z9n3Nso9SI1dfx5ynrkZJPbH4fP
MX2gXIovdvNCFxPcV2iRisiciWT8W7mehaRVIBKjpznpptNv2y62xgoUJXZTec9ca6Q6/MOvZwIZ
v86sronlJFKw7vor+H79Vw3pM4XYXIYxjY0qJjC8DcKFC9Yylrb/LjvI5QYOzxyWw+cfZdgERpNF
IrbowZszcrWxLQRdPTskPnX00D4hLvn1C2LXdFkUrxOe59NsciMW4osiSJC8OaFNjLbdrJ7Ig0ne
I8wg8girll/jMz0ZBMGo2mXQRHw08JWCHhILZbHJ7Ek/+i2mxbANMvrkHu0iNM9EMgDSNAqI6EQd
Cm4w877rD7lz8WNHTomEFyvoOzJayXPQV8K7FDhOzqY8GrNUchTcZJDovG638dM2CzyEnGiccfwH
w3+wsX8eiyADXlqA4xkGAy5RlulldoYrfh5pAq7d3nd17kdk0EVN2iYv6NWzRWeh54E1wH8itAaF
XXC8SGU5/Jp9PgZXDPOcRMUVFrP5uDxbdvmEdY+8kf3/4gSIEsEyZqnibShg1tr2f0j7st3WcW3b
LxKgvnmlGltu09iOkxchWVlRL1mSJVn6+juYC5xl09rmxjlVuwq1sQBPkZycnO0YY5xIiSKlClb0
gfhxhFL6T3hLFwmIY55BcMdzxafDHvWfROaMpAbgFgOVuMz8j87HlBAcr25Ny0S8NMC0s3clizmv
Om4xln+GLExROB/ISXkvsCx/AGyZuZitfv7+fqwgk0BdGAP4n+1kzixQpSKs9ASm2flqXzDykrdO
CGyw6gIeC5/IPlmRi/sJHvP5K+rnPxHJnmnoMR+fUoI3ihPHUnH3L8W/z2FeCqs/qVLaYP1OOh96
kvv5q8PL5vwHPf0fIb+X5kqFzlURoOMWay7T+elNqz0yx/TmAU0JjzeXs5hfVb6SA05i4zyWWIz2
BfY0SjKgcezW5MzX1fH96tOViJNah3mYRwry3Vs9oYOuC6cn8w5po8drmU5k/FOU31LTlaQ8K6Lx
VGDTUPzH32hvR4wl9Y7D806mveV/p6PeepEdaLeT6ARBS+E1eg1aoCDPw9fnWCQ8rP//8JT/E8X4
j6dLJqdxQpV//dv3PdhYFlJiovuR77NluENWqMe4QLZBD0nCs810IQ90XWbsSt+aeSA2Mb16R+/D
84HpQiNJgs73BUWmo5ChPH2Zfuf+rZixL50RNqNBZbb2QV80aOhawF0Rnpbf3EmS//D2/JPFmJZy
aKskPUE3l7Rv1xPQJOrPgEznIoAEWj5nabzLxliOvuqrIbEgzYkCIj2fD/MfngPGMxwstJgmma0c
Ynh+t6QNMWiuBVnbaZkBzUTl2Q6uLCYTpZXieLlI9GavPd2uE3Cqhp6w48VQvPeUBRQbzoF+0n9P
Cezb+mz98UV2GJN+f+8dQFXxTom7LMartIYij/SUKr0EF89EbIgmItqd8NhcTeKVXBnG30Tflblq
rSgrxN+H5Lg++R9fAkGMD4cOw0wzDFagNAfwjpM9oJ2Wl3Oe9Ok0EzSCoiYCvpBZoqbAHitqqSBA
aNwRvR2cZ4Vq8p3duPp9xkDqykXJmyGDY24hAgEkx5mI3wNvLGc6o3wlhjGOKmxwoNFlHOAMG2sk
yhFcPz6lyQlO80oGYwI7Mw6a1MJSQG7h0dopOui6pRkDzT9ZR7OTwx2pmzSAVxIZA3hJwwBk4QU9
HHl2dlCnslIkdH9nOXkvGT2IRwfFGMC4PRtJauUK8ti1Q0/qsqoz0EnOgdLC20m6U49kMebPHMO8
V1XsZAs5jhc5OkqnCNN4byZH+X615upeUdaJUQVF7C45Oc3uFb2jPP5PnuL9eiJXIrRTYfSnHCIO
KKVX+45kg12ZHteac47n11RdyZHTqjeTEHKG2fKozz7yhXAhBZpHKt6mTTtP/7Tu1427EmWZdV4G
Gk4HOJEguHThVfSEdvty836TKbErSXTRV5KyQKjy1oSkyj0621/87N8hbBcerr088Kqw08/HlTzG
SoxNMErdCZuo/DLqrjFr8mLYT2cwSbxjjAAsaLyk36R/eCWRsRlpNV7OoIxRdvFBFzCbhsapZ2uX
v6Xkf/c2XolijEWZgWWgUbCZKfV4DfB4oYUTszSowmAyj3I+c+zhpBNzJZCxGFUZxIOgQ6A40z+W
662Hgte4af6AEfW/6BG430kTeB6yaoHSRJZVNg7qAivQMJYNdyZP56NnEPU5qpxOXpxzx3zjLO3e
cNwKY/yZvu7UTkor3GrAdl8cJHbA12A9o2aCvzgv5EQm+lYYXfnVLbCErsrBfAVhFF1vXNURiRwf
nU1NS0tCPHH3xvdWHPPiV41ad2MPcU29OjuDLS8qyiDsGOtVbKN7+kKZXBzOht67GbdCmZsXFXGe
XQCShd4+hCy9BVq0ZvCAGQXuvFHg+qP3huVWHHPtpESwpL6toSwA/9JJ8Smio2/+eE08HWHuW1F3
cdgXLYxX73hA2VSfRPDa2fZjKRMJndulMLdsqAH3rxpYCiaARTst3DLERMSwVVu7leAJ8NSDHv/t
23wrj3mbDTM560IDeY6yXde7VCDjGokqrvngqCEbngwjwHtq+feI8r/1nqdw98bpZhksZPQJb/+o
VzgdzAtj/E7EzYJL8wdwcKqbRy8GRx5Hv9nARMAkzXiiu7Y+xJ+R1z8VPGvLOZdfJNYrK9GFaSOd
WiwIY9/LZKf2ji542eGEiJ+HhDbh6d5uHvMuC1ps5KMJWYe1I6CZLvA7jL/9kn9x9m3Cf7oVxRgG
IwKqghlg4wSLgGWsfYogh5emmUgc3kph7EGUl+q5NCHlsD62h4/Btch4WrROrdOI7tW1dfIO2o6N
8L5cL4XteunY1ZZii8yd/4VLcPstjN3Q47JHbzhV/Fgn7exv6isZAZIer0wwkW67FcRYjlTMzHYc
8GJSRmunT3zDtgy70InDbUXh2MJf+uUr5WylJGzOYYfkIVk6p46Yq+FPyptS4T2UKrX6V1LGRlKV
vqdqieFPx5xZoDTc7shslujoAT5wDO998HWzfSy0cVEHYCgXcU7HS+hqpF4BczFE45WrPXfRml+Q
oJfqgeFlKbAaGSMQUYk9RItzVC1WKHMatiM9WRhA49y6icz97doYH0Cs5EbM6E7iUQk+0IQFCGMg
IL3MQFDir9C0w30tee+YytgUow3OYdVjeQ7M8XZN8nXv21yflGOHVcachE1lBucRUsDjvsgHgmzU
OSdE2GszWEpUAHhmmeNpqIxlaYbByjoFWjJuD+ZzhRpSy83RTERkt8fFmIw6Ks9B3zfU0z46I1JR
F2AhrdPIfazyvM1jDMZYyOG5t6iVBMzhsuD8Os/UsxDE+Smqxa7DKvJDqRNzEZ/sxvRB1Vx61rs1
f7wWnjQWCbAAL7al1b971jniwfLk71Ym8rzhM3hxbi47AQj2LsNSFIiipNCog3niuvGqd7xkvGzd
xGT6jSaw+MLtUMca4PqVnY5i/lGvgbRkkS3KTw3xw4X4WhfuZVbh+gJtieMZ8owGCz1cFXqjDCe8
JwrqD2uQY6DRKkaokq8NAFy0aLWXyd5uAV1VrDnGmPO+aIzxkIu0TXP6lGVnVx3tnWBnpqON3DCF
d5KM+ZACuKRtDTkUxGCMHMRFmYdkIlwszookahgemHuNMRxSMw65AtIrtNIc1hamRl+0zfiBLFiI
mhg3E8ZzBlgUJrm7IMykARi6FdanL5O8Uinc8jNvVYwJMQ01z0UNYnr7cDS2niO7feuiSjS67vys
8YIj+nOPNpEJVmq5HFKdxrIHTYJ/vxxPRJwBtOECdq16bgPPYD43uPygPHvMzhKGmZp3g0w3M+rI
KbABIZI6PxiNcB4bsWmDDMw7RQZulsh2/6XlJan7dIBz3FLwH+FZbWzOrf4Pa/kng0l1dJbUDtG5
p8ZreXlzkXsg/NG36fv7TwiT4qjMvL6MAYQcaXtmY/u5jW6gDVqBFgVYeHm2n17Te7X4J45xb4y0
V8RmgBewXINicG03DqX75W0dTwpjlHS9UPQRcGC7w0kkAbjCHh/+RPWJ2vp/q2CMUXeWzVSq8fsp
WI8UR9pg1A1NPRwxv5XbR5vFGKKq7C7B5fKrAM2n5Y0YL8Jf6P48f1t2sali0q/sAZQslB7vJ9lz
VjntQP1bJePbDEYeqHUL8d4WLLszkCNz0768g2KMUlwAKFrV6AqPeKDRIbzdAbXtKQS63jv29HUB
3oof3r2ajNfBBSZqMq6vztoIIVX789kYERJFJFmlm+xd/KtuW79wUww1vSZzXmOhMrFMtDyYsgTA
fVVGmyduxVV4ZGpoV5erWoYrihmjzEcK+COs7W2GglW42frS8kWwQYy0etPBS3YiWQgShHbVrDbu
vpu98jZg4inQRFUUJdHQwLOoMbue5ZpohOcQ7sLZPo5OEhELIJcnkNmB9xpsb/38kjj6JuC9CRMb
r0nYdUuVNZCUsL0f50uXhVVp4bS31Uf3FqyExeJHSYj2xLHOU2/qjSTGAGCcPBxPESTVHii+k53l
pgD7BbZhS0y79h5flCnXD236miVhRzFzZDBvXZlVKh4DaHGKSad1VbidTMYQQbCCVoWXzlbR7t6M
G2F90Uk326POwJ3bmXiP0DYgAsQRtA6qojGfMISXS60GAtyjhbz5uszPMYnncMYMcZb7gIkG2+S4
7XnWnL5AjIHCok1ZVIANI0q/k3xXei32aS4YgWTtkI10u6XsV35E5Ldn3gWaYG83LQmkb9hcUYTh
ZUxRLiR6cakUCHIGEINWnyKtttaHjGx1zNaMRCD5Z4f/UtZSZL8lMbLmykKkGAymQaQnnuGa6H2+
/SDmCiWSVZwzQbZ2jRtu1pkXLxr7I5wLxNhkGek2iVtiGp7Xp0V/9W6/r7aBOeWgjwItFLENWUys
l3QFjX7lnemEcbjaal1kvA6ztZpGCjVrt0z81h0su+s9a6OSZgfcxsKhjPWLpOSZhscr09lmhyJM
NbU66fSA5UX/qTh9QxIvtzUdVOeK7erH0uEmknhCGSsR9ZmQjDmW6tS+AEbGDcUUemwb7t0rS0SX
hqnqqoqbwoIXXDAfeS6rNNgdRXe3i2wkFI+8fudfuIdbtbgVwtwOHS1S1qmGkMNx+9fzlqZNp/cw
iix1JJ+Xs7WHyWS07W59zICF82j7BE5PzPZ9bjYbZZE/wUl+BpUwWSxiD2wNIJLnxVS/WfZHn0iP
4spShDEIKAINn+igI/Xri471dpgaPfaYKt7NNgs0GYyLhWSPLia0FyEgnh6fw4TLhj3STNMyYag1
oFXffsAYh5pc10GAJP3odR3R5uO8fz8NJJuXW+GdV/OdCCJv5LFAI2GlnMu+swK8QIUfNwQwS6Jb
LSrbsqNN+H4il0Nty5zLO+ExWqIFRE1D0UBbj7XerjKuTualKAuVDnlRSi7VBh4NYGABDvK+wmnv
UQDmne1Egx4eAbzqaP5FqxI841uhYZMFSRP36g5ujeSgPwrV5soJtpvPnpRu6xp4FV8/H5/nxITl
rVDGN9aLKJCAT6rCYECpwQcGHsa/geN76+MSYFLf3+Xc6bt5BealxQK0S896TqwTeT48/o6pc75Z
PHP3TEHqhHOF71ApgGm5yJz4OXwOnnwyHAtXf1O/hN1jkfdW63blzFWSges1JFWr7sCh9HECNb1f
hx7PRaSKwtzXm2Ux1yVM5CYrNQhxrO2H/vdlzIBPgtTz8+O13LstN2thWweipjAutdypO3MWbV+e
lIXw/VgATznZ5ukhPhmBaEHCuBU/zgifFAcNsmiPVZ3VZdEfM8BQ9BxjM9EQjGWBpt2QTUsWDRZZ
Ix3yUhizAbuHyUe05FKi7PWOCHT2ZfkC4qKZrdmv4hLwCQUIEBWfs+jJbb2Sz9xIQQV8fa5d6OXI
KV4fHc+vbABC52s/tZ/e6MjgZv8aLSIXuSbOmU7gN9yunrmaedgWcZJi9d0x/tQXuJmX+YW8wOa6
T2+r0t9g7jjiFe+mTN/NnjMXEQEN/pjuOZ2ncrytNt/5uoBWaGAKU6z2xc/wRXccyI/c3O/kbbna
b+ZKKkOjFy3QEGgRM0QC/ZC9+mR8dt386VNdURgc2/rfVBFv95m5o6pidMZo4JQb1yucHYwfAGWJ
+27w9HmivAdJhiipcGSQ62InxnQrTorQlHCiuD5f0tKfgY4Dc7VA8ZzHzkB4NfsJwKlbgTSSvHIX
yjg0ztIIgYAdAVygDx16AUiS7gDPHbnsYlbYCOW4OdJJ03q1TsYhLFHkQ68qxKIquz55kupnG3n1
beyWz9kH7eHnpRGn/KKbnWVuqjHmpQECWhVVMaDIp/Nq1s0vb6VtvfxFzR0QkMT93O/rdYpdtvxn
bWv4ppu56oZj8Kevz9XSmUsrnyNwROT4kBR14rXX+RdQJsFOxqvVSgEp46J0UI8X/4vqxfQTeiWa
ublVoueSlkJ05R7QBYI24XJWD/BHReD18OzERGrgVrWYWyODCKg8nUQsdLS7AqZJfH1fNOjXeabp
fY77z1sbi2WjRUB0CoIRiryGQ26SDqli9IzTjnHMpHMs70QX5c3aWCwbswbphlLDDpnragEcAUJm
6FfHuARFTS3c2DE4L81ELe9WIuNwllGaxukZEjVkQj+8WerPH79lPNvDIto04zk3sx4STo6nzUMi
bSihLQIEOCO8TM700/VPFU3GAMSKVitagePqHHPRENl2dr9P9hPoBoVZNs89wREcHk7ptL9wJZax
ApGVJ7KUQixFYKbIX3BRPN90CPlDVr2D4Agsh973nNfuzbv1LKxNphhmNpQQfDhSZgHPk3Dpy70A
bPI/Kxdx2OJVcAo7sxObp6v3ycBbzWFufXLOml7tIRpw00+6LVFYU9j3Ffp9XMCdvSJ98mzyWOKp
Fbtza682mnmo88FMkKiDUJE27eNsd4Aw9meAY9nIaA/gqC5viYypSaI0s9QWpma51HsbYEhzWlLh
At1MxbbXjwgLdHPWajONTFndRe/Rq/ytoxggvIM/gQuo+9vH82D/WFybiwWOWzFVoC/RStumG0zv
rdtDvZKcLx+wZ2fy8oIna7WRMey50Qk87JVrzN4DUsd0tjz9+r/tMAtvk4S9NLb0vsquBPApApQd
YCYrduSqL49FTdTYb/SVBbU5g5NMB0IzteRABxA/Pf9CCIltqOse0I1Q1x/eFbkvwNyKZKxRh8aF
TCw0hBEnL9tq543oozA3B8KU5fRLgMGjIm29C6smJ48X+9vy8+icGYOUJKFWZ2csNgWDuUFE+yw4
L95OcdpZFRA0qqEBjya70e6Fe7R0lq/zV/v9/Q3ewmi/g9GFd5WowEcfxLgnkVrV0UnEK6CDvepL
QDDhS7MOhA3zn5Z8P149zyljs82meGqiocG+p4A6bV2kqDygrfjxTMqJ/OedDsQYK+QXQLH7ibQh
DOXjD+AtlrFSepS2xZCoeFS//qRcfkeJs5WMVWqUUunB6qHuElxbAgQgwKa5jxfA8d/Bz37rv1/G
cwx+DVg+LVx6YGkYgfof2eiPFlATEUjfzhAXnV/AfV1Zc5EUe87VoTt0py6WaOgiqm6AHqd7cBU/
iEEbxoll4bIWK+1L/QNcEo6Eac/uSgQToghdYETKCCURbd0W3dnT25sEsD3K8+hwndbJgP5KGKP+
dZQ0gZSbKsZjjhQqhM74vuzBmM2F2+XtHPMsi5dzqDcDlrWMC2dcqs5oOg7Xz+Kth9HwAryBWSQZ
1OE5ou37Aha1r4uLEeLY+ennFgAfDqb9WCenHUnLQJiuK6A7+60xXetEYsGYqpGG9nkn2+Iqw5T+
9Eu44fNvbj2O+r33Cvg/wtge+lrrhLJPEw1+sbN2MhPpJpPYmO/lSpp8JP4ti22nr0ygEoZhrP12
K6ERtjxysa6mY6YrGXS1V1s31JYKgP3gNy7+6MBdM7NmFH1ecLLZgXNMvJ1j7lU5niVzCCDLmq8d
BRV6T/Yvbv6+aXnjdMqkN3i1LOZ9RcW2qERZoDGvs6bliI/tunVPvtPY3u4FnGUWSL9XYLdoVxtM
+i5+foCixG35nY6hrj6DeWwvVhCFQQ3FBP0ynbQLfK/15SWvn2MCjw3uxJUcxoiksdq2SRDiAiw7
p4IpRmISk8zFEkkGFCQAnVnYz88OD4xkYmbhVi5jUqS+ywJlwPoOx/XR8Nr1+LzZU/Wxuf79lPWi
VXjd1EVVltlx7a7tKiXoM23XLFACK4k+IMAXDrGvHuEqwF365pEo0teSvegKCMV0GSUXRbSYw9OK
MCgNkUokJ4mA3+9T+ity3LHJ5/RaCHNyXRtlgtmV2i+99EfzmW6AR73Mf9bHGE0GSCU4w+q/APCb
uorXYpmDU9VSD04jFbs+O1FMRxcB8uoGuzNpnBngLFxQLkFlOP7XZBR+LZd5HdSyHYV+yKlJMwjg
eSjcA1CxVu4eyDzct3XK2/on7c5XOTdaF8gyXeURvVzKW7padHvAGvEETWZnrgUxTkmXp1rUUkGU
QwfQhB4ym4ANBJkHQbuPxgdJoD/4n3UTvSm3ZjtRzbPa0n0E/0lGu9Tsn2/+eOvk/b5eF2Oxa+vU
ZQ3iFIipnaM5M1B4NNARcVpGL2FCHIe3k79DK48WxhjuMQlbTZEhEVnT41pD0vAozMWKjJaj/7Gd
+YGC4A0L/DN7xqTQfr9wR/utyNBUZmNunvc9k+/j9Q4wRkBRqks3KPge5P+93C1nlxeQ8ik94T2O
UyeqYkBOo7l4lHqZE60BNNNe8h6ChIKsraMMnDovRKb2lXcHpzy0a0nMoaqdYFpJC0njK3xOIbNB
Hex1MABobYKVo/lLAmXiPP5T9vtaKnOwljzkxqW6aLvEIkPq5DPxjIzJCF68ZwqzISPp983LfNPf
ZJVJ1SkLHjp5JZmdJupazL/Ug6YBq1cCjkOJ3iEikcjTLOc0r2onIKAsBRWJ3c7zAEBkw+zxoiet
+/UHMFud1BdBuGT4gKJxqgMqVuK7Za9WLfJ+eCWJMXuzRTT6RM9jwtvvqVM2aLsYVi4ZEks5IFoF
5I6RgSQcIDO260P5Ej5HGdnv+7cIZRaOVk3AqVjw6v/JY843z9GU2RqQt0xO8OwiydadDojMpX16
Q58acn+Dt1r0xFppwAUr3Wg2oH97rvwv2tNBA6rIqgpaKEs22BA/7MWUQuMYuwzNx6JKIuO597TF
meaVh3n/9fysjoSSUnHOekLBb+QyT1teG1GAFnUDgRxQHzH5egRRsbT7GqFwL6qv7v4UwNVbjB+L
83ou+D8gN3/8BROda7crZ8J/ECQDPEfGF4Rz7Q2zRF8YTHk+HNXFcdksvkNvmHMOfSpSpi2fhobm
EITkv9nv6+jhhOHYHF0ruz59ineyg2T2sMw9Gik/N8topr0/XuLvwC1zo28EMkscsiIOs06AlqFX
UMpB/bS9OPFc7Fxhn/ufi9dg87pwSXT4za2jhokK5hlwkCmaQx9/ytSbr8pQeUvHgIWM2uHtEzyM
utSbeSXsBNGp8RB6ybcgudpyxNvk2cTc2tJa3O1FlIifuT1IE57NjXDmto2ZYCEahnBFthPZ/vuy
pXn2k3sRXDT3A753zlktfX5uNh7L1BXFlNDbK6HTmUn7mK0pCmJ9CXahaXvrcnN6Vd3EMwySIfm9
ce3ORcXYzrecXb5PSzNymV2uT2aiRTLkNpJ/fquXoFgF5mZjK3PEVM5uLSI7nHlk1nizXeF4s3CW
wClIIv81cy0dzUHFLLOVp8e7cR/X/X4V2OewERiZZxMOZncOikhV0PNm/FGW1rNmL/a80a/7XOWt
kLtEQwnYI1OEEMSu+RwWxSDH5cnpIld/SmfojDWfjMDVBiJicNqDeUP2+AeDdvLIe0vutI1+Cboc
ZV3SFAn/51bVrWroMrnQsVwlQCVp+7WlHOhJ4xQB2mEX0YVz6vcJHUYgc83FSqujvNOC3aWen89o
rOu+27WxHt16s8l3owsCTgTt8pwj9/4Ru5XLwgQX3akIsOPBbpn+LI/ppiQgSihI+hF4b2lMGyNQ
vqL+kfX0DEaIV54Fn7xl/zbaYLTdzMoMnINmsCs1IjbkLJKzKzznT3gyYEUeK/F95zVdrK4aqgTc
WslgK4Rt2FpnUY2E3VKdBc/JU7EK3IEkLorltroAwiF6ioDnG85G9Ai/5x0t/KDx+vXn8XfcPyLM
dzCxqITu97KUhAADV7O0IqXhyis7dWIn9n4S9wwC5SWPY+R+bIORyWi0GQkgGDFDYedkJcCwLisv
+7Pz4hQEdWvSf6gK+dS9ubxcDG/P83nmGp+fg/O5hwvBcxuoKrOG1dBUtJIpEnXWGEtuhVXYBEMj
YALdO4SI/sddt42O+Ua104U569e9RBaZ28BZVefW4vyRgHtlUUnE4bWgS1QU8ykWUH7gqNFvQZPp
7TU/mf0ZSOa4dZRUcwO75l6AmYvUbYQ8Ks91mFi3hcSKJIHAU8HqGWHnOGnrykgEmkbNX9qPLkX+
Qd9qP5+yk7ndfo6MlcEdS7qP5ywgpf8Ty3ZtdKlRnus8FZCAcFKsUU3IqvJ0D54DD0V96oJZsgbk
dwX/kvFo3u5neumtMikhq6PFtedu7inzfp9+7Oi9IqimAt3ffVXfyi3SrahrfkG9+mVr83qu7oNq
uuirD2F0LD0N4mVM8SGHJWjpTt+e9/GxXi6X8xNAKpptAdXT7e3wd9dUpN27+U6icUL1jjel4Ocu
6N26UzNYHsTxKOJgxuR2W8AgokZt2+PuGSRYF2hjju0wcXpPBorVd0lRcHmgfpM7YCmWaqJmZGkW
GxRETRtoYqBHeyGxo21FkqNsm4vIzhwPoG52hjfURcG3IE9b1cnmqeOeXhap92l8zg1fc86eNe9D
rg95X963MFyj0GEtEWGqxGpIUNSJ2ClpsW9n4P4xn4J3FC9UpwfzVutnezHkvOT3W0/lqbh16JjX
Nbbj5pIXkhFaRbHHBHsIto6f/uu/6LW7q1tgVYplGgAMQ+4UrbK3B1zGlOOhisr9yT+eZSImS30n
zMRlPSD+4zweyp0ymciVqGhR1xHl3038JUne51J8qfYh5eDBvFsItxTFrZ5066Cxrad2flKdx0Lv
p8KsW6HMM21cehEFBghdX3by/sv7Sl6z0cmW0my0F2dUzz3XNmaYvXjVfDvp5hzxNCd8e4HQiY8p
O0PDfLIssWwh8blR9NpU6728SPy1cNy2s7wi2dlGUsUZ3SwiekxEMv49ARMcZRa3mNUzMKJyvKVf
iAX2O3RU3KDAaE2Xfr2pq+iv6oQII0VmvVe2/Y/xp9xUm7MfeRLacsNdvvLAtAmrYo9eugmJsdZm
yQYQzXhE9xl5szEBCcwzESCHaDUR7QPAwvdzbSZ78Tbh5GHuI2MLtCpXX8o8NtXpoih1iC+VtrXX
wMuhENUjGqdNJ/ICP/CkjbrNAFbe8s5qQj+vJbM1vD7VgwpZinpvzWU7Du0LngAkCI4g2ZNJ7MGT
dBS/XBa29h7YzaJ0y6Xi03j1sc5MGEDsAKBmYf8UQ0f3+u2d1MeijhQzafbiYi1sk93oiZ9bNI7r
dj4/05ozbN+ZdojZby0auXMfF5ZkdmGf3c8TqbyfzJ8DbUJDr1Pocbtzp3bJpEkbhBgG9Jr5urLo
S0DJNuc98Fz9XfKqhaR5N2avJsK9reHIL493474rD/pgQW0VHTdZVH7zdleam0rRRcuM9rwfoJlP
mIhVHbmwq/WQEGt/+vgxN88azH7sSfZe8/Ol6SZuS5q55sscjO/7FDv9FEs2kaQULQm8VrcHo0k5
cPqautkPdrFrdQIypdIeZ60zHNPd4Eeu5ZQcn/O+CsPIpMdxtfy6TUqAzv7KtNABdFq1KFsoDl4E
Fyk7OuOzUijoslsAk/7x1v9GrYzRwFCpKkm6ZGmypDLefhtczBg9kc2+Xwy26rZ/KyJq5OS088o9
O9lTuFS+LiQjki16nR3j34rd+50r+heUpS6b9JWXTJn8JPgiyJGCYVs2WZpPodZVQdGadl87mX9x
JEf9G2HOYETBo0YC3jX92M59c5v6PaBXXjDohxZmW9nClXDVOVg/CCckmvAckWbBmyaikQXTzqxl
tfrAtKqybPdSQapZtZe+RJAuuJbdeGdYTcM+kQKlLFVEV4WjrZbIZhqeai87ZFsvpFpmPC2999bx
QYqFFC/eWB0j5rcac5Eutdl1dbtf5iMZ0QPod1tQUL4M2wHlrTHEQ5OTbuWcFtK65gWq9Apcq4yF
eXZk2iQMoMFjxH/cCo87yTRaNez3Ye+cj4MrJq4yK/82BRqf18ijD6sQfSym3TtziZtHZ50ZvLMq
0jxwGul8v8EGDOOlVMdTVnW7MvGPI7Th/BVsMXvWr8rXx1fjrmWXioIbqOHEkUsV2T7EVm+lbozr
DrM9+qxemTNzYS76g7kI55JTOIJruDHmsCtfsq1Z6Z82rR/NZbDeWDwH527HUWmnuXxMhsgKDCXz
XmqYpkxj/PHusrVey5o0i4vf2JWt7oKVKZA6JN0iX63ee39YRotY4hiJO/uMrgK8moaJEAGDKTrb
rN2WQ5FeAkNEExHKNgSAsLSDYwt+ww6N06u31hlxBV4jZGK4lOh3Kcdf4aaG4V5JUtFrQN2vK+vY
Jnncn41C2q0hFT1Z6uwoo/IpEQ+kUZjbmM1SdBb7O4mk7kjQQ7JXXPzvk2Z6B/LDrUHe2af//0HQ
DZQF0d/EEiJ2RpBklR6IIL1DK25p7z7WH8BzS+3Rbr1+VjnZpp4t56+vmw0wQ9O3x2p5lxag4ulo
rWiKqgQjwLjzw+VcGmaN/TBrEh3HZTy7bNS5hLrrKzCHOarHphohzAB0BcIHvIhwbRlPAA5vmgla
g3a4I0IhNKT+fbwa1pCxv89o9qiHVaHEZzRUf5uAp0B+xe+Wpjbj+H30FbsxWbfLYHO3VqtUSTdg
GR/SMnIGp+UcCmebWLcyN4awqgT8vuQEjrWW3h/v0h1AEbNNv7npqztw1gawbHX4fdpqY+CffqMu
Op9EsV1yZLHRDCuKcUYspT8ZJwuigvVX7GrrhPN88LaKebpOcaApA/19+SfyTIvIvMkDngD651d7
FQ9p22pUpSgGuAEsaROsr067Qq6UcpLh7wPndDhK/Nv9diVxDKKiFw0sqXEbTGEDjA5k6Pg7JH8Q
WbmDd9nwuU3ozXuk0ozjloyGUuc5lolJFt0WPufmyzdnXfSoGRGwMXhv4WMouspCRaSC3qQXOty6
FtfFq2SXiw7gtAmGvJc9xweeuKA3ohitSOL4YqgFus6L93RpuABElJe8njWeDEYxrM4wQTcDGWIF
+C0SbVreht05JwCeQOnVoLkPBYEMc3eizBDPQiZR1UM8aSNamqHbbyA8ORP+wI0cZrcwFiKrgo7G
8hDxkvrph74yS59qEmx4mXn6S3cqcLUiZs+E9BTURYwVoTU/4ATBk+dx9dvMwx6PowYOdfx23hBk
SvoVF4qCt0/MHVFLrT41dN5xl1+cF4ysqJ6CgezihRfPT1iAmwNhnkm9KKR6jCBoGb54X6mtgNiL
44RN3PcbEfQTroxMqCGrlgho9NcX63AZOJ3b+yLnmZyw/dcyfl2xKxkJeuZ0UNCqu/ilnWUHy+HB
ZkwKgN+EUi0cJ4Mt6BlJKAcikLt2CpGcEGmwxxaL9/NUH66+HwOMp1LN8fPNT/JUzsYBIFCPJUx5
X6Z4tQLG+zIDST4HMAA0W04xaF9eLuTvwppRbL3HoniLYYyJMZRFdwHazc7RBq9v7XL3+PennAp0
iWiWqiLXgW4Cas2uditL86gDHy+UlkLCxeRv48jcueuJ1/hGCHMk52KouqyHkMg5udbq/7gE5jRE
o9KqocWvlwhMZNtDiVTDxCrPC74rDMApulkFcxZhEndpU6BVHt2Oh+dD4WueNAeXHo8NZtKOXB0J
Y9j7UelhtLAe6rvkgNzanWYOZ88mze6VDMak4zzEMk6wlsPBgAzRhr8C/KczkPBWz/8FG+ek4bqS
R/X8Ss0sPT4DWxFriuf+2nhBWygGJpfHjbPa/zxeGk8SY+7L8VT3cYpZJPk581R/NaIHhpcb5e0e
/Yar1ahRWibmGatJ/IbEqwVvFJF7Kxk7P9RjC5gbHM96GW4Kf7fDnKdakufHWzWtaBYaVtArBWRG
RsqYmkV91jSKHFIEpPzbRs6+5HUpTQlBu4AGNChU1DAkcLtXXdka/4+z79ptHNu2/SICzOGVWcmS
LdGhXghXubzIxZzD199B33N2SxSPiN7o7nIBDXhypRnHHJOqGdoRBkN1BotDZEQAtCxX/IglRXkt
Zv5o8maAEkBzieqErm9rDjk+3qyle3UtYPZi/IooTD1CAHKk34XHv/+h22HtWS75KtdCZs/Ez7p6
6FkIYWOdnipdeM428pHbErNy10j11nZs9lBogbq73EMW73B73802a+78sgBQmCjIUyJrOtP6qMED
69ujVWrEkIlQFzd0hE/0+FTu0uaTUgbNJ6qniFBQ1Z+topZbGpW+MM2iexfM8i3dSUZv5Jih9vos
QMU0/02gB2pRwO4EJKKQ+ZxdhJElQ51hONMFfO0HnWyz3um37ZPhsslEQfjF2I3RH9dO666d6Geh
V2JnV2PIfOozVAXJ7rspsTo9Y4BgDkSS+f0MTM73dwzagNioXBVFEQk4lDXv9j4TOu301QfMdhrM
ekGrZPgA7PRowwS+vtZmBMpz/XR6eeGezt+BFVjfa3jWu07wn4VPeW6UlKda2exlp63fJWxOJ3MI
yTQxEk8GiDQHVnn7ZFgcjtu/0CcJLfiNvrrqpWjuJ8v+P9Jnpy21fEhrHtJfMQvgfWdzkeFvQILp
fGxRND0XUw9l6qyVPxZ9jWuxs9NGCxJXyxXE+oCoqF/pFuwlUzPc49ezpJuvpcyOtA9zkSUlpLCy
eZxQnJhkSzag9Hws5g7gMz/Cmb1Uqrph4hZyKsw5xgCiQ/fSHKTYRF3k+WtFh/4Uq+bR6vWiZlYt
qqOakWIIEzEZAEmyWBdc/6S9/AbA5ldn0TffhLs+IRN6rLjdJfIp4yZQcm6EOfphawzWTf8CtknM
8/fW+/SQP14xvNJk9O6+EdSxGBqHfLo0pyvEEAtZitTu/7t47z8UxQrSVKozYTh7dzoKEDOLp4FD
7RPDrhJL//MnAnofND2lm1s1inGVSS0V13/rfgHa3ekErLPfufP9/bWq85aVD4ogAhhvRQmW/NaI
CzyJsyFBEqiy+Od836Ov8JI5gR28lRu7ciqdbPw/qSMY2/AITJyZmUBdb1Zu0fTU7jbt6iNmt4j2
SRaNMT5COMZ7AdCG+JwcIk87FJBG7GBXnJg1mUsGWeAEFt4Rem4BGrtdeN6pmcq2Bdpj3ysj3Yyb
TtSH0tzmnbVyJ+7wENMjuRY1e/J8xwhyomTiBdW0cSO9pZvA4ApH+/WtgC0ULpOP3KVqE1BFP97Y
Jc/mWvDscFsV8FZhzEFftw8tvAv0hdDtmqpZEAIsgcADl40CEu7R7UamvTjQtm7Zy06TrMrx//gw
n8cVJocFRSOJk5eJE0MPALAEt1KCUC2EMZV6UMzyOjeaSWvpWqlLG3oYdFG1Xx/v3IJtupU3t01y
qoScJPYX0YnrszSarTsMNh7hRJkGzL87/MZ/bog2jwH9JbFjruXm7rAKGn6/ghKMKgJBh4zK7Ib6
tSw3TaAA9BQYrOE70z/lRrCnn4HRl3bPO8F2Rcku2CcAuwQ4XKiFT5mcWdrA73kFJFFNd6lj+yDL
aNzWAkN9t0bvXLkrwqaLf/vu0TOEKwMsxkRJPYfAylzKJVkjdhcNs6d8x1aGFTM4ndIDAT/R2FU4
VzB5J1YDBOwkvV2zffdaC18vTKGvipwROz+fqk9zOqh+d2EHVw0Hu612mdHnpd58kMYpm2OzU8HX
AXjFgDFs6ecqmff9y7v9gJleqXOOlrEU9BfgKOz20kTI8kRW41RGfTpKtmD/wmRDc5pwO5hPbezW
Ru9MjVlytkY/etdCgLsKN0oU5R+aECTQbp8n8YekGZQIdxWokdqIK/ivg84A4lG+U+rIlOqV+FK8
11WtC6Phj09a81Ibjf+x8m4XT/zqQ2ahSRFl2ZiEWX+Rji3qydh/7qUC6ArtDJyTIDkc40ReFGq0
BBw03X6MXrjSrkejihqzLuwR/vUx4IgB2ObjT1u8LnjRijh1MXHy7DlXlAIehULIRWgztJsXX0O9
C5LPx0ImjX534SV483i5E/J0diVUoR4kjuIc0p5j9CwNDdVnQ1NGb1rm13uNrjWPLO43ICoqoGQA
8bPT/796YWkftV3S0B4jQlO6Faox+hwCmq6o/8W9u5Iy27teE/xY4QrsXdSIe78TyS4XgsDOpFo7
P95B8d6Dw1VWJEFj4RUAtzaTpTZsWoY1tlBuzdbGGPQt7/AO6/geY2ME+jtui93/MemG3QLbOBwz
h+zfos1ga78am2xyq7E5p7PT7+BTUoyq2eDP1jqH9kT+9vhbF7JJt986O25B7AVRzqEBKB/oGTga
OFnv/QPJnyOe19XC9clLfVij8LpryPp57VdbNPMr/IIKoQxmoguTH0L2V+afW2GjpkcJjP3JKeeg
ZR4vdPH8rwTOfIwsUjkQs8X9RWnDAXF5X1pZ05YbWQ2lFZPx80TunpAC6Dq4KGS809niSj6tExKW
/SWzum1t80564kzmj3yeTjf9zvaynTqV+3iBi+/2SuhsgS3Ty2j3TaE/mc7fUV8IjbzMxH1ZBZIe
ZALRowhN44+FLtl6XPV/ljoLqJIsrdQ0wFL5LrN6V6ox/6E/lm6X2WWKMM7ifb3tLCZZ0xrL5/kf
wfNCEdf0kuQL0NKsVB95TGkZMktluhVl+H88j3/EzI0BsC1xU+f9RdVOQ3aKNNVo2W3o67zyRT7a
NNAV7sysOQb89GvvbhCG08joWATyX5u9ysTnI64hEBuyLkk0Q6lFvQ4dvghNKOON1I9G7dsNCych
JSbww6bInar0Q6s+C2XDfBLmm+93YsYYsrjmrS95lcC//vNxs+vNlUybRgKeUuJbhDpV81zTiyqa
Q7dJLKUx1MjOTCna0UbVa8yx0f41FAAq60r+7KYzoZZ2NYOjz1OCHqQk20eKVeeloeRrDG3TPt+f
A2C+QLWh8Pmj6a9sEyOkbSuWsBq++M4Prtx8yEysB87jV/R/HPc/YmYm0JdJCoa2CkqYsUXxDf02
CEjOdXKsJEwqoKYElwfo8141Y9w1CRdCFQH9hv+RKC6bHXsGg4rCHRe1Bh9yK298bQ9m1ixkxELl
27q/tIgixCgwUt+WmOy56dcSasuKE9Nc/ne7Z9e+B39Py7ENrEKU2TTcR9pTUdCPXDtp1E1JvhvZ
D2F8SdgtrV2/aUzKVFtG3Rca818sWgRttwRQISsr8xGSoRrUvZQNUC9K0X+KYTvJEXuzz2Vu3yYJ
Juk9vgPTpZ3ftGuBk09xddOqWhNpUCA6JU+VfBLYWo8wuzy0w2yb8PGKsCVbAZAsepgQdXN3vXwq
hkTyfebjBX+S7HcVbNhO1ZtCcbrfj1e1JAjh5xTcAxytiLMD9RmpU/m8Gy59UZhII+g103gowrlj
Fh5VcU1b3ydkMY9IxcQNFOBFQFFnmmGI4lr0W2G4jJniRI3X9YmdjK2hNltB22k5txXCby2trMer
XLJF12JnRpBwtQA+IWW4hPyzUm3D4j2K7Mcilq7HlYj5oNZR6lHtZ+Th0lbvXXssS8DeAzuMRV2N
LmW0Zl2Xzg0QUg7ogal+Is3ePBP6Bbi5meFSB4ARRwj7lGe+cdWucYNyrbJ1L0wGahm+MgdnmVfm
2EW0+fQ0CFgkSpAJKe2W/xR+ZbyuRCt2416R3cqZPzEVTIchgRwGbbnKr1F5zzNjeHl8UPfRzK2Q
mSqv21iKB8rD9xf5wuBFn90y2cCuXIcFwDXEYNIZqwBzOzFs3KoLLeIGtqUCgtQeRQ71N7yfHsjy
3hoZk1Q6M7ab7J0Pv5jhNZF2yvA1IIOQB4wpEXQHidQN6j9B+Ff0pya/VM1dXtzwmUlgabqmM4q1
bbm/v7ffO9v7rAtDSelGaJzsNIzPtVuZraxnvCmTf52xvJU0O4CESF3VFZBUKptA3URSYUXkDSVI
g6WsncorCJOFNB/kwUAgXa/gBs+7Y7EoJoh6DSuL4oPQBm6VW2V77gX0dXTNOWWdVLW7itU7UK9q
6NcXWYMQJFp8p2Y3TWtw6SdNPwOh0xO0KwUrpel73YSeXaQB0cODiUvajwN/ZVe6VlXlvuKHSzNw
vqWWBVh8cjTVthH9+/jmLxQBJ22BsXBTlxBaxGdqUMg4tVJABXgRS5jo3uB6m2SWMpw16WWUrbw4
tnKgR8y5JJKBiTlS9pwzz2g4lcNvKu1oQP8k6pfCP4vph9y8y4LBNMTO6pULsqAGrj9z3iBCOIzY
HnyRv7RixNucPFq1UoRbTVKjUzDUofl4W34wnbeWHfYPQHx0XLIwSvNJACWsUhIpIkjt0BPBgJAN
1C+/f/8Wjd+n/dvb28fHx9PT59abJuShVhMbX4/lLxwL5COPw03vAkp92o+rG5AHstxp3Chdgn0C
0JDs9LZkV0ZyIE7o1DsBlOvCS+KMrrzhrOwoW6yDokK8pV7jPv6UhahfxQS2qeQPlcUCAHv7KaFG
VDnWYhkcAjlorurC8omVWsxH5a7mvu99AVVAyxpicB5tQAAa3MriAqqEZaPIF3YbfGBiq4uS+BPG
QLnlSmZhAWYASWhHQy+gIqJrc2YsB1agAsa+ycCYoXu2AZvUOwqmf0VM3sKsL9AxrALKF+qYEClg
A/Gg4b/Nuy6URunyHFhM8IceytPliMlGoLY1BkML9d/2ZmrR1y+2DrXyUp1c1zXcrWU5OsXiMXJn
xa4uBIS3XzN7+MHYpQyb5fJF0UMra83KA0tDeKGuYRTgnY+RTdqutgjfK7YboXNwIm40p/U9tgAB
56vxa/hdxJbwJuzHpxSV29caCOszOT++wAuZvVuhs3QAG1KE4EGBfQeV8K/D0T4eQWJ0DAxmmir3
e9p0IOVUQc825ZOJfT+DZOmTRzXLfZZOjf6vB75p3PRBaL5BlKJhrOHs7pVpLJOhr2Q0YzQvB7vc
x6G9f+NtzXJGIIy5v0AGRN/DVslXQojpTOda7VrwTKsEwCJxDA/BI2fyRnbQzmXrFBHif7sW3h9v
+0KWCasEjSxoMcAKyM7DiF5riixka7ywBO0areZ1o+7Lp54c/DclNOhLsIuG18dC771SVM3A2TVB
rvDvvKVT6SnThT1RL/k0+9LycmcNtrP0bm5ETE7TlWZOQ61PO99XMAJD3Gp4O9QOLcZo9bc3Yogu
6GNWbNGqxNlLHdmoEWICOrYepKedgSmpT+Uu8rgX3sxsXFA3Paw1EP+ov9lNETXgAlALRBIFNcHb
VcpcMQAiUGGVAJK2u8DQrML4HZiBOfF45HpiZ2AeeEHb7LZwqkOHaU/THiQO0Vn7BUP8XGqC1khy
SjAjUJBPUiB5pq9v8LfcQdszprm9DSYxup20iQ/MpkbLu28Em8ICsRqzyqOweDOuFjS7+nJSJiGj
lMo0C4I8e9lxDdh9x3aEVz0x9AF9CYJ09H7PvGUFVc0azITKpTZFQ9j5J+Ylt8HRiJbS0Y1+Bebo
km3lcG+VXerqLgO+IdBrp3YiHKL/wmMfWFAj+E/dul2dZM+OcwKDo80S+bCJqvL2OKnahqkahyoQ
+gN6mX6VG8Ue97ylE4zCNfy3x69wITWGrbgSN3sjEJfEY0rVS2O1+wpVa1uxkAfSNeszQ78/dYKJ
A2t17NkCjP9W7uylEL8KxFLAMmV09dab7CkELKjVS+ut2LRO++Rbjxe6oE8nBA1CCMQSSGDMXKOx
DNWKxr168R1qCm69w8HarFusuGBrYmYGTFALDllTiIEb6PYb8qyBfy83lI/Hq1mo5gK7dLWcWXwa
q4gTiq5TL+8pWoADO3r2N9oLOcj7iSoh1RWYSCQ1P1YbIadfPL+egoa6C6giNA25xNvrKcOVz2Jp
UC/1vtjKmHkYm6UlmooznKM/0unxMqfLNxcGpnFkL0RAPpV5oztL/QKU6oF2EQorFHVoKBTRSKqP
q7Q5C97sxGn+H0mz/SS1EGQjodpFw5xIQwqIgZn0ghk1Z9nqOINfcekmFXa/MBnUS8JE367Obn8F
vrF6TFLtku7pWT7z5vhf7dx/BMyr/XU2cIM/CZAPjMvZzAvZs7a4ctmX4g1JRKABBJOkQYnM9KhM
iKa0cqEB7sd+Flv+q/ymL6nFv6z2lC6dD7wEYFEUFUHenL23SXyxUeoOQ7Mx6/eF/lFqHVnyWO8C
ffxUVjZvUTldS5vlOOpIbkPJbzSk53SO1flCzzDpFkwOO+WJjYzyl0B1PtHXIvwFwze5Qv9Z5MyS
04ZRfZ6DWO1YH+lZ/OL+NmsE+0sK6lrGzLhqWa5wYdRqcGiDVu8+pSf1WH5ndr3GkLF0xTGE+geA
DsqCOeyAC310aCYpODKjCiNxOm/DnwYTw2CrPWcBqhh7j3XFQqII+ETUvcEaBiooxOK3milm25RR
awhkt6BlB0BydKVdA/sZoCoMeDSI5xNgAASQsuZGs+t+r/UOLQWqN18w29u0rkk/gDETfBWZTp51
xQps4XflyJu3J95MMMAq9qhT/GtdAhzEVDwDpgR8LfOewUEtE25UwFKosKPt85ui5LbjN1N39uMN
vj9QbRr0i71VQWGGms3t/pZyUVVNDmJGVsu38EP/FCNR3CQFzi/ne3bFlZ5+242GBPOHxiGLgQiB
wy2auUGDEMkhm0f8JWaghKOuTM3Ml0qLFxrBeLww8e5NIA0vQ5EJCPThRc+LURgg3NBhFKQLMz5x
xZbNdyrd5JquYGSxz7z5/lcYuho9sICZkPPYnySwWfMevDRDEZz+iyWfjav45zw2Ro9DBRs//5af
WeZq6rkrDbZ4Dslu6EO98W2fmE1l1ph9AiR9WVlxojdvUazXrSUXcMwT1MC8PtoJZAWhc2dMsUqY
UPiV4O8X7myO2JR1kk4RZRqovlVUAyajKEgj0rxhrDikhRvwObGKZvBXbs6SZLB1AECIdpGJ2u/2
5ohSL0g+WIUuaHnhHL6PQCIk8Pmm6rHJoFVJHKWK0mdJG9YK/UtHK00AQLh9Gmia56DUjikLQpEV
A/wGOAlOZ3xfZ6OtlHoC6KEPSWA32ZYA3U0PI9lS9ZhqkVGAqLozWM4NGGMMdOm3NuzG0a5Kncgn
rgkMOf/FEzdSLaENMZWAyV7j77A4JLVvIO3cxB8kMVpJbyJD3fHv6VYSn1l1nDh6/c4u1b2Avz2+
w/d+/M8NBuccptOLEkjNbvdYFkMJLgXScZTlT4ifSkA1YwyxK3Li5lU9mCUoi82oFECZIlXPdSyz
ZjQUZyInjclzvmpImm92SfqdTCsUSZYZtZAo4AEQEkEvNEnUW4ww3zz+7nsAyIS104BMgz87obxn
/qQQ8J08EjX2QPMbbzSeS554Rt4EcVxgYnhjtD0o8wW/t7Ucbw0ucW5LCa1Wtu/ekwGOVwLlLILB
KZM8V25tJlQ5LUf/ktMk02sue6Z4smLZ6Zigqxc4yUiuT4Hyusrtc598gWgVkTvGTYtgOZr7gqIv
CwVbssRLMsfvQOTdcXbLOl1thl5XbwHHlPy/Ir9St7iHa09isWYObGvA9845rOUoE1i01BKPNppq
sQzKRZ3PgvE4awOnCkE2U7RV5Y4g8d/yAdPacqDoDR1zUxUC39K6ol5zJ+9iCxF928Cog1GbF5FN
n91hsa3TUKYV8cpIRKaNVgYmcEqGpGiSXQrZYDeAFJpRXaiORtjRoLRKbRDn0o06YDzI45t5nyTA
12i4k7A9IPnCIJLbF0UoG+YN4D8ed1YDI4kOwzdbYb6fwWYORZwFWtLOSkNL8I+caFXEBjQnEwud
TY5x9off84Ih5m5CrRj9hKiOfQ2tI9FtJlkKt5MEU9NeFY+IhsKs7ePknt7aTnw5Zndj1gPyG8hz
3H55IkktyZION+rVl/WAIN4V9slzozwVoqZX9XvW/R12dHQSeY0a/Ydo5042ok9UqPAnWHZvZQ9C
x7dkzInHq09QHr5JXgYG0Dg9yLcNOilaNxJPtWSzvgmiuM/4mX3pXkVr6E2J7jgDzCO8LpykS6Ka
HTgWmIm0fg2Wfe+oTUd79ZFzg9QUkhIUGfF66JUjUzm9YAnKlhwk1A3rI2eJu+RtfBeIqzwz0Pql
CfY9aeWYfgpDs61C0wBe4QRinfAbt1slpJjp2kgq8aousrLnoXhNC6snjp8Zsv+3ZvZt7hTNR4pZ
KIK4D4Y/JWvKnKMAF9RLOpc6yDGAhILuC4QjbG7FrSkyzjhsJfoUxxb1TxkIN0qLidxG07nYkp6F
L1RI/bP2UtNNWUXAvBmU+SvKz+iq1hvu0GzH+kPR9J4YJNyE52hodDbdolF55XXJC3f0ZvEzvS8y
SSsmoUg8+VDJ9sAUetW/hOSgtaD5DulbUeipm0RvXdbAaOt5+JGeaOZGkjkGe1LbsvTG9+bwJZMN
YV5EIMOzrQJeKWhsrTrKPjrPyhdoGz3tPcJbaOYqRCPsTopsC6Ku/PLFjdJ6cbQp0iNQhgHU3bCX
QRo4HtJ8FwNXGuots8F0hxyF4+w1Lc1csYp+B+ZY5Tl/J8WKw7tgwVFokgHQh4uG3Io093jRqUdY
RiZeHdlyYQAbX5AN+DdbE2CtWOdDR62N4ZDVDhdZHThbjNSMyVZWDXk4iNXK5yyZpZvPmZy6q+R5
nGoZ6SqfeMMhEfVIsavI7FBED1g9C15rcFWKlshGpsqXK6Lv3fHbjZiprybm+zERGeJh8FOSoPOy
zA2tUnRJtqtUL1MQK8bpisz7kB++Mbx/KHs0uUws1LfLbcgoiGVJAq9mnxhYHjr2h4CoepUDT5Hq
vZBbUTXooIXbcnCaWxXPMRg2mrpGSX0P0sOXCD/4bX7Kr80HuiY05wuxEQIvU6VO51HFeJIavneK
VuGMbqjSfaXE6iXjuhOp2XqXaqQ3s2TodTng+PdMbjRjYOPI5Asu+8oZfw3qvfiF6JwEczbPgixG
mV2Nzg+UMKmC0Gt8wS1DampKaQDKXilOXtlB01oVs0lpawbZC2Ve43KvlXakAK78+7GNvq+3oNg9
tSdP3RSAb8kzRS7nojDIaE30ZCcCpIl7U+zhAGUViQbvb3jJRcbwIzqiB817LPkeIDRJ1iAcFhYQ
Rmnmq7TAYvCVFsSeXDylml2SnSK7WYQJJJ4g/6HKAZxKPtot2Kdatip1Gg3Cvuf8pc8zM0g5A/4M
gKbvHSjNh9g31DzcQlSqM7UhSF+B6pA2WAkA79JLs08Wb684J8YiA78r8ng5EbweasimXVUBxRPz
VlLS1BD7LFhx8KcTmBk51PngiaBxFUnceXaCSYHxDdky9kpAIvZVtvJup6v26NfPzEjIdyVw6vj1
3PCkDK/dlyJs86dWNdYS+wv+MrIQ6NcBGGniYpt33Sll4mcCxtx7QzxuCT2Iw5YrlYPf7AuvGEWr
yz7ywW0N+BYmI/qXx/dtIUBB7AzwA+ZvTrl9deZXJZjd2viBH3glN/VXUgwlH/S4s9v4ANJ8PSkd
dq135f6+3IqcPa54UBmfa7XAG4PciPhGjwUODVgfoA37yyDJ9HiF0wJuTxKQc1BdigqLdj1M3Li9
nWgw7lGdVkJPCLrYDJqx0tmMNZhOiYzHkn6O6k4UIr0fzgqkCmd7mRUV6TmFUi9Ld4P8TNrR6EX0
mvF/kdGRPtvWilOM1AF3breX1aNW2+Ohh9lpKj3ld9FaBXfBHZ1IOpD4hboHm+98sKpS55TyTEy9
mjl0vZHlvJEwL9KzbzOjnqeb5KiiJDno1UnwNPlUokk9R5qv15V0ZWvu60rIIoK8DqlZIH2RN5m9
p5ztkzLLa+qV4leeX9ryuWJOQiIZQ2CRUJf9etNQT+pNAbVicetr8M4il294nc+sx8e0dP0mhQH8
JWo/MDa3FyLKir7j2A4wKQydNFqtAWu/QGvgcrPRpUoRm3AS1uKXJaEg+gWr8gSTB9XvrVApqgIQ
kIeRFweq6optxW665oOr2x1QSCNCPKqteMILGRCAxiYgBIDcLJY6e2ZD4YcYeINdHcU/4rAZFHBX
Jog3xEpPzj2c8Sq0uMZS12DBSw9OkjAqAsXQKTs2c7P4rskpgnDqKXI7Hrj4EEUJel3qclzRXZNd
mT83hZtcGrhY+DlboNB07KCoQYQER6CzQgjltWJklpQzfy1iOtYrZ9WHbmYSiUZeUHE6p2LyK/iQ
uy8wkzOvbPoxCDqms1bRnqLFfgXuuHRjrkXPnCGZCBrcoSLy1FxSnpS0Zwwac4Ak5QrCXZC2GDFN
Euffvw3MqZp6l0AJDHNwu94xCLiR1arIqweKhtmLLxRmIBCD9jneY7J2Re+tLFL+aNFB4Rc4oTsK
Cj9ro2DMsEa0q3J2hp4Dvca4j+3IjS9MWDJ60yiRSeCrulyTAxlG0aqLoTahWTMlOsfVMbUiYOzt
ppK/FDoIuyZkQlCn8/zaTZgU1N1lQ7kJiW50UKFF/nZnahAh5MnI4TiSXSMh7YpWPV0VnqoMXc1b
tKaylROtcZIt3j9sEbgqpjEkSKfdSmUzaRDEQYo8LalMMlSuVpyZ0UjSC3LdQmk3iNB7dVexJnp+
WbLmBU1Pdb5o9NBNtVGNxSQB/lZ8zfp8PvI5BuRkbXhgMhUt1Gocn6gYeJEfssd0zEZHUv3EGPLu
41/fReQvUHcDQhMEJT8++tXbkwQS5X1ex14TRui23QmS2RWWiPEZ+a/Hkn7ohmbrvBE10yRMn2p+
JFSxxx/Qc7l5V2K79q235j00RCBWYhtNmNs8MhQQ4SdHGumDS47yajV6EjP/jGksAizlz+SG2etr
/UQYozBOPKSnKzPjOX0YIz1W/r0BBJz5HzHTqV9tbKFmcUK7KPGSkaJLeSuOZsDvRkyDWst1LsRR
wDD/I2ru3PIFCdhGhSjhzDsjGK7f1A/MHFFNRsHAE6TAQrsHy815PK+c6HQz77YSXg8auRUQE/wk
Ra7WGAgMbcswTzzAzSwk3D8HrzpQ+y89YmA4NVWASzqzOsk7gtzHDvZjzflaME4AS//zAbOnIw1y
CAxhmnglm2IQs6zFFomG1H68zoVsCjb4SszMryBiBuR+niUY6CL7p6YzCz3nLTXVc9VmeLe68OVW
Tt0VqQu26UbqTBnKalVKoobFKcev8g/o450mMsX33kAmeFMawtawht/Pj4Uu2ArIxBxODqh8zEed
yWQJT8BhUCceEyGi7AvyG0YjdfxmGmjXhozTdHxviGm2BihdSD1P4TgwNQC0IaeqzZ4lKjgEhaIm
9uKmCI607nMOppiIjUFyhgMYSypG9Tzl3l4JGw213sdZKe3zLKszA6zlyWtAaPsVMVrVfiHeqwak
otuGASWHppYB2kcK0GKXnJiXJktlZTwQaQSPSFhWuYxiRKf9YQT4ynYfZSCMDBKw7XBxH/wW+pCE
ZtPTMjq0VdynRpbKsAiiVKed+Xj7F58yoFITC/Y0Y28OdOOzVpKKvIg9ZBJqpjXVSucI6BH8Z0Uz
ur2EgrVqYHZnHHQG+nvR2fr4A+5mtSB6E64/YBZCAC+U0hi0J95A3UZiASFtQllPom1FdEEwokJX
/qi83duYN5CjNGIHlS7tmAbUPfV3ybwHr9jluH4BH2oihbqWnAv5gGrLf/GZgDpLKDrC0Qf/0612
7dD4OuR0jL2R/Rt+si7dM4Goh3xph43ZdrZc6q2qI0gyCtIYpfTO+E8JkNitoZWx0cM5jza+b6FM
GfFGGW3aflNiLA7m0yiY8HZZ+dqllyyifA6ML9CaiMxuv7ZBgpwZey72ssEt5F1TYKga5rZ3qAwA
sCv8bbrQqpHbbymnt9H7gBmt/jbke3ycLqOAWWxU4VUbDLlDN9vbQF8GwBsSsywYvVsrui9pAMRQ
COQRz0+h2+23MkEZdgPVYg9V/dYkjZybRTL4uoYtt1BOlfU4TjK3LJk1MqGFkGZCCgKnMjXkgO7m
VnJcZn4RySJ2SWaJW/UCyNGEYXySkiJfMc5LPgAKjwrqxWCth+m8FZUrBZHKMYRCFzgRVE/NYFEt
e0WZZ8tGxVq5ZNF+wKnlgehDCgjkNLfiGPiXYQMeF49N0ObEaTZt9Loy/PoiD+BFtMK3aDSHYM1s
3cHu8Javxc6so68GoU+LJvEKWZeLkyIdGnan2nigTLTLe2dYIxC/R3FNEifbAeCYDBD47Ah7qai4
IBgTb2iRgwCySPer3zzA6pXe8G8ohqinAN4QtZjBbCtDsVlYUoD6Nbrhx29u2PriSqy14Fzji1At
lxVAZ1Chvt16tuCYsGEY+EaB1m67AVAFrpbOPFNJB1CvBjsuK4jBMkloNEDsroSXS+kBTIQFy42M
dBUSE7PCRKT4QSTxGInJVIUu03dlQHVPdBllKwhO2tdOTJ5LtbLCek2RTwub+2YQCtKoaQITJp3f
LlzkEqCIWkjuJL0vnis2NbURIAFqRW1ilGxmVPJbW+/Ry6+TxP5/pH1Xb+RAk+QvIkBvXqto2rda
Lcq9ELL03vPXb1CL3elm85p332FmIGAelCyXlZUZGSHJkJcc34KZgTb7gUMhzzMj7Zgnh85/ViOd
dajy/0wgAXUMbJcxW4PXFxIM19/I9JUUcDGX2JUTUUZYu2UDToy9toSvmakPwRBe3NqYnpQBErk2
lOe1rGahkNjRrjgza8jE0pGyE+Srj18F4Ut63+HP5QSv7E12XTskTQWFwsQGY6dnir9j08bjz3B4
CHcyecmIQO0y+L+4vWdO/JXdyUUDHYVSHQI+sZsvvANCcZt4H4liSWkGygzfEguVONIeHF1sdy6Z
rYPPyfQoNDq0DtXbNDPSJa21mfN39UWjJ754IjCDKDt4diY2iuRjlwAU39kYu74jnPdTdotkIbP2
AFVjJWhujapb1/b6PvKVMoO9vkP75GpkBF2Db/PcYc2BrKcsoRnUxwNiNDmlq5bo3/HWKcnz/R1w
y/s5bu2L75gcv7hBy7GnYQdsQUMCdn0BBWFSQpASvY/1m1XquwSQVsib2Of283RaSr/OpYKv7E+u
8TJphJzLx3kngLM6Hi12eLWkARiXUwfDB/uu6esn9/P+uOcqHZd2p8xDfl+DZcLHuGvaSwRN9nhk
08gxvMGCNOh9Y+NaTlzcla3ptSq2fqR6GKOqbBsuJEH14PTPnfuzCIyZSxFdmZpcpbEaimkvYFjC
EZKBGjIx6AxutmWLpy0pxEPw3gKiuHeWMtrznuvfPpoWViTXRVDh4UT33CqFnnVK2T37zA6b8AfI
nCHUGdCupEZ+5uWFfM1MjHQ15IkPw/Zp22jA7LLCSeYApQvMrqP8YnA867PGVDZIKgGcmLJpFK3M
iLILTKfEbEfMo2TGHJodeEgQMBDrU8baTmgWH/wLK9WUVU0tOCA/GaNIqBVLuLpxy9xuqX8fM3FX
Sc1FXsdhnYNs33hGh3cNQ0PGRBt8BNzONtaZpbzY/C7+Z3LiscZHL8hlMM+CtOMCs+pDIr4CV8wt
UonMhPZY0X+WJj6J54ci0BLsJTPR0dYIztMjHZzV/UM5V58DTSUqIiOnPKBkkyls2SjjwkxM7Gcz
JcHR08u935EqJnQzup2Rz7VdnWkLDNTCtTsDwoHTvTA9mUqNUVw3Ukanq5v1D6pu6BpNzIGozTpZ
JQOlv9E+/WwzcB6HJdXvD3z+0r+wPpleuW7bMKkw8OKrNDJoq0q4VJ+o8MzqG602CvPUkhMS7foS
zeu8k0CNHjhQZG/Qbn996fkC40HlEc+ZCOTOyFULqS6DXz2AdoD/qKrPJXgVqwiNUWt4qSICg2qw
cHBmEBUqnozgLwAKFgX2KRxOEaO2T9gitruGBKoFsE1V7l0D2C0cX9r/xKHZBzobWoO41qxwXxyL
HDy/oimr62TH/QyxgURatQ38VbLUiDbnycA+gLwSHCmKCpNt0QZuw7chG9saV6FLNEX+Iu8TmA4y
MH1USwDFmXesCF5fnDMRTGzsFNbSI8eUy5qEzG/Xr4Y4SgiwSSc0qVv3N9yfQsPUWWHWcaRhCzDa
yUkTemSqGrlKbBk9ip9NRlLmIXaJhvLjM/fm5IT9KbOOli3Jsk24LjwTwPLBp9VX11lspiuBjpt5
iPVI3Lgo/vCb8IXfgUaWfwCdngNn/+vGBu4Yrz3d//TZ+/Ty0ydL4rRCWNVejatb1sFDRfOWyikQ
EXu2QHcPE6yTnKSr9rgkFn3L94G4TB03gwLVZviKya3mh73iuAp8oCNTZadxBDUe3W/0h5SKVALH
p1URpLTyb98qbScgfWPwwHDTr6gk5c4X17W0sIxzj+arT5oE7YhhPa/p8EmVqfcG0LQ/5lp+sBI0
1H5lv+IKHaixCTlWq6b84/11EMbh3myhi+mYbCFoJQBKyw2479byKfx4FX+P/qOyldfxzqfFFgSG
lfFLS51uYjCsSusDR90jFSj+3+R1f8GLzD2XRfgvbdQORh/EX3by4rXAggyq6vM4tUWvD/N1oNRg
9KscIX5tQH33XPlj34vg93lBHd5PzvUQs899pcavqaBF7sJ9Muc3QB4hgRJdAnznb+EuvqYHiEDC
eyq168qDwnyZJjQU46+yYqVzU7Adub8Y456frAWK+agDishXoJ11ErJrnRLUUqmktiIo4lr1ObwP
kL/QFUaTqJCrMYmKaCk/ckueD7gOSPpHxXDgouCFru8OvudCLqur1OYjXZZIAWkEWS/SlfBYoEvT
4vpHUc/3hbwVuJWSkbBAbKYuTPTcawWKdoC9A5IIirNpq7DQez0vZXVqMyuZ2/MFacEPs8vRsN+D
ZJnWOrsuRSNRDb42h4xkX8rCU2Ju58GJ8gow7yhnAXp/PQ2i5/KKJ+Wp/fkZgoEhfk+fKpqb/uf9
NZ5BX6qwo0EUAZkP5eZyyBJeGFgPIwXsjWCg5fCUezmpsJtypKLFnMQyOlgkGrpIxhQuHQZDeg61
muaSvzTtMzcVqLmQPgf1kiJxN4OWlQYVlgRrD9LldGNvzoy+AVidIEj5fl7odJzz+SAKAUgG3Eay
gtvxeoqLxgNjiNSneJIiMEEIsC1iIidUOuQOBGiUBLE2WQrKZl4X6KlCXw4iUfRXTl8XyIAxXM2y
qd2yGQTn8l4hfM2Jq0xywJ+eJj1RGsE1ABh6ajXXsYZmEYn3R4YyOdg4XFhshB4qRK8nl13D5YGD
k49vcBz2BeUk5jvpgF7SE95BIYkrUk8jCKDA09+2fka0FFRhByeUNM/KnSYMdQA4EmC1usgdwD5X
18FOE3xAutk+5F+STBBflA4a45T1yrYkIqQVcGcoKbdz24jViMa33rOT8dJzkZRNacYKI9pCk2Sq
cX97z91lAFCM+k48B2jtlGMygshI4WhZZqceDWSDyzC9g56iVyFLKJN/8m/4HGbDg+DgoYXufM1R
+bN9zU0ZKFoApANQcIHd8/5XzcXHaJPC96CkgTBQnHjWEZFeQBfItTUxsxQDUuegNjvIitV5tNq4
61ZvFQe89cYgLCSA//JN12sPkQc0TSI4BzM9yg3Xmz6vXVENu8S39df33kjW+0Gv1uBDAtsZJoIc
Rx36UQXd01VQQXwRQs/QpTrRjUNafbcbabIaEMG8IVcFdcETxHbO54SeM8gMJBDr2mw29Lz0nri9
93BgRtkoFGPw7dN7D4zOcS5ojvPE5W9J66LnaB16D163EPjc3nfXZoTrqfGcVFJRGnOealYy3OhQ
AgkL9lIaD1shXlK5m0nIXVubeB83zXHxhLDmtnpPs7UClpzyN9vt93so8tD1zxeKat2mo2Q3/IYP
0gJAduZkXNufRHkcEsItO9rXZavyyd78HHPQyE6KDw8vLDKBMgIqNLzQmtQLfv7WzV+bngR5Kh+q
SjiaVhxTzH658BhK8oKN20Dy2sZkn7tu5sZwK84TQPV5je7PJWLCmZsTFtAOjOr0WC6QJgvItJ0D
gc+UeYohSvWDPGazOaBd6HsPsTpJXypG3uZKRmuIjMdiOPoTJnPG5rLbCEXNPIHvgXTVGqygpGcO
Sv5ZyS+ttBD4zq7Q2KmIa2rsqJ1EHw5fiAPTN7AmgW6htGLlWejTJTd4m9zS2LFBfuxQwc8pKVw/
tMCgJQwD5v3QiC11p5INtLoAKFiwNOdAMC+ipIxcA3hoXZ9sOW9Vpewc5qlDZakDvV0pkLLc5+ib
v+/Z51zIpaHJvAkl5F79DIZAeo63m0AakSVCB6Y99iuKFpOxS+YmHqssa7F0Co0Z5W7CxxaKXgxO
MN7XXxwFUyPdyNuFh/LcsUJICkAM4iWAEyczWQi5EA0iBhhpYBhg0M6Od/v9OZzZewgAubFeAQ0E
lOOuFyuLyqrm/di1I7l4Kfxil6NZgXh+bNy3M3Oi0A4FrDKGgyfHX5H84jWlKkEbNAP6g5My3fAu
d3Sk8FVL/E8BrKt53Jjg8104VjNZqbEF65/NyYJ1Yud5gopW0b0J0slAdwl+QHH6Z02sNcFlCw04
5xDhTXteiHb/WmMmF/+V6Ym74gpUVKsWpl9fWfosG88t7UGSJxHdNNeagU/4fBr9P/INhUuSrajL
pNZpZSFLWK62ma7/LmRmZ3bv1ReNG+FiARRG0AKpyl3b97WVPDhGI7G7vOP0uKhoWS71qM+ag5MZ
X1VAWk5BDwGXgQ8ndl07RBKfN/xaorK6CqstgHQLbmDucgXRCAfcCtBLKHpPhsZDXrrqRDTj1ptc
paWLCRVIopJuHRyrh0SXHFo6pIpwwbooxEFozwEfqfjR5gVJ31D+u7/VZwAfQAtefM/k9gAKn8tz
hndtvTa4130g0sAU9t0vqA9c6izEmGP0Ot1pl8bGhbhY184tpLApNXQiD1b+2OxYbvshIZEk7fts
IYqZwadhYDx6mCS0YI/Cnte2mK5i4zyMvLGsuR8Ixxn99/f2OUJu6rtdCUvQ1rmo7creJKceOJ7U
sD7stcG6qbacYodbrzHRmw7VLd9ZIT/gDwCwR3rkCbogbhv/yLGvsbbmq21rsACwMRslMRSJ0btk
FzrKQtzz94C8mf2LGZm8LXovGhyQjXs2yAhzopkoeoBfhiC8/HY39MC984Fekcr4eToezccdY0UH
ej7pr/vt6ix++keIoNKVY3wr+ihFucpf7m/F+aPx7/um3PiJoGQDZLc9mweJNJD/LyU6PqG9Dcyj
sgmkdbqBnhQyEWtej069vM+f0ITRfVSPTEJ79Ep7D/c/aCbhdLWFpMl9g9yI77clllRS95XzxjEQ
vNRWgpPpbaXZUmqmJWkF5J7YQi+AO8x0QVe0n0Ldq41LImexZXfmjgUiBAl7vNHRQTnlKGd7ucsT
NvYgF6puwAVhDS/8g0/Z1xasT44DbWB24cTOXYWXFifXUp/wWlx5qWcrxQrN4n1pRnrSvyM1D+q6
/2S6UYgQRppzBenM6xNbI8PbSD2mOxdNIaZ8rIvn4uAB7KgZ7SEiia54R7Q2KIE1GGAdjAaqPS18
wxiG3ZwRaLUCbz9Cff6S8hcequ7lItbSGkteWYMMTgNW2ATuR+vSnEd+NwnWKLBbvKOQiC2ptFSS
nEnu/YG3oTmG+AZX0cRrSY3cJFEC+70lkfw3BRKLpADiURqaC/f+rIfEZCPXgxa0UeHser6bwXOx
nXrPjpnYdMvncDBixwPq5cT720AWcdtTXwAD1VueEZfRWQUUKc8LEz4X011+xCQuHjKN9bp48Oxa
OYO3Q1NXXLBTO6Kmen8KvVPflzqX+rqIqtyaxxNfRlfq/W+YKcaCjnjkppFxXYx6SNcTEWYDFw0V
vgGlUDOOdK4ibwJNDsnBtu3YDMGp642c7otaibODHzPJaMcDmHzatNyVkgouBhkej0JxCX0IDHVW
VmMYHxL9Tj+X1HVn7ygEOf9rb7LiPmj9806CvXqjd7viKXkIjWqnrNK9rHsfxUo4DBvGOoD9IKMR
CM/rTxds5EtLPnfG0EEEwQK8V9HoNTnnhVvUfByVvs0054jV/ZNSGFxKeHejaIc43LnfzEZYgovP
RrmXVie3n+9JQVc0sOoJ1Hx933tfozwmuj/Ge/AVL/Nk3VMFXLiybzwAhUp6KBvQg31Q0dxfEPvc
v2yXJLjmvCuw1pIkIugcZXOvN56WhZUWA3hp+5nlVU9FvU34N0XYel26BPOayWmPNHfI5EN1EiRY
0+bfELJLQySwSO+1hg9J+37vExB90AMUWiTK/Sd3JxwLOI9HWCfYGyZDK+K8EELGt9PaNSTxy1WI
wBsZ8OyaZtbyA1Cdfmkw6W+V/+S7ONA9iFnIIkWDeaQtPb5HYxOvjtmVkOtFFzZe+pN5Rhksz30X
LahaZcnRimNPLeh5pYULbPTNN1YEZGJggJPAfnc95A7yAULUC4HdVBtGoBVoXY3ee1CH7/v+avw9
EzuAq6BPEpBpaOVOi+m8CPhvJTGRHdaZ3oHtDwkfsV77+0JY+TyaH8RAv29xZv5AYQ3xCxBaAyrI
Tv0GB8GPsAPSnqfHatObS6oyc5vzysDEAxdl0DtJDQPpYdgmOv8DapyCIN4jmq49LVNozg9o5CWD
mgaS7ZOlyhOEAJUIeyJaGcoXNNQmwwbqLfenbaacgsQ0WBzg20FChP6u6x3BxXHBl3kQ28+lAYBY
pSskAKFxs8sJt8ObeiCPDVDlDwl0BpLEqJ6h9L45r+5/xWhkul0uP2Ly4vQAcHKbGh8BshdDHDro
zX3etzAzmyOdEDYGYtOxJ+d6mC1fK1xbom2X63BxD2vfB2FufnIXduHMQEb6OsQqIMeARsL4GRex
WZE4UdanGEjRxM8KW6kmVxRL/RZzEdiVlclgGo0TPbEaEUrasWk2ws7xIdcav0bcvk9fhcECFJiU
S7HYbfEP7UwXY5vciXUhFt6Qeei7oKECkfHfcjgFYHxxn7gS76H1Yiv7jBNBhAt5ZKQ9kIeYhh5F
6mtQf0QnJkD3NUQ2gvCx794KCNryNcm809J7/GaPwCHCEDpYRhpG8OFfL16j8FGeymli+30ARaEI
TB+uhR4bn0Yhv7BRbhzxxNZkCUUw1XaQPk5srlT0oNHAJWXGZWP5TqfX7Nf9zX+zK2EMQfSYltTQ
tKFNXEmaKH2p+MAHNXBWbvPZFOX3fQu3RcHRxAh8QAs+cv3TUmXGRUHDcQ1wigBWeKgJNa+vnEMD
yXQf+O2WWdqMN2EpEA44XoBYgFcZ8PTJWglZHvhhJGYof8NhrRudAR4caHCZKNZAWx3B8P0R3j79
JxYnK4Y6vNyFjJDZaPbZfrrEtxrq05/AbMjQG/RUk+8VDb/0RfD5zOqNST9camBFGXkxr7dl6jt+
GLh+buN1o79rW4cB3zdxef2jsrRA/16qN9wcOwwUYAoViWWA4fDYuLbn+qmsOl2b26KVotgN4mbJ
o2jqzn66hYzyTWw5sTR5uQexhjSjAku1/x3J+rlmyblf4vZYGs44vRcuWQoYPmlGIzERe5qIK1kj
turop/v7Y8nM9AqTmZAvHA4ESAa0Ut0AiWjNCMGZ/iY9+b5539htMDLOHPrtUGRQ4bD+bvWLQSFO
lEIcjxzbX35X3834XSsP9fqjsc7Q9WqM/8DcSDXPQiJEBDntZHAypBmrDLhLG7hXhWz9jzw1S1F/
AUnX2dVl0L8vxKm3eS0MEJbgT3gEknAs16vGOmJW+m5b2Kiu9QSsc1lksiDwPCrIWqFRVnyCrluq
Kw4Yps8V8xj9DEsR5W3eefINk53T+PGAJ2BV2GBYqN09NGCzmFQepRmAAp2k35/kOY92OeLJHGeK
0ji51hV2YbqraBstreGcG7n8/ROPyZaeKqRyWdi5v8a5JvreVHPClm9dqK+EB+WpWNqkY8h9FdVN
5m/iMaUyDPnUrQs70faSbDWvDI/dE8Sn3NloJWCzZCkVuLhtJjFKoGRSWAnYNkK65xh9iAE/fUHr
ZGwGXxlPxOaYxjWJIZeZABhIOCakwhugMtLikbmJljB4gInRg4GkDSLryZ1btSEQiExc2pz7GHd6
BH4DBWT0Dq3aVdCeBmOpxn6LmMctyI7EEQBl4+z/5dIufAJi+B60I05pd8UrSNR5O3qRkJKMR5h6
cFCJsk+2bUuGjWoKSBTd370z8QyaY+GPwJMlojt0clZYthGCSNNKO6tfA3CB6HJzjjOiigt2Zq4M
mQUhKJToENHcsP0A7BerXBpXdhA8DsIKrMHFHhsJXJzdQnXmj2xqsn3/ePcBMER1Rp3eu8iJ5DWD
3LnNGmA7Mz+BM1JMd+PbT/sAijnkY8Mj+0LBN0sSyz0mlBqP5+Jn+5oTPSTtwsDn4g98DnJRLPCU
8PiT8zvkvSY5rVyB0oF6scmYcW4kO3+rdL9Y2VVEamvQtmG1loYVDyFA5NsZXTyov9FrES44k9t0
JPba5cdMjrY7+EHTFmqFSxUsEdvP1mgAcyWDCYougooHgfYmqLINhaCnS98upW5mfBm0FrEHEGii
15WdhChcmckNk/W1XcgM1AM0AfxCmbg4yvGSme4AIB3xKh6Rhgjwri+hoo0Fp2ZGM0NBuBXDg79z
7VtaQ8rYCMDQvIJuiKIQdzDE1soBpgZ9A1pGmg+1ffFAtyRuaxBhe2/3z9otuwdoGtDfxY9an+PP
yVWBx3xQKzHfgQCRyI8OY/RWUxjCV6grqwh9bK4F+oY+o22+G3i9TQ1OOEYgRmRXSqK34RZg8Nrq
OT0rvx2wMBlgwg5Swxm+Q35YuMj/iMqv5/D6WydzGEdhGnIu29klmndxTiv9HVWDETkwoH/TN56S
bXaQ6DmiiCS+70/ULf/GZKIm2xRZRl9N86HDk/U9ovveQM4SjNH655g8fdpr5P3FJ28fksVRmx5e
Phbs3yKxYR/t4sjqoZCO59ckKcVoYpeoudQhTGsjEkJRLQb8MCzQO+uari5Bv9PBnwWz45ROp/zS
6uR0xIJWqaKkdXbVHXoJ8VkEZiZtFaOp8/78Crfn8Hp8kyiNlwZR9EuMz4yJedTfewpeM2NAq1gF
+IVBd8hSf/LIYMeWRgsClnP0DG8pvDVZylPf9qJM5nr81ovrD9Q+nZxzTgem92QnvIjgWx9WjxFM
efBHOa2w4dxvdMPrJ5QNdGORFfX2xr+ejMmphEaoAMUifICbf3PgIoZMnrgLaxG8xW9hkI3Az8hd
uvVnzxd6/uEIgT0HI+r4VRfDZnw35VmOwbAJ92V654f3NfNVrQNTJtnHh6AADescnYNAIgv8ugzw
aff3wC0qaJx38DkhHTlKFkz3uOT6Gj+obm/DfB+RPQRhn8KNSx5/xG/rcR2dLfQKSpT/FA/fq19a
0KWi/G3n1vgFgCaBkWIksZnyZDCgCxWdOO7t5+3rce9vPwUzPxxRqvLJY7a1LOtgnHuy2XyU64O9
iSB/BNDvaUkfdVzem1N38RWT5eeiik8dPsI88LQpXkD4QtLaXzhxcwcOywmWh1EFGLjw69UG9CBT
QLHU2/5gOKViRJxm3F/P2wBrrKX/szA50kXppLJX5OAei8GPA1kxQcDBDS2XU3QJ2gVyvyQ4J93G
jtcmJyeX64NOAztkD0Kw5/0exYKUbPvT6+v+3aPHp3z/hCteB0/0Y0fWA1k7a5c8Cdt1TC1CDMNO
OWJ7G9x2RHtYnQOyMZIDmmPt34R+6/cnZ86zCgJ6PNCSifbQaYZQZMYCbYzD1oLSupVOwfCeiYYf
qwvLPGsH/IV4OwAuC33z62UOnGEI4vFMZciFj6lPFcEVKwNAUf3eH9Hcrh0L62ihAdALXGHXljJH
yJpeC3v0S2stkSQ0DMp8SxpkQP+/DE1J5csWcxeNh1SL3xx+W7Ggjnm9b2J21v6NZUrYixxPmdVi
0NtKCB1IdxfjYcCFL262VKtbmLQpwLipJVfDbdrbtdjhgZXgHCbpgJYjb31/RHPH/WJ1bih4oV3I
9AoMOS3eVBrq/OkSg/3cWKBJhxAXrnPsKLreALXKiykbFb3dgKeUiwAedQ+QH7k/jj8w9NQ5XlqZ
BEKt0rV8nsAKUkWQhsfj5HV/ZI2j+ZCtGvLYbR8fG/rWGG8fIk8+WKKjP+P+J8zGgpefMHGdwE40
jlhgA2b6K3ijQCYMOhnTPD7iqrJAJiOcErL7MFL9vAKOIqILrmNuKZF+19DGw6vAN0yOdM+jc/Bv
/9cdQOJpQtRwgWJifiX/WRg9+0UkANEm2Q06DLAMgVnwdNl9zrglhN7/YSX/WZk6DCnmlTKCFT9Y
xeR5n47ohOP6ERSZvv3YPnyJBIRxBGIs+gHR3jiX6MFY8I8LQ/3jTbkYqtIGGsuq+Ihq9I/aj2RH
rnl/v8yZQBEPb7//ZlOenAuu6fJacXucC3Rvl4lkOrm6zrUlvPjMSxrFQmB6QO6NtAYaha5XLQoD
Uaj5ZgDepQK3TAqULZrP9XW4J8aOh9J0sVE+Mrpaai6byW5eGZ5W10Y6HVmqYFgghWfJH364Ld/Z
h7wBv42VQxD8If28P6VzoQWCRHbs1sSl9hdJXqwayxVBJaTlYMcAMfWJIQIUENSPeCe/h8FC9mac
tqnDgR308qMFlcUj+Xpakz5P8rLlB1sF/18dnWsu0zOBsK9McNKEbBPnSz07s4+9S5OTlQyqJE3j
Uhjw2Nv2oHAFXAiq5++C/mS6NolrUEwSYQkz9LfVbwaK2pCMDAV6Gqa5gJZPQghXq4M9hKYWmXnH
EnBu6rHw4oPPkN3VNeScllBaM/UHDiHDP6vjVXyxlG4NOXktdwa7ATORTJLGAIhYEWlT/3JUix/8
Bw4UAPGrw6/u76HZdb0wPHGjRdTkLJ/BMK89+BuOJ1H4xqZvnmAVGxBO3jc2F5hejnKyiVLFAe1h
MhpzTy3jEuknS62oOy1hS4QxqL5dxFEZdpSQkabVjhCNtW4sSIO935d0ayKLtGqecpsxLHQxUt9k
dZujX71pfJxiuIh6lVm/gVFvTwuX1OyAwbYx6u/hoE57a7ncEfxW0wYbmXpBNauV4NGELlZWZhfx
wsx0Xsu0FrUeZhLwAh37nLRwBAnRqKo9V/zSEZl9IoMnkh2l7pGLUcar+WKzljXnA1nmsTZH1mvG
eHSNp+PnO4RL34+f6/XjGuQqpsss4pJvb3wFYDaUzJCjQxlVnbyk8rpO6hq0szY78DYjZVQSlrzc
rTAfNiDS7Si+ox44qhBdDy2FSlNe1EFrI6LBTSxT7ZPb4iYmyXH9k6y+XiAQDvzcqJx4XtkO8VYf
G9C0nRTdfbl/VmbyL9efMpllIAwyJXLD1n4WiHAE+QfhTDzgACGKLSCl1+zaenlDj9yhPJ5P+RJO
9RbHNJmJ8T6/WGSVUeKkD2FetV/7X/T+0yNHQIIOukzyKO++XsSjTN4OB3BnE+/9F9X6++OfX+1/
KzHxiEMolnJYYSWy/iWujrmyUCuf2cXX8zvxfBX4wxRXxAAzvdAb89UU6TB2X1UueTCgDrbebehq
9a0a2oLLnXH215Ynx1Wt2VYp0qhFYFmCeorFi1TXXD2GPGwEIhcFFP+R5XHHQnqIkm2cLXYb37rH
6w+Y3KxDpbJDG2JuBfIaHt5RjPH0J2G1XhNRtwzW3GSbMzziUpQ5E5td2b0JM72hC7nR7rZBaAae
r8h8+nkMXgyHbKhnrJiHFZpl7++jmeT+tdHJUylmlCDmUxhtqVQTvdPf95/N+Sk8PaWb9dqSjJcI
yeuEsOYbgkNSc2MJHsyLS5HpzKV0/SGTB1MvtUnq//mW3BiPc2u8v1dPGoHOL15OMn0K9Ecr2ZJ4
t3uDkucBPpwAfYC3k/W9sAWXTvffFr043bxW52maYPMzq+dX8F3kiK1kaq4dvdp6+uOPYuwMBV3+
0D2zNydNPy2c7sUPGI//xQfUXdPHsYdV4feVDiYyRHe4PzAJPll3xMpWD5AHeDGMDWYg2p88a+EF
fXszXy/GxL31vSrFDQP7HtoLnXarZjYHahMnoUG+8I685Zy7dqV/veMXYw1Ure600ZXmRoyS3l40
jmuDXz8Y3OZAeVwk+tKmX5zeiXMDX31WQy2ltYFKkExOX3tnlzRjXIB35SPgTrtdrMNxb9DR//IN
7U75camvfyaNfD3FEzenhA7j+/x42kFqsB2BCkArsJtih4UOt/C121FN4+HlpdZVUEgYQk9GPVvo
oh8zAog6ln61Wlj2Pwat68jw+qMmri9M4twtmvGj9q1xRK4RdzvSn4/WF4Hj8x/g813s9iUy0L9n
wx27f3vkYg8MmsfE4WgX/In7mOjVbm8q6LV19MfH7nFHmBO2AlB2eJcuHLWFnf7nlC8sO2DWcUIW
lgUwtSNfZfZZuvUrCPqEg5k2vHHf387AJq5meAp3K4oy9eIM9gr9Nf/YCzvEg8RqTZToHjDEs2vq
C4s682a7NjmN2kBByoQRTGa6s3csyfQ3zko8Ott+yW/eZjGuLU3cVhT/zw029mrt980ORMbHY6LH
1CXOznpAyi2RyUEwzthG2yUtoKWlnDitSuvKVBtPlBxbVWk56LiPCxoNayZcuq1mylDXI53EX6Hq
ZFmhwVZv6YFPXnFF5cRE+QkDXT8+KPRLPb+l8GO6/XsCvcF2YdsKo3u4OTFgxBYgOyRLoBy7viHU
PiqDIEGUJO63rzVSmzk1H8P9o/rkt9TykNE5rT2z2gqPqFpA+BKUwTQ5jZfVSh1GzN4ikHMGMoI5
ufikyernrq8WVYBP6k8idMDoHq6crJUB+FHH/CIHpOjOFG+BhamYXfYLs5NlR2tgnMcClgL0VLpM
M/Ut9jPq5Bak3O4f3j8U1b1Jn6x6Ctm+qNFwb0ikPzWQdUGZBME/Tz8TdIFi6fGP2z4V2AVrnOrD
gddR/IV2DupEvFk8714EwHhZkAU15KeoyCO/fqnNt+AgbQyQBOkntAnwe2Yn90uTNM79vS+f3Hh8
5PGdKMYthGP5Qx2yNsMJS/X5+TcZtuIIaIcKzbQikjtJ7mvqGDYhI6WMEQuyUQ5Ov2IMByDS0NVh
oIdllaB4tnU/V/li+9jtXoCQH6vJCgQE0Wc1rS8NOV82EHVEqYSN9KCq1rXDFJR14gM0mEjCKpF+
f0twY3x8PbFXFqeFpjxpuDbwkt7WGZ6EP0FAA2iYnxgdm3HB1K13vTY1CdV78FSFEATtEaqzlnTc
blW63YMLCzGLp+cLp2rcyjfjQl0WHmbMf00RdlyTVkXTYVygH/dzgn5XfeE0zaAnMR44rxEmqoHG
cJLz9kt0+/UDCrGg1xib7t/f3RVoCQby0h/VmhzoaVhSg5rxUUDOj1pt4HaFzO60/qShZtcFlTtg
DmujBWDs8/g4rGS9NIHzTdeE2oHRkt+ALsV7M7cw0PQiGiNAE4S2hWkfsxPiRcHUUm8H9aZvjUyR
QU10KCtAusD7qlRfIGwgSbaUVLy9J67NTsLMhuc93s9hFplTA7+dQZC5C6A+tL6/O2+5FKRrQ5PQ
McgLpfHQrW4/I8mW6EfkQ8LtE3jy0POnbUv6WVpH3ygph2xjBF7p43pn8NuNr9ugG7bs1JRXjbXZ
NNYhN88Vxd9Nap5ZwpIevbdLQJa57Q2KI6TLxi5jkI9cX59yBf2hTPIGqBefk22e25pvhq23sMVn
HhqYlAszo1u+iC45scy1osV24zf1KYfIkfUVEcswDmOh6vccGXRVmavz6iPUI+v+gsy5QuQD4YpF
SIFhv1+b5vMszmIhGWzXcWmlHR0BeLRgywgx2iHVBWMzDweoNvBQA4cIGEgSpcnrXXMCVCFT1AWS
HbPN/ou079qNHNmW/SIC9OY16cpKKkksmRdCUkv03iXz60+wL+7uKoq3iLvPNDBojDBaTL9MrAiQ
5GELcAgeHjXzEzW6Fx2r6BPuiOxJ7a5hoaatNb+rLo3PFlP0m7ruUiR4g3SjnksVzo6GLK/40+Da
qis4IO0q8cTSvX9pc7ayEGc2+iDDgIUDRQtvudE0M+LAf1xLZEQ19KXSTrcXdOkGQQMStGgmUjOE
IjNHRxjytJdSofe0F1z5oDQunEq2ZOPYe362xZt+297CrF6Zmzk7XZ1xVUD53pN3sYWeOHBuCpnJ
NQ9B6PrtCqvGwm69Mjb9/OKgyClT2rTB2GRT45wxt6r6tbpvg5U63eIcwjOYkLwo2aIx+dqO0bdq
rBft4FEeKp2qkhz1AdIMoT8qdlfV3HaIM4HIYLDOutBwFXnk1p7xaWfMdisOChQTwK82IWpnzzgQ
qiqUmIzeiyjE7FylnJgsuV32Ij4Wn9WnNJDs8/ZKqguew5XJ2aizSBXK3odJmXfL+q375IRPOTLL
aM/nRKisKCGRsA3pG49lppZSHqv8VILHNnepcUz9czbet4BTKuC8/U6MFnyvO52adDwW/qOM/xva
jdA347F4yml8B3WBSp2QWRmEiioz0t00d7uSDE9sJ6Eq2f6JwZq7y3mzal/C9EtVvvLhUe1Madgq
DdTqfUjb2FTbRrsq7sFx0pogdlXHw+1p+c1KqIBqQMRlhaYm9PYps3ujpx1qJDVKJnK5Z0+NYHJO
J98n49RSVYS7joLI2ZZ0cLM/5GjBfoEQ5+0vWHicrz5gdokg8TCmUh4h7TFY8kiynzH8QYk6691O
Xdn5C/0FGKyMTnw0h8Dp+rtHLk6YxJet2OIx8sTKUUh56K3yIFlOfN87tZO76Xavh2bosH3m+Q6D
jO1RMn0nQwj7pL1Ts4ags3vHrbwbSz7g1VfNLpm0pFwvjPgq0Fu+Kj45AjY7wWc5+5UDUV8T7bvQ
NUtv5S5duG7AqQM9P9CVQ8f5b5bmYjIytVRBJ5xSL2cqtihv5h2cI6SUK7Ttxa+3V3nhwEsQlwdk
VkfvO2QMru8cFGD1tBgq6mktF517RKdEVqm/spsXyge6JECRGpy1AH8D3HFtRjGKUPR1wPS1tJi0
Mp3UtwwaWqBqKntSax5DeRVVeqiIDZkVQQ18HMx00Ex5fFLrXdOAu67mNmVoC5JzewaWThr66gyA
kXDW0OEyu4BiPRDGhGnUi9EFRZ06O8hKSU5V+C2CCwPFSjAKI5ZuLJ8zq8oN+JWDthCaQg7x4gPm
Rz2LI1zIgI5nZzB8Oe+D/WoFnwk5/WxQWdmA1xVKcuJbz5Ns3OO/rOXgFk46WAAmwDSwWGBymr1v
YtVDn71GOFUDu45skT9Yx2Tj3DPC36v3wyF6aLbxbnN72hdAaBj1hdXZlmgHBj4nEcClfeukQEyQ
5K4iknPvPD9m7ndLDoNz+NJMwFqH7Y4ePXPlA5ai46sPmAUFmAu4p/IUHeMdEBxQ+vQW/RADQLSe
Vt7VpRlG4Rta6YC9Qaxv9qyOBc+pwcjDA0X/mYJCBT3n7Jllm9HYavraYVt4USHJDsUWRA/oj5qH
xypchbyhAvPCzJReu48EMAok3x6Ian29vNz1NtpjQZ34/VQnGOnatK5Zn35+cX1pIVfpgwbrbXUE
ByfuTQmNP8SAhNUogWze7kDskmy00BSfw+outG/vq4USLZiZANuGZI02CTTO3q00SdSkbEdAqzSn
OoYC0YMfAAH2ISLZ1D8Eyj3rN0FLRn7F8sIiXxmeD7weNPA1UcRT8UYUdoFKRP2gyT0pRDMsVqK3
hRgRnTTQGgEoVYEO5OxtMqqy4/QaYUUrHfpP2fip6bOxJjW+AEdHZDSlBXQNirgQv7teywoRotAa
eB0kch7NwVZe4z/qDz0IDtjuTcWpyDtzeos32UF3hw/BOT67gDYws/zAK10devvwhjaHne0eDvbH
uBVsGbJN2xdmHt52u5/Tyk22tAKyBjJ+yD2DOWiuaablPT/EhTh6aXkCXaVRWUaCTpsWgjNwmm/v
s4WyEKRELozN9lmNplZei2Bsf7xXP1ILdOse0R7bzZfr2uiKBoEkB8518WVYvbAXop8r07Od1htS
BwimMHqiW8Etisins/9zPk4qgOnZcHcf3FZZucGWbssrm7MNNzRl7rcKbGakOmvkNd4ehbvyHK9c
H0vBugwENmTfQZkEoNLMTiq3Dcd6TGuBBFhuFaaKmAOU0vwWAWwD/8t3Wlt/zazqnttqD3+UZ9Be
PK/J+SyUwrC6F58xexN7P/bHcMBngDBeAI/vXYvJFXfs1ZbvOa//RK8lRfMeOF+3TwL6CZWV7TXt
nlkgBgg6/qhosQDdwGyJZb8pMAs4eWPx3cR3jf54e/v+BdP+NoDgQkR39m8EKosZiqm0oR7gHO/9
VrLYQT7rO2D3VcAJUgvlAre2k21VW5rrPaE0Ylg/k0gAyNW4hx4NjC3Ug0akTtZO8fLQ/33Z7F1G
CFzxGW2pF2l8s08CRb9T9PTp9vin+bsx/L/Y7otXqh2MVhLKGkZ88U0Ug+5c5fAu0bWUH29bWhwO
2t0AdZ8koee51WBE40JXYaLDOHyqdPTaS2sP/pqJ6V68GIykNEof+x31zt1oZhCAwJLel85fTNAh
26L9UJXMt90TatS3x7Z4WpWLwc3XSqQcE/5afhV3R0dCn1nhPkYuHHersuw3Eftj82NsU1RV1jJr
i0v4z/Y8Xa7mkt5XXU+9XlU2A7QrjU9eZfbtES69sxcD1GaeG99yFPxE2IxB8d36lkZfhMiJw8z6
L8yg5QRJeOyUX0pytAGBTy9R6pVlYOrtZyA5ffnUIPS+bWcp2IG/8M/QbKtkLAGPijhSTxcaO8vR
ra34NcEOKkiOxu0QwOEkQjItFn+kWDNLMO/1PcpTviI7lUa3gSifDZqt7ODJ6q/TePFVs20kKQDD
GzyWkqGI+Sw2euKEaQ2gZAv8SRhWyWns5c+a06UVKOFCrI3pQNUDPYTo21Smk3VxcjJIg/gKh67o
pmxPgxjZVXUa2VnJxT00vFd8tgVYPKo7aDUQEQGjPXSeiKY5h6i/Ql7WbwCWiSy1JrkBxDhpIKLH
/sgtWvt26UsLJhfQddAfNTOZBObDlXzm4ls+EWNM9TO8sfOToyi9AeEaoICrnyx49QXZSiW76I+x
9KHJTkwhogNVHWa8rmy+yV2cL/NEYjYV1XQZ9bvr2Q5Dsef9PuAB9uDNAmniI3dXkuzBfwlXcihL
uVTQWCJvBhVbFAnnFBH5SPsgFzPmWcKLAFKTT7dDsTsnzUu3cgcuOGN4QSHEgyKhAj955rBIicpq
P0ctI962nUmtBgg4OpL0cS2yAXH07/kDehodrwpYGGQk2q/nr0sauU1KOP0GFEuOBmW+ajctksEO
6I0FnaRVK4ZmxXyZOqmocZ8Vlf3XsaA95/J6TlUSTIEhSUIcCbOQQgU0sr3KFd9UCtvkucshbIge
CV0OCB8A/G4WMjTmHzU1aAA6qivkIaK0KNOD3mqRaqulbBR2kSF7+ydJE593oCbH6Uiw6kVk6rLC
j1Yt93x+T8NMmSTH0LFsTy2luZN3QLISUWpBumBAFEIiQTKOkUWHIFa3AxuMk5T1qXRfaAVN9/JY
iMGxDqOas9SQ8yWSCWLJu6xAHWUPYgUxvs/yVqlftULri4c+jmpjS1ugJd26SaUST7saASPKhlR2
DJpKAmTJx7HeiZnqTzUE0VePosBXaE4ZfElw8rQJnnEHhvQpG6O0OYaKEmpmPTFCk1qpQDhb1FGM
KM+QQXpuqHLUPiTZUMYOA2Ksc7PC0GtLZuWI1owxg/pd5HMJmHjElO9sxRelcCPUOo1A61TxiVfI
aZ9/KUoGJDsJGbJkn5lYitAyS/yCC+9QH5DLk5oNhrzRKIj5T1rVhegpG2uJI2IrVoWdNlo6Yupr
GjFTH7Iie8/BWKXaERIGzVeri0H9JTddFoC9ijVcvukK2Rh2Accp8RmMNmFsh+iCTZ+LJBaTitQN
OumgaJDF6l3fa0rkQX4hQBsbakBoojcSWqLeU/cGkvJB0GmTLLeaC49BMXTMSvH3qiWV0uHfpZFD
NdyAhq89lEEf7JsaiZGfNBCidNg1faqEd1zXqcobfk0JeESmDf17K7VtC/m63HhOWTqOhELMULSr
LksLy69AyGyLmGl8kRFr9K6tuTC0uzEWVTco0ig+dKIRQidMlP1EOSBBw0V7v/b5/MilSIi5uEB0
/FJ0mO8lJnccyfq+oPYYFXlg84XfVJnZ1IWSmHqFfmDQXzX5WD8HUDeUYiinGEP+VJalxg65VkFw
JBVpypkyh/aojZQnomSrGiZJICWSFYOFb2mDbQt91Rxs3Xku2B1XS9m+KvgckxcOrQK1VHg1Alrf
2kSnBM2SBkf6ZsiqbZYNQvUABoJUA7x3rMZx40dcwz8pOgVkhhlqrb8Hg6bFn6yoS8UNRk5tUPhQ
o97u/dQYTVGM+tAR1CCRsFQSle+YCpYknI2u2gnhqIK0ohQ73k2bOs3B2FIJxheXZxBE4IMuUCwG
vbdvAyme0IGKZRDeh3UZcndCnQuJnWZB1dqcHtHCESKRL2vS81zKrADNKPrPkOecDboW9kJB7RNA
9Wig37cfmYWuTKjxTjQjaOMVcZ/MsqlpFWUFbdGphERPR3zf1ndA+qVP6aHfsFeucpuzvlUtYZ/p
pnpsoKHhUmppKC4Frt7sWnSYl/Y5dBDSxae1x2LB0QFgBWQ9EI3TdEGZfn7hbwQFBcwn6nnPr9Ta
HPoK2WUhAT8FppCI1IcOJgP1X0S5asWRXapmQCASfK8KuCJBKy5emzZYleSDMPCIQ4h4YvojbdBf
PH5quzpxDcGJZJP+UHcoTaTi27voOYxW/I6l52sSykPSCgzTvziEZLGqkwRBnZcq6WCxPhuJWKEt
t/T7tW5xYSEkgkQMKhrwABQRLUHXo+UVXI2AXPJ/w1ukqQBDfG9eS7Ir3dv7bQFtOQm5/rM0jfpi
SZsOLKASn/FIjPSgsQHVBZn+1tnUCjaqCwFGE7VEgnJW1JMdgGaKCy6M7nm0fm5/yeIKX37JzBOJ
Ui1XWwVfghz+9BFHNHm5D+h6aqzDLkb32kq6bSlJcjX0WZKkbHHYc+n/GJzYkq2+J8iDTePr7cA0
TegfruRFfssgYEUvBzk7QXETiFLQYWEBL/v8NO7cXWCZIMtcTbJN98TMWb0yNItJokHrOoprGR0v
jsX2pSNvzczqj9aaq7q0VVHnM0ScS/BczDselTgr9R7YVa8gQWS+h7Vdv7DHBHVqn0wdWp31J165
JJeuIVUAUENGiQVljtnCpbFfiHVDec9ROFN45Ji5O4lrqmZrRmYrpcLZV6oURtItBBAPBk6FiZK+
Ya1s+4UYDoQ7/wYzW6hU4xoqCrhTIURSvKRvkDg+x8YpvAcyEHQUewhy4GVNY7vV7VAj8topWNoo
qobXBul4A3Xb2QUwFAYe8HEQPDTDtD5JIK0JyrHU0V/vPDNZa0dY2i06kqMgA0UAoMxJytWq0vXB
l0ePK4Rt0eyFjHduT+hSZhtt+P9MzAZUaWqmME4aPfbkJ2AJ+3h30D+4rfeg932EkAsxjhByy8kd
ipMnOIF/VuxPL9H85F3an91jRcLpEHXDEHVPqdF3Y70/R3bh6lbkJsNuavjC5bLhcLf4tvJnrdVt
bYJnZ4MX6JClOrCCZUrvdLXYdByi9dtDnEZwa4Szo9GUOJZDrSGBHzjgk4Wc1FYvK6fxq+f/whBK
RCooCtHEPBeoVepQkZkUAwkWTuVto/0pmCPL29tWpKUVQ2CPTDUQHFM7/PUbGKURzQrdB75SIngH
hNfRfK1frVfgLMFYlJkCOpeGt8i07ZJAYHbcP3nNg7l2ZU/7cj6rl18xW7kq0bK4jjmQ3pSnUDly
6n5Yo+5ZWrhLE7OFSyMBeH5wiAOsVJBEG4EKGkndgVtQWksWTZnFX6NB1Q0oZBBeAwxyPadtJIkF
9H2nvILymm2EPTD58We2BZVoCrDm58oSLuRmoDLyH3O/ckLVoIfQcgXJB0IpYLcBzqAW+jy3hYls
7gEcJrb35t+/fMFhg+LN06kjq3JOa98wS7YOWRRkMgtRQR2PlQbiovLE61aAmsSA3k6l+Yg6m0tW
1cqXHhCEvzyyRBBEADzleqZl1ifI2xXMi1rcM7Gx72MPJ1KLPKAaiaEcaf7e689V8gkEP6nC6IfS
0jL87yiDMoTxc3slFlNXf7lyJXA+AyI7O0x1xnJA0ydwbOBwLYHMteACgKITQbH0yr1tbWFDA4eL
dwsoM4x+TquUG4LPQamB93JVzxyJ08+KHjk538VWzI+Zc9vawt2KJBmEb+EvwyueS7RJ9ZSy70F7
MsZKZeVtFNhA2r/dNrLk+yOpCcARIPQgd/zbnnThkUttp8d8CMKTlAMlFQp4XXkndJi+FnAe5Vlh
aN1uCUo1rZ0GIOEzaqvQdUtdZbRZyrajhAnHDg81xHfnXQQAygZJIiDhm92p52BCmXQ7rd4XTsy2
YCBAnzA3mMYhqcm4BgJeKs1MVDq4PVDBV1Hiu97VWpqmalx1vNcHH1R8KtKXqJXxAhCZfWQR9NKG
h7BJdmEiP7VRv405360mZubXDtC2rDX1aFOhP6b9qMLCUoIfhQEPtNZfu/BwwAEFJkwSkDpFQ8f1
RzKmpmIiAzMhH4+vgGa+7+Fx0C/qIBJO4QUX4Ae9A/gJ6uXo7TyvbJSF++bS+jyfOgaQ70M2h3m0
2XWPg0Yy7YXnHCqdogYttvWa6uQC0RCkXbAkCnLTyE/8ykoXet/3gooCACWjFps0MGw/8u0xueOR
45HDI1CBO/45E20RWPiV4S68j2DgAFYEscZE5jS7WGKVj7qw5SZ+pcZ+pY5VjG7K2aBtBk6hRyOg
fdvgUkPLlcHZg8zGnFFdCXiPVkB1Al3bDmbR4ypLLPrZJYzoqVkD2Vj2X0HgluUdJ9xzkqUiclbd
QXbryEZiT6aGGazVYhbufBWdPUhBg6l7Uv2+3niQNuFaLgP1HtLh7zpoBD6aZKWotWgCGAL40kAi
QTbs2kTd+rFR9ziAGeEMwjaGR8+ptzLFC0EW8ob/jMzWFIqpXasiXYeuv9oSwXAa7TIXT7ZqWg5z
ykO+VQ7OoJrQyMCGal1cAdVTuOP3+TFy1rJby/sbWuDosINWAdjCroeMinovBlrJe4Emf8VdZIvN
th4Sm0t/IIyrDk7MfXeRA/0hkq8iVBbiMBX3nQgWaJTWfkEmtCKnscQq3hsoR2j3GhG+401eJUkK
uDQjSDqRMBecImSEK89p/HB7LZbKe6oMOlJ0b6GIimfuevRdyjI9D7EWfvzUqa8lkvVud9YDMwwh
0iA/SSgLyQ0PWU63CSHkYLXdvQQupdufMV2ZM78RSE4Eo9BJ4dFBNF25F68fHJ1SjVKV90SVSPxD
da4NK9o2oSVD9nRcQW5Pe/i3MWQyJXki85vzmGl6w+QBGXxP0AHTxzmSZCTIVyLsaQ/fMjJ7JMaq
Emncw4jRuFQ9g3FewLvev96etyW/CxP3n7HMH8ykrxpR5jjsn1EzNeOt7c9ZvA/Dk64cU2r38MGE
7W2bi9M3+XgS1ENR+p+NrKCagOR4KHgQ2zPu+mDl1/8VI/k1c/9+/3xIbVKhj4AvRE8KAnUkDS9H
J57XStEJeDXNSRSwfCR5nLMPYaizJw5SCjJBbSavrBgZAlQfDOTviRxA2tsZxjK1Y8UH0edgILNj
511iHCh47PCCxQJ8Y7/tECszKLUqhNcraGWXPtgm7Wzgkj80S7v3ELX4gdCa4UVAspIFRKeZ/tGO
IwPcKxiTmETNIOSuoPRDa5YIX8GlzyHFYuZlptzzPXwTO5NS+VwIuS5bI0hjQaqtRG3hliMLnVhl
oOr1lYp7rYeaUuf2ki1vk4s5nd1xTV9kBkquSPe0DRJb2gacTsh3MnMMIX5w29hSKgbp6/9skL+B
98Vh5gdprLg+Frz6IFhOAzGJdMucaKN/O6LZ3rNHCC/fjQcdtGjhvnuO0Rmx8gVLPtLlF0y37sUX
dLyM3t5q2qL8g85BYRelqHtFOlSpXbIHVN9oudFz3Uprh69eZdWwejW3ZP80hk7SglNBfzDStW7u
pVfv8qOmOOPio8JCQbFTxY2QNjYuHp6Zqf8iriKMll7wSzOzF3xsWhRvS5gBV3ksHbTQ7g1XQg4z
a1ZO6qK3DtiqPLXcgA5uHocZbFISFrDQClEgpoV6wR7tGNAmyHChxoDS8gd5ExJxk+7i0/AJwddq
qmWsptcXsg7YcP++YzazSRnmBVrSBS/rrfahhWLlXj/kjNioKb/c3lpLqfwJ3YjSyURM+UtvkQ9T
2o1FLng8ZFxd9EcKPaphlnEKXnf+V3NfQsriabNidCniuDQ6W1OfVdk4qoXghVt4ZQ3J1WmKa4BR
LP2+9+rSSdfEMxbfLwnqHNoEpP6F1RaD0IdycCkgnyruitzqGlsMV179xRNxYWPmewRB2WSlABuQ
MuVPam7zuVcgrCXjWmfa4psFOR+8VojX0Kh0ffawZrnSoAvU01PXTz8Vdc8XK17F9Oz9erZ0aRKA
hfP8CwPcFmyQKMJFryjsCrIF6H0KDqVK+AeFbqM1Bs81a7OpG8OgS6UC1mrfpcC13/tTgi1Bm3e5
ktNbvE8uxjUt4sW1xbM2CcQelvTUauEChw9VbPf9JzoOb+/ypd0AGJ8Gd3gCCs0xp2I9BmELt8mL
fpIAXIhtBETfW8GDBFz9b97DS1uzQRXIuQ55V4seu+fhTBgR4YQvCa1bRmEW9/WuXMvXLW3AS4PT
el7MotpFijYaMJigtyLON5Lymn7fnr+lLXFhYp4M1RkoJiQfJjowt9rs8N7v87MuWOFK/mMxYLo0
NHMmygFkakoAQ0oFKqBAN0N29kE6X38wrBn4x6n81D1VYUdopG5vD3LRk7k0PosUdFoEfVrkohca
UOOysHiQEhdQXzkBm7KmKLo61Jkj4YMBqelFDLWpnbQ1i3QblA9csysPUfHIeGqmrRN1m2ZVInZ5
v0zMFiDVgE7E9POL/SI3cpWJaSN6GbQbp+yOpYPzU97U5T19Th0lB0wssPXSAgpJddgq5HYp6alJ
oBOBdvpfAaBr+2JTcD7OKBJxrVm3TzkIIyxqKrZU7ITY5dVDI2+pbBkPRrQSOC3VZUA388/07Khw
4li3LQJWT/lyko3isC2OZ32ALhL4Gx3I1+dmZSYgJNpqJ3kDLqB0J+5Fnoj4w7mcKx+YCdxk697e
eUsP4r/PAg71ekZiBYIaKHtA9wDie0jso7ngtoGl84sOEuCogTWdACfXBgKuKqk/1II3ILPqlqE1
lASN7MEzkq4rDvJSvxlazdAsOGVh0CY1u//GAuQAgUzhi1rCp2+BVXWH2uRpEjP6/x8UHg/UfcGa
oWpz4kc61mkSDILgAdM0JP3GNwqLio099IlV1xUB/BC0IStGF5PpaIVRJNRceeGXzkfpa3w/ljqC
b3DcM6AQR7t5UM4+YLt28rQv9mu+/RI6WUV5ALL3qKejljjtnovz2ktSz0bgBCfy8PpwHNxUI5Vj
Bpb8eHtCFx1QFJpBFoxYlkfu/9pSResE4HJfgMrx+8B9c9p2CP6ozTa3S7eOTTG0eN6uazN6i4d9
Jaw80kub9NL6bJyc3IyGX0zW1X1XuPJHFbwk+rYO7hVkhVe7jBeuIXTGIS2ELm9kf+ck9zRq8KMx
EsEKlzBThCaaQSr2KuU2GjiAQEeeyK6PebLJvprKfpJTGzy3AIJvlC3kI2nwkwcTAfbb7TVY+KpJ
tBiNMSiGAPk7ewAbBpqnYmplMxDFsyoCcftaQX/phF7ZmL1z3Zj1qpjDBtfIzsBljszJB7Xxhm5D
62McHClnhbVulsXgFNW9UP+vv2D29kHtQ+xYAkRFMaLg1bs1Q6TeyDaFdyZw+9YP9n0F1L3fkmag
jmxk26pZQd8tzjQoFsAqoMmIRWbbDTw8De0oP3qj1L9TXzO5OF5ZzAViZkhQX9iYudK6VpRaxTDT
ozu68SHchtvGfofAHf64LaGPSC5t/7JP7546spYBXqo3wDzKmIDF/D1Z1+cZwGBIlVNAN6CX9Bmg
YY8zwba4SUwXkBFvImoCjcAmdE9ryl8LD9ql4Xmdb2yBAFINIFY6CM6rd1r3MeSvqbpSUFizMjsr
esGKoa+xi9osykyj6h6aTN+wGCk3vuOc2wfz/zGZgK0LBrBGEGy7nswy/L+T2ZmtdTze507jRjYj
jwSzCfbybgsurNOfNfbKpW2KwA94N3TfT4rO12ZjyisjmLqAWFF3SfAoQlf59sD+XnSz6BIx0X8s
zJ17QaJxjawWirJkGE39CDle9EDeP2NzQk75bByNIzVb8pWZFPsW/PGWaNMt6NtRVvl+IdyudRVT
MJFdNzmJDGv5+yVihKvvmy0zl7ZKkEf4PsA4kV9E1i91Yqdwi6P/4E9SX/YdiOASp3YzJ7WRvkVv
HefkJpyO2zO19BJffclsC2T6YABQw9BEE2xkE6Qc72jIPbK7Mf5vNtvlmswuSFWrBfSaow6cYcjN
NOkYsr4NrZ4A7gV2b/Bpw0sc9iCDWfFw/jqDt/bDtCMv/I0Et0lmqH9tvz8z2Aa/Egm3GYHbQbDo
lDx8dU5p96TdfB9ewNpF0EmZm+kxsJr9Kv5s8blCAUcQpsI9yAdn3yPLjST5IZs6rWu0YWyKk24N
9Z0sPWWCYAGc0ekkAYfldmW1FzK90Fj7Z3fmDUECp9PbFHZFFwKKr823bxC0+G6s/6Wd6Zq7mO8+
GqQhSGAnIa3D7yyFgdlwIH9WzCzdlho4C0BoqKGOP2ck66HfIVbqwMOM8nUP8TwXYnl8bLEz2sAg
+uzfrURbi8fl0uJsYAwdU5IwwGJVPuQK2l5kc0iRTkQzfn8Ij4Zy56/h0ZZieB0eHRodRPSro+x4
PZkcL6uVTAGyPfYWUn/vEeQJt4ZKOvSr2CszurRBLm3NIp0IeWFdTEaEbR05vg46mvM1drTsVcXw
BeJ/RBsYkajjFAjwVq5HpYejb1SDAPQ+r5udW2kHA6dQ2GVblzxOcrlO45g/+VEHpYd72kvPZ/nu
bFhFg6twbVWn4za/HiBEAxoVcLIBFDQPVhvGckHGqI/xa3DSTGFntu4k3/uDw7+yaaWFDCEG/s/Y
7O4ftNQfgnpazj1zPt+d984dXH3nYOs+PhpmT9L9w/O3/WJ/VOZL7VIvNTepbVjB03q8uQTv1/Et
/KRurSvKHCMxUD1JDQ61gLaX8/2YZFZtpDrWnKHtED0bO0XsQstgtLjnuWCieBm1fZKrxTlSc36r
oDTnxjzT7voimtrNysFFi5V23+AfEnWBsXKDLbosug7iHvTYKvBbZjcYx6KwZJw/5RUs39V4IkNU
mLfijYW30dieis8fzoJOxbYjurmGdllaOt0A7AEVHKA95jB+0Afo4VAgA98wmwmfkvA8ck5ISmVc
ebDWDE0b9uL+1ONMCn0k+71e897lrjSj/lRiQss1SulFd/5ySLP5jFWpwJCQRtFyAqVA+CMdSr92
/RbqREETH0QySfKg70uT48ifzXnlvlk6eRP37lQzAQ/qfDkzdBUGaQbzZR2YqXZUpG85Bnl3FKG/
7ucveTI67foKFUfSlDshsBOZPd/+iMU9hfzA1HYLzD3axK9nu81LP9WTVvDywJ2kD4yPl8ZxWyjN
gCo1eLvb7U7aG24dYU2rSVh4wMCfDtooYFJxHc49YT3jJI3VAA92u4RAsLsZbDZivsGnszlJDx1Z
cfeWlhu6UBrSLtOkoz33eqg00VM5muZ7L6FXmpKX+mfSTIKiA0EpJDcNq9rnprQ9bza3J3ny6WdX
rIEkHQKNifQO7VrXhiuK+0eqRYBQB8fI36vgqx0OKcR10LkhxRZ4UFZigGkktwzOjpAi5miYRKLN
i7+E4qgJtaXqa2C/hWOKQFvgQZiJhmZcSNeDykRwfhUVbGT9cextZkYMiNcV/oIlzNGVldn2lNWi
KcMIVlhjBrv76JRseBs8dl+iEUASSN3gTdxkw5kv7ZXtspQZnDIJSNEBNy3imbgeYKSGcmT0uG31
HEIc+pMhHIrMztAEmpOKdlbNVYR+g0p65My08dYkFBeGjssBXE9T5xS81jl3Q1TKQtazVgR2VDxp
XxMUI7FdQbvjX/2IbIBCaGzfZg+39+qCJMy12dm6MjnkcrC0il5en9QxsMQcoLqj4ejDpu6JDpb8
UnMMC5+QhR/KI488h2LJh/5sJCCOXfFOft8R+BgRbekYPwrpc2G1PhiaBLGsCPdvG5Fwv1KIXYhF
rn//7KAghS4NaQfRNsAliapt5Sg0kVo0FbbP6ydZhVRcczRiqxq3BTu2/doe+31Qr+3PJhtJCNpn
0/jEkRQv9KFRnv3E8rPHxP9gH4l6rw2m9qcAywzwq7cXesG1vrY9O1qlNvZSpWDsaYoOcKdvSsIV
D/SlajY1cNK23KyVEiYH+vpagkUZCD1ULoBhnLfldWI7JgqIvTwpaVOgNfk+04jWpWjN1QZVfkp8
kX/qmqi3qp4xxRzyUIGafQ1OFyJXPKCFfaZIo0MrPdqzLClL0D0P9DNhw/hR8Bn7U2hBldm3J+r3
RXf91bOwgIEcQTRUIIRqOQRNprqRgNtOwr1CGzPW0xVrCzsC7TATbnfCev7iEBGEttQLtOF5kfIi
V1s9fs465/aAfj9HEBKEOiKw0hNzyLzFrkv1QcrHfsLAQN6qSc2xarZcmFhaeZZSa0gzsyjWUiC/
nR2kuwBenUjK0fAzV2nV/oez61puHMmyv9LR75gFkLAb2xOxMCToJJES5V4QlEu4BBIeia/fA/XM
toRiiLsd8zLVqlIi7XXnnmO3dttqGkAiaZWAhyc7DV0kXXAdz/gUGEVFTQXMKKDz+4w/vviOea8x
GsaRejRqwPuzdV05sbZrI8hDZOGi68rEqavRs9pFzB6rbNmyPQN1np68XmJvOlN8wacQooOiERlp
tIN8Nx+0Tlsj7Zh6DHf8DuR5nu6DU5lvas+3nNHPNYdc8OXOlKAx5IT4Rj8cjMY8JSBFlmhlHaU6
sS8cUDlDjFHzlKvBvUo9/W/4b8hCo9V/4thXwPszuxcImkwz7jOACCAp4APGyN/kk+oyF/wcCpSF
nfbRwH889A/J8ucDfCZyQzUSKwvEEejd0ID+fW1jYUihBOfjGBUO6ligIgzCVbMxwWIHmbrGX7+X
K8DujwgdVz8PfeYJ+zryXCwLDb8soyonR6VLXYkvZbD39YBu+iMo5S4x4lyapzpzQSR17AtJwjzl
D+6VV8Rb0TVz0WccXle+hsbDEAnEZplGTnmpnnb2Kn1Z48/A4ctVaqxRY2GKsfnN0DjtMvfohqCb
05Uj35VAy7LB+rrs4W+kfL5t7txbbuDBt6mJgU3upSfNza71Yau78h0cjOySXP05K4i8EmRzkBpE
G6I5O0p5g+SaZQ9AqAyboXM723mj+oLbHrDRfXQa60uQmHMP/JcB55yj6qjY0KfvYHYB4Acziwrq
Fs/YgjxBX/fbU/iwzhCDXIreL406O0lIdA9NOWBUcJvJuVu3YDn/WzMDIYmBcA4C5/MnXurVtkkT
AryNet9I2oooo9eAPFJXjyVxLGnFZOtZyT/qEOxNCzUJpDDo6wsmYNqvmY+ho8UREE9YUQWM3N+f
hixKCy7HOTn27rDKXtoVXWA9L/lOU2Xgh1Hmm8hB2YRWU4wyKeZpz4PXLpXn8rFYoYx/KYF/Jm6F
vUfgOhEogF95HqKLBmYmAx0gpuSxACxqau4OEBt77V+t16Pq2IpjbNTdeI1W8mhBwHB+yC9Fe2fe
vW/fMDlJX16DoR71tNDxDSnab2w3jm/IOoRQ6MtF5t8zcdf36c7sSpzJidlO0wVBt/G2pEvnwSHr
jwJqt/WlYtSZazGxgmufSzulY79PS6pEmAzTWDvdf7t4Ss7/dsRwhjEBFT9B0V8WrVUNWtikICAe
z+9Ud8ECUEfWnrzwiyccE+9n03QumMFk/hpu+pwvw1WpaQGIO+2RUy3qj34JYDXMoXzdbm/boEv+
1iXQJjw38DMyALPfx9MtpeRp3hIooCROv+6Ir1q75CXegxzI0W666iCP2zq/qMV19ixCRQptlWhq
Bu3o93FbyN0ofdqrRw+knCNClcS9ipzh2N8icbS/hNc5AzKbclSwApBKB7W5NosRGyttRdRwAEuY
z2Uvtd2wjb1MztDDmPo0szw0GGMNtpzHTs8LJyJ7xYQDFvV+J45KtonGdQaS7LoIGoBA+DZVoatx
2yuuVrnGM4GAmPDk7i1DHeWSEtEZ0hx8PaoM9lTmRpZ7tlgRB2q611v1eA9iNqcLVqnbBTIeR0R4
4L7ND+rGq03ki0HV9PN5PMMc9H3o2UVO+lJPGYXNEXsVYvaV13jhvvNsR48d8iBXvv+E3Jurxc7T
0/Kq20Gb7hJlwjmXeAoEVFTI0DeH0OD7WRkomrpsFeadOJCKpIUbKiD2RT/ovv8bsfy3oWYrbYQx
cMIjhrr3vEdtXVInlRxlJ8NBCwLtAtrljAYlFhdZRXtSUkM8NRsN2TeTVilMq/5Yn+R7czN43R25
Sv07011uFZATgWRvXx1vb8nxWEGH8iEPtlBFX9/uIXP6806fydJ8+5bZRpuDIDla6wHHRqMpyL4W
uobt1i5lLM7de9CYgsQB2Dmoh80qVZ1emqmwRnJs9ENiOyxfUn+Aa5j7cXr8eUbnPG8QXv411sww
CGlQQ7D34en20Bxj30KB/SU+Sr5YbPMTpO3XAXc/3Aujnsu9fRt19qJ2qHbUSa+S41QCAEvtNlwb
6+4OwgY3/nZbQcfyNI5uFOhu/fbzhM+ZKjAlIStggCwBkNrv9yQOm3xsUwORhuV2HXX626R/+nmI
c6cEhA9IaKqAvuifAfNX8zTGYMyrMblMAJRrg5W33SZsHV1IGZ7pKZvCFtC0IC89ZZlmp1FtqGUy
CVPp0U4m7ukDWodvalB9dIEDBfNXHFCExK9QAZX8F1I7kVgqF1bTOLecX79h5oXWuhaB9tEix0IH
taWjpnWmL3My2g92GZXHJi0EKBZ1890IbaP1ijZEt7gmReZuoCN6Ae2ya5jf9AIEimVWCuLoKVwM
x+Cp/KIyDcCcokNRySlLqdZdQsEKiT6SMEffrZJkyFNRPX/NDI1lCyNkpl9J7cuIlpMrEbUcatvV
2D4Bj9+uRmVoS4/Zkn401dq4AzNudqMWVYeURaPy0gXVbFm4JDcI9Wsgmij+fySeksKskCtVOA8k
jcExa0wbgPMosXapTrKAZ+YYRNygb6qOmq/bajrY+/MmV5yRdc3aylVplXGQQjqZws3O5WrW5miX
z+Tezyu0YTqgEgB0Oo+qk5z1lewYfd+GLhp10xeGpaqdSaut+ztezV9bBzGT7zehjzs0dkJ545jc
lRZAzvqtDVZOtXCkVbQJfZsuaHQhIXfW5f065vy1sYxa5Ci5HqOt4Ua314lH98pSAS9E5mdL/cJF
PFPzww1BBRkN1Ljtv3QMWH2W20ke4nT60dbrFjvI4ZQAJhXOo34Nbr1TwcFI6hmZ60rF0rtgLc7P
1kBuEzWVib5jdjl0LQ6FMTDtqHVeJ+3HYp/ea2gUqhx5hTNlElBh1bt2uBKXsHHTb56HbeSvkecW
hBYq46Mea0f7UeVu6pBqqRbbolvW3c0Fd+DsCwDfAkzQeFP1OcQDPaHguR1yDQH3oy12bQfQwIXq
xfmX7ssY2vejyrhQY13GGNVitwG5CNioIu/wHi7otoOw0Dq4/QjM1b11Mf49OzlAJjUFmGrETtPP
vzzlEhklodBRO25iDPOzmZgcl1/26MvvnnlsLVLHJpl+tzj662MEAODPv/+sSzjhPf/98TPPydSH
BFQ4GMBKgnAZAVj4WHQo6Wko55ncGcm+aA3HLrZ9c8Fp+/Q2f5rbzDSVoIZlvMTQhb/bPV8vgNZy
+hJ4H/BYbrfl6upqrTrerZk4kGj/edpnvfGv057duoEmPKGRrE1tBzvx8Yx4xNF8NAitDtlmyT8e
ntjd1foIBMk+QA7hb136v1Z9jkqVFC6TPsHUu0dlez0FAKEHgVJxfdsA/bhMLpyis48MAjb4/QhP
AbKfLfUA4mxFifGkpkA77iAboXuNL+7W4Nl5Cy8xhZ7zTL8ONltbe+gTOgodaQTNT9emmx0C5enn
/TuDvoM3CowGaKXAtwoeze93Lu9S2oRtpiFVseAbeeEG+7fgklLy2VwTQnrkKyDnpavy3APFvbB0
Ey9kXLnhx+KldPIQduHF3lyvnjo/OoDy+8oFF/OxO6be7c9zPOchAug3EWhByRZf8H2KmdkyArE2
7ZgYL6U4ieKOSSeh+j+PcgYQi5X8MsxsjhIheWbUBK/X4/RqRm53kwAxVTovd1Dzxn3QHGcr7S2n
37qNa6SgRY2hBCNBIQascC0qDj9/0NnTA2wI0KkKEBVze8gjtZRVYWpH+Vm6zvql0a4K1UMHhXGh
tn9+IAPCaTbCRmzv9/U1VXBdF1akHxvPMhbkRQ6DPPe7NOCXSN4IOfOKg9YBzNuT7h404b4PJVEq
ccYwVOHXEDqSbsfFSNxs9byDnBO/RdPuO52SU5mj7LMPH6ocdyBpZTfoSo49kEYef17ic9UM1JvB
g2QSpIbBzfb9e0Im2QqNcLS8Xe/uqm3hoKzvVg/Zhm31dWRAc/zSjT0jQI1T/GXMmXm29DCSmgxj
wtFA9gP0W84zbMztAsfMWb46W78pXT+YyH333v2FCZ/bADQdAb4CtBPgs7Pnom60iekA7610yzN7
QbJHKzoQ0AQNuQ/es2TgIHxfwv2ScLovJeHP2tivo89srBZ3Y6FZYpr6zqtu7AdTRuuvYyXuB3gV
gwtznQ7T3KzCKzAmnDDy4/MM3WiFgyLFhnZkaIdpVtCwrNw8Mr006dAXbnlD4jXR68+DnrXlXwed
+UBtLPKaw72Fz37/GO4A5XJ217Wzeu9vbm4eiu2WuFduELj3l56LMw4SOAOAD4D/Dp41Y3aL0zIJ
E6Nm+lH9AElJjzSvB66a4ZI87PT9s0X9NszsxhQazdIG6gfItox8OSYW1lSKE1eEqED8vJbnsi2A
dsOTBY0gmI7nITuFoqE+dqV+RC7Smbh4D8ubpVs50aTfuLlwNaZr921iMG4YDfcCAiowMjMrk45y
2Wc67Y+5lVEvajGxto/aC1bm18TrNAwk8iAqMZnTeT9aj0y8XlGrOw7X6ZXikYDtkBZ/B13XMnb1
3UPja17t2d3+wvTsX27DbODZ3dNjPcnBaNMfqXEVVhvptlkRtoqjBVCtXXMy1Tcm3Mg1tmi6KRZp
tHixT5nmQy86s5/UGuSRHjtAl3pXHkW7SuMH8FNkqptto2UVOnWH7ozaq+E2+/SuuC4yt9vaRyV5
sJgbeRChrLLrgS/10q1j0IEF/NYobyqlcSo0qElOEuQn6Bbua3tBVcS5WsDR5ruOAQJNtkzxetVj
booaJaSDqKNbfk8AR1EbyKcOU/f+rtSZg8YgFNsb6QFsJsgLaH60016S+mJr+3SVfjkqX/ZwMqhf
4hw7jFGMtszuqKOh/x4yqqQB0fZWAZkfPsbc65JfR/4l7bpfzPTnBqImpaAQDnrPud1II9GZ0wYq
i+jaRK4qhGbrhTfz0hiz16srUNyHrkV/3GhLdL/xjXrpTp8/hn/NYmaAQCErrJLimkEGwcuvIS7W
3ac4Ik65CU8X3o9f3qrZis2OfC/KXO+UaSwHzYJ6EZDM1/dXocMdxS0X/UZxb+3/t6jXNCggMIiB
4byBS//74WDCKOtGTjFoU7eLNswyRyjp4Bf9qmJAHA0NVHAj+RJj1a+40M9x4b+ixxXQVG22sKxI
GJRAsXVJ8iyP6FdT0Q1zlcfKhCeuZYeAcXJYGm+xuuXv8nVleRCscLT25udF/yWXMvuM2ZoDNyly
OU/6qdqfLySUwStMOfRj1HPKa2Ze0rH+rJb+chlRxPn3vGeXMdGLURsarLdWLprI0W1oUcTJqtK8
5rXQHXOENEUByjfXuIF0PFulZlC8Ku8dFNYQYvvymwIUYfHw8ypc3I1Z6FdHcVuYEPjB0SuyIG0P
uuJGL5Tf2S6DrtCqfezjbYolgTaX4aXSJhaHnz/h18geO2GCnQGuHiRhUFz9fhAhAwbBI673x9rY
xAZyxDf5jU3cBkrk/EkPc2cI9NzJVqUO1Q60jCSOfVDih4EsBDS10PyJ5hcdudzeIcmS9DtDW+kX
cTbnntLJDk4ElnDC59l/geqYpuYGPrJyjHUyYAONfa6tjGZJh2UWr1P9ubZvdHL78+r8mgjAoKBA
mJgyiAlJuNkGEUSVtWRA4TDCwx0f6nFwxwHE5mV8k5DnwZBB6bOu1IUCbXYJClqG/Vy1F5Cv81AA
TY5QvrDQqwetUxnh7ezsplJo1nqLJqtHbfmIE2IljvWEwHJZLNkybl0g1USQLtAGsgsPQFZ5xi4H
lET//N/PCzI9D1+u0S+fMlsPCZAyoPlH+SgD1k7S3knlK4C5Q3ZhzvMYYD6QMnsfCSgYulTCQBUY
DmPlbQhvrJI74Lbz9UpfNMxlG9JCHL15Fm2++HmWs9fpl8FnTh6Nx04ralk+NsVdcQrZ7Siv4y6I
FU9pFoZ0Ibk2s6a/jDZzyRVZshpJYHtTFHOMu7jvIcjUeqy6ZtAY+3lmF9d1dt2hciUPhY42zHwl
+7RelHKQQ5gPhDuJ2+D1D3R/uEiv8blb82MDvAWIFRQDXCmfAf8XV0iJK2GOKnYT5dDOWkL4Z5GA
Ths6JEBfKi+XGG7OznKiNMJTAUknwDy/P2ptIoMUFVD8Y6L5eubqTZCsbBKU4gZOZJR91PaygsVV
wtcLy3tuL5FjlpE2BBsN8LvfBx7T0oQ2MtrPSBuF90Yr+uWgoqIGvTTVISwSzyLu2D20OpOVIpsi
YJJAG15WPLGx+kgV1i9rUyv2GbBw12OhArck6ycukiL4+UvPXWQUwtHJRFRDs+dY54HJUZGF+NC4
XrSwhpGyLDxi5e7Pw8zTZZ+He/I0gCAxJqzUzB3turDuUc4AIWjloU7kJjdg6bxhe8NP3vplAwEF
ydf9rbmIV/qy99hKXpQolYHcdJ969gpyGPDX44V0ycGcrvD8RH79rvkJKRQ1JATfZarvBsuCbtHU
sT8grUPps9kjjCG5q/856n+8Dv9J34ubP39//c//wp9foY9YxSCSm/3xn//d1k11yuJT/pvTVu+n
9rfi47fb5tTEdRO/1v81/bL//cf//P5H/K5/jeWdmtO3P/jQA2jEvn2vxOG9brPm8yvwVdPf/L/+
8Lf3z99yJ/j7H7+f3licI3vTVPFr8/u/frR6++N37KIFf+0/vo7wrx9fnRj+5e5UieyUv535R++n
uvnjd8nU/yED4C0D2obMN9r4cTz79z9/ZP9jMnfAEXzSDU9XNy+qJvrjd2L/A02G1tT/AYJFmEJc
rrpoP39k/gORFJoQUSsDOQbEXH7/99d925W/dum3vGU3RZw39R+/f78boP9BXgScOBbyJBNgcn5m
J30H+ODpGJioso9OiAbfLR0oOAcUgHwp1S/xSGnfDuPngHgaAUeDLiQiNmNm4JvMnpjnDREMYN/Y
y1LXuYbRx8svm/CvaX6d1ner9jmKZZsqgS8D3hJ1jj5v9FpGliQaAtGU8bJXh3KfolTvxqbGfVnq
8R7WVe9pZSId6t4cjj8Pjxz8L9MEbRkYyBExINUG6Yfvj2PbCivuhNkERWZkw2Loo3GRmZEcdJpu
bQc1qtZDMlT1UoQmgyZkSMIaXmgsxW4NMu/bAm0bIK4JLbGr+yjmDlW0zLHGPl0INcXfzQrBmEsy
aeycgSdgR9HDWuhuYwnxUaJ/6EAS0OuDdx/oAg1UsqFplGsGCl80xZViGXZMQoKZKgL+eEnK0oFC
whjI5aDcITHOr0DXrtypQzfcNKQN171R85PFWCwDnteJj6jGjEBV290DjSCWdTLk2xAk1m6FXIDi
9oWab6NQLp6jWPAnhcr4h/0Q29u6HFQfeafwYHcmazy0U8nFCkuVM5cq6GFwQ9CQkaVK8Z46slmr
vjnG6h3k0y3IbhfRNSgS8y3USqvMQYvB1GYXV/si6wh1OhNc0UljWoghonE3kgENDzLrPRLGFeQ0
1XIP2uhwPbYmIr9Sga/fjPgcAo7vRGbdfZmMxi12R/XHWlb9XIVJbY2hfBWg3HGpCWZaoNfEMWrC
4qmVR+xMyXM5MHobd6ivwjVpcntrIM0alGUkPvqWi6Nc4Z8IuaofDAiMbMOBaquSNsodqOLrh6Tp
8+1QFPaWMQsrYiellkBpFQxVjtGOMlpyMu7X6D9Go1en+kWppgduRLbTKtRwE4BQXrUQf6Qpqnwu
TdSRBtJggdNWa8vXocZ1tqRGLI24zVaFhc0VJu+9oQUAxqtJXoEl1qizFa8ty2kAYPZMTRqWkhKm
BxDNpQvDisorTTZ1ZL5o957KQnbypkkXLJNlPBpK8RwPZXcPJjrIEZcdfhUBWoizEGI1A2Zs9xK/
CtPpskulfi1RuXPBKK76hgaAWmNHzO3SFEexi/LuXYHy+BIMZdo11bATIQA8jpZz4aETWmNexlus
a0r5ycxs3R36MEHeepDwxBdRGB4MOSxfwfU27vI+AosJ5ISWeYHLkFVlupDSvHmTE0O5QwCOkJdm
40KRsLY1xT4m7bTU0xHN8qF7FxVmP6ZCpaBIw06gzVYsNQXnv0o7/pRRM1xndfrUS3W7hiYxu6bW
h9zaQNvEEjMipw6Zuopq/RmFq/JRDcP2ngI9BKQT9IuWqlxYnqZlz1podu+NZvIrnug4lIPauUOE
jTJMqVmEpcavOSPatd30+nUrQuUuj2v+1OpG8Sw1Gk6rmY6LSg2LZwKF1k1CJP12sISFVsXEsl0r
74sT4F7IRsYEfqFdoUfkc3JWhEtQF7V0GATPG2+Ik3HXW6J+4LWUHkTRKMiGUqyP0ijhesgS5oJM
JQ6aAnQr7hAO8VIf4uqVQ2oA28TSFsXqyCoflRik8NAOMokPpEl51RgqtdQHa1L+NZ66Iu+bV4jN
ak+xkrOUBh0Zcy2Im1HKfaSk+3Ynyj5ErwclrXYgEIUG9GAATtgSSDIabYQspz5UXlmOBrKbsg4A
KRB1OTrWGzxNbX7VFjZo0XHC1pqU3jRyLe0LOTtIenulMc4WVmTq+7FCzK+bA7mqdLBn6OEVQyOR
J5u4RFQdwf+jpkfg1CDQm4Wt32riJbYY8gNd+5ZGKltJOX0VrQaOs9GgTq60HO3PXe9neje4dUib
NyUGkR6N6w1aS9DSgWba9TCmtqeICiVwU6ce5TS+0kZN7CSbd8KtRgAaE2stpRwJ5qwE8Ta3w3KF
LGLmqdKguSWAaw6LU6iosCz7oHxsLIfoublsa02gNzc/CGDGoIks2ZskonxXG0m/MCJc2DJhCtIr
4eC3tkVXo8BGTsKJKzmXuoCZhXB5Qywk6CTV5cTCtczBUBrJJndVicmbXo/toKXKLYHk98LQzHqr
5DZyiVAqa15r3kNoRC9taXTYiD10aNZ0gcpjcwHS/+e8CKttW6uZm6sy+k56W/HgFxjg5wmN0hNh
/UqgGr2kOoXNgwG3Fl0EMxepQ+MnuVEeCHQgHaVJ6wXtIO/qRKmEXI01PFs60Ps9SYdNPlA0YWdp
+mRLYWG6xmCIpR2DdMg1DW55aL4FgqrTCDxEUu6RkbAWWovMyIrjfZU9gUcEKdiUq7XDca92Wlbz
TT+Go18ADbBSB157JIpwq2qfUkSveYETKBpFX3OjGo5jjzCzSljnWnUe9JlHOglEr5Uxnngm6ytV
sPGOJ7ygrlLbwTDq9oq1obiJUzJ6XQgV5pRxzTXUqc0UHZJOBrYkIAuJtjdrDTm8UEDMilY9c2Ru
LSAPwHzJzgCUQeuvhzgoeYRee+xYsugXWig6p7U7aVFGGeg7KNtnigRbHsv9Ko7JgEaErvOoRO37
zKIKEk048RPvx8rqBqD5IDW5K+wCOcu0lw6sGawrpRzFWlhVlzlAl0aaDylj9q7R8ioKx4mpp1EN
V+v7CuQ8YH73mBalOw6mxxWPmFm6cWRUm2wMyVObmEJzTL0HoEfts3oTCZpabqIk8juq4yzzNEja
Dp6cyN1qLEvb5Uyqlq2S6U9oS49jb0yh8K01tH5lBPpGO6XWOmhKKLlC9SdIV8hBH6Wos8hFXkNs
a8jThRnp3UuRKIXbZP3kF/ByPwxN5hlllxe+1bF4Iw0ZNAtAZ5OYOH4sWlWkq7Z2WReaW4HHGCwo
hR4HQ26F6HGOC/1aqGEcjFHOX1RuSbVbcZFOeyM7ny5SkhDYoUwZA5Df5ltbDXU8zrx5s+IQisu0
V4t0Iac1DA7HK/yRZ2ib4EIKDzw1pzuQwk0wQ5mHUNJu4RBFYAAsIw6N6ziWDlLBOaYbk2jRpnEK
zTzIlLoMTh5kX4yBvwy8Hbkf6dgkZYR1Fi28wj+drzJWlbtEEfUbT0wUg1U9wvwUFmahMwigS+CG
GrdDWsItmxzG3Fc7LfWSSM1WyMDn26wax0CTUV1iRY/HuEpo4jCuoooe6TWMu80K6ZBTu72Pod17
TRk8DaA5+RUdP7/CLh+JZMAtDctyepRHJj6aBD5JbJtwT+yyVG7wDOZvhBsFaK6o0cFqd3gqKR4i
h1X4HFFzsYwUqb2PYhl7p5QSIn2ZVWJJmSE2cpdg/i2S3ZTClhdwtp54TaHtjrRNAIBG8WQ2Q7ZS
a0yBUE25s9ggPizB4+UwhoWfJzG4iuO+Fo7QQ1kFMyrJVqlql/ufg4gZkGkKYqBINfFyg6vVAkh7
FkNUqp0WgIc0AZXUch3aeAzhDpugak7Kap9NHs1ISsvrsDHPtUD9Iu9zLHbb6JcCmlmR9s9vmb5k
SjHhc+ZahG1BCsaTsglA/FCjJjq2+rVpNKpPmz5cC9BiOZGNlW2oPNyYFPwfSa2TYGyKZxrmOJg5
Kdc16cQm73n5OHW4X3exil4keNwXUpqz/q4/PxYM2xPPtm6D5nQKer+k4FCKTM1OInUggRAFMiW5
cSs4LpqsJNG11OLUwRThgCkdTnza1JYHSgQ8t/lQnBIOv9nU4AT9vJuzloXpo4CpmVJl+Cjk2OeB
L21LnJGY1gEDdgvAdZuEXm215XbsJRDBVmDQwtM8+oIQGJ6whQeVcASvZjRdU61LD0mvlWs0OI5B
G+rFG4fO994yKPftphwD0CAVEDpu9Ev5oz8L/X8lkKZPn8BASF7I1kTyMk/K661EeCb6KhhK2DRh
xjzxS2aLRSEGvE5x3nt2RMyPThXIHFsEcpWKerIS/tDnlPixDndJ0nvqtZwVu65StaeOcwiPjSTd
yDIjz6qWRsOOU553myqKrFVoKKkHlSJo3KA+umR4SgJqx9D9USLuVwODv5oxewsHclzkAxEbLYI3
X5Vt7xXTC6NqrXToaGXcSlAJ+GAWlXVHzTVNckiNNxblQvi9Pdjn2xYPWBQW8NkRLCMuoSn+EvjJ
cEIqyvASf/rqQz6W+zwrpzcF4DBPS+HQ20wHOFSOjVuNpNxXh5BfpcBYbpO2hA+qIOVAu6i7p6NE
IyiIqtlzRdA+sga/otltSwD+sUhxTGGS6mbwdZpGsttyEmZSQEjSksrV1QZ8xR4mlKv3RagpTl0S
nq5MY8woYAdd7IXj9B9COPShJ9eWYrhhDEZEdErD494gcVm/mRkBkkmD/tKhkqMk98Iwwoxpbheo
a+mISLIBrrw5KLIjCTj5CKflANE3nlhLqx/kBKEmyJPRUaNLReUyIIN3Q4XAzYo0/iKSFkSk0E1d
th28K1R7cSLHBgFFlBvtfRNnz2aF+HEcFP4EXD2JvQrpYQSVWDs77a14PY5YfBgd6VAlKlkpMBz7
lHTxMkwjPHoW6NVXjW4Vp0FIxUkT0P5q1ExVHVzbdEEaq7pBJGptRSlnTtsj6IeyVf2QM8Qyw6CQ
lTzgNUJzN8L6yM7ciDVd72pjNnRQ6e7bhTJStqrqBFFLbhIHvpO5Z6Rq72WlhQ5jrhYnva7iJbRG
xYYriJ69Kh9hAZpCqR/UBAmlssz4VWPGJm6whtekCaGIRKwGkVGoaY3pFvqIO1LLLdo7BuhWeY08
lq9QrMOqsDFzoGpfo+1PG4M8gk0sOYhn4BLB5Az2ZEIjhudSF+jpyJhaPvbCtLZKjzQL2J/sLVV4
tY6FmW8NioWrYECX0JDV3cLKu3to2yK870W8tKYMEDBb/IqlyA+ZMcJkq8/HDwu3dPRja+RPqcFu
OuC8X5q2Qbgt6/RayTUobPUAAaKhSAfKaXKcp68eQFStgPKowMEosmkPUPVeKdNVHab3XU7T3uNI
ljzrIIRaDBVLDCeRe9VvuxiZkSl4jQd0o3vRoJV7Oa+wM0UCV+TTFvOcAlyLXI/YpMTCUYXTi7wO
MbBUU1KiyEyxGSFsths6ZNc+j6E6Id1wvFH0GVpJ7DSKjAepRbn/zPjkZJKOA82iayjInJQMUXCW
K3EwMZ+5GYoJ2zY0dPczPSABo/nSaCUiWyQcsfRTIm+MLbFIORJCfRR9gJ5N7EZcN3ScCwpnBNqD
mWtRZK9kPqSHkmsDKv9RaiNOgUuGWvhwU7YdknM5cGMO7eVsNYyYkQzGEiRxRlzBwu6RgguNCOk/
sNO6vJVQJElwBHMk7tD9w3Bj6AA1NDU19Fs4PHKFxFdXPzRJhYzgqKXl40g0JMr0pi9faYKMSy03
AixOuOahWmUraUquEF3Ds4aIPlx/ZmokC/bcgqsBKNsIDkeHqUj2lCOeOKJg+M/8zaeRHFLkbvMi
0laSLL3L8ji5y6aE7csYnKWyltPFn0czRuqSa0gN5YUSHmQly7e8UEGFBQjy1mpqkAKA8CFQaoqc
WjulE3vwG153GiItl8oNHndJrd+KzC6eBwpnp5JLe9uDZnxR9BGWMNLL6lXOCTYkTVvFrxE++bUB
97xJcKf/h7oz281bydrzrfQNcINzkScBwm/SaFue7RPCluUqVrHIIlkTeTs5ykGuom8s76fe3b/E
vxVlE0iQAI0GGm6VKLJWDWu963nP83kYz8vwVPfTdTu1yEiWDcGZV4z4cWyi83UDON1Hds5641xy
3gVwQfseFZgS6WKmX2ao+x8squlbYhTSRuN5/ogUFwCsRJAh48+pz9mvx+NtUSJDSkUn3ks4MxyX
FNtkDk7Lx8e9IdJIAZuCQriEJR95JyRRbZClbwkNMmwVrixuhhLHkGEW8Uc3znZXyhT5sx4n4RTX
4R3LefRR5ckZoYkPWSJBfDm3YXezJKa7yWIcYuX5GzAcD79Nk4Oj1Qhw+F66CKtZSu3n2eGYrATy
c2Hfxh8D2WGxxTr2tZ8K9Y3lbX2F/EW+e0wJWo2kZRGr+op2zEEXi+PnhNUE8thgQkW+8Jghvcfh
ROOyIxHYJ50kyIL2LYJiDm3/vY0DJKgdcsZJU+OqoHFwTvLB7WMklw/Y7DF5HpdZT/A2kDmar0fI
K7/gVj+DYBXL831i8shCjYl/NyJp80kRnNrPpfp5ZyeLlxlieWMWcSRgJPAlzK3CHS/BXAvC+r13
yJfFrZfNZZdmw5VTLZKI56USZr3xYRSJeLsAbYtP2WTIegXTIQGNGtcupEwQkyOy0wChzLeoAUYf
k4GYB9LV/qTx6FWHA16ya0pcQlTbq5+THHHkGKalveQdgqxRDXsbE1iIA2uudgsJksu4YAgVK/AO
dBviNmTd8BWnEg6zNz8DDdSGYFxVscmaNy4Isci6AceJvq9xgpztvLcGH3wuxHIrYqTUH//nY2DO
kmOLCSIz3mcOe6rCpnLZLdq/83EwHyXjzakHpvSQNDhVUpJhkbEZZnaqyJJVaP5ablW+4EbmCEBi
k/ht4MCYH9iEC+xjophM6nsa42bqzqeAc/Oj3at4MSckEvAXu0vScndhivTbMlK2X86VGI2EysFk
BL9M9Ka40jXEN48H7b9UePzYS/zneUHxeanyv9w292M/9b/1//L/dXroz3W+/4dKlfe96fS58Emb
vntadTyrmV6uU+57VDib+x/rn/izSJlHf8SoTqLcCNLZ8yIl/ilFvzNQNbgFkAS1zH9VKaPsj7PE
AZcCWD0ASXY27fizSol/QvME2lNwgU0LEIPKv1KlXDXxZ489LufmCFw84RIIT5jnN7oodJzpJhr2
sZbhERrrcAewTBxUddD6ZidNopeKKDbjNA65HWr8tJ32WVTn+0FINKs5HMEeRMevUjsHA8oY6l3U
+RjJ0jy3SEzE3e+4D0Jo7oXy4Nl6gh0mLh0A2pJMUIsF6MVmnKY3Y+HQjl3Y+Qu2rx5ZkRQih9xE
QCMOErSgXixX5dD469ojk4ia3jg2uyGPITZhyxsV6eFPTN1fmvH/e9P5rX0YNSrxf7v9oaa/HU33
C7X4vluHwPk3/6su/3+1EP/i7I7POpqXp/eHv/+3/m8I+b//97+hGP+3d+Pf/0d336iHp9P9cYh/
zHfyB6BDQB6hJk9KcKvO5dt/1ORz/EuUIGdQghR/rtwi6fJnTT76AyLWJEI6AR3I6Pg6/9Ofsz0I
/zg30EGUX+L0Bqkp+iuyvzLhV0J/hBnajVH6L0DaQQE5ftSuP0lhYG77uRtM1QP5WDqtkJpfJr9z
aXIRts14CwIkSsVO80VVpDXw7ZJor62ShSVXwAXadi8FkZ9CT4d3WY3i/k7Tefk+DzbY07LoP6Y5
1fE/lt5nko+nVfdzvKv/SBScFwfQX0C6RSMh/hs4n+dhKtJ+bkfyzWZKxOeyYPSONXSG2kpM/I4m
8PRlhe3u0qSO2E6O2G1w0h5+F/AduU3aJL1Kpth/DsKRv219TvSOAoJ5jTPm0lTnQ+U3KxUAQehY
gAw/XOaDxvXxBqn7KDgDV4P7sc7cQ9hYwPQ6OP5mJoGpYmqb24DW5ICbeJpXI5zmb+Y+PrYWOVJ4
xo5BByi5mNB2Q5fpdyZqWAAhl3uD6jpO6qiD9a9Ihc7L1X+8JyykyKRh3mVQJ6DOgITQ8/ekIRxo
yfk9EWhvwvINM0OzEzjrHGKigbOIxj8/zf+JNUI9dB/0+PCgsUj8f7AynNOmLy8M/3WkZ6FP9+Pp
SnD+kT83viz5AwIRNNKce7/QxnPeef6pzkn+yABNgvMMdCpQ25z7h/5cCoI4+oNgs0TbLFyyoZ45
p8T+uRZkEPygMxOkGQJpD4LhL60Ez/Uy+EWwrsM2um4DxmWzhycYa8FNMl+Wcv6JyvGTF/HuH9Pt
WbQ+m4T/Ghk787PsKDp6Qp0ajIytG6wfX+FY+9pC8MLQK3FPs8y4JXvAnuaSvAuT4F0bJa8B1l54
IWuDC2VI3NWiFofQJcstxLFo95jbfL/tpaxWrjqKUGFoCnGI7DHssx1txsO2kVex3vOQ+7mIxGHx
nQWFK0QXmpjLD9tGP7+tJ/tEXI+L60gPD26HWnKDvPU+D9Iv2wbHFvx0cDIz4lA1EgcjRX5BO/3D
heI1N5GXviei6+ngSzHh4kEAB0umoarpglQuvdj23Odt6slLybD0I+WmgQQpT+UEgeLGyFkJtfHZ
lAKwB0VY5HXeTFln7hPewLF002Nnq8CsC0sKDonOwczJJe4AH0VGNg69CkwyuMEhG9oeeGH8dc9N
dFsXwSvUhhe+5JqclmmSmnHGa2Hx/aDQVgJlwrY3so5KqMQ84TE+JO/QrlGg0BzIduPgq8Bs7CSm
tCfi0KjhbR1bepEpHx63PfkqLiF97NUUqfYwznN7v4ySXk48fg2y+9IbXwVm2qbC93ZC79bXRe0A
odj20KuQrIssnhu4yB3cpFD7iAaOtFe0bR1cMws6JG4H0mGWUM9PIwrdlbS4aW178lVkWgEa+NCM
7cESivysb+qdQ23tctPo6SowWdfWC3XYHIqyxYJSNDtcesdtj762jV2kXBxFkuhAaCP3ODF2Ferx
euOjry7OeWyMXHqMrvjNZACtegUf8sIMXPfWpXHacbBt2kMT21tIBHg1duoVT4uXxl4FZo5LTFgu
AB0BoXvZCyl/sD5Lvm/7lqvAHPJimjykOQee5+L7mIeTqMppfK2t5qVnX0XmIsNmaNKcH+qpOSIt
mV7MEaSU2559FZ+Q/ELwGeLFxG3b7+sMHq02R1Fp2+irXZNHaag7Luv9OKoqRPtbbH9tG3kVnZA4
DJw1mh8mgwJSZtJfSf0ajuyFF56sYrPTCw9ahj7GAshR6dV3FvHXeIovjb3aNaM6Q3UhGfgBaMm0
akbU7on8az6X/zqGr7tStMVNbxzx4MKBVZ5k6B3n4m7TC09W+6YtWCfjDA/OMWyYdJ8mKd9tG3oV
nCi1I1nYYeiRaHKpE3IVjp5s2zUfO2yeHNxEO7N0nDA40tNnt5Qx3fjUq7D0UzqNEvvZAYXeHYux
eOeEv+bj/NI0WYXlxPtxDnOGaTIE6W4COuqQl/Onbe97FZVtHahOGMkPOW/T9lRH5Zx9I+fM/bbT
27o7m5BeK6ZbfmCLRinnCxtfa0h+4b2scT0zCYyvE4zcB/OVpipC8eY1W66Xxl6FpsoYN5Ys7MCl
+xkE5qbO1LBtIXzsUX0yC/uQGO9Zwg428fl7HvpPaUbjVzx8X3rwVWjW3QC1ZWmaA43YLcx0cO8J
3bRtV0bm4dnFp4RSBJoZyXAbfBjpZdFtu1Ct+dxTwtrBUoxbu3AXlnABRyP9pvm9NjHozmUv3I7Z
wXUHx1tUxzcerNa+DDG0e3weWnYIm8Kjxa37hgst23Zqi1dhWQMvKgqdsUOjRXdABRRQSHSxbnsn
q/2yC5CnaiIMrppvJTQUjIXbjoOPaecnUzsIFec0SRlmny9Qm4hKpAuiftvcXqPkoM7NIFrF6DVV
NwiguxiSgm0vfF0B0qOjAXRo7ODpD2zKUBkYuHlset+PTKwnb6UtmsgZeZ4pLbpQC6o/T8iRb4ud
dT+/s42MY4rBic4qnoGjufHo89jQ/+SxTRbj7gAgAeJG79DvAquRXLwGUXphnXrUWD4ZHA3HqWYW
71sWQ1hxCSw7LQO3cR6utkzOfcDnIGYHKAYhX3eU75Rv7LZz8qOw9smzZ9Ya6wuM3ofuTSvcw7AE
+ca5sopNXo+1jRmWwjEAVRhFnINYpnrbzhOuDrMpLZwdWM4O+QDkDyotehfJgW0Lz7WMMx6poSGU
4FiuID9Q73L1dVP8hKtL5iiLRVNKGLQE6MPgDqwm64pi4+irHRNuKYoL1mNVmSHygRidFtuOyWsb
KNq7zokBI/OBoxvqol2WbbNkbd0Nt4zSDSVGlkEP3nTyE712rzF6X4hM9P8+2+TRajy3wXlfE2gk
2rM563bGvwaleGnwVWCqoUjavgerqTdwWrYLwMMgzWx8K6tNE+0EuWTBgMH1DTr8pN127FmTqEmM
zmm7GICu+vlGte3tYg9bZjY8ZZ6/6xCyPl+UGk+MTghaTZs2+GKNcetSZyY2jTg9FP4yj/Q1fN73
2554FYvloLuCMYtYXPIr6W6TuXmF4fHvp0axVtW3cxI6n2K7GRjn71kyfepMJzatTXBFev6iPRjQ
gnh8wr5NP4zFrRrqTcsHinarkeGNpscUG1kKkryB9HfTpIMG5vm4UZsG4zghDCGLuZ+jpVqWZNvR
Fc7Lz8fWJYrzWmLaeVUb6J+hPUkcKG/bpsgqDCV4hRO00HjXfTAelriv4fP3msPgS7NktT8m4FnN
/dBhcNpBW1eo6AbizGDa9uzFKiDRJThaXmJ46OvRl8qgvaNBsmn7hbDp+WtXFCKhocf5NRPj8AXN
PgbwV2JgeLbpxZ/JEk/rUjQM0adIFc4OLb8Tka94MV9sG3q1SfaWsNZOiB8powsGCdSuge3nxpe+
Cs5+yC0Z3Tk45Ymk89vZq1e6Y16YLWuC38wTyBJjBGfSFRcCHRanMPF/zVHznxk20F+ev24hBZ/y
BKvsrGM1HwnI02jt4cZvnYyrMB1DOeOWhl8wBulyLVrziw9x+n7bF11FKfTFKokdPAShSM6g94/8
tlo3dH3P3wsAfLEDYQGHb1buGMATu7yUr9kivvBFySpAydA3gfcYvHX9BWtul+A1tsdLI6+isy1i
jVQmli1RTO/aIojQzDy/hlN6afBVaJJ5ASSnM9AIldremBCq2gG1pG3HiDXiNA8VFVKjTb3hI92P
gKxczjB92jj6KjwFerOxFekczdBKnspRL5c11F6nTfOQnN/Yk8sUIUr7SDdYCWsQMBJC5wOU537j
s69jNEDfhCvH/CjKyVyMdImOaNfYuKCTVYCGZ5r12A35sUDn2Zsyo8u+nbne+OyrCO2yGj300Mcf
mYDiPUum9hSw6LXpfl65/0Mr9q/Vay0A6rDRdVnA86PkPb8ni1/e8SlZAGsZ+DFSTb5tCV7LgXI0
3mmFLpojqcfoGrs3GkMaWu83zZ5112M/o2nfzT3+ijLv7mAdkVyKtnzNeu6FqF1rgkKcGQe/qPyo
jTeAzA7+omVorNn27Ks9tcGZj2Rplx+dKYBZsbr4KlPzGvLwpWdfRe0oF+aFafNjN58dPgVL3tlB
67ttz76OWilLHWvMnl7AkacLhbx1cfYazu+lZ19FbXDu/ArRkY+5aQpYF+fDchui83Tjw6/DdqrT
YA4wfBFHPZrni2iP/s1tIrUiX4UtieaiyNHKfkQrxd0QwOdV2cJtu9nlq721TZA55BRfVTSygZw1
8+APoRtl01ddK4RgiyDLjmI9y1I/fMz6Lv7N+oZsHH21wTaWNoOneDFeG7mvQ9JfGJz6th1+1yqh
MpwS0p9XSwl+C4BYPZS4+ZJv26XWymOZzEIy0GKO1Bh28gU43bYIxeW2976KVbT6ousuxQ6ruYiP
k000OBxy44TMVrHaOCTkDQvw7OiOREOok9cGbWuftz37KlZzMQwTJxJzJrPxBY5jxW6JwaTYNvoq
VP0y5GhiDxFMzWTegitBwSSIXjNlfmGdWWuGZJoUEDq5/Di67v2A7rgr06X5titTtgpVI0SnYmfz
Y6j7X2JS5WWiX2VPvvDka8kQlUXLwqXIjqbN8j2k7+bEgmCbFhYa5ednsgRy8UWAaHMEWZp9H9I2
OXGimk0luf9kGytSPiatTPJjpIvgJOuUXAVzYrZVW4AAfP7wHQPiiKcTtqbBzIC9JTMaar3cFqpo
w3h2XK1zPbdgEWWwzZbhTnZzvisWXm9bZta4RFsrBd9uhGoqZPChhtB0H6milNtW4HQVqwUxqbcJ
puSI0vY17xoPcgk4jJtiNV3FatyWWqKXIj+C9JJXoRRgjaJ5/5VwOr/gf3NefewNeXJPKHjc9BKm
nUfDYI3gp2G6Fpm3l6IHomTbH7CKWE+YXGqFpQzIx/mrisLxrgSGonnl7b/wF6ylRE2aomvD4C8Y
y757M9Ztt0MSC5N/IMq/8jteWBceG92evCX4PBaYNHkG93GfX5YsoF+xjbv7TS9orSnqbIMWdjAa
AOwzzYWKGnKadLQxtbxWFUnCmziwaXZcloKf/JjKY2nzettOkqwCN6Z4cGx72bEAdwGXwJqcoAto
t+WX18qiNhMGF0xMHZYG+SGd4uYAMXe8LbLWzOeMhcGg0yU7zjm8rLsOnONEgFK17auu4jYLC5ZP
aMM/BuAUXfQNzEWWTC3bDtvJ6jjMzn0s4PKT45xhrYRasbiAlce2QlixVhdFunYNBToEm6xUv8BM
y68d7eaPm97MWmGk0aplI5B9jjqJ0dMeuPJi1A3ZdmJ9tBN4Eqs2HLDwBThtc23ndh9wMj4oWGNu
UwDCdPv5VuVJPrpsxvgT6Fop4K6EAMsK8ua2tebRmOnJ8/sApvNdgXiFHEN/KcKpuVna3r6y3p+f
8t+s92utEVS0tsnPsxIN4RY8flTgADXqy7cyaZJ9fW6nMyhV0m1BsJYgWVQoeEwEOYJNy/dTOqo3
vYv4tqv+WoWES9tSdDUSdLQFCTfmKdvBKj49bJumqwDOgR3wocIhGUbZcFNq/FhBuZF+2Db6KoAz
TJg59ThPTaGz16gq6uMy6m3ywGJNUi7KaBSeZvkxh0IG9AM01Q87rEFJva2OtpYkRSi6txRLz3GQ
8fLZFHX6ewTKcduHXUuSRJc44BYI7ifW+w+2S6O36UTbV2Lghd18LUqS6P8WJIBF4BRH+p2F1+uO
yLbftiOuZUlgaAcs6CZyBPW1ry/rIuo/aEzUYNu0XCuT4AztVBjL8piNpgS1ZWqPAZihG7/r+Z09
WX3AMAb6QfXlcZp48ka2MrwpJ0G+bpr0a3lSKuAaBk5YeSzAUtoHhpSf6Kjctpzomrw3oSe4iExS
HgkI4ZdqZrKiytuNc3IVsF3dL6YI8vJYLwLipyyR94wm/cO2N7M6JM/oOSitifHewSz4DEGYlhWH
ePP9puHXEqWcAGHUkLkERzke9D5bWvh+lnU5b0ugrUVKWdhNnhV9fZxRkrnthS4rUI2SbVN+rVTK
EuN03HWA8GaRPw2hq/d9xl+z6XthOTiT/p9O+b7JAEhF3/AxEToAOCIMLhTAthvffPZ89GZKmhbd
yvU5Hd1eO41Of4hT9LZwXSuWAPJOCirG+sgUzsbwMkje6M6kGzUHa9FSw+pSgnVTAxEUhocgCfgP
2Un9c9ukXG2wI7he1MRdcGwc5IS55fExs6g/bht9Fa/El32NhEVwZKCcfQITt90rx6Zf20Zfxeui
BGDXWgbHWs4AMhdRfXI6iDZ9VrIWMMkuGPlUtnA6n9p2F4yzeEcSkdxveXY0fjyfkjPAe/5cZDu2
SRvfgro6fMQVvd105AOo4/noSwhCH2xlgqMdrP8aeyquahIumxJFYIE8Hz0lXMXCqPrYLUt8dIq/
aWrZb8oTkbWcqQZjC4xgVx9JFqhDNHsgdBfGNq1iZC1pqm3eqUCA5ZyCtAF3x5CfXDxuEx/BLO35
i4FXjKHZkgVH3bV0uQTRcPiQ1LnatgbDEvD5+FRqVEppEhwjIhIIPpxTwI+bJtwUUCBxPR+fE6B0
hxTPL0Od75FCrr8kadNsDKhVuIrMdH5iWGrMPA7gVM/8MqX+tUvVv99BsFWsnt3SmMzwQz6yGVYN
MfrlPovcydduhOe5/Z/vbLjGPx9eKdzUYGQRgHxvMrqrjQ9P6HIzRzEwoFDyPifLtuBda50gYSta
mfrgOE+wGOppAlISrOY3jr4K3qbPQcEBVPXIQC6/ClOaViPu6JuOf2SNZwG9sy0DSelpcplLrwD2
zT/1SIyMx03L5lr1xMp+Bj89HE7aRPUxSzJ3wdW0cXVYy550EKc9GP7TqRe03ZvZCpAg+2b5ve3h
V+ELRj5rIjS3n0gJ8wUNsvceBkJ829JWrIOXzUHewLPgBOcSsGN7uLwPHBa52559FbzwSAnqIMnq
UzbDGBT3/CB/SO1INyWMyFr7FKLpgE1C0wsRB2G3Vx3K4rkAJ37b45NV+NppAPivACaDqBRc69ia
G60E3TYryXq7BbGoScN4vJiMTgMwDOEpsc+Z3NYaDUDO88VHmC6BOUgxXDiRjTtV4Kt24JVsmzhk
dToegFkKa0GzC8VB/YB+AKZqiXab0sdkLYLqhXGYlz64aAb1ZXZZ99ASN33bNCtJ8vzFjIXlsKiR
6tImsILJIq5+Kd29Jt6E68a/X/XXKihh4D2TxkZdslkn9DpDtqiOTgR0zqy7mWNmghINPhMPr1XR
k/RWOBcUJzh0zvWDi4EqQ4GuA3WWVeHUKwOIV7AE+jaAJ4OFu7WYE3IkecD4z6FzYBSTOPRzUgWz
zOMr1huhYFS11GV45I1NxM/AJ0DngU6bu+gbOf+IxwGyGZb3uZ/H9qqry0beEkZ4dwWirqLfTGcG
A7eqfvLjh3AYYNKzE7OGtUuFP6KmP4PYRbSGQ2fc81+BC7Rbdr40nn6qZ+YGW4H7zTDp+nms3/ZR
yv0NLCyWfNxNkS30PoJvDSwWLCAVtz3qtkuw59CM8vdkMCKyoPmCa0/2s5qz8XM7ji07oeegU5dl
YYqsotpK2+9t2LYSfz8zy3C5jGmJpoEwYPD9UW3SvSkAuAXny41prm96uB8NcuecL4pfMlXR8AaG
FEP4VerWwn/ERrLB7asHyoaAwhszCvgpINcCVuMWYw7DfhqKNPq5wEyEDZUrBt7AODyBpaWsoFmO
SV+VMY6KI1I7tVUHWru6f8Nn8IbvRppNGKHIgiDOzu4cZTYfKLybs7d86gR/U8aLbS9K3E0U/qAa
YDeYBka4dy4FQGt33Et1NiAH43o5sWzOptvJJICjw/YIOoMPC1Dnut1pOL7TATTFhaoLFkZZ8E0m
ep46wFA1ynmV9RL0buRAfAYrUF0oN5k99IzJ6HZoyQML/3rmrUVaLYxmIB5r35GMn0CVaum0G5Yp
yFAMgftG3uwiIPXUD5tMzn0yDciqn4Y6G+wIMgB4N80OSEAPWEKQ0IRd5qbP8u8NTGj4bx2SYOFH
CMmXuKtsHuDHdjmz3F9wj78qOs2ynlpYsoOOEIUwFSH4vYcONH8QWkMHkOnvcKIs4bBZHmr0Jg6F
6YKvwaJNBg8YtiTLfQS2SvArDUkr9+ii0GeapCrlIVFugK9wN4tzgJFBs+GAfvK+9CCn97b012nT
A7p85CHJdQeHF6aTcAeyHau7PQGa2D3EyDeY94WkczPtda/rfCcM/Zb7sSfwYdDFUIVjiGk+DqTR
99GEd/Rr4FOsKF4e3EGuYFAtyQ2a2Kf4fTGg3hlVuDe2dzLPmys4gIXvyrhs018wQevFDoiv5T5e
Jr5P0pkA+xPR5WMqIkd/0TxP0hMlJSOAWieeDfWtb3stbpwWc+rgv5rWpaBf4Rma9uI2XVgZN1eg
2fgG9maiHNmXCatD2h9G7gEm34N/7fqrltPZDntIISkf9mB85u5LHoTT8uCD0apP+VQGMI/RDEnk
sDJJqpc7gJqxHe+BGAyjbtc6IvhSYfUI/FD1IcqM6ggDEznGFyS0IFyd0OqYT/ARAXVo+I3mMDW7
ioLIohUk5ACzgJ6ezkVsK2I4bEPguAj1wtHjMNeWOxCEzmZMU1caWlZLkA4hXvsMxBV8jJO5fD/G
ncu/wX1Lwx+1tI9uJa2zLv3d6jHp72CsAc8H38s+Aincp8q8qUMe+x+OWt4C1TaH8CBp68yOIFAN
CqSoKjRMNtHR0ZxAJiDmMRHxjbBRaKOqTbshsfuxqBPoCMBenqKv3rg5PJBU5OlvE+ASdvb+omXf
HolAov8YhfE0vhkscNR9JRpvAZtHIYR8YCAzhD/xWQ3snApfZI2ssDW48h1wtYDDHmwPTQp+hnTe
/eRJD+QvtPY+jMYqoCCtmpMYlAZ6NYVek77NWRKcaa7ZEl6GTaqxX5DcFvBBgF/Ur1m0lt0JAir/
274esviEd0PT+7ZIZYQOwyIr6Cds9IYD1VwICasnNkkgh4shXQYPPXvhQlqhPoQa+E6ntoth+2Ra
Qz+lZdTri3CEv8vXqXVpF+yGrGECfl3aD9rtlPOhvTMD1pnbibP2DOYJm2gXwdRS7OEWV8IPa+r7
6I6wVJuqa+FUxyuVOt9+CWqTL/0dzva8nfcj3Em4uobZ3kIOLpqUv0alL4BNVBx3kzlBrh2lc1Uj
N9YWlQxh6fgza30K9nRXMofkJBvGVPHKMBCBBOgMwIVzYkYs2XXt0x+Aj7Wd3C+W6wim5JKMKq/O
noX+y1SQcoKrsuB9B+cuzkRx6iI7FuEhokDjX8d9F07zW1dYEXc7mAvEdLlNlgXfqhoi3Y4QEGi4
YIX7Hp5fXO67HB8X5jPqfLmGTWASqDulQYnnMEha5ng4LA5Jvg7GPxntirft4Oi3OugzHAn8qGP/
EOFvX+oKZiPc/oIxVAlRmp+iDibQcGSCt0xcOKDvQep2MKKftSvehyaCdJWWU2PLKmtnXOl/gx1u
5+GoUDkqP2EFDOOmsmlTBscwzo3JT2MOQ21edR2L55/zsKjxuo7FHF7xgSzuYwfTRXubhvC2C3cg
UjdZgrPFgkVAVArxuLBP3k2YILt40iQad/A+BkYXiOtYgk66aB58N2QmcAbhsYROgfIyYQ+8bLvx
41iYpKentE8YYOFDmwNSn4VDAYy6ARvYTrsmUn1zMXe+Cct9aaNO2WoIsDq9dwGxWJLTdEi7d0nu
cnNZw0Urv1tCEVoKZkmTLXwXa007OEvhnRQgfNMEKg8cSY3bCUZ7tBUBMp+0H8qux1YOG3GW6e+B
d5Y+KF6nk4IcWDoDd2pU4/k3AI9BiqngicqTL5EteQLbsxEs5K6qC7MEfeUZGFLg6S+dEoi3GQdC
wNHbdObXWW7H/D2Ks0n5oVmyodX4EnE0IAmbD02H9FeRY7x8oUJdFWmd8c8trIO6exI3Kp6rtEt8
NFRtOUb5fZNRbANV3ORt84XOtIZxGC0CnH0qrzK438mJcTiwpwlU5Z+ndmhCUTU2BO62GnKtMbXq
uSH0lDU4x8Y72CEUHOugzYIIfR1gwBicoEZci6tGtqq+ZMxMeINi9tENzhxp8TlpsTYe1RKdMWLd
AkTc17lPhDj6IXajqNJJJjX8q8t+usOjZFjkatPK6RoWHFP8LpdpAXNFKPOiisjOwPG5FDpqdxzs
vfo9zFv8eBnBUyyGHQC+Dw7cti8/acL8iJZHGHV+g3PaKEw1syCRuopY2Ke3wYKYuAtnDvFZpYZy
EX3V0DxrQcXlrS7x58895Rl2DdvJDkeStEnFISknSh4mATqaqlSYlfj/S44C60UmsUt9WeA9S2BD
W/TZVxphPblferywOzHqzL5lvUzsGw9hC7uCFIqg3Q7XZwdmezeN+nekls4eQpBLM1NZE7H+orYw
rPkKSww+f0ggSmTvrQsS01c9GpXnz6KZxHCBeixz8AoJc9J/HkPUTH8tsoBP2yEZrc9dFaNI6D6K
cohxoLfUqexyHrhryAXw/y0aTxsWGAk/c2Wyh8gInmF/FVR+dlhE8H6QkWvg3BP6AB5C53gehmu/
yHb5EUK8dzfjqpXdEBOMaG/WJnzne4Omk6QZm/JT0zTcyh1uSGN2G4gS7oEx6FL8rUASIj6OHHH4
g8IeVOOEldVlhq6sqEzQQxmlD7bug/JuBiHA4/LkgjC76EKAei5RhC70RzgsaPZzLsEPjyos9WJ+
S1zXSkRbO+vulsJ1x1QxZa77mngcIyul4MV0yeGKNNzAs8cnJ2saIT5mGfzzRGVhSyovWpWCMh7g
TPcZ9n65emtqawX8eHUQDJUNuyL4yNRA4wfRapgqYucbPFwq4zmCq2NMMCsjHk/7UFse3oypqcvP
neraFGt2kal91JhCffJwkoXJGYVzu6imhWg0FZgcR7K7YHIaqWcj6o4fbDYEYm8Lq8n7gE4+vhot
TckFX1zbohXBl+2bpF0EnPnkgtXnoy9nD/+WbjQ9dhsKZ7kl59P/pO5LluvGtS1/paLmvEESHTmo
CU9DHUmWLVtO2zlhOH1tNiBIECTYfX2tk+8OLKRl1UPEG9TU4cCBQGzsbu21LEShoDLzHjx+apaH
ohPtVJ7AlG3pe5Th2Hhu1lniJVwomNzOdBcszPWoEgGxlXEuRyhpNXQ5gaihglLwBDWwWwFRQ35S
oy3Lc0Ngobdq73hxYhRs8nksQC5/X8wyvJKR2r6Wd7WiSwssSLTI6RJuE8T2YuS77cMM8NV4sdWO
HiuHmKIqM4sd8hvRlTV/WBkmEe9ViJbIkfGg0dgsxr8ExOSSPbwrDJf9t5KrZPxsRTREbyMQX29I
4DCixN+WepTmZMbJzPd8ibm+0GKY8OZHFvqcNTXReo8JUjBQZLyZaPqn7Gu9npN6n7snCSsGrUOz
R0NuCJKat3weqUZolTSimlExilP1ppVdvD/MHAfdQdw4WMO4ubCtpAFkJ3kBGYFDEWwiBetmzAOS
+RU5nMIeU0MUQNaivKzwiGBvUf0AFAz6xn/6re+U9oa4gF3Nprq0azjcob0ePsiu9xsAALczSis/
gRliNVmBOGm/sL4as2WMhido6xaPXnt3h6QE283QQfL0MvA6uo2rtvl0jZhfaXT9jcj6RdXfnZKC
grMpt62Wl7ZvK0i3UQiHNVlETXFhwCJhdA1kjuUR+rwBrj1kSdk5BKf29zqVyLWavmQPNS7ShIIp
Qq99PVCdmi0LqNkIHFGC8cMjtSrBfxg1LYs8HvpUZw20U0XWtsC4QtVWdOMthFaiCtd6RE8M7O3t
a0yu1wrir/5Ap7IIsPQ2lc26XFKB9OE8m3Rab8YiWn704QQdOQkSldd6wS90aLhTZ1wHSYJ53MbL
DN674Lat+zRgR1JHYX+E+jXKMFCx3SmDlOoeJPZQQYh1ywCRiwKGktgegt49Jct4itgUmPPaFqO5
SRWJ2T2fi0AedIeJOcgLTzJILQoCBiJmD3UMdWVE1pO2yQS25HHU5i0Ag4t9AEVAheRhhOTy7RVf
1gdHAcW0ND7VTWAlO7Vr34hjbKptwYuJdyfOJS/jNYc6XrQ8KaikgD6/5bOCki7EPkHIhWwW+fuW
D4RFKMQMewnNx7DYhv4YL2AdOqkSenXzLU3WdH5QECEEH5hcxqWrj3+bxP8Eb/3/t9oWUI746Z04
fp2+/q8rZ/20XaVn/s//vnT/rr8+p6/H//8v/voUShagJieMEco5mth4mP4jZJH8K0pZBGJ7MD8B
tnfF9f6HvZ6If4UovyP5hJYY6qPX/vF/yOv5v8QV2gHpN+TsEWQw4v+OisUvbQTiLY6NjMVa9LJO
+U0VQWf5LS7KT3//u/+y6FeZ67Hu9fd+eoVRKIKwU7uKE4jX2gqEG9v2qYr56jP3guWdOnwjkAks
KDCeKjMY837he1g+leve//j99n/5TGF9p3OWql0miJP4KY3ZuD9qDPNBNZU0DPEgDVWMxGaYvOD0
+DHH34749g2Q1vy0jiQhiLdJabJ+48kr/vaXTQWs7/hbkQ7gkks3frKRpm+iaKHqwwIGOA41qqlb
80Cgup6pbdDvf396L1wqtzWuk1DP4vqDc5uK9bavbGEPSOmq+pUO0tWX/8OLQPnB6a4hhFrCyRJ2
WiRa1rd8IwXUzyHFXN0zWTXxGyQbFsXPceg2kYUtjQb4yWo2r7iW6Hp0v9qA04DTQo0SOsnshBh1
Hg7QhskFiX4AIDQsqCmXV2yTBavmfb+U0BOwcQ9ZR1TXklj5tLlwBI4jbctNzS1bcAQJ9B2J6X9A
k7t+5e976QM6r0IPS4Wi9cROGyABn5EB9ZCIsY0PbhBbd96GFsz5fCSGnSSp6+/Ixvv7LqilPfjd
Pudt6IMF/KIVgzedxPxHtAzIj5Cq+708ifMymHZpMIwCQoipD/b9hNx1Nkeue+jW+23feQ2AnYqS
rW3wGvTUQsKX85VmA6QK06PfDzjPQQw2P5SbdAAtyE3wd2M9VtMfapqCV97OFy6P21ofk9CCfYol
+Y7q+OmarJhsreVoXjmg6yX8he25rfW0l7S18VbkPRgp1BkFCz2DwmSL6uNQI4bz/BnHxAlF/37R
gcinycbTTcdRhD3tXdSu4PqcltXP1NxWO5T4UD9YVZID4rY/SbNVbzskNU+//9YvnZVjyItcE0jO
sjSPg7U+taMR5L6kYH36BFS29FLDYJDMxpf6ydlXSaklFGqT3KDSeAnUHr5NywhSpr//I166UK5B
g7sjxOHw3IohXjOItNAvKN3rk9/yjkWDm7hHv4DzfG7xBaa2VCcIUkOIzm95x55tTboNTCZJTsdZ
4htsyRpkI7Qvvea2cPqOPUskNRC+xOmnyJ26i45Yt6Ajh/L5O6+/wM2oRbyREcz4HHoKVf2HACv/
u7Uuh+2VA3oh1nJTapXOC2tsKXLVjkPxXig12D/IsKfh7RRUqXjcyp7wVzLsF+6Sm2ALtN3SEJpQ
uUbfEXKzO1mhQCjVEvrZM3f88lpjSmyKjcjlWGp6GVWMyn9jKXo0v/8aya+fPzer3TCih54A7tNQ
bNocwREsxDsV7DO/LadCSbDuxlv3uVUJ+dN25dK9cnIvxTzcsfJ2hS4bsma8u23S6tsqGAvAAnaZ
IqxLpqWhU9ZB5G4+1BXX6iyBJBBHjrJf/2FGL8i+8ve/9AWd12AreCASGRS5Amk5svkFw6dQTH/l
Mv5NPPsL73JVEvv5LWPztNZDPKSQmd1Nf9qjYp5OKBPs7Y0Gycz2thxV/0MHdFE3FJNo7GElJO7e
xIBwNp8TGTMvRR0GJc3nO0m6hul+qWmuRTGSA9/T73pdFy+AHZZ3no3WEA6wcyNyE+glLydoEgMF
kJT//v01feEzufwnNjI8AYE1AAZ6Tb4wuNKHMQyU35vNrsbxk8cZSNk1QSDSnLXIZA42ShRmGGuz
ja/csheszKVAGaG6Dtkyk+TTthTxJaHGhH+tGqLtR1R0Q/D01CgCZ/HOdflNq330mk9m+C7P/zKC
PgMukeE5Twpl0UKKR5VtFhXfV274Sx/GCQl2usvBciNAy8iiE99m0IBwVKL8Pvv1V3/6MBzQsa4B
0VOO6v2U7x06ztzo5pU36KW9O7bPIzQQV7iGHAwGCs3VqDkWkIf0vFSO6SPr6ZOoBkoqRt6YhVX0
qSvpa1HrS1t3rDniuqMrQPoA3GzTGws2EMQCAxRQXglXX1rfMWdoLEyamG3Pg0Kll3heoW8OscTc
67O6HClEY3oBoKA9n4qYHhYCksNRAa/ht7pjzQmaHBBUw2cNprg6SGLnDAAG6nfh/8Za/nQlmzAw
GB4b93yI6vY8gpXpMKOVdP793q9m8wt/8Q+KlIJV+x4FS74E7DvSTjmfUQ/WXT4twovInDGXKIXM
Yu4aWSw5geG+T6ce+iVAZPml4y5RCqCRhC47X/Ie+KkL+H7tEchDz+fG5UmJJtUWYHWxOaaa6F3d
KvFGr63n1h2LhaMupIzIlA99U0QHw+LxgAa99KLRwME7Rgu46igD8PafNCbBbwEXn+5tUbSeRuWY
LOqjwRzZZjobWy7jB7KESfuWmYR70feg7nwtn/1082VUz0M5xytCQrsfAB75sqWbF0YciztGy5pA
0iQp5hP4zaOMjBZYpBRtkN+b1QvPmUuPQkA7FBeQ7sbJB19MjPiuS1cvpkNs3fGxUkNHOBj5f7ZO
4yHO2Mx9t+44WMKSwiZVNJ/SBUXj+Lr66H8w1wP7+ZuGsy5aIKFPa5NWB5sAgMI5QG1+x+442Iqy
pA/jEKvT+DvU0dpzWZeelS3iWKtcAZ2rSyye7lblrUgNMi+++sUGLjnKCn2rot3kfGIgMsnWaI4z
8I1Mfi7KJUdRGLXtehKClHzeu2yp6u8WvXu/U3e5UcYrB0RfoZOoZEUzSJZ/Qd/Si8kfYuiOnYYF
MwBhBdNJDBh0Gdf662h3L5ZDLO4UyYYxXUF9ZS0k+lJgx5q6zaxBK9nrNrqsKII0QVkHKbaeQgV1
RHvkHfTRW78WlcuKsloadxQr53sEpowrNJ2zYzAFidcMEA7HMVWAd1JldTnnG1WA9gdEsxxQ/Omb
3+k4thrVRWz6VcGzAvF+mzZjdBxls/kFw64kkzWFJuXGbD6l5E/Ajh5HSh79Nu541XXcGrUBW50D
HvaA5/HLFgvPWqHLgZLWtRIA/U95s1TJ0VbsqZfFa5rwLzgll/+kk2MAvhNr86Ce6kPbiHvIJXqx
cTPm0p+gLbzocQVjSNeu/6636FPMlM+wG5Z2rDSpIcgEf73lWHacsj0eK55tIyn9nl6X/WQuma0k
NVOepmn4GeSbTZ2NNaB6XvfFJT+xQxuHLRj+c9Wb/div4q+q1oXfG+MqMxVJPYi5NhZzhmY7KKWx
dfla5/WlC+OYaNpxWutATXlvpvRNMpbRmzYo9Ce/c3H8aQzWYDOZGtexwnALUctnIKw9P6ljozvt
06aopM0Nm0kWJeuXdkj86sl/Fxh/CmHoQtelvtJsBs34RO32htHRZxyYMZfyBGP8RYnBuekUFkFw
CJrivt5Dz/qAy3cSRVqLPYgDUG6AOmsTXxKzeREoYOOOiQYV4nTAnW3eVt1jX/agmPAaMsbSTrRL
9YJJMxTwT/0+35glvqPMz4O6okyYsJt4j4mtnKvyPunXvDOFX5vV5TipMeFRWYtNa/Vxn+2hEX94
GY3LbtKCHVjvGPo90Ur+Zdb0MQGVmN/Sjj3aYZbrtvAp38YmegLQLc4bS8aj3+qORZIOA3VNnU75
GABKEENQGFQ+n/3WdjJR2dYjE5h/PLEa0W0Q8q+Awvk5NurymuBiD0MbwiVXNV8zNmJgOU2FF1Mq
oy6vSTJCnJeyOTgN/IPpjwmq2D5nQl1Kk6qsQIGPMdzcJgBzLATDGNHAn/wWd2xyQb9r27oC0MJK
3wBwnR4H4sdthCNxElBjLcRrAFY8JS17R6z+VtPNi3EEa1893U9vd0rZhgmZdDwZRd4xrL3a2Xdt
x1tGGBwgmDFB2Rjjavc2KZvbgfpJqWDnjnVWI51bxLO4KGzn2R42H1vuRZiOtR3bxPgyxTwkLH8l
GxDgIS044JeIgGqvp4W6EC69KFqgVzPlJeZmg2X+hObDR6+r6IK1ZkJCwwnOxYJL5ogZ6jojIMD0
iiNQEHp+X0w1C9SjV2x8Xd/ZPrxdZ0we++3c8ZmNEiEVEDfLE0netAAcnhIhYr8Td/FVFoBbntp5
ykPdPtIAc0Gm8gpSqMtZYljQbSVRYx7HLAbMF2NrGHP/4XcojoFu6CiMiZpGoBn4F8x13NaCffBb
2rFPDAYWMokDk29RiznAXgznTjV+MAzqAqt6tnQpGFVNjhbSfuz2/kGAK8zzqjgGajVGlapoMXkP
rE2bjdYEd8Ecbu/9TsbxnxidwqtILb7ovP0blEOP65j85bW0i6aa4HjARA2KGADB369aX0LlJSDJ
wHb33DbnIpFXpXKT71AyPc1LGR+Dtvvmt2/HOOudAi2/yjGHKvJB0g3Q89fCzqsf+2fLhbqQqSVA
PXjWwuSVmjHRZgRv3gwcvN9LE4Om3m//jhNlsls72TOTtzX5s63oJ1D0+jl/Fy61AvHYckj4wP7n
8WYeTZRFM/Vr1YEH/flXLeOKgfI1xsZp9EnNQZfRQP/hdyjx87WrddAS421jzuIaQ1s7sRvNOugn
yKPfDzh2SkGdAZaOFldyDR6hxvxUD365OHVhUm3NBiTMWLrY0scprN8WhHu1oagLkGqTrVDDvJmc
FCrOA6ifPUblUnshfamLj4rFHLK5xk0sMIiTgcosJ9QTnUZdPJRai2ACSZrJu1mHWTiLM0bB/arD
mHp4fl0mjChaMKvgXLbwbt7iu5atfjbkoqDSpQSjwFCaXBRll2EA5i69knJ43UIX6ZTiloRrLE0e
9fM7gmlDE06e+3as09ToTvAlGPKRJ5/qyDy2cvBK4kCR8vy0MRSsZKkbk3OcTJYChI5ZY5X4vYcu
GmkizRA0fTqgb1MNBxPLR3AR+YWgLhQpDJFndQwka2VNVJMtKFScbBhwv4NxoUhNkwKV1mywm3RT
h8RyjKvW4e73RV0o0twwXgBrN+R7auJDNNIHeFK/7jl1YUg26DDxvfa4Ln1KMULfJZscqyxJZ+lV
w0GH//mtARY4TMu1w9ljnFkcOhTP8qKgg18fgTLHj27S2sSoQudJgJnyw7xo9cOmYvFMGhl9vv9I
xSFd0kDnGJoDvV3JmwwnxM5eLwFzzFUIcDqFc6hzqL/FB6iDgWEC2a/fO8Mci51aIPBG0ul8pKIE
g8Aey69gOOi8mHwBG3G86VobbhZoC+R91WD6c1If1zby83nMCXnbuF9UICzOvUv0zTaG43lp++rG
69xdvBGEdcim20XnTcH2TyHEyG4Qv2ovMUJG/yHKhHcSHE/4rGlXDONZ2IRQzIL2fPD7si7mCM04
2YMsBCcP/qaLMcnHamj9avPUhRwJqWJgjI2GwO/0oS7HR4y9f/A7d8day2JbSNuWQy669M8Oqg1Z
Relr2NqrSf4ibneBRgNK5gn4IHROTJP8KdBUuLFSefGx4ps6pjqF0FbYCetzWGqacUBfMMMbiJPf
wTimarYAPfoWq7N5sxmL9K3sXkMx/R2C/upgHDsdQN7EdBL3+cwlmDTQLW7w2Ih6lYdSpaW8UaC3
+mDV2F7ISAKeT1U1sCeMuInhHep/o/mQQjbuRqIv2d80EsJrmWghPvNQrkMSLuDvawbzcRniwB7A
c9XJr31VgeCJI7CMjxFDrf0kNIQ5j22EKtkBdAbTerFDAPGgWKwVvRR9s2yHKEQ14XMAZO92jkgz
iiMRK9Zc2nraz+WQYuI+bOPdnlUcr/txnBXp/lwFpcW7iYJh4a8xYsOQJyBkmHOz4u896mlnpyac
WXLoRBzJA99EaW/KCGRX95BgwlxYOOzxhzhJF9AicHPR9Wj2POzTZDsvqp3pcTa0ZKdZLBQl7Laa
6aFstQJZ3Zym2yExNRGZghJGdLd0RZNeWhJNNN9x2suBYeD7su+BejDdHNIjDed5z0ANUuwf2qjp
vWQQcD+dB1Ot1HIJwqGcs6pH1ScAgQhJ/d4bF+lFaLEhkGx1XnH1vaDyQyFqv+jJxXnN6MSsbYx9
M1vk4Ce/LVjkVxx0QV5gRyNbhApSHqcp5tlBwJOlbdR7nokT2ZiwJFyiaZeXcdNkqxx+8Mb4BX2u
AlaD8da5E2Gf283qB0yD1Tc9mZSf93MVsCpeh7aL+ZiXRtJ7ivgVyH87ffF6ylwFLAMKtnnWc5/L
pLR/mGTYUczvwFXgt7zzUg5dPWFMJO3zFEXljMXNfbWXfpNm1AV5hTBhRhPd51uvC3UEhwLUzYYQ
Qpl+m3eMNOrqaA8IbiQvFVtP8djZPRMBk8PR6wdcqNekwJkXVFOfo1H1Y9H0lgUQ6fFbO3keCmu7
mHnYRA8OuRQ4smkUa3sgaRP/8FvfKemBMWgnkCvReQteqyQT/UDQY0/i2A+LQV281wIuoyiErC1m
byIKSaqlOYHmyTNAcPFeWixFs5dw4ejRmAMQZfyggyXM/Q7HyUOWEKPSrO56TNW27S0nM5syPhju
h++n/5C9aroSQKYez3BnxW3VkfBP5LSbX0vCRXtB03PY1Yh4FaWs9VLQwuYinITnpXfiGzDc2bS+
eqemVuVhXAbQME1g3/U7eddmwbNkV+TJORSRyPcKaPPvu7LKD/lJXdAXi0nXVCDIyRkXc3CRaReB
X2VZ2CvgrBfm6qgL/MJsa1HwNunyvY2IedKynvtDITqI1y1jHzxh4OwhCNK2OSKKA99LmSIZPUOE
mPV+X9/Fh2EomIe2Qfy5bEOVHEAhCQIKVXW69UujXYAYD8mOnOX6MhVTVNwp6AyKfBs2kDp63QEX
IraH1mC8Nu5yQqJaZuvSLBSsRhRMlH4/4Jg3RB2V6UAFmm82Bmx5t5+A3v/mtzZ5/m63k9qm1O5d
rg24IteS/Ngn5rtxxx2Xwx6NoOlTOWLbcxvL2zge/UoAf49Q/oQFUEEQlgsYRHKwto4HGVC0Gpb9
vd+hOFY9Va0po2Xu8sKa5GQrMHgqVnu6Shcntoi67zp80bwGM9RfqlnINxPA3Xjt3QWKjQ3tetpF
Kkes9SDm/a4dyle4XK737RepoosTK8GYRrkBTywY+6rbqDVJVtb94ufEXKjYInkNjlmiciKTHpSp
CYiqKmG7ys9MXcAYTdeecFCa5oJ1zWFIkxtJo83PRF3ImNFdWYKOvstTWi33o1H0IKZmfvz9N71W
QH518I6Rpovc5iWCf293OiDkB4t4emrDqO9PHFld5xdjhY65JhsvQMNa9nloyaQz8ME2V9MK097P
F4eOL1ZBPQ4zSPsB7Iw/2Cl8DyJCz2vvmCyYLKYkNNg7qmvsWBuU8ncbdV6fl7gwsg6XMZBABZ4i
YYr38xboD13F/KaZwKrlvMFXRWMQarfXNzh51IqwfKqZlxo25rCcyFmjugDtra5FMxxVCahsPwa0
rD0PxslzLRhJN7vVLRACoHA6YPhw+LK3aT97rn+1iJ+eeRDSFIWeTJvvRkA2Qr5Rovr0e6P69WsG
0v/nS9M5RLcaE4IYWoVuWzaMdv6+kMGPeoO4LGE10rcO1Ps4dp0UKDiOyUVxZr2uO3EBZX3c2HU3
2HxRVig7RbHOQKni56GICylL+S4g1YD6W7RM0XbsauARDk3XNbNX8QWsF8/PPpmXQiOybfOo4tsx
KcPwXY95vvdeX9ZFlW28RoVrGYJjGZVrf9uEUfgQx5q9xpT5d6Xln+8xcYFlnJJ45dzi6nDL1Nsh
ijp7U8t5MJCxYhaqginlYJcFwXp/H2zICu61aAb1BWIp9Gw5CEIFpGdYlu6FBbvCFkj5VnUQ4zio
Ydjqw15Wxf5XD5pqe+40fO4BChHrN6IovZt1M91udTWfSWEXLAEODMhLQAZkf6oizLc8yitPxVNX
J3o8ImGjUDNQEMoAu7stHxoNWZYj/vdYvyFx0c9egSRxhbyAaxziDgPJ0A+Jmoc5lel9XMeln4OF
vsrzG9MHkvWojso8XsPvPB4e06h853ddnDcGueamAr7InOzA2bYxvcT9+BqRxnV/v7oqzitjLQTC
9nGV+aDB1XEx494ux3QD6uG4IEMoLzzlbeVVXQNf3/NDioaUcWj9yTzQV/V6ubTnHfpMH/3OKX6+
erUVFjkikfnc0+oYFPunqYEqzO8Xvx72r87JCQ2isKytNFbmvLX1B6Cq6dukKtevaxMFr1Q2X/oJ
59EJi1SUsR4girESyY/VNJgBigAGxfZLvWCi7ZWk+oVP7qLmAE8o7czb8lTWEyjhobETAR0WtKda
7Ul8AKLbr6pEXBBdWaF2UpgWh9bFAYBu/BMeIk8H5up8BSAcQSGgk3mEdtxElvNEolce6Be+hAui
EwRYzh0zuEdZDmK6pO3Izn2Sou/Py7kNvdAFxJX6Ylib17UIQNMBIkHMupef00H4jbYSF0g3btBo
qjfT5EKw6QzMdZIVVeSXrBAXSDfXKEUSsOXnNU3oWc+bOiZp7ZXHEVfoK+Q6alvRFsdorm9DMMjT
nnueuWPGGwnbsZ+w9L7TU5EOZ1XHXvkhcTF0G1jX6jGVxVHW8R30Uu8G7lfFIy6GDrDCKxFuXRx1
swy3zThOecDIh9+/bC/EmS6ErmCgVN9IgMseleNJa0OzDRpJZ7/Vneg+TKHFzMKgzkU96jugXj8N
5eZHDktcDB3UgspghuRq3m5xe7bp1N2EQ+sHRSUujC6AnAajytR5DZWko66S+0CY8eR3Lo7fXZtw
sCPp0+OkaL2e43j5qI2UfkVFwh1PW/XpNEA4KT128/Ag2z5vTO/nxF0o3Vata6lKBFLtBC27znbh
YW/ZKy/vS5fRsc8Z6PwdE34wohEiVECNHTQHo7DfmTsOdgdJzzhPEJ+yidoOXamhOFGYLvUDpIGQ
+nkAkqoNMxeSpRi06vc4S9rC3PWrhCCY1/5dNJ3lHSQkBpIe1bKjZ/sIFMArJ/P3RO8vwhsXSwcq
/QjkVGWVR1tA5ruwVgwDRiWIQ5/AlNTnkITfob8wzIqdOKpry2GYJNRVOqH5dh5sGkI2SUdl/FUJ
Fs85BMVq4VWBh0jt82OFdEsE3o3pmi6ZqbzUJEzsCYpoY3f0O9drGPBTEt/V9cSTqBLH1VQcDxQE
TLpDBdI5L31xiA86xm4mafcZQi8n21f6pBK6HHVKvSrN0HB6vnuEbIxoouwpuvJ+LWzApDYVXvhq
4qLwtJjpWExYfLbgbm5HOmQQgPHD+IGE//nWaWUxDQ9RzFPcRPpAJDTRUJH4y++rOtbeyyQJQ1JM
V/kUlSUB5A2GlYZ+fs0F4ZXAmoY0INOpB7Im66UpH1pBpj+89u5i8OiiNYn4MEEmEV0PCqGZU70x
v4Nx8Xe1WaIejdjpBI7K+F2nVvkXD3fhFwa5ALydQad0svN46jreHsBcDUYYWvixnhCX7atNJ7IT
KOecarGaMyugP4nKp1+PnbggPAKV2L2V03gii6qAuJqeMF79mmj5C67NxeDZZQBlltjG0yaiHRKv
0hwEVJD8Lkz83JKYtJC4GXDqO3QwsmXafoSm8pslJC7TV7BrNRQtsacS0zPHdKkgohFjlNNv646d
7hiDKOoZgZXQ8V/QJfugqthvvJq40K9KoaTca2pPNYRDob4WF6eiAIzu9zt/IU100V9tJIdY9iQ5
86Jl8zvIy9XqvPG4NWdqNLzg73/mhYvjIsEgR1bQqMEfAf6i4DjHULzvVsiR+a3ueFddFWKaOFYv
S6ieJICBHaDr/m+/xR3PCqFSVgHPaE561duhVkNzHFXh5/hcJFiqaTgpxsxplnY+qyqJMxAY736e
z0WCbQrpxm4Wc5qqvT1Ho/y4Rw3z/KSOue6VonuPWs9JJ5U4qHZtDoCk+sH+0dV//hh00HScRFLo
U6ACc2h23WVEb37MTZiAfr56QWlroobrUz0N1WFnqj0koMk/et0YFwNmow0lZ1Mm56bp9qc91Osf
Tdi9xlv/gim5fF8FWZbIAqx8YibCPMo14NBx9FqN8KXVnVwXCjcoV29peqbQSErn4Fvfdk9+x+JY
qYziqIB+hjiD56tos3kHOnGq1vGz3/KOnUZtT/o9NOmZadUBgNusHAJXUQv5U78fuB7ZTyG2HhOL
KF6n53SMsiaNb9vQMxJzwV8g4hqmLcbSisL9XfEQnR8gkbjIL4hB1BCQGtLzfqU+kktED7RKFr+X
N3bMtAnbatq3nh7BwnXTGf0OWpKveKaXbqJjoyEDqIgoRY8c8IemC+5pVz96fcl/QL5AI1QZ0tEj
NGpVlFPdYu66WpT96Le+02zudATNYduLM4UELCjU6Uhvr6N6r/EJXo3xF5mui+eqA6lpshT8rHQw
3kxQmVQPowjL8oQ5VVFcoA25VG8gwvr/kFz/nar+6kcd8xVbXHRzM7RIW9elWw9RW7exPkkJq2vP
VbHKNht6BbmarCMDfPvabKYTl77VvFJnJNaNVBkUJ+ftUhVbUHwlZAHsrgsBaZUZabZ9WTIEOXq4
lzxK9Jt5LJaIX9aAikFmZm/LoM5CktakzMwkNAKhnuPTZSwd+vKrNpWyUUalqNWF7BJ0z8cNCb0o
j9swLwaa3KRZP4BCbpnrjElI/IDme6vXsYMOnA04zdIN1PDyJtKSg/peoWY5qQxzBa3FBkfRdx91
rJDINKJJfiit8M/GDnQ+csB9SWZxQvIwz0tc5/tmV6guyZCM3dceRVthIeMZhRCHhthPWX3poAub
flOlhdAPBjn33qgMbF/N9vkK0rvRu9ogDgrSqPGwLPUI7TyBwcnitKNlE5+CuFjHQ5HgpqWHmS8b
U8cYcpjhXZTMPD3XzO4Kc2FDv91AJaA7CK5n/qYJbZ0cw5pA3LkSfEAUlqjkmCgQ4GbrUPKhA36z
6StoEKbI9wW0Vee17LGzoTMiS2IuMDcy13lBBcJGvCVc2Vt8rb6qM5MgssvSKGjV0aou/nOYFD8u
276Kb7beN3LWpmfyYTdxwv+ohliIBzIVhNzvEM6z5RGCxKBtPKeLjcCIsHPohL/BhEaC76XrWmNz
ZbinpT2HYDVGNAad7l3ebJxA6HxIVN2Xh35GMfgiMIGUPkWrABnhoe0olMTKJLjSQLa27ZYAUyw7
QFtg0BF2tqcN37LvLzFDIS2+cNklVSa5hKiorLpDz9dFGVRTtmCcr5HlPN6FdpSnxeCNeuB9aZun
dY2htI3r0McWqqZsXA99WdEYLLHV1h6R11TJl2QiUBpO1x2JX8VCu5ps0ROK+VmaMBEjgpomQsgh
ZYQ0j5FMDD+DYEWud1BNj1DVDidwq+1oM09zidmtcBv/L3tf1hw3jmb7VzrqeVgDgsQ2MdUPJDOV
mVotWfLywpAtGdwJEiBB8tffk7XcLmu6umYq5uVG3HK9yHJmMkngw7echTsgOTlE1kgzfaFNAM7M
OIvYPAjWhjIrcsuqL6h9ZINN08b9nNmK9famnojm7wHPGtp9tQrQhFRPenbaWEDrq7Dw9fZSdk0/
gTEzBn18M2DTFrvOFCs9wiy9Gj4UQSsJRXirYYCciDZW5obAHD38Eld5LuGmrlWrL7yfZ3YiYxn3
HyvPV5ZC856Aja59FCpIOzPefM2d1zCDrodafoGg72A+gF2+FSmmSzi7wPPo12ug+qzEi/sg/tpX
47wdW2rW9X29kTBMTYGd9LWKscwPGv6gN04RvSd0kNWtHCfBd0SWprgf6mLZ7jwIHhRWixS6ATI7
KxHzo/Wu677BNLkpLis+ROtF31dNfjFQFY6X06BgZF3FUUw/SU5j9QI72vwGFPLghDHS9hXUljap
PNOZhkBQkC3lJv0JHhLzdoB4UPSxUWWsMtOA6fhOrEXT3YQ6L8Oj78tp3QUwyl0Oah0JvxB8qckH
wvM6vy8GpU1qVhdAE7EiyoJE03IY+c2bZeO1JZsjx8hw0zzCuCPvbyemRLEnRd2LzC3VjNjpmRyL
PfDT4Xg9wJr4awNNgC7N0TL0t8VCRoSSol/8jrPejTojmFbNl3UFgeN9rifY3i/wQ9fvC2lVfGwN
7JATlwcj/1IUqjIpPNBrVyWyC3O4/9I4Wo4WVtwuc56SIHO2o2ECr3dvPkVO4QoyRnQIOcMFV1HC
nnhMqiWw3Q5e2LNLIGi31TeDBzFtx8zoP1Oyeg57NQ2vxhRWEPwa6ZJ+zbGFBQy9C9qmvPWs/7DC
JpNB4KhtIXkGq89tK4/egSX7foU/3ZgnxeDEgni/Gd/3SeVwTPsEHe/ZfvXTHLEnWHCMOBBqqNWo
+wbvcn6Qxk3jDiaOmHTuOrhuMphZm45dNCpU9W6eddSsiQ6d3C79YjW6FgtsrNQBPp3IEcFkK4qj
hctakGxjWQYPnNUjzYqYT0FmyRyqTKzbVsGEe4uqw+w2ry6mtg/ybPA0X68imOXckdBW5QM6R3SF
13oDs/E9VOO1O6kaFczNipaY3Mc1XNczl+dsAM47LparVpOqTvttDB3cYkcRgLcw2rz0YM9tNrx3
pG5Bxuhi5+7KhQh6gCv7UN30ULorYVu9xjDQga54MvhRhccQVubultkh6J5pucjmijeRxRrrirYp
XqJGblgJLSTb7K7Xspz3+GZLtWNtHdtHXs9FfrK6rKIjSLS8uZ5GCoOvHcJRw2FdG0T56wapZGia
w2GeHWxfag1sMxhYWCMSOkqnonKrOZgKRq367Ak9k501cD2Eh/ja0Qd8pnyaw8ItnxuIxoOTrmjR
x+lwdptPA8SnPF1yszxUlLvoIJUB14V1HcCq7TzKIF3N5M6W271fQCCZRZhioCCLO1wuY7eLX3V5
CDoaY3JU5nUwvW/bre9OgO4WG7Kiblu+4tSwHdy5YXsfvjtPaiKSRsUgtuuNqLi1iMRwfD/KCo8e
QrMc7mZXHgF5uIX7hR2PxBXKHWBtrtj55F4KaAJo3EZrE6ewywn06vQ26XQo/bq+i9TSqASuaZLv
RQzvWPTmIl+Nt7DclcPzNsILuEoaNy8wcI8jstzEWP3Fx8ousKDBl4z6/LZGO8zfyxo38bTRalyy
LpqYO+D8D4zGzaXtvPObEF4jeXL9hoc56nk/+zpoH0W4uvZuxj2bT0MFWOhtNZdFmcZV0duPixGU
fWqpWGWbQCGMdAZ3Kmr0SwfNVHIH1fpYPfdQXqk/D81QU9RXEESM0raiFdzmhbMr8reCSN4nQzCt
OAqbBccHsj1IxvKAzSKzEGnoV2D0RPAFqvJrnBIc6tVxm4b6vZiwvnc18Q1Py2VDz7UVXfyBUeAi
0miVeZWiFo0FHBF7MV3QRjA+J9FC2uHGFEMBynEI+c69UVXTX0et8UGTcDCwnqt+cMuehWU834Yd
GaG/izmreh/Lzhf7uYFTzt1Ai+ijtHB5yWycoxUgy8Dxm7UzudiTsfL0FvOnqLtvamG3y7Dqhh4B
M8beACweQDV5UUNEdbzO20aZJZVxrO9WIF+CdOEwZr+3mx9AiAbvlfoUMoZ5nQoVlua2tugxJUWr
m2EXreDVNntQ1MKdzKOuy0aSUzyJsmjC63gyZydXbs/JjwS0stCpkjOjWTsNJJySelvWD5VsoJqU
bC1Yi+8NyG3Rk7a8vxq7CRlXWugqSMMKqnBriug+J8LzyH2gE2QPDpp7g/NeLARpegQCr3HJGsWB
O5a4BPJu6jsnUsr4kNVrMXUX9YKt/omR0c97KuomhDPJCMmzMC4jmUUN4MGJjcJtr3AYeZeMLK/s
zQTolOrSlreiuaptvt7K9WyAuo1bdGmlrMlOwsFmwTGKlCMbtxhh3zdzoI8175h7PzV5ON934xSm
mJEM9PPa5H5Oc1/EB6RrcM2swaLp0WlPxqUqDoUzENaIwavGYRul2+Zgud3DDIlnbiT0oJEPfPCt
iC41pJTgFq+qwaZFSLmGZquhSd/HFT9Jr9eXGOyf6ppi67QXW2U3dT0EdLwjHhKvKIEid6W5pBty
J5iG382BAWzXLSLloJFfY54DsjbMSyOokYOGfL2Okj72PtC7mla8Ttp2cZdz3ahb7aGgn9VYxilb
Jp/SIi8PcRyrq4nr9aTDpfm86rl6UFEzpiXh7xo2to+sUp1KNDEWsJOpqeshWUipvE00st11v8Kq
bj3wmeonHi7m5KpVqgzLmaftNm3LvhsrdloBX4wffSDFg248UAsZdZ0IDnkrZt8kOVauBE1+LchL
6fLVPcJGia/JXLaLBJQznP2alWc9gGOzLhtkU+QYrgbOusNgKeqYMuqrTHP4fJ/mMAYbG7RST05j
EebqxsIu2+1n8PzJ08YbylO1xrO7nGLD9Gdkru2wY44G9GBKU8ZX1TI3MHvV3dwkPjSjfIqmxpDb
IZois4NMw9pBksDy4tgHs2o+BQW8hKuUrSUrM2KrwiUTK5GKKhjXl+nYIEfxSR4FUdQkK1un8usi
WTRczUs/b19gSuWRDhVOMqzuBnuLwb8dhKFqBxWdnF6Msimrd0uI2n/Xd3HU7p1A3MlQ0WhxHM7w
u90gWhrdglRTsUvgZ6MwC9XC1DEEbWr5VgKM3d5O1klD0lXpuTjZwUaEJxAUkRiPbhVt1ncojQVF
FQzI5nZpbWMRF4pO+PDatNiSDzWKVf+pZrU6xj1GZJFtvfgU2qgOPrcYsKJMXnoGx0U0oYsUqwPJ
UpJPM6K7Haclm1s9yg8cnH73JD1i+0drB0WrjIkhwHmVdyyYH7jfqkUnAaUigul6PrapyqOG3thN
Luu3GHT/5mUswWbbyQq2hfdrUywKggOsH+/g8czqZdfNUHe9UGVA+zuOXYaISKJxkAhPxSLQLCw6
0JoPVUQKf4jqoiZtFm8jUgB4sXOuIQPfo/5AxlcN6Tqbcy4CGxfn31VuHLW/ULWux6fGBv2876vA
qaO1amJ4YpvyYzbQZpk/14qBi8SLWtnPztfDvDeatEGq6im8LAed83TAINxdrVUVazwSUYIMaNFl
T0czD0hKBw45madpg0ouCNJDftVrOlz4fJH3Q0RXh+yAbZu5XZumSUZ4gyYghekpgr+YrPr96iVb
Uw071em4RRYFWqEmkVjn+8AkbnLevhOhF8W3GdYmcrfVhBQZ9+dzNYHtfOAOOdLsqxLSXFh1UdhG
p7yCP+ul0Wv/QUnchCxyLg6bhJSAPDzZZqsCZKkrCS6WDev6AnlAKE4OR0D17H1UXqAECNWnHhLn
okiZ0qS8NzMrCkhChy0vpwSLjEWpRFRdUc0FIM5togjLG1l5sqUjNvxjHbJ21+Ql77DV8unUE3Qw
rtGviNid7BZen/w8qi/oxHxE6uEoh6UKBwS8h0cMve+ozj9Dz6IqM90iKJbVWF87R5CZbRAY8cdG
yCI12wrDEdA6yKEUY9RcDy6yzfWYT/ZyMqavnmEQ7V6DobY2W6YAjzFexFM9xefhTi1xti+xf+LI
JVymtwG5OnBNbkkaL9o9yMqKJ5XxGrkBRpUzzO7kgn4tIqFFf8dVNx4sEzgwynOnB8Tv8alGMpZQ
BgT6Ea10Za+iQQ7BXSQA4gMoSHR6Ps5ca9fgoUwrsWB051W5W0gkK7GrJC/f6QHe8LsQ7JXh2zLT
ek6DAp2rz9BqgBvuyKSNd11BV4qlWdKHsUQ9crF2lU1ohQBqknka4WKn6VR8lay19CnyUzGna2tD
VDsibuYlqWbZBJ/KMsy/yHNqcpALWOaPKzevrm5cjHRXDSGS2Taup4OCJ4hMFR/b155hyyYSlh0p
bEFIvGtULH9u/tXRhpuwyh30LfMYpQxM1fcLFV58NDpQ4B+XKkdnMFAtlJGsgURBhqSk9SfG+/5r
0yxRiDgXF1X3BKU2VaV0LHx0qFy8vqB01tvl2ND8tS2aTTH4f68zvWoLHw+PQU44ew1hmcFeUFoW
6IxUml2pfqwRO0ixplSHg78bVS4MeB2YLcWaa3JXBpyjm43Ug1wyD0HRvZpHTrPFbSTazXy2c9K0
0/IATeQw/mBGNb8Lgth+kLkIH4H9cNtFn4MEdAh6FMZL0y7zjscSgr5bNZsPuOf1ZRfWgLXxCgbc
0DiJ+2NfKDWkzHStT0yQ1x/B1F2SgYG8ZUzs+eW4mOBOcL9cc7UVct/nkF7YNWxdLgbYSlyEpiHH
GJ7MiHldZJ8Kpdl6a3QP9vA8Q+8nYcOUuwc/QeL1MwREUJzZ1cfFR7SGI5HwecV9oL6qEBZUFEY9
Mg4B/rEk7rFYOJLECK0ErZFlVCyAPKzYgmwEDJ7tmNTom3jYq8OnRIxbeUENMU+QX6/qeyp7kMAX
ODDcl7iQJCrn0EwpwvbqfDKiNxbdmroQcRoZXM5j3+e+31dDXhUpjYXxX85Y12PfNW17uQixNfiM
OrD3dRj75jbSwiNhW8toL6UJ+gMglMK/Qyu62yFMdN1+ZKyyGS3mJgRcDsawu94TBBHoY5zwLNCO
yA3rDcptD9DyvK7u3gZFNacdm8LmFARzu11Afmx7CRhsk5IG1pCXeusXbJ9c4nbUnuxqFU/pMDh/
ivoQCWdRdperKdg90MsDGALQd0SfA0INUSzyj8EGOPlegiGzPqLPtMw4iCwJX5wcNRXwwKk3tAds
M5nu2GFCUX4utsG2KZ4UCO+yLpCZI2I2c5sWQ26gXw7xInUNiTQpUuW5mY5LHw/yQsADHNao+cxl
mQQMsod7r6LzJgyqWWu4Kw6omBB86qzarPJHB1KGSmi/uAbbGPOu1wlnZ340oyM6m6GoTYDEbGkc
PvUxMrRs9mosUhHPHFwfx9f6qeSQqckI9ObLjw0aGnHSdlNRPJJlQ/TQQcDDExdhy9JW0YZmPbph
c9p3M1pbCUhQi84qkAvJbWyGUb6DIUg5JytUoM1uWnPWJyvdYmQwyoTuazDCVSFhoHqod/CymcVF
sRovvnJ8Kf/BIkHlV8yGjUjjRtT0rtEeQkyNQVFQlLZt71cQ+Os9rSxp14SBbD+jgVl0m0ah7tBy
wKJekBTCoz0fYKytbH5d9KTcjmFMlu5aGfRpE24iD710U4yvhEVlcUO3vAMuKSd1d5jkHNA78CYF
x54ao81j/tOtZg//Rj/ugXQzbYqpCpu+dL61AQwSNyePQYN2ykfStOcnxFH4ZOGoTAUyKgqw9mZC
/7BOwa9wdkqgxRLSS8IpQ3HJXNAdSuAs5i+erspmOee5u/CI1z4bmTH1rokiOWQUjjSuToaxXYs9
qsFGXeYx5NcAvmzO9mBwS+uzqijVcsodETIFT0QrlkGJgWBDlXmLeTZGob0+8XmJNuQszsQHNAl6
TOsH5HYJ+rBhnYAwulXZgGXQ7ONlCodXUbK6CVA7hLGL4HcLEZNvpm4b8LlqTMgcDtMWeWKcBs2o
Ljg1dF2OdSgj+QTN6NZdeZT2i8EXL+MqRg6yRP0tE2WzfAjwbVSQFKGL+ml/VrNGQTrLbY5vpnMF
fZkHfb0g+QJeFgJTa6717dqGFsXKOEUcGzyu0bMSKWYtDNUqsa3qvpYrqmtg+1bRktfRzcGAZEAw
FEy9A7dxhltNP56s6id5yxA8NFJFWW0vdYFpxOeq8n29j3XcBR5310QdvJj5WL6Lke5jL1MlYrY3
SI2G18LEzMvEhQpqzV7Ek3wfoj9Xwv4F/X/3RY3xVD+ZYOqDu15j4PNuPheqUCxYZUNTMQ/QNQZt
zozNsWgx98IiiU20HwUKH76Dj+I0XIIBqJlPN8yQelS65ShKkRHGnbz0BpOkK2TXkl8hLYrtQ9dU
9XgSOvL9MZhgzP45IiQnKT/nbPupb4MpaQT1wVVPoE71LpjsVCLGQYY+VciMu906tXK8Ka0D0aWF
68r8fmsAaUwlsRjylFHTQWJm1IH7Krk1+fvIWwT/Dv4G1bydgg323UhZoWvYHL3R0Yp8ChbXaSgW
Nx3WvlPRYUSX3V80Nd/IE7qKjJ3KGpPA1JAWAIAd+MRklBnW5obe1rmjFuyHkdIpjXhbBQn23DU3
do0xa2SQx9iTENDqYV8GIeY9vMOIZ00aWKzJZB0Ww7KxECw+uGVS28HES0A6SLpRPyn09DS80vpJ
hdUVC0drn5iFqvqr0PHUXiGxLcW+YcWkHrzHaCZrtKw02IkApN2VXdfwy1w3Xf3gJW7M5UplbU9k
gqXO9YxrpXA0Xzd2V02i1aelGlX9iEKvzOeUTMiWh6zqZYu2dQyNtpKkEzazCVJof/DVZJgDCqn2
NeCAZwlj8QkKhsSGqVIQwGx3LUZBdjoiARtxY52ozHiHc7pD4xlgHIzSkLup9SHCbQe5SrGi3h4x
PcmX/YydvFfbJq5QRPPgkga5QmLHCdTr6HmMJ+kFqTg3F3UlBna1NT2Y1yFde/fJl5OCaEU9QTpk
77RZ1iIJPWcCM04K0BUZrJxTjsaG/dzOkKy/6yG7YOn+LPUaoqexMJi7y3FTc5Wq1vs6W9vx7Cjn
LL9hYx53xxhMXn8YOjNFmZ5X011RC50atEgJ5q39OoppX6KJHyaBDcNgjxmlK7NGaoWy0wzWIEOK
2jJ6XgRc5C/zTVfLPSQZYofee5GP20vUsUh/MXVPmiOJQHU8EnR9h2uoBozufQNJauQ2HYuXqzAO
7PptHVhlrtZVBxYNvoXKdFNIRxL0lyfMVkprAfYbXHw9kdb61K0wDj2OuIQqmzZK6xTYeI6ZeRyf
4bWz3Csgm2+aGc7Aj8TX2l6Pbgu7k4Dt3XZ+2iIH10G5Fc7wVsTVF7T5giirmAyMhVgr6pnUdljt
7Q6ZdY0DEoH0XOb70fhbFYxzlK5BEI7YLHIYQZcw7HwHlUG7CpnEyNStFXMTQG6gFOXLdD4fX8QE
+QRwyZk+Dr1aw4Qg3jUP0ThSh72nWTu4xEgLVjVaTDCKEgUpSRZRFgBeE+khv6GFcH6PMAotxLnp
yvnVVYtZrvpNtOzDuEw8RvEyVNNpXcW2fJCiNfPtWcMxOth2ypMWYjdDgmxUn5vlZplx5mKAeSfX
VYmTLcA0uMGgpAXhHbnxhtbWUKNrxWBcGTP3DOLqIBMQi6jfLdzU6NqNQ3EPmESIjGiGKfN9BWQj
zkV4bEC7Uc0yV0/CEAWkeUcwz5ovunwcepeU4PvFSS+BI4hSzL7H6RWNJI3mLRo2xD2jW7GVQcId
0tcqYYiyDj3EpgfbI4FIPerO/QJ6KMyBuiXmxScwrNdpTCYPE5vhop0dK6vUD9APRx5K+MLCbIwK
QDmyf7OjgzxvwOQFJlWRSwkQQTYJpBvyFELJ0WOEVweXsy+0Oari3PvVKL8Xc46ZcX7bUzvu0C3Y
JoCsgzw4/ls+LWRZbdwcINS9LBnhVT8l21qwWwysuinjOcjffw3B9FZZiK9x1/adbXZEfazi93ze
/zUM0Bu0GGuiGeMavG9U3ks0LUr2Fyk04RuyRA+1RpWXQuxxTBI0kdRMri2itf0TDu8fCFZhZPA9
0A2tMOqASMNkIsD+G4q+dJetD3poINrRoOFE5wq2AEIN9G6xaN2iwKoCkvbBguf0r2/fGVX0z9BG
b4BlGiOapQxGse/hZtpkJUgt1wAPDinyNYwfMYuTf6KT8Edgqjc4s3GwWGpRxPcQBBjEg1v7fMqM
Rp6beZxMUCeF/EODrHRZuz+5w38AbXurTlQBH4bThLI9l/DkcJCd2Q3oNf/JF/qjd3+DPjNw9LOi
UAzIkfZLPYZPXpr8r4HyyBt4KNL0oTU6Z/sVth9JMa7Hcmqiv/jmbxBmLgxd10+c7dGD3mGQWiZ5
iM7jv15Qf3RX3sBD82UuHVMl32sSWJzpc56EBU7/v/bub3Y7rU0EdBDuC91aaPM6BZfJrX/412/+
ByuURN/vRz6GrTdLheVSCEVfLHpKPiV8pfAVkrQ1iZmAxj6A5MTMX7Lni97KFBVSewHNFraHHSr7
EA+jvalCtFf/9Rf6Obj+k939VqRIVGuEtpCO961UBTrQqls9hiv487qGjj/FyLzxN10cdvyiNNX7
aivfh1hp7JDbcipQq+hiB3fGl2WOYN2cOIGU7Jer+/evy3/o1/7ul+uwf/9P/Py1Nyj2deHe/Pj3
932L///z/Jr/+2++f8XfL177m+f21b79R9+9Bu/76+dmz+75ux92yMvd+m56Hdf7Vzs17uf3xxWe
/+V/95d/e/35Xd6v5vWnH55f2rLLUPSM5Vf3w6+/Or789EMU87Pm5r///hN+/fX5K/z0w6N7Lv7J
C16frfvphyAk6kfAbiVIZzyELuKZW+Rff/lVGP9IOKGKhQTTB3BEf/hbB9PT4qcfYvoj4FdQ+z6L
A9h+Ov9dJH4k+C8iaPYzIUPKfvjtmr57Lv94Tn/rpvauLztnf/pBfr+ncUVwK0RvKSYc4Csgqd4E
jn7oy6Jf5Xqtui3Y6lR6wML2LffqCQDi6FgvqMhTtKXA3sYY/SVc1/JigVvhHbSyx8M4+P6Smn5B
7TOpXVuGy32xruyuNaElEdiCSwkvpSTyZAKWq215nPv7QEDJf0gnZGUqfgT+VbXmMLWwaufaw3AJ
tUke3Ko2nttTP1ajVSkNAdH5FhkBzZkD6hCC/pwWE5yejzl0tquTEnKYH8yMm/wQdL2gOxMXNN5p
TFkAC0BhGN3KOl9QkakZkBCDmZ1uqR4SHcOP8h4AvzadoNZ9k7dtgVE7RTroO56/R2eteL+5PoLW
eNifgZbBF1+05XtZxeOQmrbATLFnN24Zh+PGSr0vcA4+KyiCJyP4LlVSYt6Haq8COhEMAfS9AGMU
tDtVei6Z0MlWe+BSvSfzcEnF1kJGs+rkclPoGrKai+/RBwFgQa8PwRpOGwaWuq70PsfYlYoLHK/F
dDHnpHfDAUoleQir8RZyP/VyzxvoAl+bxfYdnkLLKJAov5yV/9t7/br8Coxo/8293ezfxYf/hyIC
jBbPikt/HBFuXufnl+ffx4RfX/JbTDhvfEQC6EtJrtCaxN77LSZQpFK/CwJERFB4oDE7RwPwyn+L
BQyxgHEQWWVMqWQQD/0fxIKQnk/Df5wpsL8NxfljKEKC4hQwne9PywII2RlMhOha5FY8YRABzFMU
BmPCtoZkawH1p2wx/YmHGDolfTjMO7JBNcJz2VxM1A5XLCcT/cgKYBB70YzF5YBTJk4xWF9YBiHS
9Sma4/mjq9sxQ6K8JYVZ6ZIiEMw6MQ4+n6CedPMFqqfwHgax/aduzufbDRMhQHeCzp+xNKPYkiEf
/b7E1OsAvDI27ljPUyIA9bzgCpeYGCBCYRGgAQ/JArSj72IUopCGXQAVOag43KZsqSvypZoaiybS
WtcvgwiG21Kzs6Wpb5fbPO8tcnid47sD5AzkIIbkNVD5gFBt+y2cFriTQHkClbFlhp7gyrneDQUY
2EcdYN6dtYChByeJC+wv4xxCd5C3a9voHQXk+52KK32/VfV8O8Ax0FSicRmiitRpbvsZHu0jwFuq
QZisICegD+XilrsRU/kuC+JxceY6qumjMwbnN9Rwf9n9ecjged3mkM8XF5J1td4LNJwQMZYKkp4k
BTx7ucGY8xxi0HUIjjGGjYDiGz0UPK0wEoOkzq7E0BFdWwu8rY3u5xp4vDHiIUTcGHpayw0G8LHK
dwCKjioxvR7BUZBGYnQYxRHXKcOoJr/Ngf3bz3mPNm7KrDtDDocJlrRXlgRzkekBhJf+gG4jZG8x
QoQqywCh2vPCEdsBuEe27YOlAu+8xnHUzCd3bnCRm3BtK3eu962d/dYCbkq9DT/qvKB0+7SUzdqN
Lw4sZKgoM6BYm/wX6sv/D3i/pEBfAThx54QK4qjdd9HrnLT8cbh7hHr968vfHtyze7X/5XW/xjzO
f1RwqkWfUELH5vcxLxT0RxZSxEIFnHHMz6p1v0ZAEf4I0QQoLUf053znt/AXyh8Vmk6hUiFFWBRU
/E/C38+Uzn9Ev/MnhpQoyDpQwRV8XN8UfzC0GDvg0tmrDHOHZIaa2MDclJi53J4YDH3rZ3hwMrvv
hhVN6czRhRVLGvQ5+aK7EXOEtKdLLU6qADQJbb2gGw5etY29bhggRyt0AgAa/QIEKNA9GUbaDTIC
LUQcvoqlX6d7wG9E8ywlMznE9KKB32heDkBntSHA1BiGG/Rbb4uQON9lGqiyGt0xz9r2KhQrUJA7
3bbheknhLFJ9A+Gix2t+90h/zR9/ny9+X0cBREoU4PmMozWLx0ffCsliQogSghfyFfPgrhoOkK9p
4kMDkWOEq82iP4sBRmma8ltD8pL+mdLPz/2T3z8jJXASRkDBS5xQSKrp9yfUVkXScsLLlyqso7pM
kZWxqEiUosFQ7cfF69FhDOB0XCRBDOp6d+djgDfB9ow37qMTUAcA3AM2OERjeKOYBOztT+7R+ZT8
3TUKAppJjBMdERF2x1iW31/jUgB5AY5c8MLRnyUUiBWh4QfbSIzVSNKNAHV9rhnaiH/StHjzbM6f
C9NpQSlDMSGjt59rJsBv+yCSL3rFmuMAMJnGfizinMI1y0Npo7zt8sI5lxRFTyn/k4oUacibry1i
gMglhdG1BKTsTfKAc7MMyFJEL4FoIFOTMg+wxzM2EkCqPbrPzQ3mNn2IY2tYp4faErIViS3KBjfl
Xy/S/3olUkgecyaJAqftrZ3M/6HsvJbrVpJt+0WIAKpQMK/AMvSiSJEt8aVClLThXcHj68+AqHNv
i/uGFPehm7EpkgumTFbmnCNTP9Uluinz3fUo8S2n1YFvU5yoRY1ocig/u97LbjYSJKA9AqKXxl4R
OR2nrLHb+S9vZU+O/DYalGDXVBjTFJGVku9Gw0DDknwtav1Nh1tNp8qmayuNZUVXfbie18AsDJE/
3//PNObvnxnaLrOEiUrLNRm8y8sl4ZarsB2s1zQzfmWhhk/3CVEtTdrD6pxzd3Ox4xO8tLgthORB
UCFKx8eq9XLQSBQU6scQeoKpDx1iQPFQTVndv/75Mvf19L+v0nGkTa8fglqfNVy+byVJ9SwwtC9a
XumebBgE9ljYvB8bcbqyosXIyXpsRdHtkwad3f4la5PxL+/nXw/LcTzf9ci8hwEGJJa236drgKNq
wAvWvNYl3aetOGf12nBErPawqmupFet+nxBgfq1yVbOimrai1cpFYOXWRKU+ZbXdV/415bfqbCun
a3cp2qb6y7Ly01r7+/PiIfm4BAPhE/W/J7Utcq5bTunytdfCs6pjPhCgjffdNmRtTYVh7bg4y6ev
bXVs1q5qQNcWyPAewcnoyz40ZZ4gJd7s9bpKu3rQUR3ikxriEUJb+eDRTmurYoEjgiVRWPlKoQrL
IKFgXGR67v7WAM7ZE9H/fUMCK2qIOM92oDopBuvvT56RWXcTzVVffNWoXFEWDhRDUesxhPzlbL7F
0q5pebWvnuXo8m8kGVhOQD8G/NMyD9jdTiMC77/OoZ+gmt8vThKMqNDhmLTP3XfDoqA/c4Wxq33B
G5sZHAB9Ebi3wknlei37ceVxhHoqt2c8IxwtojE1M0AEFvzZe6C1gLYuSCnk27Oh9O7dBSTFGSYL
KY0yPBdweXk9TS/pVhmtk6+mh9bkxfa8lV5ByGuX5b5pZTx9XlBTh5gKI0kibnsOqmXh3UmVr3zp
N5QZwaFVvaQ26Y/7uyuWJCPAQBPIxyMttcgHBs3PULoheODKMzIkvNahxVr0dem9umt3RZ0zPbqQ
AIYbYwptorKkZl3FVkIJ7SLBPZl8qYNau88TvisGmR8kxBlTVzeEKH9eG96vmsKTPlBDxCP0sFbA
jn4fGlKvdYKYqHzZnKrHyLEI26ciOjd5Q6O3sZtZKP78ie9XI0GnNVs4P0/i7N3vP7E3dp/OlZy/
yG3cB+M8Av+rD6L3C4afN3XKe9G53BiEs0Dgk9z6LCyM0z9fBum73yeF9L2fR2+hhC2QZL67872N
UGeFXvVcUV1DhzM0o7J+NF3asRqlUM+co9F+k91PfZCw4qBna2C5BoOAmBf4PielaCCtdV1Cy39c
pKEFc8QZy5sehsCys7hT29JcM4jsFE8k8B0UO9qDEX1lp3RTfmimlOjiUufFsM/8yVXyg2C/b1fE
ckYuf+PavF/XAnRNNuEGd83dSs4Ev7/rwtNpPXe9/zQBEySIVdShCWKnbR+3LkGWe0F/+oVhuxQh
dawoGX5GtpYHD5NZMeIB0o968fYhjcCNdiQXGWKyfYnsNiR8p46e6D2+crUWzDo9U1XelTu4IZ+N
73RMo7+8xHcrW0AEFLBtsqrxBh3nfZeLDt3G1uS1eAqGVDK3hjbZL2Cw5LhP3Z/zWNj2yrXpdNmn
OGvlvqRQI2SjsVKHMN5Z1P6tBll08bUMc9+9yOZyfw7dOjfene4WfipL5X6La4Kx9VSAqMQpTolG
9vHKfsHt/uXW3kWZ3FoIBVxAHAls5RLv/f62hqVwfJyf65NMpn2lQuzE0NrKLWu+DXZQiDpah6bb
nklw7vtjZTUOL2TxqjJZ4VN5zoB0T1rj/ESUangcs59LRp+cNlaTOrNChhgq0nZf3UaWzYtMtDPL
2kBEwgdia7H5L85YDo+iSvDb3g2Dj8Q+VqjrmRIpTgj+6+357EthQZbu/xxs7992gf8+Bb2bowHh
AtGVj0CcY6f9r1DXmTfXW73O+jRVfsPq8BbeihTXVhFzskyBBvz5E3/29/qv7Wj/SLxUtiBPz/+I
mn5/7KjyiVrbxf/UY4orvg7rMDCg2Pt5Pm7euo06aurMOJ3wlKK0uUB0Qi9LiOz7ej+bpRxQKveY
9U56cAMWAybk9GDKhp9aKlyAD8NSs1H9em1JN9c8yoXmS8wVZtH+OpJi2V+ElWcOX8I1D6cHuwE5
lp1VUbA3Fd6wn1P/fO9UJH5fE7n5fRNgkXAcKDr/OlERDvZWgq7hU5quXqmjYSxki6nM1vkdtHrX
rNhFjNcGUUhyM08jAzq7u7LLUS74jYl2rGuTVJaLCTD1ZUzRYkm+2VlpX8x6dL1DgZOl/O7m5WYe
qsarzNd5c8r5g0s5gV6dQV6Hqo074sce+SKW8OkOuYlemsir7Mq5kbbBiFzXuHzjHCEWbulmoXtg
juuHBpxLnCzFxGSYQEqtOJwtlbv5KRTO6D565bC6SWwvzjiP5xbmAV1HGiSQw+WQ+kRmMfLqeds4
1jIU28sFfv4YoX7KARzADJcHVVnL9mn2GpE9j26Z6IN0B+HEyL/QyFJTGfrwECKVISGqyuTCF3I4
dDQI3K41XgX7TPUwFSdET0GKKq9oKvdpVVNSWE+ADZblE6lHOdwi9qmtB3YMf/yujOeZpw1je02u
tWmctP9IUQPWt87Ibpy2xg1o5xEijhYokc3Wd8Er/SyD+ntKuWhaDgyVtfsR4pyZSUuWpPBycCx1
B1KAc4AqvbOurMK7Cx2f9gPnyWtpQZL+SINaDjzlxZGBcW832UwM6c3Bp5t+lJ49eDboQbdtYW0g
9UjLG/oWFOAqkH8O83QzQ+HLMkon1TyqB10L2V16uZuCnGKseJJU6ITR2MR4tjJU14nlet0AC8Js
+Xo5J6jQs/OMmw7dcBHOLgvs1Gaj+txYlN/7SwbHbKHekYQtzt1I7Zk/MqwyWLwPJdAOvgxv37Sy
bJd12yGnehNvTe92r/htQzFd5Z5pE3HhLJbl+/Gaw/fzz0uNq6fcZdX7vmgrCxbLTSJRFiOA06tn
h3Gu0C6gnJ3bufXvc23lIPZ9FO6ivSzGFUvqBw++RhZGXRjuUbVvBvSCzz5tTKztGrRXz5OyVhy0
1S2rNsnsa1zlBjOok3WZU94jms0DfYQQNWNSazIs7SZmydoviXRyaYsjmo9d8Wi3RY64s6b5sKo/
i0TArj1VeRmGT2OC2zA2HL15siIYM3aQ2PHS/Y9w/YQsUdeFe0zvpjSM4GCQOjUqkzyd9ycmy6Hg
S9Ong/VYV/6+5ONCTH7K7IeGAbDRjoxOwKGp+Ln27VaRn248vi6nBOKzl2BuRXOeOhwya5xCvBeU
ZalQ/3FKDIIlBfQwJ5dkjfgrBKb1IkjdH13HgaY7ASIg0ornAPVvF2dBqkaLN+iO3fg85PWY1Twv
3EA0dcNx5iy3mIb2S4ZhYdrtEd0/vXkjyT91r9pa9gHmGWt/8ygh+F4ZVvujmSaHH2WLDbqZa5hq
pPNIoN/uxxgpu1cSbinfU5Q8vEd8zjqUMT3fSQBFLVYvnsWv0aO3PuRP+rm135we1p8PY2TUmPhX
jBuqTe3/RTWjuJXUDa3HX4/aevvx/33Ibz9HpkAUt75oKy7Aqa10ei0yr83MOavpXbvcdmJb+KxE
yCSzHzmAJ00YqbcX1WwTgpgjJ29ob5e1E2IiiJwCFLlH3XdseEqTqHbMDGgvh6sizaHpWFfY6x70
0oFU8M3ST+zuNXx7gk3LDGJde7unVAAGoTjb1N7sXGDi20/n9turfRseuKlKno/nZvzGUfnlfvOL
t6aMU1DD+8ekSHP5Jn5B20+fNitzx+GKO5X7430bSBtiP66Sm9z/ipMZ7OSczXzJ6OoH/Hn/+0Ct
bd551k0pG6zylk1xBn+9UD5VpMQmiWQf0dw2zOmQsjCZjx6F5ms2+aJ7dbykZvj0ioiVm0eAw3Dt
yWXvf1DALDKxOyUBX8ra3qdDtan9+msMyen8hDy8TLJTnWB6eEw76SDCRLDsO8O1fBsrWd6Hg3/+
9cjDHHOVfVwyICDAbe2l4cPzNivY5yen2zz7icgN7suh7ayhzmIafmk+XAEs4Mg0lC25zZKEASkb
XlOKeLlJ9uk8sr/yvWIF/BucCoLFZb0CikEfmovBbeyqirGplUCddI/w/NIJnZGfx+KAxRYDlKXK
u6ob+f+1msnbKXt2SBVh/QzKu6kAh5QS6uR8upMmzfQMMXvhFKDXbR/7M11vSBIvshOsMFBdgD4c
y4ottjouVq3D/hL8i9mWL6g0c9YbRJ5NUVz8SicDPElNfhqBzzTtN5goKN9AaaQ8jrP8OWcwJsJp
iUBvFXp7lmnQzMNTJ+d09pBj/rz1Be09jwjBKw5Rtsdk7iFqbzZsyRhqz/748H7vo4Z81T7E3/Kn
QV/MPAFnFPv9DlmGFBde0trx811G9hHBfrmRVw5dUeAyJ2WxetWtbB3DT3irs59hJzX2jKu3JMvm
qNLoE7A8o8VloruNv7G9pd40x3Kyhp1yC1KUcEA4+lLLLFDuD9hjOYdWhbfPp8GdM5LwSREMLJXS
0yt7HprAkMfMWW9/eGNGAbk6ijEoyMXnZZ3w66iPuMsvM+GZtq5m3RuT3YUy35OUzch2d+sXWnrD
R5c01qqPi84t7DCIo1VJz6DGcgCO+SSBvBc3QYRJO3v2al7+ZuE91qg7q33bqJTeh9tOSWHwvT3J
fKAufSczOF7T1Qz8Rfsfi22crUdDME1WYWu70HthvWV8WRhHeQK5a+/3QE8oi8Wf4+WepSoz4lUi
67Bq5vbFC9e0A960ACS582Aw0eTAFU0/WP/MmZMv+siOJksV9SX5bysOStxU5GbcuRg+AS/J8fBp
tcp0eZh9YpvuezhlUye+9DogNXE2ME6rMLbE1hfPmzsKPBEYX3dMBNq/hpiSPh+ouEdGeQVgMZ74
puXvEAkqU8vh1528vcuuzUkQx0rJdb+tn8tNWU77+heuyb6aEP3vkxcz1v4T9c/svc7F/j1UTBY/
sSbr/oNakp2ojpzc99pGVgKHaS4SokV9tw0rcJqcibrPShQ+/MuvIUtMyUoUKoo9lAB+puD35dRK
cCCuBuOjI4wd3I+pn8xNNNs1CXsXMmgoLucOtgnyHZwsPP2eOhFfXMKy4bLbbMa3a1N/uCNvuV95
kVFpfPn1QcqEbGkdQ8V6fDux1Vm++ZT1cSC4H4u3Bat4SzR2gbMno62y25OQvfGM6x6qpOqaHYQE
fOhxzFTLPQ8zVbzpKhPJHsal7sJnoLjfL2v8OeFwNrGPRFqN+yRvxV5mPNQwJBiTvt4EHlSV9nVV
HdO8ZDae3h4IeeB90cPxs4dYlOmt/DqlXbAf/CXx9e5ATy6H9YERLFjcPOdfaeV0oIZAvlo8pk3j
cdV+kizMhrlhmQUmsM+gciLxkgKR6PZr/8vp7vez3f7xeHcRbIUK/QoT9/eDLTSDxpp7n1TV29KY
kwPmKjgHMJP+/FHv6kLMJtu3bT6LlBX//76jxxwUXUATnPp/x4hdLE0Tdy02mg9+SM2KFdlL95c6
ZjlvuHGNyyv7tTj++Vp+TyEoFDtkhRzFzVMOZ5y/KwtBdQY6wNR7xGXGMpYpZ4/H+z7w5XFrCJ3/
9pz//YEiDEkc4MgWeA7Dd3nFIjW2U2JWf+iWmo0igW4zXPprwTL3a2b/+QbfSeD3OyR3ayvfEYFA
dPc+kbmUkBjqofQefq0Yc7rtSfvVk6tSp8XFP3TKW72Zj+MsV9QyY72v59KwNFj95rIf/eWKfh/p
XBFHqSBk8/JD5ZKie5doXEPbmv1Vdg/l26SaieuY48tYaNZ12rtmvILUxe8P0U+yORBaWOl+IXkr
uxEZZMfJ/qQq2Shw4iwta8xS3/HjzA/t3GWr5DwZz2/1rPZtmf3zTbx/jbw4dxd/UjFxHISh718j
EIRBLNZ0RweMfWXafgZCbU/rc7y2wej+hX/9//o8hSZ115zaeEvePTN/IRoRgT3e/dr2FpT+eWQ3
rKwNEpws+f9KrWEzdAIHkSwTA7+i+6/lQM6aTPSU5Xdv2xJB8v42ABgxL+q+2zeMPz/QfX35v4k1
8rMh5SeXGYgexSWj+S6fuRM2M7MpdGS1ZQoV+xW0oRfPMGH+NgX//VG8uoAKHmo9DpnvlzpkWdU6
wjO4eAtFJkV2hHEkuoovf76rX1KM/7oxcoV8VIhAxqb7VxC8LxfaNnUZP0v7s9mEnfZHoZZdjTDa
rhibf/qtpoYeo3AjtxpGld44LUaDSganuma3RoEIELRoyfzcCJfcg31faYWe7mIlNlDNnUYL5yxr
rAUlpy9911Ucg0wu3LpDGIYbDjtTY3s9ncGMItV2IxeHDsfwyn7W8wqPw4j8oOvK6bCnJOkUIpkZ
Jy9zyInkSDUuOGj4WXXAvIZR9PArQPEtfg3C6FtYQYQesFngcGcZeztqYPxn6UZJB8An5mi4hwEz
vEoC2kYEnBNqgXnskRDLG/07OCR7MGe9xTYtxVFmu90GzgZApB8qWjXUGIRA43utX+YjRNu3lEfH
tolO+S2Q+RlBUVmbeb7bbsTTJ7+byCxxtig8lMhBw0dWMLmIFGyqFVkSl0vVc54in1/m5ZMk7A3l
nUe3c7e9zD3b2pMB/QSjJQajsJ/DwhkqQ3dIi7Ei7UoGxqfKEMFIChod4zzGRF9FHd1AlbiHE9n6
8zHpPFd1n9QaTlvziXrDXtEiBrSFd9cMPUWETxk6aDc5IEJCTnBKTQedI4Z+2pt/Vo6efQD1Y5nF
i6OWdQjuSJvp9iN8x7wQx7zuLZuTMAvHMsQo2qmlH+tm5d0eEDRvZsWhR2ZiignNHBXEq7vq+QaI
z9BvEeXoOeM0HQaGuigQs/7s2uUwv3p2BcPsoF0C7jqCNVeZzzWZFxzNwVvJ7ddahHM0TLwb4LU+
B446LT2sw7/iLBLfe5y41sO+6bwNDXilRIO1jyGZiDpEEQOExdhe5bCSJY3PZQhMltFcQKP6xCLe
BI9tHVpw3zKVqCgFX/C4w6nyw5rNmuZ3k7zIbAlM1SzTBZmM5sEHSxIvuHDv8IWXNjnjyXyCVBpe
uAns2IjZl77mpi0/g+tpDkvowHMPSjmcOeySUhI1LInWfmkKpmM9t96NN2ftwXdT6GedbZlT7i/u
MYd7+mHLy8E+EpUPx2C1QWIVvVd9S9vxUThue21cK7mupn44qp4UNNqX5GLCAn1Iwzn46IPmo67f
Zt+zvtOHMgVUiKGvPij64l3RtYFeFhqLZFS3yuVPB2sNkbD2TzN/8jLgPPZq8Kyd0T3o711Y0GN5
ccotWkPcNmluN48tlootKknR4GmUTfI0L1vwtUQay1F+rD6Bu86OthjsK9emSWzUWJa8cUnTnQzU
0x997uuPJA8z9EqDBBlLqYfzjNM6D5OAgHCCHmYdnb4CDTK5JBxYCg79uoxXsjeIdRU87Vj7IXjk
z9kkwvUSBcL4rRdu7uAEbweOObCvYKNJFfwIBuVXMEEsc1WFyBEOrjPkHxEvF5yTquYaAavTAY1O
m6923rc3i+/a173n7CNUq72Gmkzz1UI4e2uDRL0k+23hdpepOASsft+deZZ1tG00muLY3Fpf5rab
f3SWtcQic7avfZ83AkVBi3xw23pGblq2ZYRiymCp2+ZiufLGpMPT67TZ3eqgnF05UsXTLEt55QZ2
2V6ZhQ6/oh3FtQJwE5HpfVbz+s0etb5zHabP1I/DgdQixoRkqeA+qrWRR9cfakCNrvmy7j7c3Ka8
nfTRWKCBgIWIIhoY0Cjdr1Smm0iKsj7Du5WRsKsBmFpdfOxTgIpxMQzJE6C17jNcnEpE3TIusXYM
CNyc66PiGpBzY+ItwD5dhNj3oejTMq63Kf+aV+0GpdaunusdwdRi5PgYUkS4bIUJkHfb+srNavdr
H3jLTU6+f6LsAN6FpM8AGc0CLpaMyY0X4LWMaM0SfjUWQc0hID7DtZv3HfgyyAgs9B7YumzzLwan
Se/R6aDtmFPzJJq6PU/j4pzzdvK+GqmfZs7JT1tHX1T647orhuYq+bHyQM7p4I/jkTBwfRxMqHRk
3I6KLUhZ8C3TdAmNs8VDEiocu34fPoX1AERraeWn3Ojmddqm7cfIAD9MfiNuIbHJs81OceiWbngk
vrQi6ATTjWX64mWzm/osS0ejzCKdfJfiPGYvW1iR7DwLyAepwrvwKczEbV/n50KN5gltl+T6J3Hl
2LU85Z7sv5CX6+7DOjUXzlqGj1WFMSbp8+64+Cy5HIOr7K6mq8qVGd35vu61+WSCwP0mi4nFQXTr
dOdC5TiinZw/OICxrhcD4yubAX2QtwnqM4wz98DxGIUlaY/wcrOMvtF0DPi4iSB9CkidfOm2YPjE
hp9cMNn8282xBjRMXnYqQ61uqHA7Mh5Qvh+Cbbey22jR8JdazT0ksPSejtktWFrASicz590X8MJu
wuF6224MuJ9rhEoF2YGq+ZRIvPus2dVylH4RXDjU/OKp3ejcC3SYzLyxvltaoEG7WZW7AYxbq4VY
9+CPpLSDm0JJxOpHGzhVOUSwQ/XNDM31nixLeWe5a/1cDuYrv5OQ6M0AtlVEMBAg8rtlx/NGqnWy
q7Bpxcto0Qk7LtPZvkXqMz5lYpq6cypKnBFh6viYAxoDK8Cu6vCKRjbtgToubbEn6t30Vd0qf6cY
hlNUSV3fNRb1/uvVAlQIEsueB3MDFZpCjwMjf76s3a76IBfX+ujXYdbGHl3tmmMatuYhT7KpOlLy
XdPrKiua7GCZWiFCpCmSdfanvt8e1gB4Z3reQw/7EHZLUzZg+dsGxPhVwZnclBA+iFxihYt/uiVb
kvexHJ3k0ww8bY0hLXg3yPW0c5gdQsTrgYP48KwyTn+GdcQAAfUInJIaWRG4Zs+/UmKx6/zTJkE0
AhVaOnAEV4LFzr4MXCoC526X9MMgw1n/COIMF/4skjLEAmBB5Shiyw2Xx0yimolE6pYfm9WxtvPM
QTOPbb8T9s0c5sAMhCGPf+uXLKcHBHLboSGzdZULwNg4Y4qrgZ6fff6hXC0vpN3hVNX2Uh3I02Cm
QqXVCpqpD4ObB8NhBRNW0q1h7BvmQ0B5Mx6dVVRHF6tlCqmF6iyIJdK8MW7sDsJjtVL48ce8uKB7
gWqOCYXC2yIjTXrAVrJcyMSFOY/XJ8XUSRsm57JITEs5clQ+bJWZ6rc3iOHOUuFCzyAAZUDpXMAH
MbgK79lpLfN9CglNpMFSA35dO/IIn1KMIiaES60mpjaPFA3YTeqBWHIbn8BshNJVxqykAz/QAFRY
sm8sQl3gHVN6e0Qq6RyYkEXlO356bAVGN3XrAK0ZnyjmVvoi7wL3azJNLxvdFZ6StH1JwlblEFnm
CpiKnx91oM3ZZvOwWSQ8Q/nL3673lq13RtJAfkpNGLddu7WRj0yzhbSqqkcDc+VgDICXEZwQ6+s0
VN+GRG8nv4HQ2CWLvqXCGNixs/Rzd9jYbNz7sE8l9H5jzCGD+EDgB3YI9ViSzd/pP1N8pA9CHxx7
309usMQ1j2PXD8lxXJJJX5I1TvzIqpbwsmpo+SrqrjwVnVaPdWE7x3BIm+tCK+tWFIuL6ZGiZZP0
FK9DjkUHIfT0lXb2EE4WIaA4+mzCBzuEPnlsHa+5Qz84I100s47CfraXuCuSPHbB0bf0fag0GlIE
keNl73FzR4DnzuOmTfZdU/fuzjn1tYNhUs7QHApzxy7P5p95BQb/nPiCS9AP7DrZafRDLx5pNvCc
Z4nzslslT4h2wnNjh9XJb/383sptA8zJSz/bdfVU5ijBEg5uJ1/o/Atw3qGJlGyaL9LW5moUUi80
Sl1yuGokR690K7jpxCbDnS1TzGFXfsg5llxNs5PB75b+S6FB1BeOnG8mKrcH1XbNpSRl/EzyXRT7
mgYnSuZ2d+tpGjwXVPbnfRC633bOk03YTq+wSAGUeW2mwMqOJc0M2KEqjiyXtaqzJu4NjihqTRtd
XDt/zp1YlqwjkWdlubot214A2E9BaYmSa4jy0gc8XPB3Y9JfjAmQZOqy8kYB6T9FyAn2l+37qmqb
4T8tp7Y0Llop7Rc23tlEoRXM04U10Jh9ANhwkXVKPO26gZOz0X8sylar/aDUkr+OU9CyPXDyPDWj
Rg3VaCVvKN2Z63ZFVBKZhJDmZunH9hVu+JLFPWnGKcqmcvk2DCtzhUnJOW1syWJ+n6haTREVuelY
55O8IkmdIJmCw00wj2z0B/bCSZ8qPx2uof4azrKEI8Oh1J2ljlZXofm1t0k9D31ZfvHhSMVFL/tD
aVudfTfOvvNIdQ38ECVhHpY3zGl5ngmqrlj9auAqXZrmhHIhoScqDqu5k+nsWPGodyXeWtmqPZp2
wmGAIoVBRFcT/LBuMZ2SyaOUUhVxXhCkmeN+jIUEvXYZnBwFonz7XPdjXXwQjTP3B04VumBJCz24
zrFxxqRcz5Yt8tr9AIZXBwA9O1g/JbJRq44nK1hyfaJgViz2bZE2XhPGnLYXt412S38/xj4brloP
KfWroIxG1NzuSkPkVVfFNdRyAVi+HzmAtfflRHZIRrQfGMPxZMYWSl6SFG6THGamCmUU3DiyNtG0
dI03wEGAdn05pqNV/QP+d5nUETpPVtVHzH9O8ahtQe3l3CKUGiCFr65l5xik24L34FrIpcYcJTM1
gAmZO7f/o7JCH2Yo3Lp6PYRtuqjPiipT+viWrLXaveAwlDQVe7RoBba014Dg9tI9eoG9DsI83Pzv
iavtxTujq4aRetk5fZh9Gds5tVLYpyS6LE62QGc9tgiW4+F5TEkoBDcDAeVyZ+ehDfd9THqY7+eN
6hZviy0vb/JXGYz1VB0ULZ/X+lqO3N4W4R4TogcB1ctKP0oACpl39BCqZhI01tgBAznIbCDG4eyQ
dKe2DXLWY2toDgUqpFuBmIvQvd2ZUOsOfRgC95wNfrWC4UvdiUxqFiOpGssZFzdsnaw8tjOKGxo2
m7oJbjZCv+CordLTVMEm2FZj5Lhd6B59UD7umbpf9dwGY/lkoa4ZAChiPovoPbBsR9Qm1Xe7Loiy
UL+npjg2Xh+mh8mgU1miTXQUHzeP3iI5KvurMEume4U69oI8cAZSDb5+IbzxNscPXx1bWSHWmkIK
wa1VPubhMoOTJoTzI1m3Kx0R6rmoz+AaUTEuQTvXmHOm4nu72bpgaXUrHXnso+OB/qbrQ59Z80KA
YJVHIlBOiDpvlTobzx2qg66C5dXa9LK2QCLnznmAYlqowwym7JuxKWBDVZo4GuDnpx8IhHwnPRJO
mP5iTFUxfU+sZc+4EFGLOqbVU3LCpzVpCyi5EyDOER0EeE0bk+boQr69cPrG/1JOpev0sY+zFKTy
JjLFCZVupndVAE7sIGw1Dp+RPiCbiEyLyi5G0wGKtx5hILouya27hJN3FbkdcfjtQsFtAUFV+Ee/
8OB5Jj2oWYTXmCvQ1mG23Wk1Y38IahVSkrKG9IxvgRfjLwm4UrR1F11bdnk8kjB7heFqGBs6/Dha
dsN9bu0JuyqMAl72AatqANUabcUPC/ESycO8TW4sluH+hcPlnH7088rsUZcU2QURjHdlXF9lryyR
NLKRk5s/NLPUt8gkk+/JzkuPgnlbkKvpkcwIjVIWeizZ81OwqPF+NmXKLWBjozrsVw2rqV9hVihU
+OCQPvQPYd7Mlw5Ji+xAL4rsP7Ok2Uisit69qN08R55o1GOnk+Y0iNr+7JneiUIfHWJqyg2Ffr+t
QBbVeoenUmQHMdLWnBNKjUA+zKYQMIJnUKf1tNMAxKbnhcsN6U8wG07DIBTpR3aiQkSd1ZYYC2Gv
yYml18LvkEUA+ZEXyqQHw5DUa38rx3a8SYQz0fxKJa1/QgjRfpoXf0B1PNCvLEIN4L+4BvJJBCrB
/dBZe8TbB5iJI2LqNYu8QofIUYouSw9s6DnKK9Il9xuw0T7avLb1jsWEwO4g7So7bt3C7yQKOR2y
kao9TLL9B/pgfRSa3lDzoNYvPqvFdL0M2NUPZTcFD6AGh5GPU3v3FjQ9V7ISdJsotbgOUnpDIBPS
axUZOPbXlpWK17XMiqsFzto9Wr2cTg6B+IorZqSTTg9QL85UTzNUf3az9TDOa07/KxMM+jim2KNZ
fwFZX+eOWNVp8Gb1bOm0Xe7IXBWQZt0GcCldGpwvWYjiIQIcYe4aFCb20Z/VyqEg3NtTdNqGvk1D
qPRToYDX0+qZ/XkiPj+kO2R9f27eh1nOpKGlaPRdUFbyc4fKgqYiY/kFbHzz2Qx04wFtS+4RRSVC
qWRiyJfmS2LNNm2h+sWKLSKPWzNi7+nJu7zUyWhdmpxJfTBZ4X8YxqG5GlSH18P4xQ15Af8CVnPw
TMY48xkGiffawsM4Lq7dP0yGNlZF3wy0dJqCeY/W7ArpTE2Kx+/74KKXae0dttAicKoglZ5resKX
D7hlM1pGbKD1GOp0lZFqPBK+ONf12qRoA2fnM42yls+hHpyo7Ucb66QqaJhe6n+QFdsHV7nDU0C4
f3Zc7bw2KNA/2/yKiqyFB4fk/3/YO4/lupE0bd/Lv0cFXMIsZvEfT4pOEkWZDUKiJAAJj4S/+nmS
ZHXzHGrIqVl3RE9PVJHNBBJpPvOaL3BugsuJJv++Hjp2XdB/B6Dc3dS9OUfoYVemxT5YbsLYwDOr
tdxiz33Qon4eKGeDEMs7qmjGxdjY7WdJsWMTTCQqqKSUywq59erOCHL3o0wc1EKQ7jfO6rq0aIWB
tMwc537uqf6326ymHtT+4ILKimFDDxwW0xcy2qqoP7SIs7riupNJwymPqYbGJrUN/GdAAtMsi4Ze
Aw3H6hrJAs0RHG24GvbGqcypS87MPinkcgaQG3OHKJ1GcS8Qd80OWmKyc9eR25qdsQkG4Y4th1cG
moWeFvgIiTeEZ24A3lkLYWNgIuPeZl5rTmf9PFHFXHn2JHauW47BN68sOw6Vps7yCfMGXySm2BDn
gVNATwFpdAAtLhgr4MiE8aCqZrjQbBpg7K4ACprU1S+zMWZfbWhoAtTbopSH+QcdyxSt+w6ZsEiD
yFmDDW2QWMaLiWqqE3SkMKkzeW17V6FiOcgNjdiAvA/KUDrJKymRNas2Cs0Jz9qatdOr5kefLYM1
r/grdTqvR1SQuQEXTFma4RBBk8Toj4q1fhMXOfEw32MEOPjN596IF2z3tEQNPwML73vTO6NTJMzv
5KwiHG8mMwz8t5TtTqhvNP8gUCO4ToxJV9oD+HCMeihxKYrkVIf3poRF8tT1tr1M0H5qEaoE7TkG
Q1mszQInG3/ltzlEJCwgTW5hnPAm/5N8aHS93jY87vbyWD59euiqmOTRPKRXdPxYqZhRBYlT/2dW
1ZrbVDwCP4osRHd6b1S0y95oVB735PWInmUyG5o7TMv31HOdomHQmfAlfhWPIyKIowEYjihbWvOI
sbk9ILjBnAwoH6mkWbl7eOX/qDm8IWhlmVoM7V+sF62YdaRn9f/z7z++F3TvH+WxtAbW4//kSckh
cP8KQNRYELBo2bOHWcJP6jVB8JcL7MOhl29TOKOf/y8pB0cr1qBbhc4VEBwPVM2/xWzMv2yI/SFd
GI+iBOf+P1FzOO2181c0/sSCRKc74KcrWVq17SoMkvBEMDBEwRt0OaBoq26fzcmbTCChGdaBT6QU
MpoJ6/1kwywWrSaK+cYBwIp1C3OCEKY3g+tihIX7xlbRZ8Kzhr4eCzYqJH8ouIAHhGbJPDNR5luA
0sUN/jBbVXhteu1wyclC82cxp5vaK9K3oBHOicicfj1f6ywIE56XBSNT89yeDTllSjQAFaNDOrcR
Zfam6i5oSGFqWlFix9whRCcMdSPH3pk9YSQpIsz7vUcNqdyjL9uvxTC446qfSi5kmbaHsJpwop3D
1vxRArygdK3wtULieD/i77cvkOZbg9otzwlyivc5fkv73Gi7T1bnledQVOsdzHk0uuYuvXJjCNkb
Jy6T/YwQ+FkaK4hAnSre2+BAf9HgXe6SzG3v/Dq+NPs53Y5+Xq57mgeHxXaySxc9ZhTUpdO/t1Vf
/F6cpbpenFF+ss1UrkozyneiwWfRwihsjcT7eDDxeNg0S2Pvg8EEAQMVb2slVLPyzlHvfKurrkhh
gMYSDnw3sd095J4uT7YGSsdIfyFhP4XY1QQY6tyrAOkObykmWl1L0q/MZiSGbgN3Zyq7/ZpmRohu
8pS0viIJmkfQwl9DYYtZXSCKL3d+6ZOrjRHrHO1YxAsI6IvyR9/69VcJy+KzDDP7A8YwYbIeTRX+
lAG0oRXwYp+2JTrPyMDLdNq1Q0CkCKAr+ZEleSDWdNryazOnlLUGHVBd+FCT3s1ULO7wA4MUGqUt
BU/deJToP61cSm7XAH0/JBPq1hHuxR/wMPC2yjLbr1DkcPaZzG6HUaghVhP8qp+t1lhLyuR+bmW9
iYEovovRSySlXURSbBWTk5QRTjF5sXxG6sB470CtvzAX4LArNVkZ1doBe8wslZG5Mipwn14qziKI
c9ycyPw7c5pdmDLuf+Kx1v3IrFnm2yVevHJrdGl4zhQoWD3efdPl65ES31WJvv4K/ZWfJpa4RN4I
Sht4zGRZ/ClUxJN4OuR7o8bJCSWniUB6xN7Wdk08lVJ0K+vunTRalyoSulaIvQXyOwi0iF/2vzkR
CteUqGY6bV7zIRpz+8JL1I2YxhHTiMB3Wdrsnok4GX0MnG+lNfyaCt/YidboLiFVLj86JGLWfFnx
o6Yve01iAexs6boPDRSgNTiHD0CM020vli9G3zrYHST21p4XdWX4y7IdQ2/8iFVjjyNAiLNk4b7H
2eAz4seVfUipTQ/uqqNfMN+XXgoIIhp6wiyvB7SC11ZQI863UFjYZHGRAVm3+zlbz3njLRfBiJXY
WY5l7Iz1BW0bcxUZBFZ3mRqhJQBw6hXGh4tRNZseA2B560IewFtnBTA6GMZbf+6SbWgp7DUEJUwa
OhHwspVAIGoVdihS7ccBLNAX3KyhaYFZtKncBqMyN2luzMFOSZU2LqSQDsx+Ni4xklVCE7rqdIiv
vIaG1qoC+jLexFR+A2dVe41K3oWRMdAsBq4vvtpY4Lbg2srISLawJUP7TgIKFzsqn8L/6U8UPYEh
wDg6z2ZEKNqPWQF2iUQEU9mvhqizj+FQpPvWLDmGq8IXh8Hs8jsft26NkkbfeTX2nnMOCKvCgnIZ
UDJDJivci86hqmtHzYU1TeJgF4bpUyyYyTqLJbRuMeCM5QopbP61H3nRx3nux3vPLqmIllZZY1vq
ODiFg6BZ9S7lw6zP3bNameU5yUG47Yp+wdGviag0UcSu3jWuS7fKH3xrZ3kKPcM2pW5Zh926VGYw
rUB2kAdGUfiNzmGxbnCu+LgoqJY4fRo9yfgwFu8nx61/uUSSFzwIiocZgHTq22GxbOCc5FpgFGMC
uv7hdS5S7zuOGTyfQyl+h7Rc8d4YkbtfZ/BZyjU8bn4mjK74TTc2v3NMlM7yTHoQL5ei+hgXCfgK
BSLN4vDIvJ59m2/+EwX+b2RNAeaC6Hw1CoRcfhwE6v/F3xKGdoiel41oArhkkNU6zHoMArWcF9xi
C4kmYcNU8QBjP5PzghYPqJQilSMsrfvBx9PipkIrfWHjiiYAoEVCN/efxICODk/+HTE9KnpZkNTR
GeE9aaUehy/kbXNRAHj8lZhLLX9zl0SOuRlHxKJoHXXSnu8kzKhup2YnpzaiQCbfT1Few9+rRNXY
u9rQtVlw46D4kUuJTMqH2Hgm06cW/zm0clq39hbc/yJaiMaaQhqALzpRPRVoGnO9sq/RXKwpysZm
bYyfkq6nFQKQMEa0w6XsTfF+6U0U4B0V01TCgFFqHkY+TkYQYXMG1ihdzwo7E+MNWvUJQPtBy8ux
4Yjwf4Ir9HR2cHCzAAEu4hdUM9wXodL7FMooXjmERmFMQQdAnJWWxe/Ga9P5FkK81mWxOSl5H6TS
4unTs7X1h2haq1wefTDkvUJL+GCzodoC1T75YL60J9jkbfzTyk1YQLVLreB8gVdJiSAxvBRsRwGm
1ZIrOuwBWpDk0BnoCLOG4w9oQusl+L1ADpbLXJnJdonw+t0s+cSn2HbdkhARth6cS0hXGfpqy5JZ
/FpBZiAaUAmK7ukbYftxJgJymkkmkibjQeXIYy8cL8IoyVBjz/LylzlSOPlI89KoPhR5VC03r8/e
Cb2BgRxk8igsCDJpcjM9uc+C9Vm7Ei3eFP1EScCm+V/nUebCwDPZ4ZPjS/d6VJVWS5s9kaOPUEM5
GD5w0yK78PqTHJcR9Cs7SIA5GtOJnAmI9eMnsZx4NsNJej8HhUfLlahnSS2pLQyK4ufEY4t4S3xM
L4xnO50ROUxcVKRYhAHp0ckk22mZZ3Uq7J+TFavU/WUTamMcHtU9ayGuGv3a+ez1yIu8/qonKZJ+
V/QwbHIcAUAWfbyTWcerx8rAFxc/Ve6Kwj9gnld+ysGUNDD6IFbH9fUULpFZXFRpW2qm6YBDy51U
fo2wAhKa0RSB44qK8L2UkEXcdTKUNu67Q9wG86EfXXRoDq8/9IslKRwPtVhBhm76rJmTZzas2ABF
4Tv3eY+197xp5lpLdWDIpEnR/3QsFr6n/4NALTfFSYYMmRv8tMzUPYW0PsDcyc9Rn4hsI2VJvD7U
i0UgYNSggAcmzTKtF1rW+MkHNkJB5X054y1LGd4IM/SJkCGFnl8VXuXQPRsqhCxeH9d6OZ8oRXnk
irCokEY5PbYi5L+nuhXGDygjlr2sQ7pHPd2yAPMxACpYrqr8wDbJ/O/AOoGwbSgSt2G9RrjBHm5T
WL1UoJEPWTqUJC0Z7pzSs+d3ophdFWxef1q+9Mlm0Ypn4uHDhzBjqeocb08RjzXOk231I8GYkq0o
g7lbbhRIMb7PMhPHD/tQ1YiBQP5PWR8KtxEug9KbZw7LMHPj+Z5vWcjfHjJ+/IU0cjVEfbDcSv5+
PIBBb3O6iAnCwxcVh9T0QZz4YERXQ05L1XkQQuQaLh1r4Isk6GRzRBsKbcJ5g1NFHryno9JNX5dZ
hxBAEJaIubCl1MADc0k1l9d2G8GKbRIAEZRAXFn88kZEwa0VDES13LCgQ/GlTPHuu2tR5OEZrVqG
JY1iOpNfaGLUstz23oSO19I5/nA7tFrORkn+DfxvIBdMSZJ4Fd/MTibQF4DwkjTDr5pWr67YB/wN
dM5NKemkzjQ+gDerEZgptATUyfmVFCZf4e3FMCXd+46WIJcZflVaokZBMEMVR8YhQ//NYcXSi9FQ
+669KwdET/MVA1Faz5E7NOll7uJjuh8t3HneJRTY+/Me6BNraQJmxdThSoYqUDCgZoWMWIQgJxp1
oB04ROqA4ogNzqasYeY+vYCQ3YNwnU+dWm5wt9EqDMIsWX5qivWB+USRblSkVedSv0aAd620vMPf
f6OpG6PFrQUgdILhJ7znaeUki2AOeifVajRTnXAQz07FOyEapmfVzbKRmRNB3fML49gl2XmZtz2C
J1YCVavYOoZP1DbXkaZa1LPf8HocXXq5VGHHreVASWbRyMiTxYeyExXOLtKhzOWtgKDZ7KkBqgKr
JobxzTdzJpM/SOnbwju+i7sscM4Nd0rn+wZDUOawmgbJ+ILz3oo+BjmMKLlZ/D7Ix7OIioMmOy+l
jt20ux0/mz2iRV5ChrWH4gEaBSWyGKBeeWLfHjgFtu3iPCjy2ZFev63TuLwaWWjjDOchTWD+SjVj
DNltetRN+Scj7nxOY4AhHY808/b8y7HHqEvS2KPz5K09AGzz/Rw0MBg3DsRvqh5UKHk8WaSBjtui
wczSK6VL/V9SbJ/4UejMusck3VDPcQO8Uf7up1ErUi2Br9dcTgjoYuQ6ofECyMXTS1SH1sNtHZT8
d2MFORvYBxOB5pJaFqIMKODs87mdF314JBmBmGwcreuUoD7DH22hefElhCJupB9cW85w61NhYBaS
ClG3+TBMeH0XlxpiwB9sWtXyfNSVer2qnTTV3aIsXNBcnIKcPulGmrdo7KYh9ouBC29rDfcjkcvO
MymYAMfDWa/L8MgwgXYtOVLTSKEuN2IG3mmvA0XV2t3iIgOslKsPSNmVJ8SQ4RxOyt7goQccO71G
0yaNaPqiEK5PqxRBSIsmlK9QzU6Vmacz4J2mqzD5y5UyRrCByucZI0PxbRpcECvxvVSWlows6dbF
1ceQNNwFwauqcAqoEaXIXG05iDlutp0TS9q3cd1XYfg3txuhxy45RI7soV6tsC9wM+9+GYUBoZjD
duadQbZmC/lzm0xJgkdghQ+pjxcBdVUWTwqriJXYjTMqZAgH6XVpIhLIGoqcFATiu2qpFn7W2EPf
WleLgGt0p5qSWdoUGd+jXE2mYfXNFR03myMXQ/qer1RaLqwydIqKkb8VNqY+BXsmn5VrpghADDuz
q0d+kxSm4Wddix44NqnmoMudndQRIc2dmOOpxrWX+esScE5XA7PIXrDsTrGghqZ15uqMr6/l7wKQ
ru4hyNXCg6Ob1jM0jtkTz89xyXU0zLXPLU8vs2bnBRjvMgnohmuJt8kTaWVwKbcz58McJIZ7PZkz
Sjug9wp8A+umK3mloGqrFl6lraMVGKPZfF8EDdnIUx7Cqa8nB/KoU6HkSLW3QXg5kaNjnCE/toBy
DnBa3jTRWEZbF/ZF8/FJqg2vRE77YR59ntiXo8EsVShSsbEltg5aVDTFnSKDKfGwrIt01D/DANFh
4QIz0YEzMnf6uFc0opc7y2BVOgDc4baPK6Le2GR/YgPNznWDSPh0u0GY11d2yrG7wbS37fCWXqwZ
dYNyzNuPZjHlt0eyWV5ZD9nOq4a+vn+pnQVLIm2+UXb1FiwL/yybRes/p8hl5B1FIUeMdbl6W0Ir
51oFK9wN1rrhG70hoeX6M15eq7o15u7rkZCWbNxsMlZhbs/Ypr6ipxUimWG2u8heqIo9qmp5XXY5
mlBsjpS1YkkRjovP63Cmo/wWrP6grwWcytdwcx9roddUtlBIsMpu1fko5q2TyBHGzaPiFn1sjAL2
JhYndbN9KbzlGq5a7rqSVb06kt/KAdG3NW7waL5MK3Pwa28T/l+0uKRw+n7d+3WFObqjRGfu/4Ei
VxVk+PJuLIFYEEBAp3OM+Kq1eRl58xR9m3OO0uSHMS4qqHBjleoLtS6cohafxlnUtbupo7EFzleZ
WJxkh0dlVBWZIxsGbQgda0LTpd67b1Gi1NdKyEHC5sbYVd+1XOBshwRUNUcDrqYeR0lqzJEV7eSc
j3GuX6weg3cLBt2EpCJpBq4eeg5a7KkrRWwv+9n3+Zu7XgBVWlaQWXTm4Etr4WnnRwHXvilS74so
FZpM2HwbfhbuUayh1lD3jeCYFEoR2QcZxU1779qCKHg0id0MJDbGmrNMBqm+NCJjREp9AwRJmFuA
yt7iYE9ho7x6KOlrcqYUfWHyosQlAfUmyGitPhALLNbh4tEDJTQZ57BjgkB26ZsTtaiJJ8XmyWfs
3l/8avk4uELLA4NBmvhjWk6QY0ah7czzK5SuOFEy19dav7a0Qp6ojGpltd/DFi5wun+UurW7vvV+
jGhwVDvPln55EVdy4FrsMDAmliprX4csSdhpkdsO7aXO+t1jrJmFG3g9QJZW3IfUDWiXRBNzG5qt
YPo5wzVNt3oo90AZ1rfU0w3mWhXzqA08OdG8cNRPb2F6zkTWsSvDaj+noPV/572hba8C7hWeoEem
jeXz90wsDdp1q752FiJSv0z4i/ifa65SZpU49K4IiPRSTE3igA+imCLxJQdklUHB1Z+RC9Oy7kj/
+u42aKKJN3ZkqWUtgd75QLtKjHrG5AbrXjMKvw6ZL+B5ACSMi/HMJRzFWxdaOG9lLbUuPrVtP6TJ
WW2WOqgwOzqVmHjZs86JA/D/3peCep01rdMR+HG3cTObKCWGOMx1OVR124qDWcdqCG6WLrGr9MKL
fJPnmRdX7wMHhC+vOmQEmbeYWestAkFbF7xQ7ecXogHI0Hds5UmN04Y2HQyVCCE2e9/YPgShDRog
+naFyxZzaYKdJFBdO05NFOg5IFE1dUevR5TWJZG1yQzI39Hil/wD/17/NlEJQKsxD3yuSyvhuYBw
JL4ODSnixzqYx/yQh3ncHllH9+s278eKj9oqNGQKOOPOEH8DZBbTOkZHHJo3rQzWQr5OZ2ICuXNb
V6/dvLTD8rIYrXjocEZQgQUAsCtg0m3yEUZyuu6xjGescgFsf2s+eDpIZenQOhwqUr7YD9P2+9Ai
WFRgHA0/lMMFCxwoqaPVZSUcM5t1VqDvzMzKWpCxmTCc+CDKDQkvSTz5zqDMFwSiR5v8CfjDjJbp
BJI5+z4k1sSkRI+Rj4rNgVhDVUHL2+ITnxEYaGsAzqtgKUMCgymOTbKvMobfC5qenAUMvQFh9F5L
BC83pjGY5hoLt4R0BBINGjiHwKud/tZbcgdBOmO0mH96TDrp9j2wn5REJksn+WB7dCAf1xXrI1JR
zFfrCgq6MJIDYwnXaTsIeksQGCv6eAQhnAGL1ZDznjV+XY5K5w8sJ08wPKW9aNFHZc2Z7B1qXwBU
24KjZukfAI/QU5wR+5rvH7deOSC8BTHYwMO7gCdUoTq46QaIyiwMKM88phE5s16SvhmM5bXpTtiF
MSGLzrgFCuBM5AgfiS1Otz6uLz3atQSv8yjjPWrCU//em/wFmjJ0zvwQ0ExXLReb4SK0iVHywNHp
5VnFnwndDgP5vWxKHYnapc0pvh4fs8YpizN2aSMHi0OKgL/3YAyMnM5bQJY6C3xMLPJo0Q9dIZ81
x2t22Uy/qgsWMl4XsCsLnSSJjv56TMqST5pavX70vpy4CbeYd0VdtzWm0kX3qqY4wi8uMysKfT19
YHV8RiNZA8ZI0wd+i1roDCQOwq1ONekMfX48OcJJ6UC3sDK9Kl+vGv2hZgRkBzkJGjq+sE5LhsGk
wXhhPv6Yok7nmQPGnonYwINscpTp+pb3fWPI06oaZSrAjwLtChfaJYHTcZkKP+gyQM+z+yEQ/uKE
f1waeWDoWuXrb/dyKI1VsrFK0LrGIHmOh0Kwt14GqhM/oJrp86nyXGcgKOSw5ux6fayHauDzWjUK
thReHYHiOIKkL7pSsDdVrtGiPyan6ElkAHTarETRuQnbMGkLLTa2wKTIvvelK4B+9IAkg3xddzZ5
N1UI3dkISXn12fN4Mj/1Pkrw9zpE8oXiTgBrMPJPrz/+i6lC+hg4EO51Dum4beqfP+syTG1UdDF4
0O9wXpEQ33JB6bSQy5UU6vWhXqw5h3p3SCuIThBS6KelY8KoFA1pr/4eJoHTz4doBjl+hy+A3iJe
FI9vLrnTFgoYJ0sboAnGRGbqFM7VojMYxPQKviMFqs8o6FlUEXsUIrkg7FDfWVGIni7BxMw//0LR
1WyvOe0Kcfb6u59OM11T9LAo0tImFdYLBfGx7CaoX7HzjZoEefOcoOh3H4D34QR8faTTWbaFY/K2
DtpYPh2k0+J1RmCIhrm0vvXoxWSXXZ3r1DyVrsMln9g6anx9wGPIJw0aNIwoO9PkRUqcoOlkBXUy
WDhM5vZbCzSeFQTTXh9zHIra8gBTblQ6AbTHcxKu/Uwk3IyvP8ADqPT5DiTU0uYOyHD6OMUI5/Rk
ceMkt2q//NYk6ImWW3pZS7al6pGEEuqTDluGNtGhsee6+vx+KoobAvd2Z1t4iF4mZ+Pj5Dy5glD6
n9nFFerWZAvLo242so1VAIvF6YBerFIrQ/lHMwD0ZTnMfTVUYBlMNj7wfnroctP5PcUj4EjTmBK+
UaLbIs6W2t1ZSms5gLKMNgnDKGA0HBYG2GCyGOAv+joHR0Fsg2ycvuLruoWLtPYfC/SK0J5TE3UT
HTTBYH6I+GxLB8uRBHpP1UYBL6M8FkucV87tAS1ziixlRln29el/seC0loypLcBC23m5tHsyi8Qw
l/lrhRYpMWuMtDgJR7h0OgJ4Klm/PqQ+v48+OEcthDh6NIDCAfGf9JXpOc2a5Th+RS9G1xj7NPSy
SwEGOjOuTPUgbu7mYU8SNVkoT1KEzQv9NK8/xumbwyJ0cZhHupPXpvF+0ngpvaYc+ZbJ16yi/Hme
Fm1XfLKzET6orbo31O5OTxBAqaA3qRR5DkwbV5wscmDXcZrUSn0btN7jnZC+XhZS1jqyev29MFo7
ml/+OkpkiIzgpMO9AKj9+FKIxwnDknKwP5WqM4NN1FseKv8xZVQy3VSO3A4rGt4F/8+nYMO6nIQT
3pGsiTZY1ZR1KcGQ8uj+fY2iCXGotbg6UE9jMhQcndgVSSVhD67dydBlgKDzsK49GwJPl4lBY/Hb
g2E5vJwBjN49xLGhO0XWUOjzmoQgm5ozmD/pnO/Kyozdy9cn4WS+mQOE9RxEP+lAoiV2OgcC6awQ
PvH0qS8QqobWV9GqAHM1VtTpXh/KOVnP+ptyeHkALmA5cI6erOexqqmpWm50G7jVw1i9oHSaYfmq
ryaOeo6gx957DkiHWSinUldJn/6pHXpdITBG5HW+CNfX9UxyQe0WYRewHsYzI0MAcblQbFXUGtK6
yMb9DNWCvYOXFelxipgfaclT449ukW4iGbm02TtLYC78bKgK/cEXIRnFeOjE+4+licGiAoq2tiaV
0H58FFv2Bw7+aoMzsy4sP7XQ2JGsXUnPg3sviqhyOKvZKkZKIK9PaXD8+TTzAdSAiVIhOpTo651+
voY3AAWL8R5kYP8L+osCkhzt0YOXBbVLjT+B9+tOIdRhZE43tRuVh8LO8rsBdWuIjlBkaZrGDlTx
GYyqh2jxp4j8Vd3kkxqSNYbp4CxD+b4offN+qF1VrxD9TuY1vRzvehBR9S4xU3XJjZTgb1okQ7Yx
lHQ+L/SRh/MIuRO8DIBZuhuqhtmdsRgdyUEONHGNudONy62U7dzccC79uR3gqc9YwSPMdJcATTjP
c5sugaw7BParbKSF11n5N3AA4t0MpzKFNd2YFsrErX9rcz9/r5PKEpBTvYQSRqzUHip2eTv6Tn+X
Og5EnsA0XMxIqdt9zfpQ/cyNGnEHVynCoqg/yKlHlIsmRQ04lebyGjRiaqx6txjOkVDediOqJasg
kfJzj0QoVfOozzbd2Fa3C2TNDeGnJi4D31+bnvne7WbzB5qZ6pvlL+6npBf9OsFV5F3mq3QLSS99
9/qKeLEgCL80Oo1IRTu4ncKjeqHCCvB48bMp8R0Du1hjJVc4KDW8cXo+/KV/304sPfIp2waIgZEl
99RpbjWhL2JD+ksQiapYSo7NKbqqyANSsN+5/6G0i+hDqiIDfDcq5fXGGeo030OV8TZT3oGGAsPm
XbdeG56X6MJ84hpShA993t0VBXe63ZVFvbI7y31vDrL8XfROcFFStXw/2LP9OZSkbyu8+cwaLef4
2ilCPq/hFx5FjYwWlTWG1JvacP4pq7hbS2Qwd1YszO8w0pz1Ql71j0KEhxl5mH3CNC2VeAplqii9
+dAHyp/slekmtLEy2Xp51WEQ3prep9c/9PFh+jiYD0hRh1jEz6fRYLS4hNVtWP70TL8AnzWZt+Bq
bYUQSXY5uE5P7h1XxXvas2BWXx/7BITH4DoMIAxiAWA+Z5+GBJbhq8kFVP/T7fUqS1In2TuVzA/T
Mn2HQw3JE0OcTW/HaDw3reEdwPjCenj9MYS+oI+WoK/BmtjP2xbAMexWji9wK4sK2gcJGgI9Jh6U
09oM7iQ8no2iS4IVgYsFmF90E1IXRl1gklIVh4q61eWADgrkYz82rhcrdg8Q2CmctcCHC8QPIHRn
xmU6l/7FDJe6REfhlhpofo1dBqpKHo2xeb1gKnQ5wuuL1n4d+h8IG4dqB/H29+zJ9Mrx63SfUSk+
pHFVXxeiwyq5ilQPhTfpP5nCzt4bpZb58yZr3Dl2B7baadP4dszDRK6TxuQFkglhScwHaAH4spGY
knAnfnSFEVykyex+trSyNA43EHHf2N967k7nFqof6b5HNuvb+qB5ljH3lIT57j4qeQj/XMEpl3d1
6swgtZsSO+NRI8Zf/5wv6YU+aRaoW/BICKkCjTseEsmivC24On/JWrrnlM0gI0X9bLyjUCl3NCI6
TnoRtz/h2uV3aTx1F2kamu/RPXR2bzzLH5YWkSiYXiBZtv+icuTYeNfgG5T9QgoZDDuMIfkDHMGM
R0xZ/iJq938uqtfyO8aPeZBoI8zeUL9FnvrTlKAFTmDmgI2EtnYyJWBxVKEWP/8VwTHqNx6adTfe
gpr/RZoj6WEuSD4ip9/vZi+JtjV+41+ToB3qQ6IW6/aNOfnDksBskuolixNg3CkmdCn6cahgzv6K
fdP72HiW+mDnhrHxKR2+44rpr/q86c5rtyzO8smxLrvS507AI3y6SRGyAfJa4hSRIsv3G2x2I1ZB
k2YfX3/KB23f44VLksDhi4CzD4b6FMbZjoXAY46PFE+0hqi4VNG3ql0QIkKVX6BGiTnnqi8qFCw7
QZV3IxNPMF9xuqHCFYZrWtVFsmkruBuIYQ66aE/zozRUcpl5qTo0jjNdeX0Sn8XCj91V5Yc2/gmz
ZaM9UJtFD0E7qNawBES9N1jQO21KdwljbeAXRt+4ePiM8zQSiEhUGHfxSNy1rizIPwUNenIBp4CC
kjc5Qo3DKOm+4/J0h7nRvCWKVB87eyrPkiJ3UBPzC9/kDKHRt8a1Vd04YVrSLAfiOWHnREew8/I8
XqOHUV+OdagUarC1ByI6QMPlDFgRhGtcTuzPKIemX2BLdb/d1Ea3SA0S9sXrX8d6cW3BnAU+zxYH
M01SebKgB1xki7Bx+19UvZv4E7ebUGsqiShmKXO4sj3s2VajWhBjDVpR/U4WhClXS2TX497xK3Un
wjy+MP0x+2S3qKIgYJZFu1a2OZshlv4aITnj6an/w7a9netf//X/7v8n73QdVPzPLItV+31J8+cs
C/37TxwLO/gLtAcRqGcT5wpw+39zLAzf+QvtANMm9WSDQkLlR08kC/GX7ZH/h5DHHK4BKqn/IlkY
jvOXrikC/AScbbpEPf+EZXFc1ECGnKp5yPjcOLraAG336Hqjy19KO0brFx5aTjRIP6jdo27kVucU
o2X3xn3ycjgXbQKLoQiYKEDrUsSz25SglTShQz3GyqBr/JzyzFpwa4pSw/0YY8Gw3D/7EjePx91z
r7/jNEC/niuowQa8oSDH1/P4fDwT7GgLz21awcAqP3Sk/rdN6sn9PxmFCg0TR+zle6CIfa7Bkxhh
WBZYmn2pVoFtDJu5q4c1UPBu+/oox9fO0yiU76nSUHt7Ud4mZqoxzi3UKipluEU1VaCkNOXf4mlp
NimG9f+oBKXH43hC4YCrnwoUK/F47nJK9agVBu2qR5sTgf1x2iVQwN44CY+/0OMoupTroyDg2eL0
ILQQCJTow7YgGxP7s5k2xVlXo5bzT+dO0P8SlNQ07V0EbLXn64CqtJl05Alw89zEB+OA+PEqa4VA
EzycgbNYzZjcvj7m8Vp/eDMLyAH6+tQsNZX9eMwQcZ26GOZ2VTWlfY4ckaCqk0m4zIH3xuv9YSiO
GDYU0g9AEU47H3ZdYOTYg4Gs8EpdDfhM77C1A2Ymi/yN5O7lKhQeRvUkdrpsyBF0/FZUqsrAQNQb
PxElz7Da8A4e58QFKLfwmvTfP7w+i39YH8/H80+Kk7iRLjT4Ga8tST0OhRXVBnaAXvrGOH+aQkH+
ZGkmCMf0yYWMMNcyg/nEFzpvkmEtEQ+eN13aL9+wSm3eGOxPk0gFEPcC3a4Ugf75s2MwbFovUABG
VzFd4k0/tPZV4nnRmnbqvPGmwH0jUf3jy2k2j07HUWg42cqD2wPNS2GrWUhAatSVvU07hEnidInf
2M9/GsrDMAT/AZhTvn1yoVhIOGXGZKIu2Jr5prNz70rJBXHsIm7f2GD68P53hPuwwbznQ51sMETz
6lZZvJWA+A82Jd4H2dzc0b11L0Y3a+7aoP/yz1fj8yFfTGRqkAxZTGRiIiHURmKXokH6xnb+05r3
0OYIPKh9uJifrEWwvzSxjKRFlyzsb1BzkWsD58zr/8O7sNjZzOhRvCjTRCJymyT0m1WlinTlwOzf
pYBp3rgb/7TUKXLTMjLxfiUhPF7qbeinLRaRKFu2oYNyQphn57lXRL+LWiW3IedV98bm+uMKpLAO
oYy/SGXkeES0ViFFeyibdQRm+3zov8K7+2EDjdr+8wn0oaYCOuDIBVhxPBAyKEk8oli2SiID8f+C
OrybW2/xok5yX73M6WppVm2I5AoXycmJmxjAinOBfiXAfGelSmdciyWR27qu4305VpoRL/YwxLO9
I7oR25sBisxiuskbp8jLZemxdch4bSSPdNBz/L5hWpgDPrgt9Bucgd6XCoPPswQzAPXGF7T0Njre
2YzkEetQAKGRfhp6IOUZALgCyJ2kNDDN3B52Dc2D22poL1EBmM5bVVfbNqugCjH+ekKbas036GiJ
IodlNG+EQi9Pmv8m7byW48ahdf1ErGIO55Jkdys4SLIthxuWI3MASZAgn35/9N4XFtWlLs25mKqp
8ozRAIGFhbX+QNHB4EQGpOu6Y+2O/byQH2nIh4YdkCYrnFN6RVRkZ+x7UWkzuxDElfswyBHh/tfu
MUam7wmOhhLns/RoMS2FsiM3BSrtftS3RRmtlrxkUH12fv+Msttiy9QFK9IPSB5mxhQj3gqISSTa
qUadfQm+tgUiKP9hXnxgFs6Fx7ivofDabiwyShFai99HFEntaLIB7b08yvPgw+rR1ttEbLBL3Xfa
mtZEldaj0VKmgfvQ+vRUrHIoTrqsih8jzkHHl8c7t45sWZeseaNM7iNCUuJM99eSxi1mG7EFmOe3
ZqKnke/Xw1tzAukbQzVHYP//b9xdPgEeE9FvWEhhVTf9bTG37TWSGOtb2oD9rfQdmjAlvhkvD3pu
cbdsU7c2LIZt7cKf6vxaVH3D4uaG82XUYLIdzGAqTgDwELPJGm38/PKI29/4NCxguUCHn5oomXWw
zwWllc6NM6RAY5MBY0wheqDXxRRqKKpdCEHPYx2pNBmMS40GtIOzOxFIy67l7CJHvMyyOuiYTB7V
6Lw+mQYhZ5CQkAiismrvvhsCnW1rA7KnXbPVdUokVsvCu9dF6YRVr1/Ynefm9O9o2+79J+vEFdMd
lEu0wtIkQXE7R70VB6h+vQTR2fKT3XeiLQa5mt1hU7/Y/vyfgTjHeZUh4xpWkz7cZL5Wn9qm1m/a
2vEPnQfQVs0a1al6wV319UeB7j1lka3DTqa7m6RXgkwvR25/GqzBhwql7/cU1GWEGLK4bnsXV/cu
S5wLZ+HMzgxMqCWY4iBz75q7C4I3iTtaNCFCx0B/tbMQZOgQBg1pLl9SfjgTY4K/b2WQ5zxTnN2x
87thwQuoI6HK2unWxbX6uka/+QZ7ahNRWw/dTEQZ5YVlPfNJN7oxXQluIjpdu7u/z/CDHkdGtaRr
UpLFQxvR4na4cVpLvlMwh2miBwCLYbBeGPrZtt0uXSCbJm02gztw90UdmFidEESUtPDpg26GKNRi
pgsAkGdfkFG4XoPtTUa6tY8tfaKsnl5Hh8Il1jJgYos15olbXVlAzS7Y8p2bEdGF9BOyKvDIXYZa
2rmdO93YhWXQID4mAGt8mzSz8i4kbGfnhOAHn4zKgLsPYvlaIGamo8vlGCU8cLSsb/VK1td4+/yf
EONP9f/S3+3d/x7ufwtt54ZCYc7WITZw0Xq7eIllSENTkT61I5AUo+yh4Xu0fEXWbHltZOZDkQtx
BFC2CwxvF1xE7We5Mrsu7G09P/SYLoTZnInDy1fNmU+0XTNcjSwevK/dM3ZATSUQOT3dytloWXQq
QvRf/dd/IBLqrZ7HGL65r74uBjLWxQDRDVAhySWB6tAqv7hPRLp+fXlCZz6QRZUSLROuGe6aXYTy
zFpkuK9gdSUkvZByHKLSmoqIksiroBc8DMBm/jvSLlRgISeSdSnwxXCnR99roJuaSXfhLnuWfGwA
UF6UxD/iLrXkp1eMgS1L3RpaG2LOob8RhRIYLyFahfKNvYZQ2NXp5fUzzP2lto1ogDJAA9dg1N0O
Xzenv1kwop0GLKAwslg1TRklwYRhSOYk2VWjphSnBCc4Nbow/2iLdjNsRIzMmsuHl3/Ouf3Jh3Qd
Sulbn3g3/7Spaukn7BwPd8BYw6zgQIng9+sHAW5pAmLm9Ukt4ukiA0Bf86FDHxmtRxP23Fy4Y4xz
fedeOAfnvqYHdIYgT/uP1sfTgSBGN7q1sDmbolER+sxuqM/a0UA3oUGD/MJo59YOTBKbh6Y+qOnd
hQIfzFUoieBYMzrJbTkt4rojisavXzzURaH7udxbUAWezsmrvB7TFCJiMdT9mxaewAHYZH6hHHtm
LiwbjygiIh9qv3Jl02plAFKUPNXL3tG3tZG7dLLXlopoNOlUIAgbvG2eoal8NFJHbdv7Jfyqt/Wi
TKiezSUv6+eVjm0YGlEQmyks0+Z/umS1u7aOXnvoccskfwMSzzoaorppZycIXbqi/uw8dJqOHXvm
JbfUu2/coOsu3C/P8it+hIHyKm0Cqi3+PhEARyeDMcU8aXUn0ziMCnvvO1s5+vTGkfNsbUi4Kr/u
pwC/lJe3zJljQH5O0w+kg0OatTsGWps5Ov6gLc4sBdaFme4u8dzlb3DgwIcDotelAc/tnq0VxydF
dsnY39rS9FSNiwUxDYYC7WarP3o12mcvT+v51QNfBmUnWCCAXYP9c4Cac4rVHJ/VhRcQwShsr5dm
9a7tJMgOLw/1fAUZCsKDxdsbQOj+QUWsdIEasYJt6eRavLRQb5CbyQxUQC3nVzbjgHphdlvcf/LY
QUGKk7dVGglf4FCfbtqsFI6C5QdZvak1JD6E8yjkvP4Q0qti7JDNH5RB1G2XWe1V3eNa8fKMn2/X
jfaC5ysVdwgZ7u4iqBuhp9MsW8CFfRpXrver6r1vTkOBCiuQGsTmpazy+ab5S7TZvilCVBBJnk54
mLGsMg3MJBvN5NEqpLziqDQXvuQWHnfLihoaeuabFhl3zy58msUIJanFy6pHmHWN/CbPv4gV4dMY
hxL7TuA4gcmvn1Ez8qpquHRHnNmz8MtJZ8kBqR7tG9X92nll400tqOhEHB0oliNSsUb2EYE7q7hw
7s8EPlolPJUBhVBH4U3wdEktUyvteUSReHGHO+Ji+RGjixLcXl8ZsT1kzofSwk4wVMk8jEe0aBKs
zoZBfMp65IAuvLfOrDz9WMAAPun1hk54+mPMahj7VcwEe5FxXPEa+jG75PP46QXIsCXl28F/NESa
vfoqYxFoo1M5AxhAl/HpuDqukY5AQAXirl3hd5cm1noKJqBfF5b73Lfl4QXYAbgo6N3tz/8pT9RN
UyRAHNoQkZrk07SADD0sRpDcjrktvdPL5/PcYKii0yKgyMM/u9UcgY7CeyjbcKWyftMZrXw3N54W
T8hsf3x5qDPBz92GQHCStIY6xNN5GYntLF7DvDy8SX8VMM8++YgRncqmqq5oaGafXx7vzNSo0QNv
QfDxjBJZZWt5LZeWuN56fqxlNDD7PqWjzv/z+k+GEx29y21qVIt3eyN3a/jyY9GGwWJjvWJDnE1o
+zXWtQHe+hKg9kxM9cmpbG5EpOgoOD5dSNwm3SqVGloFNUj7pM2GItQEjT8shAfz17j0k34S3DUX
Xk7nxqXcyJDWXzDJbq/IcTYqhPkZFxFsGSqZ2+/MhUZjD8r009za7Rsf6u6F5O7MZwSgQAqAZitl
O313HCYPePCooQrPNoUh2XDKu1K0MBvwQX15x5zZoRvVCFQ+NWOsN3YLC91beggQtyHybmu0+cyf
gIv6V7JPEMlqUu1CoeXc1HhWb+0T6sU8Fp9+SDF7qVB+gI0fiiLX+J6ZcY2R98MKC+TCDt124O6+
QhhoY0+hgspa7u5h2xUm0uEJ6hxpXr1DI3uNC9vJji8v4NlRuHfhl9INhIj2dELYKZW16xBNRFGJ
Aw5E/i0GcfOra2G4PoCXJwX1wLjuudtDRuvNXTpGQbDLi0C2VcuVXdBXixdk0cWFEHluV1Ch2t4x
JBV4Fewmpa8uwg3ELW0cP0zjeg/4Ew138qkQa3hx4UOdG40a3wahokzMu+7paF0zYKfccbj7RaQ3
Td5bx6FMvWtdYcy3zqu8MLszn2zjLm5xGQAsNcan45UekE1Ib004Tx0ed2umm1OctkZyKYs4s9kZ
YiuMUaOFqbiLkaqzjWwEZB+qacINHe8mGXtl6+dhnif9h5c34plVZBFpTQJSgPiyHyxRhmrGFIsw
Fy23JubniJ9Nb+OlneBxaFP5t7PXR0dubKql5CSk3PtrG9pxrTJlIqYz5UlUamlsI6lCpdbRDhD/
VaiUMccvT/PcmpJUO1sJeqszbcvwT6qQjQV8CYhSoTdUN5jElugpWthy2ealAvulkba74Z+R3A5Y
GKigJuzkmE/XhOqxOjRLOXVRXmKzeGFiZ66awNsao1tuwp2ym1g99n6VIecDSX4dsXBEyGp1kyAW
KBagZhEsN57Ik88vr+bZQd0trHAceC3tBu3rAI9ZH1z3gHNemAMF+VQv7qfMbfqj7grriE2cfWHM
M88zAj9ZNboHwBbs7Tf9s67I0CHQt/FKeSlh557hQ9Kp6vOSZMXPFvGqbw4CTbGj6f21Oav6QrB5
nktvXSFCKBk1AN/94ceH0VNWhfCH9JRxL80GYznEXr5riZBvV19LDkMihrf42F24+Z5HnW27clLI
oyko7K+jZrSDfKQ+GWJia72npZEeCqsw71/+oM+jAK9OjzoksDLqaPv7dfIamefIq4Uk1Nm3FHJB
FqOp2DZHO1HttxHhw+8vj/h8Qbd3LiU1z900FvZxJxtrLdN7Moh6zGu0Y/PGuQskioJhT1vliDOt
g0ZUChEv6RJsoF8/+t8s3oBXu+XZTzfTpLV6bqApEOod9mSxp3Ewqd3D4o2CucqNMMcYd447pXfl
FcVi4/fL4z8PEvDC2cjcktQaqJQ+Hd+lI0GaTJAwVWlh3mZ9Lzt7PpmZ7x9fPRIlUipDtHL+Ftif
jsTbwQzWiluySQKviZsVzYcwKOnpH90Jn48LC/v8lEKw4BlBXsg3pazwdLihgLKsxoHrxKzELy6Q
uJyLMobTQAVubNpTiqno1272ulOxWPbjy5N9flgYnVI6gGfdwxBrK/3/EyNGiQKRHBgd5Fhxa3Su
jiZsY776SG6j+DT66fYAMd0lApwQH5Q2DClK28FNsdjvJl9p1/9hKj66zwC2kavf42oGsH4aqDQW
cl67O0DpWJfkug6F+eVxzpx8itsI+8BfATq4byfRP3XquZENzgi2EwcCTH1g1Ok1eD914/vwfF4e
78zOpw+3NTs8KAvPEGFDit+R2D6RphXWAW+j6p1D3etQw266e3moc3sR5OVGnKJgCS796W6oixx5
DUiPoefNw7VeCDuimFDH5jJXWLP0+g2aXs69g/fRV7QNugtH4UyEI41jSak6AYjfY4OdqsTOXCf5
xpRCM0NBRfHO9iuPOqby+o+mqTlT6Ni5+Ijg3tJfmPzzK5oMC64EzR4q4O4eMdVqa2c6lF/Qumv1
r3wM3JEaRC7w6s3SagDqWJYPmBA7/yHgMPDGerTIR+gkP131Mc8HkU48AhZDDJHGL0QdYs2+GJ4s
L+Suu+POyQtA9OBxwklEK2BfTEimrMEyYsljfR6cGDbjcDLaqbgQQfdFvf8bxiee4WBH0N7tIwxe
ah2ufR4X9CjGoJLxhAbaAbFxLRJIr7+jn9jclJZ2h4mAOsLfD+4TOb5yOz/7GbvgZnf6PJLc5nHe
93WoHK8/kRjOp9arrRhpXryzrTHkNFN4A8x4ePkw7c7t39EB+IFYMaikUsF5+lmh0rV54ck89tNU
3jgCFy09lQjn5jhmvTzUuc/671Dbuf4niqO96S1OPeWxDHDSGq0KvXk1tBc+6y7w/Z1QsBWGETej
Phpsf/7PKBr+DzjhFlmMi5o33+igYJNoWLqyv7YWXNg/4CWWvDKb2wYFSc9phMykk87uklhrsQUk
wABD+yRL3zrAm+KtcvW6mP53FOp5iFfhaoOkxm4UCVkk0SgwoT+7+PWtNCqrvBqt2jOv4IUNcIC8
joj/8lfbBZz/HZRUg/4FY/MYebqebeLhW71gpl0rfDRoAHcyXyPk/9A/DEvlqSAa/WyaT6kUdNtf
HvzZlqGfz94HrQDYnli7u5L7afRsLWnsyBFjikZCgvcbwNcLo+wiuu1SRd9ownRQefYgUvJ0irLK
IbC0phGl+ZJOEW5F7ftCqOCguUo7DAu3dd10zdEy1/RCOH92/DbpNZrP4OFM2il7g1a8yvGoL2or
MvQ2M+5Mp5vEIzqlWCyGYFyG8UI36tx4nAvufHK5zSH06VSz1UY9ROvMaCntKazm1Y/hF6LJL9f+
wnE/MxS1+03xAYAT53D7tv8cRGwgMZsDUhMlvDoOiWjWWHEvE9JEf+ED7jKC7QOCgqDFzj8e+jK7
PVqUrjCUnJnVoKPzkjTwmRPsuE3NSx/GiR5/gsI/6v3KejNbznzhIz4LOdvwtEZI6kDusFOfztTU
goAcODNxc0v9k7aOZmi7PYVpXbPID1r9/rWnAiE5etBcxPQ0wUk8Ha9LVZkUCWHNrEr7CvOj6YD/
23hhUZ/P6skoe+2MMrACTZRWEtHR96LUd9sI6TgSjyy4nybLuRBnzg1HdXYDZ0OkYH5PJ+Xgct7l
vpvGBDG9KY6d3S/4XWROhd9XiEHCYjaHZaxy+/j61QQ4RBmA1J/C9241M0qNYPhNLbL81v2albQx
2+GVcCA+ErRaQNFUdOgAceKfzg7N3yrbxPowdbSqr4HewqhXTXehAvc8XG7KWMgKgHHfxMl2a1hM
E7KNRVDEpknXx8Ej4aDluXH92gVjlK1GREuUwtS+NDW01ow9mFbEnW2SmUF5PcLnv7QfnocPl5DI
ExeKJh1Xd/vzf8IHpfpksdAdj7VpaTGJ0bneZqO4UgnN+pcn9OyK2xBN5FQWjxfIQvsrrkeaR9fz
vIwFVLGfaynrj+iNiaMoHBUPfqvdpBRRL+z3c/MDCYEsDeVZxt/Nr19Z4FSwikWeCVrGQNkHs8Gc
UjPmCyf53FCcKO4X3ivURXbbwqmyKYf6tXm9W+N7lKfqqJ184yvelpes15/vwI29BwaJivpW1tvt
c30V+dJJv4y7eW1R7Kr+9BamsK/9XuwH2hHg/rdrcx9vBwulRyQVtg3oLZ9ku67ximfHG3ivCHxl
XfW2WbX+Um/s3NT+HXUXJxJ3aaFsJXmMpdJ6hUbUeGoHVMdentvzXISmJhU0rk0o6PQ3n257R+Gs
KzQeJZov87u6lGu4eAqLUbszb5H5Tuowx5L4ys7G5PvLQ5+bIJfYppqyCbXtOdhqHTr0rxXvIddV
eNOa5ZsS9/j4P4xCUZvuPtVeaGS7CRYSuC1WRrFnTtPRwloQDJlxqa77fMvzpiEQIglECQTtwKej
tMi1N8aYYbkk10Se2rkbzONa9GV9JWpzHC+ExOeXF8NBSEGpgVcUr8mnw01pYwuBOHyM1qp9Skux
3jdOXsVFv9WqAjkFF7bJ85AFeornzd+6OenxbjNmo21rkzcXse+RbYyjQc/K01r/iofKeJzAlb+Z
vGGoL5y8M8tKPAZ0Q7UeI0R99/FGbUu+8HSIUy6fI9aG63WSS0q6LY/5S6T5M4tK8r/pBXPceVXt
FjVo9MULUoGvyjimLfQzUj+8mUADRbkbDNlVabf5JSWjMzPkGUcZiwsOPYq9s73tzfMwSFnHmLIZ
aLGhAunOo4USejv9fPVJoHHFMadQTDt3j6AapUcXIJvqGBy9F03G5ETVGvz6L4NQiabOARVs/xzW
jS4FzzfWMQDo+ZA1uh43c7BeuEGfrRrlk01eb8Nfbync7lMpHm80F4s2hlsu7pEqDGJ96OdTthju
55cn9CxAkmE7W0OMLBE6zx7d1vSocAOuFnGB2+ZHnA7L5DpfF0iuqJb1ehBzc89+FtlzJ8pvxSwD
K3z5F9BCfRYqeT8BlSRB3pAgkOmfnneecyWkz1IcFkcv4YFrKy6E1d1UrUNaRlhfDDXWJjgPot4O
f3LA5Fv3a90tI4PWXYIBTa4btfFhra0l+56XYDHsa7wcOu0xw3a+Gz8nS1k0xZWnTYP2q6kLLfEj
Lcc/rgjzcmrK4qDPqZ5YUbY0k8CKa6LdW5xGzEasj5PqAq2N3Cybt/8+W4X1VXhZPf4xRr2bP6/m
6lrv+trb9BdLe5QRhuO5cSi0NhcFkqFjUd/IrshvdK9wC5pjxbR8UVkz0iBvZNoX3tG080ZGi4E1
RxDSYfP7t3q1qSUUVlb5j5R3TPvWhUup/wrwDA0+lTwIrSJsoUUZTcTK1F48VVohG358q5Kbri9q
BGhNpJ0+4CrpQpdEkzBJcMrC/SYqljHoPynb6ov3feto1lWF7yEFQubSOl9FtUhrjS00ULEH7wVu
9NZhnAqFqG2FU7btXfXZoM2nsQZqFQ7k/Co7GEvuQ6ZF6inALAEzPD1usQ1aHlq5Gs0vvIpdMz+N
SNJ8FgPP2QlD77bT3oGXbZN3WN2vgJ2lMWA25EwDP9UFWfLFkBhFQcVam2b90LkdmNYgRTrioAZd
jJH0nKq4HzYdmjpGPU4Gn51k8YZvnezR3IsoMjXyw9AWFF3x2CuqPuMpmwTGVYb8nnpwczWWvCLS
VQr6lQVKoUVYmb1cP2PMUKWfcsefhHZEQWCequtKTjK79zLZTVMIbca37+cZh9IZedN0Xopo68qS
Y+eLq9rP/aZlyLurwbP8cV2sOVFhPjmrdu8PVlr9tLmxzRRvTc1Ph3id+8L06fjrjvzQupnu/DbX
1U6xczYH9L+jLJ085ABzf+qNIVqkaHECSoN2Thmegxx8LFDaArMuO9fHHCh1muar75R6UYbgJTKU
0NpKevM3YuVk6uEo8cK8E9IHBnnShmAZrBDp1N5JozIdLdmHub+aye+hb0yHrZy4A7QFbVkM/Ytv
L+sAZ91Waz9FaaGJ5WuXYX13M5udvX6ym16mHyzMNJuPsFtVFTu42M8RtIjVQ5AVu6YYT/tFf1v7
aQLhn2L8+lhpoEeQTJQug/ezQItxKVz7ESV2uR79pCUCYRckh0yPoRJhsXgllorOa9gIe1m+NnbN
QT3W+oJMQ+iVyIMB3S20ptdvrd6suyDaWuCBHmejlg3TQc98yoDhin8FOaHUYHIGEULMcv3lZBpd
rDjJBlBAaI4uemsfgQg1Pow5Q1sXAzfntZm/grDUijSEVZ40b0xsOUCpovMDLDlcWj8tvzuiV3hj
e6m+6g9u1iGeAGtnSYIixBMHwmZIgHXkz7pYik3O1EyDXkYbHmIYbjyjEvb4Dl8hp+qv+7HKOnnq
FdTgIZp4FHhu3Flu4rxprMKtJdpFedZk1yPRugAjbQQjirBo2DiRaWtaV0a5nP3OvF6tmvD1Kamc
RcqHpsT5JTgMTeDNxqc+aXn7kN2hSF9sPUnNe6vGValbH9DQYB66dLWRbAsWaRyGYUEWKA60uejv
6kIs4kqg55EXIArHtizCwDHn4Jdfm/Q8jmOxuH/GDru4W0PHHuKbl5tD+7H2YOSD+gOsBPAQImn7
y7SIyaE5kS1Es8qn6VZ3Oy/5uPBAlo/62PbVCZE717wdUDQeIsKX/sMbceUOc7l01zi9VKfZSQxE
ImaRGqGbzulbNzGz9wHMg6NZBeV7+mod/Z7aCwbnI96ldXmg3NQrE1X6rM3eu900Q97tLLwwv5gW
te+fzCm3vowYzVAWkJoWnPhZtByMrJR406imsk7ArfXqdliaxIndmTQ9KovAFF8safqaHmo1CoFv
NDwIqwezzCvxxuAGTu6EnavlDfGu+7LaxpI9pk0gkp/emvv1fVFqvnc/Cn0NvoAFEu1xaLXcizOj
m5YTueqCYa1qAI0ehFYnv9tgMPo7YKt5jSENAqg/2LItey4xgLvc967ZNL+CxC5ciIU963Bo16m3
fqPMT3U61NreZFezR3R171g17SkNt2L3Q7OsYr3BJNWG2m/jQV8+Jiky/c2VPQ/u4B11p0+VcaV4
KCQqWme/6P9M/jLrv6fSRlc+zJD3xfVnGDXb/GH2SkkLBn2j3DWGoTENVYQSUpqqMAiy3IGr0WYb
KrXPLKGGyF0a0fz28BrTq7D1xQBbNkvNMfgubOzVH73crnMyhpaNnoUgw1bXjMp2sRyQKYasx4ZA
6qv+5PtTBQedvod4m2vOjF53kiEZ5LeKeA70YJBfa3ChfQiHKpeERqM0IpwE6Qu0RqvRSFJtDqwI
y1Lbf1QpjdPHZNbqX2nTFT7VSqy6qAZ3BuaHVMwii71oRZ5I+/rnIFf/AYAXN3ZQ65m6d5tZXaWc
r+RNmVlZExF9xBcfmyh0Jq2p/DoA6nmolrb45ebOWF91rbLuu3l27yGeonW8XQtfU9/oFTzHwb1p
ZpHJD2QK+LE4mRPUJ4Gv8HxC0CQZD6i82irCFxKx2hWXFlqw/lA/tobHx1pW7brvF0S2qY1meoi7
sSYjgHjIETiiqvBlcJ3kDa+bpQ67ulq/4+KYB9fdaAr70GXDDAR7HOtDLwz8Gf3FsI82xlsnHh+o
hnRL2emA2hKRxV2Nwn00ARqPe7oX8jQzj68WWEyMXxPumMgpJz4KWvgoA02gWsdo6WdZXg/55C0h
tkVgx1CLC1IUhNQ8xSh3DuomRfZiwUOg8a5KzAsUkjWzb8TIyAdJaGxDYRVmYpbVGDKxo95oXS22
lKkMQHZp9kC4Mz8PVttMobkEwye78NJPTqqSPxmdnXsDPwTFimiafszylj6S7vU656EtgjkM/IFk
FeGYzn3ToVdc3rft2qBLbg9Fd61aODpHaSHo+QmXi1HEtvCQNS+cYaYN1LI13SGo7QMuMnobFfw/
77fvQCV8KdspGpPENCNylNaL7ZVcBFziggIpP7GeQreR5vdgdurb1MLnKQbZnDOHTf/6lGurgFW+
5gXqqMLARm6utKMF89vh1zZAihyna4D9IfONaZ1fHwu74l8pw5KDp6XfYP9RGOljXxZFcmWnyWzi
15UB+HQLP2ijAGn+92Xl+tnRMws0bYJBIllrtYNOSz9YywDvqaHFO2gC2RtqaLHaHP1adw6rrLuH
2Rtq50NdpoURza5WjGGtvG4Iy0wo9Rbl1Q6qdWoFaYQJlmfELd+zeydW3bxq0wJrmxZHBnyllGaT
XXrSWEMLZtAUjt5IMBvW3MZSoZ609ybQqvaH0ZZLqPnEzFC4GIDHWSr4a63SC8rDFExkfK6XOylI
8ca7DarCs0/kuL4mwypoyt/laqn5t4vwype66rhPiizPrbgZgqA/jmuqMxdjaCKyJbwwmxm4x02i
eufRdJbBv2kSeABRhnPcw+qljR52IO9v1ZSQXE4zztnRtHaBGbutnaoI4akA2cVM5XeLMM1vAxbL
SAK3tR2OupUixO4HRY6D70RgnFfD/tSb+vJNa8skCPFiyY0HU45IFjhAHOovZS8mamPlMMrmHcdy
WRFbVNx8bpLr2l1GXvtxlRrSLnpr5rdI7MsgapGYJOHHOzmN0xSzoys+lTMdkSfGaa0gf3iYoJsU
h0TlmJKk9Kizq3zWhHssgepgCQiNyTsmY0I5eNWSOguzVhlf7FnbAFGwOTFoYoscAmsCDZqoLDmt
5qSjQ4SvcH3SyKe7z1lhzWHnezhDDKkkdtHZ8Mo6nKFI1lc9fNc7am9mFdM/mgx84EYDhpjGm4Xz
5ebadEJJUxVXje333S25Cq+2ks9SIO8X8PfohXSGGLlz6PAQWLLPtPXr36axpr+yrp1/If+SfZ/T
snrTOGDzjhav9DusAMqPTaJVKtbZUF+k1ejDSS+t5iPK4joxszZW6+gptyIpQGpbix0SCuvkGsoo
ry1sXD7SZ8caNeK9z+ttHRvroYdjtxxgIHX47xQud4HGrRUB40UfK6lsH39R1fBAnSrLvaMrjzjF
CpkpOILRxzNW83pPfSqawC+vR7skHR4n3Tus1cQ9FA55Y41ISNdpHro4jnwtUpjzIaA1vf5YyGUe
YszzEutEKG7fAqJIoPji4g3tRgZuaK8FWgEAKYI/em+qP/qoBX8G2+Fli46wWCKpS4empT9wnwGw
q3LeIbV5SBye5+BeNsFIZdTi+zzPMF3SzKqRIA5W6yfNEt5AY2CgAzxq/Sc/8dofdbNo1g3WmNVp
M63JI8rZPY4hPlXgI8yVsosKJwF7kmXCeJwwDuW4tGv6DZ/g+Z272sn3YFy0e2mZ8j7Qgrk8dWQ8
wCdHB1axV9N0OuRFIVB0x0r0EBg41YeZzJe3M44fOqYks/rhIUlahngojT8LC50ElF4ay40TZXqn
Su8nncJNun4fdHuCKo8dubrCB836Mc+2RFR8WdrveGM068GTfvHWLEz9jynr+d2kUQc/WmJwv09p
VXzMHFQyoDRWw410U1Ikh2bKFC5gfKarChDuEos5r/8ooWs/mkEVJvFtWT7k7Ygsy9BiJ/6+yIVN
27Semt9GNfRLNC9BWWLOaFcVyM1K3mq16noeCIv4k7p28m2xuvRecoXfufiIfM1Gx6/DiVX7iQ9K
f6tqYZDrN3zzEA0WZURVqZEHVlW20XbtAdiCbi8VordZJt8FPc/wEN/vkVfVkm3PBN/J7wyzVs2x
03OHiryBotFxGpZJhoXIHe9E59L46o6l46JPMmjv7d7huJvQLj0KVbzhYwWtvQ9tT3m8SkES+HSb
tCU4zJaCwlEq1d7gYmrZxxkntPVgipG254i36MkrWOsQ19cRAyxpyhQJao9Nhsuo/T4RfvYI8qL6
OJuSOhAPPzmEVhcIPUxQYHDD2vXVQ1mlzu+pDaq385AP6Y3KNAuXdp8k5tir2h+jUm4dFT0x0mtD
IIV+VCoIPnKnt3k8OXlzW8DwHq/7tnK/tZOlvVWFtjpHw8+yzykJq7zx0j54yIJkUXAfSzgG1Fic
JFoyIQ6+obzyShh2U0Sp3dm/fGEpQEBNUt3aa78+2rPsxqh3BrdB8mjR5nDhy5xqWpHzcZqy9UuS
qkW9IVo49TEwS/NQ2/44RwLIBOksdrUz6aC+rc4SLF94dFsfndJKP5Q9RN8wH4VjhqlGDhCb5aL/
qfKivoXut4VwqlfusZ/yDlluykx33rhMiPei7cACrDNmq9Cy3qPrZqko61YXsXNfc8UhJW13Iq2y
9Wtnwrj0EECCQAuynj0v5DzbP+nwJZ/0zh4+28Dpv9EmWG7TShYqGrMq+OwjVP+LSmB118uu/lE4
q3XdMs0+okvO81fRJUItA8w/OLg5SK6tZqh8xpULOwqL5fmQ6NZkhrgVCVaWmEEdxHSGhwpxDx77
JqgIoqcn7iZeqTP+X31h3HaL5nyblsF5i/do/73KS/uzhX9nFg52Nf7AChMtc1VR/4yGunVrwl5R
mWEvB/87HWaSZJkF6ZvVEaoPFxbxLarReg61Ssk3HeazPwA/SSNekv/h7Mya61SyJfyLiKCgmF5h
D5pny5JfCEm2maEopoJff799nto6DjvOjRvRL7fdCHYNa2XmyiTtlrGu3iISnr7jlUyi4jUsfMnf
7ShGQhBudEepTgbu66wNLRBjpTT/W9H1x7Sxlus0PDlQ+1CxY9znToBDfN6F056qaW0TQrvLF2T6
6Z0z+cscN/RHW9Jkp6qtl3N31pK0jheu8oMuyYjqWy9O6edvWL1Jklwjydltbe19147hVy9zxXpO
WGz1pMay+xiRWF9jH9Gth8IvImzqccF4sQ1AauxwAzP8T7rvQz23XAFpjnUmR6wf3JvWDr5OrqKV
Q0Usn/N55uogKJepH19Xpr4Y7dK9rAeaZGpft5t2biuslyLsMEulZyBAldkezJwGqparZiPhJ1ay
7ueYLe6/W9ZSZ/u8XzA/KumIk5pgjdvWpZ8AB4JTPtZ9Wl7pDaOEY2pF4jwcquBH1sj24pRrZnb1
TIkhxtA8gSwH/Q4ZcrokhNOG+S70FAL6GkAMu0zm5q8LyKaPpR4j/zCOnXPw/JmKvh1LItYdrYdX
u1+iOx9xH1r7FkuSuPKaWicR/o+XUJmdF0O8FY9ZU40qIfnXqTFlnam9Qoyj3Hh0s+ZxiqxgSZqF
FOlklMJcyTBbI67CsXgg8bgP4kaNRXBww0kc+I3VRuXGqHPjDNYr4iLG3Rl6d4adV3vDVc103HJW
wRI9Bdai8wucI7kcc8pqkpWEsc6i3Dbz0c5UEOy0F57iiAmGepGAZRepqLfbYaz7aL+ZvLpc21V7
NGDe+k/+1HBbLD63Whtk0Jj1pNuzIoAo2m8oD1+8VG1vfWTsfsdvWF1NZnTELloGFndNEMzX0arU
e9TUhOX6VCgfkAzrdRksY76jZ25vRrNa9Z2NFcOYPUQKEHhnOnfEAp4Iaf0q3LWh7CgmOd3I1Mn8
XdiG/fpebZY9xG01sguscORXsCnV6QwHt3JJM4oCRpwLHX34XqHbfa+HbXldyJJ7DCEOyYK3czbO
Nk8vXbNEH83U1fkhFG37jHm6/Dp1VqmTxbWaV1LjfBnbdNxfCOGNMF7yo+4gtM8qjfyJRCNrmKJw
b6ZUFWcarHsg+leK7SojMQbfDtriR18OwIvCODgDuADY9a4g5NzE2JV2Zh+S60ueYuQ2jxXhdxr7
9I2wCKNz8zqSS27tyNRog31T88fsurnn0Sbsg2Fnb6u5pnju6WXXeu2TBkSv2DOd3zRgaqp/s9bZ
D7MPcneAFFa77+/D0grDvYNdD8XG0q8L4dpeCzIVTKOdWKvZOi4VpRXRF8L/6azEkgKvrU3hnHnR
or716YTTaRpMvZuAMdPWrAR5gfRYfqcuBulYNTadrgs6hLkeKLFWeZO02+bdTYRDXs22tbQ7My60
QtmGbI/sLY2RfK5HtRwchxoDBUyGDLhRDdlBJcN9D6WeHJv/+tzdCLekblvLzW4OG6ivTPy28O+b
GtVAbNZJgbhVTXCDLZ0bxKPyp+8MxJM2BBhiq53Pz6x2DXFpAFYqyu7mFWOcGKCkso8zqt1l55HW
fMKho1CzdBx5Xafp8ACp0tDbr10rTsd3/VYYOXFM40DFPy+opsmaFvOTs8noVjVmNEfk+uXd0GbC
2Xl4RNyP5MpPeHqPuL63/uJAV4l8ohKwB0dYB9IHO/Pc5GWGxqPMZpF0XVts15WsaNU8rsGGrMLJ
M3u1WZh3WvW21JeFDsWZVmqcYwX//5SzqkaUNXWYg1XILuMwLthQBVqZLDbIvWhEfS87TplLCijm
xAoqMy3HjNi0JkwTf0rNm2zr0T7mdKnnYKrubRcs/s+cxLGJcysb12RgAQWxV9ebfai2rNp2OnXm
p8WzGisWolgHvDFkHUDCFEGTqEYh+F7xxjIhogt3W4B50cNWNwseal4CT7v0VPtLeA1JpL+kSORs
CH+gEPxslw3UT5B8ih6k36xkTQf0o6LgbqqFrN+JYtwAJWVUPaUw9GrfBFZEpin9wV1kSionpot0
Hts2CTyxv9bVeeo6zPWOBlomJtaVsdGAypVobzi+hl9y62gAjPR04pVKPkZa0FcLhi4foHwEEEYv
JgqhaarisQrhpNZgVOT7UvLu8OSuzpsqp8aYM2vud/OSz+9Outo19d6irsqqqcW5M6bWk96ke4/2
d2tib0wjEFa71XrfwPZdb50HAJZn3vjlH5IhjuZI/XAmbW6tNh2frbTrCRDXffnDcyuuUzWb7X1Z
LX3rrm3+o++w8KA5cNNbtbY+R1DaOc9zLfHsnUGfzgKncz7SiSOPV2WNwYtu024yrf4WtBbA/LbN
OG5NYV4zkoyVC35tpbfnnpO3MGjDA63qphI389YXRNLWtxZmgossys0Q15OwymscS+GTsrGfH9Ua
5it6/43oA+UE+oe28WyhWvd/WBg52gnNaHjjOEsJ0qvN8MUyDZV1Pk72dV2eThqT5+k9uefQnMso
5kvIEaZvETIHVpwWg/CvjbeRaduuTX1vxEq9yyPbW8eQ/Rz3M/ddGBBmF+vAtx/6sC37yyENHAPB
1MzeLgtqYEpstEPnbOolVlkeDivebhTt+pMvdDqsKDWrRAGnPoslBywlsBDI3JPAHhnWJN4Zl6AA
125SiHBna7r76uQ0cIhItrzi2HNb2g/K+9gPre5najVSJq3Je1rh2e0eShMNSwJfXgyHSLaYvjim
EPeaEsROfFQ+dwPlv+Y4CHPIJ8ZHJibjja0psjODA3zaqDmuOOsYT5qLYD0/5Xr+CL2ylOS5k5mY
sEjWl3kqradMlLqACtb6ra1S0NqZ1JIqnsys7nzsST80N88tSLO4w7O3c+56tPApkF1TEb9xYohN
2Qr9NQX5s4+lu053jS2G5jL1x43kSbaXf2AYEf6vtE6mxye/4X0zDNTyblhEBWqewSICfnbz97YC
m2WIUtPQWrqqoIlUld85TMNOez3Oep+lAxS/QcrH910digpd2/59Jaqq51Nn1AodatB3m7DFct8O
HMXJWhpWbNjZwc/RtdcHuU7zcKlCnytnZeZGJMHsmTdw8EAmAyLko4/1bX5eSOTxp2sOT0ylOpfy
r8vA7bChcdIEWHd7Kc0sXteqDkU8k/5LxrvsfvjBAvCM0TOGqyUU8NepDuYgru0GDt/Lgv68GSz+
lxtNSOmZSxqWl/RV6P2E9/BgO1ARnMjihpmrVg60WRjH2x9gJ8DiLYfanFTQh87Vqhv7S23J3tlb
hOMUyVLU4QlHJtmUMxf8d4eXXPdQLe76blByvfJCpLTQbNTtPmA6xCeWaR7G44J/+gWAj73EHUvo
kWqprXeZm1p20oUkvh1XMbqvttcWz6hU828T2Owrdp4iP8JTN8+Eq3s/9NblJqboscH84ebeVdfL
a0Oi2KL33hyJD4TjaoudtMQEgDQKWZ3bVb18bbdMexdO3qZ6N6IGYSEz2PmT/Wh60MMenriY65US
D+VNv/crK1f7QRfycsBtArrJtPJH6jYgAaIL012uF385BMWGmrCYPNuiY+isIbvOvLLhnWEGrMSw
XtdDN01uTdBVZV20ojulDTOQ+aNSy3iv2o2i1kqH1EtW4Gp377WeKRNl1659uaW1TmOMibxXyzEw
Qm0WOuOhpIF9CCpLqCTyLGs9L3TuPCGHxRnAFjm1QdDh4dKNAnQmO9UBcZam6rZuXVVzuC/to6Wh
x7ilSfyIN4LF7+3Bn7PDYo3Nt0BRHSVFC1gd11bmcZ85tXoae+N9Z+YCfKatpi6I9dgyfPEicTIU
16QDOttVpSWBqW6VgjbNmRfcotVV1S7kHt6g2sOeQ8nyJsbrZtwhDmRUTvUxrfugvHQ4PkCe834U
e0KRiqeyylbgHm+xin2HLkkC5znAymr0t8RZJ9TDotqqZ+a6/CZu8LPI+Od62/mts5EpXBAfzH+K
7ceAia4kuzcSF/7SpBUelpF/QUquZQD0F/OY8ymf1bYxZGzKqOgSq+LsS8iSz7Ecbjti3ICEsrsh
P/lz1Isvni07n74y78H2a6cUAcraKDPschkOMskshRRDpqFzPpTsvzd0AhyQMmghuhyiIunmppXN
2TpaxaIAYsDcBOcVfBMHmtjC70eygRrhHsk9dB1ugyDdS0MTEctqjQ7tPFrllbcuKbHSxjZFnM04
E5GCCaB6Fq6+90N5ff615UjJ+QjBdN4JSqJdiAZKPmxVPV2t0u6KK6oz/2pRdtAevbmdi8TzGkQ1
VA6gNULMQu+a2bEAYLaMxZN7XvdKDjwv0rtFdt/QdH019ASM+FgdBgdbqNIvVZiplWnKLQgSgH9o
AKhefakUZcqhAVMnr5NQ74nxWVffiGnpPqza8opL4xDHx/T19OHPtbe3nXzqb4Du4bxGhiJXDqXe
/xnNTfF9hVv9UYO+PkvlI51IFY4+iVtlVG9jT2m+K2Ylb0fkHijE4GDxUZpXA+UwyypZHWzIMd1c
9BtpeRyCUw5azk0yBjopq2Lgp1gClv4YqlbGbT7I5wjp0VteC/Ns90E4xY3TEniKSbQgRnC27qkn
NhQqPX98EDZfpJz0c2U6O4o5q0XJDBS6E5RjUlO0rJkqsDzy243ebRvGuMAABqgBB3lgLhUQMi4m
I988McovxGNP99KiQY2HcB4+HDtrqUdogtQuhdY8b3hBSrp0ci8LSlI/qYt56NCs4FuN2aeLMe2s
EFmw9Rt15C7M3wO5eCP20uvm4vPUF/5OWl5Q7FI+oEiQ5Qbs1ZR1kBSOSzghlqEl/LlCsEUms4Bs
EfzAMtbESl21IXAnjFylnjGYqr9XZtYdKvytvm1rKs/9OmcKWgt6t9lF5SzNwZTQ2j1xyH2yBpXk
zVKmRPdbygUDNx6ab6qyqzcaAua4i8banhyx2kytWP3yJLO1fHDWWQAaiQUWjuujUwl6DZjpOhy7
23lM+5tGOu4X3dLp3wM7uTLpUV59IzZ7ec26tXkc/IoSGwV4iSasSN3n3Fs7JvDXwr2xoLnzs67N
+rd87k4KRHqQKl6wcRuPk91WVjxPEfeFtU4ldBJk4pPvI2opc2wuY7JZxx8zAxfffFrQjHrDZX+6
FAlUE3Bc0b7zl2JM+mHLvoiR0EhIvxkHTs5y6AqvW/jOBfGOIp4mR9wbdzH3DeFkCuhSlm8o6mhC
1nH+blAWN3E+nFbxMMiiO9tU1b50EMIs6Kg2xKYDDNgx3EEexYBOQFGbX+XX+ajaINHS0dzDC//o
0Odyyon3yAHHa9ta6zPZpAiHhsyM99mQIrEoT0L7WMolX9GjTdYLvXl963pA3Xz50rpVeszuGKfB
PDcVrTx3xAgGrE8SJTac52EQWXVTuAsA1Z4BFdWrnS2Otw/sGlx21oW4QTPZ+glzJQBX9Gs+rHQp
gjXhnEW8QenV3q8TETE7omn5wfMRKnnHFmDKI0Ox92LlrjI7N1/ts8WCfucMz8xbqLz0yaOK4Tv5
1vQu3A2Wn4H4gpgZ4a006taSP4u08NILLFmX27bHMebAVuBgQ5rHXdl5hO7BwM59RuXuavCmRhGo
yTyNvrIkZ0scjNlIKngt+y22/DW9Zd5ifpidcHyf5Sj1mcAz5LKtoeKp3LoUWlJ6b+B4C8dfoLOz
zmXCHiy26I720qPsMdJSl7zqgLQhcPI8WRm5+lGwfngCHu6HwW78n0rmtb+39Ny+nY4HujQ4D7y8
qSTOg9Q02BrCl7724SKYd8jdrOWGskLgGTCKm1ozXIA8xk9viJwl0W8DiEOLkG/dvIvSLlOURLK4
2LwWBFul6NQBMFB/HHprrW6qqOPybPpmcVg+2r2oPDgnPG/srqaH8qsHezTlx9JtwbccPTiCzNy1
vw5bT1Pk1bjuSILDlzhzbGYMMxKIKcv92f3KKiyvkOJ/mHSo+8RtFdVeUFCfB1vo4AjZ1vZZ6Sj0
TGaD5OTALvt8X4aU7PFs0YnGJXQdYqNocc4R5eThHqc7spn81nLfWsRwnFYu13DZzvZZPvRsCYD/
6G5wlHunQKDbXbq4y2vvcGuy+OTy7rTEDcVlVfqX84D2K26jrnheVugyMKnFu2YGe2GFI67M9xPC
Po03lJJ080EFi+FrYV/ww2m0GpWxnqrIZAjZTgLEziNx6Dj3c8GBm7avmiHSl8UdupvWLox7VtbK
PrSWGeWRw7WvkmDsxlyimgASJA4IPKGeL6oW/lOcmEQ0dWEcMFE6n5nIa+AbmsIfOIEcwF6CUhh0
wCsfent2K/YTP0Kq0TGNng/xMYfX1VKQaDa4wOPXDJWBHrSm8gOyZTT6XGAJ0ArujXzczyqo3QNJ
QUDa5eTql650lh9Lyx2EIxeM864c1/6RZFirvkLoW1yWnBZNQporFy8cM38Ecpkii8nV1S/4kFqX
TC1CYwfbUr7JXC4/4Ph4qq6GKtqBW9XhrZYNgDAJhxv9AP63sK5t6OmvzMEp7zL3uuILooNxpOCa
1YRkprDQjBhGWapEKxRYZxmQ2nDFOO1wPSM0n5IQuGs7IyFRFfktXKtxnlBYbO8UXjN6eBPIdHge
iXsfhr3Ggis4t6Dy33D5Xl5M5prpCCcfdruIrhiNxWThDkl/DbidBZv1GmGJhm1X6Ec3+VRFOWqw
PKS47rrHARofYZVd2O8W8oh2txWVl+4Rh0RIo2hNm50c0AjBdJ82gJxWzAqdNpz7JORO8amwA5Rm
MH3R09j14f02uYsNWbnxmkwo90eUtsv1Ng8b8NvGybCDGJkeMkTT5I9vourBNMPqucAewd1NXadx
/UEFSJFZNStY8eBx5GhR0fSHCEMEkrFxHNGlWHkFxWCxbOBvsXGs1BakZz3YcoFJEQVu0tkOlCEU
XOsfsB1TeDNhpRYeQO4r7ibXgZqTyMjxjNMb7XKrZwfSirDWR4rHZd7nOKheYCYjQFjs1rJojgeW
72JsXBX6slnTuFo53uERAXzOcQWnmUZwEqDt2krx5lVOxfxwi40mbqtzZXaNO8vv+dZyBloFaTSn
6GUw2qhEAxxPHNYPmhjmLwgTXbWnqzfPc5Y3+blF4Q23USj3PsgcHLaMUKzI0W9HAWsoBNHwef/W
l3P4iF1whPiItKJ0X0cbI52b64w3Oiycb3nnBN6uLI19vnmnoHgddfp+WVvPRrsRomDvTqV9k7qV
TqQ9oQqjIreYvG794Wub1/S5JbagHPKIONMdyLi85ziAQ2LGDEmu2xLRjfjNmu44prY5ccsKjaMq
cTRa+n/uATlGc9zZ3XjN0QhPjI4ofWESoz5bcVY1OwQP0IPIfPrXlfm4YdcjeOsvyE2xf2aGDPuj
bYHxJcAEgqvE9kmQ5HCxwr1YXNpPjMfH703mDAsFdZU947E736+5nrlhlJ+99eO6/swCZHaHSkfV
e8Qlrfc+Gwsmoi/DHguaMkAXulJyJqx4yG6ZW+wbphgo/Gi9qw8w+vatU0GxxAJr+GdYXDCaZRjX
665boje8X1DzwBh7PSzAViJZdq3we10223tBb8VbiRpN29QEs0zKovTGE53nzYldBPW3Am9XgnvE
xri9BKmD9SxOMx3DHCEWbbutQXxi2/z4GbTdxbCszhjbgbN47ANp5aiMykzvQxUhu+ZuIVIpzOSW
JRCy/Q3JY/a6C2zfvvKylrCBQix1d6R+rL72HacyRRzSo8lRHP0IHpsP5KblHXOtIzrDwmmsPYrw
9G7kfMoTynxBm1Z006ODVvyLgrt58nx4BMntSMR47T6UtSvb+75cJqx2omJez5xwNo9DPgzYoG7a
xQZI1WN6XDu3fJiUO4A8LStDK6u9gTZSu2CaujlhFe7pkix/X8iOdtEMva93zsiu2WdjYTgfo0W3
5600zsQ47iLDCGzV43zw3JH/d844z4cqNmUleK11OBqUYi3fww7hxBGLjDm9nulxEHQF6fxg0M39
kLQG/NTiZObSZmDtqcyRk60oYJA3jHb9vmiTPqVU+t8xhTrBrKewdQ4CasA9ozjuK/MgKD0axoNe
+8JwketRRMe+XipYViaEmjODvvOBXkURbFw6A/J5j+GgRWy9SIaaScS4cpy6RmECSLJLU8ZkqCOD
4A5smmrTYyrgstTI73YFEZMh5MHE9YS4xn121r54NyHK3qSuA6pcpv90n/R2mN61pURnROVPkQvt
mleHzm38R6txEPJMmIbcDZYYt6QP02mJGX9DzaQCu3uqgmL9Fk6+ePQhtOy9SDfb2uVRBDlBNlRW
JJVuKE1ry23vRTiGD6Q3dq+2NXgIlroucxLOQ+BD0uHaK0bSrJa5Zu2+4SeP4BM5bnOuGbya9wLf
9zHh77GfUmaeL7Zt6dCIAKB+H6oie3VA01DU9qYpYGJZYrHjNtaKUnA+6S4RuCEOQAL/NW3XXO5Q
JG3Q8EGojijs+Zcu2rqOew/2jeIYSX48ufik7TM9Bjdj6VmGo7oWHthfWb5oVRVPUVpFd9CGIC5L
mm7WCeAyXRz6FqMtppCU+ysn2xtFA62Gg8oyHjuGHWIGq9J3PweqOAxRX8rdihYiQuc1rhdy8xu8
LuzTDVPafV3s5ZwDy9YoOty9aMLg9tR3ehwq03Y+dEOmk3Sawfbwb3KuhnmTX7KKUyzG4LIggYi2
5BBqRTmDebP+uTDwd1X0zejsZm3DlxchUwV8aRZk4o19VsfztlovDCDyG5sVS/Sw2MSTawKsWnp0
lw7QGCVavFSdw+BN1Ub3Y5VuXkyznlM0pEKwIWzH+rIU7vYlLeZJIAg/4cyYwU1vshzcPtkWcJhk
I4EiPfkKrhBuYEZ3zaoyC/ksbXW8uoG4ZlxM34RRhuA4EA2VfSaDkbCoSC2Gkx563hlWqN7NVEt6
QCgqs7NaDNG91ea4aEQRjP2lOy+wGdDhwy7l2B8YseCuP3dKGVnxMJKlPLbaohcdod33NKttyRhi
2XX3ziqQBaAZGxiiSW34Lmbkpn1v8lXttG2ETMKNEejE2NP0NruLteyXSYvyEOVRxZ7KI59KCwHq
hnwuy8qdABIsvpsMYGY/bZaYk6ZjAJ7CbK2QXES9U1zgPxY118tchHdeUdX9zp23mjGtDo3dLSM/
kNoTcwp8jN5tvouqFcNhzbfU7FYDZHXIcgrjneAr6t3GIU5tUcJS8WFrZQlQISd9KPqAWqIn+sJC
6DlThKzs1R91awhUL5j7eOjGFYeXUwzANYEI4wuaWQkJ2Q3+de/BOyfutiqkxaEq8WKUqUB5y8kV
WxApNyIVSF4MSCpKvAVZ9q5mfuh7l6r1S1eL8laiSrdPgkGwY9DYgEa0Uz/DdKb5A9cFKwQ9pOIq
PQibMajtb1R8y5jQorSUoLMOb4Vye3FMZbh9y6zFvmbEdLYvGSZzvy+ecE/gTI08kyyh7BxgON/g
R+32luECV6Dhd6ccmp2AgwQREDsqMKV9nxN6UCWdtPnBZtv2nqZBQyv3kw+9W9lDdL5a2bgcF37v
x40b3JxJ0IzzEvTkfnRnMCQ8zqYrBBHckh3qkxuqA66L2h66Od4GQIxjWPQaAMthmuARTLKmBOlm
B71UW4X3ftMhhuW6yW77GiVxPPOVv6JQn29PjR5SHLtmHsyyuuGOOcn0o1IgyMnsGjoMacIamQiR
Kq9RvrKZM5WvAfqsGriiKTHW3eOGJz9qwDacYR2VP+WyHel87ah/xWfIrwHZ2vojE71GBZFWQEpM
c9cKTXqrnkSHAoBDFv2F9PA8jouBUPIdu3j9Fq3+NlPHu2hBFqBaDxUOZSM6aVk/yIJZhgQWyn/3
Qh3ccwcN7qFLM3hulq7e22OmKfG1clVyOp3Xg1MC7uxLMwJje+GGMDIPm9uTBnXd5aY311Qu7eCf
ZTDa6z6XIuyxluut62Hm1jyrus49D8FEnDjEYJ4WvjNK3A4MA37Xqb3d+kyLjvGCsGI6Gzfwtztm
z1K8Ta2g49vk0uv2pHiNwdU2+rV6pi+wnq0IYBQaSNno8/2SKndclHit203a1IC0Rx9RVs5WTPuF
RjEVDE0dVY9q/GtAamgE5RK1HoeECzSGzjYDhEcAVKxfUJfO5G1EjC4dXMUsT9xNK1m0f553PnkJ
/I9zOhlrlPZklwgbkzNQyE/D3bVYvahH+AMhLJ1v1tSl8VT10zGoFnNnWTVmr1aa8dON066uJnH8
8+M/D3yfHk9WK+P4ITa2sGC/zlozw6pHZCtNzOgV7VCNlHk6s1EJukx3qls4iijePJldalMjC/7z
wz+niv3z8vDsNqyj65/8U359Ojlhvgd118ZVypW71yJlIzXEAu4ruooCWRMoWsZkNvx5QUfFjOi+
alGbUMQAePf++PKXv+jz7Pk/3+N//qJPFisIntNeN/wcWSc5h6Ewd2UWOQml0nNPKczBAxeumUbb
1+Pi4e8Vrse2BQFwlgxp+ArkgJ4k+suX+mwB8M+fRYjhyfVWuP9yFusNJ/QkaYnbJgNuZXYuQ9hR
g0ZWQ+d3f3ER+ewNcXrayeEjOLmboon5ZJOiFtkS844SBDlw+C6LwEUex7gUZaHxzDtBv85fTHR+
twyx3BO+d1qDwvtkfYFAcuiqAR6ecUDnzkdmQpkr0OKOtjlHPRcdVcvsduf6/y3+gRUofZTG/mkF
8nzxaQWGHROI6F+g+zDCY+QK+LdQXxrJXXAOEgS1/ecF9u8X/fV5n9bX6lsMpijF4GFrL3S0y3q9
8txL9BguWvF+3PVh3z9EXp0d/vzkf69snoz5jIepcUAe1ekv+x/Lp2H1OlFIVjYJSfZFhraVi1d1
/9Gr5Z/vSUggy4aJDECcX5/Cows36tnR7iLGC+8kfQsbcQEpvzwG6K3/sm7+vS9w3+b4gD2GEOTX
/PVxoYzSqLFYqXrkNhuBhhMQx68M14izP3++f+8Jic9GQBo5dA/+vqfP+z+fj1EurU3B3ZD2Tn9O
BcMsFuPDRYLAk6lkDZz7l9j13z7RxYiJCXhGEz67Fwo67L6Z2PMqt5aPdAXoisbyhCTqvLrDrTH8
i8/I71YI0QkhgxAh9k+f3cUXEiEkzC2nsZ7oV6JNDWqngmFu/x9LkQgiPOGFlPxqn75lgZicioJv
ufVBj9Z5jNAcmf4vT/nd98OuXCCeIgUFTfyvv9gSoNOtcp4yohDwGS2MtrMyd/TegLHC4IOF/XmJ
/G4xRnaEeoCyjNPs0w7zO+1la3haImKO7pcWY5DEZFlg7aeaouYvJ8lnk6LTTovcwOYrSlwjPseU
dNFUUwMzeaxF1rwVEHroQyukK5u6Cof2FElsjfPzn1/xN8cXFwMmZIKzkuA359dvuqXh5nqIRGM8
BZjoFEF6HFbwVrcpD32dhqAQrjxKF8HjX173N78mJrCwzWQZcLjIT4XK7BRdHvbs9CGdwleHweuS
u1jMZ4SVTYeM+ej9n1/1N7vhVJARzeIKrqTPR8uwRCMauxouC3nozsPZ8jBZ7t9SyX/zKwYOjm6+
wKUI6+dPr4VdTVa2pz2XOpUwqN6roTy6wyDsg2ht1MhFaa+3Av1v/pcD7bdP5iJghI2wQPzSf/0p
U3T/ZiQNLC7DiT6aYZh0lw7sDUCSQbxztiN2XRjlTP/y4N9sE55nU11gdo2+7fSH/c9Jqhl5D5gw
5cNWylwMrT3vcYK17iMQlL+caL95R+z/XAJM2CqnuPBfH9XXtrMtXsN0PrN/O0sjLTOeZvC2gEC6
V8iUXyoR/c2v+DcvGJ284ckP8kBQ7E+/KQPTeDDPbJJCYKBja+RIjLakx8xmSuE/L9IIzUdEygax
N5hg/vqCJUPn4Em8YIoh0C4a0TEtvfc3v7d/b4VT4oJNyKqH45v/2RLQnkNSPHpyYCwMBG6rpULP
l5fzX0qx3zzl5I3H/3F6YqH/6ficmFdpWi+CjA7QiCrReqh1cv8/b2uqaLacg4eiY+N+9usXM3Y+
G8p3RBaIRppbjblOt+u0Nf5tf/3mdTiYBW72NpccK+HXB8EoyawFP423BWfSonF0gmDxL47D/z4V
/4kUxS+LiHjKn09v41CwLKYF5OR1qwsOz2LdFwP6D2WY+t8zYa3W1/+65DDjJawRibp3ilb5dG4U
yLrBD6iYXVfRsuWhOqjVmN2fn/KbFwtCzkVpc7n59Hm/fr0F/9ZMVz2teNRDGdZ5cEWYzHAIgylP
lMn+Fs7z++fRAhBkSn332RV/duwpCMB1kCBYA/wfcaKwq2nGpE1pl939ZLT78edX/M0C4RWJMeOW
wfP/X603/vhMrfAh17wtmNztYBe6cfvv6x1PHoAxzz2dutEn++1o8JlxZ+ggnmo7vQsNA09DWa1/
Sa/8d10AFOVxlQTclYzEf9q7qZ9jN3Wyz3SJtkOpjSsLUzPLI5L96BgtITO4VWag8IaxOf75M/7m
l6Pcwi/QI6tQgKX8ulLmwi76nsCSuPNl9sII0P9xdl7bcSPJun6VWX2P2fBmrz37AqYcWaRopJZ4
gyWpqYItePv05wPV5wwLVatwON0zLVJlApkZGRkZ5v+1r7TmqdUqyYDtsPWYkqLVdZHnxwrEFEzl
lMnh9Jwf2kEnH60OFm3bV47jWqMq6yURyEjeCjLX808+HbySnRUB8dzrgi+ojAmsp8kGNNl/c6xZ
eC9xYMEbtFvQqu4iTU3tKs+7D/uxDM8C91Km4QrI79n5leU9vfwmhV9WYh7X9DX6gLwJR4OtkCSp
tqCgl1SHo5lo4DSjFM2drl+jQIlFnSr3UrMP12B7UVuXhAKo9L4R7cEjHPYaQbu1gnP9/PHpNJhG
2EZM1EebVOudJ2KExK4Pukb1P8VMnyQwn7wMTMWFO+olBTVk7sT4kBpX1ZnPDOZTroA4T2WyHht2
RcHCi9KD6kn9bbGhT6Ta/Aej4ioN0C3XHkz16ahG4FQyWgTRTjXLQ5cu91ynzAuQrAVtvDgwbvmT
88F/zdldH2QqykJBaADBxaeHAGZgEiZVZvXJJk41sXoc6fxZioRdEDqRpHDvYTI5wmcHwyhTppyP
9NkMMLaRo6KFa6AOPgPX5pCm7vWpPPfkUA5uqBr3VE4FZWZb0i6myxZYHVqiapqLnHDsi+QrvV9G
0dMhPnTy0q3ujRflNB48UaZwszKZV7yH2er1qRUcdFITtsW2S72wrcV914MgZoX1ceObpI6ksKjW
AZWRcAAKpKfsw2CQEEzByFtQ3Qv2xgL4BJOu6Nj2uXsZdFRmwg6VUVtTHjyIdCnhO4AUf32WL4/5
nZhpGd7tw0ivk1b0Yb/xx7HX7bKZwLWgilQ1J1Ws+l5LA2ErduTXzATE2jwhFQ1wuQkrTyQu8FRd
0i9W/DexApZhtlszwOR8Q2XIB2rHHZVq1VelLGJKwsTDrq24o10f/KUpJvjNWcLJOZG6nY5d1Ue4
KYBltA1NKcBdo4PIGNJuYVSXFNmASFwCHF9hLadRv5thKoPVpG+4JwChV3zzowN5xEI+fId4e8kV
uDgg7lwTQjm1veJsAkFHpkBAwuEoIRF3/ZKKQBI1wYLDcVEKTSUYHmIf2O/TAdHX5OcytKnQBB9C
cwVMkdq43LTogL6+PpdmDvoejlYC7wQfZm58iXNv0tSKIKEWVwKV6a6RtcZDTsfw038iCuBna3Ks
4QA/HVNa9VVtCSxS3tf5venXARlOkzJeqom66PN/IAy2K0JwuNjS/BYOnE0AOjQOb0sCZtU0NcSX
VIi7bZ2kq+uiLq0VLhoHIHDMnPCzcVHDpOpVSuhGUbT0ASgL8043W3PBVk3fMjecgCQbU3iIE2KO
xXxMWn0IR/TuWFE3aTfUim4xjt2XgAjVKm/o9rk+rEuaQbCPEkWqlchhzY4/paZpPNVJnYGndXSi
kfa4MoIkDL8+WFis87ERLVFRCg4+IhnzsXWqZCUVNdVTN3W5DvziITPLHaVy+kYsw3ZhYBekmeAu
Q58A58tUbnaqh12jCLCNk17XOkHfHVJLeIbaidYdqRk/AdHnL/ib5/pBZF2COAc/QqbTdbaXQ1Gn
YF/IaGonx/4tl8aBmJvcPV5frotSYDlkGxPKIOd5OipBaPV+BJ2JijYQWNX2UN5RwrnEqXRh7iZf
iEQLlwOCztPr7wwt4Xq6o0zq6o/t0H6SJH8qmaDrd6emnf6nXPjJrw8PCxUkyCSDVk+GZzYsRU/K
8BBwJQBhDGc9lf8Kj8YHOaoJLHAfUDFLGHQOj7lLKQuATRzHlutdpoCiW4EdQ3RZPTqUYtCgJrJm
C7v5fLWw6xr0m9wpcTHnCcGizenAaS3q+ZKiuTXGyN+LTad0H7butFSIBszlBtZdNmfW3Uyp96EA
JAYZo868NE5fx6nUrNSjJRqsswHpisQN3BC5Isuwl882FUi/pdCINCJKxRB+SzMh9+I6+HB8Hilc
TXEnJrIEBnSqfhSCUu1tADdc0oZb2PHRBAqnG7pY2bdNTtleVFkU0dEnz+YH6bJYzJNdGudkNriR
Y0HIOJ4+QcJNZ2r4pXqpTKiVCUsluFVDLf3o+c9xMnFscTBzMmMaT8WIwMM36hTGoy3MdC2lez1S
ZLy5vrcmX/vkSCHiOdGFTLlwa/rfqZAyPFZlXekvDT3CeSY86OEmFY1VJsk2jDc4ODR9wdewoJNn
0YVJKs1GhHXVCTBotobUEoLW2+svfbOzAvM2bT05851Ej9xx/Hp9gHNRxI5Fsg+Q5BBxpQN6ZjxC
cCVGSkPpCtb7wx1oJ77TdGl7I4C37ok6fWpE9gLvutC5hrwJJcdPTlPGxZiH9iJQh7Qu6wMb/I74
gf6AxBvNwXSvS5mfzr+lmPi8ijIR6832G0noA3DADC2gzamjqESYQrGgKDn0lS8VTFwQNpGF0IdG
xhuKjJnVL7MMmjJtqkYMfGR1ufnIgcaJ2df+BxWfcZ2Imim+pvu+MRaIojexo4kh9deAq3zUZZuk
EPmBG4O4GpZkZhebRgqovAedESOjrTuyxiTbRmN1fY3ONYHsLF0Q2CmiTcRHTvcXHQdjpOk0J/ph
nnOLrQIQFpOPWl4yPydSZruYCwmYAD2XRwBBfRvcrG9iLH27PpJzBSAcATQr5BxTtsmYrUqfCLV8
GIFSg7RI/0vqwXNIaNCdcCWMJaqkN9V9b5ZwMBBGiIBsCfmlOUNdB0aCOrRksciigyKDzyjQrG1U
t6WQFncU32arWm+aDeCvstOHkbwFJTdZsI1na8cdGc4TiVopc+rhnI04LUBYTwPjqxXSAVAAs+j0
erzkTV0UQoUHc0rGRhfnQoB9AUb48C0eitTylELRdke46qz1h1ZvqohRuQiRQkEQ/CczW9EkSW8F
et/ZkOEFVC7n5mdwU2ghVaNg4Y43G9FvUXi5ULWSw4bO8FTlFd8I4yPOra2nNH9XDNBtEkFaMhLi
qRwSuiS3mDZVYYE4JefJBf5KEqRAerjZ3q/uN+5qZdurm/1q5bqrvcPve5f/uq5jb/jJ3d+stvaW
9+z3/LpzXV7buDte83b8yLtX2+29u+HVPR/e8lbH2fJtq7XNV/L101tWGZ/fPq/ut1u+zebrbG96
ebVdOS+8hUewnelv+JlfPNt2Ns4GubyXb/y0vufrb1yXr3rhb7ae7Xl841d3b2+3z/bWc/iM53mO
5zjO9DaPz/N905c5t/ywZyQ80eMkfr1xdl+83fRWb7e1PefOcfmZUW/WGYN3eLqVt7l1nNV2v5oe
lGdb88lH5zvfuuGtu7unzeZpmiYmavq0u9+n9iT2yeGvr+vgW+Dy37v6bMXmiZo0KiuVsqWH/er+
Zbt6ZlCe893Z7JynBUlvwZ5rkmbGva7KRK7RjZX78PXH/cG+t71vd45oL8hRpm1zTc7Mu6iKKqd/
GTks0dft4yPr7DDfLMnmZu/eOM5Ctn8WRzyfwtmN3JfqIgJJ/WHvvjyjLazT9TWiwmVhSNO2e3e9
oz6b/iPQkfYPN6ubSaFX+7d/+fP+ZcXeuEdX9y/71cv+vrDZOPuXF9bSvl2jWNvH9Xa9Xnvr9a19
h4btnJsN6vzt9vZNHW9t527DerPz2Bau83Dj2OxPb/fg3NygfbvNgglfVITpVHs3GlWE0jJivtyv
7jP7hhlb0uo3d/+aDszsHVA7NDEi4mb1cn/w2JZs9/tpwzNtj/yztdf8NO3qg80Id782YHnav9zN
ZvOrsx+ellTkLSN+7YHmR0ptKlE6KeX99vl+5fzabEN7tV5Nk75fYePcp/1kJlkYFsKzsYHO9Kt7
v3p2n7ePe/drhm1b219vfqz4AoZyv7bXz59aps/Fijxu1+idt0PPc9u7+x7ZuyeW2nVl231AIV4s
+7N3hyVZufbG9R6wQ7v9ZGCuq+rbBfnaOGe+VZwJvSKhqRjsvf0Vm9vaPPe39cp+/G2ZGR5G9MZx
b1Y8hIfdvf4Eypsfcu0RZo7XCLTh0E1T/RXzvmcW9pNd2z+5965zs91irTcv7BaMNRafU2LteQXm
dbVizjl6NtMp4H5lcVYv7vb+HoON3tw/Hmz7T7RoxZpwSng7duFXrPbOfrNl2/X2fvv4uj3Yr4/T
l/54vn8J7efR/nGwtxg77ND9I7++vqKN2PyNc/eEjeXPh82T97T55WDyN0/2M6dIb9sHe81W/fP2
7u7Pu93G+7zdbf56euCkcB44DhzPe3Lt77ccRJuHG/eJLWp7u90tNnu3YepdZvVtmhn5L6abwxWJ
nC2bPefy/sbZeHds9bc3fnniryej8OTePHz9iiI6fy2syHXrhed2ut+hVcoEgyOGU/KG/6O7673L
kcfWtx139/uQcxb0AKq6q0YTMrtTsXFrGG2GWGQyHft79j9bbZI6nd6FzS6yf0xnPeaSfbG1eSPW
YfU4ncosNAvPT498YGvf4RCs+Gn67Ha7vuPPzROT5u6chzfHhmldTacmO+qOnbt9cxc2ux0bclL1
1aSD96vJnAb2BhVi+rHWKxd7fDMto7v5usfTcTf3Lp+5vgDT6fDvDaG/OX9U5Lz5mDCTzwtExywD
3fMY0AAdyADjAlRzq4jjUh3VvKvitxiKPiZOZLII2myZgTNsKWsS6G5stXIT9cVwC7hvc6c1B20d
kMeg4b7XwMegrb6L4bYDv6Y5bDXg9Bw87aX71+xu9PY4OhUa082IOOVZmtg8yiAbg+CVDX1iV2qc
3PSgTK1CIAf21yf4rVx/PsN0L8j489RUErI8VTVVTWHkGHCvg6h8bui5BtFUWY9+vIFJYqNl5UsT
di+NBKuh6j8dteZrT2HgQDCuqOMtdEFL6aPJzM4eiPiKSZzFkulumBdx0/kKWIoJc5EolZbymgLL
H++OFcVnn4A0P8arOBxT+RGo3vDnGEISslBEfmHydV1XRCrIqWMFE/l0QvxylBtQ2Vubin2oFfQs
c2nryt0iiJKFjX5Bu09EzbyJQhrkYJjULqh1YRujELfECJsFH+yyFIurEw0GU4jidEAlaCP+MWEP
NeMhWMlWL6xyGQjQ64p0UQrRbonKLGpD9JkeWZBfJSDiokdZFL0AVlPdCa2gP16Xckk5qMBlS5C2
oqRu5hxRB3vI2xSwmziUonWb4i7TqCsdvIN6qG/FHLAtucnzndJG7eePizZlFII6bvl8o4B4c5S6
FMQHhZzpvpe07jt0VcIWBB7tUwrYL4i2uv6JK/lSy8b51NLPSBicKnJinJiE0wUUOipuhDICVs1U
i30UH7NNYFVLRTDnU2tSmMXSiaZI3H1eRhGIRauLeTrYoCU8irr2vVXNZ3/Udy3AekDp1xtDLRec
y8l1PN3rJIplQJzIfst0Ts1cS9rCO7IhxwFAEDCkvlo5fC2bXFJC3QH5Pw+A0q4O1MaAnB59ub6c
pyf7dLKYEuEEykypiqHSeSaammZ6/GNEmzp9ckrvR16WB4UHBSU9qHW5lBC6NFSVOhUapiimJZxx
uoiDNPrqQQamsOpAoZL7NPozORz8Fe1vEZgTRr6BImKJlvnclk1VWlSO0+2D5syLGAIooMGrAfYa
nEnBicVMcGO1slY5sKfu9fm8KIpUCtgcQExzYp+OD/zcERptsP8AdO5kDhAxFj3fCo/pSopGSd9c
F3e2J6BCpsZVV1HZqYRydmILPZA2pkZjrNYDqSaUwI7mMXy216WcKcnUQIiIqTJDg6l+2jPvrnuW
zw16BBoU/OLUrDx88+joJnqg/UXLvglEbR6pq+siz+ZxJnI+jwm4DCZEUw4IHLkrqfFrZEi1mxZJ
uzC4syl8646k8hTvinJCfXYuBOMQiCBVhs5hKJotEHKpQ8v2cUEvzqWQbqI4kvozjlQodU6nELD3
NjIKwGOsuNK8ImhHgDT1cX191ua7C9+FXcW+QstlE4D4Uyk0zEtQcVKA3Pi++NhbLVyWh2Y7KEZr
wwvZP7bZsBAxPBPJjBFPnrrppma6eSg+kQylVyr6W8OqlNweWhnNsbJa+CQBeHlvmfUEIzzU3vWB
Tsv/3mKSqyQ8SZPN254mJnk60KTvmlaM4eesV6HdOJ2XrZW97C5lnGaBIR2jcSpndubgLTZ6kSAn
d1++HF0o0ey/dp++Xx/MW5j42miU09H0ehUAyIAUeU2dpw3Fmifdgb7nQkvnaB4VUfZNae9gNbKH
P6/LnucEzkY4Ke77vV3GiVpOTKfCRnU6h95E+6exN3YfPVfnMzlt+Hdy+uQITNcROeqDvy5AO/pC
n9nOX9CL+ek9lzI7XkBJihJhGs24grLNAc/ZOTr5wl4+uyfNpUx74t1YlLCU1Ghar33h/Yid51dt
/f3L0xKhuTQt+zW1mJld+suSQQoRU3h0AznAQtlfwEC/Hx3jM7Dq2wVNmHT5mriZybUgEsd8IK5z
foDFb/882rtfztOXBTEXDMb7rTvPmaTVsTJAaJ9GBTCpQw7PgcrRMV3d/b7+VrmfgXBcWrAFczHv
Syd0l1vBJLN1udixwULvz9H++fkusD9V7nfuBHZgRwsHy9L6zXseFbDT5GRav8H5Ma7ENUSlXrUK
7sKtbyfrxl6Y2NOo+ZmtkmdWJFaBtgD1YRpk4KT8q9oAsROeX9L/+dk8U/95JbUqwBAZUFBmT42G
duvToZqVza6NjaUxLenKzGiYRlSZx2mjmdrXxt+EUFjkMhy0xxiEuKU6wFnY8XwCZ8YjMgVZAwf2
9wQm99BnucYKal7nc+iGLlHlAUMs2r+WRjkLp58LntmT7pBC8VQgWHmSd9WX7K7YKT/8T2SBYUPJ
vw/Px114r3zSnhc0Zml6ZwbmUPehnk0ao6AzAGKhn+0GL8/xbcPJvaN3cE3HdPQFI30WbJkr0MzS
DPIxTqppY1AXtgo3kvucOgRWfTtnerOVbC+e45cMAHVa9FZOIAa0151a7Co206M4qWzhQYHJ/lBc
C89Bdayb1IFZ+aH6BNHIulyrt9Z2YZYv2dX3smezDMzfkFC3gq/idp7+JVkFq241uPGq2sqbpZjZ
pSWlzINaEnodqFWcXQgi+EOiocwru4SUR5QARQE1VB1em2PpRuPD9aHNDcGUOKOPSaYwkt5LaklP
Z1WvQ9kPEnV0BKVWVsBWQnYhlSHUt8O4YMLV2eGEKBpuqL+kNdw0gCs9FZWYst7LLYSmPuBBN5l1
PNKmpSQLNnQ+e5MUlcIibgMTiMk8rqJKA3xMFSiUNWAp92CBG7uyTSpHHOT0PsrT9DMd5tKnD88i
ERyuVTjt1Kbpk/688yYy8KvKKodCGx7w3AMuH5uq1ukDLELJki5OJuz9Gc8AucMRuKE/UqMrfrYP
IEksR8sQBsc4tkfLAZKs+gwmL9CWpZYp8XMitTU4/KmRdzYFB5VgA1mdfkqiwf+i1cc6A9epbdtt
keryA0W+BdSPZZibdi5CZ3l9Xs6cb0rhKFmiBoEqc0uhpOh0YlS4zY61YcAtLrUtVHBCchiwhlAJ
BG5f6T4NLLrW9tEK4vn2e0lB2M9DZR1MV6Joa1xFuaIvAQ/N/cvpkRT0g6ojEPihlzx9JAHszFCU
8t6B+SqG/0GRbTjC0m/UY2gAyeatuRtymWM3bPsFq3m+2RQWja4B4sFE6N8yzO/UBIB9oRto2nXK
2nwpqKn9XIMJeQ8Q+lLzzgVJU4OzTnUkUQVKrE8HeagmJmJLHkE5jnQqXGlBd7MhAsSd8qHX64t8
vq8JYRLzMggwgAwwr5Q8GGKfZiCMOgYIhV5d9vBuFoeFO+rZJYdlA+xCoVOGuj6OgGnE7+buQHJC
icamdXwh8O0eonc7Sg+KjUKlu7AZM89I/MSTxUjdU2SZvGrpIC1YsPOtxzNQDj01kVP9P4+0DWPb
HbKC3WVCsaF7h8wXntRYpFXDqoEo3MIqAcLeh2d3smP0XVOBLRGpPx13qgWpkiU++EdVBjDhoMar
NDWUzcel0HM2JQsoBQXA5FTKoWvJTQ1RC/oeNOsAVEL+kA3ih+dPFRUGIhFZm8qTZlsvHpTYqKnX
dcIuP+4TtZLcUAAUsAPU3U2b3l99dFRTKS2NLmRA0Bx1pjPyIFbJKNfQ9ozhYRdlwrj1ocpbuCSc
GxRT1oDSYFCk3M56QQBjIaU3mJVjCOHRFUVgCRO4czaiqQmemWodgP191W59ofq7Uv6/fvb/fXjN
Pv02+9X//g+//8zA4Jyq+We//u8+/Fmy9r/q/5k+9v/edvqh/71vX8u6KV//sf+eV/9YNce/vtdh
dpx/5uQrkPT3k7jf6+8nv3jHOqyHh+a1HB5fqyap38TxzNM7/39f/Mfr27c8D/nrv/74mTXHevq2
A4/1x98vbf/61x9vEGT/9f77/37x7nvK5566179ezz/w+r2q+az6z6lOHAgX6iYnzAJ2dPc6vSKJ
/5x6nCkRxhURJ4ilP/5xzMo6+NcfuvXP31XR1L/SlvKGTMfeml7StH9it6esDWk9qlZpCv2/D3ay
WP9evH8cm/RTFsIj+68/ZorDKS7T0kPxIV9GTHEed2sSgGuszgKWGGxXr84bkBgBlHfVYJQ3KYB4
v+Qo071K1CJ/warMzoc30SanEA03KC4YC6f7nVb1wqriXHMMCB3hsFHzPVwxoWsCvbFguS+L0lgF
Ivg6E3oqCoLyQJJHAD3MTmWXx/3ohEUO3VULFfWH9vvbqOiaBZtoymydAepIhyQulYpRSfDr7LpG
G+DZVYeFtOqlZQOcgZg9AVoK9WcOWJOCHOvnmebgilmbWhn8VTuI+a5pjsXWB0Q7AwO7VLwjZNTS
wghn3u3vEU6gGFPtPFn1mZ1uCllPoKSHxU2o6YNuVIC1UzHJVi1IRU7WhYbjd+YHvYnfUt/yLxJy
Kag/XUIr6fKu1JEa1skAOunQOwX9lxtogKoF93a6BLzzbidRHO6gHFK4PTlJsyPCrCHzlFIdkh6Q
SHFpG0VZ6XpgPEz0zi7IyERGzMT3oEvt935eKd6HVQjFmeyBTFyVBNfpUI9hEAEZy+KCFDPRkVlQ
w7OY9RLywcyVeBsnhyD4rhNYHhgxp3JasemBJo00cHuTcZvXigi3jF7dAnVYuiVwVwsH/IVdOEX4
RTbhlCKZe72QnMV+E8E6GJMy3egc+DAx6sNnrYbP5voUXhRFnhcQNLohcHNPh5bQNKnknHtO3xU/
EzqB1wewXR8CqBcWJF1SFjxqFU8MZ5cFO5Xkt5FVlSRcHWUwcw+ADAm88fQg7enZrJ7TXuxNp9Py
4IsY+9Jt0YpLGAEXtiOHPjlmyjvo29dnq2gIRykSZBhlg1wWwCBvQscwgmE70SN8hvpxolqzlqrv
L9gfNJTmJwuaIY6hmQ2AxR4MHJn5zUJJt4tDRqjQBKHs0HfCLs6FZt2UlkbXa1j++vjKKoD/gAJH
ZxStbKfzDWxf39SJqToy5HoTnr22HpNYc80C3ujroi4OcmrlpdjDpBtwZgekKsOGSr7q1FBgw+qE
d93rvfQjp8dinzZD+KlNBFoEw1xVl46RCwqM9aEvnzsHkIjKTK3CUI0OYq7BlEqhzKaSw8itJCv2
QikLFrbl/II82QFlAsucsvc0D83tXUWZSwzMDGyBJQzxVgG5kHAcmxVHKQjZQ3Kb+KG87uBUeFLS
DFD/yPgL1sEl6M759er3czDP8oT9Qgxjslfvrlf0FLbtGPAcgdKjzn7wuTWgJwuDA2x+eSFCbge0
mGpFL1GXFivaGV+vL/gFg4iLRnp6Ar/A9k+L8u4BAIUbD2IAPW11rAvwNbT4RombYKWr/XEVw6e8
4LVfWmQKb1Rux7gmZ23VtLRararBCVFnoE+K0Li4onYIvYMoLLWjXTBTtJhMuGbEa3D4ZkMbW6EU
NT9VHS6osKgYrSnbxKm6J71ryq2favqmMNr8lYhNcl+2qbZgJi8MlaQuiU6qQygUmTd0Da0sVkch
Qce0JnUaVdA3A1bKEcRhqTbkwlBNyhm4RNIMh97OLEQOMfhRFAJwLDiC7gfId1yK5qHV6gJAmQ6q
7IBRe/BitSbeBI2jd12JJtM38x7ei5832ublKEDpJygc2ZPKHsR4VVTDUsffqaq+eer0WoMLISvg
GIIld6qqoj50ALnDBkSyLbQVOdX/NIyD4maWCOUCtRsLtUUX5Sms3BR3YFZn8vLkWMtNYsG9diwr
1yqrzi3howSCNvxOl+hSqu10Dd+GR80i7WwTwhvIgrNDTZQPvhgZTe2JkEXakRwfVuMof6eg0l9V
rSjdqFDHuzSZHdwAP3vBIp4eqX9L53QjwKlz0Zrn+YRGEqswUWvP16QaazQo0Kzo1a4RtdILk07y
Sq1SPl3Xm0tCp0simgsgG/Hp0xWVmoMwyNBTe50Updvk2CWeWKmRZ4lj/Mswo/jBGJtuYVlPj7i3
kVK1RS0JJ+mEuDvzk2DsjswYKk1PKDS4ZMJM24T5oDtiMRpwVRtZb0O1Ab7pmC+Fey5oFPgEgC5Q
jCcDPzM92jtj2/hc7lPYOb2UKLlTC8Lhts4tyxFbQ/LkYhS31+f30lABaJv8QQYMjNmpPCOoo0iW
4WaW4JmjLfFg7AytKwDz0/XbJAPYx6lBWn3M43oJXfziUA28Fu65OL9TBOD9UJNASA2fimBvMLro
xjgWGjWqdf+l4SE8YFCXpnZWWfB7WemfxcBZlCUZ83Co2Mr68XhQSy/PFTh6U13zcj0YoYXSxvxz
ZuiF6eRgBYSEYq3gNTia1qcIGp2t4iskttrOWHIYZ07G70cijEKUgbwBkHWzAygW+iQEGqz0jLT7
zP4yV9aBOMMh0mqntmSY80pZv40OiuKZYtljrTtI/NTgY5V1v5+Dxm8QODgfJu/1dC2MMFVUYMEq
r2/g9aitYdzF3RTs17NwYXOdngS/RQHuQGRHVwlJz3FnBOsoBl0bUcp6MKy92snZuvXzJcqAS8pF
NJPcGWGi6RpyOiCJky4Y9Kz2rFJKXTm0khU0XtJnETgutxeP0cdc07+HBdyijp2aQKDlU4E1zNhG
KBa115fJcQXvTA8Jm9JtO8AB19f37KWxgSbBP0BoA5Q3O8rhVD0OUcNiJQnE8DlV+5vxWA+2emjg
XRzqJcjuUy/l99AAGiMXyfBoFZjZpKoE+QqM/8oryrZbNYZWb3LdyqE68JeKIS+ZI7w+is9UwM0I
o5zOotqLRE9gJPLqTJfdShuPz1llxvcJda12jL/uRFICfiSY8ktQ1m9BvX+7KH8PE+/oDR6L+NFs
L445aMyDHlZEhnVzW1mj6vWh3DiD0dYrWRCa53Co/J9DGFSbIBktcVMfwngl1FD52oGf+Pd1IFZO
2h8M80ZPZDhCIJfzt6oEUIWeGIvI8BfcAS5hmjbhllDy/dZt/O6s8OUK1HurqbzuCMO7Zfa3PTm/
T6Rvg3so0pp7MYRCFa7s40o59kt1vxfMKfhKBLxonQGpBV08XatEiwYCmbABGgFky0nQ+LrXQkR0
IHWQ6ZITjJUML69fWd/zUtDdCjgrik3UyFxbybH8HGmj8uX6zjifEQ5P7t2TR4+78GZu382ImudF
Wxtx7vngdK1gWDZpOTFqWHE7+aUQB+VzLCfmA03ewwP8ofq36+LPtXc6u0ntgclHAHueRWnVXOms
rCLgoYGgrxWx5TBDylquGmEHg6i5GZPqAEZEuYTdP7slTspLLgXrTUOLRoB1jnUxEkcx1IaOGWZG
3+RaNa45sERlXeSH/JchjPq20rvDTW/54AMrrS7fS6HYfb4+AeeWAugySkfFCWJmKpo+VYnA8KUx
Ow6Zpwi54aqJLLFTYbEyhmzY/ieiMKHk/JjDufaxi7OsBlTBi0e1/lEKpeb5VVkFQM8E+sKRdWld
qcXA7SYhIIH5dTosGHA1JVLa3NNEuYLT0++OiaPUOn0hQO//HNPRsIuiN3o8NJAsFi6Jl5R6wjAB
gY4WKnzCU+l9RIkvRLS5V8aBfAOor+mE4kF0fCWFAl72hQ23WGETm0Jwox6lBYzC88MGtFIuG8Rb
3g7TmWcQ+Vph1BBbeRFQ4Hd0xnS4R4Eu30BKl22kJP64W0gSmWYCXELa5M6K/AHoqmmhE1Iv0iHb
DguhdZKq1ySnNvrxJjxI4GpfV6VJK08N/9QBR9PNZEll/awbS8mNLoSxxGsJLrkQGgb7IUoN4nSV
f0OhA0TVVhyvrgu9tGNBg+WYo8uIthR9dty0WR6ZchuTHa+h8lSgsNxT631Y9ZpVPghaY+wKq4VX
sDtAaxxldXyn10H31/WnuLBhOemApSJUSxphHtupTDCTqwMgW6XaSj8GqU3XitGnK1krywXbcEGR
OJ/JAJFbI3Q4BxgaRWlS07Lw2rg5vFayddwdfdjFIcSEyKGKxiVSn0szPPmY3GumGA8NFqcbp0rk
7DCYx8IjBtxqkNHXfkrYN372NcEfbDFR25cCW5p7ITGgdQWKT+0qB99IvA/PsjJFmcwpMEy/5WwP
8UorJFpYeNhuq3cSqyQH1quSq/gFscXrwi5oM0OlkwT4lKmna3Ysj6bSFlnTFl4ML+G+SVPl06h3
2ia2rAeM/8FrYe7aXJd57tOTxZ2glqjfII42B9rRNEHqwoEBHuJC+tS1mu9iudOf16VcMMOEdZAx
XcuJcc9GFmU8uTZouddYpeIMtRLv/DisnNHAHXOUjtfsqG+SfD2awRIy5yX1nQD3uCdzXTPP0k+U
OwUa7J5ervjVbZqHrdMGrd87sOdKaz3IxiVEoQsLiRcxZTKJtaPB8+HWrZGVip97ppE2dl4foREP
jO5bkvt/iVUbHuxDK8gfV1W2pkXul3gzOFOzwwbEX8ia6TPxYGvut2lsmXd1Nx4fc1Uzv15fzgsz
inYCuANFAqmEebBOySspF2ID/1E5xk5exBLQ/qlwI4UmRG96dlzwGC6co9QBQjwEtioBpXlOirUy
ItNM4ISLgtyJVDYGl9HBcEIl0GEHz7rbUiozDpra771xGIyFWNblBzC51RAyRI+mCXnnnWqtEXCQ
8QDN6B9fAPJqboGejG2TSoXb3FLhkIIMGA4yI/salfKfH59u6pQIfpBExVGZSY+aJBK7Bko8PIzR
rn2zCGzoNw2nbeV+h8FfogA4vyBMeU2FfUqAhx/maEdGSoRN0xILzt3Y2IRxHjmHvpdcUeifj/Dr
QOXW9A48ozDXC2n0ZWiAtot6iz5owVzqvz8zUTwMOV1wt8QJMnMegBbjrmgssM3csOjqfdlHmjuY
/lJn3SUpXBMxg1QccWOeWXp/6vaMO910FQO60qiORqAIy6Xc1NmpTTsr5yi5UhIHlO3OpGSMUR7h
+nX7Y0AvwlCmW6nUaOUPlCWwxXNRE3IetVoQfkwzNxmpdzpLuxumjVLoiXHz+K1jZ3w2h8pwuoL+
2esKekHUBMIwVT1zj6FM5FSU1ac1IbdBdgv/ANhsLoRQSirR4Vg7faYO0YKlOzM/b0VhU76W6kU8
sFkeUytNsws7VXHLQf8hpH7raRDHrsrWIAGSdsLm+ujONj+S3mjPiDCwI+aaIcXDQRmNXibrEgQu
fC3FXUQF7r3Yae1ezKpqR+FPGkD2FIybtiwFdX39Ac5jjdNYWUZ4TTUNL3fS3XdLaeRZroVqA6M1
BpZWNMnXqQz1e/XPoDWbyIFeUflTjUaVTFhatDHFQNGAU9xLaWArcdl/rN6XO+v0QFypwLCfys/n
Z02XF2MsJanimpWgvpi5DMRrfSg+yYfkcaAk74kqkvo16CVtQdMuLD2uKEx31Izyx5wpJK30SqgL
8lBJFg67LlF0t6D5/CbSFWEVjdUSneWlqZ8alimxnCrESSmcTr3VjErTN/roEkYjYFJKVMs46Viy
e5OkqSK70nKul73fyVDak+OhJ/KoJoIjRn75qxVlonvXteHCZuOJqAShX5bu43nPxiA1cnrEQkN2
OUTbrDByJxcHy2OX1wuizv3wqZyGY55lJvzO+Xc6elk+SuVBNAdXITvnRWbQel0WtzegJR5XqUU4
D3yKowdX/eDCrBA5/lBVH19yvFM6DwAjJ849X4FWEOENPiqD2xhSsZ0Ip13ZV0MvL7hYd01yWLAu
F7Y7kURS9pTTwlExryIKq6QL9VgTXUUNalgEgmIvCYWwo+VKeJUqBVYBVbCKBwpF+s4ZcW3VhWm/
oOQULUzuDhFpwnPK6axHfkg0dUTJiYnFO1mkjx0izvHzsZfH1y6zsnBhiid/9OQaTUSfKwcxCuIx
FCzPlLxL5Xiw4LV3Y0Hsgl0M+99OgQZUcwRd+z+cnVeP3Ma2hX8RAebwSrLDzChLPpL9QtjyMXMO
RfLX36/m4R41m2hiDNiGAcPaXayqXTustXbbBTSCXKipdZnDKjaj8agCv/PJST14QYDvSt3tTbyc
ZBYoATdRQ8Vds7NarMMq5Y7tS2OPjeXDs+++FvAHLq0+rQEitP/irSTAQACZ9ABYwfYDmEXWgUzs
1lCIUfezUWOyuRbPJ9dIRPj4+u7EVtAVKAaBGSOcZK7D7e7O8VTkHiPDwxnyURxCzzBOzI8337lJ
F/lxlju/95XRhW6iuNe88AqTGEuzPiyd04XCGpIDjZ/7zedJM6g7wnshWnj1Ab88LgtlPm2ihRcy
lbp5H6f2fCWi7fxxWgvUQfuGqSDddKE2ffQp7kMuCSSn/Q4oEeeyrTnmBjH17M0WrBUzvTqFNT0r
XMkDrOz9bSIEkrBjeboQ9tj4sHShtd2kphVyrfSvbtzql6xNzDAzWjPMcxzIwfW9d9CYI2RFuIu2
C2IwtxusJD1oZyO2wwkCUVhF83oyjD712enm/Pgw7ZqiUUahD6YIkd6tKVGMMCSLyg55jLXAHV3u
TZ84gTs7R25x9zMSfeCQEDMmrrw1hfBgigBqZIV1brybxyw+p0ZhnCY3moImzdIDL7x3Kont5DTW
15FumxhP1RWx2ogm88q1zTcAwcWZq9sEg95nX5pVkZQ6RkDWdnXET95dKKPdePqoTwMJ3CyUbmpl
TIJvmmpdMDVGDugyUd8DRy+u9EuOujG79ujHyKnL1Gu3zXTNraMlpg4WerQ2r44tym9ebJHXMTv+
yU6b7u/HZ+be2VJYk5cdVA+SdebG2ULwSQumvdqhsPmAjH9KX6esvxNraZ5jL2ey79jYgdt5+dOA
EPTBkd1bLo1Pylz4e2okm+s4zE1p5AWfV28W7xpFlnEB0hRTlPfM53WOj/rjcrtu3zamP0m2FmJh
3JJtB6BBq9+Mp84Oma3VvS/oYX9Vetsgdhyi0OgH5xzb8VF8vGuUVA6eA2RCSha3Z8hYParCbm2H
IC7NZy9mlnaSETw17hJdF2VqL6IZ9IMvu7exTF2QoAwyv7vZC9qcIdIuKivs3ajuglFLu3MPJsX0
tWSy/8nVuJzgvqY54Ji0Un2zc5Jvj8/W3uYCAKRUyivKW74JJIZkEeuQ6MgyRIP1XM/GdFo1JQob
ZR3CcRyOMqM9e9ShyMp4RiiGb7yEN7tFUVJahPZuLD/VMtOYmjzWv2sg6w2/z+v8r8cL3HG4cryk
Sa2UKwl67HZj80Jt6nI0jFD0msHDuKRni5D3FDvjz8eWdpZGqcCg3k7ZRwq631rKhrwstHp1wgaY
ddZXf9arlZ7SNCuDDA28gwhwxxqYaxDXRCWAtl41G34JAuq8UOY1VZ1QHQ3qWAYlCWc0tLDN5y7s
matxEHTc28MDQZGRmnPUDbxNiNu1UVIyDiE+zYtWnB0e6EBkDGQvs0wEczRNB0HAKx701g2g7w6i
hIY7JURH3RhkVAeTtlWSha5a9J+zmbo/3bUvP5diUj+oq2H+URbN9ClJsvgpbcY2v0SOl5zVMhXv
aEWoNBqqPijcyP1OAEu++3i35W5ufx7ZDTJcMK1RPdvUhTxDoSdeJVFo64V95WY2gb4U4umxlb2v
zk1Bf4uarYz3b89UX08zXIwlCtNM1Jemr9Mnp3S+MaexfxqU4eAE3ztBKTEva3ZyRAttlFtrBr0/
Isc+CnOYeoEOtDzwotpALK6az4nllCe4Wkc40vsLSkmIuIFd5oHj9twaNY2szxJ7jU+mWqiBtpZJ
kOWxeSbMeHO7htCOqJkQBSScLLTdmqonb9XchhkLWZHMz0PsOL5pt/VpRaTLz4Xavqy1d/Sy7KwP
uj9zWWmO0dLYnuNsZgSG2tkpMDsLbItajkBWnfFrOQzDQf94zxS9RQdVQy4OFOHb9bWlGyd5pCcU
1DXjnyaymR5swxXgKphzfnl8NPcuqBx4ix0yQf5lcwPI/GwhRJWeHMYv/7exp+6jEOtYBBM9qota
Gg0PtbkkwYzw5k91rOpTX8V1FQpGjPrDwFPjCXP8bYlF8r4FX3N6/ANfJSI2V5ShD3JCA7eUaeub
H1gXhRHFs5Kc5mkpIPyjQ/ic6o3yMUstNQt6UTR+Opf6p1XozYeoE+n73qzSS9v2+vvWqJePXubF
4CvApM5qF/V+VnXjR11Jqt91S4EyT9RAL7NVjujOG8UdWa7D78nhI1x5rv1Wv6ExQfWUjL87jWr1
tW7U4klrc8Q+1iIJKgcIUFL2wyUfG7j6Tj5cFB5VyAmj+6Go9PgEZqQ5+Jp3nghfB5eQXiCddP65
CZAkRqwSCBAGmXCSp7jK+8kXJhXE3OuNL5YaHQ1g2TPIdeEBoHElCzu3hzkaqloZZ6bgUoI3r3rS
G8/NqDPktKjqp2ZKjs7z3eWB64YZ8LkUz2z87a09p11HE2lAKzBTIc4tdBXgCeARVuHO4eOTeZcq
yYaftAIdwYDpt/mWBL1KNllg1yfRWp3fUyX6R9NgFlIYHenZ5+rVKxURVrXXH5jeWaWHTgHelt/A
M75xgQrJWF82rRnMyuieoGkVoUHfOkCmdvzyeJV30S0WuH+vc7joj2+7uAYD9ChFQbiwU7GelKhF
zY/GYNiUzuoLV/RhUS71l0RXppChrkfA8vtCMPaRPeUKwRigT7Q5QAkWwQ1l2IfSE/aROqa+10/Z
tXHsDDEp+ucovJR91J9TTWjfvF4s73Onaa9xHong8ceQxm58kfwxgHqgVFLYoK19e7oaUBCaE8N+
iXWvDNpGc8IKAbG3X1KCBTkdm3FutB43Hk9FjlGPnNoMwPJP59FjCJkCaNF3m8kL89o4Sg13V0Wu
hm4iHRfy4dtVLRBEnBkYc2DQUXgSVVy9G9upOPh2d2GJ/HYkDRLkhkfchp6o9AITET3zsBUj+tuo
CbpQlK3+ymmaoII66OanBcTRAcF5x/8AvyXDp7IAP20rpJ0R/Gnm4hhBqg32j16vytm37EY9r2ar
ZafB6I5qQ/sWUbmgtkcxewuz6/R2splkZATttDJDy6zzkxq3BaMgVxDqWTQcfNf73UOUm4oJUBnK
JlTrb3ev1J181Svs6aOuXKzMHZ5oN75tVDxPGZ5OShCDVPGIu7ZEGtOLYgbFSjLUGucf9c7NTkbn
LR9EMxYANxfFy/xa7a0DHOH9xyToYlgtElLAMOGb3S6OLIg7PXIVTOiE1zHqsqupCveUupH6YrnF
fH58we99OvZMKjQoL/Fwb5VZ6LqXXtN7gKYHszqZzlw9jZ7uMM5rJkKKqJnWltv7dWkeEdt2HB2m
IZUw9dVFm3VbH1piUxHgqI3A0vMojAfhBPNg6aeud8pwAZPsx9rUnZEWEaFV6vNZsRXji2qB3X38
De4fFwMNLaoZdJ+4q1uPO0xgnuwMJ8dMyfwUtYyPVrXBebat5Siq3ttezhVleaI7BBw2nqdPY6Ho
EaoR8ThYodMYyAlpi3LVLakQ2w/iINrdtWfxbSXjWCamt8epLwxNyAmkgcnBOsVKyQcc7eLdyK7C
kO2P1Gj3PiXAEW4mgjf0ejbvxWgLm3QBEYfcVUdfU9GqXxJ3Oo2aftSc33MDkrdN6RsmKFiH26Wl
vZLbRoUpRpmOJ2R9p9Co3COE1d4HBLtAAZGQFkyZXPAv9YpYLDFTezuL8emd66O2ZvuJuURBF2V/
OZOjHfi2+zeD+IoeDPefa6FvezYRTU+9QY4rGPq+JcLKtEuRVwpsz65/7mF2B71W2QeH5D7ioYzH
2rgFUEXoSt2uUWsWmr/OYKJVrIGOVjJv/DQv83hVHUZA046bu0+u0pb/Qb27eZ5zdf7x+ALuOSGI
w4QYvJewt+VX+eUjI6G0eDkYsGBJlyQsVGa5lWObXjTF876R7zYkM5UXKnYjPj+2vLe91GoJcHgu
pR76rWVj7qvaFnxvt2jac28OrZ+mdXrx4mHwx96Ywsf2Xln2twEVYBwE2FGidnnFtoLhVWGpua3G
XMjeE4mvx5UNWzIe3b8FetRtqJeFXiEQEtllaBuxpfpLmVYf1Hmqf2hRlc2+WTaNiVJ8xbiBem4c
kqp06AXz1Otp8r2kYP6dCzLve5/a2j8FRechqFq97K8g/nO09NqqoUpi29l/DWeY/8ztuep8egBA
OCxEuphivk7Nx8fr3jlikhsEpg2/QNgl9+GXHR7qhP71CkGceY7inOS27RteMZykZlKQMJIwWDy7
DZAzLP1iqI5wQ/c5NQER5Xk01Dlm/Ntmnz2j9xorcg1kX9T098UwB/o6dqf+FIXWx8GYdePXQQOU
6ptWzucoU0P/1mqLjZLxkJo/ateMaZMnXWtd8mGMPlnp2Ea+Tnl79lMxEniD5iozP6b1AvcoKcVR
QLLjWmkNg3l6FTcgNbj9hNmyIifWEdg5ijmHmrcUX8WsxD4J+XJ6vFt7piw6xqAS6PmBu7k1xTDF
ptG4kJwbYJdsHa0arV95NYrhoD674/AkN+j/TW0exMqU3i5lVZY1ai+T3hQ/Vpka+WSBSeGDaJ2v
s1Wv58cr3DVrORDIyJ114rvbFZpmjJxKygrd1maMjmn2pmROjnXKTOyx+eF5qXKKzM49sLvzZeme
Uuii+kS0se1EJ25fzQm/J1A7o7zmdYrK+OC27yJd/fl4hbuWEM0ilcF742tuVyiFiId5ycmYE6cC
EDw7Z89kipHPeJD2j8e2dp5iXsb/2dpEGXNVT1U8EisnfaF+ndDC+aORfenHVnZXhD4UNRWCRiTo
bldkqrUrCp3JQHi+FhR3630Zax1p3jo64krtmdLYJJ2EVLIvNqcyrT07j0AUBkZjQtDqoDsA1cmv
+lgmB6XynZNIXEEjhBYeaeIWdDqVziz0JCKbWTpAT2hZnBVXUNdtpviSZ632ZZlL6/fHn3Jvw8C2
yYNBU4sc+PZTpu7oOfXEhhVLyVlMJ2i8Oqj5x1b2viLpNQEFVC82bbNhlE9Hm6lUUtCh03+Pu+q/
TaU7X+w2/xdnnaUQpCA+RYVrs12GMwFQnWYjqJMpfV9bLa+IHjO3Yl0j5WC/9hZFOA2VDl9M/rKx
1UjFiMITRpDoYggtFdjdMFLUrJfliMS7t0sE08i6GPC+6dfc7lKyaMJqBb5R67P5vNZxcnGG6M1I
R2p5krML05qvxKG/tdJUlitsFDECZ+j+IuprT2Wur2edBQWTPUXXx4did1GyNkrcLtPOzaJsxVvM
xh2pT1AqfVeNPdlWVDjRkVzl3r2Cwf//duQ+/hJxyBdHNxTsGAKeFuNwGl832xH0j7ciieEVzwV3
+6B2uBNOkviQRtNa0FFo2BiF1RLbRbVitIdo6kdRn36f0mU4t4njvC8Gtz4aU7b3OclPqPZYnkUI
vwmsMi3vs1Hl6HdWUz0Na/NnFav6QVNz3wiHRLJbIP9vXsuFedhCt3sqPOU0PHttBlRfz4+kOPd2
TBLMVMpm1K3u2lxaVpXpoBsBQKb0HcozRTAUaRdWS5LCEXZfhBf989bDSKVFp7gD/pFZWlv6QaYN
eqMJzn5BfhB6VmN/0SbD/fbYyn16I+s5GoG/7AzDer09in056UkC0RYWiVNcBLOQXvQsdT9UbdQE
pSAGqNGdCKo6G0+PLd9/UiwjkklBGWcFc+zWMmoRjQBWzsa5VfnJUIz0O6Dm8aUe2u7JMKPqZM2A
mh8bvb8EFJJk5VFiaCFibW441c2+SLh80K+ETGUsFx6do4SmNfyoeEXP/8YccE4YQq91s80a09hG
tUeaq+0uMLzUCyIe0HDOhp+LEh3hxfZWh7f0oOrZFB89+d9/8SuDldEVXbni+TTCtgKWF9pJnvga
RP/f8rFUDuq593ePeVl4E8mLJBDZIqNTzYGTE5O5kFvFAR1NcVUT1zxowe4dFPAYFKZeCzfbEljW
IYYHBRGkidenH0h8xUURWRaoqxiCNG3dEOrc22YyyRIrqCwQ0BAvJbniDgxLzXyAkM3OKbF4YVZH
cvImvMzj83H/YGOF1BOUM/q+LPF2w8zWscuhwMpYLgBtnSrxU9PuPyL4lb85mSHOkSUU/l+qqdte
nKAQNdklF13P1ChUjDnz3cRdQ29t6kAzqzGYrfiImrxzIG3a9BSLyaPuG4BVu6ZmU/HQJeb4u5bH
7jNNreq7ogjFd6MyP4h/pMu4LWBIvixIC3pU9Di3KF7HKmnargtaYO4iPpmZmE+Qjp0AZZg4KNpG
BEqplM9znJRf3EQ/Em28303IEcQOTP6jDcjnvt3NIpkK1VscoPllLP5w7Uhtwwpy3Gmtl/hoMMiu
MVm0YENt6NebvKYU66yOawUjuM27S5su5rtuXewLWap2eXxK7xkQKNCg9y4p9JRPkWm4XVilOHpR
j0sZJqKYIP+gX69yJU5eNi4v8TDn76wZDaQ5sSAGK/M7c3K7T49/w72rwS7dKvlKoR2zBR6AolFs
Y0ULBy3e+UlNteYUp2ty4K93rci3loCT8G+r6002zhkt3DIU+jhcU6JckBXU/h6v5f5WyEAFKo0s
7rGqDQLJGLpZySuKaEZPudtI1+lJH6b4ObXFUvpaPfQHG7i3LHyYQeffgju5RX/HZo9QMnCCcG2N
7sug5fb7qXH7g+h5b1kOmBDwK7rUt5Qn9pfXp8wc9G3XpAIvl5vXZEYCoFjrGa2zufQHLT6yd/8u
SHnW/9mTv+cXe0tNTxlmShU6i/K+AA/1HWHW5ZpadQZl0/1j8JKjCa53S4RSTO9LAujkyMPtq6BG
1diUMWqvs96Z/pSNXiBMp7uaEnnOOK4j2P7dJccelACqUMx0kCn/7RKdpFr7IZs4KUqSnpOuofFj
AG/gVw7h40P52t65cZ7SFrNaXg8J3OlNJDjjHmuEfMuw76bFC0wxxz84S/NHZx0npOvSsqLpthRM
ABm9U9t4xp9qmulIKedq9m5YE/23VTfQFV0yJHFzRiWi+DXRVzar8k9UP/j9ZVl/J6nvr5rdLZ+p
YDMWIDXa2Vfqo7Gpu19Ozqiw5AtLt/T2y1UNMs8z1ylMy9l+J1RnPFkTyY7bM7fk8Ze7O4fyw2EG
QIZUGd3iEMaZKYeC1Jupl8sflnCrP0VULpcqGxJQ823P8AOzSI+U7/asSoQYoDT+viMBVl5CTGnM
ZVgr2nLy1pmJgIWl+BGKOedyUFRg+rp2erzUva9KsQQCMuqNgP02nmvNs5HZ00oRFhY6ZF2mLyGz
WmH7DdURkHvXFA0fsGZoCZLf3W6gWPvFiUEIhAOIMN9KGI+ZpyIKEyrfb/XHbCCKegi8gxGQhadb
UwhdClO4ZhEOonQvDl21cLKG6aTkSXI2vDL6z+OveP+eSoPAFuVAHyQhtugLZabUpgNdCbU5zjpf
M2vvDNC5eB47pX4n4rV/UeasR5M3r/9OvU4/OWpWH7yoOwcIK0A/4K3ReNgKuHgl6MG6cvMQLQbm
xqdGHa6z2fgWUhgfvMhrfbs0qwOjO7uK6yQmpKzOw7dFt/TlAFnRNfMQDcP0FCFF9G3VnJ7WC0iJ
x1951xT1KUSH4XcQl93ualuRXC4CU3Gnxpe+L+Lz5Orjh97qioOsctcUQckr5IMISb6/v7xEqA9O
psEMyzCeWuYVRqt7ZiQPQ5uq7qjccRfiEv1ILTtgvYg7k8LdmorLTMKUohwhmNIL1Ti3Lg1a5YE1
ed5P22rn06QhndpJxAKiUkdp0d5KAWZLqS5SCQoTt+ZbIiJbjeIi7BKt8KdRQbm1UfVAa6LxoLCz
89YCMwX4IDsEOIGNB1+dLGlLayzC1ZhUGGRd87WIUKqqo666aqVRXB6fl737QOGU6M8G2kLp5XZp
xkiRxM7nIsxjvXkuHatl2rVendH9WYNcK0s/S7L2wPXIRWweXQTB/2d08+gyM3mdOlQ0wzkyJiSU
y2L5CqnbvtRV7jzlhpGcvdzRGPxg6vnvjxe8a5tyFtgLcNTAJm8X7GrzMkz6SroyD8bLWqmDT2QI
YrI3kqCrxj9zr9Kex9k+Au7tHSIqx1IOF8VW8Ca3hr2lqlwlTYtQHdb4upD7/papFBBwV0ew0F1T
RGuvz6SUbbo1RWWrqBq1KqAUaJ/XUnW+1pMDYXlUo4MqxZ4lg0lkiPe9yvZvFsVHm03YenkIti4N
1n5VTmKuilM2O9357RtHLgbtXc6Ep2l7u6iKumBmq7gbJEKrp6XMmHTkFeWXtu2Ui9HAWOaRVGgC
dPNvjy3vvVzUIum3YN6BOSfd0y+eDtgpAoXCwtOtihbqXmac207tn9zFToKxY8Qzo+Hc71Ob1J2v
y1b6RI3tIFTdu6k0y2FY4RZ4tTfrX6I0l3WTPBzMzHsa9QStPrNKgrao/tRc9LJp5RzJut2lUPhd
iTSRwoDkoduuVJPq5RQ3CzZT6J+z2Y+f0f1xDwpqe1cSUgrSRbKOAefz9vMOZbzMSe/luNdx/liZ
7Ke7ML2K1/IPJ7KaNWgHp/mw2MhZHHzUvYdFjn2ANwdY0tmimEU1IWPUlUVoTnrXBOaQitPc5/HV
svLuOwPe3D9dL54Tv3PLJehXVz2azLDn8CUDHxwG8h5EJZvFj3mbID6ahzaPXED6DDYkGbNQqFRv
sop5748P896NlS8o0TuAair7t/bSwtbiQcGelVlF4C7eGmqtnZ0TrysObuze0qD/kPRTHeLabkxl
3eww09Qg7PFS3fdq14bKH/XXwq6Wk+hX8+Ac3S8N/ypFPOmaUV3ctvJts9PWKI7zcJrFl7jrx+dB
JdAsQPG8OaADgkFJRvoieiPbeKSQIl+e2edhmTXjRahcdqDy07nsJvPghN6LBki4B3/RjZYv5tbv
eX1lUgwuiViVdP5d7/Op9c0xRXgK5fr160JT728xF3PQe2NKU9waP091Zfs6ah3nUoj6wBve+yF+
jNRJxSXCvtwCCgtVccxhzfHDSlp8qytL5EFh9ebVFpSr/Khs+t/isanig4O7a5cKC0rDLliDbZt3
1OOyG6YsD9FB/TkrSnoCeuC8Gy1K4WTbCxPvLOPrWy8LQ1xx+4wuQQTwDmzv0fsyy7bOQ1NoBVxB
kZ+dTKjvF4N5Gv/CFK8aWnl4AfKk23u5ijHmD2WbO9CNZ8tNV25MazPIpDuaP3V/L1kV/k6+2BLc
v3E5fZ8M1mhiSph67U85XPeBGDds41i9gjfTn96+NPlqgbABFgp083ZpXWqPelW03JbK+pi4XR3w
lldnd0jWA0t7KyNR4HRIsObde7VUqeEqgpUVdiq1iaAtrG0Z+3Oa9l+HQlQHILr791FCRIiaIWSQ
VW43zdSXWHFqJwttrW3Pk6P0H1u30w8gkXt+DdiLlPuXXPZtg17Ta2r8ZZOFSJtOPpUP+2TltLpG
fM7p8VbtLehXU/Kn/BLpVKk5VMmAKbfOtY/5EGUXBLynf3GV5bwjYH+guxmSeWtl5inUYobfIBqW
zy9eNbjvow5pUWuao78cOpJBMxz25XfOhhwzItVX8Ftc51ujcV+VKs99GtJF+zuKKN2Uq+EwAwP+
2QKn5+1f8lVjG0gpST/yMrfmIlSp3BpxE3QA2v7cJ/b8CY7U2+ae0bADTPZaCCPap1mxPYCdp5dm
0mJlLJupAygc1UHbNdkfc6LMH4CXHnUkds4ivATqCkSi3LRtLQwFPheLhjyLcxdAAbMCO0nQVM4O
ZUf2TPHgUVignsnrt3FT46g2M+2PNFSNtPHjiMksU6wN+GIKR4+P/d4jK+uYMKqIVYh2NxmTkTDF
WOB0w0JEqs/oEu2nFilm5UepVFcpmIfmMpwgTGZPvcSoJgUooBSXaqyqQJT2+Ofj37O3dAlLUDmm
pFbb1pMJ11xYCnPDU965j9paRO9xemgUqfER/nHnWXVokdKtpFUJRXRzLXqGX9nl2qQhs1IK33Da
7pw3I1jrJO0mJIq06FTn3np96wJ5fQAHADdCeQBFs9vbkei08Vw1h3TVpd5Jn8fOz2ccgpWl2UGK
en/vDajFwMPgvtMJ3s54ANLvNGqepmE5i8JP+3Y6AVhjVksNq9/T0NZ9vLR7Fwp6T1ZWKfaxyG2e
BlMYlNiAoP6KVNx3ar3lCd6gcnls5f6ESBk+ciUuBy3mLaRjzGe7gNfO2O9BGGHZZi1aWT0jdhj+
4j82tbcguKwkZmhW3Yu2iwqxuUpT4pCIXQH0BlNZUOYPH1uRt/m2JoQFqsJymjGFS0v+il9eHjRH
aQtOyRxWSFJ9VjsvO9sWulMdueEl53/znVipPvft4r79gPCIU10kGpItp02aAvPcmT0mx4a8wIxy
Gbzx3Bv98t9qzZgWUeXLwdnfOZBEQ5LdIDsokA5uV8rQpai3BuxFXbkAoaqLoFTH+MnT2+ViF3B6
Dzbw/oqTPBDp0X9FuZE9vDVYNAP6QiURcp+10aWBtIvI6aoHUdpZzzSrzGcjHbODoGXPKBxVfBiZ
PSJj8gD/sp9TbhCZz/McwpyvTno+OienZ8aVZo/KO1uP688ps80OAoudWwE4+H9G5af/xaiqd2Ak
AEDQCbWjoG5X94UmlAi6oYi/PD6vu+sjTEfkn5txR0oe8qITU8N5ZTju8pemCcZmuKlSnVN9UcK+
5ChVtfNm9hh5IERErjy1aCReN1tpIipUz0kxh7kFS4Wu2xLOaJI/E4N61Pcs9+1uBnuEaAwTkIn8
ZhebcfUYmlXNYeYsbUCoM5xMFCgD4WTOwRu84wBI7V6FAOl78Rbd7l3EPO+pHps57OndvKzoLZy6
yIBklGWZpl3RwlEukaZW72tDvG2yuQyjpPq67IZRhqEosjk3uT5nY+utgvdOfO2ZpPRxbs3s2+MT
s3M4maMM8xh9JmKNbTmEqEmrmOEqwjExpLzimF543pswT5f2IC/ZOZyQ/ehZSseGDMEmnPHSPF9q
D+/pVnTnu3xaqUiq1XNp0e8rmqz/j1JOxYHRnfUhekAJT/pRjQf3dgMXVVkpzaQitL3Z85OqUEO0
1vtr5ojef/wp710oTG5o4hDUKb+gtHBryrb6SPMEdH9OZPqHAhAuMKFIfaGKV4YZhf+DytKuPVCb
IHEAH1H9uLW3gLhoREc8ZC6W+1wWc/o+KeIGvvEcl3+13lgeGLx/c1kgvVmp00bSvO049W7Sillb
p1DrmJESt9PwkvbzcPAS7VhBeU4CjKQkEBIZt8tKkjU39FYZQw4s1GZgEM/MJ6oOnPLOx6NoA5UR
KA6nclswWiejHzVe1XBKDGEQUYvpEok4/650Y/qyal10UAXYWZakSUmlCOpTvLO3y6otUac0dcfQ
q0310jiTckqOSfb3d4ywlUYEsuTSzhapvLp63nr2OoaD1aef4m6InpVuSfHMQqOcPDqfkDbpDnZs
71uiQEGYgpiTTC1vl5amyki8Yo1gmkr3L3R/iyDO5vmaLMhuZ9N8JH1zf6fJwKg7SpFO6AFbqGbv
tXC+mnJiDlTJoJwkbZ87kwND9fYIxruza/RXQDZRb4OKuUX9LGPmrf1QceSrqX1uM0O75AkpyWPP
sbMgbjFwMC4xNcTtg7ZamdK5Gguao6L4pGfdcMrMmumCyZG46r0l8CLgrSHUA5Mxtz6DZlXiDFlN
LOKq3UezV61vXlmuOuTE1ksOlvVKG78Nn7H2uksIJeOCN68ncltTytC8ORzTpJ7QAq8kRH9NXcdH
14L0aqXLch3jcpkuFjEN6j9LaqEgVWUqKWyjWoUfMZn457AqVh/k3lD/JsSy/FTcPv22JOb0k7jV
A6jXooR2XSgxG34hdGMNH2/Q/bWCA0iBAakMqZmxRYlMEBtyI06HMI2p1/jJXNa/5bSNYmhyruEj
sg4JyxMH9+pe+oCQnOoQpAIEWjnym8fLw+P2ZdIM4QTB6/scrQqqx5O1aqdmHJfhko7CPptyxu65
E5DP7SUy/lGcrrH9NU9M78CF3d9zZLfJHSWEA4317bzuOYmLXtBhQHu8T196MuXTEhfMr5ry4SVP
nfjgvdmzR08a1Aitcc6svJy/BM4mo95zLRsIvkpLD0q0cU9eC/c2ATvpj8zPOngT7i87ZW7mkZOV
4GDuHtR+oq1S1MSVqZO2YB06bmCVH0XLe1akq6RjS88dV327KgaAAtMGjBlOVeZdakbgnmlJdQcn
9v6iA/RGg5dpL4jW0qG7tTKtnVbHjJcNY91NT9Tdus9m1Oa+yh18MzpEmiJGhQxOI3iLIcgWwOyF
1xL+M17Mt9ZS/FE6DGMlJJ+vdlTH/3l8GfeWhkwF8kvoXUpl9NulNWivwWQiLm7M2Q06RMkzX69q
9MsMu/j5dlsyEOH4UbynZHNrq1eakQODWNXSm8kLr190oviUv5+UpTqaMrXjZDgQxKpydhOBwmZd
3TxXeIKY5E0d1asye46P2l3tN4CQntrFmgOdNP30eIFyAbcuGjETYmPkqHkXAJbfLjDS2tkbVOmi
53YErJgmX8tcjHKYgPt1QTHsqYkm59wvk/bjsWX5J28to9wMrgigH03fzQmdvdhb14JtHFuKqqit
IT2C/xfuX4/t7B0XomO0uiQlDbG82xW6heOMSHSRdqxUiEv6iH7RuA3zYpv54GPuOSyEhrDD20pu
ujFFA2ERyhIhbcbl8zNU5c5NhnxB5nYvdi6m3x+vbGfvCCXRiZHRngF+8HZl65ynzIqVyWllacwJ
BaE5pl7T+tO6atdlYB5xkoyePxnrkdDazlmVgRdpB9eeFW9CPtAZml52OXFEvObwJI2C0QQpWAFD
H5QftAgrf3aa+fJ4wTtbeWN1832NIl7WVVBoMBD/YUxhsbxocTwHjTceCbrsL1CWn6VkKMfm9tuy
aKVVF5zarMbpeTbtBShLTU1j5A1mZrp4cXPtaL6F/EM3V0I2FRArlsLb1hYn6UT1jBCHhgpgriIQ
HXfxh0isb8dj86TSiZQRFRnCVpK0mIWKgGzKM+fFP4Yic74UqxOdO2PUj2inr8zB7Yqo71HsJoBi
IKL8zL884QgXROtQg5Cxe7f8aCXF+DTFkQl0OK0/aPOs/D0s3RDqvdM/owddfzFEPqwBziH/sloW
nn0obIsBG/bfcWJGAZFG/w+9VqqvhbUwGi4ej7qNe7cKJh0pGo1vhnxtKqFRLNa6aHg59WSVAlNI
gxcd4MoakFGIjnN9isdqPdHXVw4e0vszR4kZl6jijul8bM+csAdryB0HGSu1SRe/dfPms1qprfAp
2KeftHVxtacRuk98YPj+XlGOUcneKIkyCWKLYpgmA8jIQvF3WGz7vA6t90J2X/jrFEVvdpGYkjw+
RJ3pIm0Fq+1Bjex5xmdli1LB4XWmJlQ6YX+0lLrt/bw3jmSLdhcn80TAIYBj3E0QrSpth2TLyLM6
WCJMU88+l4zR8FO9066P/dP90WFx9FVR7gFSzuHZnPZo1DMTHaSwHBzzPOhr/t9cqdyPDOztT80E
2c8aIIKqan4E0b9/ebCMp6I5R/GE2smtZSM22tb2uNNLs86Bl8/Ru7rkpUsigchBlTfd18dL3TXI
sCVa11S8gKzeGiR0bRcvlbGy67QvDhQ+v6izOii7WT8nKeDgx/bkW3brSFy0ROlg0aSQGezm08am
xqCXBn9cMgb9Oe0M8expKPAsTH4K0WcqvtaAOS711Pwfaee1IzeSheknIkBvbklmZjmVXMneEN3T
3UHvg+7p96MudpUsIonSAjONBjSjyGC4Y36z+ObS/vXm0U1nracb/AA6JJtEVuh5I+kJkv/ZJn1l
kVC09Y3C5Q7z2j7I4HecoZiV79JE9idNb45Qazub+OoHbN/bsVG0YnT6sG9o4tEeAUPSF8NTZ01H
RKfXjxBBBa0rfi+AVrrP1ys7aZnjFV4pQ/yuuxA5SDNQXYRbb3/RvQlx23EgqSSiFbvdsONo2fXQ
yLCxadlHMxfNHEmc4FPvzQYaFCGootOaIFxZxdavJ5Twh7VmShmqGZapkWZmfjmiU1jPhRrEyqGK
1N7UoBISODAzYr5NWDaU7VRbtSpDKxPlnatwkcZ9tbyrQWoGt7+itnMM15ob2hz0ATGl2u4LY+2C
troE8wdlmeiLHrafzYrzNy0tb/HxArbOuC7P5WXWofmfYrR33rsytgo6bRKFIdASmjxRYa4+Z3Nk
PzlVksZIEFjzkezz7ndZHRwR4TOoka9//lssQN+NalDey1BP+vZODshTTW38kojcO7icdgonxIlY
hSEwACaQUvX1UNPgCq/R+CxqVXfntqswqVMo6dZtWp+aNv6cwpe6YJszcXZVN3C9pX+AstUerM/O
8vA7CCKot5EQbN+eZoaGKxGqCyuZe7isJovlI9xmB6S2BnxF4bw52eGds/nAZAOErtuuaowbXF2k
YgynOJH3jjtQrxwGim5WpBzMbedGhjgA/pzrgrxx2+5QiwpQ3jwOYWkbOBHAEbtf0iINsRrpQ6iF
QGR6dbhrlngJjSI5Ql7u7Cbq3FTjGHvN6jY7X9pQaZPKpduSCPXBzY2/C8x3vg7t4SHbuRBJ5wBB
csqoBG/h2A0SLaWaRMg4l7Vxkn1WvyxRkxyIAuzOB6A5RWb8k+gIX29Zq8nNmNx0CFGRWh7SZRxP
cZ5oFE2V+mDldsIUajVIYcB3AeS9jcEaxysLOjBDaNlx8UUuXfmQR57xSdMz3R9qrKnKRJv8ojff
XpUC5E0phbqUBtTO21wBjsKOAnE+hEXeaCGUG2LdpkpPc9wbBwHD7h2wqvnRiwPOw81//UERN0Zv
yaLz1/Zec1a1QlyKMq1OUxZ/7isr+zBYev/EXVSEg71kvvTc6iLJjQ6+9t4dQFgNwRyuMljJzV2k
Sddt3Cofw2pGHc/Pl45+k6rl07e4NAFMxzNS6befhZ1EAjQ0/GFYlPR2jc3ZMGfdzpeUpq7X9Akd
/8HAmMp2Ht0Zm50JB7JAidCLuj3o3jFZF5ZGOHKrJM7X33uGSih1S/K9yZ/83J6UT8ZcpR9uj7J3
TIis1w1EKAaT/HoUJzUSy2xxwTN6YZ2iaKj8Zc6a50mvjhjmu1+RfcMzQuEIYMP1UJ6YU4mz1xDi
cIyAohZBsU3kUJ3Qgvy3n4rhS66aRyWAvfnxXoGkYMe4vF3Xg5qFZkm7qsYQYY6JTSm7KlSlrT/L
3Dp6kPcmSKFbZXeuXYZt3y5vl0gf45krRxti9962+iT51KAgbX0xpvWVEhVquZY+5kedob0zAfqU
sgBXGq/HJsYcl9k0e4QWwlpFn14QxIf10MmzTLTxBKbwSKHjaLxN/B5p0WTUKeMldZ+GajPEp7xp
q7M6e+5ZDMaRqtjeKlo4y6+dcpC9W/GKVU9okHM1hAoYtm9Y7uGQLSNTnnAFTw66JEdjbbapMUH/
z3RgAEBQ9NM4W95DOVMPq+b4CKO/OxTFYlrLiFTRQrzenKI3GhQiAQAYdWF96WWfBPFQqCcQsW/n
8NHhBbFB223NqbcliWzwlLHS2ZuV0noX1O3ci96CAvA4HufbV8rexYUoJQaJK/aNxsL1rHiA3NLS
hyGESGVqp5LvOawshKNbeW8Tkg2w25FnAny9ubriLKHUbroEpaadfDSV3KarYKUPtWOKDhXh5eh8
7y3XatwKF5LcFcLT9cRcTOIRrBEAZonQzqotzXNT4scWTVI/qHzsDrXiGzBs3SGK0NkVpb5EBLrq
XJ4yTENf2BiSmoCVHgy1t1ygc2mRUCQlc9x8xjZydTyAkyH0oqG7L8ntPivKoVvB7oTAkts8o3R9
t2AlFLoWN0ZGKKxgUVxSu8AAyx5k5SdVnR28aXv3MCiz/zvWZp16ozLc1AHAgNpAfoHK5D46yuT+
1ecQOxU1dsIUatkf7Hr6dagsAC+n3rkGib9lY3la941MuaIobVT/FloLg0v0bnQQFex+x1803JXY
DNzmehgrz1NZjmx6GM5peq/lwnyIRde1FzUDY3r7JO8OBg9rxWqsGOTNs9IC8arEXJMTDJ0Z+UZt
xQ9z3yqkehq3vP8HowEIQJ8SjSIsua+npiFgpQ5Z+guGUj3b0Yg7yGQ8iPxQu2tvXnw7bHXAPK2U
gOuRIi11NAWOHdihXITqErX3WIJ8iYdKOYAd76UG5B6kkGTpWFtswg97aVq7TPiCNVZX35QJZQGn
0rNV+To5DX2v+uWk5MEy5d9uf8y9SgY2jahQo9+yOo9uDoGwPSUrRrIsdLSXR3vE5Luy5uqSygGF
d6lYl7wwpw9NPSTf0U+KHlvEEZcAte7sVMVVd7FTYfxUI1nYT7kdl/9KY5j/u/0jd9dh7Q1whyMV
st3M6I/Xqebx/nnqaH1O4xF0ba6If7whPXIv2Xss6NGAsgAwufYirpfcKiGmNg6PUhl5CNRyP5zt
bkbhXwf7gKvXEal6b2ortIVIF2QCkNPr8fpSS3hKJp72bEZNrLTTb+aqgV717p8kgTAKaaGtuSeS
l9dDcXRjWpVMzW5SLBmwgWq/Iak92EFSYyfyB3fC+lS4yAFB79qmX9VqMAgLg9BPS6M7RAj6u1JP
jABjw/h0e3vsrRkouDXvArUC3vR6YsPgxMIcqRIPawNf6HhYT6VJHa0QGcba3pD/vD3g3qJR2aRq
AFyLhGFz3w1m07tGkkrUy0zlXuQ6gtDlEC8c0j46eKT2nl2k51A5oHCwpibXkyOZd6rZZKxqMIdP
WWb3Skg6ODgH67UzztpxhToGhZGe1OZdcvRuLgvEakNrNOJ7q5ibUx41xY/bX253FDABwHDIs151
WmH0FAPGw9Qii66rzkMV6/ci0Ufv8v83zmavU8EBmcgTGALNmvzZnWqgW3Fy0L97bRcBAgAZtF97
nIbuNt+wTC8ZNIxgw1o34vnBzqtJ86s651oamjz7rvZJ9dc4V628M6pcIxmRMWx7E1TJX/ha6cZJ
na3uXlOFEocFPWfpl0nucL3pTv+zLTVN8VUjTj73SZnrYVSXFBdaDUHT56HNyvUanI3BH6LSWAIJ
jzajzJCa925HKnFqq2x5aee8PRKJ3jlwK90PlRgSEqpmmxLPaI9Ax0ysfIXrIhtQJPNnw66GO7NK
S2T65yN+096uIRxk3/yCk287CVlUml6NHkSIOG5a+OOotr7T1/VRerwTEFKag1lLKE1BbFt50Lum
SIdapdvTthDRdFD/RGtqWNWFdlnaEg0/0qKDrbpzmaysChrQFCDJ7zYvwEJncTF6PqaKpsfdmE7Z
p47xfPgB5ttDeMrh3tr4QRGBKPT6LpE5VRVcsHu2a2ZRACuybwZ94YNYZm+11hbAqsu5svnW3fNb
hFsr+qAroqRp16jKd5ClY+qPVMfD20d8r9C4hi207lc9bx7R63Esr8/MTnd7FKgTqYa2O4kPQ46r
eVCWif2/phvhwjRtJ8Z3Y1v2nzFvn/9ObVvRTqaW4XNy+/fsrSPhG2Ud3I7gIWwOBYjFOgU2ypVj
ULtahKbfgYj9r9T6I3D03kjowQHeWrkVcOSuJ96M6qRGCw7pLhWxH4NGtwuJ2WzyI4xGD4LtvSOx
riU5BKUx2MXXY2WTyPLOULpQ6xRHe6cLxwHMOKRKFZhI22afvFRxcx/xv+nv299z75KhhMotQ0eF
x2ITmM5d3nYaLrdhbKlYjcx9juUO/jzvNU/YAcz0+Q8WkIYoJFuH5ih0+eupxpbimooyEEbkeuYr
juIgrYyyf23r9cHe3Z0bAeZK4KcatxVdyPG8NrPR6sOqN/t7bJzsILLi4TLYtby3Vg3k299yd8cA
5EUJDuQArY7rqbVUhYlsuWPMboge40oxsNDxtAcj1o6aHHtTo8G8mqNTRAJOcz3UgFZRP6AcAIW4
sy5ymNMgrp3k7HRR/1Vh/IO45de52iAUYPRSK1hLBkSU6w/67boh+htROYUFUdDkCYpBup7fT9Nj
PZWL8Meim76Uizn/z1AaHlYat/En28jKo4Oy94l//xmbQ0l9rjMFdfhw4LOgjA9xE71gCzWUWPzB
i8F1B9Lll2zCFgMSx8aALQ4cGgTbZJCYpQaKM+3OTTuZp9sbZ+8uRwp4PX+r8df2pdfUMUUjjQw4
npUsyHR9fKL0qn6/PcqvG2u7hpgAUxWhoLIiojZr6JptNymThAVbOfYpHbX5bCRuE4L6h2psu+OT
ZaTVU1yCz6uKybw3MtFfIJq2hU/5a+rPbSYdOA0UXS5gv6uXMrKs+578+SAe/4V+f/VbrVVeHvVP
NvrmvdZRUSyRG5NQy9r+30w4w6VbSk2l39ObEGo7PJOLzOmGi65n7Qv4fO97bBrZGW/e9K+kNrQC
f0q3q8O2HsuD9drbhTQxSSc1louk8vpDljW6QRo1cKCprZMEzRi5d2A2rZ8ddNuDS2WnZsEAgJDo
KCD/sJVTr6hpdiKaOXiOQYI8FeKU4VUSLAnQHAST/unhZ9/VU3J0e+5MEroTsGIECiDGvTrxbbUs
BHAUdIdWVKe+mTjoVkpQF2rG5GYHN8zOPFGOhu7NDUPbdstFNdF7HQcXLlIauaZvS8TVS3N0/LGp
y3fAfvVzkqk/9GnsDtKL3XmuEm/U4Xntt1gdp6vgj+bQkyhTjiBNrOLUIG15UQf3SIJh7xalCr9i
qEnOEDhff8tvt2gJc2k2tIaDXhrJXTNL3S+dWvpeitWx0rtOoEXd+FEoXDHKmGA9YMxvtnViZFqY
sH4RfyOB2N7kEQiouKf1hRld/bi4ffOk07n2S3nY7tufLykbiI3VlmLrw+u4aQMqnzLssGjKe6sU
1ic4YO6DN+KeosZt5i/L7IQFUvK+Y8zOyU2joydjJ7Yiqvq/v2GLeHUhcJCOICdf6137fVJpStt4
jnxG76B8GKfE+9ilRfb2HIDYlOY054Y8Z3tqu8iLlaIAPjJ0w+ijuKE/RoStB6PsRAErtYGWFcWE
1cPlejsJRFoBEDOKhqvDi4jTKg0as3eel3FWT1FMpebgNtp5qeD+rm1Valtrv/96RFVNOhl1Kh/T
jOfFL7xWrXw99sx/b79Ve4fy93E28Q2UwRhDZWqRdEDq8zgV0ampQd6MxdgcqIDtTkkH5YOZCcnh
NiDNNbEI1ZKcB1QRwxQLhQDO9VEFcm8Xor+KugxbEZORTYHJNlCvrFOWSpqE+UKP1tjXnE5ybpsw
5q69K2b7iIy1+xVR8lk1zvjnts3j2hVqnfJXRbcqH9QZQevewooME4X44Pre3Ypr4QDcM+KV2/xa
W4BN9D19K7tCC73ETVnzF5f7DcJdHoqy6z7/wQ5ZJYpWGQEA/5udOLroSIuJmMlojAJl2cEM0mLq
PxnYZ97/yVDEZyQsQJC3lCxtXlxlXntyWof9XTzPVdi4qXtyKuOIuL23YhhYobTOfylVr6/kbw+E
2aIkrynrZdVUzVfZLOInlh7W01hq0cvtWe3t+zWSXzniCJRsH1zy+N6R49pOUlP3BQp1/lVBu+Bg
X+xOiDIYWS3icOTt1xPqVQWqSc+LRxVPOePu0fhj1tZ3Y6lGB3fT3haEXQKKGa0H9Bs3O0LgUjJp
Lg95nUtxRmtducvbNHtZDNmekemKDi6OvSMNTIBJrRo2fMbrqbVQ0QVuBSQI5tSEtVS997GYJt+l
6nFKYiPGq3eJ/r69anvfk/WiGgoKiYhlExfbqVLXEx4poSgy9wWa/4hBuKwfoxFF9dtD7UVkvw21
zUrInbMmqym1qG5cTOckTpTnvHKU2rfH2Auc3ireTU4JPJLrzgtvD763mLybSJkSO1Ay3+ybpU4T
s1bAaa/eQe/INt/nVquGqj4v7xI9PvJh3zsMgLpgGayVHvDt12up45aIKuwILNxUIQuZ1nRWOvXt
sk6YrJHerdwybspt+NdHA6H7qPShFLF2r7k1pjbZoazT3r5kP67SdJQhgJJdzyWO0HDC+4t9ucgZ
jM48n9KcknHfWvrZyAxcPWKkqW+v1+4HBLhGpwTYE6DZ60EzvdBT0VEmBLqXXeoeGwooIUfNtb1R
uILZ9pQkQX1sdkWEAIhhJzmNjamogRHgLzP3UXG6PZe9M0a4imYJ6HNS5XVv/nYJTwscXGtg46do
dH5L0nLyIfXMwncy+08CqpWmBlOUl0V7BYxFfD+XNgUNp3atc2pVBcwa94j1tXeaiEW5GQ1ozAQg
1zNaXd3TWKoQhJS+R2ndXAMBq7jURVbcO04lDk7vXtWYKADEzApWYMzNO0Y7TwV4AYMS22Qwmsni
XXIlsZ9MZYlPYwSM31hq69wsqeL3mV3iVmdGl0Wfj7zk92ZOp3m190AijhbS9cz7cRj13BnHkLaS
/Mcw8zQogLrgfoYNhSZS88fb9w56ZquTCA7H8AGux5scLDZkz3il3ld3jhlXJ9us22+DMY8HmOq9
w0BndIVOoKDw2kU9iWbXG+G1xVPrnYXXZV9GTFQvb58QIlREWQgHEkhuJqTleWxoE1SoOtIVv9RS
Ec6KS/SqeH/AZYOaA5eNnbOKn2zukKodY5B36Huldh/5qRVVfqNFw0s+j/NB92TnjqSFQN8c2A4y
ntuCe5d1lMe8VUostuyzkXalP+f1eEYlrYXO4LgBbdkjmcKdB3W19iR9wrtitSW43htDJJPc1foR
8QUl/amnrnFXtYMMjK7N/puNdoEpmnz0Imkc7JSdC422HkhDutuk/ttOeg38gW4e/MBBSfQznft/
uqG17tRUHEQnr7YkxaKV/LiydcyVqnc9Q3vAND1JYopucd4FcwdQoKLp+un2lnx1ptdReN1YOKBJ
NIOuR4mzpqR6nzPKIMcHG2TNc4lVyJng8FM8KG/WOF+HQ5ABDjr7hfTtejiRG2M71NTXqth1L4oq
21AZzBRzVs1462GjcUhogAgVFwhvwjYMmelgRlVfh403yQfTK5awm9PiEbWto8B8/auuCqwMRexP
oxJhXjAPm6HUXhROIeoGmMO4eknUlu+0dnaeS8W7i0D4+qi3NPc1xW9/9KY3a/mtw5MTIoIKmYwC
4/VHLZD3qpIO8E+B4NGJSlnzqS5WbimhWNiWDY2vdj4KUl6dg3VQmqUrfp+nYDvnWm2xFStEE65+
R0EHI/1cKXh7Gkkkzrf36O5Q5NwA2iiEs32u52cvPLmdZdShszjLpUt17habYL1unfngsX11lzEr
gge0JimVr6Y810Ot/lU24I46VD2xtuyNqPuhx6WcfFGbysfK6K2P0DLiL7dnuHPWAR2teIE1iwQZ
ez1sw09pR6HV4aRVyBXMA9GFqPo/+I7rtEh2eL6BS1+PMmLNS+rLPimHvrwYlqKHbuJqfj8K7/QH
E1oxAlxhlEi3prZidhTPjJiQrjr1J6PgkFJNs5Ebuj3O3tag3gSGk8cO3fTtlHpK3XFu1gh8JcXJ
bdL/JukBTBm8o77S3kgrOQ/RPiZELf/646Ez7CmUSarQ1hb3zgW04jeppz4NqVW/9YlhE9K/Yo3A
Payg0euhBJtEGR0qI1adjFg5j+rFXSbe0s7M729/v53rn4YIhHc2BRyZLdOSLZAMiJiXoahs2fjd
nKvpO50Y7z6jhZkEtePWP94+JM0BEF+rBPCr/jwGcUbCBPFA7cbkBH3U9NNuWnwN7+xL6bpHTfK9
I/37eJtIYcojFnPAHtSSmhlUda8E6aTP966MDPQa4vhSN9mR0tG6RNsXgVIGm1/jxXtlU1LyXFud
2pShrpTliZq4GuRUVB7bfGkROtXrJ4EiRWBMtn5w8l5PFx7pah9C+ggL3tlM10ms1q5bbrASqbH7
XCxGOPZwPgaR95/VbGzuHZ2jcntNXx+OlbxKiYEUGR7dVvzO0wGuNAMCDfzToA9RKg8TeYSvoxDx
5kuM3cp/KGcgssRw14dDVkRm7GUarflkfe2GafYnKyo+F61THxyOXyL316uIECjcEvp2gCygIl+P
lVp2rizMDETm0idYTXRu6pdKlf3Ip7KCEYhRcNB0hegDOWndO+DmPLYZ1DOdt0okP+woQ1TBNYHG
Hlx8r18MkmrCQi4KqC/u9uA2Q9UUmWnzGRQj/ZxSnAtUrFa+3F7X19cDnSawEQhbUyJAU+r6A+AX
2eexS2CTqjps8USxfLrH3ovM6u/62LsH7cO9STEgeTqVAmDT6zb7rViwzHZrNlQ4Q9fuzXMLBbx5
jze5faRtuDetlUAL1xMRk1fVTerb5cLGaSAfNwiP9XGe+eBMhV96nXjupHJU0X+tbwiLhyQejW6w
QWzdza5F1kml5MauddNY3E9iqp7Naq7ubLbXaTYtJfP1SVfewR4xX5w5gkWImFb3LpKe/JHZXhdG
mVd9S0vXfux64T72XWr/ZxaV9aVuYhM33VR8ymstoX3VHIJxXt9m/HoMdNfiLDIPWwaIE5EyG2bS
wsPtS8dXvEz92Cx6/mBgvvnsOb36VFqz8X3WFO8gudxbKoALKzqN4A+Z1+stMaO/NbmDQWjdm//J
SXjP3tKUp8Q1v7bgf4+qinvDATmCfkvHcQUwXw9nlIkXqW3ShTNORf+UijXdSVww0IIwXF8W5lFx
Z+fi/CVq5nBrEsRsS/pJaZtlPygtQh368Bz3reZTPTXva3c8Eh3eeRgYas3yyADIvTaHSzXjXs0w
ywk7qx2Ws9vI+lSq5AgPAnD4Q250btiJJDmo7O/sHeA1VDG5Ralpbrsw2kjFgW5tF6a5iL50Jky9
C0S9bnq0jNmtqZ922Y+kTfuLVoMQPN++wNb12tzgRJjUiNcGEO/CpshZdlHudpXehuoo5fdUmoip
u8X01GpjjOKaNL6iSVDiEaGPyae5zI7G35s9vAWgeZRZ6a2t++23G83rlgjiddeFrZiz7zV+G74T
J/F94ygicJN0eZlrOd7VlXPUcdjZWavrOukon56XeZNSQCC0tH6SXVi7ihM29ig+6KqIH4Es5B9v
f+TdoajG0MReK5RbCE8PM5q+SYUETImDcbEI05fA94IiAeN9e6id80mtZ9WbcdeS6LY1WkkNjj7q
G6FUsaO5LEo79rzIFhBPrZ+LU6fHR4nu7SEBUF0voZsauDEh8YlzskN31HajhGzQspUgWZT5aeis
6a08XZTy/t8kQSNcj9g49pwqStQCVl+WUNgtXaF+Xp6szDi6FHYnt55Nur6/lK+uhxqVTksiM0Oo
NRuMb4kn86dlqBWsqecEhFTu2R9uL+DegcBYhGI2SSg30WZudWzX6pIgYhrrMvGjqqzuvSH5N9GT
9gMU6PnB6SzvGRWEI3bPTmxBqQIk6erPQXdqExejcdB1RtK2YSQzG0ph0QaIa709S4SVRgVmRQOt
rfTNJTs3hTRs0uxQqPVfVZkv7wxNi6Brzv3p9ofcOXS499EqpcKFPMe2ANp1dbWIgTTKjnCYRJuv
CccRrwhkb49QPzuXKNEP06KXByV527M3Z03vQFUWYWsYsgsmLW0eWwn9D2EgpXtwUdL6Gg9j+VCa
ZfaUSgB2t+f6Gvu0tqgYnwIXGTGH/3qbLq4zOOWKTeAvn7D0Hf8ZBqp4jVKZl9agUKPFtnsSxD9+
2dvehWj9yMhw56RApyRlJQjhN7ySFUvVeeoTrNvNYszPdmqO78fGA548nZLCy+9uz3hnt/6qWkI2
56iAjbyeMHLo3RRlTBjxivgxr+z4yyC75GCUncPIKL+KTlhIMNT1KLnUYoeQgzlhIfxjUDPb94yi
eec5df2YYXzwiZilJupbju6dvS1FSAffnMsA6attWDe5czy2KkUAoVl3cVu7YZnSShJJOt51SafQ
U9P0cFqM6uy4U/719ufdW0yoxjSz1n4aBczrietplke1SU0g1YyFK8f53hBWnFGy/U9VYv0gV9s7
qrR7uO8AKxLGbhYTJI8ZlwmXwsK2mfyqK7sHvcyS54Wq/8FReb2kdN0ZhY6LTty1JcdWrtemQ4Mc
mzdG88fYtqKgwErDB7VnXZBur0ORRDCgIn7I7W+qvZ7mmlGR1puIBYE73axpE4lOxqLuQscSGP1l
sZWcdKm0XLT4gOe+OuvmnbOM1slRBrc5qc6cXbqhjLJzVsWmr/ZNm/qKXRgoBCpwfgZz7P86+JHr
t74OCMH9UqDACJ2KIeHR9cq7tkirZERItJ3E/Kgv60sks8qX/VQigOX2T4v9iZZ+6AlzjH11sq27
xGjfDGEjwQDHg8TRykGnFXL9M5CWsGshJPJXlWHf98rwQ3RYec2DmZ81ZFBPabQc1Upfb3qo2itb
ZNWngoiz/vlvsahY9CoRUQfLCUea9KQs06D5OTqa6gX0OoqQXt/O6eX2B3+9KYh9Tdp0wHromm3z
N0BljpFLUm2JA0lA81EE02BH77s0tw6qB78QC9dr65CcmlyXPMB0QjZrK2eOhFcgRRUpvYmTURMV
i99Fhqf7Wh2PD32CKvkFf8im8o0RLEwwlPb099Iqg3HyjBRxF3Wx3HeubNsiUBw5/Bj1FmcKxZ3d
r6jh1vMZ82HR+12pdu+rIcfT7/bner1GrI3FB0NIYu1sbqIUkL1VlKdsSpnmamCOthOAilL+E1Wc
Q5ccipfb4+0sD9kJIQRFLuou2+wM52T+eidrQyc1hY0eZu19XJA8fGmtkc92MNjrywnQGrkgPRwu
Xv7legfWWZpac+vgcp6rVfMu043I+jFmI/71SGgU7jOoF2v0Ffx4+1DJFZwnrUKm0dmhb56e83EV
qp7bvP6m0z/s/Kqy9dh31Sp+J4qECrkc4ohyibI8G7IYsF/wau9LU8Pi9qmjYcIQja7zIV3K+GWR
S637qoMA/TlKrfi9E7nyaXQVVYRVRTzkN3lMGznLDeQSQRB21QmUkYV7cQS2LxgVaVm4l2P7dzfA
/JqDqR7n5LzEZYrdIwRa8VBkuTT8rEK8PPDySYUThh6c94i/i0gxy07S4dwrjSsfByK8+HsL3hPn
Ar0XOtqDHtq3hlCjD8aUafUdKmV4YpRa3joUxWz351IjgvTm/AoQBKUW0NZUq+g/XK8QAFM91m3q
1sJJPF/gyx5YgyiQT/a8Uz7HzulgS/D3XR9ZGEgoCf8CRKyUhevxMEyxtQ54N4DhPP7emU196hFe
+lCOKMvfHur10SI3JUdFR4kEgIz4eih8AEQDybMJ9bEpLpGrxY/OjB8nueP8CO3kKAH/1eO6nhuN
PHYVF9/60mxrO0Y/G2CfQPDOkYWb6ay3yzc9lYm8ZPwfnkrDiP7uUOIVIRFsJD7kc2UWQUVhZgkc
O/KiL5U7jV94qpPKz+j+Ro9m22r/VHXTNj6PS/NN9mb6IZkq6ihxIhb3GclnEv1mEON9oaTIx5Ft
6VPQZnaj+r2eeDGqdp711ekM8d3CZ/ul0doy8i27sOpTIfJJ+ItMra9tXMgqABRT/680xuKzmpbK
j34AIYemxOh+jak/Fn6biO6ezm2+hEkp248iVdR/wZoj4117Ubr4zlwSsK+r8U2XpvyK8Jv9kHeZ
/u88YFkS2uaS/E1819YnbcLjxa9zrHvfL7Fb0B1JG+djPOTdVyyKFuroStQVQd1BLX8sMs39skCw
E89lF6uWX7BP68+LjMf4gxMZZo/AQZcueagLtbQ+RAU64oFH2MXBQy/gIXe96avRx1YfKEYzfFfa
IulgZrXJfK44AmhwIh+ELgNWlVkoAZMVVDWi7GOerbbTphbJ5xGdJtWXJep1vjZQIz1X1CZepJKS
vpb4hvSBHZlz6ktoP4+L9Krxg5wW5SQEXbCD/b29ylfhdCJZuuScXUgam/09csxAAwP6muy2ftB6
L3+CGZI6QTvzBweDrffA73t7HczhqSV4gfoCNPL6MPU9fIlZWhoGqGoeTLl0zm4kj0A+r6Bva2dj
9e3jZVoLeJZxPQztd7OBzacGWlrGyql0xfRIpSk6WYJ71291b/ocCUs+2kPTIZ6bu+bo566qpIFW
as0RshVv13XE64kTtuGUwtdcNcK32EwUBPVkmh38J0rCuhdH5soAXszyWnTK7cT6Ngo8bs3OXKmA
WoOMghitcrlDSSVF4rRsph4oga7g9173bf11wvrdAC81xoAoRDnGoe61meN3tWzTuwjbBipbda/q
AYCSPvpYW2lmnKpOL2I/mpJIO2WFjetGB+HipMWR/NAOneB/ncfrlePlne+ObiXOABWXIcBOci59
aQ3Of6OaNOXFM4YkP6WKp33kpnDKU95P3vtW76afRSTMxW+SyEouTSX671ZS1x9c2Xh/DabCEY+j
jo8+CrubgtiuzL+aegDUmTSdfI5yGPW+6AxNvrRDtrxEeq38yCphPzuIiqmw0loxBpolEC1tijp7
UjwPGbosL/EHNxu9ekzjeBqeTFW636u2MWccadrivouXTgTZEjfqWW3d6QeNv/5+bqcUQEgWaS/S
dHvLV2SF1GMmqvc0kao0nMSCPVzjulnkS+lWRiB0J30HFZzdRTNtfoEM7zxgHUB4h740PZSiiqTr
Y5qEo0MPoUVeSK1Q4MzyeXkUeVECGccQJXDQ3PnJeeAX6oABHqQqLQGftsB2qM6Vajw3wpwhprlT
+tmGH6OFQ2Y15GQxto1+67RZHUZDEX8QJVHLJ+k27c84VVGDFjgSfqHDV7r+FOnjjxKpSQU45FT+
o6rdYt9VSBcvQaYU7vcpEa1CxNOJLAD+YH2nWDt/HvLefY5dfGCDWem9/y38+M9TW2PggAaH/aOv
tLQIVMX0vqjTEsWnzo6jOpzLRXOADUU6Mr2JUeNnMIqoD2YnEu+lVsZ6MPWwiHyci0UKJseYEr+w
Z6/7WhVu98+g5Op8AhFfP4Mvo+lgJJr1VCyNnoWebArDbxvIvwATFVUJva5Kz22hoBfVogVhnOkt
Ov+UfT7/SxLv8Fc3ujT6+9y1IGcvuSb/I6ko21PsTssXC9bK/MUxBBammLErXZCU7ag8jXNrNYET
u2kaDoljf0S/JfksYUNaj1bG1/PJn1faXNslyJCWdlJcOEfiU2sMLn5iZbv0KW9iPzyhzVx4D5Yw
qzEYksmeTivXLv4/nJ3Xkpw627aPiCpy2IWme3L0eMbeoRzJIAkQ4ei/i7Xzv+415an1bzuoAUlP
ukM8j1XTpZ30+eVFt2rnshuW7g073GGJZRAYp6IacRBAp6b4Xi5ddtfPoWywPhLmmwesNYhbx8kf
pxm3ZcgOtnvgQFAWGrM3PLiG19iJX6zOL62aYIzdCaZOvKDWcmcXoWKL1rp5zqEi2yeEpprrWmeh
dxNYGcDIfHWFeYlThuslVVWXXhXnXdDZiYfF7I0TScyXjMXmvC519dRle3ttqbflU4aDWgaoN/dF
3Gb1rJNoAXe1OLaQ5CGWi0FOD6fszqcgyi8yXYp7WPn+N9HNgYrHDTuXZHerUke0bCYdO4pNdeVW
Tv2QG25OWu5MIngd6tw+tXNJEeXlrZMUpZ9P91NmN+WjjcGvTIZK9Q3StIxwY0ojKzwYo16eAsdW
4QEFmnBE0lUszwGDhy4ZnSIDlJOHTR/7mJrr2FqqsjkaqisgNIVZsV0P7qyaq3Zzqx9GRtl62VR5
v6YY/hTmUYbolyYAmYPokPHKtjhclhy3qNWYn/A/3Zm7blnfoU0OksRG00ZeQTn1RXmqMtEXcZ9v
UXurcz//zaQiCFKA/KtzNNwJYYGgWc1vy8xUN0bRZPYOyqqdn1Tc5EL9WjmnbaLtmOxChg8okrRZ
IkU2gskJ5gCIt101dBpdbzSvDKOPco7i5sxJtUHTubXZdoI/DaMnUdjBvQ4s92teRnN5sQkx+w/Q
gafmKPuoaI9dI83Htfa2ddeu7O6DueCb4A5UYJNSNhvb2m7EZWV77Tdzl5dJcCidHl3dhsUJN9tu
uVr10k2x0bfW561VI1ezvRRXGolPj3mF3b/Rs3M14lLd/LleETeP5y0YR0zgMIqelcNx6eGgyGPr
1uGjVhb2LYs1Bt4BIPEWps0EMCduSm9h8aELf6tl8hTYA9l95liaOsb3xWguZzszf1TuJsXVNrXW
I64azpRWQ+9f1SjsiZNomiHkJfXqKfN9skdT2f72OKsqvzZIUcksMj5LPqClfRnkovlklIY5EBCH
9lu56N6OhRTmd/i1pR1n2TreqoxtfpgX9L2uELUaepD/rlcevSKKLvxFbxCWcKtV8dCYmOUU86ij
RAD8OUwd/JEDuDjlXkeFGpGUr8QiQXjJem+PRetXqXc8eGSN4yv4gPG+KayVWKkU+o71lJniqrcE
EROnsfILWaaL8bwV9X0SaMDKV3OpizJx8QMXZAeWcUWa6kGjYtdvzQkLvr6GsFtOLvqAa4/CvFcJ
Fwvo0fmslOQuLLep/AluN7djQ7pNfimncrXj3tFN95DJAT5gv2lb3lYh8iYvG6l3edMzUSlipitb
hPFlV+3gl8K6rzerjWLfabMpXTnWOsm11ThUBmMIj7fZVhX7emX4M812nwJF2wa6HcOwXmRutRaH
Jujbz2ZTVVlcy17cD0YdfJvclr9W+bmHHtCi1ntRwY5I8pyb6ijKqIpicATVa2lU4pGJsjumuraC
5Yie6mxjWVOPVUJwyhC9DwRkkd6f7SqhFFfHRuQrTYjcLsxYhwu7Qw3efCssuWlQPIs131jWQqW4
00/cxBMye8K0m7a5lYvsyTCsqUtyEDXflryKnIOWZoYOvDD5TKup1J0lezM4zaUq1ZXwIE+8lmVJ
JhdUk/c6VKYxJnhbBm/hRvfjYHsN2lGBPWXotJVNfovWexbGNJGn+dYr3CmIN/5XIII9/YtotI0m
XnrbofGRl4a7HqY+nAkrwqwo3nHvJI4qnjzJW3u5D6a1wvYrM/0HCqvwcrCn2Ug6VvuJe2mO7HGO
QsfgNE5zdCubkyhLLKBPdT7Z5dGkcx7FmVDZDyAEkH1J4cziOajF4KTCd8RrZQVNG1eutm4iX298
ltZyPhc0GJA3M2rjAkkiIzxMtnadE3e5vAl2kYRYrpb5i4aBhz/lMpEKzGF2kEtD2mQ6WZFdLOFc
mkklvUIlwpu96oB2hfUThoKxf43cYutaTn2oMyecjmi6dE9O7+V4iK72KmInKuUW2zDWv8KIJW7U
gws62mpwPyBKdH2R9HkVztcOF1R1Hepq6TnLA1gTJPSCq60FiR2vs1TZkSOpZNL643brdoOdHcIp
b9a4BCRHXA1cRWMDgNmcNHoSxWmCpjzBw5DMyqvBw0c4n0J9UdqGFRytvrNfvY428AnBHw6BXEzz
kfKorNPA6sLopqjxZIzNrJlvG8er68vGIljFwilRn82Ymjybg7LGtJg28xuea8o8Zrmt1KlqZvka
mAujJGqI/MGbKaQSWSAEF3vRLDBWHVZGBqOJ0VLud+EVmbUDGZ1WaXuicWX4B8nE1ESs3eHsdgXx
5si8xihifxdrw+AHz2yKud7HW1HaQ+xSc9Ctwg9BkeRBQkmw1hg+ZZHH+xmQGHobchR+2JzFGibm
VIQklJ33tR7sUSYNLkFcRmxrQjntkxu1SLTTBnMApGUzrDLoUgRyjWt7HG67pal1LNtgA6PnD41I
QsW+Tfyt8Zyjm9NBiDMvAjHOt4e4xcq5jsUspu9DVfodV08bfa78KbTIIJWblTG+OX51yvwZwB+T
HRGShuHHGdfAml9InF0SNdfXYSzn3PkhOvTDYhv/qOEYGlJUn8JuiZhooIgWxJ6nFw2DT9Dab6Og
SafAqYe0B1voxQDRhUhaaDxcZ1GE/YjajHY4NWXpXm3OUvEY6E1Zp9arWzdx+grbos3p6i2BmbhY
idNN+sHbihmVOfAWv2Se+w0VQRncqF7inGJ3YRcQApGkesi4xr9M3kgEqdiXW1xv/nbDzUBa7fSK
1ASHX/tXVxfZo2o7+TZsrdHeOLVeDdTlvCWdCwfpmp2xkiVVFNQvpl5Xmehstn2mSmF0XeWr98gX
sZxEUQYc4VzYQVp2evmcVys4lxrEmpW4OnOqZPHy4NpGcMXncJni1ptXgrsqw66Ey8Zk9JDNvtuQ
bAnjUCljWpNoUP5v39u86NoTY/G5wHiErz/p5W2amE4d6tFQP3s3oq1laTe4tHpX20k4OM7D4lhr
R8dPNjdLbQ6AOetCfHL7nDRT5xWfeR4xT0p8iQd9rBy7HZNuEdm1LRGiS2YIps6hXIq2SXQui2eN
jrAE76qAvJRRORXXopjmDN8af+5j+prjs+oXb0v1ULj9Fdry3q8iKN36UI6Ccty35jy4WCGC9Yeh
9Mc5VnVkvGydrfrEo2HYn+xWTEffntow9jofGi1/g65Ya1IJDLrtp3gL9FJx7CJRHtie7ndCX/at
MCrEo9QiJuzDuc9bzN6z8acnx8m+DdqtGVInGv1fC1MSnEM30VBJk5jGQ12V1WGOKjpuNc5AgrDd
8lc2B1uyn5ax2T8mmbONzarahQngAAxMSMr115qVxVVejb5AngQZmETTE3tVhgu8Ejf4loNmdgYX
4zC5L4hEhr8Da/XwtbDGsDhUehmCm7l1x8du8osviLX5zaHU5lDHNG6H7WrDa+8XXgDjZUjGFeE8
ajY/LLM2Z+JvSU9hUuH0bIu5zC9GE7LdRZg5MwfQXLrf7WzPVVqTmNU0Qjvnbeka/W0Kqt5IsDgx
BU2YNqIJ08xqudi5biL2xObK2NOulskUTsGjoTymJChGuwBhM8TsiNxZf9OQV3G59Mo+wWLBjbWT
uRPEaBCVvxssBYoYlgC63B3o858jxkbfp2ooasqoumsOgKammnKmIhax/fGfW+a94imWQssDWVlT
0Vec5N0cZC5fAyM8ekKBthkn8Mrnoym192YKzZDAjyo9xk7ZB31ccc90qVpM77f0feoJXe4jTzQX
qLurElgz+4vf3XbD/BniSV4mOQnUs7EIYyQxWIwLyYAmjOG8KYKznpjO1ohWxE4242k7kOJ/lq10
sG5f9PTT6HJ518gy/9HWffa6rGX5dSJbpleNCvSLtJBrTrIu315WPMx5PteAydq44Ro76Ibkid2A
DQyozcrYKnP7Vq3UOJBNoW2m62LlJ43n8pNa+/FpDUvaLYMYqppiWhIWFQ3o6WAURIgEZW/xKQyw
WI3dvF8eua/pIVSLMX8Thtv/lmLuBXSlMlCJ3ty6izek+x4R9HKesymrL6kGpt/eNjpPBSfo1yJ6
gHsNrZOekt+kdRsVjg89SJr+HGdo6IaxSQ2Kr727hi+SylDHBe2Gb5Y19MUBVEtQpVL4pN/oHQ9M
VrxNPdDHWRty67HSCUOZTj16lKDllRNtcAMqu3W+qMLvHibb1t+iWtT6Rq5NODOanAMvNqWfi5tS
FWGXUn6jh71Ec38oBxn1lzWjg58lrf7rCC/I7gpRyeARrbJdYI6xo0iQ/gqHlPylvdsWoR+zWlff
YZnP12jfZUXijoXzUo51tMZd19FAnhjl3gbD1ue4N/lIBwPgqod4mDrvtW2XKeMG9bly5tXX92vU
0P23XKNTF1zF4ji6bWHEvp1xmS/EM0ZkZm+YScud/bhZhG2YzSO9SZBxHppOptXTKK3y7sny1bRe
0d1wnzeyZaZ+msI5XSycleKcFvxGx7FZLnVLzzRpSnNg+yiDNn7bYoEXV2rtrKQIjahJ19FZ2kRN
DbpnNiC7+0Y5KH7lUVSHdy4jxN8NjrgvvaTg5SzumXSx1uFlnrVzRcpmyvmR00BzCLuc6W7Iq06h
Re3PbdJE6OQmda2cF8/tmV6MeEXs8xejs25k4YxXBY2MLJ4VdN3TqvJNplnZBQ0ltbUw9Jw38WNe
l/IFUG4vD+jx5dUhKzycBAY1uSQGzNF/Z/O83KxSbz+bmjv11uytmRMK93s8kQrrK2/r7eFilY1x
4a9mPjEY8qfs2M5R1J0G8pdv0bJQyzpis48ic2R7aF1ZPeIja9y7gXCfB2apZTxJP3iEsdx+keVs
lGlXB56IB8Pmv1xWfMkT39MdpeHsZrQClpXQoagbvcThIq8PxZjtWONh3F0lu3X8SlJbvRZTSGAM
MkPknP+QORbQ3+mC3sg2wXF1OCB1XVFtBaspkGE0OwQyakmiEHnlj8zR3hCPGoAWumJL3jCRsYc2
hrPeLzFQevuF9MR/cpslGJKpCZervBdWFIvAMy4bvY7u9ezL+VJP7VReNKtdvLQbjaSbAp1HecyR
6C3J9TUliusI78tG4VKkHo1uwkNFw+piDMIsSlZG/y/IAXnVEfZZ7x2mZpXFkSFu/ghiqsFXxaI5
JXorOoGdn754cglu1WLUDNlq27wE3F/1TJgUB6Fuo/rGYp41xrauywfDtojtatJDlXZjl33Lwf+J
WGrFxYiTM5ywsNncNjZJp56zVVukkU1Xj6mvs+F1azowsEpwa8RILqoXiIvGj4oN8GME2VAkzCyy
N7e2q/thJINItlk6zMcRdTlNm6LHV5Sim1Lt5wOuh7ptrppuMvKjZQ7GVcjF56copLjdYdBB1l3U
Q7O1iY95QhuL0ifwDINn3bjuOAUp6gTkXlTBUJjtoCyOkbLzPimUtC43GvXMF3o5nSomY148FQup
q9/qOaTJLseO/pnvEqi5bck2ctB9EdfPyrA4qm4D1UekR95m/2zBZHzvXYRfk9pqLHKCEUWLKC+5
tCeU4xPGb0MQR32m7ud2K60DJ6MNUPFYsfpzo2l1T77VmDlFRLG9jo43m0m9+r1zGA16PmQT1lQl
Qb+4r30Dpvu6wH7JjhVAk9vVWCMrkVFr3ettLzO5fLziGqxp/ynDGmQHldjWk0ciPcSM1Bjrtk19
pfekJ0F0zHgOJEIiCGVV9n1DtdM9Zna7/WwBPYSXvdtNL2FZ5g++DI9lLszhYjGsQtFtVzZ9AXet
XeAGUXQ7Ruv8xsgiFBdwpNprCiL502hybga12PyLujXsh23ehojcUo9gRSkH7gWhCKeqcKN3m5FE
0NQJ3IaSs3aKdC+49SEXdXjgYs0jmjfzJC96wF50j0SD+MWKJ3xzoxqn4LJ05+pudbPliyRsPzl8
nBIs12j/7sOCrHdXy7sZnahfTjxjf+9WlSCNrZaMTrnDn5kl5lkxUsTAv7YmaihHA7Z5jNWFCy+2
1WAC+bCPzpzR26e17331l4AMwlZZ+QNsBHJPI8qfVRwg0RHdMuCl6Rd2Lg0q/G0887CyQz2u78aA
0ATORN0XXd6ace+jGYbzuz/mad/J8ZMb4Rl2PTHYGNK1gT5HOezDzhX+JnAMwRn7G2iSWhxXgxo7
NeeKYGOrIt9OEU33F+jRzt429qhcVs3I6WKlazXF41DDJSuUlYMxyoPWjesqDOkBGcQOwoOfd6m7
dYgKkvRZzbHcaqCQqRlOkSljR86rd9TO2Bp3Lb1njG1F3YzilyiUKu6WPJzxLhjKmoQHH0tn5RYt
7dpOm2YxAKDoHEinuptKxtNr4g+OnF7kJOV2IoERuRFXmQO2KVoAbyJMZxfGsz0ubogavV0DkYrz
1uceTANpddWTk/tSZ7GJvGiDhOgqnU8u5rvdneyMxaQRQ9BxLwbTh1aFraZNlt2ZhvFqFu3cXlbL
LIP937Vlf12gVzE9+5beSLWMcAv7XxiM2qQ2jP1YYxQRTIZ46g1vpszfZtO68Jbanm+lSxOdiYHQ
3W+ErPXWJ4yTKcSOSvh59juLtgD/aLcamuuhwx73tcZ5ZfwZWsTOOzPsMz9ZEJ5fPjNuUeanVvvk
QkkW+a31pTeEZ/rHpmFGeJFZWjNUHpwt3H4aS78Dekjnim8d0Nn6xDKKaWK+23GvhETMCd4c1zA5
3FaQ2/TLaiSFEcgPlTsg9dQDUKADw0QFlYeatwN5YpgC70J722Q8t57dk2lMs/AYlmRarUCcR1Ny
pDxwF+F3Xzp+8H3ywzoYTyVz0ryI3cWvxEAHqnTbNxESZX5GlK5ZuoSLU14vZdmM994qEcdO4L0h
+V0ESxZcLwrKxql0tG5vTCp09xTisDGnDa3z7dEX/P4+NkNGBUj44+D3My/zpfnkF6axfM3WhbDB
rGSNLhT7m0fzrTo60Raf9KU1akJmYdqMUmivzepqNSZEnf0hqPXF0M54iYxdU86Eymmo7gBEFfLY
z8HUX6nN3KpUe61Tf0XZI5PUuUOoUrqernmhgJpscdWtm3VwjLUNmGXQbElWz+3Ct5oT84QmYLXc
DKtHNbOZxNd0XEZkEdB7Xr9M+VL8UstmqUufS6A+LG6dfTFy1Ztxbuj5BZXN3D4uZlQ/lX3rTDHs
+QaTJcKfm6JiVvdf86HOAmotJ1oucsFfSogba3aZc1x+Tp6svIMJ1nk9Acy0XiAg0WPy6NlH8RTR
h4sh1RgPTFLz5lCH1fZ1lUH/BB/a+rSGuRlQMA1lOsii7BgikCPGhYRuGzNCKW47au+HEPUOgMzu
0Hpx5mfF13HIByvRnhp13AqxvrX2ts4ksto0D9Zkyx8rouRv81QvVwbJfgMspvcvpwHBe4o0PzUc
zgUml/WlU1USzMC43TAG0k3a59q97jk9c7zZE+MbsWYY9LrlXN80ASaZM2UDZaQjRBvrwhZ4BDAY
ZzJPE+h7u1nLJ9GLgPZp0OjuIBvg7YetYPL7VHEjfjINNdCTRsMUcwgvKFbmGg4ghMbyAX0UvN1P
pfQATde9Vm/gjsKnrG6t+ph3WRA89Th/v0oMLQHsuIv3M+p1vdKM8Yb1kK1e2yXevNSpyqNl13ao
A5SaEQ1rknnBBfdmGK0ZuY5GtpfanIuLGTBzf+tBZSopqT3Cd6Q6ehnIyTGvQWyS3s9sm8UNpHWv
ScSUVTm95wH/XgJ/x+BTZoEbSy9QX2VObEqXtQXPUVG6E43rCOfbacvWC9pauXsYwqEtrkFTGS3O
hmXbpGW2TS8bMIEhpYxcv7e+VfxAyD4M47nwlusW4Sd9XKUsv6pxBq4cFkX1MAq3ZHRphz24xXUb
mbKMtrqmXqJ8RYY/ut3pDXlitX4xJiB9mMMwXGXaO+oO5wPR4rsaYzg6EKx04xqxzLbxuSiojGO8
uBDPD8h01MFd1uVhrBwteCWLZ8YFN9AW5ypouPGsCMBVrgeu8yhCWv1k0dJ8ZbAP8kHXiFInbEsa
19VWiut8IcVKNdQdzeW2mxJ6Wym/1NJxP5nRkjUx1z77xh7W0b4xhFJlbDIJesvzwW+o8QYg3f2g
qvDIZRQWR8xUi+NkCmNKAoZX1rGxouHRG/Jtx/559m2fK/8BaR1kXtueSzw2tjpc06Jc14cSaO6z
U0rZXqvI74s0c3WVJxLQwZhmXpaHzHpIMo6hYiq+txBo62tvygW9TMuTR8tuq/Y4CTei/0MBSBN2
XHQyrdb0tSP2ukljoYPzCsWi2w7SBPtG360I8tQsohKV9MAZrpmkrP2bVW1hmW6uEX4L+iF0Eim7
RaccbtQTqrZr8Xdfhsi9lGY/3uoFl6sEJSS67GHbdld2b9DCLiwquSMJgv1Zelr94g5luFWX5t4s
orNtUn4uVpioCjPol6pS20UFlKKhB2swmgUeVL+oQnmfrAVh4muLePe4tZZPPvB3kOa/cGWgxZFV
ClE9MsnpzkWPumZcJ5Iq+rCiUsd2KbxLXX24yjkVFpFf5I5QAEeZLkLz6AwJT5Ei/XbrwkQIetBB
w9f3egvsUw2mY1mdPClRI//g0f6Fz9sX/QcOCiOTjuL+5/8Dv59yi0iUIUvt4jJ8jU5y/9xjMXBq
GeH/96VwTQasi3oUUeWcsIUCj9WstQgSYYErcMJyPOV+PZ0KS3YfaJWco2p3veTdpf0fUwiU6M4Q
esUsOo6dDpOsEl1cZ7gl1EFbntaq8mMxbR+RGN7ZIDtgGE9q5M1ABp59unoVWwaEJAI/sNqXzaaX
y5CL9IMX+N5TgWiG02ojf/qvDQKZvQ3qpYoSIHwYzs4gwJ3Mqg+N9hj7Vsr7AE75zt6w8HG3SeRh
SzCp/3Nv2CDEhwGGfxL58nvpmvUhn8GYl1P/kTzIe+8PaUTUqrjY2Y1nKFEoclJIo4wSOiDqGUBA
cNuQ9n7w/v5F2Nu3RQRPjx3ho69wztMVnvKoDvlMxkgTv6+FfQtqwzqo0HDutQx1UjVF9iT9xfrM
ZHFKbTAyz//5LoHjA+bbJWbCqNlfxf8cOEq7AJoGL3VQQOeTMgKqAkrLcf6rV4kFuWvfkiGdO9yf
nbOF7KqAyY3hKSzdQLsxFgPgyWZT2K/bLD6S7fz3VnEQgWSmBfSWezI6O3BGYQ2MTijhjaJevjM/
Ybi5oonwBtGu/Mhj+pywsT/ZztX1nV12nif88xVW1WBljDloeAVWeCuC7ptkSn0kq/lB96tN4Fe4
hzrX8wdUnn9f0Ky7K3Rw/nZI89m6/hIqg4Se8+Bp7yiw60rk5AbHNhLiYOT+mphWax3/vl/efVgc
i9kzgI0h4Pz5sIBJFlfWzJVGmhlw2YG6g/FbjwuGg/Ho1jK1LQmSFHH//3z8edzdSGTn1wYwgP5c
uXMlBkHtEiWZs7WfG6PtnlanoZU6L3N7//en/PcFAIUXxeM9/hGPzoVjSmeohJYRa3V5eDLnVZ6s
jTnC31d5b5d6VLRQizj/1rn6AGV5Rhs14AJdPAVjuGduNXXt9Qo+/oMI9N5e8WyYX5BJg30W9OfL
2+pokAEKTEkEWutuGdfszgX788VCj8FMt87N5pgkoPLSvz/iey8S/Ttc0HBUhEa7v4L/uV6MyqT/
OVHZbrPdfm3s3GsPTTQ68+Hv65xTZfczCLEygNDpoT3mnMWGwbDwPlj9CCoBVEEkYDlx1WgdmEhA
nwTAgPnM5P1UgCDvZif8r1aV+/Jc417A5BJd1HPr90nbjGcZLicZItmJi1h7XNkBhnNzhbahOX6k
wPfezkGzcddidejbn+trFohwVCs01iScTH3EA+YxwzTogD9a+EGQ+milsxeLguhWrpIXm/u9lzat
heFDVWeHVgr38u/f8N2ldo9WG9kK5MbODjjtrCxXmRslrlG63xGqwAndKcVnURYfeZT/O3XZrbX/
31JnwYgEw58YNEWJLiLEqm38RHP6Zyke3x6ATLwl//5o57em7ZG47IoO5j8Kz97ZehQ3iLlN9ZTO
xmydYB8tQLPW6Fjv3gGOs+hjkNPCcdZm+OAmO3+p/6yMMBCcwj3qnnMXK3uC02jbUxoOdfi77fvo
smb6izC+1X9wBt9bCsVEk7sZtUHPPbtjfIT3m3U0J0izOvwNpN5NoEV8GrUyPioTzr/f/lTQxXZ9
4N2N4fy8Nc2k7DIHxWo4yy0TF+uzamcVM5zwn5qw+YgVd357stxOzkUpBswigpdnT2aNE8YnYaTT
xSjBSPrhyfuHNAGHgqFp3/M7mN598OXOr7R9Ua4T8jJ3L/SisyS09LQcgx5kZsiQc3fMqS80UiQv
Cq7wkYzDS2ny9FfFJMNvxbrMz/95y5LS8BUpjxye+ezg65whmlrbMW1XNZ7G+tj3T06bTw9tEXop
o9YeyEj/0UO/s4dg5kdIm0XoHsKa+jNe6IlknkXGtFYVcxrfNraEDNX/nasSLMHfH/G9z7qz8d1w
F8BlM/25mJwAhpCbjRClnDKJWn++61UxPGTWWhxHCdjMEL35wWe13tm7UKaQaUV+EHOPc6Xypgxy
M6/FCBJd2Xc2bVumLqE/fm/GPrqQep4/BcVWX1XjYD9S4TWvNIWdVMLYlfjfMCrLorakMwVdI836
zIktzMU/yqDf/ZUg1HYBQTCm51t+oUjHVboClGxC0JNjuMXsEu9CNcZwoXyv+fH3b/Hebg+gukBI
B7tgnmd3kD271vHnKXVARRtgEI0mSx0QTYBllu4aL9XyAHspu67LZrjI0LzQx7//gn9UH/6XtbYf
OHIjH6d7RJGBUPy5HRRNTnt3MEpr4bfXtN3aY4D/+UWQl/VBDOuW9MPo3Q7mJlKv6YFx84VTOU01
oxQATn//Oe9tTqxmQvJsxCLccykeAPx51tuMmLe5aK/bdVwftQm5wii877XIA2ZMi/xgb763JpIP
5L6IxBKtzsLU3JjmZsz5mMIMqhJ3tfU+ihqDx2oNdR0zvKOb0GZu8EHkeHddzAJ2pUpgCeeOaBZT
8K2gzYZ5ueMzPxi7XTh2woeUaUoBbdYwi2NVS/eDT/7uuogb7rccRO7zL96PxVJOXjempt04F0FV
+z6w4rG6zmB9H3S/WgxFIJN9cO/sr/F8o3G0CGEIYiPguJ+F/0mKZ+C9k+3A9EAwU7+U5TIc7Mn3
Xv6+gd45URj7QBvnAKMXea4jAJa08cZoG1Jf9VUaoTp0CS0AEMWQ/4a2rJPBXuyE1MBBz39yLv++
+juvFramiYGna4HaO887yBNWVVsFW6mp/OvKBzUf4sl0IkMd0rGz0Q+Qw0eCOe9cWixKN4WsYGex
n+1fIhlKsxExa5qYIaOcQnReaarXQVYmgTfr/35GkTqy9yCN67J5HiPDYRdc9sMxdZvVuB78QT0W
IHv7owk3skzMZsyPaxSsD//93VL5k9LxYm2smP/cPyOMCQ80/Zga0zae1t5qL0ZPmCks2/DBBq8O
QVCtj/8fi7q0N2ykUfbc+c9FRTuUZuMRmf266K8Xl763Cj3jRy7EcjI7+w5j3bX+4KS8kw6QBrCF
bd6jjQL/n4uuWRX4jZuNaZ+1A01uZ3oe8dhsiA8KCurfn/CdJB1jC9jU7FoWOy/69QiCcNIzCdcK
t9iBPnblzZvzbDDHjEfY24mDRvdxrDf19veV/2U+SuhhEIqD7C6ctVve/vmcZrcR4tcIPBGdAuYT
q7yTDCF/Q8BYj4VwsEd1hPJ+hCITcNfBKAPmMGzzqsH4+4VpDIBEe+6KA6gm+AJ//3XvnSriMgeL
JiVFxNlH8PRsGtzcxMUQsFqIVzrkody/ZTJuxlmu/6uy3z8vg941HVhyMrwy/nwZaxFagZSULMVE
z9obUS+waU6eSnu0/3sA2PWBwY16u3rxuRkOsyJnKOCDpRkY8xMp7+eOU37igvk/4s5sOW4ky7a/
0pbvyMY8XOuqhwAQA0lxEilReoFpoDCPDsf09XdByq5WBNmMm/Vyq6zSUkUxEAAcDvdz9l6bvYvX
WTeeXubh37+cBOLCvQOhT/7OyYOEpa22EXHL0CpragVaJW/GtJpDL0JYYpL1dv/28V6biWHsuZ7B
Ys4lBer4crqVSu7mXA3hYEbqfkqkhode9I+4HzXY02V0bdd1fq5u8NqgAWRKjgvIy5WaeHzUIU28
McZTEFbSMnzba1GWFakSIAxUViSBceZOvjJTGCiETYP7SRjI6fEalxmYtvMYWnOcv2ustPvY6ea8
o56Wf3r7gr5yalTKQcFxfpR87fXnv72+rYVa57JkI21I5JeO2zrYiG0MiIpE/A0qfjmzLHvlgCYu
a17i9PpWtt/xAavaxIGCWSLM2zjaVvb4XJqpvicqrYF+VDdnBugrlxKcJlxfOrwwJU63RTTSJX1f
dQwFk1aIsi/foWswUZfb5+DhP6luJ0uhdR1EAhqYL6rJJxOfnSAds9NpCvssmfeWAbWgTRV5l8lM
C+yxF2w/1eo2lUK9EA3+Gkt4y406yvhzCgn7K65uE8KB0e2HNZDFMazofRx18tpl03fBeMj2FSaW
fRzn/Tk82WsbBnwKbFIpOlovQ64WzSBCE/1baHWiRiIUYcSy9Mm6JKKu+lij5GAVO0/xk8f7+FC3
KdwRpELKc2/UKaYQgAAieHtsvvIOoxtAm0xjrePQwDoeKqpSA0btGCqa3SuIjUp3pS8NUFlQdDWa
me8XxROYK2vjzAbutSNTm6eQTS8CUtHpNGNJ8uCTeAoz1flO4ITJgn3pr3GUW6HW68VHWwzpZhSe
PLPSfGW40gKhr8SWjeGq68enHOP+qvpGm0Kg6AnyMjvfkBFohFY7nIvhfmUqhbK9HodaOHyTk3M0
+iI2eB1OMBuiVZxvjuUOpc5ED3dC3Dgv3d5p9eHMCb7y+K8zDREULAxU/bSGPmuW7PIaY3szQzhR
UcSi1QbXsV/GqWIGAO3R+G8PoxfXlNHMAtNaexOU8053KLT+a21y5czTl4proSXVTq/NcYeU8u/2
BXUOxYCFUMEqxn2RR9dkxWBnDhyMVXR5gfcu3eSDi86IivaZhcxrZwVpyuAOukBrTt/2ldbMmWsr
c4gVmAp92ZnStxCtJMiUxiJ8+xKur/GjmQ2IIIVJKOkUWBHenjyJLjYZlLBgE1Lk0tcosGn1L0sN
gOXt47xyUsw9bHh0rh//8Y6HvxYDPYhbYw6LAQ6CiecL/ws5v7FXt1/ePtSL4b9yEW2WxszYbD1+
si1/e/HZuQeCYC2YY1tt970UTShwVwa9VOYtpe/5o6oV4/btg752fpTnjBUny07gNAwrgZGHWVVD
dIR8DW6Gnt5XMzU7p0cc++8cyiCCYD051krHl9LG96ahWlz1TT0ptZZAtQR/Dkm85/zqx/3nt+n/
xM/17a+BIP75X/z5W93MIL6S/uSP/7xpnqv3fff83L/70vzX+qv/+qvHv/jPd+m3rhb1j/70bx39
Ep//1/GDL/2Xoz9ggcAXdCefu/n+WeDc+XkAvun6N/9ff/gfzz8/Bdj68z/++FbLql8/LU7r6o+/
fnT4/o8/1krhf/7+8X/97PpLya+Foq+rlHH367P++xeev4j+H3/o7p9Aspjh1PXpdGyNGzA+//yJ
9ifTEHD4lQ8LSWvtdVd11yf/+MPy/qRIRhgQrzu672gq/vgPUcufP3L+ZEmPlxA+FjoVlY3yf3+x
ozv0P3fsP2AH3dZp1Yt//PFik8bKny4mx2cvyp7BO9kHLXqj913KuqSSqn7pLOKpiW2xU7TFuuqX
2btItbK6XGOzkAUXzg6dc8m7yCla9KgLuBQLVtJFVcXZ42+X8K9v+vs3O31B8MUQS4HzpJ6E2ud0
g+ZEGRS7wlQBADTtZdVLEHHAqPmieRf5loIW8e0Dns5trAlVCIg06eiJYElan9nfJgJTHUl/mAoQ
Fk0koYW43UVnKP2Ht49yuqJgxqB6BROQdzuCg1NUrimjMnYbIDapIdWrKVrwUOKcVNHsG/pjpevx
Yyxb/bYhO+HM++9n6/332Zu5FLEK6Db2E+uZnpxh5BqExzhTTDnazj/DByouRIWpnKL+gPW6MKpd
2dvj1rOBTyjCrYDsJBJSD9XNa6Ry9k0Pj+rT2xfkBTx4/VbrxoNmM1U9oj6Orzu+s9gzojgK8Egr
W8Qvzr7VKEoD96/mTeMtyT12gZu0lQgjZ3D/yawle9se1I95lTMANe9OkWWUACl3ynPtlBfr4Z9f
D7YBqwaUU8hvjr8e5hh3iQElwhHzXOokwD3UzOy+TLWc9ms17qNZKnW6sdNa3Wla1vtssZNdNNk1
Os64PxOqcfpY8HUsKjm07titUaA4uVr2Yk9zIjqsaZnLg5gBawybLiFGHb/hU2J555pXr40alIRM
QmuFjM3oyajRnbbI0qRNQ68FlL1M0tEBm3bq+26NFgRvnfjQ68YfLbdgwz6rv54bKw9rXWsulChR
HtURjevbg+b0pc1VYChThaSExv7qtKo1CWG1OuEMYQSs8K7roynskPgHZhxN+yodhO90pXfm0p9O
ENQ1WNDpa/Ihzw8T5vFI0GVjSC9Ks7AGhbZzDTHsFlomZ/bFrxyF0hv6B9LfVtXoOgB+m4Yqm4iU
NI9yaJ0wdzZ2n9k+LNny/m9eQaqPzLArMRIkL0rHk8PAk7KA8sJMsOfiXa0n5qGyo0Ji/O+JEJap
vcuU0r59+6g/F25HUxCHXUtgK+OY1pp5cnbAmT2rVRGysJFUoj19H+WHqU1Jta1XG2U5Usj3UUBh
1xoVPHphVNXlSsbAw++7rtLVgcK7EcCX1/Xvc6UlxK3G6e+7c51ZvrB0tPCdOTf3NFidFvfYMt3D
Ho6vGErGTUaYwR0dZmGFTU8PhZ1sJK7ihWxeHxAPnuymVKN3iRvhU5NMBzviy/X6mstoWZsBdyhl
fqPZtoo+TCAW9Bq0mickVh60Mh+SZrKvVaUcqy0WiPqCcYIvANvaKPzcTIwW4XVejxtdOsV74aaU
Gl2tjfWgGmUzHAp9sKu7aahirGZ14e5gVlgpxMOh+Nxb1hKBqp6LD5Onp5Hv5ooyEMGZkPyEGMco
fYPowK+KnpF0oZTgIoj1OwhIV+/HNGo/FCZA0LTsqnO78xfP4s9bSlgBk6RDPWd94/02YAuRLTo9
bStw9FIJ6rSIdiy07dBuJSEGS0G4UYFP/e2BtE46L8YRCl0KY3wWvfzjg44R/BwjbqygNDo7XKC4
hG2FQpDQvXO641fObxXucCSN/1JKPz6UwCfC0snjUDwVl9q8snWSJPcbozEvGOfzFh9PceZd/dpB
0c6RPc9cT/H+9KLG8UA7OLcDrfb6d/k83UQJhjmgXgQa0cBdXbfn4s1fuaaUgGG6Uu9YN68nE31t
GokCOpATxa6xpcxr+w04lq0B82P/9u178RZDNQshGYfT2pZlIXRyTTPyy6C5WoGwydXgrdUd1CpF
z6Z6yzsNpsCZ462L7NPxQoGdDsgqgWQJdDJeCpDJsMoSJ4DYxAKndL0f7jIWX9NkScm0K/Un063k
uFPrTluCsmuXezVypoa4GBTG/tK49Q47+lAHPF/qbRvjMgwAP80HUQEjDN6+PK/cCaSvoGZRa3KV
TvXLEYm+o9LXTlC1lXclCThdiYCqbzdi+jcOxXrU9WjIMysbJ6N7GAaSg6vYIcIblAYQ9PRAAhHB
3czKZ27Ca/eAgihPLJtR5v6Trcac6IQoDpkTiMWKrrA/AV1GTIKFCAAOdI0iuyQMezhz1FeuJWpP
6rFEQlO1ON1qY4+G2qMsTgDsvgrzhEi3Di/RBgegvnv7tr0c1ewgUKKitAA4TsH+eFQn0wLNQAx2
UCHGwJdHi69dZLczIfoHWt4XZ/SvL5cKKxwZ0TClQl6np3XmKDEACMC7BGTXWluhzP2Vxxv2zAh5
7azWCj1HYnanUHJ8Vm0KM8ozhRWkQF59RYNibpSJvEbDVvt23rpnjsdHvnhYmVuIycApQ1WL1e7x
EYvc89iHVWrQwxkzggx8KjAmzRy8LcFmRJqgqEiiQMxJcyGmFrCJHHt72URCm6H1uU1278Cj6ijk
2GoRTCBwHup0yKpgVowo98cCB3ktJpYRarlE+zzOhg+s2rGnRXNTfEujet4lqTH+EPiTb1BuFfq2
xZQKYdpIRolDlXfrRrhWjB06b9NrAObd5ymjwhQAemM33nRYAStLFJ/abJqIV4DHAZBE7eQz0rq0
2wxNTFFwNPTxa1Sz/PK9qIbzmiwkLLFJU7+ZXTNNPre+fBRSto85d/tHnojoOtIn6je4nTHluR22
YCgoSlX6eeugunKFZmYr+Kj+aiG0iy4QW1nrRYzmWwvuTeWbdlFEW5GndLZxJXaIprsJJ50iHRKh
8wV2n9KnzqVBOgpEyile0UstUKQEqfoXu+nbMpxkoz+wWRg+FvlMskde4G69koUBRd4DM/QV0zLu
PNG4Zr1p7QVSATFR/ceENCeQMIvBPg5gYVlsc6DRi68l85Lv0smxWDpNRm9s+FJMSFNXlN+WWSj3
Te5B8wU/wBcZLWR8G9nNtrmNipj/hyWh9a3souSHrQ8j55WnJAp26Ug25kzij6+3Y3PT2UrzgaVb
T7BHlFrgY/CcuxtRtvAU2lIRMGxyxYjhz+nZ5MemBok5WwRdh6GfDIgkBq3UK/J8YUjivu4fixor
pZ9I+6fnc64uVsBUBlwNHqtnVK23ayd7vKSEiBmyxO49+43nwbXyoF2mmzSrokvuIDQ3Vp/wUeal
hEk0x3B+1nvLX3SItlp8vPnyGpJAL31P6ZyHDJwW8Uy0ON13o1vWB8Wqku96rXv5LquN6LD0oz2H
edZWh9SoKjhtRPXd4ZrWHzjQSm4XXf2BWvtyz7gmZiBKmuG5rTuPkIJ64tsiWaQdYLlRe2N3KdSv
tyfLdTI8XsHxkNPScVdtFI2rk8kynSx4HRpJT22iWru2suuAV7D+TtoKGFW3KjeGOo6BEyGB7Ypz
suyXu1oWc2Q0U5vHm8fW9qTrUWHoaOFQ6EFTKeArNADVQVfoS+DOGlQ+pCdbaTa4hG2lQifXeTee
WTs3Ojc8cC05XjWaMp/Z1b58VfE4E3a2rlJWh+I63/+2ku5heY8K3soAlxQYGlPLb4FjwsVMvOLu
7av/ou7HUpZl13ry6AMdkvGOj+XltYGtBqYd5cfxQPN3Duasrq5W3MblTC//S2I5VTBk2Jq0LlVC
NiBrKoQT8TgDiYIhykTlErbz9hd7uUigMUPXlO0v5XH7tPGVFvYoQP47gdrVQEHk6OF4txtlS9JF
v4lyu/qgYIA9MxhfVnloQzMiWG+x937ZaV+yRk2tZLSDMhri6yZlwqcM2BwqCbHDjmy5XQzeLTYc
2lsn7R38h7jmN5Gais9Ks5RPb18FdF2njwcF41XejpwWJwRezuP7o3UTvZYBGGsLfe3CTIrF2uY2
28INZLYGGRaQNX2HgkRCrc3YjgDZBxQYsaK6iBnD31FHrJPFUjkHQmTo6ZdFkvNQLegGwxYtZO9H
Vt41B7bMzHWVF4FMalxPQqduAWk2dAUJ7YBModv5qPP+bQdvUwqt22N7i5sNb0lw27S0eY1GxGn1
PnwS+2NixZXtq/OsicBac354mGR6Xeh6IjYDQq54U7oQGH3KZjb8zIlJpi/bcToYAEXtjWN146Pr
djXZCJAaYB+YY3zQuA9PRmMUvW8gwSBVtS1hvzhWKspvLZqMgq6eVAmznScMsJtUcTWyCZxJK2pz
C7xVv7GMRjzaQHD6rbYY7Y1k3gUO0mOIh3I7qygyyc94EDBl6lDqU6ntSdZQlqC31HdlTejh7cCc
0tOARsHv14lafGglRLhkQkm3I0WMglfSCAHdQHFNY1OnfUvm1TyXkLFk299OdW99z2q3Una8F4vy
uRxmtX9IFwwxj4uXWPq+nWuoWTHoCjU0qsaRF7y4xQH6L5kGorHhwDmZRxKBES15MBdTbR6ysW+7
3Zz0ebqFoNZpdzoAjK2SmIQnA0ZUo82Uul3qW7Jpwb8VIrlJMYLh0u2z8UGNJ0h/dkLDgbsZEyw+
yw4MYJ3iGA10NVL1bQcZ5lsSReMdL+r4m8MgSjcLZPmvLHptA5t/tbKiTaV5QhbBi7JKVPGJ/aSk
eJV1UYahgFCugzuPOBVtMQ7U6sqcSoHXo4pNc6GY4dgm/YMQ9jr1g8fb9ZiBRDhWpfNQt6PTBKIr
JkDPKcb92jGk3Kg4Z8F6KJNUt0vFMAUwmYMVSszBucnm1NX93MrKGVzTTxa/3osPrBoEpvfMi91N
3aUlTKnVSb3tirR8RMMAggHSmsXyThma53H26mTfmI0c/RLDi/RTOy/IDJBd0e3IibKusqXzYHin
satf4ZyH+e/MyMmryUwk5nLIw0zlwt6BdE8Ten3jIAMG4dRcTSJSHxPiSnCuEG371Sa1BYKkVwoH
QKPAG4FIJnmKrWncK6XnxmAhvEkNHFjaT0s1259kLxHy9pKoYV/PaSYEs+hYFvbQXtR116q0/jyr
c8uQqqbPo0IhMTCmYnpaoHm2fuwx0jY0s+td203ryiZ2n5RaASEk8c9WAUqvFsBBI9RHSUACAQsM
qosJUuOz5QjlLhZQYInuSYevmp10qj86hQq8wVMehil1QC8qUrkr8cYZEMb18j2PetQHoz0Un4Af
2U/0IuWDpWX5j3Gwh3dd3GQAyFHFTJvSFMuj7jUxJgLHAQCkSoynWd6bk28BNIDZpbiyDOdqrAug
1StGjQpcO/tsrGFfuPY01T7kdsfajM5UeJu10YTfOM7zQI8KLeWxLDRI62RFo9Bp63JXsez/TCBH
7vhF3s4knI5khUkrzvSDoqziC0mgBp0oN3W/icmKx3DM+3y6BCVgDtuFneVtNLXj01QS8L3RISo/
5jK2LkQLmTrQixXY2iZL/E4bIugGWg4IFTXL6BZBMwrd9LUceBd9mRlfAi8WqG1jPerVgYAmNT00
sI+VMB/K9LqsuhbaW88O0DfcwtVCAFJLGZCiQlhMU9cftCRRbei0QEFCZKDiu6EozGcuvNEbMBGw
nNj6y8HH3iSlTwQjlDkFYdGHsVc8dwOqWOl23kKB0091M/mgRjpsZW/pVhP+1My7OiXMLRjhsMJj
BGma3zgmuV6B6/XTvFs8L/5hzHg89mMtlY/c6a6lL2AArmiTkWW2FRf2AGhOS/PNgOP5SbJHQAYS
Z3mYuRmlgaIEOBl6ubRX9jLvrFjWxfdUW1R8+YqTf+zVuL1rVRoNAG6qCpkAic1+Ey1wWoHNTpHf
m2aSBqrZK104GlVJp8utp68xYQUDelOreoqw+n/tEiUa9kld8RbtByMns1MX8gpjcE2PCeMIKVq1
MuNOoc8wOp2Rbtx+XZ1JAh+eiEJouj0WczsOILANUZDBZzXJUVYiKsAlzYNfFcK/1Wz/X1voR233
N1vy//+a7V++l2kFk5T28rf+9965Rp+FksD/3m/fFkzM34/67X/9zq+Wu+Kqf/IRKPCoDZv0OVbd
1q+eu+I6f6Lm+inEpS2Pb5hF+F9Nd0P7E0EiFoa10aPqzuoU+avprpt/4mmmIIcN1rF13Hl/p+m+
Vkz+Z+uDWRIFDQJdusxYvynhrPWP39b58Tipi9vUcq/rMu6ZaMBw+wDXvCsTmJRYl0DVVW5Diwm8
ZDhXXzneZcAOAKWjkwq/Og1Re76o57RElQzLBDRU6kPozKUdaqleBLOTln+r9vbXoZhsWcriJmCb
d3yinZENmlZa/c5kC7ErdI21vEia0KDrEfw2Am5/Xb3f5QKvnRWX0oN7RsGIktjxoeBL5c1smj3M
+indEfnHdq7vc7+fnHPavOOd66+zQjmumqrBoKBNd3yoaehlXlhcQI/X8WaY9buqk/YPwk0D1Dwr
LNJYwUkUmoh/qM80BtZ92W9j5+fdo1duUkGlJYtL9Pjg/cQqzGj6fqfUJuET2ZSEVMbaMx6Ql1cT
Iyo1ejbnbEZxLh8fRcRrd7ONyL3yTLtjbFb0462pdYYwayAPnTmp403fekWRv/Bsse+lncsW7Phw
iBp1g/6Z3CE55h2ed8+Oof9wYxB5WlFe2hBmzmy1X15GC1sEElfyB03thTmLbLVsJOcA/iiNXr+K
PCBeqleHbw/K9TId3yyOQi8XGQ8LJTQOx+eF2EOr8hb8jpGySuLtexUr4oZQdTK0VKBtbx/ttav4
+9FObhoa67iNcWHtWLRomwhNAvh2XqdZ3mwog/fw4/Ovbx/yROr8684BP0HaRJ+KAXkylc1Jbrvj
yGNHDLt5Y7IP+xCrMjrY9eLuUVyDY2vvnYGgh7YwxXe7Z4vWWMZeQtrbDRL3sZxg2nUs779N6D8O
lPTICyH96P3SzZsC8S0ronY5MzGdlD9+fm8D6RSCk1WH82LEuWJ9/fc8RukozZxi44g7ZpqsIVQU
Q2UbobU+PZ8xMLh6oV5M5md1caZbSRDstUP90o+b2LvBZRyfeRZ+VnlOBg09Tcozq+qY/508DJlX
2Dm6gn439UmIlZ7Ce5eQ2YGbFhpgLB6nFHSVOtoeeJ1iqS4mGJwoS8shD8qpHzYD6OTcJOKgnSvi
o7QGaU3lqhv8afNlLPXumiAk5bDkIMNbaqGsZiwiXvrO+yDHVPkAZTnyIdS1fmcqztYwwE4ORueG
sp4u+rwTm1HBjd4TrLEhnAUibv4Iuktc5+bMpt1YcvaLMqWB398gMlz2bUrexGwWBJhFRXSlJrP6
UenaYZdVuUIVYv6Rz8Z97xLc6Tlxvu+h093wyX+vtrTedJd/4PdBwoHW2TkZrJOILWmN600XybWS
r2QgVz1o6fRAM6rBX1eew3G9fCQ5IrboNTDSWeeb4wnA66bB9ZYcDG8UHTRhhoUWfwOMetUZa5yg
Zz+9/Ty+nLfZq66iQQyvHkufkxYbmN6h4t70u2wumo1OjPohrkcjJM/0HK3j5QxKd5JSpUrwOw7n
U1tiLK0hG4eat6A7WJc1wTuHepTO5u0TevUosAdYpqxO7NNbhhiDJA12WDvF7siTaR1P2ZNB4Z7R
pZzEjf4aGhSDEVuy10fjc3Kj8lRZwCBiIpgg1gS1JrItnek4sEVF4mskHJYUDHw0hPFF5+LCiXfs
zdNz05Lx4oXhQpWhnQd/zIBFdHL/2rYmFXdwxM6cCoeCiFdsozHrt+bYp64PD9M8ECzjIXaqnws4
qfdEWo272FKHd+WyGBcW8Qtn7sBP/d3xfMR3QuCChY/seOTfx2M4hiHO7soQuwqOz0HtrNCjLLtZ
qr69ho4u/cSRzafC4lEuWmW+kQ3MJjtVdaKjqzpwquK50KbhmlyCYFnGzzJTdHbbffN+BohIDSq1
9lZMSHs1F9eK2p9bXLx+AvS34T0YmNeNtdT623IbGL1Xzu7IRU3m+7hzqOyPZvyYMIv5DeU0ApQ0
4ggcu+eN1ZUXc7J8cVPngbQZ7yCbKPKBUg1hotbeXb049YNrLs+0sKsLmDvediQ6LCAfRuFd0YNa
TKmxvf0QnDDVfo1O6vT/OoOT0UlrnC9c4/mFPBlfwPGkz2RNVUDmctCnHZO8tGeSPdSDUc94oBsQ
8W9/BePVkYncGE8hqkNUpMcX0Z2ZS2ZLClRhSd9sIOxbX1lW3TqmALXuqd9rShsfYcMl30Tn93Ig
xoK2ZgBKHOhnLLa6KuqgA6e0GVONyCKIvwCqOeBusjJ8+UDen4lr0JgqnfcQWkNLzeoA/srHxs26
vQbB+0qhZ7Rf6vqLM6jvbUpda4tO+s3oiXNcvpdLN3rDdNfhff50Ipxc8lVIn0cZE0KbFR+raOcM
WREoRClt6sUyzqwTX5m2UfqwMWRdzwefqn1EQVujY9LZNXH1w0vJijDWXERzWrwzR1r3JicP86op
Wq3OJp7y04U98HbZOJHFSOriB4Ka4o9ZscBYLWd2E9a8ljZJg3AvInizZ4bQK+9CCok6hlv8hSCD
1q/222PYx2mrR6CzdtKZP0W9ezs57b1qRj/IN/3KltcO3h6yJz2dn08N3g4MeIhXsayczuneoAjK
oAxZtuHVvTRY98wRFdIqGXxjWJ7VaJUFFBNGx4bFjemmPgHKq77qnFz11cGE7Ig3ywoqO30tp7If
rGTg+SWPGS5y4yAISBB3Kmkd+1aS/Xj7zF95adrgurjNNI5oIZ3M2CQB5XEpJ27y3E07wI+RvwDF
PbNHfPX6alQyGElcXlQvxzcUQmBca2YjduyRCTEYpiQYKsiZduQqh1HAPo8Hk2AeEknCMYJ5TzUA
EPKgXC6LfW6OfLkpd7FJrMJ2niEwHyfP6zhLktDgj++MoVex1TjxVnTLu3lAnBCXmuI3oqx2idPT
pqCrdeaxOhGx/xprrIa42KzbXTR0x9eiR66now2gDUOP/2vjdAo1Z9z8NyLVLPLZ7Nq2/VryARvg
hgoLarst4INnTa5vytahgTcq8/huIGs2Im6gx9BsxZb4/vbIeGWicT2kNcwxDuucUy1jsoZ1kSXW
7uwp6mhwL0NI+okXspZPz1ySVw5Fd391lGBEd9FoHl8RLCWiaTun3fVLVP4wjdm5W6oEfb5iq//G
abEGpXGJAR0j3Oms1mBi6OmotTtLT7s7KI82cmInusy6nirivwqNr5SZXpnEOBJlEZaImHdOKxU6
NLcM1ngLL1+NA5guzfsybmkqkMm9USciHUxw3Wdmzlcv5cptRB2ALMA7eZ7jWK16uoPtbta1wS9p
ByEcKfUAyfs52AjGC+7LyRuClQayAAd5BL3nk5Hs5mYt40VjiJid2m7tee4JOkrMcQmsMqpIaemE
josZOZvfGsC7tuwcJbHYdEXLuxJthBqmpHp5h0ggVtaBx+PMqOhIBkTy2oT7RW3yhdAX5V1uuJbY
xklBlKWoNLpjFadk+I4N5zxA0TNq2xHZ23xpKYm3S2dIh2Ftdgmi6zzRHmypg/8v4L3r20wrJzsk
CS/Rn7xRS8tnO6NYEm8adjDJ5ZR0RhR0ad4lj6KotflA2rxnofLSSjNU1EYjGpqW+04QdiWuAcZL
951Jdy26swXinS1/Vkb06Z3Ip400PfoDVT6Y8TvXIeY8kFDLsq202uL9oHh2dNFVSr0nYxx73xx3
erfxkvRDKVDebiZp1hmRw0DmQR2CKdiiVprjEKR+1YHbZzuZAhdoxgLI4+iRTTBY8xQg0YjUS0RK
kUrdoWyQrpTWurhKXVf/Ak+aeokTES28oLnq3kMLUJxd3Ytsvh0jZ3hfgebqw1lpPedeJao9DuU8
xPLAInbati6asq1ZxTZaqiZeFh++pLerSNMiIYYkgn6jKoiLNq2w3McsaREQFWVt+MKkfbPJmsba
l668o867lYPVfIwavXgqqNTf0xAiKa3Mpr0yZ0VotN4NmUnbqhXbKXGq+8ihiGomcZgvVbrTzXwM
ci8vt7EcLowBi4neiC9QjMyNJclZldlkbIlO/26idw+HahZ8h87Z0VRWAQLhWzCJCtqwYl7zIbz4
UpjN9NXp2zEwyb3dVM7wZWltojYMbClQSaDOFx9w74W2Yre3lld2BI9U6W1ujEQREEtz6SKdeGeM
3A92C6REpdEHUF3WzlK0uzRNEMbNU3SIPDP3pyyXLCoE7UPeEoEQznKXE1HW9mZPA3S2+Ed+k1Nd
mkazu8inSQ8WFcDsBHoWN0+0QrTz8nI0EgIQU/c2cs37UsF3QNhXsiVvcvFnpZdBpM869hNbvQcR
0HyuXKFeVYnjBjOMt2BS++4HaLUKCvPQkE2bFzsHg/ChK7wFJ3mE2kJN9YOYHTekSHGha9M2tRpt
m1vzU6nK9qlKo71jme9TOT9ZU1SFo4oUp5PRU2mTk8ETWLqkaTno9ZQ2ChZLecg9N7rA4pwGdly7
ITYphftA5K6ZeUuQsG+4TztlQD3dufdCTrwXDXEFttXZFNOSkg1cPQt0envX6NM9yo5yTzdu+GGK
Xm7mdFyocOVDii3Rl3VbLeTUstLs4iisU69/IJ8gIZuOwfOxxHo+BU7LPoKXKZMEUVDjp4Zrf92O
jLKMrKWNm2sHVcZzqNR9TYLX4l7yL3VIiMAE61+3ZnGFYCEexac5ISG13cyE2I15sAi9+6RoBlHI
sUvuw6ot3DmKXn+bnCUngykvdBmUbucMG0BGjnulKPh4NrnjdvGGqENLuaA8q5JNCz9h33VcKYSX
BEIubjk8JFT1b/Ui0x+issrTw5jZXWiRXXytjbq7Rck6LpuppRiXpEL9aiNUt1Fg9E3oLGpBDmnZ
feuFG9thMZO4lY1WalxNk7Dfm0Me/UD4YGARr2xCoZtoUINldqdH+kzlj65B5YImVGifia/tAHg1
0GIqvfmUetUYiETMu54Vy4M7m9mnQfA5s4KHv+719gIGROEj1TUPSMDFR6pwtEEIu1y2/SAZCYnh
tU9J7LbfoKzm23xS2ifAAukefUhfHAiXzbfprIqPVt3O7A9r1H92ZJU9SRkoPzaFrlh+rpIlFdu2
hSJSNw6ytYiWooQMQa73um3Ovqncl03N3+/TmJDKaIyX0LVSzd148Qgxq1bNFjgxrcFDUyVoXUfm
kYvYy5L3apkQyuh0Ut8KLqfyoSLslhQJpKfJZawvfFXygT4M+iTHdzEWlJvURf5cq83yru5d98pE
cnPAF5LuTDW13w89DvkNK5H2wm6SBPeRaD5TutNDCmfWTdzxqEKHK5ftIqd8OxIyVu4Q68U3RdEM
MPytxLrhIUIOEHF3KcK3Fyi+zRuHyKSv3RB3d+ZCdooA7fwxzXJa7nM170hQTvcKJqhLhaF511hd
89Vad5h+RYDVEBCql+64sunemko+VpHTrdaZ7QWZAd7VMogGTm3TPeF20sPFcdpvtRaT17fIhMva
VmV0EVON2EmvF9+xNlk35tIq42YALnUzpVaKQNcmWPj7kgGGgiOhj4YJ3WrUovmK5Ai9CciYjcGY
uy3ClCpBmO1KiR2AjHTtAVu8dZNiK35s7CS+tolB/GwTYhD0MlkSOvZLpKEWYBFpSUMnF8ltLzDl
REGsyOGyKzl5ACfTowsK+nMFkX1vNPw29sj4Bj4uOnFYn6zAK2gAN6hZigPpQiUufI8iTpDmY3SR
lD1/IRoQQcTxWPQklTQ1cbs855Sxqv/L3Hksx41s6/qJsAPeTAtlUEVb9OIEQYoUvM2Effr7Qbvj
hFRkkLfP6Ay6IzqkZhKJRObKf/1GPE4ToLXrQKlwItNaOCb5XmvlsspxDOnouejWLfHu/YMJZdeB
wsEviagtu3FlW78YaWzfKli3ozcrh/hqsuEWrYRZtk95M4/Xri26B7UeyR5aXjcJZ+65lWq45ps9
A2U4EyzuljoS2Sq+MgWz5mI1c02e4fQLZ6Rkp4wmllmA9uENgSRLREhcntvGsKQZzdkNJft4j1ZC
vEFHMpXDjPQ53ihFPP1yamA+P+zisFqBt4h2hSRxKH1bqZySnZxYaD9R7JB8M65cmISIZtoXfU/M
WtyxkmaysNl6bZOVxp4VX+VZWmnEKczVtWLAgKdjmvOuVeHG/d42oMMR7Cx/Va7CnalXC7yYi6H5
pVSp9mBG9bDuYYS+230KR4VPrzmyW8y/IGjXrW/r5ZSRXWJ177rbEapNuiJrv66ZFjzzWrFTh0wj
BoeS927Wc+WGpHN2M8fuiXZ1m6MMS4D/Rq8vZT/VP8Y0bI6adKOr0G6SnfQ6hNpEr+zZx9ATkH5l
7EsiBx+bJCnVY6u4gj2+ygprX00Vk0dcxgV34nBLJFDLJoaKFdxU4vrRkEn/PAtXXoYFQe89uWKB
aRe8Go7Nc6M1M9hiuHJe26aot3Vpivu2Jv2sneNfMiK0thY1Arewr41Xy4usLWGTM+TICUmSMZJv
1Bv2TmO+VnQ0MQqHdgGxEjOfG61ox2uKENLbzTR80POIEBqlupWeeUGOY0IvUkVDKNENDp2XXsKq
OhDL3h/Som4ZNrPxJiq0y3hJ97CNmfa6migXI2T6q3LCm8gO9Wrv4ToZsekWhL+WNBsbjIf3ViIP
pIQT5sy3eaFGQ3uO1qg8RDHSbkp9SsAl0goI9cWz4mafOeV4Q8KT8Ub60AFZvMaW5vIvQzSb0oaZ
PRLkOY6p+Ui9ra6mRebgDUufqZLbGGR536CjWBLuKUj7tJoe3RENgIqF3BY5V4Cssll7pJrC8W+q
wB3mF/C/4gekq9nhzGGSdMWM2Oi54fjONJkxjLNM7LHRMFZ9qKhXhLHXWyQZNL60rl5ToQ7XJozW
HZFZ4rZrFJutzotuOsEgnRU6152KZgVgeiJVIDRfvMSzH2wh8yBJnAdUI8UOuDSmDqSUW5F4UMG9
HOKLxAW4qTR9TzaA9hqr4bDtXUXdSR2JmptgcTn0fIyijiWyBaDCaJrsM4oL8zE1rV1pjXg2UncT
RppyO4XZ6e283PN+9VmnP461qV16hTfDWijMuzoeiVqlht1a7F1nBSb+D5rlOMep5y1ZPTqbrUNd
uGplG22ikWxkYo9zHZ6wTC7JOgtvkzKPFgJZWbOt1ROJdEUq/JE4H58GAgGemFV1jk1Bb0bpSzqN
2SEaykBmCMxXlqmcV1M6Holqe5SJUmz5FLfE2qcUahbx86HTXeIDE97nWUWZAdkuYwsks8qVyY2r
tvM6Kwz3TEzEpYVqvIkt8rpI17SuitqqCB4dlsjyMp/3uNH1F7alcOwUrpLxwdnlocZy6SpPDdyu
mnTO+e5aPC1IsEz5jOih9RdeKFMC1UzcVDUAeKC1ihNrroE0ukQZrz0Sdc8nwGxudU4Po61r0+zg
DYl6g9vEoU2dMQh76feYll/kvGUiCQeHXb8iUYwGz6ochDwH950gyKaBNireEzGYK+45L21Vdn4R
WzM6QBhzqVPGLgogqT2RvosLl+68arP9Tspz80zFmj/nAk1IKoRyj/pH2Rp9F22k0xXHyaZiyadW
o+ntydmPRoQflENj0ENbSw6KUQ24xDqqcAInQ5/BpmFXVxjownosJ6e6Ar4hJE93Sa6nDZCzCVWa
lT4XRVoe9cYtjjbConyFwT51djzIt1zo6iuBh/FbE6qEyusKP7CBBXCw2rS6nSDkD08tFQ/vLeGS
U8QQwVe9Yhv7vHY5Ubyx/sFpCXY2E1vYAfrzR1WY6HfUx9xMsyI2D1E2ijfix+Wb6AQggpi64ldm
Yk+wErMMn1WRaq9Z3HLSVybpZaIZw2c9g3Dqm2GieD7xQuJNsaDRYyDYe86G9M3yFqNmNgYRj0OF
nb3sq63pDSAa3RizPGK9o8Cpyry6je0uI403qsJn/EX4f7x6xMAatnZmoRRVWUalge3cuhf8lpsU
a0oXoaDOU5n6yKBpgp70LJktyb1RLXsN5ucSaL+leOUnz4o7VntzAH5cx6Y3KTvIiJQAkg5puOIy
5Z2nsYr6z26JK/Tz0OYtKTNHnZ+PXfjct30cr6Iu8Ub8La3il951jNo1xqStB9Pwnv87mVavRN1q
setI/FmoMNMcDXPAFfeJaocMOvKNhhxQHyyIqUduW95a8MfKXZ6kwD0wCxIumNmYBbUGCnSlN9ao
baU1W2d4rle3FuEVRIKY9Ft9WO08H/HS4CFtrWbpmYDF0O+KCeLHhdfL/ldvg42uOt2q4wub9Nu7
bOr1XQnV87FA4HPMHK8JSfNy1bsB8v0UjMDw4ZXZ8dCB3qv8jlTl/NZJGfLy7GksFfp/xGv6vBO+
XbD/eFqDyzCLvSL5+3Opi7eE2wtpm0RdnCPpFO9JKtJ8tzBYaWBgVZ6iDE700c9Vvp/FRFqdoXwX
5mFIxJIvW0kqOis263SvIp+qNi29FYKfm8Rq+dRNLtwcwpxfftGpMLZLF1NHcvHGOb+Ke0MlkIIS
MndKHX8YuIH3Wqrqmyav1AM96TYYis44YiUznsNlSh7mOR7uB93s/9t6/Fcs07uKPkhx6tL0F8X0
/4+IunuvFsMkcfqj/i9yUIlQo/n+P9DwYin1l+fTxUtSvv/FWv3v//EPA9W2/0Mf32IjWqJbcMOm
OfIPA9WBZoqwBxdlDQTe/YOAajr/IZ9n6QAuZm58+mCz/xBQTeM/MEgcujlwHOmief/K9ekEUMYl
kiCSRRC9tPQBlU86NxN9SENOyhwQrTl5G2u6cNNvbEw+DoErNQaG8FD4lXH5/Bv+D4cuVyLdm7Gw
NBY5JG0PDnKbKf2fOf8Ejv9ulOXP/+gptsghRitmFKd8FspzNb7L7xrB3w1xAr47CTncVc8Q3Xx0
1OOUrCGLf/0U0IuXn/IH6o4zPdwTE0oS+73JqXoyXSJX6jTqmzawlLL9WRElgwhSHfSNMzC0FWb5
jaFy8VbzLjwYQu22ozDGjZ2O2m4a+2GX1G37oMc4mfgJHpyQX52jbhW9tY77cTj3WjvZEoKurg3i
KLeID6jXVL0jfLro0rsJcsbKSR02YBvgwa3q58Kt16RTiw1oeR90FHGWh1STYGcEipnC/pxT5K2y
pqvwPmqrM7vt0j2iKOdMJUv7h1I47ICxNcUXKjXxGTG3kz+ritjEitWfyaVDucpGCehFhsw5e+p8
n0j+MwbCp8Jpftp64RzCpIC+hPJiDZRa7ExdnBNgL+9H/PKOQ9hpO2TLxNMabbo3CzVDmaOZiJtd
vF/GWrtw1azYgEOMq1Ef+xvDkfyQzJXnzpzimTi7yHPozGoX0Gr5HpAF+VHVxccw7YefniwIKJiN
TtDUHB0fEgDjJfP7gFfOU1xT4a0LL5/v7QFwBlWP9t62IzCYJUz5S2nMMQYRzuUDji0UNqMtzWPf
E+3rLBOMpv+imiw2+EJiemtPFvJDVELnOXlPoMVmhBTJKp3a5/fLfM+Sjt/lqXKZRua7RDG1GibZ
vaXzeG/O+ruHtc6PUeeoMzsleUKUwtEzNUxJGzfarhzM91mi713FQLJB2qjjKs3x+FxZZLw+dCo/
rwAP8tPRyQ6FZ4mHhAqD4qFxzoD244u6GEivsFpt14khPg65nu6j0uCaD264BZpUd5Wuz9kK+8gI
PftE9NA4qak/5y6u49R5wUKy8lN9tv2mSWGgowQMUivtb7Nq7m5lDXsaNZVgYbiJdcxxnV+peZgd
XAwVIGmSSdOTQXDlwpGIEUJqRDa1NEKgGziXElAp3ae6XWxrHNVIpW6IlPe7NtRuYOJGxylK1Nu0
JPx4RV1loeXV0h2p1th2mW34Gi7OoawSJbzUB68KfexCnG61eFkTjR6aV4DA+prkBDLD58g8AJE1
543iaFywZ5AMr7avQ7LrdlzIjGtHK6LzwbQewqKZj9KJxeBDL1WDLm5sbqktVvPAJfmIJVAcvsqx
y6kYh4qSCsXUrsIw/JeZkm6kRKH0hSKGsxba32tM03UTdQ0214taYaMI6QEje8t8hGSRrynW3vJG
MJOiH3M64bUaaBgj0J7x9PM8isw7dcxmLJBdjZxiIJ4dLax2Zw3m8OTqYf9chlZ8VItGDXp0ATZt
kzHx0XL1BpIszf2pUXMfGkIAL/E5Hl5awygvyg427Iiu8o4gNPSXQrjKZgQDOBv0aLo2+mzeRnXr
XqdJW75MsTUcW2wCrsc0lggbG/tcG53pQjSedZbVGNFppNX69STt23oy3DWYPzzSQSE+EponAzRc
BGIw4VAeSQoHmeL2DIW3BBpeJzC7t304qL9oB8liRdRvfNu0ffpmzbaASsQmlCmFgGqkWdhDeAQN
TvAYZDVExVrUiVhzqpibDqj4LB/smUK/amIApAIxT9Tn/EwrjO116jmhrzvlfOC3je4Qt86HKUMY
zR168nMrhEOb2iW3VKtIvT3JKNa2Wky3HDzv9rg+V1tpj9WmBrjbtdRxBQ9gsCZcI523VAmEeExt
u1daFaA6btwJ66FQ2WAAFLb0nIln7ENgUawU5nGll1yWyrxtXodGopQiAvuI+tXdxak6+ZJd4Dkh
CnNT9Y4TSD3t3x08+rd65FpneqmVuwE2jLtacNMXkVXaq3QwuIHclYS/cDjOHyaBDx/uXtnh91/X
S9u65erV7rGDLvTVbDnD1TCn45VwJ7np3QyjWNbwzOxKd21qEeX27yGTuc5MbrmUq92ko3hB16u+
ZpkUj84oxRq2DH/VbA1lk+A6clHWUerrItJvTHLMfqRmXD30SVEsAF25++2MlcyaithQLfyhUT3k
0V12sKvuBQd5uUfg4GbcfUhkd0OMs9MhI/hlavtL4ECmr4wtZdMSW31hZ2N/oSky8laTVo1BpXgI
W91aM/atbvQR0S19cYD6MuLMUNk04kBE5wAeAL+wOtpzgHmbfauNQn2Sop+PiSl4dXUBuciq3XLn
DDb3irnuGPY31jzOrkBhjwyvQtp3V2OJPgCi8OpdYJ9zhK7tHl+N+M3TQKYzgkdui9a2zkKcocj2
FcSsNFG/fP0KhmG61e6NWskeBlCmHb4P9i2QNw7jZruElMpyF2UeDjjLYSc8jexrYInrwXaUDa0T
ZH2eQD4b2uO10U7mi1bA3SlrFrgdmtkB0iORIypGtVhClu8pZ/heF6q4AyOcH1hI0bWNh9SVTDvv
tkyL3gfMpHHf1uXObQ37SVKQSuASPTzPhzKafEg53k4PgU8Q68zHWVH7974MlfvCqWEtSYkzqavY
/7ynTI7hr0nllx1NY9iqZq1d0r1V7qIwY5MxsumQ0nrbKNaY/Cg74R69qh+3itpZj0Y3mY+ktgGO
WfV0yUllb+MmVtZTgoO/Uptx4IRhdTFHSnuDCLvc6G1ZbJTMGC9/z7ok04qgcde90jN1q5ZwW71W
pGcWzD06F3Hll908+BULcTtalXrmNHG5Kb1U7gk6MjZ1U5By0S6GYbS8p0OnT/lV6GqI28HdUSot
a3l2tfnoKaZLXeGaZ7ObjJeOKMNNQV6ar5myb1aWVWZXapMWe26z9pOHWftOhji6r9yEw1CdTV7/
3MwXmahw02pIjI0GD4M4dcpitkBNu4mV5LXFVeySTWHa63VYXjntjAK+Isp8NSG/fQBZtYgNnId0
M3eT2Dpa5p3nHh30LnPSKyOLuUcbenYwu8I6SwfaFpozKJuwrcerxhEc3U5cyh2u2wrE/5lY5bWu
tSGySS32NpxN/d5roxluAID3BRzXUvNLp6zukBmU244NhxqodMQZMUDyCtVa7yOz6n34IvC6BsT2
TYhZKY5tGHE0WancCRX7Lp8WKhUzLchV3rNtqJHg08TPI8WbPrHStds3xqqp+3IntZLOf8dyKgB/
DoaXaK9qZE4XZtGItTkM6uuEKr5DPo8bgWIKOkOCDxNKl36Yx2E+tmCQB3vAXdmVU4u8XSdcCqOI
egk1szHxADBipyuFMR9Ve+SbV4y8mgC67PGOxl4kV14Y9+edJJoq5K9epwaSITimTRjgg2HuEtWY
9/jN27sBPG15Irp/o+7P4OWX2pzowu+S4lYfs3ZTuWm5metY2UmrQgBtWJP+TEcQW3C9bG6xk8Dg
EKr7WRT21x1eqiBhDShTqry7jXS2YDlPiyJ6ldMfP+cxiL1WK3ZOKxLtFk+GYVPlkb4Lw6Rf0VmT
Z2ZotWBNjepsqBDjQz1bhS/pROl1UvmZsIufTqn8xPDratSFsdVJtV3qtmbvxtiIOpivDVVMGp6r
RAG71Y6J6H1tgbGisGi3XoYcvYRJSA5pVSHLgWngDlG0ALsQKV2p7EurRlbh1DxvWVv0GTvkPuzY
5cVYhxe0eDEn6qNyYyc5iqgKJHRHzkX8DL3ECjL8IZCmdCMpiO5c3dbI4eZVHqmNWBV6fBandn1d
lln9pET48nCqFz+EUnc/ac/atw5d03GduzUhVP00H/QE9x0zjzt8LTMLxk7UmLQG2vkaWwUYOUSu
bfqicyZ/HNtijZervaHNHvphi40lzIx02zcZV3I1Tw5Rqk3dSpPNq9fOxZnmKUYwozv06NJUkTHU
W5emcQaI/Ep5r/0YkZpfaF4nVfzNrOrYN2lLpk3VDdfhPFV7OUGhgrwtthI6yFovCuTVmafEEVA3
b3E9htYrUBma8j6epyuT7NdjacGM6CBe/bDpsGLZpMX65YS8+0eWx84hM5PyEX09DhMIyY0HdTkh
cayqV2rsxgEuQt1ZnLjmRVwI+VhKJO0jRBw6oVF/Bt8x+ynpSNE41Hi5Fcaj171TF2/4H6h+b2vm
CySkSucTqZ2DlunIZiRRpsCA9GKmvjS56wqTND9FmvdG6RSbLLQAthOMOi/Rar9nveM+6fQtN/gK
un4U5fMWT64UJiqmENR4M0dhjJkZSRIjbIOpZSdL8zRIYa2tagjUvF5O28PErWJdxca8GjR3HYl6
XoukuFPy5AlvMprY7PJYkqogurhfrTKtfkT8amCumg/JCiFa060tKuNdhVr/jn5hhbl2ru/bNqSU
2kTFFGIkYma12ymBIXABCrgu2cr7REQT8GJr4YBiuw8SSg8eB5274xaztKoS+iGYVJ9zKObXlIrp
y6gZ1X3aZM1T3dWjs6sVa9Iwa2kSEk8qK7RWWUZJYyqyPGJ5SWdXVMn4nLUYZ9GyGNJDr3fv0eAO
NK9c7XxExXFmUNn+LGvV9iHrCFj52SX5O9i/CEPBqCNzGn/gVZ1nfY3/qtfU8hJUP7pMKYZWqZmn
YkM2X4O9gx36ok31G77/N1lCp+840xDRO3q2MkI5H7xKdNcZwj3MfPP4YWyFwcHlaBsN4sFR1Eb1
aij1s5mK4Rkc/3budNJSHDvu10pJDm3azOzstWL4fGr5res5g/TjuGlvLJWuiB/aYktCC4YhfU/H
lRUfKG5l7uLYds513HDZXNrO2ceFx9001aNXa7LEqmQnXIEJR1s3Gp07rjqcJ5FXPIeFo67RAj6a
o4nRV41nLD8FW6uxkbdmYr45udteIZSaXqM57Ld9NrhwyIwpvfC8edj1rcOMQXjcYXswQo/1mBQj
dB6dPjbvkr5qt2lHViOpWfEKM5Ten2Lb21qKtZNGrF9zB3lgQ86uxnq2Dw3Y/EoO0t7UeRm+VF42
+3k7uIHSGOklrN+ZTuRiSaC3VLejwAgvwpjtppxFRIWLVUdRyL10p+JIU8S+dhpornZq65caqPQv
LSpLn7iHetN2CUqUMu6u6DPG58h/rFvAbq/EvncOle5HWip4ikHIRpiUbuha12tMT9RjGHZ2kA/o
hiqZVTvai/ktESQqLQxa8Z7Xq7s27+4iJHk456r2wVi4JnJon2OvdII0ijmxKAQPbKRKUBhef04p
5xwGs4guRdRk1L9V+auTaZ+sc1m/Gk1a/6Dv3jVcAZo4e61UlDJnGh36M3cI0zVoCdzASOh3na6M
k68gG/Yuk7yNdL8qm2aER1HV1rYpx5mrWdx6l+XU5ndlQVu3sCYPFqmI1jUQ1p2ti/dxhK6mzpQq
bWO0B3UefmLLUxysXC98iiouSQ1y4FnL0n2ReNqG60Sg6Hp64Pu3npzCfigiamMzrKKAqjCHR4HZ
iJ50UI2m0FdhdOp0nYNutF8criBjOp9brXqkhrJBzoCJlM7VfppePpyZFWoVu4Eqp2ZlexWFWtB7
SvgrhtN/bcHpPIrR+9WMpvJAuIa4JyytjdeWgJi28toRl0V8VVdKaVU71Ru7jZ40tJjgu6/wSy0u
vwZCP6KgOuxtawmvRbqAV/3fcK69uD72ikt3wwS/g0hL26auWJMwu2O4UV+P9gHZdZfRcOrEJQJI
6pTL7Yxo+C3oXsFURRZ8FP6VFM64yaM6X//7ocgtQpppkarE1vf3g6nCroEfsc4aYje6g77AkYEa
4kKVJJB+PdQJQx0kGfM0HaEJGlfsLU7J4rQK1Sk3GKpsy+48y2UW2G1KycniXTXRSLhPz+L6etDP
plLX8JQDh0NxczqolYSajgm+CDCVsVb09zmlWyA77qTmN893IvT4/Xx80LQwHPj+SEP/nsqMzX+u
a6UNiik2wlUeKimbm5vuMx1EMwf+uK4nDQQxn+MLuoDfpZ4vSPzfSD0yXqSEKIjdpUdzgtRPkVnH
ahaJwC0UAPiSB7Sb4f7r+Vwe4nQQQ2dhYjNBr+iUhI8GVU7S09tASqBbZyDObxU5RoiNGn3GedLH
FeJ5iJctRfLXQ3+2fhaDFJwBad58kKB6ljlqkU72GCDJtKkNS+JbugDBjqLmzcqIqMDwGgs3Xw/7
2aePJTC1OW8WI4FFlvBHJ8cQnl05CcM6CO4OWtHf2x6QX2Szaj2H9fv1cJ8tWNSs2HOjW3IxQ/l7
OOiMqqa4E8MJad01erPj8k/aVuio3+wyp+LN3wuWvjjKJJp7CMFPNL3ePP/zLu25G36K32tzCru3
UbI2FZFrF0vQ3s52Z/UlDhcwaQCK//pxP1u05JfZ0O4M7F8+fDSOIechUtvAgK94hFEJmg8T95tR
PptUXuHSvlrkZ6ceLJgtmZ1ZsPX83gX6NKQV4WHkhSHtd3Kvzx6I8CQwEJgItBiXX+WP5ZKNXQmN
cGBDHZp8rQ9QRN3q+d9P2p9jnJxGiSV1m4Ma7akuL2a73ZmQW74e4tPFwfrTeDksD4y4/34Oz0vd
odVlG8ADZSF0qn7Qq5JGWT8kT7HCDtOUvQpVmDZLbUTq3g2N73a0j58ettUWLRS+PwTep71H06o7
Q6m8Joi0hTZdSYgZeG6cw32CkVfjAvf1Q398d4znuMROLLYvzum313CtcqfaaIKiHClQ7OnoxJrz
TSnxcS1i4eTCtAHaxcHmt3jxjwXiRZqcoVw0QSKjDo5cBfO77s+dlF7G14/zyUg8BL4LyLN+G/Oc
vEKRoOuY3Cpga0ONo4gztG53dZs+fD3OJ6+JJHdseXhX7FynAcl2XWQEBDtVMCcqAdQvJCBBTSx9
fBUPX4+kfzxjEX79MdTJGQtGZYeFzVAdFGjISyaenYMjsb70+m6DC958P1nUY/gGkEfQmKD7atuE
P3DOwih21uUmpfu70wUwWtEaAOCFOWcH8unqgzRGZR8N8XwRInG4MZvSwIudbhH3KrnJdZnKg9Pn
4yWecSDYU2fnPjBbCqc8mb95UHOR/v99zi4EK3K5+AAWKevJ5wd5TUEb3DGnIpaPXlGql1rv3ky2
nbwQ9+AcILjRP83DH+2YRVsnm8BMRnuPo/gmsejMak2N9Wp3Dxuq9PEt8aHz39SDe4Goel4VFcoe
keF92CSGswrb1NBX0YDvXNvrzkHBHNEfMc0J6G0Payld3WecdA2E55xnJlyGNPOwH2C/XqNe8Gcn
GtcmT+gxW7qycCoRgGCRXH5zaH2y1lCIazA4OLMo+Zci4Y+vBy+ZhupjYl5SRZz32G7teetjEKUw
9nBxMYbg6yX3seDBRgY9JRp4aC/eacGD70WP02JRBZ4rzT14a7FBJSShrNdyF7qRPI+BXu/MBEHX
1yN/8vlSzankCcHF+XjnaKOpVxb/7gCYa3rq7UF7buj34Elpp+9fD/XJQ0LwYDcC6+Cf09KRvij3
zakrg6Jv6Yr0hHkA13ZiDRW13UOqw+ND0GCfVoMOaP/14J88J3WVYdML52YAz+TvV+pkETEXVVkG
AunRDhXUXTRGUD3S6bvIrI8jkbTL94TnFderD4YhYEACYXiaB7rropRAOKS7Y8dXZBj/eplSbkCY
ghjF7UM9TVKvRYVWte/whNC6YT3bAK9GeoV7q70FeHr7txNoYguIXziGYXSRT4+tKMkh5ecNj2UV
BhqDCWeYYaKnI3Ij+06H+/EDZDBKG0qDRVx+enw1cEMglBY8mWLexYby2MzuG8rHu2iwv6lBlm/5
7z2QobiW2jwae/6pdL0w4mQiwyRDJoM6E6zUgxy5cvJ+hgnZH4Apv6tGPx8R7RQ0tuWjOz1ezNpx
q2XERusPmVe/VJN2Z7RZs+qg/iIj0b+xKvhsRVJ4EzxC1cGIy2z/sZ1ZgnuHDJ0sIMz6MC3CCzO7
Smz1m2E+FjbEgi0BIDjmUX2cAgpokvCb4EcHvaIrd4qDFK5GJbH5eh1+3EUYBcs6TIIW86XTYMRR
0TH8SrUsaA0QLZAeHJa7X05pH9NG0lB3Z9+AXP71oKdGb9xiGJWNw8HPymO3PNk+wmKW3mIxHXjW
BAqee8BwZZ3NF6NHl54UBbESk5fj3bt4FvvO7MF3Fqqzk2MT7XP6yNuBsggFbHPjdRjwRnVNcbCU
BU2F4ABanH3v6YMdRFJY3/z2n74YjA9YcZrrfVDtQ0mIczobeQA6XW7SyUsPygjO+fUcfbrK4FUC
KXlYJ55+s4XZcIxEVR6U0kFHWPWBmiHMcuR3VcsnHywmANS27EPE8p28CsshqLFuSjaisTYgsoTx
frTVcfv103y2A0GVBobD1wKwY5nTP76ZGbrxGHVKBnkIK7ne4ZgarQ4LOpG/9ikpOl8P99nk8Ujk
9Dg4hX6wCkXEYfcQrjLujuHbMndtYh8J9Hj8epjPPh58JjGhYQYXw46/n2oUWYkQjY8nTyz3Ops0
Wmyh9Uazpdq2keX+HHIY26CF4puj6rM9D0YsFjAcvh8vPUCnamygvyW0Xb+SpfIyp9G2Th/qdL5l
u/5mtM8WPNceHGAg7uPhebLD5jyjY6PcCuqoznaFbTnHQceh6uvJ/G0Xcnp0MIn4pZmE9UBf+ns2
PVzyscZussDtBvUhwSFrq8A4XuFs3aMFFs5wn2puhVpb9le4EWaXVu4Yu9iF0zlPNY5DUVqvNYxG
Nzhgw8foUPd/A0pon868ww2bL9PA8PbklbehUK2hKDhtRpM2gWxeNElyEawysU8c97EbQScc9Lnn
eWkkD9nQC7T81XMMowOfGnmoB1R6S4LJyp6UGiMHnuPrifzkW6OnvURaOgbg4umBmKNgJuSIcnso
57d61uRWrSFThjn8lenfOZgsG7n2m2NMgCUA8WkZo2sTzraupLQPtTcVwGFdWOoLVh1l4HhlisrY
lt9UGJ98dJpGx46KhhPrA6zft4QytFHF46XWU5xEiq/D2qGP0c4rQ5+a+6YdmjVsjO+yvz559UTI
gGKCSFEgnu6UpuJBN3RFFXBXu2xskmTsNj+CxkeYzEYPk2tF36y2z94kJdvi46Vx+z01ueJbGaTA
MjxQMGP1J62HlVAa8oiVH7p0m4v01yvnk22TB6SGIj0XvPbU0KcIW8zNK6Z27CM6F2Y7rNUGT3YD
Ruz/Zihi1HB6pWB0T6ub2jETifUvriZeVV5bCJVXrSPts6TTtG+2r8/eG9JwlidGzgse/Pe+0kOJ
K2eQgUAU3V0XV++W1dzlgveXRM0RpYz896cPG4SKJwHeu1SIJ/ulNtJr08VcBrNOmpjqDDdt165r
cIBvBvpkYwZSVy3DAHlGxrG8zz9O1XoeYICFXAHzyHpERblz5+bumyVh8DNOduW/xjjdlZU0S02T
MSD0ayszSUhJs4R1o3d2uArzQTCL6oC2qSVSw06j+2poHchC9Go7t8WISutgQ5boKCtzhAGHUeVm
cCfkqoZsDzN2+kfdi4iMmfrwR1irpEYLyFncbidUyFG4jy2XJoU6jteW1sLVTWnf38xeAdmq1ES2
JdG13an4S3tcoMboing8qsMqQZNPrtdVPDrxTmvJVswtKJq9ERcXvdL2gZt5d0ReER2jqtm2ACtq
VzFEwQByYrGqhrneoFu3IAtnw3llGok/JGm3/Xp6P1ubnOKkMtI5pE9xsjbtRjQSEWUZQBN+aUb5
4sY1NgJoLItqEypkeH093mdfODU3xR7wPQ2hk/GseCobg/SOQDbxgjldDnq2H2T5TfH6EfIzwUpp
bFGbANOdOtWaI/lyLdl6ASTyY10nmLcN7s8mu6cJfQEhhXwy/Zkc7G+uTMbn44LSMqNcrk8LMq8u
mqIeLDCRapqf4hHv4v/H3pntyI2kWfpVCn1PgfsCTA8wpO+x78sNEQpFcDOSZtzJp5+P6qyaTKVK
2dXAAA3M3BSUlRnycCfd+C/nfMdvbO0Go4sutmhm6HEU4KltVwxqQ4qawXK74iBX5oC9HDVkPmrA
bHptZ5B9GMUIQ7nhJAHcEGWYr391jIFGfUIKWHhLsgk6w2X24i2bxIjvzMJuI39xVAhJFRB0t8hk
CzGl2nRCfuD5MK5zXyx7OY1qh6OL/79cnChtu3zraZ75qCznry7Fz644fkNjjdvmoDDWj+x3ZwRc
GPBTxVAd9O5tZt0bkte2LwzIzr++s352Fv3udX4sjAY5lKIOcGD7hFtEFfMGLMbp9tcv8rMHogsT
j70C+zbQeH98MzpohVrZTXVg6eRHwOdCmvGnuoDhBU3mL0xnP32xlRVM4Yu77cey18VDWlWC74qW
uoQY1st+wKuPAhQtNTlev35nPzsI3DUayF8te38qfsU8W26OiurQ5M2N2eKzhW/yVIvmo8vQLKTu
X3ySPzIGv1du686bBhYJwZ8i25ZWCj5f6rR8EqCrF9M4+UszHk1m8RsyB9KDLVWH4T6wbjNsqYc5
wdSQ1Fl14Sd+sQvwPT94WIKwZ8QYcP/i8/jZbct1thgjMb8NfjwYxylutSKlzBmV/LCC5DE1hzth
oSP59ef+09fxfDpF2t/VMvfHO6odNHI/0eMd6EQl05zurZq1cVP3zV88SH9WtjKcQrRBUgZQ7R++
h0AccHCgvTx0eEbSFonrWN00tXPKfeNK1Oq+FH8VMf+zG/h3L/ljwZovtkCjp5cHbQTc2dcfgS0Q
t7unph7+ouewfnb/0pGyJKN8pBf+oS/qRt+WQPtKjhlzfu1S+TkCpogGYfg4+lc+j9SyqORE3oLK
wGugGasys0H0Fwztk81Q5SlWfnvoTRwLuNrwGaVdc4fpu974lRBYxFt/N3mj/+g7nJqhW8EKBmAH
B7pYR5u1+amPJnaW2t9MUn+FrHiJFEduO0q+jBQDsLRWtu3L2byTiK552Jv/YmjC9y9VsDp1GXFw
3/64gAW0RGAb/oTDIhdCMxcSUHX7yZHOGTNTQBTz+Be3788u8erMQijjMWz98WOXuZHMimLokKlA
QxfXN3K30P1uAH+CnWhXTfqvvzA/ZF1C2gVXafLuSEtHNPOn2R1QIMGWVJQHt1yCiABbSGApJEl4
BEBMaiEepVn6BBajnPxuF/DTTjyW/dJtOyR9e20cUa7/+pf6yd1HsbFaoAOMgX9qeQN39suOOKlD
EST2NiXK9QKmxXIghLJ9ygnhPqCL/Prr1/yR8v79g1irG5ofeqY/9b4E3S0Qz/hGt0uMlNVK7B2C
VGsHO7HdB55rhdwpKCcdsQ0SkrdmdjI4L2xj8+tf5Hvwxw8l+uoLR45h0ObYP44KdaQRbgkrB99y
Dhvou68hs8Ryg7a6gr7Smd6xy1EjY7FqQ1KytK2hlexRiYIYrkdr1HczNMjnFIJrBOBOf6YsBm87
ckvhmCp2iPqcPZL8jxkxNkc2nFc3T7dohe1No1XdIXWVt53S3iMO7MysC+uusKrpiq8tJrSZL8JT
6vfBSejei97PxeHXH8BPznAemT4edG/d0P84OGLclosWONHBE8V0lyJLg9swZU+ZoaW7f/2lEF6j
NcCNzmPjhwKEpZNS5fpYCgiN3kjlr26+SUJmgTv69OvX+n7dfryu6/QXxDVTRmSMf3w2VZor+pHY
q4McnJgcMRbGmL0W29jHsh42lSeMM6PW4+uO1JNL09SSG5Ostci2hNxL+MHH77/Q/8c33M/y49//
7b2m1W/m248kq6s/wBjWxK9/gAT+BG+465usgkTxpx/5jd7gWF9W1D1lK/fNd5XRP+gNjv8FoDGz
Hc4Rjq7ApSr4LT/M/UIDYxvMW1fuAdsSzrzf8A3GFwY0/PdMNDh7mDL8K/FhbKe5jX53m0FsYPTP
7bU6khnm+evh+rsOITHNxs0ptvERZoANpbl43c4387pBAOniNPcNIa8AwMQ1eJFpfCrdajpzkng0
w7bI8/hg8xh6TGHZQcfJGLYQGCMKMzImo9whAV//iPiJXYnTZbt8SAkrSkeh7cgchAtTwkV5zbVF
yRBfWm/hIG6xBNkeHKFNPDrlGVxR881eVVqhE8wlQJnFw2ZRIDv3Nm0ck4BkzYC+ogD/B4yhrJdX
wezrzGUlaa7bvJ4aKC8aIx9kpZB2MI13zAhdbxiiBbbAClht7K/+MEwE2NRLaux61y3kMWm9nrhu
RLAq6qpqKW7A+yxB2CXOXOJCaMmBhB0Gy5SSHrN6jZHlffT99LHiObfs9KYrJ/LIp+DGBo70afd9
8hA7Y/vQWDVvhxhO66npk/TWXCW9oer6cosRrlzJTtoARa/ATZdXfoO7sRmAwPkdXMnInLLYP8rE
m94ajOpPNVh1/LgVQvghTycX2bkr1YbKC523DMyhJjuBnCFj1poLjALmNd6r+HY0J++pTnpkKWle
iPuyKdNyo7dZf18Rh9ps0OX5lypNGi2yOj94zoQ+3AgAnQ0SkqHcS6kbGVxVN9mBvJJEOdRmf2qG
9dw3g0ozNjFMB3jOlN/qwvY19onoMk0ZtTyptRDnZXNHuK7CcqoN1Vuc+zAZzLzTAIkhnYaWNQb2
Z044TIoJovKtDeoO29/mnr10G9Vqat54LYbLsF/wT+1mAoNvsPLXh4GLSZYlj+86zIdRGWFTeV6B
G1pmHzqNzLPICTvez3MGp2BxE/IgTQH4M3Q7dqDMtqraxXo+oMlZLOx1wAMANez4HrHCihujjzfs
JGGw8nxzvLO0qXs/nBIjT98qhl6YrrJ6+ix9G4mS1LykCXN/qcobCLskUA+uCG5mnPtYrVk0bnoi
6p8ngXnhZNhCz49u3MR3wE7rGPfgpE/mg48SWn3F5+3mZzNUqTtDjoP/VNmOBSMxWzkJhqPJ6aAa
Lb7ry4I4wB7DGykMtvAwvKE3kLeai3sSAZRW+SrSkUGNh9Qxk8shVh1psxirgRy1IJP2lZFb+flI
QX5hAAUjaFbXwSe1SVfiE+5ZfG3JU12661jXpLuRwCe6MNfpqZbIdnHgh25NnBOrmzyvdh0kNIUE
Kzf605BAuD7oGp5neFsVPA0K8iSJhiIZztsafkkUa6pXzBFwuG8dU0qHS9Riw6Qk1W+MOlV3eaAX
6VYVttMRWD+1926baF7YlV3wrRpZ3+KoL7Q3rMHFVZDpOSHEJdeCDzO33mwvH15H9jRIoadkvPTM
wVmRdel0L5cgw95KgGseQsNdtBDD+KBt0qmW/NlU8qWxjEVFpt+6L3E9pUAmHWd+E6aIn+EQJh/K
sOtPMbm9BbzTWYjTdeWcbQECM3xRrkB12QZeeu4IQCtnvhUX35ACkFaa58t4ZZh5j02Uos69VHYG
Na2uYF2gmV78r06FHj+yEoKlo6qFAnVcCbw3BDAXyz4AXK5HFpOsKiqztCNfpGtMP9JqKe8lNCis
v7Z1VnQj0L9h8ArQv6vHYN8umbC3QG49wMmp1x6DJRCI82pZXjpmLZuvQpUNNN8kNW3KWfbQYep5
McIqu2APVvSNt2XHNWAOHwl45QgkT3BpmlfKS/5b326UFgGo0rLt7IwXBZo3G55voh++L/0gVsV4
K/splq+F3w6vfV1Neugu4KRDoebsK/zUvifiwIE4VsNMA3KNN7eMAApbMpxzNStc4euAuKlz9WSi
5vkYXDZg9PP6lVVa65mTNy7J9GhQuPOnVsN9nAAECfsha9swmL2JrDOD2JRQZK3x6YwOqV59OTrO
JuZy3SBacF4zEc9bgEsncFp+xESxiTk8yxlFwuQOYTvMw71Nq7eGHrs2M0FDsrufsIfQDNb916x3
zTQqSi34mo2drHAsp2YeBdmyzKHGiAgrmFvGGoxq5R/NITbscFjc4nHoPKePIGba2IN4jF/EZZqI
zdiU/Z2pIYhjU2on/d624vIZwkyrHdvACQ6FMXfpXkuHzAH9gVGeSnLIHfKLh/Remwf9aXA1vh1k
DOcr78dN/Rs774HzlLO8TapSdyDHGKkNrMJ1eMbVsOWxDC9F8B9t3L9UYP7n4F9Xw0fT9c3H3y7e
ZPu3XV99e2MOVv33YYH982JyVZf/82LyMks+mowt7EfVZd18/Pbv/2asP/EftaRhf1lH29SL6+bM
Q23691LS5F+sHVCAJACrDpunf1SShvUFiaBLcYfUBm3x6hf6rZK0v5hQ/dj1kc9AD7uGx/7P/wGL
LfmoKQDgeVftD//8+9RU1+RFfldKIlMiDo9xIl4WNEXen0pJDzgjdw4+mgHQ5bTn+56DajZrPTgu
Qp/9S+klVRZOAC2x03SIgCFIiaY95snkg96VbgUPx3Sbe6+vAKfIAmD6FRIyfMUapxrZgdBq1tRH
9rt5EDKpMEXNTxS6tTEw0lJGlLqW7QqMZ/nBAyzuEMWZ1+4FOMRRj3jLWh02md47cJI0vKy123dp
RJA237tJM+oqdMEQcj6LugAu0RbWhe2k2iskQtcJFdIEEToOdBlYFMlrka/xiVZpEpQFA13y95V2
PIaA3TPc8X7CPglzbFqGJBGUy8oZzwkKBwTYbGYX+zJHB0teSLepsgBrkuyydaE71pFG0vV8QC0t
ngOvMC+xltbGtqMoumpQT72lpPU81/Cqv8nYDJqoJU8rC9OmxQM2973hPscmL/mUGKpzcM2OU3kx
myIoT+NQCBz3tRmvSROs74+Mgef6Djqq222YXAEKY7lBTrfHMbNs9WFNF4KK7D/WdWsZd06d9suF
kzf9OeEUBLFZnYacEUN9v5yEilV71ZIrIY48x0hRl65ZnCEm5QCs23F6xuvv9zsFZIjl4TBV8WOd
5oO9Y9yQMkyJ08Za8bK5tVVY9L82SCNhrSrfe0/dKk4j3Zztx7F0uhc96zRnawgS/XpfSRWlssLb
GNd1s8nHjJC2BuzmGOlGWcNNYG6oh76fNGe544AYN9x+dnZN7uKhx3zeUifNAMtCrIiWF2GbSvO9
07o8gRrVtwcCu7Vv6YC/M5zGLDsz4ja91bqs/ST464Fnp6SKbhloR6LzqVxF7md3wCGrjA+oUDtB
cJ0VaTwUNR5spvVk1lNh0Cvp2Me92XFue3sgrx42tY5VETCFDAfhBjhfzbGFzTmVEwZxF5zjpPrq
nV6fxRq7CKPkieEsN0q4Dr+bQV7JzlxR2KGohqWI2FU3Hym4ofd4LGFzsC36mulLLnZIazF+kwJf
DRt3iMHfu0M2vvp88yl3kXM0+5gFs4S/GmD6xFS7vNmaI68Ga0V7KNWQelEMtQ8+oVkTPP1U1Qsg
0yyvTyxUqdcy3cQtkTgtmzSgwzOwV+g6y7Mokvi9HA0bU3lZm9WZ4/cJD/K+lO1dlZh2uvHigC0u
3Pvi2sgd8zaeZXFuaPBXN2lT6N+UGkxAUJlL9kM75P5z7iTuTed2wXPteQL7hDS87FgLq6uPNJzl
1Uq8LOgySV7gK+ch1QnAc3+Y7ayTH98ock1LMS5m1EJHAssEvjbB6ziJhzFNUlo9mHj9Q07v9NIT
dYZ8RwBaDecOXd3GnUeOvikjmToUgJjQnlprpDsVtboI/Lx80E1eDfZwPj8uM6EcVwO7a+okF9rr
bTPBDUNqoYGXj/0lOcDpVOOeAaTTbZMGO+uW7SR9YE8HlGywyhPHWytQCjS8tmA9GZdJGxY9gwZ8
3z0WabsyynIj6Qj1XVYltMxJXazvLsi0eqPZNfyXUgzZRavhAA1rww0KqjafjFefhBt3N3va8KLp
Xv2CHhF0yThqcgg1ZSYYDEiOhW7R+0BcBMnjU+h6rXsl4BB/xSDdnMkpWQQwA4e6FqvDtOoDbOuW
G3YytnPMviNMWP+DJpwpiTeZw/SEJqIlNMKylm5k+9pbFWNTPx+3nidlehWnegpgv6duXUwvuc1U
OeAjiZd+V5mKM1nBZgtRF8CiJUmpLS/ixa3qs64UOaiQmeCOLXphkLSE4ublzo9pFrbYU6pXwhe4
KfChQz/v1lSbNtbiJXSIDXBxfvO847YGBJRletZHTQvwf4NUKLun8+7acImt+hSXpgEMDARWDpMW
+B4jlUXXQ54ZPWxYZTpM8YggTfiSCo0FNF1oG9a5WT5CzI+rjdch1g0V/zNToOry0czqQIuanlUY
0TyAxyNRlc4LlX2RRAJq8YbZzUIXZEjAsQgN7G9E7+jgCnUjf/Gd2NUrML+tM46PsVvyhQ7dtDG+
jYhvLvtlyUg0MRYPelhRDnsgyMVnPpni0plc5wEgxPIierN5T0kGyKO5rt1vRttrpBDVuv44Mfgg
iLpt6k8603QP27g+Qy24vNKz9CCuDVWDf6rR8En4IeQDK5HRDqrauJ1Zjjy5Dgb8sPRqKsmRn36O
lYXkAc3jcruGqH4WBM6cGPpnkDUycqFHkS9EhA5ecGWbsM3pNsGFhkNjMkDQFf1H2KWDcXR6j3um
HwsWtwtfGuIX+nGw+KIM7n2RaHoRUbYD2xex3akdcZES9tbUwJMZnEK/SIVK39tJK2jolbTsyBFi
9m8SGFoiajPXsi7brpNstRJ/pOWYcuz7qGPIk7HeCkhrKT+4dEa/AutKoNMLOVtE6Lpj758ngTEU
58wbhpwny7TE1b0rMljOo5+DqvEKb4oPfQGmbYQAXerGcdbYqd80s/KNyLMbwYjGc3HSFRhaLvxa
+eKs6lIXHtqSG++en4zjN2OeE3Vei1hoG05geMSTCMhRnseC2EJ+coblgOn5a4Izb4wsnaCWmKPI
jhmr9FlMCM/U6fGx7ec+fXKXTrO3gAOr/L4DllJvRJzr+SHOxoQUrjWglVQGZ+aDCVgActmXdohf
e9tura0+En1yqFnZM4QYAjHYPgcXYoxq1zhQDD/gi/DLI/Y09f3MGpx0sAHrMOMIxy9t/zzIunj+
7IJJLy4RH7nNjmm/31xkRVI3F2hMwOGlQWEszraktgC+sugVKqB0lL13lhQ5udr2ktTJuTnYIvla
N1oTbNJu0rlMOaEwUUYqr7U10z4eD1Pc2zTo5ZRY9rce/IIABz7MxbWHln2lCwW+tq8Q7uinWM4D
reTMvXsgrla5O6WD1UFDv5BmZS1uZjy2+mJm+4SwJ5iMWeaQJTIw0Asr2A0oTnJTKe+FkDHo65DL
zD10zPhT75kn7qsip18VyYpYKWMd8p+5cDNvOmAkjGjV4HUHEH3FfOQzL4jP0WlkiVRDun+Vc/AI
kEPgVzTK6At/ir1Xr5p1yEw+EWE7NFGtubf8IZi3pBhVUKA8I4a/7riJQ7auh3+IhVB9Kf1Ws7Zz
b+gyql3GNOcab0wwjrCMmdwj05vCRnoKFAZH40r397nVDT2zI8hCg3/VeQw4Q8MXVr21KTsAM/Gs
t3i+m6rfki+ofypLL6jgg6yi/i4WBWWiN9U6+EiLeENW47Qy4IdO7CkQbKKbnYnvWwy2SoaS5+aD
DaGOP1q2uq/pvtNdP3s43hri5FtWxwZxbtLL8lvZzOlnZbp5EYkBT0wYTETbwAotFdtS3+k2dQVP
MaybFhQtKMkxCEn8df2TkSZ8xI2np0+aIXHr9W5S6FEHK7aMKqcvKFVUoafXVt8QhAbjIsNXP819
fWaPQuXMVeIZEfCIP+sQjLX0oqJiR4/3vi+qCzU1hJ7UwlfmWYFQV/DhNVq6JRRryEi/NUa4cjpX
IfRSt3C2NrRZxgj8ZWJDkkIaR53d4BzKsRIBtR8J49qMEPNJxmiD8Z2ZHCgujIn1RyIzLH8qrlT+
VQppz5guE43mYm4zUESLa0B6i1TtDT7jhqRzG3r+oesnQntwKRrDjrYjcMTGcxLTicNqsjQwU7NF
IkNRMGO98jnz4xOZznlz6TXllD95zgg2PqrgGBG70VD82/eUnjmzyaSRJdEB35vm/xuTBPlR3XXN
x0fHKOG/z/zg7RuLvU3WEqzy3v1hGkBv/6sBwv9qireqfWv//DO/raP84ItrO0S6wrZFr8FM4O8z
BC1gvECNh3Tcxpnjf+eM/7aOstwvZAjgREEpQy1orTOJ34YIFjRxVMMOU4SVSbLOF34YGvxqiIDv
6A9DBJb4/G24q9iq41bjN/1hxwps17Sl2dtHR/g+SkFtuGyqbtgvDGdPIlEONrYahgORXvM3p269
c6ewVQIJ0Bhv8fAB/2klc19P6BcFFtHLpYqtezfPSVBxmTBA3LK9y1QM7e0M1ue+bB2xL5gBHsvE
NV5rGftbwTjghFlh2820oAMD7MMESiYjKhPNbdj2cnnXJSHlGbt3kxahMO+aNmMPXInqLPYsse9p
fuh5q4vaMbMoEHGJM7NMT8bQjscK3mgZlaRSbFjbeqdS9eScxGK6qqUv9lL4a1JAQmyz507mzaT1
waWXUZkYc6ZfzNasDSRkWWpneobYM51Pnjk8g0uDBBLOuv4iNoko0onzMdy4Dytl00bqlDKf1kyW
yljCHfaNgUMf5kd3HcwMGY3cs7Zknk8t7sqs31NzyG/jyItYDcl3KmsES7S6eFB27gJEFnZO6zbl
BwKX2JrZ41qWzEbUUfw91X4WXwGTHW+6Olveg3mcn6uGlIEEYe8BXlVz6VoEtGCxyOjozWynYqc/
A3qqvpI4MRH+m3g7wGnD3jMK3gbyZuorfEpDxd6RqX//TQssJAzOTIMrYc4mR5sH6LZnRxUWel1t
Wie+KAtZHjUihAVJiJuE7vTJHhq1p3d0PgGtccbnXXbWuTatlh7ER5MN2DUl8WLuArTPp3SmEdgy
G+nPOCrzx2TOghdPYdnOM1dSAbjjnWS9dB/EdnaxoEm9GFudmUHfWNlT3NntOf28uMOYLfcUMyal
rqr1gzMJJk4FioKbZfayC1DKC/2WR2a2Jn3vtso4aUNwcGtmlDWcu0S/XIO49E6cvnDPVnXXez9N
8jJ2XXGYp946czsp9qV0s5fe97JnJVPjskqkQ5CqWA4TwZKXujZYZ+bo1Iemr5Orzq7b+3yxgmgq
W3EstZ4cu3iMQ4Qj/iWrDvOlQoh5oRK7OGbsgYGYCeTRZdEisrZJlBNyPDPTkcdYDXBeA2jZp0n3
lva+TkIRA44tQFDvjcL+w1FTeSQee0CJtWZc0XDtPF+SMkkwxaNlF+80xd+Latt88fzqvh6s5bGF
H7pf67mbOnXpDSeYxSdHawGbMSPVL6n3HSMaidt8Y2OZX3sJEUDk3FjBOztStlhsAcKE/caDnwH0
HSytYaRFKiYYxXI7WlZ2dHvA1IghyzvParuvlh/gtOiw23V1dUywEZ7qkdVV5bssobySSZfIC7aM
hrh1YnGg8e9A2i50WpiiN63sWSlwWL50dZAdPfTGuzmzFHtKmuS4mqhCWh1+OqmLkVXkabSk9BC5
dIpnT9emB6+S2g0iqjrigno6xPXC3CjXkNdaM+1G4aoz+NM+OwPIbV1e7mNGmxe+HxApKm6A8Q/P
Wjyy8WWSeZPriXWomE+0kRj14bLSh+advAZ+E1tnowfUj9pi2qLUQ6ifMj9+7ryZXbzUF4YKozfX
22qZk6ulrYu9NnVrtObseFEzwLqOyLGtw4SNSA/0jTa47gk5g7v2kCwMX0OBIXcD+0xxzLVMRAPZ
6GeJVPJirmJ9axjac05szpqMt1hb6hIv5ATQo6BhECy07AmTu34UeqtvAa2p0MyL+qtw0+UsrtPg
xil999i2JA+Cz9O6G+aBJDh65JdVxLy60Ij3OQCMa0w6FPmytPTLwa/1iL6f0YTpC3dbWnXwGPDU
uFzsNH2CM5WdQ2B/DZbOPfBEJCE1bwdYcHbGrTTm5y0M7oi8i+C87O3muiNZ6iLXR/WoxZm4pI+W
29pokx3GlmSzmKncOq2ynpjFmge3412Sv1fvCMgyPyAw9Bejg2eZ5MD14dIv9nNaiuyhMw2YkW5W
BDuLFIF9v6TFtp6hNmhGnF4zd+AQD4D0Doma7vSejx7s9LIhX1lu28n0z5C8gqedgJVfWTTD3GjG
GMECRpwu9X7Zz4nV76ts6o5FsMgHkiD2mSHzbTHHy3UxWPZWDoPOQK5jUriukUnMTaadq9COGkNi
ngIjKV5HZdK3AtgKSWPXLzK+4mdtbMoDkjlifgrVBC/s+rJNWY36s2ClfeBkSo9xB/yeydb10ufa
u7Q9nZG+r+3KxGuvDLK/jo6txTssTu2NmEf/Af9AvDN0pd+lzEF4OS9mnzhr7s5KveaS3vhr1S7z
u770HP990y0Qeyc72U/WaGwWcDWh2WpnTqWbTIyqJqOa7cmNLjUC5sjl5UTL9Bs2LA3P/jxP7ntn
pf7nvSJoorKC7kYlShwAMwfsL6QH8ntpm7EiJNlXn2QWFEeiqSFhTqN2npnldvar8noYquLQOf2L
02AO46xlTIG7sf9adO6Lk6VvDFc/PbG8+PV0i5e0ZDw8Sl5PlUfUCvO2Udk9RG55kmxb75EimI9F
PlbvBLFMT03MDw4EKnKrZwRrF+SO8S76k1StGro9Q0i1uBeUWiQxMzArWORlZt3ZW7fO0vPJXKOm
qcv9a9Wp2X1u3fgTboXlH8QwcuGQRptypw0LWVq1vmcQIJd9mcr6IpNKq18kByi1VzBsjCkudqqY
k/JEBlqzacfc3FDkFWfoU6sTAirvxcGs/ap7RJ5fxzioz7wUPw9+rCWN94KmeamiqR0XYtCSzsm/
EZtL3pij4okJfzqQsFtrWVEfFVyvTUUntG9wjiGjaJ9aLyFLeGIXqs9cyS6xn/C1jwc3o8eay66/
5L+cdoHwKCdFesoam4QQk7BdFAgQTBnrPGreoB2oRR6qJSXnALnWiSeIdgfbOjmfUNpFSWXMl0Oa
qMuGq3liQMmsKRvf7AL8dhO4WtjaWr83KkKgq34tt6yFkSmZ6c1Zlh2LmGgquvmhjrsDrbAdFcrP
9i2MLzCo9k25pO0mV1pyXOykO/ZxTOw38aOnTk/OXQMBNEoyeQ5NvSM2wlOvvQXLxp+ceZ+pAVlV
1wZbLdHjbQObeDvGtmRRnhY8yGLZRg6X+dDrkjUC4Mi9o8fkGfQxZbQsZDYxPUZz9s31K9d/avUe
UvZ7b3uqcB5iZVNxMLVD0yP+Cwvf/xcDodggGsjw/vka+A4+cfq3iCg+gbbw973cbz/6WzPn+V9w
SzPtQ4dtUCvTlf0WDOVbX/An07PhHsVlu/6bv7dyzhfAHAaNl2W5Nl/y/7MPtswvOlpTh+7vu8cG
feu/0sp993n9Tlq4Ah5gWNirCZ9aAzASrd7vpIWg+cGE5tlqKPWMcRukxKBHVUWYQFopuXMr0+4j
khH9m4BlwsBqqMouR3YnGw5T3980Vm/c53FmPbltOl/XJLTeDRxTr6igp2u5AK4+eOPiHGRjMeHE
5OGcZRpiN6+o6ikaJwbAm06b8pZdDClW577Q0svCqDWifZBNnfpFCbVVQZbgP53hwEdF76ZYChjR
feIXzWQIXd/eFVprX32P0i7S2EZPM6F0IYnIOjXxXK3RrE6VbzQQuulxmFoWdzUadFNrYhl1Zmwd
e0LmT+NC+CvRppggJqGGF509Y7BRZdx98CqU+41NtU1cbkVugi8VD3nPFfMW2Yl1JDXdbaLC7epi
m2mjc+AxSK6gtejlZ8YFJ9fJma7dyhmTLSj3+Bs7QYUTzRjbJ7mQLBPF/GZPNhuWJx7GxW1Q6BNH
cZZesbeq7mXr11cdIsP5bFITI0C7N6mx49SDxiFKQfqNzkBfD5dU+jdTwe+lXMIhQqKE45LTLovp
0PLJu1lI5Hg1Ep+8eVFTHk5LoyMExOBcbaDIEn3ol23osHaYZCnX/Prg2mlTHkk5Rcuh5fPb0U0Q
EOBmar+k6Xiecl7vpnSgac6cqr4zDOXfaOQxXuZFiggI8/WhJBKEUV9j3K/s+2M2c3VgagOA6gma
LBo1aHeLXc5b18uNk92OY6RE0dtsnkynZahAOLjdE8RuVRmpJ0upXuiRzCepz7YVka/suJHDIvMb
4nly7ru0c0Om/8HNJBlvEu4a3JlNltxM1jIl22BqkGI7g/VqIsVpQ+48x9x0qTa++Uvhg7M3gnMp
QSgyqtSTE6q0KjvEnuqWY9/PJsd63GvnpFkMYzSa4MgtffqusLXWEIgURPKIOFL2twT5OMV5ak3B
tfQJkg+NxnUfeFpBSic9kA2mJWxSBP08r3EbukazWPuELKUgJrAjH8nd0vggmsPsZLX/oga2KFoX
jOs63bViro82IscNrF6NW0Tx/i7BUWH2h5g5enfqXNlToitEWk+mbIPuhHbewanO7fPM4167m8em
jcwivvDKcjjLhq59SlV5GQdWci56oMXvOfmpg4kQkj29dmLn4bEHMYX+4Fh6toOIx3YHlSVxEHOx
013+sbPQF6glGR+z/83emSxHbmzL9otQhgAC3fACyD7Zs0gWJzCKLKLvAj2+/q6UdM4rlc6VnobP
7pvJTFZMMjMBxN7uvrw30lDzkvqKUlAAaU1/nw0iCSEsGTY1ZAae5pzv0JNts6vZc3lrj1VsRrta
qZW2VcvE/qm7oglTdvEhnS3xVuvph/mgLctgstbTeWBJawzhAmTzpLmYM5kXrHDxqnu2sOc+66ID
AN4u8DjHHS8x4Y2DDryRPSWZbT3vJk1qdGVwp+EIHLTRuptd6qKWFKl4aXrnuoM9zpE1DjnK7Nw+
s56EgtyFD5CicFbIN5Or3wPMxR2gQFlrnZeE8WXpNRZRw60C/y0NmhjcrOqkM/t8zxbnGuEh+taq
HEljaouHymYXn411R7iavJ4suvEWE6u5bWut8Kc0WXbSXq9xnS27QuoXzjlD/iLwKMwa/0rk9Iqk
Cnp1mLvrtzpyrIAs0M3aqKseVSlojGQMcrNWO5bLgMZtTb+CST/d2B1NQGlHuTJ3W4YO4W5SCr22
teqzgIKo7lJM3BLhwilQjKNGV3QqTkuxsEVx4teaXgrytUlK5napQsNjM19QPvY8Ze2018u4/5px
4ueLMWm7WM2fg7IRChIq2Xo1icdRGNGrmVuIwhg85cHO6BJGbjL0w2DXE6wqqoBPVZs2W89TFOpg
Gk93TPHy6Eb0r82a5twNDY0HKd2lYVZ26a63JD700V6dazaEqBZ0UqXZxm3T/t6jWOLJay0u2UvW
mDVqcr16LhNKndfMDXOavzROUW7FwJ4B0dXd0mjg7ep1bL41U6Q/s+cBfThSnV4D8biuXKM+LS2A
0hLd647WieoKX4pGNVL85MRYngLhtcM27lb7WhmoHVg12F8crTmLz15OWZcfV9DZiz4dkB0wh6R+
i/U3ZGm3+BZboGA0hHltRjh91jK5kOObKt05deTucAHlR01xvFa0uePTHrSnvtG7Z75xVRumw9Sc
dFPd21FW36F66tcmJMnQBb3HYoWvgaRch8IOHDXg8UkbUI3KUfmAAJt9NztZfh/wnYd2YmKQGnsc
/zwH7eWIkuCZQba0VmjTWvsV19F4j8znfszIR5vGa91zGxmveB0+sb7HL1glYOAulR500vqKLVq7
4pqCqGjmbEsF97l1aaOvsZJMhdlrZA/vrtFauxXFCAGfMcdMl5dlXDzy2rXBIkG9tSXe+NHUD3ky
57Q6Gc33+CIc5xkOClygGU3HQ1XTtbrIzWpH4rZAn9zk3ZTfVcJm/dZX7BPUsCGGxUbMiMe0D6ZE
Qb3vRLlexwv046bsPoYseWRfy1GK80VK9aI/wb1hkM7W0Ip0DDne5eaaW7SJJGbrXvSezp95ym2S
KkrfjDx/1Ay7Ds2p1V8Tg+r6OnWd70qo+2EUnxeFiw12yxLA+VYVQg9b4hi7Odedo8fQf2YtIH3H
bL/V8UqK0BuOOKcj7p1NsxmrNifbNZrEhZfyYI7NwVroC85s8TVFAT8XfOeR121x0RUpYcow1WG8
2xEFaI51Pz9I5putWBNMSaMVDEm2fvSmlOhnQ/2AiWzEJr7yXkelieS5VOPGsuveX6qu3IKsLH2l
ue9RbLyINo6+6a1l3kB+JBbqWnet6PleWe+lUYpDug7dpknS5tRUY30aWuO7U2ImwfXQuXlL2TK/
UiCwA+4xumRMbVS+pC0R8tG1KU6pJ+eeEqA4TIop2+qcHm+MyoluVVQfFR86mewdcKJrFsP4ApyG
r6hw43BJZiNUIhPXZpN9nfPGvmfMHXaXcsDBd4yqvh+SoQ6yTvOd0eavi3E68Eg/a21nY41Zn/os
3V0Om62obmqnR7OevBOJ908rjfetwfSVYGWOpu7mspkjqtDhQ3FYHJavqqA9YO3mx4m+i0b0N71W
UdbE/ZQfTHlcH81sS4acM+BAp8KlJsVyC1ouLDNFwpsdaZ0rCjrPdol1/GIlMBaHsKCWl+st1VX5
bwy1f6TP/W8c/MA9Ytn9n+e+/+q6t/LHce+3f/DbtOddMmGmQZjMlLYNjJ+02G/THpoe5gN+Nr0D
lz7fH3JkhvPFsx1K5B0mRLg+l3Tk78KdIb/AHUG3Qz+3LBO97Z9Me/ZPecVLhp4EJvodQTZiIuav
yIEfpr06cSY90TpzHyVrjdtv1hKxGURkUm/NXriiCXYtbhGGoP2RbXOrgO6AHtt6z1c4SHClozxZ
uqPCte7FtnL11fLNEtYD4tsQpfRYSm3vemrcgA2X3xfRYyrUKic9Squg8jIeoBhLDyUPdB5ps6q7
pVPIuPM67sSxgeZVGlrF4ou1fBdH89VgyAeC63gmHPYoeiNUWNfwubPO2eJiIMRMYRnW6iMnV9yw
BBBAJKyBjQPGNzANBKtil+ssOU/SfDB43g/okq13xbFXXI9aF++4771WArso5ltS0dqIhoAiv6VJ
44NglhVACHuvytzdsYfBHtZZKw/vaDlkTd3frZ43HdnpUdjXUgFSLKI7VqJ/c1Aj94TkL3UujQwn
j9d0U/t7xJx93bfzxzoMFk9dKrokHa/Ec7GZrZy/koOG86Ivo+e5NU99W5xJwoT9MhxLcqXc18jw
Oa32Lmt32kaz+UGmfdfJGqkKO/JQ4GAwJsChXjKSpcvWjZWn9KbC4/JbkT0XiTVvesd5sTP9TPCa
AkhsCLCWghT/AMER5Cx30MYTUyn3mFYcS1AtHIR5JGsYiahpu80pgCVUNXflhtJaYz818pdl0grg
z7Z+txKlvFngx9BEI4fXsjM4wdT2GL8bEUSiJJv5CSDISS9N8l0p6k+LoXVvSlbLJ3O2l0/lAT8Z
JIoMfuR5pSG0nM5oLDe6aNJPqSa6xpaGMSrWIFV3tebDF+s/GmyHAUriPePqMR/6MhCxyAt/1ZR5
Y6CZ7ZcCCGDNRE/JJ5VENXXy+k6LJ+d2LdPpYJGKO6Vtb1/aUyLj1mPGZfZc3gsrm7euVrwifI5X
sD8OmlGsuj8aXX7vOIO1cfDPnXArjZzaXBSBZtrgusCrIyvMK7lzI1js3/dx14kzqZyMysqkEm1I
9iU1gxJZatjigRzSQCsmjpaOh4hEKo4/NsQBwnWX2YM3BTbtb4wta1TCiEkzmz9YA6utLtqSn5ll
N4Y43Cqa3GzsRcEwtniSGh0e26YjkITesSYpQSXBcBACIJiGDc1j+HXQD5KZljc14h6SadnvB+E1
jBhG3pV+hvu6edbyTOH3JZfWryFn1gs3lsK4wBjdary2kqxf9m6Vq+UUtTybt+w+sbTElVLuQ8k5
rj7kVqHVn01OQpPXzWhi1buEWlPo1pntL1GEiDFEZC7pKY/rkrIinSaaxLTxV9VWOyH3GzreoajU
3O6jNkiqMpmgBoaiXmqaPVvPetWpoGWBwhXjof3cqli5S5hFArWABsWk3uPWRoIwRq2sAiq18RhZ
GIYtdlIFb5aTa74aqYPl1/iaZ0gZbu9yKaRkF3JshA9dFvffpwiTb5gmFBIEZAxEfmvXWZlt10FW
LkfJsYuvk7zi05dLk+zicQaTbkS5Yk1M94PJipgO8F05JI442KQMi3dCgUO6JUvQciIu3ajz5SjW
t8pz0qClTPDeq1YdRpLNCw5NDkGvHPlDER6GwxLNivADFYQFpbQ29UKvuZ0mV/j6+repqjk4Fsnc
Xg3UbVEpRir+UFJf+uZaWmAlnfR1G5m5dx7x3L24VTaHTA4L/lQ4SGueFHfYgrjtpbG9pROKpivH
oXN37NxvMVFTGqx6ub4Kff2YbFKXiv30U6SBVMMDqXW4KEs19iebn4u9tWcJCAR+nsby3KsxN3c0
FPGO0r1QBnY8kf8oXK29oXRJbLQEt9+ONQp6VO3kdBIaMH+mE3ftp7GXs0O7V9s/ZCWY1PuInV20
Lci9hDPZrlNnVEici+r1+d4qKMPdF4zk4agXefJQOCL5IMGPPXVKyy7BUS3TR1XjZHmN6/XCPqOk
eN0iZ3U2VToY5NJ82efT/AuBQuL+Nt9l4bsxIqsRN+uWuEEG0J2hve+X9EZqlGON5jxfXeJ/uP/k
gRLh7M61qXPvUFO+aqvunDWvmL91s9XcNZqOdMVw4z1y0F7ulkiVxe3o1fUvlWlZOE7X6RCNpaP5
0+CWb3aUijsWDbhKjZ465h6Mu9+LzP0lNtzhGSdv1oaqslLbZ00bcbTsTfcTo0F7bpZh+qSJchqC
1Kud4pGYrhN0jrYohjEbLJSDmlt8pq6t4oAaQf06H0cb846wn0sMciC1UsPZenKxi7OoKM3SqoUw
dOWpR3oQ8QjAwa++w82tP0dHm17QIYeG7oDEY1YsocqIrMeQl85re0OVkHkVF51WXhV5Ix+1DHnt
XDUkjsjG1dLexOyMsw1Vae6LQxuiyyHdQzluwPgdbZHLj1pT452dG+4jvpLiXKU9+wkFBPproYT1
upIRPKcLd1XfKRcG0VHT7wyabxh2lmKml53CDddw7H1EdepGxJY4JbHRH0ZpMJrGMq5Ci2SRxj2i
VvmWHGPZBqsG2QIn/9p9nROhXbNTKclrxl07+Dblg+qq1NKa/VCMuMpdEqXSV7pXBYO+LmhYrEiO
OA4GY7uaZmfdqWwsXsou5ktXx7E5bspxxApssJjN8C0pqkHdiNrEg5ayuN7rUuf518auXd2NlqEt
N5ZNuv4O6Y0eZ7zf/bjVIhMna2c6S0PNAH96OE3YVcHyXGoKUlfkEwsZz4rPKTSLJcC7M96xjaHt
DVyQpZ8nAq8lfYpYXoKmq++9em4cLNvaMtxTMmg1T1FpBXNpVQFNithKScZtsMWSnE8SD7igPV7l
aM07SKzeYzSXcKs5ucTsgbnvo3+me02uJpxpYkqNkRp7nmfljbnCrwEz4O5GRH+Sn2Nd4M7q1nMX
gTOFNW1qp9Ts+BSaom0mvhC4JmYXiAETN/vRASdBt0xpmKroHqMt2bUuBStnkw4DJDW+uGJoTyWW
s68ZTmG2vRMbWJ093aO04iTecLqp+ITr+bAuRJfOqqYadcdAnHl7e/ZcPtamt8wgyhLZ35Jy02/c
zjGv0C/Mr3KCg70rUAEiHLk5t+WyB1cQNll2MTtF5lfEhJSPeVkcNtHEwR5YeEzNQSwujiaolB88
5rhZRmqyMKlOiRnDMEY7pFvGeGtE6Z0WqRe3q6xvW0fMO4gAhFo8PGqqWq1zrXDtVIN1alcK4Sqj
f8QFzp4wrSKaOK31jQdG9hCzPv1ohmbcYfAW7XYytfwgeoWWyyjTfsRxxRGMFslDXOgTojN6y7aZ
E/rXZaoysdE7k2kYosXgpyYPgt00c2y/sgjp77p6Mi6pgXm9gbrHUrVf6vemW977lpZlTGhpSQG1
bljtdjALLwpFUWbZb/rlHxKQPyYeL1bE/6Nv/XniYbb6Ud8yQVLoNduNg6yLtod62aljhZ/+8YcZ
8Peg5d+9DN1EYLNBvjqG9ZOMNq5lVUfQIA/OfLEcXLAFAXln+XdQ1gtQ5o9/zuXzFXijdCZC5rk/
/jm0whJQ8qzhsA7V8JZdnvA4VpgI4oVlAXvQPP0Oyf+SZuxLw/2bN9O4vFs/vzwcJSymUFpBkv/0
8kQJcg0hrz9IxSo2uRwEDLe0iWdwOBinrrhzW9yIOeS5b/lSzyGho5dR9x4hAzzKX48ZIg6J3XOq
sTn3UyI9O3V9sM12bo66HveNn6290/jalBY3nVLcqmqHfXqTJdBOLO9veJR//oMuEDCHkV0XmEWt
nwA+UCMSp6iH5rCSL88wLZIRRBlMJ30z2JThXG7jKIJ//WX584uamAwvrHVOpkA+f/pOqgga35h7
HS8ar2fTIexREpVU8THF14XW/O/txH/4ZqIi//SR8WKC2DG7BXKD8uLl/WHkjz3TqArYW4dpTYn+
K+NjznHx6NiK/vqF/nylYTrmGEL+/VI7Zv1kCjbKToB+TKtDOpRGT58w6C3O/sIa9n/9QuI/vH8Y
n5kiOSYim17U8T/8SXlKaHi1ikNPc8cpGThSRMOcxGe2H+YQsjw3wHutKXNeQ4L1Jp8GU966wkKd
4MiH15PTH97NOOzVEGG7/PV8qH49K/71r/qn90Rc+MK6x2KHt4V6j59+Uw2jiMJoy2460Z0Ddb/9
7Uzd+d/B/f7D62B5RLSjipGX8X567+026do4HpID6VsoIIplZkqjdlH8VkXw/5eCf8OXugCi/33R
/Qkvtfteq/iPRIDLP/htJSjtL9Ax4Xdy26S+kvrBf60Epc6yUDfx44O1lFiX+T+/G0Ck+YXriLAS
X/ILz+9HIID4olvUC+oQx7nKLtSpf2AA4Vf5w/2BRxVJAfgh2D+4/2EDvPz/H+4PZUuh8EggZrO6
fZvviiXTx+3kNPZTanWyh9EfYUxtERZszH5q/mqMhfvGbzwfcElmyJ3gKBiME/A4xOdQnbmPk6Q6
kcv3XqwIs7ff95QrBy516dauinMgT9Y6jlTEOx3FqLFBMp1grPtKn605+J2nE/pevTa6qlyc676a
+oTIsgMYIChz9vmYx6f53PeCQlCOcUYQOwT2bqYxyvYpj5tzjyeDdWJbv0kraz9r2vZY7CX6GwQP
kwL01M2/1QQBTFLd0Gdov2HASdN8/tYT2frqVeWU7sjUYz4nmuuV7A1iFh/RJJ2OMpSSTNAcl5j6
ODV9JFWJN19b0/LZwKXukFEnVcXOlEMBMVK416GbdCXjIwbAFyux11NFXdFlhyRaLJ3FjSEVpJ9h
8tTRoPeWBoeu0q5VYWHN8MDrfIB+0mD1SImPzW48zqmgRuwN2aGuCHhXhQhA+0ysVpU2XiQDr8Nl
F9Fv4EtUVG+T4WKPNlE1NBWeHjKJdZPS6dtog/EqOzBCLOgKdcejkt2T2en1S/ar2K3DCWOtwKHj
RuWmrQVF7CZEj8qOs+ksiatuNE2qZ7O2vF+Kecx1vzVz2p07guNvoyYEYOmEXUaYJ1iwx0S5jFj6
Muk+IkyZgB2raE8uWtm6TGbDemt33PZ9tjcYh0hb4guKsQrJLVgUYz/OnClDW5+KC7N0db8yV0EC
0qLMiQNP5lnOroYABuS9KtV2w+w50ISk5rTHFpM6L2TpDJ1tVbdl0NReB4yL8LyxZ83abmfJcOPD
iXPHTeJRfsMXReFB9DJlPLhTj+V/7rnH8sL3M9IRirkBUzMgJtF+xnG6wGOARoW0pFAqHULkfObe
UNpHRLVsCDLdkW9FjF0hiABkn1pyhGpDeppFl8G6B2wFzR3lxiobWObJqrlXzsr0gMrE6s7HpS9I
1BUaXt7c6WgOBalDtTcncZYDtaugSy3VZdxLyjyB4iPF/Fr1s/et0QytDajtQ71zO8k2I2Kg4r+L
adnqi/J+AVjBT2qHwfOTBbfAavLgDlKR6Xu2CkW+mTKo8b5pz0Q7PDtxko1Hd/ZnPov0m4NHK0Uy
63sTPBJxj0Nie6BsPJ07hL/qrfrEa1Qgw9WazENh5RwCxxqFwAdQWRcBYVbr2aGtDBICLpvM7z3Z
8mZKqZ66Ki0+cbtqLJL71vQn1UTf+6ZhR8sVOF1bEAYyVqQ2o9jQ1fRz5aQrSz/3VAEiLBXJMxx5
A4eO2dqEc+cEdEPfUz0S5KnAVAYgoIjDbuVMEcDCXTF7igpEQn758hAbRGk4VmSQcQ73iUywaY9E
HRt0+Xxnedp6686MmfClEpL8uttDsOAaJU3uuFoFgAySsH6wO3fKdj0zEyaMwpXOtgaHO20XLebW
REDcNveLx+nTr/GHE6+PCRFvcL9UkuQrHqxgbSZNbZM1c8Zt1JIU3hKRkC+1pVoZuO6cPlHy4X3U
kT68AK6RGsmBtBuJzJAB3GJm7B+9ebEJKhZjjsmGfVq1MZehE1sqlZ1pWy0iJv/S6Wb2zq8zD4fU
LtMZz0YnX2dPDkB/52K4p7QnTjZlg+tpD1Dt4lQqVtHfS5XwDdG0xbJvh3lIhwNvo/ZW6ULm2wmF
oQk9CjqZayegZ00fbbMS71/bpHeyLeA6Oe0A3SipnZJvJvtntriej65ORnRN+VhNuB3ObHkMO1YW
+WyRdulcy/NaV1fZRGsZNr2DxUfvptXJrZdbuJ3oGQu5KAFKpByu8RGHNpdx2Yw3stXfO15bt9jv
sNw85mrYmUOShhF0mIQ0wn7MpxAN7GQ3mG/Z7fqmt950TYs3Jm5OnbJekPo+lq56mJln5YQnThhv
Ir4d+5ZYE8pOSpCqSw7Q4w9N7G2WkRSEXiFLFDdzumzKNnlRo6uFPT7AvaOmx6FiTe1TDrPHO4zx
srofS41bW2sRhHdB5pqoKq2FsZEbDOYIIorBiJty8ni1Qo93mYKiPEXu0TOzZ2sxk20PEJDLktbc
qNySC/an3JQQmYuwM5cjRsD8KFmmHF26N+Kc5JAlwfrgCtzjuzHqkit1UYc8XihRqdy9istt4Y73
nRgOo+0RMmi494CPlvMv64gnqZqc5cC/f45U/NxlsiNQIx+KPD2OTnJyc/NMVHv0dXf1uNcuu7Gd
AVnp/NgmlndJMb9jNatYfSV0Ik7Q/B3fUt1TBf+jKrlQVb/RpMFWVnKJrqes0Y9FJU6T0Mi3V8Jv
LHlDqo1vDXccPSceFHU2Diy3fbmYA8os/17bpGv1Yj9kxh7m0VPTEZC210ThRXfzpxV/h243N52R
bkRqmv7qllfci0wfjkm6IRhSb5J1ygMUnCen7iuWrpeDTNG/pzVaTFviYudiDIZVDx2twL7VPo5G
9sLtNLBsD4UPyXOcdJzffc09ILV4TrMsMLccfR5aGA1wGN5AHT7PUe++q1qIR8fQMM1gV7eZBPwy
EQP+qJmqBn2AogcEzarnuzHhZzZcQJsaKyBKjWbIUzmod1dqWUBeWFxNgkg4U7lswK94mf2dlwsz
N79OUvIMBNctj4agiCNaKa5QhjZmEsFt47gRGo32sWpWWCFurcUaHY1GNQ9ENTmaGBiDZu1IuFFm
EzqMeZ8RTQG+CfKoNmx4A/oovw1qXM9rHod5OwVuwZo0r5Y7A/tRmSWhqIBfVC6fYVbJ27Jqdorc
SDzGB+bNa9CeQaP1B1VUQK2r9JeV5ccKYWVls23O8bVmWweqOm4dLGscMFLI+HpYleaDYdGwjFAT
Gna8SaQzbBI65VF62J7SYnLhUiAuyDrCep+Dfyefamj51aLiU57bt4Yo77GX+J2TExQad7Hu3WJj
CSwW77nAU8hqfe+1fNm8dhcvYeLmvlm8Egnbaqr7yiHjBe8T69D3qnHPsrhLl2uNBDqAp4dhMcml
8fFb4xuHQNKqHpnUIt2b8TrdDvETfGbEOrWNcM8N3odW92f4CxuWwNFVATBa77MtnJkycJfIH4zv
kzABkEixaZOcvHwykw/SuK93NN0Qqhn2gnaEjI5pZEJeqkurV8qvbmUT60CLTdpwWCeEcW5723HK
b6zxslS0t0UXcWc21vccEymBBIJMAmc40gqHEYyfH1WXbOupGUPwHxyRK7n37PJ6srpTNSs4GAW3
ky59KfFVhfxpNYRAkCJYpd44Wo/Amt9mQ2vawNYXNBAbhOqr0/MBHWI0kg+z6G8EilvCWEBt7gaX
jYGzqnP1altDNlz2yi7zV3CTHtKAXbjZVtXevEm7Xk/CpLZxEveYdbdlnvEsIP+XXkv2VYQNaXCs
0GxLlGh4M28C+zHmBahZDS7kCJtN1JQAYiPLKjhq4YxX4TgUYm/Zo24HHknee3wRoP2gyXSnxi1F
7WtzZx4ZYIbvvLf5eDDsyElDO40mAJaNywY8LsvPAkvI6ke6au6hXdB7r7vtBHhmjqsnHbrneNZm
jlc3yDz9reONiDIdZI6HxohR7euGrgCIlyUKRLbMzQeXlo74oAqlb0v6TsqAFeGFfOLyh4WN00dF
IHg03E20zeIVRaO6AeM59ptSIACEyEfztOfRAzaHlp6h9SdW3ZQaVxyQjizGJY9F17gcLOl9JHAJ
/+WZNJB2zcFkaU/5YgNPB2rwIXqbx0zToMDjS8XU8Otw/Y+WEP+XDML/58gBkvXd/7xo+C+Vcpj5
Q9hEECH816pBY81HOkS3TGIdpFCkRVXU72ET3DZfXMGWwaLJ6IIUYA/4r7SJ80W//Cv47PSl8n/4
gb/7j0zxxTQoL+DHsR7zxD/iBrD5+sOuwdI9lmAmwGx8u/w+bPB+3jUwHhH4mM4ibYq5vZjz8TzQ
AISRUD/R1+4aZZC1Tr8Ouxw3Xak/99ilxCav8F8+GqXs8YPjoGLsLKhhabieHIyPjfuQ2niqbQ6W
ePTFEDTTLKutNKcK8kflLXuQNZNGhSkNDeV4UEOBU4IwbA9wvLmiQyaroK2m5Cg8t6nOVpTNx1or
R/1Ahny5WmQUPSJKNkdEshetq8cdrd7MnPrshaQ4m3N2sRyXeAkE7MHceEzw7tLVngyT5nvllAM/
UKNHmLltMXQoUDfIx/Z8v+aj9UboC8Zp1XfjFUYiZkIj6SdqAsYhZT4xY51Y/zwWu5lqPTe0vBr7
FPAs59rDKJMBFtRpeNY0HD52s/Q71gwjp4MCY3SCs2TfICJts1U5q+9oFT8YURy3YTlG4w14kOpb
Py3ifrKTatzV9LGHCVNs7MfNYsxBF9P/SmYWXp/Vji+9kstTdKmbDMgMN/Nhrt0ZT6iy+EMlw4fx
Qs97e+bgVuw6A6OtFPm4seOmFeBb1HlCQm5CRzrThkQScJg0nyxQyp3z5HEfO7PG8LpdmsmW3VOn
UOtGvuoEd8hg3LXcYoDqVeUOKGUU2LUF3W7EtoB3PctwMozc+Xz2baCs8MpafmOP5b6toySc43Fw
t8Y0TZupz1gkxcYYbxejR7pS8YVeLLpi+nSilC2RJeJtbnE1bvMoJYxeyeWtFB4JF0+V1m5AA30Q
lUpOhH2KF5RyJmp9JL7LE6tHJktiPTSUg6UJdMtgJET+mGuQKpNC8KURbIU2cczKYRmp8SMei3pv
tQ2ufDUEQyvjY+JRRuXXZpk/ACO2Gt9KhuJDx9N86KPMOPSlgyHbcqLXSyIWDEEmvF/ocWd6WLp+
zHcxE+tjBCXiAH7W2RoFp2+YAVGHnW581ydLC8fFXQHZKTh6XAFg+FitlQA45xFDju2Kc2kX8phT
7/bNtU1jN3YJ/i2rW4UIGbtjH2eXZoJ3bx8tWahr4HzrLwXOtXBo4+WJaFa5j4BnsaDB2XA5b5Gt
Hhutu0Eaqq5bi2iL37PfSn1jTKMAxJkbCnBkX+0YrW7SvOpQEfx6ZjtTzmx2ouI+BzwSdGve7Ma+
3PU1gX/lgKFjasn1OytpYSz1s4l7r5IGzHcrEtGpaVxAwlbf3Kgy8rYdGvD3irDEofU62KQJ6B8w
QJ5fRf17BhUpNBcODJabyn1WeIiU0nibp+XZ4sQVVHnszaE3wi/NQ+rA+Bwn6GlJM9i3U6dhgJ44
1wCu/L1n/R899/53OnJ5LP3VY/EKS87bHx+LVO5e/s3vGUxqGr7o2FZod3DAzRHo/eG5iGX34os1
0WjYv12Auf9awvMwRTHSdYPaL0uCzP33c1HKLwQzKfy86E8WtVT/yJcrTfhAP4h0JDBtNDoeZOhn
bM5/1Qh+XMI3a50bUbQkN07TEC8Ejgj5ekrwnlrc8pY9/D2z2g4sXrhWUta3sVGwi03j5KODRFn7
DjbMJnD1pJ0PydqyeIa6Y7+vit1vWaWu9GXZLOcaFnbxnK4S7ly36h9g12bPF0NOfopAqrOEJftj
c5dqdv3V6TnXHrrWG8fjbKZqulKweTbsRVnW4JVdYEba+VXDESUgpdT71qKd9WFhW4L5ANJ9Vq1Q
MRb1SjSLZ5qRFAc5zvqCu90V31GXB8tnHS+3nottZRNNlZUE0k7SK1qxpsNQDM5eU4M6jIDeG5ax
FRNuqxFdGPCCGd7zhMVyl2jccridc0sh4rdmz7PVNYF5oWsOPE8ST6Rqn61CcdeacgE8b6iLDISO
Yyqrhy3AjcwgMtBh9ohyCqH45HmXwRSI29RIraPM1u6246xhs2RwrHfekeWUdzRZKHRtaqR4Jnaa
PDkqJoCCpfayHLRnpleX+/2G2ojpqs7gf0qyIviDBUOLzUphhImCt6UnsZHiSmx51uYNMLHTCsVV
gbUQHfLivJmSnOQJfhqCU5QgijIX3ngqJspubdCa4KLcHMS85jhYfNB7vo04CO47Amu3BZ1T84dX
OU32CXm++6RECHPwtVF1jPcPDti1rQ1mlUh/40TOSzMVGAXb0hvPSP350UYw4I1SOVDfpRiyQyq9
Cj5Gkd8JUfNgTEsGpCSfbigUZqeTpjyEixkaECBY2IuseI8uQBAedvq6XVFYdjm4C45/831v4/AN
SW8ZYeqppGKv1cdHl02DDDi4ZXZgZG60ByvDiFKYi4VhETc1VPPurTaaArpuSxTUywno+6rFnNm7
kYvFHKYZHMnOE8fOBAEgzbi4xNUyAat5eE0yOfYBgSLr9lIXbPlQf2KaLiXUk0yW23K2tB1wDeKN
vNwVilSzExgB7yoc7zQu5W6Gth05ftm6HKVyQwedDD928hmr8JDldnVgtWNdQ0REHZv7Qp5tN1uP
VYRhmJr15b/ZO5Mlt5E06z4RyhyAY9qSBKeYZ4U2sFCEhHlwTA7g6fsgMvNvpbpLabX+e5OWVpUS
QRJ0fMO95+7yIXnjGrO9L0piTIr42k26Id8N0r2E2d0Ri5lHX5M24SkG6OTQZLA+EIWCaTC9BrnS
co3x0blb7+ybyOwYMhFNELrKvGI8PG9w1vRQhxtn76cNIxVpN+JHbc7ipnby+At0ueWCqTGZqXCm
j13BdGxOXWaHGXVDlAKZjFTTfViahNjGbYOHGKLwOneyLv3ce14scVOx8th6RuRe5svoXDapMuAO
dfrFUTXjnyyf9CX0WesV4iRYqGFe6pjFmbDvXcYGId4e+4fh+ah3ez6Nfb5gmB2QwBJ4GAASJUhu
ZwwzaN58hNDf2HpKtpY31u8SDfOjA0VfbOq8db71JUbAKug6/o4GhpRfkDRjkwKhMBGdtHDrcz6x
7MFam4XRiIzbrmL/OKGU22jsR/5mcKds3zuxyY0+AJoyg2R47MEXQ28d88duUnfc1vW9b82XgU4o
MvMoOBoeHmsiZZR39jEkBhu6cWxvbpXcBoWfHseorj68VAQ7qOpWvmlKIdxwrqXYzPBCIze778vW
P6E7nHY5d/eDSQREuTH1bB1BA0db3S9PGFlNmnEn9jaep7BSF9gacLbaX9ErM+hNBmM3QWgGIyNc
59XxdbCzzWa5r2HMbiUT5Zc8IYTPsbP6yioa6IOjN70bKBDC0bL7HyxjjS1TmCUkF6c7TNKyv1jV
Ut4sZhrcjJO/3M5wEvdmEaNxa9vmApGTeGAixTSuw7mq9hDH0ZbXSrz5bD12EivYfSYZVDGES+xt
khHPI80+/jEtsThWY+W92kSYGbuFWytkrUGXArCUZjBO9K6qOfl9DYDb80f8+RiIt/wi7b2MTesp
VnDEfO0k5xqgy60CO7LrlcCsNQfJ/D1F6ftAJLFCfGVR83drKtAmMZnzRGu7aZqjdVqgCAxbaanv
ZZki9ZxqqNGOVV+RjpNtDVu1l0tV67vCM0LmJ8GVGokvZ1GcJtGJFWh+leCyZ/ylsq8YdK3HDDnh
ldf484PQZocQ1k2CexlMLBB8hGf1FAGgriOpt2OSipsWRsxLGdTqJfar9rYaiui5oc24wH4xkbrk
L08mTVaYiBr/cTvOYTRDoRekKSY79lBkJk2I4PtTVeBGZTs6PGE5wriYssjdMUtG0+7ImgF3Im4V
5BU79MA9nisszj37cz1fONlcrkZh0wp9cpP5HHv9BSm1wxgycQ/zxPCdPjxazmZquu8Wf7+xraMq
vY37BA9CJoKXecGRL+TCg96vBNaeLu7SPRpD99JLm+YRCyYjTsNp3Rz6FKX0zmdnDxm73XeNxGr0
nw+F/n8sjuUqW/ttcfyWvLVvXdK3f5sb/fnn/iiQffEvmJFUum6AEER4PvXpH3Mjj9QK1AMUzY7v
Yl9btWp/lscWJBKL/4GxkYWPU7r8oT/HRqYDpfJTjETahIul7T+ClJjCWUVq/6075O+mJJYe5TFh
9OwLvV8GR9Yw+9zzoANZjloj2CAn3U1gRhj+J5JDrA+GLR1xYO+mYGREhA8WHbDJTPsCLy2JNr6X
sTSn6qm/lLMMgutxEOt/UXXW+7oXFjv8vCdvgvRPyn1EzlfhxdgaWI0WzR2TgPQF/04aP0Ca0PWd
QlPXQSOACb06fIAvQEOL2CEUumVQkjQoB3sSYfKNO3YR20N8r6CiAcZpKt4o92D4VvFt1cfmDzNb
888m8t+2Kh+CE0pc497KE8O6RvA/lnTEWjIASE2FxIWZ16WgHSZnrRAdb6DV5x4mOSQWpx6j66gE
VcgSJQUf4ufWl2xcZhO6gaDCVx7U/62OXMThKeseHFytzC4lA5ZuW/kdT2MLtgIOu7GTHKExfmfp
G+g7W1gaAhwYIyTccFma3XSgZFDlT9aTqzr70hD2HO+XzscPbUC3zs/t1BAi6sYdi3qXmGNqjC4o
GNpnvryzerpv3Mf07YbjJLs+Q2ahm9i6IaCkvjRbP7lDnN+8dqbx7oAKwwRMVYm2Lyid0A00qqB6
YPXAUxemBRHfe9ZE7W3kGH4NlZSHymbhfPT3rojlPX3KEl+RaoEam7WqDBhLd3Z3qubFANdX49zZ
RIxOlyvZey14CzhO7lboBTNj6wQZzLlFD4ehiaPxKmoZFWydNO0sjjTLua2Y0uttioCjuvQF8JcN
BG2WgvXYsCZAylAyoUvz4CQkTu2LnB0iC26UThioK+K4rcmHzmnatUWdvFj8ez/CAEW0n6RwCfOc
QkbMdccjoQwsk3FR4yJGiJvpsUvofjB82/Jb40bqqUxA57lx237UHYyBM3cd/hdRRnMbjm3fTzvH
5HGX4M9B0d2BuVdwNNutMHxW0+jS3XOWCfsbTegwHdkx+iXrzpi6VgUW3xgrsfps674ZN2nT5rh3
0uQOdNitV+XuU9fRuLBnUcYphu9x9rX2UAKZZfOCo8i8N4ak+7oEs3sBDuWIAITHWs5LWw9ROzor
WhlSyGMKQZNHtchrJFGimR/Syl4+YH4uV6MjWr0thjoxb4jk80Cc0jivjqCFBKeFHfJVQG5Lf5xk
nSuiqMbytSe28CbIPIEVJmhwQUQiyAlvYYj+qEiWxvlklVjtCL6z+xA6snMpe0h9uwaOKNZttmfm
xWBzJvCEKyU9sAmQRifwn5ENlOnXPqhp0giy4W7HkEjbxtzU39Uqoe7xRfQM1zk6LN6YE65MUVgg
utoUbZLu40hOL+x1yq3qMt87mKotX+cCHeemCbr+JkbcsZWyrC9ApY+PXexmyWpX4SwogumcMmG/
ZXODEgv0S3YcaJNDpt/ExqLhs5h7CiWfaBe7C4wQ8VfG0gkFV8/k9C6fUo8oOTsZIwztSu8HK06+
TY2hQJqw5RnRKZhrfkihHlNXwDZaPMmSmsQ9A3EE1hGJhAnvgJO0Z7tdwEBEFIvPA46a95VPw/qQ
DLX4kPDEaXao9uKtV2hiaUei3IggMU4RtSZzt7gu9AMWfKgrCb2CxNRfjdjmgxLrqWtFzXl0m2I4
TLNtkma5iCajXpaoopaIe3XrCNW9jMBUbqrRqrd45QzIRpFXPfkY+eFnTvxQNgHIf3rNmpwwJkSu
/14as02GGOoVhyIZas8L8mjxDZS8GcLyyEKZ5u0+GBLFNNwHHReUpU1aY8pLyjhVR1d2Dr/RwA44
9snxO6sZ2gzIbLTGWxPvTDhKFd2XZJs9xnPOJ+pa2hvDyjFTHULmze7EEHnYHQUuRky44BQxtVnZ
GzEv9XiMwQTmVySFLVvycKYZhoFdho2VCkCBQzvcRrD1H9ErQRdniGz2nBdYuVBX4bHaEOmxTpDi
QD8F86IWziszZYXNJ59Sc0v3jv2LgZYENJbC+Vs1DekoIxdiAWwntQM/5pazoU5ADKUuoCGDCuKU
+pYEEVqmblhxmgVb0lsmwupSceRmXozTUJnxaSKGL90iJAi6IwkVbbTvFSln7BHTD5wz6qUa2vrO
GAlEJrwB9nAujYLgT8+xHJ4Pg1/veAmGOuOQLaiIZJ4fIUAHeEwIIpm3JSpTiaBj/RAqFBFC52V2
2+XLTIHQ2vabryC9UJZWDbwOv7uqRaPlyg2i/5E5R2sAvJ+4DqZm1xOkxXvbT8ZnPdfYhmcU83th
GMt9VgofgJM/sJaBwDk/smD1W5DtdKubOG9VQ4jx4H/3tJzBvsTmdaQToixrgKvFpl5yrdAxxgvp
6KPnYx6Ei3sDoHgiNGrImuB29t0RkJP2kivDhuboAmC8yyzjQtlMhDZeX94PZUBHiiUi2UV41A82
h9wuiiEhZitEmSSFb1lTQOZoODMtgeb2q9PCEsZQu/gvsGTsH10zYrqWU/2WG4uZYH4f85OYdA6t
hAeASOPsARDsAHx2yKBktGWGlMNK7w1VeWdTeYLJv125SHTdZEecIQoTE7UjkCT0jcMSBzjYVYI2
SxE9N3l0DYZaEJCI2HLvJbPM/GtC/3fpoqdiZZMguC8FQsMmSJNN0mjCEgsu+pDFtaalNi02WEms
L4xEx6sQR/chAIHZC4lK9a4ZALbvYyHjD4ZsyWvSzY8GCjNu3CyWaCXGtt6nE477MnHZh+PWaRD8
chYR7wLucTzJqne/KSNpBCTIwjLOY5adTDk7B7g3/p20FiRQSAMf19HPV8dMuhpcjhp/kO9daWoD
NpM3LgMCtu8ZUOO9Y9ELW7PfYJMzdW0ea5lPWDDj4EPDPxufayab6cGtzfoDKIpo73RkeV5oZeSm
nNHQxv1lSjQco6s4GGZMv1HzwdAKMye68mQ8EdQlXZ7OuTVvCrMug3NV2eMDKWvLuEtzo3xgZVbb
dJoEvt/brbofuyavz0gDR9JfAo2V1LOB7thLcmWSCnTE096JLf6y/tAmPLJ6RqgNeksCNLeWiviZ
UIj3t+nSJqfSj/1zlRmgzwJt34g1EAg3m65DWFsD3NGG9HQB9X2TU4N8tCRzPDGeSsLBQ6uLW9Oi
iq79ZwM15LzRMxLJk18VbvU2V33QHDhog8eZhd8HZnWbhla21c0Aoel5mLA6Z+xizLONmu6ys3Cq
MiaMzRcLe82zS61GyosTH0gsieWuLlGBHJzSlUUorMneTHODpMTOG/nOA7LY8cgiww5CgP3SR92b
1SrmmixWi2UTW3mDL12pFxNPI8jZIEH9iXydgsNI5+pZxUP8qOvcR0pG5DL9uHAegHZNJAYBOrK+
LJrMykAthX7vJQN4SXrTzozScKImfzOnxd0Oc/KQ5ZaJ8huPFSoshNpnhZ4LjvFiIo3KzSKf96zE
h+w6ha1t7QJtACE35GCnR4sN97Ln30o05jxLCFozKz/ep2po9p2n7OliQMX/2KmuQrxrxdZDmuVm
umPkhnhvzhGagKy/595fjsu4gDbLfR7zuwoWxW1Kj74NOhtUVNHZexTDek/k6HdAJ5ChGtyn1I1+
5py6rJuTlxJ2OXHOiJLJB0IHRsWAZ+2qsdVwS5TdzlhH9tMwpKEC13gWTDxCpEXddiQ7NB90iuuP
PR6yooL158ZOHOdaTUF/rwl1OhB5nX5p+GxPFfoh9F1uldfH1AhIHc5LmaYsjxMbZfRoGGQt4SU7
Z/CwAmyfpfekielD+pVJxFAYz+t3Ufgo/CIetNexXJuz2utywPJBMD2k8xQV+zoNMr5CZ3m18fR/
tbgKl4Q6Rj34Fkom69JuOoI72+kr2Vq9oB3L5U2a2OKRApcTNltwns9Dm5zJmZq+l5Ga9+7sFaeW
yBbmgUEtr2ga/Oisssb6ltWNvStM2pkdRcbiIfcOhna75NP0dbJmkHHYkaTFt0ggbKFSctD4xvqN
l8MjD/kxm+hzEA984+frXnZ5gXMuMQVP91FWMXyXpGh2YwICXijPhqzglDcWrgnCzZRIGY0HcGr3
dMTEMsapkdFV0d64W5pcQmplbn11eh5gWxQS9K+MW0lcmYGws+onnmJ+aqPOlEejB3W4J1A8+RhV
65zGZDBfS0Kgd13itMe84ZgnRw9wtjO7nDV5X4dtRZBS6fgxWTkY1okPmwZ8FqXldl+loaKb2Bud
g2u2yXOb+ugdYvgJ+T7KCvduafu6OyuCEcWuC1aaSBRXbuiXE+vlQcdIx9lLU9c4STXd+I2PMDLu
0+AjBWbzYHfxUwI/Dp195gYk18CsKpvF29sMag9+Tmrl3CEP86WqTs2UNrfeqAg8a11kDDybiyKc
06G7B5jHlqgdWJdBQ+3eIWm5/T6wgr49en1F+JOZQCPpFywuLbkwvDfh5TAmYiDPFljHN9lrwWA4
NX9IQH/3Y8IDnmrUvZRDgjoMISyz3Yi10bhcxF7AmqpwaiJdCVM75tJ97wYKntxlLIwDQV/ohC7J
UuLQZQUV7+jaL2A+PrjdiK4u2XEMbvpBilx56iK73BUpsvwyo0JmeXQtS6M5lw5bBLZuzS1SXh6g
fRt/paYo0bKls/sg8zd8urCpuY8o9Ct7l85OFZKh7JzySjQPUdML9l1ju+XghNDT2QcY4d7HUBgm
fo9WnuwmPy5g8kj4GHL0aBNOlKxs7YcWQeqFt/jiWwBc9cIdLf02IPLfySgvy33Qz2I6FnmNdpND
Ur8vg4sUvcpNte0ixz/3OWARLCq89y02AfXm5K4/Q3pTzuU82O2xnqjpIe17LDgajRpmpt1nCHur
fXu+ZlYKCtPRxXypp5GqEE3S8h2ifA5QhwpyC0bQf0TU7l7OFgNit6skPTEGFN3kqDyo5L8XxtQe
2l59Pky+ICoYCPKpnQEEIIdo72Z1tm3wckWHsg7iIw6VgyowkxMJNm1Mm2Up7J6mf6LcRQFZzOwv
cbLTc0xNvFOdk//w7SQ4OW293Os5W14Zx7v3VT0PiAaTDHuWJWf48mIgHdjhuGRycwBpciLbrDmg
OXFvQCVi8sknJKaWU1cUO0Yp95DdIsxTvXNJjEe+HTypvmj4/545VzkbYc+5LwCIHFXZTneFkAyO
BG4eYpHyL6qwxZdIlKQHDOh0ta3NENiNtW+cdXzW6V2DDnVLRePcJpBZQ8dL03MDkk5hOzjak3ft
U+ZtpfLkxexYJoVUsOwsx1arXx3Bezumly2J4eHIw3jvBkh6PTcuLzmoMgTYPcHqBvYB8okUOeS2
hYzEjB8BXgbjIRXj9Oi6U7fXXd1zfwSDc0PYq+9uYiK7rnRhQDtGOYrGpoKh2cfqvCxxY11MZtb0
IdM0mCpJ92pkvnh0XNUb9CqAHpYRK5sV5/aLmjJxQGst+FYXcWxwYW5baIKh15Fbf1aTpgzR7DRG
jJvUOUvufZuq4s01Vm1ybTIvwCL2fZy96MD5UN+rRWvKoci4LmxMBqTUvsDdAmVglkTiFGDdD87k
jDg4pvukLrzrxolKc9PTDvTIi2lvcKg56YXI2+oEecr/Lnr7lqW23pKUt1CQRfOtC7EjnIx+3qJ3
MmAYjMyPDBg7Eys4d1rzBud6cZ9dixRDh/wcAD08SeIhvfBU3xxm+o0Q7gVgX8DvMyrswn7K80n8
0JCc6AcC53ZY0kNG3ml/3Rhzrq+SsYFmlxvJkVCHd+WYVhcadjcdKb3nHwnBm7d551hHNY4qbEXZ
z3fwlzZymMHHY+gizXCGPhxOC14WymEPNxPMnWXVkOvhTpAdDiOzMnnobf5vrfAZW/2H4fXfZlit
w/vfbRW2b0X6o26rv7te//hTf4luUJyati8dFKU8G0if+mupYCAN/xeCUwYtUnyuFVgd/CW6YauA
dodEObnq6cyfRDegzx0WANLzBTsH9D3/kegGdN7POwU0N4FrWqbrE7gNrc9aZbQ/a27I+agbDG/T
daXtIBx1hBaxtjOP4EkPBoprOPM5m4iHCIXIe5Ji5PgEx4JUii6o1MtPn97tH6uMn/kRJozBnzYc
n1cjBfIk8j+FZKWzXu1PNlwOziZn8TxeW6oyr+OcRKwNUGx3faRgJQGuIIdXD/Ec4poSp+6WuE5E
pdHSIZfwA6/6QBgvbvg7koGHUmE+LczCTcIanei7ORvmtP/9FVt/95z/ccUuDRN1jeMJJL2/XHHq
JXy3c39ts5+OdxwdxdMIOMLe9yTSkHsyc5LuUtI3NovnzugSiQA/lGM7mztq8v6D+IiO55XROLuO
6HiCQctEjKhNECmEcZ0lUOKCc0ml2q1Du+CZ6dVFXmj4dWlnuFdpm4zl4ffv6n9+DZ60Bfm7HnQB
NI2/GOk9pr3aaIruuuqj4LmOmUYwMSIiZtNUw3RLsljwgA2z+PL7l13vtf/ebwFMJPeVdHdmhdyL
/GO9rJ++fUdMtCVdXMERXsxrEzP1dQUxhW4hef79K6FZ+x+vxKQOpRtMyeBz0/fzK/FIZhyIGPXa
Z/vypnTdFgc8RuDV8iYJhRqKZWvjiQKDaju6/KebZr0p/v5GuVEsx5JMaJG7rYvGn1/e8+iu4qpM
r9fgircyG5w3rCFcg7OUXejC2EEewVdPjqzCaaqA9X3vC1AZGNzk5eTaLVMMvKj5NvOq8sluG8vG
cDPP3/EjNjthLKWHMaeW7dGx3WX443Hwb2kyn4DMX67fW48N2w1I4PMkZ9rP1y/cwSEVNDKuELyV
b2nbd/HGNPIebB0rmyo+6yTNv8V+0FxOC3YVt5ZTurUwsf3ovWWpt3MSe1tgjeP3tLW9j9GB3vYH
pOHfXqT8pJb87SohcXATkR/IypZfJ3LHn6/SbVn/tQjLrlBRN9D0dn2QADT/1MX2I87XdlLibixn
uLdJkpAUZVaItdsGqjjyWlya5X1TOGhumdnHQLxLiiEi5PDWqebJXWW6kaqi7fCp3U17yEWbKOuq
a72Ke9Uq841jk5bM+FT/0naX+GX64p4Z3S1xMzaUusFT16yKHvtPDTFVPx9kOlucDZLUY+YbfnYJ
q9J/RVMuz8kqR14+lckQTNmo8XGkgJRW7bJeZczmKmhesgnAkOofBoE+Z6PL3ttHwLiInbOsR5WY
Gn2TZ6CRJqwp+gapCuV0Winj67DKqZums055XTUnUwXFRzo2KKOQROcP6acae1yF2e0q0Z75HA6m
tIIbpcsplLpVe/NT1V3gv4D6pmMM/eMq/C47Gwl4E9wQioYqHNlcT3feYEiuVtk4crfiC/PQ5MJi
PfXg2D3y8iAzLFTKJXg+F5VdJ6Zs2Y85ox4cQeLNWoXqXbxq1lkXol+vPrXs0yprt1eBO44qtO7t
Knsvers8Mt13cG2vqnj08Cjks0+1vBdpdEWfGnq5yuntT2U9go0wpvQSd0xmIRx+avCzTz0+cjq0
+ZPtTZduvrDWuhu06ssS+RiLhPYjQcZpLa+QtCYP3kHQcpTX79ZcZr0NYbIfhkZc93lf5tM5SNVy
GIOVZlayXof7YxX1A6WdfcoIKV5l8CQybmYlgomvqyRrpIoinod9wVwidHMdCyyeFIc3iRKuVx/z
2dMJaqki6C/drre5o3RUm53Gh+kYe9cA2neDss/GJ6+YDXDD2bAt91WRMoCCHCiDKJxG6JhGxDgW
bWqE8H/LJhV7XRIMOiLZzSvKsIuoCvYs8KGh+3Bolm1lkXa4LZMWTP/YzTF60dQoy7COU/+HMYzM
F3aCfechlf7gXzuoxKNzZXu9Rw55NXVqmY8ddog2CUmqAAEQdeOiMBvgft/PhVvOR9F1jGgda14N
gRTexQFSeGpsVyTVi9GUi7kjTCbHFJCXwrgpMmF0fORV9ZKVZQAQvA36IsyZld0vQ2/be6wEFpA7
jT8d7zWxKP2BNWxTPfAwts8Zm+h8PzRcQVj3RbyEPiNM0uSyudFXpU9UbmjwU2l3QAmGc0t3W0Cc
seNh51UjX2fKhA2L45LZy/cCFAjxfVxAibS+TNRpzR5mxeXlqDzzXDFPqIHULjgpHRYiLcuRDLOc
BPeuMixoTbYYFyIq5B6qUOxwuYHXhOYMxfiU4O6OwzxYx9Lrf8foNl0Reyq21XbShJQzaGUp2FZz
PRublN+RdW0uVUpMnj9Kw6Zj1NZwDVcDuHsVqP7KGSoeSTGGT/5AQC6MvY/SxKxeCRevEjZ9ZTHt
O4aF7Gb6uH+UmeW8Ocx5VxwJN+9+qCaSOpnW4t8pBzNj5mKrvNv6OgpZxKnXQmsqiyzOxofOcfW3
pk3s4+jpOAr93KFHrmDE2XunqFEsVu1oXi9TY8s7pt3mo9ljf9xoUsVAzJuzRzSgBcjuiDzYIrjU
izvrJjW8AM+0Wm/OLFPdAWFF0t1Os+z9rVCrISnRFReGroDbgCdY8ExWI3d3ySnZ7nwzmLCaMGSz
bjPS7fN7y4clepqw9w5XPdkFFJ/EVd7S1rlTWOuSl67rhYigySIt+CByb33z66VrzieuqynNa+lU
vItBOXxUCVELC/SSkZ9OA5Mwvataj598Cxj5Leb/40y1WMXfKLYzLUyEBkncCcjANMBVTJpuw4pU
TfsJyjLp16Oy1kODH9OWd8QBQv70Wif3VfkcoWA6+3g92S+Ry8J9MccuWNQ1kogR3Xxv95PoLmLK
3AwfGvjCB5+nxaFjznqtYCK/SlwCSAllklrn2mdPcxEldTyyLvOQ/i7ebB8ai491Kzw1v+dF7txC
IBX1UQlIGy8av1Z3LCOj/DEvwXqGpKpIMCRjZiPxbYa837hl8GIITPolShi18STH3Nzq5D6t++4i
wLrq7ByrtWKOPQfMzJhYwXObGWMcFhY51XCOIztgv1WbaBs5kOezb3JLhXo9sYFto4TYT+Myhjxk
tLow28FytxFalZEnrT0KSm80jW0wBo9wQGcTC2sPk7/vKoZLpWl64ykl52YKp9IEAiMJlo9PDV8L
K5Ick/BSj2N/NTH0fshGDPHgG4+ynEbigLXLl5MLs1tIzs3r+qpyJ3lp9AKhYqIqQmdigC/J1ncA
5TxSiXQfcDI5Rjg6O7Ickk5jzdOjDzE5mtUD6yYz/WLWC6yWzUIFNj81vW0E/GVEjCKRMfL4bESN
/oYVywDL7XUu8aiBMO8mPDrLoR1Ul4YkEXCTplaf2bfkJS3OdYnYoNioBnPvlSQNAyg/1U2HCL/h
W9N+BaKjXbySs6PrCtSjLBaJwrL89rCwduZS5RR7uzmaoSYR6+aqF+3M5mOWYD3i55AGz9zrZXdb
BTiQkF00DNB9dpWaZcmrRfSgz1YmH70nx6qwCmon7uWVjFbkgopgvfJw544OG9K41J7GAYtDavd5
fem1TWLfWpMo3FOEqJX3NU1GfJW3RqN3ZYfyHxIDsfRXBUnHtJFBHu87zOoJGgkhTrOS/O5nsPbM
+8GIXX02Hv/nXvoHdJglESv+e0vvEzql4W3+W6DA+if+HKI4JHd7jgMNyLeQUpIS9/+GKI7/L2Q9
Hh4kYfEiP+PDDBu0mM/yMHBpZP1PSNhf2kzDlv9a7by++Osvdf8TgNjfO1c8UB5BbsJ2kEj6YnVK
/b3VqN1+lFIbVgjsSrx2hdPtkQRQ1osJnMZPn8ztHw3Mz0OSv/euf76WKaTNO16bm18mNrMQKfVA
jp6Z8MNdHrnpLS48f29TfB2G2Bge8qwetk4LLez3r/z3Wcefr8xrrtZpBK/WL22rP9lsXizU4jn5
1IDIKW6Jqv2HF/lfP0qb9+f7HnQ3l7vg566tlJRlOSTkMHX8h84Hxo7akNyC37+VX+Zef76Xn17m
l2/MJF5qRnphh5r5+vWAG2KjIY8/NhJ46AaIwXCoSRvBRoLQDpVpjl9svkumIb75/ZWsELufhgF/
XYlE24u613E97u2f37AuTJ340GhCvaWr35ExdQUA4zBunYPJP0GH6b25tTbtttj2O/+Oce+2/Ibf
+Qy37eT/w931v37HADL/uppfRj9VJVIXHRIOVR3XO+U4K35B/offMWIZ6QYeZD9IfIH0fxn0AHDT
mvBAO3Qt7DmECBTXDeHhxAVN9fH3H++v78dDeG0GJiNWZq+mMH/5dCXbTjic5D+I1DGZpCAeSXD0
/cPtZPu/3ra8DmMbJlgcVOtc5NeRyGBgvAESHebtBJZJkkm7wA0aqBlwt0XVQY5Dkhx4YMlvtqV5
LoHDQFnTxw6aUgIE/H48oU1HYOlomnuAFUnUHCiEpvwuHxXB5iibhLwhOgBPGe5HM0UemFT4zWQH
pWy24AhetEU6QXDtaiIJNxV4sLvBznpnK+cZDzkDl7zAsMSD+qpEA1Gespz2OU/rmS2Ud1cGzmUG
dZk8bNbjgHPyFYceoKvb68obEXz6w/zk6b7Gb8wcAL68NPrimK7/PJBn0AXHpJ2a7AHcKvHALX0x
EjWl6mC36hKeI0Ve7M1gD3FAf286FnoMZ4SYaLB8fy+rBWMQMV3m61L2ERLLohG04ZGDrs+AtfUM
SpbgqCTopl0bVx0sMSnTdluhzun2y+KgvxIlsVmd4dVQB7MEtg2UaHNvTx1qFZVE9peJkjaFaJX2
pwm4wnCMF8O4KlD5MfOue/9D4ms3bwIUqChZaGywr6FFJNSoMNMhdJiqXKUYC9RB+x2+FA1o5SMQ
yI+JIAsm/yI2kNDtAm/uor1h+0qEOf63N5tR4hC2JVL0PXnWGFVzwqiWTdMqOE8a1uGWrs68pbZF
o+i6s3+rCC677bXt3bVm7n5z+I3U26JghIRelhhOnQRsCNPcRmgYoe4ed7Yxdz+SibX8znFStILt
VDKZaGgLH3N2vNNmdskhZa9OPiJSCYVPc2ys1XLmuITrmaN6TdGGIdamF34sY8MHTMGa4p1mPUU2
Uhqk+lmrzilpEtRojYfze9P3cfGKKZKci8Gm3Npqw29+5G47X6kojd7juOlu0S4vyDVStPW42Ibx
Rs9N9TIXggM2buL4BsiUQapLlft3HWuLZWNX3YggC+r9A/N/9aG7Jm1YSGoiuzsUcKQ5MM94WdQU
ZbtSAKSAeqYxLEizLa77BmMC60q/vxzsMWUv7nbjnQVlG5UleqprO7YZS8oxHR5aC/nmLkY7+AQe
MACN4bblxirYtG60EA7PBaaqkMwgSaCEGsXdnJQYd5eMHf02jSvUystiIOIDDV3dwKWnolaYp44C
UadiiZeuTM/ctD88U45gPoJSXBnSX75aiIVMQAWWf6PVWIH96/uVDecV4qsbVEgmxJB6bGWqRt4H
Ee0bMB5Z/6gJonnrl3k1VrR1JqAXmNlNFTU0Aa0qPpI4MYudpqPAT8W+khwVDsrrLDb5mDIZYY7l
DDE3cuFr2OLm5UdNqrV7hUhGFmiN7P9i78yW40ayLfsr9QNIw+CYzNr6IWYGg0OQQYrUC4yiJMyA
w+EYv74XmJm3Jd1bWZX91A9lVlaWkkhGEAF3+Dln77U1GXMwv6SetEvGhx88lNUoe+Q5qvxWOQki
MJU5DEflFOBhSCdT8tyqGts7iCYrr11LoKoPRFa4hxx1OsnsDJtAH8KLJDMn92exlHb40jq7wzuV
6oLYM2smJGLNsKH+7AwuKQ+J5fb3SybfuCngl30zTaNbAGA2Rcgy0jnRqCjcU5o3mgDYZEinnZ/6
c75rmzgU28ENUxP5VeSKVdVjcVsZkoVwlhkVLlH29dQeklLCJ7XrFiVF1EqFKcRt6IpG3mgKZtaN
mrFjGMA55hLQ6hyn/WPSCjPZY+E0k3WU9rRZMOK65BnUmZpvGM7397NBJ3BlTRaIVczGd26M4nXr
Wq0/UgVHivOibIk7tKOuyWCwIUFfO6oYnYOAQsEHZuqq28QeU5H1zN7H3Rwm4WPfZFa5ATyE1K7C
GeztPTVkbIPKM4wV8Mex39thPENj0k40rOOpRmM8xDS3tkQS5hLXLgZiUF7SxIipvMpc6U6Wcoex
FSLJks3eHHIdDBeRuz6WlaQYHjwlU9SSkWs71zNUNoCNxTSiUUdfFRwqgU1nQ6IsFb89KLmW/ui4
2PdyMu1oMzV4BWve/K50a7S9VmejNykzpD0btLUGjDUlnzhgxmKLCrm/BVNgEHiRZ0WwXSaoclMj
Vja3BZ1eDXAs/dA0aeQvHg1km3h30J90Gt2CLEozcYqtBMurL15umcOGB6fzycVZ6B8Ivh/DB4MQ
SLU2KiI7doltqhFXooR4yPpya1itVjeDKUmi/qpLUwcLZE21sXI7rFJ01nR2w7aaoZJR0rsSk10f
TBnPj/iSEfOGfeQ+FmQFweyN7IpD49QocjNk6NGDQ+HHj7AB95yCoB++yzb3Sawss0auS57nRKnM
Vav3foqf/og2LqH7zLYjEaIU5BBMlW9/Svg975DTey9aVxANjAQazyIDlKBRM+GcGoCLbIOpr/Od
inLx+eNU9bfK2H8TPtV/U7pT3/5x8ybbf9Dy+/rGFLP6X8tLvSPWImg40f/75z+2v/85/lYvkOmf
/rD9GNufu29qevjWkrL1J/V5+cp/9x//8e3fGf77fshR/Z/XrOu6qr696/S90z/Wrb9/2x+Fq2/9
xoTetDjVs1/azEn/q3D1nd8gTjOxZYYvkDj/EIUnmP7Du7Yh9FDZUmjxPv7wFELLDim+3IBOsr/U
YX9r+i/Ez8djXsR3mLRyHKcH5lK5/jK+ppGOjrFO+0NdxdYGrBn71wxZ0NVs/l7+JTB7iDXEAG0Z
/IbITTy8a+OU01PLSSPWwSXog5z4ap3fjF1x6gNIl77hMcBHKVuYBk31DJDO1IkRnX41Q6MqSfSM
wVcnQRPuZGikdO+7cM04+gwsnxEBx2UeUEG+tRr0qrHFazI0QvFjcag0TcSIWd6+9EV46UiCpk1V
25h9sy+eAeqwKPny3AI9DJpKXclevVhBAjnW7eHyMgLZlpH/jH37IXOsLz2udb5XvhQ1So9Yo5au
yZliLn62EjhYyE9bcFKj3pqqefEs1rxWTAqAvUFXoMVM5ksFRdDwr4j3uoorrZlacGl6piixpjqe
s/y7nRuQNT0uJZtUu8GQxIOq5xJgmXniV+AymMFVmbbthuEDsjyT99BTim6TCMJfl7DBZELJHX73
YuORiLuGenvmNK63y3fyNIfCHHYZMlOvIgWDSyALjFyutuYz3qJzCJhiW7S8JEMM99oVMIRRfNjb
ruENOZJQFnMm54s8oVXkd8EmrKvvU9XQuXUUQtJoysGGTAyTOBe/R+gZuQ7hhYJFI8Mlp7Q1swzO
FhM6Wusoi7FerVUWtpcoiPJTA0kQKlQx7yR4vsMQcPUcepE09ihhLePycZOkzQR0D+bxRvrcB8wQ
zmUfUOaY4YWGYM+QhP8rTffcp7ypmC32yjFUuLOyrt3UcTke/VDbwJWWu0jztSDdbtPWglBUt/YW
rTjKRZ7pXCZuLOhnbLkIrrmfv49hzjMaCtyqGNIvjoBwjnckWGWE1a96y6g2gw6AMSMOXTNJwgZn
ES1j+3K+wXoFraFVLx+fdxlzYu4LbitI5PMOVk248kPFR980GEW8AIqgFX9nkXNXe8vpOuHuDHxu
lXpZC3Gjp6ci4Y/wMr44Fm+ElRdwSs/pU3C5gIZdJoZX24H06hXP6+g4BNgCiaNBHg03w8dfufYQ
wrPguJkCVuPHxagki2Iw+FKZl18w4QKboU9/LOzWRWbHTVvkbXScqtB6KNtMrm1oL6tBTeQNg5re
zaVtb1VemxtKLC7pQiQZ4qS9Dlpj3MdISU4Op31mDbO9zX0W5TQ4p3TIqlVF4NrGIf2XUVSV3wQ2
C9Ux2QgCDg9b3EZoBFkn+PtS6K3u7cfycjLg3iYnhe0IVQJeDc2gehFJmyUfNxFa+TEmB3I/mk6+
7a1lGeYoNj4+W6Pk1zeiCrsNFXVscQtUsgnXDh1sQo6WYaqfEzwkFQk9sci3DLPCnecknJgNbueP
G2C5w1ni51TM1d6Z2MZC6N7EDpKg9vEx6w4LoFbcRmNOrl2fWdGbTF3j4Cb8qpz+qIE7y8Ay4rB7
uemXFNDFerByzNq8Pybv7CsGq7l0NOlplRUdTdVVoAPM8RaR4x5c9hcjTgm+94fqFOV2vi18VgRI
XeMQu6zTGkrbaWISuPM9bjJAr9XJaMFeoDJmJ4blWcFGWjHpoxEu9mGC+diEfHGKrKFfgzwmBVGj
fmdI3S7yYXU1QOleppcU92lpHkwCQLdGgdPJjy02t4GPzvDzcB919jkh12E/W9W0Z+5gb0lopG0F
BIz4Xt7C0EETYYnUhxIz4WHJpvt9b7LD0cbHxKfInLlfG7Fx4Wcn967illAuzugpm/ZeZAQrdyEI
54Ct1xPhOMgB8ADkNfpuxt0kpHpivO38/Dt8SC7NxAr4uNY4/PMlTia57yw+V1ExzRejbjcG/eJV
IVwGS4UR3dvWzKi4bop9EDXfG5+/Lrtsy6LHgZOyn9AKS3eWAh1sGu62MlA11I3/XNZMbFBy3htD
dwv7GCj2EMTHidoWuUfRFtYG9Jm5tfOhpjCjUiORtZg/E/yIZ502N2FuYWARsTzPKvtiZ4QEWZIg
yHVq2hc3XrDUwSCzG4bo3TEdQMhDpGVcjtLfghyTmcDakhoiahILD2a9hxba36l2BIQ45drc4s5W
7XYWibTWXtMYRxl1b4au669t2L+LlKDbFeUvmurGWXDYgTHPLb0e4Ke6wjzGoG0Mqe8MiL4yU6x5
iEHGJuZRtEGvGN2EQz0bu8KphvYWaVjgA6kTLdzgadbGy0S2zzrp4r44RUnocBImxdBbN1MOv8Xt
PXvaxnYVGQ9Vx/Eh8b3LD0exf9kk/zjXCFA8DnMafKyk+/zcVC1IiCITDNAvlrlpr+bkO6GFAVtQ
cMF16XBbsepEyp3+16+7dKd/0Bwt5ykwDVawzAAIVDJ/OU8hz7KnUEsAw8PHZscadNL8K9QRajeZ
f//rV/u56fjHb0k/HlqQRb5O8MurzUSkCgCb3aGYuEGWk0CYR8Y2NrAxfLzS3zrwX+qS//18VP84
fv/fc/y/VxOQFHP7Vn5rf/1RP9UE/58UAd6CZ/2rIgBd3tvX+qcK4ON7/tT/mhzmhRMwp1nIdpQA
/1UBfHBqXdJw6IOgH3WXBKc/9b/Wb7SqnUWci3YN6TCf/J8wWu839Gx2iGL3IwvbDP/O4Er8KkUM
6PP5KOSYrDkkqQnew4/TB7NMpBkZ6ErgShKCs0OOHEzdi+pDUaljZpY+ebHwpIMk2/stq8Y9OUzu
h21csuf64O4Iu5bEJIYRUPubCk+fCVnDwLtqYn0LCpW2e6wueoz2eQCxJD258dBzFJr526g7RIyL
Q/Fkuv0A5Yho7JIQq5PVl+4056shWBpAgcFsveewVB5xDCJqyJ2h4KnYRNQLr3alIk2+oFZgErIG
LqezDQRxxueAeU0S3qUpBxUIFFGx4kFklGsaRg6Rl52ayZNB7Qo6PXZr1FC/zzn+s2r+hW7eRvOH
2vKfL5u7vHhL6vLtx2Xzxzf9sW5CtPFMbjC7g0p2WAlUrn9CnE3GwSY7u+tTubJ2+Kc/1o2zQJw9
DmfLjPiHNeN8kHiA9/Aiy/f9LYKz6y6Dzh92eRYudTmTK4t3YAH2+WXRENYbVKNnNUehjXHjiGKn
k17vnFIHwFerBPhKGFP66jaZXSZCGDOfEu1mX+kn02SEu6IkXGTqiDTaGx229wuYt+IaRU2a3Wuv
AhYJT+TVnb3qmJCTca2HDBesgTRhGcyUR3uM8p2Xk/gM+rg60d016teKnulNP3Vy3pfgbuKB8348
J7aEhD7grO85fgYH8JiIN3QzeS/9MHbB/cTWhEM5TZj91JqoA6+vqnUYyyB967WRvHSq4MFeqxqp
hATR5520ayYaHSZsagGeJCekc1UOaeAMt0UCQ9TfBWiu5G3dtvy6SNyVv/ariTr1oFsEfuO2BJVm
lMeKmQS0QjhlbJAgAWEx3gb2HOFtiwquZ7O03DscmBHDxGHT9eTGr4HjWuY7Ca7twLwtSd3B/KAa
gTyqsprFTNbDsrK9j2WO244lP/6+/ol8bgTc3kyKeZ2Txs6JUeF3Is5lFWRdPWdf5wibjZtDUoon
F8tPDbfMtyF27MECRerWL7VxZQ5Ay0zIjKs5NIjj6ckOz9qkukoMg2wEV9qPKMJIfSBFaqZ+rIaz
hWYf+5ac3nyZESVUdAVHtSlB9Nc2GHzK/EQzwtnXrSjRkGng31UPALipao9uQdFdBf1I3Aku0JKc
zQ35xPEdZjGiT4gL2XgizjdCc7zNvLg+tHMYnVU5lJ+iysAVm6OdWc2ow9FEek95XcZnJ27a+yHp
/TNIvP4VcSlJlSE1CBKa8cz9UANmrtPnoh2j+8KuJyh6ZChxrO96opvsaDNYoAhCzhzPiaRpPSae
cWeQCQWFQxmwT3zlnLCnFnsD4zzqZBCa0zPJMUgXo8J7gjiFznIaCWQtoyQe16SUOeMamqY/rutp
nq8qhUBgFeq23HZdRXrjOBOuWuTxsyNr5zqc4Q+uLOnSqA4t0n4DqZgEdeBdv1uDYKDl+DP1e0wr
b5vbxBlNFqgiZjO0awb3kjX+ps06QSMGI97JmphCETszA2NH39zfdaSyXVuAPA5CMEvTYHBI7C5a
RUCLVz1z3K72feTLL4OdfGKW1iPLDYIjn3S5nRAqrvEwBjeEHI/nyGsTApRGRaXjzC+dMy+uzmG0
37Maq6ExVz7Bm2TIHodipGLJ5Lee7LeDBdkFo2VOElPkZ49hHnQvppcVn6Z8Tj8BISJhym2C/FND
6DQtGlaYZ2i1x2xhb0NGtbtUQmytAYmWQVrsM+VMd6iu3CMZtSEO0innMc33GneAJXLmHjN4HUi9
6X214N9HQ45qXeP04y6muEGLTu5Tqg0qcDA5SB47CUwL2iXXBWM2GXLr2DDX0m2HY416Damraz8L
FM132lBPwBQeM2n4X0cXaNHKDHsTTzAjTpd2w5xdfJWR1WJO0cnU9Ly9rI02fhpfUVv4NxMKc5ZG
1z7OIC43rjLrd68jml6SwHDvROH8ZfFyNJgRCmg3KAihmcbiKU6ESxVUwEsZymbazHMY3wjb6l41
evmKrtoal63JYMuy5nU2qiPU7vhtQU99W1Sx67ZvTnYXDVtUquMm6TvnBVU7+SSGT7zsOAzTyR7p
Bwmw/i0DPNtgxQnS9KxmNJCgW8w1QzOoz3nWosyU2gq3RTdatz3RIxGhRhg1ySsbsvHAkGZ8qAeB
qjWPB+ex11HwJR9KNNWkSdnOYvYLtxGq0wdhRAH00sp96zDFXtNjU95qQgvOl5rOeB9bTANXHbF7
K3sQ5o0fWtZlsoz21v9AbMSdM2yWmZUiASW5qku0oSs5WcEJ71p926Ztzi3KPAQZ03vDM+/BGrzp
KjYiNLxJG9OBi9orN5fhXjdiRMho08sNZPBO6eV+J+bsayob+4RksoWD2ZSAO8Js26DWZJGDkIRn
GtyETp6f0LR6Ge3Z98S0mxWpRPVKjONTbapH/KbmOsAIv64WaXHaeckutSx3b6ZzeG4sVW8Nz4ax
KVBHHmIjuS1ymPZMXCNi35X1KW1cAVbFNXes9/eMxsgDjY5hnTRFfVkgZysrUfII0abcKhW5xY1b
U+e7bdXD3DbjgzGMGLe8Eu++wLlw5s4tN5UZDvfpVKuviG3JzLYlEYZ5IYLn2IvEkXc4bWzYqjDu
JN0EpLDlPcpXd1fYUw3ORyNVwNKwAUGSngwV+yuvquq97sZuI7pRv9pKYVwI0DH0fv5Zt9YXRkTw
nng8nvqhjBmBtkNyLwKyvqq2zjdjifxhQunw3XL6fNtZU/eYmZ677XFmMBoL8p0IaopgZUSPaW+1
t57p6/0QOg3vAohuH9MS32ZzqMh4sTE4G2BRrobuWqUkvkFp+6JMUXzG0tvt4iHIv5aBb22nGeom
297nJCi+KTQgS0/WRwGc0yN0+a8I9dxqcl3v0KfavDKzQtD3seydrVPsLMhm3sMscNk7E2OvQTat
RBsV50wXzhE/O1HbOmuuOg4kdKuL8OCIut35IycvEEPunuZDf52WNZrpYpTNRluGsTHpQqxHWaPy
9dvqHaVvuua9X9IuthYAiXcYlolt6t7MgojFirhJUs9JNqgt970x5bnraM1WaZWtAV/v2aINwDnG
i5UukjBiLXYpoCXCK8DZ5mZ960t19k3ydttmPw8lNCYQo0wyqofA0Pkxq+cYATus3AZb2spLKwx1
SXJs5yLeRaK4cUrDeEDWMuwLZiEH+EjxZnbKs5FX98zQyC8rTfw6tQHWtJjOYd9ZDIBzwiW0rDd6
ltVGxDXtMtAT+6p3ZjZh37kz9IiIHvjjRQs7PcxZBBvMtb41kWfAcsjKVVp26BxS6fIgI5ySyKru
PNhW+J6WU7P1MTfAUDcOHhZQzKCAgkMNY7pnEkpzXXZIaFR4yKrYoF82B8fFtFyk7me4aE//6UD8
O2NIh74BBc4/r6WeQQEC2Piplvrjm/6cQrq/obfj54A9X6aJP0whAyojDHxY+OgmYE5espn/rKXC
3wSaWainpALQvKfR8EMPgp+GEeL/STwLwfTneooKDi0u8jk0dC5TyKWg+7EJAeK4rusptg5BMFXk
SPR1sAx9MHZVU8MEwdmOVfR5qgKXJxuA5CcT+MFamE59jZGyu3Vq1G6h6rGK+CRdbJXvBvfJRDwh
2obiUlcTD1kKyasm0peIiUDAQLJ5M6FxqHRDvGn8xIG1eia4dryXpEPhX0LC85VUmPq6TuLwJMBP
v/1uJBkZl7wxMeOLbE+Ez9qrjW/56I9PuVOX47eQdoufHdNWgPirfRRfPC3jMbtmwiGDPQOJ6jI4
AkD7CrGuuO20DZPfTmrjAlxVLjBXuNQSAglZkCpftWXaiA0D5vHWUiNSgTwJPhd5EdjXRJwEXJba
tg/WOMSUgYT+UJ/RXTFtp95GsCfdndWYYsVQ8oso5+o6HvATuMEsOD6J/EVhWESREpEtQ1G9LiJn
eLZtvCBlTfzLlWi7dA+RW95zuDL9/RglAmxab7zqtkg3XctDOoGNwGbEtg5Hs6c7LtsUuLzvjTgR
ZnqvEJCyyGx2URgvtq1ZaPuu+VDuGyiqL6oJxFuHRA1OWTHIVxGL4ASG17qMg7Nc5dziWiR1aF0I
+WX7nOzBusSpprQsQC/KlXaWdEdVa+u2dRzOa75uJZ1XCYVmG7g9JqMgIc6YB1qDZ21gHIXvo+Aw
9fGf6KYwCEVA3r1V01V8HeIuvsd1ptw/STRPrzA5sL+5pLo8L5PplBaSF5xQfeNEL5IY21lMJudz
QEIFeZWLa9rqDLhywGBQW4F0sS4E+vJrlF2f7gefxFCcqKFz5dAXeJNjgTeJwSmIIDW283VIDCm/
Jylq18Sc4Q/KBEoh5ohcFCbrIrvW+VwkRyMgNhHVXgPRyI8zri4QJomvquSkBKaVc4oLCzDbBKPP
UzfASm/fRn2Bia/VkRlfwTBFqIbNXH/NsppjGVXFzNFr+bGEMeD/KrIM/xAPHohVK6Ad/IOgEYdj
CJ0w/o8ZcS3zVGwjazWM/M0MaelKeCUuKVJm8aXwiHr14s5YCwNv6Yq5kXkfpL13+nhFzyd3Y9cb
nnOFFJp7E9A41zfDBPY8gEoKmMW5eEnEYPcYVpQl3hBKcToW8Vhfe6aSrw1jnH7VgADFTJcxPoqz
LtzmTkMjBq08c5DI6xwHPszisIzR/xX7CSvlKaEK/SSWsu75410GxdzFNNMFeaKO5fJmXSS0zGlp
Ut1CTEIvxoiU1mEL+5MuJOCm+VEPOLiYzC8fKQrd5Zpk2F5u9RQuZ/K2vp5UzZ/DCcbgKghjgoeN
GjZIXhvcEBA+070/FOxQftYorEKmNQEzk8V3BK3ckZlH6tO6QjKETBKaQbmvu36oodOUgOcSmY/r
0c/1gL3Znqn7veEB2/B4Dw1UvjrcaUQy1h1ZeUVSwUkJBa5sHXTrWroBvBAIZz0RRm247coqdoDb
tv5yMIyus3AKn/kw4R06KJ8fsmTSMzyaVr5q0SFu9TN7pD4JnX3GBHo3gyZdm33snrtUw4NCDcms
jYfOcxEW42Pg0YbxbcWNbatB8ctwAU6eKQx+uzJnKAMsqGoZm8Mp3LhhRaHEJesBJWLuPgz4+N8b
meEoJFEXvxhgGGoiu0UEEJNZceVgSspW05hEz8r32UGgrBMPa5fD3WC5YmGu2vEWVtewAu5nkR6q
hLxCAUrLpWAIv1Y8Mc6VJasHEFDIKNBKM2xmmm4/hTV8LByZ0zfBoP4YKZ0esj6wvmJ0np+DuBv9
HV2w7NQoL/3mcEJGmkICtCwxKU0ZruI6NZ6oe9RzYhMsWzUwwCiGgnRPPQYCbDSKkzVWA383Vjsz
KKdtRVgILP84ZwXQ6roO3IEWQU+0BVisOXJeqdxbGoORj0zZ9q2rblb5TQk9dOMOA0d4+jA429Jo
9mm5N7cKRes32CWJIORe9QVcwGY6kowd3BaD8WCVBgBfE3G7WudB31qnAu52c56Fk1yRJr/XvTfu
5t7pN22Ty5uhq+pVbnTRfdUDs9eTz3HZkN2DVVUvTjxQQemwneN9j/T1JOFj2U+RdOrnISnUYzGI
+8TtmwdSIVDYxq31gIPWf6z8BQFG+RPcIS83D6lfyK3JmP8ltofxGp3LZQao+anDr4lBw63V3h0q
RsR8boU89GpcFv5wGGWIqlTa9227ZMyVMnG3hZmYBK/NtN2iRpvnNqnr7UhW0haaJ7FsGX3JFX3c
RG6LAVnlBiP38DmSqMTXDF3dbIfwoCsPdGoJJQa3WWypIep1MJr6YqNafk2hy2PJSR3zrstQxGJB
lsQDI2Mmdzv7PPJ4v6bv192SXPB5IO3+RrbzRPrOMELa9gneOuGWzTZ4sO3HKSRNZxoz65xbnv7e
0zv6PIVx3byNGqHEOfVUFF9rIiiAWOfVWjbqxZ7m6JwkFkHzHuggjoLjqddLGCqx6j0KgWPXOsad
UtrbtrYTT6vJL78VmkyCBRa7jdzJPsNz71+D1Is2MY68+1CG7t0IVs6nyZqUDTpEX976DE1uzAgE
/CZBEX8WeQ1UmHhsbJEFrkzhjUfZltXntNNije73iYR585ib6lnzSNwmmIXpvZmvlh1fZUPWnojM
Fi/DEDsla24CoQZbbxsZSXKNQCO+c4K6u+l8dcAciADUt/UKLGHHrllLTJRDgtOgh/SBclg4mLCl
3WkefsYtqCebXkFyKoegPtiF9QmFpE9OsQfk3q4FUc2g+LyxKBjB99wHtlzQZqDxYieM5k0syMyo
PB7huxBqCiw5FNvnIBbefRCStFGDauBBX5E/3WaJXufzuDN8Te9AYeOWXfzkmY11XdHcpdkyynVc
TS5At7KES0n3Bll2VuwQfwDzt4usRdE1QpDSHiIFlLfJfTkqZ5eDI7mYSvXXE4rjT4biG3savTfs
QP0B00fabnQZnh1tEpWDHJ0/2kJeO+XcPCRuCR13qtoBIWu18GYBtB47cLeEunhILiLvKoA+f6LD
Pz2ZbRF5BB93z0mXvGQ0XdaMSGh1A56In3ownyu/HTVPXPJdPVmOhxHILfTtBNB85/E5aJUNkHJL
k/imwEdKD789gYtInDjpxWT87UTa8XQskhC4tl/iHRlonMiQX7yn3/gYZbW/AzIUZVseh8MBiHW6
ofanSR9FK3NU1gPgRrS4KkMeO6OSuK7FRB/XTKbuGp5/vRts2Kc7vme88Uv6TGuf/eZr1nTe9wDx
8paIDnc+YKAo3qXvN4dQodgrlqMVIZuKhvvUrGZhlRguyszbpjDWlsTgdA26oLvBo2JvoqmgrdU3
/QbZtH2dZ2V/O7eBdJ54vuU3MBAhiyPqHcv7DJoAwVZu/dCVI9Q6BArU6K5BeHKv4TUG1SC+5JZt
xruQPhALyOQsmHtWfhfzkEVHMZ6qvG23U5eH4zprg+jccgy4sQsp2XkJEHvxy56xwOxknLFE+Bp3
Vv0www9A7h0nO1IVppPbIndrqqRRqxBRCJoqtzs6daHhvTXTHl/veG+5ur0kQ3lscEfLYB4X6n1z
VzLJecdoae5xYqij1cPxU3HwzEFt2Pkt9l9fiXPWTxiH3T7P8102lmROMQIbrF0azrRLBjSMBHCD
T88W0uX80Dmm/DLm5RIqHNpkZ8mqpGlfdVwQmN8nQo2N8n3qx5aYqmm+M5JZpVuim9zuS6DlRcJG
y30y0TrYJvuSOAOI6qO3bxLHf6it4pN0ijG5rorGj05OZb6B7pA3o7sI/wPuhasc5DqfczblEAey
xH8AeOOan2CdPoRkyKu8iu5rYCo7Ny0QwxRrVw6fSNtAbO2oIPbvY1s29zz9rnTJE3Q4/FDJ/w8y
ll/lJKHpIPUNmTEiKhEMzn4ujAGXd2guOdf6Cnjk4FCJumliX+bJb7+GChT2X7+e+6uiJESrYAWu
jfDYFBwVftXNJD2oLLOtDxV9nZNOOLq3bMxAs8FSYZDo3hMAiOI27oPOQfLqOdG0Jp4iKW8yFyLf
zmBhb72mEurug3pQGt4sj4qO0nOfaAhjec0BEEFdxLENqe5XM4YFRUFPqO2j7RnY1psxV4e06zhm
ysx9q1EG6McWFAkWL21ZAykdHjPgzzP1RL6OgpGCDY+Yw1k/phahkW9dSt+Rr9As26/cMtV3ENHV
o0MHkeY8WOBy7dmmfDVLesynmNrIWPZOkwLLMqLzbLRduyMVTbX7IK7VYeIL1Z2opeXtVWIBemit
oH79qIUJTbBu//pDWLodP0yXiWH0UYXQqQlcYdKc+eVDzzkhMy0CmuCii6TSTLOFgmYVlGt//ULL
D/pvL7SQUQJ6Hw6KpZ/vrkBRwTUFL1QkBR+xDGC16Krh82Htibc2RTdNbThShOCOk69/99UDc9HF
EGbGPD10l3v/B9oXTETLNydmawoS8MUbhmADymXi/FgstFKDV/W0TxFgDCVl21+/uPXLCJ+LjGnN
NtHdWAtw7NfffYADEdWRYlBq4SkDLBd34sbPG/tSAT0tN8Ly+OV7MdXXOibFb2WqqqPwq2K/OMRi
tC4fb+g/UpF/JRWxxNKO/OftzZsUmwVw0p/6m6g+lu/6o78Z0KkMKEHpVobLTrnEM/2hFQn932xu
MjSAxHO41gc54E+NVfgbGEXH9dnnuAPcRX71p8vCASoQIjqxHAACiD3cv6Oxsix72TZ/WGlmaIFr
xISP3RnPOb3Un+91J8nDUovKJMLEqJd0Xkt4ZNYxnzuk2hrlNhcOBSHqYKl241I4bz0Utd/GEWQH
1V5acZCcWqgiPNlxPCCN/gRpUIhngPkOMnqmQzFU4SdaAj52RM/9BJBA3zRQ9e/nITSiXVpnbryq
E8O/iZErCNyQCDyZzCf5QemsuvazEVnz6J4LpZ0vxiCi6dpsmzFYCc/Wpz5DEfbk5FHnn1qyNMw1
HOyB4YEone5rNhP0W9ntuI48FK9hhlx8An475+3EwMkkAc93uleW3YBUpOtL4yZ3UhePJLHMcpfz
2T7GEd6NNc7hOt9KRqJPVsIZjDi8itZSmvU4rTy3/eqrunn0RGdftRSLe3tEVoN7cZsC1sWG0KQU
yb1t7zM7vUxwwu+9zI+yA1/i3Ew+x9kNBLgUlauj1UoJ1M1MjN5GiCUrggbL4YoGiEHnOXS2HHw4
bPUY0jZzQrADelqjfbDMwr3pSZzZWrpb6u4wbNglEFw8z0zEHqXvRhelJzu4QpjmGJuslW5xXbSC
zcxHoIDuBsSV4dg+EhTf5xpIDtPdWB29sEbrI32uZYeehgYzwJIVWR3Dte50zEQuhk/opxydmoqg
B3MfxSWEcQsiuVYTnQ09HKZsmMntDCbQ+AJR3y6YoghHYWm/yBnwFB05Y76EQLw4qSOTSw/CMIOC
OQMGnac4gM5pbjuCo0cD2RzYwXZvd0tL6wrbWQUsHD9nar3F7azIB/fx/EK9ImC3FaQmSHE7uwzK
RzMiixO6y1Xazw942RE8J9hK87wmrh48Mye+mkTKxAsRB3e6pT+FfzZdtS5RRsUc9Ws1BnJVMbvK
RxdUuk2ckrpxJ0Ks54EM97S+FQ2k6M7N92Iso6OfVzuE3u2TYSTnEefESvEyu3hGj1L20ytGwHnn
+6RJRT0phZRaVzAgk4WRTeOmNMwr6Yp8hw7SPoZGRZHZWu22BZi24qCQHkVXUFYEdXptFNN8BVGe
ubpX0B2a7M+VDgQGUIpkakBanTrrCd/2tT7+H/bObMlx7MqyXwQZhovplQDBmU7SZ3+BuXtEYJ4u
Znx9LUopdVR2VVaVWb20WT9IskxZhNNJELhnn73XNg0j3bUJy9NK5ntWqdGhQfTEhFCoayyLm0px
vVbUfYDGy/ujND7L8ZIgCJx/0usphoo4/mkuzZsNS5SIYoUvosFW5AqJOARJY4SeP0fH0px4QiUz
DeopumQC+kyrSPgO1Nt7QqbahVefHlKmYvpqpw7CH4i5nwgns+/EBm8OX7ZtU9/nGZJCZbR0W1Ir
u3I0HxuD1nEnOS4aVUmyVz04AXQidRukTXdvR+ON0MGOzkzqwFTM3SnvPk0pnjOI57ZpNs48nVK6
6+jk6adA1jlxCbCtiNTixTKAkI1l0fpakf/MhSrJXY0UD+Rx/5go5clpNBDaHYmZpjO5CSbOSdR0
7qbFBPqbkBxKhy5oEopJ0k+yJEvGhhxttNUYr2Nro7csYRTodVtH5t9wqhIsZ6q7t7hd7ntpoGaH
RnpmGqRACsq4z7dCu0Zxcx0YyOnm8qmXLs8TWebP/H43yygtwt1KtxK16rq4JXpj7au6iz0+MBnA
dXff7SZ+UxVU81yffsXMB9vIbvGSwLzCr+/MjH+hu+9nICQtt/UryiTHrcVyd1lq30KLhpShUwNu
E86hSinIYYC0ulfuK7BtBztkWjK69Jzq2LEaeIIblQ8qUKumP5uRGd+MaXJPclJvi1Q6X6TFexvp
upe6/cM8Afy755Fo+7TpiGtvrVVydyEzGvZqGpDqNnh5lfiMRXLOjJinQxOSctHcTZJ2TyjhVqCj
Qj6OgK3py5Ie3Uvps62kzyYmxlWuDJ9Y0N4sSNV6b1pcx7RzFDm2nFgfg3aUOwwfG1eHlcEgJs73
8uANubDvkoqBtSkXajU7/akObdxhDA2OX8T5cDCbUT3HmnHrUbFhub1YmQ5KI4fvgQCABa9eW4r7
IejGu+8NvOx+L60V5+K0xqZN0uk28dEBRKAe1eM26nxkJCrecqyjvjTsu3dJoJvZw8meh/XQZHvb
0bsApVJnl5iyvx9o+SVkQiUUZSzOJp/6ZRdDs2RW2Q9JmG06Gg28yMUBlAxKwMMsp6PLtSHqC7eg
Z7kX3xy7IRN0leKccU+Ia1wIkiC2bE55D8xwHodqzegTf9UsWTwMSLQIM7KXY/4MPGBbhtWJgkce
rKnrrnU0qGFuz01iF9/DVG4xcL+ldoY6ye9jURhIQQjU+cMwGztNAsMQcegQnzPN5TyZgqnbpOnY
75dYO5iJGQW43Oj06iPjPaz6+kahSVauFEnSmCGZO9NAyOgSKUObrSoZW17Hc61O6PADeJz6mqbV
AY3Z/VGPoKMmyGVU+eJeCA1csMp4fzyPkV8hsJHGOY+qrb8oZV4+qFFNC7CYaTUCk7yk/Y2+HSIN
VFrtp8F4FhNiAcKXQrFHUfawJ+3RYMsHQEeuhKjmYctzlvhf535T4H7RYlKUnRi7W2uWl7FUFK/J
lGsxx/0DzW+vrTRk0NN8tW8W69VpsYdMSbbXFWJOVNgNPvWWzQe3V8HyYQ4/U9rToQmEkqUBqCe0
u3hj3TkrjsMcWmC986C0vbtR1NIL5iinaBgzRC3at92hdX5ZvRn5PdZQXBpG/lk59vxoU520ynrn
3chMgoVOYb/Y9pL49K6oQDLi9KmMSOdP491bAnVzZYDIgbpy/xLxgZE7mowsaCDd8r3m5UUSq2SR
/qhl9jWDf725bjm8Gu2wVilYOedqZvrzwCPbZldMHzQh89hbakgatSrzQwucd5v2tJ8vTDondk7b
LsNQqyD54sB06X8u9IameCfur0SDnC1Q6+ZVWdxt1c3T04BUS4QgIfzlLllyJA77A+PYN3fnPCAE
6vq9DPtnWsgPVmm4m9qVM9sKqknZvvKASABkdjoZudjU1dJTiPCfS8NIvEo3myPV7eyfunY+FmJ0
t2iYk2/HzTckOUw9U55olxoF95EbZDutDUAfDiMk+4YNZTBtIGB38PBqlfK9oST1EFnosMAWkhd1
xBXpVU7u0FssZuOxiMkGA5WwvlgFwo1ZusgF9NisFC3nwNDznuswxnFLEhEVxbC3e5CbSU/djqE/
hAwqmD+xCPfhPnZzv+Dk4cXsPKPYo2y+GOOD7Ec7YIEYPaIEdlI7cdDyinJ4ke6ys/TxRxVa6Fi1
vfhFV0/rPowA2rHqX4FYcImwqRs+tT0d4JQewOj18wpRbRL9x9BRcKwvNUDcOmSRllfAJMOG5x/d
QbEoqSANcRnUjpZvDTRi+ozSYV+q4zqUxjmNU+M5EZbc5LXlYK+gd5FmlwIcvPs4L3FAIZe8yXgQ
G1X76nPcyB2uonVahM9aBDMlbxBGFWH4zM+130J5cIYUT7E1l2u7yWk/4bqjSKNlFapr98Vy7SWC
yniq+LidUNMCs5uNJFtJZ8nij/HOseWAz1KMt7hwoURQWbO2cR+tzKQ4jFYy+6nmFD6jCuCiTqGb
L7LBlGDvwywKM2UsxMaKjG8KpZ5BEpgPaFJXKtMx7XXmHBBJFZ6sO78WVLkZtSlPipyGAA+5/kKV
LZpRXhTPxAdphtXBRrAdF6j2tHMjnXppbBLuIsJXHbNieS6aegqwTLleUoXJj0xqvjbZy5ViRaob
cgyaqihW1uSEz7aWH5sYC4gULsCXpvzF4ZfwetwSjoSSHSs4ZCcxPExxGwdL3hfP6NOJn7NwCBpR
umtBSxiHbgzVMxW9p4ytx2qmBzBwVbM5W074pbYy8t0MTTQes+nazLYSuK2leRSEcOrRQDLTJXku
p7k/65Rq48uH19HiO4mFOp/11N0rxN28xaoM0s8DZHpcxUcHanfFvJFryrvuLJ9RbW1sre2PjLkz
bwYmi3zZEQka1tCVNnn8S3GafkWUXz1qZIu3TSYveEAO5YTpzI0bx8MYoQZ1zXg76NLYGB0QEzwo
1IumB0czeICm6l7NnGfTjkmPJ8vnZPffYR99VVXG9VMZV6iOdhU+AxXpCE2X0Yei6IPXi3zXJQuW
OMM+Lq7z5mCZk65bbegKqVZ65NTnMNQJbpaqdhSivrLOnj2F7ZTX9UuLDu9E6jkLqS2GFXXprQYf
XFZMC4+ElDY3nSdBQ6q2joPZcdqd5Ar+mGX806BXHi1txDJo6CwVRgFlFAt18Q7RtqjWSaIVZx5Z
YgE7YOQc8CppYwWS5XXsdJrTlanxwJtkmzRRoCbVugQ2U2Woslhg7mHqwWTIqZvnsXfyHcWVw45T
dbZz7RjimFuKoJ6X6DCqPe3FZf80y4WFS+U+uE6fXtjXar+ASvWHJU6sfW04kv0YcAf6cObARK1/
opGB4kapfzLDp6cMA7sXRuoDHTGDN7RVdMQ3b3g9rvqTBqVl3SzTtKH5y/HTgWlpsIUSdITPMFmx
kDZK/PKgbzHLsPQuqFZeJW0X+WgbCs5D9SESveNZdWqs9TgPHyyts7Z2Pn85BRVahW5/2lHOO8ah
9kRjfIl0ONMHNCwrOQ5ndjUcK1pA7kXmfoAmYGVEXtNPi5h+yZpGeMG5Eo88fz3Wd6/nuxNZE8c9
pv5A6GmJMqB71TSlAQ3C+Y5z484usIDmpHaDe4Rvzd185qOn9SnPaHeJ6weGKefWp4rYMAqjuBhT
+j5krstJWqhAMQR0HAjcrEzn1j0A9MKtnqXC10ObRqoMT9LA+IEo3hwghql0RefJFlOD5kmWJaus
a1XMPk23p9vwV7P0p9nFr32fLfQlOWvc3SmEidgwST7GKsMv4maEq/OcyNwIpgG6R+dnjaMcKEG+
JHpBx0FVnCLLfqkct91wvgYEXHP54+UKSk0lN4TekXcms4wZz0GfJfxVTq+vyNH9XKr6alXdaa7n
dCVnaNXR3YpBi3iqG0SaFDr/Rno69TBHrjFaT6VSZ5WbarilrEeulwwIuzHNezxQoPNDXLtq33GP
NDXJ0nb4Guz0K7HNnSOay9RV0y5h1e8zQh64Rb8ACCmxdk9rRi2uZLDPXje0IxaoRD0vWq9vnGlE
Rll46IqODUWt3eZU2ZHtWS8DdblNo4E3uS8FXhuhIJuMCM8BW+En7p03fY5IB0SADTDyM3k5wJMk
4yCoaZLaeOlRBO5thuM+xmW5MkX5VRJQv6YR3hZOsxt2ZjG7ZGN5RnO/2KCDfWByum+0atC1sJSE
lEQxOCgr4JPsGdKknT6RfvnpaM25XdgiOtYnRpqgzj87rdj0nfNLDjP0HyfBE6ItgB8L12/S0qOh
KfUXKjnrjrIrsIAfcaPE60bcAwu14hF4wWOyOGglS+pGfkkrMjAt7LvctT5o47pIuLeD1/bSmrxa
FfYD7jR9j+sb4v8U5dC1B4byoWEb3xIxYGrKCnIMNdVURF+kH3f2amwsNqbaQapELFj5cRDL8j5A
xYn2PLLMVbZodsMTem76I74nuRGtnsPEAMS/S/ImvDjc1SgybzVp0jkaNzGJCk7kHXZIq2iDArzE
HEglGyWmLKp7D2z0+RYWjd4nQUrwp8HjzHtkEnaQ+Mxm9diTsP9qMWVmHaADF2DwHx0Y/9t6/f9D
UWd2QM5fKvG78kfyWf47Hf6PP/NPHV78jRY+Hv1gwCkQQDX/pwzvOJB4SRlbqPR3NV7n//qnDA8i
yXRtlU2XierNNPUvGZ40J1Kjev9jQI/+rtD/E/f0x+6UkPh/Xggi/lRrA+OI3SZ/G1FsFj7630ms
v22cep32rCWeWBHDKfMNbDyfZhpCT+ihLlAcuQz0U8/tvHC1K8NI/gakiQWy+rQQ6Zg8TaMGKVST
4YdNGdnDQgUgj5l0xsoGRRrpslcKf6rCLoBkWX4UZmjsVGi6DzIZrW6VDtI4LVrukDxMiwj6uZtb
m8RyHsnF5Tc5kThTh8+iknLFgS/DKKPK9ypDRvCWIS+XTabW02dLS+3Ec1OZl5ViRMTwJvfeJWJ0
doRwbjXZFwdHI1oZsrgb4nQZriudnpAM/hnWABqkTxFtn0bQq6z5sAHrjljnjKOGJymy1Fapkxqb
hrIU9CE8UEfqoAZnbcxQ9TgjUQjsZcwS33Vb1+9Vpy5n3FisAwxMapHbjt8ORoR3QTIN5KITzYdk
zJrrXKfRpx7Dw0uImfLt7YOhh5xiYQf1psQZ0Y2n6oLntnKJfU/oHXMx2ggsSXZ2jGK6ihyJsp47
wirVzrbHezE7pMCBHu0Vt4TNqCf2RQPGQ6WAUXxPUDh40hTOhQB+vQu7tHuE+tjS5YGPQoyzsQ0X
QjtIzFm5Nzs8pilcnQMPkCTcLS3x3gGPLbmQiDTvKjEb++iohV56UpnzF6Oo+8ceWPgq7TX06D4b
tDeqHMK3jsjcrh5N7pJEL47jwrO1KxOLMuyZqXDC17BEWv9KyW3dUNNTyOMYyuYQw4P7hQ3l3qs9
d0rmt7mIHygyhWXXuGXql6PLc/ZOoD/duxbxclIi+dngL1xHmGXMDcgSyjx1SO0faZrnOcG8piGJ
1hjRpXQQ47csrZIbnlHjVY+K5Ore434rQ7Xlo8YRIOibWBw0PYWCH/dVvGU0jVqa8Gpf74ZmO87a
cIti/HBWkU7vShnJPRgf9+coR1sGllpAqdWM0UnWY9O4Nze1aKfjhFcpb2lkWBfURKwXgxMSjsYc
mH0LYpzU1caAbbA7Fj4lnxr9nlr5xOeYPY9aG1/sKW1PLTUXe1vqg7vWqrHBultiWbfmqPC5XKsn
x2g4Pt6LUX0qe5ujVkXiRJlJD1m/KupzWpJwbon/8S1/m0otFZxKIuDEvD2T7qj13mX+4H8qutvp
+JncYU6tW1u5oOSPpapOLAT0VunYkY096WRq0MMbSp0x72MzZr80WhfNSTOmSJvyKIPz7izoyZpy
vj3rFjjaexi680rL8V/7di/cFnVSr/C+tuZj35s9g3midShWM0XzJecZNO6JqLUVb8BpmkB92/v+
ZI7WUArxqxg9lyLfl1vYTiodqMOQP0/haBRYXzs1vdAZsOSuL+qlVx/F0o4Fna+2VZqIrY2yHXv5
InBCkTFyXNJj0hh3hhz2ZKKtU1XXcoNbS/fzKaetoC/ma1M5+q5Pc8Z0x4x2ztzmV4QTecvJLXqC
KsIghA2xholFwQnyXhEyO2lNfAYLtuqh8azULmGRuK/HhL/JUJoNZYzN2k30dyuMTQppKTBO9RXO
XXWlwcfhrwH9MDWteMHVJ3ZhKytP420J4Oa1D4kq3l2iIP64UF5XjQMcSRYUW5YKNBb06mupEX0G
m8OHPP+Q7cCWjvcw7NRDSt0B5Y9upgbEFyBPxgAh0uoFUc6m7Lv+NvnE1lOi39RZun7Y5S+RIR+s
MSWg35Rv4s4F06lshXoaFGr1OCQYF4vJ7rxRZcemjsykCIhDxiRaO1s71jJvJo3C8rNt0Nxj69Qk
WruXBibeNER1dR0mXgPKstaCyVkJvFa+7WbxnnCgSPj16uX93hZ3AtIjAov2XSi64mDxaR/VSBKm
Vfrypk5NtVFI0W3EPQPXUWN5nlk6hlw/IINBcNTXZp7dm4FdOKb1uMuv4OnGB8uVP+wqxqOZRNph
KdxmrbT4upkCJmIlcF2VYuVw+T3ZKpoCy3b44JMJwzRpCyCl0XzOp4WuokGTz0sWYZE1RXvW3eRq
ghHiK5HhsR6G9lxIxh4Je/lxyMPwauqhAJArU1giKqI2H5MbEvbPdCP+zKfwM2are9Vre7zokzsd
8OUYN4t2m8d+rAqvM6x9y5jmUaDMnV9RX00q8lamwn/F6RRCF+SV6pn9PU5DSx7Ptb2ln+bAoIMk
QIbLf7FlLc/LuG77pT+OHf5RVpKtOHOPUY5Y92w62HC+3kyMMuBKy+yAr54FSajXG3dq42+RkylY
ueAOPDvrb1yE+dllhLykZmgS7LTsNcsGRgdNvdiiFYicqdwVi2FccvxfvtLPTJKj9mEO0lo3mpI9
FoxxYIqAfXaVaNiYEIPhyogzaMvUcuAgsMtgTnRUKLJaG62W7CUHy90TvJ63pZNMO6vjEUl03Nop
wJc0//87Vv47gTyHo+h/QQXa9JyTvz/b7ufvgJN//cHfjsvUKHDs1WkiVBnq/s952fyba4L4IY/3
L5bJH+dlTfubrlmgpXjOI7Xh1fvXedn9m31PnLkmnhZSnBpVAn86H//VeflP3kOaCBBsOCdzZFdN
/vMnzwpWervS4IEH+gS4rrLOUaj8MPp8l4SH3ww9f5zUf2+0+LMZ6/6jbGGhuRMCtF1dvTvifjuY
NyZhehTXJsC1D+GTax16b7lmce+X+D3VKHRXegw9LQ7KbFGRd7t/XMz/6XDwdwfObw6dv78Ei0ZV
ldYJU9fdu4Pnt5fgJFblNCy7A+Dpsd9/EtVe17V4nIhx9wTFVLV6G4XYTIMd/PVvf599fjcH/eNH
w3nSSFnywbp/MsK5YxxmGG3oeSqiH3CI4pWmat+A44K201/dsL7ltnZJp/4I2C2wc/gMED5XZrOc
5jTZOyVRXp21mjEJT1MhBgzvw71Uj4ffGz8QbOAD+2+/to9//cL/gwuE/CcBcotpT3e1P71uVh+l
rrgpuT5e0hZDzLgenU+tml+49379T38WrB1kU46iRFn/g4Qo6PRmrBsqqsNbTZ5CW6IXu/9KMSv8
9U/6vz8N7d4Uwf4AUyKQjD9diy6WV2q1Ej4N1zxznv+IVPdAxdLj//TH6NjLdF1gsTDgEv3Je9m3
S0dYwcghv4Kd7rsCyMakk6jsjee//kl8xPfyiX9/ceMdZmPG15nfyVbvZsjfLu4scRpRSCUNALIj
UYeB07a7pDb3oW28G9gHZJPeBj18nFzlJMN2DlpdPiZUdx6WednyMjOPEf4ViGq16sse5f0nHV0Y
QQh9kAgC4EO4ahXqRkvcpJTYCpaAxIs4xX3JvrkaI68eefxHOf5viU3Mp44B003tZsFs6DhPZtZh
olFSD8MFoaUhM9cdpCe/ZmRY46uTPhcH2RtrYExTgG7IhUt8xsi8M8lrFIlUvzotTjG23+mLS9o2
ZGjtEgRLBjTBBUsCSnsXVcPJis0dvQEZwZ1+3Yv+wv1g36bwW0fWM6JwlFU351+5SApv5J3z+85l
pUMmis6DO5oY+WyXu+FPGhzD3czMwbqyfqag2NoSXoCFsWzI4MjAaJtrhV5VmPaZtBBTqqG/5kZ/
Kgy4DRACIZuRtkzciAKQSWc5ahtHjZ3aqsBtfSKX+DmE2lFNol8tuhzK9lbmxaW0yg9LgJUFd1AG
YCY/uE0nm1ik1ex1JueoJlZIntSIwcKENzmryzPMB0I3rZP+RL2E6JxtY2XKHzQFHr8J2F4M7jmu
X7RuvjUFsaI4+cEcQ2WIopJq3fWWaXpTxAvF8MzijdDBiZzEi6GTPFWYZTD/OQ8GhuxVQ1tInS/F
MSRImGrZR5n0PtVuj1WSRHREQnqhxR1nUKExZbZJscry6JArWAmpUWJLOVSrWtbPWj2rqxHT3EEl
ZDU7iYvwfk9aMhHxkkexDc1F23djOe5osbb8Pp9H9IExXbt1qpIYTgFSG3NebKQSfVqq9hEn0Vc2
j79IpBG8hC/hJaV7MVhvco938tdRajOn65REGAtUv4z6YRVJQQMPaBCdvN8mEmxTG57BHo1WkoGw
DvS0LgL0FW9aRHakNgMP1jzOXsOuaxUV44dVlNibYpAPpgaClQwF3irT+i5qk8hUVxhst+9nOSv9
LitTnKRBzBK2g32JQQh7ea3hgMFF7w/kLY9NC7xCGcuzWS3VeTBJT865lOdBU1CUrOI82otzIIBT
eK7ivNhF/Rnb06XrlId4gsmrhu4v2UtnN7HHAkAtGsgR+aF3bI7vs+4lUFYpz3PWsir3UCefc7O5
NRGGOQFlv86fmBu7ddsqTK733Y1tUmzRj8Y+Zn+iLuPzJIp7aFnyHK+f9DCqqALgkNqxXI6daMMv
VmzvdgYxsssak+SrFclV0eP1UNafzqyR0zNOGGZJ2ujz1jbjTU7b4BQjgGCHxbcYPUqjglQ010+4
3gI7c86ci5pVjiNwMa3CoxzgVzG1Z0zkv8q49HMLM4goD7kRvmjJHYIc2iRMpumjWOqnkDa+Wcmf
75fBShjDWxKq66ivP1W1+ZQJ5B5QMt3Gat0d5svHcLB3Xee8JYo7rZ2SrLlR7Y0s2lH6+UNj+qjU
vj80Lbe8YoEmBLbVXhtZ0qxpe7xxBzgobYKqJfbM70/pyHm+IUcFGp21e3bFv0j4qypPsteCqiqu
eRdtpIrZjIzLhoX3kWbokx4qD72l762k8HXJUFmlpbt1OvfLzLRgMBtBfJRvvkOR9dmCmey3+Ilt
ZpcwPCRVbj9NRWUFVXTXv6QL/7iRpvpqpRgpV5Nqdl4Tp/a6iJMD3K/q0MdTvFtIYMACcnPiPLML
RZtD4ydwsHVWtNt5YLmRxhFuFvhA6z6OjAf499OXOsXDBbC36ncOr43aQYN5kzmH9qJkwsLmNHuq
k60He6nUA3rLFstw+qAM7kIvn6CeRyaVP85qekwrO3yAYg2k3skNqOSwhh7yXBnX+KDilTUI5QxS
y1rpGCYq6eprk9X4mvwVdhSe9lSrN4RaABCsjKxzg9DGyiMX01+GqTmHiT2S2Mw+c7t5HpqmPSAB
vpLhU31Rcffrpnv+e6b3eR12eAwA7SRric7sgV97nRVMBMuU0S2ZJO/51P3iFkSYXei3POTr14j5
XOCf7djxKvTmUJPI5hHbU7itYh7Bh0SINHBdRv9V2hE4oyJdzcm1dOwnK7zINcAhDHiOPp1aJVE/
WCvf0pZIwoBfkeCaDaDcPrUdmbhqnnz9bkZJM/OHOVcgl9B8s0na67Bnu2I3xZEIaUEMPUIETt+q
PmZTBFBNS40968UaZYN/MxrmkfUnZHV6hGb9FHZv4GueDIIiLFxMIpTu3u6oJNWLY2/RRGW1PUBq
KxA4+DBNrpQB0H1ZuMMKOvfVnbiDTPpwrMOGlkz1ZbDw1rQd5s9kEGeWOlsFkwshyEvRJhddAs/Q
SiR5GKLHhaLR+zrqq2zVt7b+aF3rSmnPCz3kD3gduAUVVGcoY/dkFM41i+WWimBcJPy9FCobibaX
+Z2Z3OAJm7X4RzWa537QuNnaUCHaPW/DRxdFhwINmsfzeZmiU6TnR2HQyCPADeT2csSisUWH8Ls0
f7qzAu7MkZ2I2xerBtAWxtqty2yFwqsQ0wSF5/ktAZGj9NQ1R8u34/RBLaYXhXQj5hQccbrNNTOA
7Y9xjOPePESQjcAf3DsY4hX97hA8fvD7vNP5esxI99H+IU9jguuts9Qf9tJ/O1TxcrTf0+oT+zg5
9kDArmLGUNYm51Sh1cYuYs1HN5qQ2tdVMW9sa/iZcqLrdVD0pf04pHXlcSGLK3zDHTwsDyRj7sX0
iNlm9DRB+6pK6xVcwMrg0dtjkmqIFKukYAdOm/hVuHHWVnvN4IbABHT3lSRb2+Fs3EZO823izPQa
hBZCfXXDlZJt0Xa3EcTWlaXKAAz6em5bRrx68UPRJl4MeGNdgbE0h4gfuGg/a6NZdRn96SHOFBqw
95URQ07sSYfHy50Jt1A/Cy2TA4WOu7ayz0WFAwqf3qYPp6tZZ7ckSS5T/t7hVFpl+njEtwbiVq7t
cXoxq59DoSubDC0+XuaXWI1/JHiQV27GFhSgecltLdtZRfXotjEbDDTrWneDiDyuqPPrPMd5wAVc
+Xg844c5ri+LjpWH4udfkZr9inVQ7TgfNqAJWw9cnwi6OSkuRClJsPX6zD+O3KSTRvGMKoWtTscb
8ThrFSdz9mgO2jWnrnCjxTydh5E67KmpPwsXQJab/+pldEJVIsYfn7TUBvGUCLD+Ay/AJabswVDQ
PMVQfnYg8RgR23OEoZPt1Y7NAAFdY69CytDVYjOPL5PI0M3LS9nM/OnpUqnWhRey7odhHc3FzbLS
h3oquZMYnHJt7CxQ9ieQkZsZIsdK6QCIjS9hYmjHJCWXLRZo8piZA7YXn7NZ7nkefjotz/moj7/K
EPtuDc3BwbyoabQXOXu1oMHLHTlHsfqIvBZVtpXil6P0ATGf93mMA3OOT+hrfD9oQPetyEUAm5cv
OnoeyOkzZ8zu7I1wuIKl5fbC2mRciYFnHVyCdrUYyovZ0oqX68OBvvl9Oaq1F6t333LBHaufNG3N
0eAB6X+f1/wbPbU2uT3sR31C425OQi3XTjdtO7d7VnJOdoW2fFg55MGw5niv0tCI1suJRD3CGnvF
ncA31uHKTDJi+fZcPY3ldEKqf1aaGQ9iEShu4+tO6LN/O2h0lWWGcR01Cd4PLYSuOD2aPUpyMfUJ
zHS9ue/s9G4jz36wjkUL6G/GcGLDO+KH1ZHIk007ZdyoimNEi5xvcTK4n1Hn3vkwcQugUh4Gsz0M
FnB/uQSLzJ/1mjvRoKhXOGz7vuEarTFwrHAXQiztd/ZoPdki/RLlcpnamYou4z6ujUi75cSt1aQy
HMvKRyLztTsqt7k09uOcr9uaG1NknanheKgWlbhFhmOrXJMoz71mwmCA4V/1rBknbYjUDnz1hbzF
AQjHZtGdp0mjFmVpwLHF7bxJXKRxuhhg8XD5JtSWVJrvTvNnJ6ieMmEV8FAlURSZGiYvY1/rbbRm
tPW0ES+WiSesYv0FjgFyAAsoZzObrleLV+ohiV7PE0QEuL9HBtU3PKGBkg7bZtDIDdPNyUya9qa6
ahTjGaYna7oFIFWBdj472s8w76/OsNhebj3NufI+xeJKXZQgroOcZApiWeZWYRvEKZ3DU0OgA2ZP
e7aM6EedVBc3njeUVX11SPfaguRcjWSqpPqWavar1jEG2dEzpW47hZ5v244f6cN2PR6sw5rcIttm
shBD8d3CFFRGlkJWfMrBksi2CzKMIvpgsTRhyKKip8NeDWOna5eRg6dEqc/YPlFy+GSlWveaEJlY
FUmPvVWlYPbJbqK3yOZXnRQetnm8bXMW31rSHRQYPB7IF64F08U4g9g9TCPTWu8yiBvTiLGpv00l
oJmmSR2vNWq6ZwpQsHc2cZnrexEWBJyaOx2P1Z3FxhXbZ8tu2MqPo0wAGTc/FWW51gZxCHFfWX/j
DFw5EQUPw2QdaNEM8oSWNKOoLo6Kial9ZDmfr7TJQh1iw5GqugrV0gDbsuTrRMU4rvF11hTSZ6x/
Rq8clK1s5UvHUdvTq2hrOOFeA/6ogBdfGQVPzTrEQYh0ERb65HVa/pXdpf4w1PZmMeOFEiAyQ/Uk
zfstQdk3TfXYVSlxLE28akTHPY12FRgkW8q1t45hNpuJ9ZWhpdgMR1YKs+ONonkiqLOL5mXfalNO
+R3zu+EWD12Rk4cdAC0ar/ZQr5UqeQ2TjCK5eRKHxqwpYKzUjlAIeQi75iYn29Iv+uSZeAXtFmWy
UxPJo7PDBaMbyVvJYK31zjbRsn/IdP/brph/Y+88diRJzi77Kj9m7wWX5uaL2YSOSK3FxpGiylya
K3P59HOimz1oNkFyuB0QIIhuVGdlZIaH2SfuPff/u5iAyPEYj/9zEyuaAtOmX+Z/ql//A9+gLz//
ntf3+9f/geuD8G+jUiGCl3YQHRkjyr/ZWcPwB2N9yazNY4Hq+Gen69/2Ap4kF4DBA2EXAMnZGvBH
f0QGyB8SizXAcimC0AWZ/J/sBc5riT9PE7FO28EZEwAl4EwBPP/kf54mzqhgcGZO9iHnw1+qX4Wy
bjCmHjMpkSjoQ5nap86O2VL3r05uIcbo/s2M9hzE9g8vASghs1N+ZkbPf5meVoEQtUSUe6ja2b6O
/dcZO1DHUlyXO5Wj5bFN02+iWlFDFPFVTRrjnsGy3o7um08y1ZIQB0QqvL2g2q8kEtV8VYfOdZMI
snsD+hVOTAu5/squv849ccpUvqcmR2SXdaRm8Y+zz9YynZ+6pdqnZbfqrC13CT5Lg69K5eKSgCQ9
rxbbELVCi+F5Gxu5yuzp55kkx5Zn4jAJuSqZRflkKqpzhZxmy50PvG6FFwFEhXUVBJiOPONhRMwv
QWVxOet+i7Z5xezd3InozSGesFPhx8JMBuvHWRUCC1eggm0ieCgJyJeCo5KNa5/fT1YM9RocbI5P
ZDD1e886Zp8W/a3qwgsC1j4XFrcmQygpxmIv4Cwj5zRnJof+KidcB3nGYT7b45f2FVvfvrsEKxMQ
9cYBJzq+2QIa1btRZaZ+j6b+7+Hyby3ygc1n8J+fLlcols7/q+v0z/tGgILnr/tj2yh/EKp+9s0D
B2U5L/ijP0zyzg94EwELSE6aP44T/vGP48P+QT5hSPKHC4SF+IT/KD2BkvyvH14gY2y7COfh40su
9/l8+dM2Ap92E+TEXh6J/1yuEK0tRIB3iFaXEoR2YBL7YBrgk9yeBgGbQ2gQaKfK1ZekLs1PhAM0
zapSnYudnYhh9u4OGOZ1HrvTLfbafEOiR/22wPZcXKheab9cMNuZe0Srtbv1HLNcRSFnB68S9fGc
+FN+PcDc/BlmaGrWTZouuzbxmGlnvifuG8Y1RNnFE2lc43S7nHPDao9iLRwoxavgzDwUmkQtXmZA
WzUyxvQikg45k0kd6y3vOPczn0uR+JhdwAvWqkdvFS+9dZLYHxzMG6wlvwflKbEboxDbiT0Qt7wt
e9gvaMAZ57/RnhDjSl8UmeSiMl4uiR3AbDLeNshAiE1WclTXS2RBYary2VH3o7LFzi7ysvFXqaIp
2bkdhtKNldhecHT883+pnCQKX6c2r/UeT7EASZpjwRFzQpMQO12oKNXk4kkqGOEoIDilIDQOTqZW
nyXgpZuBbmZb2ct52hLO7AYwcspXBBbGQq48TttRN+G+Fwtg5pEAN3tov+D8D9chfg4kULbyDkgK
HQwyREuNlFyvbXHHNVfsS+LArpxOks5FQmI7SNqNQiAER67f+E192yQIlAL88uf82rRaWzOhB4OY
QbHWQf4KDIrFCgOStRf0TC7TPPhp6Sm7l52hAI+mZoNAL9oRupoeDRfrWxbgaRyTpNqkYauPaEwM
FWpxcB2nuE/IdL0bJqNJ3bNUCDes2VvOiPqk0scpmh9DVMjtymKI9xlUTnxf5km4mZCCHXMlyq09
mvIitAuO8trHncwcE6sKbWJjOcmeSjr6EirHHNzGbXYLEbP5UAO6eNT5XHLRLNFjmsyxTjoRfNUM
ou4OGCPCx6ZZ2MQUj5lVo6QSCjiu6+dfqSucZwGPfeMDnGVNe2bu4DnDPT6VR/ReP+O4kx9MLR1W
JmhvVkOizAfeW3p4KkYnGf1VXo8Xg58EN5Avi503LMichIrBthCbdwTKSmB0FTpvEyOOayfUbLXc
0RyjLC+O2p8j7DdV99j1lbrxxqA65F7pXYzUD9cg/M85enVwV9eJwzSuzl5hU2VvvKPFfpp674Lb
pDhAZK2v88UH1KUMOZIxeqhT2nrLbROYAcdRgzk4rRE3xWz8kPtTMK8s+Fo7C7rjlZxbD6EjoQlo
/fnYF1NLtDzhJulJC6bU4LzYWrZe+jLRO1Hwz6NNQuKQXpkkbx77vB8foKTV5yG/3lpTGr0x0Mqe
20GYCxMQ2rjFRZ6d7CVcXHb4SXkb2FF8rBdo3gzB1MbOIrlrmyH4xdi72VO7zS9T5uakbVhHndfl
0QTxFSAevWE+y9LrN7aEVkc3qi/mwJ7PoXa4Rvz+u9cjdJ5cFwdb0e/pACuT43TDvk11uHMTmr9l
Es1nHQc9e7Mx3RU+bb/Q/niXVXjCklzOVE29dxezpHrtq3T5CmJnuOMXEt9MDM1esMc7a5jx5YbP
idnANM4OY+Fn+9rPWLOUfZU/1XT5e952Pi3W2OyiMK+/PQscwCLZvOCmp0edxAQRuGzNbegM2sU2
PAuwAUOykl3g/lrcBL6BLeKeRxmXEW7Ax3rKh6skLm9rTLzXbuWqVyI5i/0SRAzWvdkaVvac2lci
ze2ryOTRtQXW4m6ezkNUZHPRZQX1aw9u9KZoelohhw/qqe8VkDgmc+U6Hg2OktxRJ+Kh9UZJYuD4
ZeirnqQVINUcNczkLyziZE9u4zsPYoY8QdCtFa+7RsxfSTZOGLmsM6q377Ls0M1d8wnGA+JFlp+4
SwhnaCr3PcPPdiy6oNg3fpo+Om3W3aNbCa/RHTIm6xs63R6d31On+wgfdrhcDbg2Puqqh58C5uqe
fRZWWz494aUmYeJ7xg47I0pvgoPWwXiy2PDs484ZrgeWaye3cPVOpk3zPAZBdzsFmHNmH2aul07J
HTdb/SaivoKbpsNfc5pT1AnTsQeN1DfWwGxLlBwmV1Pvxkr2kCc7tpOObXDh8jpZJnbYaByiGFcA
AoePusRAuh7c0UMNvFjZieCf5jkmpWVbEfl4lEGZAg4UxHpq30HAFg3Ni0RbKrY+Ua2fnlJyT/x2
fNU7sbwYkLGw0F7aYxJJ/OI5w7LZ5X7D6mqKawND6iaTZXeVO7PZ9rLDtV1Zhp2EBSjCzzGSM6Bj
46D7F+kDHHBrTNdwNSwANp039ne16uTlAkbup42Kidl9n3JdR/yOL4rRWI9JEoi3huXYfsohH5yx
95k+H9o1+KsljtEjyOoGyIh3nQI34Vga5k0uixnBfBzIfWhwr/JMMJ5fuxFTsdJJqvVUhfIjt5d6
Z6feh9931ZWldPAgcYmj85k89IaRzzE4u7fzmaqjYn11fgNPTeE5+8WgvJx1ylywca96II1H5YLK
bRNd3VbK9Z5CaYYtBDP81Q1pCJbIcPjSAmwlaIQNLjUE0ZVXHwENdHfM8/0vk7QFzFHDtL0fh+gB
LjWG/aZzd3bSOo9BDFMRI1ft3+ZxEycrd5iiu0LpcD8mXLKj7V3KuGUzLUrfBjGEd9mH9knyrtw6
cBJ/Jj3i2pU149GOTRMeoEIQEFx0Mwkec3dbL0V9e9a+HzLsAIfJw5m3BHAPxpFk1X3stOELtYD7
OOFGmFc94rRfsrT6txLd8Y6c2tegKcKtlUV3ntt2NGpMP6g7RtkdXI48InxMlpzGurWOAiYRyHH8
zIxdrWb5SusWhGmXxuPJ7adNUHG9zfg7eTR9vEZszG5jatMd063yglUFSzmoFGGGXWSh/gATBG5e
9Q2OtPZZ2215M4yDT+wo2449953eoTnPsc/hWbJSJzy4wIVvQocVfECq8xsFmsCKnZ2XKHN86Oss
Bu+S41kIndbJj0FBQAVPdnE7VjUAn9afkH6HEJy3ELhnQkfz8V4QDbJC8zwehT3rG+yBI58TT7Q8
HFGI53hJsAbnLoYRjhXUMxTTE5UqiWSuPT4MdqGebFJUn3yCO3c+JB8QrVgFbmrWohdLLqhWVBAf
bea+5YogP48ZXcUNhpc7Pqb9gI1yUl52ygzsI7Z3DsPCVEXVAVOW6n56ZRay4sG8ODswfLxGXsYD
Azuwvu0JEW1DlETnXeFenq+jBod0hOaYHVkznRJNppei8H9dsJ9nvnhUIiX4y02vdYobuPD8U5mH
znsa+i5bSRZVhFlElGSleAUD7h5ni3zuYUy8TdNb0FS95aNNZjyF1p0k9Quz8SA2xeKwemzAJlRG
j3vbs/w14azriRbhIi2cEiaweuJtwSUzS3+NhYwRI9x00l1TPBmpd9UF/pvTQQuZBkOWak5ma55L
TLplwS+mHNHnlPj20FfWqyr0NWHFjQcYQ+4SCLAnaAA3yey7zx77+7MWCSmzLXS7Q9bJgMKaINLn
vbdZKgDBlV/uQ4wpKyC9gJ8td8IRDC2ojOQ+Il/lZhIJZFVBtrLm8fuwunCL0CZ+LIlbO9RWPJ8C
t7OvsG6km0GNrB1lyzWHIQodWCh3M2vYdd3FwXr2cTfUlVHX2iq42fNsvglsfrhMMj1dTEmfULcG
ly74oz91rbe/C9L+rAP9h6kOTSk0JCxgXogw9py8+efGMInZoKW9TI9Z2dHWWVPIqmORnNIBoQYP
LF2ar5paCttDb+f/ZqZEf/v3IyW+ubBR4npEAAvnrypMEGsgCpY6PTpT1X4tWasv67RIbmQe5ff/
+uc8Swj/JMdDm0s/w2zPOXe/6H//8nNCOczElJR8q9pt9JbPyIwLaVbVz3/9ff5xUsc38tEC0/Tb
EnnpX8ZkeTVjQclDdexrDN2JhCEqeqKXC52aW7Il8uhyiBJwNbNfftShoqMeF5XcWHFybq4BXujt
v35J//gWhyDwfKTLQAMgif2l9+9tIxNDl3FsJr1csemb914G/4MxXTQ77ImS9gsfHO+z08an3773
f+dH/2Z+xLMssUL+i/nRx3cyf/zPLUG2P7vkzyOkv33p7yMk6f6QAcnUFH2uzWUlkZH+PkEKfeJq
Pdu2zxbS3wfWfxsjueIHQbUO7bpPhXYeI/3fsZJLxm0oGEoLEXpnyu1/NFZyuMj+7mPFHe7YjISF
66Ko9hlh/PVj5aDIWvKl201FDxUak0qyd7qWx9nK7OckMM6LbJQs1u0SFpcpfZ6DeLo2Rzmm2QO8
u/SGK04RPzbO/neQ5tHjog2MxJhCS1zGuu+TZ6VgI9BdVvJ5iPGbuLXrbiA2snmyi/uGHMGnMKhQ
CyW4OdHsPHOSQLWu9fiYBnX5qBatv/sg9G5au8wOrl/Lk1iW5Niqsr8ldJt8dpy1TNbPPs8aHZa1
rI07m30SgAcgW0QvF9J22Ee2vZzvoh6YHZmFoqhObtvck0taLvdDBC3gKJKlfKjhpgwbYLbDA3Ei
ZXQi8MphtW8XvlhJCoDh6CqgLiuP5JBvC6M/491Gk7vildAjL+FoRNFpiN0w3M6j77aIHWj2fBjb
6V5FNGzPpKJH39WyTJ+LM1bOwW2jBpJs6BGry4dbQH8mPAO3Xu6WNxyIejwtKMB+mZia+ZqTsHkv
3N55JJwEwFEbyzvXn4M9VqtjwgyR7HKLlOJzSoP4JAzLH46eqNmNNrgmFbEWAhYewgif9SHJ5YTF
+CmzKz9HRTDbj35XpW89UKnvvrE4XWxkqaQao8HqZEOgfTIqqp+SOhA1uNlrFY/QPYii3/NbAcNg
KFhWBTyaaNWk9XIAbg0VgArl0iusMn8/5xHcZ1kJU88wksE+z3SfAs5dm0VFBQ5/qDKItlW6ppqC
LA4Wb0PLiYKfEg1OpR7Dk4U79tLX+Rd4cGs1kQ+hoABWzEQJtXigD1eISslDtgt+7l7GNNIWJcwa
Em31YVdIybq0935Bx5AvflvykCPzyL33pGZWl9bQ38N++vQcfHWRYt+ZTbCoMISmeztbwDUYomgv
hCnvay9Dlafb5JL8iuAO03b0RnZ7CjQ07cQW8GGyb0wov1oA3hnjO6t4xSrSs+JA7YegJ1WTouB2
S3ohW1OVFGChoRQyPatPnfYsCpmlmVZzoTp8r0O6ybS+l9lob9PK8RmPZMZFFhg9Fr4/vLXYnJAa
DTzv0ShhUmAgy+VOVrH0DnZcLh9BCab+pberJEW8moRcpYnIYGY51jhSwhLNuxr78wizIkNNHx1X
0iLQHSav9GoTAw0Mn9Wu8sIBde2srGiT5CMUHFtiQNsR6ejix7RG56ZrKehROrXizVvQtAIMVeQg
7OOy91+wJzbWNY63pN0Rc530u8lhQr/xh86laycwJtiN6AtQ5U280Sv4VkHOZx1I2gTIMlT9VTxI
2JhOk9lEA6CW0/eJxEZIRkPsjC+Gp0uu7LAgLidWlqzW6ZiwddEztItVvYzVAdW2eSRfD3oGluXm
Ie+qWW5Ty0TZzxGIxCVMFoIgvIBKEQmAUzwTLde7a7/K8p80wVG79eIY+V+dN5a9UUFY4LSwSZhf
ddJqi7WmVx825VL8amlI16XwRrWNWbN3R57MqV/VqRuunKj179oh1dfMKYJvYU3aPRABFqVkDgTt
JyZRBMEl07UNrk9Gbil/xCExuU9a+M4TZgVMPnbu+Lsi99UhgDih4GfVhAgHVE/rBW8GlKmgzAaG
40uCM3cGFb3uM5yja37EckOSEFO+PPEwRBdTjich0+34NgxaXmEu0C9VmGHTHINxvu7x1p1060XT
qq3P0lHhKui8MGIOEGjGK4JYo9vYksC4ZZZEu8wSSMqmfl77qLrvcbvTMI+GeKd1rlV1BCDK8qAu
JufI8iK9MORrQFNsm0fkjN5LaWCLOKhLAC9G4tinowJQyhVZbifLtj8naP9rjxo/2yqwP7RDcun3
NpqKS+pya63pneitKlIGzzgvQv6qniwz5Mzp6PjPHU5TyryBuJJ2iO+5LVO5b5ywe6ycbPpsTOp/
s1IdH8fzHH0I9AOqEJJPRqBo3TYZqoesp+lEHZPUKBlyTl7phOrglI23KbuBpECtM7jkvhnwQGYR
6YSyGBZCRAvxpnBHNpu+091FLmb5KxrYfuqUmA2E5/YhM6Z8D8PSgtTD9mo82G7vbUk3lpuCgKND
WYI+BJEyXgdd40E6JtMr280OP7CxFTpAcnQu+zjzkrWrlVNfzqWHMr5rl+qpKRgBIWsrubv0UPvH
2kdXm+fMtDdMYXwgWbZJ3wPL8u+GfvausiaPbnSbu/nKEfKLq7mFD6W6t2wImHKP01SfmEgiCnVY
VdGvc1AF3tTelym4r5XBM3HDazHvNHv2c+6QCoUSvlruXfA8xzSYYYrFgiCLMPuJTrh4EoBYtmNc
puaad0+/2YtNIx0Yi1heE+wr189Ig66/h3BZbpNokddULsTtEl32OjtFu24iK02OuvIT3F09W9yo
Gvi8hZO3cexU3Nm1Y+Me6aP5zumtpX7QXWGdXOJY311H84ABWEIPF1dNKTdkMA3jSorOfAqc8u8k
Vwx3U8Hs6EiIef6Ka0epm5nxGx/GDNRNNXbmK/aKAYcDTZJ16roYChDS7CjbDWoIHyJ/7tADB0V4
qiXR4as4qPj/GUSaXPO3cZgBJQyHTVsRsRW48GrINTbBnQ8TYh2MHSczb67zPFkdg0RjwK4Sxhbg
XqMwa1Z1MJGYtIzmF3P3qlnlA/9ue0n/KxjNcCRhu74cRRueAiut7/IKEthvW6kEDN6QPRW60fuk
KTu4drG9Z/YsTlEb8hc5bVq8ZFCTkjWRXVw2M7+cs5l34BUOCX8YVdSCAKfKLtuhJlo+zkgGgFdM
pT/S2Yq/TDeFPsaIQSs+sT4iAHeak/wWoVF7wRuPRM7lyzV4gxpNcUku6Q1sxOWewjTZTClqY/QE
UtWbCtX+megWq70bZdV7lPco2ANPj7DBl9RZxflA6F3Q1G+6MkKt07nVHzkRqwQkxfGH1/cddF1c
HhR4VoyquHHwAzlBfgx5SVvFmTmvM2lXL0aq5muBGTvDsgsxvBGSYjEarcR9goz8kv2SfqwipMKr
tq2C64qxRboea1JedXNGP7nEjt5y6s+btg2j5UCxUyG/sGP1FDOJ59zBCuN3bjQwLowcIndiiqYN
onRSGOBANe8yzbhqsGUvN4zmAh8a2NR/GFMFW/iXOA7KJs9vPJzO5LCPJTZ6xiY2CqYinK4gJ/b+
upM4nKAVR48REbnsKvnLrtOZRbKuJj1spnDyX8mTHJKHfOqj28YHwLnlgJHfhtoS2sNE4vSu42a+
1aS+nxKwWjbZqEYevMqzCPUJE2teKX5nBzuNhn1gDLJQmFXhXbpk1lnaPLoPgltnU5N195wsJn3w
QPXejrOibkuCprsrwA0OO0JxAqDAo2UDmiFUa161qJwfsG6nN9mAOhLUU87MxWvyr1JN3j3jlpKb
yKuQo6QkJm4DXD/fnHgZZtAODi9I7J/hPNUbSqHgKZqiCp+FbYl7ux/FO5n2aN6jBIqmaFzk0+Ns
olOCRvotD4fltrRb67OSZfZgs/XF8NEx+WS2Hf6KpJ3WsEo6PE9LF5Tfnj+Z52WcZnRswHhDlqzp
xg8TO1vb4ZDpHbCced6kUMSSQ9OUgqyszHoCDVAM26Kru71tAnNRJm20hsFs22vUa+S5zT0aRO0W
6NFz4JhrmLTzyyJjVglJVs/8tyFJ7UxMpl3uVPWlqfIw31gqhceqVXoxqc4+OmX/OtmmhPdQpZsl
nXteiNu8xxVYQ66mGg+RJ49pSyZzQMbkXTqGBg2dS+Z7ivp6ZXN4rTwrecZpD9WzdacVT+GAySv6
xQDv0AmvPU4qVttGGuTeVnKWBCTVPk7n+Gds1d2N71acfyR3wUZjw4ca2t9XgC/2IyUCzLdpwEYd
VdXtpIPk2GR1t3NwjhycbswvGgXPcATudxdacyzX8UBphISzevS5+9A+jx17uEi9U84gyY+S+1Rz
NHc9L3ReoDmOTY5kf6jiizrAEAhcFa6gYrvZuwT7BdYA/C4FzxMLc3QqifOImzjHdzWa77w5E0Cz
sZBH3LzynXWDAzKsEeY08oCsLWtuL9rGNRSLeXYCyjt84GH5Jr6Z2qrw4/N1SjdWJzo+irltT0wp
F/afSu2GJKGrTWePnR07l22CZ2zdaJZ5rRrcXUpiDzhOGxFkM03tBQQjgBZ1ws7CqhuyK4PWvgmW
QK0LKxOXXhU/8tjfCUDqw9Q/e8vo3/q4wFbEwy7oFPJ61TmMX3k7hzVgpozGjVD7q8QyOl9nc188
V96UvCBKxlGTlIJdkG5I6TLTR0qc4q1Au5+ymTTZ1byI8CDc0T9WMUERe3uC1M5tOC1vRMjcIGNp
b/LSZ0bQmUPvnLPziAnR9Gle/07VGa91HgSv3VwNn/XSXQGxbi66IoNWSowANj/UX58uuItPRblB
ttRU7VCLyCsKveViqKLuOiuG/gyk5Z6TTbABy9YTa6XAsPitFQCRKN3rSoTjowEJvsHuarxVX1jm
rYklMnHHHVDFIRAxs9d9kvCkdkUUThdBFI8PsWLmbUts5aMvud2E8Hee5YgXqRvm97pWatgMABbt
LdXILfjusNmSelkw0kZlu22sBrFclbP1W7su7BMYFk2yFnRtdMOWV7+bkuJpk1j98CssYhM+hmqS
oLRcrelMjIs1htvku3WtEaxUQZgY0gP9PqmW8USPqOG8t8lqdVtmtY2tYKgov/Pytso8991NLHHj
ZoXz3WVW5axyvygzkjIcjzBEp9iJsKCRCJcpfc7JZAwATtdu+lDXndaHCZ3KtlbCQLUumuV1SOrg
GDIBOk499udVNkG5dvB/iMN5QPJB9qZDfBH6n5WP8nhYe77hDjPaWA+snpGgsAhac7/UD0kRmg8X
2+LK6pzy4Abpe5tVyYXXdQZyZK+QrY/MWejr8CqLuAoem3A2h04vnnulptmBXq7brN2ii1rCvbFL
z9pBnc4MGPFSk7rVpC4EYG5Nb0VY+rlkVJfjWO/SEc4/i5eox5DU2RD2syGyf9X21F8T+hu/2FOJ
ZyeZPfbuOSaCV7KlifNSka52kNhJYMA9V5ysEIbW4xib5UEbZxCXZKihQa+SKUdikMzlNmXzj7t6
5kPuhW/EmJbRtqF923sM50JOpBRtNSrS5Yqms32PNDfWbhxRF+WqA66WeNZjLWN5CY23g16deWfm
1PDORy5trznyBeLmvsxunNjzv4qsly9MZuyVxX1EJU1iuc6L+jqI6ubLb5X6zUjtXU4Nxkms3sU3
ahgrPjQSqjTjhxZSl7N4bIPJYsG85rQMDFYeSNXzLmMMHBCl9XiV5V53bgt7xTyCVF4S56ba+BvO
9fNepFZjsPa6KrQJr+sDhKH+xMed4L85WMV2abxDRyeW7cpwRrcwhAPpejkYF/IX6v7Vi5tzqQzm
lTunK4rHnHFgsI6ZWN4QfE0MWlq2HO5JyYO54p7OxakJSv9DWZ0PkyZR0zof2cY7QHmZCwRWTY58
OZ2INROfeeHUL6J0kF+RITehA0+sW6jWsK078qbOIZRY++VsKGGRfLZHKvFiN6CUg4k09x3tnW5s
WO6Zqc9R8lK9+w1pElr04rqINXswV2OP35mwDzdBKoMvwfyDgBO3yKEykkLJKe/KV2IRunbviL65
yBrh3ZaBjcirJOGGJ9gr7s+bpcOIkaZdJy29B/tyhRzBIa370skcUAIdJvR8U3q5X28HiHjNPnZh
urOfMHFZH7MIjPi2L51sn8OYnaDaxdPbIGiw+Elk99zPYd9ieJugbI2hWBBE5QaAZxjNDNCGnCoZ
n73zKEPCXba+AdgbE37oXYgOKh05u0P24YIDYm6RTpazI5zctghX9k17ioB9v2S6p+ni8RRyk6sJ
yMvKtyf1CiO125faFScGImG609LTe6a1xbduSvdKk6kLeIzFHumgXdiKm7RX5rmJguylGe0zLWqO
xXkNIysBZi/sZh6x3tFY0Bd9MnO8sMQlOXRY9YOKHuEe0M1PLsfPLJzsE1GPYQ7iuo2LdVOi11M2
ibarLg9K5yih6um9ktGABKsc+mVDIkL41QZ9+1QIF6B5npY81LnLSG+VmnBmNy2YPdILWPk271sY
4yhsPAUBIg0vJrdlVppGmbzOppRwtZDzkwM7U6jYSs7/ZQMyWNmbQJuzMQbsGuKzpG/szQCz/Dor
C3aa0ZxP8L8yWLJh07/xSWrdy9a2+z1CNpDSte2COR4t0Ckby+vUd+zgUNkhOMso9mKN1IJriXNl
0lNRPmXe4J8WEnsBYvWmEeuRa9JfWSIa977ANoHYNAAyXdvz5aytHrzzMFkAKtqpUdulqIps6wKK
vCMlOK/3ksoIrn4edZsG70u/HVI/viLpOh7X5CYt28bO7HEFIYDxV25HhlAdzk5W5VDKrAr08uU8
BpoYs4ZbZo36kzkatAqGSV0oOAcWBC+QXw3VPQzXkhYMVPomJhyb5twrWrGvpBKUpyPm2H6ueMHK
mrr4CvNvgPmldH4NOQziVoYYs4MM06BvVWba2ElGykSQFOigrKJuNcajsFaofhqLiOxhkc9uupDV
IgbAjjIzDZeLQ2YFbb2f/vJhP78XFGS4nlI3vWeK62t+x0GzScYwvSeBfj6QjpEMuwTS6nOd9jW4
kEE9A1ymktayzm6LpnitLQ8CZRqG+THjEsE5iDpENWaIN/0U6w8WOtZ3ldbzYwab0tokFb47gBi1
mS9Q13TgRCTUZ3rISYLZO8+y8yH6ophrP200QU8LgaBEBNRjt6VZIxXdYdm0xoDDT2TwKa6wErgc
qoX/E94F6SPx7O3IMm0uGOn46wx16G1nz26/scrKc0jiGJeDx4N7bxBW3Md4gYFJ5AS0shZ1H1oS
BFnwLNI8Ysd2poukIdtkYb6idssYItogiJJJlFMT5ruL/Z60Kcnji823GjzmlmkyEtviwH/cLYsz
LJeY4CNx6KbAYz2TGIleN3edo5mTh6TBwMkkcf6w43SLTKHa1Ham8RgvxfjFQoZs9qhxX6nJJgy6
ZFiKh5zWBMF0jvQibYV6bF1HPlKLqmVtRwnhVpjdaqyWedO8APipfsFepRb1WuYAa9nZ5U+3yySa
BC8rNlpMDPubntSTxZ08+Cgc9FSUWHz3/93P/r8BxTw2qf98Pbv5WXyMHy3L/5+//XXH7//9v1BH
8DV/GIaCHzZLfg8sUggaLBLwf/4wDAU/SJ0TxNf85hb6s8A/+oHCAqgu6/gg/J0+9ofgX/7wfQf3
gBCBKz0kEf+RXyjy/m4xG2AYCgR6f9+Gvnum//7FMJRnQ5I5S9RA75mTVzisut6IGk3ealrI153C
tjS7uplvi8qFF1oQmmvbIZnesV3vMvYIJH55i/Map33J4JPsoXUa2ePPyRCiJ/nL1zJmQFwoA+XU
sqiTinefNdzG61OUbTBp9/SeattOEdMWfokpATJB8JDBjrmcJrNcF1lASovs7eUQNpx+6zgr2xML
53wDCx+5ZsgOEN0cW9JItBdco9lKlGACrSnI9iMvDlVuK+oj2S3xsSIr515jvT61XfqehY31mhal
9YgTl7MZ5cMe142i96hR9cquvlmmDgnz1N2By/0mTeL/sHdmuXEka5beSm3AEz6Y+QA0+iHm4BAk
Izi/OCiRcjefB/NxN7WW3lh/nqnKSl2gbt18aKAeGkgISEgiQwwPG85/znf4R4b8S63YfhD2lIKF
IMc4SYcsVVTQ8xSlPyoMyzgxA11uCnNGx6hILdg17s165rvHvf3gOiMalqdvdVlzJbTtB8U6EPbd
rRVimIrH4jLUs3UzDnDmObuhdPjD8kt+U075jfCr1zDXeJEsPV6lU/QeuFztaxSRjHByOqXvXP4Q
HMryMjKNfEszOtNJRsS4Imkz60xSumqReb0AK1+4hXQOHSR0l5dQr1zJlw6QT/fe7Jl3TmpwrqTo
6RKBRX4up048W9zA9k6RMQWPwBW7FqY5GmXAOpr5j3au7gHYoTgK42phpn6Uwmoeq2BpWFCgqNZO
lQEks6t7ZOFD6M+LQKDrO2rxmleR+o9uq8o97aYKlwDtaW6YguXwAusQ1C74m8x/ylA3uGY7w1Mk
wuhK5Hhx12R28weu7N13w+Q4tfZq03nQduacclWDWhjsmEsGLY/zlqzWhes0XTQNE1Xqc50zU/1g
1/phsXEcqpNCPjlM75mCxlRmYZEe62Df1E5FqXtlWatIQZdOIJYRH+/dEnLr2F1HkaG73XKsefLE
oK5Zks13KkT6TTtptc4BLKsNY+qSYbhPmABUyWReDxN2+WOZmHBWZaKnH0YhZ2PvN2UZ/pgo9bjN
6N0gulaAg8k85XBfIn5fESn7g332/404fxhxvpfIHc10/opUWfx10V4cK//1Mg80Mv/HP/3HAm8J
AQ4SbPniHDOl+M/1ffkdHnvBKHpZwfG0/fTdWM5vLiVDUHAhv8Hmsv/Td8Nv4bLDeAPRg1ufLf4W
JVL8urj7pumyvHu/vzjLEnxlFv+/pLkijGfM8aL8jtmLfqSoozvQI5R8s/qm8VeR0xcvyvXi4GAS
fTkO80DqvRwdIMYJiy73uYmyZ/sWtb4ct9SiRec8CIyzg8//LskD+2UiYPVoyTZ8j8rBIYvNNRw6
wQkvw9TvxogFhuTVE2fi7lobvXE2bAaVagzHJwvo98wF3klv4sarv4fmuKPxQD+oMQUjwEShxycp
esrcBjn7VznSRwtgzOAePgCRxjIIae7vn3L+tfzzXfVVXHTz9aVvP6r/tXy6vpfYWlQU6//96/+C
9fz54dt86I9f/mf7+5HhoftaHsi2y/irf0Axlz/5r/7mz4PHf+czMzFgkVr9Zw/5rmxYJD/++pxb
f/61n8cZ6f1GQZaUHg8XIM6/Hmdc+zdH2ALz5MKdFL97wH4+8YZt/8bxh48C9lFSwSQd/7SaGYsN
zbNNM8Cl9EczwX/8GH7aUv8ZGJWX8MuBxiUqaTueY5PPxosrfLk40f7yzE/QM8qsVeBHhBbb2FLi
oZomRVltE2vuqL28mzUVWn5mUkyE0/qDKBERoMQP37D/NDcqMiRMuC41n4oi93KsMkgZ5MB48ny/
ae+5ak9bN4ThzqWhDs9OO1R08jV0Mq6KukQVGEMj2ztjZd02mHDYXH2ZUku5bHrsSOFaIzJ/5CgK
yx3eg0LEcvFmo3fc0Lkmv412gqrl9/50HIE+cJRgTvJe1XjSpOjiJz9o7LMugKLzoUTtx9QxJMUN
BwLp4HjGDXLAFaSumyBUyTqyB6xKVhdyClOMSIkLG816mQzhTXO1vM+CAkdTaATuC0qsdyjmELEi
jbxnIxjSDeTk4NkAyrz3qzGvd44ElBUaRnNn2fHDjHa4s8IUCzaGneiUVSae6iCnkbNHHMIF5bm3
taXDoxUubIM5jLpXMObN8+jlGQxKo3kO58G5wGC2jmXBurlhcOhotDNitSvZSK9ZR9xdN4WRD/t5
kOy6Lla48wRFEWU76jZ0m2w0VXxoSiT87TWjs00bjcep6K8EtnYvG55ScwTfk++6tr+OXeLcUF44
meUUrdx1afuR1yYKMqozidIy+Kzd+J5M1SHS0z4MvwvVflUZJ94Q9OBUphtOFyth6euC62U/ODea
U+Jko58SAGnd/hXbk6qTExB6wJRAE73o0ljyhDv+4k/Fp292G62Gj6KKr21MC+F0J8xpJ5oZMhUa
BPOf2XGPqIcMmA/MKV+VOFlz+SmX7wf1d+VXGnjnBZgj3jVEQ8P2biKlNlH7jJ59AzRkxw9sD4xy
42KED0c4T0AuevsKJP/H1EAPSq7hsgCDyqElWvVb4i72Iz+6N2yUo6DG2u8tII586t4Jfvgk2uon
8i489gDbjsRfnZtWJP1eTYAmleG+G6nh3lYGNofMhSNqWyX0Cz4ezCJ6kCImkHLbgvnYIaHRIAEj
nxs05Z6QuMCS1gOQeeBstpd/1YTtQOmYvLoqqc4Z7cM7BX7yUMQdyaHZn7Ye5J5d6nfGIV1i+jXs
w1Xkm/bRVtp/6SG7buMIBKmtsNf4mX1iz9N8BBTBNr+Pju6c9pcmIRACztG/twtnPgVAStfNUB/p
mOQ5dA3wS3kOeg5E6CZEXdsUYz6fWndKH7VugekkCJd5asD+7fB6VkLgBRs+menHe+3F/pPbQmBQ
iy+v3XXIygwM/GTTym9aILxQPcoR9ChSfafLaX4B2SXOpWPubQX3xAxXlftklDK8p8Y4xsFE79kW
6zeVGLk3v5ZxPomVac8JQcvEuytZJq7GoBuo7h1LCqX0TEEW0broITfS8aWURfAygMq5IcfmrxDw
PSwd0vMOo60BgY5uEPTbxorbmzTw44Z4YUO+yjbrpwxY2HNVjowYk0TzdJitzYBuck7ozUnLZWcG
oNbk3aluQkqnqzI+9xi1XK6FW+h8FvMBnpSAMYjaLKMMGt3wZqGcebjuHCjL69CcrYO0E+s41EhK
laVUvRloSKBaaKA7z+k7KP21Qjy3jcw8MJ4xjk1pzDszWJyQjNDmnPFA6VvQ3KEuzC8mD+YlmW0o
jTVB66RxcnUgOUCSjUz7YvRgYvijHgzjSZPNK8Uc1Ve0biTXDdXv2KyaUKlVb7bRbjB0/ULArNqW
hYEUXc/dxRaju22biYO4hCY5uAocblHCfWXcLMma33gZ2VpwPRF3hGYRGmHE1cVV0VM3yucwKb55
Y8fFrTHsk0O/5yaCg9Os/cbotoE/L5Mu1cTzSiSy+XSRC4/cSaJ1IKT5pgefbrxMQwLFnnAj7UJ+
K+Vis8Kq2CWbAJfMG+FMi75xjwFDQXqHfaBmnkjNyUffeM7e7dlD8grd2u4T7qyCaoBrygzSk4NM
fgmIYF1lQO52YzPr1TyW3SNGZ8oxdZsvS0QV0mbWCTrE/P5eWsRiUd6/ckNNnNIKkzkXeKP5MnjO
kK4ZAIy4jlryrquAPPam11PyoqTPRkTQP2Bw7Wmw+WVwFM40nYsolQdK0MFHDkmqgbU19e04znI9
0MRy4Z8ymCiZDqzMcZT9RkkLkbXw8rtuck1AnbRzUP1i1Me6rsMv7EkzYLDQvcYVEjBJN/trFleH
igtQVWJq3g2KLtbtSClXGsmKKR+0YVVqDqimRGEGZXQjW0d9jdCdjr4ecBHLuVuLmuz/iDZPHVo/
rnMcvtdMLXCQTCNd8pBGJTMKunHwqvc3QsbYV023urTl6N4WRTnsaeoY1jA2GRiFlXehezLdGjns
kqFtnPWIKeUq97LxypS5c6TzSMIxVESzppTpP47GcZ87Yfs8mBEITSeMd3HNvm7Gk3cV22o8WNjj
3z1KcVmlwuBFtYrax5JLsDPQWNvYE5VmU+zsvDax9w4tSPUKscjZdnbtvziqTPc5WdIzinl+rTDX
MPynUNfOhv7RdXoAhzjj7yhugu3ck3rieBWtfau2KAzxwpah7DCLTl+4BtenjGnyd7+X6kVNEyA4
EvnvrqPtsw1BGG6ls5BrEmYE5maaZvs7ASxGaJ7SzzGjlhWVzt0VrLsh20obRlJM6yR4WV0pKGfM
sr4FjjFtgR/IU4iVi5qfTt4tXORPUI/unqOYfWxTtwL/m2l/M3cBteTOGL7xBlKVzOBTnwaVGUd+
yBSjjB6bWRWKDI+nUT7Zrdk8YEIvNoqGqq+ZJWhYqQ5YgRJW+wqJol5nPNXvQ2ISx5ZBJi/9XKrH
fGgOXsoE3zeAOK5AQ/hrhcB33RqmQa0L5gHKQJN3RiXpuSKCzTikwPNqGV76Ilo/eKwppcS42trm
9agsN9lRf1keU4fmIybrzREb9TsGg4iuOypZf9A+Wd2wCUfrvtXuo1VCHqXkaAGhqumGELH31Ag/
uopT0G5x2FmfjlMPJy5dzm3tNtXFZH2911NdbYvE1Lva0JRR95NonyMiRFu39a17Go2GPc5w9VhQ
4rvx3TEH8jpF1wWAxqOjw92Utn28EaGQm9G0y6eyNeRjYcLPx3ekPiA2k9M3ovROyB7QXoxXqNUD
Qo1DyTnTveWU4qe7VGLUgsowNY+cdIcrynooMyrz9kQqCa8jU9KPKg7BOE5Ovm5tiIfYn8Re6a4/
+p3VH+j6KqFzOTkMHoevZ89XUVMJFE2B4WtqI/jceBfjNyCB+gZqGNZxZemT1cRMmFRYMqTkwdfT
VB9D2bOE1fReOzg3suSBRh7vxZoseafGefywgJysO8tXh7nq6Rf0DKwVtunvKROttoEo7Q0detUe
4nR3yORAOSRK0Loz6bS0oE4ACWemk1uGT3dxjPsJZTlf92n1MVU9itNrEITJd94l5yBxDt0WccPQ
jvHHg++GICkGX9w33OBOVTDl/NiaDtBtVRDJFUF3jfmKekajcKxzm0RfzGkrsHiUVLos5Fgc5caZ
wZVsROeJF3w1IcnbhIrfLGFXxV1x9iuTMc/cqXfqz4aLRyBtXRtBca4drz6MzK3PpjkbN4WM+p0A
pnps0gFMi5TDbpawXqrYeJwmszrpENtrGwcLUDVX3j6P4vYsTZUuvqPg1ki1e2BSxmIY1TABkx6u
0trs2+AQUDd950kze9C4S2gHMq2NV/TRk1fPiuQ71TieBSbDnaea05AhzacwYN6HU9IrbosUFlyO
9Z8rs9xmeZTtaYkMrwK26GNfjMa1F0S0B3d94K5wpSCGqt54iAfdHWIiJ/eM6dmUVeSu/ULX+7bK
yn2v6H3scCwyyh8OEzT+ksTq3gFHsO2G2gIQTQy5hFuytiunXVddMe5HMlDX6RRat9YcWtvFPIkZ
LLEOLcZDsFX6dRn0xlHkrJRJwsI3FI5Iw6uxzA/MxMooOqjSrlZumB/lpB9dIZbYDSPvqe+jfdRk
w4vohH2Le09vRW7XW2FVZF0baio8DytbOYf+zk29YR2DongUFZa8kXrKLcx2YjuU/9ykTRYj9lvj
Ex1LOCZJgASPTRapSwdKZjfGfktcXRanJArkIcbk/R0jjfNiNDDnfWsyt9qwOo5AdELjUGvA8XSY
9AgVryzcpRvsFQ7Ca2LBAPC8vZLc1ONsAFRbg+hcNWw82MCE3ndETtfwV2H0FdpdjXQdzVH50Pnx
fCzMBd1s0VUH/TSZIM/3LhM519Ckb6nqXM9ZMt9KGNEn0x3aK0PTY1SNNF5bU24cWM+h5RuosxHO
0ZuZft9kZZpZsJMoAltjLrl0jR7wzrQXDFc1hdVUq9JqFfXVekRdBvfnkgeHiUFrdhSOR99Y8DbD
xAUfCsnWLauEw5bnXrRXWevZgdYYknDmAkHJ+WHK8RRVrdJbAsm0PUXcPVIrGza6r29bNft3lA+G
NyhzMXtM3DyAPh/CNaI+fmOquGgY90djrYUGJxbjsDBTJ7ySHPGuHKt4kGZrPclZeT9SVwNuZqOt
3rrOBbHTFfY1Zix7jc2twbzAVWjdglx4lQauwRgqyF2K9S6Ihvy2M9t8j8vgK0AOQ/6Gdr+2VaC3
IFYgB0Aq2cZtlefbyTPtAwhHa4O6n5061KGNrulu1njKr/qST0WamOV20iMRCCJsu5C3CitFzeXd
paFwZYUGia2Ie3tAR+MOm6C4VB4uNCpQo7WhxmVKFHK1mrzyFCe0qNfUXfNVVfWkJ8a7+KPbbSst
PhkkqW6RMHBv/D9TDPuvRnfN178hGLb/tuuKzw+NBv2rWPg/UztEnCMm/U/U8S88Ub9CEwk1L3/n
p2rom78tE8ZA8J5TSyocosc/h6C+/M01A2GbnkdxE8ljfuunauggmf/H1NP8zZEe4rokgshE5W/J
4rC8ftEIkeqXOSxfjE1fIIu7fKO/aoSBXRZ+iPkKmmj0RvfJuNJtWm4RNl8Lw700hPC4vNSv1GC8
TsNg7TqP2pWxv9KT51OaXttHZ8inY5sFM2GPQR6BomT7hj0NyaQusI4HzY8pBGZQxhRslwzubwy4
te9MY01E8Mnez8yJFmoB0X5wRztaF8dtF3lnZqoY02fFoG7xemMK5qt1KDOQpLYtSusGY0FzZWoS
J31+N7WITpjgqDDNxmPTevMDcrwkVMOWa01D98ink6wnpaLHWLFUCMN6AE8h9+QWX1xBFNAeoAki
xsW32lTWdeLwmkyzUPeW2zZbCevqnl5ZEDTZMx8hjJ/jTArVlYfc6z+wmgImdvph04hq/EZnR3Sd
ApZmGDsje2W1u5dkNraNaGCUFBOWL5GNW6aUnxoX5050lKQqTsYreh8+7H6iz1r3V0mQ5jtmdsMm
mQsFaoXgBu8q/C+vOOd1u9MZBo3SuCPkkm07ox4PbEoDC3RpnYPKzl41B+AXZqC7PBgeGJPm51T6
/o3KfEirie/RPBN22W1TOdGwtf0evzvJzlcO1eohdWJxdNh9145T4IKqor651I4RcuW3CHKkWLrR
L2SDPOjWN2FcqVNTZsNrGNjt5zIueh7xxxX4sToQ2CXCbtwHHHWGVBzrLvMfvGHAwpuBrVoBuuaa
6/jVm6cSj/AoB6jnIi3kNSeNYG/Sf32C62zSS0ijeLqLzKq58VjqNhUgb354gd3RHb2A9zj4Fsy1
w5ChfGkWV7UxM80Fz8x5QWVL4T1nZnUydVleT7gYdvbgJe+eDc9sM4YQtKStwmccg+XFd0Iib7kq
L1ZaWifHHctrMSTBTYSD8r0iwAfvzvJwLKt0tjgiGiMQHme8n7C3nzpmRcWqIwG7bbltotrmzcHR
A+kvqUDzNLUvPpjNZs8THY3fms5zjobjdKjVreanymVl08Q9p/+yM9b9OFHFA/rUeuzRsK5GzZf0
7I4UgUkk5N6Gffcsu3BKD7Il+c2pIZrOXmbyGvPSHM+p25XUV0g6xp2J96EiLjhD2RnjmnYGBeYB
/hUElLx6i/n87RVzNY/gCWD4cCRau/JiOiYrq1CnqRbtp6rnfm+h5yMqIKSGXVnd/f7KEvKWPt25
NJnwvtreQzTHBhe9Rrpr7uX+gxh5BoWh8x9ZHourQhbdY5twDSlhbGOdWP7h2smn89RJ/eSNOX8w
I8t+lOyY3LCcctqaQdvvExrj339/0pjU8d2IM/fdykKCvlbjEGx9EZR3QxXgG4yjpFtDtM6eBeT2
l6EwVLnVufAeGhlhnk/D8WxBhiYlxNgfPZ08RQWWftd1kFHQIXjX7BD/cjbk+hNVE9yLWbp3UC2m
6zq07HOI1es80EG5jXkiqX8JZPge2FgyBmIvCsfEyBfqfb6jNxXpLuPSdinnut/PblJe6ojBesnw
ffv7u5UPoPxVNFHs0KYh7nVL9xxTQdjeTJ6QN1a9kF1cHy8KeHm+fMeVc40+wlM/84vy/Te/odfA
RpgBUY9eW8SnHg8LzJnHvo4wGMqS6iNGoLk7rQP/1tbdHR6++7g3mZLo+MBZjNhacB04SNiaWwfd
SOexdXZOj7Drzs9R09J0ZI7+DUw/FrpQgm01VnY1lXTjFOVZs48tSOey21vc18+iSp5aDLQnt2cN
J8USbXD8OWuwfODH8+mkxmAzjGjDIZ01hRfeW9oY7yyGQSSqI7J8g0/brMv5eYVJVGynisJ3r6qb
A+Wy1ZoGF+rtjcb6LDAi97X9VRd9eV3HqrpOZkJnhY3L1LHl98bSdFCS6ws8WPZ959zZeDjejMh+
bQ3/+9QRy52LNt8R/ST8yhAFMcqZNgmVtWSjG7tfV65bXjpHiDUOn/kz7+XanmlplXPc7io9Xoqk
o7XXSyGI6Hgt5cwbrFxrN/5+j8MlfQOy8smdTNhKQU399ZQfl0z3ASIlBny/q7ZjAY7fDLqrKoLQ
ZZTlW21yQx2LEnA/8KSrhgefg76LhbUP30wysGsjr1edNf1wpupcKd/7IvKsDmKozXfPNcDxpej2
Vpt8TJPhbPmsE31xahLwXUH7dhtAlAxCUa/6eWY9oDztECUzrkM0SoQTmkqD8EJEEWSHDrdEvicI
Cc1QbZ2oVxr+g42UWcxNtwV2BBLVwprNmv/AY9VsSTRa9w4109sB7ZnoXGckhxTE4Ea0xG1ay66+
EH7SLaGR40SbFgb4Cif0ohb4bbBJrP6VUnD8VyW7fWDXC1Cs+24K861eEihTHT4NVkVY0CHKKRfF
tRTSuG2EfAqnAoo/H0P05CJ69RP24QJPubZM/2bwO8Y3Qep/Ck/2Z08q6ynFkMIZAoMa9nR3usLa
TUQDVj/5kIi0ZuJ1RC1akX+1WIe+NBgC0pq5t0IHCjdlb/Q79vRhR1/QFQYEB0C6Nk8e7SqIEM64
gbfEycox8A5XjX+q+mp45wKXvQ+25ZxcLZbEaU78zlUz6WMHhTVnROFRvixr4Eu5H6zcES4DzM/U
umrt0BrpIJhdOm1pLyc5mZt8JKJn7Y7Gncv0ap069ohPsizNhVJpMOxLuhtPklxEV6RoviTvZq/E
PLANjl1JnNLyroTMMUdh89+GbR0+MxTTZ9zeKtnObU24QAeFcdKRL4+cFNK9hUtzq8YsXONrKhk/
N+OPIrftOyuP9BPM/OFQxR7Ozhq/fcZauInmAIODR/W5ISpFVG8+pjmnsLzvjSuzZAGrLLs+kHBC
McDTvE5C0pAlbjFeVlZT7JF981pI0MwqhrvUNSDdh4xkM6ds9jUG4HU3pCGUhuaWkRDBOGMPSgjb
qj+/JcRGKxAPRNrHAb//bKXWSsWgRIHH6XXZpGI/gwEeFURdJi1sAx1eL5m1/f2ccsajDo6wm9v7
dxMzm0udtMPBxy325kCItIqq/UK45QDiTnpHCIJCo4y6Z8PhVtk0zCq5zvMRdxybkYV5Zgct7woG
IgAgCOC05iCfnQqNZBijTevMl8l1vBO1zxaGKz/ZT4W1dyFfrDP6Scq+jL5qhtSOZsvr6zLDDJ5A
4zbH8QoI2gIgaENGSyED/vpMRTQExdBPYO+543WY+HGgN4kRg1t1nfkcpKyu1rXXGa7qt0kVE9+g
gWZIogfHTZhL2V07ALNrB4FOExigAMDP1ERf08BEnl57A8yF48j5d2Y0s0AakyinpGJqEzKvPoXu
K8BZIz0h7NtducnBZhKtiPoYjmWK10/QSBiWNo3m+cuYiwfDDPpdXgQdXBGopyEx9C29KvTFJJLc
VS/FLdOI13p21Hau3LMKSgMdXeM3DApgg6QY7mqSOd+IhxMwtov5m9Va+nbIPWOnLG6vYA63g7T7
W7/vnQ3WVXElRm4/2NTb+2DI7JvBc+tzxFFla2Pd3kBzexc+U8o675KPQUfTWhmNoEGPEiCGQBCL
E/SsFE82aBA1rmHALmr6QpDVgnA4snZggPuVqbgm/jOssiz59Gxm5gI26YkGlXVWiu9xZre0fKvg
iryuW2wTazn0R1Ojv5mCfKSXyoSAFZd922/FwXGVPDZJcDH7LqARhLOMscFZlB5BRfpUzMxiuhGq
MR6qLJ9fMvz+t22cf+cCGuXb0sYxjvVpltdTEQIbLuLvdZ6z6xt1/un17rJmhVpzw1f9rrHM5o3j
i7u1bWc86zCYmSFYZ0cl8s5JyOeuLOyHV3iE6403zXzSwMQ+ux2ib105xQ1ZXR8P5aSzuxQYs1zP
VIZ9g/hISWII7mW3kCqJHQfoliuuhoQ8yJn6n36EXXzdU6VyJqXiv+jGg6vt5EDi49JcCkMcYbDk
e8iNnTkUjwWH/i1jSv86LEGqMBQYKfaZj+Rji1VFbREb9JyeVNQNb2C4ib7VHsZdWYBuaZIEFdrm
m9/VeLnukhLBDXJEoB9xKDcR/M2yJh+HHsQ+SH59VHSIpBunhb6HJb//Ebd5fvAcrQ4Ntv3DaBRf
6QjtoJ1C5pUOA+eGaE8VNf7ZxRhzj8+qOjtJQEgFH+xqTgQFMdHSfBg6UGkCWkB4YU9c/CjRCuKS
MpicdKxrYGX4+wrPY5nz3z9KNb+Yvv4129j+qzx9sCf+45f6xUD2P8MxhvUc7+A/bc64/2g+iv/z
7381jP35t34qP8L/zbQlxnJHmgtabrFZ/lR+5GKP9KRLfCLw7KWp+E/lZ/GLSQvGO36xZfnHP/mn
FLT4xTwL4P0ygfy9TcP7Ow547GG/iEGuoFyUhSaglMPGMxYsOLa/ikF2qWPLrI1FTPeWVXmo+4kl
psgpvmxQ8TPDNY6C+y9U0LLIy9WouxF2OQfuDzFyEacmhrzqKquZEiFADBUpK1s14bYXOAdWgHG5
GxepgeUktDsTuAPMBzDurRbU7CTTdximmi06z5q3xu5K+sBU29XYHjsB78vJSVgbkXUdDS0OiDEU
pENbE4vUNhrIm9DQw8Ec173XPkBiwDMQ6rZBVLZnpFOQVeSlm8YUL4Gbp/kGiYd5H0DO2dRsVy0w
9EMCNulT22P10FhhThOYFtF6ivqBF9GAe8XanlXzOlWwdVhwmQBg8OwJWNL7NXCZgmLoNiZp45SS
qXZNC5gAI5JnxH4RlCX1yU5PJ48LIONjiismFIT8Ir2Oqb6L992A43kV53Pw4WunpeAwB3HCXjD6
1qqTffMe4nCHwEk54yHyJrxRfpThTOO1tq949IgHdG3gHSEYp5fQGdpHrqeq2WSwYG4FxQQ3C5tH
bepGcWhpaNP4VsbUhNLpFU6HgGj/nQwr3vXGTQOGMImnr032k4Wr5T3PHqMZ0oR2dtdmTYJOBDDu
3cOY8gwLqR1Xndkl90NdcqWEe3JG3+AWMKu+pfI7iHM9rxKZYqcN0nJ4NFw//uQ7ShPBQ0mwJwkg
8J5zPdCXLrOmXY3WQCuk6ahvGCbqr3KsFYPvSHXaJgIX5Au3Polhmwb1gtpRKYf5ERD0owvTyluV
TSCHTT7YybNl58wsVcK9Jg296M2bRHLNISn8aKhspAQx9Np6l5WePhNKnT/Ifo5v5Ak7hCLf7E+q
mvJTQjsytn6KEzmmeXgDaQ90cblxFOTUPONfIOln+d63WEqdwWxNwnDD/SEjk7moHaaZU5hHyGS+
C1OJQQhM4GtOhPLdAvtB5A3j1o1ZOOk1mkW1nlSGv3BuiwyD3zBoDheV5a3tMSgeMLpwdOwMRner
SWl5cQXaKa4VjkY02wFFMEFy77DxBGclsUH6TMAfrIZ2vjiM8o8w9LNuzWpFjJeug1isWhgRPlOy
tD8bquCckvlm+87Rs3G35YzZhHaYgSBg580OvP0i4fAtSquhHy7CxsDFLFz1CT9V3bgUu2boKOiS
8HnlqhEZpTYZ7D2QaYAZ/D2ZZBOaDOk+m7GVkmdILN07pAZbckAfHGuNW4KevTFK6a8hX1gG2yE1
9Wfh+20BC7iZbyukaME0O0qTnTR7Uiphh5ENco6MMZxMk3ODBlo8JGmM7IsUGH52NFbmq0AiuS3e
zXkFjDqzVrha83VhVQzAmqHz5bqphiWyTGPoCANoeZSaJJ3A5xKJk5vU4GCLiajm8hBQYPZmAEDg
+GfQBQZe5FuHwQkqgGuB5RXTcsENalIM2whNUz/kqvUuOTJmvuYbNLTZaE4Qnp9zV7Z0xzzKr3kh
Bq4ZYO6pI98SVZK8wO5pNNvJDfWu94yFKhybXIdAKlhPHLFwsxKwAcIbJ4P7nMvMhB9jcszuAr+5
Dbkhqk0D0/pFePYyJu789kcTZdC58qwf1LZy3H6zZBFx0ja9zjc9yJnvfstAfSdspC+E7jH9ogDQ
aPG7wP6jMDmdvI2DoP6DTDHrfoAtCW2WNe8c1n40baUqy09sXcGl5+hHR09L6CfM85mbpgQaRIJ8
eSZMDowWztZBHPm3RgAQWsWCVyFhcbNSJoGcGQDXy2glHeq+RP3g8Aj9BjvAmLxWHNwxyXZFcTUI
Zc/gWMrhyyws8VQmLtGYNLUKhoCMni9+ySBzAzynd7dRAb6Y0bSJscUMogkgASnUZtPCe59RXsXs
MPaUCJZt4uILjujo5PWA5+PWLuLxWwT+7M13y/oiWmIymxJQAjqQxLS2NT3W6FUuewvGeKerl5bG
mBwKgp5Hcs5zEGxLg082yzFB4MLK6LWMaF3aCRzRp2Ac+4biBcd+S0bSDDsu/JhwRBWqep91EB2w
jNXJJ9l/992pQt/e1l03BavIDoSxK4HUpVdJMVlPgTRMrhRcXoMDzwdd9VagKnvjM+9316B3ibou
wdTs2PoNAxT84sH80LLhPkHUZq6J0U91x9SUpE1TTSZrpXlscX+WbropKz7aayK+ixtTeybjFTgd
5WamdeQQVd5YH03mmOIcZBTc72Ph4OaEztAMq4KFYLxEow7PIYsTjZCmkMOd3QWp9X+5O5PluJF0
S79KW++RBsfkjkVvIhADg8F5kKgNjBIlzPOMp+8PTHWVGFJSpbu6t8ssy6yspPQA4HC4//8531mH
ssg++T2nG29qCw1ZXVYFoOLIF8J16iOGMBzLJNRvcsfas1sfrhsnW18emlxoS+2iQ9g+FWZ826Ew
IJl8ILgcBtjMMZNAv2TyZkOhcY4HqTmbyCrwbo8NQhLPaOu02gRtNDab2h3IV8ktTNxbOmgED6BC
ymweV9yTTrioOTdjaDcdRaaWPx+SdP0Fi1uprSUF6nBjcl4G0tOZ050E3NgdFBSSbhfpfKPqDIjo
Pkuwg69IptTvx3wQXy1ZqeeiFPqwK3KE+ivfCmmQTEOE+HYiD/nzUI/+vV8N/osWBi4m/GmElM35
FN2C6U7VeRFV5hM6BWIvMhqOT1U0wkKrW+HugM8lOMkTsFb7MRh9koCLEhxLTP6kl9oJ3DcxVwIQ
UcJZA+4nCuyEYETL8/2UBVAZUl43KEBRM5f01AtSHnMPyRlvcVTlCU1+GCMPgLWmz9AT02KdpjKn
xmJh8aLYRGwxODLlr4oBuiEHwiZMYFpmzh1fMjZzbWOQJ09FYl5XymdHpRTUi8sS++89FQIyDjCZ
Cw5gwGnkeuHAUzE29QqFNfqgHdorWKlO1pgwQOHnXqUhQT1W3gV3lo9G+FhB637BhUnJDngKE2Wp
C2qYJJO2XUpUfO4pe3X6JtR79RD3CC29RqM0jwZ/Kp76OOaJ5PFSJANM6Ri7oNMrQbJlZNKHiaQx
eqj2wg/K11gwCv4mC0xU8ui4DwH9ywVrsa4px5trDT0qH9J6ztS65JDqxc6Q3DlN3Ha7sktjnxOn
qGn76VnEpscGokYM8zjDihsMlvu0awKsd3wonK1IwuxBwHozmel5GtEYyohH+aGV/Qvw+Vsg+HI8
cPFoLWB33dXBHp70in3SpzKXnBZPHwjdECptdmi04u37owgOND9wx//fMKA/OfBgGFucOj+eQnAK
scISR+TFZbknx70DBT9rm0KPtXXlNPplZXUZuk5ZbnzsU9uKdvuN37XW9fs/5G1r/OffsdyOH+wz
qH+GFlta5EV1Tdy8LeudNJfXUmamxyIJgBNvhp1RD7DRm27eH/1XNxsRgKuEkNjf1Ikb2ZlNOdkZ
3/3OdaMNOBLlGWNT/OZmL4/s34z3v6/xx1GWZ/HDNcI3LOi0dgjRg6A72JQnN3rQ9VRVqXu9f0HG
8otPxpKmchxKk+RFIjl4O1bhI4+LJivCQqwzubuRV54Vs06MQ1SY1acutGd8L0Wuf/KNfvQG8pXI
xSoysUsghl6QQWFJ2m9kNUZ9nOzFbGhfgauYn8oiYe+rsRezPdYF9zogAj3509nPlhoxMjZBU8nl
uP3258c9WWd0fYmoRRFGG4TOoRZF4uz9u/TTY19GUQohBiIQ6ciTIzg87CGElxR7pWXweikz20Z6
Y/9dyfnbMveLN/mnx84oBn4SAOkY2IRzMrWDidMezZ4lPBILURjqFkQmEe8JRBrP37+g5Qe/eeoM
ZfNemArnJKeupebwZoYJgOyLrLxCZfFlhhF5b9tBta1ie/QaVWiHwA3/K9cHqx1kABF+i+nzZFDS
GJyg4i7GUVhtDR8YWmPk9LE1MfxmWvzqVpKRYFkulAILNc3boRAm9NQbmBYoSdqrMiQfo+iVeLIS
s//Ny/rz3JDCZBVmz4n9BADA26H0uYqmslOJVw4I4t0GvLFJDfhPnxfzAQWaDlThdY68HaQxRdIi
p1smoJweSDabvVmzwiMKvuZCD8v0Ip81vDDvj/qrS/tx1JNL852p0K3QjzwT0Mi+L6N2VzS9sX9/
lOUVfTsXpcDg4VJHw1/Jh+zttdmIJxJSsSMPz1wExR5TxiTHfA0ZzzgXYexTx4H3tLfC1n9+f+hf
XSDeRqXbhsFh/nT1GOem1LRx5KPmOKPndAZt35Yj8H9hFHdxYAteag6YJxcYd+yzfDvyELL0W5N1
cYv3IPvNlP/5Cy34MLESwqfBr4rw+e0wYMWynFNrjI2DnaxXDUUg2UPJtgXpZ9CSpUlpEimfaPRM
az1ngcbrCekwprETqLKsfvOLlpfs9MFy2WhtcYUpU538IEyUFuGC+Pv8ubJ2pBPONzl51l5cl9hf
XMTLv5lJP69qrz5dYZm2QcPCPfmWha1lab0coD5KMPBtK4weuVuh9hiwOJ8jfTn2siG89v3n+/Ni
w7CUjyWjOrZYdIU/LqatZpu6qPoYYa6SWzuP5zNoI7lNcg95yr+ZTK8brZO7im8Y8/jyidBZSd+O
5i4yYjcAbVnIzrnkFOHCzm60u4rUDa9PUh9cGe0yjrOFMV4AYHcvmfmF5pmcYXfEePtbalX+7vUe
/BGW4T9rMVz9j9WZGiZr8A9TY3HBf3e3L02T//O/L78O/+uJrvOPDYfvf+l7u0EKYlAICYAYTq/B
UZK59L3dIN2/pKMvT1Y6Cg+7w873u9DUgtGDqNRm+edbsxjH/9VtsPS/mOgmLjkIPrzz/Av/wJ3+
dibbuNEdEw2FSTPEJu/7FLYjenh6ug6FHo92Ei1AepqE9VBewotSv5nIb1eHv8einKFzLzDc/7Rz
64EMz5US+Zk0B3E595O4jDvTfZy4A0fWDfc3b+nbz8zreJZuoWnTJd5/Nj5v35ta4/NTKp3xwEBz
PtfLDMfGOIvLdsSFm2O8MzcmJf17fJLG/Q/z4Bdbu7cr0+vgvH6OxdLskH1jLT/uh/1Wpel0tRuq
FvB12pcszdDspaJHMCbm8Ra7o/voc777zSX/4hbb3C12J5CFfg5Maps2rgcliWvNxHidpGH70ufZ
IlWMUAUGlGn+dEBHMEkZjtlLR+00RSfWtbE0mtrdh5pfnEtFeiyVLGRzytQ+mciNn96/reKn+4qF
xgR/z46Sm2uok6V3aljfcDL0+44uBPxDx2+Mq3kmPR0cnQVhdeoicanS3DqjLyNuyVHNH3PcUIuZ
BCjiKpCNvG0nw6AP3NtdD6UTd7EY3fEjMMrfzAL79aDw78WbeSDxeKLBZQpyWjesk9/LSV0FcYZL
h815YN1z1rL98yZI9WoLaB2OUxWI4SCKkISTVdPa4p53cLrVCL3YGzrRvYeoUeYZ2XD2c2A27PhC
B54xBUyjOM9mJZCfhFl46FHlZhsihcVlRlhItq4SjnFeR0EJYzMtM+pTxqy2pT2KS62W1LA7qjnn
pTahtaT1fu1HLrLKuUb08ln1Zjl5Tj2P/QYVn4H92LTHa3Q16HIj1SfuHrOq9iFGD+zfVrVRM+V8
TNQk6zWThvwQ8Z0QX5mloOpXGKdj6OsWIsGbMZ+GY07AC4Bxm3jQniwoY/W6ENR4w4ge7JvxWhta
7B1JhUpq9CHXd7GBmKDWzTOnT1oQjn1fPqnM7K/1pmGv71YzyxcHWpdGaW0/qxqRbVGnkLYykoqe
zLAdbzWQGfd2i4Y2miP72SYWhKoipcsnp2hJFHcsgaERrfp420FLdjxCdHHapw0Dujk6ZCNOktrr
1GA/px33kawk7lttifuOuvUtfRP3EXGA/eyQ+XEbBQ2MW3OgbEwWN3YfdySZaIUeGMfa61wN44AI
cVjrQ3cRJWPzksYFCmHL5mKNqYeA3gw9lGqtnpIQ8aIfZWfsnKuM5BzDVd2mJZHpQ9gP7qOiWyi8
NunkuMGDzzzpSUd5LhpU3GFQ8vJD3D26U+0+ojGJSYqF7YxBJ6FGauHNP6/1icfPXnW8poJdDl7v
GNxS3u7yCYE1abhBkcwVUuKah+SGCzU5xNiyGsrlWgeL8CIVFPX+9f6Dfod82ykEZ4mUnqswUiJn
d/XL1z/TAuJcZ0RBsG7M4V7jWm9C2fbeELjutkOeQ+L18no4bYI4o2no4J0TXEyATd/gMoMKolyo
P1LUGB6ViY2upU8WX7ZUpkocT1lijHfk1iAFIb9i9Psthrxp5Zsaf4HCnNDPBtFKNk1Bhifq0DQt
DuSJvungISiZ/NuyzO0Fp2LbJRFBXesfjdmdnjjQDy/9pIGhHZCfRtcD5PLhQ8PtD3eAovtdY5BK
uZrhuACQ7rV1oVPqJcDK5j4391Rrw80Iv2jlQ3fduuThVmE1ng1mZW1LFZuXtiLIqe+HPZbS8bwN
ivHeIUV5HdJ04LFr06Vlw7RrZCg+NrSevDLEOEdMsLjSnBAxYFjR42+J0PzU0oe0mF8NtOzAjcZz
Olb93kK8uzBkyBpd6cV8if0geKkalk0Hy+MhByl6Weq5S21o0SWJfMh44GRsFKhegmiXl3P7Qo4L
VohG64LIY3K7B8tvx9xzCTCiOo+N79HMwVd7QrMe2jBAcl5Xz7mQoCxToFX7ajBZsoU0mXQ13BkK
uYmNjFXwP1asy+MtnznmsuGjqtk7ms9Xega+hkahfLJF6z5mU0iMswxUBqKsxwWKl99/HEP2FiWG
wiesx1T0id96HkGiPsa2w4JZGMl9rOnxh7ieebHcyTbPfB3xfiRN80yVLj0ovKy5x2e0uHdQWaKs
zD16oFawFXAHbBJJZ939wEFSfMpqTZvP5tDq1JmZ1USsrkXZjFuzFnVycAzT/DwHPRkMdZ4cUrf0
j/Qzg+saAPQZXN17GYbVY9rWz1MGNJQpKB6bDG5NTEL45ejGrPM21ImDW5TGp06jEA/ucNAvSneQ
d4ajEunhdz2zzU7rPew4Ys17KYn1KGq1RWOXX42dMXbbmeDQjEQkD/8neoM+CwfwAgZNQi3F5kyc
kE/6Et3Mz6kw+fMlX6z6wQ5dw//sqiEiPA2wQrEFMwxrxQgSUjSSJtGOBITSRZEZGsq5tYOPmJGK
fWTl6kqGJtlVXNJOirIGk2H4zVMxKvYiZWurozkQ4ZuInsdakfcGPRvo9Ca00qC+rFUznU0mnGBt
nNxHGFEQ8DUALi9Yft0jrWyWtwRaCoyVjpnS0OzyAhi7TKUuyEO0vItBhFjlCKUnIQurGJDyYw9S
ZOe0oXukcG+atERc1kGEgvwmqSZs8+B1cBcmOVMQ5ph7dNIyyrzASFjv6x5DZNizDvZ20DQ7nA7A
kUo0BahnGDnmY0JGCbmr16XJ8A6yHUxME9/xomZg05+t53mKWfBfl0AZdn69kTjNmfoQn8Nr+JIK
i0o5WMeh6/SdTO2Z0INWa17QIvDlECYSf76slf0sU76PDWBWdBWcsGtvooMeEiRMPfMQTZxrdn//
LJHbZK9XIfWOA4gkPl+S7s95ldao9KduvG579r6ZwqAh5pSkWWMwHKTn3ZRZHCadADSiXrvF02BU
ZXhlIGznYWUl1zr0M0PmNeF4t1ZVgrhChY9OmgitMKjQxAwoNqRcB6PlHAAaEQEWVfZ058OPeXJC
wcI61Ro6SVjKNMNS5LB8MkRwPwCemFg3U+dI71eh38eCd5fS5DqUXah9a2vcGWE3LDQC3mLhRZp0
H40RicRKpTVf8sptxb1Zk8AHZAvZ/raWVjLzS6LljmLCwAyDN7lad6Wy+WDWLFV30BUVZlaTxwSp
O/NSlEiXmqg4NbQol3C021SPok2qbF9/FNpk2fTPJ7aWdw791I5QlpHgkDVBa0GobtMEnRmfqtKd
4U+poJoi4ANEdImHWLFbDpARt4Q1C7YbqU5+DWbsBTqDRshrB5IMBgdTXqa57EGkEeqHxKrDSzNr
4WRq4bThn8obKb0ecBGXFzz+6rYgcews6UPt46iRn6a1AWKQJuTTM6lsHxjgI6cRdW2KN5rrqBxw
oGR269I9J//CX1eZeRMolnSzDrqtIEPLq+clhmekg1z0sL0hr4vb3GKJQQbTQoPpiTEXOLlx/GbJ
Ny2y7K0iVGSP2S6LVm3V41EoIPizKnwDNfNNS6cr0uqGM+Y1G4Ou0q/ctkRQlgHU6vVs7TQTTdHO
JjoCE8jd6HTTNuYj6sVVOGxGy4JL1VoX9ILzG54232U6twe+fNnOgnu0kprZrlWGrsBNLzoQCUtK
y3SlT2XwUOJPeKoLw7wsekK61mags4Ec6eW7ae45/TU0hlt2fvkGJoj+zXZ8+2BCCKetkaGT0PNV
LgfLV3stnr/SpuGBWB2v8NbG3RB6WacjhmBHgP9a4wvcrKauX1aQUGeF4HvFatjGxXlXGYSNm6As
LpokZZJmdJCPkVMzI+ceOj1wrBSJ85QMRKf1bLu9949Ry6njzamEgiEHDpvCAiUl4/TYjxeEIDZp
lvuSYA82/T0oDLKWmInvj/PTaU0pGmcUwyiSLcLJ5bz6wynY9cO2i4u23Ke5w2LcSSnuq4aG9Moa
RXHuWMvR5XU5fH/cn47+jCuX+jxdrqUlcHLq4kiemnExIuuNU+e51fD6Zc2YjttBhqxfRZZPt44T
shZX/bLLfX/0tx1Lznz8x6UeuQhJ+RHi5KoR1FM9EU6xH2y8aKsZQce9WlZdcs5Z7dug5L/xP3As
WXbeMANZ3F9/wh9V5/4/1gj/IzTVWKbYP/vC77uek9nbah1/4XutjgLdXy5VVgo34BqN1wrV37U6
IZ2/dF4UGj70DnQKOv8q1WnYxSkyUY6gGMx/o+T4V61OE/pfIIApxtBp1cFT/hEa27DfvrUS7jZv
EX1JfpzNvD4pBDcoPFu7xIWJaSXl+NQ555CSxzubRNF91DXqLG9GAHuYVa8NTvAHdEp4JAEPXBMz
0p93pM6zgSTTIQgBdxRVcnQBIN0LMeZHmevVxhFjsLfqZj6PxIxAq8S5fazCfUIWGTyYH279L0pk
by8HITWwTgFN3KFERq9VP+kW6BbyPN8yrTs76VB1EUCxwVH5RR9i7Tfd3LfLwfeRiDk2KJjC5zRO
Ruqyxo2HsrPvjCy1N2h81RmVDU4y0BbPKzcEEdiVaPbcVMx/v4j/YYv3dWhGRK/hKI6GDrHVb1ZA
Nt1sejPdv7MJgtvkcxOcp75lHQObHv8f3k8mGcHYFHJdtLC0et8OFTNverfPqnttcNoth8LnzAn1
tTYK+zdP7kShzlWxeQaZupAKUF3q6mSFkwVyT4yq1X0i9W0WwB5TfPbn9kgizKYas60NR5CjFcC0
dW99qHTtRhTGGoxd4D9n8qtlqXWtNXv4NYcpu9bBXfe9dZZZWOzTOxuiKBjItZnJfVo255B4zoHP
XLegw1adIa7fv2/Lj/33x3C5GNqsJq8nNAUGPq0Tq3GKndBIk3uBH30rdUIECZqgcITkjW2Llm/f
H++n2cghYBFe0CiTtO1Oa6blMMoknmrrXle6s5sRM+5dbUzPh8zPz0qs0jckuWBfrX87Q95+9pcr
Re5mL4QJuPpoJ05miIzj0XGDyLrvpDNsgjL3PXyK2W/eNvHTi41eyOCm0uC1BL70k68vAt4ipstq
3He+KPaLhW1vJdqMW02uJ/RKnmGTZexD5mF37kSbxl+QOhawMzj60SUYInOjTTujq57/8M5bDhOP
zi+NU4VT9GQBLccK+mFM2GRE6h87bTzWkpM9LrAe3qg5GptehLcadKyb9wc2frrzFtBrB+Uk/ygk
kSe9COxLDsVcu36AADzXeePZIaZAOeQ3VTN9qM2eNBPYczLAHjal5mci/CCOcVjLMJYHZXcdDia7
yUk8s5vaJZ3xNcBuAdLC+lw4s2epeTeWFd7C34kdxPLL3rwd1NuxoCjDYR/iwkR+u6poJQqIgGbN
Q2UbF/7s7IaUOoJyLwk8Po9xitstOU6a9UF0f8+jP9rD/Icdxv+e7Ot/3KVY3OR/3qSsn7PPxctb
es3yN/7epQhd/sW7SzeY/uBr++97PxFF1F8mDFmaDbQh6DgxB7+3EwXGJlfnXRQui7WxiH++Y2zY
8BBvI1mKcDVZaM7/yLp0MlkknzjLkIvqAe8SRwvjZLK4VZPNS8VpT5J3Q/AFokEs/RQMRiPbUnOp
L4OeN88I7Ro39qKkhZnw+MPN+sW24lVd8e8Z+/ojlnVuCSphF/63veqHQwdJQlGrxWO7TyPgq+ak
p7jw49pCj07O1xraqg4aouw/4ziF2TK1g77PekW2SN3m0QOe2PQ3mwA2aW/eIpypmN6XNrCiF2SD
BD9ZeXCVjGgMk2FflFBACDZTAxy3cjSWoJAq+zgOXXCNRYHsVdS6iH27EOV9NIOI44xv1KRbujii
170wJB52DWU+pqbctp4Huwq+2Sx3+sqIX8Os20CWOwnBlWjUdpw/pqRAHWsoGl9A3dbgANhGIpbA
Hq6AmaroFraake5FWzTVheknY8/h1XQ/TrAXjqmsv7IbCL/RlAOnsEwk+8bKBnJNo3Q0Q2/Wg2Hc
TIrO0CFPCnwTRRZW8T4SlUKH0GMdcAdBDWFM1BiciwCI2q4gxz3favkCg2lIbSZHZCa980B+oniR
SGfQBZMCwCXVUxMB3cdXBSCkNisqBqTq4ReDfr7tseCQQYTJR6yKpqjIV+TI/JJWcPiJuq6eAmAX
w8pIu9nfCkwOoEcyBPRw35LumPlZ8VErHZKl3MYV8dqmnv+p5V8qkWaj3l4NNedkIgRDfo8dIF/Z
ia7MllQjvTwzMFKPq4zIlXGFWHx81uxMJau4yJtio4YUDXAjR6vHlapJ6GajBVSQArI7buqiqz/P
TY8ebhYw6PaJQ27gMTZFVm6aUpKrUYMBOENhO1fXTYXKEYdLHWYL4dS4kn43ffUjk7jYcRr1D5Tg
YNsof9DQhwe+ftbCp8uOMEisp6Ge+bYlfV8fLatOaN7lMGjp7YjHnO9uuyVhOb6Z/d78UluZdTlp
KTFOETCpBytMQgw7bq2LNTo+KjBL7eiSMJ3MWo+xb+Butma72gLLG4jsWtw77Wg4HGhbZEbA57P0
vPez0Ybo11Uw0p2yhHkM5xCk9Sjmz101QB3t5lGL1ojdTApdJtU7UqeG+7J1liBi3dd2EOOmemf0
ACu9wQGdsrbmOL9fHDSA3fGNjaQ2SCMhxMvog3ijAeaz7ucyDYxjBGeCeN00oQbHZmPCy9M3sjtX
WObIaRziiQO5VtYoA/DVXHZZVgtM73NL94hewtpN2RsSBqamb/QE5+OcOFXqTarNJLiNoijOiKbp
JdjWDIqnrhXg6lyqV/2qIgP32E52YN+MBmB9Sh5ZHtEgmBRJ22Nhf1CAF/BChI9llm5lPHxlEZdw
asdw09ll+xxq/V3csW2W+hmO1s8ldpkzoMz6xVAYX+ihrZ360PmWcZHIegiRVeb8ZfWwOIGAi1Rr
o9FpNjlZvcVBQa8n9yZ/mEDY805BuMLYkr3o5XhRwbEKuEGTHR1msOB5LS9KAZ6dnYLnZOMNrbkj
HsRDRBuGKHfSxgOWEX3N71i1sZVsTVIYRRF1a2xKZPESUBPdQwW67RJkS3aLOyPJjnKcDwRyOLwS
hAqvrN4JPDEU4ltLLuZHpVfnxM6vOUqEe7s4FF3Dg8PTGQhtM/Se1dIOGsP46DrDoZax5ZkQQ0kO
tK17Ffic3uxsCz5zDV4rwS4jie0jpPyD0iEd5ouRD+sA1v/6XPQcbe06hIKi3eoF9C2ogl47uzcF
qcmbPJpoQWW4eOJx/ISS4msUq5IDjKA5MNkfmiy5INzvirZHt6qGNoFcvNhgm9JfF3kyn1MevcqN
j5Cvr8NI7Clmb+tE6C9z8K0iJ3k9Wbj90kIdqpFIhlVucC4KZddcdCmTLxmy6FG45YNf2peoS7fa
bMYeZbTO66yyIm99bhPPcAgeLUNoVm22dIAKf103fDeyproBHfBAqgrYtfwQyPoZIskBE1H5ja5r
shF+ND8hMMb9iktrE6LcpgGBBrPRaViYNsGsdWDeZl2LF8gBTtBPdyDjMa/66p5d/XbKSnOHWbC4
M10a/QX6XsKgJwGVeRsR+UzcwrdgSa2V1gRkSGyXyMZ1KWgSTXkFfKM0uzN3nK5wIZuEZWVe57o3
eFc+AGRHaV5vFMvKEfXoI5TZO8K3FlNSuFEjRrA+C+y1ILb4eZ6jS6eMrwwr1zjt4ll+EaG7pbx4
4TZgG/Ny2jW+WxyJ+yraPZZel8WsqT5qA0i5hVBahtaeptwV5HXi9kx6A5/J5YCUUUcmZWj9QQOy
0PT5ZecW06dRlPpmCZM45t1cb2gSkRORAYYgIauFgUENf4VHccarhkl6TtOBFpyurTRNfACn/OSO
wVGqG6oFctVaDjF+wRE3CoJsrFvhHOGsqA8JKJFSWk+mPh4bgCYbePkqwtM61kQ/bmPgLsS6d/Fe
C7UHeiwAMIKrqQviw2y5H8VoVrvIqAeSIMhi3upJA6docqsbPSI6pkXMnsPbafNjTDfPFlSRWMJ2
YyEffCMJL2zdORoL2Ubq5UMILGLdmpCXAv5cEM3WriR6aleB/1FpPN5WFnHq/HKyO1o62znFqRWE
6MlcFcpP7wk2IRs2+Dhr7hnetafMCM/6HtFC4GD6swuxROoQ9kA7D0eJgxb3ZtSba9UvRXyla6W5
Z2E1d13ursz60XXitYBbRUBzEhIJ0O8qGm6rOnJ3fFEI+QrOUH8AZvcfATBNZ4gI4G6403mvNQ9u
oYoVdm6vGbWOVLAlPFOUIIl94nSH+Vzj/7Yjn3egZG+6AnlNoPd4Eft6kZxnGUAVHLH3dK/TbeNE
cJrhTGEjjV4mGZyTc5qtzHnY6XOXkw8ARwuWcyETi4ZYKLOdMcswWQIKtG4d5caFMWV8k+yh6Nd1
NpNFEfjR1moc8YULvHLqLNtRUJz5ltsPubk0YkL1rdIwAU5mZ+jrwCRhrfB3dEBhvzr5+VTqBxE3
4nx0tCu2Y/IDzrqvxrBksHf+Lu+1Cz+Q6nosupHO+3xk+c2v6R5WX1wVk5iZ+lcqpR/X1/mWxgGx
jvUjZMftHI7WakKTcdQD1gb2oajquz0fr3rdu9QosAdvGyJ08Uh9a5rUG+VH3eqPqKLZFKVlgc+e
XVqAG6sGCFjeR0BwBT5SK6Hdgmn6GVZycm0H2XUZgXr3cPwy12yaX7H+MolhYwVfaNkeZRxuhqw7
OEX9mPP5WptWv5/i/AVzzrRrhbUbXDPgpZ8PTSauytoNP+YmnBCd3YyEunqulwb2b4p8Dc2W544T
M8u+faa39nRetfDsm0SdT/iHNIuv+ZAlD4Rl2HcTTke2oUVTPqZj1foroyJNlTW7ir+iiDDBHmvg
8LYtOWo3Qw1LYD1mGtT+LIhbvtGJae6sZqG+gLcnysOmIwpaoNSqe6fI1FMsx+jJJkwYSIHeqKu6
HbRvcTUZAMIb3njDjRY5t9kNki6glgBoaLBsnGXsGNn2pJGiHKDLiP1WQkT0yima+aPKy+yjckaO
AaY2PAWGwrMZF+lnB+Pi1zydx4fKT8k+x9/WrAYjnenHmxkMbcpSF3ppSvr75ZKBUo8xGF9iuYhe
r3UVEr7TSgKmXY2du0r9JF87s2OeJWiiyR6eG5ctZuJO3W4yh/IsL1xoVpYWggVI2wG7EWGH4UZy
a8uLXOY03ejIGGh06ljSTC2b6o5eolNvpQU7e1v5YwXSYta/xDoj8HmV0QcRWGpYO6omc77IMv0s
j7WEoD63vlqSnot1J9JUu0R5V6ZbxEEKtGkHAa4sdfehb0cwD5GvY+AHOGxAnaySkbzgjCTW3tS4
IJBx3M6RzvcZO1ggQUnQatz9JAADlCaBLjeqUxUnGjy2iNTA3q15WQIDm7imbiLsyWyh/GKoV5NP
IsVKI53sELBFyj3o6My7IoyZy60Zzh/gzQ/lTveF9hU8VW0jwQ27mykeRUImS8mzd2SODWQ2Mojb
ohzHdD3H2qJhC0ftrqZW5IdmdtQL1/U6nNtUm3HSllLrrlO7Cl9407uORqes/XWmV0uqa63iz13G
uki/1xl2LSiLr7Mi752C1Nh1l5xJHFaqLIM0Fs12oq1dMSSGZyUCQFwFIBqDhkFvct00SVx6UDWn
S7PzIcsP+TBxPk3QxG0yNsOfyaomHiepp1i7KmPwmrnhRwPhPn2HgzNrfWPjtFDf2Wp0ZbhSreNm
e184/lM2aO5qbgZMl6StBRA6LLbY6yGau3qL+ij6nIQkDXuoL8KatOjEdFb6QFznuvCV/XHonFBu
/Nils54YXX/RpH2ee7TmsSIMrZ6RXAwkgpTcuOvmjzYe/TsHQKHupXnAeaTqyZJE56aydq/11Vh5
Gdulez0qQ7BiTvo5Gwf7KSxFHa61vsj6s8D0QSQNdVd9rSIV6Z7WZP4nanvQMCYR1N9SOQSgB8EI
fIryqXQ8qdvpEytUjPeb4427TlLd4lsWjuxO8K9XX/q08L8GqWCtrcGIcCAK4UbQercIUam1mqyI
3oCo6GVDAGgI9mT1HEzJdO+29USeZ1y5fGGJLcmvnSDmEEx4aIIRfo5uatW3iGLlEEVrPBJNv55A
xz4SCV0PWyXj5Dmo7cRdV1XvnoNymMa1DqKgQBXm6E+MP2PkRqb5vXX5jx2Tt6VSSYkE3QSKdCqm
KLwoT70tOIqo61uNV2ivzxhoY3fkzERCwG9aGL8cRemUwy1pUdhcOtc/FImqmY53VTXNfqpjQcq9
8xQA+PXeL0X9YhA60BROYdwroU4vJWA/hboob/bxmLPFp+TyQTVxcnh/lLfl9tcbtoiv6f7QiKTE
d9KMadEvTBJp0N4nWuvoZq19hX5lOHO6KNm/P9RPtTUeDiZClOVovemun15RJBOUgVXY7MHtAA+o
ooITZDzAbMAg3t5pluZbK0MWzkOICKlajZxZX8x4Inu9YF9SrRPpjuJ35bWT4tryoyxKnsRUSrZ0
r5rxH57lHLetGcmIdpIffFbEOaR9xYYScKgTfBUme95M+10rQbzt4rzedTxOzB3KqpixTx2iBo7X
0u5kvS+pmkNCKecLKwPIbRh+eBjjxripG5VsgDm5mySECYtWbD4vw9C4Ms1UHpTFViGS1XCZyoLK
npERssVSPGwrgIV/1Bp8/bEurjeDJ7b07E77daahIbFsu2ZvpwaJww7pZD7XhTyNvIL3p8gv5jwc
LEd3hOLVUvbJizUgdO6MwmHO80c8lJrJWhoINf90FNpYULoo9GLFonP39vWNB00YCC5L8CCmtmVj
OoIH5Kv9/ihv5SvLbbMp13Iio5qMa1Ytb94PE0sjmKyslVbuidOWq8btOrROhd1dz1ZkQXuBHkE/
drx6f9Sf76BtUs5BcCpRDJin3eqUDXjWun2+nx1KJTpI5ISFPF8aBv9qKvyiTv6rYRxzYQnQMMAL
vpSsf7i4YlIu1DA93/9f8s5juXLlzLpPBAWQ8FMcHEvPYhXJmiDIIglvEwmTT/8vVBupbvcvhcY9
U0hXlzw8QOZn9l4b/0C+90VT3Ch3Ka//+U/5X/6EABd5HALH89kW/2XxZZQiC/xJyBOJGPOhCev1
CersdF6LkP4ryazINJJ//0REhIPsAu82Lx9nwp8fLQz6lmJ1lSdh+FyTtKOQWMEv69kZ/8Wb9T+P
gc26jf6DhSqqyr8qqdzCSZgJbPOFymg/vbJgpuuwyswi6YTGw+SpjOawAUK8ijpY/sXLtn2Qf1x1
8IC6uMdZ8/Fqs7n+ywO6VMyqXMlPx0IMehpg+h25Th6g3jHpbsg9dbN/8Ups/8Y/f2LIMYuLER0K
u93fi45/eGqAfuNgAWRyasZGHAkXDQ84hLrTyj/9H1f0/53939sHRJA4l0zwf43/KDriptq2/v/9
tv4PX+HpbX7L8//l//JfSiVQhZuRn9eWswJCkPhvVyF6vr9tBQfyjIANmLktuf9zDQjDEHMihwoC
JwfbYcAr/597QCv4G7tdtE1iM03wv1j/lqvwz7cC05vN4Y8CGmUhqgNchn++gKYXVrpwU/FNSnpM
CFI1GbSTxe9J5g0+FIB7w0OGbvkX8CrxlGFRfgSTvB4bx1gJf8qBf1Vy8RqCZsmbMTxrN4ZGBwYZ
2480mdmC7oMaHFF55/fFsJDqY3QITmAalQeFXmvfWUjFufeWe2izc5wDDju2Yi0fdWEjuMAGFmWW
oT6x0QMtypzZuTOwUt0tuEPwfchxfgvTbn1jGQNqBQWnDw4pnVAxDrBiDmzxCGZcje5diax4IxRw
vTdKLDj02uvrOpARGXZp6e9sONOf05Bakegq55wK03qgB3mApY6qlGBg8V2RX1H+i5PhLxKd318B
R4LPt2ri9qX4/PMrgO3lFEYivW96IBoVi4C778SCQjpsF4MDQvSjTxdXh/et34nrZhZ8tM4LWpes
VxMOflaQaMoQ/UyQ5nSjEze7FcppP6y8NJ6b3pWP2QpG0s2L7eIYLZq3LZOAcADwddnQkWtrt3dB
gOahst0TUvVr0DviSWTiyG7vo+i9/v0fXpL/5Ur7XbX//XTiQzuc9nwTHIVIebgE/vzQXeCxCTC7
5hsq9OTV2r79lIzUF7ayeMp8czirwh7OVMckT4HRQeRjjMTyMOq8WdRivne0uJRq7rzcYWYvL3Nr
u9+Slf/U20J8iq6Feonh5y6DK3dtp/1y7wYJAXSLOJLaWP0om3naefRxJ0ZdzTEzBoN4JtuLV1wA
e23WPNP2SNCjqe2PxlPX7Bit06gS98ReSLIVgUCUL2u5X9xZ7E3yEg5u/lp1YXFxnHb+lWeQDqvR
nn+xtLIxOWIwgCk1RUkGWrub1IEU3+WRl7K89SeDl0mWLBjtD/BFjPq8ZPBkXBbAhNF11ExCgkXF
eS57liUF4R56IHEhZ77gNw1G1YZvKWItXtzUmd1fs68Xz+vYdJ9B1ddD1MybJcF1Q2LWtG8duOjk
KVy6/KoaR/MmydblPmis6cYtAY9Ewla4FPtMF/RdWRHutJMKOIfjcidHiz+o2OI7dKCRzm7vplHq
h3qa5TPRy/17iFdi22KSuEbmx+0/f3bcP88sXKzBpkekj0IQwXcZ/qXvFOkEARSD1GM2mvphDFVz
NCxZ/QDrFcSDr8KdE27PztDqXzOxTjs5ym7dOfOafRSo/G47TySXfjT7Z793urjKKvPYB93LEjpg
V5RXf697/i3lNCAwKBgvHPEqWNdtsinwx1TvJSqBPZx98biYkM4jqvMQP6ux3mxMjh3H1XqYMAdu
B2pbXgbGQ9beHQ2BdUD1/DuXabkdylY//H5sO5r/XZ57683Qu9a11bXJV4tL7iUwavkcFpZ8bnBk
3xKHMhA826HFjhEF5O+NWTLlH4x6p8juzSJbKe/orLr092WQBXds6gj9+Od//r9gibY/P6IWVAqY
0Ddpy1/7KcxLEmT5kDwyZPaMeETChT2kN76RvMknsAoG314vjadizacscpcu7G6WocmWYwCPjpCB
DQ/Hrr9PLkE5dW/l5CF2CIE7k4ZrDckrARx8GHyy1rnPlXH49z+As12v4Ma4lxHo/nn2NLqUBBWn
/mPlaRaehbXc9l3KDJNg9iGSDecMtDjOC7FJ4ZvMNfYeg9o3MzHdK2v2ki/ePZuDeW3f7MW3rr15
KUlL7eA39FWQPFX+ZkXJmhS2/j//3X/fx38/N3//8bcWGqeyQDPD9OXP331GdjdoZ3YfW+XCg5ul
TL54mjE6DHKoflg61zfFIpe7yp+a41gT+heJpvFwzOXThTl2vptDMZyJjhzOrd8bT7hBQsKVSU3b
sYNo7nQg82tf8PnnOqzYGstZfk1cE3xFufMuk1mdTa2DiQ2txoLqzGVz9CeS1ruCndoiIL6OSiXP
IgOQZAQkUcq8F/sk8L1DJe300FXZ8jp4jT4O85RAEScmUzNjDnajEMunlUrOK/CzxrRjy2PtceWE
B7st3y3cATKzmz4igK47Vw7ZHQ0DlTM1wXL/+9VLQiP9QCmRTXuv5L9UJIFc9DKIR0DwhP7UBcuu
kEEc63SpD4WZJa88edOnU9XbCbL9aQievai8YUxAFCUm35qTDz0Oej9Rl0+sJzSm3N7LX/y6+EUu
fHvu02w5l7OAVLdFnBgOwPtsIZjBJVrmFn4td8k/fxAoEvmm/3gS4GVTM9C8o0+lHPxL2cBZXStZ
Tv1jVuGPZSfBC4YzkbO5mvHJrEmf7fBQ8AEynaUHSrHuzROjJtCKM2mf1vKcGb1PWGJRXXpcfWi8
4MghAzYK5Fhp2hzGvtxeV8s33zfj23eO//FdzM70qXLfMWI6VojCMsNseGwox26mZnT3tW+uPAdO
Y1dRZSOAP1QW6eJsw2t1CmDAx6vu/PPi1N9JDrJsfku5ovwS+THsPeOBRnvFsKpM9dG7XCs8Xxmt
Yd+eUKLIo8Nbe/KrfCs5t++1Y5DxLBfym8h4J3lFENUc2uuzhS84ttvAZke60toRntAcw9ThYQXe
6LCWCPxf7E/qeJim8tJahXnSYbUCN7R1f9QEYLQ3AmR2uOtUmf3gHshZtRWsbnQ3w2Zt87p4lijM
sKiVvZfikPY3arbNaRDJrMs+jNC3Ho1p3gocXCUXM1i4qmRNbD2IeybpuJX3JEnVJh8XIRmbJ8kf
SjKZxnU8Kl6DNRNQbQNPOk6Mga55StNRYoR1uHW0VdjvmZ3k6y61vK68MsZxK3/C9QEaZ2vsiSQ3
30Fpc66OfQ3wgZMdmXmjLVTtc3lZeRAIMpqJ9DKcNSM3xbLtF6vVecDzpPRDgbeYZCifHfJAbXka
DTLaIim1/hJeGRCPC2ewUnWJnY9hAV6ZgS2pM00hi0kvz5C9wOifMd/m0C6pMlnWDPEYsqmI3C4x
kS/p6sv350dCAOAMAFFt2SiWPjDluaxvfb/O7kUNEoLLgM2cDFf98PtF+rd61/+T/hvmP///tvZm
fWvqt+Ef+1oEp/8tbLX+ZtEX40zbyrDftqn/cN+E4m8Wwi/LRLlubq4R+tb/ammDv21TRqIc6Xap
4DbTw9+lrS4dMHNPxwIXgiL132lpf5u2/n4w+sywXI4kmlqf4mQzWPx5RWauamiqW4+gKpb9sbZw
YQIqjoWv/sUhLPCo/XEKb1NT2nr0vehx2RFw4P35w4irDBFlM2BZUt1P11JooQ+GwLCLimGo70KF
uJ3sGrF6F1q/Md1XCO6HmBCM+WoWOEmRkiegylunE49r5g/Pjtk3pKyABcBh4wwvyzp31XcdrMUY
NQOxzAQZdVKiuKKjPPgs/+y4BysM8XpSzPd9B4nSTlhywbafd0NzVCs6/u3OzKy497L0JePm50dq
vsMIv1ELBJs91bFup/mw9jRRqBoxv0VLUormVKW1JguFFbEfex3BpIguq+Ta4Zd5o9fgsiCslxDE
Fj/lJ7/xbOzEXPXfKvaPn3mHhCYKAHyd16wakyM/1bpeKpvVMe1a+maNuP2CFZHxARTFaB+lxn8Z
61AUAOmBBS4IUjNz3g0V923cOsr51U1Z+IrQQ5GZ48yIFCvT1hDEBVAkRgwOe2SfYSBWUJ8wW/hp
KWgNJiEE0gICB+8wFOSHFLlFXDybxOcuT8gwYnXuPQ1m5i5RFTg1R1aSDt+lKeQPxhH9V7YQ+BcB
D2A7YgP0RkVkuvxKmWPpR7i5OIqbnMSYyPcXt4mJUlneDeWvMsK2b1tRKxyngtRft3dtTjfJwTrU
KCwmGATwmgdEgfh+yyuPACHSDzgkiW/uzPqjp2IeonzwtRWZgexePPjcT27bKzsql6BPuczo7bW3
5ukdlRhDfFUk6GdIenE/yNpNuEgKX73LoTdZoHb9/UqTMEdIr5YMdrEk9wohtvpideOCyK1m0lMq
uebnCrfHfAkUpNDzCpRjwUxrIS9udCC+lqmwztzELeAPYWGwH12fZNJhFuunntct9F31XFTuuHik
+kyDd5XYZNrjPi8awhIWSoITHxONTRAo5Ej5tASovYj6onzOPfO8Qv/9JUldQy9hJSbm3iREOjbS
vBIy5cCNQ/Tbwe6ALh4g3a1Lm5gZCwRbZ5jq0QtU8TIOhagvg2kUz97CrbVPptyxIwDwgdj5XVYg
r8jqIkE5hVYnwocLw3lNuI+PInVM776EZINuZu6KChIOwuIbTZRwe3JTTByA9CYvYpeC9q3Mu+Vx
lYgxMYuzgNvxUDcPuDXQULZh5f/yC+q4vT+xizhske18ysokEgOBEVLTctkiIrqCeUmEs68Xm/KI
vXGx1HAQEXjN78TKra/Ytgz0zAAFa3QyA/JzNi+zish7zX3S3YT50SIEv/EDubytVb0QxV21Oan3
hg+7ulWph6d8WKsFqZOlu4hjYDRuDU+qW1bxpJDrgHiALU2w8jC3OxwbHZEr067WTXLEHbC+4lxc
fXJLfMyGDggtMkxChPKtV7c/E9nO51Y6NM8rJgkGKF3wXNbI+TFly2CkIKDLTQ3HuXRYwJ/C2hkD
NKLIHXck6KFSBP5vfB9niDIRFPMl3S29GQAcGvV0SxGVVUQ/k5Yql5A2YOV4QzJcmvolAdTN67c2
THtR4SO8q7wlObKK75ZD6gkUAIPwWn3g5MR2MPBEwpbMq+mZH8vfFLM4qWYG8pmj4stcD54Z5uRS
CCWMOAjm4SHluDG+Txma16jtU/gtnQUDZ5OR+3esfFHiUaqiHPFqUA0s7RP14Db12u8I/VhFtHb4
QeIaPhBh2ZnyyXvBGwCu3JyQmrqeYg2CAd4L47B08+9Bq3z0FLIb30No+C1mZAO2tjFIx0eI3W0O
OMQnN1nmd+9bUQhkx6uCCbFoa+E87SXAnZWOj2xDGrmRVK3Oqs4emQfGLhOQZzRxKha4ZMXcyN8k
gXi1CyJCO8c89PkUVmfReR2CIwKffgWThEe+1pCkUQoZFWdyTVDxxJmmD4HdEdOWG0XmHYoB8lRU
p20mz6WuFLRLTP5tJHtB7IRN6ugDyoy5OtU0ms+OxmEabWvEV79h4hPDdiCzbiBaB0lTsnBw4z1w
nWig8gAlMfFkAPyZkEnzN60fA6/u0rjm2BXMg5FPkQa1adfE4mY/yyWUL3lNf7IbMXbRO7bLdEco
JtF2pZmIN52nNaU35gTvGI6h8KOiyKYvRvYSkWKwuNPBoBY/s54jjStP8y68avjuQiAtFsRKt0Iv
OkLOt3j3UjIyvC50yHsfKsc/4DeFWZ62abX3V4PjSrPN1RGyJPwGjpaOOGDV6nym5HBbdklrj3RU
Bi0+CB8clkmZWfnew9Vs79yudfVl1iG/OeYd87E1SkKyvDblkmsWs7xeOk7OuFOLqqKesL9i53Ds
WyBfGu/BbkPR7KQz16+p74xvbdOLiZToVKrT3PUBQiKj6pt9tyBIbYy5G3e8PGa+D9q2+AF0ymQQ
31CbRNbipcadY2fzeiGas0GhVSVZgnYpMd7TBdUmXIwESns1M3jbew02ij1XA2kcgwgg7Vg9UZXQ
nO5cKiPzbCOcQnYncpJTWEGzS3XgSH15Xm4LRrx6xpWIgGY3Vqr/xtwgnXYVQbZi1xshBY8Mcne8
zHMPtUG38wRHQqeE4fp6hnthIxpeMXWsyOjopYO9RGU3oSS0gvcJIBX3clgNx0La9SVpHP9CsnJ+
tToGWldrhl/PQ6vXT6MR6/e25DimkX6HnnLFxPhmlAI13eT15rBbyaV/berOeKULn5nI1/tcDpcM
D86uczfcR0WincqHQ7PaC1Ewfs4FzFAshMqHAu5cBs54UV7OSpLmi/91rC3z0/U21d122mZUIiQ1
4IjE9tKiZImFnZZf2iVfSVU9yYI0dYSpVgbKKJw5e6X1BFiJq5nXyFDE33barU7Z0HIpe4VpGjs9
an/HYe99t1f/VKvwvpwW6qnE8vfKbO3Y7us7o/PNnZWOhO969n1tuqTVmooSKFKNWjXVBwOGDs/P
jsWCEcG19YjYbLL2XGcLEkxcaAT9NcJ7dMiJ/LHFoEQUK8yvLW92d90wLBG9A0kok6EZyM08w0Hd
7ZBUWu9JULq7ousWe4/Jiv2lpWCleL4HVa7hUDf2Se1wUZBf3ROavR54uPrI9Xo2PHbjHFbd+8Tu
+VYf2wtu+jQUz7XhBAfZlDkKYm0mLwQe5fvF988qMaflVJsUiFHpms5nqJcafn6anyxjmnwU57+/
Wu5bqOxLcuPP5QALJ5vJAXG22b5hqxvmLQNmqkVWb16ahj9Jmbn00E6YJXOhDkl+2ydTyxYmTG5R
zG35XeOxqlt/lxTmhmyfSnVSScBCImuHOJwRVGKVY5clu+ZBI+E8tWl+YOB3T87Mz3As+m89Ov4r
NdkJD38lmSb3j4Ue7YFKsJxe5eqXzFD84jAMVR9nSdOfeh9iddS5un1uHc2LVvYxUXySSD9Zix9y
0EQ6b9FRNyrIjRuz7MsnW9vXfac0/6BfX5Qy6AXMpN1bqv+RzNV5g6g8aLq98DA0XnsGHGccO6bq
RITrWLWYE2yiiSEzecRZ6tuRKdF9ralNlomD1wbWdRowLES6dr8KBd5pUOP6OEvrJwV8zoDBEuuJ
3gR6m5F4hxmIFMkoqh5jEEwI+ZSvvi9mXT10ITZ2ajAgdXaRMLngEFBW330xhmdMj8vu0JrJFAOp
a/uTWVNCLAPDDq8Phv3UTsTEp3W6t43myeQIBvfjNxk2FzPDGlj3ABDqd+zBnC8pktMUo4WpXRT/
A8Uo+nEaOA2Tu284HorMCiPEPnGR6TtA2vhbSt+5MgOXpM3hwSqCdFePZERJuwFHtdbGcUqsIwf3
sw0biFCTD5lXe01mQlStTbcnE9o5GgRJMCevLmu2PpW8Vgs+/SvLr3g38aPXdsFgU5xbW7+5jnhf
Lem1ILMwYq0mL6XdWzQFxELH4W/kZu9+2ZvHa10CMEsuSkhWXcHNavCTA2eegcJ7yWO1bs2HjxY5
6SyyfcZA4zFGjErsceYD6iJgMpoM1VxT3Ylz563NYd6y3MRcshGpf9RVN58nj3lcpVby0LS97odh
vLHkBO4v1Yj/R8emE4DBeczhNO0At7076/yc29mA46Ic7jiSfmb+9OQpayRSOCukjNe8sVWUuEl6
EzaYWIR01aWmHAWcRsL1qh3ktJjViDn4pjr/HoLbQzMs/K1oU+ReMbC/zX3vvg8q4zDiz0Q9uYlE
TVt8ancd3P0YmMiwwuanrOWVb0r+1iWvV5ibz0S4YHgSid75i1NdwcwffzII+cj9cDgShI5NNGvM
N0qHa94dBlxu+hoYxonc9fsWeXiUSoAM9HzSdQ+4SqerQbjNQFrn1oxN6bOPvfCb46cvLNbonnqQ
64EoZrJXjfBN2SUOI5PEWgKxyfM+V9Knaa4twvdU6fl8rmZ8hqxBnJpFC2wHB2cqPzWXyTYhHmTs
tcZZdc6FcDH4mXVwT8GXxg0j/aEDcej7I42X5R95M2U82M6NF5ZjlOTOGeOAcXFNjFd+R3p6yX/l
1p65H4qg3Q+qfdFlTb3KX8Dcwv4S61VYmf/dDbBUze15QRjE/NBYqB2ok67KdhkPunJD1ltJtTfM
kUH1lGymhQqOYuIdx4Gv3A2z45x5Lzkz69Dvr5rOu2rD+jUhBOo69b1fo2FcenP+CD0fz0A33gVi
nkhcnsPwCpfPQ+rp4qZfEZJ7ajnQLxwGJ0ApWWc75NL+NdSh/BbV+XHoQzvqNVjFIQuCO+ptSXdP
aVuMxoto+FDevNmgcp1RTFaPuEyQFYnSebEpzij2qlOymk+Bnz/otb0MA4PQuu3Fgo6+d3atnGJL
FF+pnq9Lq0uPwhyTlausy2J3XmnH0+WUrxVpOPlAs4dZ4wTbUMXSKYpdINjUL3Zlx0x02fWqbE+9
ZlG/GsmA3xIeKjAleeWWrSWBJYbzTwGZZic9ZcYLg/jIbdV0xj4EUAzhA5mqTJOCONR9eFdXZnMN
frB+KdiN/UwzZuu1kOUrT5N6UdLvI1QYrIztHWFWUMXSOrzVjKLxylqxgzFz4hDXw+1arC9GYdYT
/u22gJgxUFaj5TcfSIL4sGo3rkOT0J+SUErAVhQm8Ll6O7217fG90546zpZx0zXjGAt4tS9d5j6o
2S5/8ABfV9DTn8LGS68xgfq7Niz1S95W+lNom0cCmhlkneLByTDjSXyCU+P3pMuVwYpFa7HNz1J5
znneUqnEeAdiOrYDPceZsoJXwKD+CUGZjth/S87//mDlenwJwVO5dBFef2nDDXHZHhHDE47YTtek
3t+UOv02FgUfP6l/zqpjr0K0lkzr92Ro7pdJXxelenYaq71Hf+a+eIuTxcqsn62qf8JONtPtahBl
9CA9vOsbN2NSlgiCKj2BiTJXn1lijheDeQvJXbvE6y6kvbyUxnic2BgeXXtlTEK6dmW5PK0bdHeV
otsX5VLezSowvoc6uzVq1hABIyaM0YN76Fle4TYmbgkiW2s/YtikNcaBwc1l1JfJJcDPsukzMoH4
GtvFKzV3iSU+f7Bn8M5CZc+mpSrKWjMAhYjxMlgvQ6BO2LeqzS8CEBY9PCEI422i5p91bwCXaVVk
QhmDCE251hB3E2PvIKDRQ+4PKb95T7O+P3iqvKmyNTZCo6F37pg2GHODMKTKhicZzHMbjx7ZAjmd
FOnFwVc5tzsdYpuOwABmF2SaGa/mvEYt0xlGeFZ4WMOuv6YPfePa9CMljZ/cd1hKJD+aT+MIjFQZ
CX1N5+9by7wbHTeHBIvLlfFDbrMDYqgTJOFts6mhXKWvdFhbdOkhkZareQrx6x2STGzHwZBmVzMA
NOgbcu8OeUyBBZAnr0Iwuv6UXs2F1o9pZZ8nBMggLVXILsRePsnMng9GsMUmeOFtMhAVMDrjWbjL
k5XgyNgGr35suexi6/YEZJr8bgIYHpnuNcepcTUMSZp+PBj3s1C2EU0DxruBte8Jhihm24K4eQ4G
G2afU4qD39IwdWO6/fqN3iNg2bP8dOLJStynTnNALdloIa/I7VPWSR0HOVnSO8kiCTNSft2707eS
5d20LMfWUnFre+sndi9sN7/D/IqB8VvKqDsayDTaPhS/vst8OVpYK+w5EA6GzWrq1M5MuuKZ8Trj
wGZl/DVNbfFz7a2m2WPF47paeM6KeehPhvJokARSAxKAVNxj1WA+WZsXxNOXLkWdEGb6y2zWs4Xn
tVXOcQ3ZGDKmQ+uSGt81OX3WPPyYnOlXa7b7kM0bUgopOJXWzdIqLMUole9kr2XyNLjBI9uNoDwk
Vr8w2JtwvDjk3uEVUz+nAMhAaJTMIJaMXaNKw6tgDmmVRof5R9JiG/cKrH5MjRxc6Ljc7WyKc+G9
hUugr9pm/mrL7tC0QbVz2gV7JAkRcVWNn+RtEtY6l09hWx2npX3WYfa+TICwCH46JbSMb6ugnIKg
wb1tlQ9o3iWm0k5fUCgiaSlINl8vZYc5d+4asZukFc8lw0oj601mxXnzNLs1qzf2bU7nMJkvXzgc
mNel1gvf5LoXvnVXcwFXK43mYsMyaDuD8TaQbEYAxVGMsEQUg4O+KDoJuYL5VFqVJggzPdGYNfoq
FJl9KVVNAdAMX0kIfZoRgHip0t+HXgr+IJ8chqFr/pMuzdxPOOyifF2v61m+pCxS4nDKQCFWWfBQ
l91803CrDDOuu57BDJzgNuLTZwc9scAQs3enGRt8a4f1Srm+dSuTIIuLylJ3SVd/s3vs6IiQwUch
i0uxde+BPT+anKlZ790zJrzLoXJGec7mFvGe+yPxzS9VNCesfUSmmncrinOi7bofuG3NHQewYIup
npEsFLSa9bMfTP4ZVHsacYSarCjaYwFWeD+H5ctKBG1EettDOGf5fkrHc+rxdWDWnr/7U8eoivVb
BMgAGH6IAYb7AaaBoMsmqRmsRvkY9omETuX2Maxn62SlqzwMvf3QT05wFai5v/M766L6ovqO+779
kINNEJ6oix5dCybwsG/pDUuXESn0xRaAclME1DJmu9YHCCgYz2Rx56h5PLS9acejyylYE4ncRBXw
vS3Nze3vjISC6iDK8CPAeESXapzcJUhvZ3OwGJuS3FmzP9lh0SsOIeqDI0tta99b7CkSKKt7Pbbj
hSVzf2Q4+cNP6nk/617HkLnyGKzxx9ouMH5RDbmMNHFmLdX4s+76DopzGNSHYVTTsZTJdGRMALd9
TS6+X33aHia2dT5BLX5fSubcvSflj342/ZK0WLqYvduJiQBDGZDd2CQ2KYY9ufUGVUey44EscXiN
5fpMCzFNTHT5i/UptaZrLAasd98IkOV5WRcziaTX40p/X00T2UPRrt+Wdta7WfXrt1mNWu8s13Wu
GLAwmgurrnlxPHrupDP7X9qb0++opqgNGZ2b+9Wm/JtprZBM6Pk80OzyFK3dITFMvVX6JWu7MZnn
R+4/MDnzUB5zq/7WBk24K5rsbS3tlTxjfxmJYSTnsotDVkVg/Ee596qyuVnanj1+33EzD1lYbWgY
rOtlo68dbs14lRSbcE2qL6GDl8JCo9EmKB600h9QiHmtFntnZ7LcaW+sn8REE1jD5j5lhW/tUy3H
i5OFaTz56/hRoy8+DhljPjSq4yP2m5G002a+XRxiSmk31X4Z6xKeQJIesFA0z1h2d9LKUREGQzyY
8pha1r7tVla4i+HdusVgnXrFQzsZcNisGlOzFWhatLWxJBNWL3MPk9cm37pSOq/WUH1mM+HhTfpQ
Kivcj/kgo0amp8FMkGuwIr1ymJFdLX7+pWtHxV0y//KS9t0UPK9mGnyztdHGnb/UT6lM0p+JlT2x
Hrxz0+IB8Yz3vdQoi6oSMZlbgAkfkAsn4Mab1r6blopzYEJduFOJeG4b+5nBm4yZb/7SGtBCiKTF
62kbEUgEb+QMQKrwGGEySGRxRsxpNC0r9yPWewZrXnljzWz9rEwzxenVT69Z+j16vfe6tNSn2XUu
qGQnc89Eo77hsyl5eUnrdvOVfxz/quc1tE5hdp3iXbrIusifW5f1XVE8DmwB4yGDp9ekwjhqqgbK
X9ghpc0Lih5Vrflu9IzbZhr3lW/iZk+cA2kuh1IxCa3xVqnyXq2jfe8vimFirsuDv9gXvHXVfjHn
i9Ezv5P8jc4UfudJencoU4HBDMYIbKLNlx/ziHHH9efw2ITASOpetLuGeGcKN8fDnNqZHO4pSU7J
cNXbnhfZhf21FKDgLDy7GjJ/kTtUbWnwSCdPvMBEwWZLLzssPCdXVmsclxDxOVyZvkxBceCC6y7h
pquEMD09KZJYkHjm5zRTijTYSrOwX5yHvM6u/EyfCqSapwCjIN5jvP3LXNt79jrILVXJnCthl0fe
s/3YL8TnRNM8rz8rFtK3Tj7yr4V24mKDurWX8r2mpGa7MKND5qg1yf/6mF2bJVfoI7/V4K4vpt/b
Zxk29xk0GS80ikvhteJlqSxyuxqziUsz0BRBnVmQVhsyUEB5Aa7LJ2HbTrvshjHi/IhXme4voUZj
mCuEe2x4vR/5XdWHxzbzkqE5PdiZL9D/ERX+HpCvEESWvRUyHrvCZp8KSBU7gljxLZsdZUnvz+wG
krWfQODpBDKGNodP00JSTR+59fDAs/NDViZs0jtQ6ThQhiNv6HJZ17a6NeCooET3Gcuha6IocuTO
zxuGiVpK58vtOL0YOrwJerc4J3vvFsmmkZLyYfhPY9/B6vATyz6WS+o/kPGZc4+gkHq3h9xJWf/5
9a9QttOJNRsTnJoXsHE8uVOtTyBqkPpx2zg4GxbjasybXyAFdrNEFpir1qP1cKk5g7zuv2lRPJM8
whK+8rM9Zo0Ti0BuTzulYDXr+hskoZLydSkiMiuqx6RoOpA+9vJqSKN+GZzlFR+TZpZV5/+PuzNr
bhtJs/Zf6eh7OAAkEkvEzHfBnSIparUs3yBkS0Ym9n379d9DV3W15Y5yTV3OREdduKtkUiSQeJdz
nkNYQWeTg5zNFHEKo7xN9vuEhMCNpTrhjyvQf3vIDhbwDlo2U6nRmxs79cLnYmz6j2S1JPsxDOpP
Fd5Fku2LUrN2MSKUaoXj3BkFzHzYXB6CvED1vWKlE/ufydnNWOSm5fzAp8JxM/ZM0xFcUtZagFwG
KBFu/lxVDmPDPoxd+lQ1wZsp6q/e5fDp5nGrY2nDnOGvM8mpT2b2hbaKit08RkweHa6fFb2Gka7M
NNCvyhy1z7HmwpMPx2vZdMa6lRa0H9GUV3YSOk/snNDVglPM6yY7z1HE8wP7OCeiEMc+BtCyJBqO
bwn1/MJuU/lJonSWa6tp2LiM80MZjWpTeWa1apVk8x3yJHsOdNLchvEFz+YCfAlzjpKaJbCxrtxE
n5xibs01Zni5My3VbRORcWFWOVwEu7dOeRhEFkTwZqwZspoKjSup74FRwGt0h/AgSBJZZsNM3jV9
2Ak2xyatExob8sP3js/VF1uaWcaUJEej9WCiiyR8QEbi3KlkUvM+dqvqZCFOuXITtj+NE+x0Tx3F
Ya13doK+Hn5S9wiLw2L/XsGw5+m2LlzjS9xZuxrIeRyF3UoY0a3qzZqB3tixElI+adTSKD/XY0ep
PrmX2UTm0WumhDj7DXcQFUq6kNI27xMrCAc4N33znBjFtEjBbZR6sq9t7tBLBlD0iVrfT/apnTd8
Airbmo1tHJu877fRAMuWgk835jZ0h+IRqkm7Qvmv9nZu7JlSGSQwkD3itX7Anj1jBz9P0TVc+m1m
szCTbXY0oAitHc7iATTDXLyJtjOWrND7XVWlBCcQer8RlewOtOf90oL2TmHGrhu0yKaBlfKYWCkD
RQ7WegV6fVqVsx42te2oM2jM4Wtss8aSis1QHZDCEuYhVE6j7L5UDkiQWYnhyY9d8c2omnFJMpP6
FPXp+MRUPn7tbFN2x7jycAwoa3xAHSOv4qRBptHNsfoYcp7tRvz23H2jv0X7WDz6GsIZiKrGAJOb
J/zugVkteQMo+odQJ6gRGBfcdEkOmyEjagHQDkIGFJEr1vKfaZDriSNuMu/GykrQJehveeLwfeWe
ctcxWRQLYIzWUoxISyM9JsvOEOm3vLS6l35KAT5T6y3QqYnrmEDaZTihXnLaByNrvROktXbdM41Y
eTqmpvBnUYbIlcaJhfoEAg9HXLyeLdnBb7Ckcd2hTngIUO48Go5m4UrklA3/Jh95FswWuqXQaa+x
36iMJXNof8TsECPBsk1C5sEiJGcDAAD3PQKIA8XNbFLajaw/NSg0JjdFHtJxKmO4Mh2QDO4cXNZV
dSroHVRyRdaaXgLLQH1qNCl6rl71AXLcaWY/mNipOrRZW97XTUHL5Y8BUeHAsqCRpMhXVtA35lUb
VY7FfhqrE4vQHEcOfboLYe0KbYI2l6IRVK9u8yUF33smfGR8JNqXDVIL1t8QRbx2QXYsEjH4X4ms
7w+EaMIOHDoiaLohG7Gf2Z+D0mYQXeXMiu3oyRym9lSHTCOizr9BQxF0nOEZkce1MZEob3WgV42G
0LzIBB0I+yUhO6S9rFDjApCua18ghOOwt4uo2ZNT/omWrV60tA8Lwp95dNfuVdk5rA+ZRV7F9XRW
YXIX66QiAoR0ZddyYbFlzhkR0Wq6ZD4Rpu46qwQtDwxJr7gzCQ5EWpaENLLuWFFjzP6wM/CG8Pxp
fH/B7E8swp52ymKWu6zzLlhL2QJuY8axNFT6uYEQhFzLRt5Cy/aRFUSzDc3Z/xb6QYkEqECctyDy
FrRWGSfRi6LzYYjip86x8dVD7LTuAjEx7yMJkTFc5j0yXKfEKsPKDdiP9KU8sGbNdh0jMygqkzcC
TunMDbUnNSAyEyx4M8wvWRXhEyFw1FfDKMhuEijQHjDQjVdAiZEOtBelUBXrGxPl0raeuuylCgr9
5LqVgSo8LtB+B3PwzL43viYbQF/OCjP4yAyXdsiu+2vVRuikgebQCVutYylmZOg6dDiIq8ZPrSew
H+qOfHlnYTjmUC4t5oevjDjrQ2Ql7jkdg9fcbB61RvxgKestyVEbQeBwV1UPq6Q1cffh6vnoFfMa
boG9clGVlRuLjRayD5F8GVhjwvrjQnHFHf3ogXSG44To42MDWSdeBFNDo+pm00r6zWvkBPclY/P9
nAUUYFpdE8xyYNT0WpPs97nrmldhtcGNbkuebrrvu5WJdo8lGVASFa+dMJ6gd7WfKM68u7mvjM+B
sjoefNkK0NQu873piGzc3Phx+FDmSbV27DDa5Q0kGikaf112ZKxOQ8NFKroAIGHieBA2ZfwlCc30
auiN5zkT3zIeXPgkzJIEHxjKDJwmEXTnMiFqoxzklT8iegs9az/AhsLzCLXUh74cdvIaDkv1RML7
wYCxp7vxqugnhhgT2DNXKERyyI7BLM4lu+SaZSR9oI1bkmZ0Ess6mZiYMEpmEADo80oOFntPjq2d
DFhMBGVyBC2OZmfM7qZR3edqHldtgckubQF8Rw37VTgMmnQuyoT8hVSU+SbR3bVvJmee6flr0ljh
MwcL+pnGHOO7gZHpPo7K8laWCe/YzoiZYN5e58vA7zmDgEIzSErAYdyg6IizLTN1+1AnKY8d5mrG
MF8leWjSgnBXLEyPcMROimhe1KmhHqkW0ivCo741hVQbN8wMc+GaRGksCmkz4q08ezprr2iI/GrU
J0Q7+dkdleUszKGu/XXH+HNedNoueAoaNL3c5KY8tRUBTzaV3vUg8uShsnVDeQQNm3VilSETvnAQ
16guWyYKRnXQqllp9KlG8UmUkNkqWRprRbpYUtJDxHN505bDda6i9Vx1mHk6JIGlGKdTaWbyKhq8
ujwhbh6JRA6seljaYwF/Yx60aDaRf3mekVY5tQwAYtg3TZt645ZDlfVVlIb9V21gx134RSr0l5L5
/MzToy854ckaSrJvpQFXeK/pLujp+tnsb6Ty2nqVhKJ8rIJqvI05POVnUWbFfYCN5BFGjm5WUa9m
sSGYju+hJyjLX/tWX1froUjz26YnR2ZllWGevwZtpkCM1omrD7o3Hb0nosTs9zpBB7ExW2sO9zkW
JnMNlpCugh6sx4cYj1N7nOuitxZ1PHrBeirLNlu5aDtB7WrXFpsoDYLilDeOVa+aNnHtfT9mdQvD
DzTSSYw5Q7C0v1h5R6xs/keEYe4rs36DR32FpfaVS316QDLISkOBNCd3USVN+5bxZOJ5abB2Yxxm
JsrbeP1sMeR04T4TKm7joNQAjQ4yG2KFaxsmxOe54fF9KpM0vW9tv7vXSc2a3ycMCklVyJJ/BWWj
sg5uqkPijnDliAdVj3JaIY7Af0n+J0jHKWJjtAP7agW3jChaegqm9O6KxEekc34RcVsYaMYlzmzY
HRtS0Uq9036U2K9aGPIjUsyUh2B+0UgmoWUWSy9E37mqmQGaCytMJvKHRoeuhbQgWy7HqAueXaQ9
+pREtDS8Yyd7Jf6nOnmNpUzEroYzbLqoYPDeKarCNEYXiarCT24Kk+Eot+ks3F0ytECionnCTkDK
W5leBXX9fWKQoKSYyknS8SYdzeYkkYltJo1GaafNMgIKhugParWqvWnjM0yqlwDDzOo8Vpn1JM1c
syUeY7/ZFkWGwAApS2rgcSpxRHERBfHlpGj8bWrCsV1SvyEqFRrAJRypyW6MVQ7Mc1wGXdahSNJu
RBbmMLf6W1nXjIi8ViDbylQzuA9xEVeMSS2hj2nZ2ZiBuQzsfVOUgnArt5rRg4sJ9HGS4NQ6gJFM
SnJFLMs95ywQjHOqZ0gdARC6cj2wLy05bIh+3FaDk8gdglcoF8tKiSbeDTCQQo4GFMQM+wCAAO2t
gqdWwHq+jnxXFAddRRVPZtSH8L5zvAEHhKMDlOlLSMdVTMH7aWLXzYQutkBm40y3bSYCaeJshdZ1
uw8SV0Zbx8uR1c6yN6zXIJOe39H+1LFzips6qp/ETJv93JYm7GjR1tExTKJR75E3zuM9BUBBNR6H
fpetWt1nVG4eevBV5GSu3DYo3caNwTPT3vZ8ZPG1C4KMi9cAu7bvQTOWx8Kb/C/l0FnWpkXs5KwG
XRvlKimQxD0hec2iE6A/gZ44R4i2pDrFAlISKpGuGFNHzypAyYwAkq34I5fZcBtCKUlXfVmSgmYT
PeBdx3FMuKNLgzpwnCbRZwYnOc7iItDkYrWF9633rdF58uvag1EbVGlxqyrC8faJWZuXmTaSzLPC
hkH35ppSnNDMouZjLRgJa1pgL0TlW8RO5dwjUWzBODeemJZ5VTbINgtzypdYRCLWw5h+Isx16GXP
KcxjokEkkJ2nEoR2s2LYYo9Xdeqm010pUPLxhGX7SHE4ot5ltMMa4tPkTn34WCJ9G2Bt9U16cnIH
tYqcRqk3BMtxLToe+tftmMHFWKCxDvyl5UfNK5E//biCfcuG3BhUn1zoE43YR3XpDCvG1cMt4uix
XsdKB9d95DTjNUPqLkIxDI0LljFKq7d+uCQ5WUbcPCDlZnnGZ0kBY0DGoUKIdBjcEpc3Egg4S9SW
rqQUWfZa1WrLOCmZ1q1JHuByEuQsrpDgty9j59MiSPciQtUlT4pth37Kv6qjEFFZULXyY0mRFO1G
02hdBuUeadKqqT1n3ePY6AEulDzG3MbiIW2j4R8IvCg6LhAeue4ybuvpWaFxJXFMmYlA+hj37RYx
MvmPsqiVcxWPdeRs+rBNqT4MGU5LG88BIw6WxW/0p6ig8m5sS9AcpZWthRnNX12Eu4rn9MgS2mlH
/zEwgu5U2BZSyjStrOp66nxh77mOE71pm8J9cWQm0rUVE7NLrUdG9q6klf7KxzSCmOwS/0sxCf3V
8YYCubBjSEARpsO9zGvN50CTxTgEgxjWqQTAcMZymk1k0Dhdd0LkBGB3DEd6ENSStrijIudU/efF
w/a3vH7/q3Mq/pRTg539whX5c0Pf9dvwj9PbqL8W7zx9v/3Yv1g1pvhg0vBIsAqm62Jt+Terxgw+
cDK4RFPYF4ee5F/9buwTHj8EASvw7QtcTVyCs3839gnrg+DOgg54ibOwcTb8HWOffO+1k2R28fJ4
7RyJ5TCQzk/Gvip20hnBZ0xEQqenF6dw0Leg2CapxVRIQ6APDzWc+J0WRZMZ+8JWpYTuIr0cQYE2
t67RTLREUZctDbOkQIinfj6Mueu9VbjLVhpVMU9NiEmRm0DLSNJhcu6NRs1+Fy36zrZLkp+9vCaO
d4qwRzIMZTAUnE3NyO+2R01lsQ9wW8zy9yKvQ6bkQ9+az6kYUo3m2TGA5teqIPb7SvsGSh/fM5ic
cF5wAkQQPEd1dHtOXv9e2YRrQu4Ex2DaawuPzEyII7zYBsmLcK21HzsiNZ905bVzt83L3rezZWNm
uUkmGOUIDJPqqzIaEK1VOd1IO0WoP09DzI+6kzF/LnNwtKe/f4v9H7bT/ukNaIG0+aWjdl8MLz/e
er//wO+3XmB++FcWjPDwkP5mpzUC9xJZxwAHYUXg2T/edo74gOGUtBAHi6nrwG7647ZzzA/CJSnG
N/GwA+fkZv1///WO6tn89Od/UFbeFDpvm//+pyMufLl/G2q57wTsTVhiAt4A3EbxE3NiytoW3Zxm
IcXu4cCTs0Q2Yid3o5DJa5b3834IW2a0XiqpphKsc2j3svo5jon4pp1vjBsr8hDTqnLqbxyIZx+T
2Q6dQ6XH8atqdRztiwopxpJnsWBFM87RprPCYM2E1/tIdT3cdnUpsLxOWRpeqdhPX/t+kse+6vyP
aiwwacxp7WfokdGHr/JiJOBCDHuFEWffyz6lJhAV4m62imweMuG+QqUDsGx6+yhN5+s4GPunVlfO
XYJvEqV6X4bfWjFn58joTyTeYnnEVRY/z6GAcwx+5mmkfF3aU6O+GUKUzNQiWVUsHLyb0u2DbIWX
qrkBrTXiFsQ0sICvjKAzM4zbIo/hE3sA8q97A8qj65SeiwbYtzCEFMI5wqlKuPHjGd34OHTqBeUV
Nlw3RD3Wh+rZmoijXAo/87eNBzEQqaeb3k+WUudOdntUnQXtx5BG22gO/CvQif3WJGRTrGZUf/dg
tWecMjlrLYZvyh6h4dvEClAyWsh+nSIA6M2scgnnCOOHSvvu4AZ0n3bIzLELk3gdNxbTV7ugPkmr
MThceAYLGU8XKENQ+tfORHW6CXuvu+u9rNpF0AV2GD2bLzT0frsMNFgCwkHc8r5KiZazPJ/8ddb7
t5hx0hYJRp6ecY1Q+PvRHJ9h4yBEjqTXf0o74uHdjjHfwcLHTFAMwFv0tJEXXPFYC1sCCod4nTZ5
fYbQXC/1qCsoFm5ZrZxhVHjoGHtftXEm1MJVY3Tjt+U3zvip25ntXCFB9EXxbYiS1OGBQkDoghl/
+zWvhWvsIK2kH8NujPdggao1xJtY7Mvc7V9KpCg37lBjsCSQfhMYokaJKyqxsQpK5sWorQEtUhPF
H2m8qXRuZ8PXBQXVbLTt1rN6fTdMnrohv3ay0le+XVAbSwXxhc/2kkljNEfAM1Ohr02XZd511FTB
KrMKjMRO2z/j/gHzMln2Y+TzGmFToXNCNt6M0XpAzymXwEGAVYYIyTZGEVIUcodCh7e9q4kA+g1x
GRm3t7hYmaC5RJjsvJxRtBM4BVOtMltimgo3MfusheG1wIwus24iKEhgTqyD3QbWqbjoj8fCuTPZ
b6WDKY8zq2ZoEjW7ADR4O+bPfO7dOJYZ/cQUrnK/5gp0yCO8NmQxuaum6VCX1GGw0ThYrqCHYqSK
J28vxmA4dmLWq6HKAB+hs0J+l83Vgblbd2XHHdM7K3dIOSto3/AYt3dG0NzODP4wTMXfZl88QpJb
4JBMXv26cFaEbStAHjQDRmen15BTvGUDNnehR2nd107CqYXNCMkO+7qF6caMyxKioOIh8i9ir5aq
ILkRTv4xcGp4+DM3tlGIXdxGd0gt1BobJkuZy5YxZjLE3LtJQfVcBjIj5mA+7WJ4oLpSK7Ofgr2H
EWdtp26/9e3YvnPLrkH6NyfrCY3u3pNOtnZp1zAMOE13kkFyyXCMxyMyxflJpI4DkkZiSGc+A9BX
qSuva70HdDcd41X34veNGs4Ur+DsIDshNL6a81iU3PnRfDYvOjOdR/HN3HM2JlHp74rZcXadEZD9
jdVgXGN4HTehPXfLNicBemhkdLFNV9cZw4otdnb/kNT2C6QE3DaR7jdjmM10mBVajqY3gRDwodwO
qUrW4Qy2e+lGKZ+2TV+NwsAIgq/MzHmI+KLXFV8CWkMQNvlRS9WcY6S+r70pjXVPeMs2axmsmcQD
oV31uk3d+NmnqvD9G8b3TJcjvv5PMWmXYAKMayqr/Gz1nV5NaWQ+ED2afmsmp31GYu/ce9VIvl/F
nHKyKnOTlkSF9HPr77FjQeFOEyNZS99OOXSVZv7liOLKV414EQ2XtBAVOny7yk8+Es3daEjr3DQS
hWSLr75hUHMfWcQAgLCz9HXbB+3RDEJgETINd6aS8bKPm2RVoAbchGl0tgImKBpyD5zCzvPJhPLZ
qXHmr0Tc2gzIWzVfmWmpmFHG2bXGfPmo8plcoayUzecJ1jpDJaPXR4xkDdb8sCIcxhq/ZC3pN8yQ
5gfRC3uJusJj2Z1q0sK9qnmsosE+ziocjjOGdLxGrsk+TFasOlhM3MNdI2eiiEuav6pFJDC16gkR
XnMDewF4Y1Og7+ZgqnY80ccXlVTpg1AO+MbOtcb1gGYfjAs+HCyp7ZWs29u2I4H5jCLGattPZoWr
BIO0OzAf+0RuUUrVPpLw8uRIO8xbMqPcjicRopf4PAOGQKckumzdWW61mgTz0XVpjvOr3xJawiww
h8UEMgG/y8WXV9cDi2A14SYws4eBlPStToZozUUa0uMSiNHleXorCJddydy76lgaw8qof0+c/lst
6P/h+vhrwZqonu7eIjAgP5a78tfdKUhF9Vbn/zi91Polf/nHHmtk/tr8/Df8HqzoXDKeCS8EWUpA
+I/pz47zgf/LtaxA/F75/qtNtc0P8gJPxuMEZdNl/vhHvWw5Hy48NTgt2I2cSy39d+rl9xxln7//
ki/NiNoSrg/R41JN/8DdRZVL+UlA+w1OF7EyDQsRDlafmFoTD2w+L3FcZcsfenmmJFNU5O9q9HcV
+uU1aQ7gqfu2BDELC/v9a5aNj28+twZO7q7faJNNuKqyv4yLvTTY/24Evr+McHwhaTlpX/jn/cuw
O02HzLb6G3YO+ZFojB3s0REuFRvM2Bh7zPd2dEoGlEq5f++m+AV+/Xta//Hh2tIHZoxQm8mFBIr9
/h0UPoSbeZ7qG79o+51TJsFmKDHNEV84EAQlkytiRuxVyCAPpXBv7w3yAfHqBOkusWAMSOQWjPoF
MsrWig6sHKIvwu3V/tfv83Ixvf+koPNxLBEbzMTCJdD6/ftEOePEEN7zmxii9Mal0EJFERnbIc/k
ji06YgyEn84yEFAdjZHH/1w+U7/Hy8xBY6sj9TW3WzQdZl1dkRU5nhQBGbvU5kHXDiTVlNR4G6TV
5c4xu5vBnYZPlz0BDneevKqxcIS0Zv6ZguX+17/adw74u4uAS5uPnwmiTRIz/Pj3vxosC2PqhZPe
UH44iPitccmoVB9NQALLoEa71YEAuiYIclirfDI3Oe6H1a/fxH9+vFhDXA5uF8B18B2P/OM9VjTY
xn0ZJze4gOxDmsqnmMyWtRjcbjPB4YAwsERZo/7q8vuPG0BegnX5h/kK+an2T19rS1Be7+ZZdDN4
k0KlZT2lqqNEiaWxCuMGRVer7omqAtIZJc3KwAz8V8ipy6387uOXAMz5xaXknAOj+9M9mFsB7SN9
7JndRbP1oKisqmr27qJcI6kKvXRrTfdOFJOVNuE8y0nK0jVxIh0xVSRlFodEVGrj9+l0m9T+TmlS
r1BertLW+tTiLWhZn3tz8BfM1su7+uldw5VnBuhchhnSvNzXPxyKDKIJ0zbs4FzrwLuf5NCv26kK
/wJNal0+/3cvw9/OOOxyhEvIMt8niD+8DOvjAjiCP591nO1Z/6H2tbhIfTwP6MXjjdXW44sonS+6
8zi2XMxvHbXVry/O71fBT++ClwZnyffDbM6/XL0/vAsjQUTdF7N9zsmZuZZlT9s2ps99S4MI7R1z
Cy4D64gLAzJWbPZfpITKtcKW7HPhVEnxLOVJkdpcLNvEDLq1L2t7nyMyY5gSE6el2uryLHHqz3NX
i7dfv/3/PGO/T5W8wAYtyS3uMer98e1jz2Lhn+B8UZk8YliNnhvBtYXQCjB/bU1Uhn0XxKe4aoqT
px3YDvhuw72HollsyCKFUTEp6zPtaHNicYjDpsePgMLSnP/qhry8l/cftQ2QymM0zbOdPvSnB58d
jOQookc/izir7mw0S9uhYuK0jBJrYxiEIV4snwcyfMbHrMCSFNIvE3/V+xy1FZo4hCo5zuUyi9uz
4Ylqo/I86H+7af9W0fe/eu/wp2WdfTn+/3zrsG6GFyTU+sc67vuP/FbICXCBDBUvC11uFaxRfH2/
TT6F+QF0ny3QbDqQ0clN+GPfYNjyAzUfxBvfldhvvw9Ff184GLb3AfYfl63FEWl+x+3/NOr81ejT
Eu/rDekC3GXbIXgPVIgc/T897EREn1SOoYHQMNril3lANI6EI+9zYu9rOUPykb63RhNEJhq2sHPZ
5Bo7Z5V8Ss0k+Dza/vTVoOJDMwrQbuX5yYXJUOpz3xmIzVHnkCPWGkvEFk++izO011/8iwKEvIqr
vIV4JkJ/DTptFbfygdeSW87/vT3Vmw5HBl1LcIhtDNl1ddNFwmVmp9TKGe1xzVrhgawvRI9j7Xwk
a6xaKzOe0lXUtpm5DnmMd1uR+i3yvMwOX2ttETWqnTYt7keV8yxQlkuX5SSpf0++moJ0RJKUacho
QgltssjPPeYY7OJvSFRmSEXAcmZviTemvBl7WUUf7ULk3YNlNIQFaiQpet0OyupfnapCSW80fd+i
N4lUvhSYe5Ggj6EFqrC0LJRF5H0zUFIWPl2XqeyqS92kf+ocMQXIND2XDs6GbwPdz8zXdg35FQ5H
hzzakQPnZ6KAxvmwchgdQ5TBGunTIuJVe2CuWnW4MPJua4dezeQRuhgC8WH8aId9sC4CNzux4Nzy
2redLBDxFgytogn982Aazc4eigiaQrAekpBvEVMIU5862MOcC1GoNOGuuoCWaTnzmEiCTu0cPTkb
IF0JsyvYH4FUa/Q0SHDiQ1ujtPIwlqH0vA+Mttzofp5vPQt1OZ6wpxncwQkpQAx/IQiMZcxiPF+1
k2OWywopv8Xm3wiyR/hgto9wNFMF9okoaDFM546okt+eb3/rNDuXb/k9QaRv7eml/L6A/YoB6/JN
td/vt3//6U/Pvcvr/fGfcVf+/vqXhI13f1jnrW6n2+7t0lY2XfrbC0RvxeW//J/+y3+8ff9bHqby
7b//+YslDoXtr86z/euLerdAJc/q8hP/WqBa1gfTEfzPcr5vUKlPft/kgDgi0oMhq8Npx136x3Hm
sFjlSqGUdqFPOWxs/uhLHesD8mIqbJ5xTPU8U/ydvpSD893DUtI1mbS/36sSjkeMWe8f7IkVVhfT
DQ465Rj7KMQ6dsi9abLXhm9N0mNGDeBa5FejGbBPmHUpgy+W7b2pYpb3CDoFgb6FeKD/Hp8Sz9AH
Hso4oFMbqSw2bZehIl1NUKwMMU/MXlM7qtBUDEP1SBYZp2je61RkhwQtwBZSSRxfe7ZCZjWATd8g
VMz3WYhc04s7vBYk8a1y5I8riLJyozQt/DoOutukJDKPumkIj6koy2PT2e12cnvk0EE9vM5W+tnJ
Wv/VCRo2r0PhbbGm44/I8CEjYXD3rmheBGFy/L6+muKFBxfwAHR03Jll4Wz4ovC4wdAgqcrrN8r0
YdIva9hufb30ys5CMSqbFPIaYo34bBAU9tRP49HpRLmyNHuTRisTDmRe3LVdla/YAD8heQgeR0mW
8piPtG928DSOvrvuzWkJEzO7JQOk2jldbV+TKkv6hS/AQiFdO2Y9NEXpKn0KjPQlaBl781mTsFK6
yYE5eECotdF/aRIvhNApxYYtTvqG1xaoeuxbb5gDfcBcTV0g3dJvXWfXa8SO4ydp+cQPR2zfcIKC
IKqy1P9s2x2jTkJc+WyKp0xnT5XBS7ORJi5ZDf1z2BpyLURerJ0EB5IsPWw03pBz5MMClNZC6CC7
9+aR2jY0Vbm/XJGPFWa/jU+g9UXMmyY7z+7gMCjPg3tVEMqeA9cSW5P4DRwdKTuvBYjT6I4cywRU
aTOfw0GxiZqd6qiEjeVcm6PkVQR2fXrwrROnRAhkhtD3VJ3pUWbldFSTK060j/HGZah5M9QV6LWm
Gb+2vgMiAG91u+wAIn0Lmibu4GBfELikux/rOdQ7EK7NsQ19kESjO0Svyga4kZal3CmrzZH6Ua8f
LFI/Cuifnnk90Osu3DqYEZHntokSjjXgIvKb7iOK126g6J/sTSKSalqOLN5XNkyVTa8QKiZGBuiQ
vKbg0KOiixctA2hEV0Q7bIJhPOqKN+VVmNIbFHiPUe2Rp9yzh/hW4KFZ+34a7DyduMdaGq/ujLFQ
8LgAE4kvG3+FMdgLVqrZUqCN3cAgDZ50PyXAILwDOlZ9k/m+gu0mzS+9a6UbG77U16QKZ8D5l7BV
5iPuFog3VFKrHT4F2C+YTGP7Mz0/3HTopKNlngzToRgMp136fsh03AXeCavDUOuJ1vOGhqlABIyn
xHXRB7cj0iL8PPVdakq59dOh+yiVLG61zhXErBBAuBdE+kC4NAo1EmKzpR/wK7lMyU2yIwCyZN5Q
Lea6n9ig9fF2hJyz1oM/P/ZjBY9qqKyNYpS1QmLHV9I64Un5eX3jMi62Qr9+0Inh3gWi29W5mAGj
gBhm3nwlO27rRZza414zw9j5g1vcUCAZa2uwmnHhl/50j4ujPLHRsB9s8oU/axO6nIHBYtGhQGEJ
pxXKX0rL+zGu7GUAjIX8eBPCprE282IAI1rVSM7LeMnhaV43HV93IXOF0UELDgUWe5EYzP1cWa/W
IN3r0qnyPaM3e581HbxZwJPLMS9t3OphtK2JMkR/Vz4AeJ1QpNqivYcOMb1lOIKXs+FNRDBnzq03
VWCNmd71AJagP+FYS+CMjeVKhxzkpj23aLq78TFHuLWpSlLDXb93T+aYG7D1OIiCSA2rMAn8Z1GY
ajddUqANNGTr2mknYxU30n3mITjvHEqVNyuuDDbYSiwn1+m+wSQurtFpF3dNRVBUSYJqC1bgJQKw
BA4gTVd20bP76huSyksCDJ6JWmiPdZbeNUXRXakAp4uo6/Jgp1F7M+ey2AxQM25MSwfnRtWA/6C4
4KmIIO5kDsZn+8L0ITC6X3Wect6iKe/Xgzd+7WCNLBPOzHQRJgNYWFcaR+TAFUQLOTyVIwQWB1zi
nQu9A/Zu4T53vuLeYI+8AnCX7pHYjCcWzAYHVoR0Vmrnc0Jy7cL3Kn1toQ/fzmZhvQzZ/2fvTJbk
NtJs/Sptd30hw+CAA4u+iwggxoyc5w0smaQwj4756e8HiqqiZKVu066tuzesMjEzIxgJONzPf853
IuFDrn0Ke5Z0E9fuwR4cpp/AP+yHhE23XxOkOVK2cQ8a+8juQccsYBlOkOkzv+ASRxYBruFuxPz5
ok12sWXSqZiUlPEtZryZtACjm2c9gkiEoChPkRvXLito6B1YNzWM8/qVksSSl6XnlEAWucn1HB2U
8DX5zJ6mFgjJIXXy3BJUOXhGeeUsUXz0XO0+mz0utZFuPpJoYbQVZeQekgmlLXK7PFDMYPAohUCN
6mxfOaqnnSB1AUTrzGnrAiAYvVs7oNfJPiLFAjsgb4LJDQs6CFqW7zEcP2K80nsCr84ZZVR+ArHL
v7SqZmyn2jvAnPbD4oonPIXqOvPC5opZElCNTlv2LsC/oMEX8ERbeH+yneIjpWb0CImAQpcsqfYo
xtmhX3IsFpMWqVNihn0gkkjcq6isbhc6JnyXJ9cA9vXOiGrzDbbQeOXxVCbAZITDi5Ek2iFfBvsK
hnF6MhN7B+21YZil32SOeJ60kVyFW+RBguKzkSQKHz03qvd95zY3tQsxZ1K1tdOb8JubRSyBURzv
XeXVm5HJ00ERbLqKhRjPNUCa14E4OtimAeTAAqsRNWb51WaWRqgRQHiWyocs5C10RtZteX+YIVLr
MrCqBjWqS6gEoICKPCRVR1SBADucHCbEoSGe8iYrT01qiUAgTe4T2A87IoVUH/fztBec5N4nrcSK
ArU+qAZzOMox7Xe5o95Hg3XF0wtjFzHiziikgtsWfwAVnf12tnQiiOly8hCfad/Oz1N3ploWTAVZ
hOEa8k20jV0M+7Eu86dUc8oHNlXZuWxcHvW2QUlEMmbM9aqqM/aejOrrHEdr4Vj13qVi6TIyYvfL
ydb2cSqIy8dmRNN8ybLD1P8QhSkkz2FM4ffZ9XSMRW7sAEu0/pymhLvF+K4YXmwrSRPTfhyN5aYe
ZbrN7NY4VUtbEhMcp4/exdyx0l7ZpGD/s/H/RU1J/rARPofA6bPM4vodA/NWZ5v7UUQeYUoz+rXo
i2aXFqVXbedSa4+z0l1c6xmAv4VsyFYCEknxaADeqCcz21qZcIJxKCho0UT0NexaGruZ3/JIc4jw
IgBP94Csb9j3bgke5LvRBK+ik5uDARkap4V1YMtDuPZh0ukHqOz6rwgp9qZbket9Bw6rcrCZGwkF
Imw92oDM4Z0tF8zDSp+ncxgq0IulmR51ftXv0OGiA00nYSBLQF2ccxWdVYo28AjPid+MeS9IFIXy
tYn1lhrJHqAq3NQ7goroA+McpdcgD43PqZb5zUKICqKsmW8trBK7sFzy0nhwpxAkvR8ivFWfSU+c
T2zwVXjFo5ziDI02tN0kO2NE9qrHcR741Kru66TBJ/NKdsqbtHXIYjCUNuSwLcfU9oHDZNKf46j0
tS6kHGGI5ulb7VC8Mnq8Q/YI9ivfU71r0RjuwAjVR5jIJOCMgX5PHUv1qR/c5tLUfDUzherN4s6z
MrQVXlG7ZJ7XUJk+m/tEwl5GXJhKuoV0RIlkco8O7nHuYKSpa9k7jwuQ8U3T2s5X0huQxxa51OfQ
9sbAXrz2vi0aQhBO0Z60oi7u9BGZhhjEHNFxMPYHkXfuuhrMPrs+Ey8AWxgT6zk9PHRDO7CkA+x1
5lknE3Rq1/xggtoauFQp+TbIUFpuNF5PB+f0NAFQelFGhk9EJXVBHy6cOKSGHD2BT+5+pAlhm+Td
jGUovIlSl4+V6P70MI0rtCVlJA78c9Evcx2Z+M/Ba7bAfolmMJMgbI8x5IawAbIpO63+mCqQPhvI
tMVpKtL0MXLz7q1j68mZSQ3XjCCiB/wpiqEDH3ZYIGRoHtO3jW0W8bVG7LTdVOVEYVNfQ/xPVfMQ
hoXe+UnFl/aLZx8z1Zb3RHTpTceZ/twierwatdu8llX0HFI4dCVMeoA2S6lrBxS7uicHQcqwH/Sz
9Ir6YYgnVfphWJfyQnxZ3JVx8yGXNkdrAmNA0CnWl607kr8mrBxB39bz0LnJ8jl/SfU6fXKBEmPK
8YyInjfD3HMU6p6ytseQooHHqU0RnVUR1XgPKU5K25SbkM4z4npOBwKWowd7nSZp1tmkPX5Z2PWx
49cwMLdAvm4bhMHYZ1KW3LcoNxu9WajRGtLeDJSrwVtgJHMcM9yMMY7jK5tajGNhefI6tzk5yInx
gaNrX8AhLk9xJAj6MinhH2fNLBq6DcMoY6nAKDaM+nZJ5XKjzRUVD30d7jtEtPty3SdZC9dVu+Bq
wgUTnULSbNuanS80Ya86lGlobFOOZUR8y3Uja9jtFbBByDWlbq8rGNmQuRmx5CnmL81r1Y1ucWNk
hDqCfIZ/d2nIqumboaIyakvgSunjBklk+arNoDRvDRAnByeusCaVgza/dOVUT4/LqKU8X7WOA293
2+uKSreg7ylkIVxhtdN45iNpXXdXRU3skPA2Ksgt/7cQg4oFrOHrJZr2oSabx5wqhOef5J/b3yYN
Pw/e/1QuzvFBRyJm1ijZlaHurL74n4clNWGUNLeM8TrSlA2gEG+YAa8MVtBRc10fWhB14fshNU9W
BttVtDs7xn8twwsk2IBC4IB/6t6DIZA1yX8yHUFU+mk48uO90XFnCEc6Hm1xf3xvhTE0JYD78bqu
22tZs1cMQU78J5O9f/UitP0I6eLo0+WfPwA7JdXcMn3HhqST2OUIrOU7Que77x/03xId/xv7Zv5S
krQYIPKR//WI5fFbWX5T6tu3n2csP77rhyzpGr8wKZHEL8QfzOXYxA0UOmJUhrRc/vyHKGnhO3cN
7OPCJHKxzlH+IUpa4hemmlxOBD5sF8/M3zLLCIla+vNFiovAo8zTA4dMuoSZzp+GpTRnWlo82uVR
w6tm1PsBDFg6MJ0YUS2YU9BuYjjSHK86c2bsoJrZ5xRuMfkO5aEpKFoA+kwLg2mvcL9GOI9UpWeB
gwnGjyIsIduxXSmWzvQKsB1I/swo8YOBjXE0a52QpWePhBYjnq+h/NqXdYezV0V7Gyek7zCu2RIs
Zda/dP1+HnQ2up5FlHSB7s6tjAU8L12E/HSuXkUNwWtF2hz7KWLDljg060pkko5ypCGlmwch0T3A
Fs7p1sXhuBmUwHtnUUnyGoNQ35uk5k5qyL0YkorjwL6nn2YzFXXebIo2ii5gDHnspJ17NaWLfo/a
YPplTvQEsNlFx23MUQZabx4TeYbqORwW2Q9+ljThBrR8u2+JDh7GRIDSsua7qq44RpGz3Tk0IgOd
GoybUnqnqARrVE3ZLQ01K2qJQ6gxj26QR9Bd+qyxH1rdKoOxAQ6m4xC98qicPPZqwR+tLcZJZLF2
woBdB5nZYHiiVgXgmQ41Z62XCRrY1yvChcFQUovAJBlxFYWFvYccXOzMBplZJ3J8V9NGz4BZCzdZ
bz46tOB8zvB6GToiT4YS2g/lJfyg2clBxFaTT1RzvhdJKr/0kN3qcn7XodXsjdpKD/0QmXvSSuHz
gOt6l6YhGYDEyeYL9THpJbILfJ7uWoc0gaMLOM1B5WR/fVBO2+4ax8Q5CnyeWTwwpPXkSxih9b64
LcDOaJy9HRHpyd02YVFiFbXEnQCHkK8azxM0YTYQUzV/UI/NCKlEobtoVTacXY1nMrlffsmJF9cB
rh61ccwQ0WrJ3FOoO+WNZQzVJR+Np3jSapzxloBA1lfZHRA/7QR/ebjBIu2dRQPbY0NzNfjPxNAK
iW+XmBS+2AwUs9cLxklLP40nJ6H3sjQRJ+nFtHaxqF3awsAqgrUxiwOxv3RbsuuKNqbo0TFzk3Qs
RvgBk1cDPEsZaEiTuRS3mmYfPBv6b9yXzaV1zI9qbQS6atgtxmdYji8ODsz7orJ5ALuGdlRJL0Jz
D9YpzeRm8MbS+1zE3CRBFM7LzTJM6hY534XfxUkaGiE519Lt+idOddZt66JY9EGeyUcRgtD02h7a
YF56lD9Lk9lDqFYgUOzU9/WkUR29TTArHGomF+2TmZNSZq+sM25lp+XISp5KNrREqLFMc5JnoeRz
L4aa9les404bVDRUv2EeB3am11p03YDQki/sBsyGI5U9Q5DHAB9+TfHXQthb6LzQPbrK4RoGel89
cOUyy3Q9otkIOsLAEDzk0BP1zku/SMAGANvKQa8IbHBO31QuyDl/6FeCSzjFvbiMMLWfi7m2PzIs
WVwpOjORoxF3OmHWhobWspPi60yiJmOQOQ31AYGPcPygJR5sZiMkQlPaFBmRjonY2sHcNR5hSECE
RsCMmOWOdbJn7eMVO3qA8o3pIaP4BUMBa0P6vKxupDubpDxmcC5WdyYRZ+t+VeFriuQkI4J3pXMz
oT7sbIGdVof/SUmCzWe8pbBrfsxHF6oFwTuIrlXbsPksvHFPcs25lJ5ojlnicd9Pdujb5C2ImPSW
3LPBjvelHNx9hUR1W5r51RJ5BAtaw66uptiOzxC/5K4aO0FzD1Ycbiq4lJzWyt7YdDB1Tq5s97ZW
puu9CrHJiJwkaKPK0nZo7/oDmC28zaaiHdAabSBDWlley7iv7uG1Oted0wxvdhqawNgt7zxb1Ijm
DTTTbBLRvmu7BUf10ufwOZDkP5u5+cIzqiUgLiilkCFb5iHRAevojf4QLaQmJkSxJ1tE6k4ILeTh
UALqj6S6qTpX2+XarJ8GdmufC4aHW9QaX0knoqGV7oqCH/WaSSPxFUL42wB2uNpAf66B0DbTWXLS
vGBGBEDUTBnx/zl9j03LOEHKQXvBsN8xB95Mnb6kpKJio147rUWQzuFy6yCqBzFDJJUDr1s4dB8Z
pfV7g7PL3iaY2ACqGcftomjjpckhvsGGQ8SAabt7TiyWeI/ppV+3FjgeXv+BDm0bZgGDnghR+haU
H0zABb+/SL1o7/AP2NXU1uYbYxQxS+MCKt9q6NUbbK/+IMNIFwQ9d98GSLk7u1usgLmlcSDhYaF9
8nqmx3gbYlgE6rGug7bs8utMH5tn9IXmAgOtvbVtw7typVGSmCYumoGU2pM6Ga4zOBlbgpDOKue9
N65IrmYRxy9h1evX9GB5/BBFBxGhBZjlbkWnYWEhzwO86rYJd/6tnYIg8Uyn/cByCxzXyWiVWbq7
VtlTsRGF6yDkKu8O+NJyNtKs+jKqqNnUE46LbK70Y6xHL3Dgna0B/ILNg5Tw2GYroHegdTe6ob1O
GKUC0Ub1hZi0frY0yj/Wp3/jTxqaDzgikW4mo3siTNq5fq8ipcjMT4GnjZzDh8nxtg0WvC3Zr5m0
WwT1uiFMhABKxMOI+Gk6YxKLro++xX9RoSZ+mJPLnkLEa32anrIStFjASAiRUI/lA9NSN+KRFxU4
AB6VM9fJ3f/u73+yHHz+lS+ewoX/aHf/8PHl4+eN/fcv/7Gtd6xfiFRLk7C2p2PGtf7pNlj/iseQ
7pmmuzrC1yPEj7g2PgRcTaYk5823OMaa5kSi6uJ//z/rXxmC8yyhfInryZF/x2/w56MxWhCVrgbm
BbbedCnbvL2fj8ZGWjtyCV3TXzpP28+ZPFgNGW2o1GCFsaWOj06NZTi1xk8VGUfPSPQjGta1VdJB
gSp7lZeDebHwFOZsei529/b3L7m/dKf8bE75fzfDt7br22/EE2r1b7u+/IqrrSr/7Hv5L+locXVO
VH99fDwS7ylxmf18kXFQXL/p99Oj/EWQPbaAm/OIxbzCX/0eTzbIIGNvJ4HseutvmV/xj8tMmGs8
mesSH57k561mlB+XGYdLele4JLBwY93WHfPvXGZgCf58gsSCYnmrU0+sYVdvtb38ZLdNnITpv6Hi
EwRFSYJ2xcutUdRzTecWY7LJEL7oUw8cNIxJHpw2+qY+uPbkR4r546E1ipCObcouT8siBVg63Lsj
lDZ9uustCJ57I6W87y7z0vYF261jb6FMRSkloflaOGGqgUFL4dKBGTLs2vQFhyKotr3DwYiNJpd6
uxwXY8FbXaaVFzCMsiiZMlJOG9ZYhSelwhpynas1XzySjp/IuoMPRTMCps1Ji+B03imsfbZp+wY+
BfPKM9nFKnK/l1EQLCmG/l7lpgZ73UDNZQ4ArJ2kSPJQp+l8N8V6d91GVCUW5DTKQE6VFm9Td4rs
TQmXnmFhWt/nWJX3/PiGgXo1H6LR8U5m3SbkbN39BANYo3SRs5Nd2g7suJhjbzeameGzfWt2opPm
S75GuBKQjg+GOTmBF4v3CHL5DcFOj5Yay7rtzbQ9DuCc/dgwb2NnUeStHBloc8KADmTXLTCcnEVg
vLd1RiJ2nhNmrCcZw+Q2a3g/FTw3WWZnoyhykA1Tcz+0aILUaSbRhamFuB7jtXseCbsnlRDAkK6u
w7otfk0Hx9sNmZh3ygYyGbVS3ZuO92mHYYUnwIAfRxUCJBb+iO3lxRMaiC4MLts6t0/DyL5Zsil+
AOBv3VswCM9WLcdbgKjNXZ3FX1KAdR925Yw+muMZZwN4vp4mOU50uOqdWgMRMRUPcGMLDBO5ujYt
pAXaplqwctldm9ONok0ZRYzcsU/ZRFWUUOZ0PScK4OZkg4GweafaNEJ3p03lcXGlRpOW24CVSOln
5sdSWBgw9DfOVtzoJ1rcv+Z8/U3Ui/xOAh+M/RmM8L1M7PoOSy4tNW2Y4t6KluVa0MZK1R6CZKZP
1X6hx+tep/t0I52+u6LVSJzn3Nyw2RM7Jj/qUk3W8oaNxE4CMszxSVB15lP3hlxhWQPJhCwb9+zL
op3WkCG3PHXSY+cyDAoD++KQqyWwSZFROiHblzkWUsU16E86xPM+1MBnLN2zhqAYq+XeTQiThBJY
u8dgoylf57FPb2OrvdG6/NngNO57ubhHus6D0q0/VS3lsUir5xk+ICY19V7INt9liUl4sUjMMyeW
fFuuv6n5qxYBR64MmFZLr7+I3qOjbvbCQw268DKuFQZhT8coedA3FkN1Y9YFaChMVds8i6hGbpR4
Fs5K9EilwvfS6pzUwQel2kmi+FOWZb4hbTVBL4t2n0tcwKk6Aeq66oqOkzd4SfgC12XIBErQnqi1
oqBhMC3ITdbJLhtJHguU9Hs3tCi3c+3oOKR8zHBDrCMK23QHfWvZl11m+jV6737JJuci2uGEwDYe
21mEWE8NNd6NonvuDc6eWjPb13ie4pVnUtELqj/gehPwgBqDsSqHkNEqrsbKvi5a0D5NZQcOyNbH
lKHCTpjAbmMA87ecjUDhx+qjFDXD/qbAlJMYH0492NSKt3r3TptAu9cLehLaOjfPnNiZ4Jo2l7Qe
5duhEDnjgTi/nVl2N/HEepdXLdBPiYCzULsCmJr1eSDtfZXM0/zu0QcTUYSk03rYTg+l7jSc8sri
hv4uUtp01vb1bUTZ2NGqGantGc4wK8jtQd+oJa2OdTaEmLY4OKxRfe++S+WvdYX9B36VsRtjN2cm
DYwBU6/DVK4m8QMpXiQFst626m28YnXiaDtjiWm9NbtiN8fNxC1e4oaZ+uc4n5UhDvNQdidoLHHP
s0VrPjPC3mSzRNoThY+Z6d6w46cAKa0m95ChuixswFvnbuKBzY475BbJRi49jA6D/UohAl2iSzFT
q7JY9peOqz8BPLrWYRhaKMVmdGp53+QaOy7geO2JPhJKVuaQPjsvLaND2HC2S6zoJs77/MEl6M+B
etDkHk47F65HgPitdoUKyLUXB4Od/ofL0MjbFG4LTjeCEXAVwSLGnPAdWLGMfXgcagallPXQj8E5
SEOzq+aVYMxkxxLmeOkGpW6hCDeACZ2Z2etilMAyUru3CP1PS/+ir0SNptWTN57JEBfHor+olbwR
ciL8VUcIIcyYh9Y9AvHwomXQOkBoHeXK7yhWkof9HeqRxBaAj35lfUQr9cOuhmOxckDAaoAEmb/j
QbyQT3Gt93Wf+5UfgrMh/0o5WUo7OXQftLc6Ge9CVORnniNeUH8nkeCQxSIuZR1ujcyIo2O7cksy
hmKCxSgKn72sHG4nycxsU8yxdpt8B5+Y3xko32koJCEJzXyHpJge7UVe32RfRddk9/VYPuQqH03G
jmV4xO9Y+EYG4NenZKW5Wb5jUdSoXIQIhR8tmIkpXOo8Ht8oiBu/0WbTvJMSWxt7U+ajWuRFQEOa
WTu1AIxvS7qv1g7cVvsU+qxu5rakPdXSXHXo5Vy3B0nR77sHIY7j4BL2x9oAnOKnSQozw5NF+oKT
XYiNSzHxfUppQE7tG6FF2Hf5kXsuYUJr6sTtZ8GAmHfuBZZs9TeKfUIRUOuL5mYMmr3vc5Hch16t
cxIHEV3ieEs3nMDTPcszfiHbGDAoZqa8mseuOSFyOb5TC90npQAEYT29otnAkgTiGNDx1FCjZFK4
ESMjbQxV3xk9WDJl294V6Py+QLauOh9ad31UUrTlpsjL9i1r0w6vSdQrY9tPqnoFDFuXQScYXAIu
bpZvYNisS4gwRlmC80VEsfck47L4AM5cUZOQU0vFEg88Yx6yityGl7Ei4uvVj4nU5cVbhHwfqE45
1NBuoC5H9gI6xpqtL3LEZtzRW/DsdTGYU7ewJnwVLc7ZsjKrQ+RO/N9sAaR2SK14vnezEAY6qGHj
Y/BoOwYrUr8z3O3ubHqqIUpMpv7Wk9UPQUuPPdeSriiqKiUkxAZbIsW49DSf3CoNXxOvK5/mpXPU
jkTqdO5VPzOW1LTYX1qF21paGbza7FZf+gRerLyOZkgmcTFsB1cLRqTXbUkDxJ0AcH7dSxH5tBvh
YkW1MW+cfO1wA/Kzb8Dg1Ru7HcQXT6JlYQCqo+dSzKCo02LEm2RoQAe3hoLH5eVRdK06cwlGE1Sq
mebDfhE2/TC1le96Xe+vDAykTt8W32JSLgjbPawuJ8W5xOykhF/ndO1ThKn9C3zPcDdUOlhkfpuL
2tat6C+xOWXHiG0Wya/QxhGQtFFKH3cm0q81oeG1N4M/ahDXLC3WeKlwHb7kcIce8VfEez2xNc4H
YX/VYgnExJM5K+ECzHKks0csxujkLoWmdmXb9BSDeMAsSjPKXklkQ07BdoyJLIYMGAZ1bToBptrl
nFGJdxodYRAh6fMrUyTJJ+hzOJ1J1x3oNRp2kWeVxyaPLJ9mgJd6xhG9NUyj/Yjw991aDeV5hp60
v8WW/3fI+lvu4z8QYQie/fUZGffJR9L+YcBK9vcfB2TH/cUAtiW5vdEVbcv4R4pN46+YoHo46QWr
BRr9P2Nshsn01SS6qJuug1Ri/qTDmL8QlJUMEoF+ORbf/HcOyNY6Qf1nRhJLgmMxr+WADtlrfbE/
6TAV4y2d6BMb86IDXe4AXpo6mJyQxlsU4WxymwDK/Zrdbp6BAelwb0TIrIZLHXJLvRH68hqOMKLb
JqMlXjdU+FkpSjQ4ci0jO9TcKPC/WjQ0DGwkhmSBPVfq3acwM+ep7yPqDMZ28t4yZqWXqBDON1Kl
wNbDxm2O02SmWOwzl6MsJpHd7K4FkH0R7/hgTLIh1Ri+caxdHn76Hf4L68a/+lhccodE+1yH0Ti/
mp9lgzZHlrdDE6F9IIicSIuWvXIgV6GYok5YQ49qCdugINr2my/jb91m/+2FJ4eL+6dfyBrW+hHC
uv4oCGGdP0r18UfZ6bdv+SE7eeIXwvZSYmOxBRnR9db5PUulc4MQpFr9CS7eE5tb53fZCXHoJ5kJ
/cnA1mRhZmA5/Tt3kSFWJ89PtxEUPIRW6eK7tjFLOH/mHlAU6OZpNDlnqsJdY2s60hjh9rMJo3FL
MZptCBKxgxo3WWFV4TVMY5Bbra1rHEyXjszYQ47ZnTJVpRx8S4HG+FWEBzeEYLPtrQEvmGxgK19n
MTExuaPMoBDjdadndGLg6ZfQwITiSBKBY80L52oQjfrMovGuE4lkb2pqcitiR+5yzPdoHA1zEnOZ
H0BwL8bV0sU0j8NZL3lyramYZc8DRelX5WTk9jZVOs9wGiMTdcgbt29uSUBlD20Tem+UcVhY5FXT
G9u2Bf9+dso2DgNEnVfN4snLS8zOEkxebiZ7jt16ifOshDRbJe5N1pTOWyPl6GsUG75jToQwZXeM
7/oZHyJmvo6BlEn+gJAl2Piu0uo9COr8mOLSf8fC0byayqLN2qgS77Py3M98mq9dvU05GmbFTGtq
EV4GqhJuEjuhu9Sjha5LLY+KSgwApM89YpwU441bncpGvxsjvBecYRhwgMoDgSRCUACjYQ+HUmOu
3bOXfGbmw5akncc9ouB85ylzPgHCamhNT0yKw0MATYc4T5OvXA/2XZqRYKI43tTIzZfoZbbT4uye
jCvgiOVjvEiQe8ztb0Fqye2A5xD+nduZTO4G80WrcipUnMa0bioR9b5Xs0oX4FaPQ2Is5xwPIXaE
XvQBPWd9oK30o5GE2s4areXAzH/Cexw2y7s2F/XOTWCIYzZcjoKmxU9yofIIE6R+WPQ5vO4p/riq
NCioe7FoBNL6xRngV0+D6CgJIbn72/8iJYghvmj26qdk+sVuj5a2wRNle6LdMxpLyCSKmSCU8bBJ
vR0C4T1mRVyUeLFzNS5MhzmJfn5fJv7W6vk/0QnGKrY6+P56m3K9QpT+zf/Iqu7jZzn/xzf+vq46
vxBrB/MNdN2W4o/rqiC+6iDJMzySqzL/z3X1e0oVPV+QRsXyKHma/lhnhf0LGxUd4Z3NhfV9DPU3
Ivck6/+wzgrWfFxq8Jkkvh+mByvW+OfnMpzVWtHlDYmMZ0C07BOF8hD6qBkcrtVFY3cfYGoGEomE
T/CardfypjHTZU1OjIMaau2KGs0+mBut2EUzfd/UrKBVgtCMW6s/uVhUfWQuOuP7UntoaGjYVsB5
zl2C2awG/f4wYAR6Sl3OTJu+SjUcRE3FpJ/MBw2iRByqxcCn1CTlxhtCa582HjXKfA+qcXRgub44
nP2JowrQek14Ny7w/hX3CZ8jM+Ka+kryIBv2hdlWMnUwBM74PvP8OGq+9jbPlZ4bbEvqP90yWJ8v
Id6vYOxobR/0z5iMDgEepQVhmhq7WV+Y1MNJXye9e620yxdvHtJA1VniL/jG86m9abNZBFqUdR+t
2TFQk4W7rW2O/1bh8PoFDYF8UsLvStc7zKpP7iULFHBJYznUmUmXVUX+Y6zr4RB16U07ewQIMBbR
0JgYm57MM7vE2gIwYFt+lBAVRMYhhMeydiImeokNL6RTsADrDRaoC+UeV8yhFjQihnSNbWYP4qSg
toF2NX2vJalBh9b8bHfAFoZu/UfUdI11JKj8fO4jHquaE+Ru/6VQHgP4qTjVpZGcGVbMWwv2QbVI
mjTyemcvBHD7zNHwyzNqb2zn4IXeqWMUv3Uz+OzJEmooxAmUKL23ceSSnLLAU+5wdCPDDjxeaAlL
HxESlqMyCJLxJGt2ajIgCypt9tWkC5zbNn0KLv3Y9MmT9HRE4Bnpez3VUG419ziXIbBYm51lr1qk
MdCssdUDbm0wreS5FmRp81gp59mdqIc3R7mJSEjsNASUwIAmtZd18bHY6XvadGKfVmELMWIsA91D
YG5MD8q7lvrd4Nk+18RjTk7RGbkk3Da686q0ouQigwofhfk2izqO9MbCXgL7itHZx8ZMjfdZYIXJ
WvqbtezLgpqDRulSGg958wC6qsABWbr0c3AtJGVKs0RUiwOBXLJU8Txt9Zz/BmLrVVNUmWRyCn2n
VMNWVXOzN6iBCirLEzuHiqZdaKVPrelAhNHjYme5Xyg31k90OVKcVjvaY04/HG2NTix8mSfJPWgJ
d1sqR9+kWTzv68RrH1eznc+4MrtfQIj4Si0X1aHuu2k2BhhPnN1CybRvmzot5xNhg87U9NsEvHeg
0w1DlaAbb3sbtTzGjLapZOocDZOcdxK5w4Fer2PHc/msIDr4mhnXT5Tv8CmivvumSOmji7zRt0fE
bt0mZkipqU6TmNA3ncZurhiaZdfFtaSYY2GERLXuQ6ZZ821Y9/rJ6NRobzzQozAiqM8LnNodiQgW
bAPzMgss8jc73mp/JbXS4gu1K0a4+b7KnGtNZF+SwWF4V5JBHBpC+707aL5c+DzrRdkH+uZSRnD6
r1MYu/6Efn+qh8Uke9I96G5y7PF0IFowKRWtfe+EKcU2Ojnq2EPAW8bc8YVgL2Y23mff5fco7reh
0d/mfUksIU2M/Zxo9MgsM/2Hy7nt5FUy8vVKUixLRzhA9rLcwaVqt0WrYEWGiFox/mMCUMlHUxGV
jNzlQQH7PcgB4xl2Pm2DvtRtDd2lYjwh/tKWDZcUIU6qKiTZQfPDa6y1lTO1mBco+yGkgJL9kRf0
Mz1q3Gp7el++DQipG7mwx7HblDh5bhgnIl3ZjjTvgP2GbNPcUWoyegXkK0u/qXLz3XHUVRqJ9IiD
59kdldzIxOmoOLecY49N69HzBhShdmSugvYUY4YawqTbjhEuXqM/S9G117VrnpKKjIddVfllzRqW
enubxyGhE4uwQ9g0v7Ztr/toxuHGXvpqLwQw0tCe0wCDIUbRfGwxwuEBsi1ymzmVrtSGMOtwvcdZ
zAe6h4zz4hDHG8y52XEYYU7m8orlsjw2g0huFQHw1OAhNLExZHTgcT8bUb5re9umrtRm/o23zyGF
cmZcRW0GR3v2rDj5OkZ8Oa5Cn9pC5y3Pptcx7HvMhPJr1ZNmiKOcBKfZjXvgBdouKkN7K4vBu+ny
4VaPCHw0QqxvfLzUjSI8xJZxW4T3VUo6fXSS3dQQqWZBIzUbay+9R3So0aavVlKbrIX/n70zWY4c
ybLsv/QeKZiHRW8A2EgbODvJDcRJd8c8Twp8fR3Qs6qcDAbZUauWlk6RDImUDA8YzADVp+/de27f
7+xhJreDWJcVcXzmlvU33keDPm5CzJh0HyXD6xvwEnamapuY+cc6tEZiA7NK8wSy4U1oJd/GITZ2
s2TfTl170aZU6qg2f2lSZe2zIgvWkpXNlP2mQmyGZa8UPZf3drUocHV2ciZDwboxm9IfbbJyi2eG
A0V3p8ddAL0nZDbvFFviRGO9WsCudjned8GQW7yKtdnSzah5+nL7HBiNM1auFdG54yUrk5yOwpYh
dDwo4COYBd9pPTxmKu1pAlob0nEoWb0hBM14mBa/b2BcIzuwzOaxHEQxF/tGwxZLtjd0W6xqRZLF
NCwZNzVz0/x/gP+f7Je/7QEqDtXu3xfXmz4ufn6nSmjb7/2f1fXrn/t3ba1o/0I1RbMNIBnkNJqB
/92zMIFWWbCvcDnwN+Rk/FdtTSfQxEqhyLINZYqC979ra0X+FxIuJF5LA2ShxvyDynqRwfzRv7Bo
grwW6CjGIAcy2n9bV4s6mMikA7crSybw3rbjzW/UgixXqnomXVJzJ2eN8hWw8B0v0ni9rs1oX126
nIuX5O11yQco6wHgFXBlXSmPS5sDNSWN9/FgxvlPPcPiFqBJxK7w8Mcv9EGH76NLo1tSSU+Ae8N+
+u7SU0A/Zayb84Ai5SJPqnoAIFPMa4dtrPP02orCoz2jaJnDXmYfMU0Wd/5ZNVx/8Un4dd9/+bps
OHwYg/wEPs/bL2FErmoCxTtjKolU5LGmSrxPpsuRO8KqZGiDELnxM7NQnseyYQ/CPxdgPXGytPJC
zY4u1ASFhctmVdXu5x/ugweDY6DO87pghmhzvf1shYPpX0B8jJJeGV09A5Lh60OT303gt4FrcGgp
LwYSgiv/8wu/Pem9Phn6Ig9btGWgUl8FhH8It8hI0hdW1VnmGXgmR6p8FpC3/EBl8aelrHxDfmxd
Sk5NnJCZhN7nV19+/HfvA641gmSWxt7SZ3x72zlkb9NonVMSNtE9MqLuGSVjtA479Stq7fJm/eVK
jMpBKpo01t4L1GCxiHqWglNAyXFnK229VfJe+d1URocI6uqDh/2j20GgxyBiseIR2PH2dobSCPEr
aKcw0CufzEhxJ0LCv7q66+4+/+I+uh2b9xhFORJTWghvr5QNqtHFWnqmbdnfooCuzxZtsd3nF/no
dmyHqYmu4ClELvj2ItA6U7XN4jO8UyazNYHKO1mv9euk7KaLzy/10f0Q407gLMsE7Yd372Y54qkn
2eusN8wthi4KqVzDHqzr/+AylolR1GC2w+Dh7R11xCpbXRrzZaUzwL0qPLRxUXzxLr8joL6+U3R2
VAyAC1lRs5cu9h/vFOLHsAIBeC5jWZV8sHJDsUZU5HgoiZuHQsu7G2ateDhIpIWn1SY2nYCmYlC1
MQNFaF98ng++W6JjeL2WZj3No3c3PWdmaYCVYshbEPyKmHE7SKlYff7NLvf07v1iaSVeAw07rzSN
/jf3XOXZopZRTioOfzfpA2QgZfEtytJn4TT7z6/1wQ0hWlURSNNCs/RFJ/vn92t1sIgIYDiN5Aju
rD6YfFkLja+2i+Xf8u6OTBM5K7djgvN+RbT+8SvSqkbynaknGjnqPm/JZcibitrdsksiBOUWm5mK
ca6cIngqQWI8GOYsgeBJtMPcS7St4yy4resuuVGTkAk0wACiC6QkuSbqu/hi5flg/2ANfyV4Ar2j
UHn7lei9WtWqqp5M+r+A+Yfq2QyNykVyhnRoCuWtPMrG9ec/wwdbx5trvluDukgWfdLpp0RVNdkD
wwaEmS7QRcVBAuJ/ZUJeJLqXBHkjmw5ma0pXn3+Aj54Da1G2y0TT0Jl99571VevgXFJP0G0JxJWa
9ijQdHzxsC0owb88B2ixFcz6SPZNc/kUfzwHbanUStHJJ+oKTVv1olR7HzkI/lN1doYHI2+jR6lq
25ueyJiOaIfCJurAtAvcNrIU+uT10fnqwYulX7zYykdfAC8dE1RGYRSu716EWVGTyqn1E88xNvem
jK6VLs6eaZWpqzlt4vtaGwusuq1WuuzjAluLoawibFH8nUMWdSCUX1nejV8ss6/15Pt3x6GQQXpO
mY2/+O13NoDLHNtFo0ITcW9FpQpji9kMttpW35aGiG96EuQfzYIYSFIh4m9a29FFiet2Uha6iLoy
Q3DLhDqn+yKXqtt//uBgoNbQvjO+ZIN7+/GWSBeZY8JJwiS3aQskWwlD9d+HuL8tBj5YES0V6zat
r0U/8H73DLEJxmk4nGg1D6lPyzC6y+UEZsiMBm1dJNAJPr+rj/Ydy8BtshR0mFHsZT//40mt5mGE
OdmehNx3FwqjI69NE/2pMUcV8B4+SVcoUQorVYbpqseK2GJEGW4IgVH+B3sOryTiRka/+Fusd4Ud
QT/MEe0GghA94jnuf8kgp76oGT68X5vKEfcNAGoAxm/vtytU6DZRizQWft9oJyTYNy3Jn2Wk0TKj
WcThYpFVhQtVq58cEL8gMaNV0TTyF9/9B5sFwxrOWcZiBGKO/PajNF1DSIrUoHrnrEA8w2M19z9H
W34OSgcB9bxpLe2rDeqDt5+AOVVjA2QmpL5+PX/83GllM5Yt8eqMeNGkClZJkOiGpyuwS0pd2QHV
Hrlt9YAo+RsTxJOl9VfG1K06pXwKl5rj8+fvw8+zLEQ88vTxX/MY/vg8mNkYTHbFCfJ/s+PxLnxn
Mqwv7vqvF3FQG7DvvFYAmE3eftFSETZg0Mg6QpJ3F5MidksAmfmP7+RVQsQjhbjBftU2/PkilcqU
5bUxEqikNy8EGqR7UiGrL+5k+aRv10guwmCMN9ZxdBaIt3dSMIiXDHPRFozqTdXN3Q5dGrC/ZDDy
/Kud4q+LEYeSZTzIr7PIpN49nxMpQlg9mxO9/GLC5KKHVxFhv/daKwTKP2ELT60S7U4O8n6HvVZ8
n/D/QrJTj2GLJ8WXrIH5WtaJFjVQN6XpqtXaavQ/f4T+0i3g6zZMsneX/sgSBfN+3TAIztUC9VQm
AohzN/bK7CMRhHJLtm8BQdWIUag6Dqwlc2wl/tpNuGTa0sj+4TOwfBLOCbxhDj0b4k7e/jypJjJk
vdPJTK3ZowxNfWB68he/y/tngIvYisIcGCIxpCD5XWk+2XYodWEPtxQKILGp49GUkWRPRfIFIWbR
v7152l6vtJx7qWBMzgHvroR6Uxs7HoBcdM3VLJkg2WxMS/t4dDSovzE+9Mm0Ns0YXTXFEKFZHqWf
nVM7+8qq59svfmbt80/zHukeW1BB1LI7xXrbHtlEistaHftLWR6PtQSYrSar8C4zYy8jamZfheWA
JE0oW+zYMM3QdzBI+/wjLff/59v47vtx3r0gYprjpAmaE6SjRZqjKD8CJOFXIyRbQHQWOFhcm6s0
jUaXQfQ/XdWWq6sGOGg6jQqxNe8Kkr6I7T422pOVK6Nn1x1K9NbIv1hw3p8RXi/CUuNQGSA+WpQF
f65qwSARsJvyCFSdel2Cc1+P9XRUG7Hh8QbTNxbi8PmX+pcderkkYi2Wa2tpIrynXWd4/2enq09t
a8udK0ZVPeTtNN8AmCtBWygdyFVVLkPKAzu+TkQTKz6HZtzrmlISkvfFx/noJcCKyyvNURho+Lsl
VyONzlCwfCVq6EC5zGnmoYQyKy9IJJCPgeKaHDV2TgFTRcCf9/vYltccDIrLEknw9y8+zvtFefl2
qFvwTVIlGfzn7Q/SDbldmlpHGt0kSWBXo/ZRiVvL9maqysTrCwctdD21oDppBQHZYXLxs0KJUe8l
BrClN+s2cYYSc6JNEk+YOaRMVoa9Tn7Jzy8+6/L8v38/WJhZElkMKXPerR/sGoSXlvlpsIpwXi30
xMizQabye43YQZkgdhJNjBDbnsckGUiYEVo/tXnRXvNL5uYXO8X7OmD57uhm8AXiOkUo8+6nbDJ8
QOZQnRSpngGk9fK4AZvc/zs15G+L+A/XzQWzhIHbWhBe716azNaKRI2X+wa37cJvIkoydbSMoirF
rhGkebkr6lKbGa318xIPnyqYqqCvnOIgBE0UFCNaic9/jQ+2DWBNnPxUncLvLx/K7rCRzrZzxJHi
HMICV+FAbtVTzOzq5vMrffA1E+iiYTBeEFFsg28fUSsK9DTIpGM5WWKnE1y7EmktfbFMfPAe0GVE
IE34CLMXfdkt/igcGRZ3AcCZY9X0OuGuovcL2sVXaVphMcAakG0/v6kPqgyk2A6DnkVFSrH67oLF
zMywGYdjG6vtg9xUne7NxVgAkrR7kkvJoRXyup0ZabtOMmQZq9E4/SgwD/07ivBvny/WnfcvFjUZ
8yaHED10V8xI3t48p6dI9H11JKVxjrx0HOpwpTFneBDN7DwYWjfekcPONAKrbydecBlBD5ToK7W4
nTjbAqfUI+OYYJ9u3dyxCgQEQeT0IDDCGSSNwlzzmyy11ryfIA7vpV5rJVBEHd9t3xhEDmeQnwe0
tJ04AdNMb2qIJi/MAyDBGLKSg9KfIU0y0y+wQ+oC3ePKAKL9DOclvRriBfgcsSe+dK0cnsjvmF4M
s4XlVaKPUtwxzqytmIxJ24V5KtpjZw5iXJOCkL9MnQbPvaMZmvillvfXrb5g/nGQkrhJWlbQA4oJ
+8mbVTX9YRUqappxUKTreh5K2OwqsUOuTPGyS8lwfawKbUr9WJXm0itTDLC+NWjaE2ZsNEb4nxhw
4bC1zzHZ9LXHxeHAlrJc9HuROH3vOgIQeVcwrVLcKIksx51qE4I1x2aWtI1TOUrFHHwqy9jvmtiO
X4iGKoTXErKKlRr6NpKNcZqKtZba0uSVDuPyDdkBqYO4dohS4O2xbWWoxDg1Sx406J4gWiARxjGw
gZUgwRIx2a6EvYpLp4C9o4FTCl1HB42wbbVA+UWWiTz6nTYKzGxIWma89LjFXXlZnuGiQ7p2Aavj
zyN0hM0ViA5mHLKlbb8hfJYfMM3w5gcKq/9dl4CVJblVT2/VwWiQvA44DtwyKIvMx20APKeeTaNe
aV1IRsPQ8uv4sxM2V1IOg5tnJlOvzDFTlZPeCos1MBhI1WXYrmSrue37Zqvw4z7imSWqt1OjloMq
ytzAS9SO8aMEvhjBtRMrP1uJXm4wS+IJtUM27wu5nKQNRqvmpTTTdj7VMWJmT5mt7lU+Vd50WViS
T6Pbie4iH1IUz4wVsD2dml6Hc80TJE8Zoat9XdmFGziC4T35MIBrGIXyVDtBBYFXa22ALRgnErEu
J7K36fJqCHsjRAINEuEpo3UAeNnB0RjkzSrKJV07qFmf9LgDk/C73iHaWIdaYd2UmCtvCRgw8zUA
NIIFGHgJ0HGJSG9l0drsj4uO3OPUOlwO2JKuFJhZGtI9PF5LkLP6w0xFpawb8qBX+RwPF8AWqo2W
4cnNxqHdlqEWaTtMVEBB0TuaLsbk5M60JswfQd9EtzFZgAdL06WLGsA1oRB4Noiktave3JVS0d12
eHnPYPpbYoajuCYRgWbRfSfDMPNUETnZCjMbBPY5rFuk6/og+t9V2D/SDv8fOi8+C7hZrvd/W3QN
FhaW778XMFygguhf0umNduH3H/pP0Ifyr8UMA03eQiC8IGP+7bewnX8BT1xMGFRTrzyZ/9IuaM6/
lvMj2gWEDQCPl1Pkv3XBYD7Q6r5WmEtPkCLmn6gX3vebl7RJ5lqUXEvrVKG5+XavQnYRNfYchHtE
DMDFiNqxrkYFzCJt5m4T12ALB/k5kUaxq1AjkeBQ2s71UA7dFoLDsNFqpd7I4LTlrwoi9d35jY/G
zS24VRpD0DLfN59Ea0xMKyE/WQOY6LNDLPfZnk2cIFgoIMApCwtOWahwJDG6XaihK62Instf6XF2
UShXLVpooHLVK2FuXmBzWMrhzunI9h/zCDNsA5UENN08mJLtZ6/EOoRwC75ONyl/tyRRzb7+m26n
/Gbdla/gu2hh4JW/eXiOkdUQBFoweeQya7lLWK2ztxeOXqmiRBONc4v3I4Ky54y2djkz4r1zylf/
Vp1DEcwIXmBNSurnfMrlaz3QStZmHRa0F0fg6Vw7NfDQD+jzsj2pCWjviBqhikkAqVwVdesTujzi
lgzuRRBKJFrNzb4OE2XTUxu8xHLUnB2mBb6ZtBeQhvcViQK3VhEL6MBi2lgt7eUgiIY9OWySH1sz
Kq8Mysqp1rXpgLoC2S9JBBAJlfJa0p1HWUsIGovJj/DnNIseVCDQlovUdzxKYSldYbeF9WBFU7sa
40EcQmu+kfswQ+PcgzmcnQJ+9gg2a22nkk4qASh3p2LrEKQ5zfh2wHxey3ZaXQ/Q/1G92fmlMcwW
8RJao6RHsBatdreIDNjKpfg8z/WK2Ht1XTvZeDvJ9FyKCLOnMCtjA6G4WFdWF6We0pi91zJww0pn
KVuhBdUKCLTkarO8HMqqcqfPTE8AN5pXfOv1BZErzTqxqLNCRXP2DlGZ+0iRs9APCjl7qDqlvS2t
MvlVj8zcvbSXqpu6jWdYK6o4aINs/UDKZ64xGNfourn7Rh0WIeTQLKrMjjwfJHnrGfAgXum0ir4v
Q3pX4xTvdSAW3RlPyLVswQLGizhcGGMLrFGPnY1eR9mKtIaCEoV4k7notOuoQwncywhTwwbOpp81
uUVXAAgsJRcG/AcO0voSLYLTxiYDk6mO8l0Nkwiy/jT9pBwLjjW8B98WotmCniAAuEsS8xGfzgxP
xYoAvA5m0vjlqC1hrR04iQ3+HBVetkFTAIVrbqkeDsesdAkgnPwsxBMI/SWQbg3RQtXRpazbOaJR
LpzKAH8h+B53A9hwql0liw5hahYXoBz49nRiRzwd2X3SDmTpTCoZsIUd6C94nkcGL6g7IVlXxcHJ
oMoDHa/TowFgcK2V9DbpQCxvV2TXeJNxIw2bwcw04lBQDVxZBS7kjZWW5i7F7exE4/xsDbNYBWOr
7xwT92RsEtLhVwrxKqyE4+MQTTbqR9skkigP5wJuIbUypmWSLSZYH431VASW0/tG3RA3VJI0MJy0
HH6HUPCTU8vbtJ0UxBD5YSqtTnWZRA+7MmScj8c+42yZIKwF61OaJGzGoXpGzTRemc2Ak2AuogHD
WtFmZ50XYzOqNnNqIuVLCRqpAuAF4aJ5MlkOLnK2faqcIMvvsUnV13GvdeVKIPM8BvVYH6S6o9Ii
mFM+x3ZS3lo04DJf6WPdl0v+f5NnlBQIZYr2TP4IiiAo7zJWx/SuypXi1jYI3whxk/p5NRJsVaFC
d402TV+SECqiG6P8JEJHa8zLNp4y6QGu0wzEpa6da1Ub7XhlyeS3gP5HGbrW5dz52cxavZ9olj0S
swK+ZFIGRp9DvRUlyTCSSeRoyBhoK6sJwJGujvSLyBmStTUOzQ0iciIUA8WMrhSa89/KIcdqQWwi
xpWmDS91Xa84L6BSzjyVCdJTOclkPelAM4xNMyXZKjD79HtUO7UCMkEMx86myHdDQoIiMAMLijhl
znSWRCcB8R0Anrhk5Qy/WN+dawfU8rq2yPMwJYdLhI4MZJW1eZ1MWrJrUqwT9UjRzdogdomVBg9A
NxT+wkPHOs9Lnmo47GnIwO7pZ7JlMHSooAiM2joooeGErjWpUcrJSCGMRowxiJAO9k+HJvH1Z9tK
iNlyvIYcATVuclCsVRuZL4nG2WK0EdemtdDuEehVuwQr4aWjRQpXzV/UunV4EI1UO0PCPUB7ZMkx
skM42cEL9pqdY4F9IMdHeKGSS74tQ4usKj05Teh9Nzq2Qv7ALMjl5UWHlxLb4wlel+ypaq/6eTTB
kGr4C4036SkZ0/qqUTVxoRu1nnltFRWPuuEML4OWtaQoG5bfABjZLHXJcyal5QtPqaF5oA5ilo4E
fOlqioLo0Jacvzjeo0FkTIXvGqe0pXlKC2ts0a+Dwhrzhlb41EgxqQEAiO7NhDPKquYA9QxXK0xX
E0Bc4YY6UE1ClqSJs1fW5aRRRdaI09aG/YPfZ5C8fpCbR6L00nsss/xcZLToyXCWZD29nmTzJiWb
fpMkOQEumk7SM8aKSKMbMZpQ/ym8zkFa6DtKrPJpKoNu3aEe8MtO5vci12cqeVmS4kkz6px/Zzz8
UBUcC7IZ6Msm2uRHu24VlE05y7Gg3eqFcIMHl7qLczBZowEPiKWm33G+P7ZYJXxjoiuDmcWp9gm0
acvlrZN07KPYF7BDBMi/pbLOr8l/6xjNADPTF6yZeCWcLbCO0G0W8Fnfttd4MtisDds4EiUW+aLk
FTvEGPMNH1x325IEA7KUODGdpIIFsRYkwNYQj9TPNk4cpBOz5OwtvSUQirEvQXngo5zV9EpuY/Y3
7+xXnptTgnaDTT7rgIAyxPNCmi3sv0kyHGplRvwyvvLhmldWHOVJ8019JciBXYUm17PpX/HWwpiT
eQaClbOg54akYSeABVHUW8LXdIF3I4gQ00Pbgc+UafaNWFB25SvVTl8Ad3aTstBGzpKSU5pZcmyi
KRUeS3t+wh8i7hvVqa8VbbSe6sBONiXKhs5NCT570ZVgIYNYdbGp2wZMjhTmskYzZWbLYHbdb2LE
A5cqFKAckTzxWmFvkZRXyDqTETmUdxVDb9krFhRwq/Um3rTfiGDzNzD49azyjw5u/w+bPv9WlY5u
6rND3Q2Rq3T+fwvcdz/+9/96/ed/n+cgMGqLfoyoG4uzyatl8/eBTiNAGRGyjA9bRa3+J5VCW/KT
2e0X5RmS4NdT4H+e5xZgBYUhUxx4yq9avn+gRscg+nYigmIMcQofgTUFsQ6Xe9fWb3uD2qOTmDdp
Uh4iXkpZ1KJA1n4W2UTIFGJFtDtV3Kr5dyUvaJjoxDTiFwvxs2UGUV2uUXVj6gVmuoSTsROKFSsy
TqI0Z9f0ypAPcDGmQNZZmyr7xRZpAYm5SUeCe8CJ2dLe6aW4S7zIWLwjmhwEd5A5cGKKoZFHGIKz
XbGKxgu3Hq+4DITeZ6ikQCxHcFUXL2ZecPIDiWdHTr5WOkQIxUnJLb2/ia1OoI6wp050K5phZoar
ryvD/Bfm0HHQPCac6aqm4BHbPLP69lqA6AL1m0SYKOumUSEKO10qjF+aQlARMKGuF+kRNl0jX2K0
Dp4TpiZK7RoE/unC7UWRdPd1lvfFDnlTrW6mzppjVyG4RfUyZ2js2pN6TtG2m0tQosNQQOgGVnWu
SXiihMVCS3NvaxVK9AJp4L5EUNyFA8lKwqDxRMwqAQiJ0H72cXSFtt7C+VYsPcUef2xR424FEURS
Y1IeJTUf7+aoJezebpsDHXFtxaKcUltKBz7WtyDV+U6Bdh9b4p9IHbogl/q7GE+kDq2LIrpIGdyk
tQVwxA6mXVwB/W/0yLomUOdAfoNHt+CgZ9Nq7vStVaZrpMiaN6fV/TTX9PNH4LFSXtb7sWnPpLvq
g4/5P3MtxsxjWCTrkDRrzS07WrCiPc2BaqwhRdGuM3pMjWJKH2a9FCczMvRTPwDroX9V8GAEpCnS
T70Z+ZCc7cN7M4q0bRNJ6VWuDnDTEW26dOwAaDakEIopJO5uIUbo+l0nNRVREBTXuRoFG7zK2H66
YE8ULnX01KrHVGSms40DTT5YYXEjAyhRm/we+2voc3IoXEKHjNgzCW0k1XWuoruhUcu9SQiLq0y1
jRcrjC5k5ydiUfJzCQahfIxnGpdjcxilmg3Z8jRZUldjsC/tiRBvBvK4MzX9tgwdKVxB5UsbXxkB
uTs8CHCqqm1sNNexPtOJJ0BiPTTiFFuouRx+fReT12nQCKPmt/ejZOl0RuWWUKproqy2VhV3/jh3
xQbB6x2diXWO7sDNida8bBob6GKu6J4SmTwLsUF5YWjNDsULEJg6n/pjZuP7lIxpD7VuvggKU1u3
kB4AnVpG4JameYngNZF2MgJgrQhwZBNHJki2rJ6RTvpqUcfPjUipK50o+WFVPSKpTp+/t62hHbqx
Ej7iCG0PMD++sMxKP5rxiEk7FdsKMB22lB64v53OpGXi7wQPWY3Nui3AYc25dkwQYy+QxwDwqO54
aj4ZPnflLBunPqycRDHLNf1pAP7Zj1FTON13OR1rW82KLRXpdEAvq2ySrBCxN0X86bqoLH8cZZhb
khSqewt8d7iZF6+olDOcptu1o4M9ropepSmh0t7Q/LGoNxMZhrxsgNVYCWy1tumWT9rgqggB+8Oo
UfOd81r6pUg9UZnVLzMwVWJJY8nULqeyu23FQOxEJG5Ti8xQheFMhHVArsvMg+xVHWQj2IeN/jBZ
RSY90+JXI9e0XRCGu0SRx6VqzvETB4X20jodR+qxsE+4ipwjk8tTXLIUAvsnoC4opUtGuPsmrk4x
cWYXrOduT3DFmewA/iFbAr84OVDKB4C5ksyvGZo9O4G2jCBKxzczm2Srof7ZjHnwq4msp8yRVhqM
NBcTUe7OcmWvqR+/BcN0VFJZ2okun+/UghwTOXDqHfj7U8mALvWiUgcn21Z5+r0MpOIcFqBVFSOP
/UYvtmmRXGrScJrSsMElmNrderAkZS31Ck9WXzJXWKDtVbxkZUDFdyuj8at0BPyOHVmHB8L7xP9l
CvmbAi7AI5I6kq6UsDYuFEsHgMQf7KukvIGg4duzzP9ot6lhpJ6z5N3bEEtGpj+aXhmnlM1yVwVd
62MctsdtVbNkmKP0S8DCY80x/Lllw2AwkZN7Yd3gO300gvHB4vBzmJx7Ttfb0q7BfOD7bLP2MAPV
nJJ51ztm/5AnwRJt0+8KMr3mnXBQ7WY17JaJ3XREyahR1c5lfR9C9LwIA2F79JecVaRWF6Kl6Ozj
F1Y6aJZRaBwZJ+gAcgk31IafWZWtNN5q1ZXaNr2kT7id0uzK6Qj/UsSmC9IDR4LIl6v6HM/6kiNt
yk9GW19z6DlkkXZt2t8r7NiHUE580TZb8pnPdY16p+zbLcQTuL0M/NagTMtnJ+zPlWXsx0g5wrva
c2a+StWdLIm1oNNQB3sFAzyQUeqA0o9Q/UhxzxlS6b1Cke4mmKhmJZ1rWh9eiGkhV8OfLL4jav+A
9FnVwMQV67hqneRgS78q5aov2VTabE1x8G1wZgmndVK5mHhXTsX0zYrTjZ7HGWmodfpSsU6W1a2q
PdsjndMILnDyo1/CBUV5pjZYywJKTXMM4sXYSmFRhLcxIRcNaAoGp3SUQ68FXkgo99aE6Szd5BJQ
6n4Xq2TcsFU7beCH80+bGR+0Vc+0JL8X9TpLxm1e9CcTyq/9NLcx+WuxZ5ns7ablWfYJa8WRV/aS
etLLQEbGjb2tZwR3tLEddHt1TERZW22YN+5bvNsd7XTTeska42zH2mWUl6u0JvZSXYZqFfXFI4G6
uUaLVKllhZKg9+fBOeb9sip+SzPLN0GSERys6j8amSOiqsaXPQdlKw73tFIgX8zmqgk0z5DaFe5b
Omd4mxk4ghotO6e8mlsIOpG+R9W0jqADITImbDVAeJxve/OybqPE4HVQ4NQm6rEA3OrWI0csk6Po
VeKk1CLUyLY3Gs0ITNJufAb32hYZ4m7WNgaxuoJM8ihrfaXiacmmF8w1w34kv9y3AgHVwDiPIsKU
VzOS4Meu2IbDmVSiWlJ3hg4fB5VlvA0n6lK7R/GE4KxMOt79ontoiW2hwVFiEQaTTxPKDOLmiv7o
dd6crSgpt0NOqHRfz2fVphfeDBfgLhvNnnzVKmUyWGGguHKZXhs07u6F5gxbM+QXSK2hwipcc2rX
f1lTeuk4YhfyR9xRd+g05DchlYg3GUa/Hcii8qJJWedpc9Eg2+LgOh1sObpBRCL7Bvsd7x8M+U0J
T4lxxFit+K9npMWDXozRfhxbnm49CGkWm5Q9iSx0z1aj75HKOARPdhlGlIejdhNMEep/hzlM7E5W
u9MN7PNcuWggskqmvElU+16PmQPTvnJn9aR3V2CteeLpg1Z0qOLC8tiL/VyCmlBOB+ICJn5fvhiS
ZZJdZJEpJQ9eXpFOHJcTns5uFVAcT7HhOSMPayy2GcfUKFvkYJR4IyrhKMjXlSQ/aDG1plD8YKpu
mLqfEjGNrmRpd63cfFv+FAmc97JIb+JEeqIFdbSG7lpS5F+dNNyNTk3mDSWB6wSDB9WVoTCV1HmG
7VpNwbrOknUu6iM8gr2k5XsrVtjrgcXKQr1R9PZOkFWmlc9kiuNj1/k6kvxCJqRkyM0npRWPTj8+
2o11DCEHmzNICOa1awmfYhFXdwLWmN4b257u7DrpYVpVTWGswk7W7kYLrp9pSgGRVMbEn2XoylwY
rIkcA1hJM5xCBJ9FqEylPoKiXJkT6T8GP+SMn38O1xwKGPcK0oEd56lDcXEBUrPeBkThVFT09TjB
bo5XPSMDBBVXYbCnUfVoB+Ii5VnpRLjKgXG4ZiTzYbFWZOTHMpkjYozhE7o2BAZia/Qcp5LocaZh
7RrF1G6LSv4OasgXKg76aKLJX56TAER+YPpR+yvq9D2jDF+qne9WK906gXUbAg81S8Utcmhmgyme
jfQikFQHxz+zF1Uh9ClyzmYyCD+nWR5o80XiyKgyDGMvjWlyAUm+cHWj2qI8ZhXSqJS3EU4GWObG
Ax4mRBjgKdScTi5Egagc15Y1XcdWvFNgzpM0cyDXhVF44rHKrOq2fMpSc1Wxs49yslLBglvD4Nl0
LKvAAOV8LuGRWvqDrMuIHH4xjGL+XVzF5AvHBJiWZUPxB8KW70gvznLeE5jblfR0JzcYqapC+QrA
6taAWqazu6UheBYgOXKePJVZc6QTfd92Z6sQN9gnjy35Xkr4faSe9AVxZaFpHlNaYEk33peDVntR
xu4xp1J6i4GQ/UFrAMK04SlpQW0EsfTL1MRKtZvcGxoisqAyXZiKMDI/izhXcXipM2B0jt4fAsug
zJPTkhNO0LR0VHEwJ9+sHizMytYFtXg/l8FLFsUSshi7F/N1VDoZnauicvSNhQpb8ed8kn9abaK+
KGMXXjcREFk657H5PYLl/+TIba57Gk3QX01QsKzXScL2QijqdKNPBCy4cjhN9TEanWSnddXU+BLp
76kHIwdlhvof7J3ZjtxItmX/pd9Z4GQcgO774LN7hMc8SHohIpQKzqTROBjJr+/FyKy6qVBeqbIe
Gw0UqiqhlNNJJ412ztl7bdPIQNaWuXU9UMMZq0lYrbfOIPPVRM936sWkRmSXBw3cWZNJCLmWhCzk
S3UxTEupFUMy4W5IvhC6WlKUuMo8OWDavLXZ9x5v68LO6c/SrDXXTNOg9uGB8LdmDbUNtAPBajlB
CskWPxcmqrF+dubJOfd2Yn5xmjDO1z3hhzHpa7NV0GCEFbFtiG5IFJvkDYqtbiEIEzawSvuihtpm
EOywkqWKthX52vKi4uKyuxowymwMR3iPMQ1nlm7Rx1ciHQKwSKSHR7z+JvXJLXs0NaUqomRjO33r
7XKmOpczsdjdBrhbesUX0w+x0ctLbRuMALJm9u8h1HHTpEOVP2SjzB/yJhSPcxjpN0NYIJRnU4UF
xV2FZsS0QD+tkGVRWWgI//RhGWNXO5rrbODs2p3ZubsxU+wG22qyjvEi9ACAFBsSd6DcpFBW3l1U
SPEAK31gZQFzRY6URC5+mZGFUay7EePtDr+kVjx0cwlLZ15AQQj4BWQYz3GuGbAUPP19718HTTHS
ZpJ1f8HOMrDXs+X3NUBUXpaw+aZiWce16FZxamX3kJIgTY/cPjM7/npJsAmG+CXNS+PJUsUUQ/XP
SRbTWqTLquean/UIYnTdku8wbbQxf61TQQYztELSyhESVMZ60pOlfhck/K1e6f+jIhfk4+gl/2eR
y2Xd4xd4qb7riVq//61/qlyCf+CnXGwvGGDehS7/0rmAHF0sc4vQGN8YVSkdyz+4oo4DkhcJCq4c
aBKLl+FfOhebD6QluvhG0KgyKP5bnFHng+p1AYAgenUtAUwYi9FHTMfiHevr1KIHQhs/gOZlWHdm
0szngIC7Xd1kAQnx0jdfW8OPHvwkVMcJVdvJUCk5MkxDIcr51mVNdOQ+d2fElYNVAM5BvfAQyJKX
UCKJ66gJIeTBzMZrqzL6b5myLYL14uIJ5G63lWWQEv4OVbM2XRLGK9sfNqpx1NqKTaX3XWnMB6Yy
3j1CzPEXfpEPqlSuAF1rdPZcBq4pK9P3Sp+M0TWyHSmPDN7HGw/z+p4JLs2VrlvOi+/9p1vk5nch
+Z8znD8omt+Ph/jVcel3Q+X+aOm22caNMYLfozaUsxrj4pURMO/giGvw8yN9cEEsR8IzjBeB0gCh
lfPhzGZeCzOzzuKoSYzc2Ayz6FYJYx84UXo/2IW7x9Ad3f38oH9xej4BTqinuJmYAyx//ieFc2ba
LTvdtjgCVJuYdfcE0mBB9QV1oVDT6u8fTaD3gty4tPc/xvnGYaDTqswAPZmabXKlynk3esrS130R
Pvz8WB+11Mv1XKYbkDVwPjKv+OBBHnO4VGVupscmGXlLOwnKJt4eZb0JlEX/akrG6x5x0yVVClG4
hd/Jbdriqvn59/jxCgsTHwA0APRxPovK91eY7Cl/Knvm502/ELYYe9KjiaPoIfQkZdfPD/bjPYTw
edEGgAzCbftRB6eQDTm8BzOCGub5tg5Uu+kMnmDiBvLkOLUp4Yw+TJfgF8f9q5P0PctCNkQLwDOX
detPt1EeZzqNPZkd0SiDWSCj+EHDsdKrKu2zv3csAiT5fCYCQHtYBZkNfX8sNzW0NSRhekxRN22a
ceLlL001XcSTdh5/fj0/rLfvxxJIkAGUkYlHu/b7Y2Vlh2KDSfZxnmZtEYbol6cidQZr8/PjfBQJ
LuckYDCBIXq/Xe3vj9N7Rau8ekyPkSkG2lgadcXitrNX0eCI+yRNS8pS1WEXnpHTRVt0J8kvbOEf
7p3lXKFksNAt0B3aHB80lEhVSIIG3nKEybdkaA4NW/PZiM+RM5WnOg4Q93jO9Iv1/P0S/sm/sxyW
7hEn7pAUx3bzw885YJap54g6KQGf+Kwyrzx5jjtdSTgXe+XIikgbo2b3qicgkOtI99Nw1EywfiPj
pVFf5RCWpzyqmKgs+OyIGJRTNGe/Qjr81fcURCYu0eY41cyPhO8c8J6efcM4ALv1Xqepd1FhN0XI
T1R42oMNjSBlNWWGT1xZrfOzCYoPg0YVRcc+r92LsAuj45gGzlVoeK2/84akxl2QhP6w//nd9ONd
C+MncLAnCnYkP8DIzZBKsC10itPCnHKYnow2UXK03fbnx/nw1PPTQW3hJ6MBi+GJOfL3d21q2FwU
AkiPta7n2zCdDQJFSVG9AFct7n9+rI/L+fvBfB81bQC+gRStD7cnVado3TFjOa9VvomDaNiYBejp
gkdlF9kyXstRTxdWP/qfjbICtlqL7hcXFgPs8iR+f7uCZzAxxOKnd/g6H865UNKweTKig99rNR19
6jig5Bg05DHu5XwL8dx8FQl9kTTt6ZROMgFOlabLKMArTXHRxgNtkL6fbjrE9P2qbTKp1k3REdhk
5+V8Jp49OqGAt+/mwone0LkXT5Qb83ku1Ei7tVHevU+W78kuA3ExKJMFty21fScg2d57iTRpvwbW
5VIS9xtTpsaD4ev5dgIA1a8K5HfXJW36lyKazNfZYBsHnx7JUEi07FsZGEJCtmjKmXhXGR1mwqpa
hKMJDSzHV8seoSbAiXmu7b4kOBO/Vn1JL8lxQI+N2JeMdUva1VvBeEZvym50km0bZMk5dniyXcHS
QlMufaWhFG/qNhZLa4PqqirZNiJOWapandKn35EF5+61a7IZqvyx/S3we3sLXNb/DKNZBXe1lXG/
8fTH+S6vQw4vpTKIrWtZO8229z/PbiQ2Yx7GZ3/5uzAJ+BqTIN0Y4mRLyQcJ/SGsnenMe6Z4appJ
X79f3sjTDOXh7NxKp0nyE8DgIjlGxEQ7J5ussjOtjLLfNnOSobt9X60ITQN3OrNCBdZofKnqnDuy
NkeLGN8CTnKfSq7dJIK0xWxhJg/umLrPvTLxGdGsqW6WdKMKywufo5MFEt2RKNc2PgNKkyj0VaQU
VWQ4hwumUvBSyGLHeSQifBmd2Fzb0rHT1yIu7Z2lavcF0R39Ex6aQpEvV863FMJjt8ykxhtzaMbr
dHKHZAMwKf1SeB1LE60EgvLwV22Zk83ncsmeDPpMx/Qjgw5c9GixgbHKet5VQ8G95JfdfI71VEQ0
tlLQ1107zLelMJDR06BpN5hoCH/KOAE0sZmeab9zg21NJowviQb+Q7gZd6/I3fFGRclYH/qEisET
tfHgJTkXzIzd6RwbRXbKg2LL/CTfjModr2ujAHOaoX2ONRhRuKJiPRm1uo0JMjiagaoukJK767Rk
tMIo0zxbTjWf+sb0Dg6z4Ye487e1i1qy8ar8PHG0NRlA/nU5+/scv+K6qejimzBlPwcBjx3k7z3O
n44uWu9sGBjNSDBtmzlXpXYhBtQ1MVLU71xV+ylMh+s0rqZTZoW7JGmcne6TGmgBmNqELgnteR0y
wea0ijxQ6wRPGFFWXb+yWwiwnXA/KxT4pKGk12okZQ4S67gZQOIh1LCdnWjSRya05H210r4oQAyY
MNHWEovYnmBmc53PjOaT2fTICnDnVRomd20yvZLG9CJ7JiYZNqnN5KFnsFHgHQ0z+NQgba5IQ2As
NI0Bb7Ve2l8Y0ZzAZ1irwU6vEobfG/y1D8MQXdSVH3/qSJDYJu40Mn9HpCPdZY9U2rAJUsc5E4Pe
3FopkG9jEFAKZu8y95uJqb5bkoMYAjNt7Lj91pi5PExWTXJeFQ0RTfnYyU4Ww1drFRmxf9mLgi9U
F66zdBLt+VHMrrMbdRH1W1pY4UVnWc01GyU32WiP9SL3zeJRkbD1iIBT30+AfSqEzTKIV9COpzPk
BGfJv/J3bt4Fv2Vlqo4oK8Zj0oQlB2UXfVaxeRcIre98jHN0ipgJLO8fsWL8NCQ0YZvypkWqsvZ5
0oojBg62AnZOFqCa2IvkAdL9vPJaJkp+ylJUgTZ2MWqt/Dj0DzKj9Om5/zYl27xdiLF63+uB5ie4
tfIan/ITPNoGoUVKSnszk4MZF6RhbjqPdKodDo/yArZTDq4nFzcmaWU7z+/j5y6L9YXTj5sujfQp
0z3jDDvQ4RdsZC1s4YqcuPXAOnkELpScnIZ9+8rWBL7hOufGhIDZUSIUxm0xKZ8mGli4OhA7s+yG
z1hQg7fOHfNpBYvSfrAhMD6Peg7nvSlS+lW9ZgZX9+zHEBgd5Aw3cjQaj+xSdPtOXcu10TX+gQo6
PISjZXcraZGsLGEJbqXOplPTOWe/dM1zCFK5YCJuXaKqpRkaV/6+94vwtoiaCLGpEzkU/1myiEOU
9WCAuFlbXRGe+FHD+xH36IaXMDEAlTG4X8fZbG/9zqBrANB/E9SNvYFKilw6w1s7RbHYa58gUS/o
BnyUqfuYT219E3etgxbFyo5wsO0zVzDdOGSeNUNk7QchuLHD6uzRPlhHZWjfxE0hDmidHRRIcbtS
coZFLRprU2Ll2xfmLHfF3AYv/ZLPxkLDZL7F8rAOupqI+zwSwT4ZKht2r0YoH7cR2Wjm6Fz1ZlBf
m0zkt1iv6enK1siq7ZQbtbtKsQHvcXz7nwUc+wdOLQbSLoJ6E0UQlScjnL51lOOXODP7245ZAGI4
iZ1yjbuHd7obarXoNMUVFTvJKjRtKQCsGsbmAuQZOnnWWVncSE901wFQloPD7BTMexgcynFWRx1U
xgrbVXBRE3N5znriTdx4KF/zCi35NocD9uzGotl5Xpa/hagnorX0MaiQH0svKSvUk9/KLyUfvVVN
jZiaHiosjTaahxcTgbZmEWiNYyx79rKBZZJXn1Ri42Zzf2FFjCjNGm/SMiXKS/urNkJJFoqM8hVu
sXZbxfF0RrpQv/pWNZzmMUP7HfIObBJn3uP+jTbYELobyxza14wkhFPWFLw1WATUOwzf9ZtcPHZm
X/ntV4zigbsy3WpM3hJjatZd2hYJD3ZXUSZ1xlvjJdV5FNK+SrXoHwmOHV5dvLWf4z5k/lNVIQaF
ETwBggkxIexDjlGV1cHw3OmE+4RQ59IbnqfOSq/MvGw2RjAUFv30xcehc2vNLgr7lz35m65o6GrY
TUSaZTEy0XCRCrpVZp5drM2bIte8MxD2TyWwkt4jlJmZS4/erxkPVqS7k6VK2W86F5Mnr605vg+c
zJ7WJAn3RxGOvEYsukPcl2iU18wHjIe0CM1dSMTIVvJS2CPr6k4SiNZXSW20aMWLTQVO7q1RQfol
QlJDHiRbnHPiS2IcfFuNB890oqcJeNSLYUvjzcYIdxkFU/wgKuLGrJqPHd0xfLSqlKk/KtAvkXRT
tpNmuMaP9MjGOCIiAtlXkjd3nvMU42Ah6JblNSoibqryyRSVuTID484fRkYRfsUA0w92LvYLBrHE
+7q5WTLkTWh3+gmDr0qRhUCNjajUrdc4nV/zwk6qtUGdTIoZY7XJiw/2aNi73tPfutkJ99Ty7rpB
Qr3LEcyukSOe7LYUSMsGa1WKfheQtbkWAZxNP+J2RqhkXUykhYH8f5klH5zUfbCH1o7osZyKPSMb
ZnEeSjK7D+JzVg1vhkR03cxltfIGUI8pjd1tSzfrlKqpOIQm7QF7ZODnwCfYS9y+r3kHm4Qan7cO
G6GT29fuFhZhsyt116JRHLPLHFVNjgUXDUoyrimqvU2nx2vtmXjL3ZGRoWK+YpZDQGkCLBadES+I
OroZrRbHSpGRINS13zpl1Ftp1PPe8ojHKJvwi5qIVFGT9C46mI8Ydc1jptvb3jFeUuIq6iiZ2KeE
V1XZnkqj+azL+brPo1NXe49SRWeWXBpGRdpdEMTwljXxkxWGd75d7SW7acKri5fQTElcymlS+l34
aglgl7NaEpEMSzzWBYR4s7YBe1psrNDHbYLEPhae6jZwVxh/o0bCEbHqY+8rgHq5sku62ithUBHE
uu+fZ2f+Og7pEZA+FjyQVHo9oRh8Ngk0mldKBfkJN+MAmn1apXXq7K15OzQwC4eRxNQuuRTNoxkM
gG+DBvVTm977TpwcfB0CUWqG/pNhq2A7amynAzXMZd8rAiRHwjGIyDJPwkn9T17rVsjrGy/YtIlW
x7TxaI/qbCkn/DAZ97W22ELj2HJXODDny24Qhtol5XgnbC/8Db4M8a6GZBCJMyaEb7O3B1s7Fyig
W2zuDfarm8JWy+fZTZ69TDSdNY0LZCqAEDruaF8DuMC4T/7qkupQWDsI1UmN+E7owzKnNK66viPe
szXqjBzkkKap12pKzjxM1wo8wucgzqO3NvJ4ADkqIwaBI0yxFaGQ2thBTVkUc9v3m5rlhT7TMtOY
6j763MPS30awU3bEnoqLLJ3Hq4Z33FMAovxsuKhb7dQ3th0EBPMqQ0IzbLtwouzofZYl3RICUVlL
dWKl4/Atm219nXkTAl0rn3dWrPJTkpMZGJcGTe4YBvSd1Ypu6wlFJYIfxXyta+2Jc5cMS8mLWHFC
AC7b56Ya2DoUixoFcQMgOSvko5mmGtsEqWyBWQXDsW/51Ffa6754RWlvUsX2b+Um8kaomcSFoTqS
cJytZ175RzsHvZtCTzg5CfrJkCS1c9D79AiWSc378QbpGtsJH90x8hxmNjk6BqjL5af3fyUMSvvO
9Cj7iSgJ974Q84E4U/nSlh012KhsugSBo6/1zLbHoNhk1jNX3n2YczEJVyP6Iema3XujWBYjY5Sx
DkjEoW9clKk0Ud0m4d4I+YplovMTietIdcEoPNdpxwmkGZ/IOjLfMrkdbwBZWJ/KHikMe1+T76xH
dVSiGm/ykf3ubCTmgeSV+TzKCengaHJeLnyQByko+5ohkfWazItmz1aN2r7vC/BPQx7pHDglXRGa
lywGvUV1wuwYCdMgmmMemWXJ/W/OxiUQBflC8y/dmzmqnyCYL0KlWntlFSGIFN4dyIfgBNW7Ltfa
vSwa+KkMo8UFaRRMyJB7XBTRnJ/e7zsjBQc/ZPwCzkyIfKGK+TbpFuDuwECd75fI6M3ASkNThDLr
toBdcoTAwJTN4h/5rcarmhiTE3Hn4dq15Hy2K6va10srru2r+ewTo349FzrYgO6Yd2RgzOfONfns
cFg+EPk9giz0q2GC/pbYN/r5viS4pfLNT6XJX8GPpY4+RI4lEpqrZSEWIEDX8afzwAdtsbsS+9MA
D/uUWMJFptflIbFZ3PeJwfba8umzkiNLwW8ZdvQ2QxO7QESAFmvmQ7PRqF9oJVYk21T28NjZZNaF
FurwIYnqlwjU7s2E81eCz+ARdp2e2aRGsx5Jq37J/RaLbDOCw5vaoUCXhobAuqM44AwrDPM9kr04
ZweMk2sfogG6pG5Rz124XN7SLPITsOb5PLS1fafzLmOnxRe32zz5rZxL+UL8NIce+3Y4Fd0UHTta
riUCZ6N9mclXjk06ch2k41Wo0vyCxfe1F+QOJVZK6dHJrxUEy3XIMG/fDio6mR2/TgeD4rkZeQIj
0Jx0LKpw36mh28ZgNM4OLfCzLIfos0IbIdazN1sXRWxb14R2RCdROHzzjspHoCjiSpuOoPnBWBSd
wXIXaElrTkhBS4Fky2GNbJiaUIc9d4k/m69oDeQLo0iDYLJE8kzXSpBvRnWKH5r1MUQ5uI+92HiY
KQje/AjBAj6Q5R5UJuIgX8johOW2jNgHTPPB8PtgA6WKsg+Qy4D0kzp5TYExfmrrdPyCrpspVMuG
XNFKlTEhXRVmPJiLzaXVDtVVorv+AbRL8Jsc3OgtrUdYCoIU+1WseTO5KXlX0DQntFoVd8AQNtHn
zBMCWpGCvL3xaxrcmwJRxPR7+/lvSRke6pL//O/l7/yLufFuPPrvf/r31A77b/USPdp+/KjvPrn9
r/c/hrm/JJZ+9w/bqku76bb/pqa7b21fdP+0Py3/5r/7h394tX4PJH75rUyrTdoC7PnafWfjItru
p0KHM/6El69Jzy6sa//ib/4hdvBC8kMQM2DbEg6j7ZA5wh9QD9/5hzA9Eh8YJHpLhirUtX+GqNr/
WEaqZKsCiQF29qdAEtf6B2kNAPx8oNfQUEFK/fMq/DFp5wL+jwSqj9MFXC+02QHvsyxR1n1ED4bO
5Bm5NCTB2cUbSRC8h4I6WpwE+m9OFJcj2aZJ+wiRj4244/s5RkEolUtzkyPZuC5LU36RVT2uMFj2
v5jx/9U5cQw6AgStMFRc/vxPc1Jc5RHzO9pdONN61hfzuh1ARnjN/PTzcclfHGgZpxErwuFMjvX9
gQa/sAjNm+mrtflbXuRv5JG+Zfzvf3IYvHoWhOHwh9+oAw3VJmKUh8jQKNqDpoFR5mEnGtP/4NJx
r6KlAXyKRuJ9PvfnSydNpLcJZzTQRLuEJE04YI3JS1XZL05qGer+ecTD7YCOhywOfieSgT9OJP2B
HjVoBXkgzQvldT/dTfH4ZBnTkxx4Jf78Ci7zoh8O5jCkY5ZE2shHPQt1S82zWaMrbVoW6rZUh4yt
7qo20hdmIbQHXHQn1hR1f/9WJNkaa8WiSmBq/+GmJ8oKnFVSyYNs0vq+R79Dw8TIn4yM//fzc1xu
th/OUTAkxE4KU+4jO3cGSTWlcCoPRt+oA23GaZvZZnT/86P81S2PYe1fR1lAkX+6QQIK8sHoC44S
joJ3/fg0lKjsocn8R5fuT0f6cOk0Oo4a+B83CBTYjTdmLzPziPW/8Xi962++v3ThQnrmzvDBHdof
1SN1VIqgrGV5kINdb6RJQAYjxW68md1y2oaRWW+sUFk7pJXiYKqx3mSFE26dxq1OQyPo+uh60dWO
MQHtdaW/+gmcYj+LHIAIprXr/fyNsQIIvNkaztKnR0zbsvVWdlg3q1ryr4ApKLdmru01zjpx8Mem
vJ1UaD/nvl0fRZRFX4ZyQMNYjuIQ+XO+AlcW7nXG/Yym18OSMvVGuaInHGyACLrHrkuqbU/e+7Zj
5nXfGZl7MsNZf20iVnmr8/junsVRMre+oDc9YMH1g6TeTm4BxSkHLJG2fB/02+5LGXHSOX3KXR3G
8jq253rDAEV468GJIjglSIvGVeN09GwiJXeNGY3brGFXhNvSWJc4OrZzycLFTKJb+7DbwcOwuCRx
Wm0xU+H88YEWkddYE42JUfXklkO6z9RcX9CMRE1Eyuk+CJleQtexn+NkEBdjTL5nHNTFk6fzFBO9
Iz83Xmk/R5w7um5tyc+ydPuZ7zREBRGIMuygCkyLxsxz2UIaLp6CVjPhZTNb3rIf7r5EXJqLJGvk
NY63N9PiN+0zz35Gj/c2tjq677y5PuplaUzatr6YChvnqypMghRxbhfJTZZ6IzTb1D2yondrxrXp
fogL0mYRwSarwu4rNo9oC/D7xulVTKeY6jmu3iCCWFeMaLiIfSGqjW3oIMDyxW1fgFQ8zWYUXDIg
qraoXDnNPqHGJfsTcbOMH4LZ5pRizE5fwpmdb9lo+tMiycpN0SH/WNczDMB9WtmmPONmltj4kmj4
lETSwANkDS0RnzVjuZVnYkEzqJWeA8JsH8YqL99AodQnznFiG8bKSd+iObhU5081cIcH6KjcP0Ix
oVgrVww5JJ1kIK1zLMNLNUoiNEObn6CLRjCII0ICbKZxbtCx88KntsEHJl1qy/Xg8oqbpzDYd44c
cCEWWiYY54x42PdBlb2EaJ93bIKHs+fX8PrSkNZ8O0TjnVbkccwEfe6FJDZzh5bQTneZdMS8nbMg
b1bgXXS/ol1ivc6hbH+zZ54t14gmXFBatI8D6rTPcUZt5k8Fa+hYL8zG3nBOiKVSgF2a+YuV80uI
JM6/NLFdnWBoVVs1tvaahtkbmJ3wEraMc+KL0NGJy2ljTG2jyXX0kqsY0NUWslW4zwx+od7h1Ufn
juSCQFG6MOm/zwbFvCqRY/INJb44VDkGMSan9KBcq/8k2wmQWllTzoTk5W1nJgMnmBq0gZZocKMz
19AX96GKv3W98nFqjPcMAA9dPaAGmNJTWXn2to/oH/Iq9G+TnofSqvhaplUM56FToA5znnOC0SMK
FD9/DiipcTOPO4Yp8GrmUXbrUuckMuYp8e9OV3BTsyqON0khp03VZ+G1w6Zy1xg89XkP6WxA5LBy
2gynuGJ1o0864N3ivStdztsus5e0NYJr/HjipQCVeOsMnXVFUKn1kAE4O409dxQY7uhLH5KfaxZT
vRkqTl8AJ2V6RCPwuqt6jWNe0QCLW9acxM2DW8sjF8E1ixfmSCAwFeuHlxj+7ZxSytkM+zcE1FWM
7EBx3kZ1ri4tjbmfYQi3IcOEhoESEvgMxRG+ur7eeJpDK4whh7QNujVAW/01EdVRVkWF4xxCAg0B
e6vS4tqRXb1LtIOlty3lddss++rari8KS3Iz6SaB77U4r3H78icRabalBwbufdVFnfC5ywPrm6lZ
rYblHhHmbF3lQGivMjHGu2FJHvI1O4mVYXSCEDXM88xr1kOtYGo5MytiV4/rYfbqx3TkCs0YxxmL
+MQ8G61e9/zCkIlMpQiU9qqHQcYR5WtVoezqy9u2Z+0xYlYPHfLQ5wOazgHsys5hFLuKqyG9wiRi
voZW312AV2U/WvfXQd4Wh9Yzh32Gn2QPhdY4U3tdO+j5PpF+1F5P+PXOUTY/p6ajn4N8CjYwVdM9
4cfiMKNv2lYJZBtpqOimyD/7jSo3qZO8Ea0Wr+nfP/I8P6nBZFYQ4NdJ4pIBkenIaxfvPpQW9Bss
7q+GqBn0+7z0kKa4RyNN0J5UrLyqYsUxy8Ci3gaDSm9BT4uvlivsua3czfwGO2ovZjLe6K95b4Oa
nYqxP5S2cNUeC9NiZZIaIUZIRCxoPRazjCKPrBFmS1BKYzNfNJomUwKJubDKVQlgnUBiQHnSScuV
E9MSo1urG6xipf3YlnZ50g3GNEhfiz016JsTjCMMyFY5EVQYNWPtexeTBkgx8/IpFOtf6evoDnI+
ggEacYmxd9OhxBCYhQ5MGpoTQ3ByB3o7K4hVDrwj9uKq91ZzqPy3FrdXsApwQnyTwotp5Mb+cQx8
aTGuCFXL7kaYSD5G1vUp8HNGgJ3qupvKI6lHZW4fwsaDA7LtZKLczez01lCy9rRfgtzMuzXNlHud
EaPA9NmL2SFg3U9X0p+GU1VkcHql+eoGPTN6DOfGBAjRFUaysz2eLxaO4RY0m7HoSZZQbR/MkuHa
057n1AYYkSGD6UEZHWxcPVtyNV/yRORbX9v51jZprkLVoUdKH+0KKBEKhxHP9KZy7R5aVuHMVzyu
8dcYlX6/yi0cRYVPWzYrDOOYjsIMCE8uWd9cj+XbjdmdUC3Bs9RuWIiN5IQPea9LKBuT+JWs8CNy
HAo0786ALTziN9uxPmbJtPMcu31rFgdmCKw3NqBqMiLobweKfULH1vJqcgwmavbMviIPVX3BAy8u
OqfEAmqFvyrUPipW378PHQLc8GIpdj8UuZjVoHuxhB5UaT31JgKsnDUV7shLVfR30cRr7uclxg+V
YYgPidJw4dEgA/0oeMS0L8pYy4LpDZuwKuqJra94HcP6qC8Md6qPPz/ex7iq5YpbJlSdAAeJ4zgf
RY+VYoPjennBgkILd+E31HSMEOZtMlW+oIsNtzliqmtPBPrm/bWDEtPy9omtrV1ioS2L8kK81HMz
7MeW9/rPv5/zQ83F90MfjQ3jndXzsSiXY4p4DxXLISlL99QPbflWOxA7SWIBTQBvwGWzXdDGzrBZ
W93VAi5cWTnfWFpstFNOgq1MdXonUkw2lWebSuA8xdSLC9dOw8tKZeoy99oQLUKTylXXR+Kw5Cbt
HXKj663rl9G945ruCxT3GYc7/7UHf+PfTpHFCziaRry5aZp9eX8rVpUZYuqec/gUP78WPwhUl9+K
CRu6dM+D/f+DuaHXpBwZbX7oiCNlqNjWK+atqBkd91PDyOpgsG3E8pfYO0FPfg1t6xeJcD/U2fB0
ye4FmLTYRzABfF8BdxM6ZJla6SGk3t4LCKYXSLJ+tQz80LHgKDQqgEP5IP79j795n/YDrIMawoDL
5tmLWbgqSSZ6Y4fUGdCWaPZnFA90v4dPP7/G9iLy/a4cJl2Au43+D4x85wczBRJ1d1CFTg5Q2OLo
ULh1eGlEUfil7NkaMz8W03VoiPAJ7etTTjgoM3ShGRYOIl53dZUAbY0VmLOGubaDDVqynQRceGD/
HV5mddX+1pD32R2NqKVwff/2/79f/at+9RKZ9KcfeumI/9HpXlru/+d/XX17VS9t/p0vj7t3+Ut/
tKpDAV4MvKVABo5T4j0q9I9WNQ6Qf9Dl5KkLGKWg3fzvTjW2PMBixJz6v6OpWc7/wJW55t/pTOPt
+/4+XLKqYGe5SzISkSN8se+fNMbLhrmMvS6dkqjF5IwkwbbJbHfcJpuqy8FP3UmWx3SIkm9JbwTN
wtXTDyJQ3rGdu+i+KIMIhTVf/6yszLu2VetdAvu3cZUWBgB7ZEXoXxxl7CoENp/ctiyvVOA32QbB
Y79j4pNe2WPg4BNWMcOsYSam20pa5qdiwXIhRYl8s9mZA8jhnDSAm07r/i6kxspW6RTnT2rS+uQa
KuhxlnjVJ7PREW/RxLCBctXhXZEE5Z2yuycPwNGxDdCNMNyOb7xGzHeUZOpujB0QtfCVr0kOHLeG
droTeq95PWroObRwxi0IDr9dpXlTPBC5OL74ftlQn9SQHt3ZQ4XVyPaGdJPkuSlz8hTQcsmNEw/2
Lkx8694XTXInRi/bDqY7xCuDVINLFWv7EpLkI9reju0huUVq5Q6OvWavPT9AOs/xE4+vOezfFhRQ
3h5MY0gvmxSxJI5e0X5hsKthYfEbPhZ5Vl4FpMHsjC6ZT6p0GS8nkxNvigFhT1blFBsZ7fMbO2yz
g1HE1/AAILYCz9/MicjWLd27g6lrjUey6i8rA+1WYpXgj7pST/f/l73zWpIbWdL0q8wLoBdaXC40
MiuzshTVDayooLXG0+8H9sweitPs7b1Ym4s1WlsXi1UJIBDh7uHxi23sJr9YgYCA3ZTvTXbkIamu
vhiduNypQ72FcFKV11xVmlNuSeMTMR66ewXb3uMsbuRkL5XNCAHe6bKjl+J3ErotdVzWD2yqladx
U8f3mBGWXzeAzs/yPAF5Ltb6Hglw4QqmxE80cXzHWAHGhiVuoX5iVu+UPpt9yWxrtx5l0VvqYg8W
URM8BG/Xz90yDPfS2DZ3+TquDnU7m3i8fFAssgTL+qQo+QRtoZe61BZ2dKydtUwLT9Xr9KEeZpHG
uQVXdIshElQiNlkm5iU2PdpXFD/Ncz3RQ6M73V7VXkpwFBIRmZT3yUmHBC0eiR4uxqmo6LS7qoZl
gm6HSPHwJa+T/Ca2FuK8GAbfF1qOIm6uxcIns1FMsAjJAAKqW3CUsE1DmyC66wbxK01PUDCg41Rx
7uZCqb3LpEp8C/ZmvdORZAfFPEyXzOBglq5nNz/0QrK/78pWxsYIaZkztNjk2VILBG2QYUaaLAlm
LIdumTiMj/Kcyl6hKSO1P94XFXMSYXCt6b7pZK2aq4MULuxhqYVDCkuPIwS34gjpfE7Lt3wobbMD
MWDHa7fSBerj6g1hpL1tdbmHddKJ3jxVmpcBCLsgXQ3Kmx5Z6xhdZnp9unX3CLYm932qyq7e6cqH
EqAeewShX98OccquaDWn7UnXCwWQNgJdNJ2kNNR0qFLTPuMzDRhmiZ1Z6LTZr9tNRE4DuUdH0Oiv
XYXCTN6AnkQZytCbuHXUrouJJFm7o8PQfC4piUx70qv1ouxGBTSq0LKCzsQsvEnmgdItx/oKjz4h
QU8Ntjw725zOj7/ifM4u02zXBxl/qLc9CPTJSVrASWgSoSYtrheJQmvFH0VJqmmVfUA6SXVIVW+6
iXKeyHbkKUZEYkPBwMA/7HFU0mk+2Mes9hM4u0HYndHMq7V11Vkulqc+XxPzkwo+CYRfSst20V6q
OV86wzNbTSjQ75rG/PNmtK1U0NeV+p7EBev8/9cBf9YBfylXSvr9a3L+/yw/vtY/ypXy83+mf1k6
MrwisRdScV7kwPq/Dqol6w9ZVyXd4vwK+SVO6/6V/eU/YL7BE2O7xv+/FQb/JVZq/cGhNiQyUToE
TokD/6Qa+HEPZEBI4+MtYOiqrAJZOTRZvz936qYu62qki/FqS+eHogaXaxtzLngNcePvLNwpdn8o
Pbgcx+uWxoaGsob7//lkt9OqXE22IqXn0ajvMLHLPoooYnSIZ0zNBXXkafTpvKKbBBNj+TgoFawH
ACoI1aEKrKDzBcAJWRAtv1/jLSm9JB0my7WmNn9QJ+STXfwkMhDtilWdB3WsGqfCrzWaJ7GugX1r
BT0LvFbfFXFC2xC3AkLmrMv95iQxJwTAfPPqjZYCLralPlceCo4ab9ZSzdwLWiF2UmRYb6tjieam
oJrZuz5ukyjJJhTXNW2ygNwA+iYYZm0LPq2vZQvWUix/sBQByPy2GembgTJRIsmXCAGudbUiR6QJ
AqwjgV4DGChDgIeFTOQ16cvmLYS06txgSPMIjaDPw1yB+uSUyKZP9rh0U+yIsyoLYJW77kZUlxNP
GlFu/wK1sNO9EYXnD0ljafcIdu8oca+99s4cJmGz2YyA5EXMZdEdHAy6NxgYr1nIiQ06ZDtHEg9G
MdaVW28y/TyzBfUqq1b8NrPWsnFFzUT1FbQyKOtE3Ds4EuKyfFCx4ZFslF/Mt/I2r2ynUCj8CFoy
W/xG3ZB2mRAL41iNZs3srIklPSwINCuhOmqD5hq7ND3ki4K3d7dMFcdKmAUKNkrRsxgsqz5xorX0
5plZC8DP7DfrGZQHp1INfMKd9mmLd5UuGPqHlG6lbNOrUl+FakCL99BETTy92NIeaa6tu220y0HN
LwjETtYOf6nJ0A1wKnWYj+a2Kb+AUDiAj/tq+jRN9jRANGUTnWZZtpexRSWV51dRxNNVfb6nXIbd
BiSi75w4bTRXEyzDrxFuQkl9VPsvtOYa7MvlESKSvBjlndkj4eMA7NI/J7mQS/Q8N/G5TqC5uNiF
9Lu3tfMghpJI35CGCBhcdYEpYctbSiGsAOqRvbIwlg9JSjoiA+sKzI2mh2aQQL6jTJ2wa7BjDn+q
CE4bnApQelhGME2Ej4fiN+g5QRjGY9bFmj2MSBhy6Rh5oMLcIJCsUomC35QK3ZPS445gU16ltS8p
K0w7uVDllUq9Ri+Is5gV4T+KDKfrgOkhGCn3hTdjKdBwfpIBYxQhEXIuIxVDZSNHsny1pryt7MUs
Wc3cxrOmrEsXcpY3GJybybiwNQLVj7OIm8UBZVWOki9by/QM7AizA0JX33g0ntAs0xq28wX8EKxY
awE9tl3rPu/KPCHSF0s0ZznKAMPVG9n42kJjR2hNTBrDQ26y/LBsI6qeMryL3o0zbFQ9dU+UL4ui
VeMlx7lm8NcWZ/VgB3unnSxhT55TDtAWT17rvva1rBuRfNrpI0xzJUIeA7jS0aqdTWSB+nRKOKTZ
6VKreql/2GHlj66CLsn9CNz5jZFR94J4rhF5T4sBicRyvml0RCVv7+gtuVqhGJX7z9P4/xm27L79
wil2/+XLeHlt//sAzP4yUR+yGbKh/C5dP32pi9di+o9oKF/rz8P/cLPXZpvG1+w/Hqb682vzPers
f3/cn9mcWfeHdrhBKTIwWLAFNJj+3MvTtfpDJdHTqZOPHo/8r728rIFVOzKfqPEvCPBwd/+Zzfkn
RMqPRK/gVchWSf0n2Zw64IcEK8iSit8hHcOj+fsdfkTDXczI5ly55FF27k7DVbgXQsVu3RaZ7ot8
Ov6qXs2r7hkoXPiDY4TbSXriDEy6jx+y6+wjrnXZ3m5h7HEi6eX3S5CdZKd3hxO0i9cywqeTNSdv
dhvB9jvnXuKuvu5IfuwULqW7h85/xIIPVWfi69WVg9YtHuOT7HXBekZj2OnC7jx4WN9481lx00gI
McRxpTALwc97oy8G6qkLiiB3N0/wm1A/tU/JSXHxeLkOQYb47wVtvqj1W1/zq2tyxR5E8hV3DFVX
uGDuggCjeUc0CLsr8sL3etBdt0vq6hEHKSesQ6M5bP0qHAIUVT0hnE7mqXmIb8K1fCpO1rW5VGF3
GsPeyxyJ50SpyxMuGNQ4ccRKNgy7uqT3pYlIHcrIdvES3yaOL9aP1WmMVK/wcj4WvTT7S+QNbuw/
g4R2pEB3M0/24q+6w7j6bah/uw3Vk0I+we0Cxd1D1W6iwffEW3wHQyZogsKDi86TTQFSjj7WJhH+
sEF/nlwp6EP9fX9GL9JXHN1VTqjMekj2BUUkBcutDmd+a3msHlJ/D6wHTkOHyPSRBneh+gTsmlS7
CGYHIG3AEbKTObGdn9JTfjJ95at0Km7FZ/kTkohhw30Mbm9Pzw6dYHe0DQeTytNwt/j6PSf8fmzP
XhG0oehXbhpOd8ZDfL/dbW7nir7owmWwO1e/zx/Fu+rz/gZaTTPbCbpNNGlmp7+Kbu9pVyQlLkNU
PLUv2IJE61fRxyEzMtyKD8lu6XkO5DAPtIgjMU/yCj+/qBfNLQNQQClugbAIn4ybEUEEZLTprDuF
vxc3oCCu5uYBmfStGrYn+by8FaLKRWOUmzW98VPG15srhupjdVaiKbRye0PN9ao+SjdmYhB7mV96
HetE5Hufp3P5It2yj6wffjJ/MKItyKCOnNRA8LP74im/5HfyqbzTL83ZfMwvBiugvwPIf6pP6nk4
fxexbn+2jb+XdlKMHw+Q/rXUjxr7u6W+AH1rEAWWLpuzeJDgV390Wxd2egip3W65h979+hXjOB8h
Wq+M2gj3NE/0Nmd0hWcl4pjCq17T2+Jw4m8LLhW3R/fJKew3mZv5k704siODh7SzUHL7iBXmFyEu
4QiWfsI1yGMWOanbOZKLVrlfeCbvW2GWj2c1OVVB4az8wQPaMd0qWMPmAVnYUPB0NwmSIAuyLxX1
vnHSBmf4sn+sXuZwPBdB8WLm9hpmwXYPnpDZXzTOfH4k7zvCG9Xt+d4Yxu9TX4/KsxrBeHebF/N9
cpEj6ZpkFFOedtHvmZBREsnP+6P2iP2OP5+MSwVrN5pPyV153q+xP/jqvRYozc3kp2M7cThFvawB
9Dem93qsBx8xS1vi+1/RnHBe35f2p5qosLAWUPF0B088kcHtz19zfn9xWZP8LIf8Dme6duXySd4Q
IdR8l4cc2BNYzWsXjv7qav4clWwt3MWb+OHMr1V7Cy3mo3BO3jLj3NZ51W0xyhzUTe3j5j4Tw+/Q
knDQ/D/Xd3A6XARencabztYN9AJ/K667P/qmZz6qWEYHFtNBDuSAatrN3MItvdKrHc2uI+F+Ox3X
LS/bx+Se0+kEcAWXzD0QFR5LIEJI21ODJBS91aWGc2S3v45O5nKI7yE86EBZPmOK4yDU6hc+R7d2
72/BRKoZPMGGvWB/TcgIs0vUt1FXi/CnceHrWVHOT3Wh+NiFuWM8G+8Tt2f6sYHi0zVXiQQykMA0
znk00zHc+NGIJlux5UAIWz4kPbUvift3wFxw3T8ePP1rHf3UBuektZCPU8tL5+kX6CtO4wwBWw23
Y5vJuqA75e5+75oOT8BQTo5xl/ImanLVylBYruA+YYHo4+DGlxmj8QbDCn/zKvtz7dQOGwo7dbBC
YCQNtw3K0xZO54lliNi6fyxZdnDu6n4wAz2YfVKzjcK2n3jwApljvV/iI8q0OZIk/+AmHndIcp35
bT3AzzQyTzGBqvcBmBGuQIrY4ofpVEbHBw6hzhxDoPO6+rheOSlBs/MG/kzgqs5mMHkg55zjW8yg
12M+D6HmNvxddPqoeFT5oM5rQospIXOZPML3iIc9PrzzpAhRsHB0/3wQJK3dmdldeKmL4Z27Myvz
iN+6cF7pGHb3ZuLpZKaPzsMwta4MGkkcIQRmLrtU/t+85s98PuMq27jcebonBqO/M55w0L2MP7pD
VXHi8xhu5pRwK19iz/Q6bmn7ymtxOFl2to8YeSRP9OjTl+EMkd9Vg93VGbnSBaUUYZ7iZDa+TNQ5
Na/TYpqic8GadVUCHwA53i00W/5O59LdWDibw/aau/9zzHA05mUmfkLuoAFBYtSYyMBaCJxs+lwj
gvLvH1O58bDDZLE3XKTmGSqYhHeSDezEjaPjcY5SafSn8xYSCXh7G7OFAeInBPuYek14DF4d7e/M
y3LaGI6BuzZ599QTQRy0d2k0nLpjorp6INwfb9pwtxA6EhPW9BK/D0qvd54q7h4hWCZc7XyF8GVb
3G5KVIDh+G0sNBsDdr9kVI5BRhiVoo7OAnkABV+/hRDLhOV2Qvk8BnqohyNZOXMxeAqFMzHoLNyW
kKMB5vFxLZUq71gjiZt76beJCfaHPNPzgtqgp98Q4b3A1WQPLalvU6K+IzaF5TGTiS4iUywleMRe
H4wMMXWH05KwBm9/t79Lo8bTNzcNCFfhAG6GVJcHBvNbDegwoP0ciGTl7qMVaVHvy6xZOUiDJUQx
/ttMza6wl0+zD4HVDxGKPVvREKbBsRxGfoTeqo3hCukAzWg3pdQlRDtCmEbjJ5UwDBaRWFUGE0Mq
M6WPR53szK0ZUYVp0LsGswpNaGfzGNGAJfVgviwP6pWYxrumy3Op3GO8W5YNSLWQ8tfl0+zCBWBK
1EM21u58xFXsOiiP8XAyfmbj+RsighksvJflKvHbR+AHqke5iqaPhxw2C3lzZhIF64IyWgzMi/ZJ
Z/mKD1tgkmJ6Z3PbVyFoCGuoz7D8mzcLy7GiDFgJPAsx2GRKw6niysj8+zJvitaBg0Cy04exW7ut
b/GcOIcSCEwPNqNLMeeUDPLoM7AugsHfYpv4bYavvkTEOjLPsVph+B1hCIetgJXqKNSf6FjwCP3d
oDFJBKKm7qAvYccurSTvwC8zjJQ7R9bjVua7lNpitlcbkvBj+rm5HkPdnTRuFDFIj+jJv7ce+BJC
Q/4cU2K391XQUaikrkJ86oL9vOsXTpketi9reBQKI5VNRrkCao/rm6wuiR+zrqiOz2d2JV7JOi4u
yQlAYu5LIX891T5qIafkhD7Gdifwe/frGdOfy/AlpVrefADHduFQBOFV+QJyNshC7sVHadlBiMFn
gtmpuwSds9rZhV2RjfMgVVITtH4W0ufkp6hG3JwtBZBGp6cqOsougf0JqtbHHx+O82fBSdgzWE7r
HXVL6/GC/O0yXTkdcnLfdEdv96ABUqhh/QIzno+XPYVdCUc5+MJf21AJdo/jVpezx6g9a9f4GfuO
kS/EJ+Ol019QaNbvKMS81AcyVgWQPRwtwJSIXYANWupiupanP88EkwgX26h5YXyZKKor30/sQuqz
fAMChHpO9qJG0NrPygf1s/ms3rKA4eFn86eE29HfZ1+sa3/Wb1WQeCXi/ZzH2ImXQId84HDPAz0c
kCIpM486FCVM5OADwet4TpgBTsK3Y/ZLgHDs2Znc2P40hgWVFAa09mx3zmDfqE2R2T0ALptX3GV3
oAyR3/eVYPFbjzIvpGugdmGNUURkfdA0O+XX3slPMa4BzBO+aJ75YWq+4/UKx6aPMqynXoQKyhg2
0bEPs769N4sPRIDsVV3PwgfKUyagMNzFIVxsO3nG4E+OUO/Zg9RvHPSz3qNi4H5aeYnxp8Vd/NV7
xfqSoNDbYApZidwjlhaeaqM7z+wa3Ja5i02DDe6VMhSJflv9VjUie8UlUL+vzMJmz8X2UnStAHkt
KeC7Gz5F49eBsDrSlMapnc72s/yJQ/8IM/brrvnr183vvZjLHdVtDPSE7VfHFRAXseG8c4/f7sJG
wtYMhQfZ1324lNzGSJ2cowDzuXwsr6BGEU8guR1lHUUQYQ1MrtOGbEQvhsdsJ6wnfu5Vrs56QPLN
x06KwrMOyDm8OOau80obmETLzTvHooHpzn/HCwAM4B/F9jG599PuvHzNg6OePYbr2IKMNltoLrKR
oltHfCsQo3Qbui0jBm+VnPctoNjY2/BMm50TkKjO2QhgE8D/F4YMkxiyi+ViLkslfVR1whlKBzW1
BGTfl13ccEmj5vEcDDrb0ABqCDeLKwg30jooxrhHOWhRRGfkQ9PvniF9+FZUBmuA8g+rE7tofpL0
66z3ICEdNbROzKPnLmK8SEqLN7yBLk153TsmuRdIQWCG+FLZJNLg6L+MQXqEYe8YZbYABGXKgrsZ
j4GvAxWj4GN85OXeQm6hcLH5BW6YQspPI/EE9Dk6amzTYEBlmx2I6q48DFgCr/3CVpsMc2wXkQP5
sw/5lzxJlI//omN1fP+7bawprFm1Na10oUil0qyQYKGxRF73PlOneDoNI3IIvtNsAHgBBpXVwr6C
TSfrG3IOEVB1LFKdZh9l7u4mYXk76q01ko68EKQEOPpT9JKoTO39Pn6JL/EFv7Z7eO4eMpyBRIcD
pQuyBT0miurlpNEzGt6Uz5uXhGMUUyPjn0LEFon+NGrC6jRcSn8+g5rkP90lCHnZBc2P6IiI6KY8
zce2jTuc365vV/tmkISqYHgBLnM/XPKn4cuRBqTnI79VNG8w7g0luyEFDA/GebU/zSzuinxwhCr8
fPkjHnGebAe4hugAlhsPEf4ZcXpCMJ56Tu5ynnZsKo+8Ahr/LBANJdc86V8lCl/6R26LLRlxEy8O
rkiiCY+UsrOxXChRub5D58TZfIgk7DMwFWdXcySllfW2uIQJfuYo2+OH1T+qG41GA1WzLb/Z3aM2
ONp3IHj8gUB2DAS5NBAC3ceY/NvjpBSfstMRpngjiDd5Ktm5ifZTrTwMOsvdbmhlzUT00V6opInk
K+CVYKJBhDbYE49OGIhtBEve4GvOQlO81cPajK0+yIJgDknMwUa8VDwWB/ssCCrUSmawUv/0/lFH
Wm5NhXjU2OwWeAaFnT2qUNatvYhv84fDCQ4HFS+/LCzvI4igTJg4DqIwLJQMyAZTELQ5cxIUhNuz
1Tqj2uu/cA7jTFFvp4TpzS4fVt3BAOwIIOGxtWVzzZpdeI8U5jYL8P4oEZFj844SD5sR0ccDqT2V
nsgNHYXhysBNEamVWIK1G7dORKAso5NDUdcqd8emxGA94sZBlCKO3WE4cU1ui7sSk46WQ0WYqanG
TOf3TSeMwv5itf50TlwVrYbFvGlc4i/SvXo6PLSok6n3XsTH/QnwmHyZ/d09ClmT0HiUlhjg3IT7
hS7z+F6Lsift1pzpqj3sn8o7vv+1uBq+EpLjPfNkUpKk9zH946N6iG/JqX6az+1ZCmD8fG3obybU
PLsn0+XcfDRuKAzHOzbQlDFsjSMQOgGbOL8Pt/uSWkO/9WfjZT/R33OHiKTpoYPJFMnuqruBLebl
PcmRWtIVrwUBb/e8mqaLfJPfj6fqjixEQSuTy2J/osnZ0ZrQwyGyHvAdXD4hWtRFna+eu7N1X0bE
d6I47XM6b8q9fB3ORsTW2zs2+Hlghd9ewf8z/MV/R0kApLd/C6/goCrNktf6+3MZGEDHL/15KoPG
6h8g24C1H46rhs4JzX8dywiW+AdntRKog3+hL/9LDcD8QwJHIQPAUJDu+qaQ/Z/nMqgB6JYmIpIL
lxBc8j9DWUg/9mrhqCgc+gD/gJCN5jewyx+THSIi69hhEHKuWxXTcGdGHJOthgaODBWSWq8OK6AK
uFohCQusInyqUZlJETIarFZ75WinlslkYn4wULRc37fertVSzc+JfCilWnENfBl5wH4Ifr/kjzv7
DrSMIhw3bDK0nHejqPDznYMUQKmy3zH4TsT1UUpx9tBgwtxtsyFeF2GDfPj7C8J9+OWS6gGTUTWk
Ew5B9p8ac0JWKq2A59MZ4vcdujACDcsZTn2QqypwMrvohC6UerF9j/kVAi3OpM4GFZMOttvXklRq
IiS54Wzus8Go1HoMVRWX2vUGssRQvAZjh1uKUcVzKUvjHqhx3ZzzQYp7D9osMHypiHvd7np0hB1t
nerCTxbO+c+CPq+PCFuarowV9uuIv8qAup3JpSwYnwnHy/HB69IwpbUXXRhMR+eNkOnHYSKQYG6O
WGsmP/eSwiRYFNgNvQLbZFMFq8fttZWAyUIVdYwEsKKHlPByoDm4czFVy97t0kR+liQBLmlmDDzb
0OfdeyHd1luiL9wGplImSVCT2/fyvBQU0MhksStNK+4IQwYlgleSri89vknY53Z0R5/lPJWGs9wg
+nDdC6QkfU6l9fYdZjl1ehr7gfmXoO4ExNHQ5scdTMuzoJTy+hY1GNSCFXlk5LIBzwI8cpu1ifrW
hMQz9wW/FOsCly7bmX9tJ4RFPTmfIUmseyfOQGLzPL0h2TjodtPXKPSqoG8zJy9q7RXxXjC9G7Sy
eULO0LYWRP/cLtMfUni86OINHYOEZi1vQVdRE3mXLrBLQnVHU8ljHJXJ0bJD0ga/oI7sqI3d/rTt
Da91ljVZOicIEqen/XglxjE4VofnjYvDeXO2OgH6alaOgHH2eV4uKVq9DwIGcqsNBxklyQRhSiwZ
Mgk5JNTjSru04LDavW4shtvgeeGpsQEQFw3NHBE6/Ij1UR6vAPyhv2FKiR3krk3Na4Jv3mXbEv2N
MBvSdZnb8qYoRfIqwz8N4c+pppPJtfFaJ8X8tlUQ4/OlnSmbLugXzeixmU6aH7SpqoyRgJRXXVsx
JDasNwJ6suODjLa57mrguncwPwbDu2SV3t+jqKdxWqklAgDYauoUttObaoISAv6oCshRVsic2pkC
D+Mr+Kupfc+XVf4VrfL1MatEWKR6WWZOkzBHBrmW6TI3lvS8ycebLwvUU20hXni32FKXMNWNpn3P
yLC4EG5iURZts3AeIyIG+w4R5PXRJMTT5dgNBjiTW1kPilJszpq8A/GJD4PMZM6hheexvN5A4Hbh
lO7beqfUE0NvNBNXgYec77i1DrCv1zVnXAwL5Kw9aVC6kDWS++di3wXhjTAZe3c3yr3Q37bV4k7K
TSH87gCfrZdMFSuOr+e8D9dKODA9s6JEO8pWgKO2irGEtsdYruICs8eyEgYCmQ/aY6VZrhAzYlZP
22ED43ybyMUq8OIawWId6/OxKMYe92IbuDkxtFYb+RkUmUQPQTJT/d1ampMMktUiUJiJVDSfDGWR
kDE24eeYh74ZYs7YAYcYePX5h17qlwRVzikZPyuxORZveyKElDprvGv9fVPVNZDuNRHw7jTKROgB
70h8ksh0Og0dksLuWPbSNUcfcn1rTnFXfNGMWpZBQm1dEnuVOMvyfUX+2TugMnmiR3EtI+GGm5su
ilEqKwBcNOmQUBCyRPyQrTtdqywxrzUWJ++0GaQa9K4nY07wAUWIe3rZmk3winFI0Vlq2YRNSRop
pRW7aB/Q9qmyebElRdo0NzUqDWAamk13uO0CJ0KpADafr8KxrHNAzxvyzyCVorY1xTcDEqaOUokf
BNi09oiytV1sNSeS6bKaoVTIycdyiI0vBwXARvepvh9L/Q5J/I6OEDr1D3pjJB80Za69iiTlwqxR
HtE1qT9Ialr5ci3C6DX2ir0ZqmU3C0SjY7RFx2HVXpSXrE3KFzkfDBsnN04whBGW5bziAdcn7GCq
pb2fy7260yCRehNAsAfCevsht6b0aVbL22KIax703aD63datiBg2dTAj2fiUDHr5sgBQo7GPGzu+
oVQFZdEBbhCswgcYgqZ8t+A6URoQZLNZaZ5JOu27Wqva1M33ofbNTGzeprp+DG2VQaXVtQnHcQMN
u1Zf6Q5AdnWT2Bi+Zj2SbOUEhF3e88RfSlm+aslgqHjLYmVorxvlgHto+cF5r5rALLvtEBJRmshI
gTsnmvSQx00biCsH9T3P+C4vegi+yJPpUQ3Fjf56ZUzXblTjJ6tNOcIY9sIHN8cBQS7sWB1vun4V
UPk7E7C3EBDnhpeRZEU7EngIiPe9A8Bvcrppy8O0HmhBZvP+WRTL/AyEdj/3dW+Vf9Oz+KWYUw0D
Wi+4HWiUwHYOjtl3nYsOTzwzL1EqW8cWxipcBkdcFJLQwUdxc3Fuzohw938W/n/dKfmlKjKQukJz
Fcjw4Tny0w5MjffUSBfNOnUlUTRTMwJDO8rUGL+vv36E6FKq8nQ62rCUy7IiIyz149Ph66FPg4Xb
pYoUATFV7InZ9dq+19aYgPHPLwb7CUU/CmT4Ez8NpcQaFhKKwJNZIgzQNKkaDYcEE8bFlvf7S/1a
yEJDNRk3vEUO1PTPJTjC5a2AaONJQVDz+o3CoS1Y+CE30JwHA3LzP74eDiZYYoF51lXMRn4cR8ls
WLZlpaHanMZv/kxBmDKQMbT6EK4YMry3/2Y4j+H6sVjn4Q43E2zWeHk/F+tblaij1eMgCiWK6soQ
DjFGAioZuF4PVT0VCTEFt/WZr0VkA9Z/PEnRWtEO4Dq2KjLeUT8+dFOrnbjiDXqapqwPl0VQolVa
mr/BvhxT8KfHhLML7ULXIa2yM/nxKmUsL3WM29UpGaGMb1mdBYaJq+3vX+C/uwobShxbDmmrXyix
+qjIHZQK/fRN3ErPEOmQ1/b/YpoAvseOxWS3w3bzpxErDq4H8oLaSY57sDF9yqSYtwXZI1SzpOvY
rvP+N1u6X+MXMf1Y5YdTIF/9NHxoU8fbUurqSWhi/Z2EYDMKODOlCG6bHFgg5iujiLszRX4/oL9G
FhMYJNQbntaSf1kRFooKqMhr8qmYWN1xQ5wc9dl091w3735/qX/ziEwO1OOowREI+zlYGuXSc6lK
Pq09ZudbJTXnfUCEplSZMMWxg1uPWfP7i/6758MdzgRjosGiVuQfpyXGw7WSWrp0KnWUwuoKYapS
NDmkFo/Nz++vJf0aziy6Ewd78xs99JeVdijbiMQTBHEGoFq5VGEDCtO0fIRN2V+bHHk0+OOUyetC
XYe8yjZc525eYx+et8rmokETBqj5Z3iXClXnXiOxZBZ6W/7NsPy7O6X1cUjSyQgr/sz5qDNtyTYB
X2C5UrhQBjXi/aHMOtio0zLVcouy/m9G59e1C9yWVXWwvZES/Fl5DMPkWo7JcSfBFKh1oZqyfxjX
dfyMfR4pE+3bY77nmXTtprJ7P8/azskCzIbHbpC7MuiSaT9U/5csgEyB7PPvb/DfjckhTokUoEKU
lH9a9SIuBAjUsuqr3aToFrX8g5SghzSUSp3ZSyf+XRvnl7mpw65nNdDKYYqqP1+wQ+mfon/bT8ig
qq+DmCNzsHU103Q9JAt+/3T/7mL0jRSRBg2h5ue5iWCWJSadtZ3WBPUiSKjWnTiY7HI0sWWX9PuL
/fKqeTITv0Ag2UfG++Z59V01BtFUaodY3E56rLGxTDLswzg2Stkl/v5C8qHB90PaQXEQPUoyAg+n
/wkk++5KpZJmq94aCxVEnw43kT3c5AjmMALjRUt+OLf5TCdETVTUxJaUg/KyNZTe7sojDWIw8Zhm
BX0CYWGzhKTL3r7fDVSCREGnlUXXi3Om8uh+LB0y08GCQMhtrBurqf4mePz6fqB/W0hfkNfQ1/y5
FMpqbGwMlM1P8o5K0IIux7lCGClI4Fl4vx+0Xya6ruHLp4NKp2Fr/KIBMiaiPM5r2p96FFsjU4a9
ancN+vICYt1nrCj+tn94ZK/v3hKyChZqlCx9MPhovP5cv9Z7pUhdr6knvVvVL7ouz6deja033xoi
ujHQ1en2EsH9dZX/JtLJP08R9dDBRA9T4cqHrsi345PvpohaIiOlLhkGQBKdpN3Fe1kvhmDT9wmG
97LG5kddKgrVnZtBGq5WguBVrfRJFsrjhl4WJhrbozhVdBH34ujXdL1xbCymnq8x8FOivtIHoJR8
/s0YN6Hmk5ZMCy1U3zixLkwFuG0+oOR0TC/I+FQP29hL7WnG3ABzcH1A6XxZaY0NMRI9eNlXJPqs
mxMAY3DTi4smCkXvojhfPSx0G669PgrYWmT6rdkkYQ8ao4aeO4/1bsPdk8U72tJYfg8Qli1MGPr2
biwQukZQsN0Xt9m6nQ30np2wppEcdS61CZSLlHbQoGEfaiO9b3Femv/F3nkt142c0fpV/AKYQgON
dIudmUltMegGRSXk1EAjPf35QI5tjeSjKd+cqlPlm/F4JHJjA40O/7/Wt15tfLWAawuRUTzSjSjE
V5xeOUVxI+N9CaZmLYZi/k/uhnni3z1A+/XJrSlRAmYLouToDjmnoqpd+NOl9f7cfMJgp/IS4K1C
U9XwriVV4czfqZYTkZBD1efgPis87qeYrvRDMy1lcgcLrqiv8rgd+vsOxFq5BdrG212Lsskf6sVk
vVC6F+0e6M70kJuWfxW7bp0/gHrqvk6QhhYqvJmzfLPdSstr1Yq1FDUWPObJTPlBvrrz6oxc7ocG
dixqJSuTVwN3E7lGo6nNpRipMFk0Mx9PHYTKVY8FyT34JWbIHYhIfiPZtxHcvdGuTu2UaePDVKd8
dJsvrFqBCZypDZPC7qzbahyc/kGkRkLIFMMlueO8CjlbzN5IuJEBWHEYFAF0W90PxmZpcE4CSmIK
d5aYEVSRIYD3zBtT70qSIjSekskgPq2fBNCyWhXUtPxGd8thKjjDhhBwqDLG2pzUWVSOoh+ZOgyw
KoFge2OkirXhbR9AzZ7Rt8T4Xo+JC+jkAjuaPV/CgJigTyxzPX0P+iW68xfiH95LcE6huRg7mcRZ
ZpbzmkZJEsGl70bU42+vlbuCEc31nRk9O/NfKwD/SJidWZzFJBJAM6yKLdnL4Ks2ynUYRa3vcjJL
Cof7anVrzdzOOv0Z/us47Cfwk3fvrRnhy9fIsdeNRCzZ2/m1B8tTZGslVlGeD5uM488kTCrwb8uf
52qKjAm1K+/K8ehHhGT7ThnZBbnZXUJz4zUtG4NOQzFLbqyMBkLCIGrE6X1XtVyIMKmd7JvC6h4q
OArTJ6IibQPFmOfk+QPIi0lfO1OBsiDLKnSlKkrnb75BJ2MHkteS97NoqAInM3tj+s9ixE4XOrQB
iMZIKFcwViTdHFShsre9JzbmOXgKh9RWjHUFoHoDhXu0lNTmARCQUKI6qvVzQVGSyL5q8SlJwBS8
KE1zotRGhbz3KZAtGnf6+4r//6wFSsnl34D1/5/Q6Sut6ofl9xcUzXUKdI2l4K990rcf+mefNPgD
/llAK2ftkbIv+JNDA6IGzAyN0LXR+S9YuvkHfHXhkpjtUwmy1w//sz1qu9Bp2EWuscmmzwbsv7Kt
AWz/66LNYo03nGMTp2xKQc7PJ3olXKC2bUwvxjExsoL+cwekbJT58Zu5cngx49KjdeLUD0RRVjdk
sGEQ9mlBbCpcpDvhpeaHrM8XLJ7WlN8S+QgtxTWoDQeeOkxBal8AsiTciKh5HJU+J4KwjgKkFxEt
LzDBDkajYqyvTBzJXlhbxRU4uvzOA8xxKM0gOURe5B1kXki8taURbTudu4clTZDKs2281h1hXAtA
cYM6NituWI6+delN9fiJeKWZ5EcK9ZuV7wCj1CJCp6qjh7qV+MfIhJ5O2vyc50v96uWFD5GHiLhQ
TX6/4y/QCBzcaZ9j770dowl0BEyBAllQVJunlf93BOBjfBlr1X73mjS4tbPKP0FfVt/iyYpQipYN
zqWk0cBfbfUgO0m6Xg4dKJzzbC43JGd9y8za3GQOnZMGliLsSxpSN0R7xpddsxhfKhfiVwjXkYl7
adHap+3zEEztQzauTZrEHz4mTd9/CIJ+KsPCWNTntfv1rIw8DzbakaTugSvU4VIFHLz8iqMxG5zQ
IgvolDhB7uEKE+q1ZWXXG0uOTy64Am5yVXwGlNMfgyXt90Km6ZfF1MVVaqpbbLjORa765kJFy3LZ
RMWwqRyv23uT32FccdMZgOqsLWgCVpw/B2kA74W7hNFlKQ2knJ1dXM7CI/WwLl2+6ISziz6wvsLm
axwzx0wOQBCLM3Wt5CnHHJ1vxqqxkQpOdU3WmZMhuoo41YTs6HPaHYy9U6tA3WgZLHg1atNGcSTo
SydrvnARz2a3GTtCS4rFhrJLL3D8nmYWNJpmWo9+VcHy2WQJbBa6eKFsZ+8qVjWBgMsMd1P55XUD
cvrKMtgPENw1SkRfcvawJdVN/AjB2sLSr2P5uZ1GSVYnDZKDVyj+Fs2p49IQ8rqlW47y26/EDT2M
4D6OcISPJBc1CfmAyTxsXeXcQGEZvlSenZ9wn9OszgwDFVqn54OsEhS7S++ibA366mNQZ9GzURLr
cRG1VpvtgsoTMHiIsQ0Tc9QPw0IE126Yc/HSB0VUbeKq1fdCVy2xW6a1CZpRvObKVgNE0H5+6OiJ
+Edp5yNudj+oaQXOqOFKTOchGThw0HQk7Ed7MJPLls74Z+22ZhUKFrB446mlODZx5X/KPNO7zp1p
Nk9s7oLzMuQ1OY+ZFyFTToqh2DZxV+/9pCpf2YIEH1UK39Qcm63bKBuUszt/cxpIAYwJgXM/8qPq
OYt1JzaFynqMGUWlXkATkI03e1lz8qO635YGuBtSUJ3gKrEmrHm9uqfkEEjcqbzPoJxR3PpK7nz2
x5BNPcChg+62k2zSrUwC5Otj317ktcAiZ3Z0n+0k87kPMjvUWjOjKXtGih005mEoZAq/x3AOdWrm
09YI+gjrhafMFytPAD5LJtPBwni/CaoyxSLRN8Upnu32JpcR+3Dyg/sH8u4kN9YrsyfIwy3qJtHb
I5NZpE9RPFX+xjfG5tPgzbQ7JAfeIwjWGLivOXe3slPGl9rxACd3Ihvu5pYAryxfoLnWRhaAUyYo
Zm/4SfsJIOz4rS2S8WWWlbi2O9LOd/3Y+YTAObNCiR7Z7W0yB1G+9a0GRXAyRjQWDWjpwsQKnHfN
1s+D8VK5KqXbneMurbwL2cz4kKqquA+SrtgOcRqdspxpsxYS67FZnuPK0YdOjRx0qJEMyCbobdE/
nVHl9oOLCG9aVlrAVO4G4bbb2tZQ4+tkQLlg+tAJzBW+cCkL8nZ7snLHJn0iXL6ojrMnCYt69ucc
PFaYKFv0/bPWc5fdRlOE6nEFjImM3jIBxerBLQvzwV1BZEyLIMlWONkQj4+OrKqHljrHgxZdBCoh
zaLHcQWb2W+Ms8qrxotkBZ/5bwy0bsWh+dAm1/TU8g71TrvvYrBpfZpLjpVlt6lXqFr2xlcTrHab
CQTHjV7xa+0bic1eoWxZAFtLu7lBSNrKbOtWfBvyHkuGYoW6IV2Ajzb11jWZOJBX1Ip/kz4guGxF
woFPZH+erKA4ezHmW3DiuiT/qq05FM7RTVA3zYeFMX6K+eJfmrQFsjsr54AaSu+nqF0+EQg7gVRq
jeUYi2LeZ3K2oE70mFl6EnLz3mE+0qlYLq1+8U6ES4N0GbM7GIi0m1vLvo1qEtuZZPPogZDmU+1m
YOmmOkZRv8gVNKwJQ0VRcFjv51nVawZUtqgj04V3yFpl3OY5EcU7yxqd+yJYkq9Rj/AinQwcC6qF
/MBI7+eLefHmeytX4yGYg+A0CN09qqgu7wbhIECVkTuHlFIUiYYeppFujGk+L/NsbntSqjAI2UF7
P9pmiR87s4MNWgexS5zUPGZtIQkTJMx88YLp1LEwcoSwxpsq8L+YdRp8EZ1t1SGAlPY51UXyyRyj
/NTVRnOg0mXg1B2Yahh+CYu0LMhIsk3T2wMEyO+igC1I43lAR3rhvlh16t9ac8Wbl6yTJi0wKz0s
4wjNXcEBrD9Uc/CM3oSe/5D4SUNvt9UI7yswKxua18FLakT5B8o+XXvnqi7tjraHWiZcQHRBT8mA
vF1Zbp+yjgWiMklEJtW62bDwc+drSk4fFOnpU2D7895OiDFuAtfbJAgU0EvG4/0irDq77FXRlcQS
Gsmz09hO+mq5vOIbpCWms1MjwYmoSlwYXO61ENM09Ic6ht6vLxiygEcuvKFCgPXaRssL297pKc+N
6ks2TNZj0GvvLNq4uUC8c24rD8Om3ZYnr+1QxAPw2Hj19OAWywsT4HeZJq9Z7754etSfafKyg5AK
c0zn6BcvMLKj6/nFXSuK3ShL44qHwyGYlJxTRSniu704QxX2TQv4BA61T09epyB/yeK+t50xR+mu
ZUL4uyJ09+y7Wu3KxSKojVhilAsgQUvjvfj3v9PT3wC8vN8enXbFPz68FsPr11r9eHpaf+ifRycP
RaigIW45FNJXjem/T0/mH+hObQp+cI7/ivEU8g8JJGTVnvInvmvb/zpDCfsPupc29A/kqZylgv+G
/GGvh7cf657oUCDuUdfld4JeoiDOn/9QevQIgZrtxXX2FKHP2jXdDyiO6lfEVsuxdwiq3JsRUZE6
aKj3dSoiapJAIHGlRKnu+rjG4Z36pFm+J/h1ljE0qJKc+aUW3YwUs+G4zylguo19LyJjtXO6k2C3
v61SUX0UTkFoLimPD50LIj8kcVPcs/jgIkQVd9nUZXL04ng8UQGa3JDoUt41EpO3Ze15n1UfZFvL
SRcNbGoAmBmpQu102kPbQ0tkPyWpYXtgsvL5uco60hDyxCWZN+rQLYHhM+4zxRtV0gT72qRVK7dM
41YT6q6NzD0nZhmH+WC1fajRznBcXIr6iITRKTcR3wPHjJN6wTGbBLNoW1oubooJZaWqveVqskS+
R8clP6U9XLZNb5BOvCmkrLHMzk7wRF1SvualM19ERWluC78aP1l6joKw6WygJKXcksbhkSLoN1/R
2mHgcOy54ZIa6RRbHsA6Gcf9bWHZWK7UxN5zMhMk/KBPL8ZmOFRjf0EXxd0urv/djJ3+TEaena2k
fHs7LKQFhu1kZdmGcLPyGnJ2dlM15Z20iuxr7SYTvArlcrQzg3ogJqZkq7BxjML8GOvEJeWuQYZY
U7IkJ3EIkmNPU+jZnPvnKW8BVMrKOBY4AJjHoMn03QglKbNeSgpF8baPHQT4oDojglyHcBiG+HtE
s/uQGzN5rZn4mAt1QyS8ea0ijcpMBfLToJJPeULqcu8YqRdmfYxo3kDdGg6Fggw5WlsNv+pgp82F
x3FpP5ZVf532BvJZfbOKUUMvLyWGVH/quClefkSSANKsNIr5PmpN9zqvDC+M/bQ7Q3XMvzg9EHdn
HhHbOk2/gLdKfP9pWQRuIpEBhWvm80JO255YKQLO7J7NTln5ogpt4GeAsbppxwnYTsIscRxiabIP
6Cnzw+TDwi75z4HfF6wjhM2MGrsLEqdd3BnGN0d0Zjh1+pWoryw0df88WvN9UbNGm7ngwCcGfZUQ
7FlT5oabpj+5E/A5VJOgTYX9uXVVuZGJa+EVDDBCgcbSbTF6IYHrHFHJcDrFiEVDkhO6fUUrdTtG
3nHqg3vq+/z9TFTnvA2+dYLB7tdWuWOLctc4fb6tG9GGdcc4NQTAUNTL9fKw9FqQ724AXAtNwP27
RorpOOZx+qkOTPNZSWvZx9bInhxKMKGurkU3oLDuaxNgR+NnZAqR/w0ZyxxvezmV+6J0H+elK0BY
T/bntabkELne2c9qBVtvEQ9DqJkB3hEay340rFD8ci4Sd0o7vE25IRmrs72dnTrA9O87294uqo0A
90nZltTIxTesi1j5yS4nNT7MGi03NuC9BwqtKvTaWuzULHE4GQq/mIw70pxFjXGfzPkoRDUWPFqT
J64MvyHTtzKXYUdbyre3dtFGZ0k4krNdOLzFNyZ5Tns5O8vBIHij2+rZe5DNUm3pp0X93eQkLWqR
tnuaURZ+mOZ5lHd1QPomgNR0kxhkcyMfXXlm+UUwjkQZrxmpUOidbGuPkqTZNHEBPYhZHBdqfR/i
JojO/eABCMr74OCrntK99PILn1TnbcasgVib2OJynoyHcejZZryF1QZCZritFkFFZM2zGpZsuh3G
dQM2ESazade4XP64OtALIvShcZ1VjTyRASq86W7OMnJiM1UP38i25Q2buuY1RQK/tmGq6LsO/Iad
Zey3Two4KW+w27gfqhbF6VXh9YD9fihj3r13736E3YhfFzeqjw4ELceyTPqIrKI/Lm5WVaWzkw7g
UxLsyjEl6dbVO7PPL8rUuiDjibyJKj96PKRd6lld2OS62ufqXNXtU161MIX9pbv7/VW9KRd+aDWy
5JLeICQtTpfYPSl+uiob+YJJ9o+z10bCAcuInohVelxIYA456tgcEZazWGbe+uqLzWCkE0wGbpwY
5zx1b8B79qQAZnpTwyxsgjrYShoPaEr9s12U42bp9PeyrmEKdvCZGDy/v/yfJSRvlw8vDAi+aRKY
+bNIxlVeRzSN5PL1DDGiTS7GubuOacX5pJPQvI7OblDfFYSVcBohNaww5cnJppDwgh2HxkNMmuHR
Ff717y/sp2Lw+3UhDwKJRpnaC37SJ0kD4VIPwnxPB5Gc5aZ6LJISnIAjNDFc7s7uh3e9yP/2xO97
4v97GKtN/f6Hh/NLR4GuXZ/8Y/OqiJ+v/oq4f//RPzfHngP7znJhz/HAgMX/sDn25R/EkiKXMHlT
/iTm/em/oovATlWwG/Dh6fFjbKn/2WCw/wCuhzuLQeCYuLfs/2Z37P0SRciEZ9kQ7+l6+ChFVj7g
jxOIlxP8x4kyY2XkTEucS57Qcexi2n3WoOB19wN0zhBdY4Kw3ZqJNqosjt8bl7ew2oBIpYVsL1OZ
72qnjltQ6rUYMW3jZTHJIbc7AnEd/wquvjwRtkfKllPAQpCa3t1ssZcsGgQQQypoSo4k4hRhXhBp
AoHfv8I8VL9U7A5fGnOhYTdkBImEYyX8K5HAL63UIG5K1qGKqYImc6hry28OVuEl+GNzY/2Rt15w
DuP8jm1u8KiR4eFBalYBaN/500M8ESxRpmJ6UHTTT1G+tv3tZvLo0FpVXl/U2COwDAde97XzsXYU
Vfm2rcDwJao3c4PEZkRgE9KBfI0LY8qSin6wFSNhQaZ/NjmbvHprv7iuDZBQQ2J/JEdtuqtsZA6d
baJkcMsOWpe1etYaD3vPu4GEgzjaBC/IOtgUFM6/ZirlDrybIroC3wl7OngftuKvyQk1X1k7zusc
83OhjrkAR7BFCceCTzNtTFIZBFZ64zYZr6EbTHxruUpv/JwswyIz+e4ANnFy6NG0b1yZljhDvOTG
zqmt+/S2QzWm03UWpcPJrlEGYBzjZ94Fte6bELrEFeJuGdfc4fcHWpgxwgmqj+wn9PqEhxmjGY+0
656JX8KmMjZrJt5Enx+4XVfk6b1RWnyFmhw0Kj4Dk3zodwXte9rbKKUounON7132EUuOs4ENHK8B
ZCUlp4YoT/NJuR2t4qJcDDy54/I9iVYrjDlUweNcjA/9AlNlrhJXbooojR4Xq4NdN0jq0QVJ5ptG
lNa5kgzAKcFfUkNoptU0SR3tOaLwm5bI4p9eQogAV8Ig6k0b+9yb3czrB0YD8Q882cDu8da9ecwQ
ayF4wIKwStTjjsFnsK3eRsMK6kVr0H9F30591lwNb8nY8hJS9+IB17g3KJ8E+BzCPGuq+YIdIYKo
PCgw9gwMUTcUvJZXNTUjeXxLAjWyAXXIjNRi2nOARCdT0il7sM0YoUU1lowYALAoMqa1k1YtBiL2
YR0nM4qSF70+It/u7VPp6ObFFx2/rG9NcCqOhVVGohKdhyFYt8HNi2ooy74N4dTAXjXn5FTW68sO
Bb95iVZ74GhrbsmbdutN/UY5B51Tggpgv2ruH2128Wtlp0EK2RQ+A0Z7OJwKqlWMgPWVIAU2PdC7
4ubNRNkhH2XiIBinfXlTi7XOehJ3NemQkrYKkbfkqnLSJBcOLyIHuwIXIoCLGi3XYvnpoUiccYDw
UfJ1TDQe7069lvos74PJbjc0bF7yLh+4P5HCFjlYPd8ahYsVUrewcXOQVDPWRXC1tO4qpHyTrnN8
4EhZGAhRN9rrEvsue1MRGaqbmU/x1m1NBHBHlBXQIAs8ow4+WPa5iaHCqc75vvZEHMZ+IWIVeAUv
BQIoVXJBi82MVVr1mDzM3dRc0zgMMPoRVWrPvMt5wPTsVzkGr5LDLjQvt4QImKMlznp8VKYZiXNP
WiV3sJTTQ8NAp9WY5O1LbkbtMRBdfKCRhOtv9VQRUUV93k9IRf3QIZmTx0kzRdoLX3jK1+BOI6Du
uy0sQ5wjc1maC9DBeOzsqsQ+SCgDeyOTXEAtLQQfw4imr0hXmWWKqHsnUOHCOEJTuAZOLjxW1WH8
NKm84h6rhDjjXsFKx+mUuobiDBmSOcF4EV2PJ2K1XozBqrwp3VbcpKvBriwF15OVbN92Q7COHE8U
9XwhM8Wvt+Ko+xrnpEylicPoJo3oDLU2eFSpI7JL2Wh11GJtGbyNeWlJfsjs+c4bq13Hv6btf6PT
AdHcehzYUUzmI4ZRtP390DpIkoB8M7+prgf2ltjreAyobmya1sd0aK/S8fcpDVdtWm7RTDKUnMhX
+pT5HbXidpCj2jXCEHfS5e0qijzINnrk9tqY597euHLw5eNYoS7aTK2jkv3bzIpHBAHUmPjto0jt
qnocY+xXT86bbbSQ6ywlhjE9yKR3XoPVVZJpMn9FouG3xdVXepfBSTXNuhi0RFGFcxQzAwfFgkh6
cZjISITgDfZrv6EskCSVSKiXJ/OR6ccuoc7Emi1EGNdVLbDXLsFlWXWc3y0vmnB/dmlQ3C8ZYR9m
Wnj+BgNp/MhSis6vd0oeUWXy1uR6Yq7lnVTbhCmG0NbRIozFbpX7ta7KxzoW6iKIJm2OHI3HiX2I
rc6WpK0frAtR51bFGYtwc8ka498R2GFGvLuDvUfMhq9XiP4GdzvGFl3Em8GPk4+p1zpFiMjwUws1
3LDq9qpDK7JRvUfZKOMdCDUFNGM89v2MC0c3l14WqDJavccAQoL+ia7tvmm6dm9w6LzDyR5mpfcQ
WdIxn2a3aCBgeTTSoxPt0pJZFV6+TXr3drFNbZH/TEuPpv5Sbbyup4TuthIaHCWJo6Acn4SpbICs
yRzcaEUdKkT/uKe9BZUlS/J8Q8rHTKpQ1STzfnbnwjsGDEu1iTtNp5wc3YCsPrnc+lPvXXRZwDKX
TuT1TMZKPxnFRzp/9bVhutVtuuT+hWdFjF6BDddN/HoX+1mDXKCZUKTnnr5U00BeCa53uIiGM70S
15V9nL3yIxqutrjiVCTv25wsaIOKmL+Riwr2/mAPJECq4DMClIIWUABbgkG2ax0v3UKrB5ZJU/Ro
Di0Qj6kHCUh+SLKRErWKRmV47askm6+5X+5X1GTVfiGYjXU8NbGmjx+DIGv2JBCogxeNnwjnxd+c
eZ/jdpofEmeutqIgmcTOPSpJvaPuO5Pb6hKbtHOmcvqSaets0P4OBfk4136aLPflMjub2tPlHi8m
dI5g8K6aIJW7uO3ObaCpSSmXndGuK9v6Gg0eUxTCVhgASbOL2Tdc6FKJC4su8NEJaji+gZZXtb2Y
G25atRvy1vkwuXUdTm0Lji7AHpoxY4WMkPyOwCmsn/6FseTilkWABpocqj0yTCCvtLnv49qmlGNX
R8vo1MFfVwgqp8OW3AB9dHIeGDYq46Uje2ab0US5XjIH4HEJ3oiwvAeig/2rei76j9ZkGVdz2UCw
NwjjTMKRvevnfigC9iWWtVz0U9UeMsTjzxnb9zgsNVIhxreVny0V+UdvtI0bE50BgksBR8aXxI87
9CvrvCQ41PNejbx8now2L0LhFav9XXV7w2PYIA4YTYoxvT6YEdkXjg8cnsk/3i5OwUIUJ/1pqKhc
IybcWb3AHduY4BHjSpzmTNmvkTIRLUV1Nz1jE8YmZyh2gqlZbWcyQXd9K90zSabihplfgcqsqSsa
qeUdzW6yD2VCUnBnzZCSxkKMV4k2POjWNnnCmomESKd2y3H7AV5AIXaxUyjEFl67TNlDGgkifURW
yuLoLd0Qf2Xyj/dJBpUe4wKEE2Oo4F4lEd7fmprXoXepbqSzSt2jn+vx0cg7y2fZw4xB60skW0XM
jcoSOJUkayBo471I7X58BMpfnBYXxU6gZgjOS7/sdGLyfzMv3btE7Hwc48lniKPMlcYFAh02fkyk
eFi/YNOMr+K2vEmGvnsyEFFclsq/dvMKVzG7gQ+ltsznYOxcYNacXUj6ats5fercRpunMneD/sJo
xWLpI7NWsLcDW7cjyT8GO6eYg1t0G/XAJjbNAMF6ctLaf4nagkk9yrKxgcJFLESAIkKoxT54WVYv
zsYqpAHfsENRAr3OMbX94iclqy7u6dnd+Klvx3uSi5wSEYviv+c1W66tSeiAz+ixMMI79Ot3dHXZ
gFdjx0bEHSRrU9o2BVRqsUwPM1mZZ/aiGPgJYLhLAoP92Q8n/v9QfPtZUM/RmRRW31odhVS7fg5m
1ElUpE2fZseoxtVKw6bGIb7IRXfPcl5wycgyYDdSVw7Gv3DMWXx/fwG/RLdyBQBUJP+zChHttzrc
D62tMXFFvVh9fHSmgDyYqOridKsDEVk3wuiSmM1m1BxSO03iy76JlmrXuF10E1e9OPumFjeyztlV
/v6q/sNtoUWNVpFtO/6GtVP4Y0WhsnVUJ6TZHCuDrV87sfrv1kTRgB0ZjuA+tdj56BIt+dYY4ubl
95/+c/FuvRl8PA1HtNImN+cnB1E1e1Q4h4V7MmPlO9J1nxtWHDSR8AjLZKYrs9ijb59zLzJOYt1+
vwNjBtk21q2kcJ7TEELkS79nPUE3bVxl398oDGO18hL+5oLX+/FDsZQLdig1EpAQ0EP1xM/3awhi
eniGXxyriIgUYCST7jaJm9MHUySSIttvygp4Q9e+ljKfH9qeWsUb8CStJ/VQVu3fFZXXms9frwhv
ki3x9EhvzWf66QkaDqITzb7hqNC2pahF0fH3lKQeO0o8XehjqaCkYGGRk5SkTw3t0m2FyrI4CMWS
vOm6Zj2DcWd/f6veqtk/XxiWYRyMPrXZNyzRj0PLG8xGlapNjo0bs0ONa85eUIfHUXkTuyK7qz40
SeHL01yzbd1OyBLyC0KAhgcth6BDkDMSxW3OnJbl275Y9Bxj3zzVsVzYvqcxuWZFBFsEXRm1niog
+XprlCQEhbmnkJLPFAa/vh9K0xLah17WKkA1N5iYohTz2JAt0926j6MvgL+rWjqf5oMDBmH5m+dk
/VQPZuTgR8fFiaqeEuIvJvFEGG0Kbsg42Akt4tCqFxwCvl6POhXKrDMTPzwiyx+MD5W1UDyZyoTL
mlO9fJgCl7sV26vpz1nIIs8Kyb9ys/jn5BUAZN7KQ3T51oetMqo0KD0w5NTIu8pN6jVwfeIBQ+c7
9AMDA8UbUoQGRggHgq9vz/5/lei/rUSjAf/hNfm1Ev1t/MfxlWpNkqpvP0o03qxe/1JpeG+adV4b
SdQ1XaQ/9e2e9QfRK8SykiqFyRpH/r9V7qSzmi5m8jWLW5LFTUH8zyK0JIWNBHIfVQczl888+98U
oX8yKkofhT3pMD4IMK7CdH9ta0wx0rsFYoSTbJBqUO1w48cfbsp/WKx/apS9fwg6EwzrfM9fejp9
PRgNltjlqHN8P5PXLbBTBm/T5LLf/f6j/ho1g22c70NFF8eANCm4/2x3rks23VlsL8dpSGGrFGl+
aVkAVUTdoADHh3kshcI5tjiS7vhc/83H/3I714gdMsY9LAo8tJ9NjFax+M7oWsQJVOPZKr0nev3b
339DBsVfFgh6EzDPAovgHp6b5f60xiplzJpSUrtWl8+wkkhuE/VGw3wICTz79vsPw5X868dRToMD
wHYCxZC5+k9/2ObYMfv4Kei6I5N2exHnpWg2dWCAmHbIuiwG+VFGY4t2OW57EwlJnZV0FAO23pQX
qCQQTEshyIrJEEUxnJ9AywScQ+ohgOWJpQIZQxdkVWi1oqHzgEJXofQ8UXejLZ+NtPO6/nslfdZC
1ZvW49wF2MLmQIMqNyr7Jml1sLWT3N5qc54e5yxSV6kbj6RbWZ4C3dUG5dnlSPOUzl6NXlvZ98Ts
ObdOX+UPLhv2cJCKjIi4j2/0UImQNExSPHxNbAKy6D1pXcuJvM5rnRnD3i7L79IrHupUfnEX/57I
wHIzSr+8aMzpU0wFiY/I3J3h8DtRw0CfbBZA3a2TblQltk6Xjd9UErQnL0tum9kloyGo8edaJVhX
mrQ300TSb2C4ZBTF9qNniOgiS1LCwDsPUPUwfCOGLjhP+AS3s8iymyVo43NPgtpG+5CygyHm9IoQ
ehqj4bikRbTLQN1cV52zYdccmhFQiksnNt18NyqjJ2NwnOPgRKKnZg0G0HVuPfYUie8AHPZx1TXg
0EwYgUSW7atJKfejrDzjKckHdUu5id/j41o91yIfLguV6qNp07dPlcJECawiuYzKVl3XBRJJq2rz
PWpNhkjZIpet6xkOVSWQ4WtrP6SF+ciu2N/OQzttjCS19ItOzZY4W3NGCrF48TlN2mVHcUqEEfXV
bdK6HSrGdKXvGCq6iqJE3SN+UHelgmkdzPZLu/j9WWo7P7ZGIlAx2S5ZGowFZJoky6ArOlSl/ZLk
yoFqnWrAz549HSVFs3sTewiyikZdL7FR32kOrRZug+t4qhuOy01h7tVIH612HWJ8U5d9o+AkdkBP
pC/TaMxDCDnuXYr/I4psPNNRzzE3EPGnTOcEBrjO0zTEF7KM2i1W0nvC6D5mFIJBM2XGQZbVcNl3
gEzThJV90AhRQZeJg2Uj0EV9Xhznsqf9Tfnrcq5NaufosOrbcmbdYETjugd1Fpv3dKrm187ATINy
hTDtODMu+9i1DvZEqcEtSKWlcEt1N49aAgv+D3vn1Vy3lWbtXwR/GxmomvougIOTmIMkUjcoiqKQ
N8JG/vXzQLanJdojT9/3TavaNgUeHIQ3rPUs0XK0pDAZkPiaBvTVANAQM+I6z5oXP3sEMDI6ToBs
x/F0MedovNx6AEpMo3dQo4i595GIGpYg7C8eCF62Cz8wnXI6r0aqX24y232M/OxjXaNXq4pM7kj9
e8Ff9MlHmxAlfS/uMzwSR2M0P7t8r9ToyQO9KBJwFHuBmTEcseohHOOiC1ZLIxxiGotd60EXc9b8
SlNtc5djk9nhZP0K8EvBVhXFEnhxMp5iJOGRrom7eRn2PbLsY64NELvwfBzWgr82iZ32A6ZJF8m0
mrRdQ6jfnogj80WNgLvqtHEiRbBFk5iPtt34oWT2LU/SHdXtoDUmwmDhnShSzYPQU5KctzjjNB34
hmy0OddxWfT4OONm+VDrXgnu3V5POrg3NA02Cj88JoZPxOSEeyNE84DpSKSXiScPJDASaTMKnGhJ
QkNUVrq8VpV3Kkfjw7Z7C4wYrVTidWer8zQME9jCEF15V0lcvMWYidC1q8gdWOEOwmq+5IM53jSk
oQN2Lrn3eCQ4N9lCijPUEPIVKqM7ohFGmTWt01MNGS6gGuLIws8Z35QON1CgyTn/5mPC/KTDiXjE
8WPdYZ0mBwz+YKiXVa4Cds+MIcq0jxw8u9wnzvyVCE6U7q2kSVQAyzs3/2inNg4GP0P72XblEOrW
bIWIWuyo9GBgDKtrXZZmNrUsitfxplIoznQqm7Bt3VdXN5M+2HrdXRvb+cnLPfexVLN+wGhbRZ1h
QSkeF5ztpERGONYICMtq9mXzYB9t/DE3TqYXx1RLks+eHVUQL0lRSDn9I4BKnSfXjrRRj2DzpXw0
QeCF6ARocbW+MB6s1okcnOuf+qWwPs+jk147CF0/KWnu4GeCs2ca2F0PetPviyrnysOgg4aq7IKS
zeWOl+c3yWgqiNuu2DssTE68H6cTCXo8M9q5dp2LXq8Wo9wZRNP+Xlf8p8j/xyIfBsQPVdHfFvnn
t069LT9X+N9/7E+pifmbz8yF2tP6H7H1n1W+TZXPA81FRMhMZKv//1CagPNFr+KCZ9jKOde0qCb/
VJp4hDOSRiz4NwKKCJOW//9fP1HZ1Lv//6NSjc7gXRVHyCNIDYDD5M664IfeFY1GC8bUHGzyykYt
IwKvMwmSx5BeXICItS9m0bXjQ2Kr+FyLLB2QhMj+Lm20keS0XIck2HVjWQVpgawPzRhRMEPHOL+Z
GSKi1sru2AWKg1tIUH1+yyMGn8p1UugpDPsljh9nQ9pP3PYvJQbBhL/qceT+fOiLer1Tnf+ITRCe
rqQhCGqnjBVDSxebHfXT1TBZtgy4kfV75dQorpqeqSmcSDCezJPvpZyKs+rQM5K2m4WwUBSYWxec
u+3OBK8ibmOjp9/Hq6FFZO7635TR1UQqMDGcgrFauxP4ToY/1lw0L+YIOXWdlB+uliJEYTtR39FM
nZt++a5q1DTFT0/6SNB80a3egXrdr8O8Gk5rkVuhaw78oLIn3J7shdAbO6hk/E/MJtoklKUnntyq
X6+cZvRD2/DXY4XR64jlrDuN2sDRdQ/cvMy1Za+y3oeLivMrSGGo2QFWU5Stk6LBYYtADWw0ifY8
DKb9gLkYnZ6Dxuay85RPMLGtl6gB2PfhPhv0p67aiuhiZpHIWyOdb7ym1L6tW9rvbLbxuUjn9KvG
w/K6QSB1+P77qe234sruoMTzvyej7PkyJOvwEF6fnPaiGyDiDwheWU2u1I+cZLxzPZqGcUgDl4kj
ry1ci2kwIASdLgEgpOkxLvViPTpbZC4pV9BfD+a6lRt5vGqB1OrivFr1aews3pJ9PvKozBLjqdGE
5+z1ZvHEgUuFfrKvuBaQfZ7zQakdR89CehU7w25o2w8wdcuPHVjgB6DVy1PbpOrSk6b/mMM52qem
0ZF9UrXmGSdechG3+GnzBRlniWDkgpaVsEAnZ3yM3yujZeFD5qutRTZyFTSqArVKYbc9sZt+7wRz
3mDOkRNxRpbyDyW6+W+TYwKxYP1RkQmKUCvdJQYetb2fiz69Lsqav8tHWrF3asfYxMvmyDccjEj8
CZbEWngfV/5yla1TEZq8QnZrL+KryoHTDa17InOr94lcY9v9saT6P6A8R3BTOCl4ybnPKu9Q6EI9
9MSa2305XFbsRKU3LwSSje2EbHxYNeCf4EGrJF578D+Os8+8NQ4x6zfhIAp5ThAJwNsdvO5mxaFw
q5y1ulOa6eynZalu7czSz0MiSWww2iSqIGcfV9fpI8O31nNqbasngqXNcCpt88PMaDFg4+zNATRr
blSM1YEF0jFE2JZxUWEh20vgPJFR98imRZyDXZmUdmgbU13hVsP36JnFhdQm+5Z9LZkZrFc2pIYS
CDGBDRMtq/mUCIA0ht00C/dpxOV8Fet68rp0ef4me2DQjCF3a+MXuEdMqKO5ztg8WHKoKKHgZ15W
GN7UQnk3y2NSV+1D64uGoIRRh9CfjqyztUKuH2Z7EdGat+n1SJMAsa6p4Rvby8FoXUGc0aLVfdAl
KN4iibKZlNuyJ34IeXcEyNrWuZXtSYdxN4nd6DjLxRQ39V0KpfaTz+c3YW6w8jo1GFLUzlmT7jzE
OUp+HAcMRScqcQwBIEQC0Q5DCIyT9b8rmy4kRT19dFwy0OmyuwI5VJVfjPAHSOHqMlbKueGwCHca
FXb+OB9SlEnhtFQvQGTIaMkWA69+614TUYwwuEDpFAxGuu79aUZv7cqyxzznrd0tMBx8bZKOkYHw
eochjqeScob4+fuThdTt+JuPQvGMylhtiHIdR/92F7HAYgmLAfVjN1XeztHw+mMLrkeeGgtvmK52
5GFOeDw3sjQsbofJuMfUyIH6tMPhg2bMhMFerFeTgE8dpJPmy2skhsu16op62aFShoI9yPWq83T7
d9zjf8qlfyqX2LhRPfy/P8uPv5RLN2n2U1b1tqLjB/40rInfbJZEGNaoRzYFLfOkPwolNLkeynW2
MZ6JqY1Z6Y+VEipZg8WS7jr8sSGs/lUpoaCFf2YB8uPHAd/++av9MZn8VaX0XtNvAc/Vt0wBGgXe
2yiDfx53xZOWjKm07dM4iybeGflKltuG1QV6OIbmYnNjUpXsG9hXex12FpDYvnn2lZg/2NJrni0n
V5+EKdWnZOYJ8MOZ/JtB6vv1Hr+dgSbe5hc0IHq9Xw75PIQhHPnWKR+t+sVOrfkW1IC8lPbMq73N
yuXgN2IMVVNTSf362Ow03xWRHqUtjgJ01Di2HGtLGf9xFBinBnLhIWvx38dPVRujyZqGzL8qfO5V
8AS2e8kkUTqcJse9mC0/+6Cjmf08r3L96g4KeUmzLuY5KRMVFdDyD9C9hyLCcefcuSlGl3BGvnCK
p6q/1Buz2VuisYK1G8iCnisaSWtU1U1qLAKfnj7i//XYmFOLuQShDmtFdz+kGo1h78zsghzjmY6Z
bh0ZYsAqqL5wlYWjiL3VPU9gibrEwuSg9aZHmELr+ylm/xTBE5T1Txp9duQV7uMwr12JkqZlFeM6
jbzuLJaqWrpt4bvaHI8LK6qw0FYzyFFTLBDRprENmCCkYZPKFNfQvBkEN/CQxqz2kqSKGJjF0n/y
cEUxKRM8/QPGBPMIcsBDo2AWy35KSwdEDAWNZhmTCtgstPeb9OVOqCzTd3nSiueyFg47blcQCIuE
LJoGs8v2ozlDL8i4le5huyW8atvWKZmSpP2jPtQkbPbuNJxAUZcJj1HZ38+83tNQNycFjMDRSc7G
uO4FMu6RJge2gyYOguBqXjD/Q/yVJJlBIBKKBuw4q8XXmmvW0YbFrgWlhZxhsu0nN188nOSOvC1k
NwMCaEGeDCQ8YFXGex4kYtb3jBa7fdfzLl8QMh6QhiZf29QY95Co9lAQCMlyGe05hlvdr8YyUv7X
Q35ecy/feXbvvqRu3xzXSpAliC8D7C5Ykn3PWh4zXm6gaEDUN/fhCFftQIWsX8SaN599T48/AphB
WTGlU7PxqtI3axLjjV4zvwsy6VZvNFJFDTwdEBvTW1ltYzuy3Jdxtc3AcfEu7rj3HtJEy83rgcGh
jS0xrpzpgUSIbG6C1pX1GMYM30hznmNGy17TF19lzrLSC/ouPxiinr4iEa30YCzgnJC5JBsUXqr1
u+yFeWgJN0yyF7xRmGPP67Bu9FYzH5+cOUvYL9pG/bJqZj+EsT/MuBT1VutfZTzkWDj9vmUYRvGX
Rf3QSS2qmf1ejYsuiewUbq9Hw4hM4GEx62U5UhFu5MhYMtqpZVcRhTykSfMZUXRHCadJCn/qYom2
bSrEkWYm5VXQy8suJWuAoaFZk1/ISnrbQ3Opz6I+oUUu7nWXh2Yyo1kMijWTN/k6uNfGAG+R8A6f
o3XbZ1tS+kGQOfoUtfSh277YUp/6zMmtoCNpRovmhDVVW9MrQT5rkFfZ9fM0GqyWfXtEfpVO3MgR
ZeCsBeDdhi8i7wZxBfTMFtd+PKFRabBNviB09Qmv0kqqme1R7vPJUbuhQ4v6/HuLpPXj9ZwZ68dS
EdRRh8VkrgAT5xh4G9Aby9KXF3sYEECdvTET/FEkYI25jhY9sZgj6us0PslkLjNiyxiuvgBfqrh0
Onicdbc6163S+Y3ZgtTafhrQsQRg2htQb0Z5gy6ePB2nznCMQS+ZkY4laCNINCD8MfbKm84u2yrE
c1HbOw9VKhhPlz6JkWBaXZIKgdBu4jfg2q0aHCO67o3XVtthuF1NO8ZMqDr3MxqpiaYu6yAhlcnK
aqL2nEUE6N08csNad8JjrdVkOywMveiD6iD2sFoliNaiYlL1F6X3H2ihndOIAtDeWpHpbnBKk5xg
uBNEASKHZVzrZRUCydqnp7DzeK/TVFyl5hijedMWeZlCRX40kJ4Sv5EO9itoAoeVjKmTPjkVUW7U
Gqkduj1fWmUOwz4d00siMjoV9C3irLn1GpsFRKdfmFrZn3xkc3iyVUzVynsGPqXpLzvLx+QW6G3l
EoxrK2bBmFUMCv7elQtGZhPWkI7Fu2OntCahndgWIBAe+Koy1afv79H/FI7/VDjicqKi+N8Lx9s3
KdUC7kBmP5u6fv/BPydtFutvg0IRKtw2zfJ+KCC32hLdOJOz7zXiVh79OWozfuMfOSy5N7bBNqL7
VwHp/+aCJwDd7ungiLeS798oIH/fv/6okwHtzQzQ1YUBTxQP5rsKsuSKWatGLEeSSoplN+g1b2ss
mOa1Ec+gzLEUkKdSVczQ91PvtAQWqq47WV7Ne3dtWSeFaSk0n4VfXxIyAsRBC+iQCavwX5uxj2+m
rVGsFl3srAzJdrBW7OpwmSuFOHCxdqtTghnQTMVb210XhMYGNE4jQuGIRxiQyUfMEN152dpW6moR
udq6fogN7MOYppHVdt97XbxKLXijrQMW37th/P80xt975OJ7v1x/753F1kZXwxzvhlQeM3fN3pi3
Ja/T1nbP/MyTvWAo3flbW55+79AZ7tGto8pSUFe3Jr7e2nlkdOXFuLX4WZ32V+PW9uvbACAWm4W6
3sYClEwE7bhJPob2NjaYtwGCto0Syqry58BvYrrIbdTgkWcVssFh/kDnKs5gIoZIbuMJYxtUGD5n
3tqGF9PqV7f9NtDot9GG2IYc+TbuSL9PPsZtCIKMg8zEbTBSTCnR05Tpfbhxz4CKJSJaXIdpSseq
Nwf2Jj5RkPaXA1MXcoz6B53dBmPCDqDlzsDp06DjZVgju8H8SC6BsWcF40HaTHKmOmscX7EDZblr
ClKagdRCORrVvevUXh458KTPxAGJb0pzZGRV+r073lZ+SeTJBFfKSsStRcxBHaraMDch4vCsY5n6
gIMDr7XK7dCv2E4rrw9tKNU8c/vqYMq5PCOjjC/9Jpd3tuitK/Yjn7LJIgwUD/2OecOyl0TuPCyD
3UaOZlfHSVShqHWiaIs8v4+HVtwMGtiKGE/TiZcTk2Pex5U1TWE6iHoXk3FFJtlYx8fcjzH4OlXx
Df3Yqx7DEKjJJgL62Zf6PRc5T955bk9q1asAx4sZwb+GFYQKE7iWfVdztYW661+w80yDymudHfzY
pxW3Y7DOhIWl9IqBvXj8lioFhjCwENcHPUOwkGpPCCeTU1Om7b1dNs3Vgurt7GIB2eVaCqtRnwkU
tjqMd2PLdcNlSzqMsxgHwu9IbJIpgbnCiouQboh3D++m+2Xq4QckmVUnB8eqlkT/4MXlnO0p+Ket
hNZXyxl2+ZQmqXc/OXPpkJOr+d7wYBiFPT3YCs2dBTuqSPWPusW1EMFfzy6cTrh3WDvi9NNsrRWs
EEjEJkyFmoavxJDF8eHcImUxaEwbRihlroOs62ITG6al15r9xLpV5qep3oxuZb3mfBqcQZY8dGi2
x4cxgw7NKP57AZt8r2YLU4z5c1H0HRgBCHXSXYPUVka4NI6/7kZFS0PHlSXJc6VnCQK2VM/4frSa
aBFzqhmKzYy70Pnr2czH96ZlCx2DAEkCcGX2RXJces96HmogIq9uAY3FeeYc+QPs2KGvz9SVJv4J
GRe9yR8OYClYkLYmWeIOffwoCzh4oWiZCcDK7Qw6dU2ff++2//Om/v1N/VoPsu+W+7ckq39KsdQN
Xpz/+3v6/NL8nHr5/b///fWs2yzCGMW4bLl+H+vwL3/zTSRE2xaLN/kP6y8WY4yGdBf1G3p3d3uT
/zHUMcRvlmHw/BcGOjeI/f/WO9ncDvKDZop5EjDYjSSLoBbkCmOinycXclEjK4pC3qJvMi48Ikaw
08REhWeC9LNZX0N37iF/99MHz5+usQjFy6F7tjLStW3nlIFgHcSLg09DuMNbMw+ofFJ21s65qLL9
HnnnNaDMz6rnB9mFGfGRCx4TtyjKbRWG2UxV8y4RdhyWmQvetZpk4NpEsOe83F1elNGUIBiyLIEJ
ogKZp1a0vJ4PwaEM8YKVT+uSrjuZG18Tpu6oLzon8JIblfQXWV6/9it2RnbpdPmmizS0eTBEC+oz
ZWjVd/B4/Mn45NXLKzojQikLXMVamZaRqsfyk8pldUW1MBxx6h2K2/zW8fxj7yeX5IElFrOFQpyI
rSIw5J6uyTu4U4sPutPLHXxHLVqT5KlF+M9qbvaC6tWvGeESSFAeXOO0MU58qNHk1a/kei3W61DI
Zo8Y1gqEmuZoNgEe2pJckDhKktMkNW2nubmNqAd/zsR8A0OwY7zmfshLn+EEVsR1hjOUzbTnrar1
o9RLdlpub35rGNvcJOvgYQIxrSet014q04rDyi1AUCrIvFWykn+LRBZbN5a1JKbr6wAiLdaa0I/j
66N3IS99bLQ9b6zXcZgJg0ko3NosV2e1tKxWnLYNOos3UuOx2BJSZFfVpCYEXJbc+XpnkMun2kfG
W/nN4Cn3sM7WzOOR3iUbiePS++IpaSe1c7Xyy1iKCmNxWe97mIWhMaIMWOOxfMIduaW569U1XH7j
Ymjaz+W44B9eZL7D9rhcmtPsRlVcf4EDooeAX57lNltLEq8O7dYHtcirPXT7IQUhZD/w5WUhPoUE
7cyIZqd15qPru3dMNQlmbpCKtRYaoZF67SEu3OQwF/4HmzoE8X5fh/CVUMcN0tqxoFTndcqw4fWx
t1fpYl1InMzP5mS7ERD+edfSd1Ii2bwuRDVkL4OTuNEybhf5UFgXbisdUD6lF5h4D6MhWepzrqR7
UhU+BWNUhK214JBVWyWMGRfrkhBTj7TFbgZrC9s2a5gKqgkAFLZ+9FKJO0ZwQqUddOyyv8V+NrIo
MxFdQGjcOta4jnTF8MoDQajv9+PE/I4lJG8OY05vNL7IKCsQDJLNAgQrYx4G+RgAmK+5e6W53K+b
K6902RCpuEr3Vj0SFB2vsLespQj0rmifyhR4EQom4MKiVwcDxu2FruYucnIPn2OGym0H22IKa1bv
e84DYCFnLdlhMaPKbezoXlYO0EUNFWIjJOt8iDcjSU1ogN/JEPyZHi74IEJYPmwfxxyxXzJ+wI5L
HPhofnSI8Qh6nZQTy+Mp1s0OhGBDP8yAW5GNZ99cSEO7fgRnPNl8HG2Aj9k1WmhpSRZhrLSuU5c7
2ZLJtIOMhgZn9UGT0XYRm+gQUg4XaMd+sr0qa9ZTHRqgHTQe7kYdTqkBpCACn8G6Gn/OWdaS+8Sd
KlZgoJyWCj3c0HL/yqLFdpxACGOV+TKRPhoUhVufEz4uo6Zu2Xuiw18HPPlUDesz8mWJBshPdmJc
sa7MXcE32iU7rDB1BH/BPY5G6ezb3Ej/Yez988j991cHWn86St5eVJmb4PgH/auGJqGdzE7eoqOG
iT/sbO4EQeIWGtgPsZP0Ya3Hpx/ep38z5n/nLeKgm2KEY9KO6szh3x+0mJpCtPOs32LvDFb0FDEr
ziL/2k+cGR2ZrHoQZuS5dyb3k5k6v0uBftKP/KgX2VrUf7Ww2+GB2WyJWILZ0JYP/fNnLjDFDnoc
C1JyoK8yJJr/4aT+5X1MMevRwBNKQmHgubz5fzypC94wrjrXvO2K/LOW5U+taQ3B3JuHX5/In7XS
fBCIgoL70kMWzuH0dxuLFt0ZjvLSvpXdQQfZOp2audyhP/j1Yf5yvhDzIYbDhoaKh0O+u0bQ28V1
67b+7SZ9XPxXkd78+gB/c75+PID7Tr6zVH5ttAYHUOZVrq5z6y6vmKH8Tw33N9fczwqh76eKppUL
HdmCwQrs3anCUeRoxMR4twi0w3S8sFbaBOtOWN+a9PXXh/qb04VfhsmI47rCIYTr52+f00V8Lord
W5QXk9z7xr+VxLd9FF2wyNs2gnwY19iuih9uWeDyXaXIY73V9EBu89p/uHr/eqoYWcMAEqiq9C20
7ue/v9Edg8iZor4z9V3V7/10D5LdBFGsR78+UX/92tmQgnZg2uV7trC2f//DB8m5f9YBcdKd5/f7
UVMPfrY8d5P35deH+etdQmo994nDq3xb7217vx8O4/pDlkELzO6M/t5cPyYoKPXhNW3lv3ne0NwY
NiMxvpLNofG9Sv/hODhxoZCxHLhNm6uyvEHVg3NsiUOl/QOr6/1528Q99OwukaSAbp2tnfnxA2Ez
VPriJYQRYXk2yhcteyisf3pGb/fcjw9JDuLjctyuYQQwrK1/PgimgSTmGkxuZQ6UcBiCheelf5eV
l6RcnkmQDQHohaBZfv1lvb95gLxu3RIPUG4dC4rBz4dN5dTMhWMhng+H+E1q//S+e+fzw+PB854m
yeXDMTE13u+YMw9V75rm+e2cLHPACq6+6swC9tDsNqEhwF9Xi7QCNdYimhqf3ZojzM/GwAO81+on
QyAQrke7BtuB7b2S1XhahPM2J3Z2CydkC77uXQjRwo300W7AuFNCkDyn05K12Da8jAJ5dboCXJ5n
Rsq34xsPVR42DbXunSq2j7VhT9e/Pq1/vWS2T725iQ3LRBn47h4o4gXQYutmt7Uggufs19d6cfvr
Q/zNN8chuGc9A6Opb797whJj2ZkTfoJbeWnT0fwTjvD9XbzRfzEFcVthLOeDvHsJNfhcfFvnJNc5
+5Vv2vCtJ9J9YTH0734MfLJMhQ0LSgYxeu8uQAWKKcV1Ptwi9wm8R7f+gwX9f64+Nvjfjwd49/jG
9K1BBOAAM5xeKJD97tcfgIfb9gD4+d7lrSDANhqGbvIqeld/5I6Zi0Rr3Ru3YOdZSonVBRHisTfy
+VjPUCxLavon4rLTsOcdc5hUrqOsT9liuT6cU6knxRVtdQIzI5qBGwfr6Gf7JktfbWU6tz7r2HNa
5nG8dybjWYg8CxnVg+9smbadYFjGly69KqOFybgGrD+HaqgWRspTu0uU7V0kbe4y7RuY455sFAKR
5KRcj3VfPaZ+1hyWaQaikprJt7mdq8Mqm3w6u2bD9N4eafFzb8aaMogQwX6xS7Tuwzp3LJgVnF0Z
jNTyTujX63QuVqvcw91vqN7TfuegYWlm3z6MjVGRHe/zNxizf52JFMdVQsRBPTswMQQPWRRoffzJ
ZKYPPmNpD6ZrpVeqZOvnmGMN80Rr791C1BGLH++zUwwK9X0Tp5dwL9sPVju3V6lVOWeXHJdoUNLf
FXIq95lBegYxXcbZs+WwczB2HOzSc7+quJ/CWblilzQTI0ZGJpD09STCKCdOnkdDoiXmtO+85bXK
iJ5TcnyGE2XtrAJhLVB5J0TN3x5wKXmBkaT3wmiekhSNiKlmZw/cKw8nL58vEpVou74dC3tnmPO4
r6HbnpkYNVdCaTLqnRH3mjeqkN7MCXpsaxicrPW6ZVO97+02B1vT8WuS03EE6t4chszt6U/ZETPo
GY416/4IiQujcdknMDi1mpFSTzRIix/g1JYGcwSv9O4gInGAHI7ycZX9R70XXdhqebFXZkbkvQbJ
Hv9mf9Kr3L/QyUW/1LtJXHbOZMPys9czJZ1/sOMUXMVYotmbhUdvDiN+r6nGs97ywb6itUS2Ugnw
mvBy77GxWlwyg/WGEA/lHamuw5uq1ifplfFp9rrpvNimdbnGKkOA56/3NSkCF0Mlp2/J4H1BztDB
Ee4cpt887820gc1kNNoNDJ/1rpjsAoyIkx516eMdg7974zmzznfqmjeMV4hxcBWy4JqlDlQbesSk
NXdosrDFVclHf07G/aJ4ftb9nO5RjFXfiFs1ggZhTVgN7hSlhBJd0D55p1XvynMBKwge8tKcJCpP
+HUrUcI9iFGVW+NJcvnez8NMiFhqKfOuG0cnFIO3sjyCTuzEYxwyhGiicrUp9lxcOWWh3EAtNuaU
xHgBTiYjafYZg4BGHQcs7vxzzaBDzKsDk77kzYUgHZg1RGbbQ6UEJYFYpqx9QSjtRSyM7mqHQTsI
x/6UJkN9rc1jS4JTOkZestjHAqnOiS50uexWnS630VFZODLhP3bETq/7dbcSLBQ4yzChJFgXXE+m
W4W88KYLv3U7giiGfE+ooCBpCNRj3TC/AH8e5k6FYLRfsjPkIGc3xODCNcaML5XzgYnJNS1BEsZx
Vl86FFSXqIEYVVmyhoaTMIDMFUlyj95k77atUjJvwKB2ygA/Fl8pjx56k5hGnpi19dlI5m7nqvHD
BHUwkDLWT1Zal/tUEWVCYlV8zKoOrIta1NkukO87U56eOua2x6oGpFEubX81LKTTsEqtd0AVPRFo
RsIMoy/Hu64ZXklUzgBN994tEyCGVFZn7RoAgDtSuc2rRUNIa/ZsSKCV5EdYiOilNv+piN009MBZ
7krHBuZMSlwToVG27zceXFAtgAewS56wnzJC6jXxgsJXXaxQvqOGx+yhSzH9U926rEEW7lNo5Tj7
2gqAWNXsjSqp94IJG+qfor7VwS9FVWaCnHCkczWS8btP2/brmjc+ESCadsbbx4Qh8xGu6bV/Hur4
abD9z0spnie51hDxGy/Qyyzb2yNpTXKWr8YoUP8aFuGOPZtFuyiLL/NSqeMsq/pOb6fxbRUplB8T
GlwonGF8HJsW6loxtKceJvc1+ZDNDS40C1YK5Dj8V/f64DZRs5ZzSHH0gEx5PMokcff1YGcn5kUi
VNvodkhz/5CuwxxpssZPaS54UrsM75rGeR1ajWyORZJRmSfVafGX5oihOHnWAWJFJFNOQQx65nZy
NC/KGnLBgOmx0raT4XqZiL2YGysj/Mcgwixp8hZzQOM+TjAowrKO1ZFNFK9BtORTaLMbDkut6p8w
rNhI1gkI4nHP+wGdx/xqOpyxUnTOEehN8UA+lIcZr1wyxoExidXtLK77EjI2gxamue70qipXPBYs
pXZd3loHhr73rUBeZiJE2+uptcI3n95kbU5gUaV/7vKqDmea0ytrGAeeZyicPMdlAp+nb42fc4lj
GQY5J8VRS6VBKhPRVrxIs1tiE7/UmUq+GiNGMBP9043n5vUXQlPtPEiB6e00ct6v3dw0eHzb5aEy
R3XCmaaHmj7lF7MnOHUDdcRQ56/DbFVm1CndtHdEsxZ3hFuSGCWnPDkU2N9AFCVduwOvlx0qI0/A
To6A06QS6x5NUg+Bd0wjV5plCE2vDZCjuYdS1fleVOkrs7wFt0xrnJH9fZq6Wr+q6+SL4EOgA1BM
sxem2aC6MT5ACJFQAnvMrw9seNMQkSrvcNnUbWjHTn8nXWwiHainaz3rywsPOFiEHX3xAmQUfiCs
AeIdhhlSs1N2iIrt7i0J8ViLR6Hu5i1wJ4nb5pr4svbgeYWCXSeSvRoElCX4s5Fbj9nTRJdxqrZR
bt2l/NW28ZkogeRCsFWH8A5RPotrMiPpfUgLSKddO5J6wr78G/GR3Utq62/Yad6myYYplHv9OVW9
T0Cn5vlXdjK95A4rIT11cdYg4TrOXVu+sdzSqSs8blZTvFp5+lKD63oZ6ZL3g+UNkUY+6yMUKkiV
tiRIjaFCd52jQNpBo5l2rL2T42hVOZsNbwozPxV4gRDsZ94CGbM1asRu5IV5QPyDQY3L7VCKlwRH
7RSkSfcFw8kb1intxDBvS+DRZjamiZtdzKXMIqdiyzE54xezJKdtFBMPjz7V6Jf7gVemNk7XTpnY
kM14+S7GOMud1tTewR+dmylZrk32SL2wos762CVPmIGjDJ0ZzCkXYgmayxtrYS4ZD803rVrfOk3r
me5ibBYQxkNu5+mCyqPeV4h26J4dkIf1NOxUgXq5cVwwJg5bbAsJY2S7uXaV0/LsWsLBj9TFxVXN
k+eadZoM5oV5LJLMEoGIwCz736Sd2W7cSpZFv4hAMILjaw7MSVNqsuwXwrJszvPMr+9FVzfKShsW
jC6gChe3ADGTGQyeOGfvtbFGVJ+ZKQhKK1Ovdx0wzx2GUGDrArB/FvuT1xFhekAkhHszEV+w7uKj
xo+97iKrOqpEdTutzNxj1WJWQdHHbZP4qVU0OV46wtk3ZiJJR6KpvCi1vqkY+aUS5ORhobdOhT8g
hjOr8Ak7Agh1RQFPYm53SOqIrj6DsJU1u+SwafZNDeERevKsPQdErG47xjjPkZ4yZ8yZZ1a8aumd
xwhGjx0pLowrJouPNo7HINOrdVUZzv2E22gllTbSUsGNVxjIP/vGvxq62biOUuOrpVN+RZk+rpwM
wzvG/IDsOgd2D6VSgQnGKDdtZyfbMccDG2RW+zqB078ZpVNdhVM5rJER6vc1WDwoGh3KThkeiMc6
s+KMjWhc5zZ2+uQubahjrbF4IlibZdPUkJ5jrT5goftUOq2x9Qkf39Z+/jZRLG0tN2KZ0nraOZKJ
GSLQsNsUmTHdkmfGbMpAGiTKqN+Ggz8d9GIMmzWKDfkMWBjNpqFzlmHGU9M9KvxTSLLcyHPWNV6i
euIm+tq/s9J+uO4DM7hmowOVSeT5HlNw7RlVDw+vZuKml1HH+k0jUP2x315HVY25vC6tQzJVEk+T
yHN7ZbRudd80yvyGRz7eoqoMOamU3WM2CYO3ZtXvMrt0QCAEP/UYvJEMs+z4EaV5KBphrDWOTMeW
fuKuaXgMSV5oj2SYvuUyIOgtZ+BbBDLkFROGm7EHwUaVYG7zEWCWD4ZsbRiRu5lmuYdpl66jqDC2
zCHKa5wSPLGkDvRTc5PKdg3qG2UU6GpvrKbXhE7OKo7LCQ9T8N3MnPnabVj7bRG6pJaZ4c00mtAF
etTNCJrFRhk94pmMFO0xkcFalpgYGXGRgcLwD3BRFFW3vt8z5Zond9j0nSH2XeUG3xR5bJ5SLRrW
OWSeW/rxHjVs/xrlCq+jKFBcJaLbV2k+AeEMp+c4JyShmnvUmdpMImowVdear5l4s4zqVE69+5Ja
VfykaQhc2AJHMpA1LdlJDl87xu72NnLVvRlOBbldFlbO2TeTe6WXe2zv9I7Q/9ADWHEMK3aUbuHR
dFT2HCNl4xCc+y9L3qTH/omTTzUDolj8DIRd0uMatGnlzvA/2nDyPVDZDxzHLAbek4n8nGwFprsY
x/G1Mt2P9OErXgJr26mguZ1z/F5Kn2LYyJyXBTK4oHIfmO5qq9HJoD6T77FPVWxe93YV31uLQtdC
IL4zGt5fFKrxjWEa400FoMbT1fg5ahgc5lSXW2Cx2Dusutziwxu2vR7iLRiY9HKwXrIdU+s4RGQ2
RuDKtmKy1XXd6j+suAQFyWO8s7TZ2UDKyLyaPXPDYf0c6YQfkaeGlAgZ7skSY+L1jY7qIezllY0c
AJBpEN4UuVWfc5mqo57n5hY1GPT5wtI3aUPcYI3sjVCdsTUgA/QzI03MaSSdR8lqLtzPZYggsBAA
AErT3GcQJBjxuV/arEJmpRufLGQL+2pCHi4StzlJiHkcPt1njlvM93sqKYTN7lY2PcieudJBdueE
8/kKLuVM1W4ZvXmIJRmBhoTeRkYKO0HEfckNlJeFbQDvDhBLhqGFNGF+xDRMXWbyrg7qebiO3Z4m
ZIMErM9M2CbR0O/MQJm7yJ1xZFbFsPc71FpxgqsTQwaJ07NWbp1OM5/GFqhnHiEZHgb9DckBmjCE
4FdZnL5OvomhFyQXVCV/vG2rYNyJZPje2Z17M5UaajOGDOyRxXgIMozTIT64VajF+alQtruHuzBs
A57ndTPZ5c7xY85ToeEc+842XoZJ2Rs06uZnwhMdhPZ+dr+gBrnlY/INpPWyLLIvBl4Q9it1w3Ni
XRWpTDyhCcyZrWmuUoU0q0PEucESg+a7LIjoziWAwKJpvc7hIAfT0edcGrVbYlx8nNvEc2r4H3lI
OESPrcbkGAbnevRRbpGO/N0vatpEZWdtGsF6MJwASX4H+tKHXwbjOm83XWDFxwITgedEMXyefKWR
5nUQVS73PBhrVIcHNALmrQLq+qg5s7Uu2/IZl5G/NXIIK8AUiZMNo9irMFijiEtpwJvFgI61Iecg
1l+MMKBjQAnnuSJBElgmPTD60FqPiRiuSzqbvKnkS7J4fEScNYyb1bCjyy89+tf01G2QJzvaYUhE
SX7npnJaBqiaLBuslu8UrBvUQmhHoMeT+pMulWpoJEuhWm3V3CAtGIR5EzUtG3ghBe3BnMpfBtoB
UsoP1UDImfA+berUbraNPotV4mSILXsjuS/Qt67sCo9xOEzVAYxns2uKId9nHaQSq8K73BuAODNC
fK75Cvm2Go302ggH0Cr+2H6NY/0zSoF2DXU43hLjOW2CIRNebAAfr0LbIGEy5ejuB9OeLhan9wj3
K8s4u3KbsHwsgri4ZTb8o0DHi2w+6dZWj96pBUV36xpxvudzEoe00LxyWqjbHgDhjSy7HNae29xF
dZOcBqN7tfkP2xsdFPIcCcC2tAllDZlF0TQnFETaZBxIISw87LzuPikh1wctnf+hRUkVIv5bp00V
A0XO7Bc3EPJrOysEmiP817mZiKyslL0vYx7MOCxtNmy70q5wpwXrcjTpqrExr4yyf3KIX1znVdxv
mrqV+6CZSFbkLt0yrOA5cOJ6J+JKP5coLT05N4IC0yebE9fDVtOF5QV+53p96xD0YCu+TWWUO3ws
3d4K0t4jhulzZch2l9MXu4PhOm7dqFLeKFm7I+qb25icoF3hwyEJ9OVVxdnOs6NaR/jsuJx2LYIP
Kuulr+tiL9HfgI7iMlk+hecAEecBRqV1jcKm2fhqqA7zKC2kIn3qOe2IbClE9uCXUXKAK0MXAs7W
ppvQymLUsvaBwRynyLpyy5pkV2wz3SuJi/KwK9Zvg1+FD5pdQ+Bhoa4YZfMijZYmMsfFYa1h0J9D
WhzDLtTKDS+zBTHJ66PLFOblztgXRNZdJX0K99BGgqmBf6eaC/L8hNtcegt5IAkhFAcxjjKaON0q
GuZiRWuFmKuwo4ct3XxloffAPSjHow26fedzFNqWdlFeSafF4JOiViXmEpajYRXXcyqGTWtbybqy
Ev0uRO60HwLe67OWf59hlB3YaDsP+GvrzVk3HWMjoafbLiSyoE13/JD+vsdev0HU6mJKNLUXleIs
zmyNolRZ4xGBEyrURpOPVcjeTK4uIignFIS+Na80zwUdGFAFwU+IckaA9WqWsek59MbWnZbou85I
4nU72IhwsE3SGK6fRYpua+I8tZ3G2F9pDLEPgXL1e9JncfqgMp40GGgJFdQKCfBEkJxLRrKQLT0+
ju8pp+JPRDeMV6XSMHfTHmxsX5BmMQjeD2iLAmFn1BkYAcq5+mak9A4YG9vbAYYWRAns2kuPH0SC
w2ta2tP3Afk37SfBCBMTWLyOiOnYJ1kHPseotE8+J4YruYiAI2AFG8prsVKjMDzIbt09Oa4iP8G8
0F6dbExWGtwDrOMJ91YvyWnHakgLix/XUNp0HepJ4mm9E+8at7MPY2Z3j2boI02MRHcaI2HsGuA9
nj/mPSSgquabkyc/ynZawR8qN66S1bpvbFYHLtTTUNjaps9UQBagVb9ECRq0OtXrh67KHdzqjTOS
ZZF014UptY1MErXWtEI+M4bpV5FNIbgihytgvJCbtEuzaOtnKJBc+Altmt6NWvOp7pcpwDBX6yQE
sTzLob6yXRonuTPUb0np9re+Hle3suA4a2dy2Dlz9BzPfntCyQd8GlYpvnRsH3Tpo9je2DRxtzgu
dURwQfFkGLn8YfgCMX47uMGKbGZ0WQ5tt9YsxE0+ul8nfbZ2VTzoNKZSykJRNxtznJyTPszzRrLh
7WIZ997AwX5N21XAhYdUrfC9Xo2x/BYuhiz6HWrCuIjDcBvNKY5Qyw3KW9AdwecuKbSbzqTKasdZ
rYVfz9j/TP9OcWTkpJzq54YgtXBdEym7NBECssL6Yu0Yo3nCnjfcIJtqvLpo5k8NS/e2hahPIp50
HOSJ5aeqz5Fp6XX5aDDMI4Plm4+AgnkFLxsFueCrEwt50P1wuEVavjCxkn4P8hUcUhPpXxw3Ez84
Jn4mLHS4Yf4mvrjjHD/HVtFpvLJ6l6A1EmyltMP7il7cDnPEo4EofUXmgM0e4niEAqsbFt6zagqH
rIShyx5FV5bkrZfproHvl1GbztkurZixbkCzl852LheCdsdayaCpr7raNnEeJ29siN2tryIdzGt7
zwwx3Ke8CWjuUjb0ksl4X9Aes1SrVpMJActtaxKbY2yBDNl0gkGt5Cpt5JsYovTE8ZLpTuX3tzXJ
DLxqybIMG9qIJDb5q7IaXpGfWNhos3AH2QXKQZnqMOMZPpBoWI4bWLe4VQbaCH1j4rmT9ACI9aOm
gtF+lYmp/6rPvJcTIzBfbcsXTB+yfryNagsEgwrlUVc2DY5UQxqr0bNuaIzW6yxk39cnV/yYCSlY
h65M72VCvmRUhdUTmOD2WkHc31FV9Bu9cdvPLbN6aUfb9AtC/HmvxW1/CEWlMhgfIyZnso94O0Xd
a6sTQUWPebgjxZxl6QzKPbIjpevErsNPbpSURzV37Wng/biu4rnYxKGjXUOiuBvxHO6lNRNbwLxr
y2GspjmlkWFpFphai1KqU9mX5DU5cbsulUip/xN7l+U1QR6BnMYN6RvTU6c7MQjjigZtbYclrkEX
9TIRkUTWU6cVnWo3c1E737Wpb4Gz+Ms7mjOXXP4H+KC2g0/G91XMzcqk/OKrVt/rMn6D3TgfmRDi
uZifiZ18I5yJVnUXOrhPR0yIKCNrs3hyOvehKEbR7liq6U7TUCYPY9uMa0G74LnSdOMtruQUEWUq
nSsA/Yrygf5VEVkZL/0kuGqI6zxP6QyJU1T20SFZceiuI0eWO1HO2jWfaV5V0DrSncyqJanCQaWU
IJduZn/gTMR6QXMBLLVdgV+edi0/0c4Cj/c5jFV8NVVldUOWUOrlOjLOKLPSjWJGeEOXYy7x7/dB
vnWYQm4St8iY2bnap8LS7DUNZ8IxaWKR+VLUXsQI2ev1nDliKOaNQcTN1tFCsJCIAI8iDIJ96NNB
6ToHBmJkJ+ti0Bm75AkrknnI2ZjDfl9WxPdkRpbccyBD9FoZvQdGedibOlW04YOkjw3D9rLWD7wi
62dG8+wBXTqXG0PAhWqnAtISiWSIl2EUiQBgZh9AzLQTpVZd4lubHpuvNyqnWdtvfnaOtc99VU68
yUN6b6qCu5K59Y+IuAiM3oEh6XBLwcx+qdcUaWQrfo2vGG3FG01u0fL3pvqhr3Nn23XBuE6KtPXC
pCXSBGzRijDd+rr18aWKiWhZzUEKZze2ebJHe1wbViup/+iSj030xllbboY5RvW6FGmNC1gV2w0H
EWY0awFkai/a6SvwQ47ZGQ4oZoGgzZ1VgnJ13XbT66DjJq5rQeBBHzzw3jOe/cVIQP81+cRd17+5
Fe6irK5QLCQq4rwWJww0aUCxtX9LSbO9U0yZthnWJaKv9PR+6lzzJWmz8VlrzLba9OBcaeOkCyyv
weNW9s2qIomXcaf1Yjagu+yc07NrBeGmkr08zbmWrNJIixndENGy5kDU0+ixqdLjMhLQHQb/qzYV
VUighWYTn4EVj6Cy8QuUHAdhbFxg+G2sPqNUTdSKNJHkplM9EmIKh1LqdBB1q/akM7R7Db4RH6Dr
9xlw2CPSemNt5bZ8mTAXCwJ0DYoV1x5uu6o0N4rMh5MVKPFFS8EmrM3GLzwzH+WaNaeAm8vuYHN+
ebQ5Pq3DIHNOGONQHDh68cmtWckkJ03Y5gw08NgXNxwiGrzVQ3zMRCkZPCK9nxnXEtysbK81lL7V
hqLd8WnG3aR1jmcJnxy1vKI9jv3xGE9G+ZCC53gMspBqP+5aBuNBwHG5ffXJ8sWNAhp80e5ukCn3
p7CEcBHrbYa6PgpJMwGewYKlaLKZXBcQnWqz3dglIENtIpKZyaDzGvqk3wh/7H+UZVR4HOSHXTbq
yUNMcjTE0Sp6JXyKLj6W/B0Nt4FDZAayzC+TR5tJ6T1DRkaqvYaRYOUWOrCypMcXKH3eA4IIpBU5
3NOZfjijWtF0UEp9gFcl3QEWZo35pbMzqsTJ2YHVrDy3U2Lr0PtYcJ1qOtEaxH4WEr4RdcbkmSq9
UYiUb4nTMTG6qLfMzgWVIv3rQeXtidSn+DDT2WUMVSziG838Jsg/IFrZFrQFzdcp0TDAEvtMbGIm
vofU/ath0oK1koXt2YC7ZoHrrB/WfWRa8OJkyGl1xMTTEpO3gbQbP5BEZt+TVRS/0ZnrOs8s5+iO
oSIyfR6XXd8V6GUqYBspSxzIiC6nVaEwGKYM9WjDz+KQkizzSSfNbM/dbs551csMmom8i4RiQFla
tz1lz9nk4FahwEn7HYZL35slQhGKYLGVQlWHApbkVq/3UjNPRPPw2h8mHpQwI5zcUqLZzmkLmLW0
9QrbCjOLqyiX7NhVmB2X6Ig3w6aNPk6aOlmFtD4DIgAVFqRE1xLAArgDKgeDAAZ2kKW2DIjdY6sD
tOoZNYVWrS3mjolAkprtpHQhYMRBuM7RKUYBj7pRKIkH1ZefM45d5qaeKd4bwBBr5hxIB8g7N+q1
5QzTc1m2zV7qBk0HS0Q+cTGKlj1A1htsigixloxJrQVpPFj4bIrC5F74amp3Zt2mP3rd8F/8Rs7n
OI6sZ5eceeqhQKPvWDJ5SO17gvmMZk3p2XygjtN/l4ViBNDxairdYHBxKSSsBBZcuGQVzF95bTMV
7sZoa3bZyaymW0PlT8SCfBGoEIqy3/5d2Pa7wHCRPJMFIV0X6aZ1ocyDqE3eG5vbXbie6507/KPK
HUk1Ng/MemhdmdIZF6K5MIItAmnDv9XZfjqawMd//fjAGRh6OHwBtKe/6SPHXAxdKv1bMaYwhfpN
C2/775eQy2f8Vfi3iGZ/GgFwYCNydy++Q9JNkxlYdXUj9UCnr6RZSzuxHQBXt/huSFHE9QMjKDDs
YSWZ+t/4AvtzSagJK6hJv3e9M3Nk7TGUA1U0t6R4RvvRWFDXIujIGPXLLxQETAFs0vL0D1bXouH8
7eO75N7w+yoFoYr//xcFdSpFTThqVt0wRlz1+W0z7CJA1q3zLHhQC+LYm/Aj3vx/bsr7qy5SZxoR
GFKErcxl3f1yVQEM16TT294EVlPjb7JpmCY69RQSi3l4FTqdl9QwynUeM/mSUAa4Q4jPVhQdtN1m
KnhQe+MjnSdzT2aks7w/h2cfiMK6K7E6dXLpI2PWeAhpoHiaHqR7YZomU424zQ6oSaA+wmO5mjjw
rc2W+o35aLeZM535kgsml1MyJCOgCUyen3vZ5RtcoOWG76qhvqjtfQFrhMYGbRAtoNWf1/mTP9om
NRqOyyIg0HZt6OiPKATZAPEG7vx8RjNX5v427cL2ZEdt4UV2lty0PCDY4Lv6xh5YpflcPSaj395G
oBZPuUJs5Rz00kfaRLTCykfTsy9LMibHofxGNeGCI6iaZ3vQ0J4FY7sh7IRyQSTOQQJtpkimboex
Nhw1I/3OWnXOYe8wv7f6+dp2supg6+7wEjGPoAfdW7Y3TXrJauQ0OBnU65CvMJcRIPEDDk+6Rvmv
bQapUq/J6SQB12keisX3OrZ9fJOi9DiXZKqaHpC++TDVnDFzrF1bNVrZ0XWJ82MgqkePGCTNrdFp
I0BB65u0KotkLA6ME05e4iZ1q12NuY3L0x8VlNHUug7Tif2VUwxFQARVqQMjeAD6Et83RQmbEYTX
VhUlSsWs8b87Vhpuh/pWr4wtzJiVCsLTFC3YhSjDcimG4m6iw/hdWpi/10Ss8MESiyawPyM4bRrL
PiDVma4CKSsvzdN8VWouTSTs+2te2LRgHIr0k2t1b7gd1NmN7fLQ2GC7lK7FN/pcEPVFZgCWDjfb
cWqnGoFfhAXRFxrZqU16jpti2oqmYiTuVBPamN70DW9yaL2udDPrTi19y43e+vj68FbC3OqciTmC
NX/rNf5dzvpLVuGQMBkBKEFY21xQEYclWY+mDLsX9OG8Pe052bXJVJzMvP3C8CR6CoqePk+CyAlv
RXBTtWLcQM6KrivbpPuv9WIzQz86DmFRFiszVmLl4LE5l9rnqfnUriOoODvkpBgB6zB8clR5p9XF
VcTxp8/8DMBohzQwTDco+YrnPGzUlzoOkoegaqrd7AbhodSz4djpXXjjDqVzRe1Ac49PMDMQSXHq
Qyy1TsTDlnDCSLcnf3Z+yknAzeZmX+sDuJ4ihvMf4SlgWGSPZ2EzziMN93M9jd/8RpWvWu3461hf
hom0Kp0bDVEJMlJgW+4c0DhhVrzGNgCSXKBAJRN7YnDVLSyrvJt3CNWdXV11pCTLZhPLLdlBFmFs
n5webWkGc4wHQ5GlCe8yYr7taiZDStdXHmMdeR32U3AMLO2tdCXjkSb/HiAw2jQpwhY+gv8DIU3p
jdAB0bXVxAsvWUuTXf2Yeo6ehBHS4A4WTWoq7D1QCXfTm3I4QkSDayQjkBu5Lh8dyUEc+sNXi+rt
Ta8DSaIGYXPMxYxrEuLqk2ZN+XZWRnXlF0O/LZuBXOEm5XDvVuBSTRyUk9QSmv8YOjOjpF/cznHw
QdjTRSWxUKzx50H5NZk04vy6qCR0sqa6PMbhxGqq7C2/y9/fwx/9/UuJPxiuhkZPcU7TM+xkv/zA
97dYKX55YwFIxK5pL/ZC3hJUYhfvycj1Gz+mkLkzZ//UhsHONDrQH/YyushXNTPNnG3+79/pT9dc
UnRgv+Cjov56/5ac68GvA6vV72QYEk+LHm2+FX4ePQRGab+2jtU81Q6izhyNf/TBtZff47/fF3sY
pczi/jAYUZLAZl840oTmJ848otKv8l00bEXqtckHxeXy8d9fQgnY4diDFlSS/Gkb+qUIyDu2+Knt
XfJGVuNbPW/8Ztt9VJ99dJGLSmPO0sLwFRcB059WG8b3Klqb8ebvv9RHV7lY3fSP0jjJBveGo888
3PhyLZfMxn9yIf607OGiNLhjQN+VvAzOQbA2T0YfRrxso84LxqG6iac++GClX34XSIUSH6UysKBS
nl3+8k2iN6UQ1XzHkDnYdPOU7JKozj2BPOJIwHnywUp7X4E6AORJcMK9hDt5MSlfWl31ISBapAiz
cxF+QoU+Dy9uQ+/xTjYvPikeGWLOf/mxbGyPWCCJnFsu5pi4Rd8/Vkk7h/o05ZJBd7hFgtaKjQCO
JLV/25J+u86FO4sIH2I3GftfG3PvkMXrTFsw5P6X/9+3uTBpdU5aIJzm25QAL0I6ed9I49SAhv79
Mpf7q3RM1ExK4U7laeW/72/aGKkqLeuweYhMaHxjtdZr54Pl/X7h8VZwbf68jqMMhzpkF/n+Elhx
IAyJ1H9gzk5nmOboZNNC/mDXeb+xLSdptlOJD529ByivcfFFciPUfEFM0H0rN4sSxSbz6INLLAvo
vxvbcgkFEQ6bqIUMl1/5YjfAV20oRnTVvU9VFiniY8NjPe5j/mkw7X/8YbgYcLjFK47XcPH2v79r
qupSwym74l5+YbheP/3bz85fZxPAkMoJQNiGefHa0wbVurMvsvtMHDgiiX9rAHCn8LsK4D4LhRnb
3MXubJqjAZPC1O77wV1FZzwcH9yd339tG54fYgfMZxZiyItnvYoG8sR83bz3puRZhArFTf5vTnpm
xIQeAQgi+BOGMv/8/gcImZ8oWD/1mRQYRC3EogrIjx8sqcvHD2QDpsMF4cA3oVtysaQqoomNHvbn
mRSFeEvX/h9/5os/f/FQNC54TW3586r37F0ovb//+csnm09PH4bfmgJQseVe3KKxyvxIyKE8C3PY
tmjAeoHb4JnUgQ9+7p9W4nePHmxwHnBGmJjPuV8XCyovYbgnc6LOFqBVDin6sTYxPZotmtSiy24X
mSFjhFPT4P2bR0qP4RlX1L/1nVgSNqoRqJG0nchIuWyqJKVhZk019vfB3td2ufavT83y59m9eBwX
LMFlQ1DXqhDdlNnfSzF/NUvzBRLS33+w35cbfnfeytC0lvTDS5pGqjdV0Eunu0/scf9ZY7Lw97+/
/ODvfqafzztvSNYyobLOxaY1DiPyZbath5TAb5KOTgzPNtiJ1oB3Dk1CSr3GqO3v17zoo/5WaFwi
L1AMx+Eg8wyaVg0iwIivatdaVVP4lgxEJI0l0yoEa0etaE5Z2Z0/uPyyVf73O//f5fHBOzwEkiTJ
9/vEpKIWAWTAFLCqj7wdXroZkT86G2h50abvfYveC0Y2gHhHq4sfNQZLH3yEP5VabONU9uy4kGAu
aoUoqZXeMsQ6A+a8GTWAmGmMRkTOP5xifqFaIW8t/DqO9XUxmhuzBiLM+BU1TPw11izyYRaRqk7u
rLPWZX1CEPzBPvTHD6jTEZSKMldcUtW6PsA3ipPgDPP0bM0jkgvXXbUGiqocE5NFBENttd/wa3xQ
e/xxcTCgg65Kv9tik3r/6zRloydGnGbnBPsWTNlVTf4IndhtZj7xhKn+i9NcaeMHG8XFfvWfRfHr
ZS823onZTliXLArfGOkp7av+dRy+TMHZDN1NNL74hI+kzS1KHXyo4QdPufv+Mfz96hdvR5ApBRa3
LDtrCbNU7LGn1K5Mhjs4qazstbcw7bZBTpcgxDuBNuEbw93vaW89mKm9dpTwqpk0R0xc7EIHQzAk
HvUSv0T1bQhrDZGCuDPpzoFoJqt84Br1nN05i4SDbuYOGB1xRdLxpr77UWQYpcw8gC+AF5NWrA7h
lNDKbZzjQF98TOEIcG2eXzC9nJwEyZEzlHg6G6LaQ29q841SLJiAXWSQ477zSzrFKn1K/eDRysWd
n5RrnOpg/Mcc+dK00cv86FT61piqh8FyPbdAVTLmzrwaMiIoyz6EgMVszsBGvCa+nuadHm+qQu5q
S37vK+MrXi+sr0O7hYW6rmmvRehSEb4gug6CxypqunXcyE+kL55s53vCkJ9m7bNlLGLert8RXcBk
EOEl/HMdvVV/NRXGIzlXV3lcbQvklusej3fZBPcfbATvX8j/+8Mzz6H+olCVl88Z+wC9SbqJZ+J7
7xghgzRzxxIdk3YcA7kLJzxSGf4ma97BMz/po/8URsNaR5bAsO1r3mlnHC4f7ZDLrv9+h0TqyrTp
Z7UGLeRie1IFA2l4p+U5qd5MDoD8Tgb6FU1/qmLPRU6hTV/b/lF1dKzq3Qe35PdnAdkTwzWT07W1
/NP7DUCgpuutKaFG6bX8NCMG85Qm623UGjNC1VH8qJFCvc5ui/nDrsvbNp1fEVeEx1kXYqulyjp2
g9ve1tWEaS0K2qPB7METQ9K9/f2zLmEnv90oy6BcBkRDUX4Jm3DwY6DQNItz7R6i/i0qPjkz8Ah3
yZu8M1CqxN11IL6gXV0V1Y2yxWsN/dCcIeuPtz5EFAw3G+V8zRMUfvmPkWSBVKt5drFRp8wWQUsE
6moUEU3x5M6N/4mMsqy+ZfDHiXL5rWn+XOy1EbxiRmpTeZ6N9uRPyV0SkYIwMND9YIP7w65OnaRT
YDBmBM5xWYjBe9RriWbwTLqQXIY14RvKnXTfavbbmI/ZbeQa43VsoQNAko7NIBqND2rfP6wrhz2M
AxqVFG2uixOUZRPZ6XdNeY6q52kw70k6Q4VDooi9d9Nvhkg/eMn//grlK/P+pHFjMlhzLh4iTQSF
MBNubpC71jdjmFM0NwABA7sN92YxyidSlHM0tzqOhxZpw9/X5h+/rqLuXRJ0gKFc/Laa6FANVnnJ
SULg5Ga2uQqK/D5qs2zVT+JgBPmmc60Pnt739erPFeWQkmnSoOWJUPLiS5Nk6jMnWW4yyah+Q4fC
Hv+9QuDG/vcaPx/KX9qVke2X2ty35dmQOxcpRTsZ69J8RsaMoW7c9O4216PD1OUfLKDljl3sinRJ
Fa04Q9G4uqwbS6XjuvYd7qjuPvaOjtqsf5rR4P39h9N/vw7luEWbniEp/ebLvl8Voa6WuV2fG928
bfz8SSNqZMR6HND1weezAfD0CG/j0Bo1QQozFXS9RdvWE09d3g+J/sFKWjbc99/7/edZVtov9zsd
ymyaHaemIrs1G3YnVg5yaxJvam9IHv/+7X9/IS4XIziTliDF8SUDa4RKNOOLw5IWRQdRoG/v2sPs
ZIQoftSw+cOldAA/NB6XNqS4bHtHE/vfhJKNEI74wTIL95zopesFsfwR+JP9wV38w6/K1Uh5AuGk
Ftjv+7sIMxi8d98uV6PYKhtP2Pk2kx9sOr8/9RxF6dsBlSOzlDbU+6tAb4q6Nhybc2nW2ybrvtoA
BEzlsAsQuNE2V1hUPngsfn/kl0sCWloeenrVF4+8NtV2OupcMpkHCUlD106i0oZPf18Xf7wK+EIO
TUI4vx3alAtqGcswjZEyPxOb86BU+MG9+zk6uljodNzpwCBONkxsgu9vHqJyAxvYTG8n+1HLYl2R
ohJUb6PDEbBE5zBujPw8YxmLSdb+96/366UvnjGFVSdwnOV3a8p9pbeoDXvcQ3+/yB+W4NIJ4e0H
woe4rovFkZf4qJC4m3d231cAmJR1jVs9O5EkP39QWfz+bFG5wbGDpkhD8befS4t7t5msODp3pj2z
8JB1hwpq0sQYm8TtZP5g07zYo1DAETznKMRRQtIqudw2koB+dlf007nXwclqeVbu5o6MtiSdyq2L
fIdDRaM+GKX+dlHUxYzNMGLDCFjQeu/Xi5/KFM9TZ58dv+k8X3c58IRTcurNwfZG7u8xGbTko1W6
/NVfVilQVUH3cemlggZiGL/8yr9sx6qidZKOQjtLtN4HUeuJ17agILpCByzUBPqtZkfDJw6UcJMo
lY9O0CTZuu6T5GW2E2yZhD3Ga7cb0nNUAsrIsCzczUFEpTIW4bFASvD3dXfx7EoUc3SYKJNByAOY
ci/u0xhHbh2YGX8fxJAV7nr58PcLXKy2iwtQ5b+/JQbmY6e3qHUCqyQZCTkiKRm+QSZZ9hEg9OIZ
+s+lkJfR9KN1xm/w/lL/Q9h57EbOpFn0iQgwyAiaLU1apbzfECoZeu/59HOyNwPMDDDLH13VpRST
EZ+591yuWhQ7ragf6g0Dw3dWeOXy/618/8+P89//xv8c+k19Dp4FtfEDph0p30AxoJuJTPP/OQ6Y
qPyvb/D1yfz3v/Q/a1RbJ/siKs36QRdljd7adW4L0o6DpWUNQC469nK+brc5xvhzL40vJtNaKGwE
P6rtsqC5Jqtmkr8APs85dq1AYlz2V0VwwRT7IE3SPmQjNQ+3qoTVE1fOXyoq61DP9gf0B/bAzfab
a5r9kCHeC7K1bVUwJjZD4dRUA7gRwz1UZQGSsIvzMMF7tOtm0EQcIVdRfiIImxe2F6uZMFbsYVgO
X0ge9FewfgGO22aPUPnbGToS+2irfGLePhHm/Mx4C8JsaYewTHsQWL3EObbN1i8SOJo1I4c8wHB7
X+aA7RQtDeSeLHnYlvVUbdfokUH3HQAFGhYE2AFWbzh+nVTSn9uxeR51tPIXcATXkLAOeRD2FDAM
qRy81IAGYuSW67mirQJbQWXgvHbBwUCpyY0lOlgqa+6Nuvg2y1iGWADsDxtDKhzavN5XbTLexZqO
EthAksVOBaucPsxB75RG2KecOjphzH5CvFqoWYN67M2pP+sNBs5qpAKAlNMccyD4npG28iBEVH/Y
Q9zv1Ty2oW3gmnRrZPNOYtqnSoxusBWFFnYYUQObdKQg6qbPXsYWcTij+Isk0AmjU/PL2loGRuh1
GQFogZBaZcetuV015V0TYaIh/DBMp5Go4zYWEIjXufUQnal93AI2ct1qeKkHSwZ5WUXA9IB13RRz
YtwYcfnXCh16x1Y7x2mcatLYQNB1WwZGscLLjnfFACjJ2z+nzvKZTi7oIIzQoe5EVrhWqXloJF5A
hOfdJc0d51TO3XBQ7sqqllUnj9IS5yRu//G9sHeFsZof8WZhhTEgHE1jbB9b1K1ePKxFmHXrjzET
5xuj01yfW0LTgy5haNYkyXQbRU20Jw0tI+JhU4dlXH+QkGs4aMn40ZyqDSw4DZCqCyhrDXLGPVFT
Wej01XDsLURWc4MMN72Z8lNKjtqETAdVu+3hhjX2yKjjQ0Uc0CGqR3heQC1Q2Bcm/qtZkiOdj3/d
rH22ZPn52NqifWR3xm0vS6Z+fZNwLq72OyyZ1fL6osQXnLKrzpdu2/dFZyMb7wW+WfKopjTR7qu5
ds7oeYbdoDKiWgz8C+OYLucZwA36SSB5Q9LGl96Wv5qrI3d3BuWLFn/WVGC+lrn9uYiMGTW1rl+h
/t4V7Hy9aBDLUaTlwnVpppcuT6ZjH4noMYq39EjAKeD/pa3v3BUrrbtBx8S2CJCxAiivGdjrpYTA
kuNXDMsiFfhrTec2HYjASXHV7J1EfVuQM/HoIYLLW+cf7MQrQF5K38kNPCxlRH9RN90ZuzmXnh5f
ZhAXxypymLfiBGUEktw7+rQESe1Ur3Fp2Z7Jf+5MOapgAVq3I/LdxjhWb4wnNbx6WYSPSpuNXXP1
2iqyHoN21MkFcLFkp8bVrrhgDyqLK8euZDCFyja+sfhPP+1hIiVjnYJa65rvWMOJC/gLvKK0NYYT
Y7v6g7JR4VtEa/bX8AHHuSZ9Es5jDk6FkjZfkP+TdU2qGnkJU1wHyaBbeG+G/mxFqfTQAE7+HLfj
U8yAbDdcnbdjs9WnhKDn/UQsoW/VW4vrfmOyn7eRx5+I7sUGyUdPmo9sTE0/X2MAEn0q+ZE7+j8T
mBasigGIHLrxJAElQ/pTRApr64Z1ioZvgzC2K7W8ZcxayX9ltOh+i3/KT1v7s8ME6ss0/5mr/rfB
4MNuIfuZlPZmNiRei8Uk7bKMwM7xQSfWh6QUtt9KMbOxjajxxTiCbDWzLNigXKPtbJInusrci2yo
MtWgPXf5wo/ZWoQYiQSZIVmiyFVBd8XXyMam7PBxEhq/t6BIeHNL4TBJGbNzgXlUTSuKLjAG/Qt/
kDexSBe8vYSQglnQi5fU7vEOqbZ4tcvyxUKt+TaOWnmeseyd1q2OzzFk+RZbLGip8apzta+cBWxp
2reMHTcoKyyMWA0Rfrox+k5Xw85Eux+IxLVOVWz/Sgct1oaL96a3XchjhKZ5FME6M/B+wWNOixd3
E9tVqyFvdJYynDICGXXekx2kBOsxG8W8R2DUX4CfDbdNI7MT6Z+gyyhob6iU8yBfkhlbq/rjEGqC
iSQPjjtSbSZrQOCcO9mumdx1D9pl2SUsivhqky8rY5xiGMewc0pz9blrt5MxjXOw9b3x1GSJNSFV
HkfI2WAr9ynCbDxCbvYqo55b3ahV9a01QE08QF+YumTHL1Of44dsuWJ5jQnHnsuSy62dLzerBg8u
JgwQd0O0X9Q5WCPCOjwDLyVoUJnfQO9/t3v1ocbxdVVQYTqzSB9hW+Z4GagB1UTJYBF36cHY6c7F
qMWk28MccDH4+kNv0pIvOd6XOVquSJ6uxIqUCmkeooIY3GCNVXeqGpLqrvIcDGBxfGfw1Ng1gIi3
84qsG0rc3VBgPaqu9B44+IVHnxV5BVsl37ZHCChJVXgFESqnxZbLzujM7NjjzbudcsmqMZYQaSP5
W7Zsu3pMiSd9GIZwFoXzHomJvI60rA+FYhuCT8DcORAXApbvxnsPTA3yEVoyPDebet5WB9/zKDP8
M7GYHkv4RHzn9eoiJMaFWSv+mo0DMsmQK/a61cFb1dK7rUZyXaopP7AZ2e4a9vT8z2Yf30hrRqyN
BfS8Xsem8KfigBsveiLHUO5j1cv9oIMAKzCo40Yam9eqZWA1lq3j86OKnYbQbT9UOCj9Whs64MyT
e4cXne/x2rrfTofVwek0EcBpc+/h6Dqh1GcE08vA21pQPAFtTjC6Nq9GpQ1fFu5DvFn5WsJc3Ihf
XvSNw56wUQgGctYfRNtGz9EYwxoZ22WfVyIKYrdaQytmqeZWG6dy5BDmorRy3G/DGj/rcEweuwXl
4Gw2Dm8lO6SkjOxjE09RSDvZPJNjh5wQaUU4aJxAgJnYCi5mtkOO7OxTR8+CrCW8enaZb2ej82RV
PdSpiBoymZ25Jg+q/TVxEUHhLGb0sfjuC2H96pIVWFtR0vYdWz6dOzj2iimv/0FpVTs2WaRIawjS
02wjcWrdujt9mNAfZy4fGHV3XZ6zVAzPrbt+Wb3eUwKNP+sCH21dzO4ydYYe5Lr4WdT1yS3M16zG
wD43O2TcgLgA6LEmh2Vh08NCCieFw9netIm4TVjIeFrFieoM5KI3nWJDgE92J1exPEXL2vhawhuZ
FMXLjAYe5EY2BFUrrNBAsVruvhs9edaRy4I6pjfHj7Lu55YQoBkOhacT8rhHiY3TJltzVjiW2AFq
W0JQcAUmgagIkY5hHetjiDQOxe95VYK+ISuGU5oW7aNqy+zQLpbpA6KaL7Crhy9+2evemHLsbDPI
+zCz/9Mltz0feynOxCdluJzz6BlrOU53LIr7ihYWhqIDmJbagzxnQvbO5HmOb0PtgHVF0xy4TeVc
0LLHO7VRM5mNNdxDyKIJ0MHbf/YZDccu79b5oQFe0VGlTu0HQUE3y6I+zWyezZ9MmrN4Vu2Qmuz1
zbo4pCDaop3Su/oTl+31y5hPkAl608TbrqawtYZroE6lCPMdF2Cl0lmm5bUHi3SxZq7lyZK2V2Lt
P6oB02hpuwm53NIKXaepD+QyW54S2kfRD7lXtqm728jp+8pbQd/ilEmKHRIXrR+n1dUfmOlUUa6e
ethzBi8qYPb7xWDmR2YFaziVWXIvGsKJMAd09lOSEhQuOvk0zfhY4oTNF2e9c2+lGHAiG0Zo27U4
ryCH28MHUkP0kOw6nFND5Xc0Jy3dtZAljlnB2l2jpA4Ks2+CdJp/gJEof0169Px9DtBLAh9lqFWC
e6bm0a3cxeHamMessd9c1D873en49HOHv5bTzKuS6KOIhsqXuTSAxRpZkM/XcxA/qddYWULH5Fwz
JdfkUg42BE7DjsrbEkZVFhBimVPVOxo/qSioYQCWcFyqbL2AgAHbJjK1XRzR3Odt8THCcDvMFl5M
bzRxWWqF28FPgL5jL+S3J3AIQtSD5Q6MJVcDpF0MkXw7sdEmr5QBDI4Ak/5YSbx823o03a/s6g/8
HyzQcgaSXGsEKX68KQH42Z4iDgRRvw8lTlWjckx4R4t9MLbE9LQI2hclx3Q00tG+y6OOl7y6Ahcn
YhdAe7Vl0JEQGzZO5N4xt4KdpvqP2LZ/tYKBo0EHcloIantzDUfbd6tWf7krkd0pW6wAb0HjJwP4
C60kxdWuIo21p4lxlAPBV1qrHTDIMfti2efpwOiDNoq7G2vGGqGbRH45KFW8hqbe8LKaGg98obYn
RZRYLguk273eL44Hs8cIRQRXSMXZ5pU5xEOC1hhzmfbmQ+oRgZtUv24MSKSpQYeLKpZeReUWpBK/
Spaka5Bg9cEQpcmgdsft3lCrcSShHA0Nd9QlNnOLHsNtGJ113V6qJr7peoXpvlQO4L90vMtLNe4R
mI2fgNKds7Vk2u2Mj5EnlU67Esz/e8IxcwZPkAfZkgOJ5etk3FPUQt+oE7h3bj0+QXr7neauOybD
5HpsxLYbI3kaix0xf5lP68OjMHLxQfE6cb5Q8zSaGvx57NkRD40dEoqdBkZsKE8MDS0fRtk8SJMk
D/TVcd9lbWFNV7AV/m2R/YWran6Jjao+DkojDEAv1zo9stKAU6RaAa3eSQbrL8nVciT+1yTRNSvC
QmfD3DQRegmBwzUs176+7QfjxzJN7QRmb/GKbTKwWODo471KYRVMvPcbAQ7wJazPyrKHg1nUDEhs
SeB91mEwr002jFXGcg5n8qurr282ZiTqqhXYX99Q3WmFtrdHMvzycgGXV1GtosMCiZTXeHlIKuC9
A66C8bcHkbA9MLqYUKghFWHVbN2ZE4671GbRl7VkBqSlnhxSGcUHp626x8Rw7Cc+lOlZNl/L1EE1
1M+fIMnw60ls2joFlMcMF1DIMI3hnJfybUybNFyHwvwcEsO4dbPcSL22j52/bShIV+M0PU8EKXMk
9qCD9OgN8xjqiEQjZY9jNBgkzLWq6IxD705xgN3239blUwj6Bje3Y3JuInXcZa4d4Yhr/i1wwV4Y
LYGyITNtx4AeWpvkEa/rKh8rO3kh1JV8SY2UXVyjNa70tQyYOZq4BsffmRw6vxF5c0jGTnLw8PT0
ZDSO9ar6RwLXtTNMEvsMRzm5tWWx7crcycMN+jHz2oaPIa4dv/bh1mZ9h8iQKnWoOoZ6krEFybpE
8n5zq/wS1QL9ChGEL1dM84O2YDiblRtYV6lQnKY2lydU+daa6zs71bAyVlAZCLMlaUJYCfkZRhvG
uvvF4rjdaWO10Biq/mubmD6iFqWs6uedIevylopwelsqyFlmRwYwDWMNy1B1+6gc8yuehIZga6z8
g/i0eFdVkwiMVZUhrQyhBfqKpb0Ziuww1DDWY9v4A/WBuq7ZNr9pFSA76fw1jd7CXS7yE2etuqAd
qgI5zAii4tjsHltCr+ndiwEHXydh3mIs2TnYgn0NgPeuwdXomVn5D/Vrwmvb/SQLtBkQB8I8WRXf
/nET31dbP6G2DbM5QNKU0uQ//OYRPrW6V+KuxNYfgtBmECcnMxiHK0w0c27sDSiwiQjz5DocCky0
RtKOcgc+BWALtt8AvbREey3WXn+YTJE8dL1ZXdzcsd+xSTKZoiMlM1xBfd8AHYCMUQdp9+vVM2uG
MOHLUFqQHXWDSk2LRwMuVt2XH8NgRWdohN0hIezwEIk+uQfW2AcVsYf7hcfij9lsnM2JRxNbMYe4
3qqwngFrlYR57+uMwC8D/AEcP4G31AQBTxpdvf9PlkgX97ut2r60ZLQZuDaLdRxmmeywnECfomLb
iR5CQ99o84EtHFwtJ+FxFDPJJam0jvMiD06TPrcWsIak7sewkAPNmJ5kR9bi7a0LDv1kMJo9b4BP
uVI6If+mwm4+LGd4j0iFPgtoYPu8h4i0pNlP3C8zPz4DX7ldswujYcQrm/YRDBlrCVh6MqJqG2DV
dq7fAZ7n/VbQDtbY1cOyNocDL6e5I+xEYgI0mpNGovqTEWX2+7I5/+xq4fuic97gIh12tQ0GatEq
5yhVW3OWtNVzrzl9YEgKCr0ib0nkWvoxGSSME0ha+CrVgCRT9PmkuGMLbQr8iKXWvGzpQOQCEwng
8dYQRU88DOK0x6JxCQGFzmCLBiCzhfRP9Jb6WDc1nRQHBszCxYAH3enzC1edvE50jSNiC/0uaRhK
UAJNh3WyrxhHrkjY0mw7JQSYsqHuV8zafzKULYbHPI7iOonBr1RjUf4xckUQ5nScyOu4WBeHNKdH
KvAuMFVuvS4SlXQGxoSUx4iUEmJqdzjbAD9Ivtl33aIVQWwvNXOLofOdaF2I7BgmdRktpnCbAdKQ
oNR3XKmoApb2F7PlfCDnB8rKMg/II3QsTTsWE+B/5qbamcJMLkZXz/BibcjILqj1DjvIm7XKd5Zn
OoVa86nypAdJ0NLzw7AZjrJF6KkRXGtE0fhjlq6ImeLigmWD2QwnxwVMVeFxwKk0dO9GaUDG6co+
mPBiG9X7Fek3909GLbkahkr9ORz6N3Y5f6DYbE5k+YDhZ8bE6PIjLREdLzHxPowMBp/8HjpJomJC
mMicv9S9H5kNKcsocTePg509TaLuWA20jBW6yt5FWZUc5kYYrB3QghDQUp56iwUrr5xKED+OVg06
bXTPjSuaD7U1XQR5vTd2q0xfRjehPTHnj6S5UsAlvz+fG0A+OUwJYCiPRRogx9+gX5elBP9cmpGn
Z9Fjk8zzJSG7NAuZQ7f9S4qSetxlQze8mIYcfb1PXYhKPekHbWLqJximznEBBfsWdXof8NqygbT6
6BivDIsNN3llg6D7lRMThkK23D6CGHCgsYmOeAREoLKY5OaadCDy8gZfi/tin40zkzvi5q/YWxW0
TvOv1Kt/eV0KHwQphnxlM1k7TzSSXVhE433hQKMcHbjX5LhkdEuJEbZgnxjr5v9GwbE4NWVxTWlm
iaKPdvTW6mtNEb247YF4i9DNPpmb1dFNVY22eYFhPaMdnYY03XesgG833L0InmS6R1JHvDPYHaJQ
OwZcpSA5wNKsny0HAlxh5MH9X39HRXydRr52b2V2ttqdeLp+ABTPQV3vLOsswafB/oeyJRc4Cdwi
Xrapp7YFYVFHxMAIsxV7S8DGHVgigaAC2l1WDUwDyTGxNuNwspGyb/GkeWuWv2AAuA7aOrHLCkc9
Elv1bzXEec3z540Xfq8jZiTlhFl8AV6eNLeLnFdBNFFPGoie/gJqxrJhn+3pvsR7qABcMuQ0SouS
vSyi941q7GKU7Hd8e9WSv0bO43NmOf2nAEgXuCtwBdzfYuN+dzIZZuUwPdi6uZ0cI/10zP41bnQ4
8QXIiUFMTL9sDfr7Unc84Cr1XWivz2YNfcKT8Oruxkafz7KG2sZIePbqVMNEpjGIrlLGEWNVx0x9
h454appSUEysR0xYnuYEDx8oxOwVFXlChWCiz5yoYLPBKbzy2/LlDGNqaoyJWIQx3QHoQqPcl+Sx
rFUCvpUJDckj3GrSHp/7hT1Kmyb2ucjWD85zY2+z6vA59vQ7sOxZECGO8Ss0yBYvPuZw+mt2TAk9
+ZfEzMeC0LjOfbh7vKKc+t8So4ln5k4d1j21GvgFsqjm+HexlyQkkWurQtYb7y3nj89iBaJVtHwR
0ACFkMkQSxidkgQw9M7QJC1h2iz6j9D6/twMADEyEni8mNmN100k/zJ4gvXOoODBXOvhMUsT1N6T
LsxH2ygrSuOtaf21mj9NjqmggDjuw0b6ImedfathtSsz2lEC3s7klxE74sK+pr4ojhJ+EPWvphU+
Z7G1QppVkoWJiyS7FwkmbcFGtoxyOvPiQ4/jFoh/5p4YOf8bkpFhr+NcN5QRDpFM9NEaFMM0PLVA
n0HU5B2cM2iWaUGEtLLj5Hlq4vGuKrsvQPhGKFsX6WHGVU0dR7wuVNsJbq/drSxfxjdZEpYAjLO8
aGNXNufSyMuLzgbJRlk+LGB+p2yXTyR6adAKuNqT6maKluihYYYPzK+iVtTH4WXGTR+YmbbAq2+u
KRLGay0Z6a0G/v5Rqey02W5+svRrud3xLFik0jsbcbtr4zwJOncYdt1kdwcWNaRptVWyo+aApFG7
BidfpXsuY/UgytQ7yaqvyLscXuo+Cbc0Mg6kfKmDuxjUb9GwODtWlOvjZKLwGuzZPALQWMK578ub
eunAf/bOFiCiWaGUQnPLzdglLM1CACut5aJtrnO2Y/4GOcmfdQ93cckFewDdIHO+74iHIbndp+/l
zISg+5CILukCPbI61+v0PL50INbZydiGxxodJncf3XOYSFKyInGyRJEfpkGmhysDmOaGTEiRuTQI
JJGE+QLBGi08OasrEyxgUsg4FQIDlPodG0CCsVTSfkghKi+9ZkwtTHF3Q8xMfMpgxbvUKd6UN+XJ
oDBiuxHn/iLa/rzgcDnrKjW+ctKw+CPI1ecOqhlg1vrg4OR7ENRn+zgbH3LSWPeZ1ZJ+IQtxGbKr
aFuaUwBndTsjn5Yny1LNUWo4HWonItCsS7vPJE2bkOlc4UsqUX9zS4PrhXuAKIyccBx9ejInFjIA
ZfozKQcdON+hD1W1cZYkAlm3UMTANdvAJ13JjnLzbTu4bmyF0yST/VzMrJi3t62dugM5JXVoT3J8
5LBeWRfhb8wwnh5MEaU3jdE1Z4Ax8CTNqX1oVOaw1VpHiryNbWwbZ3d9Nz9JCs+DtpgMxQZNEi94
3U5L/Uu5XX9ZJdaKyh6sY78a61MzjUybKDB8m6KmgopmJll51yUWr4U7/6SAS97jubISb73iLayc
c6GZ459yWq1d7qQR3fOcs9TW+QvTFYZYzfKBhiL+GpRZ7Qm4I3VpyFnqxoRh55k93aIdBu6vtzr3
WdSi4YrdE5FW7okr2TjGedag9y3h9DQ5YQhcy1ufr3ti6LqAGr8lebqZL5Uo8wOHyHgtEzWfpCBK
5VFbD0JrKiQNFvXxWkPUntfEszL1UjSju2fF050aq78my7U63e+ECcMa4IZGLkSZOvK1dF5umyWu
AX9fyeOmWxNV5P4RbPnd0ZOwn/5WJgFOlqMVb7Mp84dpXWdf7+IxNLmE7wiVlWE+sdo1VFydMjdX
J4Bz6T4r85dM2gWNqNDPvTIWfgEDLJoqByrDxoZ1E5o2a0ZSx/ZqPRoqit/yeP2phvYDS03iCyoA
v6x7JmYTpQA7QVo/rVNk8aoORYut38URkmXXzvtdrTbDIw7HCFJOoktV9ImXrysLcmt5meqi32tu
QvYOu9Pb2YpKaNxCeyXL6ogS83atRbpjE3BLuqaz2yb1ORlDEqiVm9YRfMVB3iU3Lk91T58mbl1I
hg9oV3NfLlCkiCZ2d9FYOD8UbAKuqV2zL8pBKGlOd1x7aDvmqj5hJDUH9KXISdwIyPS4mF5Fb7xL
SETlVTA/HSy5bAG7FpTttTdr9fdNzumNW0XjiaYGRwPL8NTDTjKjQGM6kKK594Ws+Lo0mflAXFx+
EQ0g0S3BILQlSRuKtCEzsu7EnXFdHbgV3aFEHecpi6RFrMzlgxVbDiyG+a2lZA/AUnaIAq5hTKJX
hy1yWb9bmvyL8MdeXwSEJnb2CpF18jdb+1GWboPVbD7cBcJNMo/jJefkPmQanyY2GQA1vXxFR5Bc
PUnbYSOs17e28sGZt+HN4icLGE7xwHUjOmuEQAb5kHyg4AEGLdWzMaV2IOJkfnZq2+ZDQDBWObMl
YFTDsRnsbdeDLnKG6bWO2CVmM/FQohtTQDquG7D2iHynm8rQTcRwNMZiuB/1aNj3eVo9g0gzA9J1
DF/EitRFsIGVH7Wz9akMvT9Mzmq+xxBFXrTGiUF91kQqsjVxsIMVitoWqVRPaxU6CbPCtb1WRJ0F
m76xxofOrLbHaZrwFzGLInjhStUV+cW02v6LdLTqhrGUZMVvR88wo3h12xlsZlz5My0Du022YDSf
nf6d9w4dD86pf9sQte+FcLbDkmT2zkxMpotsHmtN+rWLOAu0CvX671DPb4kWPxNBRkbHVZ+zFIwD
YRc5aNCs+dWJ+RcANNZh27NApD0aA4l1905lc/dPH9rpVeh0PhndrlfUC5BIHcCUGLhle0fTb2kW
Y2ICRtsf8xk4LqiSwLVHEcYu4oMlqmKAZZbxLEbzV1duhryfQOXFMDNfiDZ6cHE9eb2qBSHx2CIH
iwUGORIE+RhUPWhPwTuzrjgIs2GZr03ZnRnNfOEyqpO+7LLRmyC+vyODMnbpZL84vWU8mrIxDnRe
qHOsvOWAb7hZHBXdRFm77da5zMiMiZ5SqKVnVoXly6CQVVSrU9wI64QqilylXMveyAex/aa2iTet
6X6kg5iMBYX+aOafKGUZ5zyAUqMc8DteVp3hcwqdKWfpP79m5U4gJ2J/eGmr70lkt9G2AkO+J3Mb
R79unBnTkD1N3RL/AKPnqmT0W0DKu+70ncu4viBk3CmrO0jrmYQb0sp4KdVTI85K3djVXZycnPQA
RDplhaQD2XWdg2qp8m6I0IgINXHLivZHemX6LgmCMjV+vYetOFjlj2s/0HZ5qU7n0N8wiBQbrZB+
Hhh9VmOYdlwqMJ54Wl+V/VDrLyY9VXWXpPvepohVx7UmHqj4LedDwRCq13yjZ0FV36xMldKjWO4H
hkwjG8ZiGliKMI/jauuGPyBi1Ai/vRaAC+/Gm6X8GfFAGtHtFn+LsiMWi0AdF7VK0u3i+jmW71p7
I5rsqFhUW/LBbt0dt95NHV3VNXXY8JuHEB0QSnrWx93S/6zML1SOjJG+Sp9fVyZTfRzOE/ICGiOQ
dxWT7WI+iOwk17OTsGuVRaDkQS8equa54tXpaLQvzsCgH0DoNBRBYxKU7vjO4AT19HN9albyR5NJ
+ijO5o0EjlA5d3X3pnNexk1+yo39LM6kAh3LAlQqTTQnw6h/ZwlZk4hQBdzmFQLg/BTFWJdGAMHL
DyeQV0J6HJnFyebUzdw74PdzDOt69VpbR4tJBMmZXhrNXmueEpRGfGO4RwJ+6jzZteJeI09XfsT1
fSGOQ/JzZctjLvJnxS/wohkES13c8rr9+mDGMtsPLpiaXhEB/y3F87q8YoHyWHP08hI5+4Y1FvJ2
DTHOsM/Qz5QqHMRPgUqx5FYFdJ5uGslmlzq6TSUZWmi18ovDPW6RYSV7vd3VtLvw99F+lbXWscGd
5EsyqerIdPfLyI38FsZmaG90V/llJi/aIZyP4mvoFqRQ8t4hfrw0SW8uiPDl0IGmbt1ERntOoFyK
4lDYlTcTzAaXjiQHcn2ACSHOZblU5oG9XEzipiRHnvsytZy8Lnu1gkFq5MnpBVJ5AJHIb6kGs3yf
sleecZWhYj2scYqN8Wkh/6u8WETrLDT4qn/P4IaDXGG/65iXHEKSm8N0G+7U8qK7j220zxBgbs0f
88m91r3q26PhvsTdfiv+ZhIoWGDVrbjazg/6lKFG21+zTQwFtX79SNuXlJTHST9E8XK0Zt3PkW60
NY5ZF0g/Q3uKBTYIxxXVjUT+5pJd0FVPvXjtTcpL7UBte6yNa6AG4SHprxxdNvYlIQG48sgKbabK
K61/C/TDMrvZeFpjihaEkc4a+aoqmCdp94iKAoCXiyoD1/0hrI/r9962fhD/+XECfd+GH8jAfTP2
I+SrjON2ZSd/vKog2U2WycVdBRUJByLfAZqmQCuqMO211wn5GRhfz4kecnW/JPkhNz8NRO1rBYaY
4WvcfNZTjD7rGbTi9SpcriMAaQaFhhKg8VyCaLKCirQUSFOeyabV6RRJsajWiyRX0sQasURvykWZ
kUSnCLiyHXlD+mNrBKqYoZadW+LDnCurc7oXEAqnjk04CyNKVs79NiAm/tyRpLUSjZioIDZfq5pA
dH4jCw0PgoDaghu0Y+nJA3u24h634y2QYol1N3Y+B+MqQ11u83UISi36109NkCcsGaqLtR618m2c
v5V+WMu9yOBOgvZ0v2p1jxHYT2EK5yZ4VOvU0SdWal+RFDWT1pUL3L8P3KsppEXlF7PmL/b3xpk7
t99d/myrG9oLTzUf8fiBlCxUqAZQMCC5vN0yNOyHWbs4ywFn+eDwPtyPZHOV71r9wdQqaCQ9rv2l
9U8xb8qQ7spyb2Sv/fRtV81+RWKL2AB925OEoNOiL6y0kczj/yLpvJobVbo1/IuoIjQN3AqhbFvO
9r6hPA7EJjfp159H37nbtWvKo7Gge6035hzZhNOpL5FcvZ401foIP4Ob/7lv3hf/rKh2+J9bmXYf
1j9+MCrG8V/jXm8tioFxcOVTOf9BftT9D/raA5nl7M9qY9o/aqEyMtgv7SVvuTw5xQcisT1kik6+
X9WLBkfJ1gfpXrnddszTIdkG8V8LZPJHoDGdw78D2SjJWz4+msuHQiViDWeDISvxguFwExYjz8g4
kSRJzDnCpYjGq+FU0ty059sfSFet6YF3ZHpunfI64Y7ii093zC+hnB7HCeWgBiNU91YAApnjRXvL
JgpB3W9v/u0RoOTkirszUdBrcuuMingYwiX/NeAdfIqdBrTVUyq2KEgX19gDLtJT8o6kLJLxek/3
0H6d5UNMSze8dmQVeNRROZVSfy6Ws+uTo/I/4AtYpcudct/T+FfeD2QTmurQf/nHdniQDf/jzK68
GdV+gJFbx+Q4pUdJjUJDoHO6Xm56nnF5dThVC8WZcTsgxI/inqKRnGCpq6fwhlE3Vz/51HY0BV/y
J4dYQOMgYXdVUW4l9c2cLb6F+2b9TNznXl/y4JeahXI8JfOF6sKNHO5ubxqMNC/RMWDitu+z5im2
IeRdL6KCjZ/2W5fRwpQHVjL1/wIQMUgUrp4u7BKSsLOvvLhr0B4Qe7DKSPvvhntv2w+Ldex6Vlnz
IGZvN3JtOP7JMuAj+p3I7yUcybQ+Ik5Fl36/dE/L9OVZPDGfZfafkVI67yOopzCoMe50u4X9j0gS
Dc3xc/LOa30lYbOGGGzSy5RRvPkF9mNU84HsVdW+mA6qyy/TO0vxFE+vVBjVyXF1d116VoRarXu8
6qFQ9wHAbD09lPlVoLTNhv/KbOAhOLv+6+juZ26xLMGo8uraL0l+1ePFTGisRyU1fOTyRCSEXn3m
lSjDoMoTSozsU2BTeErc5U6OLu/jx2o9BDpikdu6wzf3EVw3WYTUxsW/s6Rfp7r4NCS7JUULZhl1
BMay54vhMS0IObXJP87FxjJ3ssUigy4q5nI2b4Vkd4oyrqQ+au8pN6fLaP+X6Hhf2gFQNa1l3T0b
TSi9jr2n2owwGLO5x1RIU2MTMaYzMINdswEY0qSLmbUkvafbZONxAfvVE45nxKevVHBz2uWnmbD8
sv/OUE2riiD36qis33T0Nq39nnMA2GaO/zMPwaQVA/wMm5hMv3pJt0a2YOFdHvJekQICiguopvjn
W/0bGW99Mx11cMVQwUiQ7FZ62hYmjtmLPJJwG/lsy3KXTf2TTigNWAWnTLLt4s/ZRbQ/vcbNXRm7
odHSAgZUtbp/Y6+2a/o8NV9xSkIJks6c86AGwuyMbWY+9IF7XYPiMjQ0owpurERtiMDCvmGHE0XE
gY0uUXLiafu1LXma65I8++RbODBW+W87VnARSPaR03Aj0kOvTyOmNqhtzlyi/gGcK35khbYlpgfY
AzzKu+dx/KDmTQ4PBOMjvuDEjndd9eNAsJMhC+X5V/uR1GJvxTFp0jmbeHtMPb0brZ+27Yh+pp3w
ltOjVXdsgEBNfDmkiqPnNT6MfD7WlT4iNQFdnZO/Lt77/sFC3WbQZ7TMXGTpy2KTJ1x3EcDfZcB+
vPdWFzn9X+NT5dm9DdJ5s4v2azXlpqTwWjg/rfpLXe/s0pSREL2hyo+py9jQ0bvBAsI1ryMVgtfG
4OJN37LgNbWtSHdoetd/M7qQ+KVa/oKWGjLcNtanJipX84nTg1iPtybvhS2xlP8llLp223w1D6M3
XrR8mdqdzJhViJ/JjY0FJczGY3Y/1Fnq9st1HlsawaHb0vnc1rvSetAewchH17OottjiwohQT4QD
M6Kssr2mk3NC1Webj0N31uLcQYvL9Ec5bjgDIQ/G0YYpbQByc+vV8+5Gw9oj/NyY7FIkTBAazTeP
WwVlQJjdNjKAG/02O5RmaBpay8fZ/6Fy7N9Kv4ZQgijd+9p5Qai6yeoZ3OeXM17E951xtryjyve6
oDOUzwZt7q5PgfunKX2GBSi7nUrfJy8mSZTTCBvSyeApgjGg9uQC/+y4v1XSoBR9gS7J0LlhXCGo
JS//zPnObF9ctKrVxcp5OPEJJua9bJB9HbpbeYp/bnp2H/cyqj9Hym1CyUkHXpW9SA3bRL9E015j
+VpMbjgu90MbQ/czlr1bKL8WckE8gHaWPh6APr7zSJmuq2c1vhnts989Tct+7B7ppQxBf8HQT27J
H2iuXf9ps8GI4Nxn5rEGzSgWJiB8hqp8o6D3Yc7uG+OMI5CK9qfSOyv5kRM/vy5D6EnqX6nySglo
pk9vteDlsd85gKuKlTplrjPzv5F6jUYfkuYupzgzq1lzub2r6iegZoMC9X1m7alVdGzq4knmTpZt
m1PumDQHnb2NlGngbIO8/s6mr2DgX4jqwHA+Kvtf24371Fm2jnmkMQJNF8/x6utHbdA8TAqrrBFs
EDM+dBU2wXG3UiUkW/wXgsKsYvonEPYtZkHCkr7g6joBN8QbrHxvVI6EKyc1WuriFAdg+4Z/j2Ew
XIvqUtYLfDkuR/AeymCyJbLH/tQT3cXvw0Pc4Be3Aq7u6hD2oi0DO1wbqRhnfyvCIjH//A5Jkj1H
ZIR/BgnmIbDYinr5UVV7hBUnb1gOA/005k3XRMEY2viBhPrCNhFJr99WbD906NDJRWcFC/ZOP1DG
fmsSGbdtJQ7twsvuLdPRr5MPPdcfQhiHYB0jX5qXuqaHtVlD4LCNXMoreGbkjPMJjP/TZUCUwXia
nPyRBsXtNC27rKHA3PZqgp0kwdDmcfCNiyqSc+oYuwr2fwOb8dsZcqfV/JQsJkQ+hNVkh6vbH3ve
mixAN6+cT5QvzBI03XAbd5usMELSep6FhwIslcfKaf+bCx+BeE1iQFAGJxq/qVYtQ1M7m9ZwopVo
95BAbOx9f4t6HPpnKUZG5LXa2MFtmys/oIeuU1bsrBmrgLec1jU5oIa7loERZk6wrzoLppLqHKu/
qxT0XgVJr7vDHMdXOxvJXCFxTa/9vV7VuTJGWr+rbWzSxQS4TG3y2eeA3iRrfEVReDcT5FMl7rvd
DJuRS3MobJx+6HLs5Iw9aauX/NUiFmu219d+7aOAP2OijtRLEgZzHgkOjpY+x3VZEejQ05ME6CvW
veFal75WB6fnPUVSOVFk2/leBHX52Rr+oainu86awxp/ZU8/HqwmFc70c7+h5j/Ibn4CjnyfRn0S
RbylW416SYqCyUdh7bnttVPNbNcDy1ML5C81El7xYOofHbtkpxiHjPskNd3IhXKmDA+syNyhaH80
XK5gyds7LOs5LZneCzxwg7SujjlG8n89TkT2iX6LuixM0+7Q9gO9VcNemzO9RZTZwfDRcXv07Hor
sf85xe394bNzMaNn/g0owZss79Rb65akpntZM7GN9vQ8AiINXrNLDDA5E+RndudtCQgPNPVrLsFT
RmJR6I7UqTPD/XY137evosblikJi29qIzhxGSJqc6fQW8RIRboq4Bu3HNOTHYiq3QVceTbPC3Znv
27n6hFUu6UJPE/41xq7roGJumkO7onKAzp6tN80kAcY7aGMRaVz3aZ4Q+V/TmhZzG0j2Ultm58Kf
KCRK9vE403weGIiK2qicm3OdcJb766tA+ToODMQt9QX03EF/jbe+4wA00DS7M/qiY7EQ74qVLw5S
FhLq7uv1iHJIs9bRwyudZ5r0ttRVPVAVVRLTv+5Vl7y3PLx0RZB8ox8rxyOmT6iGto382RneipEt
r8cSb0mcgfw6OTLa5tkdis98kWgBaa13q8OsEjozmKx0w1iHIRQBZIXoTG1nSKXYKi8dbFgzcCQz
/fB45NwfrW4eFlSTfcpLYVWhjwoCASumbSTgK6d8nFF2xpvQtAwYLDhul56qeNjkcbOtarht3A00
0yGJbMKu5iIi2gzZNeB8E6Wdf7ABWIlrjPJxjorB29iFs6cqY2u71T1j5gmXL5sWQ/FghAm5Wb6N
db2TeIVwWnqYILMKPExQMgpBgNggr0O3xJA1tKeAatT6trOlVCErqz8Ipt5Oqz96NGipc9YPa4Ju
G5e7kc1wBZZtPFTPPumyKI39gVDuihNT4h2qdAGyZ+PyIyL+zg58dLYt6Ep97lkI+7oMLWPacTIc
b8rzpe+2Ntq8YCrfGp2f9JybIXrZhzWN6XQT6ql2kSmiomAzxLmWi+qjtwSqEAw0sYMmNrfMu3YE
LPf5oHTH8EcG6FlGslvJdrrHlhVNOczvyrcIMIo1aRvHc0j02M6JvY2WPmoCehlLiYWM8t8JabgH
JF80DpgJflS+zwWJUzbl0wahF1/Orcp9jaOGeK5ynVQoDRdcI1dbiTO56UyuXUxDqb9FsRUm821f
b0Onqi6mj8vY4mSp+wqxkk3Bt/xxsJaESyHCVCAAMH2U01ylJs2ApcSs3/e/NYN4w+c11okvtDnP
sovi1Ywc4L3Gcu4soP+WEvVNMpIamnT2uRLri5M7B9Tde8pnnsnzfIQVphUcR/Is99qI5qAGE82n
Q0o/dTLIPUapLT6yKA7yR3NgVIWH9HEGEsLx6Cnjs5nQiPowf5a5snBgw5ApzHGwpYo3FMxwqTae
Aof1baqOAxM7fZh0UbozrQQ02PcdVmfb2wfzP8HtNdK22mOO7NHo0h4+qu0gMTvwfy0qvbKBUVgk
K9p38b0Q0oXg/otnjwMW77BAfTx4w0eJ0tEp84cJgG6YaW9dKrxdyTnr2j0+fiieIZRz8SBEfbQ0
drh63Nsyf8L7DR4KOwtxfzSlfbRE8NfKjN7fAvNNWj3XZIveKHbHDMBkeCnmYDhq6HIVi2ttDVvs
83zKXlFYitrQ4UByvY/FAIgfeu+e2eNzQkpIxegIyIMoq7j9wMqGWAreiya+rBpn2jSgqkyTl6Ca
74ZS4xxE/O82tDfohV+RM9Z7IGZojQybIAW2WQ7FwOUgMCYivL4RKkaUjTgc56mmT3b5tHOqsf0R
UY/rEZ+Hc9sOs1IzQg/micoTqIC4IYnBRc/dwbBG6TDTKYZwLWZJtYP1cJNuLl5/R2H1nvCis6cX
fYBi+/FnZ+dm+WUGZVTCjppEvpvJuNNxJ+6nqQY+9AmxqAN2Gn/rwSnHku6jkURMr/W3yW11VAu7
PJ5Uk3VCdv19W8Zs4NbFabK/2vF/A3+960j4bGjFE6JnLqxOU0fahe+Es52eXDqTbmoYZt7t4iNI
u4FAYEoSIMayOzCTed04bkJpKQB8bXBj+wC5AJTJ7TI0cNtkrKuiWxAfUbndFimjHLV8uSQpQ7VJ
hKhhN9v0fzcUT0Lb78YS4rXHTF7NXX0UqQht0hTa2WXoFsArxCWsDpj4MO69skJjqZGc55VQkSYB
5slY8ObnuOnu60aSJkrfCGuS+Rjwgjal6ujA9W800Wg/Wn7d+Du6Toe9ylLsnGPpf+e9/8/szODe
dFs4CIsIsrfVgcay3Uvf5173WqP7eCcrp9xPC7fB5Gqk0RK1kEOq6SH26OPZtHXxlVOS+lBLZGDk
F5A2u4/TpLoITRQgTgaDbcf90KNoz7TnfK9Fr/dYDDMM45XEDdcVdBum8QPpyVg7kzWdeYNSG0Ee
QJ5NUoXpvzVNZ39YS+JfbbGoItRzZ+8FmHZo+LSuWhWIQzHG+Wm03VMTkIYhOszUqz1Z/2vIPOBz
UXctOSD7fhV43LBdHmBih6gtPDRLPaK9WWIpHrBEIh7Cw4Q5rb9T9i9Z8ahsc3pyHN+zv6gdRbU1
oolPmgGuL0/iU5+x1KtCz9hQAxvqCRP1E8q09Jh3eAzASLIWNLbNX3Shu0fVu4j5kdfOD1kAfky8
PhEuNnadx5wYDp/4kmS6Tk3mfUvlklKyaGBPn7raYqRF2XJFTCVTb6DFnpZnqP9dktC56S0eEQ89
nU0D9SOgUuOkvn1rXXc659szS+I7cCd96dmYErRRPeDOSNgANsptTgcRtOK89ByfS/rorUP9V6wD
O25WV2yhwpYBQmyPoBH8wvbyUiCWiCZtPqt5+mnMLj9VrnWn3JJgjtRjHsyrgqD72307+JiMXcJV
rkHWeHvXGrBHdpP1Af0cvKBQnt9IeSG3nL4IXoplPHd9N+4SGp7OZiD169DbUMGBWo/skfh6kGU9
8qyIa0UKQVSbdvtjIpjct+s8HiqoU2IRZca7ksfQO13iMKJPjvHjyao8WgUmXJ2xV2Ar+N9jX5FH
wbFW5C2m5dbk72um78IkCyWYSSl2Fuc581ub7BYUJMwuTWGcEKuYgNM9gLWbKA4pC1AYPLB8w0N7
E3+ulbtDMpddkMXYW3qM9KmpCE+BFh3m42grZB9S69dxHnFmBD4YoBnUrzQbMp6OBmd0gbXF3JS5
wDuXY3pHydgLJCHusK9vNE8zBd6/IOvK6GYAIwtgbHEkFmSfyp6xrGzcGSAjYaLOUj8kcH8CsOX4
qUiteuav4HiyYcBrU+l7mzAdDtD5xkXLBJcdwMK+H7Nfwqcz5M0TsFBVBJgVWvivtFX819pQJlnW
fBrL6X3yX2lOLdXClduT9LCkqG594NA818uDQdlbBoB+0tlE0Vt3S48ibzv3mCy8oDk0dfHtxOuL
KmZ8LHdjJq9+SggclkziOIJ5QemHtOaQdDVHud0858xRVDelHKXKF9ODG7vVYzE7PhcSufhspCI+
Upt6y5Sw3Fdj1qCalJnu3JjfdBEHeEN6uVwHT9FiVo8+ol0ghu1s01ocsMJq5t+PYrFqjJb2eJxe
SQ9Ixx0fvTtm/dry+oO/MhHqequoQqOitkx+nCD5j/lkvbPmqv4oAYbE8pqUDYB3vEkJ1YjJM8BZ
noRYTjngVBz/dVSbPpnaj3+HRVoJpHicHb3Yf4i5A5+nSXRnYSArVAaNagS8BZwnt/OiXK1odrOw
j/eLw0grfByoZdePRxcR50YnVJZvmXpyNzTTKbDIW9ZSR31XkmOA2bU5OBiKQrJwgViXZIEhyVuz
w4EL1JrPNlpHgCv6B5N0x9eaHA3KyynO4mJ2cosHcDUs9zwR54DsiU3hUnYfqvvY4R/ZTnGV3rUC
LbHNfLb6MQTtSPAy4frmphgMhmbZrh/GCt0tJsPhmXD/W2aelsHOopEIJZSxLC2ENcdA+QYY2jQz
6JHGDV1c92HbiXjfG50A+MnbnV56gkNaP2bcmCzF2I3masgsnCuqZKzDP8GAjrePZHGTvKo0lvhw
Ufvw1pvFDn0s749WOInguTednXER0ayLKpriaJ2Y7DCKCTkxvK8V18O2NDVd4gU9C0xwjKlFIEAL
h7gPm2whn8jEXhEHmG/R2bVhn3YJwgX5mOAaScK0QS+huwGrSFHlNXVTcdxtx7W5a6bh1ySWd3yS
TGRIEOL82k1Oeew7AUmEU0mAoqf3CNwE+4RhT3+Ka5ykL8f+R6XjDxBWEDWTYrVi0i/CIIb1C5Lx
NHr/aCxDW6BauyHmwDZQ1hJBzG2u3qvWtR/xN+gPHEdmOJGUgOrA/m8Y6tyJsnKyGPoGAscSssyO
EAbD0V9R2wjCWa/tTfSY2wBUHntN5A2F2pUJNzDGLAzKog+ubWkjYOytc1nM/QMugQZpZdYC2EgD
j01TfvhrSSaP33yxtWo0SUnR8NozlXjkhogwKHtOYz9PiztyCpg/zBKJgyuWh2aVf7HObnOtO3+j
7f1pFsRPc+s9BNKY7+I0xtBrBWxJntmOQ0SOnUiIY5A9z8at3ynIAfXnWd7Y8sAwD06dW1/o0KmE
lAnB0Uugrngo3YvS5DVspmBK4T/t2X1TaGAj17oBYJQgG3d2iu7Rn2jeJkkIehi3RJibxBVcainz
4DFLArhqQQPkkkgAfgOORJLHkszBZzsg1ySbAhG2mz0koNqttsLE/ogH1ghAlrhOoQbmwP6lGfSJ
KLCnVmjAwWa8OpNxqbqifYtjN0fy0AII6NF5cVBcw4D044+yexPOWLxOA93XlafeaBdI70Sa6FeX
/YMdfgaodTCn01P9uDQUBlXuS+njnxJ4Jrm+OUU3a9u+D/ks71XO5CekQYxRRqJOIerps3VQpX5j
x3lZsQiqB7Mp39rkZhNbPOisajIsD907RUdEJKmw1SvEgM9N4YNMbNQ4/JWVIqQjrwCjkAdJFwq6
JYCKdyVP9Bg2jkEGg8ljGu+tjAZdimoFgn7ahzbTgH16ZB4N29ao9jLT/7mklezJzwjOy5DcqhQC
xAsiJ7CtSwEOF7ajkJQuItN6xz5op0a+n41BbW3nXDkWHKuwiMzP+z8axlVUFiMZDSuC63L1vjOQ
uF1VZ59NU+EoWVh8mtJYNznZLKFevBbwYIXr8Em8iKolVd+NMtUX+Wg3EXcBKhmJDsbMSzxk+FI0
nNf2AvvoaK95suzcYqs303YlXC1/Ac5g4+T2Qo7Q07ib1enYHowpcJed7gpB/ak/W0caIife/thC
ZdgtMUE6CQLxN3YPeeyahmCJwUIzONdzFVlyTPfoaU0yHCnsvVrJpL9LXu0iMnzjfVrkP1XA9BIa
V+1I0yYqyhvd39EpdR1W9vQwjf345loBqmfZo4/K0luKAAmrrIf9C/Tti4lHktIpw8OQZA+7toTG
Z+ROMTmYb05KFckB4YigANX/HX0uBxYdLxoVm/OuJYzp6LgrDuDSX9RDv4C9tV7Q84dcNicHXpxu
wvwuLfrHtcPexwxnM5AVrXhURARCty4mPCkz06aoNAEAGDKgn/hOqKpU26wfPPCT9nWRk/9oUD+y
G9NRnWOp7YiBpgXnJDredwnJ33giDXZtHHS/xS2UDdkJg+LoGVdNntQPwVjzZRBiPDt23x1n7YEG
x371T4pVbA1lDqwgpr7wdtVhKXjMiMOaDhI90t0YyPaY+Zl/LDtKZ32RY1ydhhq0zBLwG3P10E2c
KmoEVwOhdG5YMXajjiQSUDwDXeftzCDeafwgv0aGhafd+7qy28/C7PtT2wXFYz/n8Z3tjPm76dHd
a0+GDqciW3bjUkA3EWV18qAxmAe1SHGfdMtJuOb3ijjNIPVtY9YEp6s8MI4jVvODSGwduYBiYe45
zQFkBJ2CbXKS+3y0OHXs01Rl8kubrRUubjZtbWIOtqaRvxb/r+hCGYhpAd8eZRc6mjMDaC2w4p01
Wr+rHj7kguHezM3lPx/E5uzMOLch4OsT4fbF82oipTPLeb6g4JZDiBMFurlXL6ubDZwmQJPCQD1m
yPxfIzoGI2atTR8M4s8bXF5HpueQPvTlCQOXHc7wUxtMZtYGDh9oVZ2yYLklBhlNOBc0J+doKzn3
1ymNes2RSzNHR1MtvqE+aaydPwfW1jRhVHW/NGQjAF25yFmUO0S8+IR8xI137jzL/ptszM39rFmH
hsxYdxlj909BBtN1CUyEamnL1E9qz0XP1rU0xS8hZf2mSweIKUbbgHmhkESs3bJsZi8RsA+t8dx4
hbst5Iw7JnYqWqYmW/pfUjfpGzNG8IG58L+MPHz01ZMzvXdK5PsaAw0uP2zE4D9t/Z62Qw9BVxRh
Tw7pTo+W/Mvkk6iLQyzd6bEtCYrcqQRSsAkSbgl76U6tY+SEApgGhktmbJLUyg8xtYRE1HglgBWX
7J12noW1AyMk7daaRvsV9OaWlnqWRgWGkqJqYspmxQYnOVVG9UmwXrGlLvil7I13K6BLBRH1eCGf
qntF89zfQ0A7WA8TECuriM8BVj4Mg23yDWRDob2JJcVv4u67XcgQsSmk3miWxc+6Xk0AqwlcZe3c
C49XQ6SF81u2nRsyq6lDqsRqn107qYef2TNkFtW531+0l1ig63Z27hBsnUgBmfZqlBMaprx6UQMm
Uq+klrfLF/Alc7FHZlxsS3EYsFo7h4rcXAzeqkC9AaoylrtOcb5Grpj9+6TPJ4Boyzm3AsvjouLl
sKKAfxYwpAjt+3JHvxElLdgMLlaxQmLmst7agWHRbxCQclpmaVSujbFdPW/ywJNMRO7d0jgbz5ek
MhWmi7x28d+HDOS9sJ2k2FbO+uasDoQRmVEO8GicoPNckB81cVMcBsv6KlIupqVZYBr6dlkhOvOm
+1iLTCOft2ukAmpOaf5sNJFNnuVcfasbAdltcZ/Sn/wYm4QvzSOSmFnDvRHgtUYq7bt9PiW3vyF4
9YZy+Gdb4Gt9jw3ARmO2hSBQ4aBFEKm1KH/oF+4uRZPH5MXF5STD3oH36zxpPayi8TFzd+6uGXI/
KlnXTqpJB5g+CKheVkwGqeXe05ATPLamq7eBHEi5N8DnJsR5S0bo6byW6yspu/VhrSfrajmGDAM/
H654s6tdY68qXHqLMkOWz7CRIv5Xjkwb4JLMCqtj7vG+ItboOeKzPCNtq0IfF5NcuC/92iLbHCQd
zzj6LGrTKOlxGdj66WvK++Yhr5T7TXAAYW0u0L0i1HHlI8PsrXNr7NPeS0PJuLDFtz9u5Wypu7VZ
ECo4BY8T+YXUd49EyhTE1O+qxcowryfxdvBk8urksG9cGobzZnaGwrg+GBffZ/KfuBr2QHT1fu5N
tcvmyrryFtzYJlBMlYKAEnRG/8CoApKC9H+6jf2NgdNsD3xbRpaZpe+zt5gnZeruRWmeEBQWCjml
pFbcMOBES2EaqDXThsBT0o19Yk1IlYUAK6ruPyvN2p9pUfMz2Lumzp4+tDZRzX01zt+mlMk9U4Ti
uULBHHRtiylqrQ6BbKbr2lTyjBOYgDwox60cXKJlnKTCLYghbvQ51psOfqMeWzqvE7i4IAPjygba
r8u6x43TEviLhG+d0B+TjUzuMO3P1bJZiHLYJT0vmwVEv7U6k5GySG4PMAfZsoBdDJhq1o8i0eK1
TxnUqHzywmocJOmOfrArXaEOJkDVJs+Wd8ZO8G8WYbI4pAlOQSfK1hN28zrPBTcTYwrkD8kvGOjn
vSAk8S9FNoadZYoPpsI56io0dyO5HoD+7DNWRky+kMUE2B1kO5gwZ6+nlAGTr/Lhdm5tPDyWm4rr
NqqoR8B4XBNNpbv/FhMlbubG97HExh4vVb7tCJZCqZL+ZYyqG2nNH8uImLjrYueQTuUrU9IQ+qbx
XDoMbBs1ifZdyxKJjzVZF110v4JmDTISsNffeTYGWX8x1L3tYPocaLh88Eim/2ibElRaOIjiGgtq
K81+1epDCFMN99Zwg2xtai+O5iKMYxILVmfY1qgzBUF5nqdO5PMhGknXxL7da1xY7uyb/1hdQY8c
A2XKPDh2ZPB8hKlkYGuFJfd+zQI8Odb4luRVfO/3urvUWTVGLESo+CaVPUNk4BzvUANnhBSnmxUX
1Gbtsn+ByurzWHflGRkGH53oJFb+BFl0rQfrUhYNsIo/kBzlJMQVMhKI8pnEMeeg18p6hPlBz91X
qM9GjAkodG7fQ2LlTB/r4PbAq63znzuZ1T3PHFELafpLdgZCtcwhzid2kEJkNfV0WTY4294BKgXk
IFxvwEjjNoa98UXFZE52dOwrJ5oxYO/Hls6opO3gVb0aMN2uWpihWz2Y7h1yGG37vJooapwUrTF6
TaRfQ43FAjnSZiY8a2+vw1MJfAIaop5nLa6lTprIrJNpT6in+eXdBOTEewW3t4e5UbgdglzXvJOj
8c8qp26X9WJuCXVtuijPrfFE7MhE8n3+hcE6DpUyUe7aPq7dpDV3QdAu53QVwAojWUVky427Vtsm
2xZRuJ5Ov0i1UbsEOQXhZsV8qauaxWIIEDAZjP7bVDTM8SbKiUDaap+tvRclS9kNO2RokNFrMIeO
NFgabfRafjdDXc7DOcARu1z8pSLIKxZBejv6i2sKxv8vcddXACrsXj2T07mpa5tivHIgthy6FDE/
iYD9wSbE7Nfqh/Qxk75/jVOUwx0FSg+0oN0iqfDQcx8VOah4vtQ1MnU0uriNcNGkNyH5gLbjB5bY
vY+rOX2wfByAFfgxISZEcNlN+WumMKqA1Vj44LGhxBNMlWoVby1lboeUxJI9Rlhc/TIxyRuheHVq
iD6VycoOxWS+N2zcP70FVItWVm6Fk3xN7OgHMTbTY0o80jbv8EEYus3CiVM5LOZAnseKFihvrt4T
SkR3SYCtt1jqCWdQ6keDtTgvXU1n+TAxXFnGUO7sZbpJL/lalag/88RHBOwbPM8jr5Rj9T9ss5Co
q42HJl+xk5JQ8myPQ8C7bd5MCOjueT/IKZr6Ec8GY48rAIvLmHBTNTgDUR5uHxxdMHRUosojyymB
B3lx8MSPUb9mywc+jj4MemzN5CiOm1jeUsqthVmv89FQOA1DzlQWzI7DlJ8CZ15CUennqgVw0iUT
qzcZML/kRB1sb/Qvk8AD8H+knUlv3Ea397/Ki2f9EuBQJIuLu+lZasliy7ZkeUPYss15nvnp74+5
wBOJbnQjcRZBECesrvnUOf9hJfKS2luZ1yyayNcHCtqVao3HNNSRiO2G6JNXpD84gFEvz6y5DJRH
j+3oDR/NtM05lSLomtIGEW4F+pcRwbU7MYwxgT3YHodoHY3JIPyclRH6+xPYDc8egl2gkrwXlqeC
6ZiMfA/2gMheOj99O/3W8LpkULRwP2GIcCyGEpPC3ibOKyqEZANU77j6QsAA5BjVzz5CFEDVgPSq
CGWTKp38jTFYmlxF1BQ2fjmF5JAVoyGBWqbaWjUYsmay9Y8QObVHI40Aehh8Jwq/kitweEWn3Sbp
PSIC5IVAr+beYYJCAMYXxNxQkLFTPOobUUcJV/U4sJNQOaRtFXxNFIsqAdmxg64M1a2T2PkGfAW4
6QwRx9sk1RquVaUZmBpCWgQL4ztsOkGkdLW5Y5DwOTSdn3inAvwufeeYGBVvbPYMiuHFxJM7VEja
OknFte+hBe57EFPJXHfjMelKpPPD3N9rPLx249iRrhz8WQNkwNzJs6ISLW6/3gqjzveRjMyPvWEl
H8fQR0zBLqJZo8JYmTXESr+nstMSodg6L/ug0l86nPAeRuRjkc3WYBh7gnvLELte3Hj6z54s9Ubt
Wgu1PcvXPvpDUD9pMgaBCYGHXHndkDKq6VWtAHlQm7a6rYQSfRKSGFlvDIsMSdtuqww4mWJEyU9P
ieJT3vhIdXJ/f5MhBNW442mIOviwJjMOLUvUOvK5I1rWElhf1lnGntw/gXGFaiSiPgO1vmg4IRWt
3SqW2XzzStOcJcWGyu00tEAUGddrLSl+kFowfnatxnFOtW1r6RFvZolQw6TEwDXgCsB8EdbKK3kc
a22QfrOS2Ni2/dB8yVoeFQiQEGP38lVD2RFbTM/YEUKAaJFmRVq+HtpTUNrhMW/JkmpA0wajmyks
Rh9w6mjxi6SAz4MdbEIzlopbBjJ9SKRVnnQSWGRQ5wywJmD0WBOoy2G0AMPHIWYLKOVD++jtbCcN
Hn+U2lqMKnp7E6j69MExCSVgB5Lf8ZE3yQWnVVuizYDAVauT3YuGn6DJs4NUGnsHeXjcIzxYHboS
7wAVNNa3RO/7CaC1qA85J8ZGTDXnqRjiu7EH8zGqGla7ETr0XomrVpKQuzRAc9zzWkalvodxgyIV
p1+u/ST0IUgzk/karqrbWiGgmDCP2yITiT+mhgrFY5T5vO3sInA1aOVo8CPTdtMakdy3dp9CV7fK
vVdODXIb9vitwgViByee8wIdQI5/qKtUB5qnJBiRzhKpRfZ/5pIQHhw0ykqfhgaouNqr0/1QNth/
4ne6R+QVCWCV67fXdOWDLkW34+mlH/qqCb4X3lQfTK1N11M+fO9MbPWaPA1/ZejsgW8c6p0W9cWu
x152Z5LhQr/KN3baBDg3FQS4KcL/O4H3BihUMGhBrtVin4ykF6NQ3w8ocK9GAzZ255tILERes52M
2gZPijlG3nTWl6roSc3Nh+0Ih++mMxTvVg7kvFfhUH2NFSG/irGicphbRX6D1m+1sXST+UApwPdf
0nYWTy6tbEvZwTvYERwbDzuUbYZfMmoQtnKIAz/ahn6rcLj62dYYgSGXuvzVCAUBqFn6i+wOcj1B
jGqJFnGzTyU5QtQ1+EdSC1Q2a+XRV3NxnN19H/UyDbYorscriCbgElpTu/Fi6nW9pcsTlRwcdKT1
QmSh36H7rxwtpAQJUtCUWhsIKW8gBv+kGjfDpSzbXoeqjdZSnePSEcctmo+xE90kJmjtBM00yzkC
tITYlkTJFztTkF7MvQIzL5g2ASIvRyUuimezRWbGgmC2bVlODwYh0G0E539dWSBQkijy720qUHc9
S59LqunBOYD+z+Jpk3Y5UoGB+Z16kOFCMn8F3Ec+Dvvifddbzab0DWvv8Py7xW1CO0p9rHfcv8U+
mTj8oipz4HemPSBlEe7CuHZeqL4NK96R6qpMgfk6FgYV2RjV67AiZcICXKNWRr4kBTtZoA+youQS
fSfZigYSoP97QsR4zWsclhlu1ushz8FYKh2JfJmJOZKzPyEEABMCnSCk5lA8hMQSzCT0MdgHVo9X
Y5Tl68hSXrnkQ4GcGAdTH01iF3m2fweqFdzfRG6U0xggrZaLna6mzyS8/G1JInE9drpCwKmERzJ3
wXZUbAKmtFB/TYHzuYLi8tlKFLaUh8D0yW4H9R4ucbVzkpCYCmobxHkD111EileTDX4PczG5qSZA
NEE6mAdfB0riI5xQoeRhU2/9YCCX8Kz56ETzKumOusrqmPKp2ATRhIpXADswU/1HdEcOE654MLRK
6nN4gBKDjQnJL/iKupIl+ziFSU1oACegVtRtnaD+G9hqv87VTL0hwYsIRRIWR9XmHFo7s6+O0Y/2
g6KCAGrICCH8BWEnzu19P9TaB4Qt5cpPg59pkaD7Q93uDr3taR1q5AkcK8wPDiWMA/haBA004ppd
qqMQMITZU51RH+fkDW4M9BNtkP0j0XOBouVqkI296fGk2RpZGT6LbMT5g6whQE1y+LdSMY1ncE3m
rp7Di67rin2jk30mJSaOE/zxQ4QQ1y4dAM+GYYfORg9ieBBp/hSHdvaomBBteTuPALXIfsdJ8ckZ
B33HcYEGHJWXQxOr9ikJlHwHfMN+AsmJgEciqUSBSKDUmWvwVSnQDEmLijyyyzs1RsFjNVAn3ci5
KmRNjjEh4hqDWc60EmhH7ZB0lg2XBAjS2a9QVT6LOEWkIgmqz0o6II1FjfADAtGMdVOkJ+TbEeMQ
yEfWU1FvPLMvEABXyb/HVXLnJcX0KScSu8Nv2u0RqdhEWfuT04W3suO3BIbIwns4mSAkQrhrAu9Z
WUSMOGSQZkZ7jeQEThlN0t0UKATeeSnpm6okOclggjQeDA34cKPukdT+Ekjuh1XWBggdA/zykq5Q
N7YZ/0LwM78LC9kSD8XVvq5B7SLHoZ0Gv/8Gm+RrjazFTT8F41NDsnxDPbbbjT7CdWHWOIQGgXVP
RS3f117HGwV6NEoK+OP4uB79hcSCFo0gm0PyYo2WjLOKY4qKaWHla6O2SjSGuYsqbNtfsc1O70oZ
UjvsCGxVdQruedyVPFMAuz0WMk73snPExhvJE/UaGh9FZ0Qfgff1657zjagZlE+XywFZTvKZdRYC
Ac89+27QCwiy8d1UnmoVmRMU+9UXs2jN76E+a2fZcIEsdFbWEVKn95rX22urjcddNnnWTqpO9Rz1
NTkFmycyRszowZvBcAfCXHvlFIBkWqsDNcJseEE0Xdwj3MiFqvs11BzKz0nmpHfgRVOiq5wIpCyU
V45ioi6kR2BlqM4eT277SIEv3uqDgVpS5aMX5ZFRiWIv3Gll2GG7OAtdxh0IaMBuqFkbpLS6on0K
gXM9qwRu4G4hl9odWauV42E+FBVt8JlasEdonsSPPS4iJwcJepD1Y/MFWLe+Q26Nh4klgNnwt+ip
tw1xMEFE3JQtSct1TMYG6HuSgH8Nk6q8K+OsJG9SpjccWdNn3SiUW526/T4pW84ZIhatJXwCCMMT
MbIh2nnqN7RpnsEEnFq025HwJ8mUOJ+L/nNuk9zTyOQ8lIMtjz4A83XbAJ6j6hqwVPL8NdKGZBv7
cY4Vsj0zxjH2e3SmXL3R0xbvBBK2e0OPw0/6TAFTbS24I2kW/0wNitAqoLEPag64tNLaYes0Q3Lk
wZG705CKnYK72Q5BFvwIrPgpVIwyX9eHKMfIBZ04h1ytJMWOC8rG9FFOPqRyawBwFDdBeg9fFSGS
1qM0UjQ6nI6IZIRE4WeWRGmewm6W1ZBIm1Z9CpoEbCelAKB7gxFOqOpX+ZaTJNw2GfBJeBrmjrWA
FySumrusMiqw9bk3vXp5IlgCM6AjC8tbv/YjoK0Kyuwq/w5lZHEyp8mgKDvkG0c0zl4aTJdVoUCg
ekh5oevzRI5Z/YaLkXmwovzRG6ZqpwjN+AsvBzkbO/GVNjiYGsXDi+xlcQ+vKXjlihvugYIA1EEM
NCVXCYWqxRlgg4tN6pIYHp+7nLOA6mt+6BP7c1kO1aqy+Uinea/GpOklDje88dCbBjwgxueRt/jK
NIbwpFCX2U+GjmxB0rBa2GjHqGUYkIPHYQXiScv2EIgYzpYqpKKKow9+fhVaxFlOE2xbFIkzuLIE
7cH8L1DYcYJ+3dhuFwfl51wgv4MWb+AfnSEWt4D3io01jpQ9VWO8L6NUcoE38oOWkSvDry/Z+63D
gulsBxQQdXdqgfhsjE51V5J5dilqhMjBZt/hqfhbtKJ91wpK7TB06MVFVA+BEunprfR9+Lapnu87
AzU5r638h6G0XlGkz261vIPMa/QSYX1vWo083T5gJ8WxDH6c84IXuzbk3qNlAYn07YLMSoaYY0wZ
k1xIRfWId4872PAJQo38g9EjOtREhfxQdTXXpyPmOA2eRzSoMZlDZm1UISzFMdYJLHZliyNkeAgl
aCqeb/os8ZwdWrYj8rYcVn3j4EkawjxBK6N+NEeJ0xSX5b3i47UEdlGBeoNKJg/XkJtUFt/9OYLO
yrL7KfWufU2t1t8l2HshJof6SqB43Z4EZvZR7UYf9xfRUOBCazaKgObYhjqSskZq0ANccmxsONYY
huIjoSMmIEY6qVfNsbbhBpiOGJ9qu9RJMHriFhgOXHBLe5HoR0QRKScEDhsTuTZ8xFHRdPYmUIkP
SHaFkLDAcOBl128w7WpBXRSk0xKwwwrsac2DUCaTAiOFzBvQeUK1p3ESFRtETdwWIPB3ltE5N2U6
FXtFAzzTTkp1YOMRVdck25vIDje+nspjAgB2Q3jHadS0XwpQhIcawMxjKaeatYU3IqoJ0Y58dH+D
xifb1a6J20dVfvY09dFOzH4T5aO4m2zzi96ZKMgn3KpNRpECgKV8bCHQ3cVNCna7YX2UJmjsRGmD
A9WVCJEGnDFGB/vrqizQd0tLNglZU2IuxUCylrrTPe5WwaaPDdg2aGzztoGBXY/1yHlf50fNgRlg
tPBDEdJskXvIsgMaWipI7zaiLGqW3whciXIAn6L/EictR6BQmxs0tVi46AEpQJV4w6bfhaioqXZp
tyucqvjAujJuMGSbEI6abIiDQY0XX579IASCEWs3xYsddzCFO6W1VxovVBCKOtSSCugHeT1e6bah
cVYCMRriCv5RDFFGAW/+aLC5OAI1sbEmWCqdqKBVhV79XFVVfVJrPBz9UsZ7fxwwJw+EuQGQ+43K
P2VBdDbvcu6drdX4CK0XNWoLMLLX4HnsQxIhHGC0Dof9qH9tB7u8qyndQyqiBFRrIJUTENyrDnOi
Ta/13/BHU/ew6+VOpqL9iTGRdas5EdUjR321OyPdVUitPjq98y2wJWC2igwCBbQf4Hm1LdUbHqph
ggW2gqabLHqwIKLFMquzyP2p+d4UKEdp8L4RpjG9nT3CABQ4dW2Er8CTd3Dfygc9Z8cXRnpoFcN3
dbNJHwXvRkDizUDinhT1LYvqtWyoUxRpzgNCBlxEXqdue10FQVpr6sq2lWwzQNpdiTFDj5DwbT1M
kDBBAubb1ufmazwqTrjxBdDhwmE/KIEO6YeEDNmcscEaC9FDx7Sb2wibiw1TwVM8UMetTLJfOnaJ
GzSdku/NSKLbtFvlW4mhF8kGo4FxKB5LAssPFNjQnFK94SvR3gvoMoukKxQYnE2HTdWSOOo7sApR
lP+gc2zpfIDWMXuM5BHVKFkE9e2QCLGqq7I6BRw7h6BAFBOcHxUK6qp6BmUdCA4uKhQydOhvsRl9
MDF+3mgphFkR8oKyB5xSVro3ejc6hiYEWPYIipg7TZ2Qmmlx+gAkBZKptqvp1nE69I0DGT83Hplr
qVN0qGOuBlPtcWFFMHGdhBHIZtLAKOhWNbic/gVvSVLLcWIjJqIi3Q9rZBjyA2UaZR3H0B07zRi3
QKcl9BGIE2qPv9CUwZR0cHjaNF1j7PW4ho1ejRgiUGs8wjV5iOJYfgYGFK3LrLT3YFuQckLFY026
P4Am0HL1g6uHIKOCL7aV+s5srJKiAwAbygSC90U7Fv5WdvYv32k7nwrpMMzPfQXZKthRMGbMTd6P
guSvBzIZGVw05iJrbG8tcOk+AaDZNhV+Vj6n3NqSxJOUR7Vn4EbP5R02keSlDEx7auTAgS04Zkep
1URzUZkzfqFTxy992yAJainomyNYCFbNN2/rwiejAmDjh9UP7S/fQqVQoO2rJMVPSWJ2D/YGq+tR
jvOvS3/VWio2nUExP9DZ3YhCoBw465SqHMDrUCLanQZo/KifSoQyV3lFhVImot+UlhrvK2C4N4Kg
CjdEorZVzXULx82ODxXWTkiYImgWSjgqraMjCBxb1R1FrOnJwgvhI/8tZgVNoGzTNlS2og1GaHsA
kEAgqj+UFuQlCbnyR2wZIa+EGA+BoWRojFnrQHSw9i1Dcs8LqoFw5+PnGl/aiGvdn9HCNeSVG16m
HdyCqL6JW/I9SMnLrU79DrEQw0YZJDJvdS0O8QIddkYJB7mgVIpefdcp+hP1bDiRQidDadnWrfCI
LLkuIDQRHm6LdKzuUQ83t9WUlihDYA9gVyF8Ns68dDCQBDL5iFfVJRafs/AH2WowaGG4FlWLZo1l
guP0TWUvtS7cA6WhogDHncqP0b3UQrSfdPS5UFMlzXQqDRBmOWZD66nwkFw2WItVOAIXCKsnSVV8
Z3sPDiQGYrzZkkSdgLiWCnAadJCp3WH4svWhhYH6nMumWSu++sQKX8qM6tjUJepdH2SmG6RkZhWw
9o9qUcBOGxwHaj2QVsCQFcl5kwIvRXA4VwC+bVPTjlYPVRKR8pepneGSOjq0agiNnIdku22a8EVw
La6SjmQFOXaxZ/GTmRO9QIEGwFqIDvgeITvQEipabLMeq6IQg0SqQ91Vg29ELOfcm1iQgI0Zqide
wdq+gxMOC1p63m2paeybCLc5T4uGg84FBhJWGT7YpLnVw1CCQcZiLLaLUz5A3/XAVHEekSzTdbI7
MklQfSgk05Zi3BM6JgL4ZpY+gyd/shuLI6dLsTEOsRC2HMACiPSCfOL1W6Mea8WbKR2REsOAeOWU
MGLHgNNcGdAna/ih66hUzMcJgBSgvLB6xhpG38si6T/GgWlxq7Dsap2CKpW0iZoyEjIy1MVR10Gz
c3droFaMltIqKS0xiyGEdZbvp8aQr3nUYK2JZu/K90BOXbZHP+u/bkgpIJoKm7/+8//eOsaDfcMu
OUSnGFU09Amt53/6edPQDUc3DapApq5q7z/fsmF5cY/5CfrzJ38q1rk2fr3cxO+O6DRhOsTqhm6Z
Ql24rpNns9uo7PKTNt2N8glunBXDTYby+A/bYYhU6QghdfLVYLXed6VQE516VK6g5PUtHjdYhFOC
isfjn7Wiv29FlOYUz/StU+/Ij+zM/KMVkOQFR6fcEcobu8vNnZt+Jh6hYl06hhDG++Zilbe+Edrl
iYuHK3z0rvjIX/v+/Oev3x5DXlH/8x/t/6MUkGql6pSn8iuVGgx9/uznm+8/X5CmhIfNzxfj1k72
ube5/H1t7n+OuGae3fz4n/9IXTWZ7jfjMy++N78fNrENw8wrUdd15ZOjnfwOBTMwhFBW14iYIYtR
g9t9npTHyy1fG7jFvmxAWXKTiPKkmGjAbor2Ss+ufV++71hRpH1gqSYTA9YSYnnwhxO/2JUjYiaK
OjEz2QT3+xEazB+Nj6m+//22Q0CUN3zfp9qsCbi6+8sNzEvn95m3MelCOEMjtfm+gZrSc9FaSnmS
8mMJ7BC5r/r1chPzHF5oQlv0gUw7BlS5jxiTGLZgMFZtS0glnxUAjxkvmMutXemQtji/JNAkQPhs
RcgxwOH7+qYSVxbVtSb092OWG4ljjPNuB1CRQQsHdDddaeL8uv3vtPy1Yd9sSASzfA2gYHkCNZl3
K4oSl0fp2vfnP3/zfQ/V8gxoU3nqCWxhrH+8/PlrIzT/+ZvPawpPpnhiyhE0CluqksDk/rAHiyML
q8LEChNZniqiSk6nKxMw/++/LVopTNshwJOmWHy+4LKn3FlXpyHFA4DIPIrWHW8XbzxdHqqzM/Gm
ocUJKGslBcNXVSeHsh3u9mg4XW7g7FxIfMnB7QseG4u7L7Up1mp1hIL4rG8MP9gqH1L7/s8aWawn
6cE7szANP1khcryTCYPZpgaY3V5u5uxR4ggpgazrhmUuNnebTh3eiwan1R7IIohz1xiR0HQvt3J2
7h1JCxoaIKq2mBKzqxWJfxHXLep93tHA+HJjfbncxrlpN3TdsIXDi9t0Fm3gm9Y0ntFVJwV1P7kr
oDr+WQOLm8+i1FpNFg049botv4ZldaWBc6MkVE2ouqFrdGHZA2pWjOBUnNJvNRaCw55McZHfXe7F
ucUrNGlKXYNjI5fD5CWNhw5tU5ys9k5JvgzVh0a7EorOA7Hc6UI3BbRrQ2qWsTirpJNIv0tjUBgD
phFOeaeo8oOJmHXs+7fQNya8tobsyuCdm/63jS6OFzLTXUkiryAf9rrSne+XR+3s1Lzp0mJqRupq
fdolxYmkuuXfeCHZuU3TPvyLVgRhg1DxEBL24mDJfBkRmfrliWxV+CCDVxF/mfQrN8nZgbIoDDmY
jxuWXOx4XSW7XgBQP1nxLTx968rkn11fbz6vv7+oJll3MKRUJp8CfKSfuKwQabo8TmcXmGVZ8yom
NyAWIdaUFnmki6E4+ZQXqcaRHkFpcS5axyTyDqbxr4bsv+0tY0agp1YyxrSXEJak08cRqMXlHv0V
sv22Zxxm3bbEfEYu9ozdpIhet15+qmxgJvsAOLDcoeBG2RoyZ/odnaTLLZ6dpzcNLvZLGOSplVY0
iCAmlh4BAkv54XITZzeNQ23UMblfjOXD1zQrnLkzmsAZUxuQgS1/lKa9sm8uN3N2NbxpZrHi2Pbm
ZKc0gwYDPnB7pP5LHYmIaNNRKfNp+HJ7815fTpWpaqowTebJ1herr0SPAVpnUJzqzI09QAbb2L4r
UcjvrozfuZ36piFjEeZTtoOTI2lI/grzO0N8uNyPcyvAVElLaCbZV9WZx/VNSKmCL9NwHOTzBgZx
YJixCLrSg0UTuPqoDgpAoI4c8dfd/74Jp4Y4wn8RuTbAyZRaa4EUG8nTK2t5sdD+asYgotR1QRjz
24wU7dB7uN6Ebm1LbFRfU91CJXrTUvi7PGTauQ4ZNq86nTOa+V/MvREVhT4zktwqQDnWyz5hgRiu
O4VShqchmJXPdmP4K2fBvk8Qb0VVriQ0jL1hn5dibwdfLv+gxRL5q+dCY5iJd0jG6IvDHB0kMJsS
G4uxP7w0/ZXpu/b1xc4Ce1Z1WBRGbvNlFsm99mQ6N5hvf/ziukMpC7AblXXXCHZZvRmzB6N5uTw+
51aGYKZ0TWqsi+VeneDS933pha4T4+f1yT5SMYEsemVZzDvlzYnwf7MgDApytqNp+jKminN1aBo7
jFwPmVT46JRccNbo80dYK9Bprj3Iz07Lm+bmn/Nm41ZWBckiCiJXCz/DytCax8uDNi/i37qDlwlH
tiE0U53n7c33EVK04tCTvjupxoPR9uMm8NBbro3+tsBfxGkL1yeb33bX1tviZP2/cXTIJxpsYh5X
i4ahqCjw4gF5cqwAoQdOkOtIyFHA0puPFVoPl/t5rbnFFTjp6SCLjOYoa1EBGnYxlrKENsgUjQ8y
DP7FKWVycJBvFgTF5jytb4Y17iird1MYuL0eoR4C+aOLd3DKKfJlV5o6t7Mkj1ObsaS1ZQ4KjZLe
bDqc1mNr04H4R49c+bMmfstBFQ7VZGCtbpG9aDkqYK+D8+Py/MwDslyH88MUlwaN0s7ysG1iMzUd
Pw/dsTzGNcjbp8vfPzdKjsAUz5kJ26q+COoHELQEkCFGV6W5Ip48Cg2MZHYltDvXC0fw1gJiY86P
u/fTziorrAghA9f0vmf+F6S9Lvfi2vcXp2hWKBHrFYAVyBUU8OPqSiLi3BH69vfP7b9ZtolUDc8w
+X7tfIw8MEC/VBU01pVn6bVeLLa+kw/SB4MWu339MFJIv9KJcyf0204stjrOBkAHQRq7dXPXK+Gq
jH6iwr7y22OUfZ4tti7PybUxW6wsZSw6W29oDqmlHm6GBxRsX8rdn7WyuAd43Y+a18wrC++6qH4J
hAT0uLfjp8vtXJubRdBjwVKtwNfFrix+4fS36p0rt7R2pYXlYZKpZVHhuh27gKwOTXeMnaPi3Sje
5zz8EaEQ0GWPTfVqODettjM05RZ2/uUuXpmwZY5bs8OpgUESu16xRmjXDw7+tEOb7nIrZ7sprfk4
43KFNPx+KwWJrSu9nseuYe4FLPYrn59X1fK8pJz5388vgsEUKcwSpf3YTfNvkbmLfyL36mHTFVyZ
rt+7oakkKAgQAAHydHAW3cCtKe0mLXJnX14B+bb7x9tHUzVsa1HRM/GlUxdHGufNDNFsEjecFRzC
L/gTVCpgpGsZ798vAE3VHcekIZ7dv0WH+Rghj2FPiVsUL8jjVMatbl45eM41Qdldt3SyxcJeXvrC
LpperbrQzWYDlQLDjCs5o3OT8baBxcEJyzsz8owG8hSvEhxRiunKbJxpgcyXZQl9XrbWcjYiXOCb
KUhT9zgWn6v+0+U9cWaAdBMQjk7iiVeiWCzayA97B7Nb5jpBnALWJRIqiHMkVzrx+wXAglIp9Ds8
R0mvLk5kyy+tKTaDBHDziRc7ygenJDwNBOppfSuaK/nuM0P2rrXFyaxkVoWEM62RjMJ5+kpfzn3d
IjgnNpc8q9VFX9BUTocS5rOrRHI1PEr0Hi/PybUGFj8fJTAbZhsNYE6HqvzQbi9///fTVjPedmBx
gGTKYKtTwfez4stg3iL73gy3UJL/eSs2smFzQsBCn2OxM8JoaBB8iEqXuKU4dMZN5R8QFrjcyLmh
4tnNYcjfCPAWc1FUcP7A5Beu+Vo6T0L/fPnzZ3YHP//vzy9mokVcMR80q3CLpMPNYJ22G4lszr9o
xCLKRjxFs6zl7QtcdQoLERWgOG8rIIYthh/heCXAO9sT27J16Jo88Jblv9wOQyVASMkFZDkcENLt
XkQYtZ8R0LpWaTw3J1IHbaMKFW0KazHxaQHTOwrjws3jo6sr/yzBzSOVqsabr8+L+008DAc7scyY
rzfmbYXkhqEWUFSulOXO7RCJLJFFzUwazvLpE2M6lKcFU5LPVFHrZhzdPHxspyuTcmakhKYxRpy+
DjZXi4DERDYO5Zk6d4V6Kshmbi4vrGufX5zt+NCYSp3weY/9UbjXjqkzS4oKE7lFOSd4KGe8nwmr
Um27HIzc7ZT0HpYbqUWtwoN5wl38ckfOtmRKjZl35qYWAYkJ8ciECpu7rDmsEA3EfQFMYx9wuZn5
3HsfwGnzmf7fZubxfLO0PKLQzjNoJi6eSugfA2Q/3UQX+agorqGAGB9fL7d4tmOOST6FB7agmPK+
xRIOaoOeClOPOxpOHWP+oKRXzuGzq+BNG4vBazrOMGRdMjesfvjGtGnkz8udOLNZ5mwYit7A7Kg1
LNaBpMgfJ9i0unpxN02PStbuwzY/qH19ZX7O9eRtQ4utb6eRVHRkZlxIVzGyHsO1wPfMdJhgVSVK
dQJ8gbHYMB0sSlsnL/og9RfV3jXGjZDf//FggblF1YCUMcfL8nAcrW7gadopD7rzUURooFvfQUOt
pn57uZ0zY/WuncVYJSWkxLamHQEbN09eyuJKA7+/doioDYp/QgDyRcr6/dLN/HCs+9b3XXAl7BS5
Lnz86GFx6RlkpqpYX+7PmUX2rrlFzJLDEYqzwlMeAJFXKAx62zrYZ9eAUMs64Hy7zEkiCgygRs3f
wuEmr4Va6oHvNggm9xWmQJjYw2NpkFKzvyBAhqUYqjzDP1/ZNEswyaVDML6EtMSRH5HeLXy3tdbp
Cz5rlwfv7GJ48/n5z98cbJPepk6JSwXRNyoHOtyZ5MoJPc/24uh814HFGVCbauw4VeW79RYPVsSt
lfAZWkZbbL0rC+HsHgXFxJ051xSW9XOimBjnYqE8JKn6qClOcCMHMHFaBtL+X4zam5b096Nm2Lky
JCjlPMhqh9pKUlyJZM7OCgeNKZAKBniyiF2xqtFas498t3pVhz1mVpd//rmB4slIAhrKrGMai8+P
PXwWCNGhO/jdCyTGbWw4R1b+P49huJL/bmZxDjRI7TQTWvtuqaBUFIqPI+z8yz05N1AAi1RuSYJX
Wyya8GyzrlqkLl0/P464/e0vf/7cSYZ7l6SWrJLsWAZ7NZIkeW6YgZvZ2Ggq+qaKEFvIb/MgvNGu
YRnOzsrfjdmLkE+oeeFkuR246oQZkG8+zxSvrhc/L/fp3JCRUtcdILA6xf/FkPmQ/fMEoVq3a25/
Ruq/2BkzQErntMT5aFmhkn5hIFMqAndE46e7x17h8q8/N0hvv7+4vGBMoo+D840rmkfHrnC6x/Jt
CK8sq2utLDYI1o+yFCq9MPNPqMY9W/aVBs4tLMPBsgGkD6ii38pAath1dc7WQLNy31Xp0fTSR5yx
btC2xlgN+PblYTs36TOngkwOaTUipfcHVp85hWF77BPCtdWHma12+fvn+mMaqGlxWhkwKRZ3sJqq
CdqhNSdKc2t191LbYGjjOZvwx+V2zk0Mh+IciM+XyrKea7YTTlV6STsSiRMLhrCuFPcSTdzL7Zwd
L5NEJzkpchTq/OdvrkXUzJDlLBmv4i7usEFqrSsDdr4ByzShvnN0LUk6udOlY6ENoWtWAe6t2y4S
V7pwLiwiQQGIZMZ6WIbxvgtTKCN7lANnF9z2qIcULE4IteLiey3rdb4lYj2bbI5Ul4wgv9ZkLZuR
eE9bY1CwwmE+KjCx+lcd+rsZfdEhkYC5sWnG76k7oIZSmtoqxz1XDk+XZ39ercuQBdY1NVpHA7iy
vB8LTDrwWGvmAHbVGAez3wkEUiLXannxr73qym3/Vw3jUnuLIzn38rFJStobCZSRG0QTdmc9oB8c
7pIVer0otK/zf5FhoNTxdyeXW9YqA1T1at9FsQQhU4hxlwfx3Fa1IYjpQMygWyxvAtS0BQzYnkF0
7sNu3GQlPnXlHzayuA46dbTgYdPIVH7qbASsvRsb0ZvLPTm3V0kjmrxkVBsC0WKkgMcPfWzzuMyt
l6Z7HMXh8vfPjpQDLWXGdBjkwN8v7BYWXO7gDOC2RviADMlNm/VuVxQ/Lzejzd9ZLjNqwuRCgY+o
1A3et6OMeikRyqKdQqlXfuPd+qW3w7rAnUycYNA06qB45F2LxFCxxvh2YyXR9vKPODeWb3/D4ma1
oHhGuVkGruIgPnQcu2sF3nM30dsGFnsJGYTQQWSG8KY/RvmLIrKdPSGNjeK8UP/FwpBQJqAHayoh
4iIpgMueXfTosrlVgwrFzTX45Ll1ITWg02QaZ0jjYt3Nt60kt+W7mZae+sG6V/T+VCftlULY2Snh
JaCS4CDLJeaf8eauKyfCcq3NQrfBdG8XR4r9S0dE6tpL89yhCqOTtxmpjd/z8abmD5aqEktXgpAt
1/ZZgRk4ZG40TAIEQsz8YwsG9fJyO3c1vW10sRqURodx0miBK+120yARkgUvZeCtA/XaWjg3WWS6
5g5yTEC9fD+KNS7wPsZIYIhkfh8olMxwXcIhvX293KNzs/WmHWfxSgA3PLVG1wbcggIJdm0TFFee
bWevI8c04Y/qmsZkLfYoPlKDp9dT4A4qItRT8dFL5UPWKiu1812UAj55NTZMveWi+rhRovLKEXF2
JMl8E7z8L2nntSS3sXTrJ0IEvLlF+3HEDIekyBsELbz3ePr/A3W01Y3GaQRHkoK6YASyqyqrKitz
5VpsKkB7lzMpmu3gipE7rZn/RO3RaV1Etk3lLRcU9IXGhEKkwDI/DgPT7MHAdr6j5ANlrl99/dNA
Pen2ci0MBq+e2mumLXzVc5iFXqvKZRw4UNS96zThNFbdQYj6020zC36OGYD3BuGeKs3DSc9smkSB
qswJeoNiNprsbDJPoJXyx21Di+MB2C9JBkXzK4QBgsZdkNVJ4MhlePJa5VBL2kau9JUqy4KXE3SD
ATA0oJumNvOBRFLzulL8wIHDyPMPa6X5xVH8+3l9tolkv0fdD041J4eywIDYzDS+t7L0lrU/szK7
HlLwrZAsBoCfodzPXAvNwRgs7VoMtJSZpK9XUgBa08JnzdH8Qtk2eU/W1QmbTygFQIbjonyRb0Nt
hHaotKXovQRfmRo83/aFhav2wq58uVG9zOo0rWaRtAoRiczfNvoHNzul42j3SNPeNrbkEQqDUy0F
T796YSILMQpF2wnvKPd8iZN0UwXdh9smlsYDwJUWSP6kljg795pah3VfHYV30kQgWO5EAG/WN3Dl
WyFeQfgv7Ff681kxsjA6D+aZqQK6FbDhheeEHlG+ea9J7g5+dRTX31BCng5RHdAnfR60Ll0uEmwN
5OIzUhnJUO2iEe0XwDQWPMO35+53HnoWXF7Ymd20qU7vUuYpoE4H4dEVNKidkn0vVoegeBkn5jDI
i1W32bQ+TPkiHEAmolbZWhvAdC7c+hWzc6MOCzeFSJjbEc50FfWyJKJi3t9HI+JXkM+KUFePL7eH
Po3shs05diyEhAfIFYGNAQ960DzRK7bpm/qxgS5EyzpHr9/fNriwFQyiDFEEhMURPEd5dWlY1Glu
+twpyjaCfbVaewCvWJgPCQoqpVVqi2AmeATEbOv1z9tDWJwzYA3A1Ex9evlceuUQKXlHlsdzpPRd
jMy5v0MZx4pei+7QvQHoRTHgX1vTYM/i27yzRGTBRc9xh52n3Bvxe7VfCZkWTg5MkE7VYbq5rg31
MqUHH1J3Z+zupXAfR49iflTfGWtFqMV1ObMzmzahkTwUt3mJKtYzzCt58u32sqyNYzZVMfIvKvUC
HjTBzpCPJRRi6ab9id7eG+yQL/oNLaOoNbsZC6EUmsxLeNnohodkj/sx79UPQatCdo2i0ikUEIv9
c5M8cWB054pksWYm0boxc6MngLW01HsyBwvtBs6s+zhAbjxsR2tvdVH267bRhTgDqkfTEunoVbSr
aKmsVLkq0A1yLOFdmZffKC1+c72Vu2TRiESYBCqFHT8vslcSOmOIe3iOWH2rYU8I+w+994brF4Zt
CpAgXniRXuEs0r7W4VP0HTeEBFtDuPct68ODFsihTpg8D2KQDK4EAIa+k9lGfx9Y95OWaPbpz+NK
siyADSUweuRVZveDkdGWgY4obwvxc1jeIf25Moylg+3MwLwzkMNGRWotIf2g/0B9wYMGDlW6FI1s
tGS3t71r6TSg9jW18DEiOG0uD7YmiuHtrj1e1MKdsDPNlU265FcqUQM1b824Ln6hppA1KeKa7wod
0jC4F9EhMPKHBjrqlUlbiobOLM0rX9noKwjjUsGfWvbG6rlNaqQyB8R3nD+fMZ2MO1BTnpdXN2c9
iK5OE7TnmEg7oqE9mChASelKXLzkA2dW5rdnosVWk0x5G8OMP8tK+5Q12hEG3PdeZB6JPTdW9OP2
uJaWSqeYNCWhTJ5Ms3uhkGvI4nUVi1BQo6iGuoiirszd0iLRRUfmUKEqIs7hKfqYRQC9wD/I0EZK
4lMiEU8ZyExLu9uDWTJEFYG6CPUxGUzwpVu3aJ2FfYYhV8vv3AxtOl8VDn0tbr1sfENhjGt7SnXg
FIoxL4x5FuJWcULbaCbJG5jyjLX+8YVNemFgGu1Z9GHRvqC1ohk4nSYi84uY7xuOASzQK6yCNhe1
+ZEz5p4rZJ5K52uY2oKY2ivOtbAewARA82l0fNHKOxsBPdx1bbYTjh31Flgu4ZlEE8Hw2p9l9fX2
0i89ZQFVTi8j3JkK8ux8TsYwalydOqLbug9mmf3Uimbja0g9NN3R80anLRHRytVdnbVrz/Xp27M4
/tz2/BTSEZZVvQzbI+UWpX9IwPl14n2NAlqqfS7KYKN0KyfFknNw51EcodVtysBeOkdMDsTyYlKv
RYCW6XDoxXBze0YXTgYTAAmEHxqLCLT70kKFDnePdCmdegaaTRaqL522jVEfeYMZmjVArBhEO/Mc
MjXBHm74kTSXAjcwevGm6R591VqJs5fmi+oFGXcJJ0HS+3I0ADT0TNClwFGMI+JbWbNyES2c3Nx1
YKB/J56uniVJ0eYVXklBJEo2GpJG7RH23FY37QwK50QzVqZtId6GKUPkfc57jkboWR5KSYpKrFIl
4rmabYYwoqI9aZofDd87lsbKubq4uegVmTrSKcup84pwhjJgEVpF5KCpaAt5vvFRefFbiWOps+Ug
s63mXW39TLS159HvZvf51qI0PCU7UJrkj8t1Iylp+JVMDyFYM+Me0BPap2Wp3tdoZ9uke5KtruQm
5agMEXjyi4cYMV+71brhztQTyKH19MENyrBE18gIX5DsrGh21q1dkZk/fWPI75oOwrWc+HUlYFza
PxPU26JbgVN2/tZOZbPRzCqPuPWi10wdwDKpXBMIXN7eQEv5ExrE/mdoHjToUZYPdcTiFLrV25kY
nKoieDB4SWbvqrw9khF9KDvYqzN9CzfEXtDiUyV7+9s/Y2mDgaIiKU4WmZT17JWkp4XX5oKWwFqA
lpcvHP03FADNcwvypSsYUPCNjYGFGMJh8b5RD7dHsLRgRECEkyb/8Cq6/L5SFkrMdkscCLTuyvjV
hA7Ck7/fNrI4TTwfYASCbuSKEyaX5ChB+ChxtFaGqHcbr+Fclg4i48zA7M4NClXxc9SHHVAoyEQ2
uw65L6hx+1/Ube66EhrcIYEy/vawlirEZBdogiRXqFGkm51H6Ne1hRlaseOWSNiE1sbT0aWIfmoB
xOgGBGE7q32HhMPeKH4EQH1um19aunPrM+dr4hYmfteg4Sx/cEtrlyje3qzWwBbTjTc/iyAA1en3
pxR+deeCe0SXM/QSciiTTkB6NLz85PoFPCGxfOrICyA9tOU0uxvl9lM6yPdmHz5mjffz9miXwipz
Ip/93RjK0XjpqLUi+E0SpThqQZOwipjAToD9axfQ1Yu6h5KtbO2F2bXE32w/QKe436Z5OQtEhTRR
6srKUsq86Qbs3iYwXqT29Y8HxfFOxgMiFv4/b6m3xDTph54LtAoBHIHTQwdO2mkNkaku/Hnd+sLW
bEDw02uJ65qRg0qviqCOvLk9loU9yDBg2ZhyrHDjzS4tpaHRTutpFQyVl0BCuS9/qONfRfzYJF8M
VOtuW5MWws9zc/NYADkVQNIu5kz5WRLuy+Ik1SZX9KMmNhD5PgbD3lK/ImaFCvj72nsZYKxPpW99
97V1f6X6XrB+3f5FC4fcxQ+aOajSKGNLq2/soK8wPkvt6fbnV6b391l05o+qMpoxPN0xlCLCxhqf
a/NFLJ7b7MVzP8bil9vGFuiBiBj/Xcw5jN5IparVrQBrAX3k41+ld58PX0ThZ27eV25tC+49wuy2
W8ubLHwX1yfKM+h7Pt/+GUt78PxXTFN+NuZCInzhao8doXrf5Hbs2eMadcbCscJAp5QQWrp0PU7T
fmZiMPR8HCtWLdKanTYKaOHGx8iS34HeO75lNP+amm2QxorI7yMR74jxPfKeCEud6jWaoIUImWQD
MEnqVxSc58lNIGR5kGqc1rmZkLD9YnXmdniIN5X3+fZglrydOJwPqjTcgVu/nLeoN7jQIEh04nCf
25K5u/35pWU5//ws7PFVKCplhXEU4REZDtF8RJKlXsOrL/kXcCGub5jdyG/Ogh+cwkK1Wo4cJOHE
+NSVx6JZuT/XTMz8K7aqcdIlj+h6VLexh4odsTy6Hrena3E16BwAQU5HlDjvfhMLfVA7CfkSyw6M
By9+w9UxYaqIuHkMkfq5XGzBDBvaUAeCbYSo+ifobFZ+/+Is8WYA+8gr8qoBUm2qUCvEjmeDN5Fr
ipu4RTpm5TRZCteIEWlL5NlNJXCekhMluR1Sj1nKcxOViOCUiWCvtXGTl8j3CEjtFgL6DB7COkX6
vtTTjWy5KywHS44NPYA5ZYhJQquzW7hQuyzvuiR2/BQ2ya50tZ0VINMTJdFwqFHoeX/bMxbtEXUD
xOR5AlXH5dK1qoXqch4nTsCMDmRmDq3/F4Wq21akpdsJoMH/zEw/4+wYndo0FKuHWiHsjIcu0W3T
S57iyN+lqnHvQ+ci+tE2JT3kG+OdkssnZO93rdp+1erwcy3HT02Q73JFf9QL83Xlt01H0SyCpXOH
bu1J4UG6yvZOKTJZHBDWJOv7XYdcl8iVztcmyNBAiuD8aCMkXQoRJbNUCh/0qjjk3tCueN/iQpz9
itldJonuKOdIxzlw79vGx1HMkOVGLFv98Kbh4t5TIyyrPtusPtdzrhRaDP9x+CgI6QHBlIPic2mH
KVq+nf+k9+pLaQzvEPL4oA9rgcryQP9nf464Q7Ma7hYP+1b/XulfPMUWy438hgzaVFjjljOmvTQ/
uoMsKYpajVJGWWyU+imln1kM9rfnculYOjcyO7wr1StiMQ5Sp9W+pfVRaL+P8srRunRhQ7kApRNv
7+s6a1ENluF5euKgLLUTi4cBDXhR749CfFeU+sp4lqCKQEn/tTa7VmFS69UCaTbH8L9Q2qFdyt+Q
JLdbhW5ztFg9BNrz5E5VH2muXTkjlo6Ic9uzky8v1FxMZGyHjWYn6vvW8jeR9ltwFCmlD9TmVi6V
pQTexWhnW84gByD6pZmgJRjte1S+c/G91KdIZz+bU4t4sZNUBMCQ4v5zt4FR1ZqohUTak2dhRVtm
nhGPNTkbmjpM5W6Iv0rNGlR3yXFI+OMzZG4mxo7LE7fLjSqHzZkIaSzfj5p1n6TSXS0ix+f1xilw
17AUi75zbnB2k1QxYlydMj3Ay31Q2BEaPujqmocgggzVbuXnWD/Wa3jQaRTzs3u6qqdyJ/3w8wK0
oo9NB48AYGsU0A6ZvLu9UoufB2swXU9o28wR6VasepWs01aUwQaW5I9FdbxtYOkEmZCZv3NfJPtn
qxTrtVWPAZjGVntps5NQvbjhSkSxNIbfpyCEjhIJkuk8Prt666zuQ1OJgJim90n7yQhWItilfUug
Mt0lNL9e0Wy7fSAj58YQUsjEMlNDiUV4BnZIt8PoKGW7S8bk5fas/W7hmC/7uc3ZORXGsM4VAbDZ
1Kv3qKFtYOE5eJm4bapoF0HB65HlbpJ4S4fTPiv8vasHW1LCJIJ565ipU8Qol/N3Zp09JLX/AAXJ
KdXQ3EYfEBW2H6Ea7QK5uUe+cCMkxdZs6lNWWfeKa5wKVd+JyZpsx6InIC2n6bys6YuZLRMo7RG+
3amlsD012c7IED8+3Z62RU8gu8qzhROBRrxLTyCCDTUzyOnubbZkeAR9ZbcsHgEUGv8xMC+dynRe
eS0QXUfXTFtTTgMEtFod73XhOTZ2VfVco2YNuZlors3eohOeWZ49NxUZPT7ZBIHcCLt6LOzSePV6
J68cN0MCbY11dGUi5x1GidvpsieDQk/q9n3tD9s2itaePIsplvPJnN2Heg8w0UooZrp6dEwr3W5L
zUY00A4C9aTDqVek41/AHz6ocrFHpPg51ug00pSN38Md2Okf/5PzKLOTqo2oFyHKSYttAGtlTV1p
XLmPF3fA2RpOf392UGU94qLGyKaWqg6dreNYvyhr4O41P5ntMr0WAtloWLkwazeu+jpAVOfFpyFq
91H2XbJWYpo1R5nd9FVUa7nhsiGE5l5BJjMsVhJxS6VAi5eqRbs+LU1X3OZeCK3vaLEsKAvjIX+5
4SvJBNF96qXntH0ytRdhrOwi+tDmn5IY8cFsp1buRlVqdAgPWfyXlH1DeC8tVkrL0jSTV0f02Q+b
HTbBYCQeKi4BzLxPbRZuTSDzXumIw0muhm2uAGrPnEb+NuY/xPRrW+x99xfSlGn7+bbf/n/20T8z
BKHjpVvR+Z9KQcypF4/SphD0px54nx1I6V4jLhlr0a7g6vHUciv0NXqC1Ubl58I7fZRc8Q5epx+3
f9DixJiKhCAft+ZVUqkdqjHMBxqJq6GxlfpEq8GxE9xtpa1c/Iv76czQtBfO9tPYNeoo9TTkqPJw
l1KXrtLyvhnqlVN/aUuBlaSDHBIyOBBm27YPBdf3Y+7/QdM2dNZVerfJNc/WwxBKS+8QoyB8ewYX
fevc5GwXj4PvlWPJaR9XLSJRe8v80pOHrq3nKBA3vUifRoT+c/VXH+zpFtrIQr/Tu6cKtU+K6mu/
ZnKguacbAEKgVgZndYWikCxBifOpJykdPw35oUdyNumOTf5OQ4izzb+q9V995NyegqWD5dzmbAZ0
2Y+ldjpYNCs45rY/+sfbBhZX9WxQs5MrzSpXGiMGpXX5jnavTZp/tnTBHqt6K6nvG+9w297Sc4UQ
En1FhWLiFUNpjRptbwx4UZkHh7bot52rUaDpHvWpbSSSV4a3PH//MzePVBS5DRtVxoPgGsvBlrcr
w1nae0i+muxv0ELwg1zuvTSC8d8QOXRk8L1ae9DoAg7S/e05W94HZ1ZmIQK+rDYNuAYnb6l+DC+q
fp8m0QEGmr58n7YvavjOlR9CRbKN/DWHw9atXvp6nyQrgeWis5z9jmm2z04auDBkwa35He34kHxE
R7qtbFHZleaDbqyNeW1mZ8dN1YhyF4bY8v2vQvzcaj84P4Pgr2jIbSv8WGhOPRz08ItZHFojRyl9
YppZefIsBroG+D0A4rDpkl66HPBYp6OQQY7kKOmzWH8QEcAN62OIuD1UwhvLDWyUQmxdfw7X9uUS
sIVH/dToBKBEgXDm0rQ55mMAkR0NSHFX7GpVMl/qdvgSanli01r/U9eLeCf6krvX9DoEKB3+Cga5
fN8E6Te0n9eSKItLj5dTVaBVF6zD5c8xuh5axalprVTLXeGJjh+YW4FXWFBG+7iMtk279vpbINGW
mIJ/bc42F6dwaeUGDXrAN58AOu3aSEYTu9yZ4rAX6narJuG7Kqm+9qF7FLNgy1G5zevgoVXk7e0t
uDb82WroZiun3fQSUAfDhlx7E+inyCht9AV3nXkU80+37S16/9nQZztNEtpUaGWOSbHi3Ke/XDf9
X4MRf71tZm1Ys02G9nsnouvM8VgeU8Xaxs3HvOYEc4uNJ1Jow9duG5yiwas79Gxcs/tMS4saZn/O
48BL37tF+iPp+5OPGHQ6QPqr5uqmSdsdhZPjG+ySBBcVun0JX2bua6JgHiNoQv7Ibx6luHpIxfwz
Age7JI7uRSE9BSilG+0b+hUtnviyQm4JGZA5qiozwF1KKf3FshUdgzE7FWD2arAyuaatzOyix5yZ
mpb67GzOfClzVZ/NosTDrpWEF2lstm2YrICNpgW6WkC6WQx0nODcmNeRkr4O1ELETJTWdhXcy0Ap
kl25hvJZvLfPzMz8JB0aORcszMhu/TUS1F9hZqyMZNEVz0xMkcr5hCmem3QjJxpUi4++4j/IeRPb
wqC1AOxoEIzLT2M07DJkyleWamlwGKa5SYbFCtTdpWUPds+2q5AJ0koUz2HTdouVsGTJgoWIOSRs
YJauQEtd3oRSqwL4NdJT/ZSH//Hzs9PJKoWQ5ASfF5IvQ/DVXQP1LP78iWwTHAaPjXlxtO4Efv4I
pJxG8KcAyVC20Ep8sbRdqPX/z8RsCPS1xUojAfBWzW2gbZJ246/N0pKDnZu4WuasDhqtIWqr3XsL
Vi8jb22XelsyNBtJjX5yjb4TvHJz+6hb2qEWBTGKsFAtQvF36V2Zh6hu6o/kkwKycmO9U5Tmoxp7
T4CbVybx2hS5cjBxdE8AKePfS1MpWh0QRyehgwuCewy+FEQilWs8Z5mpb28PayEWmxLzhNmKAo+s
PK/aC0EyWuGkpQTf9mYcfwB/sMchtIXsUHWfRClnG5Hr0YNdKKy9RBcHSs8YcrLwwF3he42mHmXV
zRFW0jv6R8Exb8QuVw5EaKVk6/DZrFm89k9GS7HeItEO5nJeO+o78NK5zKO+6IQPkELbZKpJ9Kyk
DhbHNXGkmwbQVTp5LhfQ7Ua3QDICsrPByjaNVu5iSb2LG+tBHtaI1a63AyM6szXbcboujJZWchdG
Rgg3vnAfJfK2Hax9XrrbIEl2Yo1Sc9KutHkuDpG7d/IYNIvmbjNGeq7D9ECDZKNuy7SnX9XrbCuo
76IC/b7bTrq0auil6RowYLLv82r06Pa5lqXw5sj5D2sAxclON4SVWOb6dIQyifTDbxJE8ao3RS5d
qfArEkvaMPYktQoKb8UaH9SSEVR7JzpKCHQpI1x6hiE3Q6fWBEyZ+Z5OC1tL1jgHlubq3MIsYOk6
LXKNiatkhBYnzajeE/0FrrL78yVBogzwrg7/8JUEmye7tEM0VA5H964QTqlu993Kibt4NJ3bmHzw
LJSAnMsTy5qodshCu7eQmPiYlMNWDw9u09md/OzWT0Nf2ZL6entw0xxdRmNEEGeDm60StI5SPCo8
S0Kl3OWJavviZ5+G03yMKGO2EBCs+cXyqv07nbNVE2rJK1sNi3mgvTYJyqRtvA2hSFvZSQs5j8uh
za4x36jAeQ8YSpJD4b2KYbqxsqMk//L9b2UcbYv4vlM/0qFoq8pdAiW32rQbpTkZ/vvbc7x0gJzN
8RzHkiEJhwwa5QpDLH1b7LQXOW3uojLeN4V8um1rZT2t2YUaFJ5pUVsny289ScMD6X1LjGyXnKc+
fjbW2l/X/NaSL/02qFpPzTSef6P1Lgp+inJJQxEOm39vUBCb1GeDdML2f5fWOvhWTc9ungB5E1nu
plkttmL2Cax0kP/sLKc1udHdz8r4iPKGrXfxfzsO5nAJiVahyBcYslXvkvY5l05983x7EadNd2NT
zrvtiuCfTUlU9DFS5ZNX+sfQl+y+ibeNIazslNlJDZ+uSPJRm+pCv9FDs7qHkGcDpLih4gzynVz+
9NI1ovg1AzOnjDs6IKIcA2K3de/0YX97uhY/L0390RzRkLrOPKHV1Tzx5Exxqrr4BUfbuyaLt7dN
zFbk7ymC+AXwAsm0qzbLsUik3qL7yDEs94jgeS4axyz9MJQIOa8RMszRRv/PmG6BI2ZBwORcbqqs
HcJOjBPFyeV6Z43hq+L3ez20DuBej1LTvgtVb6fqibeRev319kDnWcO/jWvkOMC3qqYy72jv6yrS
g0xRHKKCclNNvYK+eZAl3w7J749VpEFrRS10MIXPcq/ptm95RLFhbyde+7apgFqNxhlY3K5kZGUf
4Z3RKBQHZfYSin9XK+zc+2Yp9dZ1x60sRdDwPQbit9uzMLujfk8CJQ0gMLyArnMUQpZoUiENspOY
9/J48uq7ql1JHiw57bmJ2Y2ft1I+al0v0xP6oX7klro9grXPz+71sUnzQrE62fGbvxTjr5W09trX
Z3e4VuRSayj8ePmj1tdb3VO2/+3nz+5uqhXxMNQYSPqjLha2ALHCbQuzS/nvJeZxZPEkm/qaZxMk
QaqgCrEuO3oIx3QXJOqhHqR2o4mCYEPXusZ3sOhS0ICTjCBxw3vsclMjeT2W6SjLTlppW38c2C7i
po1WLqelUdFzDq+CAaBVmTehJJ6qBDmPQoeqtV1KL6b5mKRfouj1zyfv3MxsedyhGHtlwEwrlbYm
vyjGU0/fsOStPWKXzl3elgAWoI2h6DczlNVyavhBLjthLgCzTA5ZIx1pxdrASMFJ4GqH2wNbcmwI
FqEp0SnG0eh+uUqRlyWSleN3vbzppoIQx91/siDPLtukFIxmGESZDtb3ff1B+0O+oN9+Td4GqnaN
J+u18o8GHbyWKuyctN72WvBUheEK0ngOlPjbBlMkTp0cENvPfNmt+6puikpyhkDXXt3e8kChZeKH
uC+7bZbr0Udq4PpWzNX8tRUG75Tm8rAJ5cbdJkkg7Uo/KD+khWg9eoUcfLg9wUsuIwMw5MlJkvmK
/rocW8XrwlFyfCU6BBbwPlFuHmW3JAOSJ/d1aa69aJachsuSC4puDCZn5jRCIkdDoRc4jXZX7Ovm
eHtAi5+f8JJIxSnAV2ezbSYghIXS5w5MDbsyvvmrDZdLU0blmd8P9wfo1VnAkRhWrQaGKztCD9zp
izQpB1W1Pap09689dZdGc25r9mIYEtDGuugxGn/jptUxTqKV+VqOn86GM4sHadbvh9QQZKc0x4R8
fJY9CoXsMneaTB/1IO61Ok2PWUghuNITwNvIhb5hm+MO5DUVfJB2vMuDRIfJbxD8QXNgPjySS911
6ettt5iW/eyR8HsTsgPpNpQteMHm+T1ZYp9nyqg51gi5SPYiQAssrRUafod7V1YATCM5O+nuWbOb
vuqNIk7MUXWkLtXf1anRQTHai4iDCyONlFrXfIe4ID2OLliaZNC9TdCFd5H22Cmqq9hdrLobvUi0
J88S5MqWW1fdCPFYFrCuIJertYkC+ZSm7PoMnaUcAatd1ColAAQY9xwOC/37IBr+afRb7sxhiII9
bc76X7kYhxsvsYaNpg7ZrlUK+SVvwxYGprzsbCPj4cvZnTf5xvMOAsQWhtj89Ic8fJbH4Iesld5H
P5XSndbSlZ3lSmab8RDfc9whMjVm3R4hgpYsn0Fh2A3jlQBzaRdQaqOuBzvd1DB46R5K3Bh1lke6
E9Z3pnXX/KGM72/nMFkwsuo868gjXn4/bKWuT9Veg3rR3JaVsKN18RQq1UoQtTiMMzPT35+lrWIp
U2jVxgfFYkNytM1XXnZLPn4+jNnRN8pl5KUy39fkh7al/vDcrGkATA586eAA/UQdAAwp8inKuBwC
lNt1F8eJ6sSKZ5ysRlBsf2j2w5i4dlybMOL1XbMt826NuPV6bBgGBgHzO40XPLUuDccaWlNREmjO
KPKs8XeGHu44dG8fEtcLdGlktkAjglyKGWMkLA9JsvHW9NbXvj9bIDPIE4UeOBzgV1u+j6r3t3/+
PMmDH0+/nwInbB8Il86vVk1HNE9SQ82RAjCoAAq6QrDdkhRIgWx90ikHuVdFW8lHayO16Tdh/MMK
1d+/gK5eGEb/VrS9XCZk9oQm7HTVEcv8pPBksIcg2ZdpAvhgDSB5PZvwLxK3w/qHUv1VEwm9hbU8
5obq6Oo+L967a+TeS6+D8+/P7l4j6/pINVzV8YcH/hO8YyrvrWB7e9HWRjFzbF8dwQxPo0j0Tfqy
2q50vW+mSUI8k2wA+ibGbBC9KPajqDGIsUbq5rVOP/hrqeNFE7CGYgaNqKsQMgkbqytwLIdOC82O
5T62g3DYioq/8txYXJBJthp4r0Y//2z7CDnPGM3DkOXm6osSa8G+7dzw6+h53mtRjn/YjvB3zADX
GuLuEj42j0qySu/rZCg5T91X7VHpPr9h5c8+PztLFa0WW7Pn85JkS/fymtbVomMRh0BQOKX5zFks
oo6UGDXSzU4nntTyCGvXG34+vaDAeyZG13nqS9bTHNJPLs3hLiN7/aeQlL9n/+z70/jObstKHlJR
qPm+Zhvxo5WtAOkXvfbs8zNnqsVa7srpzm8/mdTtxUP8hywHvwdgiBxMUMFR05Ond8TZAAjOKncc
2Xq5ecppBc6jQ5PnK3tiaZXPjcxWOXQHzdMUjOjpfbGJ+pXU1dIsGVMZD/WJSYtn9vk8NVzf1HPN
Ucx3cvZQyZtB3f25H4FMpskQhipi89k2EKs8rfrO1Hh/nIhps7eMYJINh16QrP28LRu0dRUN1KQd
Md0OwYcgexr7N8R1BslfTlkNyqY5JwcC2NoAvkR3pLBt92ptlrsO7crj7XlaOv0IfIA+c+eRdZld
FLzhEy5eS3MEQBC2oPqPfesfRK958M01hq1FWxpcf1TVJ+7z2Zoo/aCGFIyw1ZrlxjKU5C6Q3PIw
xi2wQRnZuefbg7t2Yxg0YGwlx4v6H1Cqy73SBZESh2OtOHV1Cszj2iV77cZ8nmTipCYJxmnuBJKv
+mriZ6rTK93GTM1t6El7C2ry26OYUhfz6PjMzLx0GSRiVAEkJmIQQD8eCtQSHaWT0o+9n8qOF8iR
Zw9xHZxGWPR+GWnvf7j9AxanEfoZqGGI/pB7upzGCq61MkwExXHJ46T9JqUl6L9ZmMUTrdD6ZIwM
xfFfh+AIE9l/+/zMyd36nwGEI5X9nBbDtW64yZOu1uhsiqYpPDuVs1wKDXHUFXKW/iYu9lLFY/qo
fjXatZz54mIQFMGrPvGazola8yGL/LTlraRZ38yTL620qC3kFXFqkjBk5Q0yvleFvCQkjWZBPu3K
r039EYS+pR5a0hs6dN7JMGwGc0RUwoBpPbdbad+gYPUElP4NKwaSSeVgktm8s52bDNpQlH7Lw+x7
qhJcvvz55xHnBXyj02yNuu3lcnkW7chuk2qIPDlC+AnU2Ru+z91DEUDhkpvfPlFXGWHF5eF05F3t
Klvx5+l+nHkbWiaAkWHYIUYyZ7OTFZqCiO3oOgGZnVj5Nh6FL5Ym2jEECEW7lv9fOOZg/0SqYtIz
Bjo32/5CmWqxHBWWg2DeNncPaAnsO1dYOeUW/JqpmhQ7uU8JbWZWxCFXBXPUTEex24KyQvfn2UD4
myGA5bgG+MJD8nLNC19S8iYTkuek+Ph9KF5vr/jCJE1677yPaayA+2MW0tSB5yoRWtvPikuCbZsq
X6x2xcTCDF2YmO6J8zMmSUIPFFT6rO0FboByBUW4cISBeONZN5UteJ3MFsCs0wQmpSZ5NoMWML+x
USUniJ9J72/EcX97ttZszc57yKYhuhXb5FnwadxnOBvhq+E/1muq0ku5i4tBzU5+qetUQarr5LnJ
vrOlwLoHtlJAJ+jd6WZy9GLFt9sBMR4av6rWWkMSLiwZ6Gc2zZRkpFl6tlGhgxyExKuSZ0N7l9tG
s7Jky8M7+/7M63o1TLK8LpNnsdhr7gfZfNCKRy07JhZc5f4JqnAteFS9lUfO4qho6PldQyUqmDki
jxOz17Ukefa7u3xnrDUjLzoH5GeKDPkkj8xpq535uSUFSiOHafIcCo+tPlKheA1RhxL1fNt7f4wA
gO6VRziqGxrpnnlrWJlJRe7FHocCWOBGtDW/WTnXFg4GblHySYSfkEDPaRwgelatoDfZSH5vS/Vj
ScpEUD/f3k9LRngWT+UBaF2veMhisWy7NlDiZ7/dhNImCrbj2pW2ZmJyirNVAShYDiHqDs/NBBXs
PsBNW1KCuD2O6xfCRHj37zhmSx8VUKgWCeNw4y2kFE241SrYEVaWZMnBzq1Mv+JsKIWZ9JE7qPEz
kNJNFv2oeouSxfcgPOjmysIs7tBzW7MTQBysIhcCbJljcfQUcSdI0rbwDHto859+M+xrs/kqe8XW
swZHiGGruz2ja2OdnRBGnviWGurx84B0QUS6pqwf8vLgFUc1XDnUFxdPJWIzJ4nOK6qyOChiX+5Y
vB5KX1N5Ko1NJ9HXuGJm6fRBtvIfM/PYLaHgIVEhwBF9mR7Swq7XWLwWXV0jCIbKF1DevLQeIGiV
+IXMnPVfalDTg/lNFlfO0MXJOrMx/f2ZDyqJVUe1K8XPyLIGxiakpEY7ydoFsTASAyJEk2cbBdCr
zgClKqB4gaT0uQVPONH2puOr5f9xLoQQ+szI7GSYAPti3Ucx/SJPUfCjl++ydgVJtVBOvrQxOxhS
MpoAGQhH8vqgGw/onxNnVdLeDzb/R9qV9chtK91fJED78iqpt9k8PfKM7bwIcWxTu0SRWn/9dzQX
91rN1tfEOEEeEgyg6iKLxWIt5zjevet8YzIgpq2TC7XQggfcaNCgi2MxbWFUbU4b2BkqoVb3tY7v
OLmvUKTs7O+2842rR0UN1WR3+8Aul6cQ21+IFUKjrFAyJyYQy9D+NMPCUQodA30CstmO63tMB0o8
xIYl4imByHV5vuIGEUKk3PJyDXn2/KwXIXxEPByyOQBu9W21Np4sF1IEI+Fuk7J4svMz8vf6dHLM
Exv+xmBwmGYKWAm/35a2afco62L4BoXXq2aK3rFbWmcKZm30X5r6qtVPQy2JHGQihH2qhlorrBoi
6nbfpf9kmHwZ/7mtxaYprLQQdga9OqwsHBwsPDmOWvWXmb15YKpv+h9W9aXI7qpY4pRkOgmbNE7A
fW4wKX9Wa2fXNH8zILyog8TeNoWYCwHVe2lHTDAoWg+KY3eEd7Xuq/jQo3RYOX+iyEqGoEhZMID5
YK7iXBWAwvB5HVaqJIjYUgNPVbwuQAiMGtWyeSsHXml56qIJIz+PyUtRATQvGnrJTbd1MjUkJzwd
sJiY4hFiBz5gIEMru/zsKUGXnnR6rPtP8fjx1inkfTFVAyao5YUvxttKTnr0uPT52eoD2h9L9eW2
GW+u1Or7wlWXexiTzrvl++OXPvmm1D9dLrkfZCKElUr1crCGbMrxWg2z7qlMQ904/jsthEDKZpwX
dTnk55ntiKf5Rn7iqcwXb+iBVD8ADB0k3a9rg4Y9aSW6Sei5ctlem9QQAO3gN/v4CQTdEjItQK5D
c7l4s5V2Z5MYtMVnjd9R7WjS05RIDuCG6SJAe++sMGzkqATX1Stxo2kNa2G6fWiYx5wXuzb9kUyH
27uyKcdDJRVt+ksblrDxiTJg/K/CCAAoJDCn5/lu2oUVmXymfL0taWtrFuABVGIctBjqgr9HXbXM
4k5tz7TKwyb7O0XbPa9k43RbgQ5Qs3+LERaOjiDdSfgAhbQmTLIssO3aH5U+IMYun7pjmbj+QA1/
ol/+nX6Cy5xaZZgnZW7PxZwHg/1UmrqPsaE/EAJKRR3zt8vrXnCaDrWIXc/YrrYf7/p0OMzja9x+
PB7FOxu1OeRcALQmCjE5b1zT5u25flNVZF3OcSlrTlgWQwjSMPqPvO6SNkB4IZgd+kaAj+3AvId8
OnkWiM0NKokvZCIEf4NoyehSDyK0Uv/HJOMPHb13H94NVP08lNpxhaHpVLC1GZCZpdsk9DxlxbFl
5RNwGfemK0sXvaejhdW6kCOYVlHo6DbEi+pcFDk4rSzrR9s7TmjUpfGQO6l2QrMKOBs5KEMna4h9
TJS6j9x0fhq9ap0xX28dm2ToX2eS136mVMR3qZntBtv5qTQZYNm8yQpbtenvzbksTq1JfmYdknqz
qXy2KTUDZmDukI3uW9r38KmOGc1qZhwUClaIxlPiz3Ot6o8uSYo3U6vSwGae7g/WhAGXSQfzXUer
wKFx7GutmiLB0nlB5c31MbGrdk+TagAjg2sep5LO+6q3RoA6quSo240RoshQ+72XJp/rLGenudTV
IBk0880zC74DWKnzGX2IDI8atfvS06rD7Lvd7UgCCiCl9NRPidLQe1drYiChauSLpxI7NM1pyDEq
afRorl7+k2RmsavTXVLfuS7P7zBPY/ltAkqztjaru7ygnV/yovFHJ0OSC5TNh0612M4AFXEwVXoK
WEXqhVpnfpD6YWndwgkEgMVyWpAYF7LKGuVj3dCkPjv1tz7/xDDrTPFqkoXKG/fAhRjBO49Najd5
SerldgYfQ5I/Jmh2l7EIvUNWiJaMZwxiJXQq4sAI5x5IdkSBldTn0pydY2zmQ0BRtg4qWmWAUB2V
w2ylSqjTCs25PU19Vx9Lf0xtgDnbLT9nvEyPBu/Sh5Kqc9Al6nw/2jzfzT01XnhpgDy9MTBAPano
dzS6NtQJL4LaZaA15pZ3qNJh9nVKsZO0+RsoST/7rsoOw+h1O0UFSwihLglaz8I8pjWrwQJd+Ioq
kesXpV4FgAVUfU0fzmbMJ7+qWtdnZZ9I0tLLKoirtPYry1W6Co1tUmUAucR5p9nPiuwykGSoGg2a
4ZR4sohpcYNXspzl7Yr5tCXPcSmLOExTaRY3Zx1dJPZ0psoXA0XewjBOmfegZZK7ZcMroziF2UOg
5gD6TjSAxjPnFAW/+py1iDS19CnjdHfbK2+LQEuGh7whQjRh9cq5sG3QWjTngc6YpzUzZc+rzA3/
QAqAfUEi4eBsijdY1oIvAY3g9bk9ZeQBS/XvPi/cXuDKJs2YKvi89feDV32//fWt046yCkqR6Kq+
pqtJUk3p1I41Z8K4hfRZXfqUV60PFuUH5CAlS7VlzrYKPgy0P6BEKb6PTFwxqTIkkAZcgFk/5i3x
uYqoIgsULqsYbQsD6gnqug4oEYU72UwrgxVt0ZwreiqKVwvBP/EwQEFbn7kyHK+taBPX/29piy2u
TqriAjVJsSFtoEDSjmewQofc/ebSM7EjWn4jKvP78u/bu7d1ZDF9t7w/ls0TJ120ZGAdH7z6bFbP
Xdaf2g7sc6YCQqBjOh5KWwalsxG5r+8GMR6cYt2ZtSmuzmwmO2V6GGN0aciGkyVCxLYMTlreKSOE
JOB1NEl2GhTtkcazbBhEsI+FDcrAafXwtNIxbC06oDRpZ2sqvercZJ8a5R+zIaFllUgPfKNNK4kP
F9+58q1XsoRD3I6xkaoqdJrGbxX55SEVjsaJQIuroCgfGbvXrI/BvLxLdDGsg3EaICbqImy12eV9
TtOxOmsgOU7Bc/xk2P4sw4AVDHCRYqoOsHKQXFksQzhjnda0E67p6gzMCZAfjemOfZ08tB0d6fDj
tq2Lo9xXsoQTRrhVAOELsmrgPxZ4iHTz2UR9JHN+zmB37hS88sz7avjhedGY70vgi9z+BYsAYRPx
4AJYH3DK4DDVxZeujjiJ69LrwGZ/Lu8cFRNQx9ufF1zxf/RbfX6x19XnPQOPfGPK67PaPIBHQs0O
CrlDX+RtKcLpupIiWCJGonD3D5BCyzuShLN56kyJV9pQBNkvGJ8JfgfUr4RAohhpl1BrqM7fi/qv
nrR+hYwCCW/rIZJWLYqgmwmBA1q3NsIVNHBMJjNwpPK/Hf9n74Dg69kt7ljmd8qd2T2NU5DISPE2
XMZapthwHtuzUfaVW50d0u0m90veeDuim0FRR7EniY82NupClhDuZ7Gnz0YC9+TSwh9yxzdB6KNN
X28v46ZGC1M1+JQxFGcJ5lDNjgmsdhwq3XtjZTgPodJ7AL7SA1dWSXgv9gnnB81whodYCdkEgEJd
GjjLMG6ncmjEnaNzX5zzvbG3f1k8LILP1PyMLuld370mFpDBJ/TFEX80d2nxyasfCxKmIFYkn4rp
UzaeqIzP6OpkO0ihqDCjpaN2+ffyl40F5YqSePqL1bOvrf5qVPav2+ssk7D8fXW4+f8kGPW58p7/
5deFle1bpECTDL+/1fhuyEPF83a3f//VmRZWaPn76ve3sa2BhhUSHO0BjMsk9QvrPped6U0p4GrB
JCHcK8YWLqX0GiV2xgoDYM14Z5VWddTjfmf3xrHqhn8U3dszws4YYPlLy7r9aNHIS4ZnkhVoN+BJ
2Jcgio1jGW7h9d4Byg8Ggu5AUAleFQ/yOh7RrtYkUed9se3X7GPpqSV5d/F5QWlzznk+6Ph8a+/s
ct999NZy3qeg0bwN4EuMGQl+hOZpA8AVK36x52M3HrJRYhkbq4OEF55Y6GcGeqfYmJVWLeljRYtf
UscHO6/7Bz9fR9sPLhSQZIFr59Ik9IpqjaMy56Vlj+19Lau4b/16tEpicAIGjjBQODm5aaDTfBrj
l47cTft2/PjeolUNPg/4k8C/E69CramtJkMvSmSj2K3j4Hz44KMVDjC+eEejsRRE1JerYyQmGwvF
UV5ShQBE4jP9IDnyYpxrAVdM3p2tTchtKC8oBGTkUNWSMHVZ34s7Ad9HrQHUPxo61K7SvyNBQcLg
NYm87jAhFw8+ctlk6tYWA/gGoJHot1/YHi/XqFEb9Ko3THlh5If3qEsR4K6dlo3ZG7AyLeH2Asl5
+X1L4VyZGisFIU44kX1OfWM+erokHNjQ4kKKcA40ZWp5axhplFY7PgX0gz29y0ZffF+4AkG+CN7i
Ht/nLapxJ0VWq5b9fmEX8MsR2qZmGk1vTrIHSP1H76flulha+VFBRpQuONHUcmMOEJciqqtQt/3i
Hi8sJQ1uC7kKlmCiSJMYOpqfQVwmZsgYbYvJMCBExYR77L7G1UMKhm2yb2SwJxvHAicCc0QOOlg8
xGWXNlWmXYMeo45FpfuEd2KugNhdklq8epKiZrQWIdzotE4yeHXKotyuyX6sWLl3yUQf1XRWn728
ixiz0s+22ee+HpemKfHrW+LxPgDIGQrlJjriLzXkjp20eaW30TKoHoDVpA5shVhPje7wT1ljdQd1
TrOjl6nWiSHq/lhWbTF3by1e0L5CulhFP3Mb7en4NZdVOBdrE7wavo4xWMCSIsctpp4sOlqTzo02
GrW3do4oDyatQ1f0yXORXCan22a5ZSzI2qIQ7WEKwxOLT27SEq5jDizqQASuJ25IrZ+GFKl+w/iB
3oYpGf0dG1c0/oJXtevWVhvF7UPcp+FY/hwG6iNb7sggTzZ8BcD7QNKNVg1AGYgo8VVKKXUHUHkg
VfjS2uRusAwJ6M/WmmEkGs0B79BS4pq1VTrObta2Ue2R/iX2Eh1wIxz9U5miSq64LWNABRXqvCeh
RUgGomYNSmQ1j3pDqX3H+KrE+nGwWeXzkoSFo31Csmt32yREqoh3+wYDpo44+t0hioEBqTpuKhBa
alXnN4O9T+w7rfg168meQH7f9V+GrHse5n3aezuwo6PT3dxT7rzc/iVbC736Ie9509XDgdOhTYoZ
PwTY377dn6e692tZxX3LmayFCFcw7RoGQMaWRx0PZ+UTSqOWc1A0w4/VKEvupB0MWwaKRzPO2zu0
ljjonuaA+cb4GI/UIkEb8DmLY8lVI5Mg+CeninvNBOZV1FKN+DPafvwxPt7eGjFn/R8jQeiLvhLk
na5aPsCtpg6mNbGIKUADvq9nPUi1Z49+04zqaMZHloLBHvSwt8VubtZKqnBVxw4rq2qaWVQAqmbo
T5X5Fg936nzKhzIwQDlACQtvixQ7UP+jKSpNCAyAUHMFAxnHReaxNOFRVbBQ1U7l8C2JnzGBRcmu
TE59CjQt5SerZbpubuNK7vL3lfWTdJq0hqSQm5if9Jx9iVFbua3b5gGzkbkBOjpMUhydTWrOBqWJ
WWTg/WI/lskBva23RVynXnFbIhJxYSZLsUFM88ZuBYRYeJSIgxegHr0g8842e9a7BxDWBBr7VTvf
NfJJ6V+T5qmUURNsLaKrAqcUSAloThKDIVIq3kwNnIVpDNUu4B9sQXk3jvX3hbPmZhPo2kx83zAw
zxqYneQRuHUBrL+/3KwrI8j7Oi9yLYN3mpC5jrO8DikYtH3qaDwA30vuJ8WURMoMZMjbGydbOeGo
mclAs8KFZvU8w4n0fimbn1zWRox0sDF49yAr7qKwd6mbNrk4zmUDy7CPnv3mMoQ451T78VE9FniP
d8ia91qxoEfGYRdTZrJI2ytGHxb6EN4WcH2IFgEYtkAT0kaleHYI+oJoDwHjFx4fdLUFk55kMzZl
LK8U3QThMUrbl0tlDsWY6wlh0VAdaL4r9MOgSW6N692AGnikIOjEu/oKgMUjoBI1FYio3dDmoUpw
G+7yXBI7XVvVpRThvJT6aLSdqbRRaX7NjE9eubu9GdcXBL7vgeILeFLLSi0LuTov3WggfG4sXBD0
K6p0iF4Oo47WveKhZMeJPrnAObstcWtrECihNxhNu94V/ADKISWwTF0WTUMTKsbeGUpE65LNkQgR
p2203hjZVDgsSppPs3Xw+pBpL7f1uPY0eC7CAADTgDfw1ZBkDH64sc9w3lPk8fnOaoPe9s0sHDAZ
00i82rY6v2UJZ1Id3aRo2xIRCj84OgpJe2lnxfWT41IdwblkGbCRwOqG23Pi4Jlr/A4MY8TSfZ17
PsYBJQd0I0q4kGcLs+xj2utk1rF8CXmJ4S1T5U5tiM80VPKPDixRKe7peDdqkgO1dWxX2yZ2EWcx
HfEPwklDe0Bnl05C0zvwTuLjZFL0y2PVW107OxakINobs28ke0jaF9xFt01QYha2cSml4XraeQRS
EuXO80LDDVxZ0/WW/1kv1/L3lX8YbWq5FDAdkWvu9cFnsi4V2fcXFVffb7uRzzGjUGH8MsaBqkpK
sJvfXxoPlgl6DDMLr5W6NsHGPuDkoC0pSIB3I2Pa3RSwcOwukDpwpULAoWSJoaKzGdmj7Euyz5q3
21u8+XljGW8ATOd1Y007giKvHzQWgU7YoIEucWKyzy9/Xy2/ibKnO4/4vKorO2Qiu3J/+/dvHgSw
KaDSjdsSbv9SQBrrxtQDLSdysvqumt9a5J6Qbdh1rSw233RgSwLdQwJAv8LZ71yVKu2M+1gbsp1q
k71m14XfLp2MvKvwepyPt1XbeNItCUOotVB0IiITXGbOM6S7bbON+sI6TeYQZFOPgdiD4dzlzuNQ
YkV7xZdS8GwuKcobyL0uTxFxztPp0ph0MbJ5Qw4EbQ0cJP1TVX5zrdNt/ba8y1IaRBIW8L5XpTgg
IaeTXZVIWuZ46ZvxLs31Uz6aEjFbJojpBPS2LH2QVzUzxbU6pXIMHtkOkBiteTgU6SzDf9syjrUQ
wR8DpKPnSmHyiCIp2Ol7jPT5jH6rexBASUKPjQccgqmVQoJXbtFy3bWZA1nVcxJ/HlgBgtj9pFa+
okaq84D0D8f/F6rfzwv5lOSC215PD41WS0bvqkao96it9qhNR5aaBDPrHs1YRne+JcLQUMRzAV2N
0FFw2gartdxgZRchrec/A4FUEhxsWfj6+8vfV14pGdLYZCa+D4qmoLBn9BE+Od2uMg4ft3D0ouGR
gAAYkOfCThXUcTu9rLsIwH7HOSNBOeNV2g3722I21QEOsrkUPT084C7VAXGva6H/H+rYuk/sPZCH
dR2YHrLq80ZECj+Eugy44oA/L3ZW9MNoEJKoY1Sb4Ozhw27WTgM9OekTuHWoLCbdMAJgXWDqC4lq
jGqLcBpKNg4ARedTZJMfPGirvz+8aCDbQ786MC7wHBXT+m1mT72VOCMcd9gP+7k88fkAd3pbynvD
8OWbGjVPPOAwjIUWKgDGXu5NqXZOofQz1kxpfYO8Zs0YVtYLBmRN50kne6tOAnTd+U3mBPWEgcxW
DUwS2uzJNkMDjei3f8+GqaC12Vyy5YhYgAh/+XNqU61tytMp6sBXMO/yAS0Wd9lft4Vs7txKiGiP
udlroN6d4KBK/7We/+DxfaGEsKZpj7SLRaopythpIMHCGV1ITq5snYSTOzXoUOyNEipk/4AK3H1Q
rCDtPzhiig2AcawWalnIlR/KRmWaqY3dSNgRrA4pO9/eCJkWgh81+agRbhdYqO4uqcO4f5y9B8/Z
/Tspy69YaWFPueFkaT5FqXVvJ0oA4HS/9O5MWe1l26xwWhEyWABuELSp0Zc/qUk9RcwNNSfQP944
tuzG7+8LeqCnQUvdAWalzfvROGaF5Kmw/L4rV7D6/hJDrNYpLtwSTQftFJF5F2t72vvNB0HJ/2NQ
FvpHbKQ+HNMRlshwSVkkXTxG9uQbzW5IfSliweYurEQIq0SNdixZSaaobJ/sIZg/iEF3pYKwSklr
5FYyQAUP7JJ9iHN321q3dgF9rOAVREMrrmTh++qIWmEPLOvIsl8y9Z+p6f1MNg6zfEPcaWvx+7i1
wOCjC2s0TdZYjWmjRmhq9RU9IiCby7Kj49yl/bi/rc/WfljYarRsLeViMZ2vsSYp64GreJbcM1UJ
WC+bh9x6h+CBCOKWhRXAwcT9peG26jzWBG+UCIR6hwmnvMo1jMtxI8ic9JOTzQfwJ3zvUutuzmQN
dVsxB/Ra+CqAQ33VPMEtixOK7obIY0uXtpvd6eSuMPdevANtxseX0sFICyBuEBBc9bSW6TBhNpLo
UWeqYYdexTYLb0tYNl40jLUEwTDYzPu4cSBhGELylO3HX0CPvC1iy77R2giAD1ge7Fy4uQCEV852
bWoRyNidOKjyY0YkD9MtkwN5L/LSmLRAKCh4GSeOzXG2kjmqdcUvc9S+HYkSmxJgyyh3W6YFpu9L
i1MypUnmsp4j7qZ+At7lHx9fJFSfLCQOEAZBi8vvT1phcFNFbGnxbKeVj3Gm7JT+D5ZpLWRRcuXv
03jJUvNmiubYB9+Iru9uK7G1SOvvC9vAi2nOqAclDHLgajBa4e3vbxnr+vuCsRYT2GWzCveVh+eR
BoY7cFxwq9w1xofb4RagAjR8oRqJZ4zYdGfocUyHvJ+iPJsxFslwsj+uCpJz6BsEJzrap8VMCmKs
0RmMYUAaKt9rtfpoAFm5GK0dWlMkz+Ot5zkmdEwTWJ14v16lT8oyAVi+QYdojFkVqt6o+XU9mL5Z
uequ0ksMTvc6A3Nyy/fUbLxzx0b6GQjvynFEPjyYenXsJZ5tYysvfpOwlZOloheG4zdRjHHz8kev
vFD9yVUlb6qtm+JCjnC5piMmt1WtHSKjrPwxP6vZKwG05Ng8U/fcK7uBv4IcUqLc9fSI4+h4ZSMJ
izFEALoKB8HSkHsFG0sf5YbpOx5Kiq0/89Chu2Y8OAR4UZkXqNVnc35uDRkA4MZdr6MMiAwkwGDx
IwRXonjF4Cmu00Wa93emARWNPlburqrvY0tSpNncREx2oDSLuALhxaU/YUDnw7RD1Uez/qtwmb/0
xDQTEIebD/fTLTBEQL5aKo+AMBO8b1awubO0ro+GFhikfjJLHNeyH8ItiAZbXE/Ag1iY4ARFHIMq
bj2OQ9S1AHczzMOstUFryMrZW2LAzoKngoX0y1XooBpTWVOTjlFahpgvZ+aLJgNSlYkQzlXbpjmm
hyACUImpGijanZQBVyZCOFJGpk9snCHCUPZTeo9BOE1mwhsXCdIg8IpLwheQZ8J+J+VcTx6kROYh
U0P3gxDGS0S//vy701jdg4nuVI1q4PPDm2s+8fzjz6qLzwvZBtPm5RjDh+Iu32XKfeUE1SC5ybdO
3mqB3h3QSgMVaIEY+MQekDeA3s2Auut8wN3cvm4luyCeinnmlceSdow6JxwyjFRnP/+dgOUHrLRI
tYT1znIezPEv5XtR/fqDzy9N80jZob9H/P0Jb0yX1TjVSuUXHUY54z9Il6AM/luCoIBuAvOEVZAA
ynD9ZMgISjc3AGB/GPFAuwWSjpfrU066Wc0JG6JmpoGaAtZ9f3uFtq4KdML+V4AjnDPqFr1rxrgd
XeepKIIR3S9kLkNl9GtX0hD+vtqij7UBuI0xIeAlXMFW1yOwJmY+dVHRRpq1I/3JyF695tDrD9wx
AJl4ICnFjPRuwPBt5rzd1nTj1bYEQHC+mGNHk56gaUOMqm71lEZ6MfleT0G21wWLm0wScCQjayDb
u42lRUYTHmwBWQU5quAl7Snj+IPXRFpZ+yw+grBDAatmSxM/t2WD0suvF9b2Qtii/eogUdeISWm4
TWTiXV9Xd323V9iZFD/y5NXJDd8ejeDj67lWT1jPAiFOl6RxE8VV8ZUBXQEgr3vOpjvDtH2qTL4+
D9FtkRunAfmjpZvfATq8Jha2U+ZRb1S1JgKY1/Sjlnx9w6NefF04a0av6FXn4Ov9p2J8m5yTlh+8
6vW2Cls9IBdShECDDV5ltgakTNNxyEGZm35hJA0771eLHmrP85XxELM7ZsoYlWWLJ3gqqx3d0h4h
uMEsO1J9f3ClXii2BA0rC1QYo+WMYboITQe89Ims0rMRdIDRGHEtogK4Q3GgI07KnqOqXkeW+y2l
D7p71+bfb2/O1hItHL1L4wQmYwyhElHw3kmNpGii4kGZQ4BD/bvPC1GB6mQYUprKJlInv++/9qCA
/gMBFkYaUNTBfIi9WPhqC7pB1UxFMepoMp889hy3tkTAlktzMW2I4AZJELyNLwVUEzN6MEy0UVrX
92Oa7TnA+HOr8Qlzd3ozSB7hWydy6TXwMDuGfhDRgyI3XXGeYE6jd1+UOg7Kugg7NfogBOkSDAIa
DnkdHb0NmHARLLdIQSzXsIpG6S+ACbB/MNp1e182rh5MfeMieEfWuoJYRIZtVvhc0KjIcsB6K+Zd
PeS7rOv2g6eFbcMxgPVhMAkotZYpHPccxBFe7JYU2DA/Y0UJE/IHqckLCcKylZoTV/oArZop9t1y
n7uymcENc7uQINhzObh1l1HokLfMT9J91/tqe8DAgGN/ub1DG84F/OWAvwQdH8bDxeEj5irOOMSE
RtYYuRxoMH4n40rfSkSsZYjgDkCGpENm4sJs2YmzJLCU18LrfM9+NuNPZf+cUfC2ym7pDZcGFBq8
ml1oh+SPcEurdW/ns6MjLnDD2D0YPLy9cJLvi02nKdfh0Fp8v3AfTSNk48/b399wAevf7wkeJ+nT
VrOJ2UQJXwpUuhvm+QMW699J0S/9Gkn6eiCpASllwJKTqYcxB7qfJFkiWyvh6s91hRadC136nn+l
Rv0QN5nkVSgTsfx9dQOgekv/s1xNsmMoD3PJFSbbDuHMp4rNzNrAQs0MdaOdQu+I4s+y0yjTQjj3
cRxzlaqQ4pBDWQR6E97ebtn3hci8qztdrcgSCuHpiQlDUOiNuMnebkvZ9F6/j57IBd6yZrbB191E
OQ169UHHEL26z7JnwFneFiQSgb1fYKtDLral1OgnMYwSh9BDdSglABmci8J3NQ5s5dTc5W7c7OZc
P8RqfnKVztc99qVI1SNV6oehJ3rQJ86327/ptqGgS1QwxFoDTkaFJa7LXVIFnD3k3zD+eFvIVpZ1
5R3AhnYpZaZlqhY5TlTcgasDwU/hxw3pwpylg580xewj3HvJsdm7NAFpopu6o98BctEnmEWWbMO2
VaHsCVYXDbMRglVpie3RgeK9F7f7vN4rsv7qrfcztP0tQHjjeU2jzYjhmygz2hcn57vUVA4uYDEo
03amnh0V09v3o3U3QEs98fbIYR5aqp5vr/r21v7+GcKVMqv5jGoy7rG6e3BAYVY2ho+OZjygHcn+
bp+g/0kS++WrxBhsq4Wk2Xybk/tafa6SY03upRNam9f/75UVH5aeE7dd12Nlez0EvgIDyKqMDHD7
+l/JEO6YPM6HKgYhW0TrCS0Qr3b9RMunVH00m4dWPQzk+5RMu9tbJdNrMdnVdUB0lzdI8OD29x4M
9lS6eJz/0dX5e4+EG8Hh1NbbRYRiaDut7c6WTU5Tzfbt4Oxva/P/HPffshbLXKkzkwmtEtTCNZ08
cf1Hab46ztsQt77KgXfX/NPrr970V2EdACUjMUWJ0dvC4XYY6YvegIUw7cD4XvVeq3iXdxINN/cL
9KcaAOCQlRObNJQCzOwVn7FfDgvSM14IgeTqWw6nkCdCFf63BEEPN7b0rCS4Kqz25HVHsw6s5nOu
ABp5R7T7iUkqj5s+cSVOcFlG33qd7Qy4A21/AgnlxwcQl6aC3+oIvqgpcgI8YSwYzQ9fuMyjSxZL
zAeg+SJXJw2LlWghklrtc0p+xqnv1A8k+JNOj7UqIqti4aS9ZiyqWHqCWTTiJxK/LTEuQ3BAtNBM
ZgNsO1KKfUfQKv1p7E+3T6hku8UehrzoxyTrsGB1O/kvfTZKTuG2CiYyiIAOsa/mhBu9zMbJw31v
tMe47/3OPRAp1vq2Er+FLH9feRlrrD2j4EuM2x6n7Hmw/iRGB6/yf5UQPGavlayranx/svZWeir/
YEgThvT7+4KXZJg2xB2NRdLYOVfunOSbTg5OKePRle2F4EkcD7UCN1+WCbjR1qGyEVNJtnvz/rfA
0AkIFwMNwoLFxqijAQIEKXt33CnDr7w6WBnmgZy/aoTtty1307+vRAlvsx6V2XSwkAAg2XEyv/D+
a4dhfeZInoDbi/ZbI8G2KgeQuk6JiIaRr3YdKPZ9nkvuENmiCealA2Q8r2yEoQN/oO4Orf2+mdzF
zA1s7488ym9tBEubaAXIrfesiecXFGWbQArrtLkvC7OkqeGfq4GccmiUEc8bOHiah8R4cKvHmj7a
nQRDZevMY+DBQlEBvT5XAzmjA3LODjTJkZXsAGKnyvZ9M/pbCxBM2fFmr8hiXIRd+5CX37v6UDid
n/Yv3Dlb7B8HTI11L1Fqa+3WMgWbpqBqGFO3byLb2leVH+d73dmV7ZfbJ2fL3tZSBJNGlSfJtQ6a
6coXOh2yEj3d+1QLZxlKhEwdwbBLbmctKxhe7V4clXy4o7TdF6B298HmK4lql7hEDJPWSgmW7Tid
VdYcSoESIsmDOL+bx50+hoP67OqvtxdQpteywKv7RhsJmil66KXp4ZSigfk4j4/5KGmg2fI8a42E
SKzqVGZMBSwco1lOExoTkqh/kBwyMYyDDh2Mh1+xSmpUHb3cxY3Q2faD1TQvmjscUkSWwJb6g+4x
ayVLzDvWXUxGbYmW2hM5quhozvxJUn3Y9gn/U0dMPSrAkNHLDikMtzxo/AmsIbf3XfZ9wSV0JC3m
KVtSJAD5UenfrCWSDZFJEBzAPPKxyxJIcCJj9rVv/+73Cwe/Q5cUOh8QT5b1wWa76k+u5PUWC+e9
K0lObLKYE+gbuzc7f26b76mMAWP7XPzeZeGkW4ndZbqtNhGpn8v8TU1flH737xZKOODp5DhoWcXR
G6c9MQJZVXwz/bdeKOFoW2qc916Mbe7yPKRZGpL8LUGLY9Xcg33cHMs92o591/lugslJf0y8n4ax
Ly3ZE1lmbcJbrGaAv3AIjmSHjgpO9mob3V7HbUf5361CU9iloyRN0xlkecDoGohrj2m5H5NPWvZ2
W8ptNdCvfiklRng21yWkGHjpGUdjkoSAsu8Lx16z06FoG7yRdIrBiFMh65TcNGgDncXoY3RcW8xl
YVLJdoumxTOv7NHsavggZP0eNzL6s001VmIENepU0yfbwK3F2uc2/RIDnf8P9mElQHBe6aRnFAgg
iGMb3FX8p11//XcCFg1X9+7s8oH3IzQox1Cbgeou8b6b5groM9VDjzfGowX/1WsZmqEA+IL+nyBr
/cI+aMquGCQxuEzK8veVFrriItfNlosQYwmjthusbzVC/sKRVRJlggQv5vVV2icxlouQ0Wfks1l9
7oHaOQ1vf7AtCB9M0GfgX7GYMQ08d/6PtC/tkRVXtv1FSIwGvgI5VNaQuyqz9lBfrN4TkwEzGvj1
d1HnvXsyDUqUfY/6SC2VmkjbYTscsWKtMcGxPyrAEZvwX8CnbptY3CL/awJgies5K1KVxXTEma+6
SO14I/1WrSXrF7fHhQnpFMnsjoJ5Ebvc+jWCjOHP7QGsfV3afNSGHEw/4InfhG+AyqUrB+3a56Wt
VymVWeo5lkCxd7kBjvSV+V90pYvJkXYebQy9im34bE52zrb48WqsVYbWVljaeyHvspJMZWmL+UPy
gmpusXYbLU8SyLxsEDND3khyInVoACGyMAhUpiEulq4WDBbHgA3guCZg6TjLr720RACaMchan4Ys
8SC14hHxGJMXEWlbLYaqdtwFWvFmNz9H65DSJ46+PohDAfu4slprv0O61w3RlKzuOH4H/TI0WwIF
ljWHWJpLB0SiEwO+rs+6bfKENrnViQxAH23vsjww6z+3d8zSIC4tSDumoGMG4bUuO43G37B4gZCq
AXKKO204SLoBV64DTjQJ/0jbxmJUF91QF+8pV+J9VITkEdke+4EPxF25W7Rp8a8eqJ+2LBd5MaB3
Z1DIPgXFGSvG4j2DmFqSoKmn98FbErTZvq2fWmZ4ELz2a0grFk36BlmLmPG9FudPZso9aut+HadA
p6srUzBLBuBnEUQdQBcZE8GENAUVa6FMyrvyPaxtzyCQTUzOBYC9WvKncVZetLNTRLIlnSKsq5zS
zvry3XG+RdBeZ0bhR4nuxatKTjPnkSxNf7+4YweVpGWJ2u47xHg3Q5R4cFVoWq5FPIuTB01NVH7Q
tzPjOsSRnlltUZbvav5H7bmfacc4DL1hVIK8WNO3mW05jAnt2HBTgn+bgbFLmyYxeIr4O+i5v1pN
/Nil0YqTrpmQ9hwoi4mpoPjzTpviZ6o4+5bSlTzNggmQvkAYGf9Hj+zn0+hiZcyhKy0ly/l7k0JB
8ZuT1ytjWHCyKwPT3y8MoOCga0pS8Hc9gdqpOODU2PbC3Vhrd+68uAmylMuhSPFViKIDOndSLMh4
tLQIzKeNB74Rj1V1MBaQ/tO2SdMEBot2rZt4aXVvqQ6kJtDI1SzwmuAfucOqtAq7KyJRvBtj/hBh
sK268vJZ8O8J8O6APBD4UXBjX8+lnXHNGqqIv/c9xOQTvfcoJDI7KON4WW1Rr6jTFYsL7jE1u2sm
clJAeshE344CodiEwmKu6Lihf/Zr0feSAQg/TBLdU/Ox3OZndyjEJJZVvLfNxxCVm85dY6RacEDo
/qGbHp1pwKbKk9akXVOgubl4t/DcVV+9QIu/3r62pvtbukpgwQWXBITW5nRlzAIFf1+oxXsMdTqz
FB6Jf+VW/diw3tcE8TVn06/JQi2P6r82paMh7RuDofELV2WP5k/zrVHPsZb7Vr+7PbZFOxPzBDzO
Rig1/f1i+2Ydb8Gs0MKpAX0S/VhtwgTQOMHtzs9AZrly/S1cFC66aye0Mvo+0edybS6qW8bAHJi+
j6JEuYVtBBBJpXo3QSFIwxBzYq+Ci1NFIfTajNKmueJSN5m0rIagWGtSXHLqy89Li6OH0diCpD95
56zKj5Vl8oNNVtN787n6BF1DWmYC888Yoqoh0xWg/aP3RkRbJco3UEDZVNoaK+o8UEK7KEEfrgme
fzDXSUtSGX0B8Z++eUf/V5AY+yH9sKODZT2q7jZnP2+723zmcBhYANtO1BegpZDO8Jpk7UhCRIDD
EPotMNd3K4Q40HKC0izyIg7Q5DJUvbOLthWjwoFzMbeW+Fqwp8QE19D4YYt707uSKWnr9CLmTcVt
/p4RD7KmkKW+e6404BIhrQfMNai7pNsgNBj41ICGfU8yKrxJ29Srq/zu6xteA0oVHM0OAgSZHgxu
lQyN2rTv0M5R+ZZU6Gf3nTX6u4VlR5vCFPWisxdRjfRCqgEt1KD2HL1TKvSXqs+zjeXEfKV/bm7F
RioJOE8EOyAMkNFwFh5hY0VLeoaAqRVAU6GqzeDeNbk2IR0sjhopQgNZz9mK3rL+VO//b5+XDhaq
pEPZgMfxzD+9lqV39zjh/Yh2EXeq4E4VY2mzm7mVdX1TOmfalZvhJazNzd0juDIgbQpigJm0Civn
PDpwVwcSgvfWbKURSCdIBb1LE68N59wXdQC0jvfLzRAnjXfT6CLW06e3BhRkNIKW9OsrJE6FOuTc
yd7z4XHIo9QzBuS79ft99tqM5FBDL4oBfEfZu74roz4w1TVCkPmmAEoObTtIsOLBiUzJ9TiMQVfH
SrjpO5p/PWffqWLlmJpfU5OBKROJHY5AT15xi9LUaJX03WJHNG0l2kfcnm471fSJ6wAM9wUotcFc
OTVpyNd5XmtFljpdirVo0P7qF6bfRBvupiuH4cJcXdmRtl+iUTZAjSZ9p5br8X/iZI1xdM2AtBhO
ate8HmCA93gn96avxffWZEElaSLnMSlXGQiHpdVIw9IYtI6IM5jE8FQOnFFb2eGz9YYFS516xacL
g8idQJnjFr3DRH8226AJg9DeiGolKJ1N07UJee/hpZXkJIEJDYW5o7tGPjBzJ+nz0p5LGmqHjsDn
qXZo/9IEnQD8UNzdQzFZwQmLSBQcxzNhPWalGYGwRX+OD4oKAVl019+5K2BgeoaisomTataV16tj
XcfG2J2H1448dPSdDt/aNXnGeTsubgocUegrnVo+Z/1ROcxT4ggdBAS4MYT1mHWlD8naL2PbbAj4
jRWFbs3B/FugVUtV1i7cee32076FfBl4RyZeqevzKy/HMHHKTAdbB/O4pQWGsWfD4KOE5wvzwKPn
bniKmxDKvDsKTs4+3pPmrV07p+c+M00DZtv6VEaQHy6sjPAATDr9ZBeh34DSuY5YYKPfLu/vjQGm
AWt4cEKpF9MtQ0RL9CSoUTnoJ+ub2u1V694shvT5ae9dPPhGoUEHg+Pzhug3gNVHzZoS4LLLwF/A
DqUi3Suzn1ulUjtOaWEEAg88UXgF2rhpvDFd9CZsABXmZJsL2+Or/RDzswlzd2F5eutcDI6OIjXY
aOqnWj1U47MIH5349faum59NMIF3MoangwVHHhyaLcu2iHT9FNdeZ/vpGNz+/oKj6Sq2NG47kBDi
HXs9BJCW0JAjZEdRY9OUe/ZYl1A+WLnoFuYJPM3IbWIIE2metKlMqhhRbOTmSanEQ6x0T7HRP5fl
uL09llniZGLYR5+1g7cFtJHksD+tIrXR1MoESOxHaz5Yxt8G7TDUPdb6lpUAJKlrjcQLqwN8lYY+
ZWxTdBlJAyubMc/d3LBORRz5lf7alyv51IXlQS5Lx1GAdyYqGJKHjZVd9SWNyKmOXkU3esVHBUgn
t863Z25hHDhvJ6ZjEyyKmimNwzJG2y6YYp06d6srvrEyirXPS6NIdbdE0hafr9VXC9mXdFwpPSwZ
gMQ4CtRgEwE7q3TFVqUbVyql1olUhffbTtcqAQsOPGX8VCimT8UUeZ1Tl3ZV3jJySvv3Kqbga9AC
1747loJwgAYXhu4xOvplkTk3G1GnKnpyUoGkdwufhb/vXmUb0QEcSoX2Mbg6r/f6oOex1ovSPpna
to0Cc40QeWEVkAPB7KvuJA0gc0TluiqMCKm8U4ZeHJQVN8nm3gGA6Ru9QjhEYASrcT0A0rol68EA
ejJoUOd+ye6+rK6+PwsEKS4qhnTCSdUemz+sWDmf5psZmlkAn0z7GHqyhjT/uStquyEaPYks9kp3
fHH7+sXuPuw1YZu5u14bmv5+cS+ZlRN1YGenpyTcFAel36zJ1S6NZCJ310H2aswZV3vdjrqwZACd
uLmvJT+I+R52nlarKxfH3KOQioINPDFAbjGj7GnQPK0lJg/Po+nn9DEyT3c7FL6PipsOVRbwSkoT
xXivl3XbhGckBtNun6yRgi39fkRVSOIgD4KNLTmsIzBJhRGHZ0Xkb1bTH1IQS67E5Ss2ZKfNwZET
1hC0Ow/opxXq1rXX/HZuAch0vOcd28KuRlh87U5ulrhK7mrOqQmAvW7WvHU6/a+e28gSXH5+crYL
bzX0OI+QFHFOQ7oReu8bmeob7Utj2D41ND+8/7kHe4hGoKGOeHdGvtmEMS87PXZBuexsSeNuV87x
+e67/r40HuKOrM45xXhGyOUEtH1W77/vrk3I9/XAMkNLYUInW6XxuP5we19M/728JBMt9UREZpDZ
fUrHvg5HO1VO+thDcgBxZ7F3wr2gLy4N745wkSe6sCVlQfo4ZVU/wJZTvyEr7Obx3RsETf94HFvQ
R4Iqryz/Q+3Odrli0ZPzNQE9vxrdzY2ImPPztQYo5wK9pxqa0DuxG3qqD4XpbkZDbG4vx8IOuTIw
bdCLHVIBVFFXtKYnLUl3YWsfoBljZUGlB0Rv9tRwtrftLXjwlT1pwxOlZ4ykGBCz1N9R2u7jKNsP
jP25bWbhXIFkNkH52YS8F3iSrofV9mVexRmGlbBXsG+QldTt4uehQ4J3DTx5RhCdZGYMrACnUE74
kaP5Pr+77Id1B7gIzEsQK0VUJUWdItbqkjg5PVUdgFLbUr87qsX0QGgTdQzQ7sxSX7HZDi2pXetk
VEGn+YwFt+d/aZnxUpoSzuC6n+U5uwK4g5AT88TC/CU12ZNutLuwdO8t+k9Psgsz8gaPqkK0eB6C
ZydQf6lrTYmTl0hn1dXnpSSnBZJxMBy65ikHJWMZp/5oJ35o4aJaIxBcnC8wBuC0clAglYt9Ddii
kiJJLPQkjj/V1H2u0RjUJMnu9rIs+S1qfXh04yULVIZ0uHe8aW1wXZOT1jV+XWwFs//NwrvIcE2F
mQkedr3xwFsRc9ArwbHGEaI8JbhEN8PaIbI4jAsj0jBMNWOm6GAEfMwozbxm8b31t8mvLgxIr0qe
5E4ahjDQDhm6KRLvXwQKVwak6E2tCzRvTNMEJrHAfbbd+98zJvwIvNRTdRpZW+mcVQuWmBG1jZNR
jA8iVjYjX3l5L7jslQVppXWza+kkoHSiyreh3lRsf78r4XA1cEqBpk8DjEhypYJxXW1icgpp/6BA
TKDoS0/vtndvCagtmGiiAI4RDAOSL+l1PHF6U3Li0ZN5hNbc/Z9HBhSSDmDkQrVBKr5lpKZ9p+fk
JJKvzlExvv2LzwNCiDzOBB6W74mo0IpctPAjpIuNj3j4efvzCwegrQHaCcVuPC1nGM/QcDM2ckU5
kQ9idb7GiM+twS/ctbL6vGkWIDFdw3U9UfADvyXNU6HZbBytVjmp8bhRxSbPH9XyJe53sZb6thGo
SIg7xcr1seDCn6zpSFK7EBCxJaOjXqlKmY7uSYTfSmJtTM73LLz7IQjAGGK3/29EuspDQ4X02mQk
t47Flt0NjQVXMCYOiMiJk33mv4OhKtEItt2TnUILr62e00jd1F32DELXlSfztBWk6xDYB0B5ALGx
0aYtbZVUVOkYt9Q9jeiXt92fhLxR9mB8TbQ1QPzCwkzuDGYlzUJ1Ti6VqCRuKlwuCNy7YVfhHaVV
aGOr9d1t957fI0i9aVC3BjIFyEE5q9QrljUWXdacc+N3trP4r/s/P2mD4viFjDZYqa8PsBaqNX2f
O/XZ7b84ka8V/8fvSwck5WNhVDW+Hzq+/X63NKtLIOQC/cPp9+NtI53vwh37sadu+D6oD5W1re++
YsGJj6nH83wCispz72YUiCM7rs7d3ibZxq3WCJHmi/sZPiOKNjVkPeVSu6IPFOnorDwDAe9GG5Xe
ndG7/r4UezZqSKhpsRKUOulz5sV5uWJgvgkw8yA8QDoN2WddLp85qRaOTt7wc+Hyf5p28N1uwvKb
H7e9dH7G48CdDhDUYFHikFGnEVD+at6x+lyLH6lp+AMwuhQF/axcKwjNV+TzaCc22NtcILSmv1+8
Nd2qioTFm+YcdbvS9co1xsK1708TevH9uO6U2GjwfSMMetuLf9+eqLXPSxuitxyIKYq6OSuo0Vof
UNm6O5sAVBm4YqY7ELA/GSZHRM1L6qjNOQOxd/WgQTn+7hGAyhfvYngUdoRcyyjyzozHoWbnJPve
bPK7dVMRIWC3oVSKHoNJVvd6/kfiDCTjPDm3TlBDDWHltF7YD1efl+Y/DhXYL/D5gFkf5UPe/rh7
dq6+L11vLKsNqgh8XwdRyz/ciba3v7/0+y0XgQCZRKuQHL6enmHQ9HFU0uTMoo057DS66fWV/OA8
mwNMmQYvmtCveOdJN0LrZk44qkkCSNnZiQu/qSK/ScBD7NgA6eSeWGt8XdgTwHUCBo1TCoot8rvV
7ApWjU6UnFWhenn0UHXn25M2N+CCDAaVXTwlUDyUUZ2ipugeVSw0oKav1DObux8x15+fzF8cGUOc
JkjE4PNj0m+tfvAKrYGUCllZ+rVRSDsDO74u8PDPz6VXJAHEgW5P0uT514HZ9SiknTGCbxAPDXye
mYNnmV+VzdB+Bxb37uMDWU5UwPGWQbSMWuX1ZAGbB4qJmPXnquCezWKvWrmKFqZpqsGhxRIZuzkO
qGBQAWz1vj0T32xfmX53JD4pzKBECeVZRPzym7hWoAbfZao4a/FTkbl+FOb3r/MU7ANRoU6ChXLc
impDNQy1O5zj+BDuIvfurN0U7P/381JAGSV9GIUdPq+Tb212JpvbbjQ/oBCHgQADPRQQvUNEfL2+
FR9KxSKFega5vHIoVC3zkIpygBJqqlUeTnmtUWSFJjFefMTCYThT/TEZ3kVZaYznUnv4wrT97aHI
O+Lz6wjvIOCNrBqim+uhEG0QY8LL8exkg3MEsTx/0xRW70ipQmSZpbT0bxucDwdDccCDMtW/AauR
5q517BF9FLF4i74XziYsV16q8/Fcf166OyIg25OkwueNAVJPzXfdREPwNlorzqyNQpq2VI0qLbRg
pjN97niju+Jha9+f/n5x3OLBEbp1jO/nLsrUw2PNVl4VsgsjsgS0FnsPKGF0t8lVUY3i9dv1onvT
yrPmBo6KTf5690pfmpAzFaERKWmF9OObpntV6UcrUc7CFE2qDmiHcadtKAeBiWu0ZWpk3Vur7pz8
yV0riS59HzgDFBWmQj5Ql9dL0CqVVjRx1L0hAwkmt8S7f3qAoPjswTOwGzQpBNFBdeQYIPF/m5r+
YvTqZr9uz/8Uhl1edlhilF3wWMfFbwIgJfloE3d1bAHe8GbxB4WiS9OjzgPuulQ53za0MFPo8pt4
4hDNTnpC1zMF4C7DjqbNW0w8GgbaSuix9vnp7xd7IbUdqJ5xfF6wb4r4MO8lLficp4ufP22Vy+8P
cZcLge+r6g+tekvebs/OwokE+AFypshQT93FUrSsEKt2hjRv30Cs8lHyemsLxVNaewuNgJW4Y2FT
X5mSrr3MyAwk+7P2LS63WvebsU3Rhis21oYjuW1hdQUhPYajRQFNAoVt3NJT4pXNLcfnn2vy30mT
zw6oaMQVGtnbt74SXlwoHlh1vNGq/ST+q5UPTbw2rKXNgkBvWih0Hcw67wbCIaYYVskbD236oTk9
BBsjnpoPEaPDY5+Uw4Fpgq3RI8ywzhjoRGcB0Nx/GOKk6VR4AnwEt5O3qkrNI1THCcVtktsgthDQ
XbHdv6KJ2i1lpHzimPrIy5VmqL3eIWKrVC107mgy5hAaqbNtZdnhyj0xX274LMDJ9tSSiJaS6e+X
m6Mz4rgpMS9uua/7TdM9EysJqmJNRWe+4LCDrCxaSqZTRH6+VM3oWGmdJG+keUr66CFXeCBAbRmD
JyF7AzZ3xY0X7aEBFq2iqIuil/h6XHWHDs7eiJO3Mos8YNkPdvpN778oZEP5gy6iFXPzMwyLrOP9
h/MYOSR5eMmQZlY/RljmZEs9dU1ieL7xcbpADBTZL5R/kBm5Hk2oqV3Wdyx5g/BIkDuPdf46rj0K
ljzBxTWrohyO14H8qKlrblYRqmVv3G58Dl4+2p1xuPlpqgR3nZh4dgDCiBgRRV5gg2ZIT4LylQva
7+5ZjK8I5bzGfszNb5ry+7YZyQU+zUDwx5iASEiuyonVIVGY09sUHl0A5RSiZTQbsu92n/4CU3Dj
CTf7OrbmGq2LNI2fVkEugT4dFwVs3P/XSxUxYbhK0o3PTUR9ER5H6yNE5WbM1nDRM0OfLwYkA9DJ
hneznOJwm8Il4OdIjuC5N3PwTXzP021m/7g9iUtWJjg5+uRRx56VTzU6ZHZKrHjqA+tTAS0iDWEG
5Bf0tTbfRUtAyU9id0izy8uVpNzkkUnjY2IZBw2MD8ipeC0rDow4+9uDknYrgjETeI9JkRH8OyhG
SmvUdtYoSEmS45A92ls+3pev/vw82gksiKlBYWvGaTLoXKeZ4kbHSsm3pZ2e0fa9IfW4cnR/vt0u
AsD/2JnE2ZEqABmTDGbuXZXXZl/FR9fIAoNvzfxvaJzi9JkiQiC7pDlxdLArOQOnxluBKPT2LEpX
6v8zj/QEkuVI533+vIurw2mKNEOfcXwshQ3D0MTqlQ9QrgYJ5YcxSf65bU46A2fmpkW9MDf2CWeR
VcfHVLd8lqe+Zn2Pxt1tI0ueAWD1/45JihVVsxeZNXTxMRe1ZxsHt17ZTwujgNehvo46tYFTUIoH
wgi9oabAKMrY9F3woGfm1+xOMoNpqmAE1zpSR2DqkqH0SmpHraE48VFjPyj5uhbULCw8qP1QDkEd
/DNFcr0S8Du1bDKWHLla2hsF8OXHHPi8f1xOSJAwBDuuI9ak4xcnDtBCoHW0qfQqrYyYErpCw/Ew
uKqvO6U/uA9RxPzb679wCAHMZuL9TdAngBTy9dAIGp14H45YfyPyWvM1778m9eAZ2sNtO7O7CZcf
rMAS9i2Q9tJozCzSWWzZ6bFJtWQ7OL26bTh1A1WY73gPQ6gVLzHfTPiqIts0AunQQG0LB6wOHMb0
E65HqJRlR7IuYUcDJMWaYu6QadsqhfPR6/VDV/A/lWU9p2QMzDJ/0tu/t8c9X0XQdwDwA7YQwDVn
UBZ1MJjTqnFxVF/r3meNFybb2xbmO/jKggxlQINEZnICCxy8NG9NWeb/9KnerTnK4kBANGpC+AhL
Kd9WVRJSI9LC4tj32/x33/4hzn35A2xiMB5MtxPeLCDakY/XrnVZOVY5P5qJi3eRMCuwOQi+uT1d
cmfff8xMSWzwUiCAlcM+o9eTtNIqflQZe6GqHvR6tCncr5ApzhPzCc3GQaSRYMjdQDRZcNv6bLF0
bUrw4H/QesahJTnjIIgzlok2Huu6cx/qRKm3bk7qlZzhdKZeubxkZfoVFzcHqKxCLXPG8ZjTXTyI
ABnRANnQTZk9FGxnjo2Hy/P2wGbnCEyimYK4BAoOC8RSY1hbmZ6rR7vr6VNu5OMR6uhJoKNuGrhG
law4y6I9dBdO8cwkvyZNpOvm9ZhUdDz2VRb7glsbO8+eXJ78arM1+oGZ609ju7AlTadb5IZB3Ug9
Knw8Oka966r+jdzblI788WQGVySqqMB1yUl46JNWRoyD6Ah2Id0bq8ZnPdQ2y0r8c/dagQMMlUgL
z5JpE1y7B5qgtXGgg3I09KeRf0urF6P5p06iFV+Xyc6mATkoKQBkBzQo+gCnNbxwQ6Ns0rIVjXJU
C/3NNnpvTMeNOz7m4Ns3s8pPOi0Pqqq3niKF1vsOwokbp1PWkkizq2f6Gbh5DMSnmFX5ilP6oTBZ
linHsdU8NdyExaaLqafQU552Hi9XdsKCt8AcQgWgymwE3VLAk1pEQaoao47ZIXEOOgVt2EogumJC
ZiV1y1ixTNoqiEdelPS7Tna1uXJfLxxUl6OYCRW1WWuZlVCOjG0FsjFrNBVrQ9CvfQMlauzZCrPU
pQUYTaGQ2jBPX6MZXlp6BDWgUwGkTIOa+LUVUy0yJVMcemyMX5HDfM39IpoHTXl00UbjhNbKuixN
GkD7UK/GhY/MgvTMypNIN0JXp0cx/ohdDVt3jejqMz0lHe2Ak/3XxDTiiz01KCA70xOYAI2A80Qy
4ysU5w4isaKjwni2r4fe9dKmqCoPDbhfdDdMvb4d/jF6K1A40gLUeCtiUnuj066xRSytqYaxA/gG
3BvyXte/rTISbobQ9Tyy8bGwn8Y+A1ZwLfG0cPA7OO+nOwYgZ0RW10bSCpXuelCd44BUw8OZPhrV
CnAXIQ2+IU/yhQ1Zd6KLitiskVo96r2jHQc2pH7eqYPPhRsCda4zL+v5L57YUGJ0DPG9IGWxqXvD
fugI4QFeWz+0SdYtTsLfNcLCQKs11VfDgvhW6SZBl1kdunpq4wCdNr4vVb19CPNO8bu0q0Crr9vd
TgFSHJlC7HCQuait56gt8UwWRg9WjHu1NKrYG7Ku8lJQie0bxqGZZMYoiVjxh90RbdO3XR4Ai0WC
ulRBTG6IoG4dJTBj09NDv9S8gqpvghDPGboCHXF95PHR9TOVVS9pAsnXISxsr6lybNAOlFdQGSVe
qmu1xzWDe1nbV08i0bInXdhir/axuktcUoDIws38onWVZyWPv5e5DZbYwumz7zVom1SQW7AiYKE2
NF49VMquHHmz6YzE2jRpxL+AAhN8/HgqfMvCyNi5gMcFQxs3B1HR+JAXhD1rrdIcFAdqIGoWo5Ro
q/UximzN1zoe+kNrJbtYsaGOwIwDFTZYanQ7P5hjnexT16p2babyjRuV9UuE7E5QGzHZFhkqkkPs
Uj+moJNGFI35zEgT5AouYmgvGJuKGPlWWDleLrbSB1DpHIO+D8VT0UTmITYI98NWS/e9DiXWPm31
hzEiqgdiQvchYz10X1wz8gfe90FftZYX9fbwxAewkte4Jp+ogw7z3hRkp45qe3YUhXsksemxshO6
FchLHWvAJj0UaWOPcV56WElI1qmKszUt+mLQhm1qmlZehR4GX4tU9f123DB7BiOPjYw5ksxTTQHx
w/XWY5A+rWOnIsc+tvyIQqWZDjvA8586CsAaS7W1m3vhQIFB7HEkgXGRyhVRTWtCaI425JjEjseU
8Wwq6jN6tf/eHteiGWQvgWsxoZsgvwhUPiR4l1By1M0SlSxN/97qRrMrdIvvb1taPLwmFitgLlGK
lUMRZkZx14CK5ojOLN+O0tAXWhZoHR7drf7ttq2lu2/qgUMpHJmyGTw8diyOSC+kRxdIZA9H6aPJ
0mdFBzde7hS7dEgDjd2JU/kM+UygtidkBwqncmjJWdymHWvoUf9wuJdvbg9p8Vy++LoUNFSGOxZK
ga+TAoLRSRJY7Uomc8HFMV8AwkwcuajFSy6Oni/mjlZPj1rGDij471AnD3LX+kIjBK1KTFYcYmlE
eItOeGsLMYP8jHFskYxd3mKRxuxPC9LSKon/xZAshD6ol+PWnLXdDkhXtZ0h6DEHx0Rjqk92kXq2
9ru0mk2kuCuX58JecgC9QWMhYi5khKUQqKc5TbJCc4+APAbK2LykVrKFBNKKJ6yZkcKgJBEdG7rR
PY72MdZRrxUAAqyV1Jac4XIsUqjRZIZw2gFGtOxYiIeMe0b/xEWg1/eBNz93zYUhR+pGgSjd2HcO
DKFVUtivongjWegVkeGN/G9traTRV+ZOPu5G0ihVXA+w1rnvhpLsGjI8Ulxmtzfrohn0PgFEjkKo
Iadz6pAhjgGzxnEY/SL5khmBoqw8UpaOU/BpTf2swJPNYImRaLnpjDpGElKor1OPFwenSHxde7s9
lmml5YAQVRobrJOfvY3TWC+ibmqVXc7t0D0q+lMj/saIs4z4UNGNGyMWVDcpWsD/bxanoV9Y1GmZ
tDSCRbcut7zgvs1fe+ujBV+4KPaRjmKytlbfWLoxLkcp7V0iEMtWA2yWZuanOTCA2VcCHE/Ls23N
Sl+gN+D2KBcXEMkwEMROrKdEyuIMJDHVMIroERHYqEH70Yo8QX8k8a9/YcdF+WtKwoLOSTouhq4J
UxSo3KNek6AfLa/kH8CjbWmzspOXzvPp9oA3QgcLgMDrZdOULlUMFexQvFI93dnE7RrccJ6/nECG
uJrQl4cXEDIM1yYAPmVG1fXkWJnGMS/NXeaQcykgec+ttzoZNoB+MS+voxJ6ItHOTYzftydzYWOj
4DGhEglB17J8xyupCC0tzshRG+zay7qw8IcxEYFTKuPmtqmFEximAE2dePsQcEoemaa12hbIiR2J
8m3s9yEI14qU7GP9Z6uPK764OCwcVGi510H4ZElLJ9QyrYtBJ8c6aTybGlt3sLei/DcxrQFWL5RK
NYxKPhYB3Kh54UTk6Lb1sVb1zjOM0Nx2ZhTubk8eiNzgCtKxNeEJbeS9kA2YuYrhtqkaW8I6Vg4t
XgfFbn29p5oXh5VfOS9W1/m8hxQe86Oy2pQkRm3LLZinVPxPpnbFtzhNp87bptL2uVsbXmllVeJX
mvlapqF4RFDZb5WyiAOSZMIPmeCjh9iw8S2zsAL8qj9DqonnWgOZQdgVfZAOUf4gypY/xBEjXu1W
ZEfM0H2KSoqkoNXVPtiXaeTFSl6+oO/D+KLTqPXzMBt8Etsp0najtaN6Ex0pRE/A5tiEG51HFWLB
otuE2dj5IbB9b1lFyQO4IKDorZpdwIso9IhV5P5otuNzmIifeYZf4MR2eBCATPo1rsS3VlfpXph9
ejCQHvPR0z56IqzcHS9V47npaucpLrtzKNR+1xe400IrcR6dvIp2UUiLqXWqfwxZ2iD4DYX+LQn3
o7lNACMotPLRQnYG/LtOm29iQ+nwOHXsA0dBbA/ERrdLVPD0anxUj4NtDq8ZKG/PqLjoj3VoqRtF
gZZNoqeqZ/aGeshIb//JKQaUVsZ4iHJI5zJes0MpMFV26rrntGqQ/BkAfmY55VswUOa+3XHtAf8G
Fpm0BX05j9uAGU3upbURenjMhZ7h1KVnhwbxkqYc/M5s9IDZeC7YdGx9bB6wMxVJAzm1svvb9ray
y2lMfNWInUMWcesZch3moayYeCE99EZA52o/lVXFfGomyj7thPYVYF3gynWjB1K0c7T3nFV05She
uM1QcUTfNfpI0bYqVxyF5XAzq4l1pNG4ydm70v7peh7QNPW4+MnrtSKx3Mg8RXFXBqUr24gsU1HQ
QnHsqmOV/eiNnzl9iaO9Zbwi3enV6uh3azqDS4fW5SClAxJRW/g/pH1Jk9u60uwvYgTnYctBUo+y
2La77Q3DdtskAU7gTP76L9H3vWsJZIgh38U5mw6zhKlQqMrMsjuQWY/5fIh7vzZc40YGy8ewIEaC
LkQoGUAvUjCRkg5qK0ZkIfZp/R4P5KjacFRrg4CQDpjmaKnAV+vyRqOxqs0jtvOx196VSAssNFOb
zC0pemXlbuZN+lDzw2i4qN+lmVHtcKmC23ykhSHtor4qDyA+JICulj/HrtMfnEjTXtGxgnjo5aR6
xiDXflaTYjdTNNPFCJoTyVv79nAcPwvcP8D2QEcWS4LGQNVsjDC/hu2Wcu8xeGnQDK/fBWtTDOkP
gNygq8A1TS/HLnWZRGJgBI8x+9ND8Lj1Hfb7uom16T03IeTaqyprtdGBCeOxgW56Om7hv/g2WNxm
ACngLQGx4AXjbCBRl6VmZqBwW34zh2j2ohK8rSiVvxp1g4icbLVPWps1A/2GQLwBK2mBa6qokRUj
5TuGWX+AgYshZmOSQKPlFhZMX/NWoC0AxcJlc5cwGeSSaTLP9jG2CfOTYR52Xc9e5S5TPTm13pup
RM9tNbcCmw2aZzOINrUF6dw+VUsAbPX42ezQnhNVDuLNaZnuamWWHlMEiqh5qWPQT9TZ5TmV7yQb
/UItViNJT8wSKUwHclxprtyVlU5cZCvNh9hszL2TjnEw4lL6ms5JFZiS1O109GHOW2N2Y2R5/Q4d
qw4yXlxIi9Lx1JIxv0MylUvAj3qAW0Xe9bIFZEViS7gGetzFzQhBuVrbcr4b0yfCq81RRd/rSLGP
1mD4ZIheh575qanGLgBD+3qCgkWRVv9wqMDmVLjMEVSNRNRRqZVmO8Q6jEK+earKr4DYfY6JY23Y
WTtZ53aE14sTy2wsZsM+DsgKTOj5q89bou4rDzFIXP4dipDqUJ3MTiGTbR+b6qsKvV4Du1x/SRCO
XXcSqyfqrx1V8ENWO8WFXmMoMfvamQqiky9lv0Gv+AihRUdxNhjxgcJ0ZcoQe9rHCpRLIwU50pRc
VW+euyZ9p1BkwWjRUJPpB6qlT4TIrlG2/mRUGxHI+mBxL6CwD6kq8aUmNcWE92ZjH3sp86QK0DfS
+NB+Dq7P6WrgAdwvHkqc+4RU76VzN8akoJk02EeZRn5UsPusNNxe0Q/6pH2rDf29JdOhnIc7a043
MjBrQ0RUgOiAwzIXtONWLrS+yjK+np4kezr25kbqZd0CZ8ZDSEMF8PNycGpdzjlkEOyjWTzLQ445
DIvmNvbpR4iD2APkMQQhXBDo0oYctXKP4NY61pGb9Ls23pglkRSxMCCcYENyqtpuJ+Qq2TORvuV2
5zbjwbAeZfpsR0GHTN/gHAZIsXfGU1c9jbR1u2Hj3b66T86HKRxylktSOs4Yppw/yyNxSWJ7kh7Q
8ofZ2V6R/FbQsS35c313rjmvM6O6cOLpqAJshVvgaOXlccjMr022pU6zPjAAthG+4b27QI6B8aD3
akKsIxnpkYFdaFcALOhldTTq6M1Isx94dr+0dfSLqPbGrH7gOURvwytHIKnzDL54yhNLjhpDKREf
dxqTvdbKIFs0R82d3endwWRV6pl2XHzJ0ik6NgnerN3cohGW3CJRGcWFK1XSr6aHkgvgKL2fxlFy
UHrV2tnzOPjZZOXoEqL+mKbaRB3ZcYLOMYmbMFn+2psG4CyA/e8oEJVuVGh17g4qwNfX1/BDv2E5
Ri5UzftyLLj4ULIBZimxrKNK4Si7P2YjFY/9YKoHS62UXUly6nXg8ngMXdXdqa3tXZWrJd7ak4P9
LOUnC4mxfZ50/WlgkYkC5mxJ32SaGgFpOqnxpih3XBQqokOM8AiOxJTv0UGw3ivINngAVkoe8Azs
Ho90/dHJQcwjYD59iqKuDCqJaY/MQCE1Myf21dkip39cGOLwofMJWCJ6tyAzJBycuG0N2mUNkrEF
8hHM+VlPytsMun3e8t68FPXJ6CTb7RGpj5Mi1QClac+OMseums1Ig2hvOTrTtRrpXaazx8T+k/Ro
9StpWydh9bAhnYo4HHH+giE5kraZawQgx3QuA83oAlM7XN8Kq+74zAL/BWd56bTVi8lQ8FqRu9TP
aeNLeeZaxW109//4SzQOxKRDA2IB8jCSRALWW7WOdsU+q3l5DzXGDRPrTuOvDfFJVA2KCvl1wzqW
nXSfdehMVpjzb7tqwUWj/VFXSDCO0n3RF8GcpN+uT+NavGWeGRceS3qrQwAZh/w46rEba2+WeSqR
WSviDSTolh0hqTkz4PyUDINktoe2BVb7jH466pYq49rLjNfP8XbHG2bREdFqEimTWGEfu6/lDPwL
atvM1YzC36Keru7vM0N8uGe7D+hws++AjD9CulvjnMENR7f1fSEQSGqz6dMW33/rppLjX9zry772
fTAJIN6NWixQFEKkFtkz2E20tMGLjDo3d9rnVqL/EHWCtgRcDBBYqMEKW0vRx0SLKU5oAWXUPIzf
2mIjJFsdBVrIwsHwgrIo/SJVSZyYvWYhU666JmTUXAnS1/8yVahvyNC3g8iMCN0DJKbBZa/ASF8c
Zq3dOab/D4sBFiNIsgARo2B9uZlUmqRqDpWLYxWXO635EcX2xhjWzgWPJzlshj/thXtDZjK0wcrE
OcbywVF/Io4OCL3X6/lA4w13tuaXz0x9eLuzk5FMmkRR5UK1NX5SrMJtOrfVXv5hwngbZt6HgSsP
Xk4Yc+TSLkrqHC15+oSSKxrFW6d/MGGBYoDCFlf+EdbEacwpVozePiYyEnO1O2/yolc375kF9XIQ
lMxWVsd4LFU5JNXcf0D/QjITtTno2gMEKcIT0VR1oHmEPA4SLWP/u04P6lZvotVdBaFM0D7ADVpg
VKJKGRQzj2CCycSjmYN7Y8hkX8lL2avrTt1bKt2SVVndXzaUQIFVAQJH9Fy90caFluFNTafe7Y2H
sn8Y7Y2nwkfC5CzOQkEMZVMk7IHoR2eDBRAL/A+QrJKchqyt2N5Cm93UNVvFvK+KQQOKD1WL1tZr
9N0ZuwOz0ck4U5R4p1jRN8DP5d99NtO9g3j6qYCamksyh6LBTb6V6RTmYvEzhS2koKNixNDNL2ym
5LnTi9+Srvpqb93ddBa4GVTukLAF60YBdEcwQ0g7OpMKAQf1ZCkBu1XAi38eES12EZ5naL8mHLU5
bQ1zrNU6bHdS9Nmpwtt/PQSn0YYBpVsQQ/gknjskVcmZ3rA6zHrPyHxj8G7/PsSmcTmgOAfsh3BV
50NvyaynTainD+TQ5f8w+eefF17sEWmMUmvw+cn4bOSvbOOSFrwQX1sQ+1CH+GgrDijg5exMeSq1
KSC+Ya35NgliawP0tfF9kRTG8D5LkwjfH6gPxvew4aZXTsD5z7eEvVO0aVUO/YTJb5q7rDOC2GkB
ArA2HhtC9PoxS/zRieQ75EJN8VIjrJ7aUjbqsDAOc2qAExOmRu055Of1vfQhwCc4HtREAPCB8o62
rEAVWmSyWEGghF+D5Hpra8gXm9RDMVzdJVLqeJU1VwH8n/6QOEXtm9nYwzc5GXlHg7D6xUrGbxog
un/mKQVBXSXD55Il6V7Bu/7IiDXuGgKxDzkec9XF6xA39PUhrKwI8mO8WTiOA/S1hLt5kHIgaewi
CxEf3+nZpB5Yls5+HWlvtxtCO1kAuwCU0Ba6Fnpe5paTNlnYVEX/Ca3K5AeLytNpRuF6d93UyvJj
1dEiBlEswicxQNPsMUvzSipCOh46ehdXj316mqqNJ9LKUeGYLkCMeR853N2XRxFCq1U85FYRVumj
Yu/oVj/ktZU5/77gSVgvYXuX+D5hJ9V5YuTZphvHcWsIgjfRWDeisS9MyMp+Opq1f30dhIADxxAv
FhQPubSIAYVSvk5nrtzJOzVpTW0MOXNA/wZRZuh9xMnP+f26neUweEM/GcxIaFhw4cdLO+2c5pZB
xiEsySENaL3hTVY+D/IXUtXoCwLRD0NYiEZlqd3ozRyO3Z/kUN/aCA2zxEMWXKRoL8Xf9pe/fuwN
8DRipw+bDBiK1+LmljP/MWAgPQ0SOuj0YjzQ9wibjGwIh+Zdtd63CL4r04M1xtQgkQ9BFPHz9TRD
MlmaoGMHMCXdo4CycWMvDwLwQJw5ABkUpGo/0Epn22iwaIyuOWwMDWq4cR3a8gtP+t28hwDT5O0J
0B0L96qQbs6AAiUWS0GEttE906/bjVLB0iehBiGDS4aDANkOEbA9d1mCloa5GaLKLX+1qyygThkY
yuv1YYjZKX7mUOtAhMClJniEc7mb5kiP2oSlVlgnofLLzveSvqv/9NM7VX8ewMK+bm5l7WENUt8G
f60uyN1DkUBfcoK1LplcKyyLf1gWDAaS4sA54JIVteHm2LFLeSzaMFNM98lh1u3Lju8jIyFDbIn3
K7icrt5QkzpJ2jZERtFTAwc9I67PEHcOlxEC1zfGprLBGOelhksDYylbQIrZbWgmAxrCHKEC0pQP
9hfpawVS63VbK6txYUvwg0UuJU4XwZZUujVLPYltJSZWdjGQLuCGoE0P1LrEZ7Y+Sro5NXMbGjKK
otrBBhF2tBS3qbvd7WMBIFZD0wBUNnHDCvNWZzmeMDVEB3+05j629v/weS4pge6QCBJEvG0MLTEp
JrSDeJvbWdCcuTlOB8727PvCUpRKgtYUEenCYn6QiJdZG3SJtW2F8BbNCLnCx+JZXVWapClg/YVE
/11O35rkvap/ZvL3fPxjKGzjkHy0HRA3MdISUAJHQKLgKrxcDKOXhhl13C50QBIt9EAmh+Y0AVbY
yq9m5jnZXZHdVz8Z86rJg6AJyV/QgRjvNzSivb5uIoqZ+ze46b8/RdgXZek4nSppXThZlcuk5176
PqXfifRMs11RuEYbzslRTT9fN7tyBeEAI4HFy7yQQxdCgFirUCGjCdzQW/MdQvGbOKu19QQQCJQE
bBoE4sKwxkrWJJ1wP2S1AUsPtVPf9XMNauYhd9JdaX/7hwEBooRj/NGfWLjuZJulWaM4TRgBA1hL
kT9W05fe2WJrr3kkPC+QjYDUG/eClxtnGEnB1ArPLxC1pWovbfUs4v9e3Jgg+SEy+4+GmBDA6jOa
rktxVIdy/dgkpj9Mnzqwm6tjy9oNh7S2BUAGd6BSAajVQsSpqECcj1UVD/uEacGsl6qbTAMLgPFz
NjY5X2xhVNBZQHYZ7CtoASxwGZFRmuk4dOGgZRRiZWMTKMlrGQ2ar7K4fLu+FVbmEJBkBKGojKFI
KWboTOjXW7kJhUmJoRNM6qKqZasHYF+H219MmDtsBzyW8CxfdDdBoR319plrWcZB1rZeb99IpOfe
wf5QAgcOHy8PkYbXQPYoTyarDaMywsXkJyA7X58tvqPEtUEjBOwDzvNbphpJRsZSKoawjfPdlIER
R8ZnuSeHHsQoapVPpsYYkHPy7dsPT1lI6OARAv66LJwkVY6nGZzWPhwjgPC6twFNYuNJ2Rjdynnl
bxCkDoEHQjpAcPT12Ea9ViG3l35Vfs4/rk/d8uMQtUSHXrhRYJswEkztWRzPG7raFWScw76nDwiK
HpDI2rgWl4f00oQQbXVlY0cNHGbYyoM3l/bBlqwnZ95iq37AzS53AezgtYBTg/fmolbWsREQqaxJ
wyxqysOkj707RxHwBnP3bDnlna68xazxGzUOwHuOH1lEpx9xSoqfdlVXO4eagzsOir6vQWJwIcnQ
u2VZ6ABG2vHOAd13Y/csrxcNUGwcbiTJIZApXuAx1HT0aY7TMCX5PtZrz1b2xTzd9fZ4ZyLsRQOX
62stIpdwEmERXpLTs3giTthJwKBmzgjkQkgzWfF0hbql+uj6beX4BOpMgZXFg6uCp+ET20QThVj7
VTOwQgqAWYKhTbsNn7oSOOAHIQRXLPQaAdxWuCpmiBkoJroxhoR8mTJo2soBow9ldG8PT0mruZki
B2390zG3iDtL/4omxXAWXBcSqRBRyC6Z1WGGtiENDQOKttX4SiFc6yaDDQmGVjsVWuNvzP3KaiP1
heQXWAwr4ZqqVlVOCoWENtXcqXmYK+olzqFPDF8fXzvQ/qWnuBl9TYVkZO4WypvjMM80fKj8phPk
CzZumJWDj9IPKk54X6HJowiTozm62c9RT0OL7pr4EG89EldO/cX3+XycORZWEEjd0Y5CxOxEwc9o
OuZStsVy3BqFsIEA6nZo3Aw0jAE+qtgPBZoU1xduYxwi5G3MJzM2poaGk+3V5d2IgtxW34/VQdgo
D0EfkJcBBR8ca3it5fVEw/6d2DtH2Xj2rI7g7POC/20QbDrZjDnCm7BH8xjHrbbQ/KI6FPcsyCYC
sYowAnkHsTg+GGYWm5JOw3S6H5zKbY1d3j/i/5Z+KHLqU5CVupM+v43RVji7cpRR7+cNVzmfBcfr
cqMVhjoaNTCCoeo8GnSXzrlnIVSSj2h6tuGxV03xK5g/B5DLFkzpao9igM6wUJUfR35H3Sg6UDCV
+5srPpAdOjPEg9Gzw9OpBiv0CoZ05WRXT83d9T29tuEAWOGydUiuWWJBaRzqnqlt9nH2O7obNjbc
6jRB/gDxJL6/oADVQ4u2skZNQ0nzMmMvPWs/IO9SmBu3x9q+xtsPSU7Q1JZCtWaqsyrTcXlMo285
qNm6aHp9faJWR/LXxKJmVSq5ChUgEsZFgNUuVZC/vD4Kss0Qlq+oELyAvPDfwXzclGcrTqIpGhLT
gfio4rYQWeh3UxJ03UYotrrwZ1YEV1BXDbOL3iZhm7rD4JZbhavVUeCZhAcFx+5agjumsj1IspnQ
EHweDRmo0S3yO6MMr6/K6sKjWwHSLMDqQoH08nSAgl6ivmhgVcjomvFXa7yrh384IkAkoZqOzAp6
WIpHXaGdBhJBAak7T0l3/VYLlbWZOv++MIaiVg19VpoinJ0vxtT6KZJ2MQhQ1JE2LjCRQcF9MyhW
yM4gLwWtfHG6qjyPUsuOy5BkCWSBB/1blthfAP3z5AqtrLoShFXJpdBHKarWbZnuNhoJGuvWTov8
dyBtiGgP2VeIuApDTjOd2tBAKkI1Cmogosnt/gCqAHjFIikEuI6oUAh2c8fAac5DNaueqyj6RZ32
Lh/T288Qb+wHGrbKK6bi01zNG7TXIQ3MJL9+GFvV65UTevF1/vczP5DOdY12nXUeJuonaoVbvaG2
Pi9sa20EVKFG2ix05lcnMLMvN5/Mi34Mwq8fUmuOp7YhoQEuW/FZMj7f2s6UbyKwb/7b8UEYwIx+
fmrDuAU9yPVgeL11AKiaoVUccArI8QBNczn9vV47CCnhWlRa79XiS6dCQDb+c93IchEujfBb52yN
J7NuixFyGSFalXiZ9lkvt1IGfBYub5NLC0LwHY2R1OgjLGT94E7D0XE8E7Ij14exZURw9mbTFGYR
4/7V6kNS3c3lg3yjCCFcF8aB8ij+A8V3Ie+rTPGMFutYDkvazbPiDmgf7ag3v4QujQiX4hg7FTJ+
MDKQ1zR5r6Pb0Jz/bxCIUXl/DaimC/M0E91g8oh5klTq1TlDA2yUgsDSv74cK49pPo7/2hFpk4gZ
IXgwI4Ro30Al1alfsP3Y7uzdYHnNK5iGIFBumOQZ6cU+OzMpvFwMtZ9TNAcmYVo0LgH9OmN3ff4o
EcdDdahUdtlQ4kH9ct0sP4TXrAoLpo3D3A4jrIIWGnV+NR2szNVvL3YBJAGKOeCxBggxIpRkqlsr
bksJ0znE7hg9K8mv68NYcwMfauIGSgxc2ODSDUh6XXZJKmUIkxNXiaBK5v+DAegCa7gTFWBihNWZ
o8GxdcLyUKruI0fy7aLbX7ewjI/R7MLEhaVwSDSokZdDGK1JnY3EzMKu9TM982zyWLXonpB6Tnr7
YHh+Ekq8HBEFB31pKs/R3sishjiMFbBhkgdrNjcGs7IeFxaEwTjxPGWtBAvlc60FlbW7Plcrn0cm
HzrlKMmjei6mcSXCyFT1cgLG413pVfTmgBWUJrA3Qd0AxQbYjMv5KfQ5VeQkq0I2/Mh2Uvvz+q9f
cfYXnxcuxqjVqqSp8HmaehGONzEH39wiFC8PNlpN4VnqILAHZlxsRoYkaR/ZTV++yLpfFhVk2xPf
IIdWvTmEu7QjXI9QhKlyqYMdq34ZKlyQ79cna7nUSEagROQgIQ1ciVhhc8w8A8yKpi/tL9N8QGX+
+udXpgkbFdgLHAaoUov5oo5Yg9yjeR6gVfY3U5525JOU1HsUOb5dN7RcdI4O5wLm8FAoswkeKmbU
ntK8i8JG+lR0u3jeQU7juomVqQLTCHE7IFDwt+JY1FJzxgpl/5d4DKqf5VbDza3PC1eFXuisVB18
XmKv9s+q3YDaLP0fCiQA2QCrCSjaQpK6qJtCrdUme3HIF017SfI3J3sxUz+63XmgqQteNRzyhrOh
C+MwgGCGGEKbv4B+CVUYybWs4OaFQLcGBNa4MJCTN4QD3uvQeuh0u3g5lpkEKv+WaMnKSlx8n0/l
WdBbOb0OTeuoeNHnQB8OxbCxFFvfF840EN4D0u/4/ep4oONui0y2chRQzca1o6HnMORzhCCOKaBn
sLzMXoj9g4HLYhAAilPdv3kRzq2IibmmGIs6V6rsRXLc8pf5+r99XbjgqN7YZW4W2Qsau89jcKvM
PAJdG8UEfpw5KgN8h8sl7tmA9YWI4ssMKg7xpxtFKBffF5ZYU6KWZkaSvVh6UPd4EHhgKl+fotVl
PhuCsMzjLKHM5ZDsRdV3TuKn9l7ZUodZ8d7nsyTqg5I+G0sLwMMXalv9+0R0LdTZNHlGU0UBQqz5
cH1IfFYuo2WsCvRSAXNEaXTBpx/Rd12aQZ55MaDPhZ6CfjzuS+N3Y1C30N7quXKv21seRBQ0kR4H
BgpXxwIFRdE9jEQIFV5q6UfaDNvN3rcM8L+feZKuSzJNrRi2WX0y2R0bdv/bAPgeOfu+YYxxOY04
6tF8mIu7TZjbco9dTpDgacuYsLlzMEFx7lea3zvPWXezH3Hgw3mMYGiIzVXhJBaRMWgTGAYhkrAA
YJX5xjFZWQI07UWWF88WPJBEYpyVxGUe57EZqvVzdTC32j/zn3e5ZfHz/35ejPXnqqr1gkpGWNbV
s61Lvx2L3IMi6yOlsbd7sjFbyxPJxY05Q5G3CIR/v1zwDK1KRqWLpjDzk59VsusLtOfasLEyY2Cj
cE4HF3BE2f/SRp6C2tcYvRzS6tM4BtoWPGnr+0KoxurUUjMJ30+0sGo/qdrGivM5EJYED2GkbYEf
QDrmo8vC+aEg/EmWmX1YlCdNjuu7Ma2fG8f4DcbYHzbW953eJvdO8nL9LC6WBswUNN8ADgpbDdra
wtIkSi9Nc6J2IQQ23FJ3DXRUkK2vcf/+D3aAhUN25j/9PS+Xp9a6UbJl9A1O0S+46f2c+ZVeuafr
VhYnH6MAB1rlwS6UPMU3WjR2FstJ2YW02KOEmFj+ZuumxT6ACd7GGRImEFNewrlUpUuUkTUhlezZ
gx7klDjTxl5YtYFUPgQSodyGJrWXk0V6G00tBx3Ay2ift4ev1ydp5etgGGogjQCQxNP5l1+3m6oi
0pRPIXoa97uYBf/T58V2O1Lf90024/OD/ajsO3JrGAoy4NmvF6H+pIg0s+7x+VbaxYGh7/7l13PI
ugGeJNb6cnKyrAKW3FSnsH9UykO/pW20skHx6/9+XogQM9WM+sjC5yca2PaTTp7Sm5mqCEIA20WA
gPfkUmHHlFKQ6komh2kTufn95GyhkVfGAAPAOeE04yCIQM22HNVqmBIZPMPIjSXNHXPm9cNWrmJl
m6qwgliXJ3MW/HnDQQIB51kOc9OvRh9NZa+v9Nowzr/P7Z853LGXnQpNReSwkY95+qkod3O6ERk6
/NK5cOpYC1Sd+TqglLXggpWE2CCWanNI426+k+Sq2qmNmvkRFIwS+NrmlDT2Xre7N9wtwztTZ4Jg
YoC4skvROyZMpbTwdJ0qelDGVgKmt01dp2nIHUnizANmsXhOmiR9x6vVGV2qy4O0Uwdn9jtrMO8h
oNHv+kQt9sjtjZ42ldl3kJizY1oM1QgkLzoOWKPTuIpkxR61ByOkmtq097lR+Y7F/FabmOGZ8mDn
vlVMkABv5CkgUyyd8FbWdl2mJHvDKDO/kockcTVAUXZJnMY/1TEZThE02KWmH10DwDeXyH03B1Vj
AWSLljqyMmaH2aln4moqUR7BK5Tctp7byqsl3XpNyiQL0AIkeagpab06yZpTVU7ze6xr/UOZgKtL
c0js2qmSeLbUyLs6qisPGEj2ktsk9uqsbFw7V/odyfXGbUGt+CUPlrXLS1MPR62aB1eJjcibphKa
2c6s/KK2PRKvyiZ2gu+XY8AejN6AinKEVlhkJGjXG/9s9cjeAtguNyMufXAMkJXDhsdj4nIz1nOm
t1Wf6qGmo8V7tNPTIDJ/Xd/wywN1aUPc8EPH6hqgjlBJfec52dJyWP08TzIhybHSOdTWKq0sR0sL
TegANV4JnOE//H5goDjpGO1tROkwSS/roo2xdDECB1sNu63eoMtYCBN0ZoD//cwj9CD6xMpo6OFs
/M5szUUXT5dR8D22UkGrhpC7BF0Xz8UFoqrXlYZlEdNDar8M416LvkzTm62Smz0cXqSosAAcDje6
KKSbfaYOA96/YKg1blLfEwA+Sf3l+qosnhJ4/YBDhlWHiBacHd/ZZ5PGaEI7dCXUwnnU/NnK3XJ8
Zvqd0n0h9Pd1U2s7DBA+gDuBp+QNai9NNaU8tHI3KKHGPo/Sp35//fOicBnuGGiA4bvI+8JjLwpS
mTqmihL1Sthlo+tMfygb9qgheQm9d+x3tbkn7HGQY09qrKCqHsb2C6gKLjPrYC5CpXge2ueC/dLm
PUs2gp419/D3l5kiDn5uOhut8jDylHxiMzqZQZl8I3Rem1xOaARJE9ftouVwZo4kJ0OtghV9kKeH
+dP1yf14411ehQh8gIZFK00TvECxOYEsd7KKKw17XpM9q7TdQs28kX2GnHuWNZ46ZT6Tnix7l6ix
3w+7rLJ3Svo7gppAXH4vi4NaH6StcGw5aJXjZKDTAnzbkgVimbNtNniMnWRSey61641AfnnQL7/P
7Z8djkrpU9IQfH9ifwbNCnS1Dabszm63Oh1uDUQ4hRmLNL0aYEjD1dSrHoUS//UFXB0K5glwMMA3
oAB5OZSEgwhikNROul5+Imx6aasKvQna7/W4hXtYM8XpZvCOFogTYsudDo+vKIVAItRoIIrfxvum
RgG3cdDFSo2/XB/W8mSpaIn71xaP4M5WqC7j1sky2OqkVw2neYgf2FY5fW1xkLHlnVs4skZ8lVJn
GPQIjfJOzOrRubN1b4ZQQ6QdXbtRRccBQuVNiB6KhOQZqIrGKdFHV4aXr6IhwOG5PlWrw+BNp6HG
gqBWhH9JaA07UwgtnZw68WQXzS82ttjaWiAvBR6OgsOI5NflWqC9TRMZ7YxhdOjN18s+Jc3nTho3
DuUSx8Gn68yO8Aiz1B4tKOCoTqkdeTmHM+dKoLGXDgzELOj7zptkdCDI3zT7681TyPmr2G7IHYBt
JCyUo5AErBdTPjHoGEquo+yuf39lBi++L/ibJG5Hk434vtR5muPr1Etfr1tYOZsXFvgvODsvVkqd
NG5hYah3iv0tBajyF9kC1K/sNAgrIP2hIimF8yksUB+ZpWx3g3yChmqWHG9mlSFfq4GejoIrriRE
q5djkGKTJZ3WyydHYx7rAxLZ0EcNrk/UoiogGBGyLNFQSa0cYQzpDNHa6Gc2lZ5lflLYjqSHhm0s
y9rCnw1JPDp1bfWKXI5YlpQdrcL8YQ/s3q6TjUEtzXwIjXHqOKwtLgFwbGIG2ewZ8OYgHe5i9LjJ
N5D5qyZQT8FNA2yaLZb2E6NIdIXNMxBPe7wSe3pIt3pbLPcwKicgsaF1ADRTFyytGPz7SqPGDIij
6Sn1jkrPhnoqxq3G08ttfGmH/46zs4KWOuVM0aI8VCCB9D43G+5y5fM6jgk04KB3BqizcErSkmhp
KtUQoGDenPngNF3fwVvfF65GNtotMiSNFdI8gICmO2ZbDc3E/syIuHk4iLK1ARoaRyBeztDYJmpC
TRKFI+R/fzQ0ik65bf3IwHV/zfuEelQrVWhsACyKDrrSvONMWtch6kOEzki9KntosfK7NqQXdbI/
Xx8+D2guA9YLL+EI0wsBaYDtJxzguX/Qon3ahHL6pKJDs11upbpWTQEJBzIyEFgLHcdZlZRYa6l8
MumfKX+d1dwfxn6fxmFRZRs5qeXmx7BMYCVBHuD638KmBB0OrZuSQj6Bl+8X8o+Ih+CIrpQf16dv
3Q5XnwV+DcdMcLJWDqUo2WzlUxbvFStFU8Mg0V808n7dzNJd8OH8NSO42Umf1E5tG/nUxYmXS2nj
ol2NOyjxxnDW7HAonokAC4/PRXlG1YkZs1Q5WfYhVv1qdp2N/bZlQTgLBpi0CnJ5yqlF22KnODQR
gJcbo1geaTADzkYhLH5ROHORz7BBddea/HxLAGR1DDjUKJAg27l4occTMqpKlCmnWf+hZ4+I2J1+
Y/+uDgFChtznIc/0odpx5lTzeCidPimUU5VBWvNgI7N3fUdtGRB2lFrI1MjbRjkNxmu3a7e6JyxZ
1AgMQHr5/wMQm3romVkztWNY56Z4YKgftx3uOc0a3izWH0wbnNS52Edj+5p3lk+kxEfoH8gQFalM
GlAdzCJaOF5CRj/RkKJtUj+j1QakenUSkA7gYhmYY7H+PA1zWhuVo5z6JLBjP99iSm98X4xX4oJr
baMX+ylV9iS9Y1sedfX7wMhoeN1DAkyscaEqkcV9pOL3m1/s9vOX61tkzbfxfo540fFISLy2zNnJ
prqIVR5A3s2jgw5Y+25IgmHo/euW1qJIUJo/1HrA4RZTXipknbW4keGtJ3JnOXmgFMbdpNveoEid
O40g5Nr6xgFYHd2ZTeHiM3K7SScKmyiQuZJzNxdoXYged/Xv62NbdRZndoT4gkRmPmVslk9T8RWa
CIbxPY7/IWsBcai/8yc8uHqlQVO+CDaQfXrqhumpU1AUq1Bzibbw00saGD/YZ7b4njz3TLSzoqmf
5JM8pn5hHEv6aLEgNR3fnqpgLis3hthgUb+V49dKxhvg5fp8rq0bGvghfkAaBtlL4cZFd5lZg0oL
5tNAsHREK1rZdnuyv25lbUcaaC+KbN6Hbo9gRS8bA1UpjHJInig51u2T1H9uks8QCAnkZuNZs9Q4
xpyeWxOcMWFaNI4DrIFFeG/MTpBCcGTUmYcYJlDk6o4Z/aFMK9+ua0+25+/jmPktQ58tTfG7fP4W
17bXMrbhHpeCc5e/S3TiUxW3icbX2qKl6zi/teiOWsjyda6cHRLquDIaIkRbvN/VFf479yIbILHV
NI0YTqaqT36V/B9pX9obt65E+YsEiKLWr1IvtuPEVjte4i9CkmtrpRZqo/Tr5zCzpJutaU1ncHHv
e4ABVXMrFqtOnWO+2KO2qdMWqiZr2hhrppTD2QEQaxc5Dk437crxETreVXND11onFy/Do/VVSSzH
cpob6uIpHmn514yIXQRliZpV96D8h6IAOlxjC8nM6WCVxa4rysdW2HdTA0aFjO2ymN9AAT7IknxD
48LPMsGDhsU3l3f8Ur4IMqx4joKhGU34KqPnmNZem3lyyxd3VXXj2NqOmLc9v584uq5ZBDlWxJ5l
4wuUQC/bXrrHjk3Ll8ORT3HzPrWx/fWQt9v8LtO2lz+/eJgNvIHlMwyoGcXV26jXangOwGUVnx6C
dMZ6P4XenejeqfiZJGvYkAV7wPjiSpJNLcAmyF13NJw8H7xW8zIkRSIIKe30z1rsJ7qzCDRid5eH
Jj2D8nzDY0py9kllB/BXnZpKilz37IRh5uzpk7uzn4HjpHTTgxvp6NQa2AZQzZ3QphW7C7ca7GJ4
8BCo46qCEuigSXjEEj0c4r0NQbUkoPnKqi1sihMTytlE4nSwehND00aIyzavQNZdv+1OLCjXZqoP
3MkZ1skBSw1YRsDTM/x/mlBuy6LUxtGYYCLKn9r2Lr0aJUsMtA5IaCa6AmU36+n6G3EcFywr8KbO
jM0wb4GJ2VzeYUsr/UeIHUEg+FnVenQ3WEmfe3QOISv+no/FBujAj3IVobdohuC5jioF6pNqzjjj
Sdax3JlDzbvz7H2jpf6Mpr/LY1lw92D1+mtEWQ3IR1M8AjAW16l9reqgE+oLcp+nK1t3bTDy70cO
oCjHMvNyE4Mxt0kbeAw9jCsmFpIpUqQENW8gpGXd+9SEQAGm6kxvDmNyO4k7hFzDy2hdnaUEezHg
mqhTSMDGWZaSd3biDPocTmTP+Z6Xe0B7Li/JUjwJemQQbTuAMoIVVJmrTKctrqNpCjPDuIn02E/z
/qEHWmfInO1QAW9OjD1r+8+Otl+czAwGzoKOri3ZgrfBzwBOAXkpsBGr0BTdGzTXbOgU2kEGsTZz
roLLA13YeycGlL2XEHMA5NiZQhMY5GJbm7/aQvcZv5a5HNsb2EGpzIwS2VnWN2rjekAlDtzr4ODz
vXzFGyxFCWBrxpsTNBBgWFW7g1FI7kAyp00IZQZQn2Y3DWVB5XzJqbZDq6s/kW92VPjcetSd39fP
IHpcgYoBAAP3qrLl+wg65zm47sPW3nXub6dOkJff0ZUS/sLBQtVMCi9L4nEQEZ0erAHIxbnJCQ2z
4p51fMOnFAQkn2XlBaia/sOIJG0WxHNsZHmUuN8ADy6demqG7vgwR1BcfCgI0GHZGkRmae8B5Qnc
D1AlC3kCbphJUQjYydqtad21lU97H80cK3t86RAd2VFBse1kFM6ABqpwdL85aeP3V5PaY3cfG1Cu
OxSbgI+iMKDnd+iwLdYg/OcEVNIASO0katgElkhZ/XSEynJT6WZYGYW+b62e+zXpUx8Vb3ZPY+SJ
orlt9o1d/TTakfh4QdZBCyyB7yXDWgVn4RrBMYZ+GhhCkBX5ow99dI0wK6JVoo1WWHX3DcQbynvS
rTzxlk3gzpVFe7R2K16p77oYqIPaCu22/lmY8b3rQQHds1Zuq8WNASzt/zajOPkxj5O502EmNcF3
6o4b8Q/5TMzVXwvyCBzPVep2qW1XVlhk38VWGE+XT+pCSA/KPckNhsL2+eMoJZD7K2tihna3saIv
ZoogZZflX1w9WIXTLK7JkS1lD06twFWBSyose8OH1LdbA+e6ljJaXJEjI8rDoe/5lLV/jHTBh349
OhvHyEPfFtjNEJyqgYOdobg9pAkcDtaaVtq94Uy3l1dk0acdmVAG4IyGXmpNipOaVO4X9Na2ga2B
irgttdqvzVLsrrfnIOVvA+KM209Xbh/gtVq710vY68yN2zKfmn2Ql/2mvR77jwkjEIiThXsIFyhO
zplqAW3g2gy15qbObm4uj2Np4XG14SbA2wcM0cpRzKldMEZiuNDC136yNfqQpc17/HnlHJZVb0+p
XJbB3Fp50PF711yBCS68eREs/h2Bcj7cmEUQ8MII4nIPvHxVokJwU2pbNGZXvrBX3gxrA1L2GXQd
WFxzWKO1iwz4t5EQAPv2lxdFfkR5xgMEplNHlivRCaMEAqChMruSZmaY5k+DlvsMrcGx9cugL7X7
mMMNXDa3dHYk9ARdZIg8ULc8dZbo9+ceSLtMIE8MQPBf7EHbpGO2rp0pP3Q+rr+GlMmLwO9dNAYM
TejFu2sz8dAnYCbLk+KFIZuxcRu6Fuss7m9QAICpksh/lHNaee1Y5yI3QyEe3WSb9isx2/L3IWuO
eiwaZ1TUTgXxapNasxlayb4ufG/cXl6bpf0G6jt4AEPucfV8onjeuEVdGyEdd325Q0kiL1aedUvL
f2xCOaNFMo4FWoCMMAGN/7wRxl2VoC9iZZMtTRQYHwg4DVyss4oH7OcY9MiGYYR513A/JXQOvK5Z
AwUu7TBJ1AbeGMRteL+dbmU9rSkVbQpGRUK36WzfeoW3oZOGN2LCd9RpgsvLszgqgIfRpgjSjDMW
pjGKNbsiKIpBaDB5HdbeV4tLQyERaaL6DnCQcjINzr15IjnU/aY4enGYoFtecZb61mRqgWeN1j9c
B3jiI3sI+h3oH8jteBQ3jbNWEZO2BmrZ9079zVo7jovbWYIdwTyOvlhLzufR9znaj8qO6UZYELZp
ErATfZBszUcvzhq8Jh5ROoCnajKEO5CNKEcbs1Zbvj7bGxrpOzN/oO1KuLxkCClPqQyL/CPCo9PR
tIPtTW6K1e8HUgS5lT8bo9H6BgG2juakW9lsS5v72JyyOJ1l2RmDMkHYWz/AtViwXQQljOGZem+X
d/XSKkn2ZpkzkGGuEnIQPAJy6mkoJPdvzvgezTu+xne4PHV/TRinU9cYAFbNA0w4/Db1tvV8a7a3
JN1fHshSbHA8EMUdkLJ1M1ZhxgCon8Uu/pLU/ujs08inn1G0+Qdj2NTQs0R1HOnX0yHVtWZ0kNg1
QtZ0061uF9ZTprcOHgiM3FrCQ62kaUYbkuhOpoPjF6IFl3/A4pyCJAORAwqiIFw5/QGN6+ZR4jIj
JHH/teH5L9FGqM8ga+cP0dpmXNwjR8bkjzk6yXEDaPakFfB8fMv/K7ObVdpXeXrUaEE2T8siDSoa
ljIcZhVz5UnfOliHNP1mVytPhuUR/P2+MoIih2o80zMjRFrLb43/eHkz/QO+CWH7XxvKnmBTNrfe
ABttNItAWPMrdr7hp9Xwennt1wajhFZDH/cZsXGeAMLZI03rm9qwSbWVHba2JEpg2iQiE7UJK/Dv
qc9b5yYq3X9xqiDlwnME/zmD27JhovWAfihsrE38VYNe8VexxmSxOFtHNpTZctAzqWkQsARS5j0R
u47c9MPnPywI2EoACJP/qCWxwivjnFSYKqO4K6MflZn6+hitBFWL4zgyonjRujMK0tEI47AedO75
mdia6Roj9uKiHxlRnGjWNymjFowY2qNkzLg+O0AlgANyFTKpBXmfU0+C7toBio4WErkVMsU/R30t
6DgfAMj9QLYIHRLcZWB4PjUw6wbK+hpyuAL6CLZfdlfTjUnmdkCjQO36hydPORYRmQTXcguPgEzf
ugISDPPKI/fctaOeiy5AsKuAfwXCwKdDaISYeSeQiKT1FN/HI3lGMzywV0V18CAgfnnrSqd06niR
8kR5HPxpsjlQxSfE0Zjbec/MsOk2c/4DGono19fjd1ClXDa0tDA4ybAB9CSSdXJ7H90hLQeNRMo7
M4y+AuEQlSsOfvnzAGVKISK8PJSNKzqjHawMbzM9/zIwP22f/uHny7IbEjRYfZV7kZdDZGkp+s/a
KSiGfWeEl79/froxLyjpobAim6RVFrvEKYSbeYkVNg6qUDepDQzkigNZmCJwH0upEiQzgW1Sdq5V
Ae3eAGcfEibI9zr1xndNJObKhvrz7FJ2FKJj8FTKbi0EJooZrwTasusmEmpQleuQRQfV008hHMQl
L41l+q5ge57eteJhAsvXXP9X9CsHaGmgAEbKehFaxqCZcrrVwPhSx5ap6eEuMvV9lRr7y2u1cECl
NPD//r5aCJurOe51AyDjiUy7uG23okx8g2vbKLo644DsJRDzwN0BAo7swulIrHrmWlXi7jLbafsN
+kTbyyNZmCkDwlq4filIARHInn6fmGVWpWNOQ839MYT9GmBv8fM49NjSKK6fgVTBbcGICfhK6ALb
O76Y10dcKNn+/f5Z0SkuSsfmLgVU73Oq7oHQ8z2xsthLY8CFIiXOwG0IkqfTKeIWlNMtMtIwx5lM
31tz7QV7fvJRakT5GWhv+BUc/1MDeido19XZEGrFjgGIkvppvLl2mWEC+XhIGkAkCQyNpybiJCqG
2gRfRZE9R0kWtN1KAHR+ImAAMwRmKikMpXpHp7fQmOloQ0iLaodLKmiqTavtCnflPKzZkX8/ukRq
4NZJLmAnRhjPtQ0F+1Fk3bDVFsrFRUETBEAByPWdMQt0xGAg2TMGNJGUG97pv4fe8am9RuC8ZkZu
vqPxGMhWTlZGhrDszB3l+W1RV79cWvy8vP5L04ZuNhTP0bSgI1FyaoaUePvPdd+HWRY6NAXYifmZ
NW1afj2cG09BBEcI5+Guzprb0Nza2Z1Du9Cy96X1OHg3dtz5bv59jH9O2dvlYS3NHtAjeC0ic07P
AA+t1eVIDmpd2Mw3iRMW+Q1tV66SRRPIl8vEAjq4VOABOl2Nom/yPkwy06916BVrvltv/2EcDrrE
HE+y1avMbm2fVjmI07oQiSVTbEziW+6KB1gaB4ijKUJvPFHP1JX0RBsSzcR+LurvHUplpf5grhWv
lnaZCyiPpOSgkgftdJdlvCcFxJ1GeOP8zqnNb15l7eqBb2rLvb08Y+dRKyJIqRfryHzBWa40zZ0a
qZlChO7c+w67HdMtyHU3dPye8bVk9tLUHdtSnyzc60bgLEVojpA8eUFDvd+sCdEuT53cZEj8nlNa
8SQ3RNRg6mLxDq0Ykd3Vc+CuJczXrMi/H3kbi8RQj+tgxdTEnsTDn/Yax/imtytAmvM7E8uDfQaC
OtSCz6gwxrj3Ek5bESLrDwXFxi+mlVt5cVGOLCiLYonayzOPi5DT36K6izLg5NdwBQuRLMTJERmB
n1keS1uZrzLquFtMJYyI12R6YcbdnNtb0ysA3M78nr117C2uykAz7rhxz/tmZZALiCv8AIlswIsc
cbtacHJjN8kGxxgBe6rfBofeQf7vKa+bh9mlWzrbwdTQL5bMMNpAls82/3H5mP1ffgCoBqWetnuW
HK7BYTCMBnaMyw+l8UmGYcPZrtFu9f7VzbZ9fdORe5NenRWSw/5rVYlKy6mbWmbDKuST/AaBUbOZ
0l+xteJElo7DsRklsmuyoreyyR7Dxn2zyx91tasBLbqadxtsO8dW1Ct+qqxEl1bAQOondeon75cX
ackXAhkFGiTUkYFwl38/OtWczeCDnUZsEp7VgS7aTTwXe81zt6ke/wDv2etle/Jonb7vMCA87uQ9
8ofq+9QehZ+akmgG+RlI3IzmlrDK78UtGY2Ngb6Qolq5HZecCdrD4Bclbyja2k/teYxm4AaKRVi/
ZdGzuUYaJm+ls+EcfV7ZBUUaGe5Q4fN6DYb6ZOPEYNU0fJSUwNXmM2/Y6NrVRVjZvYQHlyRiOn91
UZ6kSN/GVWhWz95o+Ga2TWMa1OnL5ZU6nzmZDoGkA/QcQBhLla0HesGyBxVXGVa+DTZ2b5WR/Xzr
4eOohaGUi8jijMcGtKqlyOapDJOdR7b2pzehHrYt9peHce7rpZU//bY6Ml1qXIFOx2ROB1jJQd3q
0wYaMSsLsjBRxxbUB32VD4XlSgvE3UkePyu4PILF74OPA+kQlCmhYH26hZOWtn2NzmREkQcW0Hgl
d7S4DLhnTWAe0Jus5o5mZs1jQkd83pl8lhI/H35o2oZ4mwpvpMtDWVoM6qKeC3Q4YBZqGk+MBRiN
krxEa8aTg9dEuQUO57KJcwdjIXhEIzrAdiivqa2tfLCcPBnGKtTTfEP6u3Z+swDaR6vQNi13ml7t
Lttbmr4je2oWIbN7UYuircLGGHxSgDffSp9MBhlFvWY3ccnWAoulOQTrC5Jx0gugvf90O3R25lml
qZdhpqevhsgQJmXBVHgr41radTIDJhGkoBtRFR/MrHRZnzo4/iBouQUlwso6LQ4D7wlE4aiEgjT4
dBjaMDGXjVoZuoYLMIzzQUqQe4poXGvWWQjEkE0ELRcBfTP+jwpaosKAC0iyCldc4Xf1rdbcQuba
123QYGs3tn3bsu9zT/AjKt8QD0W5vX6HHNtXo00z7ftyhn07r39yk9yzKOt8QB92MS8fzdJbQfIv
zSwqy0C7oypPiNpFZmRR5rZTDPLUIigdjiBrumnWyCCXtsexEXksjuKGuc/7NhUwUuobrfGjw+U5
W/g89gRkz5BDgcdTfV470R6FaMZDy09RqVrzQ4ufx8cNmdSChI2cwqNfn3gFn6NyqoFljP12eK1W
Qt/F78u2J5QSADH6Q3x79H2uRWBD5fh+VL+wvZ49X56dhRVGWhTXP0W/k4lGntOfH0XEiXuW1aHX
Jztb59vcfhjWHNvSGHAhAM+O3AViJ8XPFGPdNkiW1WEW/+yG1O/E9femvHH+jwH5A44mSR9aa0D0
VIeG/dqYnx55ujxL5xG6rEr9/b4yS1k7JJCsGetwYpE/WHsRbTwLGoFvl80sXACACwKlhD435F9V
DFE1sqECK1sVMh2qvIKbjW+USYjy4ms0uG9avCa/tLj6LrCRUIiES1NvOPSDVEXnkiq0hgrthwKl
niZ2vmgeX5PVXtoCqLgicQVObzQ3KZ5rquomK4XRhJLH/Xs5rlwBS58H1QfQipIEGuWe0w3gRXnB
XBunJK5JfScmJg5QpLu+HRSF0CMrcpscbbMymSDqlWKbVbp2l4/m17pfw4csDAS4epRCEMUC563y
j5p2RJIhNrpQfxftnSivTohIgbu/n1eWYW7gYJIUn+/tTfI46/vLG3jx16MSAr4KiYNUi96QIEZa
p8Hn43ez/0G1tSbthf2KOxyhGPr0gLRTnWFWu1qTTEUf6gAn66jZF9XGWcNvLQ1CcolLIJrsaFbK
3k6qa0Mzsj4EN3eQb6N0jTJlwZugfotcPjILMjetLEJVpSzpragLJ/uLqO9S8WUCSn1NgGlproC7
QTaXELh3VW/C69omzjTM1QQir7j8aI0PA7Du6xf8yIirePYBgJbKHjBXrfXWBH25cvktjAH9B5Kg
zgUDvqdyQQn0HvFeJ22oRfvMCPi88mBZ+778+9GBJrXussrC9yH1qHnfRxrM9Ur4seDT8aiHhBQQ
cuDTVpfBSBC/CzfvwhYrzMm0MY03aGWL8hD3r1cvhgctCxfoUzTLnmU79ZaTXpQ1D9+IFxbTylyd
HwuADWw86zzIt6GAo9Ru+tazOiPVzRCQ5vYm6lZCzYXPIzzDFYQGQSrxJspSzIZVJ6Wg8OCxz0H3
cLVetMxnSxo2aGLhlaVWUHpdcwRqTQCYxB93Q/LftXP/P5tyAGFBlRlF5tOfXwxNR0g2WOH0tWi/
RfVKALIwOxKnhL5TPHXxhlI2qkkLZ2wAMQ69wtjRcn4BhdFKhencK0GyEK9dyJVIunQ1fZeVVpua
JQFqkPuJFXBvE/Ebq1+J1M5PnOzaReUX+ETATNTmxilNOp31IwndLt4W9jZz9F1pX8+pAiu4QCVr
FNyTivtvzEa4kdYYALGMfuXcatO2nkLdXMl4Lk0ZWA/gxKHugshW8X5VbDsTtFaNsCLljW7hJTjH
xTfkWNFU7V7fHY7MKjRqAIWHQwcc43SHuW6cFFrUaqHjl/w1iV4ub+CFhUHDhwdVQFk7x2BOP4+u
U7chTe2G6dA993kEIxS0udrzZTMLG/nEjKGYKSxzYk7jhsyofDL7g1hZkwUDNqokyAGiVHHeHNHb
HWT7CA6iyX8b34185ffLWT7N0kpRBABhZBYNbxk5jUc3RkQzwy4rwwpZ8TvudvWbXt0LY6fPu1R8
Xj1VWG9JRaGjenxWVUY3YZvmDbimm60e32XjzfWfB3MDfC5aJGXn1+lIZosm86Brdlgafob6yVq2
dGkhjr+vbCg31bNJJ6kTkice5b4br7UmL5w+hDVIXgFDBlQMVZYCBDde6VQxCUswQ41g0siTzG9q
FmhrTJ4LQwF4CzEtCOqRJ1c5qLJcY+1UN3oIYYLhMZpWykxrn1dmajCaLNVyMGvmvhNBNyK4eqFP
fr1y5Gqacp0JfD61NlkSpNdTUaJXCLEsGvUk+Eblq2+y3pqzOJtD1h96+9HM30V2vXPC1S076XDo
4G+VpZ60GuyzFQfkOHP9Fg1VznRnipVlkB9RjjaiTMQfuMABg1IjtcTU89kuMtBFQl0+F6Foqe8M
3y8vxqIRcIzg/gNYBEWR01NXU7fXMh7pYc0eIH4SQaDPWoMdLtuA8jSWhUrI3qmNPmuRIrQAC7SN
uzjvfGt+GI01yuWF0yfzFAipUArBwVAGAiWqKItysArp5Wdl3EfJbaQBcfV8eboWjsaJFfkrjtyt
PjmQBWkSsNJZH5X+mEe7y99fcOeQayHgRYZ0lEzyn34/KTKAwwtw9FrZwcxetPbWY7d0mv3Oavxy
rf9oaTSgA0YCRIIcz8roY5x7Tt6DKSkarK0zeq9Tv7aJFyrlaKeVvUBgMZK0rUogGg0o7zaM66Gh
T7/4aGx7ZiXAPtQ3BYrYidXcuMLc2pW9NdCdxnGbrTwJF3YfmhiA7wNsHPGkihVooIOja5IViGvP
1vSVJrfFcHt51ZbmEdUEpPvRKCbX7nTVujSqNZCCzmCccu7p0H2LvGHlLbW0vQGClvkkRJJnMGsS
ETvmhTTR/DIYdB680h9B9/gPYCUbA0ExEckRRN6q1+mwClbdjHD+ejX7demYvj6JjZ3SNKhr8XJ5
5pYWB6V5qUOJvACYQU5nzk1LvDIaGzdZlQbWgARK+hSlyeaylfM3r6RS+mtFuXHcKtUsDt2JkGnW
V1b1flf2sPZTS7u9ra+4iPMh/Qm9gfqEVBXStHKzHLmIjvOYpyKZw6yvUSknATHZ1tDeLg9p0YoB
QKkM9qGTpx6rxEYRqwB1Eom0GEQr8+M8liBtreKVW2iB8BLj+WvprAasp1ONbj1YIobP2FPkvHrs
00q/tyB80Hv08yX/D2mK8/2ONg8KEDRcuuRWkuM/msU+13SzAE0cmBdBmbMFvSZYTee1+vPSLMre
Belq8cZQH/mRYQv0vgmcqpQDizXhof/oZb8vL9W5d8BQjowo3sHqm7bmbALzWa/fzXy8t2i7ssEX
xyEvVyR0pG6GshvAU9DPdmtNoePt2fygTQ/9mkbWwihQC9DRfSMJTM4EDeccXVZt1laHB5ebPh4i
K2566ft4WCArBbw3HKkyS2CHBN7YS6qDFZW+S3L/+v4kFJWhV4ZEJ/KP0NQ93VEGtzKGV3AJja/N
VO6S56tX+fjzapY2jxp4UwefT4zneN7Zyfd/+D6am4H4kbeAClVOBU9J5hJ2mLvRN1DTrVYg5EsL
AIDyn/4tpNMcdX5iVvApZuyQ+230VlVXv4MB8ABvnofcIxJ2alF81svacYXeHEB9EaA/HIrAm8sz
dB47wQL0T12kjPDWVm/h0hSkIxVpDlYfJLpfeV8y4uvsvswAg11JTp1PFmwB9ydLO8Q5u7fokI51
pXccuOf7evrSzPzq44CuATCMoxYG0Sv8r7JbE0D9ktlqDsmUbxgUPpI1BPf5pSgtAG8F3g4Qoqob
qu+0ctbZ3Bw2rffN8zZ9H9g+Ef8yDpxoKbGG1IGKUGC6k7bx6NUHsJZuotkLcGlcXvalpUCa9v9Y
kNvi6KYQboEqj4CFoi+DMdU34xrc9PwuwkyhwUXSxCGGNOQvOLLgMcfKK5DDHJr8jlWApN20/V23
RnKyMA6UFZAiRL4ZKTVd/oojK/EELOuMY35ouxoCS1CzWHtcLFlAVxB8LKApWHjFxTpJlggvdpsD
TZ/L6rG9vXohQFIKJw1pFyTOVQ+uRdVMijRlhyl6hJZqeb2DAnUKapBgnEKvJIycTlCNbiDHK6Li
0CXNJrKo32k3l0ewsNAQpEFeBd0gciWUQ0cskKVMnV0cenNXa19tfgeyyGKNLmXBisSuWDh3Eifm
KeOIbFIU7jiUB5D+8I+P3Pu95jwWLYBeBukJUAbAG57OlN3XUIGuBVaC3tXuzyT9jh5/tByuTNeC
w5X5D4kQ/EM+qZyLHFloYXW48jQrv89Ga6ON5qbpvJ3Q0YTtN+3b5eVZ2L8n9pSJK5ImGsD6XR6G
ZNraZrfV1xoB5BdOUy5A8OGgI7OGLCS6Tk8nbtCzWeTCKQ9Rs3OjxDddvzH3149CNuI6BGA+6XxP
bcQVScoyItWhn94N4wMiyJe/vzQGIHM8uCsQ+yLncvp9UjhOX7hGeXCeaOd7/EtahP9gAa4QmU6E
NGAaOrVQZOMsWrNBqIPeHzdNA8+q/Dlbq+Uu7WLpcf+XGapMVJOjm4pbMFOxrVk+atkTGoBIcHks
S3sKtXtU11HHR+JZMQIa8dplXV4eGu+DPfVrnViLn0d5DG80nHncUqdTxYvBAcZBx4byEJGMxbbI
ipX1XnigAYHgog2BSgwwQrhTG7rRaG6bkfLg6ppP+hvLjTZx/ZFl2ZZpk5+g+jPWul+vqnUu7TTZ
IwsfsMST5BZJydvZYod6/qDeM2lejOnz8vIsBCnw9wjmABsAylHtXocIeB+zEVGvzbyAVPTdifP9
bJX/uY3he/H1fC6S8xNERrpUv0GgfTqVZocHTttG7DCgm5WCOk9roA/prey5pXmT7WB/5BShAq0k
PaosGaAzDivNcO86+0FsjLX+6KWzAw58NHoDpYd9oZgQcaFlToM7pmdfgOzYpg3z2/FbO66BUxYW
CHkivNEhjYVL31RmbDTMEmjHKTl0TLwNJdkgUPN1KFza3bAVo/N69X5AGhHAT4QYeLWrqjhe09Gp
zcvi4LFQx37LnmuD+hP+1aPvl00tHF1gkCFNB98ARnkVp5kLhgB5sBAMOK+2PxjXX2ZoFQEHGHqI
EAWomyCa5oh3WJZD8T3tgz5e8wpyhZWrDPVzlKLwddnErniFuJqxMhxhcWb/ip2AiWzvdizIh12n
72NvF7XZtiq/RcZaxL+w9U4My78fxbHcdtrZoVF9ENr4tbPHjSPofcWiW1C0rBykBWpipEORlcAD
TIpLOErApldJAQomROYUPGNx9s01vprD16z+wXpva7s/be87hURMZHdBv3bEFqIfpGJ17A34dR3e
6XSc6OiMCbfd+lCb/3X8i0fv0YaxdaZ91NzE47w21IXtiHgBqV+gylGoUfOyvPFEHYsRz5z5EUWI
oHYh+DvVQZyzoLA+7PjGbLYt+hwM0HvVzaNHt5X34/KR+IO5UDYV8qhw+DKZTs/zTHXj5KYx8sMw
aw8kwq5FhWoTJenOiOl3yoxd39I3lMbQf8p8RvXtoLW7GA8CNnUMaddyQ1Iw93Fa/bz80878EJ7I
suNZrga6klU9k5i5QzJHevM0igcgY/yJ7Djfmslej6/OVMEA7iRP0vRIFJVcqaMNTkU9Qve+r58o
Y8G+jtcYw5eGgjeOLGMhr3vGGWBP2mQkbofvEx8amBtR8k37u21+JtWvy5N2tqfkVOl4r0HCG0BS
R3HeRZ51VJQmf7KDWWxZsrv8+bMTgucalHaxLHDYsvZ3OlFWaUxk5vbwZNHPvHxKxV7n+1E7RBb4
h8yVm2FhLCCItNCOCboIPKHlrB6titFrI6d2xZ9KqMXrd+Tx8liWPo+HswkKVQcwDrWK1LI8Gswi
4U+cfsZbWn5e/3mUjoCpQp3KQx739NfL3L2b2wZ/QrP2724t4Fj68cdfV+am7pndOynlTw37Gdh0
JbN3Fs4gn3D8dSXGNbMuHkwXv/09mw7a+9i/XD83yO7A4ZhgfDmr7GrtWAwoVDVPRfmjK9ugJ+bV
G1W2MeMVgMQqksSqb61AJ6ORFIubeF+FQNhs34/mf9T5Ms03Wnv1uwZREi5l4MHwykSaRDkWmomL
0a0y/jQmSLixDgJSO8t5jta6Kc9XHXYAnQMQAqpEZ/IxwLp41RD3/Imk2yrdrkmSrX1e/v3owAld
L9qywOf79j6tn4urCbjkNNnolQdtBuQ11HRubXpZEkf4vt65G1HFD03DAkJYoLsl1IHXRH/PdzFA
O4ggkJ6GUWRNTodTeG3nxLMYn4Br9Mn4ETvQWPt27U6WDG8AiyNgwDNDhTSOc5wjrMzE0+iMG6vi
G+NqJwgDCMYxZfj+Wf9EHLVFYqf9iI3st8nXRLv++ygLg4wSyBdJ96o4EkxdM7kQHHnqdq1XAy93
NYbKQMsPEDU47RBZPus4mVleTIaTWE9e/m5lTym0TPTdWk/DwlLj7OGg402ODik1cgPUfUJ8k5pP
7QFEydBRZdvkar5ADOTYhpJXGDqnw26DjTQ1wCP+AkmYlQj//HaFBQAKUZWTOV31iWdWfY+WVlio
kw2j33Cx7IryQ59uIbCU62sQh4U5w2sLDU3oLJM8dfLvR6dd74cKsBRqPLmzfpPrGzCUaV28v3w+
EKwteBUJDpPtFCCsO2OMbHg/R2Nk06dWdOZTGUNUUaRmFgOJZhzQXFg9RBm0z4zIoXtuTOBDHdHI
5XszEyzwhD4ZQebZzV5YrLhvuu5X6zq/9Bw4ttoqvG5LWOz8nEmSPs92haYNJ0HZKzBpFN2aI/1t
m2hxAZaI3jZ5KdWYPZFtMq7V27Evtb3HbXFIRC8O2uTZP008HqHoUjjariM1QQdI/Fk3ya53MpBV
pYAzNI0G4SRKeDDEDpJkniC3aZT9yrQ82dWdzX3PzIsdJUnzkQvS3wvQAX4p3Q6JR26k70mJhgM/
mSYDe7SDLyxiczdzNDYHTWK9c9ZZKA056RtvOjv30Tv/BCmRl2Jsq83szPkr85xq06dk2GH4dFez
UgQDieabFDJ5vtuTfFtHGq65Ln8GcUh8306avqW99muG2Cz3h242Et+JXfapTSLxe2hYbM28tr/V
E3mORj1/5iD9vSE1hyqH1TtFEBezTTYJGnrotvczKVOXd97biCpWu3WhLbcndf8zb4ZX4pXCJ9Vk
fHE9TLpfenoc8K4WP7K6crA4lTWjAZOx56mu8N4xNC+6nShtA2Zk5qOTjmblu7xkxaYsqRuavTGi
KpCwIGoYkAk54fGjQ6vpd6oPH1AsaHdN3b6XM3JhfkK1mPimnqCSUAzuy1gXL6J1X415nhIfLVs6
9Ljz2gcCD7TW2hRv9Ll0a58NMfj7bE9UPOg1rfzPdoHDKeIoDoY2Kg8p8jI3pse/A1v+bhEBSYYs
MTZjK7Zpq390ZOR+VNniwWvnsdu0bm9VX1ut6vcjLz+L0XSiHcD7aOlvB+u7nQ5NH0Q1Or83pKMg
T40Ht3UDV0zpE/ARb+X/IO3LmhqHta1/katsyeOr7UwQIJAATb+omoaWZXmQJ8n2r78rfb66twkp
UpzvmcKKpq09rLW231d4Syx/RBrEPMhW/HSa4H7Ke9XFVl79MI76PWaNFTcycxMWjWDyVYNJmCuC
WKgsXHbKbzeRNfhQixeqWhQqz8rUBrfsukePlyZWtIG+BKcqtgXTC9/PxarOZx5rr1epA/LvH/QX
UBspy8diGnls19JdVDV/HjqLPvkVqTfT1L01ft/p2Fe8ulLFZCVD7/0cOJ2D1ApoF65LMTtv2oMy
NdCnYwL71i8IdHzbe7uX0E5rINBUmsFAHFHW8GkEGmBzBKCo2Tyhf8dM1tA/5Rko3XJw75gNFMHc
tXPceH2djozKZNSRnwaF+OPnTZUGXT70izr0itjrh7pYhqOecZQ8EhNjb/OJ2lXsTm7TbLqpROP0
wXMSPzdNUvEGKmFFDYF4B/JaNkgiCdJIfWpP8p5kEADp3fEVkrHNCr1FeGKY6yURaShZmgy1raSb
wjc6W125NbK9kdCzvzl2yCM4Gu0jKcvtlFv3RVArazVrVZVoqGSj6zkTBzYWL06Yw/AY4blz6gnz
Q0GJyVy1oci3nm5h1oZKaie2FH3qRoKlQz7GvVPUBqNIRtI8VjbaqW96z+Jr4ym+n6CQYIEONCi4
Wl4VS4vTVTgzvmn6shKL3AoGtsJJvZOtveqZEPFA5I/ABqcdz2Cb+vgBSReoOsmkNQwx50TckHDM
du3IZGq01s1i8sy1sRtcvkooW6XVOIa/CR7K5Zgx+zdrl0Ox1EBnL2xmcP7Bwr4bc5cw4HJ8Ds1a
O7xtBSlFKmuvfQ5bOh1QDHyF6rN9XfZ6VxXYDMtx7R8AJoUmdkSXJZEMGo72N+D6ZllXxbMpxqQA
9mfLvbBYFp49/hr6lq2oDstH2xof5yp/AXlGbULSeFtS+HQbNjgeuM1Woj3NYiCy+ji3bJEiO8pA
5K6m5QyQ1NaSzKquqa/1GBfl/AqloNxaUSSxyVvTBSGE83qXpNKMJh1g7OMic/0UhUI3HfymAQSp
92Y7Kfw6io1xo5iGxW/dUJMUloZtrcDw2Iwqc8obedTU2A4l4DgTatRd2hboBAYJci+LFnUJWYOe
oOGpIL7BWz1CDA6tNhnr1nSYXuqpCFO/BPlZkbm85nO77UzWx70uAMJzitcozGAjVXbXBzNJO93S
hedBcN82MKye0W7cucp6wbvxZ3KFsJO+roc0JGiPHs8aTl5cDbZSmDpDp/cAz59MZzRck6tpqkoc
04zXsTv3NEv6QRRxVkXgH3r1oz01SsVBiGQa7dmYAjOyzgMrmQtwXJ2qggokfqJNS5yqwtBVbVGy
EBkJEzGE+Q0dZRkXQ7FSHouZg33pNX4YXuphDyCyvSMtrxKQc3FHXd1APyOHLnPcFH31BEHRYqkm
myw8IRkOLev2/jhC6JCp5t6g9L2mUP/eAiPJV8U4Z3HYmz8TljLBg6uSEEWwnQ+C/+qYOUzLiJoF
1znDfbT6l0YVErvBzEtTQMsMfaJ3QKuwRWXl/QvsoXkp5DSlMNX1VR1m3UOIdsgwEgGaXrPAyNue
MGcBGbehSyCIWPX1WmRFTW+swTE/IVVM4rltaQJMJW5h77CXti1/O53vLX1YitiWgiR6JCxR1iA3
fodFioLhzaX9g22cJ6LcBlgQK9yHKqfLcMj8NhEj6t8UxQpkbHy2dmjbpUxldQKhSZG46GaznTI/
R4PzqtvANldxlYf1Qoo2OOCBa24NlcOVJ6G0IQnuzEDqIE9KxGErI91hhQaG5jqKGI/DbAwJPNd+
RrPeqrkB89h9oTp/7kmYPZk+r2NvDJvrApYlJnkOnlYHb0oFDe7TCBdvF85NpBaWHmnMc1q9db0d
oFl2jVe+64oynpj9xgsU+1Kt7IPbj924tnwt+zvtOtnvjsC/0bS9aiNy37ul2DbzVJQbd8iljB10
amiTuW63tggepG8kDrhTxL7XvvCw36m8qddWVIqEyGwFJy70Rghkjss8Y6u2G/RG+pabOtbob6Cd
1idAJTdxa2uil6KGbFnrzEegEt5xOpVdQioQxwevvOUz5QvmZu1itByN/+jSiP9qu6BMhsZqFzgv
0H/xaSqUQruiKJxXeIP/0Ml5NcosoadQAUSOCoCMVm4epg3z3jit7HiWDFh8MPnioBWgeuQlEnUi
i6PcYBK+6hNk2bDKkC5NXEfChJrsHUzIYjkqiV6kpHumshFJQfyXefLEley9O0MJpKJC9aesq/A2
5/bwBqqKvRUhGw5zyNjKKSrw+y2TP1a8rxcls6c1V76JFpNb2PkNNPyb2Cojfm030QypVLCSw8DU
UUrawetjtE6DVybBBFhEZgIENcRL51VD/RNVTuHFnluWP9SEZzC2G5rtXQjJToklGvprMEH7QmT3
E4qsvwz3WVLOWQePLkcrEXNgUz0+NG0PhzCD6dnaXa9VWki/sJM8N2gxHuKxehvDOVxBlFr/gjfR
psjmeHHpChRS8r5tFhm3moXHimkRSZJfg9/e3pHS2Luu98Wy8ZWHrfClTHLelVGsxMQeZa+A6GOk
K4JtPwQ1ibmr5znlgUWWFrH/sKzXdwWpHlvfLxcwyYglbNGsnQqdRQG1AV5IWyX/Jbqqh/Pa+i1W
p4uyVQ1TlRiAAn66VltfI56AhtdsZaPZVm7ZkEOh/KpaQ81TqKUPpxci3ixfyqKRqRTZAQW3t1rC
/au9PKHeMMEWDgg0ovlPFOke5t2DxQnw6yW2f1HKUD4DkBVuZ0XyxZgDBz3hTu97f4ZrXzf9T0G8
/mC51l3TaqCcogBNWfk0JLY34CrkDKGPqjLngN0M+5Uz5SJnaGimuXVNprLKII+v0dQOXiuqCf3Q
NPAl52rJjQ16zGD5Lxob9MKKyOM3Xo9UcwAA2toWY+1ulHZuUcnU0CXUtE5Kd7DXRe7RYZGFLfI+
fEIBBQBu97bxRQh2UvGb5B78XEjv3TqRMFC4NNmV5gDYxA4SVE/WUPONoIybVBFoVliVD50kkAHq
q6gpYXRg9LPn0edhbAUF1gHAHEhpqRosBIfWC9B/fvneLG3g0eEbu2O4U32n4q7NGsAkZ5FInh9s
Z0Kz+7bal3b/WCOrf+VGCq4fn3u8/Wjzx7KyvKvtskpG1BWfK7/azSqDk2YPQYIefbjVWZ1tHALB
SeGocAVJB4LLTMMU4OTqCnKGdvsAbguJQ5c11Q03WVPeQrPiofftn+gf1A1bxns3vGe2DbGh2R6K
mDXF79IbDjYtHknTejivrn7ObE89hkXnoJ80meZn5Q7jrW7Q9a7kfopHVOLUR+FPLeZnN3ytsgqt
55Vlr7nvWT/zKrdj6M4A7i2ChmRLEZjygUEV5tnn+PVuXQeveh7wDLr0HqLN3mKa1FOdDyKpctyL
MuzeOx1y3LL62TUjGqXPCBOzsanjoLE8NCotqqSjoLwMY2Qf4BM/ZqErnqFcHvyChld2NXtOg2e0
C4q4GFl9y2oyDkldILgtQMRYFKjfbwdoL9lLZ+bsoQ6rqErRnKBS69kdHrrKl2Yr5FGVsvAR72UR
KFyDYe+Ont5lP1zrBk3JO7/8NQXzvvYJ9K21p3R5M2Thb8oqNy4bwCkXTTbgUTK2M0CqLgTEJgwq
6LyFUH5C+bavseFQXSebqK8DkGfcZuPV9qs9eq9uNORJXcFAeqX9SjpwEglMUTwLLAaqTyXqwGOG
NWtY/zQDopJMocNwgwr9p3FnKy68gCdTG8wFUhEZ3/aVHq4UtQYaS6O2bOYWuHseUCY50Z6TSu4/
jwowekdMu7HwgxRRP6JAI3IYlujQ2uzZUsKKA69wV7MoVDLNtFjPJsyWdc4G/DTR3Pum0gjv1ZFs
wPL2J0jofSpmeN+VVDDY2VTfjiHFHAy4d3Iu9MEyc/FLoqnWD3D/Kr1Gmqi9y4E2jgmeHp2YwN3P
UI56bKBUsA5MK/KEZLbcQlrMe1SSC9xwv+2BWEPDohi+JH1RIPVuZjKaIWW1FTTLqi79lR6apacq
+xmxsklLYKBuNdQyF11Zd0DeU+dXUffDtNYchGXEVUD4cVgKvIJRHPV2k3RhNK/UGP7A0rMYXgno
EyGc2Gm2D3XhmrUUSAwEeo0gcRmJPrqy28Cg8QETw23fy9bdRvUwLwZPkCvRoc8qSs1t6pr+CVlT
uvYt8hJlzRiPdfSYaUyMSi/2M2/LcntvWA/nXPLfQade4JgFizmj0ca0iA0jVOrHQJq94lnfL9rW
LpLWNm2RWLZdpQ1lIm1DxDr9xF4DSFglnlVAs88t1mVB1qTx17U1lW0C97lBD+B50cC9ivxiTdsf
IV33fhc7k/dORt4uu0Y51zTLgEpENvbdQ1LkVxb0CM0rmw+pXxylZIvqDmHoE+m4XEitS/idXb40
UdDFcuiKrWuQXZ0a+2WyhLouyyAoU8PUr6jq6ZVT6G7RZrN/y1zX3JuWM4SbUJmxg/xQ9vPvnNfe
SkO2eoo7miFutpHm0ZlCK8ai88ZDWESPlWUXGSBVPrJxhdAp2tdbieydaNMUVpnmUCmqY4aH5TfD
K/IIKIZ21nOe/1ZwEa75SO0bwf0mHc2oYxtG5noOFbnrndJFHqe07Fi7DBq1ofUjImbnzjN6yleu
WdR5L7aGQEyXgYYVi6H6E2bWe+vVaKoc5vtAQtxLwWFOQWt+ZayCvCgDjojNIthwD30kr0aIdz25
M3JhzmBFP8ah9WWqeRuGiced/s5t8xnyAJ6CHxBZGTKqZRAPjlbQCs/Vo6j4sX9z8KwjolNdhM6D
MVS9i6FBFxEGywmu/Dz/UHgOVj1FuLscER7etz5BTOn7Sv3uqIRcaNc8tE5PIMILwd6kzzPTJw6p
DpX0xyu8sijoTVExbnUhguWo1evIJYyRr81wP3Sk+QHVmBkah2254K0V3WZVY8PWgMSRg1gYxC0r
R6QPo59IDuQJ78vueQay684fCedJGLIZ04KrcuWTRthoHsKCpWGTSewhh7Q8CZ+mrhXvETKhO8gp
PQN55K9nMtEEmeEZxiOb3MXM/GcHqbxihlH1oeQOSb1M/h5a0uPX512B9ILORcq7gf50auY/TROS
SIIZGMCI0589gtBraw6bNzYcd9x2d/jdXTq2bOqTBomzlESDXgAW1BxYhADX0dED0RlLtFsHMaE1
LmJVmrhwhZuMMDjL3q35rxyYhwcIGPQPTtfNSzL3N9o3dAckWz7EhohjeGFJFyeJjiNMLKLjRrfO
qhIzciFA7QJloJCoupqpP65cu5x2oMuFN65B46yp9KrV0VA89K2J5jS3qxA90i0dZzY65MROP1uI
MKTrJ41D5YWy7LmaAxRGnGN1A4yOU7CXUq4Dv2qi+0A/z8FC03Vtvl/QgnoJoAnQsQBxxD0p08gg
hGdRSoqKXOrka36JlXyunAGgyF8YlvMZs+4hl0WRc6L70lp0XuLwC7CgM98/lpAB4gCeH90kT8C+
pbRZJLso3PfeK0woDuLXFZkzW/Dv908BkX4XGCTg8P1CaeSO1m614cjEfT3IhUnQEyQVkvRTiPRP
iEL1Fs+IdaGqdO7zQFRAQh5wOxDAjn//p3RFkPVBKxE/AHz46p1fUtz//HXI3QHNDaALupNCG+rj
18MpohYVA90DA2ZtwnL99docgR8fEFfgF/37+ZO1Qfjmki7D5221jYKNnjdmWgXIR3w9zKVZnNwD
ZCpR/rB6uq/m3/N4EK//f58/Ka4T1SmOYjHdq36NRDe9sMNnFwnlSRAgUQoFg+3jHkDwq/KF8vDr
7WUo40nF7nt9SXv03BIBII5ONBFCxE8aPkw5mVQ5at/liJdxqmO0svz+Kh0VK47yl8A6n6qbiryr
SgEJ3L2L3KRwF2X9XdYaDtO/AwQn65TXc66gm7UfqI5NmDL7EoD63CIBSY/WExScXYz1cQSr0RS5
JuLunxR6I/rsErnh3Peh63FsMXXEup8WvU0USkHV4O8N3kN47IGxLmzCcQ1OLtwRn4GfD6zl5wam
g3RRTnX7YK/N7cxTyC+YVfsQVd+/ER+GOQFNWWUueRRiGIUSQsqLC+/CmRtBgE9Eh+kjaP5TW5Om
Rrojy+oADrJ3I8fUK1cuKsctkjBfn9nPDwQ0swBTBD4arF0QET5ueO87VJcqQmzhzmI7edUetQrv
Tg3avTDSmSmB/QW6EUgnRx2ik5F4hto1kaG9d5x31LQSMzKU8wQ4DsP3RwLe7AgsPgKnPymPGQFF
Chy+ad9PBOFAY1p9DcAB+SmNQBYyC9m3wYVIaEA4AsBeHDsI0n9cRNTZJqDfenefdYtOL/pLutp/
qTInhxpAUgLgK7jDR2DNxwFaGiBKqeGGOBGSdNzyiqQURQjIcNvdzOXMRzD7FbpRo+jDU2t0DNAQ
bhD3s9Ncz04oNyhBigcHKIOYI35eIckU3MJ1nba0nGxrNfn+cOegSntLx5/oOAbRLn8tHa9fFjY3
i6oFS0jYKqhi5uXdnT0HfDF6tvXaFdJ5yHO4nl+fyzOnBYRTEG/QMRyA6VMZ5AitGGx/buk+hC2N
isNESDzOK6Txvh7nMwT9yGzFUKj4wQfAufm4tKMEF2sQLt2jbh1Tsxsgx4Cs1tQhQYVKOB+3w7Ai
5QZhIPLMF4zVZ+4PMGs4pD4eJhAwYNw/jk6PiacqtNneuesCD+q8HAv8W7mPkagTSyH2Q6rtgiLE
ZxuMowp0DggsGJicEszY4NdhMCq2zzhfMcta3n+9pGe+D1o1uAvHllyQlztZ0WCyTeEzJQ5NbW4r
p7yizgXRv0sjHA/PPx5hXfZRB3lHcRhQbu0Xlv9dKj0W5UjhPWLMIE0ZnuyK9NAWaaBSHPIcXkJy
keJ39vdD793HiQNe7pS0Fg1qsAto4u0dApBMuYLA7X+xBf8McGKQOja6amowgLKX3cEmFwzs59+P
gAXFI+BtQUH/pFNo657RGtmxPZh9UkFY+Nt+Dr6PHYBk7jF0PCUDSIdbfW2YtS+D68pZmfDCtfv8
6AGQ+vfaHbVgoVvz8fwQq0cPCMeTh3DeVNEh95fVdPXdHfg4xIl/UI2NZwMeIw+elYLdVF6SdTmz
BX8pqKC5waf9dMk4hIulV6H/nGtvyquaf/sGRI4PqChwriBRfXpwtMkKU85Wfqh+ZwA46+8fINDM
AXyEgYDtC05WRzYlKZspkgeK5DiJ6+fvL/6/nz+Jqolu/T7Q+HxZXYfDTRtc+PnH8/HxOT6y5P/3
5582MnZRRZTaxfedIVEB4AokRnoeNfNEhJe0As+cVWROgP8GphKM5lNc85j7flZEZXUI/Md60PGI
DmeXyEmfH9ujyuz/jXE8bP/Y06bsoKsC9+xgLZQRsV44x8zl4tub8mGQk2ch9Ctw/xkGqSl6p+XX
c/Xtdw2zgAwVuLqgzMHVPJlF47Gxy6vqAIO+mN3pihXD6r+Ywz9DnNhV0zG/YqyoDk/ddDPm337W
0HgKCkAQuPHw+JyaJVnoduQo8O5L+drXCSUXfJ0zNgMMNMCzIywUKOwn21zUwAaNSG7uRzsVG6Bk
vr04Hz5/ssHSApkViH9/r8W4hA5YLacL9+7sBKCWCiUS+C3w7z/ucEGEP+vZYIFaQB8D9LMxF0Y4
/saTmw0kEd41NJZCOvE0Ps1Z5yAhGwZ70y4BePPlkunl18t05rKhrwdibKT9/t7qj5OoAeUhNQqc
e+jaJm5+W1vXirdJ8e0WBlCERMYSjTwh3HgkV34cRyFAEFCHDPc8V9fsqrzoJZ2xgh8GODHiGcmy
dkKxfi//AFSURUtPJEEBuuiFS3fqJINyATAIpKuQHzoGP6cEee24rFNjYB36AP4YWdQFubKGpwDs
hWHYzNGUAveFokS2/nqn/hIJ/jkNRy4JYkgEB5DDQtR6ysGtekEdzkZ6mEZAS8DMlG7MgX94jOaJ
rgR6TKN8UT+J3jPvrCTDu6n96LpShv0pI7+8qpj9pNATY1kSFsUWnQmquRrINGohtOibDhIVU5GF
D1nfoI3ZQLI7iPQadHmH2n5SXmmagGhiGg4YwvhohRXgCapboN18tAIIQq2cgQKbBkDipgNWBd09
5AjkehnJYgvkafZgIu8AZqedfr0wJ0f4P+tCkTAFzRF6Lqc61ZxEuswCTQ/Cu/6xqqut/PH1ACcX
/T8DuNAaRcOKM+5H0XV9ZNsDPdiap8Ddt5pcmMKlEU4eiw79lombYQroK2Gt2H8xAQIJW6Tr4L8e
ZdY/Xr6sQhqt7hx83rVWIs/WF/wzemYLQNsDN9MFV9L+RP2kRiCPFjb0gDZe0P5kUt7ywFGPTl/z
ne1B6cjyZnSuqVmeMigHJZ5U3g0K0tyLtQm6ZUAH70oR6T+UXd2vkDIgf3xjbhggc2ubmBDJGStP
m9xSm2junFXuWaAJBAPcQacDki7s1FL3AFVpsBBWjpuNySTAjEtQ7O9iJQf7rYEQcTww0CvmaaTX
QCZdkic9s40wD1gEB+lEHJXTNycHlTTzR/dAyZ/oF6dPX5/Dk+fgeA6xgbbjgjQFFfvT50D1LIzK
kNEDcoqxC9jBOF4BIP71IH+V1k/MzJGUA4YP5KlQKTuZRDkH/Sgj7h6CKUjrYsW6H9FKI3vj/gQY
D2hwWqfy/Qh899NyevOdez/4qZEot/QFF8o5JpI+/RQoKEELIoBHeBp5kahjkFGs3QMZ6pu2KRbG
zXYOevZqjv5E2XxLGZBOEDygtbMgdX3hVp451UdBtv8d/uRWAlk0DLnA8LoDlFKC6LCz1DV35wsB
4Kd5IvV8ZFQStF07ygWdCi7O3RB5DLf3FrnCOwtiIb6CMTdKLmnR5AuTy7smFD9Ga+F0cme74sJE
ybGk8e9CQ571P3obSBkiU3lqIKShiNGRW7sjA0q+9RA5CbFsIAZrdSgbu7hB36N6k+XSPabzyAZn
pwdSEzdQIqPt2eshLHjCdfRn7nPocJdcATA4QjWh1WYNyPsl3+uvUT/9xS6KrcfdOSNtbLdajlCR
ze663vIWYnSaB9GOU6rRrnipkT+8nZRTofV6FcR55qM6Qc1SAfZqK/0mqkFeWMLTsxKhrwBq+Vg7
hEbOJ+VrmttFW5SFuDecVBtlZH8TOMJLigFg5Fn4l+pHZ8dDbQcjIgn7SWw5sjtA9Xmd32dZCq5Y
699TINjp5mtjcGrQ/s7qn1FObkBO1DTXA0ZxnLdohv7TJWLjqUk7HeAkhGl1MXaVwAAtA+8heHT0
Q6sXX0/i8/XC3iDAOOpqwGii2PPx+cPLl7XghvF7YaZrKepb16KrwAKkVw3D3QgWjeOxlAm2CxwQ
Earw8esfcG6SKCYGBFnVoyU7mWTfhwI4I5vfF9mQckFXXXCnpgtOyrkD8e8gx638J2oOwAGkDmhL
92SqwHVBE+QJZT/r3vqmxjsmgNUEOgCK4h5u3ilrd/BMBIRslN0D4vqaifrN98GEivSFd+jor3+4
4Mdh0E0NwCJ0UgEI9eN8nGo0tahodp9DBDAeMg2ZRGDohLNXhUERiv5pnEt28NyY4HQhv49298dM
/McxsT01+tfl2X3kv0beOheHUly5bRQ3UReb4FLDtXPn4si6PYJSoLR7Gkl0NVhq3DTZvQGWtj3k
7RPckq+P3rkL7B6TEHAeQtDQT8Iu6ZgGyb+Q34MNFTr7Kv9erel4GAIEwFiuCJI5iO8+rljlZPMU
AbS6a0CqdY4P9feyBH8HQGb32JcdoBRgLj4OUFTVYJHOjXalWdjL4JJtOLM+EIBCsRECd4jiveOJ
+OfWOKEKJod70a7Qt1vt/Rc/HmolQFyg8RP5JDs92rRy7DqIdmgVV3vPprxwR87c+RBaQVCDxgMA
1/7kvOa+ldMpM/y+82KW/6Z+QqK45d9LHh+34MMoJ5aFg+NZGa5hvopqBb7Er6CV38s1/b8hIGKB
9CtK8afNx7XNEML1sJD+NK0AC71uQYj8+iacX6v/G+JkrUoOIdR5xBCcXFErDb0kq1b9pWrWmSt9
1HQF7AJaXFD1OXq0/5yniGrVaMjK7IrWiycK5cdNs/96ImeOLKodsL4IBnAj/JMr54Ssn1tI1+z6
PnHbNQCIX3//zEKhBxrAR0ifIR9+CkEqbRHKqbdx4+p32zJAd18pTRLzTXVM7DlOFTQGoeILiQz0
/fq4VGMRehzsuWg3/+7lXfE06G/fPgzgoREAnl7syWkHHdAxq9bjYbir+FZsGv/bZ/aYAjria4AH
RULm5EA5VoeaX0HCHQLK6cbLL7hen04S9FxQzvpbc0ZN69QlHz0rZIVoyG6or913Yq6dcPH1Rn86
SBgBsh5QH4Js7FEi4eMGtNbIWmvq3J1qs9TtAMGev1c5ozhH2GIIcEALH4i5U8cHbLgwa3PH3ZVF
rMtNGV44qp+jAOwwrhkFqg31XbglH6fgaa67iql5lxVDWqI+mmcrRK+xJa6qZgKt61ZMe2O/cG/R
sjVrLhyBz57lcXzocCJHDkeFnCIhNAQFWlD75p3jPbgtSTPmQfvqegapAjmxu7ZNERHxCyfjzL4h
EQXOKzqEAE97GhUbx0KWFUp7O78C2/Na9hcMzJmTh68C7oNDfQbFOhS55ZaDmnY2xNiGG7e7srLv
ug24OngUEdOjJwPi+pN9Y5WJKHPtcVeQN4cK8Bjfvz7bp0CK49HDCB6y88ebj8rtx5NBOADhvDEj
Dncbi94AoZIggDH9nTXvoMzx4uX+whtB4+z4+uuxz67fUUMQ/ZZ8oEVODANK7LVdCzXu6BA96an6
ISd/T9tLac9zx4DA6YJAPaJ3PAUfZ1hOQBBCTX7adY2tsVGi3RSyuISaPn7lgxuOdcTRBjLgrxL+
qY8qotLqdG5Nu78kmR62yH5H67PEs8ukmR6+XrmzU/pnsJOnzecgrVSK4zp3IA6UKQDJlyzGp0zH
cT6o5B+fHtRtTufjtAg5IsvD4Y72YQHCkl+shuZFOSZuSZaUE4/Lbmlf6iJ2dhnhfEChGYfyU+pO
gzsrkdqbdtnQofmn9g8j4CjSrxPmDauusC9ZJuQATncuODpucMoBKsBjfgoD0wqsAzCl550192LZ
MTmBWl8GHIh7pwXpRbYJC7HG4GTfzrJqUisvirT2oj6RgLdDi3HQyai6Me59Ni+UjiDOwEEZmSvw
ssHtKLO4UF2z1oD1xAWthj0fKFgNQ9GuRUnCBTede+tOxrmn40DTHrooN/UY6nXh8CeqOvNcunR8
k14ZrT0urCc5uW9WAF1j1MzzBz+T5aIbGzcNYOUTxzPYm7B6VYMD5gK1Z1WmQz1UAu3MSraeI1Uu
0US83jRi9NfcbXXcD/6c9r4pryMxTYvGhiJA0EHBwm1yFzR/qu9pOXoxRRMkEPQncAIypW6GuY5W
M9J1y64YgiumwT1y6kqBz+65CaTEbCit2WYRNEc8mO5BqyXMQs7M4dNDIHLxYNDi/C5CM8jYdfmf
OrRBYvLa4q6AxHkCyV4/YbYlYi5rFJBAlLwpKTRO0BknSkfqmbQBRWkxtP2vnIIp63qlA7rU5KSw
qXVcZyXbBty3b0tS2Q9d6W45Uj8KRK6pGkHmZOVCRNKHCkLLNz7vJ7Cm5A0ykM6S+wHSHnn45nnl
nIocndghCMXTIhf2Irc9LKnJrUU0dPIHir9o/+hVNpIWqN/Frj8GzrYX4uEopwtViZHd53n0Smtp
1pPUSmPpuwjkJOQH1pY7ZJCfyF6iqYWZhdjoD2cWoYG0g8uHpG3nl6nNvS6pnLC8s0LLpNClJq9o
oNO5qQlJ9FOE3H4hfd8tIMdo5Yk1BcEjmUj1yoLSOYCqWm/RbxVt3Un03tpV/zxTyChgafY4GNOC
lf17aY3Wnkk2b0s+yZ/oiOyGGypAA/SCYfRT1xOgCHeGQP+gzv9kevYfTAdakeARSHnhxNf/w9l5
7baNRWv4iQiwl1tS3UV0HMdxbohU9t759OdjDs4ZixIkOBggg8HMcGv3tdf6S5bpnYN0jr4ljRN8
ysTIRCMKduAXS6jrH2ERdo4oBORdKrn/7tWoCVPUEFYeb3vfiYwAmY8hMR6Usn82hCG4q8Juyo6F
2vpbqKoTg1OH6C51/n5I0+oxLBp1LTWcssG8SEYN0aWhH91CzTvGOfwZK2P0LfPN9hgoE/InDMZL
RGpZ33t5km5gVunPo8fY27oc+E8G4guPgpT5n5Oy+CYbRfpaF/Jb7Om8UXpUXzt1gqXUI64KF/Pr
JAzahkkajoyt9aqMjeyA7ZFWcD2bFQjNfANkxlzlsfimTYKmoZhTA5sJ28IhJuaPiqIh0gjWFxWW
M4y3NFuJvlKvjUGsv/nszMKxjNR/UMumpaNmYjcmfMHxhxH96DiFfUx7OuW3n2gTvMc4XkkYljPJ
Bf+hBlNYr41oK6VR7Zi91a0m3ctXWmNFmwbSv5PBMXN4xkgbpavKvZJbKhSvwHip1Ug8dCHSSok/
+k5WK6ozsubsfvLgXPmD6ExlXdppaCDb0PYCTEkdlix0ZeDhIWrXaqyUr3WnCj+gbXX2pMLSSo2i
c+QwEe70IOy3U2KmTgrvDoWkTnRCfIIcuW4B7pWhWj8bCXpTsheaW5TCcqdqjeEPKhHiXcUj5keb
h8kezQMNfmeORoIcI+g4wmjZcfCIDraH/SoRO+kLghR17lhJ396nYRn80ATuHjvkOeUoUTXN0mLd
QYlKbVv0grHu8Yx9lduYctlgFtJK6CDb+2Nv7gotwGUhj5BVRfDEjuIq/iynTbitQko9nd4Fdx01
8KfBawuOcQESJgwlJ5Ja8bGNI22TCEL9CYrg+BQldbtqGxNQbzbpq9aMc7cTGv0gSKa1a1phWvuF
Hn+FQJ/uonGUIJ4hDtQkItKYYZ4f9Boymxc3kCjbcsp/12hF2EjLRCtBbJ6Qy8mcyLOefEHyVvBw
foHfQZCmz2pbTZJXcrypnfsC4GMUmlcdIgobXLE5Naxseoz7Bo05E/WOuCy5GODCP9QlXHfeRZ0t
JwP4jQYNs0r1sjVSTKi1B9CRD1Up85v4Ufdd1LSbsInbh0mGnivmZrVWwFutEXsZHXUU8lWgjerO
90Vp42W+tR4ouzqlL7XfuH2T9RhE4XoaeAsZQgHrLhSidRGzprtc1feVqlHk1FUq7ALKLsEgWQ9l
1yaOXmX43Fjqn8TSp+fK9KtPRVSk21qhWaOtNLwlEJay/Hj4kjWJsSp7RE9mNZ9HdB6Q/GkjcR9b
XrMthLpYB5x6B6sJ+3WSdvqmgp65qTn491WMSJZQxfpepW7/3OJj7Qi1hOKB6Jcro2Dt1LEhr42g
01dTSpVVGCnIO31BYXZQan/lN0iZIQOi3iejKeyA1ws7zTPgggewtq0cs56059AYhbg6IHkmrZHN
ij/VCMVtFUi8n6o8KfZpNbUvZTUoK2k01acK5v+aiyxB/LlrvsftLKdmjqVtSQCgI63pt1kr+9Uq
YrBs2fKztYaUqB3jabhPZE9ZIdlW3hUz0V0ZrXBXsYjZ0mHzrA5q+DPS22jVVZCk5dDqUc0QUjua
2l+5ptQ2EI/IliWW2RDn0h1b1nNIGMqbWUFta8AItsfGnHbUktlknumvIujCDupzk61MibpvMqF7
JIjX1QM1oLG3gwg9DKXWn+PILw4DFHCI9yJrVp+CVeLl+Ro0rn4ofKXblKlm2GYnpw+wKX1Hrwuk
zXItBdNBdBUYFD+RjyaE9LO3OBMn21MnFVWGWfINUtCmN9UWFcHEtMdMr9H1bgvYTJq1LgZkJbJS
/2lO3c/KGIy3rkNO3dNCjrxWFrdVl0fUlMA1jWHh7ZqqUO+iMfBRlgvCLRo8+Zd4EjxH1tpmGyeZ
4qQ14iWlH0YrETDGRhPzaptRvb8nKmANjl1uDy0KB1XeWWsKu0+tH1iaLRkyki+IPWxDLweKkuuo
Bo3zZRM1HXM6iwTyoFc/DWqOeBo+fpUjWfCm1S5MnFLueuTY42Ht4Sa9y6C2uRPs9l1et/VjOlGp
FqpGf2QfjaiH+P4xr2PxscryYAViRdhEktBv85664Qi0wLBTJGNWpDOKTRQ3XrNqW6N9HmX/d6Ll
TqJox3IWmZHaoH/VzbAbnXwSqm+KMdauVLbxL7Vo4q/WpPtrLYLg2ovBz1iK0WIRelT/vElBIMFS
nLojlJVxdNjlWmdtUAsT10C0Ari0tbHSJnNYo2I1OF6K6niH1tgmEvTGnspe3VkSInOJILHoeLJB
7M3fxtySODCs9GiqU7RSsgCEjjqNyCgVpj2QP1n7ai6sA3Q/1rrmByIaLoWsbdVsnLpN1SM7n3WD
Z6uB/+pPamD7TVNB6S8Cba1SZnQDNeruNQAUySGyollQSwNJQpGzXUVqpRy0yqofLd/41Vdxbxc5
i15F12mDtiVBae+bO8/quXZSrsEwwZ11jLpmD4KihXolBRvDz7M3RUavhlJG89lohORQ1/nk6oIf
6uj3TXV+V/mTJlKe80ongp0sOQHF8WM9cCAE8oTAH2kRrhQK5skYI8SXaLFbA6nC9CxD4MYrkk1A
QvU+GzrzBbElr3CivmgPAxzxyG48sUczUvLC30mXta4qGOlzgs7YXVN2uK1EnR/avRkPThPohVMS
4W29vJldgUeOBy2EtDwhgDLJUr9LcPXd5VZfr9TY+NawFh68omgeot5LvwylHt13AWT/OJ3zRWMX
vgRRO26glaKuOZmKrZSl+NmUi9CVfQHRFi0MeA6V7VYZM3Mt+13+0iUlr/AJyQ6riOegB2kWn9Tz
IWimbJ37xatQV/U6i/TZs64t7oArNg+8eHzufKU8akk1PBt66e/FKmKpwK/fl1r0h/8rWgW90oJt
Y29qwdhtLXghe55bpVsWJZF9JZnAE9TeWwex37nJmAu20BvRWpGbBPUinhhp4PcvioeMrF5p4tFi
Y39uRD1fB4GXrrKoD1ahmHZ2PpTdHdbU2WbUu/FTqKbNJzVGD1aZVETf+rbeVLHnmJG5R6DrS+yp
wqqNwCf4co/oUZp1j/LAW6nmOHRENas3spyom5mZ5Ci12G8DrZNWKFX89uIK9Q29Kw855oePuQzB
P0H+atBFVHqmvgNJYjb3iKc235MM7jOKSMoD8jhw1A2sSOK+xLgjH+JDgCAl2gBBsYoncRtIgm1a
GfI0kzwdegp+68aLygOqQv5G0ZBr8ye/+URpQHYgGKEu1lTpnWJ61gZpTEQFkCy5l+CCrorIsjad
HnKtV3n9WZWyX1HYmEdR4ZjTLTjTTY/yZigoyX70Q/O7XEkpBW2vXclN1Rz1NFPvpMxqDkYr/taN
nAO6raRDNCiDXcO8tknIJZtJA0UaUGlx0LZQba3Kx7XeInjjBaa+FoZB2iLHhopOYkZ/VLkl96/4
CCzpcXQI8zbdxKgjOdQDg3Xdo6bAEQ4dveJiCLUagr+I4rxigYqEpVYhSqehB4v6qw3h1VyJYYzo
hRUkexhO2t0w6wJ6fRHYWugXb00ZjWuxRz53krvUmcRkOljyGH8H7KNvzEoa7qcKjbwoTl5URWAs
tfhLj9vnJm+9ny0ess+VEhVuk3gAJAdZdnPZ6GzCUX/dYQa9JRD3HTgk8or8SI8kU67YSH36+zZE
P03WS+HQ+iESwGROxEe09T2nbdBVTaTsMZB6ae+hZrz2rVE4qg1JCT1S8zsy0PlDp0b9Uxqi94j+
yPPUpKBDCzG1nj1LPSqdKLwIVog4QpzkoV1GVuAGcY+6SjA85IqVO5Hq/bGyuL0zNG04yF2Z7VWu
LCdEXMvOwdFgi2v2yVMmI+eWMzgCzbeisddntag4ilBiyKLCyULRtPu68h0v1Io7pZTEbZeJplMW
ZrdJAy92SkX7gumFuUM2J/sTdwjOTiNaLp0SJOtY8zueYlV5RJcC4VHZmjQ7L6Tpkw5Gaa+3UuQQ
8YpbBFL+VEls7ToZda/B14nLwlq5K+XJ2KSCdB8UfeqYfiG6JS7WDKEx7htLsFahEn9P0zjcJjy+
NlGVtCQVkFNFKHKW3kWhDChIpR3ANAwv+aAPG28SeVEOUfo1FoTq1RtC/YBsbLOlplfaeWl1R4F4
ykZn0V+ZZUl6q0slBB686ZErtbS7MNWfyhD8Ei9X7y6Gk7ZOi0HYwc1FNaeHFU90YQQb0a8QfUqS
BhGp1FpnJD9tvy1/m0iV2AlbHFW+As00xENsY6iE9VQUxRMB82QLIJLsUmRF+ZaGq2o1SA9mOyT3
QVqFXz6YKZ2Te5A8KSXOXklL+mo19Mh8Ic7nttJel++n/Eae9FLyEPMCuAkQzwBfLBCjWe3XOpCZ
yW3axyHaB/KNGsON758ZPYHCNKWQ71vHBOLtB4Hz1Bb5i7oTbj0A58+4C4NhcscN3uRC7CZTeED2
fYyKG7C9S31438iigFlrqdbrHY3EAYrO9i025q3PL6bAAjSGajmfN0g55k+l//bxJWTNBR7ohZgU
LMGqo1GOSC1TDUnrb26tfP/w12dDWJAtmHnAGp97964Q7lV9I1SdLrpCJX+TSQ+RAftoddGw/iK6
KLJQS6aV0yZgLfRxURea64npkRIQefVR+XO9G2e1nL9tgEmgvsJbZInMpIJgKaAFNVeyjlLtVhmZ
is/Xm9DP8/Qz+xXeuzbDw5Y6Da2aq+CGc81tuSNr2XjWko4cffLNyORbAizzkjyp5szdAYxCgyhP
0NzpkI0kGsupyDQuyGEXp91h8tonFCo+I4v1Uxxb0pEfxUSzEWlSV6GLzyIO+qJJsRAQt1RLzc1h
cSWHwP91ffjmbbDsEuVx9jgwIeAKi1WQyDHxDDJMrpz9mpptGo42uVQUywjgJLJAwY1df8b/mDtE
QRvEDc1CmV00qBWWlWTQwd2sM5DUkz2NAkl10DzSw3mAVi2KVWP2eVCEdZ+hMXe9uxdOBaBEvN4Z
VPAfy6I9Wd1mtjbXXSAaztgfIv2DxKn57DxpYVE57bjTgz6SddcHtZSyJI1/WPAzmZPrRZ89kBYH
W06wbJJNYkXAFaDG0qtUcBCb9Vvho4M1YygweVWBfmqQR+et9+4QGiXi/t5oFbcmhRYgp0ke9/p0
XEIgzDY/cPxmxQprufyiSa7EBnMFd6Jk5rfbNHOzqreN4jAVqPuhHyY06VfRU7e1lW0D8nnq8Pv6
bzhbEnNJEyS0BHkYf5tlLBCLpcYz1hpdgwRpHKT3k1LfKCdebOKvLTYkdDgBi4EseIuRS1BGt6+L
P2LlHYzU3F7vxdkxOPfiXROLcjZIo8hPKnl04+a7lEl2mh2HDCFvbXO9nVtdWdzavD9MM/doJ0NI
3yoQQlVvnBCXWiB85rADUyizzE9XXQDwIUKQkRbmVKCvpvZAmvZGI+fHEMAjBSYIzCO4EXicnLaC
rjlGAqncu1WNJjNYM+gR5YBQbxZZdW1nQVAiRpsnd+Mghy85ArQbpb+lO3OhrA0XBYMgkv4iZfXF
j0gF3CjQ+ATqQA7E0CPbxDJDRh5OkWqni28RJS42RysSFqGztsniaIpqcpuzVqaLGdxayZEhrO2E
HH7dvqr5DdTj2b0yjy/gMVMzsMI929gG9m+GlA+9OwziF1nzN2glV7ZGoYowY4wQrc9WoZ78lCbz
xplysWWLWAMeFao7S4hCrypF5UlS77ZwTvrWwKgEn4hs7yn3UvdU41fjoQl9fVecBQb0Fm+BGVCE
Uc4ZnSDoMFDqJLN3YYPiWTGmj3paOEFernKz0e2Rw2ydyvItbZxLzSJ2BsOVrTIvo9NFrNY1apKV
NbgadwCKqAHCtpEg866VVvxjXtyY1AtbU52BOcQLAA/PYq0EmxWS2grrFRJjSlbwFqZuXoEn0Qjj
CMp/FtED3khF/bRDFKzQDu9y9j6PatMKcJkgcdx8OAqYm6HONnPNZBX5oNNm2ALALeR6cCfVWA2T
dpTian99RVwcKhRoZtA4T4QlRCsYBWocVTe4cZG3TyPG1pRdB//5eiuXFgDaFtQ2ZYD3oKVOO5Ja
XqVpQj64LElKoDsNYc4yORQtJrbabujerjd34ZKZpTT+v7nF4d+0YzeGXjm4UgCEY/htyp9xXtpM
0c/r7czjv1wGBs5sNDbDHpdxdisWVuBr2eCS2vqkeQWH8IgLkfrFqCVbnj3OO+MxBVN94+i4eCuw
n+BiAh6dCZmn45mjJQ2DNxrdMEdq1hPIBCEfryEE1f8qrZec2NRXfqi3eEKXlj1MAEIt6ADnOEhB
sLSmDiUgidMLquDkFP8Uwq/rY3op1PpLVZdAWrLkl4hYXQypX2IW7/riUeMEluvQEZJj6+lIxiMH
PD3p2Q6R3ED+I/T7j3OhOIo5lfkTx1r6OG+Yd8Gk2udVooSi7JbZaKckff3wJsX7fNmcNLG438ym
nPPWk+yaaW0P6VaQn66P4YUL9KSBRRxXqUrSagF9kCJKR8omaPc9XkNR9NbKP643deH8mCG/Orfn
TJqWFitRnKBTR1QGXUP/qXvfb+ESb3z+L6Px3WzAUJ3MMUv4PJYzkT2hcXv9919Y0oZIjKHO5x/P
iMUzL+xUylihRIaqAjpcjq30UoISOsS9pN24laT5W4vjAkGBOYaXoQ7Kf//9u86MeZ1NUi5OQPot
XIbeVOV+EsJNkH9Rg1/4kFAzK3cmwDb1RgrlwvF70rB8uqYjLVb8QWsnt4r8Z2DF60B59Xq3kWss
+XZtcuMZcel4oj3oCywMEOFLJl4hZApxaj25hez/0GPxRyEXaypZlB4C3w6jbIsdys/JK++VDrzL
9Rm9sGQMyn0AP2ESKeby3dlahWamLRhMGbYMnh837pYbn7dm5Om7SeyyOBwDmc+TNSAlvW7MP//w
+wn5eW+CyOWxedqAX4d1ZPbt6Ka+8KUdMGPCSO+WHfX8keVShDDxf40sJXqbToxEqy8Bqno0AJD5
UxajMCFYv4aAcocovmHWge6FeUtX49J+w6CRPJ7OHAFWO+1dVVE8kLwIKH39FYspHTMQc3V9AC/c
/sb7JuYZfDdDaq3rQ1enkxsaK/V7Ja3TaldrN9b4xWWA2BkHB6l5oszTRmoplZUaEURXwVFjdLJb
43S5E/99f7FlPQwVC82H8tAjeGBtfWnTNzv5Vtbu8mz818piNurGHPE+oBWlXOOEEn5VbvXjYgt/
A1iesahbLFZzro9N3AR/3/vA1xMz+JbI9aNUaevrk36jnaWar4lJmzrhhOZqvOMGuXn0qWPbWlDf
oDRcboc3G1BrpHSW8bKX1eD7WuD4+C/iOTHULgCV6125uLRwPv+/JhbRq+VXhl8mNIFevT1bcGjR
9noLFxcXYaOp8uSdlatOF68A8CGvI50kDOFjhhba7HHgFYderv6hLxzEc6pRm93p51/ybi/GcKLH
UVApnpA+BXp34/OXZuP95xfvioRHq5UCawVvb6zk3x2AXPUfThPiXQ4rqJdcZ/NPeNeDES/KcIxy
0Q1KzLIcfw8ERb/1Lr805XNpgESmSiy1jOeNTpiivKZOZk5glMQGfzlTe/n4pJN5g3lJOpZ0w2Ks
zMTzQl/yRRdfrLUVVbvIwyTCktZmtLne0qXecPMTxZO3sngenQ4Z6FkSEMJISasyu62UyCkeP4Z4
QzbkUisqKk0qCSmW8jJyEw1B04WQaKqvN8IaANL1TlzaI8yFpMGopva61EfRU8AR3qRN7ojsteyX
TmIY6zbf6c2NsPDSGv4r9TLLP5pUmk5HS64zTQ16b3Ap6dtd/D0D4ZPdUoS/0cjyeAR/XCttMTeS
+05RvuIPYZu30hUXG+HZNLOxkHpdrjBidQy3TG1gRionFf7Qll02z9fn5eK0E+CReCX1eka7ksnX
RTD1BtcEJHyop0Leen7753ojFx5QBrPx/40sVrBXGnjI6zx0UzzrkvItA3RQKG/MjJX/S1PUT2cx
HrJvy2Xcq11qTQaw/wi5L1sWqztLkJ66fHooIv2lAgN9vWsXxw+RNvJWYJ6xNzhdbkVSqVVcqjCj
tMI2JR6Gyo1D+eLO+a8FYxEhx2QBa8j4o2sZ20jAv/NhBgbeCsCki6uN3J7EIUCsrSyuSa/LiqJR
GbgsGGsii4dexxg1qV/9KmnuvLYESUPBhMxxan7Fp3iELDCLomIfu23xBM6DDjeY9JZa46W3FqJt
Mx6B3AyKDKfji+O5hJctZYEirX6kUvigFW3gCEYTOg3lMNtKxW5bZunH3+HG+2YXK3b0ix6UTTC6
FfKEwBLXN1l7S5f1mWv5vwRr1g0lvb+vvnc3oWGFrRXAs6FnuLhkDUC1bMQSjGBbvxNHqb4TutB6
BPkO1SIEHzNkQrqO0hhyvFUWuMflpSO0avR2fUVfWggzS5aq+vyOXxZitMnLg0xlxKP+Lvjalisx
WP9DCyg7IFJioCyzLMJgmNqZIaoyrgQINcbg3BNe8voWmuXSvkFpECsK9OpFuM6nK6c0QZJ3Fmd0
MkirbGoOJHvrBr6FcSPncauhxVrxzSxrMJglbTkC3BBzvK3L45AOCMpY6uv1obu0HZAYIFQm4wGQ
bnEY9KE/cV5TUswE4UHux3VuCVs1BOgiUTdK+uhVFMNv19u81L95nhBRh5lwljb3SxyQzApKZOId
c/XJTES7hx9yMws7v8GWj+h37SwvVdEaI7kaidpi3H5ziEg1iDRrwEI0/mIkd0pOhoUNHx26RNwX
zS01wUtD+775RRSfjqXnAaKbXFCr9ehU02teHyRtlcq2aOyuD+mlW4P7kMHkbofbulibYTyUod7K
PBQrtEcKPHl5OYY3Lo6LHaISh1sDQB/wSqcbwIxCI7d85o23V7dVBGG6V0rfczylIX0UJ8Y6Uvv4
ucbOb3W9exdbJnAh1EMazVwG+UoCyw7zEBJk9a5C86yibjDJn0NJ3Vi6Kxk3QtcL4QWRvkF9k3LY
/Kw47SiW673VemC+NOGJx306borqjnHVPyy+gdY1KoXU3qiGkA5b7D610TH9wvXYhfXgTNUvaBBN
8OX62F1YGtCsWRZICYAZUOfd+O5aqEVpjEeQyG4+ffamjdbv/+H78N/nUJ+X5JLiX+R+KnVDKbm1
5Qwjzoc3TsOLv//d9xe/X8TeJGuVRHJlK3JiabDLDyMI51nQESkgI4oD5DIuFsl/pMmoiK4YxLa8
mqwPemHNN7OJPhzKGMhzzkWT0ykoTORbUyRTXfNhjBRbgPl0fQ7mDyxOOpbq/GnuftCW8xX8bo4b
sUtqT+1kV01iY9Xib+NhoSr07Z0yaLtKa2JntnqDC3lL0/TCWY7uEaiyucJGyXrRtTaLxUyY4ZGY
tPa9o38RrHWXfbrevcuNgCvDE42K0zKpo8SeFBlDILqJ2IY2WpR7/PY8J7CmF11Jt//QGDY+KpU0
dd6bp2Op9haaiyDL3LbWP6E8+TwzCW28fY6jeUtp4cK5RhH8v7bmf/9u3oQaZqs8xLz5u29J8k2q
nvRwBU4ExYoUrbPrHbsQh2HoQ8IaVaJZondxRyhGZhqVAdK0m3WFZRkpUR60QXDjlri0XynNgWZF
ME5B8ey0TzLcEMObKC5kSuNYFsTyj6d2SSpg+wYcZD7PFosdI2e48IVO/hiugHYXDe2Ngbrcg/8a
WJw4ij4BK2iUyVXLjd4fmt8fnwcedpw0DJGBXtjpAA1Vb2C3SkkrehvFg6m4Xv0vU4AqoMQapgS9
TH5bRh9MkUU9yUx/FZmt4St6vQvnFyRiLgrriAw7f1+e+ZKMNSqSQsZRC6EK+Aff+hpC5VaCYTV8
WNsOkBGN4XelordzdjrjdlxouA/rx1w6hHeh9+HVdPr5xRYMe1Q2pozPZ/cmVO5bMdOFcjkYKU79
GWhJsW15nFjFqMP6brQj9J6gQj9iOrY+vtHlXtL2hSyu9OaXNHOnhTsJYqk0fL4+Vee7/rT9Rf8s
hHuhz+HeJVgvJdzmKjy0qXRjPVxsBMTNXNcDv7QEWnRWn5VTTCel8FPZQs9M7dh4ut6RvxjO00tu
RlXCzQKPRaSxxHjmE2CLiBD4SG6+3FRdqvfg+hTtOWjD6JVRhv6ap5+ssW6+tIWsEIgWYWALieQ5
E1aXBwWHoLtBNqpHgLVUH7GPDl9boTW3jTq0d2oY+G6Ttel+ivx0q/lVvC0UIG7iCOIAorjc7AhF
apTls3E4DMSOO59Eg12Dh9iPXZN878rQf6LyNFDLN6XXeBqEV3/UUEwcg8Lt8E95aCu8tz09gazg
T7GdRVLsGCkaz33cStmWi6eD3jYVjxFcR6DMqvIyRNZzkzd/wl6QbSEQExhzU9hMG/Jgwb4aR/8t
H83prhrNdm/qJS5RSVfqfwawZL8TeRRW12fi0mzPN/FfLUU8ERZ3vpHBthJTjdkujwmsUcjcHxaE
ZNO/a2L5dFNqr8qCgiasTRtDl9pc78Gl84t8hIkglQX5YhlQ5DkjObS+fhTFHifd3VT+LtLGVr2D
Dwvxelvnt8nclf/aWmzAoWzUxK9oa+zMrY9sk/5B5yXOXyD9sIM4Jbl24UWfXihS7mdKyc1/lLpN
sdZuCWmdR1+zzvmcvPkrbLtUhTT8gnShL5lHaXhueQKV2ozy2am3sjgXBgoNrTnriZnKrKx42o06
Cv1SkDrzGIrfurvM/Hp9Hi51g37APiZSBmO5iOvQ0BWKwLf0o4Te69NgTsh3aKXweUqU/lHrxOSG
5qss83tPzysVVehZlQ78KHDOxTbx2tbvpqTKQEmV5VNfjHvJhCG9rsJ4Qr3IxCZdyt5MsYjX/RTX
j0aDhhJWNYHtNciUiSHpgtqsreecI8pcm3pSbsZKzRh803AUZPq/awD6nmbpAycX8vbDN8d8oiOT
BQphrrIsfr+fSE0npFN6RDRA1DqbEoVdfbi4ourkhgH3zvLCZ+XagFhbhdAZHQ0RSzWAcrU+oCZx
48A6X1lzK+RiiIcuhCtZFeRy1BrRUejuJCtw+unjRyItEDHO5gB40CwvQEzzxkEVs/iopKKtGRD/
RYy6hz/Xl/ClfuA4wENI4qHNe/J0hwz5qFG8y5PjGDr503hLd3me0MWCZYP89/m5+XevkUhq+qDX
+LynvU3hWmjuEdN4Kptt1GylD/risi+w+yQfAY+WjNXZzFNNwRNwYHXJWfJgQO5GiO2jo4WGrUG+
mbKtQgVycSwitWlEZpPXx0Je1cI2z3fXvz+fR6fD9deulu2Ncykk0MX+CFUxCC0F40tJrqOHTjSD
z6LQBQecAqt71ev6vSKIhj0E/S3+2Pk6mFuey/U6NmxnmoOBWsh1glPMsfnVJXb0cr1ft76+OIfF
MUadI6rqI0Ydjt7su3/Ih1AKgWdCgRCrQ/48XWg40aBhwZF3HNArGO0It/qPd4Eji1khW8hILTaK
4ktqJqlM/Vg9Ct69qNycgfkVu5h8WScVCqFp9qheZlwkbHli3/TlY0Nbaz/rNcerUGNyxCQ1rJ0/
teFn3nm5A39XdQqBV4ZjNV3Jq9sbQ5mzQRO+555VOY3oVQ47+4UVI9kJWqoitBG93QjUUZ/iTjZX
QR6Ym9JKBMQgxmRFxQHTEUV+9vtGezQ9TdhFQQZyD6326WXA5Fa3pVz2dzW8kAIlOZxdxDya7nq5
7F/Shju818MeaEktGIJTV+K4yqrC+PDLaj50dU51bkHckhb7T2Yv6FkayMdAXpUK2vEfnuTT78/3
77vjKqyKvq71eQrG51R9VbXv1xfReZB4+v3FImo6KcpSVZCOfRKKbl819YMEYgLRRbHDra4P5BAn
U7H88LHFgtLYGKS6kURfHltiGcgtHryl2057I/psljeu3PPtffr9xbCVZtV6Rcv3O+i6EsfHcONc
vAAvpQW2NTHMnG1aZgfqwB/6AQVu4M2fEtAZ2oBwHjIOeJMkwkMZJLhXvY1Zuro+X+cBHs9DlDso
D4jknZb1uSwaS79rkHnQlG5cNYTEjzJlxy0Hc3YfDBScP7wAaZD6Nqkc+kmy63QBTlYoTCW5/aOc
rJBHRmRGWF/v0vlczbQc8Iu8dlVYbIuDMuaJ6fsTeOMiUJ6ksfk0CZlzvYkLqGfamIs6EjWCC6Lv
k954ZaMpR95bVPxEdfiZp5m27aOsdebMxZ2GRfYOIhtahWocrDSv91bgSMobv0Sex+v0TKXawrKB
402y56y+5MXmqCRWBWSvE+xczmydkmfpRetgeK28u8nfSt7XTv/mwVIV/V2PcowUPZvdy9TAsjBS
J6kNp1f/DMmwT/vKLsoHtXOvD9f5oaABNptNKYxLTHTM3oyk8DXpOOYc3YFdWe0q99e1tVLFj08+
Tc1ewDN95XwbQROoJ0CbRwQlE/0JadzrXTmzmJpvR/RFyK3NIHBEak/Xb5Q2yKxmlXSsxDg9iNDD
N1rbdU/o9knrTk8UBADrNIRuN+TiDp6/fohGkzJq7svkq0btHvGLZoO0uAKqYKzWCCP6n33dCDdF
2Yy3aIfzz7myPJbI7trM8R9vm9rF7a4QVrmxaz5sBTKLJPy3Apek8iBR0mIGJ7tt8pqHoG4juxZf
rg/7rW4szl+DJ1xQKXRDy57k/FuqNHaXba63cR6azv1A+ZrQGsr/0k9DgBnZtWVUu6jA9Y9jKgrH
qA25gy0E0KIpV1b4uL2MCOndOPvPO0e8/beYxtEEWHIRE3v1WCuVpyhHVdtMxWGcNmN4o2+XzkQE
H+DaUjM99/vEesZSk1pXjqTHEJAD8XF97C5olgMjAbWImwpvk7N3e5n0Y1VIRncMPA/ZK8UrX5Sk
CRLbyov4kxIH8uep0H+Oo5dvuhSZpqDomkcEvlJOLcvr9jd+zxwnna576jVAHXnMo6ZCbHC6TcXG
EKCPCf0xUuN2VeASvs7MDpRLhYoz6T+iN9nCO8AMrPYZejBsswYnEt8joXBjbC5M78lPma/gdyGX
FvupXIrxcJyqvWBtfOVeuUXdvDC9nK14eyokBFjEixUUjXUwIl83HMfscaYzC92P6+N5IUx438Cy
5h6T3JV4qQ9H7dnyqIH9D2nXteM4rm2/SIByeJWcKnRZ7jTV/SJ0GomSKCpS4evvYp17zti0YMI1
GPRggB5om3mHtdc6eEsUjIpzoBiFJ/u+zqCNUwEj4CfKW/C5vmMhzmbJMy8Xwp2xxGZRTUdf/05J
7Gb7in28PU9iouVtJ9bB9AJxEuQYKoO+SWCARezYlvNogxqCgu4bjTvV78YN0l9uR9KwrYMlmjxm
LhBCnFVR3PVuE5zpcOfQ1y644qWtYC1jlpHegjbYiJbnALyRRuu9JMCT3T2bF4Zk5Ny8LItTJOZw
1IyNUW/mcjepFNau/QZ4gIDnieyjAJBJ2UfHppMN2sL+iHiXFwAQR2gc6e3T0CvGsuLPXVoSb8PZ
GUVrZs8Wi/THwPxqLFsne+qmL2a1c7K9X3Sbxt2T/rGkVGH3esdfmpUWS5vdgXYOzOaWszzQzHUe
Zwol3tubcsUKUAZIgAGUg+ZxufarGxmxOTg+jwkA0kv+F003tw1c3w7uhQHphqNpOy0tGJSPc6E1
EYiZeER4Rb9otBh3RQI62Nv2rk8Z3HtUyoE1MtFzJZdqfV8zigIEnsfkS/LFAFHbvC8iu4qsat+O
7wnIhdIMhOpRdpb9PTKBTHrxCvPI+ue82WfB/XOHgB9KHwgm8ITK8RC0FSjz7No8jt1zDqZhLzK6
3fzz9oStXApIGpoCwQthj6tWDI2BJ7DCO3mc9UOTP1Fz46kqzgoT8gvRpTrrHDcxjgXIi0D9Z0JS
TXFaVCak92GG1HAVUJiwpqfiO89B+6xYjBULb5oucJFAk4Qc++U14JeVxqymWo6FDh7/qiweKrMF
Z7vTfrl7QRDoI2oDoAHEN3JdpTBLLciLeTn6bQ2+SPOJpyBqzmdX5XysXKEwJLjSTKRccWIuRzQ4
SGclbYcRkWnrL186QIBMUn2wwV0JjdPbo7r2oBF0gcwdeBkUJ64c2SzJulEQQsYuqKdT628nOU39
qzs8ENB5QnDi7v1wYU6ud/IB+si0gblh+e6WD4xx8CL8SxvSnlsgSlE6psYA9f1QVgd7/IQ249uz
dn09Xw7DvFyiaXKQh8wSFmvOw+jPYDv9+e8MSHsgd42mNw3U0mee77t+B8p1xQtz/QDgBhPJB2g8
IzKWtzMIT0EmShH8edOoQ/QhA5O8NYZp7e0Su7z/1by0Jj3Wdp9MHdQRSExc6Jj4+UvmKLPtK1sZ
GkxIUomITKTDLxeFD5yQlHhZPFPQyMS8O0HLZEAdtzvN6d2XAdgn4LUblutD2UdWAhsqUMk00MWO
IeEOJqLHtk5DT3W1rewy9EWi6oKXGlUEGZ5r82zo7JaTuLcePjnJ4fYWu744MYSzr0t7WIe2c5cb
+DoqlidA/l4Mpr0AbqgqgK0tC7o7BZOXA/iv/MpUZO7Aa2QQkKDsp/wpLR/yKg8LDTCOTatCNKuM
SWc/a7g1eJ2OSMH+BiyQvmgQWwCjdapHtvMn6VQgwPVJ/Gdw0iTWIN1mmovBFVApSKC9jE4eSLko
cNrrGwFeNRCoALrJu41CfyRFDp/EpdsWX+q8aR89DQwRtzfEmhWIOwdomdOhIirH36RGrcd2EoLW
5U/DFAXe67/7vuRyLlbS04qQPKamfjLpt740v962sLYa5yOQgg+dWRPQxxhBSh/0/FDre8IUvuX1
4ww2CUHVBacDd43sbnicNBPlWPC2/9xXT0lRgIDcDF1Sh6CXCm+PZ31F/jEm/v4sxPEdDRE8wW7W
3XEzMz+af902sHZczkcjJvTMAKCV3pgSk8SJ9mlyNmk+hUFQhbTON4hAQP2twIqsDQiNvwCnwJFC
85Zkz0xmo0L8mcXJ4/wNRMi3R6P6urTBTL1npCh5FluaHb7UjcqZXVv7818vba9+oRAXC/DrySDo
I7fIahb6D54e7896oMBzNk1i2c6WZbEr6tfC0HHUfvk7rfzx7yZKeilzrYJqGPSyAF2GBkTkbm9/
fu0YIoWHsje6Z64dWI9Vzmz5ZRYvkJew0CRTdV64WCr2gLXlQBCLPIOLHll0zVzO0jinKEwD1x3n
/j4IHg39o2WMIDECC2L++/aIVs4J6gao8mHnoqNcdi1YPo1ZYs1pXNVOmCXjDiJVj/rUfTHq6gBo
+AMt2vsZgcD2irsG3WPoX79KhxpJpTdNEKSxlm60n34HoObh9qhWzguAgRgQUG/CyZAey4L6vUaQ
BYgNJ/1CrQcDjUd3WxDtkHi4AEsBiEA6kZaljRpkvNI4IY/pYzApLuPrjSZI78AeIfYaoDXSgTQn
4muurQ1xbbihlk5N5Pv8c2pSxbUlfuZlihB2AAFHjxToya/IL20KCC7gtDxmhW+9oEGRb5DHbsJk
Yt6+hSqMwt5aZRkGkZ1HJz7YSnzJrXAWnevtBK0LAsRQYkEcCvQI/S/iPff1sU0nYJaWqDd2964W
AkBQIwriMRS1ZeBxOeABtZ2Rx5W3HFpWHbOMKq6GlaydsAHRTUQeaM2QWYV8c/bITCaoeFQ8TKEu
AV0xoz4wyJOUVR8NIEkkKVRkiBfaVEXQ+5Z9lBcSwa4Dcas3sgZpxwOr1Tc2cq0xCDs+TCTbFK2/
MdxqR3j+6GYDCwPw8TeWtZ0rqCSlLdKWLtW2dgH2o7r+UxMb/7u+aRquuGHWtjJoq0EtLkqVV1An
rZspW5ymB9ucpUXUyZ2nLPOBuU7aILq9zGu7WZSekSFD3H8FGsp9q+wA4u/i3NowdIINy64EdfX8
etvM9e2CVjlcYWATQMUd+IHL6znzhxKSY2YXU3d6QDf6R0MrFX7x2qQBjiiKmWgqBLOLZMLjre5m
tEcYvjUggMG7Avg6xZZdG8e5EWkcfua1yGGVfRxAXcr8oOIkvU6MijIi1gEgQRx4uW8CUnMGitPm
ECeOD+zQn6nMwoX8YLa3b/STUcaQYLvbT7o0KbkXFG0/c60bQ2zVBtqejc/UGt5xlZyPSvIwekgN
QVsQo9KXDyCwq+7n87kYgqwaXyeDnbg5vp9Wf6j1qzbf8/uRdcVpBFAbiNfLnQU6H7Oz9YLHHAqi
eVlsqvuR/xgB1hvpXfjDkHa/tFCWutO46FeN8/YURAm7m2oPLAkClA05al/oCVx+3uhaz84aa0Be
jxwoGuD6dkAEzp9pmXzJrPxHYVib2wd+9dWCqwK8oGgAveqOIantZh0NYLPYB9Nrmb2A2CQsUhs0
DOmW9N+Kpj3Y7f622bXziRZGOJvIteAfaSJH18sMsMgNsVMesx/TfPp3nxfmz3zxbHaMfAgWnE8A
EiEI2ClgcGt3GHwj0FMiJoK+h3S99ELf0lpwGM32KxFKx84U1rMCC7e6NOdWJIfC963BmA1MUuLP
5Y9Ss+0HmqTO56ZptRe2GODag7xuSJbsGwm67GhaM1X8hrV1QvMuKqwInIHEkq4Eu3LrpYfKc1zY
EJzYOZoK57M+k/8zIONmfO4xLy3tIWbuJjc3pr9/1147G4OMm9G8lOjThFNl92Rrdtqm/nP/bjs3
IK0Tkn0kAyvOEPfeT+dnYr3n86YJlmUEJQ4Cp8vN3ELDSFucCdfmwTDx8vuqPO+abyG8F8sQzWvg
K7s04DkFMbRgxmHMvkH0dkv9Yu+aD1b7/R3zhCYa4N0FRk12I90RhFnNgNtTT17Io16/4/ZEs9F/
Py/39lrQlPrP7an79HEYy31nBke3QItcPb+kDqC+g8orWz0eFuBpgMTC+9IlXwYiH0CoQVYvDg4E
yqXDonr1xdRLvi8A3OgJAiMJKJvl9J6+sKQtIesWFx4EGfkpbx+GpnnQhwQS6+/BsOlvpTLESxiO
tA+6GvLOPOmaOGD2dqz5XgdnZFWrMjJr99oFAEy6VMw6APtaT7rYo9AJsw92/QKVuW1WmmFux16/
K+p4ye73bA2BbgBkCl7nVRYLOpBtZTgwaqOHqUU76+/bm3vlEAmtF0CDQMPmoDp3eYhGjicHOnh1
DInjiDTfO8sNJ23Hyb+0Iy7Us6cNiH5/TA2rjm17p7sgxH8mwd4gimB25VoGBQ6IIQDDFESP0gNX
Q5OQNs1Yx+0Q9fVDuWwTFW2hcFjlrY343PBEpzYYTaRbU0Ovbtsl2NolqLcc46PPjgVU5dqvGXsg
KszhykFFOuMfY5K/keR6qS8+jNlzWBtRoepyXDun59+XVt+eSZGC4aqOjfoU0G9zc0i73x1kym1H
ET6t7TOgF8Clg0BQuImX6x+0wDAkgd7FVvbDIyAwQL0MPWlW++v2fl6bMbz5aH0T6O6r/WzWoDob
p66Lk14Lw6FQESCtfB+FEWww8Dqh+PdGGHa2jwuq2wsLwELPX03jibCHu38+snCAy4pYwLXlZEyB
vTBWLkQWIK3nfvfsv97x+beUOHrK0S8kXZVQ3NQ9SHGCZ5781ZAc4hfvMYBnEo1CQGUhH3e5zBMy
Mb6xmFPMoVavgaKyU17D4pqVDqAF+TVEsGgPhIifdA37RulOtHORIBsCY0fs9lOTdH9ZWfMycS/y
CA+7oX0GmTAEhMmTXvm/ZyS2/AmRAVsOeRFEZuk+Etr+rm03RkP4/U78+e+T9f8yMJugS8fisY1c
mg5BYRUkaG0LouosHlbcccjZXc4xZB3daapnHnuQdRbMbH2hWEWxDeQpRgr1PxqMwVU6JW8YHYdW
49A8gBbx7DSf/IEemqYPPSidbuZu2tzelyu3A8rpaLU2wH4BuJPkkHQmGhYDTsY4acHK2w3Lz9Fv
vIi0xcPUjX/fNrY2f2+5VSg5C9JsaQOlZp0Vg4tMrhe283PAFDfdyhuEceDDKG4inJJfVAgD17nd
+ZDrriFYtBu1ja3KeKxNl2nqIMyD5K44aJc7wLLq3qdGyeN5No5eRk9DDtqGpfw4MVUSddUUssOA
hoMp8kqNM+80v3MXyuPczl+bhWz6vPzsT/6hH6zDO9YF7zYwaBAyQdLwclQp0pIg51t43NVluK3x
r9vfX3PgLKBPkA4WoG9kDS4NBNC5gCjgOIICGgLM+jB+mPTmg2GlB/SHLQ/oyNhxo3hxcms/l/Qd
1wL4AtDc5AAxgrfj0njByhHV3gFyMObJdT7m0e3Bre061AFQyYMHDIZT6WZH96Le0nEe405rQfP5
Q7ePSa4ogawdHHQ+oCMbt7hoLr8cAm+7akYMz+O0dzc/NaSzb49hba+df19yreoFuasA7b5IT+QP
kBmGyljxYyz45wC14tumVocCNDw66dCTAATx5VBYPZQg3ctHsNH94MXBzPa3v7+6HEhEi4oRWNDk
R4okxqSDZgAndHg22yeLHIfuHRtK5Lr/34T8zmhZ2wZzARNVkEPenoYqsa615QDqFPxzAl+NPSXN
0awZ2tSDMd1Jdj59mc2XcTjoikO/NlHgThYko8Kjujr0hTtME8SL4sE8mc2pI3tIktxei7W1xi0P
9l8hA4ba4+U4jHZuGOS751gjX7RomD7d/vxamQnhE+7j/zQ6yenPyep0cFI0erx4DX0dAUHdlLaX
7lOIrIe6kKxH3nt+7JfC3Yxg8N3Qqm1O7RQYivOzMlAb0qcIFdGkDQiXdAdUUDEEtRQIK40ZObag
D2m7vT3WFd/rwoJ0iUGUbvTdCRaadge+61T7lBjPBVycIaTF86grBrTSTQek7dmIpC2YgerTA+se
6NXSLurnv3Rq7Ty0ZxcJZA52UFZBk/fHtJ93Qvu8sbYk66LUTUCtsU/5tK/KmOkqxMHKsUAUA//Z
R7EULVPSLHt+xWyi13gRTfZMPXbo3dcmAY/sVH69Pdtr6wkvHfBCvL0mqB0uNy72le5QO0GCruWR
Q7c2UbGyrZw+DAXamsj8gqRCzmdngYXGSw++SqpBRd38UGovessUq7gyDFAVCx1mRDRCc+1yGKPV
wVnqUN+Y8h9lyPjr3bN08XlpT+ZT5eVeSThwRWnU7RmYnO43AGcLpATC5b7CfrQTnxzCgj4G4Wy+
M+Z/+Xmx384iSi+fLdLU+HwKGVf9yB2V7s3a/J//fmn+y9olXl0mfUwWP5y/LbmqQLayi1DoRmYU
0FE8pvIC6zZSVCMoOdAyFU0+6Hae+kmR0F81AQlMZPPBfoDI9XKS5sli41wg6Gtrsq9wry7jlr0j
Y41qPfxDIU0ghHUlI4R4xCHpFDdOBCIHVVf42jqcf15yn1JwVs1LoI2xkW5YFb3nmKF2DEYpAeK4
ohYquTfoo1nAwezrjYE/Cn9jbQmEaqcBHxNXhZzB8TK2ACgGpQNIwPRp2NFoub/5HxUbZNU80HeK
DI60yjybksJ7k8FzjHALNof7vT4XgbOHaoFIrsgskdxP7YG7/RSbUzRA1j5T7FJx1UhxM5reUG+C
piSYBTyxA86OMkJCN59KrHCSflisPqytNrLIB5895WiqKiZFOW/lJbowJ00X8sXL1CUQNSNL9FP/
0fGwdt8zY+AwxyOMDPtVK1XJW66DbH6Eqvpuofvsy+2rdcWfQIcbThuatQLERdL73vMKja8VRCvT
ydCekDj0DkXmd3/MpbYjkDdAplubafqULszdLkWT3R3RIM2GeAbWBaGcHKsXgWYlk8jVjOQPCGkn
536Y6KUBaYno0PcOCMuRDDrN5lM2Pdyev+srBZ/3UWhB9h6Pk1wjrAwD3meBMMYbUVmx/zJV+n3i
913u6EsDUpw0cOqMCai7Y7uF5sG2zY+TuX/PGFx46AIfeJWTHEnW+D1Ec+KieUm1o4qnbG0ESNMj
TgJvG3B10qWu2U4/Us54TG3yPHG0tsNdhyq7f7+uGHIKYivbaHDBNSNd720LgKrTdkNMdbb1KNnr
+DPNqoTMypJDbAY6vwgscdXIwu9g4iQV6N36uD+66NAydVVySWVAchf63NQru7RgYASBpp+EmaW4
Jt+COmlXwU9AgttBPxAgjpIJnvZZOwQwkbNsOzun2vlcdn874yudD7o9hGnfhNBQi+quDIe53cxJ
uy3vh93AYwFaxUC2VqAhrMvLGgmoShPav0etGUPfbyLXUVR2V7YeIlpQoLtv95vstEDQu5uGofeO
Zm2F1tBuK2Z+dMpqc/cBQloL2Gf4LehLlAeij0Ng12XjHUEfGhkUqk1Tf/czINgdwcoGXAceARlf
Zyd+lyVB7h+pW4eMWlGpKyp3K7sOrjWySjCD3kBHOj0WCUZdM0ggerlFWwi//6a/+L50kXkaS5yA
58HRnqO+3HR/3b8G5z9f2kxE9/g49/j8WEcTrSLiq6rcqxMEVkfgm4HbxG1/uV2btB/rEtwwx5bS
iFLg91S9oCoL0lvVtjMbGxMWsuq0fEWYfXuKrp0jvLFgIAUfEspnCBOkAZh1V/lJhs+3+YfZ1oqw
IQEPXc39Rfzh0AbaAxjm3rFxz41KswaMMfqO2yI4Tg0IfjU9qlSdAWuH/NyCNGt9YbZz4MDCUu7S
PCLdA7nfbUUNRrQZmghKkOKVzsaU5UXXoYR/hJ5C6OgADt+daMC64DIGLakBBTtfCkEDi8E7GhLv
CBml6XOvUkK/9lMvPy9d97UzLo7J8fkK3COgRssccBk9FKp+35X9i+Y4tPwLdo0AfuXlBiOpZZWj
TZOjztDD/OJUP25vYNX3pQ3Mlgo4VmT3josVBc3Ouj8+REQDhDFSPUjsXKHz7GrBS7S0ydGbPuYh
zU+3f/7KRr34vDQ9eYosRsXxeTC0DEPoLxuVVPraBJ0PQJqgkjulvQywgN6IYVve3zKA+YHbgFwD
Niv6xS7XlyNTllden+Cd08MHu1AJx6xsU5RT4SWKljtQFUnHzCeanlRTq+H+q9qwSqEqxKq4660Q
1SFFkXDVFjAE4jVFLVIGKBouKcFENsLdDX52wzfH+sTNb5oKDrO2IHi0/2tFTmiYUMAZOwori083
Lg9Qjr4/AEFHjDh0uNsRiYhfcBbxTuibINYwJseNS4fI71Vip+sj+Of70u0615mjZz5PwICShemT
tbzjgYAMOgIo4IbE9pIiULQTaQVHl8Sx0n742Q+yuf/QnX3el6IPu7O7ZCxwdRvTU+n8TJ2fpqbw
ptemCFUN5CWBhwYkQpoikNbWncXrBLTxbGcs+oeUGZ9vj0Jc0JK/LliekfPB0w2sovgJZ6tsll5j
VlkQHJsCXUGLl0bUNbYOC/aeme7ALkij2wbXjgeeIeQUEfPjj7Qq0G13Um5gTIZmR91YhL5VgL4l
bjKF27k6sn8MybWhhU7lwCcY0shHczxlrNtYfQ0G3eCoJaoLfn1UgfPG6IEOMmlUpqux2Tawma1+
6275oVyeZu/37Zlb2w3woVFghgYWiD2kDddAFxSEcXDiljJHxiaswfB428LKlKGxHu6ISJNetysM
iZXrWsnco+V/yZtDA4a2LHvNNRI6TGFqZTAwBU0XQUknlD4u9x0bCj9tK+4ehw+++ckZvt0eycp6
oHqKqQIszQUZlnxyGl9L8zfFFcvYEPqLVuzRH+OAq8Sw3raRdICgVyKeXwMEgrB4ORATyjelX4/u
ceJsDqslfyqy6nFw3U1WTD+ncdShvmR9MZ1xM7rV9v5hoqkTOTxfyNnJ5LdpVc4m6TPvyKfqMbMP
2UvAdikN7r+HIJWH9LNwv67zw8BI2+3AYGYw9ul2UGmMrs7h+felzeCMEzIsCfRxWrPaFtPe6R5G
yIvNj6ypw5TWIR8OiYq5RGwBeeHOjYrDcHbzLZ3L8qTFoLSjG3wFjGz8entxVk7TxaxJTg3yYZPG
LRiYhjnSC8BWkZzKahIC3oj//nzb2sqBAq86YHM27lY04kouTu62SWa4OFAaObra94ao8p1rwwF3
hJCTARf8lYJ0VU0+Qz+lBqI0N6yTL046ho4z7Yyy2hVFs7s9nLXVObcmbYkiT/weQaV2TE0Dorcp
2svT4gn0sYppW7MDj1DoEODWu0rt0SpL9BKU4Me6XR6GunsmaDQvSlV1fW3ywIWB9jwhPmLJ7CVN
YI1L2mI4JoGcDfpGj0iDjJBQ6cn9YTHQ3khxwWFAPC7fR5o7FmVna6CvsRtk26IiUFytKzMGRjRQ
1qAhG/BlW/z92bkZgtIjzKbBMS03TgDN3K0x728v/spevjAhLb5XNaZD6goZnVPmgllZsbdWPg/C
GtGBjzrRNQ+KvjSaPTDfP4L576Fl9ZbSTJEfFO+9dLmgXIdCF1wrgNXlVVjgek48Q0AT2FoU2F9q
98TcnRWg/et70r10yraMtTGdGxR/f7YqhC0T5LFhsH/t0jLCG6DYVyvLHqDVR1Csg+fpqkybItCv
9b4CTQIoSrRDUISa9enuZQfyHpxlKK/5wLlJThQf87EaLQtt/o+LB9zH4fbnV84gGPDg58LjQHe6
jIhA1EeXtDfSeGorKxp6P2yy6VDz35oF1bfBWT7ftre2JCKLL5qL0IUvVw0aY+omQIayePSfoHBl
Przj8yBDEJ0+gilTuvBRFCaTPbRZ7Hl/pj4PA8XPX1twfPd/35eSCnNCacqTOouLms+RO9cbkvCt
3tsq+T2VIcmDYhX4IxqKgaAw2JcRLaOOK4KOFZJitA8hywbVUrDtXFUjzcX1ideB5INN6a7z6mfI
eB+GydpQ33wuK68MUQ7boBWpCaHDGGdGgEzsjCb+22v2lgmV74Wz3yEHJXmaDtbCkzS2Pa07dlbh
sG1tmacgSMBVXDrFFkWH+sme4IT7vfNapm7/tIC9Nqzb2fytNyr+4LWL6vwHSbuoEapqHsPE4PHa
QUwh7MvP4E5O09gUZFeA+o+LIjB7Q2FfTYJAURsQpgNoSBzUs7uKwZusPBcHI8DKg/3iO+BFoWc0
nyY0+4d2zbu9N7I6MvwmhZ5ZUIcmIxD8HQYeNi2dNnpXNxuSDmSDgNbe5Dkpn1BYaneBrWrSul4x
MDiDpQ8cKgKdAjjV5Y9tkyC1tHZOjklft8BFGMYpybw/NtOqfTe3wY60JRTUjZRtdK/9m2vVNzSs
pYfFmyFiCInHL7e3kHRaRKEcDj+IfUB+YaMhW/o9HS2qnE5NdZptMPj3h7Y8pJkqSF8zIno8cHEB
vQkk+uWgSxqU7UBYdSraP7T+nowvSf3X7XGIT5xtgrdxnJuQxuEXRgn7MFGTH65FHspg7yeQRA62
FImHIVN196zaQ5xkwSUCxE9OIWd08StTI9WJa2XYL8AgoD1So3zTcshF/NLyh9vjk27/t/GhRIgI
18HtD5/8cgpne9Ysl2f1aXbCsu423nwno8R/LKAAiXwAqt+oQ15a0BJ/dNEbw04A8aban9G7L+q7
+r70AOS1XfTVxNgJIlqhOf0pls39UwQnFc4kzpXoULwcwIB6NBt0LT95VtRilu7kv3obAKQ6gDrC
aRGtxJffJwXadapuyU9oDALPPHqWGlVjw9pBOTchrUGbgl4pSKf8NI7N1h/GkzE0R9J4Cod4zQxy
4ECcr4rxEeD8dA85k1OfboNyN/Z7aiueSJUJ6cijE9mcgmwsTiVf6r3Pum5fmHmyLTpLhf1VmZKO
RgM1XGdq5uKEdQO8JXsBs8vCP97eXCJGkO8XeC86wNJi7WUd94b7wQKEU3Hqqm1uHRY31Nso+Xnb
yNohPzcivWT1BHa6NDCL0+wGvxew7+AhGBVrv2YDoBPREocuKsRdl7vYnECrgE7e8gQJVh/pWa74
/spq4EXBQwmQ50ptqtX0Bd4HqU9a94qmgI3HPvZgoLx7oi6MSHfJ1GY+dARytKL224aFpoqSaWWS
Lr4vTVKmLe3oI2Y8uVa+cfjHolXB5VanCZgWwJ1Fpvyqv5JSDofYZye6AGlbd2Gh2EvrBlDrRUMW
EpZyf6Vn1eVM+cJOwDE+O3P9CDG+Z6DPP91eiZV3EISt/5gRM3nmfBUcFLFQWmAn3YKcOd8v0Fed
oAk+py+28Y1k326bW10YtG2bkHpE74IrLXyFp5HpBkY1kj6CFkpodu8Z0JkFaekT5uhN1+nsZFT+
IViCyHCPXQqshhfbfh4S+np7RKvrJLDicAzBeCen4bvUyVPdrdlpMfMDcJp/z2PzJsapcCDE3SFd
YOga+8eO9LSQqWE1yCnYyTORWC5BtLw1urmJqmmwQu712ke6jCqKuvXBga7IAdj1utfM4UXDUxe7
Yxxp2OwHKPwOCrdCZUJ6aEjDjFrrYQJ6YKH7mH7OldDWVRMiUy3kBq+z/87kcqtvNXbKnY8V/xM0
L6Te3t4Fq6tzZkJKUdUQetWGGu4dY0tUOCfS66Hr/s6K30a+ud+UkJuCrIcoZsi1jCpBUqZsk+o0
ZGhwZuWHhLINlG+6sAQu1KCOqg97bfrg1ECOF6kYdBVJO8+qNL20Z0/oLRnouyFbYPnCrlA1oanM
SFcDhCNGI/MwLs38nbMxtJpfjvn9HXN3NhTpcqALQ1uj7cMG+OE7s9445YnwJuz1dOsuH28bW3E5
kLj6Z96kq1VLF8rSEgMKsDZ2+9WZ+YabbJvUiiO0dqkiD+fjvgS49kpKVTepAyxWyk5m5TxpVvps
ZSq8+9rioLEHLa34B9A9aeK81J1zsKAjAgxYaM3HRfs6BPflYYV/jgTTPzak+WqNUYNCCHS9ENLX
bZiqwFWqMYi/P3vqnNkFs4qB7yPsC7ul2wQcDAK24p5eW3W0rYA3EAlxaHlIM8XRs9GA9YqeDOCn
NfvYoj/Dor+Yub29u9YWHemrN7J4oDXla6BLCEEXTUFPifaROA+JCoW4Og6kS8BJh+IO7s3L2bLo
2AWkc+lJX/Z9WYNEkIVtuf99exRr7oeQfoYsIBAAaGi+tGJnUzp5NYJKbamirD5AwMFqHnnGN56V
buxO5XjKXJ1vmwxbDMUdICmQJZWWh1le2bZuyU4Tmg2fPM1ZolxrrY2OtoR97oPsx+X8S6I3SMSZ
zrxNLTff8hGE/y1jQ2iAXS+aLasNTaIxiJsE7DEB5GRze1rWtiroEVCBEjEeunIvp8Xj7giQaYAr
t/pamHW4uK/moMi7qWxI96071IDh6lp10s2T1hxbh4VarTjSq8t7Ng5ptpdgrlB6wM3UBfWjZ44f
PWv5wkzrsYGyLpr3m9DOCwXgSjUu6RqhhsnL0cfcta/Ue2nphjfvsYDOH8RIKLRfVXNQ/F88A3Ij
J6iORA1/yPjPaubhO7bAmRFpGBP1kTKESN4JfcSRDcxF47Rhl39+hxV4d6hCAqwAj1zaaJrBXcpd
LBB7ysZlv5iQHUJIc9vKmncE5wvgC5HiQwnh0kpegzJynD34eJxtFvI5YXsatOHcfM7K37dNiWmR
3eRzU+JaO7vkc+BeDXeArzdNX0f+Yik+v7a5cLUDcwpODkGpe/l5r3JKDzpWDJmX8jn1zZ0xpg9a
5sfvGIUPdDy8VXTsyv0EXtIgx8MXnE0baq1M12LN93/etrEyFNGAB+I24BLFZXg5lJZBD0izvOJU
9L/KfNsYu0IFURK7R1oMgFzhl6BVBuGR3EAdsFyDLKNWnNz67zFB+3QQBWjdHasHUmcbAyizWXE0
V16tC4tSNFEUiNEKrA2WfwoL60OTZiFd3MjVZ8WeXps+QCFBEo8+xutLICOc6qQIkIPTaDjluxYI
C+orPLvV4aDWEAjXGzSk0sGxUIlevDZDsid9dWi9L9xD3vUbg43b+zcDQgoThB8AeaK75HIzDG1T
cTZgM9jaX567hIb/2jcK53t1xgSeDLQlDlhmpMcgNd06XTKsTWWGiwYK/6M+/rk9jLX5EnE4mECF
1oGcNHFZQ3y/tUtkM5wIeoGhbqA8BNqCYVacnjckpLy3IRALml0TyN4r3g8t7/nSDm15Cmxw9jXu
8L2hScUix8ppHiZUi5MqOZKS7LRTntqQW3B2DH5JlGS1dugXg74CAV1sg37pwqbOXYSNS/UKYhxy
GBez+LtEMn8XLGbwoXBb65HzdN77i9ZundpB/UAz+wOE0KdT0qFc3Y7jtC80O99gI/FTW+bjBw6W
/E2LTuHfrOy1J7c2NKj+dVbwS68He4rMyh821jCYm2Vpxr97G+3iVj2Pf9pFJ19SsIX/ShkLDiwh
xqPDqLZBPY7vfRtoQA6edZYu6YFo7rLXWWbvelfvI65lC4JSzkIjsYtDWZDqz2BVZKu5OfAnrlvs
QH+g7d+x7DiHYBQCosaVl72DtGtJsh5nsdnrWvgyaWGt6v5YeViARUDtAKlX+N0yBylbSs9qStig
EFB+0SsVJOh66wqKQWR1UVb0xPa9PIGu22iV3eEEJjP7szjGtm/Lv8bMeKaoht6eruuhAOgCLkhU
v0STtC9dkg6bOOF1AVP7ZEAdRBEBydV1+Nj4PniP0FmPrOHVKWTMWJrSQHmComgYdlkH56VBK0XL
+A7F68eUTU9Tq3+fE/+5LJa9abFXPS8UP2NtQkUrG0BcqGhf6Q7oRdXq1EMyHqDj00Tyg84Rhzus
O/iOim792s8VI/7Hlnm5eOCTSiyHWMVpWNodM/qNuzwUS7+r249+63/IVdf16goiIYPWBSEdKD+s
oGzzbPjvmGGe7OrUAIW8qzhTqyaQvMCuBITwCq5iFG3Q+0gAngodV0X6p6N19I5tCK5ThGGgUTPl
IIdnWkX60cpPyy6A1pmKnXpt/cF/DeInB0goFBUv1yTVWpM5HLU4mg3Hsgy2Rg4yGeLln1vfU/hr
q7YEDEo8najKSLZG0NUWQZPkpxxMUw+0tadd64E7j3tTtcmCpj7dnrrrpxR6F8jHIgCBUvgVyrjg
cxIEY469be4Lf6txZK92t02srb8gv0EGA3HBlRadOzRuzjwGE1Pq7VLPrLeDmag0SVYiA7hP0D0N
QLV5ra5XmrTqgkJUzObP+RvbRFXkiuvu2gYmC36mg/wsGHZlFsX/I+27dlzHgW2/SIByeJXk0NF2
7+4d5kXYkUGkcv76u9RzzxmbFiz0PoPBvPRAZZLFYoVVqzAkAoM22gylzAxUy/KzU/7wp62BkhDQ
NH8jywMpBMqA8whExamum8ptnIamSDXL7hX0nmXkIAhGictKkh3nuvdjSqizYuoW1eFMqmJ+0KmW
GYmEOjRAsM0eROSCmT3SffBS3taKRUlg/gfsF6yRV8lnIsYU8/1IenLyb9lQh7x/Md2VBt4FGVBp
gJbBELcAWe0H3xorGrATQ3g1dXGQmbG9lrBfUO8LIfPfz+JEMoMlOIcQ+d32S2CGivjDOwWbg9La
3EiN1qx5lWcC9DHXRdGW/FT0Zdw0+pdiFE8maVcCnqV1gEPRwAwppJoBnLgUgxnwbY2RGFjHZ7N+
09in26tY/Dy4OoGWA3oFXDOXn/fNroFTjc8nWhq5ezNdw5EuOQuIPudCNrCRgJMrfg9oE+rJ1Ad2
AmZyfBSm9gmdFXJbwf+MSoAmY2/If1Sa4zy5Xd+hsb7J7v1cuI9Fx401iMjicoGfRA88esXgI10u
FzQBJTiFbXYaTC3uhu6J9snb7R1dcBXQ4YJK4Zzduy7fjH1llKMGxRPWZ9elsdDtHa0fSx5gOJ4Z
F2so2qXbhAAcEDEMMka5WlkSLVzRZeAxP6G74UU61XNQsn3Tk6+3l7XwAoJ2D0OYEKoiLFYfc5Cr
jG1TWOxUJdWedPo/NE/ugmk4sdb+dlvU4orQYgOGDziwV5OGfNBiODnz2ckrY08HQOG5X8OgLurB
mYj572eXt5x9fb3AIXW9kcczdCtyuVjT/TUpiomohoropPRg6MBLaT07/f72Rq19fz6zs1XIpqvy
2sf3J0/Glj4cHcxM+7gInPrcW6CjnVaFQ9aO1SWIe2F+so2s4rVO5oWnG2xBSLJg3DrQjWrzLLFq
2FfbR/qr2Zvug+l/CtgXfXjwrI97OzByyE2gudW8zoMid8mboUnpqZtAiR8EG3SYr/QALJ3GO+UV
okfkQNQHwSnTJpjD1BN9zYOQ/fj4QZx/XTlrEYzMJRjzAURNlGePtbG5/X2V+3IO6rBDSBj+/58/
H9WZMlVFPQqnnn++Uca5DKK0NiKNj5tcDAeXamMo2+H32DVPxB7eimItXbn0UACRBLatuZPF8VUE
JWy+aMa2JCeSmmiXORbNj0xrP5sCTaMNExG3nF3WGBvL4FuXGJ9S4y/u6/kvUNHag4MxxnaGX1C7
9lHPk7eOBR/35IBQQ9lnptkD+49yjMS1y76vTHLSg8dBe5LVaQw+HjvMjKE2EnBIZgB0fXmQ1HdL
T1guOTFnW8v7ybrXkjVlmR3Oy+QYWElniiSkAWbyHwVq6TInbdHsS06aDLJvpteV8TAa3V4DwvsR
1JFkZzvIEeVeokV9gLQULe0g9Eai3aVWtZZaWXgwkIhACdwz5whAfZv6IjcrHcPVT41xFPKrU/4m
+UqiVu1ZnK8H2ASQ4gb7LGhtVDxYLvUOnnHGTrC3v1BL/EmJHaXN76Zst4YrH9qserNSsw3RBURX
nPIFy4LkMHwWdEmZeBaVq9n4oA2xUp+e/I5Fw5eJfXAe9b+LOxOgeIHAu0/2mHj0VEyPRvrIMC1y
jTNmcQ3ovANiYmYGVK0jCA0TAzh+OJpTuekbI5Tl620LtizBnTkYUM4G5O1S7/20zZpa69iJ8D6J
UmvQw1zINbDMmpT572dmsuG2lRU9pPDODG1AS9rSXDnuBQ8S/Jugh0EyEpVsNZ4NCj8PvEoyJLnL
egjZCK+fT131ME003Y+FMR4CnZix5Q1rmcPZ/FzdaxD3z6Ef8gJqub60Jx70Npx1rWzv3aG5F/70
avbdGxntFRKhxUt7JkrRuWQADDWrIQrYtgQdv7R4NvOpj3ydr6n34pmhzIYhAe8tjIrRnZzc0ngG
r99rd9mntFlxw5Y2DdNPwdTpwYUBWvRSJRJMXsHY5YmdRmsn8uHZtx4N0UZl7W5va/iaoNkqn+me
pU92lfsQVIk3jDJ80OoXIPbRSrGGoljaMANMxUhWo1cf6YBLQcnAG57lGj0lYleZ+3EFmbD4eSRP
4CNhhggSAZefH4lI5VTg83Xw3L8l5V88gADtAlqB1DcqBopmoWxUGBx8I6fWAT+rN5HibSBO/+hW
aAO5fSKLTsvMC4dRLzN2SsVNFWNR82Iw6WmstSZKQK0RDWlaPXtJMxShxY2QMrobXBYjRdXFDi9I
VKS6+9sC19tKqmBOBaiXF9Ol3ouWSFCprDoDdYu+bSSAgwKIQZQ5mohaU7E1/MyPPa+TUUZK0PBl
wRt49IcVq7V0nyEVLg0gADOq5fJQ0abUOUbik5M7+A+GYKHokpiK3e0NX7wCHs50fgeRgFPSIVQW
GZ26jJ70vPnp83wHgozfaYmCW1OvbOfigjDEAhgsEHCgYeVyQTleZKf3OT0ZoObf9OVYHFqnzO77
sl8j716y+HMeG94FzD7S/peiRq3typFBiyg49A+1AHbGKY9O7Y4x6FTNp4qUdmxV5bgSsiyqL+ju
wZyIsvBcm7oUHGjMLXU+UKClsmNBg1igMacRYzgWRdygDCm8TkReHaCjxmxicFptkxFzxW4f6tJO
A6/lza0bOrJpyqFymvvFVGBOh1cWKOqDHuhbuRbxLynOmQy1OahIKi8xfcgY2l3ed6ED+kN3vLP6
D3KMv/tSwI2AYQAJLdCwKYsx0RVkpJmJEnW69+zIk59ub9biQjDIASgkvM+YonF5ZEgxj9XocnkS
tNvV5VeURUOj+Ww2f/E+z51mHmpQsHCOYkWJmWpjl4zyZNEpTFD6BaZaA6jn46tBkAILaiAwB3fv
5Woci2QkSDt5qsbtZIJs8Q69r/YH50u+n8m5FMVp40OOFnCrl6e+GsPKqWIxfOcUxODar79YDnIl
wOqi7/hq8E2n21kmiS5OGJLtVVEThEn+fWz+xtYiYzLHkTO/hJo2SYCAqNyyFqfWAP9bUMnn3Gr+
aZ10JepZupiQAa52JHARtil2ibPBCgavBaJjqhHNWaQMrSDfTbJ+u71vi4boXJKibYBLdFVgDOJk
WOU2G9KQ6/5jrwVhKpw7xtzYJfp2mvxPk+uEhWBvdm6sXKwlr2ROb+JqoSQKXrpLVSQ1rzFrfBIn
z2/+wXjyY07XENDv+WX1iUZDKviWAMkCXE55JI3CGcCcmMlTUDqvdjnFKeYw9SWWl+YRHhvg1e06
9Prh0QIMKB2Ce5lzDM4y49v7vXiwiC1Q9kXnwHWuhU+mDFglT7lZNnGtlfHU+jSugQH+C0FwRd7x
dPPApMtNTWXKWNvCWvVDyl8zcPJv0aVJZJi04CO+LWvxAAFGBXhvdg3UVzSdKtK4DTbXqHfBcyP+
wmtFmfF/P6+oqEy8xGkHvCCd4YY9AW3rl9u/f75NV8rhgqgCSSjADVTEd8Vbt8tMIk+kmH55xX3g
RprM7q3J2fR1s7ktbFEDfPSZIK+Bqcoqf5ARkGYwAiAQPTDa2SLU64Pw1uZVGMtS4KzBs8HEMbV6
VbcsEKWss1Nj6yIM8ungJP7OZ3xrk25rs3RThGPYFrGNycuT9pRT45DkdF+3/Rr/4NLuoowGtmpk
F9HMNf/Us+BJgl2fZAYa6X100Qej8a3MXYxNRLCwGUrvT0uF9hdbjIIMhosD5AlAkfK2cb3v0gTF
jNOoPc6gooB9tc3vt49xyRtwcIcBe3SBS1ANSuGC4qQDTfHJ8ncm2CTo1gx2Vnd3W8rSMc4ZWUyO
Q/YcT8Hl3nkk0DC+1pYnFBB3ZSN3vW48T2KNYnHJDQaJOEgXMGwY1HfmpRiM2oKrHQTyJI1vASaQ
JOS3jlEI1PvauphtbIx/YTDO5SkHZFsdpyD1gcEQkXD+mObaO71kkeaMOhj2MGLoaihP3uH+lU46
v9N3jDw4x9vHsvh5YERAqgkfAG/X5X6BOrpDOOGn8Jt7sC9XYVFO0f9JhJoSR659SokPhG9GG3k3
DqV4NinpV6QsZlfhLaHjDQUAGCPF0cBtHyu9AkzEYdL7NiYD22tMk5Fjd/1+SJN010lq3JWNSADz
YfY2a0exhlda0nKkzVG6RSoZtkr5EaQrW9G4HbwdbYoA7PmaTsM+E8PKYpdODR6VCZZP3CnkDS5P
zZsoMyY5N6YlSTQiH9CvZSXWJMx/PzN1LapQms0gobAiX4RDuv+4UnjAyOOcAJC1deX7TlL71Ms1
cZr8JxG3a8NQZrVV30EUtOf2YdTor6inhJV3vMbAgFNnP/q8CUHyFHVAuuBtoNpjwM3IWSMkXjKj
5yIVA0fgamMuFMC+DVwT8N5FsrozUcWzupWtW/QAzyUpSjZhpA8xZIPwkHn7rEr3me1uWsm3LXPu
exCkhMIj9z6oBQKt+ZJlbgxWvNc24Suh/6KOwAWFI4sn8WoaqEe8juQ9XHt7qN8C0d8Dib6y1iUR
6HBAeQiOH/5RFN0pNTcvJGCi6Miir34ikwff64bPt5Vx6dFAg/7sNqGVHk1Vl8re5cDMjP6UngZ3
iCl5szmyr0+589g4XehpL7elzV9TdRMO0zxjDXgWS41XiT6RepBAzVluBkrWLthLEdzRVDyR1HoI
MGVn5Y1aqssinfCfROWyBVqN+jkHum3k9VNXSBplenU/dmCEHWT7MIAzSevccKw6EvoeSAC9po9v
L3rxIM9+guI6mXKcJjZJcGtUITi0qFwJM5e/D0/UQN3DAUro8gidzgIVkFHiHSMvpvg5aWusrUuW
fSa2/h8BimPhNGmj8QqnxuSIeYN5dtfq4qdlr5EtKGbEApcdWhzRZ4FSHZxeFV7UAHA2Fv1MO+b3
J0f0L2JiB+KkcRAUH8tOXolS1MJA236qNZweS7DpuOQ7xTjFJP3YU/UuBAl6JDoBfEXDq3Lw3jjp
pK+n5FBnMLpin2cfLLlfSVAMr5YMTlJgLNWha4/duOH+inVQVOvq+4p1aKqUU+Hi+/pvOTOFfMzE
XX1+Nk5nL+2ou7LJKnw+SzBsIbLXOr+XFOr8ABQPz625rkvfSA69+1CLcdfYqGzyk7DFijopdu3f
heCxRYkZzy7yH5cLyRJeSNNPEsRnT1pw14PVwG+NsEwPib0Gpl+UBY2agWSoM9rKbWSozGJ6ga1h
UfQpoOjRLk5FgwcP9AOmtwI2XdxBpPBnvnPUs1QfuSiFHoBoTzvkfNgUXG4KO/lCc+1XT8rdbTO5
KArVLPRFoJHkir4dPANtxmwdUw1qFqFL36zHjUkeBVsbrrcmaP77mdb1DsOEjAmCTHHPTHgMzV3u
NNHgrWQ8FLP5rhTAbZuo5oBQ64pjuLCb3g46jASYNHpXSP5ERmdfj2TliNQn7kqOohB9i4acJGjn
cRnBK03Z9575VdiaQGnJ6UljZpR79TavrW2j67vGWqN4WVJInBtSFMCBoWKovD/E0USGfCDYW9Mu
RHUffdJp2GtvAsTua0/E+5yAMw/i38WeCVMWm6OqnpujmxxI5rZbYdsERJDer4L77b2VdGxXFo0b
WSXTI80yiiLMKjLskeOF+YJGhUDs5mGPprWNN5r5L0a9L5ohH/zEBZ/jVD8mrinDYBTmo2NgPFIF
kvdtIzQn7HRPYiP1INJmXLwzNUEMMhFUXIqMvLhpmtwVdRU8yDFzo0CiAQztcUGUpXWyr/SkBWWm
nTzTjKMWNBrBQ0Dk9yIdAEvAaLx4aia+A7TWj9Ih7e/KzM6fR7erN0nWmJEv3eSpSsWfoWXwdNtW
hk4vq0jnbvesNXURVenogbEDE03GrG7uzBYjLjAY2B6HUIoHPgVdRIPRinKg67fE5WST20Tu0459
HbWGAihq4Ae70w8QbVahBGjikGRszhkDeNTVPd3ZkyyMyBr6Pw7zP+gigVYYKTvANWZ8DqqgV+Ul
kzokkDI9ii60nFNmfyzUf/++C9QYErYIUa9iIplPNJvQjXq0d2V7mNKVYs+VRcHPxw0HXhkxFyqQ
yjtT1LQMBmKKY+V8t5GJ3gbm1k1eb9vH63s+S0H6G3Ev+OuvAgKR9olZjpAyc1VXnwYeu/xBEPB7
xppmhH0Dqi0taqw+vC34ygmY5fozGwSQR2iJU+43MjSGk/YT5OJ6vPbV3cc/jw5oTD2cYfRXs04T
kblDVvXiyME1zLeM/fjw9+fuGcDPMP4FzdZKDn0kTjP5FmPHpH2xv5XlxyLBWbUuPq/sTpqOWY9G
CXakRchtFtOhjW8v4OoduZSg2tdcArbZC3CUu4l9X1f6p6HnPHSqfMVdXZQz18UQCc6uhfIumhiB
XWe2ZEe9ruLa/910gLKtHPaajPktOXt7Je+8bBI5OzZDBfxXFrqsiNJu5eVd0FhkqJEKBf0Eqnwq
DUFRuaw3kOg6oq8SL9Grnq84rlcXfqYdgB1BlgsKcJXrKls941zz4Xd3oT2dtlG3RsW0sFFIbgFS
MM+zuR4SZyV4RtoGZhjo7r77pyh+y/bTbb1a2KULEfPfz85C8zGxrTYmDd1/UT6FxQfzXPPNuPj+
vMSz79sjJiExB9/XPg0P+cctOtxstKDMfaXXJhdAQm20gkQ76Iy2IbqPnzS/Wtkg4+qY5xWAOhgt
0+DDQdva5QqmpDYxVAh2yR5kH5YezbYo1SX3fmtjpgzpMSbJ70WIaU9FlEs+bjPdrHapzjlybAVD
I3ljxBaTwcaZYChCrQzW2EGvnC/lJyohlIWSV1bVghy7oPxZchS6ynY8eZrxNJVVxLIPNlT9e6hn
W6I8da4+JJORMnL0GN3YPo1Y//O2Wi6uCOikeUgM6j9q3sssuOYWVMOcEffLGOhRIx9mINpUvATD
19uiFm8AMLXwxJA7gbzL8yW9zUB03INCn49vALt+KrV+e1vE4j3+T4TKf8gx2clpXdDoO/QxyD5r
biTY32zYmQjlBWJJWfE+16ECfhrK+ldL29jrjoJ9ZfYawnVxOXgeAOlCuHvF7eM1bgswS02OucEj
I7s3xz9N8uf2li0qwJkMxS4VYPF0rLwleCO0WII5yOh/5FUR1t3DYK3VWBcXhJcCQ0aQA71ybkxP
MPgMuOLa6MTE/KeX5rbU12rrS1LQg4ikPyaAeHBGLhXNGpkv/RQxuw8aLTLcOekOY5p3t/dtTYh1
KWQijNqzXcRgVAIcsP2jZsN3faAff8JxVf5bi3I8GgPjsV7OM2D8tzE95tOz/AsvYb6NqCKhnAWH
WrmX4PJwzWLA8JwOXYwR8H17Y+h4WDhrp79kAN4b5dDOCJCOOjLOtjAL0rMx6dDdDc7nzFihdFl6
PwzARABrBqnyFQ9B0Wtuw1qYsm4MnsFisyfMumcjjfXVotXi4aO1Ai+uB+JLtSwGY+oOXeLiPTS+
ufRX4u3psJJoWBSBehUCNYyEQAx+qV8UQ9saalZ4DdNdwoA52JC1tuNFESjJGqjvgexDrcejodUe
aGVph7rg9G4k1bBzuyHZZXW5lpydH8aLRAK8dg8Npog4kNi6ghcIf+jNJh+Ng9GOn9JAOmGbk69T
xj7BYoPjBYm1wTfWoHSLUmf6EpQv0fWs5tMyoEknMDAZh6KlG6LveDaETvkZzOHl9ID+hJXQbcGU
omcEFAiA4aKrVm1IcPyEaF0e6ECF/CGZF1YsCfugDS3voRzWjNx8K692FACwefz2TAOj3NpEH0e3
5ZlxSLM+QQ8i0ngj68QWHb0cQ3D4Zsw8Z2NLl4HWziPxh60fSBLnhCj2FSHyrFpn3uYgaNWnhBuH
zmgi3fxaVS8J1Vb2U620z+6PiTTXO1YdktReKcKB8mW1YRx880QnM2z7ezPXQ6BxuBeTZAMnOlij
un7XemVjUShG6gI+KHCEah2hSZBUE6J0DnaelpvBy11ME9LohpWNvpd6bcWtNN7SSVYo2VVTveua
Joumqal/g15liF2WG89BQaswKLw2BH6+2ZkVrb51gMl9yqpqApvsmD71ZUNCvFLmi1lO2dYg8Kz1
UUJRSzSaADb7bRhLuR+8wYx0ve22SIfJyCvGTsS5YPnGrXS61aZ02NTlaAHDHnQEMyoc65BMmvsJ
tCw8Ko3CeL199Atm9mJ/5r+fHT1pLJ3WduMcuGHFtbGleeRKuCdBdFvOgnVCMAloDYwGXnE1HBCt
HeRDZfgHx9/nxkOOaIBub4tYWMqFCMWdL+ASS5FDBBI6Fqa4Dfd0vPsgzHZWYqBdUEFARgzsJaqH
zSeQG/Ws8w9++sk29ryM8hSqQVcuy4I9uBCjOApNSSfUCSFGODJGttSwftM+HspDUaAbtvzm5yup
GBUGe7UwxQaAHUHL67zxD4kIoqnxI49jOmvCNg1oeRP5YI5bCzlq0/gxyE3r3t0+uyX1mHsdgOlA
SAENuVRDwOBIYWrCP5TMQWHZfUhY/dr7azCvJRsEOkIQVM2MlDPD7aUcWo126mmFf0jLPAqGTVLW
oUbxjqBR1KXfzfQ+s51Q/oWBvRCr+LAynXiV9pV/8PLXrtqhzSygH/cwLkQoHiybmMbaqfQPkuQ/
rTH90Q1sM8i1IGbpkp1voKKYraxzzyDYQGv4kot9OSfL9V1vbT6uD5gkj8ASI+1AZ6G8hx4zi7oY
Te9gmWZYmC8dexX+WkPl0lpAswqjgXzXdbSsw4x7dMDYTLuzNtkYRBb6AAr5vWYrq3nvrVZeITw9
SPaivxEYRlW90QXYZlwn3gGTtJvtwH0vKqape7NkQDejy6qvns20LfpUx7AZWL91koTseVYGu7GW
lIRYAN0mmmbd9ywr7zJSFFFreXxTODS955XI7l2GmVq9ZpvRZFrjN8cFlsgtCz3E2NYeUCn0BPLS
dziqMX1Gwtzh1QuIBt3fXOTlw+AIf4sQMd3WhY0MhceduG7BokaZNsaOz6otOJuGZ2Pi7G4MON4m
QGyfmxEjlDDSPg+L2tWeeNX6K77JwiHB3KI7B4eEvOSV1+BRG0znFjs6zgQv4U/alFtbe6hQuLmt
ckuCkKifySDQQQEYxaVpMCsPhzRBkGX8yMR9zn5WoIpu1rqB5guiqMK7lwc8MLrYETdfitFb0M/Y
k8GOvTnGSUDDXK4h3xdX8s5egcIAJp8p1mYyRKW76UiPmGxJQlcv9j7P3ixP22vFGv/uguHGcmam
jH9lKcsxx5KllYQs0ZlBGJQkiYpRS9BFlkwrt2jB/7+4RMoB2VOlTZqG61r2b3a1s+vHyrXCtr4v
plMvtx/WBqBb0fiOsQQofagtGXk69C48PPfQ8RyTPfYSzTQmCXvj5bacBXUAAwnQAdAF1LnVAhHo
yyvOa9s9oFU4osY/qOStuBJLEtCGZKEvEpRrV9ognZbzsSX+gUZVS8NgNVBaUAEkHEGXA4gDQH1q
t6JMWmBDcoq3GyP10pine93/i9M4FzFr/JmXagVpodmziNo4pST09Cjhj2s8Q4sbNTfvggfEvE5o
OIKPaELXMRvaedGSI19R36XPz4x3QLrg3ysPuDcZHruuhvoCUOqmzwS8Jrd1aSFivRggqDhRXdV4
HAib5OD7XVR03S8Y1DvQ9IQWRUBRFc3KqazJUy5kA5ritrYB0tBE+2xV9i4j7Z6YKMYnwX3eNCuV
qSU98+C44fmEV3CFXuY6r51hwOBZJzj02u+ufQSL1u0dXBMxn+GZnlGt7jypz7NtgyfLeBHNS77G
u7ykBjPYY86bwzarUG+bM7DMlgz8vUP5D9dQjQStx/72MpaKLxgPMhOJoxMQ6FTFzQUGvJ4yN0CN
zZ+MuamRGnuUCl0a8ozvtSq/r9HcljO+S4wUBju4c7Vm03rJFyHs3e0fs7hg1CTe87cgtldcuT6z
dECoBUAR1EDfIxdf6jpbebuXzs0HVTZoz2CB8LRenpvWVCWxMxOa6KAXIS/KbdnaA6igjb8RNDOa
A5kE6K+rFMQpWut9RgcoiCefWsPaGql4dqe1UBbkMfjFipuAAQD/CVJP0NYN8o5/DDqLPcwkzlvT
Z2In+uQL8rvTVgeiZB4v8TRYWrmdRiu5a9qu2EyJ424zWlcb3ynrGN2NIAopUoTEtvPTAmhmJ8aS
3GeT18ZNAsCOZiZy41qOvenlkO884vt92FYaZBVu8M3pc+8oskDGtM6BuIFDvROezjbF2FZh1Ygq
BolfHYnSyICXAYonw/CTB8EGdhc0wYDRHv4MDU5yNwaqs4o6NjrbrMiz+4ZYATqxpnE7lIMIrdbJ
Qm0QxrZGA8AuzWEgCa/7vU65F6KiPL35owfPtevT3VAxZ88NI4nAv+6F6FLTX2wPGe8JpUS3TkOv
0MdnPSHmneVMbxL/13PdBdlm8qZpV0v7m+eKH1Nqe1tz0NwHIvijrcudQJC70UpLHljmlztwX4vI
KvssHApLxzRPgsL+yLUHMokxEj6xQ78l44tewvkuBKmiquBJ7HoT/oC09iajqCi1Js3fnIxWcWvk
ety6Ocgt2tyOtNwaIoxFbZ41Zrk7W2uByPd1sgft7xCzClPP3a54DVK/N0IwN5sbJFGkGfVN60Yo
XgFBVRfI8BNGnry0YHHJhikcwIUYCmv6XY7ehEff0Dc9ui0PgVk1YZYifgAWs33uslzf2MMo4tGi
YmNKu3uoe2ZE0gVfROsm/7SVa74lvDPug8rrg2hMte57kxHDiTPNwlB2kbwFTZqB090JtjJo/8iu
G0IQGck/pNW+m32VPU0C8QsGjrCXdtR4iP46MK0kiRfldqNHGNCdfvWDLTXu++TTkPnBkWrS3U0O
qFkyILMeisxpYwL6iIgEwHvFeTs5j2nG5JOk+hR1bRGEY100sZnJ4o2aXnmcfAFlhCpldwNuTaj3
YORJJBijQc9RAJpfmQBsdZ6x1ZmOYcxV+s0WzR+vQjuz37ZWhKKE+ccuib+1JSE79Nr36P6w/Lit
7GI72HkRiybDrDTbQ/NiiZnYmkmKbVbW3T3LRJqHwMNlG7dutdjDS/xQO717j4IZFjpIBmZG8buv
knbX9RSMN5yxKKtr8ma6vdGEAe9QuyWgOrwDS+64k0WF7mdi0HuDa8He1BsnQi8PvZOJ4e/yGkyW
uQECy7KoQAzF6ySasp7eMasudt30p2vNiEJva5TYYssuxIrbsWDgfR0dOQjFMfYaTNWXxtebvKQy
p5ofK3sDyIi94jct2PaLzyuWUG+1jupJxREwJRi7zJ+5r99hCOBKJ8CCwb0QozwhCe1qUFc2/FhP
oZ/8U7AtLbZJ8vX2Y7gmRQmX2IjTCpKSHyft3inuNPs1rzeu/vFX6mItihtj2NQrmgAnwkBLXZQA
GtiP9WpH+bwjyhMFKTMwzESdESyNl+ee18CT6rbBj+CFErgBmf/LZMigCWcan9ocKVhcmJRsA4n5
0byVemwPAY8lQcP57V1d1sD/fomiIkGVawT9u/zoJbE1bjR9xdFd+76iGw2lACx5Oj+a48aNxyq+
/fMX/Gg0EQGIgxGycwZbOa6+TzWT9ziuoT7J9MlsX5L0iEHVDVlzXxYXciZpvmtn/q2dTUY9lR0/
2hr4FMMp+357JWvfn9X/7PuVxMgGUuESBVWGUeW2nUYpDOZtIQu5cWwXylVoAvQQdCqnPXZam9Qd
TlsKPF9DRLUfU5tgJrIR1qQLW/mr5isiF05oRkCibRLxEzqNFR8W7dQeGuTy5JDPbXKyaMuwzugW
//OfPGlA79T9ur3GeaOUuwWHGfMFwEuCq6UmDAfSWhWp6uRQDsHeAqtimA/1Pq8SOD7mWr5o4dQg
bJ69B58WW6oYpXy0/BzcA8mBkhgPT7HWMLT4fVRQgSGep2+rUKG24mbGGVpJpN1uzMo41SM62G5v
2MIrAYK1OSxEcQlFdkWzvSz1q6Bm7iEVO53tMr7R+rv/mwhFubuyTTUHXKiHNt9iwntoEi3MPtzW
g2QnurbR+gAtQ8Z43suzGyTgJxsWZbhBYYHJBXwlhl44Chzw3I+CxNbMsXP5+c5ErDemDu6OH4H6
48M9Vfj1QMdgmokJNL+nzuDVMH+3wHQxPDyyDnsPRdPx9fYhLC0AgRd6wgAOwRqU/ZGGRl06In1a
k6iikd+u3PS17yt6NBhFU8PwsKP3hdvbYW2AyYIhAT4YaWwo6jzKUblqBcGIUI8Bw1s4wT0LPqfD
Dz4NUeOh+tz8/IutOpOlbBX8eScLppodh+1of9L1l9ufX1wKiid4/JH6u8L/DD7mhrljzo+d8E5o
AcF/0cm8RXYrztZM/posRW0ZhjsXPUK04zy2KhoI/zph4HooG1dEZpqBl4fbX24vb8GgYHLEjKOZ
8wlXoCBNH4nVjJwfacZ2evI4svyeJd9uC1nStmCm8AO16zynRHGhEs8a9Q5O0dEOnh2J/uuV6z7v
i/KM+ABdzASBHhDRah7IDJjFkYfiR3CQhQNiyEb/aST9Jgk+jta6EKR4SGCH9X1R4OJbxi/f/5pp
dphUr07+0V7BudflbD3K9ZFZZWQsgyPGpn9yNPEUtRei+BA65FSv8ZssKMCFLOX6aH5B09Qw+bEt
jlay64oj63e3j39RBJCg792Ic7PbpTW2KW1ss8Dxp+xrY2/AeO3qK2q8qAFAaWEEo45We7Xg7YzS
zRAN4JamYrRCKjl9pRanL2XN9Li0Cn0lhboEJJj5n0GmB+fFvSoHaIKTxqEdPcKtwIANumX59Nuv
tXszy2OH0j9mrW8GlELCxAs2XaL/Tu1k5UcsbOzFb1DsRdagUjT6qEp1GEIZVZm/mclwEMH/Rex7
IWg2XGfP9VRP3E9yHf0lvvsoGnhPU+2vsfksWAnQ7MwsdUA8z+Tal0KyWshmamx6rNqojgDNuK2F
a59XFN1zx4GQxEW50MeciMj/8Refhyczs6uAiEZFzBhBW+kmqehRDnWPzjr22IPUZ2UNC2oOGr//
hChrAAV2afR9S496ebSs79S1dqYpI8P8dHsxi4qFKOD/kXZdS3LjyvKLGEFvXsl2Y8WekUYjvTBk
AVqADjRff5Ojc3e70YxGjDbinN2HiWU1XKFQlZW51IiWpJZkh9GpdNrFTuDdTN0eqRVka1QYi7UF
AaoSKw08HlLAkhEvhcRsV+do9LF+o3RPdEXL3dogkCAJYAIRsy0jqoc+AMVJ5mPBK1DsbwK2LVS1
2tUhnJiQtiytyrnoCpgI6i0BE+7m/csAXAg4S+EngAmQjh0ycSYnE6JkDiKt0jHCqduWTJGrWXln
gnLqXyOSd4bITp8NLiIAPMudNtbTW0271/ghL7719fdOKBBY66vyrznpjdnldUsyAnNM/5jQNPSM
vWMpklzry/KPDTneqNhY5joKznHh3uTeXlMsi2LGZKxGCaVtnwksy+gYkDYZD1M6Hmq93/pF/9Da
5VMz2DukyxWHf1kIKco5XSi5+sNrYJ1bkPzFo/aVWH2YJXFgxlk17Me2DoHg/U+bz5T2djBMvauX
mEQyaXumzTS0uZmggfGdMtoLJO9sXMtqnlwuQ5+MuD9hyGU/E3p0QVtYjYfrg1lznCebXEbxe8Q0
msagSN6SbZoeav4Q1GGtqt+v7ruFNha1bzChywDjDPIhLsSWslgr032SZ5vuL3ra/hDT/s+CdOMb
moXsP0BWscd4OHxBG4ciwaAaguRy3KnJfbCRZXGXf6gOgvzFxQLst4ty7YJ0cqS1brwKuWdXAyzI
tsN0PNbT5yp5f/SMOfrXxuKBTvYTKcqyG/0kjY2ARZWAFOjHtt/pMxqhf1/fVctkXJzIE0vSalhe
SwYoAiFOH7bdDHY4kACYhogylGla+k49wT/n5MSatDRB1rkWaTF3mndwjXBMFf5l9YycfF+6CIDu
dQpD8/GQNu6z5LufvbDcD0X+4/qkrZoBHTFymuCi1l3Jr9R979fePCLLXAbxQNkdS82wBiFcltuK
PO3q+rgOenzxunXRMXK+E5gop6LrgzRuhnJG/d/s7kWHYrmd9/xONAQlM7R2KaZx9QShi9wEVQGe
BXIaMGeQAdZRPo99Ond4tmlDaFeqF++qEbylARZEczE0e89HNhboh0eCK43t+nuWVEjQKcLZ1Wv6
xIC0GdB2DPLOxkzjlHgH5gNJHLjPDiXb65thfRxo44JM4fJ4kzZDWhQN6E7gbrJhp6PAWd38t+/L
/iadbTYluFvylxrVRBVPzOrPB3fYokuBJ7uco2+p16VNW6I2lH+2uz3Cs7/4+SfflzbwiKIjiLXw
rM3niIgjxvHfvi9Nvzm23PVpncX+sAnKrerJtXrU/TdZHSiTIjV+vktnR3gMjD3I8s4/TWeKxgr4
LPdzNeuKeZIMvdGPLy8VEFBgtnC3nBsqRojGUA3ynURHV4Qz909GOUUWQliwNG6uz5l0Mv5nywFZ
F97+gGxLg/KRZ+h1DXRxYER68Cb7Y2qXG8+qfl43I/muCzPSAcxHHzmNFoxqjpuElJgRQSNNTbRt
DiBCqapyqgYlReWGXmmjY2NQ3DU2tAPIg9Zh6irSZ9etIP1/vkw9iBfRugKaO03c+eCpbj4wFRuV
yoRUNQNz3P9MeM3BHPbtT0B/ri/MMvEnl760MCB4OB8Eb0oAEBeCwsICNI8aX0qonzalc7RQ+vHI
8NyaKqaH9e0NhhUkRdBbKaN0XVpwPwvG/NigXEIBGdpRN2z/Qq96AXzg1kLnNi5nyRkguzpofg1J
7EB7zWOffb4+b6uDAM8UyPs9UFbKvjJpnT5glOdHwU0IKiTihujOYeynvd+o3L7KlrRGY9WBD2lq
8yOo+8zxYA/gc0L75PsCzT874WRE0oTV1IcibYkReUmQhTUdN11j34vZv8nBxCmmWYV8XR0WUDhL
ScvBPyXXU/odn/SGFEcqbgtIl/MpajwNWgvvez//GRjKmNhwiC4uhBaJxTrXrMvi6I83Rnooous7
YfWMQtQeFTTQ24L48PwEebkLdXsKVuUm+KZrTxb/IbKX6yZWZwoIAAD2AXG+yCUmnLd9kWIEXRnN
zk1WgFvrMKvwmNL1/2eekJtxgUcG2MxZBnry0mDEKgRZ1qMrya8SMDOmOT/+YiAgdwHI1ceNIz/6
tSQN0tzLimM+RcyJyBwi9Ecn13UrKz4NTdsLtB2lRkhGSQOBrHeiA26QHY2+vsFoTWSauiasB+ep
Hf0Hr9JepmxWvTWlPMoyfWdWl0U8nT7oUboegRQ2pAwfWZLewnlEttM/t9X8G3DFbxrvd4wOimrR
yvYDrBSFSbQjoEFXXrWKO4Mo/Dw/+v5dAx66lty5UMC8PqOrRhZ2ZWj6okwsPz0IJJCd0gffdm3t
5/lRCx7TdH/dxMruA5k3qFCxPQC4lzPOvOuLCjxGuIgK5MuFKt2k+rx0Sv2q4rmZ4PNzGk7ktvbe
72RsIMNRuQVNJdRcJWfWCToV4JLKjp0VNVNUKWojaz//9PNS/NTzVmtH9PgeSbktsk+jp6K8XXEx
NjghAJVB4RGZWOnMEN9MzAB0XkdbBwiWEXDrUWQCQRoMRqnrK71qasECoLAA5Ld8M6flyGvTgyyd
Z9OwrsimNX/rIwlHs1ZYWnME6HHCuUBoC7CWFAciZ9XoFe3TY++wo1W4B72bo3wKIBnEta2ZpXsg
uF6uj27tqOBkY2gQhbmUhZkLSyBZAOFKMyviMTDvhrb5NEyqy3NtQ6CSAVe9UMhdXAmGybhvpxm0
nOsjmR8txaW28vmFuQUUHcteuOhFEDN6OaveHI9ms/O/pKqXoEzttzjLs++b586y9IfaQ5ZkPGrO
Te44O24/ose+bfzQKG9F8JE0r3MJVlR7c311lmMohbvInkBcA1AdqFPIUI6yCvgAcdThWIoClJI/
Cuuu1G6G6sCJ4q2+sveg/QIi+KWEdtm07JXCqnRChuPMjlp/N2V5yOevZhMjSaizWrFeK7sO1qA+
Bw+NaEpO01hlkQJiZ4kjelMftMyN28r5lHZie336VrYF9jS66PE2BcxNvr/H2pkdTXQCTlqEE30J
3sm2teyLMwPW+b4Igg7NiaIXx4aBnmRnz4r1X5mns+8vAzy5pNu66KARge/75XeibUZ965Gf1+do
ZeHPTCw/4cRElvgl8eZhGcJHfUjB1trB1Ty6erH1KwDj30mIdjFlUtzRJegUdsCFg4eOF04LvS8i
dfyCXd7Fjaqxd20DOFh5DzHHwkUnvXnToB/A1sCRvGmenb0hPr5/7k4/L713+163kxLY++NUhGW+
z7oNWh5aJ2rpvlax+K5tBQdpLkSILv4lP0MJiCdav2biaA2PRldu6vmFmCo9lJW7zl8ELhHUoI5y
oXJploAG2I3ZA2u1EYxHuIPDRclq8lWwlLWVwSMEuTtcrZfSSSA3zEydk/5IaRWm9o9Zca8pvi+v
PK80YY+k6I9d3BqbnG2ur/zaapz8fEta+cHiZU46/HwL+m3Z3TzetrUiRFtZCxAQLeRHBio2mKTz
g9m2o955pOiOqXGLu6WwDguVl6pV/K2MLV0xMANadHRxA04pA3OnvCgNozS7o2+LMBvGMKlfq+R7
Yr4Mxae8CV/oQbihF9Nfmh9Rd9cakUMO12fzcqh4xwHQCc11tHcYb62GJz6ItwGFWBftjjZ+Q2Hf
ZHQ7d98Ye3dUGoCAC7EOuq7RWierteE3oEWQBC2OqxfWDDm2ThHBXe66cwvSthhNztCeDgsL2WwH
yk7Ftlv9PrBcCAlsyC7JGHGt8mqmZ2Z7TF+Y9mtk366vw+Wuxs/H3LzthcsgwKyLRnA96xAMHuw0
YkVUive+m/DohCQfEPWLZMoFSZnIugk6c7UWu/tApGEpVKw2F1O0GEBNA2DEhcpB9pM8Ibpe2HkS
F/eMRLhf3jlF0ueXrXyyVeu6AuOhg8+TYmP0bZhpP4mjiMVUQ5BPPlhZ8y4BwiDprdBpQNZuKuKv
NQtgHMOhR9IRBEOShcBqiWaRPojZ9C3xtyVVYdYudhKm6dTAEnWcTJMLiffSRGsmQKFM3zUtYWGA
1tp7DrkexWytmVpAX8AIo6f+ogxUWdqY1SYLYtt4MHQGAqsiGt6t6Y3xgPfcxIaC5Db0D87HA01v
UITUXItTD8RwvSHYXVFpleJwrA0F6VkAUNG8j10shZOizPN+gOTN0e/Hox2QO2+w9kZbbN6/h8GH
jnc/wGzBhcpPGiCNPqRmEiMZGEMB4THThzCoHMUmu/DqmDMYQMsEqO3Mi8Q5N7mnlRZYDqwRjcLV
EDld+ohyHtpnK8UFsrafUcC0HfS7I4/mStutaAo7EXlAjlVV6c+FTuxPkFxQVdRUVqT3uTUbUzkI
So8bu/1htT+ur8rq19+8Lxq0wOIjfd0e6smtjYYcs2n0t4Hw3M1MqmR73craogTI/AFPv3A4yi/K
wEinvPOAZQ7M3+30beJfuf51rL6/2wqSpiAaxJEEqlRGkxYTCEE6v6BH32OoNkRdZ4a2wzZdpsrO
LCt7Fr4s2cQTS8usnjiaPgWbna5Dxrylyb0HyVdhTiBfF913qLHuMtN7Lrn58y9GB1yDhTyNedk4
NaSZa04JdhvYWqIU6e3c2evTQ+qpQCEyzhnJK4zuxJK0rzmYFVqQBpFjN+bmBnRjRZShTWHb2prz
nGrmELYTz6LUqIDg0B1+xzigYuAitLbIwDcqr76yeTBcMPGA5BBKOnIqLMjyCv3QLTmywInq6glY
PLT8f7GC39cneMUPLtgUUL0AenlZujbA+GSMTkeOhpuQCATdxt4MehJVPFXxiyyn6mL/nJiSZhj4
UTcQfCLHeRKxNk0VqNbRaGqiM7xo5mgug3Cehw2UzxQA2dWNC2yMvXQYIlMt+foyAyJmsDUtzh3g
yOaU/0bWfElngsPCedGn/qsPIez3Ry/QOMWmQncWKsAyT8ZYZ1U52JwcU6velwPf6mW9Sbzy/U4G
ZpCQw4sCCRIZOsuZVdq1S8mxGCeUgKbWeMwno9729TRFeZn6intzbRGXwiZqCkvPk4yWRDcbqHVn
ODXfC9rbEs/OnUsm9ij6B23cZvW2MjhqhPWo6qRb26i4chYNMYCoERmce59KzJVJC4McrSrZ0ynN
w9qdtxC9UUzoup2lE3oxc6G9lPj5gLAZHsd0dijXND2gwYfrZ27tbC9a2f9vYvn7iSNFXIZKW07o
sW7KsCY/Wu8hAAdC8PG6mZVbDvP1rxkp8uyQddBGrmGpQIQTjkX+TeQqvdXV2QI45G1FQBwtvcIK
Xx8s4fvwmn4HLo6HBhLTZU8V4c3qSE6smOcTVtdF30MoCGvPmgkYoaa4qXxITV+fL9VYJDfRJuh2
FFOCsZAgDydL3wqGR3KH6sB1Q+vDgSwxvDuK23JK1gapN9Kly/qPwXHQkS2jrcLlrY3FRL4HVwjw
gBfhbY1SKigchiT2ERuGRluVWzpMkMUyVeQEa4MBMA819GUsyDCfr43rcZ+mXoVHIKHPpe3GEzEV
Pmd1MEBXATqHl8FFEE3BEEK0jiVx2UzBprWnn4M1kbsA4If3JoKW5CXmDagQvNcugAd5UoN2iNMk
btuijiyzcfbMIBFiUR65ha/CUa8NDJHEQqOLqsNFU2IzFsLqGzjvZtx1ZR267kGgGnB9t6mMLAt4
4m1mW+usqV5uiCDM3ce8ecjF7v0mwBkHqiZ0nzgX/RvWyHIXTbzwmcnW/ZbkO+fXfzMghQ4T3lam
jRL6sc+hH1kmbQ2qABc8rz16wf6bKeme8SYtdxKGsehwll6xt51fOrv5Cxs4l9DxhnoAVG3Ol6Qc
KsdkNQISitu6uDPbY/sXiY0l3vnHhHTHcGE55cxdLU7QxJb1yDARBSpo7RY7tSBdLy5pDJOMGMSc
79CLGqUz31ZJFVmqnoa1kOPUkLT4sz/Ppllj8csA7My3XDwGxW1rhbYfpgX+9xeXDVRdEAJCPh6c
kdLMVZaPcrOGcZUhq6tNNqpyAmse843bAFo6S+Atrb6ZaM1cTy0MsJ8G/6Gq/y7/uRxmw+uDQGvJ
OF1EhEPvCBvXMHIBXNsks/lYdJ9YqpKLWCb9wgo4LuH3QW4ApdrzLdxjxbs0rRBTV7wUYVLo7p6A
6D6aJq3FfqDTvkjFgF6BwS8VHTurE7hAEUDoj65UGRDi5HrRGW6hQX0BzwaQ1TqZ4oZenUO83ANA
gCzvItjMM9x0Q5NrMffc8jgyCB0VGbMOZZsUCt+5doxA4wnAI0QxEG5K/gaqGLwSfNZiZ3Q2g/5q
u2KT5uCjV63Y6qyB1hUXDZ4KF5QabcdmH6pIWmzRrSc2VIUXVn1fOjetmCnadDotDsi914Ze/em6
01R9X/I3FncQA3jLsQGGW6BP0P9y3YCxuqdPZkhyNE3SBmCLgIXUjyB3YaRh9qL9sI7aD+Pt/0Lb
oBG++W3xcErDxDokz9d/weq2A/mChVDAAFGMFE1rqQ+pgETAafdbWkAuALpCiu22YgLpThC3wD0A
bSfLipizgV5ti/rx1JsbbZ6iZLY+sOHn9YEsayF5hzMrUsA+VKioTbbmxYxaL2VQ7thI4jRAlYOU
wy87HRQxzqo9xB1AWaKBFPv73BvVupd0jcv8OHFAKtazgyPyEMQCIJdorBuzQ231+gBXNiMewGi2
AQ8D5EQu1EQ8NKhR2vixlw3fJrAp6lP9+bqJtZUCRATIPQTWwPBJz5EafrzzZ7A1esmDSZ+t6YOo
FUWotWnDTbQE1YCiXOCt2mSYJzCIBrGrsSysCuNRo+0Y9nb52fES6I/a2c31QclUpkuaDdP2r8ll
Yk+i0da06qROU3RE9cNeK9o9cdiWlv7jANilQSFBn/l7mnUvvWg/6PO4HXjx5E70PjOLG4c2NxNX
vS5lFYE/v8lCHR7dei7eGNLuaUc6WwHB+8IayDPXUtBP59tMlLddMm9GwX8ZBD+uroYNmHcVJ2XF
54BkD3EzOqkQPMtpjRGmkkWoNbb6otvbbtJFnVnwPW2gKNSXNbvnNPueQT5EsYMvgVbLSuDLoPlb
tFTkiycr0ADpJloQG1Vv389IYh7GttQf0lpz7kXtZHs25vS+b0b+VI6Nvu2Abbsxyu6XYkus7kIf
qSSklaDsIkNIR9dL0V2EOp+bWg7ke1s7JDMf7vNsMg6pl4uvZV3koTsk/Yempc191WTBpqob+yNU
CdmGsKyKEj7WewPLOIa00eqHqib56/UfurpUJ79TOpC9wS1rSJMgBp6DRnSR7mAIsT910wCW9M6l
+6EF/WRAmWqt1lwBumz/mSHp0Bj1gIxBnyZxN1kbn94W7rTRVAXvlUAElCX/Gll+xMnJHOmQuMUI
I2UReuaW+jsmotlTvBrWHCcAAe4CDcBjW8595J7TawMlQdxY9i4QzW5MVSnR9dn6x4SMRxkAdakQ
+/rxMOcvJSDdBsC9w6AMgdfsuIDWocaDbpULZpRq8DXX7WgQC/JEWiQ9R3tH+l/XN93afMH/o896
gXNdoDkzs7cLyAsEcZWhAJAHCAqerltYW/dTC9LmcudWN5McFth84P6hdr+XPyxVA+Ha2QHVNw44
sl5Q/ZMiGy+oKqcpAj/WmRc16OnOgq9G/3M2yy3OS+SpJDpW1wapIrQtod8SWtrnmzkL7CTJBj2I
ITPibN1CcAQ7TXBD0WKgeC++lQ/kYAcI+H9smee2SmSneGMMQTza/i+HBvd16z7YwfTAoAaYUec4
tOk3NzFDKFMeWifYTMKMR89URHar6wjlPiAw0YSIfNL5zxC01aZ2mrBTegtsjXZhOT/yZmIhepHK
HzOYchV3ucrg4tdPHEaWNfYcODM2zqcZTDzM/pbqYX24vjvfwpyL2QULHcoNLvaO3EtXkbTLszQP
4rb3hhv0bbzM3DSiKRmLB5Agsa3e5tOmqV3nk5sU1k1RzmhTnAseCfQmxCkV1WZOfXGgc9nvbV43
u9bqRQQytSEKgPncDTlNNkzU5j0uFwa644AqBrF2wy0wPxfZeNPAKKSZ6rSpa8CrG+dWtrfcg+Mc
HL3eQqUtLMTm+oStrcqpreUknqyKMaQ1egICoGaYx598o0gO/UToT5+yDioCtUrqbs1BgcYfyT+8
X4Frl4InjYG6MzXLJB6HnfGV54omltXPIxODlz4gB44cHzkaLyrWAqDj53dubOSKxuC1si94c4CZ
WJD5qNRLjsJvR0Pw0k5iLSXTs8u6/H7y/CwcEDpFVkO/iTlxH6CI6sW+V/nfJ03XSVjqhjh65Xup
gt4iUQ9d1mh4R+oeb5nzxetIUs31kra3IIzpRLmK0WXNDSPYR0+avXCDyqiX2WdZ59QUiUeNfa2T
4aXi1bZjY9h66FVsSv47TVTA+lWbqC2DOwwVpwsAuifMquMdNuSg3S+U6fZnXpeRJvAu/FbrVJHB
X3P8UHnUUXVF3gaMSOczyFHlIF6Co2bN8Wz+yJAoQHeS4oytbsoTI5LH1xmYPVooSsZ6l4eMlqEq
Z79mwAc0yQ2QFVrAVuejqLKhs/oUsdi0NawbnykmSfX55e8nPqI3eo6YCIeKjtZvP/U+oKK2ue6G
1tbhdATL309M1MOQJSWBCciKBs4tGfZ2rzi7qlFIF54X5HTmBiapfdTFMxjJ/tsIJKcNyt408zwC
x6brt6RNvs6V/ujpviKZqZooyV/TpGqdCYRtYO/aJ9Ym6aMxUzz1Vk3Ao6BCA17Ki4xw0FZWRYQX
xJO/8bWD8FFDU8QCq2txYkIaRYUuyq5tYYLiFWQBJaMYwtqthtISLpjA8j2UmM63U5m72TgKASei
7xOC7P+umb/WhQK1vGoFYoLolwTu5oLA0crKoPL0GpdBH1HQG4ftc9mpwsXlp8oBDdCT/xiRLswe
vlAAF5jETVU9UpuHdW49iHF8RuzchbWPGL+fy1/9PG5IDyEObjxd39hr0cjJD5AvmXFJpHYNfkBZ
IelDIBZXOffQdXkuCARSfecv6urg+IROKErEoCiWq11ZDjIvsKUHcZeG6IIHA46lEqNd3X4g1wNF
jIXsn8zjB83iFp2JeJo31NsVDjqQ3FaxA9euMXQLIkGE6wUwImkHzmYKMAVeaHGTugUyEpn1CXVd
c6d7nXFL+rw7IFuYbUSNhtvr67VsiIsNAx4BECKAdRF51fO9bxVeVlIffq4S2Suqbkc7szZ8RL9Y
zrbBBP0QzZvDqs0Unmn1NCxKMbi6IXLtScFI21mz5fUzKvv5JA6FZiFMQFy9H11Nj5Asb3bXx7lq
D6134DAEIB615PNxGh1isSxFGi61PpL0Nw0eC/Kx4Z+uW1nb/QG0LdB5B5xNICcgPISrRTGYPkjt
uq2B0GdgHwb2KauR8DcUwavClpyJEIucggZ2Q+Tzvxfk0wDtS2SKKHQd6y/XR7V2AE5GJe9Ok+iD
KwZYEubG8KNG4bRUnzfPlwZapxCUwrM+zvxvQ/367p5SpCKDtzYC3FCIEKXbQ8sLZCkTFxmbPCR5
KIbt38zO0qbw5/uSywUXFqRANXzfqF4TcNWnUMO8bmHtiv13BEgHnU8QMXwyDNz3we33COUfJ9nq
yc11E6sJ21Mbkh9oRs/CO3LJoejkhuXGxky7WzybPrVMe/KD4c4AJaMBWbAN68xXHXLq13/Amh86
tS9tgqa1UHbFzRmLjoeF/6mc9wF4qIV4hCZJSIfjMP28bvHtWpddX4CM/EITDfiPLsXBCbxB2lWF
H2t6nYo9b9AsR9icPvVNYv8M8Oz8YGQCyWGeJvShgyDVvm2SDPWSvA8Jp69iGvIDWgDqDy7y2FvB
s/lDSZNxQwv6mZHS2WvMbZCpGcb3xxKosYL6D23/S1OstKdLv7fdKbHxbByQ8Coftwz/8FT4u5WD
icLx0pOxtCxf5NX0CXzgghpePEQ6efWLr9cXYGVbL5qmyJtjKDg9Ugw8N+4EKhZUCznhz06afpsc
vQ1bvTxct7MyDEhJ/LvOy99PXgtNy9CDB+7l2OlvBx72ieJqWXXECz8e2i0B+JebcEQdQFEOUmj4
fr1DbRKShlY4s71dsg1orRQHZXU0J9akpccTGhAPkftxXt5m+Q14rP5itsCHAVY8dIU6sjgGZVZt
iKLy4zqwbpKm/SQs/8d1E2t3MR6e/5hY/n6yIK05NU0N5uLYTnioFz+Q2Irs5K4bP163s7LBIEWC
DQwgCdgK5NIb6TNGnRpDQbE4iwrX0fZNVo1bHmiFwn+u7gE0EkCGAxsADSznQ8osXAMoHPmxydsH
3pc7JENuRUGf5qm4EeO7WaaWO80HS/+CUVlkgM7NEYg7FxQqLcj03jTZQfmMWP77C9eI9ACIUVDN
h485/z6EEcG93TWIR/sp/zWhXBsxrwyKcNQHbW90gXk7owwyA2CMDVijv/VQ5cCZhHVmTCFtuRaC
1kdXRDyr6wk0MBpLHfw0mfe0gOi8K1xUlGfT3iXduHP5ptGerm+a1fMFKV101cHFXmhIax5kBLO2
CGLP78PHjvfvP1+4wReQDNJWaJOVwoXS7kStNwim9K8ZMD8qpoG1ixzEViAKhF+FGoXc2wGtRLM1
5gBXgzF+cDL60wKznltkGz/VPtICwGavbLemJ57qyrpns4pKYa3gDegWRDxRVjI9dKCf7x1T5GPN
mQt4huuHnvVgFVnUds95ucCexa52uohWXqR7ipfMilc5s2ue253NkXCt8GHXm74HbHrlhn8YbZA9
ddAweN8qgkZ2YXnC+wX4Z0AOZBzfHIxWYvtlCtGA3+PQhpN4vb4NpXjowoB0OQJV72TQKgNPreWG
VINSaecbG5F2ceXSu1bzH3u7A87BVcyinLP+n+EALYWgLgOvk+RaxoZlWlloNLZ8kORBhXU2yn0r
RDRULJr5LjdvC5JuunKXWXf+oKjgSn70j3VkzFHlxqP04vTNhgHdXrCKxIH+OEIbM8kjhsy59nEi
qqzPuqkFm4C9ihMjHcSKZFwI3qfx4N5xM+rYhpE9dTfOO8uT/xvTP4YCKXy3vVQfs5SncWLdecYL
RwV/1llYknvT/u0xhf+Sz9+FOen81U6Z5U6FnTMFz0U1oTWIgTv3k8tvdesnukHK7DC8k+PgwqZ0
9ghzTZ/pkA8CEd6+9u/N2gnb7sEJFJ0HknO+sCNtTmiP6tSqarBSO9vBf6nHn9dP3RI8ndx7F99f
7J9EJnbmeH5tYhwNWl17boaQUwOeEVXVQLuBmNqGNlxFgSXdahc2pbuWTAFYwkCBGzvugYLAF836
1ub6sJR7Qoq4qtru9bTEvDnz/KHy0w2pnGNrpbcebzclqHe5ru9RxDoY46SwverIEN4HiCXRkiKr
01U1YzraoeHIqjbyqnviQRAtzukztGJ3fvKdTQoXsjqfqM2g3xCw/YsLcChdk6ZlCupoYuwY6kBD
mW0Mlvy6PqfLVrjYKuiKRhoOBEjIPZ5vlTHrbOFX8FRFxqMh+Mbfz06NK+bEgLTXucHE7JJF2UMr
P4+DG5Yu+X59DKvb/cSEtN19DTxkZQUTjjOFVvrkz/6eQAOadUcje7FHFTGadEX/2eon9qStnuXe
TFqGOavNY5V8pIMWDsGub83w+rhW1wbwajwxECEj4Xe+NjQRAD6PIo2zHrLJYaLqU1zdYiffl9Ze
07tsCnR8v/cjMjzFDlexOq6NAMTuS4CBwgfaPM9H0NIS227yMILU3bJkw/V2c32O1sZwakEaA/SV
e5pPYFhP6j4KMBDb4vtKPF23snbJIozGs1j3A9CtSo5n7rmXddUiVaBXodn022n4opE2nG0rytub
68bWJ+1fY1LMhJjTAqcKjLmlv2vSD5rfb//CAtpEgckC0c1FRqSredCg0xhhXxaEZR9qbvMXWxcq
a/9YkJaFpwV6tUZw0n8M5k+Z93L9968dQGtpC0L1GoUMOeZJPMEp6WYoIoZMO0zoQXKiUSiWYc2r
AIaCLDhwSxB3lBzXbAukw6YKkkHlL17COUKxmoPaMceJr0hoqfjXV/cYOlFR/AHEFqn387MCop4h
9QbYm7CxkvorN+wo81+ZYe8n98v1CVzdYqBdACwPATIYcM5tsX6wnLEaaVwbr91dr8pJrq4P8i76
0kaBr0tTVyeWVhQ5Pu+Calnrxs1se1GfpFGtAtGvLRJe0ojxAWUwEAKfD6SeTNCDIe8ZmwI8Z0MW
ZdpDxe54M4Aj3X6k9J2ogzffj/cuWp90PAvRQnRusJ98UddJlcas2oAcStUpaq4OaKGMRFOVjb4a
KcoG/D9JSpblcTb1+maqC3NbkNkI4WLF1hqHecNTAuiNnn02rJl9FZVehtRJaghaoTJQEjFHg9MZ
wNlmw1ZjfhBWRstDjU/Dh9TlQziTgoRJYPyEGgKDWDUH7C8fkbHUAqQi0BSzKbTe/yJ4MsfXd53k
qxeqIhDF4V/gLvZQxJK8aD1YXaKV/fDY1xB/1x8b+6s9q7gclwU4CWjejAQgDwU3zhtz3LL1T2Jf
P3N4jz6k6TFrNI6bTR+jqdHBPYGjPtzSjmmfc3TEP1luWd/ZGlcGwmtna2HFAy8PHCAwX+c/gGdd
D+L5NI81SiFcXzGgsp1U4V+lqfyzDU+MSFPJxkKrQQyRx/B/dQ78DhQhB0vhAVUjkS6iyWsgpo5n
WAzRX383jvvr22H183hPAvGHx+sFu59VBf3IaZPHPcQNbvXa4eE4ayr53zVfZKOPHJAO5LYv9EDt
qbHJWJE8rvXsVi80cHxVWzOZwpm/k87iz6KgYwjoXdTwL+gsPH+RAKJQGtZtPh1Gt2D7tE68UPd4
erg+d2/V+pNt/mbLA2cSsMLoVrvAPKPg7eaFZhcx7UZr48w45yWKXx8g3DBGgvqDH/oWylslOgK2
7Zy0oTG2/ium+os+dVWkC5tt2rIWNx6oCbF3xByCsQVymXrQPOLObTaWrrWboGuG1yJl+V3aNNOt
bRlNONM039kVnniBz+g+mXSRhPbQ2B9AEPpFFxO9C0ZRbpDisaGDlvqhbvf+g28ONJopUlsl4psI
QrqvUO8cn8AyPEP3rX9FKurbpE/5k0Fyus1MO7ibfDffdsDblY6HZ96Uf0cTEdl3cyYOhi14WE2z
Gbrm+CwoMshoFTfvR89Jwk4Hln0u7MehJu5hYJ4TdgODFyjKNOxE8UUPpq8USiFRSqp5R4GCHz/6
85HFThB23l6IdNrlUJ9kczWHFEDpzWCHrh7mrQgpCLYZcaKE2aFAe9KeByUoMNu23lsMrLuFXdGQ
WQWLWrPzb/0O/q7m5rDLOKv/xhUES21YB7eE78jA2Z4Vc58LPH7BY4XYFAQn9mcmFK57LTg5NbJc
WydelfWF2YK8AAJwIEdwXePFLILtXE6baoB2h1D15xpr/g1yRihpAi6LzivJHnhmLbcrOmgBmZ0I
qzQZ4gB4zBvmBskdw/aODDqNW08zgzuj1+lzWyPRHnF9HB6SInV3Vp0Vt+ibqPcdKVSagqu/bukb
B2U5FIxlPC+kt8bg/0i7siY5cWb7i4hgk4BXqLWXaqoXd9svhN22ETsCxPbr78EzcadKRRRR/iYm
Yh46hixJKSmVefKcwYFUTu+MXqqiPqZa2zB5W9jj5zfZny0OkgW8NrDH7Yv24TQPIPFc4WkTmTSF
zkvZvSJI/EzR8OZWjUmfwky0Ww13zQOli3Rp0hinexQ9VYhDdUAUL5tQsPlqO+jC5iBovhPW8FI5
ltfZwY2FwH8OsolMAqUKcFjJWJMS7PtmA1FrXxveFS8JFiZxLp6amA/+/bwML0k1ZpKR4fNDdMf7
u4BsLLJpy7URfebRAmRUmrI/Q0HFAkp2yBKBa0yKDWv0QIu0zVJITQJaboWP6MkD8dVSX+XcjWbj
jYD98WfXS9cyyoGhJpwm9Q0SujT/kTfmihVko4iFS0YmY/1nQCeWpF1I1TgLSCdgiYZPsehUVyj6
PugqjwyRZ+rxKqlT16m7nWGN685pDkw33inrPWMod02arZROXwHmelsF7d/fhRgP2F8QusloOaar
aMsMutSvrE/T/OaIX6T8dX3zzR144DX9fxNSgJUb2sDLeEj9bPje1C+h86SXmyB5DsEQct3SrNec
WJImOQ3NiOkcgyHm4DrZvunfakd4143M+wxGM8VAl7S69QhF6hSqyr6KBHrQt56FXE9k7QtrCQYl
xd//rs1/lqT4W6FqFQUFLHXCVD2nHisvjkbjTg/iaBMYuJ+iQmcAnuB2BK1YuzDQmXVDYXUipYaU
sHXBg5MFQUmomSV+TbTS1Vv6MAbxPsjJjsdQGzOXhKq1y/FOAu1oqJ7a3CBeIT2lA8OJRqcN+0MU
6m6e9PeUvSuWtonrAyQnlSBb1+wD2ArX4r87s/Mi9a6sPm3jBW8HwO4pWHmjJ81eAiJdnnuICSng
/RrYc50LMDCIHRUGxPRwyLX3NinXlH8MkQH98V9jbd6VSw1yl9OO6Z5edlOfCFSJpKOv5zRRFFMd
DmX03GU/ePY1dXBlaclK1b5fd+WZCT81RaQXMmAEVUGhp3SAsJLrRBsnXidl5trWmwghD7Dq+ea6
wct3ijNlMKdcE/CQINQ4j320VNFZTBjYro1NDFKIhVtj9vMIdFFJRwXvIs9UQqN+GEg6HiAetCq0
38YSY4JcS8eWxAAm3YGpGInEhbQ4aUE4srPKcBD9k4luDEvfK8N7ZR+SZlObfmb+SrvjQG5kn5bN
/qnmnMSMJeQWSZnE46HoPeo8M2Wpen15qIEXCo2LYMIF/OqCNriNSMrKOIufkqbyTH6PZhCkf7dK
9eW6A2h/bu7z19a5JemMpnQQePPE8VMAqU3X0BK+IZ36wwgrQPygaewmY0E/KtuK91lamvvEBKZD
GAr7lgdj9cOyOHcrgp+n9la9aSaFbbQpD5tMrb/gzUgOQDSDpiVK6BqNfNZbGIQ/E2ERAcYgEnyO
jjp4jPT1xk65+DAi6zUWhe6VNc1BDmC2r5nWx/06jJ3oqSp0/XfUhW29o3gO3Oejwt+UtuJeKaiz
sbvAfoiysn/mWVYhL6Q0R2YrX5iVOMdeV9BsmhbqNh16pInCPGGHLqTVFrVfgu6n2jTWVlaWttei
X3Df1onlWZQpeGyKElSfehi6LVi8tkabQG9bKGBPD01jU9aBuM9Yj2ZPjVRuyNvxzqRduDcL3APx
2LCtAodxU8RV6xqY4E2bcn0VNqAF1hDVo8CSZXvdHBD1oonC040odFwBAo+PLs+UJxZXA3dJR9of
nd2ld+q4sSvxO3Cq7yaExbtI2Y1AhFtRkT2zmFb3tdoemdKY27znYh/Tol+zAt0MDYtUvOT44LWl
2XhWFZCnoC2rg0BZ8CsBwv1nYXX9Jurj9sV0FOV+dPjoDUZjfeN0KtRETfZEqqHagu8rxgprIBDR
BsK+VUKzjwXuxwPEWn+OBDQcwIqrHtosok1WcsBZHEDzx4gUnmMF3R3qPx3q+Fmw65hT4hEbWWtd
70COXOi9p2lJvNfTGBz40Mvwql7/IQpoZBjBMK5GYrMVArPGU/KVsLw3NdLQKtcnzyoEC9/GorKf
E72IH9mAXHaB2tN9boXaUxuk9jYKqgyIEFGtSy0s33kmxHawUwvYM+ABrTQgj5oRRl7UMOFCLrKH
cEZdekIdEy9FDdjVSGrdpSQ3vquDofwGgWrqOzFAQoBpmfsqSwRoA9V8GwkVk91lihvbXbxGsk5Z
20PRbCxFa1c6qcWeBoV2p4ABbgvxgcKN0PznKiDv9HgNNJcex/qWmuiVizKbLJz7S8eLdGwCoFha
VZXETyAW3ujOB4+2oE5YBc7n9ePFmrnRkO7HqaOheQc36BQhnhyUSLOFfZL30VNvMPqdE/QyQA+b
1HeBQQX2ABJWwgQvugUBph0uEuqOne6sSsqrO0tLHBcS98qqbr8h2whWa0d57Ks483TxtTRVN+dW
s0aj3Oh2YzP6LFO7H3YNj9FptKkbkLnX6JT2uNqZTzleSlu7wcs67mgHTrSsXvEqLR6hk2I8o2LE
t4o+Bps2MPmq18fOj4SirMo6fYcuVLWLCDIjihlbq1a03Yo6gm7jrBQ/RJPmm4w6n0Ne1tj+yLpC
wwpcZU5gPA4c6anKsTc6EfWzOozdGoQCHOSCCW1fOKRbd+A+pusqaX5nteHcmxUx8MRQxbalWYUo
QKmYl6VwiB7dlUA8qHiJBEbrWnXU/G4izXTVuO22Qa2WO5ak8ZqndfSUocfPy2vGj10+LGXyJe/5
5/2MNlJEobh3L+jGFYzfcgbRHLgD9QVRFPeIBTe5zgdXrZaUTiUP+mMMrV9g2kEHOPixpDIImJCd
DDLazcHKyKonymPV5X7Ya5kX2DYENtFIr+b2T71QFsLtmeAFexakJKAQADZCBg1rESQsSKuxJ5xy
hauyYaPkw1IVeSa4RLc+3mKIjlDlkctJehCWSTGM7EkHu0wLhuL1GK9Q6o/F6vpOnB3NiaHp7ycb
MYhiZcTpCUPtU2BGbp4txK5zoRhydABaoMAD4LCMSM2ZNhQgIWBP3BgPbGBvqejQdh93v8eoO4Jq
Gblb/ZGHKvrsu18l798WRjhFx1IkgyQLZtKcjpwLPQqrb2NTxFFwsMYCBF2MZs4WfAv2G4HaDlRI
WLiiTZ2CY5MMK9AJ8IcqS2swDHW134Kw+WvAmPZoGejeSEFt7o20DN8KzcrANwYPqLSw3wSB6uyq
wB43uCB+AwbLH7mT1nso1JQVMDtaukkIb5/zdKRHVjaBB1GB4aFjevWiAwK9opHVg0ZsStWOTtJ/
HbAqx2BorWMJeajfQWUXr6GKSOr65Mj4on+2Ed4vUNebKFTlXFSiBQRc3059MJ0XVdkhYnOjKl8F
4JEZ8hVT3qsuxJGzkFuVnmr/WIX8KTKJ0Im/YNoXCYcWsq3Wh0wrVwg6WjyOq9TLFaR3UuJsAVlm
2z5gL9dHO7erptSqbky1CgBAz529zuy6BZYqekoN67EIoHukQGVnsPidk6fbkAXH6/Zmfd9Eg+ZU
/sP7XH4pA0+bQQ7BwllRWsUDjZr+gSPDte6I0NdjTuI7zILa4qzUnSejoc69GJlyhwJzcGO37/Q0
QY/ifz9FgickgoyN1lL21EelV2T1nWOUz6PRL+SppDvgXzMoCAHMYeFlJ78cBYmtNiHsCaKdHm4q
t6ZvfEAJtnu+PrdzBxco1v7fkPQ+4QlXhkwz2ZNw3uORuylAp7dbICAoQAKJojQtI3kG7pTgjhNI
VWi9qxDVZUvVM2kb/JmsCSYE2gWIqV92YI8OOCxU+OOoIIK0Rzczc7dSFBdVsBWF1IDeL0Ds5ixO
aqMgtkAV8kLDLBuQNo7qEssDvPX9xKT5MBJ1XGs5dw6spLg51bRmL2OjL/XCzW0GtOKCehqslvqU
qTrffenQJqoNXsGDrvEBQpqG/pYZRH229DHbOxxYL4p6yz3D+boJY1ypjEfOBtSE4e+bFxbFV2CK
kFBGA6tcPtJAp9iFYjAOZZreRVlxt5RFnvHNiSMWUjgWmFyRrj0fqc7zJAlBOHHIHzTylKc3Y2mx
mU8+LwXPWaf0UW0o9NBABzvdofp5fX4u07Pn35/2+ElMULRmqgHvZx2Q/83bn4rzG8TK103oM5fy
pHEHHwQRExh1pTEAhGdCyyWih9JKk8ClkWLVLo9Ezr2IdhaHzKJRHKf847DlESDeqMyWd0oAjGNd
hSCwAS0g1neTtFZxjBUNrOwohH1PeD585RECKxdhJxL2GlmCQkqL+8/dhd0D2R40jcGfz2cnceKx
UzjurnaoXJbQF4Ayftw2OyB8gaCBijYgGzgsMEhJNsokzEIttfJjAO7DFboV2LYcIrTyRHRQ3D4Y
oECYFPaaC/Vr3CYZmrDoUWVxupp4910tz5U9rzW2ynL7Bc0sycoQYbxSsrG5b0PxZkGTcSGnL7cf
XPxmyWs0PUP+OSP5sTQBRxTKu9Ow+4Br744SbSqj9aY8kmP2OzsjD3FQgM5A31+ft4ulkaZNunwG
J0hqsHPkR3X8qih3BqRL/jcD0qVDWtarbBqj+EIgYJcsfH5a1pNI9Z8pxKUJnNU0Ejnqh1hY1pSm
lh8nhmkyPpbZs4CdvxjDiRHpcKpiO20iFUbwXh6ox5Zg40uDkHw3KkqUQqZBmDayXCvIj+jxwjxJ
cdzFPEmuVgCSZoPGLT9m3bdY7M0/wiYPJis2urJU3Pkz6dcWRXIq28mARKgMjGf4Viv3ASmRVfqS
98LNwKDtPKmkQEr5d6tam6j4iMPN9eWaxnLNvORyvV6YqRrAfEdcy9il8V2arMZuISM/awU9vWin
wRMNNEnnhxo0WgOednZ+HKFvpHtauUWnNLHW18cy6xoGGh8hqDnFPNJUglY01HuB7VNna13bOHxT
1Avx5+wRcGJCmq5xLGwAb2h+ZNZb0n51lrD9cxMFvBPVkOWYebmwpKw50+riSKIns98a3tijNXXh
gp/zb6hjgpAL5I7Tq/V8NRyWhujwxCBK+6kd7wOIXMXFF9BeAGK0sJWkgPDPVkJV3QTKGx1juKrO
TZlCN3IzcYqj1TtuWIRQOH4Nu7t6+CyaXUYWGsf//HLZm6dC5RRXoy4rPw848v0jkuP5MQ3w6KNd
qbdeDA7IHX4b2AN6FcAjIhJvzHO26Q27Bm0FlG/Rh0/dQFHSnaPYmstiXCl2l7E7Cn5cvKzt1MPj
K/UUVkIiHujY8rUuSfei0TFcx7FjQRMYallqzV9JzJO1WTc/yJCKVzSsWa85BUNLrtv9vtciy4tI
nXPkBexiJUKn+6yiuAF2kwcAJSNr1zctHv3lmL9melcvJX4u/RdpH2h7gfsX+xBh3vl6gEthCIdK
qH7efwmyr1m4BKW43IPnBqTjv4g0uxyRhfYRWIEcZBUpHujKVrdu9MkILjIkd6EyI3P36jYy37Rx
VH8wc+gkN96oPJtLfRCXWxElIuR1UKEEMv6Cppqgy7PRFcGPWBXPoI9DDhTBW2AWC1vkcklAzjhR
NgCwqaJpW7rQVL1hrQInOBa2l1FvWKrfX67I+fencZ6E22NpNazP8X0d8D174/RrJ1949s0OwaJg
lJ5qrgAGnZvoSZwnihNER9ZYq7pxXFYsnLtzg4CgIQBUkDUzLyB5GS1VZvI8OnL7Poq3eb5KsgXq
jCUT0tHehkoCqb4sOrbC0wsPOdHwdgoF3Ewno5DqH4OVq43BMAqKkmW2zsqFfTG3Difft6VCfhGB
KbygaXQ0099hlrlOuBABL8yRfI/31kArJ8QAhuidlr/bqvJUfWE/LNnQz53J5iUEClPYEBxwli2g
huZSDDnDBz8tBLbcn8TthRjKEA+sVLjCjhZ6blWt9Ppkx+ljnO9FgKwBmn7B3+98E+yXoHig/sqj
HRMAry7lR+fH+t/vkPamY7R1kGsBO476SugbVBjp7SpJuHUnUghnwq3gzXo+nXjSdkPZxNHRRqqf
btvgpYq3tx7H5yak7W9VbWslCYvwrgAfzF40O2WpF3bmMD4bxTSRJ4dYwMy6QkkqOkbWh5atlXxn
cY+ShYHM7Z/TuZKWA7eBFipZiLkK1oDgcXXzFxM1sYCAT5CaF7dvRCB8ECYGOxbqnsfrMt/W2vq6
idkhnJiQ1sKI7aatUx2eDVa/3LNvF+LFWluIThE32pZqSu5UK0BqNBFlx5C6IGSrl96oswt98n3p
9yNrLIqW4fvCOYSZG+cHO4Luyd8sxIkVyZ1yAe1Y4BDYkaQbPb5PcOLbC8n5pYFMfz/x2G5oaFVl
FhbiwyaebXtOfJd3C0YuqpSoq5yuhhRed3aajw2aAo4dyze8AWoGBCs2+S7MtbCOVPXTJRaBWf86
mTnpliQ90xj4RdixHzaBtY6Xjual70tXZGuAmZT20/cNzzZ8mizc8gvfl7FuSpQ7oJ7F98G5Xf9K
l9SKlz4vPa2MJgbAIcaCoIeCf9CFxN3S16WrUU8aw8ZZy45Nc0f4pl3KP836LIrPoNEBOusic910
tW0BRMWOULgi0I+NDpFwc+P9L46oEyuSC0Gly+r0CqdgYnsk2wXO6vr35y5V6+T7kgvVAEsVoaVC
MXrct36c7fslZr+FeZLjLJTTArPuMIJOvbNHyMOBPPBXGXzcPA4USIBgQaoW3FFyOZE3CZRbeijQ
NYXLe68EB2azQLY541DgLgVGEu11OMttaSkGtMObJRNg5g6A+bB+crXfXB/EzFShGIQ8AD4P9iv5
wamagZrgfTIRtRurIbl34her22ViKW0+/dLzlz8UZU7sTCM9OW41Q7HbfGJUT5VvJmjDFAfZ/QJ4
mcjt+Te9WJi46WC9Zk66QHQ77HUnhDnV+ECjUMC2Q/Y1MR9iY7g5HIasAhrSwA2M7oRLNDTn2Tgk
gTqxgNAQRBmH5kaQBpZmMoG0GXICM0knGuLV0Bm55kPl0grNdcOWIsRLPzuzIPfgjnYa19kfC9FX
h3rdUlrucstDDQVRDwSr0Ll3AQLRmipS8rzX0OlNNyIhz2U27CASsBAfXq46zKBXWbfxfAC/h3S6
lzFqmWPSaGCwyndB1gAYW/7U0CncAUXJa7Gwd2ZHBQQ8qonWRLUoOdlYQlx7AD2tnyntHbCurp2r
rqp+Xt+hlzsHyRSQ4AHzi/W/eAuBpRLiSAyxQsX6+5h3z7UFrAR69D67gADrOr7Y7PY0J2wCeDKt
1QTSk6JIxlqnirtU9dUMGNcxyb4POH0M3u0qI1lq55tzvtNskWQsMYyKgPBP851634xPiJCuT+Ds
91HCB+wDwlYXjMWEtgSorUjzE/Mlij5TFCauG5jzA7RyTVAWgCxQWD4/24ilc6O2ieqzKKKuHTC6
BYs4h3qIQRdcbnYsU24YndagaJNr1yDQL7VWwVyZtF41weCRJdKrJQvSlTNB0sKR23A3tXxhcfFC
NMCir0/Ynwr4+fEM/0LXGLD5wCGg3+p8xgy16xJQB2PGaBy6ZowbgKkPnNdvCjNcSxtNL6zqX8XI
S5exaNfSYheUmlvHikt5ub7+cy7vQHRcgrkDKWlACtFGc/5r9Ei0qughvwOMJf+iaH6t+Xz8i5UD
iTGCBRuX7YX2tjoMVisCovmxwbKd3RO0z5Yoel8fytzqoVEUPYx4A0BJVsowJQ5Q8Gqtan4Exejw
FVfu/2hAmiu7DNoWx5UGicOHqL9faoNd+v36+VJUJgmTahg1fwzcjq2Km0NbrPTJ9Eh+x8eWAIaN
zyvWri33hbrw/VlPAkQAfZ3gagFLz/nPF2WfJ5kwNb80vYZva+fJ0R7029MgGMWJFWmSAp6hcRn9
ej4acleaiFa/rzvRTC0fTZ0A1yLwQ68J/Oh8GBOFIWKOSAURzDvRXnKabBnxmX7Qo+KhGhuXNMGq
TXu0ij+13c0vQBgHAxjQiBCfvABYFM1YVozbo2/b+Qqt6qvd9dHNBQmgR4Uy2x8Qr5wjDZOiKFNt
HP2kB4+0i4YKNHcqifgCehg0YQBRvifG0C4EpHOegeNam4JEUCXInbJ5rIkaCiuq3+VOCMBfOj6S
GtWvogG5MYp9YqGGOGdvamNG/RCMNxfQw2hImFGFtYqzjG6zxt7V+T6lmzhYmM25DXtqR/LFYVAz
Ugx8GlfwMSbVriqGL7cvmI0KDBDXYHe9CIB4EtDR0YbRD4ZiS1j8SFT0ZJtt/5jq5F5V09tzXJiy
E4PT3J68VVKmxcwGKN/P6w/S3hWUr8rhtTW7vzhLHSj5YFQEd6DMY851JeAd6Ol9HaAC4XjqWKyu
T93c6kA/GtEVKvugHZ7+fjISYxxKFPwG5Jmi0iXQD9Vur14hsCEov+HqhECVDCAGO2YUknHy6670
AsMvqebGyY/rw5gJsE6NyLfakDaVFTMYKTpgMREjr8vMAkBBX1LLmzeEiBdHA7Sw6PT3k/mKaR8k
2VR+dZpdrfwMmvuqe70+lpklmbhnke+f/kUn7bmJJAHDoaUkBpoQP0LnV3p7jgjMUHj8TI8tiHTI
V1ChNSMgpProx8VjVX+0fJsAY58Nz9eHMTNTCJf0P4wJ03Un3aQt51oxKMroR7WbNE/0oyQLIPFZ
Cw7CTTJpuiNwOp8owPzIgFzR6Bug6I+y7rHpgzWvlvRb58yALB+XHJI5UJOTIqZSq0wbbHqqPyqP
6gimyzH2qnKhPDqz6KA0BLALJYqJ20Pyq6LPR6MZcacFxQEtw+mv2xcDtM14fMCnILYnTRVVnCRk
doxtXrINSOb9rHTexkBdOOtnpwrXF3p7wC4BY+crMnSWYveig2u1+nZQ2k1SNh8RSxaq1XPhB2jU
QMgO0jHsRfkZb1V2UtE8xPnrOIEb6MrgGWm0B2pjk9RG4zYx2+WhtqflCNXf4rNCA4Mr4vDl+qzO
BAoTm9vExwLfuODc6ykbANGJRz9t+02XsoNCsi8CPfVGAJILa/i4bk4GSE9pHmB9sHdRu6HIkUir
2PamGqQtGtZIF+ubsdTin6Jy2l2EcG/FeN+uBwf4LAjtpB+VsCDoEYCCyEWzxN+cIciigCsbx7qK
zNP5QqPHt1KV6ZeErHerYXCHwIFGe+JZSxSAlw0o06ANw0AjPQxdINIHkjFep2T0dVqIRxYm7+jZ
DAvkHATbprQoDpAYondqZdZeE1B7JRTrL5682Ph4UgPWBb4I+SyDQGhpZUIb/b5ma8Muj41h3Qyw
wzBPTEgXcd7FeV4bUB9ESsClPYRglVUVJl4cLgEW546a6fkBYS2A7AEjPl87BobzQGjp6DuGB9nr
Rb6+ue8jOMJqYWOAp17yjaQbkagahwHaIm0I5buFOHm6/qTMADYAon7A5g2wpEn3ihPjjdzq0eBr
aQlU2LcoVddce8nC0OvDZ609Xt90M2HydJpN82RMJ5u05/TRYk4eVIN/r1vvG08J32//vgMZaBwg
qMmi1+N8NQQ3Uf9LmsFvdmGzouww6oeIba4bmVkSeJeOG2aSbL9QK8Ujrrd4OxDfgZLUa1y9/c3n
sTdBjqQiDpPnyAwFVZKG+Hn2LSf7CCn76wZm1hy//z8D099Poq7cqJUqzWEAR8G20iuMol059qsO
Asg+5F6rh6vrFmdnDEImUD21p3Kafm6RJXY3qFFKkFNdR+E2W7juZy5K5OgIWMGmXY935vnnm66t
8rpqoGgAyhnsk2Me/8UATi1IU5a0ZUtrUlt+PoI2gbuRYS0sytIYpMtegNylxiAsXwRrTVur1ape
2BvzFoA+tWxo4kGV9XyWjMAgxSRg5LP6DqnZInnQA+/6Os9sbyzEfyamn3DiWUrO1Un9GtMEeCua
7nEamsm3/O26lTlvOrUivRdJautjNWIgkbqz0q2+hIaY3EU6E0HFAmkQdNAirpe5mB1a5ECdppZP
2Hda3Nn9toy+m1+r8XZ8GqoZqCYgUTGVG+S0rJYLJ7PzwvLH9Gut/HLK25MSZ9+XVrzkQqM4by0/
sCFLoa5rgCmh2FUOC7ft/IT9Nw5p2SEZqEdti3F02rY1dwFbmckm+OEssUrPuteklAIKgknNR7oL
dYcoAxI+1FfIj1TxavspAYPx33jXiRHprOKB0HPTDihkhe13luk7KxDfrzvwNB+XDvbfOKRLNx50
NTI6hfp4hn3lbbIJcxAc9kG/u25nbqPgNkSbMboAUdKU7PRFmNpYcwi3Fe7AV+FSy+bMOEDKhJwX
GL8QUcoPFD46EXQQ0K6sOVuS7cVPyBvdPAKUw1AnnwpjxgXJlG7WYCgBrZEv0rv6M4rW1z8/NwBI
2mngHEbilcpwfMpVJ69bgpuwBDA+5h6rHoz29bqRy1VAAzFKSFOOAF1scgRHOwRCZh/rfg2iYMN1
lmjELweB9LOK9DGEkvCKkV8PIyWQFYmQnq4h3gVowbrQE3RX05s3OcyA7wuCSdpEOSE5kw2cflFp
iu4PPfAXyoZax0x7aJKtrr5dn7DLbX5uSTq2WEPVpKhgSelfHH6XAaitAUyZ3o6ROLczTezJbVVS
CPgUEL30NTCRmMaT4KlbNn5v5KuqemhuR8mgvwT1coTZE9eXvFtsBzzBaWLpvmWF8ALmkvAR3K6u
Pj5fn785hzsxJKdYigGUl+pkKLD1dS++VQDCXbdweeADHgNuf/QUTYgc2aU7RnNId3HilxkH9Tro
ofW4+1E2ySZqkx9gbfm4bm9mRMD9IHU7vVImaMb5Sik8DFqh9b1vddbPlOKoseKbyyDTGQO+dZRI
kcCXU5GaUZh1nJq9H5NntjHZwprMbFJwBkJHHg8fBKmG5GtNWZc6C/F56z0RDxV7hFzmX8zRiQU5
KrJE1meB0ftBkriieRmWgru5RZgEkHHO4z84z84XQWW2FRl6PkBqY/DKhrptuMQHPjdLpyakIDgL
bdqjGXPwoYnnNeOqQ34w7RaC1JnED1IPaEefSClUrLi0FmExGHor4E1tvTcCLzfAYLSl4TZUPGxH
MqwFXdGlIsfM7KG+piJzOzEJIVY6n72wBSlV1TRIdeudZ9cCrcP76w4wM3mwgEQ6yt5I8cibJDCH
WhNGgV6m8IcNso2er9pke93GTP4I7eNI3oL9fsp/2vr5MNLUCFLRolZTlo8DAYE1WrTUnILGYB+K
x7C4Az3tvixuDmRhFfUOpO/R83KBZ0Ki12a9jiR7DV12NrafHTfXag52f6rdnAaHqambaiITABJQ
cg49IpmmigJJV2eXt7867aCwL9cncc4VTk1IOzVOSvTWCI58a6Oskm54rOtkwRdmTaDGhSyFBYyc
7AtcyTSeKBFym3ELvryiAf9ft2Bj2u/nUSxmCpzKk1gV4hu5FMXyzhj7GsNQoE0EzcunjNvgIGm/
pTxYBVraulHNF47R2XGheIC0CNpVLrZuosR45udYHaMJXYIM5c/rSzOzh+BMSByBbWCqHUtnXEHt
FhIWweAX0aPKE7cvYreNbr9qDCR2oIaFHhTgTSUjXdDbSR0ipZeOyiquRi9beijNTNOZBekcHWqo
HLQaLGBF7K9iqYt1+t+llQfYz0HfBlI6oGuRHLhEe41eEaXxoRp7V2SR6cZa4ebNcOCxfrBDTt1E
M93IWUr0zI0L3YfIhaJTieJxfn768J5VBRO5QAjVeTULvO52bBJwEHhQADyLOACHwLkFI6CDKQYm
fKXpXFI/DMq271zDWV/3s7k7CHYmkiAEG2jclKLpQlUAilBgxyi7vSg2ak0fJ0Ko5o7a405r2CrJ
wbwJhiunX+gKnlbnYvUQt+GixTxeZJRRrxqV0EiEn0dvykSoKO4GAWRbejs4CnN5Yki6K8BYOSXM
U+GP1Ii9pHDjlC+VTuY8AjRn+AcR6SV0BuWhyIrLtPOz9F0B8ay2sFfnJgshJ/jxEfIA5CpFnqku
oJaaoMTHIZXV4CzVBN0bob0a04WjbfIseVmmqxvKFyjFAQZ67nlhqJIuy/LW7+rnMexAOfw9VFC8
CMJNVH697n5zxxweIcC34vU74QjObZlmRs0c1Gm+zqwd7ZvCy+LipwJtw+t2Zq4IlC7+syN5wFi3
Gki6Y+FHv2lYP1afxjdoZDzyz4WQbs4LkKiDWoKlAXdBpRO1KeIsNcq+8ZN21bjmEn3O3HShnRcE
MbjtDLBBnU9Xl0SQdKlr4QvQjPbohwt49WzZS9D2uVEA1QE3U3H2IG9zboYCqKBDlRH7JWGrXyGo
ra+vxtyxjaQm2BvhzCiwyqteRKnWRYHw1dwv4t9m+44AXhMPJfqx4m9Wvrlubm7rwJVRJ0d6E7RM
0nBsxahyiHQJP6hjN2dfq/IzG1E4XkoX/PmQvHNODU3zevKOdzrUtvV6MpQdjDpeQaDmYRwDEJmW
b9wQrho2T2ZSbDJw1Xhm+jMO6QqLvOCDM2V0B0875NXxUJ3a5KWro1ZLe2xUXE6g4HwkTfPYRTmq
uKpXEYqm/wZSwNm7qiYPdZs7LmCju8g2Xv9izieWJFQj0XYmb+yy06CFLLDhdGG6Wbqz26NlfRSB
veBKfz50MefOhEsAdAv5WMmXWpqSXglwgpDOWvVhfl8M/WsJztc6qTpXHegqi81VlL/bTfijF41b
kMxCqiP3KtX+BN/nSi/6g7BR0tSSbWmkT1amrWt1iU1gbusC94N2AZPg8S0HqSIPUXKPMCEp3RX8
IUEXuJ3cDixzIGIyJQ7IFDjI0BlkcR0C0Obgm+pjrm2X+Ogn/5XmGmkjlG0AKnNQopVOt4LpoTBL
vfejonbLdzLcDjLGgxHHGy5RsAhCMf58A43gxQxIjt9fJJARQj4MkMnrfjlz9IB3GDVfyMwgxSKT
OmQqVOBU3vW+khqeZWdIRx+b4dMgr0z9EQz3Nn+5bnB2zk4MTofTyZkQloWT2AHe+Fx5UKCbamcf
f2MASV2ccFh3+XRDjVMnVqj2ENVYV86q/wvHxSsUqGZEukAwWdIAUk7MfnRo65d94B5s/Y0HC1XT
mYADFuC5II7Eu1om7Q8hHFVYXG19o4o/lNHZNGMTuQ6AkUlRM7clbHd9ymYuhFODMl2/aUZJE1Va
61upCvKZTQvRqjJ6UZvbn/BndqSzqS8Sq65S2Els51Ed7LuKiVfmVJv/bThScFNpnZ7n3dj6IWQR
hX6g1Wvefu2XWJzmPBmslUBEQYkUCCFpc+oUBEiiRgTagquWPAT16/VhzJyQ6KGhKMtP8EVbBrMV
YxeXnIneN4fWrXVAWAD9qBcCzv8j7cua28aBrX8Rq7gvryS12ZIsO3Gc5IXlTBLuC0gAJPDr76Hr
3m8kkiWW55uHPEwqbGFrNLpPn7M0iJGielQxAQnhVATaNsX/HsdKpn6Xv9T1SnViyQBSeshHI74Z
dZ5uzzsYsFu16Nv+whKEl12yEsiufX7igluID2S17PoLgdSoE+RrEebSWbz++aP/vHJXKggmqezx
fdfc9tSPqp2mPTQNWJHD+6u9YsibhrJQNtEyNOtejC6EZGXhPnsigIBURVZemcuG0Hvj4XE7LxFU
LrUUN6n7i21x8BCmQWwLP3deVFn4A1vZXkt7eFQyx6Md/Jazt1NfK/j/6YDVlz+a/IurHhtzxaks
3WBXJqYTh66FbvBc3l9kl+5AdTZQNAYGbf1YNBBHgwDE2pZY8pbXBiderK1MrcslDNr8vSwe+/RY
kx+FtnIJLM8cAJfg8lHRjTUu49XGU4RjAiur9hfFw6WM9iUTUhsdWk7ub7vF84PL5v/MTM4PatxR
ASwwtl0N5QiESCk73LewuD7o80A+Cr3haOK+HUgJ4P3QxnAApFX7R8ARyAk52CKI9LZ6dAZHQ5ZN
5XunEx4I+oW1crctzSOCf6Qmgc6eU4haIkd+f0Bbch190dQHYwj5Wl/lmolJRNDV6MAFQFe9aPUP
kceh5n3x0CpxfxqXFuoDzQhAIwSPp3kpeyCVXXY6igjOjy5k6vv9zy/VD4DsRavrOEtz5kMI/omo
kQy91UDoWWCXpd8qdhTFP8LK/Np+N93Kd9LPg6tAhQxFZegr4c9Z3rA2EmEXulQvFAxzAW6j4jzY
Jn+SDbQl7o9QH6/9abSOtLiF6xSITWfapQxGGFRpINR3cbnYdt1Tqj4j3b9Fajmw2pBChaeA4zV6
CFIguayoW0d9sCEe028qyE2Z2q+mP9LqH5Wheyg/EMI393/gVE8MuOdxMvAkwQsRv2+6xG7jiao1
0KokzV1EnaCOtCeD2cGo61q1RzPdodcVkSkYAN8tKA2RZxzewBwQFhjPnB8QkIRNsZay1scDOps3
SD3ggQM0Ay7y2wPcOVWUuwW6c/CKN8ujB1FXqu5VpX8u619KlT3bbEOs2i+d40BOaf1LJiWgvdxv
ZLuDSNoDYxChbuONmz31LHt2Oy2Iu37FXy4vL6ZvhEGgdXX6wu7yKuKVhuUl2TfPTXwhzyp9kYRs
NTxuGxeptGjTmoeo+8esjqXx0FSXZEjwGK9CXWs3bWEHljOAYTLykaV/trPn++u74CbGlocxL489
iHfv7TxCuqAfohK9D7zrxIuo9fgYVwbZ2JVYQzSMXnuyZMh3oO1nDE2BpZ8sWRZzxWo7LFkDtuhj
3pViC9Ei8WAJ3gWubLqvbs6al1bxlBVvv2j5g0ITyUtEF+NtcHVtWXpuaRlqLJfeBVMYBB00ce4g
RdfG2x5kF7JdOdUzt4g8ObJ/ADsBp+/MCpAVlJBMCIHRS+o+6uLx7/0lm131+LqjgqYd73v0RU9r
jkIqZq/mGuopteUFFcuhc1VRFlgySvfgC41XOj5mW2Rib3qT9ETpeq+nF6hWBUORQFZQBSIB2bmV
aZsFgaOhsVKEbBRQA9NLeQRq5rQf2EUj3A46O3YfAe4wfFdJX3WeiB3mew2ntDiZI48dWlpQwZnW
iGqvYKVhm/SiDcfO1Hzofcv6tfv0g2Mc2pWZSUSDiIJyfYAZo7JC1cz9ZPhxf1csrBKKeDhdY1oG
m2OyxzvbKBpNk+3Fkck3JknxUjVSCwwv0r7ft7QwZWjJ0oEMxhMQ6fPJOXZLG1jHtIKlyH4H39ST
UnoQYS02vGBrnI8LozJHCaExRvuQ9Lk9uVUqNScmFkE/3nPNnovioDpf7w9nxcQ0z4B+Uuhb1TCh
KQ8d5OKIdu7X+n0Xbehg8LFxcMf8z+0wStQ3E0ivN5cudXrkSkq+abSiOJeRdFYO0cLqwCVAlgi1
QjQWT/eBHhPh0bppUczdSPdgyX3H90Px6/6kLRxVgAXQvTxCwxHITvZAGTVI0NlZe/F4aZV+TbVh
zxSi+xpSKY81TYq9zWS6AuyYJ80/7qiRUhaV5LlsbCRKlhoxBlfwB7RtNNFj4zw5Gs7rk4l6C/0O
7dKIHEp35XAtOHQ0OCNGw3xiz0+zHpIVvVD0ur3YNM8PmeLIAALZayH7PNwFzwWOMOrJYycioprb
bUKcchh6aNpdYka/Fpr+xnUt4EYcRqAVB9wlDxPWhBqxROAl6sqTdb5HIYmBohgSiGiKwPG+Na5F
oKEc1L68xBAVzdUYHB+q/3m2JHQjX1mZnjbTKGuoScny4lXqa488WCTdzf29Of7QmzhjYmJy2BLL
Bpdfr5UXu/wr6heGSjX4XnYmO7H4Z5NcnE8jdCYGJ6m9pDF0BQ+G8pIYgac5vqKtYU/n+w+zhuOG
bYGWW3XqP6TXkM6lsFD/bR8/qViCi+/245Ofn1G3cnOBj+f6o9BCHr3cX4+5R7r9/uStDYL8AcoP
WA/FfSBfhb0vs73Z7O8bWdy9EJVFndLDn9rkgo1tT4mtzigvmfMQt0eRPNrWSnF/YRHGvCp6L9QR
0eyO47yKIrvKq3I7S8qLCuZGn2cr23b586jnAuoDrM8UMd1mtWkbSl5eBi1sdceXyVpaZe604VdG
wsv/tTD+gqsBlDrnQPyV5aXQ7e1QwLWUyb7JnJ1mR0chypV1XxoQQL8oRgH+jYB44s2SlNl1h/LT
hdau3xt5kGvB/UWf13LhJJHGHd+loC6bRYxqVEOncxgwojx6HLz0eyzLY2Qx8FurjwpVAgr9SFNj
D4mmbDQ5BAOpT6lNVx5R4+aaeJybnzGZWMOpOq/O1fIiLZ4HaTo8ATW66Wq6c8CkB8j9n7SVK1fS
nIX5Y+xo9URMMSp+T9xcDVJfV4Fk2sXizmXwin3SpUcIBWxbcLIKWW4giHIaEuFrXhManQzyIUMN
OXtKwDyrtvmGoF/Zv78gC6dQM9B2jdsLwPXZHcKY19lSV4uLBvkdk1xAxB8WEMO+b2XBwcOKh1qa
pY286ZONRZ1a6YXjFIAkHYULBQbI7b4klR00be7T/qXNv/0Hg3iRgLlp7EOeQiHQfqPIkmflpa2e
HN75kJUkjuenyak1Hb9rVGQS8s87tFFDGolWKHLNu2UUpZY8o3AHBtmzYiOgqSTWanqLy/WvjSn0
P67x+IH4My4upNPcBBbSn6lck8VesDJSMAL5iR6AuRioK5GFtUsHAqDV20De8vI111/vL9CCq7kx
MTmAqTSdXOut6sLU/R/d293/+toAxr+/8psUhylSWwwg0Y82gL6m9a5AWfm+kYVb8mYIk9ul5nqm
GQRGqPZG1XJnlDk4tkQQr3H4rhmanB7Stu2AO666WMxPjDAGjDA/lMba9p0l6PAUvV71yYVsprYh
8wpmbMmCPP/tFKXfWIkfJVukvzdO8cuBgLFdmYHbk11lF75d7qo+CmT95DElKBD9qke1lL6tHIks
wqz+gcdN0HPH97x8L3Ko8urEH8BDXB30cqun9KvUxFZ6G8iJ+J7+B8QhfpW/FZ2AgEiFlFZIHC2M
hRpm0Oxyrd8q/5ZDbjrPXoT6a0Big0LEnOivXnJStbXbd2GP4qghszGW0IFsmOyilA96VJRVM2IM
bL3edFa2MufLFkZ2TX1slp8mG2sLYsa2lTcXXRuC3kWP4BoQdeEkYAz/WtBvT0KMfm9RO2lzqbWv
PNqlw5ulbO6fg7VBTKJFRrnjuW3RXDT3l64fIXd6//sL2/9mCKP9q8PMaas2ao7v9+qp6IGZPQi5
jenKaR539yQiuLEyWWzVtthg6lgKx7Afkdjy42iHWMiHeqKi9BuP/bo/qkV7YEd08e53kWeYHGot
VwtF1fUaCP4yaOLCd+qLam+bPgp15TH+dIe+BUg1bie09oDSBuix20kcFcFN2kf1ZZDGo9n9KKAI
e39Ai9sAtX+QdhrQIpoSZQjdwDM0bho86o+Z49M1SNra9ycjoEKl6IKtcRqt72bxq85f7v/+xW02
UlaOHC14T0/cuVEwOZBWxwaAwE7NXlL9W0FQbFgD16/ZmSy82SMATiMNduDhUoftCHuM3LNcU71a
3GA2SCyw3AjtpmUgJetyEODYzSW3fVR/OrmvNL/J3pQ6kGttvIte5srW5IhqZWp4cY25i4S7bUoZ
Mp4feOeuhJFrZiZntJJN6aY6hqREO7ex/KEKafZJSntA2PAfmh7/T0pzsg8im2dFLnP77Dgv+aFt
VzJis22MxkkLjJYIEEEmBkze7UF0KzMeIpNpZ5YPYZ11RyWlb/d38myaRgtjghyveHRxTd+lwqg1
4YnSObuJznyPosFJTaI+0G3OVkwtjMYDtSXI8EZc9gwlB0Cg0kOEm59zKwbAoEhM9itVpPnZhcdA
oB+CXKKHp+PMWXK98UpWdvzM0LNT1mnA+FuirSF8ZycTViBAjyvfRgsKWpBulyYlwi0sVNHO0WBs
CuPVZMnGVo+U1SvDWTSEVDw6UvEKnBFQaC2NelVSqI5qrDo0jVA2SWvn+85NfmgxIBSf3g9IUv5r
buJxSO1QqdswR0jmI50YDpBxM63f963M3njj7KG+O14yAA1PU6E6qxwGCEp/5j3xEUzuXHE2wfGY
Ze9diW1otqeqzrf3jS5sddxoeKJg60Hbb9rPhd44MVTtAKND6w/6xW5H7paVPOvSJndQt0MYNTZF
f+S4rwIQHDNqdHbTn00AF+S3CHDTz4/i2sAkgrIFYSb2eH9WvyVD5ptbU1t7549rfBPeYHWuTYxj
vBpD5BSiKCRMxHs1A3XL70BGsV//uj+QpY2NpyES2xoKnY417pErK5D7cqOawYrkvuLtBp/aW/s/
zRaODgIx9NI4U7h07Dis65Ocn5PO2xojmxqaYU37z/2hzFP7mDF4NTDmwSeAA3NyamzqtiTXSn6u
OhzMLQg9fL7vk8R3isfc2g3eNxHv7ttc2mjXJscr/Wr6UqUpGyOu+VmcjHrTf1rLaDKiyer0JsuI
7mLiuvgZxPCoQn/+56PjDI38oLYCFFS//fnARuhawkp2blzqJ03IjLWOs6XjjugSBR08mHAcJx66
RftmPFgpOyfZq44uj4L/LIvv/2EUHwQOEIXBPp4cRpk7Am0AOTt3QE86gdkoKy+NxUGg10iFduAY
aE4GgSi8KwEX4OdSf4j4IQcwu/oPGwnJr/9nYjynVxuJteiXyJjGz7R74GK/9laajwAsAYgsPuhO
Rs97+/mGq7mbteBYRt3yoaHdye5eKvnpMQDJhYQhDDkjrmty/oZKSbWKDsO5oQ8Z9EnXCOTHf3/r
EfF9lEMhsYiePLCr3A5C60XOGDBRZ5ODfNv+y9LfMpEPkck3hVmswJcXjYElG9C4sYVtWo50E1NJ
1bgczp5WHUpx8tQiAGOajzeNr3b/YeaQghx5NgG2AqvO7cgaNjQeXL04x++NsXfdlTt3wTNCmwNQ
z7EpEzwnU44AXRpVkbcK2nsA0DF0Rv3ObdD1ob/w2Iz9rPVezTz/ovD4gRr96/3jubD3kLkH7GkE
Yo7V3dvBDbyNTWYwdmYaHmiN+rVxsj9GF60Mcu6Kkfj518yUItm0W6mwBLCCvnT+qqJ9kypfcZfz
yxImUBpE1n2EWE33RA7MDM0sws6x/EkNdyuIF3LRhb1ihvfnbNESEFwIogGgntGrxJ0L1KLbsHNu
iEdQG8YBt0YuJISCxdCtgI8+Ar3JwcK7BjxF4NQHWfb0hRN5UUMMZ+jOTd3XW1jqA7Uk7XOvxc6j
1+sD+DdG3jjwCfDMb90qfshsqznoZpt/EWU7bBI9BfViY8tNzWzTh0QCPdyfkYXzePMbxxm7cpCm
rLWi4rw7t+DDBLW79Iu+epCoNUNq/U2Un247R1oE+XS0dxijBMBUAcCS1OVWK7pzTPTa15HC1QH8
BHTgRAt7ZbXnNTYYAy4VLAcIX0Zo0e3gWkiCq6RuurOm/5H9n1T57hivHBSg7SOrdhzsr7lysCAI
15Lfg7Hyvl2a2Wvj48G6mtlWVxQvYaQ7g+3QCAy9fydO/zrkqgeNHXtv8OjP/aWcQ0w+hgtHhC7U
BcjxkENuCXjX7lyoVYdGB0fbEyO1wkJHSascWPbYFEb2xHQF7JGtFQdeG+u+1WoswN1jbe7/nCX/
hOwBYm0ogM2fQZQUZcETSc9tLxJUmpSnnBd/QGywEkUsnelrO5NYcUhVcCmpKj1X5KSxLFRAmJcV
SUChFXx/ROOKTc8zhgN3j67iOdm2GxeNG0UtPbNEiX8J5Cz8PM+S3/etLM4bkNNjVRhP/Wkq3Oad
HGyh0TP1yEVUYu80wybtkhU+3A+G2Olo0AwHJCZwQYCpTfYnaESNpNCN7mxKLjdeX8lNpFloyaEK
eIIQ9Yex50RBbDQF5F6KciNMR4YKb7VAJsg5EV3L/aZCUIJ+g0+XlJARQvoRRUsgR4B6HQ/X1eHR
EnOgIs27c+Xofh0lvhE/KPoDt97uT/bCktoAh4+vZlDjzUjtkdcmEZi8ujNX34byj9auoQCXYoQb
C5MYRGR9B8Grsjt7w7ZpemS3GYhWINHcfWlR6+D9N7zdfVuXK8diwf3c2J34vrLkdlmiw+HcNd+I
GYOJKbSjPTrSsujb/TlcsoSG3TGzirhu7tKjqvK60dFZ+XsNQvHhzKs/Hd7wn6Z7GwGI/xqaJtYZ
xBeNQjDcVfoxSo9rbKhLe+H685O8uqd2SWZGGMeQoTvI4xvXW8t3Le6GaxuT3ZB2TVkayngpNGeB
u92pQe1i5duSfpN6FWKnAGqSbYXzcn+NFpzKSOQ8YgAAFEaV5fY86VakMMtNurMBgbwNq026ITpA
F7ERNSsbb8kUenkhh4ZwbhQlvzWVNkPh1ZqKDe/lRycx90l0bK2Vy3XNyGQeqxItqSTuu3NEpR+X
b53znmqtf3/Sljb29UgmR8h2Ok/lLmKjxD3EovZVe2/qr5bx1VxTLl2zNPHFRFicgtulO8skTJ0A
L+3OQk/HKfu07ieO0PWQJvuAG1KBIJrsAN8Vj2psvTi58ev+rC3cxzcmJhHlUFgg51MwazbeQnH1
C4Sdgd7ucrESXi8dVwBoxoLxiByfwt91SpyEFDhKeSashxgtueGgyHpzfzRLK4P03dhkAnAQ0Hm3
u7lEb31pp2O8WpTeC29FGrS5Wu8U+MOQphV5oFy2b/eNLk3htdHJ7k76LBmiCkdIK45Z/zcxvsbq
UVljl14YGojXAXDDUxzlvilNZwuy8tiNkaVKRS2fdUmGvVrU7sG1Mry/XEGfM49ZK95hKUiFGgpC
G2Q0AHub1mS4ipMkNGwPqTzb3Xvr2I9t2m9YWQQ65Tti89BKThHUmKJoCFu58t5ZcByoa6LcAAld
XFbTXVMzsPLLjLbnzqj8Pjb9ePimrxEULszsWDwFtcoInEdrxu2m6SJNJSUp23OieQ9pnARl0x7Z
oPq8eGj4aogx7sFJJAfGDDChgLNyrNpMzJlpT8s8ztpzW2YQNo9UkJS2O57k71YXF2GdQ1kz5uZr
yVu/tZNgKEm2vb9jFw7jmIMAAhu1r7Hx7nbEvEigdVB65NwU2U+P/Eh79mkyf3ALX5mYIr7wQAH7
b+eQc67tkVc9ZcL2M/JFl5nf2PTFNP/DToFU07iEQMzOmDyMwqiN2DTJOa2ad5sNr5x1X5QB4dv9
qVs47Dh7+D7CcG8uWckGS28ltckZ7ep4pZ1K9pXRZzv9cd/M0gohu4IwV4dehKtP3DJ0V9PIiVty
jp6pdXKLFYTx0iiQQRzDP/THzba8qFiPlSCYLWXTk0fO3zvHt9b68BZOL/iV0GWAZxgQjdOMilF5
jSrKAtdXYT10ShdIRncyH1ac/gwxgGw3KiqwNKoRocX1djcXlZNXpIhVFNOGP01i/oio95sy91iW
SuQL5HV8DX+14hrnVscyNYpGBppg8DCbXDWpQz0xNEI9W1JkoWTSDaHk5tuxCdbhPA5E1Ie9Bu6K
z26M0SwS8MjJgHR4GlUXg0SXXFWo50YLzVeu7VY+P1+z2+9PhoWHJe7vBt8vUXgDIk42gUgiGrKh
OMc1kk6luWM9/QcSkN/xonlvW7ltFCRpxjZTpeiiUGrWdhBAhjDF9xL9uTPMSxYZ+8wdnhvu4azo
3amQhIeqwV7VvvkK8fRAj5td7fKNppMveQWga8LVwIuHDbTxAqoPgcHsb23tPOCtnaKWjv7s1t7n
vRXYihFoVHvMOd/h5lzJgOsj88Stux4pSMBdhdQgPOW0ruJVtpvZeY8Jb5L8SeYue+jrTj9BJZLv
40TXXtLITLnfDlAv90z1H0Wh7RcR5x5I8tgusk/yZ49umiJUUjc/eRHQgXbj/tM2LXKmlImV0zD3
HB8/E5ECerNGQYLb06CYrHbMorRPwv3eut/XAFkIQGcTAizWyHaNnCz0eZzxOr167DskF4kA3v5U
uXYZkNTdWJn43jEZGFq/kUqd+hqJQxKhhloZW9ssH6zWSENKqgNP6bswwOQw0Cy02uhZcdzDYGb7
qmoP+FxYq2ILlvXALVKEboLqAfXkK9pGWCgGPMBbN34CZ1n+4KXS8q3C/KMDmA0MDyrcenthTXws
C++Z1G38ONTtiSU1ssYp2ozrbqNn6Q7K7+xvbJAmqKIMXCMsrf3GAVNwFfW7oXHfqoxmQWoP52So
evCFdhtFKx71MfhIDWIAKoumSubJ7kBSwfyyN3Wfu0W/QVeAEaY5+qcc5a/bZMFgalu0LwaZrIOE
KsR3uFr6kKVN/VykdBshX0wAUy1+DK595BV9Sy0v7Cv3YDbkydK6k5VloWEkL5QmB5A4HEzqPUap
FaRZ92DYxhua6Q+JaaMhzgxJwULZSRD3FlvgNk/l0O2zmnx1ovYgrfgok2JbIzcl6Y+61kBhbW24
o5yS1IVf7gFl7RswNIt9LZyvaNN4KRKOurHXqmEu7WPcqshCkv7drNS32ugB9lPOdqlvSO8FKS3O
Vd4nBwighwZ3h42eYCeA5T1JrV+RJh9AdceCysvioJIg8RpEkWxrLQatk5KepZEh49hnL+nQhSDn
RFe95WzNXDThkNHE7/vqpxE77QNJs53NorBDPstu6sAzRJizwtxZcXkwnVIJOwmmtsRVqjByo3eA
b9uHovW00CEqECROH46kWX5uIqxicfNzoGDPtCGfvuJE5ydEA6M2OrI1oKVmDFZlVWt9l3PrZCre
T62u35I1soSPctGtVwIh/L8mPjIXV4cQL5kC8ibMOqlep54jiHVva7yy34RSVyJwcujFxZYRauoW
km1ShE+81Q9qmqmbtvyLXppdVUBCLfej4Q8hUBBPrVPN0IzcGMQ+l2o7hJEdVtC/3dQlkWFbcvkt
z7TumItyjbx7HowgsYn2krH7AEmPKRgmjRIV0AhtONl2E3TDuUtRXmm+uHGy4hrnnuvW0CTsrcFi
51CQQ59Kua+VP6iMJZ/PdFybAEzq1jkyq+cKntDDCVz0MvvakC2hn06m3JqYOPimKhB3jNOVlxvJ
d7XyU10LDz+YQ2fbC+TZ6ocKEIp8t8NI66KJXGD3Tza6EYhfgMpCd9mXqiMbbew9TD30e7M8lKrs
t56W6lu9kTSEXOA/eic2jcHCKE/KTcwsX3IOlLBnj5fjgSv5i2JX39nQhmlU9Qc5FAU8bJwc0YMi
AzFQsmk6097kkrwONdjobQVKnJHyQyXNc6+oT5rbv5TSeFZEdRGxeUwhIn8adF76TiNebK/acGbu
dFwArDG/R3nx0yuTtyIuLT8rGy3Q2hZBgze8Vxn/aWn0qKvgjDe1MOXNySmaQ9yjhSnxQAeQiq2g
6U/gFRDKWNYxRXFvK2LoEhZAjNNE8/PO/KoKC3cZCUxuoN2phUgDR6IL2LGEa484mvs0k1+0wrD8
PvOOSMx+ue9u5u9X+AIAAUAgAxToLPueFG7bVym3Qe4JIuDGIY3fMPHC9PQFfM5+ZNsrMeg89MWT
HKrgyMOPFJIfXCRXzicXeV3yXGonT1ZF5SeJGz0IaFN96XOP+HGaRjhZiaCnqhP19v5gPzTZbrcm
fDSoGsEMCZqYGb7C1VG+cFjUn5La9Y7EaMmrU1JIb1BiBBzZpR1nPHlFTVO5EIgZ/SoAvHoAwEd/
rmLVeEgjo32wlM79VtSqdWxTqIO4SOeZvgURwF03EGgk2x5Lv4iqGDZ5bP2qWz3+wkTd5IHedPFl
yFT+ghe+tbGKWE98lGDUb3pjqP90UdlgH0AiIsc5uGiWBCLTVO0fkWrRrVc73qsb6XBAQqmQZiP9
0ZFddDS7hj8SN0lPipKSEClmuhcacbCTI7qxiZY+sm5ogBTMnUvHI/E1iuz+lVcNPDbi4D+a3nVb
ip0ZpJYVRT5JbKUMvNqOgyzi7aYGNHSXW9VaznX0A5PFGCkTDBRkkD+eMa2AfaTHK9nlJ6Oj31s9
ARMOD1xihBW8RGmRreyjl7Q0wvubYGEDjiqHeLiiQRbpsNHRX21At4MCbaqn/akGiIelf+v0NaGH
IkEZ0VXD2nq/b27hgsITGfsNGUU8aGcNNXrncpcJgXtjw9gTlCQyNCOs+fV54I5SMDwuQHuj552C
xIjDSRO7lThl5FlUT5+HHwLyAm4B4EFVEFJPwU89B8slUXFtlF5f+iQ3FV9j8Ztqk2HFPSxNF64o
6FRAiAfw6skFZWR66QyxMZy04Yurb7HpBuexX4OjrVnRb/cAdoWGphOcJcdIfaXLd4Xxg45pf+v1
/uovRA3A7f07nEm+TiGgZatVGFLrv3hAVDW05t/+/0yMW+NqPw+6O1i5DhOQEYmHU2cGSr+S8Zlf
Elj+8Qk7gt5HaOitCZqbkUbLcbo6uLc8ZMk7oUEHpEG6uz+YhYWxkEeFHaSqwU40iR0abWCS1ho/
5ZbDf6elKnd5ZKdPaWbom1EQfa1Ld9kgMv547o434WRoRV23JmtsfoqLOOx4vjcxrArIhWjwVpI+
C7MI8Bhw22MHFNRFxp9ytVCqJU1R4qY78c7WD5Klclc1DfldJt7wxaBqFjhDL9ZyqQueASLuY7YO
kBE42ckADdAaMKIU/GSZLdm0QlW33IECxP11W9jn4FoGxT/gkWionCYOLKNlYKxu+EnrIYRLBpEj
nxNrG8EgPHbf1AduaHJvoOKIQs1YWZhzCOWqFruuyPkJojnZmZdm7Wt2rjwxm3QQvZPGP7mg8gSK
gfjcSqm8Z0me7k1u94CbldUPiKinDxFu7U0TJTIAPWwUlp0bv3jcw3O81iBWqqu5b1QSbZ2lpbMg
pmWxKcBm7YNZqjzoA/W2jNRkO/DCDftWxkdc+CxoPMiS4eLs98nQ/UMbkwPtqODMsJpsoDG3G9QB
r03eNEFvVG1o4J72hT1s2qTwNr0LqmqeD7EPvF/QZFa8NQcLtYvC8Q6pQeF5ZaKHOlGsA6vaxLcz
s3jTS+OPNlDrjzdItDw1lG7oSCaga320SRNKdllF8ieQuEelz1Ar+QMUvHIqwNQByj4tayBw03b9
M82ivlrZ8kvbAlsCyko2MKCzfFJTxiAoRHfJyaRqdOrruvuZR+Dj02i9pte5EE0grY4UG4DroHya
HmTZRo2R8Lw/dQqrtmAzgJBmxKMnouRiYziKsYloXRwdvYj+4Bma/IeReh4Ab2MNCJprE0efd7kC
5G3bn1xN/NOCrQuL034r42INcL7gRW4evJPzDFnuxLAIruIEsvboh49D8OGL7ImvSR3MHMeIoxs1
sZCEwGU8xeXYNmWZZQ3ek4KsmnkR7vP9c/xB2ndzjmFg7J8CWhISFHNajEZrqI5+hqeqDFot6Asf
hR0iAuj4AqRJfqj1tjF8mgaqjsTTCiZqaXTXxse/v3LGLhWibQzqPYECmfzyCC22JHP1w/0xzmLN
yRDH83FlpTTd2sgsDNFKTJ9JB1HTxUNTYoEKkI0E95f75uaYk9EeyNUR2qKM5UyDzR73GyFt7z7Z
kU4CaXrwEYixwgS5i7DNW813i657rJCB3CFZ7h5AYt9+vf8jZht08hsm11yR2p2bcuY+4UUZ6BmI
GojpBRx96yTXnwtrjd115mM+7IFeBOgxdDPPqsw1GFIhPOQ+maTbVBl6oaIobGOxEpguzy2kUmDO
AxXvFOxCkejXeQQ7UIY4x5aIfBVMydQzCp8byQWZ8/e6Hn7SyArMrlyZ1MXtemV8ErCqFAFTDfrQ
J0O6p6zNDl5WrhQr5uX6cWS4VrGBHDzHpsWKnJhKlaNI/wSEu1eB0zh66AeABZ7yWvp9udFZv4l0
L9AgK0i1NdGjWSA2WrdBPvjBPTBr1vZc2qlkgHWUrreGLP86ILeXFq7mgqz0ti0u5bWtyWzmtvDU
miOr1MqO+KhV7GhsftUr+ZVSpJPjoUaDIts6g7qTaINb2UlLazmyP6Gpbhzr9ImTJFFE9Uyxn5Lh
sXs16GfBMh8b9N/PTwanRkUrswSfN9E3urXwx/3zPT9vKPLBvXhQhEHJdJreI/g61N5656lufle0
B8Rgbyl/7tuYTxFsAN7gIFR25tzGrbAoqHO4/ZT7mQWQ/P7+5+d77fbzo9u+csu20GuU2PB5I1F+
VDoFQr0+Knr3SOxm5QZYHAm4DrDeUFExp6CizJC6TmJhP0mPQiss8fPf98cyd7cYC0R4LR0U4XOK
YZCeIjVjMvsJxCQxOvWI/Dng2uTNo+GuudrFwVzZmswbqf+HtCtbllMHkl9EBAghiVd6P1vTZ7N9
XgivgNjEvnz9JJ6Ze7tpogn7hsNPDlOtrVSqysocQtAdVOxI0rFkUK6tJeqO6wvzcjST918AqHIX
MIxGlqeAr9MKz0z7EeJ1CKF/oiZ0e+7mxoO2ASBqEIRc8x4PMa8C3kl2bKTxkHv2bmhfb1tAjxj2
0mWUg9wWIPpjHXisq04CQ1/rRVfR3ndZpud8Gwkz3SdE1esKt3W56qzaOkDPZ9gkpC1eW94Ea9nl
/kGVZuc0tj+4nZZbBx0YezdNVbD1RUQ/yVB2LxnUCXfwYO2nWmjWc2rG0b4xvHivTNY4w2B7q1yH
dlQRRoFCKpdYGzye8k3Eq/4FrQpYQy8AX3YH2GZe5SgH8LjZxymJ14JV4dEsA7FJocC9NRFYO4Me
BXcRuqACPFTr6E7y5ktRsF8c1u9LIwYTOSuAbyWRvTFi+8uQ69WuiMHTGBSRetBqOmw7L6L3eAxB
P8HLG0R3TdYf4475RyspoxXE1+NVDmGfrRXIb11fQv0uC8B5PRYFaO5pT+D5bh8iO4w2haiae0NF
aguxLLoewjZbMzS5vJh4FTl5jGJe1tWeQ8Ig2NieNAG1JerZq4NkhYcCf/c0lm09WSV4G1raLgOA
6l7lkqHm2pFDzulnZXXBCn3f1AFszj9x3WtWGjRmVkYZxo4ojORey/VvfmsE67TUXoKmHn7aasHh
zp3wsTvAhDwkwaN3ciZ4xUL0lBu+6zXW1o6je6TznYjQN9GXu9RoFu6POf8OvA1uKAP1eT4NAype
GlZrWL7Lg2CbaOnWK/37mC8l+mbNAAUAHVe8mq7UXP1KZ0CnMt+lnVE7WRo8YPFBcs62t0/g3BlH
anSMh4G7Qnri0tdLT/plb+H8cbAZew5ATQvLM3eZIDkKvlUTLcBXLW11k3l6UCCzLz0ogumDw4W/
Ujxz0DB9eyjXApsAwP6muQdGVQDHM0mO2sjE9x1UYl2wcO1t2e1wcu+VUGu84cAJra/LpD0VjH6N
quTRi/WFN9Pckp2bn0QWtV/XYRd2cGW9+DJY5N0Kql3bLCWb51ZM2GhDwo0JdNa0K6YBeaUJsLx3
zET2nVpIe1SGtxDsztlAYyCsQN4C3nlypgqwlOqgAdSOpNccYqJmHC/U8WeCTDAL/mvi97+fBRlG
nVDEMbV2bJhijq/sxsmSaO9X9hvJ6xOKo+u67A+sg3vTllAEc5sSzBRjPIBmF3uKE43kIKyQK+/Y
8Xgr46+Qsd/E/Vc5LMzjrB2UN9DziFIeAMaXpyusOrMG+xnSLCmUcMo39Pg6NX+m6efbW392vX5L
oDBIrYFg9tKO6mNVsjLyjl68MaPHaElCaOb7uLqBaUWKFC/iaVEI5zps8CTyjnXyLJx0iWR07uTi
+0g5chNgsKsCCuhhbJF6oXaEMyfYEaj2phoanYYi9R9rExKfepkIFD6rct8Jw1inbSf26EIP1388
kSBrhJwMCJSR8Z7Go+0wlHVKkC1tyjV/tJaAjWQmgANuBfoFY8c3Ms6TDZHRojU70/SOfRWoDQnZ
sAL/f7OyUoB3ZWzEn/sW3Xpo6RA7NNSqVdF4cqdC3cId6wU/KgQZ2w7Keite5nKljDremWr4Igro
00aGh8gginpg+DR/E6v6V2hbEMaxftZRTR+HktTrRobJilv9kiDijPfDyFCYHdkurzvAaW6kgMAI
76jx2PFCc+PH/KSn2f4vFgiXCTwg+oivoPqIUsnAK+wUU3hOFstVvmDgGpSINzYYiP/fwhRd3fpo
P4m1QDt6QJmmEcgJKUGsZHI3GaCaWqWoF2tOgR4llOl3lNduY4n7vrX3PksPzKpXWlDsRNc+GqIE
pjPcgwtrdXsWZicbBRlUgBA8X9WBDAu0Pb4hsE3VIxNrwL2cfKmrZCauAscwGmh/Q62u9Nviwmp7
pRvasa+fPf0Nuq5roufOYFvbpH++PZ65YwHEPioWSDzjZTv+lrPLgEUUvJ9h7Luhwqrm3zXB1kG0
q8MdGNtXbKnVe86dQcplrGkh5XcF0ZZ1mpeoRWnHrn+Scp//uD2a2S2Ex/moHjL2+04DEST4srIh
rXZsO8u41zz0tgeWWa6kkqkjhyFxksompyEr5IPHRbWjA4/XfuV9xivWB+DZ9DaJacYvzIu9710M
JSuVoFjScq3amnnD71Gs8l9u/+q5PYWq2xhVAC+GfrXLNcgRW5I2xqRU4s0HuMFE/QPYoM1tKzM3
Iqie/7EyxVhbvRZFKrS0o25gY63kR93eS7mQwZo1AgFYwArG/Pm02lAJK2ddmsJJlEB94omZoEEJ
LIpeAcFZkQO+dHtQc0cFD3M49ZHrBkH75dQNsd/iFZRpR42hBQMp3db+FUdPVR44tb5wVOZtIQM5
dpkifpkcFUBWE7vMMDZtfKjVUCdP6nWG0pYytBEF69we2tzJhDTvP+bGfz87mTEFhZ8VY2iDtBzf
2Nl9BcDZe0VOYUGcYqkiNmsOjZnghEZQDiaWS3Nma9iyVGPgme7yAB7UiWxnR0E5qy9RoM1MJDw9
kKRjtm5M112asoBkKnIDsRk4PfaaH340nrlrtXBTQO1PxcPCu3HG55ybm278og2TLBAdbv7BARVA
/cfitFAVOBsOn8xczMuEo1TqHYcMcZKTyIWNcK0hNhog4O8A/7y4FjnjlW6WBqqkx76kPwhfA6k3
7KwGwckGbjqIHHQ6AVvBNnpivxCZf+hJ41hGjGCDv3dt+5Artff0cOGsz+wY/CwoUsHPorAzbd5n
fUf0MENENXjbRqucOL/TmtqJgmDf+clKFEsIvdl9c2Zw9KNnJ8LoZROh3807Cg2ogci+S1OM20Zk
1ffrQftzevxx2sdE+EjhiA9P9inRUy+NgPU69g24Z3laP5pDutXLDxa/ZE6+Mvt2Z3rNXg10FxGs
u6/YgtOenWMUjkFOBeWKK5BEr1WBoNr4jAkhV6c91d2uUVtWHW37U5wu3EPjeCYZQWwzwM84eEqA
15qEyIUCwCoa32a1nq5pbG2E8eB3PzIaOh78QCJW3pJ+1G/itiubI5mFhTQF0p0Tp2o0IA2ss8I7
Buw560DmwABZrUxngJgUr068+yz6nUYDB/8XwEFIuZepo9ABWxrZSkvLVZSAOQ80/dHwGHF9bfut
Uxj0SQq2y7p9VRQrwGrRykyczttrLVlJCtad+1DvcVcEjlYdM1Br6+AwtZ4k3tx++xSGXy1vb0UH
Rr5q9qfeOgz5IejahRfPb1GN6dixveByUW/BBEz2cxm0eGw0oXf0u4+y2ST9MQW6gweDYwzfWZ86
tbEnEKXWrKe0hWBjFCCP0m+I3TmqBV8DuAMrLva3rx0yd8rGn4ROrN8tMRN35tG4Z0Zi2EfmA4Bc
rbv6k42IPzKKVZ6bG+inOb2xVcN9pj5MgjsJ/SI0/6Lpw8qyhg2V3/wSsOFQrYbu1IDCg0JaoBwx
x788+WBndO3lS5mZ37rMV1NpIYbFrgWQdgrPqryc11Ja9jHCr0ml2gTYMrn/C5LREAK809r3lIJI
2PpUqccs4ZvI3DTI35BgZ+rbhEqkL02nTD4sljqed29o8S4ungb+qppdQ49ldirt95buh+6jqeID
S38kozhxKPYqONxegJlyJzQLGOrlSHOSUaLx0s0JMaRVUHoUdWrDaYInrbxLovu+OFnY8lK9V/lP
Gh5Q6IgWQY4zV+UouYd+BUBV+BVCviz6tmh8QVGmR9fRozrdHtq4oSerROFQDTRw4ZEPQMDlyCja
R9AzlltHyeij3QU7iyFP9+f6t/BiCNcxADgytE9O/BgvkatUeWEdBZHoAnmo/lxQaGJhnMezm6jz
66Epy9o66vQE3RxHmp9uz9TcQgC0BhUrjAMwlMlMoVUg7QCdso5jB4DDyyUG0tnvj+Q2IKMHgHI6
RSb6Ie0S2eljUjrVPvn+F7/+7OuT6SmK0jbrCl9X+WtKnkS5VJOfuRaR2UbCDfkcUJlMUcV23ZuN
n+bsqBr6SLv6KDvxJjv1Kom37rm/76xyiSp8bvMi9QEIFQOl7lUCibekNRqJzdvIEpdiyYuXrOn8
TdpQcyHiuzKFgw+K2zFdhZsfuebL7SUZkiBhXscnIPuL9J0126FeQM4umSCXJgjLtKZReXwK0r45
1MRE3aoO4mNGxBKs4OpCwWiQvhzzC5AxQU340tTgZ6n0QZNx0ls0ULbVTpegpLdZhh4Daf6o/SXC
zatH6GjQRsCEFA1qOFNOT6PNLdOzVXSKwk8BQ5fE1wIHKFzKV82NC+0pI7IP/XWgAbkclw8MYVLX
dnQCaqPYVkGyVaK8F6r9jmfb3qr4r9unam7JQLeKzjsEZ9cYqnwwW9+zWXQqe1Y5ehC9lj49KkL/
tJqC6QMxHtInuICuxeShxIbX9jBEp9iOnKJEwPk9rxb829UBntiYbD/phwGVnh6d8EL8Qan/aTDZ
HZAPqK2jC9vPntCdYS2cqnmboDn4LSZ8pVs/oO7RZx2NcI+GThm8sFatK/MDhRDa3AsAyP9iuSDE
+n/mphr2Wtw3oCgzo1Pb+OsEb0O9yVf+32wKKL2PdNJ4gV0RfaPzzEezaBGfYhKt0o6frB6SWe1S
2nPuSAFSAxZJXEdogZicYaiheIYplTpFJQ+eqT9Yn2QeoCnpNfTgcm/P3KwxDp4tyGAxIL8m93dv
pX6M9EB26otinVGUprLwMPZ3oL9oYZHmTHGwY49Ub3hcT/tHYqrMEFz26lSX8Ebte59lTjl8x1Ph
9pDm9h6QSSYOLjz7Ve4osbI6Mk0tO4HSwdhqoz6kNlhbIY0fjMgXRK0PekWrhYm8uuVxykaEM1R+
QYkBwv5LDxVAdkLnElYr8mBoD/ZCAmDp8+PknkVBKgrrNMx9dcrRA7gGkPP2nM35u/NfP/GvTGYl
REPx68VHluPd1nQrtuDqlkYwLtvZCKRVxADnYwRDuNHKrfkfJ2h6aiQtkiLB56GrpYEAdHd7gsb/
fhFOY3ltKCqCRwgN2cCXX/56iHQGDXiO1KnShl2W3HUt5D4+y+w57fYW2eX9ksGZ04ILD68T4K8R
vdvjdJ5NV110ZlrLIj2B0hRg3crXHnhU9I6dEQ3CUJIs7IBZe2CWB50PrF15na4YMi+vO9izt/IF
5c+f6ZLa6e/mlskk4q5DbMIAk0BBYjKJVm+ETGuC9ASiQgnsTCe1VYsztQJISXDlFoG2kVmLrhH7
rUq0TWGFxzjqrWAFEFCbu8RC1VCFBpQCbFK/ZsPQ3dciiHyHQIDnBUtoDA60LMwD7HTo8LdrRzWJ
/qBMK1yrnOkblYaFw/BfDl4KjQZW1uG9H0hv1RVt5JY5w7eUJiF4rxXo2dD9HKyfaLPAamcrULOs
Y+RN2TBsUmRQGieOuxjPcN/eB7o+POBBpx2AvPPWWCZ5BIdYamzN1kT+GhAUB+UIoPVJnny0ojaO
em58iMz7okKtL7cQYQcGMYz0Tatx4gNBUjZoruI0dUwpfhkgkH03oZzk2J3PjA0e/q9Mgd8xVlSe
dCOwoTvGQqSPhqA4QKCtdwLDN+7Q7+R9tdEb1ji1L+2VFoVkFdPUukti0BmwEjR6htKSp6TrzXWb
RS1opRKO6Wn/WGseBWecEbhJvHtRdJt6AN50sYn3Fe7N+uFnUhoLyeeZLQzCQyB1Ub+H1qQ9CeUt
qMMmkUWTk49uoHD4MKLHsL1rMIG3fcGMs0SiEj4AxXMEAtMXkWyHuvDABXdCH70D0kNVCKA4Fqot
M+4SMcBIvzLOF+D8l+c/MExIpagiOSXBwXvhS50yc5+3sApj9Q5P02nxKOutoTTQEnbi/lsbeY6p
zM3tWZq1gDfB2MY3k9+wldJDLUjTU5ivrPqdLVVTF74/rWCrJOwTr8H3qb2xN0hB/qefP9Ux9u3I
s/Qen+f3AH+DbOb250dXN3GF6KY0gawbUWNXrrDsYx+EfCqG5GqNfq36YJpHhOjweAddWwJkzE3V
ubHJwRMtOBojO4tPvXEv4E7Iy+3BzB28EVWHNAG64sGDd7lXaZR0TABRcKr8TRaVTi0zJzHWS537
M+cOTaFoFkIMDvm46VO9CSoT1Z8ER2Lw0TWXHmlh7b2OfNwezbwZYHRAByauiSYRJ6K3jobJKTDr
E2oNTtuSvbL67W0zMxHFqJ+Ohzo2wTXE0kf7TWLqfnHqtdYhdr1hrdxQAw2NRyZBy9y0jrdEyzGz
EcYlQqiPtC141SZBkqQp9pyRFafA1ZJ0U2RL9JlzBpBmB9wMi4QO9MlOSLgsBM+y/GQq5Osca6ls
MnNsQDWLLnQK7ho44ImLDzPbjKKKqJNF1snzc/cOnhm5ur0wM7vZMhkKptAxh/eassnk0CiLZeyp
kx33L43a9KEEJFUTzhD9uYuEJSEghID9fPUi4qlBc9lhNB1IH2r8XcgBz60GmmhGpi0QvV31HfQl
lijVJbZYANWNddcvTdWsAfRoE4ApBKqFk+XWNXh4wKOLE+pB+TrG39tLMfd93Od4L8J94V6fLHds
ZDZvkwITxMm+roKtaRxuW5hb7HMLk2u24rkBRrAGrxIoUfqcrBE0bbTmG3TAbxuaGwqYTqCwhxUx
riDIQTj0Rd/R/OR/zYO9rRa8yeznEb6jJDPCqfVJaM2hOaL3jOWnMnvv8xXhSx0/SwYmSy3bSNWB
CQM02Rn6zlvgJJr5PMquyN+g02fs3Z3kIWidJ5TlmjqVYfHLLBHck3QBpjpjAg+AkecG7yn4j8lm
ErEagFZq1clEjzYH4G1hhWe20sX3J1upNPQ6qGJ8vw3KQ6S1b8jhgBss3CPL9+erfWFqMltmVyJH
FMAUhB701jHebu/VmRvw4vPjTJ69PbN6IFmh4VDwYg+/56E6tcTsObsY4I+Fls1IAzVdby0skqDy
7exEWYZqO5A9mt0vUZPPrghUDccOZoF3x+S6S3itZczLsCI03wxl+VFSuq2rZOOpZCHHPzueEUaO
nYVq4jRBbXQ8AKhXqJOMHoZ9HS08bWZX5Ozzk9PH9DwgNWP4fBkduL4pjU0LLezby740hsl0GSxp
OuTC1SlNtiLetvv/9PnflGFnuwqvgTaPJVcnlq6izNGW8Btzq/2bwmoMcUac2uWuJWBziIIMWypP
m/CpK8lPLfRCt4p88B6a7bBwuY5TPongEX+ADQUFEKDvpjs4K/umA2Fwdmrj1HgcKh6sSNTYTtLX
fGXgsgKBWSg+YjMkS3C1q5Hi9amP3WQIUVDmYfrlSIG27UCyqHEXaUx2CCS8ABS8vDX4Cd9ttLIt
7ItrPPdoDy1/qIUgIYXo69KenxMQZvFEuNQeglfLCvxjTGrjmSem8StEU+MaNx/q/blprIeMEDil
zAsfAYWHMnyDDMNB1aF4FJAShJ459w95AAURhbZFR4F5ZeXnOhQTi4iv0PvXPgTWYJw6WvhOk1Tl
itue/TlP0S2W6JCHLPXQWIjDrk4Xxoe5BCgG3XnkCvhvm4OfsCoSbtjgIZ/j16M97vX27p+3MfLt
cvAnXYH/MwABvVykwhXYHj7EQRIwdC4KBV/Fx79HAgURBqGw6ydSoXt1C9S0cM2hGIlG955Pn+CA
t2A/AV0T1xbO9HVPw2gQhTIuGFoHr1iBwKJCS+LXwtVBI9iE5gsL1X0XJad+INARTIJHhfY7vdA2
oaTPsZ3+qd+d2J84xij1Ij20WuF2VX3XRP59ZfGFuGHutCGjJPDsABQVT8LL3d/61VAY2OWuV6bk
TrNJ8QJWcAHq+kgczKBbaky+csPjkJCChawr0rCIiS7thaRBF0pAbdcANTQYDaW/VPNesjCZtBiV
fLQsEts1uy0BlPFPU1fjAEZ4kA5cOMDJo/kzRx90XWen8MRuA2ykBpDQr9tH6Tc47sL1jgbQBGmB
us1ElWeyIr2mFVkrOttt0x3z7+pfPL036CYUTtFv2m8e+COzVczX2pfbhscLcGqX4HGLlye8xBWz
BhEDqbJcCHdkt/beifVKG4ATUcfqs8/t8K1e2npXdwwGStC2CL7usb4+vWMCzc7AFSRtN5XJ1pfe
A9GSuywRnWMWIAavkKPaaN6SyuXc9ji3Olk/u0iDpNR82+0S4xXX2edaQTPtL6bSgm79yBiFvvVJ
MJ56FB06CNRdOtSryGudEJhObfiSVKeaPtdoWO6777dNznng8Y2KIG2stk8FFFseNjwPLHjg9J5G
O1YcQBz6n0xMxRPzqmwTBS1o15fym10bL4VuD07g8YVi15ybH1NtqEgh54ZU+uUJs5KQqgjvKLcN
1XcTEoJpAzIjPA9/GhIthp6i+u72yGZ3Ip74wF/ANQFgcmlRIcmL7d8I1+Net7Gbql/bngg3ZiCT
lV5V+sbvcrXuIai0MKdzY0XKB6UwZEiwXSY7xYtzrycdDU7ecCjIqgvWlbVD7MuXmjXntj3Q+GCj
xPiAyphM6tCAnqpRRXAiAsRc99RaiOFnv48mZIqCHhoApyn3VFhlEfdhcKLZvRavwe5+e4lm7ik8
n1ErsPDWgbjZZKKkjjpTk/vcbZpu56NHojOsTdqdqu7PL0RglkFmaY/1nKtSd1NphZE3LXM9BTyw
IQ96Nxxq+oDeqdsjmpkxwGMQLmExUAqZzlho5VTP9MpyaxAlqcqx0VVw28KMTwD0EuQPwGEiZJpm
rgvfytpBEsulVuvmZvTaasVrFWd/HqWAxWQEPaC1AAjsyekBEKauBjSGurK9L8wDWcLLzU3UmH0f
1aHR6PGb8vbsxg1zI0nLLrTcxlxH/S6rXm5P08zpHwOff74/yTdIP1LEGvB9vd1kHyBp2JSF3AiB
+iRKrEBi3TY3OxxEPpBhGW/Zabt+RRikLaVNXfBS+Pt0iS78WgqRIghHuI8+g5HlaIpEgWpUohS6
mVxjSPSnzhvsLyKNUeWheXPnZ3AxvGXFg0jxJDCTVF+FaK3ZZWA+2Yla4MYvTDTu2Kx7GNUuFjb9
3JZEgz3AqCZ415g5Ts7ZWgpq5TqaP6nrt+IFYdoeOjjZmmuglLo9yzOOFQ0lI+sCXNKI37s0lMS6
VNCSoC46jx0YgRhCvirwBDLCHQea97a1Oe9kmeP7HGKlaOmceKchRnon6RPqglWZFOnazHxH0Ldh
qRY1t1UhXKGPGjtjBWLixYVISwoEpOUS+yXggJ3rj4P+FtGHTLuvlwLCubWy4JfGohewz9O7CXoe
Gcvt2HItvwUrCNR+1xBpZ2uWc31htebOxLmpSXZReDojoA6AC+leqHoGpHPBFc5uB1SzAcxAzfkq
poCIbyPaAoeujUW+oaIP11CZ7g8SiuqbprH4QxAUYnd7V8watceXKrghcWlN9iBL4lp0pg3/q5O1
F/ubCGE8FQ9V+hzI77dtze2MsaCD6x0vfYBkL/e7RVSZRqWw3JSkv2gA/Q4OPZHCeKcCmiJt+ope
iSXw9NwGwbsYxE+AaHM2fctppELLdILdmAXtKk9cg+xNvkSGOrc10FNMsd3xLAKQ/XJgqZekPnC4
1C3TJ9WEwL0sXPizo4CsArgkkD6/IoWrwdxodj6nriJrEDKipSS0t7cXZ+ZpNcrE/WNi4vWkERZ8
AHWWWwN10yeao4V83ZS/Gg510a/N4O/s7vNtk9cNzLgGxsOLVBp6DAA1v5w3FdZlDS5r6qJdqjoO
XRPchUHEdtTI6dpSGRBEzO+cQQ76amhYeV+IUYw068kqiORPBaFeNwJhMIMUSZEpPNQ9vlMQ7nDy
hAgwAgpRLfGlzx0YHEUT717cDXjGXP5majVmwdvxN3coUzmVubeRNeNOsySdPrupkBlCsAoiyauQ
hTYybSHAgGsoB2dDQiGRythSUWl2NIhWke7AgFDRvRwN0QFm43lN3UH/1BN4HY6ms/wbKZQjjWZ3
e73nRzQGrMAJA8Y3uYFIjBym3g7U1Yej4Iduicxo7vsjJ8/YQGgK0C1fDqYEKbCvEQRJmgrfCuCo
Yn1Ju2vuEj03Mbq4s9ggCDowCaNdyY0KMjh2o20DBmeJEHbjN8n69nxdk9fgfGCrWQhcgVS5Kh8D
Qxt7PrLBrl/6bJX18drUqvtAppu2Nj+02HwMk3xD0vC9HtIFtOjsSEe+PLCxIPk2xYqpIdGMttBh
O6uKdVF0UFFCl4ubUaPdWnGfL1wOcy4OiBK0GEA/fuw6v5xZZdGqQoGQu5puACiHHumeONLu/mIP
4lCBIxiZe2Cjxj10toBhlpoGOGy4y3LXA//y6faSzW3BsZVpTNQDwjAV/etykwcxmrVc2u/ydeof
bn+ejOdxkgBDcPDv9yezZAwlj6jE9+PEii2HFjJx8wHEhgDNQLVOQRpjl2t6na3AH/C59HSJZ27i
gdIh0Fa5nqDTjyTBlke8he5xZ66p3jafWVHIU1931SrIvOgu6zOwjOTIHZq2El8yaE0ujGP8mdNh
gL4VUFQ8+lCAnDh+nyeZD6PCre1kFQ0miJ9OKoidTvh3FGKot2dtbiuDYWp8zKAyf4WJMYnUwQzW
C1dle2q/9/dhfCLm/raRmf2LghCe40hu4T6bZoRsVRiGIigvJPFLDNkx0mB55MKhXDIycT862h+a
WOJRRIIEbB47VMC2ib0wkpk9DDkcbF5EhSjZTtN0CUsFKZXNXYgxv/U2+CXjwF+IdRdsTPN0nj8Y
ADwL7nap9+JX/YOIhrfbCzKz6hgGVCtB84+i0hRFxELLr2mBuYqDN5K+V/ylSt/Dl9tGZsdh40WF
HCois2lWTmNFLUdwmds1IDBbkT8FZQAlgXfoeA0gsEQD4KW38lGXG0RTMBc417RfZ0sd6eM5m5zD
i+9P3jS5kbUKmQvmNirbpjy5b8r2uUuTdWOyR00MXwWJvgBduhDOjtt0Yhb3P9IZAL/OaAcQvyR2
GOTCLdtNkq71Q/IZ2nptufK81e31mdkE55am+0xqUgRGXArXzrVT4LEXz1J7fzCPkvQ//pupyVpx
09OCKFHChXMDLN1aD0IBBI3Eev/ttqWZTXcxqMmqGSnptAw4PxeqVVA60paqU7OThtc04kG8q6+q
sX3a5GbuwZWBev4uB4eizjc1NGw7X/ubjXBmafwlZ7dxx0JT70anWVZf0xQN4PZ3Qbt1bg2OWf6Q
S9WB2Yk7Mze5PYUXZGFKY7gERpwYtGfSX/CdMw4a/BX/Tt3EQVu6l/R2D6eTRfuebUkL1bKFu3Np
ENO7U/aywBMHF037zKtvlC5ESAtDmDLI4EZowDmKSVL2W2d96CF1OEgjbm/h675/+LSziZryyCR5
IQpIiyG9V3Z4vKk3SofPUhQPUP540UX1QkX+U3naDo0jG1ryx4wsKTDOD3SsaYDijV0lIePWTytB
Ou4q336SOd/5tv9l5Jq4PdQlM+N6nu1xPwpMWmo9sCJ2Dc5c8h0dRyj6LqnczppBY+5v4AGqv5Nt
YdidIkKruRv6n7LwQ/m/4nAhKzzrF4AjGaEGoImfQhxlAJHVAIwJbqA9WtlI2Q7lC/lK4tfbMzaH
aUDW+V9Dk1MEoGPVUgV4jdcX67zsVkJ4q7KBikjokP6Tn5yqmjugpzr0S/xGs9NogdQVPWbWWG67
XC0WGFGtwlC4qfc4JIeQgkJlYUPMHuAzE5MNQSKDhVkFE2XhgNgoyP88aBhz9hSwXcQlV+SSZjzI
1PcRk0B//IuSzScCnre/WSHEJKOVERY8mSarDJRhxoS5vv7F94PO0dSoRQVyPYeF5aayPCfg/REE
kYdmqLbdEL3f/gWzexEBN8Y3hhHT5pOYhHheWJK7de7k1pp9jgE4yBaih5nwaERH/mNkcqV7Sk+5
RmGkJboK1nqjvlUaTT9lFW+fNVuvv6aD325kX1ZOKL1hIdqfLZPAP0FJDllhlOgn91UMQBaB4CV3
jY7dBVm0440Bjo96ZZDiFY234MPqvytf/gAe9cB4eJJxcyeS5tSQ5i6pxa/bcz73akOrEtpMgIsZ
mwAuz0bb+sPIs8zcQQMhnAyq5gHNyomry7J/LgOb7nyilpI6s0aBxeEjgB56lZPTovVoyOt0iCaK
+C4078Gmj0I7BTlNvHB1zy32SHnxG9My9gVdjk5GaRrjRzAXKm6aEzK1jS1aOzJtnodm0DeQK9j6
Rg1NKeP5z+cVWB14VCwxQTno0rJvi1CHeBVuiPSjot9V+cjqfMvsfb8UeM+5nnNL5NKSHLyc5b3G
3CgBmddq4OvbIzHmjqUNjm9UtWAHaPtLA5C9GIa4NpgLFdZEOQkE09dGP0qehaX6OgQ5ms5FhA5M
vdy0gR7fqSSIH1prbEpvm+YA4Y9+n4cmJOu1nm3ymJ1u/8I5/372A6cPAhZA8oPUWOXelHdVhjxJ
WoKH6y9c8LmVyYoGkRFpHBVv10tQC16bS2nb2VGMlFXjHySaJtMcl1T30BzFwXYugKn27jyWfYZg
7cJyzp09eHjwOkAaF6CGyTBiICWZxhAh2VYGcTa1ClT/VDDvu5G2n81CLZGnzG7PM3uT7ckr26q0
zkDOcdDXXpI9eflfwGjQfvW/WnxogZ3WXPHKrsbeNgYMEnRV12W+BZUgwNCkuDeX3lGzq3Rmazws
Z5Ff05sh6B3gL1UkHJZ9ZQb6QpbC9dkTh6QWEhxz4m40El7ih0hoauoA6manS4t9LjXHbOLDXxwd
oAqRWEc2DTW8y+EkQ9X2idVyNzO776pHBXngL8B07P6TmenNDslgKG8UMGNQaBjScI9c/8ZkS0Hm
7F4btbFHKKEBro/L0YRp1BUhlO5dAwLqfpw9kJgugE5mj8+Zicl9mVepQXg+mkByCJzO0UbTHopu
pZZK7jN7AIuPijvAFLi/puwrTdB3LUpjzGUyBG8I3s5blIxz+nZ7ZWbGAzMUuDf2u212/Pez/Rwa
kZeXSjK8PPUDsgfUYUihG329NYNqbw5qAWQ3d5uMmxq8PAz91wBWXRqEbKuOtr9sdKPkmZJPKvju
P7B4WOecBWCL9oO7CkJ8IIuu9ZVMDDdJoq0HLg0w4sX61zrSIfNIraXk5cy5Ro0XewbJZEz4lBmC
FHWuwMmESIGBdflLp4HFGBXAv5hsiGSP8F0kMO3JaQskRHgBQmGuYYFTwDfj3aDHb0PK37EKdxbq
jrftjd+b5OTAP/L/9sBcdTnXKhfZABVKRPQRQsi1qCsHYtmSr3ohnbBZFcOCO5k5gHhfoa0QcsZA
Xk2RXwmS6GHFO8QifI0G73QhqFr6/GT+uiriqa7j81b9ubvT+d98HoWLUVXaBmRj4ttFmjUF+sRx
Fvi9nT2hOnt7OWZ//tn3J2etRbjU/w9pX9YdN45k/Vf61DtnuC9zpvuBZC5KLaZlWZbrhUdW2SRI
AuACAiR//XeprimnKJ7k5+p+6GOXrIzEFghE3Li3S/H51ZVp7Buyv/zxa6ttIdJFFwuKv+9UH8fG
0QoEtU7SVVSEHcjdydR9NX1vx5QEtYb23fBLJ9LkVmS05qrODS/cbqACJHzMERiQuohU2UfSgdy6
+aL8LWKltRkEcAVIUsDmZsWWtxu6ZMp2AW5xcNM/FvrH4HB5Bjc+fnlNKWjYKrPBxxd6CdCWG+q/
jlbFW2tO9MLxwbUv3iNuZwo59spKbK/1ow7I0oMzlls6dWvrAf+K9megwtAJv7Ai8gwvj1qzEpMe
qmmvmqPZHTfblFetALYP9DcQsu+2m+H3yqgkN5MaiYHB8q58CoKVQetiFLO23POcHVp6MtB644UK
mNF8v79d+AKA6EEbhZl0I3hfRq5OULL50vT8awvMdli5AaR98XC+vB/WThQqs3NXPJj4AQx5a5WW
dgaU6WABeV5fN4Bp+jU6BqzieZSainrCn6wAmfq+CrYos9d2IsB2czOaBwjI8pZE41k5ul1mJXrf
P4C2/bqc6MZNvHbjISE30yWDYR7o6beDY2RoqtzPrYR1R20cw1SD+vjXyxO4tmwz1BSl8wA4reXT
UZIAsAAw5iIdi6xCaCj6QoMGymHMZT9MMZTHSuVZnHJL3122vDo6XOXYL7j33pVuGe8cq9ZxBoxu
kL/Xfjs8+rVbxbWppuhvmHrFWaEebb1TP6gmqB56WmMnaclviU+PpZGfUl5sZGpXt8RPM8scPgr4
Q1vnLczQQ4Nmz1+m+0OwieIQUHzQlQYcbXHEjMLr+ODi86f2thlPffrsG5//xkzNYl44ULYDsPDb
LedrjHQctdVE8vbRsdUxIOkfTe//Z2aW+lAT6lypal0L97jVxNzMg/2IGx9Ji9zdeA6sbrOfI3rN
ep+Fz7mr91POfCupgbMAxThxCYTQNjbYPPNL5/eqgfbvaXutu5wZ6ZC+JvqYAVlNXMAE8QLVjtTj
9m7s+jLSKWA8ytpEXq0NDTk6PAtdJLZR0n27WFOXVjM83U50utPsY57dFuVGSmXVBBA7sDATBTvz
z88GVvcjsQcKCWxzqp5U2txZFd05xVazy5aZ+SY7M+MaGc0dbtnJqNHmoSQ2iR1Kta9qMvrdxg6f
0yfLtUI/LzI4cKnoYl6kVwZDh/pKnjkJuqntUBJb7ruCdFHjOVUfkqzgN3Qaxz1nDY/9LoX4Rg1q
oi6VJQ72CLxzKcqj8DS6GzLD6UOl69Wh6wcemVzvTv4ILujCFRCN9HpycsEKU9Tc/QBCknIvKGjf
M3Qb7fXSQrMX70Naop0EfOhw76374hJfZSheC/0esUgVBgrCCyo3s+8aNQFA5frvjqZrT3gsmjst
H7ubDvQaNET90N6nNnqEkTs3oL+nW5+cNDPCguQE/OhSXLUOJ3tdplv5qhW3B9w+ZhR1ibkjfP75
2eJppZmVmQcAYG3sxjirNxZsJYqZCUQstC0ALQntprcf36q6AvZucJKmu9Hzj5xfd+2RQDDs8r5Y
HQUCF4g/AqX/rtm7BFGxh5ZTJ6msyAX7vb7x0lvZ4qAZnZHEiP0BvF1scdl0RdmozklofeeJz9ME
dfeN4HjVBFI/eAQDPvCuKXnMamoOKXUSkX9rlBO5roiNacPIynLMMgrIM2MYqNXNX+JstXlDhs4W
gQ2cUhBbFg0NrUW3K1QNIOZyeUlWxvPG1GLK8iy3m0DlTpIFUeXetkgwmPvLJtYcN9KRMwk2hvMO
dVUVwVRUHq5ULsXNnDqueZrtJHc+MOnbe+b4G9WllW0G9TGUzwCEBPv+MhPa2yLres22EmDanj1v
3APl9fHymFan7czEYtoCkqVSVhbCRmjpjYZzHwzGsWXD1WUza5EjdNRQmgIjA8iBl7cPLweN9Z6V
DIo+CqOGnt90cCmUPNwcrMdZX4ZVuQXJX50++DYkQ20Iii2flxMUaEtJEO+79H4kodNvzN3K54ND
A8cUI8OTYllsq0bHKXu3tpLRRTekTyCSRTZ29coBwqthrt/6+P5o91ocoCEFPcuAgARcZS+ZKfRP
vUXrHa01e2crw/31B+3MU46OYw+Ps3cETEp0cugl+qo8q4CEvRM3cuOZsjqgMwvznJ55BKVVU6Aq
WOjz9J45wbHX8uu2nyKvZ1sh8Or62GgQQ8UQfNTLEkyggaRnDo0TT4aNp+1Sx9jwCCunB/f+XxaW
QXwJUZS6MPEsGYv0OXMB9x1U/cUf4OUun59VQ2jLBvAa0fa7vlhw8qu2SlMrUaL+roHXKPQnCxI4
Zrtlab4hFxEP4N0/LS0WqEav6WSO2HHakwDX3mNXYO6ivohrtpu2GDZXhzXT7IGRa66szh73bDeA
Bg99MxNCYbsTj3ZR7nzKgCrf0pB5lX5aDgp0px7QFuaMl1scI9ucWkFcZSZigO7qqFMAjG0KQSG/
6xMCXYuY8V4Pg26y7i0CZi1HH8bQQkAuQrctBmiCew2S2ELzb7SiJMeCVCVgFKncm44Ynip/cKOh
6Pwbq267K9fX+ANYC8rIyNL6ExavvKYTHKxNOicaLZCbCZmCpyUFU+PeTG12nZYo4oVezbzIy233
SFvRfnA0qO0GWZrHY3mcRH/VogHTz2K/ikEHcMiGKoYoLtGiIUtj5vrXRdbYt4jakIWmdRvr4L65
z0EHG3FNb68NXzofwaeS/UCg6u8cCKztWzC17tvRJ3smeYc+Sl1FtUJ4Ch5qEiEA8n6M3COgVC5M
sP72Wmzb3bCzUpAfAdpM7r1Sy46VIaqdkPq0EQeteQsIGaBoggQh5GDna+Vsf9jNVIBteEBLA4Dn
900Ws2IXXz5ZqybQawDZ67mN+rXAcWaiS9vctkjqJG6682iDaJpAMu1F1s+X7aydK9B9/GVnsdW9
us1y9E44SV58huBr3u2melcWKiJDHRq1QDp/K8u2drrOTS5mDyAJi3PQFCSB2gMi6E77TG44wPXZ
83V0rXrA1C+v2AZanSAykYgidTxMSIPkdG4dJ1V81ewtYs53w8GrEl0nYPxH4z6i1sUhBmego3dQ
0kG2uI1lICImxKEttvLu76K82QxgLOg8gat9d2tINPz6dknQe+LWYdl/8EFGEJza0YvsLb6jd7MH
UyDigl4dOjshMLB4rXhuaoGdpGoS+FtwalvlFcu1sJDBVV5tBXrvIrDZ1isNEcqz7+N9vMjymjQM
w3Kw3WJFdxkNrWYv0ehFfjVufbUFvQ5wCKJJYZmxHt2ikXZWNokvPusNCx1rY9utrRHKUX8ZWFxS
U45Ld0qLJhk6LfbltVF8tfW9Aziqdbh8bLcszZvyzD00acr1VMe0OZ9KFdcyyvg+7a+m4eFv2IGW
D5oWZwKxZet3k8qRZmPeJJnVVlB+0I+kSmM3Y8lkm9czpdhle6tbz4N3ADMQKhfLwFJz80rnEuPK
rRemvxg6D0X/zcheLpt5t+tQGUGPChInc3/au97lRuA55TR1lUyGfwMu1xBXBDJRn1TaH/JKuy4s
fyO7BgovLMmbyx42wVaBhkkwIwBJsnhrABIzTjXGl5jFYOyN1jUi3ln2kbseUq0yc3daxTIopqbs
Kh29Cl17Lf/igyj7WhUQjtAQNZ5wa5K9TbMpljZxI1baXWQFVbE3p1FErS7xU6h1Q1zWi+2u+lJm
SuyC3NUAWPclEimaFeuoD4Mc18t23QT4oZ+2aidt1Zwqt5iiQQBz0A+jcRhd6SK2yNkNxOw0aIGT
/k4U1Pta6dVM9u9AI1ygnxYbvS73HYQ0O1+gH+sTH24MVd633Lv6ku+m3L3yvSaq7rUrrVIfXc28
ItKEDnzuTbt6gnIXPFEdgi2WRr3p0IjodRVOmFwA9vB9hyErYqIIhAYq5JqGDgjeoh710DQrI8op
70JP861DMdIxkpP6bGmaiLXGcmMo0db7Tk49RpSZERGtEzV4kh3MInso2eTuoezuR1x0fgyyMxXp
RvbdExUaCUZW7TQuoKJILS2ieBcg2ZG2e02iqG4O+IHTa0Xc5SMopKzWCmtoqYUD2uKPXA++cwKJ
vIaO9t4aIBnd+XZ+pQpAA9sstQHrssywSXvk6ipjRONx1e51e8zD3ATF/+DkJNKlzA9aQ5zQZ0As
1v0EpncHIyxcbkalC8YWhq/85HhOfuopesfbPuj3BK2fkC720HeV+tMXXScF1BuJOxy6QLQ7lLXl
dQAMLo6Wa4VFMdlHcBB2Oyi/oLgFvXKSdI31Mg6O/tUXjrhqCgQDkGCswUljbUEH3utaookIxJuQ
ykHuAiYWscCUVnUqDckSsAfeOEMDqcHgYy2/do57A2BZWHDtY+1a115xV3soM9KDSMX92Bwg2RBD
DXpHiRVSiBqDZOOWtkFcdGjWR4qc5chd1iScxjJW0G8oXR2iFV97+ocy9FDZQzTBvbBTLbNdj4Zv
zbjNyrtMOXBwVWinD1kjd2nzwczRjNcdCNKYte3cG0N3vOyK3nnyeQbm3DcwFCCU1s23npyNFWmn
YmBJV/9hCRFRyXbp9C2DoCH/ZfWDha3F/eQJdIUZnmJJ1t+YeFigG56Mv1xUXBhZXE25ZqdFxWGk
c7541afO+3p5wuYvufCjbyZsvkLOrj5dGARuDp9P8ybsyXOwdedtGZhX7MyACwa11FRYkRxOaQrr
Pr48gHd33GKCFnvesVHw9SQGMLQIEu45MOjtQ+ds7Kt3YenCyiKIqxiqbP2Ik9V7aVSLOgSmJe60
b5fHsmFlWQSr2aRcqmEsZRN1zb1sHiHIednExnQti1+WcJTrTTDR/JjVtvmN1semv//PjCxOoe+V
HJ3pWPMqDYm1NyBe00au/h/O1iIEmMD0lAeqZ4nWR04RQeoEBf7LA3mP/H+77q8q2We7twlo7+SF
zpKi1W1wsmgMZZ8KpAy1b+18twOg0DMHiNPo6J8eNAevcVy+nIFQj3Xdc1PSFyP3n4LB23IM756a
8zcDBtRC6QB96K86v2ffjBljUNluh4Wk3uesRfZY7Qb7K+ILFLCioMgjS210Ca5uT5Cdwa+C7fdd
+Dr2U212WcnmV3Rv7ok8VN835ntes4U7QhIc3OdmgIgVGde33kI2jS/MwS0Tb2yufHFtZnuV3RBO
IgYAKmf7rn1y2s+quKH9tTv0G8XNNWcFvAoo4+amJ3/Z6MF9xQbZmRTkfklvEQjhbmGRtyws3FVf
DnmKNgaKolLcTpFowsszuPX5C0eFOA+JphGfrxcyniCbbPDDZQtrHuRsjl7JZM423uBzUQlLp0lm
nvIAgRfk54luxdwSG659bb+dW1rkAgAbArE0wWrk2rTj4Ge1HTQXmWpjytYHhJQDKPbQ3L1kvCh0
v3Gka9Gk7/aNhLTusUiBTtpwJatWXjH1IGwFVHExGL2nAkk0r0qgTRWa/Lkd7rn+R//LYkBwC0g0
oDyKA+oA9Pz2AI0eU6KkAd5iT1oRya0uoNXtBQeA1x5AcbY9//xs8e0067rJqzFX2aeC3eHLbCzG
2pqfh7ALB6Cj3tEGqUC4EByUD7TETm83NvCqCRfzg1wgWCiXCRmwYZgpyw2WqDzyoec+hPyXqetm
5ww+RQSg6Ml7V3eldu3XXoBwIUvvJvqxtr625q9CixYmFo5kEPqolXKO9UlcAphs/J2FwE5FJRQ8
p+/SO5RPeW8HGUtqkB2ptIbSnIAz2Upfrm0o8KjMzha8qe+aJEVj96UHmbmE+PmuHq4scOJf9lev
dfTFnYK63U8TiyPR9Rluz56wBLk3N+5ad7zyoX8Qtqbo41zhYWiN7LNiOC9iqtUtkvT06Iyqi82i
RQ1mLKB4Y+S/eyULwslBeqjpcj2qq6yKJmKgRaoZyA75CHfnqT6IBj8dwZuInjW0UODhaPy6BMm8
9mcjmm/Rs1MIDlibwDpLeIu16T703a9CpF4NzNQjeLh6gOK9NeDJshpKz6dJ4TyLEUUQfqWb1cbC
rC/9X0aW0a4Ep0aXTjAyGaURupoR6Zkt/5aRmX0EyFocxIU/YW2PeILnDBlRGX7QgcG5vLvm33+/
uX5+/uIYFmkqirpDTITXMTSlB3+fxqo/GV8vm1mfq59mFguiQwOP9xmG0dNvaXHjBD8uf/57HoDX
Ff/LwFKTgpVcNWOn0aRM+TWhaVza026yinvaGLEDbUcvNU9lqnuROQ273EUezN7SzFp1zK9MMa9r
tUyPepBv79M6RWzUfECDYDimn5Xzy4D+eaCvTDEos6KVdf4SZ2cnzbSpHV3GEidFdg+JCMvZqq6u
juPMxBwKnJmwq9KEa25ZoiO5NQx9mHon+LiNnbdlZbGzvSKXoobsHwo/YCtlNAJyF9XC/eWNsbrx
zsay2N9mNjqpmdeYrilG4KK2hLPWwqLz5Vhs7AA1W9QpOUvY8KUMKqROTwF/KLdAzRtmll0CzKfw
7Ci8gqYwvxu4GU4ZtFPNb4P1N14QZ+NZqiWinqE1ysZ4WivFapCbZtJeLi/JxsI7i/uMpMASdTXG
0hr1TpYIV1sS08LfgImsm/n5wFxcMhRmqKnwwDT47TRlYWU+GOTj5aGsL8tPG/PuOzspbqmElU4N
S6TphoW41TRIglQjUC/5xmlZ38c/Lc2jPbNEhJvVY47RpNPXQte+iOnXubRePctPE/Ngz0xkXtCO
Wg8TfATbkNbW94J7x8sTtr4oP5/gi7XP9Il0o4FD3wFr+kfe7sWWRObakkDFDsggIGr8d8XelA0Z
L01s4NI4pKjIm+QuYLsMqJfLI1m3A7quALgtlI4W7qsOVBaA4QwjQdWk72kkXBny8aYmG2CktZUH
1+1fhhYerLE10Tu1Cw+m37ReF7Fxi9t2y8LChw0jEhGKw0LgnIAoqbYAW2uLfjaC5Ys7bXVlMhOf
L7wX3fxiNdet3NhX8yQsw5hzE4vXqUkMWqMYhePB97NYidkENx38PYii8cqMmv6Py6u/OmXQjEJx
csaQvwpkn52VCbUL6aE2l0j5xend0Ga/XzawFpchfAUOEdBdYJ0W2wu6DBqhAeWAPLYhdw4yf85l
GffBN8a3QorVyUNN1wSIBakjd+EplUKPXuHgQWl61wVo+kioPWcH69k0/85WPjM0z+rZrFmkqFVh
whD45hEfDdPu8qStDsQFemUGEaCNaeEkUZ1ppoC7YGe2eJxaWVTVCWPfRpBUauqo5Y+Xza1ugrmN
AH1voF33luYcvzQ4C5DfQb0v++xVG5tsdQ+cff7CIZfUBeYHpNBJhcqVFiFEGoJ92Xyot+RLVw/o
maHFZrPRHVgRBwPhZAx5dq9rLOT5RuZ+y8i8eGeLD6Id9K15MNKO7WcpuztAUyPD2Howzc7qnSfw
0PuFXh9kYd/Fx+hYMBpw/SfVWOxLlFn5H/pE9zP9XA6S0M5hu7H8ZXpAXJ14oP9ldLFSuVu0rSnn
zHKQ5CONxyyuLRY7Vhdf3nKrk4he9pkwGqLiS4hyGwQylfMOF8ad06EoeCD9xiFdvdgCJEyAQnSQ
0FhshsEWXNS6QcGuDkhhcNM2ICWiH3z/4fJQVk/PmZ3FfgjcApESH2lSa9GXst6YqPVPR/8fWJ1w
NJewZz0b097Penx6Y9wM9vig+eNGqLy6FnOL4Z8mFouuiDcZTS7w/n8y80+OuAGjweUp2rKwWApd
jmAwrGGhzD6iCUL2N366kYZbN4FRgMLYQvF94ft7ryA21yRNZPBNLx6VPBDx5fIo1pfip4n552cH
v1KUp+CApokyTiV9ruVGsmftxAPZZ+vuzC6DctLbz9dA/wPRcsStaDG6ciFFOE5BHBiPo/ODq8+g
RXP6v/PqOze5mDWkkDVRQPwCJHnNjRRl7E51PPjGqR2Kz5dnb22BEM0CKoTz+L7TM+OGkJ43ITgj
gJY0z1Znhah5XjaytkQg4kITDyhZVpokrQ6dvxxT6Kf8o167V5nPtqKMVRuoigFvNzcYLyMaN+v7
skqbKgFt03TYRNutfTx6UOaGbRQn3rWhCCpNPJJymjjBg9N/+GUGXXj4GdiOVqRZ92kZWkjqS9kz
nJOuCukQov/711fg/PMXzkQbakiVZ/CGTrX3WQi40K99PiSL0ECFQmuAtnk0VC0OCaJIo8tdJW5z
rQo9/xuX+e6yheW9sbSwOBNWMSjfqAdxW6qjXt+5wef2pnQOl40Yy2WGFTy2ENphEUCasqSSGiAu
HFiKiNtGGR/MOtuPafZgQMWnKp9p9snPi6SCkhGi6pOmPTrWV8C98rCnZbTxReYJO48z5i8CChuU
F0BTZr/jlKnQVQytYL+/TZvgI9WDZ8HSPixJaod9WRwg93o1gF6OFtnBa/RvVl7moTO5W+09S+f3
+jVQygZ3F74PXPhb5+d3QQMID76GAdh04AUH2dkQVhvV52EmQrdLlP19h+ahNQGTf3kOXpNBb+cA
/ZFzGz9w6Wjefkc4Z6UV9N769nYCVvmQyp6evI7dgpB7jDySHjRXe6wz7t+Cg+SUFs7vrSW/21n7
hzH0n2UGRBMJUrC0EhqmJgScUkO0+xb12V06qvuqNsy4MhQDUm+KW6JdQU82hCjlnnvTyQqmO1xn
kdelcdUT1CkGduhdMf9BhPYYXDcT9BxJ7X2HzsONI40i7klQRH5G9lPtHAiAlrJE6alrsr1e6FeB
iatC7z9REwrAmld9A0tfuTFl77cvghFEVoDQumgoWZITBH06Wf5UtbfdI81OVvZvhMN/vwz/k33n
yb/nvvvX/+LvL7weW5LlYvHXf/3+nbWE/e/8O3/9m7e/8a9b8tLyjv8Qy3/15pfwwX8ajp/F85u/
7JggYvzYf2/H++9dX4lXA/iK87/8//3hP76/fsrDWH//52/Pf1DCYtKJlryI3/780dUf//wN/asu
ZvG/zy38+eO7Z4rfvM/5H9//cdVVz+yPlV/8/tyJf/6mecZ/GQgN8Lh1Axfcwzrcl/r+fz9CHy6u
jVmJFIr1v/2D8Vbk//zNNv9rrn/ac/usi/Bi7gztOASf8SN8HG4b8EgCre789n9f7s0K/VyxfzAE
mqCEFt0/fwO48Y0nASvTrDQCXSF8B3wvkJu8PcJNm/UtDQJ+1HB4wmLM+aegNAXZZX5Ad8R0nhSV
8raCGklY9PVTlTnala68O5P3VRnRKS/jurPpx0DOz55ef3RAaUXCumqKPbeVH0+9Zl21BlDE9qh5
+wI0X9B68+7qSuIyHgxIUan2ObDorauqW0tTh1TUaQx8bBD1ijphJXs/lC350es9uaOYRzSX1yzs
Geh7dRC8h4MDXAPRp2se6IlrIEgJWvXMBzWETtnuRhtVOLQ3/eggOxBTKxt3HvfvoEZ0QBxdR3XG
fgQlu1WGvE+BeA1t0qO6Ud6iLJnYxXitZ/hXLfjohpw8j7XgMW+mF0eUp0oaL9xzn1D+2fMqrSII
0ltf0sY+ktZ30cveBTuOQl3INP/OENZTKatnT5+MvZ6pe70tb+cZEKA5je2y+lHUTANLjij2Fp4n
sUVVCRkRLw+lkg+Zpe59YOkiwDczNDoFLyotgwNEfo9ZNl6XvcmvpqoiSDd0mBhdj2yHnMy8B4y3
HB7cfLxXtf2UW+UJfVHPbVM888m583KrdUPX7nY2BqRs8oOLMbErrNVoiX0T1E2o2eVpsiHBPIic
hsxE/t/kmCgzb9MwdVqIKpp6viMlek56TfJrUZNxl2nzXOb0uTdGFerjVAK2z8dotlXb+AdaMyWq
0xNhqkOfT2i/yijomvTr2uNaBDHSH0gNjDvHILdlOVybWJyjzwNkuwlGyO3xcUoF4CYCPCcksLS4
7GBIEr+IQeQ63bROAR2Q6bG1QcGSO8MD1Z14GJmKWN4KsLCQZyZVsKvM4QXMYdfSzEhU5C25Kxvv
iQz6N7+xPgSKGJGrjP1oiuPk9KAmHOTD1ACfS9CVJFrrmFGskab7VVQKOWdkp2uXj/lOoTAegS3G
OgUedsIwCRE2JkXGptMfWWa8IJwQCOlaFoqsOhmefGja/sEeqh9UL8ZId0G82dPhwZobGksiwOdq
8mA3uVqO9AUh0eu8G8y9Q6b4iTes2KPAcVcjggE5An4P48St5WErWu4T8drx6EKpEBjj4a42tfr3
ItWCCOWwMW61VH60XGy7Cs1yqMvbaMQLhDw23ihPDXfkVUdd/2qQmvahzMdq10w1/cC0etzrOTh7
AYLtIhOCPi/C6H4fZeveILdXZ9g1nEALqy3zGkoutLFir5zUc+rxFn3utVm5h8Ju2CNkuB/BeuT2
8WR3AZrMTAKh1vTOZiUub1BFlCilDrk7RpNF4lqMLegBh9yIW1Cjg99taLMTAFZFiFbEu0rLE8ZR
ZlWa/cg1I4u63nF2sneeBza2L4yZPU5lke8qtwl9D+DjegrcPSUUoM6Rp4kBzDnK0tj+0PZ84Qav
cVuDDzaXOroaQGhmeQgi8C3SsJ+wDZvU0OMBuJYPoI3vD4OJTTeW3pOnuXe92airVLY/NNVe2265
AS58G/7OXhy3+twHj6M/s1MtAnhSuHZfqBLKMFIrQ6sHjXXqD3eQPr2dUmNLIvbtq/Df1mZZRHBT
IQZGI+zbOyOwgRt1AZY6ZjjqMTPKk1mh1da14NDPLtM/76vz++ltTvXVEhQRfTwZ5nQasBRvLSnP
G6wiheKNKcrnIIU3nN1xYagxsjpwp1/hT/r+ss23Qe2fNoEPcRFYgo7UW8xlZrEgB08JO47CyXdO
Jx/QXl5FGvpjlOZU0Tzeqpqu2w7e7bLp14D5Z0z7p23gUiGVgt4cyDK/HW+NHpmpGH127GhrxQU0
upMxdfPZXVwXvCiPejC8KBA87UsQDZ8K2eHcBgzSQ6ACy90U23W67jOJW9dyjkFA0WzTtzvTV9fK
hfuGYE4dlTb2Ki9umdvuqSPvB5o96k5OY3ew79CAgGZZzoOD4/D6awZm2Mj24R4uj3RlC82KvMhe
uzPD8rIqY1YE5QXTZsfc7PY21xMoXCd0arcQna8ppOWMIlc5h1Zo4kJN7u2MBigvDPgh9ioQv1fd
MCSjQeydXsEJMzdA14xf3orMoB8rOSae0OnHPMMdak/ZjwYwhNdQpSgRQBjmcJ1BNg0cMv2DFrh3
Vgveex/u3qkJjUAg7x6awRyeMsccDzQz692AVtnrHrpN9yBqfYRWkLHvTWKfwJtPd8oV/Npm5EdK
HDdkZYVVBD70MGjFj5RPj0gg7ifR4fKurWM+Osc8ZyTK6Nx8Uw/XAH5VkdlPM9jXQv8RPjvwtd9b
p8Tzx0CMdXnBVjwMJCaAKUYPK0SIlxAX5Jw4ioEWQ+eq8RpOAOL05NSoPGtqsxUHa7JcM/D+21it
uTttKW/WmiPxKntkR6eU93ZHTpRvOcxFC9zrScOTcSaDw/+j4R1R/nleEMI9pah0nR15INGXRQYz
stPpZfb0ZLLGg2jTU2nax0Az71Qa5DuPVSdtSL900GT3XclCk8o29KvCOsoClzjQ9GVYj/TWMLIf
k6ssgH4I6N4sdwoLx1JhD8TWTUXcnfTrz77Af3bRaH5lj2SMKiDmQoAhRdQETb03WxNv5qAxD/0A
wWrdJD8chi3YkPJWDuWpdLIx8t0CAaqhEP0CRscYGrWkLu45M/OdbU0bqdrX0sViUbAWEFkFtRzQ
n0vgBDNrMSBhzo5QImLAdlOClzFISYDWwZhzzABBuBVXo39HHbeO0q7VgfyjH0SBvZyWbKe5rN+r
FOV94Roc3Hv6kypqK4bS3RSWIOlMwdQd9alzB2R0ETstPFHNFVSLi/FRN9XL1Okh8cgnNG0jqmow
4FYbDmWuP44IxMI6zeuDValDUKv7zHFBe99if9poTQM5qFRhABmEmKZVcADP1yPEzraSwSuHBHfG
/D8DCoDmK07sLNmsssarhJLsqHwWI8QZ0EmIr2PrQDHV2caKoKb4/pz4M9rAAo0vhKiWZ7KxrRFK
4T07tmbHdgaSqLGfFqcUN1VgYH0mji05jXggSRNuqigQAWbVrVsiAOwhgYBWi6COCJXNLnAnigZA
oAnY6H/rSuNGk/6HKqBdlAeI9gfGrdiquxdaTPdDNV5Tb76Msc0yq3xO1RylKjOCxult07O4AEoo
Qri6k6Lw9wJL+vq8nGyI9REH/zBoy5OroWUTRVm5r1OwSFTo77wa/CF5fQQBSsFjoLH5ifXqgQg8
JP0y66OpwVPPmdRDKzJ0jdlBGFjyAXIkCXRVTpaFaM3w+hjM2GM8/0Gj+C+pnDdk3cu9YaPBcD5G
3eDccU89uNn8gHBKDecJtaCqQbSkp8Xt0JR+DEqCbtdqzlNTgOCVibS5CZzhpRUiVj0muKjILbHw
ZgkGhOJ2ZT8BV3avkH6JLO4cJaMnTRaniTZN2GY4wFCHPOFRfKApbhaSSWxMnI45M1oZzu95p9ip
NJw72cnYMtsxmh9Gw9SSg2pafg0dsjsQwzyZLdm6j1813hbHG7GOA7SyA7FwMOq+9YcVlAQakN7Q
Y+eNL6yT953u3SG+wOQ5ONZz/PX61OYiMPYiQKT3euZZLvYA+6qwKfBrDYVwvAADRVAG6CdrLS+u
0OgXmabPdsHQj6DB6DQ80ErQSGQ22TWsyl4arQpu6zbI4ynDvQhw0f8j7su2a7eNbX/l/AAywJ58
PGxWq76XXjj21pZAgh0I9vz6O6mTOBItisPr5SaxR2LHEAQChULVbJyzHHOHs4N2oRLEGF4PD62G
dItKmCqYNG6g51FDEMlGZs3wMMR9GGnguUDdo9tbvLmrW0RQYJRvpI0nqdOk523T3OhGE2+L1OyD
WCaaX3bjMYu6Ox5mtp8pZHSNYng1qxHUWFHfWHgd7JLYvGhxieCR2dxpZn81ZfNQfP73/fqPimd3
RYb/zMtiX0ppi8WzL/+v7Vsxlaeq+VD//ypsr0WT11O9jsGc9HOhDLpnnxKRqYL3pb62K3L2P8fp
T7f/e/O3f+7/ymsokv1LRykYCYMGPA3K4f+pruHG/BdsXlBEcyZK0lQs+095TVX/NW32SSXD1NA/
1/EP/bu8hr/1QYxHGP94TQFK+w9KbF8zXQJav4V/ozn/9UBB1j3rIolaBjMquIMenBzpGvlHafR/
B59lL+1QZTkCIUVWX7hmUz2ImO1bRw0+rfU3z69pmP8Ghf8OP6vrt1Y9WEmCN4eDskZJ3JCuqXZ9
fdj9d2Ss+ue0y6YQg2qihh5LNk5lF7ftK5ePxXboz1WDeHH7dtqvMMNkwSC3VMMRP0ja54o8s/TV
l8XC2syepEWjjiDG6/TYqKgHqjo+quMV9rjyol9Y+rk8Y6zZUFoupwXqfVPcW2siO9Nh+O6bzh9C
hMfhQIVQjoo+bnQU/x1WuG1GNp1VTIn2Jdh1rtH3ntazHVHLK0uWnl3jfjXEWe8Yl0wJIQthw7yo
PucR8l96MM0imfS8dj9/swlZ8M22m3PJCmEA11ZQeuwN/jSE1BUcd0Ly7ujZQYHJ2M8/ZWmFZ+97
SHgrdQgtq6OSv2gSqQ1fOTXTyf5u+tNf/5T9sZzIKq1w4i0kpAl4H7C1tVfgBgvnZv5cYX3R1ybF
pLNGCwTeFmPhceXVii6pVHfhGpngo+z/3e8wO/msLlSrSEd6NLQ3s6+O5VROruJgSLvQNSDEnBL7
oBWWrxTIZKgxmUndZ0juh8TxmA1d3oH6jHS+DMMt9Oo2xBovSzNCBy3xI4NtYG4exHp+zsPOt5HR
uRAu3vXU8SYZjlaQzWR5P+pkK6FSCfsXP5IP/fAIM71N1BvHUJwDguoSCIcZbXQx0PwS8n+uXY6b
AhybpOkvuj7BTAxQEw5FoW7SMgkUVgdWIrcIPH6M3mhFC6+CtTppXlqnBef9T6FSpCXATqMUHlp/
+pH7VsiRgUARRL/hMHeuNbmC317aJ7MYmHfciOyR0+OQ35byRednSkHcnze3On2o7z7gLO5x3sqs
wcP2aJaJmyGp12sA+LLO8saK7/phP9RVADm5WI+gcBJtRG4E2mD7XRwdRZ9AiGjAo5bcaZLt7Lo5
JE5+GHCX+YRxb2jW7Cu/Ftv+ugfmT5e8YmUjJPZz24qgU58SgnRteFHwFi7k0ziCXa9bK2sy6xj/
9cOsaRKfDiaOZT8qpKZHzQ4fB65sYKVrVtIL6eS6QvZD+gYxcBwt47I268ytqeIz0zpqMXoEjLlt
DTBnQx9ZmjI3KiJos+aBVIyjmCrHmnSTVOysMPOACASRZPQK1fY4Pzha6Vr6M1BDbtSQMwW1HEO8
KxhEtp2nmLYLDVs3gX9EnhVbtQejGTKZjN52ykNRnIdTTTW8s5O3QqncrF7j5y8EQGuW6ocERgZN
hrVXJ/Ua2nuQs1nZfUtDT5H900oXSjr2GVHwWZnhwX/Va3LVpaA8obCXKEFPiKdI3Ps51G1e7GFn
jYk3KLqvNoMnIwcCbI+9FeMvGbhelDMeX+cm8xrFDHK1Xqu2Lk1ydgGYBddKyPZB4LAedkzHbbZG
Mlm4wOaYXCfmoGDlKq6WCCwzDSriXqz9ycqdkikr+cFC8PjQcfy0wqJjPHY6XDI1wY390Ha/NPL2
89dbWpdZ7E9E1qJ/hn3hOG7Zwrdv5cJdWpVZvBOpyLlQMC4AUv4kNKRUvVtKKBREO13e/jz5pXWZ
xT0zxZtVqfBDuvCqMOGE+2qu+dYvrcs84zM7cyzYQI+R9HNtVxv+z1P+gA19E6vnXGqU+iBk2vZo
dyqRl3G5zcM6MAeoKVHHNbi9t+JnWQlXlfcx31dK6PFCv+tQfbAEg6hl5Ss6GhNx6HYy2bUQ3HIq
4wDZTt9Q5YaFGqTryi3JIEMEjmgkzT3wuih1Xrdo3+M1XWW/Kh11uWFfG5Muyz5mgUM3gj3qjK/k
dAuLZ86CDWmtPhtCC0mRJBuI6UmHnDjyLNaYgPXIOM6mR8oNH8400G1+/i4L+9WcxQcRhWkGogJq
AyiHdV2yoYCrReZ1H9owkV5juy8tzLSRPx3ksoa+hBomCJXQ1lL3Ul85CEuzn37ep3FRluI4cUgA
kngi6p2N/HEc3gcGeFi2RnNfmvssUuh6URuTVewR1ZtGOYZw5/h56ZcGnocKLkWnZripZRS0zC3X
9I4XosMcK9ahSWyBg4uuPETYTKXzhzy6JP8GQKG08j2aZmnWswABio6sQJbAhqljv243WuGsrMfC
vI1Z5sISCnHFxAGwJbytUDnTQ2ThXXHaRjdmZ5NSnengQyDZdwDLTO56egVuvMdxZ6vdn5+/6NJv
MDul8aBljdVPP0Puav3eSioXSNmVX2Bh4Y3ZSY2LFLpSDU5qkfslzujaG39p3NnZjCAEWNsZxm1+
pdBGWkuPload/vqnoylqm8SlY4xHaFdGA6TV/J/XeGnc2XHsHcl6mWK6tR65nXJbmf+IPfNX4jzv
+RBVCKOZBmbssqXXCt5g/4zy+9+hZ/d1CieUru2wFrnYk9aPipvT1mJ2FlWn4oRPn87Bu2bcGcbK
SVxY47mML9quDqvFNN9oa90UazYqS8POjiCsJypZgmeBaI1OAiQjtyctgz47dkmJJBEABYQkdt1r
L2X3dtq4sxNXJwIMagcBKbV+9cl5xOWJ6zs7crTvSj0tEEPt3teZHyUnLsS08J/OXMoiCDu2+gjQ
za063tZrD9hpIb/J3fTZmYvibsitGgvBxbWZ1NdNlaESxnwqgZCCRPlpyz27D1kdhTEv8FMiGsET
9VD07LTQOYeyC3R22rES9DhGQT3s+37lfbK0oWfnL4viBP9BXzCB+KjhcSc4aSW02U3YEMEbNDzH
44BHQ+PV7LQscm7gqYFFRaBsg5icHXJY/pz4aJibi3V1pjRj6fTHrPMNYInIyo5YKJxoswNoR3lh
lwXWYXR+dfJdb9Lt0EB4N6x8R97prNzE9dVpSz47kglYG0CsWSPeySglNXdK/vvngacBvjk72uxM
ZmUnrFrgTFKAioH82qoDrgFj8/PoCztwTkpIstBJKUOu16ump6S6F72cNvDsMHKNajAfwNK3MjCt
XdicOOHZVVjnZpmHvY3k1IJWknoZnzrh2VkEOMBUkMgg9okrLds3zQoCYWGF5zwCqTUZhwXDdBce
0wZKwatWmws7Q51dh1JnleZM0cPRpQsSh9uoVzlbi6Yf8o7fbDx1divCvawDrB23osJfqiGCTFoK
kWu4NOQA31iBY9wXMBsrk8pjICEPMHVgyk0K+WlIJxPhKQM0x+M1AYQPqabvZjM7yjHsNIkmMZuq
tbwwA5xCQFJaOTS17jo4GTWPvca66Vv7tJg/dUM/34VtEeMnZABvhGl0VYriUq4E/aXPNjvQfSuN
SKT4TQB75UriFuFlxOuVWS8NPrtp6wqtq2babbWmeGWabGx6GxN1JZ5+SAh+9xVmpzoFDlRWEtg+
VaKWAs2/Boyc3Gy8qHgJq9gnTu4ylRzUAZqZiupmQEMIwI87nbm1sFyAGzeFEl8UOfFTbrqJRQ81
sMonxZy58OEIMoOZdTjCES1REtr3kPg+beRZcOhHq0yRrCDqDJ5S7HNrJZotfK656Ks+FiFMGjFu
rBx6EDR0c3BpNKysx8dR/eZzzZVbSy6H3JxiWgcuZMzTDeCOtDfgDgrhbVA7e669O/yRtk7A29+5
daerW6PDZ8pNPy//pJ1+hLPfIB71MQuqCuTZLNkCxujz0fCcVNuL6sEgNz+v8XSSv5vsLN5Iyiun
6mClIyhkv+PrqhNuptQeAKunfcU58BvtnqasNDocgXR3efo+1KfF+A9t3895s2GIKKY5uC/o7eFh
cuLT+oNi+WncUSkSNghU7Tr0SUgGnTJzTaJy4VqayxPEqeiVnmO1h+JoJF7ernzFpXHVr2ETvPVR
ykZBAAI8kdkdtP9PLKR9IPw+rUaZZiA3lsVwNNH0lG7z+PO+W5rx7GzDu5JUsNoajiNkGK+YDE4a
di5sSNDzHeDCNhw7qEtcnDzs7NJ3ODgzSRn2R5Bq4va3SKvXn+e7EIro7PgJQ7Ba1mi0tnLHyXNv
x0Gopac9HCZK3+fLtOEiNqKuH46AYaNnKE9LMv9G9R6QGhc5hu1jFwXc8sTZzm/osGb4fBhWOzNu
4Nb18wIv7DOqfV2DjpJYSB0bIo+uYFL1kpJ8rUn3IS73TeycCytIU/v3qQurwlPaZwdXswF8dBFu
zHFPxsFlFbuGCyzEwgwA93R3qJ0gst9A3fDqAs5R4S0hYgODU8e+xsb1BjQ41LtEPpolHtN1C+zl
AGd1ADHHct/zPsj5ayfJ3lCGnR3ujOam7g6mvRPOPuSwE0GlMUgVAW6hDnaU5lIzyOrKHUfqZlS6
TqR4JLqX9Om0xZ0/Cwwrk3bbDUfd8irTC6X/87gf8fC7lZ1FB8uJ43JgFGwG4GpM65ZFzEsUusm6
p5Bc0/hPmr6R7LbsHo32hSH9+fnnfr9ZIFfzdbNEPa3DvMRL2yZBnu/0YUVyb2ncWfhI4o7mukNQ
cfjVFrvhtNvkb2LqltMnLDSmYd+N4gDo8M+r8H1KAL3Or6uAG08Z0umrhvwRXDugnm9M8zXsTmvu
4zHzdXwtGxnU3DDtInzQTDdes0CYYubfNw0oy1/HNXWRm6oce7S2gf6nIf7QQMa6MfLnNltLxpc+
5SyeOJBGRwaOIqDSblkLzLz/86J/fxEADPp18qVFq1bq07fMttC6dXnueDpbay4tzXp2UJPBbrIJ
U38sAOAo9p3Y/zzrj4rFd2s+O6iwSgCmrG6Q3IVnCtOu1eHAOt0Phzsa3UcAY41659PW2KQFv4oV
BazOC8Uhmxii8rwqd0Ykd4Y+HHI0LjWWBCX8Q2hhXSuwWiAEr5TJbOGtETsZ31ElApOv8sD/9UYm
/TRZ00b8PwW0b36POaZRh6sOBE7wqs8qExjvLmiE7sPRx+vKPzyE9xTqS4xpaA9nXkTtIDNAuewj
P+n3bWrD3Mja98j2K3nRig6QtNy39WZDzHSX4GKXZqDSEWAeBpQa/IwA3RJqfmbmZ72hewVYm06S
Bo5y3+t/NJUDc/NkCXKrK+3GULPLIvlN6werUYOqh0oXMyCmbG60XAZ5G4Ng8CrisygiQLSYm7q4
iqJHWFzZenmutCP8oIAPM/Y5xZkYr1vY9VR14RYOd6WhuLZ9r4nMl/2vNG1AznlOc9WrKLhCoMYw
VXpk0N0eqoq2DR5sdj/CRB28iTCxtkbC3dyGGnIajPQ+HGwvY7DQoMaFaT/Y2llSOO4wQGlocKCb
vSWh7cFp48rmMNk0SSBVxS2yd9haBxF/0erkqtIaT4Pl989bc2HLz1UDRkjZF6UxdVk0Dx2ytlh5
3n0kvt9sFWt2ltBUtlOrQ64txF1hn9l/ijPJXBtco3EjlB1L9mGxcrwWgsLcmTY2WAREIV6SYXpo
J4pQtDXL1c7kQrycYztahTQFdGBQ4ySQ55a/LKQZw3uqnYn0Li32TrMPtes6ZZ5jvVbsthDdIa1u
SQJGJsgUkeW1pvQM8EYc/RyPpp2dlre0aXaRgtIDJEJsIeCqdSNZ8QAh0zRNPbMCeVlVPBWIauLA
ADnZAoPWAV7XBGoOEobT+TpcJ/hDbF3nbFtbWyLWcIcLG2IO86h1qw8HAgUGhyZuSNAFvz5pp5mz
HD5MZSw7gnXMHBhEXcn27udxF77+HA4NJzglLqfCil2dcXno+Y70K1jd70v04DB+vW0ADy+NIcNV
2SY6oIJ/SjYZcSrwAeMbmNv5g1ke4IXt//yLLCQUczFQ+GMWQxcOIISGV0Z1B0UJGNu49T+jtv2n
T2vPpexsJRZjW+AOCuPelSQOxPACbj70ENYkuRdOyhzaXDUtTZopY6E56LAZ1JP2YXXA1jWTlQ+y
sDntWVqh5jWBigwuaDzVtGaTdsHPS7807iytUNI41RKBcRNj00ebrF6JgkvjzoJgp6mNoZmoeJrJ
vqcePFV+nu/SVpnlE7kQUsnBQzuioOpbMgd8GpqUMBpHHW0lyV/Y+3OorSRNq9tTu7UrH9LyRScX
MulcjVbo8zBIgEyA47XEYmGZ5jjWwkwaknOUqOCACCa0vQXQ7LSoMzc+aIayyPWoGo7QkmIxTKNX
vsDCXp9rCyggecPBFF3BuK7OoV2wL0BaKxsFq5MeKNH9nz+0Nu3A767RKep9qiuZRVy3qYroZmln
OQFPRTtz4Hs50quxqL0hLbbC+Q2VFwIsvR3vNL13aXVpgCPblaArQwOuHjahVGBGWvodibcyhjWH
GO9EeZ/r9XaMObwg38D8JXYCT0e5KSUIlGtWaAtVXmiLfZ1/D9NQzZY4WXn9lA6VC8GVScjAdbIW
9sm/ORTVelN1CzQZSnEtwsvUvIaunBTSg4GvxzOgjsfEV5PyOKKuRhzHb/mmZglu+WslecgGP7PW
IvDCVTL38u17YkunRsNRh79j7bdbjZ9UhLXnSEQ7UjhppkuKyd9N3/hcNivndOHsfNBBP22QsAYv
LiqnDWK/5sUV6Z5/3nlg0n+/9Sb5rM9bb6xpBHdYPHAlmiWqLFwmb5LuJVMuZY462cBeGDoCqXi5
NmATaviWfkjFg8JetHIAI4HDH8b0rJFudai/sOG9G7A3+VMKnwawBgBTe1ZACYdFXFVuOctdHd4Q
ndV6ag1xFwse3kxxewZiST+8heQslceIn9HsRhHnRnYU+Tkdz1PjWA9vtdwJfaOQZzO5jccrUlXx
Jq3vKgr0OSXDua2wG0va2OlSeUz0BO+7gzSfh+6SJaCn2y+1PJOmz9rHPIUTfBhBl0dUQTa+W/WN
Xku3js4hBOBGOh4oOhDvMHwFI1YDZznSqvOoBpu9vrOGu1hcqd1d2d2MTeM37Irmt2N+VoZ7Si4S
KFdkZ6K8HMpbrh9N7TDGth+NzLeiIy851CguE5Whenyf6Eeh/an01DWVQzyE2xguZnb1B5T0gOrW
pV1Wj5C/f4nMRxj3eBW5xtT1fyZO/leiMNfxbqFOVUL9GKcg8nh9EZMTz8DsktUzE0ohPcbtYKHi
nI9rofijp/xNjJxjQkuQQSIW9RiYhhu0RSFs6vhReM0yAq2o+1SBNe4Tf3wON8Z4RqxnYryGyeiO
9t6xH834zeizGyHTa4PsjDbZRdatwuXGwOu0YCDYnQaM+pvYTgjXHRErQGGEInMNC1pkK0d1qo99
8/vPsaXlGGucgxlzHGFPgGAYldu2v9f6QwsVI8T3nwPCQjiYY0zjUksaWdXI30v0z328T04bd5Zk
2zCh0S0xIQWSMw6aeev/PO5C3dmeY0qTFL4KHwCbFuxUycFbtyB+v1FxpeQEGvjKTc9eNeu1HA4i
RtemavyuOGT5sJFyZ/Xgy1aNZ2loToLdr4y/5XCBkkZq925dUrCafD2/INWFZoJBFNRgqdMwhc7e
u+rwXZ69EVvsmzy/EFCVSiFZ3BMoOY0bFrfwEL6v5GUaBnVzbrFLQ7swjA1UiU/8UrOcwTHJoMC3
ZDyW5Q30H2D+duLAsxuBt70y2cyiqqcG5msTb37+Uks7a5bVQ61YI1AamV7YEPQ3n0JUrk4beRZy
BjsVpCEhmiWvhCkXvSX/kXj3XzFy7m+Tw/mbdtUAxIdduDleypF51/btyjp/iKR/d6Jn+X2URxqN
DB1PQQK9icg66h3IVClVUZWqN0x7s9HAhLBG5RkSVtVJinSFQvaj5Be1UHE1kxcrj98cQk+L3XPQ
7AjoegaSA9RCzPqP9hhp+p+TvtBcJ4tB+FA3FMg3GI5rhb66lsot7Kk5bJbZaiw0iXEbpLORH72d
Nt1Z0T8maFfxBPgY1XyU9HAiKBnyH19zrULLzJIUmG5mujBPa1Z7H9OO+WYn6bMj21JIfUYNJlyH
gFVAnscx7+1JtjA/S6zWZe17PuBhUfu8JJ4eXaOQ6XEdzNH+JrdfI26A1juA76teFhwslPRJDO1t
BxplnYY+bpkwA6NPgeGb4tK62FUAvbVPo3oxFles3KbprlG2Y4vXen3ZVU8ao/vTPsQsZnA1pVop
sGD6iyYOZXdaKJq0JD7nvNXQ8zEesVwkuWTtllYr52fhuTgH6UatxpVa0dDH1y87A/oxCexXHJiX
xJBkQ3p54mmaxQ3WaUMDMh7Ckpr7rVVvKuvupPWeo3aLajSosKbz1O+aCr6Op0XoOWqXFCEb4TeM
K4WeNU/dGt9hYb3noN1e0xo2Wi3Q7fLOBLc3L9AjvW8YJFxvT1uQWSTQClWYlDWoDdbZeVOhBNus
pHMLr1BtFguMcoBesIq5m9pzmY+uqp1B+2blalmIi3PErmbkul1Ng49G0Aybiq6MuzTp2XlUhc7q
MkYOavBn03lP0U6R1po2/NKkZ6cyDguj71RskhJs7NDT1ya9NO6sPGdR5M0WxGeP9Ubvd7nYnrY1
Zqewd4aUmg2ma4W/mHKms9N6NXO07kikhJJcg5gHu0YaNOVp851jde2xRyWIJgh6iq9WrpGugEkX
lncO0h0sEDs1SL4dw2141d6ftLgfNref6h1xY0g6mhi0PZPBmuDH0kxnR66DN9uYToKkmCnKPj/P
9KPu/c3dO1c/DCtIRQul748dNMd4YgNhkpm/O6XxCr06pFBky8MjFPQ2PNU8mGXCHwfdz5yhi3gl
IIYErbtiW+CFwa8JwGp5fg5p3QzK3TrbdTmD/trox6x7BVguKCESYaWQXggbz6ir0Us19VBB8sCI
7+34ioNxIvdGe6GpKKFcFmq7bYThWfIxbct9pqE8zZ+BEPFyOmr7JIKOZWKmsKIFNcbrqeUSJvZh
ku3bojpEEdQl+kGcV/UFLNkOdr2tw5u+R0HlGLFdlapbtWoqV4FwrmsYzEfh0hdhfDV2MFUlwWB2
OxU3ijtpPOvZuHeKbu84+VZnyhba5pu8c+6c2DRcETFzV2j/zHL3r6x9Eqz6fLsXbIwtOMiiVZRA
MtoV+mnBb46eKqHGznsLr4G4PqvUJ9OCPhw9EZQwh085rIlFruF0CuNPo94O2d3P23MhYtNZ8KtE
QnmdjmBXDJvWVgK9eZLYVD8PvnCg5nK/EL3tBkNluGbAY+R+rK+U3b+ftDWHHslskKJVsNJRu0Um
7mbZZsqifp70B9b27wcWMsxf94eMU1lDQAn3TE/cUVP8GlbXGn2QUeGOeevJpncrhflZpvqN/U7M
JwHca1KFW71tr6FQujKR71fPcqas5lOM4zZTam4i0FP7iRQP2Wk5C+T1v44b01hxGNAOkNl7qOxL
rTnta6uzy19pqj7jHcKntmH3w++fv8b3i2B/yF99WoSCwuQgcmI0hTbsfFjZP9Nv+vcvDB+bryug
V8IpmzYajhbMnXTUtMcaCBliAvu3EvWnb/TdT5hd/kYdamVXgpqhheYmhwwSNXo/RbYfV3fp8HTS
2syh+TFgpXrPseDpvjw/sUcxB+QnCqxukwkDCqGH+xJ/sNNS5bkVHKmgVKmjDn/keh1k2o0AueLn
dfg+HMBe4+vnLJtO9hQM5GMt902vo4UEWD7U9n8efWEHzpHzwPfB0qHBvPMKoJxbePGsDLw07ekH
ftraqjUOEesRHbn1UpLx2k4bF6JX/8wq669rbg6fz8IS8qMxdkc5XlbDhVjD9Djfb+25KC4Zij4h
IXqpoR16Aig1NIW8BCyaLEw8Qqkv1TiQa/zvBXSrPYfUs6YYzbZCV1iLtqNw/Lp46VFpMyjMPtJq
q2ct/CfMQMgSRVl0ZRqYtp8W0D6IXp8+kGYWXVfFiD3JDVo2K5Hhg9n5TWiYo+4lB8jMEQg+uc2O
URNAE9dtbOMyR0U9TGO/HOQu141AIHcasiKglKBSvRc6UCd5vh1sG5yTZ4zgdfk2sR8yejkWh4SB
r9w+cLvZM7BSQiAIQ6X93bW/kuo2qXZ03Ddlu4HJlCedP8Rak5b8IHp89+vMbkueaUMO1/jxqCmo
9Rx0IMYLATV0SKDRJj8ChaMn+yG5BHshqxSvUq5j9ebnk7kQZOd8AB4ZoDxzvDaz6LyBR0047iv1
MXWOnX1iX3XOChhg1ltjHwAS8jDeJJuf570QUeacACl5laaa3R/TBN/SCtph7cyr+Ne3xxMS31+j
it4Bc5MWsA2wjdatG08tfpvdGaNPdvXaAV2Ywd2kvUyE4+XWrzZiaLofgCGBJqj0msRy23YXsTNb
9NAqe+ysR9s8dMoTdqxLM7K1IfRdEXAZIbcGbx6lOrO0vYZ/pLnK4Y7RGF6jye1YNFsCgF9h7qDv
uqsghlZHBwd/pOZNr4cH4YijIl8tp4WnVuKZmgKjLWit6G+FUe1V645I+6KogaLUL1Bih+mYve2p
2KoxVCCK2G+L4WbsVT8RhzqEFWSO0qPpw97WpySEivgutPC0MgX437bbaPl54ZQ+66oALWcPVHlf
8htYvKC3K7we6mUtzHsiQTcGecjFm7AUNLTxv5xt51heaqeBGt7m7BCm6jHs4k2vXY3jGYDNXl76
kGt1LXJeFIdWV7yo07y6fR/ImQo980LZ6ZxtpJ5hNTu3KIqgDN9o96vrbRemdO6g8HeBJTLbxmNN
FxB64WQ72vFAlsUuUSDVPcjeFRTangPd92O1HSgkDclbl8H6AFG3zN9LekjqaqfZLxDYdqHYixLu
xkAvjauPmTg63VtM91X8oBbcozA8qaPIH8hFb7fbihsPVXiTAMMvZXZjZCD/4gA7aGWzDrrQo98l
pm80710h/LwW4CyqW2pcObxxY+2iTGE9g7DkdsNGYc4mZdQ3LOlBQ9slofRqp8a8XxN+rgtlq9qa
J8B+UHrh2/Ho69YtqmaoGLlVb2/DAV5DcQoHnN5V1aOUidsmb1YZX+gj5LPA5uy0ixEKiHZleMBi
QlD/V9pvgT/2O2lux0hxrSYLcJECDVJRv3QCPeD6raFeVc4d6+9aftamV+2w6fE/6+m/G2SSk/TK
EsqS9yK5wJ9z/Lm9c7ZNMJYbdE6lE3hJ5HPUzTNo4lvWtlIlHMExufaiBQ4lQv/OvMjksVSf6qEE
qgaBOH+31ecqedWqF9vetuHzED4rzXuKv2cp2wTSdzCM89KUnKc84Ol5OL6E6o4bwAnDeaK96tNL
kV6o6R7pNNzjpKc48AJRgMb0w+48y85lHHT0xompa4LJUpKLEFgKHomADpeo42wYKXclPPqq7Knl
sNaywZRCdiFfMr7P4bEXpgOECvsNVfNNXQJcAdJLRJwd/Kh2mX4JQLBXkwujPYerhVfXQZeBUp39
so27HIZCVpX6g2zuekiXwYsEGv/iHHlSUCuXGZwMSHWQsJjOksex2Bt1v2nZsSlU32SlGxsHmbdw
5Co8kjhuj6hDFHhwTI3ZcqMiEFng+nHLrfQEkGwsecfhmVU5KI0AYDL2cMuq/NLeamHixjhTUdqc
O/GVoV9a9Cqzgcv2AUhHT0xpImgn/LLkNZw+zpiuQuceKBRNd0nywFFXhX0VydHbxTvdzm+TOt45
kviQjwggkJoT9IeBwk2bm0z8kX1yZdrGgaeFG2p8q2k3oZ25aQI7dQKREDRIeriUmaSDjYSB92jj
O92d4wxwetEDq3w2ZQJmK/Dngvk16+9TFFOaQvpcuYUur2vonSud+6YCBgpnz2a670S9Z9kXCVbA
yX7FBoA3pQV5fSi6Q1iSQOmjAZlZM85MIP0Lea/DOUKr4l2f7g3wzq3WB98AQKvEl9qDY96G6kMT
ywsV0pMMfEcHsA5VExtA6wNRvbAWdZe8epK0/60A0Wc55LyvcAnkYzppZ3qwiXZD2ew4TT2m1XuJ
FxMMD4OSiucCEPi0L10KkESTGr6wJ+2mZKNXd0OZu/Ap3PRD48sx9q3cgGMc/Pfqo0g3EdvUBCVi
c5v3t2MLWioP8uaYVk+dftmUD6YKAv81yR9RQiXiYCDhwf+jdzJXIy95dN1hB5Whg+fbJBmbuRyQ
+kS7VLBj1OaWFejJq2xjwtZFBnZxyTsUqh54fKvjsEQ5jDjCQ6g6RzTHvBzWMWby0hfigGDtgHNG
tAgVOgr8tRIIetMq6pbj5mu1e826GSuALVM/7cA8Kx+LEFxPJ8FP2nfsvMiLQC91lNWiwFL7u1h7
yeVBgVWqFgk/I6jGgV4GlBYUaEn3Uok/xv/j7DyW41a2Nf0uPW5EwJtBTwquPFm0EicIihThvUkA
T99fndG5dbe2IjhiKEihUEDmymV+o+60nqSv2dXGpYk/lLVnRxwR0dlm7XYofinDPuOW6ngPWGpn
Yv5QwWAw1E2UPYkllKbRW6IXEERKrXiOrm6aJpAtsFfpxwzJzhEXo/fi/tFpf3R2UM530rTHuWY3
DA80ezhCiwU7Dl3Bli/zVUkKi5VV9NOs3ntqqUTpaNJZ+4kQmzUIKmQ7NYNVfaoqBVWFmuSr28b1
sinroFjO9Zht2orolXi9cq/kdVihBtv2axBZ2UaJYz817iED7or4vNLBLnqMmH6baBgC2pFrdr9C
47NzaRNSGRko9MUQ/KpqcZvS2VzjzVr3+JEMTyOHfH8p82CJ73TNm/NjAs3SSkNZCzmMwY5hWtHg
g+HJyrssb2f1YOjP63in6C9Kca8VI+OxSysB4ILAPOoYh95Nth0ozKDQwcg4DkXyOsReV20ZJSHq
8JBOzxJnX2ejpD7gGIvHEc1bPgPqh1PFdzGOc2YmHbrhPZ4kNqa+EVO3U8fIywCW1bKPN7Yppq1V
jye76PExLDFkIi9Y2zu1iwoW9LkomUOQtZR57iEv7MbDjvB8tpoD3ot+3WDyEccYefShJAxXtQSp
FrKq1eSrUOPH5tGR4iCfTpnoQ6eSUMjDxDYN4JHdJzSvkp72LGPfNPmSl1OuHsr6N1KRknJfJPth
fIzKcWO0P4c18uP+PsWyXcynJn1ZsUVS186zNX+gba2nP/vyNVPxrkJubgxG+DV2TgSLOd7HLMDz
x62FTAD/6rItRCU3rVIWkYVHE8IoRID51XGeCmu7DufWqL02NcJixPSxPCuNOOcxOC2EgWYpPbZo
ig3g7aWU88WcLSqj3zCXw7nuH5q2dZso8tK1CJOp+RjmdjuPvsWXjpzOrXH5KIVAGfdCckgosAPQ
NmbxrpY4uqaptwySh191oKhPoH82VZy7q32cjF+qsiuj63PV7vtI3UzsoX7IDwOPwKTCSKXQzCb0
pMNKboIq/1g530qyl5WcXrPpQbCINTLsVksCkRu40P2SOOBM1IDH7rzE7zXJtIxChZVsV55yhd8e
rrR3oyH7la5fN4CTjNu4d04DRCfN+LS6PsgtGydGWGFRtRsWeaN1jtuybjJs1Qrlba4azywGEgFX
OSmDht+H6mOWGShXq6J+23WtNxeQCaWrFsY+H0+5OT5m5pep30fmQ17ek4AOfR92tfDX/ODEwEuU
1q2zLSIxrjlie7COxHfYKOXV5sTTs2RTmsZJr3Ovb8kNa3VbNsumX0vMOTjY2iLsW+hgBraLWe2q
hOdB56mNKrQqPZyMT+Gg9bcweJis5lWzztr83Cw/yBm2kyzeMIPg47VDrOQuvBSCmwC/9bE0oRwb
fkYrdjXP82Rh6UU6P7IYScubdrpPy8Lt1Usles82GjbG4EokVKM5A9IWFARzqFivSakF61gdp8rY
LMmMvFN76VCrTDrlXjc4csSIUWB+ULWKWsDy4+yQtl5EL8IpHLefbLctEQkzdTrC9cZZyW462+1T
y7XkXduRLeZcoOShdL1n5MFqzahKN/fLeNc2VdDk/Sm1Kre0ky0wcldC/cLmohb4jKxBKNpcGfLZ
W63JjxOC3xqPeZXWo1OBH9ONnwUBtUNeRyEpWtWvAaKfGVkbpy53vdgZc+G2MIhmhwwfIRrVKHyt
nB9wMworNqddT4iwjJuJTH7Ok3tbmU/rgPiGZsjuUH2aVn2npoeufu+1yDdtlcNLeObSb/GXddXk
3NdwnOxDk0sYY48+SnrUtvDc6hBp4030NUWpFw0vo+ls5bYKkC8/aM6e71Eor4mRhMkSOLOvaTM2
zTDPtHAp7d/ZhFSOU/m5NXtJ7DVXxvRxFENQL8Fg3VkaNw6rrxIA1cfx3DaWb4oHFZ+2gR5QLdsb
lPiCOVUvXVMe2wFAZAeE1aZwbDzVTBiOPQ+UiLH5Eie12wKOJ3PM4si349pPVwu6qthNdvtloQ2+
EQOhzRr7U9M8ot6yMdXLWKe/Sj25X4g0sCCrNkzX1AW+UJboIs/HSplI7pADV4jaaT9XuxJhmUGr
z459MOCJIbCzEWYFZ6u+mt5uo+ah704iNomOP1LnF8J8zaZByDNPE440KqB0AMJPFEcTWBuVs7Dp
86xd7CrtHChy7eWddhJoDFiK5rG3wmZ9rmBLxhy8hnhERtFvbKTKo/pJYJ0qo999dfxl6AOxMeyV
sND5wFXa5PNydCThT8IK8IoAKIBvb+S3ybgxsyclLjxLddxloZ6gkBTZ6gq24BxV/ri+WD0pQam7
pWlunUzhQHeksAIEWRIq8wHt/W6+dzROV0UZvNaIXtYO22EjOa+646nyTs7ze6f9slt9o0Pg7LXZ
W6Enr2DN51l3B4qFxe7P+vK0aneViA7roPpqw340Dk50WSnKk2QII4cqOG4xOtJdfGbCKrGwn5iO
Ta1/YVXrotLf1veDFljVOVb2aEJvHOWnmr5MyWVyko0zHIlboNm79IRblDu2I0jowERa35SXJynJ
3CjCE6su7hlzkT80G8a8obk4Fy1LttHi7IY8PumlCIxY/czJUM0pOQrrZZlaplVkDE5JC2bFZk0L
HMynKqixVU7wMKVQc5K9DBSrnxYKchoM6LYhDq1uNA0FnjLGmC69DnkDM5IOEdaFVBq9xTBZPI3W
ij8NZb+1amGsnSYTAu5Vy76eN4WJd6RTbwwb10iinaord6mUnAQjYyF7OlQwiUynjOEoqZ6kYjSw
mG+z/eUUyaHt8YhKfw1V+sxU5o6uCOINyr5KOOGK0TrbevfUD1EI3I5q4d6u67smuWTzw7UwdUuS
4XTQ3EyciooBs6ViD43pnY7PHKFnaQ6x2Z2biGNgxek5di1cMNVK8lf7LaOnKNhF9I3A4xYJI/Jp
3RRMiKu3GptF/drJSR6G7j2jXWPqOplZ4bXxF+4X9LVwimWv9QjVL9r7DDBSZeprOh+RlTzaEyt4
CY3R3pojpUqrHROcpBoTQ5srlabzk9IIS8fvuDNLfNU4R0m9tTUajKrY77x6pMTD2N4mlbUxi8l1
pDQwab3pk06Bz57AFmCw4WjP18Cz0+J+i1qRMbxGZkeQ/VoJnAOUzyyKz6U0bWOS1kKjnlByEMiZ
q6bF19z0LtB0zAcu17aIwjkm9OExU7d2e2boBgsGabPqd9q+O310SOUhVFrOHWW5b5PSt4ovaQ2N
0gjUaFfYWjgnjpusXSizajON/BMfZoPsgdpY0VY/WVZinqztWsumrq29rIy3ZTHdV85bpYznmm6U
YWibcSJXj+Xzyq0N0Ft7rBhS60e57mXrdQKiE0u/6+WetsZiPxpe7ov0s1Pto0NXKLfOS+8EOTlV
JXJY3m+q8V5Ge0GnvduKoQp7PcDfmy7BKSeTm/ofWbWraWLoo2/IpygdNgOwWJH8qhBSzhJz07CZ
ulQP1vVrJmFZqS5nxLi1/pgrwm9pEGeIKhnQneivAdsWd6WQXjuELce8OmfE6bbAPKEsdkkLo8VZ
N0oGHK25VNPs5am2qalL1xlnMRwPW/mILesRs+1tSQpXmvHGmd/KYTzI0V2TpjDx7+rY9qR29Abn
Xe91VLPSU8boQuZ+Y9nk6U+7Qc/vJKMlM/4q7ckdosmfWrK/uvfyafKmOMXXJ6Jd+Ryt0daxQ5sZ
l4mrD46ah7J7aarIdVZyq9o4jDaUGplO7nCtI41Tmyx7p3fhBbidBTbdxIu7AFrSl+4CTt3J9WMz
E8SdbmMmvV/XM60mBfKDcEuygrnV6dgBRMVwpZ1YgK0C7wWmMplTV//ux+rFiq/S9NldvFi+bBA1
TMcz2sgrG8Gfjl6StW6iiqOwWShlfoyX86wWD1k733czVqwGQSyTAl1Jw6mO6APA7a/ENidUddab
ZeKQCf5FZ7moMmmIlHI14ob5OsDLUiTl0urOi4GqC92JZ1i6Llrvp3Z1nvNK7PReOQ36dFqiOeyB
0sp0tlVpVxbI7tOAvP55pktk45VvzRmu9NKO41BdOmzQbdKxeDoNy6/5wR60wzAMP1UBFEWlCh0j
EcRqREu3NuADS4/JSIutA4+m0BwxEvVe7myy327lgEeTwZrSrcChWnaasFRXr5Wh7JX6Hoc6f6gN
KRTl2xrpBwO4wWJgXZL7aprHMKAg/8uxt9Q/5x5QdLuc1UjxqulYI9Ix/9SseZNHT0b8I+6c/djk
B7TtfiYrkdsRYbcurpGxQcxXe8LuRvlqp9cWfw49sfxVwkRniPwkb/xSFXd9V+BtaSYPFCWgA7yp
olB3fiSDvRdJ9T4LoLtmfVpaY6fkHYoSMrbUmTUwkmIORSEkCER5Bg5esL4WX+iSa7VHSRFHreMZ
L4/xcrSluznjlW37pExcOX7OLL82SfOdAZsCG60KtTY93egwc1llt+0uBhpuo5TFJFGGu0bnhzZd
vxo9bLoGKxWJ7ltPneF0QyCo+xPnWe4erKy+SC0OmLm6r7BTFnkb9Mj6xBpoqPnRIV3tW2ffNSq1
GSvMnhwEg5qNmb6J/rGkcRE56l4eLDqbbb0ZOoOcaa09ST9n+S4GtH3t1gVxh4m1etHXcwIW3xbC
qzFp8LWiLYBTPxgxNJaperevzMZ8DHBAZQg2Btd/YxYTaMyqWn4OV9NTfl65opgE+yvJoFDsTQNN
bUira92DWhIXLkeFFLFAU1K/4rF3MnItWnscSBj6NblYmJ9LRkIv1fiaoxp1IaRo+tJ2zQFOi3kP
ndHLGevkB1HShOlIpWete+xrK5xFtxFMnaNZDuKR/pNzF6eaJwN6GeXWHZbxESuX98aBf9BV7li+
RYxc5y+je7Kij3XkmJSsYDCasNVpB6P1MTWfVvPUWvvSmThzsdwUpzmpgn5MfW28M20psPjzZv1N
dexPRrMf+zHsHd1D7BUOhbMhATgMIz5Sp7bLwnh5q5ZdYhxKtdyU1dExX1q59xuhbOJV9iS6Bpns
2zJcTUV1U9OCmv/es/YbWrwKMzbVIQ+vaRgvcCkUUF9KEqZS9yOd1JdG4AG+lCKk9fVQ2nup2eZW
7Ithtxjru0za2c0DQlMQIONdJLZR225HCWHPSg6SlC7VOAaRYgQyG2HhYY/J55xX72lfssMKTzIF
R+2nvcwutuMvqYbMpGPlj3amuEoOmF4Cf4ZL8QlBmCDOFXLr/SQOHBs7Fji2xfKuU4gD+fRlEqXq
vtmuylOMdYnJ/bc8/SUdaTFGlrfY+vswTCDl0osTmxtt4ow2KtS0ahpI61ptq8kuPUvWvXm9YBSk
YNtKO3Ve/EpLj6i2XPCMOYo+P9rmuk1SdRdJ8laubKo6/Zik1UUByDUMfRhRE0ylHrT5hEU9ziOM
LZTiFGvP+fJaZx9O9pGJ95gjQEHbJD8O2nstaLUPd7FxFuZlomar0AqO6UTSMJGkws/Xj6x/dZbX
fPyaoVtVy1mftvTwgQnKdkAHVUsM38yhKZyu4+tOiaFg3jNQVPBelaT7WL3YdGUceScN+1lc8u4U
N2e9wMz4lConefmY1aue9yPL0JuaPBgl6YIoaEVoWuXMLSKIyblYfiQQO3vrPBl3xfUEfGqT/GEx
KUjb0i/ayeVhfNb1R2cEjQa8sefEnf05crAHd4lENgouyaNJvmvQhK/wwF1ir8XndAWagkDg3tIp
wODKanutOF/Ly8W5z6W7bqR7VJ2kSHtYte5ocKTFOqPALbLkjN7C3oA2TPa/3htiF5VfiJQCtziO
8ocixVuccsNGnLLM76WXOX3uZldV9rQKKlSjchx6e1gMqhE2muOV9bKn/C/s6/s+jLiySum5H+4M
HekSpr0M02K6lweRY9Zraz+zVQ1hFx2K+k2dnaOG8Wo/o8VcyajROO9jPd4ZOA16zvRuyC9DogRU
WkHspDgeYnc1+NXwi5h/WWNni+f46SqPU4wXO3ktR4Dt47OUvuBsXw6PduNljb3Xk71Nar7VrU9J
PBo/q2wn4dzbL3rYy2c8qKHyM9Zw+9CegJvGfhwh2NNrT0upuAXxWEQt6/asFdMlzc9Wn/gIpIeF
Gv00k0tCRJANBH7IERkYUPjZ6aaywm5HOVOaujvaj6NU7CSN+kfmgxqcmZ5ASvrySFdSemzizzIu
P5y29tfJOcpafDDV9ag2jJ77XnNbC2wvAqwFebiT2r5B+E7bwGT4iBNKShfgMack1assEAMWOoM9
+l0CbinRPHV6xhcQneCemfNBHj7UTgTgpjYqrY+CRoZRyt6gSI9z8wn9qu3pZTT8psqeR1E/2uOj
Ikv+d3AK1q1GmJ7EfTcKgIJF70kV8/u/2FD8M/7Bcm6Agtlc1px/XNfugxarYOtbyHjrVhZMTlO5
NhaumzHIHLfydwGTN3DBCgsztbFBgC0dYtK8or8AwP5A8LOcG5RgXLbaPJQSh5Jm7rL0bZImbL8V
zlgmsqoeznnrxoUalM5vO5ofi6TfNPRfY6fzYijv1S8zz/9yL394J7eaXrD8jSK7fsfWYDTl5d97
1beyPFMuTDuveSVyeV4YZTEA/9batK+YoI/3h7SK+//3f5T/a6+mM6VlCWNI8cbMT/8G+PlnaKh1
K7+Tap2dRyr8Zg6byihDzT5Ttm+iYv0L+Oc/INP/DZiy7BuATirHgzSlkkDFlHZd647rEMYNOTbD
8UnB7VrezBIehJq2o2I8pIbh6+prtBSkoXcYvHv2RBymM6JE9Vnupruh/AtT44+3dl0c//VQiylf
5SQGcVzS9cYuFq76Fu2BuGmO+fjJDHrXjttqeAbto5unBgl1ExULqbWQccC9mxqCSghXwGNUPqnG
9+i71q3cD6+jppngIFNbevSccUr93hK6Iqj+69u2djn2vQzSdWA0u6i/x+/psuNT/T8vLOqutrqV
C+uhNGzw8Pne/d5EC0vkii45JpKNqitrlKHet657q/FjdXreirTjdhfVi0EfGrRBvnfpG3Agjnhq
tY4wEavhIBdBOn8v0t/q+STYCVTxtCwH5WN9rT///Wa1f8YTWv9LzSdVJctYLMKxDjoLmMdkXNVo
aZ/Ma8rgurhLS40UMLo40nVmjTBIx3xRFMdG/8kIQpKOerZPySaaDFssVd8xiQhynHLb9bOakJUV
8/k6nU9lJ5yUH3L0PrUPjiqHpvSUxBOAqL2ymsgPs5lK5eHfv9b1Wf9DvLFu4o2lZomi0vE/FOJx
QatEdBNeDL34qTXte9rwFZNo/t4SvdX5WXKjNIuWpWRld2sXWPbLv3+HP5xOt5I8WqWPlaKnRPv4
WGfXWuHfr/uHaG/dhABTHxu0Nnk2k1QTiHFhlCIaSzYO4H8TiP3Pmvyn538TDaZM1uTWYA9kauKu
1aWqj7L+VE9vQ+HQZYwYIO8m7djXR6t4q/o7jvW6em0lCaBbvqGLSeu6cOv2o5zeHOkxsl5T9Sf2
6uZCwxZHDZzQ++vUUkJmJ6a1UxdB3f7WmJPihG2qDcf5c5q/GKkHlnljM7LJnFBBfMlqE3ewTuoY
WuJepo8o/0qzi6F8OOtPus/ulNwp8/1qXr3Y7svOOUvdYc7OaQ3soG4ZMr419HfMtruPKw1cJAie
+AE5Q7tb8ditH2dd9pryZYr2LfhsZx+Pf2F9/wETblk3kdCEFDZkI5pEV20OikGAT4xq0NZcZhr9
JuBHxzViBceN2muohHWa706cfEt+DmfZ/xne+9mpJQHR6zC3pzjair9Bqf+wyG81F9U61hMJ/MBh
/LKfmr+c6X8KareCi0sq1fbUAtevplcDe1GgoLTHXFS39Bjmb087buyCOVY8ZTE3srziMM1EIra8
pt8l+Y5qXwyhUSw0DXnYTDUsQz3F9fpDTvs7R69AG5gXu0o8lAVDhebynJq7eN2WseYmZXpc6Cfn
2rHEmyXV/sbs/tOzum7o/zq7B70Q1Zor5AR7FAjE91RorFsZralnmt0lXDY9M41L/6aYcg21/xAC
bjW0rmYDeVmyYiKDsdwnxImt2X3zLLwVakp7MXYt2nOHdEWDwS+zvySqf7rpm9ioSCWM64brJnHp
OhOdDsAk4nveidatWpOMXUcpj4iWKx9MR79XbZg3caGX1KovZrgi1o/oyfz172fEH5bara5Sbsa9
NAHTuWqT9JnXf7PiulVSMkVfR+L6BNYf6/lvSh9/ONCMm7KoHNFp16OSXM5pw84Bjw4GyZKBSdiD
973ncbP19IyAIgptPtRvo1f9/t5Fb5KUDDVmObVZbN2P1vLp4nzvstd3+l9houxSiu6aPBEUI2Mu
5y/aDH96ytr/vKxqxJ0kVJUSThu3FgDgMm5cq9dCrfibAO+fPuJm9+Uq2po2SFx05RlK/J7MS4ZR
vZP/RbnoD6nurXLRKGeJJikD8XMRxzmeNk4hDjbtzEW9h8zzvTT9P5pc//X4s0IX5pyjnKuWwMy3
zhAH33qvt0JEaqtP49IrcOpf4ifpewv7VoTI1GsGtjIjAkOJdjT14bT/+93+IZLeqhCZURx1yrVa
SfNtDsiJ/KpOKv/fL/6H8KTfbEfVwVK4hO147daKabdo33waNzuyWTKDzjiPuO+D5YoX3/z7/f5h
5d1KESFh0Krohy1YwgEKHhCuz8HMXdol8yN9/cuH/GH36Lcb1MzteMj4ENqiV1wH8wUd1JfWf++g
uRUI0gz8QuIeTQez7dONqSteDdzw3x/Qn17oTb0QG7aSjzYv1IhQg0P54S9Z85+ue3M42uiJl8vC
PauGJz6kLPz32/1PdfwPyc2tJpA+CMPJHTEfZDhhC5qAGZi0OT5mqLNK8+caTyAe4RX1cDWW1pNm
GQrXzgRzKasbk3FWUYPmujNVGwAwNI82CbNGY+hZhmJ91qvlOuk/JLbqApa8qoNqTfLslLpvL2ZY
r3RltVAxJ4+GmasjoRFVv67sCCmXgSq8rRRZuDkcTQT75rU46PIAVPOxB9qdmszPUZMtrXdG9L5C
lRXT6jMZuSRFFa7FvFOHzh/Q97MrT1rNYxEvOyfj1+Nvg2Hq8LwqcZDATJrK+x49/0h/sFWQCaUK
H/UZATvQBX/JQgzr+v7/6Tnf9FKgCisKualAuXuAa/sSzc8GeCMJAGVtP9YLzyd6E5kUqo62W5wh
GPJuv/QmM4y9NSzM5cW2tE5VhHI5+FQd5fLZYVTebCb789qVyOt9Z0EmUuvwKkEya34ODCCW90AF
w1iHsMNvl/WuzT8z9R3qAwyHp4rBYaVvV2bP8xjMOjiWNUbe0BNt6aXgvFPxUcP7QsLI1ft+UwAW
tuYZHtBWV7IgZ7qxAkoqGNQbn7hGm+KgjT+nwglLW4RGQpMEhPbyq1Z/ZTiVzGKXgctQ7oYikBxw
N8xsW8Xtmt2sftGmd4U5Pud9dddIw2HJGSpNTCohKfda7XZAyiIwJrmGBqx4WXqQ0tP9AmQ+LnkS
2dliJgdBDYwUKmgpsvvS+NAnLRgwfVskujsv0kM9gPl8V5RlM1JsNkkd5Gv+MuP/XaQv9Tr7dXfQ
zKCWmdWj5zgqnWfxS1G+rFghC0NcJBjkrc5/VtMJhKwkexqA8XFRN2yDxjyjg7WZm63ZDJuuv2Cg
4Vbp6Gv6R9EejcXwMrNyNaG8Vn0LTRFMOnc1pdovExl3rKa2qYPqupjGQF5xtoaTUib9w9w2V/SX
ZvQPyzR4NkyKUZU8cBvhnN6Dm7bKyi8QKLckxRXptJtA4cdW4WIruTbYTiTrToJgpZ8x2PMK4OiO
kWOUYbsKt2Dw0S1IlikGinUdMPqqHnl61O2UqA8mYaJ06uwVqJ5ONMOpKv3EGrYjs7YhTfwCsELe
zWFrfg1TFKSps63Q1lQT7aOKgU5D0IoZ0Nql7Jup6lXF49JpV4kY15SQ9u2Kc6F+ptb9ApWBJqlL
OwRoqoN/Xuna1rgbEsNdrrzDNQJM9KNwmou9osnEBMXYSPARJOnkZMOpYfDbzn6p/1iw313To4X8
3bilELqnX3Znr+KoOA9K8nuOYWsqQBIakO1G7c76kyzE3slDOkrMRaPQAG/BR2/mOGBKhwaH64BB
Bxbk9Fg4nIQiAxerAGG2vijWp9GGENQCG5X1TcUb06vXbn6VWYlAo2aGBNEUuWVUA5UqN30sud2C
Bgm2L6tjbTTxiu5xnyZuPkMxKUGmrmUgtL0MzMEcEuBsTC0b0L4FJID3OtegFe7aTNskloZPIjJ/
JczG7pguc4AKFNKDfpY/5qUNcOD3pNkbHGqUfi9VkNPpE80TL3wyXQ29IE1+MGBdQ9xBPlxFPqs3
3vq6DBKmGXb2VC4PvQzAPHZcXgYYq4MKY9ipwNs7rGOakUP+KpUdykQaXAx1Wwj7EhvO42QdgG+V
wJ6bdC9QNG/mwOzM00iAtvofUgEnMIcrmvae3CDWnJFaobjF2AT0bJHkfjH8mA325whMB8eRSfuN
YqOryhCwFt1rjPcWdOswvwxzFcqpxez1ktvIZtpbwEHKkLtjgnfklfw45ft6vVM4wpT0tR9BxWfv
jqlvm8YEbthtHUumOzdtaqichTFtJJlNB+Hnziwvdc4yno2NDa5fdraLc4os7Np6C8Xo2p2GZ1sB
vQnG3qvz5LecFfs4eSyZr7OXrgeiMABAWa+6qAiRlb8O8WvEtGsAFlw65cmM3+wYKDwLbgA/J/CH
2SyAhhq2qGy/ZCA9Kix06ny9N1v5uQQTv5TQi+eKuJw5b6VEREzmvAuL2fTMYXY7g96z0dU/u8nc
TfIRUGqCWgwaD1CHUSA1q0BLD8P0S+lOaXFS5Z+2mIOs5lSeGUr2V8lccVB1jv3PZWh3faOFefYA
1tBfoupEBeDqvDfcYLr80WjQZIYGODjgaweGR1G5VSzn1KmnqfvVMpGPhTsgXm8O6BjGjb/YO6Ob
N631PNhv9Ja8LJ281nwxyi/NfJyyn/iGeTpUkpikY6x+WfAYVpx31N66dNl902OXEj9m3UuZBuyo
UERczSjSU5wv9wJPsFTa58ICS0cEBoOLtqrLxAUintFu8qyHE2zv+0p2RQl4oOwzf8weono4TBU8
DbA4JjDvFuymSWZCMWU6zs9oeZDzChwuAJY4eYrXR27DkwEdyfb0S5uiYydfJP1ZpOFATxgq1ZyK
XSHtrYiesHPKGSE1gNivcinlYn2MNSfO9LuGm5cuRVCO83GwoLo57N/2R+QouzlhytqD7JRYrIUs
w5eJNgZDuqulrZTOpMKCRO3BGP+moPcHTQvrVuMtwTwxghAjDs5yHnrFS4nNfQczvP3SRRZWpFYD
QJe0qzCBgs4OfwD3Xz82JVckcN/Sr1UtH/KIwy167MrSK42YPE/1arZnVtN3tHfDOAG6gvCeDm6X
SNturEGFO3A1H50CZGhVB+YAqApg8L9ntrrxh5T5Pz3V/6pf6yEZ8yaZ6PRO4BULWO+I17SXRB23
vdR6KcEYpvFWaGHbrEdb+dnZn2BgN2phelY9bZIV7iVErAaUx5wZMLLvcBjZrNAixAqBVPJbfTwA
K0znS9YUfoPkvJnfjxWk1Uw99FcsYUOCyqhv0GHFW41bVE+5chkQPlgH4dm15svR4lGrfpaQUJ18
DdIYVSqGBssFw/SghsiZ7gQ8sXS4N0AxaQseRPLzhDSjBZkki05F8gGU1mimvTAfMs6pTFR+TC1p
j9Ypy0Gk0c2PyKwgsDFnqHNsEgXU6X6PUpCyKdsUSnnQQbkXTKc7QEGEg7V7W9sDmj9kQtCVrfpV
lpC+ppV4laEdpaPRxg8DgWuBCTD3gdOeHOPcdd6QXtR6/f/EndmS3EaWbX+lrN6hBuAOwHGtqx5i
HnKeyOQLLElmYp4d49ffFSxVNRkSma37cmUyk1HJDCAwuB8/vvfaOzPZT9z3FjdXEKIqNsqdsMMl
4jTqgkNQbYNsbw/t0nWj1cxw5njoOTFbKIk426rWUl0XDMpm3S1sXTKKI/nESCReZHc35HcR/jO6
sOWpVR3fVgjlIGb4jb+JUwpQtTVcfGrCvIizq9n4xJSBInNYCSqnqr+bEvZJw40ZXM5Mnk19r2a1
Cu2tMS6GO6+9rMd5EZz2WsxjON/axYNn3ThpsybseCHZJI+7y8772OLLzPYjw5pLuexYPMknXTw8
gZT7PsefFLCJFNt/ex8MT6Z5G4Wf++YYJx8CvNUxz0LO8yecqyr87Dd4qfjg5KFs4lPiNbUGA67C
us+WFvkKQahuIlw4o4dumSC0dYcRscnNhzG7LdlX90geQGi7Vrm9921ro9zgjlDudeofCcJQabOp
KuT3tn2hy2hfsPoJkIiXmYtyitvjT2wX1E9l+ykP7tv40cr9AyYhgIDiIRi7j4ZZHTNe6dL7Mrvj
bU/2J8kLxLytCoLPWvpPXfkgNSOEiZEhKg8B6k8RcwFwS8dGeI/Aa9liE+1NJoHptswDosrGRR9c
TaR3Vijd6pfAuuvtctFgxPA9+AXy0QFQm8e4Zc30QlaPfbbtxo9JOq3K7gCu7BQUStmKCksyMFri
suBVFNUtqcMLXjI88PiYiW7gZX+xkruO8sLk7vuP+LvIHdHDSxMcBbvC9g3tEsr9tY2QWM+XjryI
+3GrlL+CAKLN48T8kctPCU6H0X+S6tUi0s+Ny3XYl3eeDB8LzNoxmBEYKBoM/KoLkMZHzEAp688Q
tveW/2llQB2maJtbXwI9rdVIGYAqfNnInYy201DjZD9abGJmLmvf9kOalBiiU3RzHaZ2MAx9+6iM
9miWhMbUkWbN7Aa7mfK67NqPEYBs1+/wYEVb6QMyYJfIxYPYa3SeuV6HuA5aWT+4nb+HqX814Or3
JlSt2Sp3wadZGO8sfzkQsZOcluIDpRDu/869cTD/R8HVyUUDPCVQGz367M0xjIe4lQEL5HO0wdBU
swYYTsUcsXq+MW4i5L5FOK4UpgmvPcTmhV0+jTTQRDZhFJmXaUBFjpfDctVdNZMTcrqf/rQt+l3b
70+TkJ3Vb7HMdkkglljOl6rBECHvJ1oIOd0mA0vWnIUrDB8gK/Zxhwza3Y3joU3UtSdzjLXxpRBA
cjNEhbVeR+E2Abqi2vwusORW44QJm+4qkOIAN207RUinBsLemnE3S7X3OvPYZjyPjEgKEPPgPBvY
foKCAaq9CxH4N82nvgk2Xo6++YHMnmoKLqbCu8/SYWcplIeAcN6Zzn7SPzhrFOJc4mLgmT5OGAvx
RUfN668/+Btv7s86E2etwsHq3UHa9XhUnX5kMLsKwPSMLnWoAAxBRtRE/a9yRJ/qFVwDNYi7xFx2
nA3rOh3V3mznp0i9JX545Qdvvz6p07H/7JxOU/p3U3cz+zX6eRdsWCYXKUXQSaI8VOXq1x//jf72
Z59/1mGUqer7OmNLrzLFSs/m4xAeCpuoouEtNu7DzmJjfm8NKI31YWBO7KbkKvOu6nfjd78B+f7s
DOwfvyGA8tLlGeQb0keZcdjbU44fpF6jJDsEg4/rgpTJ8nokRyHG6dwyV+U2s0xxoasjUtcRqoKy
zf+3Xr84a1tGGMHilI3xY2RsreFxjt/pLzK7/uRWnjUuPbfAv8F8dcR8v6jJ2KUbhy9xhzTinsUz
5pDiSAFElEe2LNj1L+IvdQao3lqZc3tfMqPMkVzVmNSYC9YSq/SIbyErWP7e9tWzCOXGcbuNnOUh
qvp1ZDxLFOKlUNd++XGo+uUUxus8f6pnbzmkuOGqfdteBNNToesVdCMfR6ylr5skWeZARRoazXVw
I9RBMZoypi0r9wLnX11/SM2O9hpsG805YChjdG9LDEHpvPSqZ1AhWYCb7aB7iNzmChVIl3sUj9jk
Df0hYqAccRyNZX7qJCwDo12cKAN1V1FVvKQRxWKKUBeARqZxhkbqUrvj3pAo+k+kjrXKLnxzjYlV
ztgV66uo3LdTsHRoEdr0IUaR7xJAXCnLglJjprf2skoXAN3wqJbTY6LLVdNFe4CpkLaePUHZHu/T
+lDRYiNqKQ5f5vGtKMNjhdGnjtBP42KE0GKLrTNc+OCqS3IN2CK7mOf4qoljZmPqdmbVwUp4V/JV
OOIAH7AzhttgEzoWtCmPW431dXxOpH1ZlG+irHeZmlZZd3L3H6roIW7m53Sg+HHxDbrWmiXnsoqZ
cbDptcVDn17a6SVCUeBOQbLxp88it9aTmdx5+tWPvkg7WlUD8Ljco/GRsNZKF41tLsdiZ1R32qtW
s6jehrbYaWNmzfbsySNCcuyu+iIXYg3PhIW8XEJVWvRufjNjJh/wGzX9uBnKgAZSdoHh7VvCeBhl
zwphQZSV6676mNIg7k72SkCK3pzQRvKOuXUVzZea6rGZwkfH+DAlzdEvXr0IV62Tr0ZRryd8Bd3g
X8lIHHQoPseCDgTCDd98NXqB95hYrdYBW1sRtP4hwbcFXayrNj58jSKXN4lnvrMP8pPNHPtsTqnT
pOeRCQaqjp6u4f0YRitDISGJcMfN7ykcfjKW22fzC7TWwgYiNBx1+pgTM+y0Fz621l+P5D9Z453j
uf25YJFCJXUszV0SEpg3Tu+tH/983LLPpggvtGJJZ3c4ju1l198zA7zzwT/Z3Tpn4rq+KIfCo1Pe
gYfogxkyGBA5wo4L873p7SebDd8Uwt9Nn45XZG06O9xYnBxVqskQdGmXHRKQJXHyGJnbqVCMM/HS
l2r56zvxs9t8Ns4Xs2V60+lrNdGL8E6VIZ4+EAC//vSfXLRzWK5KoyifO+5z6JgkkR9HW2NABUI3
fP31Ab499H8yIZ+Tc5NAo6R1BDOgO51G6n3cxFdpJT9bIU16onljRlZtffH6keVtdpUHH1XDkuSU
hIfhDsrSqqsAh4XTLq1Y0ZrlZ9/N9xq/JZt3m6a31kmSHQuq6XfO+Gd3+UzJZrpTaAbVyFYjDkM3
YlvBLS+G7D6NnofqYzhqKGvh8wySSwL98FOYPp4B0kwvjAFVV4W1s8WMpEqTLaWXwviSAIH/9bn9
7LU82+1qg8SCLqfoJaI7ZBKZ6A/++pOd0/v3Z/fpNJh992zXrIOtTvIk6CK5yZ1pW+fh2tfD3nan
bYktzbCqRVtmK8D1UH6gcRTlk49ByKKpHRY7lQzLxP1kJSgpS3Fgt2kRRGhSk2XpfQ4TRu70vj6B
SmhrWhZlBpmgJg7hARZU2ILTMkG6BemuVXotouc0eEmdao0/bldN6VM5jbsUuXEW3wg28wtiVjv/
UxDIZetvixj0wzx+lqO8IzWaLoF456r87PU4G8mn1I/CGiT/0cpKmiDZcgQYTNgbO7m/69f/68v4
f8LX8uZfl7j953/z5y9lNTVxGOmzP/7zMv7SlG35pv/79Gv/+Ws//tI/r156jO/l+d/54Vf45N+P
vHrRLz/8AV9ZrKfb7rWZ7vCjZ/rbx3OOp7/5v/3h316/fcrDVL3+4+8vX/O4WMXUZ/EX/ffff7T/
+o+/C0ue3vf/+v4Iv//46iXnN+/LTkd/W72kpX75k198fWn1P/5OL/k3KQFYO8oXjiPdk19meP32
I8uUv5muVEI6vvRs1+EOFWWjo3/8XTq/+VLYvhLCV1J4DKjt6XD8xP5NKsd2PVf4lksipfv3f5/h
D/fpf+7b34ouvynjQmOjOS/BHWDrlmObpoUJCVm6883I9N2r45ttoYOgNo5SWv2tcmS+nmXjYKqf
07UHsZiSu7fvRAZzT5VyXiN78ffKorUQpuXwMKVufhStjVu01mqXxmZPtFSSAAQprWRJqc+LpMO7
sBI7mep+EUh216UsnoYuvRlsaCHpECqgEAAMLDcZ2dVG0u7nBbpfmfKu1DKz7zV7aXS9bW85QyK9
ohXRPhQwVdhK1HI1dU321cTCOynxyNbFm6A/S+xYdzv5k75LStfZ1oMji4VIOohvydwdykrVx8mL
IO+NNd2YXgAzTLJivJgG19vn4ZgzOM/6IJvA37BcgXSSQq6mLWiaV417crkOcjqFZZ0Aod4IE2wx
mcW0m01Wh2YFcLNyaucCdMAuy+y7yrTY2dM+m2CpdSyCMV8lo98tQgXuJo3SaVHXKthos8qXPDDl
WhVQ+uqQdOaYCSVMYTFys3LwODLdeI6BGztJiIsraQB20qs2uGGpcQnmZdfTacdwnWbzfQ38CiBK
9ORPlv04kMe3pyrtnwsLlEqEcX5lTqIMiDOcbMh9JQ5o6GNGZJnsgQRivi8akabdOh5KZXxJs5Gk
S3bGOmjAndvS/+xAW1BGO6WkPSR1DcXDSaa7WtBR8kOfljhb0nT2GjA5A7gEdpRszxm3bE+DmY0t
ck9HVll3aBEYRlE35xHz+NwKYMdh7Fx4aWMCEBzjdG2kYA5ITvfZnUw6mV4ZUywqOn35CHV9W1YN
HaHLMslA4IBZKkl+d9AJ9K3nL6t+LOaCPZgCsMlzaQfOXTOzTECr1JaxAcGs0WWTDLeBTvNtUZcK
ppzw5h4vvx9EZjdv5Vw1+s5vJ3tyHweza817o59cBWjPZzPUX9ohmzc2yQBKjSRPpuAkzBFLWDFV
9aZuA9ikVmZaH0pVjbfDWM+k7SZFbW/s2IIKkBq0xmLL8YOlgZHJX8dTbzxFqYPfxEZxM8FkyUfg
KaYJWMivvzrw6WaESjaLEiA61ZKRBPVHwhbHU+AUaX4FHM22lrDbQIqzad9vMsND8dvVUQn+VRfF
YUqsaFcWmXGCZAn68aqb7psg8tiuMdiyTuPMZwOxdsWnOpL2Kgvz8BoQSX3t1jhhdQ+70I2sYthy
AublbLbOOg8hnoxFNu/iqaiAPzTFkz/WbGB5tUWTTk7wssFRWGAUkyTYRzSn96rygK06rT6JA/RI
cxQ547wwLbq/ukduDb1R6Glh9ZG9jsxW33W9xzacqsKtV0uYlvi7fXSnD2BSR2Ckle3A0Q3nf0lE
/9Jk91Dm/Hs+i/0w7/3v5sPta3maTdrzj/r/NyF+KbtCn6ZXqNLF9/PaSVH689mQnYEy/xz/MBOe
fuP3adB1f2PucCzH9BxXCcav/0yDyvrNs5XNfOfZjqO+/ej3adByflOKic63XZ/Z0jwF+/w+Dxry
NxvZk++7yjJ9S5j4Ov/CROj8uERx+Mf3FJQ5z3IREPvybKni9HYz+RE6h3Z9agM8lXf6wvmI+2UD
5HQ7rqblvEmvrHgxXjR7ta3286rawDz41Nw1LNne0ofaXuTLQ78eViAyVo/D6v6iWtorf8t27YKJ
ak/TboWFZ0GHOZ83ELI26dfvLvnv0/v30/lZ5/Df30J6//oWf0DFD55AeTDwLbKP3Zqdu327jQA+
IVm4sbvl+ORukjW98X1+lHfvHPrHMvP3Q1PoSOFSnTjnq+429qfQknW+sbfzhuaOWGYf1WX+pKBj
H+HB7WdWlx47e1fviXD/5MhKehzXY+BzSI/5sfqPFTAb1bX5hmJnU6j0AivP1orGq6x/z3H3h0NR
cVHCeabtCtzo526SoCV/0GQ8xgeXohQzEFmvETLtykb9peYFl/PsSKcz+a4ucwczlnPDkXpxN8j7
bHx853792OA5HcCyXYv6khdP+TwwPx5AdUmsc9hjG1kmUf1hansXmmHB0/NBpUZeQzW0SmfjGHNQ
v+WVQmLpto5f7dM2a8enirh3F5fwXE7tscqNE6Vk7DxvKScQTU+5X9BJk2yEdDe/PvE/vKguNa9y
qH1N6Zuud7aMNMfSqJwJTwzc3im/cROmwuovdby/XRvXE5bwXdN3eLDOVtHZKOK8bzlGR5ttdA5O
2b6zKLNO48n/LFX/dQjFq2JZtpJSnmf+dZ5O7HEO2Dxz9NcKYhU9f2iK4NKC/tFHNJYi0a6R3BnF
O2/q6eT/eGTP/3Zkoc5fVLNxvbBHg7lxL8O76TK40Yf4hm26D7++T98eoD8eB90Uw7pi4XH2Wjpt
WySlDaRYLD4B7rkQC1Q2sNzLpb+et+GDv22WxTuNJsv+sy/nmWhsTdvGg3R6er57bQq2idvCz5KN
3Gb78srZ6V2wmQ/Jlbsz9tb+11/xzFX/r5voO3w1KWiKAZ388WgI3Z1CeCLeDEt3Kw/GdXnV7BGV
Ll7h628Av60R3a6DBX7jBaLId76sOH38+RX2HZ+3QEjb4VX+8fBekHqBHdvxJtq7h5ovi7dk7+7V
Su/6nbFOL707B24VO/FLsslR3CyT1+TV+Cpu1JV75e39fbii/D96e+edK3O2ifbvK/OfUzufTocq
NAdKeII1QoSm65Dnu91pUgBRimWwLwGLs2e6gFaY30OvapP3rs2fvV/o9GwQmrBUxLcH5bsHwSvK
MRGnZI98AUpnwxblRh0QE+/UmmXDR+Mjmrdrtk35F0rytdzYR2OP3uWifChvmoPcoQZ+552nWDm7
XaAhTsOWYyvfUee3q6vKyiNlI2IxWRbRJauE5i6xSBh8J4v4j8dhDrQotiyPoYVF/Y+PRWlkQWS7
tPbiEkHzasrsLkWRKNCJ/fr5/+NQzEAEFlIx89oWPrQfDzS0dg2Gu+ZAofzi4lRb9rwruK7ZVvv1
kf4w7xLZqpSwPFu6Do2Uswaf4ysD4uxkrMPa2PpEU9v+oYjTpSjem+HtPzw4p0P5Qir+4wn/20v3
3YMTWXkbsNo31s4CSNSVvjY+63vn2FynB3+trtObYl1fz49o3opP5uf3OuXWH24esC5bCAwmxAPa
1DQ/XtOK2tSwB1ZjelPtm31wiJbRyqd8sjfVVb6qlu+UjOfHc20GStOWjqKy4X09XY7vvq7lxiie
Tu9JARn1xAF03jNfnd87joCeArg0UG+b1sNpyP7uCFEX2UUXTfEGZclS3WS7cvfrh+MPX0HyoVQj
FlW7JXkYfzxAaHui9ib4h+GIMAPcuo/heajeedjPj+LRG6NSora1KHDp2v14FCN1GwLpcoucHewQ
oq6jY6pi/Re/i8fyx/JYh7BIkqxrWEF9f7EQTUMbEym6odoggcWzgruQ8KftX7tiTIwmOEFp2kLy
hIuzW4IzsO31VOZrv0Vj01lky9aq+Wv0Ecc5HcVWBDkpWhbSO3+0qnrux0YXOSQ1z2CnueX9BoFp
mu+NDufj0OlAitJfKtuhojpnVOjBh6hqN/m66MsTMr4GKQOmGfCrKd8ZiCyWpNyC72ddWrkWLwqF
oUWnT56nKntpH7eZT0smCMLsSoSAj6Nrl87cpFDT51WDhM9zCANqK8nz6BB60K5Gx0AtY+hkeMjm
MJ1XWd6YJrBcHB2LLIxaQkh9QRICWex4JqaKzBOexL1TZNoEXd5an0VUQkU22eC5SVyB7oUWTa5g
BEbVRpnezI6edIDcy5ql7CIrJQESurOJoY8j0WmsWr3zAMQO9G7SKGsX5vOQESVo+Hrl684Z1y4b
mghOdNcGcMFjk6DrXJjYM5CCzCs7M+vxKanJvyQISPjjvXDDGZFjZEWdRiEWnUw4mY68pZPn9Hok
LMHbNjIsezUndXKTEUsAnh8q+PXcxcODSidOtML1gZdslJzi2DfZCwTEBnGPyhooA0HQ3rldCPo2
MHW7zrwc10dfebDYyS0Acc7FZGc6drPguutymm7cPfISMtFb1QosE0xzx6z6r4IGNKotc/Cu3Krr
C1joMknIFYhhF1bJLJdzMpv5xqGNlCHz7curgpOqlj7rQPSZAkpzHIXIn4LSrGOEz5rMgnhs8pa/
7ZKnY2knZvz04gFpO7rAi3KenRuFyrRAEqHnejHzLo4LLW3oRBIuaXWYsoqjDXMYajTBJjoHt3KJ
YHH9ofpUiynHQGFNuL2xy2Tem+1ELb6eOaGF0HmdNpd90pZ6EfrJjC4SmNC0TJOGqJAiNoKbdNYB
AjevQbq6z7zeDxNY3jBiEoRFCPGsXMdrz/DJuJpsgfDamqGQ0A5VLWYvH8lDp/oE8XHilN66lQla
fB8VxHOUzgW2ICI6yTvyBSWcSkq6dqIrx3VUpQpls2nIbFUVAz61hAZosLDzvHkMK3ISoJR3Yr7o
JwlUZyBqKt557hiA1Rv6MVuT44OSk+DrauPQpCY+oIDQr1p6D4tMFkT7DOSy1LxNs/jgWUXxZMk8
+2qr3HnxShN9R6m7nNA2hx0I8r0QGg8itu55p2dn17giYduVv/2Su3lCWJXnqS9d7LPdHpKh8saz
Ndf0KQLiZubSR8WYpxrpY2sDXMTj40TeXhdSZZtQCAw7yZj5NOB5nKbVBCyf6zWY9bPvlCOPt1/5
Rr6MVKsea9vh9aq1A429JqW52Nl1hfQdZIAyF+YUlGoV2b1P6/Ik+OjdHmwg/dNmvhR9UV0nDmcK
TFaTkRYaYwOHMmSpvChYoXxpk5zAF7POjHtTaId+UxSbxsouabUj3EiIE/Hn6GTbc2s8hpqGdbaN
Ba1iNhCwWS2MqbdidjyU+ZzayIK5LqP3aGMce66chJCr0JAmQKQ87ZeAQDIigLLuSnkT4MWWS38B
jTyBkuho/dgJu4eyXPQW1xEF6qKGqN1Ck030sTUqFF4e88WrPXb1sBw80JxJxWJ/JQwf/AtJZ+N4
H42dQXSCFYQOSqvIVqhIpzh5Syl7zbWdyiFY8bwxa9W232Mp7UG3r53OAXkFbDa3sPIE7M1OTSmT
lW92NYkCeX4YtT3eO4Vl3Nptj0KpjzWq6L40nNfQKKS/r1IZNTvla1fgOmmxZvaUHVjptJ2NK7eI
W1KFmtymrVfP1pXdxnBi/cInA20sWuKjUlGDt480jPcFAogC7W/W8KQbUEKaTVg29Ux2VZWHWzpm
ob3SSRPAJ0W5CnM6Cig9ZVQl3d6LgmDbhhUIWQ0zfoJu7MefyNzy07Uvjfnk5kvz+4w3Kl1gz5rm
pRrAOy6TvtYMpmUOzFb1FVTReWY7CLJ72b6EXYesecwx1h471K32TtbWSJVZRep1sE1AWSqBErlK
ktrFokcqXL90RN2Emz525w8+4h1raUw+rCEvhSOXAV4+AQ5VxpFVlgHYsnoy7QZyQuCMj1YVQdZX
Vr+UeUeAEvxR3CtsT+P0ogkiP4ZEWzj4H7v4rU6MyF3zpgeEPGorTPHN9YTeJaphaB9mIJ5o9xTB
bFNvtq/VdBLmk7RLNKkzkeGYRYlRgTSRvJGWMmN3kVDdfu1UjkCVtUyPSFYODokPUahsjFyKoRUv
JuGGqSzQjiSjh/jOxshBZmKbVZIAEKigyzb3y2fXSwCmRMIa+8UUnHQBRufYuG0z2zsyoPQ8GFWu
0YAZKrXqFKF74/fPYSfGcp3kamIicBLdrQhFcNNli7L/I4xeBp5gCMuvQTeHsHe6HPF7NLpqXtp1
YnoYqFyb1IAhk7clDamH2e+RTswsAL8mPkoOX2lYfQZBcri6XGHYzAT5QOxVBZS7sgfxda7SudoO
LE6RsxJk0a+smC2exZh38UPdmyerQCOEXMGLGFLsh6F8yZ3Ce528k7vTHqKOvJYqHMXC7xsKCC8a
EVaQH4J+snNQtXgzaiKEs5QlrTWBeBd6mBi93Gri0SIm1mJrkVeX3cmZe4wspTeecTnh36xaKxXg
tKvik1F6XY2JNse9yhOXfNSyYeQ13ZqaQ45N8qkfS8afup6prPgmFRiNquJiDKaeiVWTJTlAfQ0E
1jEd883tbRy13iAb9Iw0QbGqmbN+bnJBnJ9htGjhWUB3T5k9x+MyV2KWKyexmvuEidZau2bS32N2
QGMZSElGnzszznlUiy8yDk4vh9fGJIQaWTx9TUzI7jg4zeoUHKCyokIQ2ZOCyexLFFVHn+alGXNr
xq/TdPuuSTp2aZPK+ZChGuxQXunostb55GPC9ue7yQuLbOkNlvu10NHwJXYGu1k6qYbYrRMnuCuz
MeD5DgbvAXrWtDJDodBsWqmjyemLC3s3B4QezYsoptd7URM89amvuSC3RWd6bzMdgWjdCpfM+2zQ
Obju/mSrBmEj2u3MWEEu2SDkhV+zc4ld0HRyaPwOTCKTtsKjrxV0KGGEzse00yyHzbKNok3ZuIGD
0Iv4uYUIZzUtZOuNN1kvIfCnuay/hBO2j1VljCR6OKOw39hMRJEyNiXxQO4QOHgyEnJdOstJMItO
Of3XIXMY4mrh62PGgY887H2MSSAhE6OfK19shjDV/trJRPIWqKpxN1FXBOsy1ieUrqQYMvuAIgaa
Qf7kCtVZN/GUGGmItnJo6jddx8b0SBdbYEagMDIPnU9q2To3apC2bDI7KQxn3Q+rmeJ/2OL4nrtd
XY6t+8w6B493FNTQmnv809WVyMMgve1152rQ+Noetqk79GLR1sHwMYppya9bZbB9wI5zgVqpUUKv
EnAHElNtbVIvDMmYknSXevGtMhpqxykrTBzGmTXhgiaXO1/ZmA+/0MpVryMYhBGpbRlZWwMtg3zS
XhHgJvKk+Sw53XBfWMVsXgoi+ywC9sZYtssJlbNBBifaDXvV6aAeL+IgHX1nmTNpX8w0lijMsyTv
wV+DN5XuKrGcFE2CpQKQ2KkbT5978NECF2s3f9JNKJ8E7fRqi8Mx6THXprUBv5rxFlAMzswlA7hj
4RmymO3HlYfwgSZLbHTxVvbE7F1U1WQNe6NlGEkXQzgn98yw7Pi7GZaOrV3NbD33fS+GnSFnxmwq
fS9fN53jEog0xv1w8CKFRywNi7o4yLZuiq1XBSFDkAz8jLE18B9gM8/xxyIspo+EbWJpCpBezoex
MMwv/pTE+HoSvN87N+glQTOZ0/TtwomiwdkmM5L4fc3WTbTp8tkq160eJ+uWrldP2GGRklDbE2ox
wlltpLHwVH/KVipw0twluVkR+duiSiaNMpftqw0pfNw2DdXOoQjsIDsk1gxtryiYoq9lOub2lqAi
20HDQdgV5udR3aJk64gSbQ0HXUiVpqmzV9SJ7nNscm9W8yBcwoQpSfVla3YMxLXoBKG3w4gC3hsN
M9369YDihO4A+/qpW9TuJrMLGd40GDtOouuZ1GLw+ynW9i7DbGQORVDjKreNkCzPEo2Aa7kTb5RA
UrdEWEQIGis7jG0qO6WXNMk09WvNpQo/CbMT6MXTomrvZiXn4sJROlYHs5lBQrm5UcqVK3DHFPyf
u97v1M3YQXbY5q7ZfHFyD6WO09MQuSUubvhQhx3hUwwSuJm035RQXttcW5edWeIjq72ReADD0eFA
tsckw12KfWxYFzn+uUUoA8u602lcfMpLBBeA4AP/zSIpIjtIPMXNVWty71Ye9xe+Rmrn7mZomtC6
7r0mnfd93pQU28RakKnN1uA45SujirhYWju4BFzI6uVqoFIbybQKszcLGUp5qKsgIiGgm4dqOJaz
ERsYIiVpF5HZM/uGEz2SK1c0BA0Io+Xpw45H/ps1qMi5LrPYCo9tEs1EPcX0YJcYGWIL/z79bSof
M7ByUh9n/KQHYWdKPpFvyoyZVUH/WZ7IGGAk1FNw0smQj+L2j8gzvP7eSMqCAKmJlM4qYCG9wVzT
frENRXZrVEzzIVOxkW4F5OD7suqrmnStKHzVphyalTTyTHzN27IPnpohyT9OdRTFKywAFbm9M55O
HKU09SGBsICRdBUIS9Bjss/NIn6z25kYrCKqnPKjXZqiWzkqxO9R5o2BlcpL/P1YlwW51HOV9yxR
4s49Fh36HlaDXQo+RvtqCf9+aG5oCEWPGdlr5cFKvQx6Ra4TAzxKrz6AJ6k/9FVwsl7IpA5QJZkE
2Sglkfz0jmGfInvkOCzcfqAedd2qDnenISu/1r3L1Gs3xFGQctWzuJhGe7zIcsaTRZRkDnvbTDp8
tzbtPWr/0nokVCoirIMPv0e0RgmAbKfVl9Ia3eJ+bMnYujH9prAPyTzr9gI66RiSFuXWfnhRGbL8
7JiIjVa2rnp3nResJFZhXhEeom1vLjYlyOrbnGUEmZJeOYkN6FQyzOiJA4cAamtgPK7RWdEJ6icm
mrLGXJEW0WQd45A17BfKthRcQa1USDxJ1euLyXKKmy6LVL+sQph4q3B20VQtMEUWX9omdG9c186D
baJHYoi8xrbeaMfgNWZG1M1WqgTHY4IewFzNnU8kpWD21YwEAulepQWhzycaenRZ1l1frSOByhBc
eErgBFQS/DLhNPQY77wAP4/LgvRmsktAZVkXmQ0wfyN3o2cvCquHCbJZsoNEwppr4lUFiTA5Znvw
Qk1c9GRU/5e6M1uS3GaP6Kv4BaggQZAgL117Ve/7csOYnunmvhPg8vQ+pd+LNPotWReOsO9nurtY
JAjkl3kSk3+BJ2tYs4k39Hc2Mc/gJKKm3SgSAHSDMbl+74fA4PICrwOLPdfu85hky5tfCPE6mqKN
j4HKHIlcNPOAWXFm0dUbJ3SCESBZChgxleQJcHsqZr2F3qlCJj5epjwjC8dFn4tNZNEasCqQMexj
zOHKXU1DG3yvQ5fnN8aUfCVSTVwcJxjd2roVQ3aYTe7dRp2l3qMlie79LIoieumsfKIYvM1oQbdG
ZlQ658nL3Rz+Dkecvtp3HOlPQH6m4dRTP36bGlotVp6pFogIIaa4BOtlsuLswSm64VrLVVn0qHyT
XrrH1OS0+8q2shO21z110VXvPUijFrpi84U/3Jno7xEhSDbOg6P51shm+nDz0us2CdKlWZky7Y9O
W0AgXaA1jWd6efuEict+cyO+u20vPLLd+O54IxsgNLxbZjP4u87lAl1ilO9HqDjnCLUIZufWpeOT
dq2s5TXZz23zMOLBu+vipKT/HGl/1Q12/hrOLuVcPRSBFkU5gT9kJ5G6bdysAgflqvi+a5XKNnVi
zT+qwsdnVlHBeEUGikOA8haUPlX5/nVaRIO3J9+TWLs+00Svepp/vXXod93t6Ble7lNrM5pcJusr
jSnuhbTrxta2DmZB87mSVOw5uU1ZexYw4DhGnR14Wy8ZIEc4CboBp6QYwaZvnAYMB+Pb8cTjQ2aP
H87K0ldSpWs0KHnp6V7Fm9w+t8nb3dx0q8BPCel3VZhwvGjjLNgLthGARfwwwZ+RjO9O6TrE0khn
HSS5wWTdd0I+1JGv3rU580emTPLlBv54rry0WPQy/I9wpkSEFiGIkdPJKfvvYdd2VEbpJP3y3ZrA
oUtu62lowumtTezyJqRCrdnRSjzcTKKiGYb3U/+JKdR6MwQd8k1eZ5Dsi9j37jBcOk9egwsfDaAE
ltMJEMy8qS3N8uCPnk2ubUzmCz+a61dKlrWN37GwTykpx3RtiojjuIii4Hs7Sgo66fKl1R1bLCbN
FN5w4fYeCW62BeVqqJZZ0mydsvtYXB2+IuAh6AZhX7z7vUzPR9rKmdifdMCfZa7BCBV0PH3v55zK
LzZjDivFFFEMBwZ/Jo/s+y1t2MFsKPiaTPVRjHV4DKU02doPzgWGbkHN7naZq+puTm2KAqehZu/c
cQAnFRqPbKrZ7uhkPTqsq6ewNuWDUMgaOvN54bfgVh6zWNLoqAVmzi7OiCGz2XRo73E5PLpDSUA9
qgvzI0kCrB+tGtkN1vE3mnuQCNn1ZQ9OGYlt4bby5HcgC7DZJkQaDIOjVVyHkbsqIn98UWzpIk6+
WXZTBkH4NiBMfDXR2FNxZbl6i+BM1ZewlQWbfA63ItnFvq9BAIXNeFNzUHtcElPcIL9Fl4MHggae
TmHehURK2inekqclntQPz04LmuKIRdUXMmtYZJY6Wx67gIh8XAXOlTXa545eaup+WEnAQ4Ry27/G
y6Tfaj0GaGZYVL+FNJRS0tYphiSp9LJLTvkFLiuEZ7rVXRhC6yxc+m8OA28eWuVOXyFqBj8t09PT
ZHL310iwq9f2YocfcjA8eDx3He3BLJHLZmn6+l1aFFOunTHCWox4kVBE147qwdWcbXmrNfqqtBKK
EmXBZmJlGwXNgd5e4qV6qNtjMfUVe2vTlT8Cu1XPNiNxXAJmLh9TbPRPAk4KzGU5lf1GzZOa2Xxl
VItMUV8mm0pib8ZCnkbXw9z1Hr1fqUvCq6CCMUzOXZNWECFzuIvT3rsqaT5i9k+EQbvsrF5YWfVJ
idD0pOawe/XGqeLJlMkn8iVLXMT0td6YUHaXmb1U30vGutXKA6owEfd03GPmmIwGNSqanrLkjDyy
a6HuZZxxPE6XCMiNO2Bt28R2UDg7T1kG7II/ktmqgtFttk3reGx+U/YI5A6l/DHHVGqQcQ3LHwsq
CM/qqBbaU5uMVkY/SKps3XWJy6MU5f13Jf1J8PeZ+koVHqgsgbpvbZZ8ifVqEU5a78jlY9uxci7O
NpMApdhK8S63wKbwzPnC3I6tw64oHxwgGUMH301xQn9aoEVJqsCd6GPSjBtXARthzbRLhRzbhLRv
Zrfy3qQ4b8p4nWkft4lDXdPI+LU/m/gT7Gz1ZAXDmipG2OuMzkC0t/r8zLoSiW/rODpatpTZZcQ1
9ZgSp0Ve4DMTiy83BReRztNKZ/M6zHtBjVsZGX8z0alMk5RpknTLKDLSB/rXRU9DKseRK1Z/X/yF
w+TX3ORvZ5NnfydpXRRwL/Sd4GdqT8zQy3PKFu4MleJTTqG3d6SFHi7fqZdPvpPtxUzn8Jhuawng
JAzXltdvtXOBTnftkLhu5bWLGsh4euPFeueZo0Hy7OR0LIMrzPd/MU79w1CdyW3IYN11HNSE8Odu
FlMUKCAWg+hEeO2TxQTsuqji5W//Ftdm4C0dEjUKn9ZPPhVAycYJ9VBA0m+jV8wk6loq+tb/fKj+
s89BIZj5zKCRYz2BsnKeG//G55D1Sgpn8bKtN8B/sylloAepVMeADeY2yEle/vnv++O14/dx0g5w
KdrS/Zk2rQZ0G/ZZdEC7HaLBnLF1xRD3F7fUP/1U+C35n1hisFv//lNp5r04gGRG+IokRy4o05Og
+mn96t1Dgx928+ef6mzW+O0dzBzfIYwUYOvmxpD++VP/5irOzVJ4KneDTXle1yYpr+3RZwPPwYFD
t3VTJUX8Fx/x54E+vzI83xd2wDIkpf3TR8xSUSSaud6mrlMAQlaJvj2QtnbtqvqLT/fHX8V9iO/W
5jUV+NL/yW1jQWzwKdjxNpYIq7VsyVh3MVrXZIq/+uJ+vj0CW4D1waoihCsk98jvLySLlz8PfNyN
FSWIcUkX+JuudTgk/fkX9s9+j8R9z+3PA6B+ji4XhIfiMEppehxd9+CdG0TrSYm/8MX88bZwJf6e
EBMYdiW817//NA1kT7/CZ7Rh8ODes6wrNm+WKHeEgPN3XVRMS1w9/RX+7I8fzg0kSxT5BId8wK9u
rd/cjVkREIWf0agqv252aDTOsfWaZPd3LyEWOtzkCpsGTlL/JztOmvGqUUsuN0nQmZOXklNj+fi7
68WvhrbzEkhwkPHqzzgPb8oTUYSZ3Bg8O5znoTgWGXyeP/8sP68X/Bbchz4JLu5w/D/u77+odODo
pIfG3fjdMjEwiSiQDucKZETsbUo7bW///Pf9k28o5KqR25A+lLqfDb/e2HojyqcLSskBWWaF5l7V
0/T557/lj7cf4ZOzGzDEN88b9vxX/OY+WGrM4CicLlquL25ST7l77bX9Y1Qp63bJmUAlQcDm8M9/
6x9Xi7NzlaVCYaFmgf/pWoZ6CWNTUCGIxAkLIkadjeQAn8vQkfvrr/pboab/WWLpxnx2g+4+/+Xq
W9P/C8zFH98GkkL/DwJMfKn/fX7pX7vys/p9fIl//4/0kvR/8XHJ2eelgBXTOz86/8jwSpd0r/LO
llSfF/GvDvD/iPA6v7DrwN2PjZRRLNbV/8wuucEvgWSQjq0D6z/myPDvRJd4g5wXiP96aSrbt30H
M588R5jY+AU/3Z6d3w+zpcCIBl2V7kikJxvpO2bbLJixpKR/3mvdgXG0Gp7csURMKP13ybwXyOoV
UhNttOq5XLJjTJG9O/unPokvkBk3eQfsrHMPddMexjGVq9mdJExomr3jqnzOrR4XJPScvGf0WZJb
dLsOz0aYFu9uGQ7XdsxhsVjuUKKpu65ccZpyilun+JuTp4IazRqhAKtY4iEZTGr6iCkoodwnBk3d
Ck7ESfnQUhuaZgycFt0/I2QzxG3GkXU4E7dJ5wCgXpZ7JHhccnF2xeIZIKKV+m7MyO/bLds+8LYM
njuSqaC6tn1k1Te6fuij+sk+R4KlZd+JHAdW1WZ6FWmm+3S/gppJQTVAXNuBGqvAIfjhU283N3HU
eLuwzK8b7Q7Id3EDYtctPnpj79ivZUej6EBNqKI7c4MRQS1ojdn81gpcDo5bgCsrp0sjHMQ5p99l
6LK7IqWRZwqijDlBrC868AhNFDz1kvCsAuWb99nTNIvuUOJrw7ii/S1uwXBlwNAIYNF99Fab2ay6
KS1XBmMCwRa1sYf5OCzqpbH6T1dg46isEA4bMfVN21SbUY2rmkJTb3RfqxLnoJMs75GCNlcWaFtT
gw5VefpBpNWIUa6Pazwl3RNnD46WFhT2gMTuq+XjiXN6+ykMbuwguZ6B0Pl5/1o14X3n+6eQNyim
q/jSH/CuyZ7TdEx7AmpUth5mu1tLKhNXizUOz6YIwmsK/Co418176Qzjh6xFf8Bp9GQ6dW8NIcwc
L1tuaUcAyx0w7UFoRIabMsDhlrgU/TRv2KRwHUn+ctxSqPZUL0bCQOarrFsnyj7Jh+zzmflqU/on
t8bAF2QETdsuv46oexdjNTGM1R+Z/Uwg+Jn6SF5fmTYfCW42MJCwU6YOADbiQXQj4qhYl3Zp7XIL
dUVNiXmmGMI94Weaty235K7L8/tmBEDeBkV861aIAZmh/rwlSbbWDLM+04I7JgX/Hvi2u02zzr12
EZtIz4c02haWvwmqRRzikQpicuXzPYQAwBU2BMC4yCtnHfmxREVNs4uwndrvuVD5lXHEVp5xEhoB
y0RH1QIrLvozMLQrnhaXDmrWL3wHco+TdLhDkmleqymA5i3t4kmZnBkV/L9d4cDBmouAGwULQEX+
Hninvjdd0F55MZaVWbXlnSfmj1Dm41Ug6/Jk0Eo2tpOlW6sZ2mbtFQO8vc5fCn8167GgjFy1V6mH
+oae1T/pVCKbxYBAlfKql5y57G1vJ4Dg54Rh/giVYpX1nv5u4UA7MKdsKuaMXnE1UUV6x4qZISQO
2Cgk7sgnx4rg0FUtVKVypvuTvKUW5xvGn+7zJJtoZIOLUYyqOqMamTWpOUBEyMO2wy07IvnryIfV
OGWkvs0ivO2IFPcU4gg9w8sj+W5NSQpUGOl0lZuKB0nHC0zTCl8YT2bnfkvjIH7pVFO4O2cmzA8a
BHYC/to11OrkIKycu14GU3ns/Sk0VLrZsEWmPnkuNR9mCZSzMrZtXeKkoMXLjbj0aZZ6V1nQjreT
MMv33lUTiMlJHxcvHT6ytk5XOTSHcTfrKjw6NQ+xttr8Q2rlrAcKLK+dydJgKuM87aCO+NFV55bJ
bvE0QhaWBvNcOTypvddxJeMlghQr8Se75SJ3zq+CaTUuy8Z1O+eiI3G5QQsTR7tNpjsmHD5Iertj
duGNny0yOmYhNSbbuQOrbYfV/KTSxgJcK6ZyrYaapyrIMBC1VvVjhsl/sHG0XnauHe1Kh3prSWnf
zkqy9gKzHtAwluJr4VnBaxwlxdaqhnGP1TYGnzJ6MYUgWQngtSijb20bQ97H4GbAc/rBjRDxcGhz
p7+jeXfcJR7U0Iglbi1aSF+A/Zpd4ifFk81P3+rFoacdfe2EaSra5bxX950nIbsz6EeSnsFVfZZh
5lzqJK/eB9aaZVU6abopi7OEUYX9OjeChvo+svnh2KMZqBJ0wlIxBHCjov7MJijD2WOVrkRwnEt/
WYf1QkRM6J6ChGHZJwJaLQ45D/kS6QgCtUw2+CHFtq6XHnUUgltjEh/wp9IvQZIuMNbt/C6N4m9D
RF13fFaxnSIgYjfV1W7S7PsBFjlbJGv12uZJ/zFbwGXxDM0nVwtxQcqMny5R9FfzNJJt9r3miFk8
5tkHA3hoba/Z9U1T3FqxDqAQm/Haa8cnCMT0AGGjx7qO82f2ZXnHlkjh7RvH/aTksKlLVjuczi2d
s4wKotxRm2RcFIXei950ZWAdgkSJHUAR931egATH8dLuLHcIdq4VvbRBPH9JTG2X6ObN1u2odphK
A0vNxyhOm83kMn2qh7fI4rXdkOPmywAHXk1HE9nHzjUPcepuZ7dNdlHG6MoPPrpq2C5YQvJIbXKH
gsZJnaYSCgRs0Y0ceqobImfTAOFah2XWb2ScVoCRRcFYQQQ7P/b2ifFfY4Ojm0aGCOA46RZPv/Yz
bF5JiW6o/ekQNKL4NP2S31fMXZ5xi+Dc7tP+lTkNF8yqbuAeWvshg1Wbz6O9K5RMX+DAhjCJ6QZH
uvC2tT8ywUgT6Ah1Zp/YQ9zLEHsQIAc3pXbcn6qtg2TLyEfdlOAAS2CCCw8jZ/JUoFXi8PCte7/s
iJ+38j6x5BsOx+HVi7M3yqqdS69o00PKRqsB0huJTeD1OzlQ71gwhmhcDtfVPIJ1Z2oRLElzNG38
hdNok1AiwQwKYoOtY4jLScSAiUZfX6IQDYY0PUHmVS3P4NnWS4ERt48kU5qDshSbiBwyMqbIkXgx
GMj2k8naahjb+6l80IqonvTfwrRidOxe26aABuvHW7XMu7L19jr8MdXzPQnmctuOIZ3vLPpYdQFK
duM1RKhr9Ng3nQbldrTNbc+bFLYdpm3Gc7xb9wMVluB3zqkHoTapDNRFWqAn2CQGRB8+WcvirIWa
v2wc9lvjF8WqNXIiBhGjqVsZgGep3kik7AMm9hW7aIwqMcbK8qvF1OvJ8QFvPxqWEk17Dexn13jT
F5rwk7bPkDK0QvZG6PtxvPdQYS99r4w26RmnUZleH4QPVtbH27z3UtA4vPusV3ugPELGI68bgIq4
tPY17SELM9GVJFRysOzFuw9SddH02IB7Gd3VmELwELi2vedkzrRCmrsodeqb2Auqk9efRyhNWjOZ
lRdth3ZTJizoAU4GRk9iJgK+ZcT7uFhUlQ0YxR9mMTA88TWbtyS+LFS/Hq1s2Yd2+jVMuQcdh5oB
BoAWjrU6wL9YSZ9hMp6UCvNwHE7BOnSVvmrsTCP9cw5x/eAitLLgMISxuvAMWJhVHlj1y9gBygfD
Mx69LihO/OnLYVTaPdZd1+Gbqqw19270hAmGgGsRqhudJIxYqCc/dWImNicmKleZjeHUdq2119Ry
H6M4s5wmN8oGD+hj6r51QstcITlx8NW6vY8qOmokr7cdWaXloihjyk/RK8vL2rJ5p1XT/BgFRdts
hQF+3oQtjs28W4CCKoY9biTZSE/pmVEUnBg2yrXszhgaZ6biAn+L+RyrQO8zzcA6apfbdmlzrO+i
cq5rvI1Al5rsNAaRc1G7EQyhFmrMMNriRYslvxSFn91W7LE2TgVYumkAjQ0WDeOE4jMmIhneJICc
rywBwbvGHnYxzezo0T/1RTBweUbBlGye82+RyxYYB1Z1kApnRtzi/CWLXp55aD6JMN04z0EDrJ/x
hSKFsaQvwNVPwfKFL2FNUu5L2Ck2LEZDFM80W6XLy26IDiKLryLBQpxPGMLraB8soHCs4HEoKTko
+/5YO4zelBzfOkkMHU/LTZLfzs5yYFaLY6me92WbnB/TOc82XZSZPS7gah0BZT9i4+tW2NM5+4y5
ucEtzfZ/MWsxtLfFwLBiG4dLsWU2Oh68ZopfsVDB66XCaGuyOtgWk3cLqJTOEQlxybbP5blJbT2a
qMhwAQV+/APqLdUq/bAA0zZ1zS48bzjB0Ojjpktxl+rEv0kt8+hVdcFsxELCYdDttm9ayHpclRj/
11HRth/MgvttWOHnrNO+fe2tEOsCrKVq32DB3Be9posKq/anKIGi91UTcR/MY38pLf62vPGiK6vJ
KOPI4/q5YSZ5Kdr6Kbez4UHk7bRp8UZaZ552f8k7kZdFXAcn3Y+c/xxSLv5qiUIO5hTl0C0Dkidm
Si/tbynzP5i6iTvsW6dBaQ9sihZwD31NgSQmrckU87H89JCrst93asRY2+Rkh6KiuyR2i23Da/Q+
KSkxUUNSP1ucb1cQjNTDhOEKy4QxWO8Gsx/CodllNEkc2qpQH9Y8xIyF7e5eQDtbQf9yLnDeUKRh
vLKg2aaCGttn7iEHmHRsR//VNWKPj5/LhvFGbTACA/KzoG20tHa9mtqH0+LXC2N06RYcbPqeQImj
LU7MZvm2EBXoNl2u3OskK9mfu2pmZc7NC1blYWd19EXhVI12+Jp6tnGmojDEH+jZGNhMFk0aXNbs
vzixjw2lm0nxov3QnJ9Q580K2MdSpwPS0orSuV9jv3A5lEVj9lTyijvNstCnhIqjH4DIiKPYgw5P
glf0RbmcjTFRF1vQ76N6G3WRnLdd5kenciqogVbNp2iLT9l059oFz6VUC9CXW6jq6mziO8FTyqD7
Ch8qTdGZzdnAsKtEZz2Gssi+KIJRa1tBxKqiwHsD3MPLwBqKu6rQ4kLYfUpZgK2fCF8Yf6U9jELY
2qgQ4Ov2OOHmdo9J1IDQDRftv+FZxz5JjC278yO2FbQaiC3KkWGTPWI5h1BWnGj6wN44Dd7BxZ/7
3tgxy1ttz3m+5kIN74loPoEli9t2dOO9pMz0KgznfDvF7EGyxSUTVDUy5UZIxivmUTMNBPM3Ab3J
eNFtnGIwR7e5GIp+M5da/e/Jn81n9TB0n58D+uf/HdHzv8cYnkkAfyZ8Pn5O3/rfcp7cf/yP/+AX
ur8wmBXMDEKEb+We2x3/k1941kXBbNiBQ/46OCdh/138dKEeMscQUA0ZqEE3QUv9d3CT8H6B/8Qw
EUU9UIQ7/xa3yWGj9DvxE2VVeBKgAmgA1FlAGD+NhuzBskxb1/aRGsruxVhSrfpi/h5MgqYPx6Lr
zUIknMo6v1djcNX3jXn1cUM8NLX1wIG1P+mZDqo2UMuVrLV1nCPXj/YGLA69La31DapNvQp9Yp8H
GUQwOj1PxP1tpbzZvZPYFCg1sPB4q+PidIG4DuVi10990QqNCSlfancPb7dprsgl2LRC2GZcuJ1z
YjwliaEoz+RuwVnOSKvBcNw+FUE1kNpTVVmQBAonfAIg3sJhqxJb9rukkKI5DZxICoGMljPfXE1i
xsWTlhn+foRb8SznuOcot9RAfNaDjAiiYBeYvaNOa8+OwMukKnuMZgrxcOoTam43Se3V3zKWDBpv
MtrCF9S0vt12SW3TDRb0KrUfJrD0rJn8Cf0+n2pxwTxo6VGxwoRe2/OLeBwUhwdzjnAwb8/mgEqb
jOrwunmbKpBDq6JCNs0sKslGDHNvpJIlno04OaR9+hAX9N+tOK5etaKqD5kYn7M6dTGhAhF3yhBL
9xhz+MVLmbyk9CrF29mkRxVMV7XsLpJR65c+Lqs14eBbt5wwclQmZFMR+9+HCbco+bg3nLNYG9m2
5ZN7jKf8eTL4RuYQlwT24A/AaN3WjXL9sAQEUavFKvd0+T1bblWvPNWM+14laheIai/C8N4s6TMm
0q/zRuNi6dkBhHl8vSStWpd6eGPHcypNXR3yIW02Ch/2tJQCh2PjXzSN7eyIA94mMTyUXOTPjY0D
XWOJ2Obslnz6Dq6QB6LbMazxrdjsZ0OtI5iG0Safdb6XhpTqtJgbkbn+hmzERI0diiSbz+QyInd4
FQzU2TOts4+qTsE8TAvxHItIxNK3wUeqhdmXxks/gqSdTiRWZ7w+ngWvc6a4Los/IzeqbzwLBsaQ
Tg9VORd7CJUMoVJiu1VO2kCnNgIVJxH2Ip7eDYDgjqwLya7rRLiLS0+uvcQK8VqOn7WXI6ongOcj
1g6CGjplYzelH7VLHaXxoAXEMe1uZMJ75vEutVcE69feYlE4yBlw6+CRX/FGecS9zC6lyJ/BnRyX
BYm67JuWHaz14s2RvXLzKTslrYfFhffKl6u97l0DJskcDJv5iNG5Ny2JYj1TJVOaXF/4NOvdao2s
uXHlYn3Vg0+ZGtNSTBU1s9t402VmmddzOVkHwcvsHkUI/1ghcxiHtiirVRsBiG4CWprcGjhipCIO
SE6hs8feL2mes50l3qdgkU4VKXe0QCQOClTdKqdfaBy+66J113ZkzC0BcmdtDLdFHJ6PvsE0zT/a
hkV1Gys5nzRdGAdByG6kk4dbi1qz2bdJv/HX0v7Sj8OXgyOc7p0xanZ4DnTyNWd9yLM2hi22ZZu4
0rXgoP/Wc1blXZ7IZNk5prQvkiqkqTUNmnXSWmJvC1iRbT4e1Zz5e5XUrBITAl1t44b1XKNXbsMR
CR+Wu43YfO/bmK4bESyvkyPDZ1Q/UGyZ9Y1H6oWgHWTpIq+3ZTucBgu/UWaLfNPRP3lRWemPqA+6
TSqa9LnssgLjR+OlVwANDLVUenE3i1M6t20ZPbWFOCdUGNlewlkgAEA/Kiwmc0mqorlnzG495LJX
30TppaBqz0J6GbKf0jG9YqtxwpQT0a25m4vZvjr7UbeE5THd44u8LnoqzPg5+O4te2YHzFObE6e4
Kxfj7qIWF7XVFsleFYbIqcTeNdMZ5tiJWEUD/vaWkwoJUb+6G935jcwM1aimDL93or9Tk0TI6XPX
HNxgePXPyIUUoXcrXFoiCyfY5BpsG1jxZviKaim3mTVYF7P2kl1gtAM/egm3TT2hRaIx7yLpsB4E
83U6BvnNYtnmak7DbAVUHFmjmsRq6mGLGiX0FvRAvE9CisfsUXAQz5h3NU63ny2yCIE7XIWaVWtx
Z3Lr+AhIMU0VIzDprfwRS37sjPc6WOiVDagMqyXFgny28ECAaW/NbXjEUxBRGYQNg8lF+X1uarO1
kfHW2rGsTdPnxIjKuojIR4r+MWSfunGhQOA6K8JNT7lgaIUxR4/ma2rVU5mqGo1upPa0b9L1OIcw
rCRaelJN5K90OZ2svP1h8uWqGCJ6kiY0mmX02jV53OpGsDO5FAhu28qeaYRKBxuh3AME5qlwxQCM
GEhVQWKPc0S9gM+s84wK1zJnvWv992WxZ9yPytkm+fAu6jy/8JooWjkz+YbIHUFXwE695B7o98RA
GV/k+RfBx3A3Ncs7sW1OvUvIWpbNHOSi2oloXctY+vMw/iDjO67tYuhuo1xE68Q4/fUoA8PLXTRM
7+K32vG+0BY+GfgXu8Jjw2Am+VLS1wF9o2+fi4AftXSM0xo9DV8dp7Z11lPuJllEV4og+m3tFdld
KOoGRUfAW8gHLoPCLlNy0GQxxfRZp+YlmIlxycF9SFN6aE3MjCObiPNqPy0+RDWQJxZzfdSSQBSD
q3ldhVaFZ34pL4UjiD/NeOoJTn70SYTnFZ/LCkADhbVJTngsbINnglXLbU5cjAu6YNylp0WjqI95
w59vEPbfeOzz4WpAGXlsFU3Oo2tDodXgzApUBIaN8Z3ui/HWG6LsTWX+A/P4ESZpfC1F3R9c+vHc
9URr4dbrIy50kibyiT7bEXwfOtqMriKXyBfrFqf92bQ7zpulRc5MfUOcPa7FD4/QjbeZ+Z5XokEh
M84yHOxlUgz1vOB9zHv7TdvT94wj7s1iE0nZGpOYQ9YM7o1X+mbrLBldqxLDsyEwiBkUmEOCN9fj
jrDL+xYq2P04271Nnt5YbDFEI9ae7IuvvsOHdH5QY75TSDr1aladv+ec6fHIVJRQHrqew9hag4za
zLH70KSzZopiXwaBnb32fmh/4Kw+4a6PSLETIaOi1f1B/sF7qKjY/e6QZynB4viE/qxUT8dmBESw
ShmHaeg08/TdLgKAHbXuH5axa48Ri+eVSaxiH1b+7eLTyFOrQaGwino6ONaScTv7Rv2IYlg3iejV
TTh46YvXdPLK0amHsD8WW4/s7Bry2VLgPiOsWQ9ufd+5EtTUzKW4nvIzoYZTsIfprtHxZsE7zmBp
6uebKkiLfex02S5S47BzoJBtG/6u/QB+e595WVTuW1WkL6xm+QuvOP1ajJP9kGfIUHam0qPNyPKo
Sduf2spQNJ5afcR8wx+L51ik2XxhLBIPgDG6E9gtHojEHvNtkxac1NvOkFyfHNx5EqKMb2J7C924
uxuWaXixg0X/8JrRHAI6PS+IHgw3Mk66p9r1QMWovs6Gjdv6GxIzSUN0pF2eww5ZIeP40I+PscMK
u+acRG3uEjYu4+SiITaZZjwPRPplWW6DqPCfRmQv5gy5lS44tyberAg0IQ9iN0HL7nwAezKXPhFC
Oh4M9CCLzYp+KJZqdjZ9UllXMM3Tt4g8/66LglJuymUqjlpTLZIFWRyspESdw74xli92NEV3hn96
mED4nDBZP4wle+O+avVHVVb1hnLlbOcPS3zRVWxJi8pgq0DZKx+dBPaFayMVjkGZX2Z139JNOySb
Om6h/llLgR+7wzsxAou+K6RHNaS3wC5HecgR5xx9WTIPWkmRVQetpvhWNO551q2yjs4r3E8eTRqT
fUYnBHin2SyU1GvOPagIBlhN/2/cncly40qWbb8IaWgc3ZRgL1IUJaqdwNREoO97fH0txM2qkhgq
0fINX04y7UbecAJwONzP2XvtD7abgUVma2QWHVaY2kOHwDI2gPIuq3VIwgzxxOHQUtTtheRAL4dK
MOZpOdcqur15bxHlmFWGtq59Q3+knw4mYOy83FyXkC4Uwjtoh8hS6HqkAbY0cJnCZbhQLa+bGwgs
cieibs7qU5fZrq3RyjaVrdAWrTkLKKDrRp1wS9Bb0rboSDgvmZNYrzWcz6EeOK7amL9xmYp3OY3A
ZJdAhsJVn+SnKkJi+awoZFEnJPnta95HiDgAhuZGZVm/AIp7a2qhbMGV2kdpEJTmwxh28iIwWJ3h
fMXRslKr8VVmY33VDbmOYy6+zsxcXmX8tdtRLepjngf5E9Sj5LbrFJ0OaNA5aiLyOVQkpPyKn1Be
jaqawg7pe3IRVas+aglrL8PsWggaQgi9xX3FLnIBEsB2xlQBOMy3js15MSx6tawJ3jM3Up4CAuXg
fgvi3UYhIauvNFnFOomoALsRK1MMoJ8808xfBZ7WzstMt3ZakCDijyq/e4sp2q9iVRxwGNofcloe
Wn7JDI+Y6uSqOqwLshXZSjXeLuJI20MbF92CeVMssTbpi4LC/CxlUsoULkks79zEX9hY+jiNSNEL
0QP5LLPNZC0FrjaXOr4kaUdI4kS4qhxJhrQkCEVcZq6ApGSb0qHWxgGdh79GKIguIWpSh740iVle
J8ULvNX+rzw3xN6FxsRCi9vUzUC9RBULf5NPCgsfJ10ZY2gnJ4GPTjcc/Vq2r9veixYhoKo1lnsS
KePJs1dl2TaQlRsL7MjUA+0zCvbea2WSp5tmA5FXuVJYpIQXpdMncrRQYhoTYWxrzx76UBgfFQ7g
JPCTZ+yEz4VGD89vrZXQe+wZeH4/IO1WawsKGB1qktZQ0DcBxlmqo9jxwLBEGtUHE3Mhoo5XFHL+
ouVpETzWP+XkpAJYmQ9j8ZGG8VMVEgoBhlImJKtOI3REwIENFMyYmm13GwaV/hpVvTtLPNlw2DMr
siOlfRgvMJA5jSf6YpcZYcpsqUA7yxEcuVIEu9jzohvqD0SrNbRcrUWby+11VbPfps2rTgVyUtCs
Kt8AsUD+39FBwksn04HhiBZS+l0nAh5Lh9jsGNakBER5+V77fb01ExxkshWZW+pa9DmHHEC9UfAB
ptGnmkl7HCPfW3pB8cZ5ja3YkAbDXIxhsoFQ1UYOzLbhsa1dDIptR+Jk4pIup54CiV6oWdYmmUJa
58CvYeNIAKvbjQUksUYq52nbvNhKQaQ8fT0/VB9SiSUPs55Y5gad3Q4i56PfT1GxGJJBG+HgVRtX
P40Z1lh9jFQShfxdIKXPdW5Wa8QVd6Wh/KYrz/4PPQwtgzy9A/3zrPlKvAEuJT4qHZaX7JXaPJeS
h960tN85WOeRfqllYGXMOzbffY56ZDSSW/zcdBMyj0Q+AtbdFwgEEaq5ti0pUAzdbaEoWJdpHruU
nequW+qVGIjXSBKFM06vr7Df2gSpJZSbc03PDC7PxS9olX4t8SYkC8xd5VbFFdWNAQ3XwXPnPKrc
3Eehnh9aQ7CxViIpm9EUCwCmqcT/LVrMS9hZZD+/VvEYbPgf/FGUWr9VT70VIWYymI0483I52g46
H1dF697dKG8KmBWRR8RlIyCGYfMBtrAdAzPiVVceSj5JTqzUOY2uqRaYpx74DKrQpmLgbdVrdnnk
NqxUfMGOV6ksCUZftviHs2ZttsWLZwGYYMI7cZDLm8iT9lNnZo7XoViEhbnNlZYoUS0yF2ZkkIGn
U/4rbLlyUrb6DjtT1XFFsSu99miH1YecBMx4d9AXdp8eC4GYj8KMuUkFIC9Tqv0VZxcKiGMiHWiy
PBKyUV3VrpTPuxL9lxdr6cqXc28RZAnKyJDDWak31SYF2kDlgg4p0rSPHMzCsZFkynA4hhw/G14i
T6FyVuM/p+MZzMAhvbm4We86S4/mRj90pRM2WfdLr8z2jrVPnRmGTudELpptWVCMQhLmKK4k9nFp
kbetBahASzmK1raR7gXVfccdNUFkbdDZzYLAtQTOj+xHW9QDjmKPJKUHQ/5aKVn2rJOck8wjGvUI
3nw4RcoQSa8ZMgeau7G0DvngYbE3TWQY4B0IEuGIhHuKlKc+8LalJLyFlgzDG/ssXi0vT16DULEO
UG/Iga59xGaB8dsrlYF0VV+qtgVlaGRyBLvoAY1tMgnl7t7q9eZGVX0xXpe9hXq1M5NsRRWUxqRd
a4QNjraxVLIA0YsRBf08R09ZOsE45Msgp7MvZFciWKDUwWzxMVgHbnsaPP2eHQLkD9fLll4x1Gve
g2FhlJXC4cp66CxjAtCn6h1gwNypfO1gKZX7moAxceDDWA6CZLKHYw7p0lWnsqnZgSQCq1e3/hV7
iBrpoFFmiOgCo9mKlPUHk42chys6WP1UJEI91lELY0+TGLQLOdywvUOIh3fAyMqHMhfFFdZcLJx+
RqTCrJGp8Q156ELoCpVnI4MMc90Funxq+QuQMBbN+NhEcC54jV2KRhSofdK3hmqvNXmzM5k9Bb5c
lLAdPsXdmCNAnfPBIlm4bDx2TAPyS0Wt0cOW9bQTYpV5TiIMz6L0yUePmrBe55ZPf1/qySmuLJhD
M08CdwfOFehbk9cUn+QIPRrHMIsnIdkPsVp5H7rvwTlMPZcAFmpqw+0QtXTHNV60xVj0MADNioN3
r/KJZgua5PP2T4Skny5oERwHacpHrwx5m0dGPac52q28wC2Ovdeqj0S8oSgFJ5pwXteVm6rIyJGI
i9a6RWnH95S1LLuJR6l9hB/RbDV/0iEno23ty4GYUJyS8rWcdAMEHFxTHF4r7VjplnmL5IXjS6m4
9pUk+erbEAfRtq6s9k5VNYqhvdrwlmYpy+osQfChsmek4R3o5PYgzRB8sZqOquCM9rEXXlPhr/me
2KUWX4WKOujLGs82TzoJF0TheeG8j6qb0YOnMTOGXF3A6elPEEy9bShYKsmgGX7jYVeeXaViozYa
Nd1lCkzXvm2TcwYxraCDqmfLTuKr6+FB5GNPljmHnWCBVjxc5VKH0ZnS6FXp9uam7eR6kVdGtAOR
jyIggvsOVzPr7uswBYJmoHeeA0gQjoGWgOWklo55VOTX+tBZ68RXvAV9YNBnFSRYDTClh3yrq/dW
nGhPVG9pu2ddfpLZ3+3KrOiWDdS/NeVMkyqN5N8OtEUdCxcGRfssdLy8SvZNbb9LLUAzFid3bfh6
PZeGUdnbLa+GFqr+IijQqPiKdZP2xLV2g95uDckcQY24k7aMUwf6TNOh3lyitLebvVSa0Q6L0Ftq
9cqidQd5iQ/91RsAuKki4mRghZQVFTehVlYOD1KgETBdKqiB1VFbSEx01Gh55bTloCLGz6jZoK9E
TWVb49zXemVuQCIEgZKxl5XH8jmIxQCx1B/XQ9lDsTCVqrmxzIw6sGLH8TzV1Ta+hXUZzAdAkvNQ
j7CpRWMb7SSTPCmd9g01VnKshsxfKpGFPyUbr/Vo5J/L7rHS+uHQQT2ZqW30YFfqk+axWOtSusAr
jh877F9tJPW4Wmh4dJ3vzSspluf4abKlqkRi3YkEqVMINSjnqACG3LEbElFRBh40H1VzHBaPeQVW
1vCatSupazZWNWJd0SLOpQ2iatKThi0ULTk75L6QglXe8qHureYV/WZx7Jri2KCPQgWSWXzalekg
6MfSAXL74LiyCnYyldWdaKUPgbtin6lpOcPVJGYBbTAKPbZ4QlRFgtek58/zflPGxeN/7ss5/f8b
NvR/t611RcVl83/7dR6I64OP+Pqlc/3Pv/RP55rWwr9syNC0oacm82SV/qdvjVPmX5M52qBhTQCK
ajHOv9vWkqb9y7bw+OAVVjRq1FOiw38HDmn2vxSdoxGHfPL4/oOsoa+WNYsWInEYCiVuXYWgA/P3
q5nM77WIokLU3YGACw9N2FVztTAvBb3SYf/kCZpGIRpi6r/b01i2zFV+tqz59MWLzk/FHai4Fi7J
e5Vf1dnNKI6fbvvNPy6jz5lDX01q/x4HAYA+NeCFfu6eFfoQ09xpxB1LGAp8eotOYD3/PMa314La
09ZUhZumTH/+yX7X6aMCY0QRd8VDMiyyPJyFZGDHJK1pm59HmibZ37ft01BoGj4PxQvPBFBGcVcv
++hFvEB1VZqTrb0n8JSjDZKyWRxddYljqMVMOaItn5UPVblBfmXgDdjF8eLnX/TXbNFlxUB6ruDx
xoB2nhohorrXQLkYdz4ndCV/9OILYTfTFf2veYwHiOpJRoiB1xADLWlbX6+4RA+QBJrinSo8Y6cy
w6wJLc4D0cVx0Sqpguq2KmCzgTP6+dK+ekX/PTLvAsU6wg7Yj34d2dcCr8UL5Z3MbGM1axlJ0E3X
fPw8yFnSzn+PghkVf5VF1MHZ6walHZpuyPXpyL+1YFFawYwSjhWuRDVuDDOaxyul9lY/D/vdXVV5
v+kPkcLBavL12rQ6zWsEMt4pwbgxGntVIcMckxv1LCV8n+ROP4/312uIooYgURzSuOZVKgBfx5NU
clOrWoSnVN9VoLT0Dxemzc9j/H1NpCsoJDngedTwWE9T9dNrSBsbjLtaxqcWIM9AHAVIz3YglXGm
tbcap8afh/t75n8dbrrkT8MNNknoAQrqk4GBoofZgpbs5xHO8tKmuYGuG9MwM5iuCiFzX4cIVTNs
aH9HJ3bUPTJb4ELjwutuJW0HNmWhGxUp8vIma1RMIMsQnEfK4TQrj32+Mzho5NkFK/h3j5E3AhQG
vwuCzdktLtWk6dRQ5ZpdgqNZT0esDHG0iNry9cK1TzPw63svaDiBkCCggff+PDUhMMLB8wDOnqLs
qk+Hne1KkOzFBm4jIvePTFmqtBKpvHBMv59Su7XuwqfjLCLqn9v/+SecPWE0pXVeB0VyGuNxUJ0h
8/JfocWxzEH5kn7EVABq/CokHdTjTu7z+ol9aU+FEOE1sguQ4IaacCztIuK2FyU7yPdKNyjm/Hyr
vpuINgujqU2WXUpfX2cJjCMJAXGcnHJL39p9eydV4t8RykRCfp/E+80YUAaQxGkk/iKcm9bKT5M9
TxJSDhQjOVlynq+GEIoi/Cj7wvQ6y2X6c8fZD2ATthV8xHiFvw4DzdlMMWSlJxeHwMHGy/JkuyH1
KmxFqKYUuTUsFCc5tEUOTqwgCGFiRGpGSwneMAgQKKpbezD70KlyxPOO69vVJR7C3x9hciAFEmXN
JBcSPNXZr6xdc/Byy2xPck57HmNUSSOiGI8FCEpKmJwQ7Nuu3YRqcCf59PIbfz5UJ48T+tBSv4Aj
jwkPaQMVs0t8A33iZnx9bfhtfIpVoka4gX/+/NODgi9VYKYpu5NUrAtPWebuG3XtWR7een5H9Wo9
pNUi0qHImssA66+L24wqZJoQWJA5yVNvP9XSDs1bFi8NfeEn69j/TWW9sw409hb8v5tyD8slwGxm
jyRHQlEAL5TlC8lcSDJ7xfxJEstK3xc54czue0pV3b8OfgHLLKM3I3yarMs80Z/fgb/XfiYL4kos
6zwPQAtfJ04TTEhfRe9OSdFhhjbwvMhNLC9FGPyuRNHDvbU+2oYUnp/HFdOzPrvftqGzTZ++ouz+
zj5sCqBtlBtWd9L7R1fvN728zLxNlt4O2a1MorqJcZZw2YdAIvGBjGhbWeQH7c3YqNI22cl3oUmb
E3zYdU+4CkZ45eBXOIM34kpYSx2zOnIZc670RxPl2yK4QbIG5n2W4/7cZ8aqDZxCu7d/qfb85wvT
vrswk8ui4oge1vqzOH6aSH0p+mjw3e7U4ixTll2xjIqbyHYqr8ZUkqwGYzd4c2Dy2c7YGP5r+wCx
vZRudNlJ6ifcXljTXGvNo98P/mI052oCVAoqyhw7jOauo7jgOTlDfeUh2LyA3VC/eQ04Xfzvrz/b
kqf0sE2old1JjnzcxaD+xMEW68pwTPzE474pkLEA0z3qjnGle3eGuS9KStLhyrqmMupjXPj5firq
2USxIRQhY5xOdlQD1PPvGXrJ2NRGrTvlWCldfLf2+FD54aykw+1RrG3Lu7afV8Jx9XtfXV4Y/fx+
nI9+/imri6YvWoX70ZJ5Ec6LGqEYhtxcbPKa8tTUQlavAHlfGHe6z59fjz/jWrwWBplRMmeEr+9l
Fw+NNUAnPNVwztutZFZofnHSoIQhH5t6XIlWwAvXcn+F7mBe2OZtKtJVzdxpPyjCXfg50zLw18+B
IGALNr+8t9Nt+jSp5ck10KpFfyJCZUivzEihLrRAViTpR0+5GTDSZ3O6sReGPV+d/tyFT8OerU5A
+E22xQwrUS+kEL4oG+RSuwKhVwliFdJ3jXx3Y2XdWzYfwkNHB7SWgtmYvg5iX6f3F37Pt3Px0++Z
/vzTbRCehwPfLvuT+V6J41gei3GdSS8tiQRONN5xiGzW/X/6Sv5zE6DvyCqwGo4CXwc1WU2koWn6
k1c+RO6diZyFarljvxOkIxknOpoz4AgaJtJ9ntCOcVT8RRURhMcyvlM4THsXju1/okT/ng3/84vO
Z8MIQbNAIkuNeMt+xhS3ZkV0DZbJKn8JrWfNXBZGco3oLpfuSNQCL7HPqw2sbQ1DHliF4gbn4Kz2
T9qwMsTBCooLB4DprfzpB57Nm9bnewcmvT+FMDByKr4r3F1XUqqOl9aH89V+ejgmrBc+YrKCzOBs
vSQ2IUfkrvSnpHPTEj+pRLFWQ22g68rcVKV+5fdUh+3BGpepXvyqOakfiKMf8JCne7ZfiDypQVMp
8pu1j6775xl7vv385+dNDg9mDnPn7EaQ7NSnIajbEzgJbreeio3lGfGl5eG7+w1k7X+GOXsvjBDe
gARS+BRJOyl5tpJfo/tivKjpLtAcD9mcH63D66y/U4frkUyXC+N/t0x8Hv5ssUwjPw60mOH1p7Bb
te5Vp8xk7TYSr1L39PMNPbOlsGmdHrguc66XscIQUPf1bWz5Q8R3CNUJVIqtQy0XNGLaBV4IvF9d
eGUaw6xTggMdMcQtz0b9ilIV+uhGNuB6Z1eR/ysrFkayFP0VpyQ26Ldjuooq/dqS3HVldUiqbibN
bG0o2050znCBL/jdl8U0ZF0FFUNz4JwliY1ej3Qm5qm3weahDCzgC3kDG5Iur0P0+wNf+XEoLzyj
P1Wf83fy87hnN64vPLB1kdGfKpVgHMxtKfIBktGEe2PGTiQiukePSg7uZ9/Ym85LZpY9w+ZOq2ru
G0/Id2eeTvgfixtU+Qu/7k8A41+/DpKjQW2C/fCf7eqnlT1GMC/G1uxP5dQECz5iek3xPIb3EG6o
CJqdNCu3uD8vLFR/HYn+TCdChjl/kk4vzgF4sSQ6PfR4GrrfLkPqEpSeJozyLLfSuQu+wyNpQoOL
4V6hoJKVfZ6fwBYo7C0J26ObqF2ZxMIZN0O2zQGK/zzbv7stFrsvRIv8l8H56Gy2G11KxcJqTmV/
jZBwlge3Kv1SEQDDSEm8OXk0xofdpZxh7GZ/r+CW4JgoBLV02shnCxcWpKzQSu4LfX5fzApFTq9H
0REJ4QbqUTSe8upBcH4vrEwghe8mnYIs2r0rSfWvYbAMin9JMf6Smnyt1UNwVdKARDhfJspLmRbK
9aiL8l34rWoj0zK9KwRAEnBUqX6zMs28x5jjHkba/Q9lSurxLGIEFXmWF2zLIZavwM6OEIySajhR
pVcHJxAcS5VmTE9+o4HwDw0aAhhHYjRWIDwajNa48IjwyCRlE8MqeWRPxTOOgf/C2+9E/UHlJjhh
lJynElCoTV0bUkMzD9rwXIW29QBlViJuOlGQrcxg82RDvgtLAw7YpPzBlKrxr8yHQRUloNh0+JBi
Qh1/SwI93L7Hf13s+rDqxiVttzTbBI2dDMtQ1lT3GsK/hAOtacK3oSGDxCG0piS7Rm+xFQ0B7WpH
rSQt30J5YH1AJAZppiVSDSa64RvFPK6CUL8WmZVBvrGJrqOmPeWXpUz6bh43ZIM5A91Bmo20ueVF
CzpRJgwqspIVm9sBGktp+W0ylwmOJD1uqNogQNA9yHXwjAiN4Bzi6YKmqK/DqABojV3CP5Y5YWhL
O4utfClKF7Vd5rVopPtGCYAoNL700PMh/t0Vjfar6c3iGdg69OEIfXA6C73a5C4gAkPdYvn9TG0M
HINm0mN9D4BjY35uxvwucmWMF6Wckh9QuKr6YMoaaYc1Te071v4S4I/RidvSVEndy0VmEFQL6qxc
+7iL3CvNCORd69aa4mSiWRm5MY6LFJvO6OCK46DrBoUCqgHGPxQvN1MRcsmBi06UC+qddgQuMOP5
sgAWhgwkQqPNXjl63wbPnUelc7L0Zw30BjBo8DgsCbt5rkQI+s2weHORqfaLvM8N0il7vJQOLmWu
3mt1vZm7UeS/y5JJImYFTncTRHYP36rLeb5GR3DCjK9rlOCzLCtt0aaGsoEHgdFQLf3ixqxiskvp
c/gPDWlvVDX0ML2xVeKS5jL6QTRVKI8PeTKUL21tA16O46LBm1Fz+p91XaLfW5lb4p2sPO0+iugl
zH1XxR5WitoiOcVAFOEYkVK+Ck9pjBnhhcGtzWzgjVSsnkIhkCDO2K1GsKGCMGmBnn9EuezGNkFm
FHEI2pPqdV9V0bvnWmIL4Q0HTBf4YQc5bETxOKaJfLSQvdzkEVyABfu45qbSdR4xwT94pDJiudyd
IdDMuNrQt4uQTCbsgHEjcJaGnEnM1Kt2g6xQU+3t0H4VZlzfS7E5HjJ6UjqSeMDSs8RHP0kzDN2R
lMnJMVf8EvBIFNge5jC4FFXtY7GMc2vdNmMZIfVX0hvctiH+N3wuj+jJqdB3WGE2pediiJXgGvyi
fR49NYGbvBgCWejc1ofsddBLoe0iZNDQ9FTTeiVU3ry3IwXpAR6eJnFanz8lwKGtOoJ8TCjWPtZ+
ElCy+FDoo/4i6YqNcYrorWbRBBHSUBnYzQx/SgdQPFAhCBWS1XvbmMwYFB9BkR96gAyn4o+4J9Sx
sFXYPql3tRlcNaQlvTj4XdK98WHjDF0NQfvba+2YarRbyWj7JFAmQ1xV63xMbQ26BIQTrFfwV6yu
RmEUBLr0yDJAskAtxXPwbgiPSxJIYKR4lXLdQnGeBELa8NFYEJfg8tXpaTQk6YmZj2oooyp9RPQu
R47eDQQv9FJmE3TTyw+V5vWTScnojyJMcKcUaKAf1MFOtrLuN0iWGlf5VZpSeCrRRr7LembfR3Hk
7eH2aa9KnKk3DXFXxSIjlSqeV6k9JldZYyX4h4EwuEnDSoHhXewyugGTf94YyViTFSKFgeDv7UgM
Iy4AasY473LvIbVbzIWgP+znsPT7e83GMzqLsqy7bpHAvJhwaGQCE9roONQE/SxS1zRRWONwQhI8
hK0805uCEoIRSAfVz4On0eiybM79chXCfEb8sF4vQat37aD8UKWGahnMiprCCuX5mZzFHewMUkCi
WU3OAg/SahAbhWTIEtYKKObYKT6dUliJZK9YfETG2YgQBi+WFmEe9drQuG3dEFW6Blhy2WRD+YvG
Xf5cFG5+iwFbeRr7YNy5gmUJeXO1cqHZruOyoZlXgkThTrSdvscQnL/pRd6/lnGsHyWpqCiL8KHD
EhmYhNENKiAdh7zNNHPSMTK2I5bId7+sjQcNtSeQHt8yt11atBFqIiXZ6Hi5lRnYMTR7RLoyf210
hESnaL2771wifYnoNHlKhpqHlM4TucFpWKoc7SLXA26Eb77eyCIpXsqCJZ37HVCGSv3RJNwSQyr+
14g0FkIweoCMuBcU0GAxQsV68JXfofALomzbJLKiB514LUEwEqiYJJyRWNcaNw2hQCj1ykHvM4Gf
i/SdF7mlWb/QSEeVFiyuQ35lNVkaHrQMG9m8qnJzYKl1rXqloO6cPHNsFuNUQt7SEE54MscWdVDT
GT3FFN2tOLkMhbEvvSKYyCYghea9MsouGChfOvjkaoLfld0SakTXd93BbXCMOkVSFM1m4Mh3aDpy
JJ2Y/rNYBUETDKs0McDzx0Q6NluiqGr74HMc3uPTsM0lemCJLNRGQbW86ZS+f0W5Z0UIixoA4EGv
4Id3a0nMVftPwDGyN5fk3LCotqktx9BMqVFvFJU4JEFKG/c8sJG9Jk0MaIf4FqwSyQDRLht9vgC5
YkVsDZqMzzMpOf1GA552L5OfQTm/TcJ9G7OE3bVJl2GyqTuC62rEwpCSCv23XhL8upCHUvkdm70m
r1EnsrT2BMnBl/MLRGNxbY9vPTtb1OW+osfrZGjw5qlRKF37mCtJ8nO94oixLnrnS2TgmTMSby2Z
MWt4SjQCYd6VN0zmI5VsBYy40ZFtA5o0WxpniucWtObCHlebG4HY8l25weegeeGG1GZMyCNOpaek
MVwDwImIDn0FqwgrkhjmiWn5LyYIwWoVpFlzo3g0receJopbXQtJ96sJ9/NrH4RUzO42mQ9yj8Q3
aI1SmXttTQUaB0FfkLuoItIOiRzHOxj5aAbRE4czH37OWrfp4HVoXj8Un47BjNiKFGmib/mPVkFj
1iE3010jwlbfVRYc8vJ8GRm1ag/4pujKQV5RIDK8eCbydKfrNGAkOf2+ggpfODYL0l/d11BT2ROS
yGfoS4FzjUSlSu9mVp2hRzXztFLIM1Dro9Iknb8j5qsfl5wIFLFQOg+IQD82BYF5pdAPAUkzhKu3
cX0000rA6kOam87qIEGGbLEBhzUo1UA2h8h9yWsle+5DlQ2j1ZIyrjTEcSPgzw8mkaI37DWj1xDV
53MBgCmZEQnmWnMtqVosuENmlmg/4W44oA/iexZwQjuglEYHycf3QaKhi7Mul/tHKTDljxAJJwzX
MLP3ul/42PgHzX4hqE96RM9pEAxOisW2FH6EyrVO4nEZQ7ySFgG55OgdygLX/USbQ8WuyCpJsKE2
UW06od73JFzJ7D5aWZkpGollKvFs13VjYHLsdbiHK+KnxvhWN81m2INqK59EAkeTtJ0KOKrcEf1O
hxQAYZPB0EvTmLcQk1Kiz3FkNN66FCZQNmLN25VmZPU9PB34uG499De9LWVvBSVckL5RLTaSR5wS
VNBWW9dlrxMkXKXjB+G8IpgbuRW+/Xx0/abMgQoAOQMdGGQT1lS4+3ygNyETWRU4p5FPu5KtRmNF
etqyh0SAP+PnsaYK7FnxgLGoi086HnQvZ6dk204sonWt9iT6Q04Lue1AKC8NddeCQAtn4vbn4f6S
vlA0sHSDgp499ZS1Sen2+dpaIXHbFA09eQTwuO/hR+aMuwRw7sglzxakUHEMqAfcqV5nbmPChi5c
8jclNwvVnEHT2bbRMJ33RUQcq2Vgt6dby1cx6gl2C6tM+ojHEvz86ucL1sQ3N9iQFTThpgoMxj4b
LR7tRuLT0p0iY5jqAIAsYhM8GqumNxmL6mzb45tg21QOWP1pqMk9be8k84EmSKNV/AJnPDhkeH6Q
siK2Ec7VZWOGltPQ4LmCJniP1QAMPGlzDl9wY926kGjZ54Rz04TQopXWK0zqfAVnVVlKXRwsxFBD
mWAbsBTyQF+YTSA1K10rxv+8YMdZGDWXbkAiR5zx9Wn3vlx4QRLRUIzTR53FTkhvZndsi+tKu//5
Rn/XbLOQL+n8x6ASbU1lmc9vDaYe/GpZdxIuWeQbMG8bm7YjsY4wbH5jLZ9XSfI4VB0htKAAIcBd
+AHf1NP5ATpzigsW5p+C1KcfkLOojCYKx1MhlhPcpkHcpVJjJYBa68arctykwZY4p5mBm7K5y5p0
aRWQCIcnoCYXOi/fzXGEnEKlyYSg9LyTq6ej3go9RxLgvhTN+2AfMA+ibTaza06FFy58urPnawib
Bfp9AqkXqZBf77xX9mqeqW130lzpXbNWobvKcmqi3jaLq5U0ElbZ9MRAw8tKpzzJ4MIP+G4N+zz+
9Ap+uvED7nxkpU13IrzwbSQnKzINCHzBwXhvpZyINSxyhwvXPM3cv6+ZW8y8Ju3h/GGPeV032K8Q
H9C1DzdFA7CURL+DvFfqBeiTjMjAMr+CU41eZZ7uyS+88AumlfKnXzA9lU9XLXUp5z8gRKdBqtYK
HAu5oMhpbAKpJ5BTw3rEiaz1l6GO0eLCqnbp6s/uOCVhIwwN7ng4KNe9Um2KxCYy0Lj++Rq/ncXa
/97ks+WjbJJCDNMbpflgXWJKOTjG3RtRuCtO9ddmKp7+XwZEVcXnl5iE86gfycUCBum0ozP5XLBz
ju6mELThVkPP8Z+W7f+ooT+plKddwKfnl0CwLoquF3dP0WtBfeDWX8aP6QNz9jV6/Pmy/qqF/xmL
dclAr8WU/bN2fhorzkZ7lEMN5fWDdoJj7QQL5Wjupb08NxYXxjpfBs/HOlsNTMITotpFGa0eE3Z0
VMVuiCVuRsebmVhfQGbNta3xPg4L+jY/j/1Xo+Z87LN5iUumgR+ri7urznmyZ976RSzGWeZgMHJ6
57k6vb7+HmZ3OL0ujPy3im3Stn+6w2dT1RTCDxSfkdtyLcO2OZi3mjdbzeptsKOacNNeG6QnXhr2
/AU5v96znaJXGClBqzxXNgHGzJqHr97GX/98U//6sJ4PcjZRCaQYTYL0GGSf3+WbN3dDYPdW2tir
cBEsfx7s0uSZLvjTRLXzArQ/sv67eXHctA/Sfyosp+/J1lNRaEXxFpw7EArf9qIItOWdPhuXVPLX
9qqcRZfe7GmGf16ZuWFfRjlbmdui1waR2OKObATvyr25mY0r6UVfjb/pKMNNvpQW9rdm+GzAs1eu
ArZOkKSJ4eGuPC01KghX8rO4Sa+qeTO3ZppT3kMSoHR7c3Hs6eH/dK1nb5xpGCVR7L5+Z62y2a5f
XFpNzr9y5/fy7L3KNQnhf8rfX+4Ir78i+XPhHph5q+pqWP089/5aJaezCfogFEvT+o/X5uvkC3yv
VwMZHWWX/uqCvUFSDUwJnMywQyCFZO4SANvvC4NOk+HzDfxnUI32KV8cVPJng7ZZncp1y+apAeNm
dQttqYsVSNm2cSSIwvraaupNU6/9Xz8P/KdZ/sPA4kwXlRe2FWd6xw5m3Cj+7ZT1McLehgo5Ay1C
oST/L+bOozly5lrTf0Uxe2jgzWImYgqmDKuKrrppNgg22Q3vPX79PNWS7tcEKVboru5CtqXOQiKR
efKc9zyvTapiJUbfCyG4SvPtMBzIeQHWBw/Qxjbe6ttYPVFKqcR7GbndKK/PZBr8PTuZOpW6Mfvv
X//m5e6wmKulJKSphnbsCuZK7x18UCGzgFSm+md/PcxnU2OdVQaaTC8Ul+LFogvHoQDs1qDBIa/h
hS64a6UpV9l3X1tTsUxDB8e/Us9usdj5ZtUnIc9dZfahc/g3snBALKIXB1FSdvVR727GeT0omxEp
ydc/c7n5MxuWLNMXRjsOzU7iYl/GMzKUSuE8G+uMXn7/VlO2FRyPSaUI0l0Y7HdD02K5MJpinj0x
uVMsfefUUmmTvFcJsuN7X2xc2WjWGLVsQTw5VLxgpV2TfTfarcn78EeyNhWKX6O+rn2oCVGLl8B/
2vzxjwn46yctXlNMfbScKxF5JU36lai7U/4S7GDXk7NKh97770z3X6OdF+cfR5MfzWMiZBqxIWLj
fBMowwosiZ680gdNfi2+sAg/242YcASt9PxRhl/KCLS8l5HfM+G5qm6lmWomNsZ7CS9KtoVWNmxz
mJInBNA/tWIwTuRwpBetyy/Japcb/O9JRiPGbxB1HcOx94/dq2VHmxWPXVa3oXwn2oNPGQ6XElXe
fj3BHwKN5VDL91mNBY3eOjNcGddVvmkfq75zpqjZi8Iueq01Jz74lOH9Sx6YH6K3f4xsoBE9X12Q
Kr5/yGbMS7CwCJ/FCb7M5PXNVWGPCK67p6Bb1901pPqZ2sAKbatT5y/ShUc/T+KHj4t95l/jLw4B
JfH9upaQLhtdYa6wDFFX1hhf8sX8TPxIX5yKLoVGU2gji+iqov42ZxHKXO0aM+VHnki6a7JNaxxm
aZ2VUDB5xjt4wDSzrORhj0eIVHuYKjdJ57SVB9spuaZ8Z+cX5amfLrM/ftpiBgKoAd1kJOMJBNTY
2ilu1LAOQc+k9WMcr7lu0kFwVz22oJ6UmaaGo9XdQXH0n75ehOc19uFNIJMjgXPWyOmLr7zhWmuZ
UYR4py8eI6t6Q6weZi9fD/Lpw9L5d9aw0SG33EtNVD2aFPOw+SjBRjsTH31anAil3MJv9xbSia8H
/HR9EdpQlyVVQcfh+/WdUw4esi4eT1Sh4p2C+csLHIF89/Uon87dH6MswlDgGn5qSFRtlaRT9/6g
BlelEoZeobXW/ddDfb47GoRLIhwnsquLPLKijoqKoSxHNLwS6lGjRCYNy5vyNkGEYlYbP7hrD/+d
9DV9eX8Nu5hIv4qVSAdtexLKQyQ+F/59j4Y7v9bSVZ/dlNL60jf76Zz+MeBi+y0SU0pCIHAno4+m
HTaitVt0fb3VzeiSPe+nq9Ig66tDqqSjefFsvTDSkafkfILC4F/hMBjZJeS3fd1Q2AkLrrNJ0v8T
c/9vm8w+3/T/GHXxgFmRN2aOmOQkD4U7bjTq8MJ4XW9oqarzg5a66Db6wRWyS9/Ev1lCfz3v4rip
UkFLu7ZEDmshQaTPxbR71Bnog4y34KnHgcCQ7oX+wqf4+Qv9a9TFBiN1RC2+coaUaO01zj0rNLam
MFzYYT4/0aiwkJCmi5rUxPsvXqqFPk8wFTplvkuLXNPdtvHJVJ1p2Gau0dkUmAtHS65Qj+FvBGn8
P8/8I7z81/gcqe/HFyILZ0KBxzyDqSI3K/aQpNpzca+8lH/+TIj6bqzFXoBbX4IpGC8yEjdBhvUN
1Y02WstV5LCtbrVxtlvf60RO8jxwEMI7qnTT5E9W81IB/nsJhF/yeKUW9HiqF+Pm8/v8cKCQbFDU
c2zx4X43gijtpbOeX0iw7Yz2iXWsqviptG6seIP28WoWn5T5LhN3oIL8rnNisE6Cua+sS+1IF37J
8sIXCWplyn07nnpucCo9UrnvaUJxCxzwwmXh37yR/3ro5UUN78ccIc/5AiV4qvpgUVhUzfs2u240
0a1iB8YaqL5oNJ2UD0zjnZnqGd6W0aJI+ux6pCKcRldSAkYOlNrXZ8eleVjsc6DN+16tOaZ89REq
o9496UK6Ctdfj/LZ7QzRMVu3ggkEsvv3H0DTWmqMHIPWl2Oj3ygijqmoHSMvKnYZlm1fD/bZI/05
2OILiMywHTFcYVMxqvFFjfrzEsIZDOWktO+zTLs0h5+dFf9obZOpLhnGIpIEtqfIY+GzvbwEBZTl
rTjAPK2M9fDj6yf7bCCDFmSGsXRctc9//uetS9AGUy6H6TRWlTOXfNhC962sh81cRNememnbPL+V
5ddKK7ICNMSiBKAtJnJKuNJS5p8AFxoQAb8NY+ZBWLdNGFjWlVVKOyX6ZdFO+/VTfnYo/DnsYkkG
UqskWmhMJwTiRrOLqsck8b4e4rP1+OcQi+Bs1sCOQ22cTn3zOPTXNfJNKfSALq3M5FQnl07Xz94b
6Sws0Ol/pCi4eG8gSvE3K4TphC7UrpLWHo1buduYA61CFLq/fraP4S04EoVIUCIU5Mq8OOzaPtVS
+tPHE+0R9JCpvrgTCohVX4/y8SN7N4qy/KIh9qVRILKTW7vWeJ6Nx7Kwp7uvB/k4b+8HWSzAwKzH
OAwZRJ3gYHm9/KI8FxAUkwvn88fl8JvgIlO6pGhOEfP9d5XRj9IMFd1VtbENzS3d4W4SPIiWZYux
SFPGhcT7757o9x/W+/HOk/vHd4x6dxL7WOHqOUr2aP4g6hnl1TC6s+AEDUKHfls8ytGbMH3PtCtj
epu4aZehgEYKQ0K8G8P2NYx+qvSSTLvcLDcyjh6FE3CSDBgLVpfew6X5WazfYkCva2CKc8qKm2m+
bTeN0+urQnb04EKR80PRCikKCB8NFIxFaUJZshwYRQiT0WIoIL1KH26a0q37exg7q2ro7nNxnZse
uDiYEiDNMB1WcXENsAX11/gH4KEt5XjkvIQkpDJtK4cXSt0flz13LCIXEFESbVfLs3wy6TuZDc0/
GeLs+fK2qqXd/Etoh//48yLBpMhowk0+YX2Jm6j1qmm6shFOolXuYAO9VnNgbDJswEHKjZdYVL/v
2H8uyGVhYbEgs7KYsmoU1HscAbf5TXUIqpXv1JRM0LZ+C3eY9my+/rQ/XDiWQy7WVGwVWaVrVJ/E
9biPndXrjWZzndtfarv9cKciSStx0ee7JrEFn2qxU0VWmhGWKMZ9+Sj+MjxyJ3AamhW642A1uokT
Xgr4lrsWwCaarM79ABS0SRMuJrNVlLBWJjk8TTvMYHbBVnKHCxvWJw/FGHwp4lm2xcVicVGsZDSZ
WLqFJ6x514YX7Pw3GGI7yRU34UG4sBg/faA/Bltsj0NmKmGa6+EpOl5LD/lL4RWXVsP5TH+3AM9z
9scQiznDMzHqhpnnGXbhTbRR7fxGun2Kj9XW9ITthaV3/su+Gmyx9HylIrmmMljtCRs4tHtzVx3q
DYbzrr+RbqOttIt3WNFcGHYZTv1eF38843mX/WPXx8g3sqJeDU/hVt2N+/FK32Il6cXudGk2L420
CAHysJsFoeCFJccTe6N6P9uMc6g2l97b+S/6OJMS9DoAZRZdUO8fKVesVEtEJTyRCXf1XbAZN8ra
v8a65cLcnedmORASUEuWSMjQ63peP3/MHU2XhZ7odXTCccaT7dlJHe2qv8K+YTvbig23y4k8bHc3
3y8M/HEqVSzSLDShJi52ormYSuxzdMMvZXpFWCvBnbbBF/SXsVavLpY4LoxkLeZSHaU6SHtGap1+
i92UV7oPikvu/UJ4/XGz5/T645GWUK1wKGhKOz8S5N7g+NzfvHo0TB4mL7wLnuiiuBDtfFC5Iql9
N97i3eHCMwtly3gTq16wDbfzOmeXeZfqBmdk5GKRMBAla1E1aJZEMvx+kRQRcjcy/fEJU7x96uEz
5Dz3HtfoTUQyjaba6Ua+Nq+rrWaLG2M73Y2vb3CI/QtJrYu/Y3G7iDPucFXL7xh26RZMl93uzVsk
cCi43dwLXCzGtqBsH5Nt+j0+WmvAOHbiGduLb/rTJfXHhCxOCfyy1UozFaBz+25ehY50NK+xS1pV
9xdzwR/31PdzvzgjQrMyCSJ4ZtwHHRgneDDctQ+vT/RbHup15Pmu78YXoAgfdx+Yegrda1x2iBmX
m8JYhpGJueV5YQmrefVDd/z7zPvPT7/3oyzeZpbiRaBajBK8qDvpSpac2hbvLmwzH4/Y94Ms3lSS
yUWvQZY79Z4OE32P/d/V7NumI15X+/ZlZ8e35aGirX719cC/6YrvN1YGJnnxLy7h4iwsfQml/wSX
UFyrO38t7oZdvA12jRdtG69b+2sMhjfEuK6x1kmSgobeXGJ6fgwF2SAAdZ0jNNHi3y8efphNs9Bp
Xzl1v5qjdJXZ+2BbvUrf4oN08/Xjfrb3WXjcaBR+gAuCdXq/RYBSAFI0Z/mpduAAOcD1N+ZWd1Qn
X1k7/67bXFJt/gZJLiaYggzFPIXGDLJDi+VDK5gqyMCxT7Ddyf0GrmXfuC/lemPcXDpCzvP0cSjy
Gmi6zvC4xbvUjL4qMYHPT4l9c1HJeP6df/7lBM8gMf7iZSwiND61SplzUnhODYMa7GHvrqx6pW3j
A912pnfh4P3kIvh+vMXD5HpuRPwk7v4oK+41zJXgBHnl+le+zu18PWymH/xjE3mkBjbCNl1fFm8u
z5N/PDKbtUpsg6Zk8ch+q+vYMsKSIEUs2j4fg7+ut3Cj+FfgCbWHyCfcOReW6PmUWkw04vG/dL6L
BeOPsjFMajec2tQ76DpBqRXa5qM7f7tvNhcGW64YnvCdjmUxViWUg9pMyCqutNWl2s7yRFj+3YsX
qEss/aLj74bxtPfXnjFd2ruWQeHvEf4QCiw+5raU4jrVKHum29HrTx1ZgFXiduvGbm+uNU/xnjkW
nEMswlU69umGvBslSVoOis3t1y/tNz9j8dLelUIXE2l2OBxFLUVsxFi913rTTl7La3HtfxO8cF0+
Ihzwxlcn3oq7xp2m62Id7B+S7eRZz50XbPGz96T14OW/whfNsJtuyz/37n3kpfalXeJ3u8PH3/pX
0W3xW2ssA2m9pshYuMOu9eQ1dy1HeNXvz78k/wXOzsvX/7zv/+93tc3mN3X7tSinOgrCdvEf/+//
65q2fkmjl/xvq67++dL9rfj1t/v2pY2aNnpt/ue4db/SbtLW091PrITzPwnmv5t2/j30nKdKovzl
b95LU3z4v/0Dey7/XeUSgWyCTZrmELI8/+KeC9rfNbpTUJSRWbJgPp8v/f8En0va30n7WxaUU+W3
Jzd/1BRdG/6f/2X9XaVtCzquyIEmcoAZ/wn7XDJ+p7D+Wh4GOCSo7Ag+0RHAU0X8+f6ITJMwk7qK
BucB20moJdV8VDJL+dkKWGvTqd7Tw0E5WM8tpHZ9Ij/lQexVZOoEahbYkY0W7b8TYabfupYR+7g3
wUywTKEDJWIZhDUhNByYubVMk68+WdGmTGcIp1NAQcOvRac9G6Lm6re6bnfTAK0hlcPITU2jOvu1
6VdFE9+HAkLCselLxw/8a2Q8td3i44JdOL3WfnAoBbmCNFcO12aPF0lhCVivCRGIgq5u7+rCCJxy
8m+naXrw8TqLBcNuK8PLAD56uuQHD1bkw1s18v0khTqi11l0hlmXH7Ox4YOes9KWKzoeZ5wUbF+v
+hU6wG9ZH2vYKsjKlmZqBH969itLDcv1q6G5oU1k/qUJ0bNsTqkjzxJsgSIBSxQpjYsFi38dW516
lZs0EOuiJW2zUKGb3mr6bxGeNdxu/VHaaX4gzi7IZO1ODTKs5ALtFh84B7/q57MT8Ru2XEa7auIx
G5xcKsXbacwBL1SN6u8xZi5xHSzU+VC1s3KwDDFnFwhi3QtoOP9V0QDthqHSJa7WGmaNlVKG1anZ
AAdQRrm5CRLZeEgrX6HAhUXOTVGl2VHhq6DFPSunlRYYyhbvk6G6gVaWH6La+GW1aQQwhyns3bMj
8nYidFmPU67j20JpMIzQkRrBwDUeLyu7gxgT2wpubrbSxVLvgJCyHuVYNccfTQM9Vmgqkf54BVQk
xQ5ZOlViIB772rjNdUF16SiHQ6dDZW5XQqwXqxY2AnNXJXtuiKQYYyXHoSYdsx0W9Pp1b/E2wiQq
3QCc87Vfl3iWijAwK+Qfx5QbyErAiXRHAvY7rkJysotkCI248m36osTucfYnXLjk5wwpbEHx327H
OXqIfBkDqSK3VjFikVLU1tVMH74vG1vT8udrrCHD3TTLwEuslRLcliLUgqzLj0iF9moi7uPEWPVR
j4nT9GhU8SGY8d42oyv4LKZjmLobhIHbZVSFzwZcSi5sQhwlsVhdgea1sczUIPto1cEwkmulN9Zp
RuUu8Z0xa05GDGlVlNP1KMpo/vvxOAaR3erbVrnri/tKqzHjAG0nvybK7I7TxHyKj6IWN3cdfV0+
tLtRrdZsR50HJQ9/UPkqrekdnVAdKbkzFsgDOSXA7spue85aW7O5iaLY36RiBH8Bi5JAsK7MqMyx
kE2BpYxXaTnapo4/ZZ9okt2Nk2QPurLF/a/Z0b8334DW8jFcS8aVkAWGi7Voec9ns5fgqQfonMTn
KDG/hSJAq1lbT+CnKwhkSkahAG7b1MbXslnYJe50Uz1fEbI7YfRLZVcxRincNko0fhuQXNKU066y
uFqrhaHaUFRdPzS+GakPLKvJNPa55hn7EWkf4lVpj0mEtXx6k8a4N82xQSuqWD2W1fAm+JZPfR87
RVntrsaRvp8xPeZVwxEZgXYY5w0soR9TnozBIZ2xMRyiBr5UnPvpbQGbB++sgrYgcS5sPMHXhjjh
q0IB+NgiCiziIgq2tF7XioflreDEfRJeNVk4CassjevgG8bkCm5jWLxXCejdBGeZyZ2a9D6AXRcJ
4o8cEIwthWaCb/Zg4x2De2sP0gj8DM6BnXCngnN5U+b6ThRE/67OQHatAlk4xmFf4CWeWj1N/qLV
HzRg9oCPBZRKZUG/odGl2yAope/0ndArAFfmUYCwRDWy9l0Bj+G7PI4ByiTS/JLUjXVQlcgLfGiY
RivPbl1io8WdMF5xAzjAeb4P/Rq7xsh8TAUTcX0a49tj9d0q7cV9HcURzKzS2pmB2SHFjcu9L0/m
KkwtNy5Nu+FqKWFOjKWTE7ZlYtdzm+4rH+SGnwPHEsJvwB18pxDbB2hcnpq8RIViYzp1b0QT9cZC
/Gli7xjo/i5vig1+qGvQ75wqij5eBdy6YOxzYZXkg5l0r9lIO7/fqIWNJ89tLUmvlVBD3QEUSWd/
tMGzVrAHCCBnloRV4xCFjldazbNaAoaIRxfH3siGsIHudcLRMlX0jK1QHuzQx/A+m8tXH49FL23z
3QjR6q0fUnOtFfmbVRe7IalFzwjgX2iqXWZ0TuRi6GLFe5yy6LqqMKeM64noMg/dBLNovyodeEmA
879L4/d5fmo0hRp1hEWz+QgzDWqYsmqM4sHqh31ac6rhYuC2Heo04QkPwzWueMEKf78Hw0zWsfCE
B9qmq4aDwd0tEIZ6lddV7rBKAN1h36oZa4JlkKa9pxbjdg50PgdZt1Wjvwla0NBBdxWV/byK4vwH
zDiaAc3mIM8U97DxGHJUW3l6AFLxjU6bR18Vdn3f7cCv3BYA/4MWm3rdsrtc6m0lEJ/9OjzqWbkF
yUOr82E2ugcoaDtZUKhcqxKafOFoWPnPub+vGgOrpB4DYqhZwHAm9Zfuay4QuLUvv6hd4pixIK1E
5N7+qN3DLHicml+ZkW76LDjguct9OGcnFiFkptKm9GkxxqP2JqapXgYpclYj22YIi1CbxDNCHmhT
03qmGR5C5QpTu9jN0tcKkVZQaq7clE5clnY3STNTPnjW+BwBylZ47UDHNcWdZOlg+f26ygRha4rN
9gwkEXzMVyQ8k6C2hg02lMGVMj1MQ7g2s8AbgWyTjUjx7BtgwKFaWeHxcddX1qafx1vssnN7BpjS
+dYbH60TNqTzoZusRMOftlqliHY0CG96WW6xDPOYMJulcbZG3RaYdZuzuc7ryY17AWzYSRPqlzoU
10osODPbBs4FFR9gfQSBshLz9k6uM9sAJJsL1XaiacBA+4SPoiNVyC0LUbLlODmYeKauoPs/Jc1P
M9WPY948ytLkddW0URMN9iR2VeGQ2in2x2KKtR8JLKNHTTWLma2GNW1tqcLrFXXHQrqtAeaTS3UP
RBLUl5UDYwxuO6P7hq+g4GTD04yrcKanxUbpM+NqbISYB7WmXZu98Sq3icycFJkzdvC8+ZpwBXf6
RN3pja9ByEqOdQVvPh+MW73PkPh1AxyHTjuURpWssKx0GzoHghI/REFu7ioCDXBdN0LIsYgPmBYO
23oOwbCcUfJDs5awVdaHDsf1hiq4rDkFLux8E3jcnV2fHVUd+83cqI+W1ecnrELpvtEa5DkCy0/v
RcxiR0E7TUr0KBUnax6PbancFwWOd73sdUJ7S+72ClnE3kD6ODQyEadqOWrd7NoJd86gulVr+c6M
+g0NYc+DaN60HVlWay8PghPO4lpGJdox96na7LPBPKmK2nuz2L6dN3QvU7Nzpz1mwJqV2XX7rcrl
LaQz0Dml6CUlDRwip7YV+m5tqqtBzxwDs01jekAytjJENfXySONSb+5SuvXNKgKqFoauSHrInTRA
Y5AGHS3OXMGSX4P6Rx5O0ZpQHXYvSTk3k7vvuZI9SZP5LKejv9OM1KXQxBYArC+Q4weFhiUARFsJ
30QoeZwZ7As94DKbejInR4Rrq2L4L63W212fHpUiWxGd2AZSdVAxrq8MXkPH6ZgdMsU/qsHRj55z
dCqmep1iwdznwlZrqqcG87YsVe1KLm2hFJ+VIPUofHLnwSEjmN0EowCNjgeYaficiLVXZKbToudE
B5i+VLqyjkH6AVm+VTXhhFIChAKcQh1xp6ptRgXHPtli8QylnZXc6nPBX0cFp0asulWq6W5SGKgk
IFRVqn9nVM9xZsIWNHPDm9U7xcQ8WgMEh7LCxNAd5mUAaSPSpG0swrUxjD0XPM/XAkzpO6hnafK9
6lsnmoxNNELDmSrTFtIfFg6kqvTSGOrNpBo/pOA1FfVxrYcVTVDxrpMelAIzadQbXa6cojoJ0ZQZ
nNqGv4rPNMdRbSraACrlOfQl/8kMKg7S3IwrYTXI03quuUhGcgFEsa7v69Hwv4eFH5//u2A6NCMG
5m1UEkPobbFtu4ADs6EeiQ5KcZRAg9WY61eKmvwQNOVxYH+GzOpL2FCel6Teu5BBb+RJ+ZGNRoQP
aXUvjYYHqm3eWUPzAN75boA4+gDW5w3j01Xs47gn0CAiDet6jm61qRVduYyOfie+NRW8nwg+mJ7r
Ky3B6cCv36ozC5glZI3mAcXyMVVVF/tvwbaaM6sN/Aonv9sHwj7gKL2JLa57EPWSA1bu8bG0agvH
YE0mOk1rK3L7NO4saRXHWX3kpit4PcS9LVw67R7/j8azEJQ/ttgoPfsCHoVpPqcwTuVmr6eE9bAv
52chaCs8W3poZKZkHvpZsDbUC4rCluSyb1aNP+heiwHmnq7NdMC+A9gdCMcoKxyJzv1ffRmWPd4B
+XBMYqW7DrQaAJd2zuvTqFUBuwuaDklJINUYFkqdj7q9ieRS2hfEuUO1zhOBSit2vJhEO36bBNr3
TMygYJpaH9RroZxw5NWDaM1Ky0AwzTgGRphbE3BP/U059JAtJ7ZcOwQre7QiZeDyLbRbjEnxxG76
PF8laSjtTLmeA7tNg7DCKTCJ8JEAMuUwWVK/EnojKNye9AcpDgKLh459NOK9yVxF1VTQN7NigrHE
63gY4Ss2kJR8K4f6KgXqNOFNqOrekBBsDBKbN0Fqu9HjqFSPRlWmwG1jPdrOjRCadD0DOZtqo76y
utTCYJCToFF03BcTg64kG1IMKzrJVACx+VgYR79t8G3TIaCvUv5w0xH9rvo6zA9wVnj4zkzKW1JI
6WS6QyMMMXazgqbj3I4J/UlToyhxplETuEFaVojCXYq2WcV1zVHxKP1e5UWoeLrKt1Qn0znsBFem
x2LZXAWzyAFmGL5RYXmDkbr0anIsi1voYnEJT8DQ6kTZxHMiVrDrpUoqD0Kv5IHkRDSRjVsfAlu6
j4dRHIl2JfSjYjxLPfdrYzTqYzq11bBNZ0Mf7+NOS6WfXOBC42eU4/LYw5ZSd6Hm6+NjFs3Dvm3V
eYPeJ+uIwWA7jrUZbeS50KW7Su1q32YnkK588E7sTNFYQbJr49Rfa62J0+qgpiQqKnYT9rMyNw8x
bWFAzFq505x+HOMBRqgOXlK0gixAW6bzLvQ5bg560yMXsjAzru0+SbQfhaaotH61Vtvt/DEHxSHO
k7+tNSX0weGOvbbOAp9Yb2q1WFoVnWhcl6OplQ4uV8Kd3qTKz7y0uh+0mcq3kzQ2P4uWCCW1Es1p
6zJc4/nU7KBzFU+lJGHUOUL7nreDOImy3Vm+ATQacqKba2XeriHiV3dhFJe7PvaD29j3/RBH3xk6
qz4GtadHo7zNQXLaWhVGj1EaN1f9mE63ICJqwH0D2fmQbaAHE+lzf8BI+mer+9ZW6xPrvmw1866K
zOIgt512e+7C5e6WD9KubsquhoKuWQ/tEGu3VT7I52t3nAx2qjV1u0LJNpHYmOJpp2dZeX77Z+pr
GWnWDfcnzR6FON42EnL3KjRgJGoQTlVvpCzzgL9p+0usTdb64IuwmZUwB0KiKFAGa8GrkknGKzng
viDtIxFYYGMkxBCZVGZbfYZqxPoQQZ9paSDfJ2yXj3C4yl0sFcE9hrnEI+rQWKSyerJtGsH4MYtk
67HpJk7vLPJjy5n8MXiBlxau+4y7cdw00mtipGDn2l7KvscJJt+mFACziMuwOM6KVP+UgvyadQT2
ti3jX0JsSizUYe6Ltdw2HDHMs+7Rs3QUU5Ekac7+QtAOGfgurjIMFZQmUJ+UovHrVarjk7lvS1N/
kMaSaCYwkK6VSo9HbSZxfZtVGW/UojPIWyCwn8n5teHwjZzrgJnHIPYbycKKPSlUgmT1WtETtqsU
zmMpKr6xUrou9boRUitpOIXukEC7qSXT57KmFFtlfg7ru6GGEOubirgn8zlh131v9Eq0q/gKd4o+
K15ktAW0u6AgfBak6KeUzIQ4o+RTBUnr4CYITJSFChhmU52blZxHzWkUQy6+pKAbL+i08ZB2gcq1
tbyboXceJa3y+bgU80rruV8x3+2twg5D2EFbIIYVSkKGQCbFsEmtSl6pLf0qQaiBXa9JSfIu8FNJ
FIn8i1n3HuhbH5sgfGbhoIt2r/lkVNtjN4QHMeU41eI1n1XqiHXyWE3gFUQi4WItjNbVmAVvuZoC
wFVXAqENpORtZk2bzoJZem70j2bfFf252w9mQ9M7DuU26GiZxZmXK9Mg4SwVdQ9fePB3KhhQLj+J
8qZnrfAQB0qYeSJM3e9Jyu6k4C0s3/hVGz3qTXw1mVX9Y5yz8JBNo/JrIHCIV5Mq9ldVKSePaTFN
P1NVSZ8ktaV2PwkYt4S1C4IiGfiKJqPe9KFZWts2FZqYmDDJxzXrMwu3vW7Jj6mRx29Kq4XXSTIr
r+qsV4DYDCHC5F5Nv6FPPbuEW+VRaUQlsIe4oTuorozOMYRxG4ZJd6ITG89EU7D660kO5tvBaH3S
7mKr/4hrNaHVnTCW/9G60wYRjxtVfyul1NiHREioIuWkf6lblfTE0FbXSp5mG7PSxHU0CwZ3LmNe
54K4okfldhzJD3X+1TSpNOq2oQz2eAwfJ+S46yHM4G2L3ZkTdx1wBDp+GenQkYNg5QeRtRV9xWvY
TCtxDlYc5Nkqts6f5Bi1XjhXB9pBG3LPFXjYHkRJasU2XiC6q6aSRPcvOd65s/TvCKDdMVc2JfT2
t9bQgFkVzVU7RolLq1K7KXxsGBJ49M4oGHvDImMfaNY9hhpcZtum3zSUzYgVQg723kWIIK/Swv+m
yyotvaoe7wspE1cjiE9XL6b5xmhAV0b1zxgebZw13FVoFkrVPN91pOJtuR8LJ5GCXd9m34VUcMEB
Ky/G1JFYCmk10uFZdlW3Btfob0szJhEz6N+QyrbHuveN6y6PybQIWe2R03KnriWkM4XKJsFbX+ul
dt8PAeB3cUa51Bj+D7DLVxQjnIGuxLVYCE9VSQaTJsyVmrGMLQycbIHqUNsphmv2b3CjuVxY8ga6
Z2ZPbX/rBzoM15x56dMMGZjZP4xBUvMda0eSNvF3ws9kXWh977K9r/0IJ44xaDAuN6c7ZEwOdSEv
AGvn9b1VuKpUTJtC6bWtiC3m1iLZi7lb3T9NcpoRWtckK5RAuEm1R80s1k1X77AEb93pfLlR9OlW
SqzW64P4ClBnsGnnUQESlszzSqxbwx6zJHAS2JP0WsvXSq2TJqb9Skr4lgoTOqKWOzqJOnN4/f/U
ncdy3Fia719loveoOPDAomcBID3JpBONNghKouC9OQd4tru7L3Z/qaqZKbF7VNN3NxG1KIUoZiYS
5vv+1lvptsBKT6WVagm2teaA9P5AUq90X6bjZhRutTGSWW00vdvAxnymEmoBZWuZmKbx2SqAzju/
28ZIgLadZctbzUNmUTKHhaPmFMSKu1yBujoMatyXtNCHeZr1dySvCyZbdQOlMHKvc/JtSYzuVUVo
yYMfi2vfH/TDpFWPg75ckQH7TSn32LUdDn73Km/zJ/8H1CfHByZ4EVRNVRJn7qpvCcCdkaf9zTB7
2uc8K9yzI8gOX1U/7bnvTkSQleXJq+qc4YMPI6dmvXOM4ss4uYjHudJS2EXa6i1Bq31B7NyQ3FR9
+skCxBd5U4HfG0z204EU/nAdijsown3lufs0JZt39hRPp0uPr1nti6HfDNp0rm3a5lX+Ms6re7d0
BJH0S32XD5391qjZu0fsQBR6zJ2OaUmUJxpKGSuUYT0qNgFS+udhI1eL7L+m3tIFBOAGy7Kbx3K8
kq55NADxwlnIm4H6xSffL9JzTJ0CWY3ZvV7T5L6MniKlX1mBPpMol/reW9dBK4ZdsxjXUuqgOsMc
H0RjAYjp0ViKz8va6ftaJ1c78w2AQLmTFA1tSYJ+nLiVRCpR/XEiY/mLyheXYZS8GaIr7mnfDUW9
XqFovKeT54thJjuS6HeUSIZ8o0eTDBXDfyhqWJsko4ZJGocl1k5JgRmkZj73m8/tQtFKPZ+kVo0M
4jRBWG1TbIYVOLFtS6B1bux+qQowcvHVnOuoLfk09Mh+003zvu2LU2Nm5zLtaeXKKFZoNWfHtoRR
MBUphpzyaQF8nFPD/DRV/nECyKsLWQZT9QMW5EJQqTE8qSUfnlWlbYoO1sVLhzbs5WJs9XTF39J3
r3mS4jnNIQtguNeQpoNp61I1Q3QzfJEQ8sUd3Oehah5YZ8tPfJwqGGzZha13kC0hhxaIsUraaMqT
K9M+yrQ95QBI9BWLbDst9jnPvhmlzLMgH8BlumXeunUdKhbC12w21JeeLNvznMnxW5bIydkM+HMi
paYLkp51xGNrXIK0QmqApIFNXsJdVcekNxae8p8SVhDtBEOunc3Fq1+bxLbfxAVzI7uByPzCu1xP
Xit6LWRu60mM8Y0uaiutJF66XkZGmLocKEUT+s42JKhzPMxng/Uk8tqUHEXHKdaodyGkrFKsX92U
EQM8pnpnGE3gEfM5HN0SladX6klySkzIS8Dgd0Gg+8AclI2N3BkMZmGKMvXVnOQir2PLXAA3SSfW
IBDxIpXNuIQ/pDH/kvDjmjySZmi+jx8lHqhH/lMt8u/n9r1+GPv39/H6rf34k5fX+88fRVjyx+tH
b+PbT3/Y1GM2sra8X+Qbw1SO/1EEf/nJ/+lf/tv7j9/yuLTvf//b27cqqyMkKj2V9n9WdeCLvKjW
/ns5yNN7j2P/n/2b37Ugmqv/RlMz6nITscelzR6Dm3wfxr//TXPN38BJafsii9gRhBX+lxjEQgwC
8oihHAOSZ/1IZPpDDGIZv7mGr/v4TzCfYFP6l8QgP6vDbIOCPJ2NnnfIi1jWx7JjT6e9Ims8Urc8
gkaqFOAiT1jy/3RMbn9Xlvy5oP5nFRdyT9QmfEYUqBc1jPmxiCue5s4wGyLGp7yuAV4RyAQeTvHP
9Tir28pBUFCuXdFHzTq2r79+7Q8qw99fnBpnT/gcNpeD/bPYJYV7Vmbh+fvE8hs02P0gAQJ0Xpeu
H6r3jOYt8avWDwYSzaNhXbJ3pY0Axk7vmMSxwM0sU57txtkrWfu17ki9S3oevLzWQoAHOxyp8wVU
TCjjYoq6h1iQ0f/Hh4CtuMjhhM2J9EEHRyp6a1bj6u+xMBobZTXrttIq65AhJPwEZzOHsV645kar
4Kt1odpX6YOz2U2y8P4yX906taFum8HzAjGv2Q6IaN1SIo6uDkJj681Sf6yyCVlbvY457Hud7X79
GX6WWv7+PdC656PKpS4KRvfn72GwWEQXV/r7zGxl1AsCidXcLzswpu+/fqWfZYl/vBKTB/9H+Dbt
xT+/kj3rQ9XqvNIMPbgHfOLLc7zu2I9mdyfspPr9/veT7u3Pp/eHi+jH6U0mLu6Ri0qcBLWfX8/Q
h7rmNs/robm7446CSmBK/spk8U+OnyV0KEfarz1idD4cP7/ndlFKzdv3hsx2HketNRFWFYP3+OvD
98G7+uP44aIjFYoLjxiHjzeFPNENX3IOgrrp5WF1B2OT+pwzy8IXt1QmNVkIpiD9m7G4X2bbu2pL
p4isXI/v06leT5Vtd3c9OfdAUzMbe6tnAixTN9d9UrYxMcn1Am+RLJ/mhPIrtBwCPUKSy5U0/oQX
Ua1lbHTPyPaD4QzP0lmz/a8/JDo3vpXfb1WHb3//G5/SE+TIcTip1HF8/6NjOzbickrXHtdIbupB
lTTy4CbxcKCXh6yQYqDOzmy+q7LHkwuwRNS/m+/LKp+2s96O0Fp9f9MWmcyodTEjkknFs05B0I3t
L9ZnV5K9bXfOptel8aD7FYhFL0s97J24fDRE4bOW8kwa2XE/pUiLojqhk6NItnrO7sDtrNg7o22f
k8mwUSM0zYmnS7qv2phakcTJ9toFPG3srNqkhqXvBrPxHilVyQ+5lleowjqwsi6JvyL3csKK6fxg
tet8bktdouhYXeuq8rqSBkYasNvZoB+X5LPQmRwkgaOeNPuib4qncajDknh+yrMX7Wz77cWovAyM
IOw8STGaO/yd+RBQoYZlq2idSHNX685OTfHYTkP17CZp8Z32pEYFhfChI3wQ7RjoRZgwQKl6cb26
iNzK6PeEupQHunDU1dr5ztkpC7gxD5A4MKtMnqex7r7UecnURX8OwE2OWKJ41wrNo2aw1CIryRIa
uvtjVdF2WzrsYQVsmZq1+qaJW3JuFBktQdIzCmluvRNtfnU5nlGDsCekE14LhkbSklaZr3bqSCq4
UnFIiqq6suJ2oSSqYIhjgV9v9EmLy2BhKN4Ini9hXklzZzS+d5hWy3zrYwdWh+NUH0Yx+WHnDuZj
YW3JZueMmMuCrd0035qub7aU6Gh0gCkPeaRR95+AhFGdFOpSjqkIAVNNspfLtEWyd2dQTLTh3jaD
95ABtWhq9II+Nb6ZPd85VS3t3dKX1xmu0VCDMYnmpJyiKWYBT6uR0h0hjrjC4PoTi9ohXyUPRLFf
s7R/TtWCr3SkdiTWiSqmzOJ5GYs3o6rrSPbsw+js/KfRjr2tSXTblasmeaztwg8aZAVhBXwUTBcC
b5xpHHMvPa5eg1FdZ3sMLVifk+YlPuWZqg4XzYtftTZdeDMq3qZGYYVpYcL39aKDjOJh5EY8hopt
lnhOHeWY06MpcYxdPwzayV6b5oqsHREyzy9vOVbxuykbXC+oF0LIAmHk7XltBN+QPugdgJJuHdJa
lXvdJDEHAFrfOdrSEP4JsLgW08aQhGqlLozROoLtK5HXX/vZSl7yWJ++Oe6wvJhzL4+V582HYvbH
S40SQVFCa3fdWMShHYv5MEF8nLWF3W6Cd4OVFLnLal5nrDsXwYNTbSpxWVa1VbEiC/ZTYZAkUiQU
RZeNFebLFIOXTijHnI4+VtUM1MuhVLMb/pjXU9FGmaO6o98KOhSbadlpDuBFRwb0Ns7n5fs89lTk
sBCUAGQMBeu8iKCn6CZqDZhm1h5+9xpTlSmmdiNmaWz4xP3RhR/ZyP6i8ErFclpHMTyvpPKdCakS
N0smUCEUmCWQAbbN/I4oX0Y+S8p+yfP+a+qqZOvQ7vSUZmN9Vduu/qgJ5ouyaS/Io2Q6mRn5oFgJ
kEz8nHdXkm+CVEowzAinuC8TqyP3ziyiQgBw06ukbjW7XXZloZsHaXXFtk386QmQrST00x6+ESIg
9mVOqyFaJxF0LeMXio74uPrwR8tiAmqma3x0h54nlzRdHZyB6sm8qbFb9DOfHEnr2SfNMrIn09ig
ljU22KiS8+q28cC+ufJvDL8cnhMHEmPqTd5JMfliNyPnCGPNYeMfTfdCNxY5+5yf2medGwM1dUO2
ww8JjwVHQF3VBDCMVylsYwoHmSP74+xwvuom7eDMwPNTNtOHB2veHfOlnKEVgA53uqi6XVxr9mns
G+2eqpk0jbSSJ+8KVcfbXlL7s4xtwP/YScd74dJ+GRfJdN8LVs+evNQX4dmnodDzHc4hALLcWCWq
V2GebCV2Y8dNQe8n82Y2KXFo004dqgKlFowzMXZmnG6aGgg41gwicNmEbbo1N24mbnsoPzJv02Te
9chIkUvTBVF87S2vSwlQq7qZs5msilHV0xKMFZLv3jT6+MqPK7vlzrqgOKo9w0pvlDSoojv8eLz/
SyspnCr/fdwy/7xk/vv/bGvdvTc3b9X7/wr3gsnY+N+vq4//9/8g1F7e/7zjGpd/8vu2alm/0bqH
+/qylQqTkN3/WFYN+zeGQZfFjNLDy/jOzP2HcYGFVBeWxVhqs7Hi8MfD+ceuatr8PrqsXVo5CMbx
LOtfMS78PNYTgm4StIBhgTfHFiE+DsCuPw1Oy0YdFm3+OqXyai79U9WRU6z+Kk7OcX6eDn9/MRZv
i/4plwPhf9ghimkwmDeQA0E7VetDlbd6exzoAkuDaeR2DE6mEOeltp9/79e+9nZI+eW80YfJ24uB
5YxHrmOTNoQWor3TvG6yD0WS5MOtgWG33tdZM6Zbey2QDnVDhcrUoFGt2zuudK/NrOyac5GOxpU9
ZGNyU6d5tkSSPvvulNpLQjapZSBGnyv6oCNjXO1hq2ui6gPuzeiMeK4h0e7Lyz+iATtD7WCbxW6c
xvE2Qyqib2ezqM3j1FYoh8u6q6q9JelCDFsDoieZ+E1cuwj2nLZqX/3CA9dv4JBwIwxuB746pxyK
fBrM27xJvBzNtbSxjPQruesdvyCURjkntLqtQo9mQnagDTyRatdSKXGwHOreon6UMqtCpv8CgYgD
OXI1wxojAC0h04EiViceD4Zfw+1R2Wb7F9nmRZg0wHjuUiKxxkCXmgCRTfgSkYfnvhvYCFGeGJkQ
hK/NbD0zEFuBhdrmS4KETNe1u3a2nQhwhATYVVNhaqCLkRkSIWNYKWW0yA4x5eU3FUTvthqvOHvu
LpPThjonIDR9GKMJ3SVIrn3jt+594qRtpMfjk0+bYrCIpIlWiHEtNV7SyX10lvxeq0f8MJpx5hw3
rofWQPW71qgSk+0ck3BTicFHISsO3eLZB7+yY3SblR0MK5WjaGcKKvS6Y+ZMR/+Cl87K2LLzFDxD
xh05K1Wo2aC6oJOzkvt5vjxEpbUvh7qPeALf0YZ4yvDY4B7Qtt5YEiE08uTD8eZFHV82VPi3mOnY
ulDmut4d4ZVJGY2HfbVWxrWh8KJgjKC9MXlLB+O4uBhwvLKNCujuqFvjaqfXwxYz+q03U/epJrSt
unYz69N29fr7RU9uCoRd+3YYj7OeB7FH0aJwAUSLvL/WYpY+w75G19IEyCJ24Br7danPOtXNZNc4
V40z39pG+k4gFjRw3z/20/xgTmJj18vNYlLAWE3xJxDzk7DivWbl62bykTsOa3xQKB4iipFfvBI9
l4HqazVI56b29vLeLtSdzEJjRA+TqBplqWKUpK801D3NCayCeqqe6yQq6/TZ6hO2B386z97SIGXX
MNAIEfFkDmrN/6ZrPopDX924WZfvYKvfBxwoQbJMc+Sh/jVpze2phYtX2oHaYrhu9erRAU8K7M4/
SWO9qtfstkHnFlDnRaGwuFFxnSCuoErPF+wQzNN1GLeN2pKqSfG6oT8ZrV+ixBkVJohh55VTYDvj
C2/0yvD4KP4ovvpasUEX3tyuWfq9L4f7uCLgWfd5fHfOqS6nF8dUeBWyC3uHAokJ6wuyWtSQsUmW
g5VZCNpwICw0RCLCJLCKDw0H5wdxN3wxL76xIV7Jxye8emy7NSIn4NZEebWDhLj1qxhGMp/zAKvZ
ftJQQJrof3BTbytqqE9Lkdy3+siVqBy5ofJqDayuYeXuey9sIEisBJsUBnqCQMzie5Lh+xlm/2ml
OHnU1/rkTu1r7M8kENREDJXte5MhmMPH4Aa+hn7YgstSuUZmLQwHYpMIkRDGJNc4zyuxU/2YnYZU
tLtMc7Ysm2m4uB4yrMk/W4N+TBfzQBbPSeQVIjMqxsQc3xERbQVrxxVquBVqHMjXPoMPne2SqAfT
fkpgOvm7OQ0JrafyOTZofeucz7o9nwy78G5jkAkiQmtjkzcueX+Oe8g7uaeC70DyvwrHpNtDz21w
Wh2WlVeDoFxClqWLc0Bf7wse00FjVdeqpiComPKQjd3d6yo/OJX7TfZpE9WSHYFxDx16UmzcdDJD
pjot4mbxdS31CIUUvISv2rAuJjb6joo0/nglINxCi9b2Qz1rR+UtvFPcoEOI0UQ8pVWc7id32tIP
u7FMyG8rj+9KN0GH33+lkXgbNwyxTZbaG9/rNtWAmMgl8znE3/JYCT8yBgkPRi9tiIcJvQjE4dB5
2GZ7F6lRCguvaJHnXG82upC9fq0olgt1dG9ngSA38qcUu1pJ27LZsnTOQJjMxUf2TrXpY1TauT+f
kIlAhJpD2Pvud1MW3A30ouC5mBjlJvP00YtWQfxQrR27vBYnm67KILPiYj81Kt0jYrlLyv7VMsxr
mL7H0ayQDJGT2JvCwUyzus+135nvQ15pNzVhYsEqy2u3bK5J50Gwg0MJBnnZekP3hT7tR3Yp632p
ShHZTnd2nWm5K7oFgxbGGB5+NHk1r2NLBypo0QKMI/YxaubIjts9qBpdvnXrbdjvDnjgqFqGr18U
2EBnf5+R9iEWoIyastr2lsZUedIdtEQUb5s8IuvqMYl5Yk5QAOFUliYHii+pFuoTveN6MM3UpQxS
oUVq7w17MSMr069pl/5e1Sv60omODLWYN1nBBVVZABR2VnehtrKbZrXNY/YSGe8POLSSpa+jpKqf
a2a1sG0Hjwsf7rtnecMsVdMQTmEZBScakBLqIZfSMLDS/oAwJwv9KjvBENIvkKBqT938tR7r6YC1
7sVbWn8jmvVz0lZ3GrenmIbHQPZ+f21UthGZWWFdCbNYQ0NdFKFWh1SJHL31UhnaZHd20197bv1g
e5m50ZcEpwAu/I0Nena/+ksMyCTKEClk+eA566utJgOAx8IHQA9XYwoQt0RjjZ+r6a4b2vxk0XzR
Dq0f0Qj4irWSmya5t1eIHBbu5o678WWlfZNm+XVSqrnRVXZv4x/ni2PkAWzSn2zP3dbSznYwtlrY
rM4r/ebtlgZHd4v+pQFr4mvvtMVEmzDucFtSbLoWcgPEcgB723jofCxjOkPxvFGbe80Zbl1hSZgj
UMbtVAI2aLZ/M1UL1wl6hLAYeThUOJGQPrsBItwosVZiZ7FI4N361ohyQ9LFqcxsEkr84s0pzPPa
++d8zB7b2aJiuLzuUwTtSVt+LfwO+jHh6YYlMspWsV8z+xa++W5cq91iWC8KjD92mS4Y5NJwJEAG
X5d4A9Rr0LPZT3zaBrm/+gIQ8Um4Yx/AZ5yqXn/0ORErQ/RHa3LwNIJ7R1OfZOcKfWGgWN/DZuhe
21xTwbTGxk3Dm1EHLHEMZVa7lNOOYMk2vcs8+sHD1NNcFc4ow94zadD6nKbdbITFUlb3iTAKdV3x
4NFDbABVGvWrbZ/arBLOTtNZvxGMmq67txyctFjZ1uJZ5rSydMFC/eUcWolvXg+TJRgJIQHDnPU3
jSyo5+EsKDz3/4JMu4Qq/BdufdlM0FMQOseKRqcof/6ZbQAr5vCVqQibymXmzWdiISnGW67qOY2T
cMkWjNI5ndF/kYt4Wf4+vLBLeAsZQJyA1CmYH0IF2n6cLxpE7Hd6A7KPUADnoszHi3vb84qLhxYz
OHu/oxthjhIUORIzo+A4oykisqV4QFE777SuNF+Ky+NQWnotArcasdEWo1dG3gKsx0CIZCAVPKor
s3Aho5aa9GTR2+Jx6pukDZMLPPSnPfifUJT/eFTZbB1T/xFZDSjygcPpajd1y5mgcLCK8mmw/fJp
FuVeqwyewtqiuS9OV3hi8+tX/ZCL8+PLhBumLRTCxSOm57Lz/in0DLHxCEclRejkc5lFVt2an8xO
t4Ztj5s0DnpjXkg+szOupKpSbBlq8TT7cn8pQ875vwzNvuy1H88u47KwX5oeHYrDfn5Dc+Lbs2ag
qyIWxTxVbu2dVDFo1zkL6K3Wttp1h8VkBl6m0vXXB+Mf9vsfoANIAqSMZ/9DhK6e4vv0zZYyDFcm
X+bEa7ldYH5NQhPMGjmJuzreXxCrH89pOHT6FC7BLzBA6E4+JJgAPSG4iK0kmsr1SBZ3HU+bqXn5
9QezP55cFLS6Bjmfvk0RCY06H64cW5rrgFqmivQHf1tG6+FcOdFuCL58no/1tnlBa3THQ0On09II
Q3i3oNv++i3wah8RDRuQAzGJT+oq92D745soclY83A8xPuHu5BfNI+kNzKYFm4npUuygUkn7iGYf
VVrgvbcPqBTnsPKyYb+UuAAY8y7PZVrhu5HbXOP6w1G56XdHmw5xQrF7WI05A1RjFndIbogiG8qc
mTV9Hlu34DZvtTvLoVucrJt1cLYQ6KG9NA9NaR/dzLltcxk5eh85GrXXvbEfS9zWjtYfms5sgpZ2
mBgSCn7B43ltmqh8GBGvPKcAydVwaMhK3k5m/NIL+nDt6gG1ytfVrE7e7KURy8tN6cjn3lZHu+Qo
28v8HE/y1RjUq5jb59g0jqQGnDTurlE+YodoWSmV3h3mSqMrXfMfE2lEFe1PAvV8kTm7hqJ6oXdn
f7bcE8T619zQtuuID1gmoFIriSioIPMHPa1uWnwjSyZ3sBTHyvQiR7F7+wL0tntArfOWdfGVLDCM
SPM+azC3zhnBS87wWukMh2b/zFF5bOZpArn3tgRD7/Ilo1zXfmFCY2tObtKK2lmDH8bqE/Tt9Dzj
qSxyndr0ttsmlrazUw1duyTeLKt4SM7vjdU8cp/2gwK5p8zkMUZ8EHJ1Rhqi1dqDwvDacbOSaF1k
7n1qGi82Mfpyqp5WvzlOFRJ5FIMiaNWwdb2OonTn4pY6NL0Rza3/Wiv7kKzcRvLuxljyZ5lkl9l4
TzvLNovnt+picZnMBiGcfCjzOOgwqIlB/6w57t4bfOZXvti5XM/DUD6miX4k7a6ENB0Qxc/E/5pe
g1x0rdll8vrVoQo2xFWDAYMxLXRF+sBA+UmOQxeByBEWKDiLKHTR7yYNREGO59GsH5NpkduuUwMJ
w335tW5Md9sL/SrOqSI36hNOlE0jcGRWBH5EsZZdwQwclY9DKa74jlGerJsOnGJNvZ3WLxeH4bgj
8ORqsTMznMzhTpvM8aZWxO7jVbkxPZwZ3XrWOqQozlKRf5pax9xpT6ymR5h2ckAgm7etTx+dDle7
m7C3brQEPjytiuVcNO3VnBe7OJ5WAIp8HgMcPPuS9lsX0hU59bocrF77ZIGOHaxu0u4AZ77n5Yz2
EVU6YsjPjYUAdtXwTIsK5eDE1bbJmuwVu8ujU9F6rxZHRQPHQqBI5H4wUk6PByDlplFTb6HV1MvH
xZnjGtUNTFVK3AxOGoVkcWnmoGuUE2YkYITCuPAzCx6UMrt2B/IhmtV4WtSa8xunRzhlNOnYlCp7
bp69lodhB8x21UsUeQ1jYmC3YxmVo/TMQB+n06C677FhH+uL34xS4HTT6Tj73N669lP/Xg7TszbI
e5n2YTKka+jGJr5jE4is5WpnEbdeLIjGo9al+9XD/m6mNqE2/jWdWBvyqh+FMDeEjrgRRi0tjHn3
qBjOwplvME+8DgUl6nq36w2112kabvFYjAOkRgzWuDbLTTbp59i3twZnSt9kb007HlERbAxtimbw
Ca1T29bTw3opztOSfalqknQasSeb/laRr9N762lYEhsTR7kVfrPrPP11Wt/0VH+e1jY/0oJs9Tur
KrX0eejFvBsllhHXZD2QPbXf9aRtGtnjLG+NhDeXdZvJ9Xd65bw7mvRLFn58uaWOFJVchfUQ2zXx
NM7Uam9ubQDN9YkMnT6vH0o3s+9xN/dAwhx0mqIwoNLyTNnKHR6G9kZomdot/loACxdPFrshJ/9S
PPluKoN2UCqsDSIPdb/obgGRv42aflhnLQZGwQgtte/a5NhggfPFAm1mozysdINBRY63btt4oa5M
8V2tgCTHdJwAOOMS/E154rop2BS8C/+c4Ve1kxnPfbqu120mPtnGrN8LkePWqDL305RpE7Yea0Ae
LI3bOtdLPzT4kCevbxhnTXf8gqQW7i1vF6BIfMdBmUDr1u5iRIk3nmlar3ddORwcn3SWWVihNsZj
0HjrGpINwyognetsnruNLLUrT2KglkgqYtajyHVAINKY53sy5UdMc7iX3AbbtWS0TYsejYX50imF
3agvCnSn+LMJB9eOpkdtvJJ3yzxeWUutTYGLC+ersYzf0ILJnR47eBc6DRC46mLQLT2Lx1cfOxnl
AwgivpSphaoAtyr30JXsgqXpXgkFwECWWauOeJv1/J6wc+x1dVVmZ7AqC2dPOm4HfeiwbHSWPgeD
U9OuyI2/W0+LNeY/NHJTE3lYEZ8whp97lgbtwK0V1SwRHfQdD6V3KYiqY5WFSWyRapBaX6dE2NXe
d6V+M/rVtFVeWmMzqeJtogFYEG4ypGRSCpxKFC+16TX4iUMyxkp3bWbeoT3CLh3H7F09CSTIaweV
bRAfgJ2WntGcl3WYXpKu7G6qSSdDqKOYMcoNDzOQarwvA3rlTTGX7b1qq/iQZPmVHTPMmAJpfTpn
SJxtc+7QFCj/fma+eBy1pD/2yM2n0B+z6q6YFk7kXI8UuBWaXWzBnIz4S3u1tYb0dpmVu/O05mkG
0FaeqRGWYMSRIepsg63bDuel3Xkpttkm0+Rzavf3uj9R1iy5AWazdO66rioRl7v+i0bLMQBXFlvf
azRaj2vVWyS70ARnqfxcGXHo5+7Gajux6XPMA03nPXVNi7+D0zF0+7oNu17le9+oXQ18sykfGEXK
wO1W75BKu7z3qzr9JJZpWR79xkpmVBfJwXaFupZZZz3XU9qFLKLx1sB+t/FBunZ17heRbfYy9IxY
3ea6tHcFMoG95VOBvbetxdyxPnQXwcfMDV3Hkxpcuv72s992m3gEI1XJfFV7Sr7AizmRWqcHuMT1
1I8aEISISeaIKaZ65L5/7l3ZHQlEayk8Y8AL+6KT1pYRO0daAt5nilNht28cmleV+jf5ZGzhvnDH
t7t8VTs9GdyocyVui6lIBHh6j40ddvN9ttP6Kk7Wbe5i4GLmEerQ4yzdoQPFUaOZ82ptTWMuT8rg
JlprBS5kGLETHFFH5Ab5G1k+N5El5/VAZNtdXMDJa2vpoPSx29vGXXYe1pa72u4xI1T63p39TZOV
FMhC0l08qs1pkus1VwiCKB17JaXvQNp98cbTv9pPQm6WtPMozyneMDhAnZHCHXWGvEX9E6W4EWEE
XNpgp/fEse8dQxtYXfqjUedX0pAyBPG+RfP6tcv9NdIwGi9gM9Fsj/gE136BWtL3OV6j3gT61QpO
QC2R1yQcYqyT/jHXUBJo6XjdeR6BYPiScW/srdnvQjWrnaJxZ6MSKD24DJ6GWb9PCCoItGldP3l6
/MlCrBNC200B8TKPZVx3JFY0PHfrEv2v7jND6CANwTBMxmfJEEZsBhOlKXPsRpAwgkgoXW7azlo5
1r6d3U4SznVYzZJpAPNBYXu3fRmb12QYWTtttsULcOV4jIcytOrKDVqEG5uxY34N4CdZobuyJqJO
U13orr3tHjgKBMJa3RIOtbuXyiM2YFrF175P0xktk49LIB/KnQZccUbhd1eWlrrBV2w+CKkVQae8
23Yoq61dWfVnRw7Xs8J9uPgp5g9txSbLpJrYxacO19NoZwSnYVwGM7XObiwIfdM7GRTmckz6SzCS
7D97zjigEBoxpCvPHc7oe+bvdUF4D3eW1zyf3WPu1f+PvTNZjhRps/YV8ZkzwzYgZoUUGlPKDSYp
UzjggDMPV99PVP2Ltt+sF73vTVlVWqUiFAHOO5zzHA5kMb5XRUKzgILlrky5jxIBKQUxVrNr2kVD
JqJknUAMxZ2V5bGT1MGutHEOlGN6XZJwjRiI3deiVn8AJ82PlgW4wPT11v5n2pDUx9Vt9gVnHlU2
a+iy31W58bZW/mM94tUf9Q4xDqmo0EMy8uyifDL1U9atGDrVthMz1g3cyf1+Nobgq4fAyBQzCanm
bkVJunhHqcY8i12eehlKPSd9tu1RPS/Yot68sa/0PmUOP1xHD3rARvcVHppeJdu1opwfFmaFnsPD
XMQc9OxJeVhaU3Jv4mLH57unvtYY+bNH1pcE+XUP3to8zG2+LQz9NDjsqhnr4G9js9X6rFTaLvxp
i0APKDlxak1EdE0ziM5SinM7J8ZuMaFw5LXG2YG0ateB74qsmmA3iWRIp1O5T3sjOwD/gyhVfY5m
l6N2tC615ZzNoT4xWfpmleFsORC3Weo7W2xcsC4YTm48X8MlIJoG4k97JRfqPHRcAfWYP0O7ubPZ
dJaBBXionopN61aRpdmj+Wl73/RWe50dODB+Wzw5qlP4bqkdEl8dxwYWlpd2N8jZfcMqArFVMQ84
RAVwpJ5TMrVRRqI/I10W3LVlfTbKenWNxEVGFFBQOf304ZtY3Hw4onww2LvyqfyVlJa7mZb+o75B
DlhQoEHP1hdjCevHMAVq0zg2fALceJt+IXCN2+cIY6GOYHfonZ0zEvAShHYAQ0TMnNG89zncsbrJ
d4HRMIJww6rIze/sJSm32IYP5jRcePBZG67JG5My8ZDCjvbOYhe+CQmQSrvwKTH42Bv/p0WMHfl5
+OjPXrrNGpdaqB4I7zVo0d3qPqwWa68CVvFKwOio+qtcw7Pr1eUxo7bB7kVDBM1vPSmd3ShHaX7i
3q0QNvThXzszriWV+LC6beQSQ2N33rkp8/ZakJRTjv4bwNoNLYV9bNlCH1Vnn+BCGyfTTgNu3vat
WSwNDQaXgBPk14I902VMy4Ah8lRH9jTcjcbg7nFMtpuJMeoNA7D652ZqmXdLfVo8HpDOoglIKJcu
6tpKHVAIL4dkTJ/ZbhjYpJnDU4TsEu316U7kxmPWuvgDx/IdMwjMq7weUWDa/L4V+S+STaa+aZjF
+NyjfI6CtLtXClH56OYsxYs1jdFlZFutAIKg0AbK4uD26ob5MASDd8JBR0/VLdWhdUc3Qtx7sOrs
C4Do/KeenHozVW54mov1S7RWcArxESqZfzSNwxjI1x/Iya+r0NW2Tz3j6JeT2haT7MBx6hdUN3+T
DDv7yhm7rUr7082KCkNYT6YSq/FOTvhQ85mVXtdEq4YR12EVt+b0qjJ0p0HB19QbGGUd795f5jG6
TR7wbj4HM4hDuDrx6JWHeRwO3cC+R7pwYyy5oOdsCpSd3ZbB80M+JjUVtg4fGNT+FsvablYneF0G
84d947Ax6vooLOcqzdE5oAB/V8wB9/S/xjYbwCCmNzny7FrY6iYFxjBn66JgJYal5DmVsQi1RfOl
O6bmfV8YUE6M+85xrsK1m6jSxUPXaPzMmAM2ruF+uX7OS/iOPK4e0sNG66ditIMIyZACvCLOsBj3
oFCGjaQCPMnJrP4oCPdggW6u8PwduCQahcm/q7lVLyAZnwvJrL0J6NqHTt9bs8M7WbM5lpZ+bRrx
uoT+NS1ngCw1EATHmuME8FdkO9YLmIiHAeHgxhDqkbX3b7enFgrd/KxtAEoTQSwbCC1nc+5nm/Rw
1XLDANsmFuvB1cWfFCN9nLlgpgpbc/VQIgItQXyU2QyZx3DeLOia0d+4RrRMo0N9nmwXoJv8OQAQ
hz/bqGS56xb9Khv1vIKoiZrceIHm8at25IFPkWhll39Z1HXW1TvFL0ZiOlx6D8aJ7Qw2BRkH10g4
x409YGSGb+GYvbF1G41Fun0FYJJtYJI+5je6bK3bc96kF1tMGJrG9pCovN5IMVyTxDyT3HkJwg76
odKbtnPfnK7so9aQZZSL8lclXCat6iFfIRI6rK90dqPkLcc5UZ9OML/mudh7WHYxNpfvXqvyN+F4
3mYaxU7ywdyxLegY6ZX1BicuJWCf380D3AWTMSPfuAN/2iVLatbI4/t8Z/fVNRt8Xnd8dylQIdrQ
YpQAs9Oihm/r1TDKHGZoTJRmd8/a/MFL0T8MHfIZ3PUUPZ9jWx8WY6TyyDXpADAh+U+Gs7UWz3CB
3hq5/uXmdrB3KkBpMlHbFEZA0dUJE7LgsVDjs8+VG5rsmiffHLEb9QdzyB+8mYrScNtk484GfSA7
Beov9vk09jvZZlcaw4yOaLWpWAJoUyXY11XBb9T1tuy94j3MrZugVdXxxBHkQKiCHZB7W9srmy1C
cy6nKv9UaXeHeG/c0+butCVkXFaTjKt5vDZeU26wcN4zQniaAve9CdHyKdAP3F1xX4Xx6pU7NTPf
qwGQxHnIiM4KbEpnLzzUCsXF5LTtb3duv5UMbwzYAJBUMRuRs6aMZJRt4TGQGJtPE0dxbNlzQakv
rgGt98ZOXJq2JHlYXAWrbrxj5UU0F+Mpux0A1Ig5ePLd5XWap3Zrq+GjBJHBnszeC1CVaPpy7Ps8
CGuTgj4ZoEuVgbyX6wiUdvA+g8HEJdLxsiUOiG0wTI+m61qb3kd95aoGGqeqT0U4vYk6fak7mtaw
Ke88YWdxJooXZ3ESLogK44vX4rzF7cb2lbHodElFc6+n4F4n9lnUhg0cKVOI8sZvCCjUXYN6lmS5
KYc94DoGFEzNiJJ7PTVFRw0l2QGPIDQBJHQVFF3x1js81WVgUbFbWR9NS8Oo3FLxOGX+xggKgvM0
HQUyQ5sumGQvJjQi7A6zgdYEFcgjDt15q9ggXYRdPS/N5PKwTIMDSADO2KzC9b9a7jYJZu4pFQW+
8xn4bv8uGgZnTg2B07GvaSidDc4N8dQ5POk2hZUZp2VO/owt4gerWcuvuTSNi99rFQ0i3JqER98o
2wxAq+XJTFbG2OFwrtvQQ+5UQ0npRHiWtbL3lTZ0NLXZQweccaMTFOH8psZ28YeXLmGUoNRgoCPU
5s7ARsx+Vz8kXK0bJ/O8eOn8kZIzQNHXSUO/oZTtXryk7q4LkJnrBOxuq9tqmO+wnyB1MYsBD4I3
TJu59wHHpoKHJSfnvmcgSl8+7gir4uyhjKubL9cbnMhm33dn37iPbW0DLGgJ0oDV17Z3Syufslng
2y6dT5UHCzTJIDlQ8tHmi/dqTr478qiOjeu+rg2CU9RYzcYM1J8CEn0kWwZOhQd5sUD5sUrvWsxi
iU1reEPW8As2HxRkCojNv7eM1tmWldmfMtXm1hyaBw1lKxJObh1YyKd705j9uO+APs+L9VulpsHd
yq/v9f1hkvNTa0C6ESw5t55t/SWMMY9Gy6TDlupsjCvnd4DsCjgmMzWz+dXIgqLPr7ciDc6Lba0n
baSvDj08YADGy8VabdkUoo40qdgHa84hct4kLszFugQBMrgJugjjAnlt2q3eSBM6oo1RMIdKyTdV
+ByOdp5tByY6qPSo51o8XvEgSAqufPdrkFAFnYno6DzzYzRT7n1v9voi3HC6GRxarPCSz8w8aRT2
9wZjMFB3LRNuexlRZRZVAc7dbXk2IMaLqirtUGvo5qGZqlevdicOXqWMPOa9qWLXrk3HvPXG3fM8
4MuR2ZtWuXfHrKy2LWaxdGO2t0WSR1teUu643qnD1hGlZoPq6zbBlmZHx1roQwOtuFpLEEyJR3RX
0yLeU+w9es++NpqNFQfOcYRAqCUFuD0m6y6sggYfROaWO1tTA5lMVEaT1tanIYwHY9laJbkF3vhr
NLyvUg9crn4NCaAOX60Gh1YQPmO0eVDpK/OHh3Ao1f2CyDYelrA5cMYDSQ2dw1yZAk0WtANLOvXt
lykkyAvwZOzFoGSvBvyNtQGjoJlmlB9uEu4ZhTNuctWlwnlNJrPvbnyjP5YrKrUwmRF8AwGsw5fW
pk/Ba/+Bz+otnKrLCNVh69EmMbDAxxMtfF6YzZb0VyLH93FaaeMYvc9lIMDlhK8+sM+J69bXwxIz
emd6G8Ke4e6UlJNp97uUo2DNBSgwmXycgg5ttgPNsUnqN8Qq234EeJ0nl2EU31BDn9rZvNN2YjFi
6JI4XPo0gol6X6EvwoAUT4AyB/LtMRNhtynBbRQ96kre8Q9i2XuRy26vkvGxmCb4oF4h4rWccbY5
atuE9iFdg3PSIk5zc6qzAqoP0G1Oo9GMbTSzcGlYuEFrc/V4teXv0m5kxGzmhE1xGxgq5p39Yt/8
knR/p4WGl55JGsC52u8073lqhRbY2kwe4HG/T7V8qv2GpVtqxzyezzcTc2d1JxrKwzC3v8113dbd
utXrwAipZ+kaPA3NjSXa95fCEyg75cPMZICr5kjLsnd19ttfO72x0JIc1ewfevjjhQ3jCG9Y6Uu5
D6X/vM7onjqrPvfJUu0a5Fd0jyuyjCz/q5L0R7vlj9Gs18R1HqjHfxWZOps6vY2x7bcUzlSs/GRA
ReZQta8GohXwMNMdrmjEuy7FnmNNr3m5PFJ/9RtLEhwml3NYqthpmHIKv669XT55AR8MU98IL9SD
BQnmYvYL47VyHD8ay6MhGIbmiaDY5Jkziu10MWVFtDjmCVMqm/keeXVm6xJHrsGYfw7auDLgdW+V
0Xs/nbLS1zBt012xNgzorL6PqgEb1DGBFb66YL+tpXq1Mig5I4CT0GLd2w7oIibh69gu8zGuCLiI
rUJW+9HTIr5172Ryg+ZL/O8knZrnumJAuhmkBylPuRMDJ9MftuPqAl/M+HVzDTFTrtAbRwTfrutn
FUAmb478lIGMmvS4tx3xm0Fpy90oD9gAF3xZNkeEhp9BTffdKT98CGz9vjpscwRQSKKXiXoz+g5p
WpDvRD8A0HfEU5bC1LUX725FZoAKYruw9ekdH421bvVz1ng5kvKSO8+ZINUif7a18Qd+VRBXHsL0
sEOmNru6vpfa9ChFwA2jnBYzaQe+tUokte53S7N0P6bOi5/Ix8SniGvXb4aY7tasG2O7OtLnN04Z
/N3aH9tP/wzI2GOj89PjIrEF5OmbvzhHFernToM3wY1buPXtmBTlZ1XSLRfdmWBYtVecTxu09NlG
O+2KES/8pjbBANJlDItE8CdVRvKVk4HF3N5qdrqxwUY3jZEhpfPATC02HjimZI+OWngLaV+dp0LC
7TeKmEXVHeYHSJ7ooY0ahW2eeAXWUBwmNc1gNOTBu2EYr6unH8TiA9my2PKVgL+nFpucW88mH5a/
9VcWsE4eYv8GWB67Fh3GGj5SJcRsVqCqSfu5VCGK6XmMU6P6lVbdd1OUlGs1q0H/DuwocC83j8yC
e9bpr0MN+MpXvrHr1LBVK091Bu8DxnEP8gq5FBvq0HOucXnYKfxzKyh5pDvtaTWmrVyrndkn87a3
WPnqNVx3XTMcl8DGQe0QibY0zbGtGZDniQE+Kz8Zjv2rrBCKdkYodlmXXld7GC/Gkn+0Wf9aT/5y
7LsgYR5B1oIc4BRrt3/yi2oXQrCKVCchCUEbZgXk7FpCCbYu0xJ2fg6P1AS9AVyMszCH9zVfudT4
MfUm4deLA1O10eSQalAluX/Oe2OnB/iyyFaTZzPwh5vP5h0xDcCjTF1zZQIl9RJUPc78RwzGLzzE
vOPBRULKmmWzJLZPb5jJPZ8GqadBkL/PjvhLiG3/7IwVRoYKrJdRWCsredQhy0xtX/H5Cl2egVve
LNhGGC3Fes1kaj9ZeAD6TQGjNoIUgasdzT4gxiwkiUO/oTy/cwH+ooCk7q6Dt65sB9ZktKtFWLBF
b3gyNkww2DmRes2486hqCT21ak6esXrHJaNSGYbixZ+sx6KEF03Er7UfeoGaZSoYlKAtuundh0rR
3HdEBzD41eRyeIaJcRI1pjVuJL9Teua7X8NdpmFJXwKz7fwHWzYYWaYFKPBmasxlOY+OnzJdJQfE
PcOQZdolQKTFNor3JSqKsrUeLCXc4rJ4NS9VrTOuGSN1xkg3wIdeZmjCZGgUuE9ObPtDf2u6VR9l
gE5sbhpSJ/YFdigZUw4tn77lkwbe1yZmcNOja9q604iHfli8YbsGaV08jIVR/gXNYqER0RzfTc8P
vctcf+mgylHcYbQpuCG7kDKDNirP/4L/zKu3auYuh+OCtijuzWwY/paq46Fvogg74INe218t41bF
QvCN4Siffjr0t3+mPcLLyl6KhfmzS91UNaZhH+YyNMjTUOKPg0eWLU5OZV53rH+TscYYP8tgbE8s
hvhizHQJP9K24n3N3rjyQ9G6fzVmny/fkzWOwfeM+ORNwvnMtg53Am/LESB3U4rUJwAkACyttSwu
tjmCvTRzVe9nrBbLBQ+9gilFuV7tvSm14Q8qYJNAGxokGwH9UoGNVRXiGchvv7cSfyBKfpBBfuDp
OfO5Q7hNdkXrLf4Vsk4Yngn7CYYPqr6sjjr0nXWUKI7OzRQGk/FOcIWG0wcbFud80XuCYYNkCGd0
a21TPbMTjjMU9luQ0xZhEyyDqc5ae92ni0LSn3ST+eL4CfBmDB7muh9VZfRwF7ohu2jPN+QxHCbS
MQJsgDDnGdfNe8lsBpVR7g2UuHIatM00tqjG5MRqvcijWU1N++DimyqfO8PzKK7YF8+Pdclm+tQ5
qO5j1TiWc0odYjwuk49PjtkIC49E5wxGitY2RGQsYna3szmN30yxqomSC2rVRY4+Vb0QRc7cWhSW
eDK9xX3v03ZatnYzoFiwOxbAj1ZrqAoxXT7tAvDVLERlh0+6bUwrHm7a0ZMYOtmih1FLQos36HqA
CjpaPj4Peg0Lj/Rij0+eWj3nAIubb4Z1MWLXQQc1VEXaueOKGhf+3qIsWv9ZL2NsoIAL2HGp3HjI
Kmr3u8LyPX5W6y/nGoqadXQND47yCjgCyKRdIo4OzXqcDsXaIR8VY8dw1ZCoATZZnXB8ICOUz06x
MoYRhadfqzaVLisztdaXRujgnKPv+WMseuC56YLEYLEw3aHYv+QWC8gNT0FUJ6Mx9o+lLjsZ1XOl
2ScCCH9djdqhXCgQtDHqg3XZp92KFYPZ9WkkswNjXEKoFuByAMKw6BhHzBkPRcXkGaBaz24WfURF
QeSmeQZjzTPLLxQj5leW82DZ2OM/ckxqK8AXED6dN+2OkDjp1EJ9sQpQbphtRrglqebTuZYcZbcx
pP6xq24lYJFcVRKdxYxULUfQax+DzrN+GdBxWKitPh4POc0IddIuGPIjqlIa+NwqFcq+vB/dgw4y
nA2DZ8xP7i2GOpsR587WZCwT0NQJBm/lldNPyusWJOLAOI3ButG3tE4NPq+UrKtwZzovoMt0g1Kr
gPxnQQFfMUdkLZML15HfAOICb1PlPFnI+wg+y0Lp6zyG3dV1DKY6EtYDecO3MnGd0+WVbBVu5bCD
1PEw57ydiEWXOrr5FHhxnjv9d21Bztu086Csy4jU7+CoEqPO6nk+Bji37E+UDQUbmU5weArolacB
YvZEyQYUPaZ4NjpQpCH7VyeDfcvwfuboNNFV4XP4R/XuZYjxlxLTfdBVCbuP9iZqBzM8xAylmnu8
zRyRrFZe+77D9WJbHTC6uimaQ7bA5YlCPWdobYPeeHExDaVxbtv2IbFLedcz9L3WAguUQ5vgRyYi
hGbX+6X5Yi3hMPJmbxEcpqGOMN2X50HW5pWRBgNz3TCtjFpRlXGgMp0ea9Pm1hyZAjpMqhiz7T3o
PQN+0BSQBSQYKIy3I4TJEpjOcHW65WCLVfbxCjdUbOijEoIIysX+i/vElrHd4hPss4JErxxYbciI
Ajn3kLHOY+5TtTstvJownzXoN2G41MfS9MZ3bwyQsZuuyXOohUZ1qOuaB24d8D3NpMb+huWYQ4l0
yqCmG3FdyCyd2V3k4hFwpKhLsCLUzDAcmT6gr+GvOZwSuF1mAVOkoj6GCJ6M4qdEdxyFGdbyKJlM
nLpBngXOJl2ZaW45Xsj7zCrsY5sFW2V+8/+N3lZXVCMnEZQA9NCUcIxKKLkKHN8HCWxIeYNpvmJ1
huNHpa/eWBmqZTuZHWpPYSAXZc+bOvfF4HGGmwByk1h3dfAjOt3fjyGWMQpgAp/CjgenbS5kv0x5
GXyM9axfkEANl8zHu9w2XAgRDgWupdJSmFWztPOeu8pD8IkAEBufswSfyZo57yjsbuRyiwriGtBv
yVhwsLN5SQz5FLYadozb+eolkd2d06uu39KLU613/fxS9Yt8D7uGaRdIUwelSSFV9dkJq3qcDSG+
XIXqQI1D+ZV5ZsPYzsW2bRQm7VS/aqY/aiif2J6gthOGtmOUTYSlFNoZj93Qej+Z1hRSi6AqwYFs
7ZjCqTekqRIfkisJ3plWpDmlGEGLgkN1nwfVdMbBYdVyzxSGgLlJN/xGtpye6HfJUHUtDitnQsjc
u0v+sgCn+DuM6nMg8XXrMYlbt+v4RNmfXi2eRo8Be8PinPst4vA5C7FxyxAjbksYQcNmFIXJzanr
N/LayHq4A0wTQon1cx8hldHfrxngqM0kTfmdpeS8RaSi1K+ZymgwV7Q9Eau+AgPwiMNWmGv7iEwi
+MOvnT46doLAqE9r487VnXhtBz/7rlGcEOjlDGGwG1kLs+ZjKu3E+HuHI0R2PmPJEGsHJmqYkRMK
Lu1cwcmKLPvmyVWQtkpULGt7n9NWtNsVHfQMOcXmwPnXNLEGwzjsbXsJGWGW5tXyVq5Lqj2ue/MW
04dAtCSRL1CsHJYuTK0TCDz3hwW98WCmKmeoL0bG3//8vTELWd5iCGli1BTrGXUXGadZb36LFUta
zHhOP0k5hC0GeZtUL7a/7bEwBGdGBuuDU7SyuYwTVKJ7O7GR23Q+gv4ub3j41Dyh0Ry5/G/idj+p
tKrRY1qLe7QE2/2pGxkeondEd9XQzKTJTMEtu3TgpzMrQPVem4SAED9WfLWIamLXzN2zaDxO3dFR
IRh8BmOnqjGIAehRbH3PywikHO69AjCNZ+Av7UVyqXEex342LzuR+oBjQDhElA2sAv2VkeNmJtQG
V44x3xpxamboQQ6o3DK0xhtQ2PeqLb5M9TVVdO8xewV8RaSt+TugxgbBmQy9fxAqWx7ZgCbsaW5k
jjJTNdO+ItRTRzQKcn7uLN9ihWdXLXrSBo9IOInR+tP/82H1/SrXN6Yp6o0bGOCKphVJN77qZ4av
CaasajUHnp3Uz14LWJUKg0+kNxlu8a9BckErTpLTRJJeFYIJbEUG02eDLhoXAu8NzEBR1vjKypwU
w1cvSNM9LnPn2apZnM7D7L5Jz6a4LKm6xCano3t3zLnC2OgEKJe8Xj7Kbl7vUVhZj9PqpW0s+uqm
WMc9mj166GSTjeOKxtmGRkqJ1C5SPvpDaNrwb8t1NzStfidkR73J0MdWkLWvEI1YFAZN8cdcb5EV
uIq/mPB6F3YAVOyZQLOKa6y1+NseVt0GPz0ZQzAVmJWJkcuFnATunzWhtwNLxEZwU6/18GSWS3vS
rZPds+X8NiF/DJFIgXFu0xHqxhskpcXbYtrgC1VlwXOkaHvLOYhQGu3236f/lA1orbFkcmtlCNxj
7SzzdSXQSEdBQsIe/EujGM9OylVKRIxLR+n/43sLb4+aS9UZnb0ruVLIBqgkY+Z/fgCTcO6IGncu
koO87iA6Nikllx3eOjdvcHlITVbNnzgzTFugDyHXJcZ5U0SzV0ujj9BliS+A1OoNlT0WR1eIZdcT
fmFdPB/Y/aVfoHLuVtNxz+5A1ipWmZEPqEgafgi2Tx5QU7/MxQEEYBNuIYi4yDLWgc7Y6qexOGg5
8///ewqwlEm8UwBJIKVBKhogYfDi8Xv+c4BhM/AXl0nUmAVR0k8o5gbpJIxIiIrjxZDIIoipa17S
84kSmrjpWOEMUVANtSMOaDjR06NXMHpEaBOTteK0gidKdiPyOoEj0SsXh4zMgul+BJ2agrDj8BGv
YDQLfWZEYJdX9Glg5PoBRWKEP9YqdqnrO0TjSK9voXDd9JATN+p+TSoOr2XlvkDpTC6SUWZNFzH7
9Vjmou7hqkan+TdseZ6SF2ZaEELG3vOjoaeQ2ixNsoqokvRVZLxkfJOL0Kq608ts5odB8dobAnUq
+E5G3f7iGvIYbNazm25nNQ9MppIWFQqZ4mjPLSdMn/sOyhzC5D496Qxy6cb0OoHPOitwczSWtShW
RuiiCR2sXGMvzQwv+gZhoNW/unQgwZayCBPh0HgopcD9c+Xk/qje/v0Oic/luCQXrhgOY1UI9xbd
ocjsxZ30zZZytPdMgtgJC7sDaZO5gOZ6M+iDSEghELEM4Lk3SiZusMvt0I0noGr6kX4h8ffenAnM
CVNZfpNWwZSqlstSRhbsVZilUy9e0qp1mucZdU5yorPn8nPamT0MoqjirbNDLvmMyUsVl36RoBrK
J77esk8UfaIEzMFwUXVsCAt8/OEwV+Ghm037N1V+8F40yTYPDDRUGfaam5rXSNMnQ3PtTWn1lmYW
rMJa3Y+Tg9HDpu1hFEFgTpk+pTlbbJxm8N7T/sdqww/sg5yIrsvDeteL+dc/tr3/w1i9/MNd/v6f
Qrh9fJr/M8UqWv9+y+zzv0Osbn/hX4aVGfwHSye3gGkyxxGWjT/6X+Cyaf1HgB92Qk84fohTGRvm
/2NYueZ/hIsX1Pc9KFZ0Tthi0Z3fwred4D8wkgPhO8J2Pdyp9v+GYcWz+f+znPKOPEZMLj+I1+E0
ufk0/5vld0kLqDJeWGGOqoPbouSBx2N4gLv1ClG4g//D8H3JMdm3WVIz4/RZtengiiHdZ4MTItoO
viAmPWZNtk3nEhwWqXyjRppl9A7UBrasLqpQboqKFmhCcFn59z59IUU/yt5uZjltaxp78njbjjPb
xGFBJJ57u8rrS5vW8DRJq5H1BR/lb68U3ySbHJy+/WESjoPLPgmYR1CTdoOzpaqR4V/4jvBYbtpD
NzmlkCHz7M4MXovGvkfrsKAZVJDul02yAIRBDWy736H+4t0RvnEBAMjexly3ZVZee1RYWPKR9WUI
e9/UbctZzChXdnaSouFE3uksUb4+r+piYZIEvzihi/vOC8FKgvSkcCUqAUhAUx4wbU6EL3oWbPgW
uAIAPoVbEb/OilQ7lad0ri88JVoC9nzvy8EnOrylpd7zWU7U+GF2me17qz8RKwK+oCIlw/0LBuKl
QrcelSEtonNdDJwORvfSpp+Bi5M3iVL1nNQyUlZ+MJmpLQzG2CNdJ7necBNx0DJtc1AoQ+HclKHj
Xvy12KOC+iaI6NTZ5Gbd7FDLPN35YnqQLP/nRQKBzb6KdjcXn7WmritIvlwUhkIjiy1rn6WwPyvz
EI5GZBsPaFkRWnNQEUws8seUl2Vuz8bzZI/X1nrLkRizsOAMvqKax/e0qcZxtxDbypkdyqMc6rvx
NmgvDGKkk/YpRajtm1f4Olvp37DY7TX1xmce7MOmcZd9Z1cuJl3+y1jKD6Cl9QZp9WNaB2cbIz0q
YphKwcpSDo7LzD5ETyhsXD7ktSjekQr2kYVYF1/Sjyn+or7zY6seLwvytw55NYqKzidbcvylbYJA
ehJ+c2COgokp3kHrtUtmxuDI5AQpODgjlvUYEp7gstnKHAwpY1c/eMsFesFP7s/3HcCkClEUwJd9
Ai3ELT5K3cbjMMVdUJ6zoQODdF7kcwtmsbk9y93PZVCvbQpGHJ8qLW7sivGKIA7QS3DXwVEMyPbx
QOFU8g90np1jql+9NTwnWXWEhIYDK4iXpb8Pl5d6XVD0uI+dryNTK3ZbxmGyp8tSA2pS7gch3995
+x6uh87QZOVRJZbt0anf/NY/EeBAIscDFobnwQZNMjPcKAWXoTceyP5+TMbyR6Y4thp2xoRfmSZX
+QDwyr0f1rH/9K32O2zrk/zny0DYL9nnZyxrZ4O1FBmOp2DJP6SR/AoDbhLDtX+6UPw1LdweWYCP
RZEtGyYZC7X8bBlqC5cjztPyGq4kds7B40xCxK50V8rrAsapOc3PZJF/hBRxMfQgH0Qqi3Hj5kMi
pJ6ovQXjcmCQXIssciZTB8ZK+7pwH7WEZgsgDIIVcVV9rHqbuS7kiOrQJCj7G/s567+JoCI8t1xj
D30XyI8vE9ucZBhhTQQjS/D2pKeQVJEZBkdQ4qwPClX5E+fohOVhuUOfXW8s0/sziWAb1ISL+NbZ
Un7zTM18lznCOXKgO/tmeWWXhyDDQjOY+u+J+V+cncly5MiWZH+lpfcowQyYSHctfJ7dOTO4gZAM
EgbDPBimr+/jWdUtVZuedi/kZWbQne4wu3pVj+bo+aX7lCK9BDPGfpcCIMDIKOJm1D5N1Brn/mQ/
IPFe6yrdziY9zf4YHthd6I0fV/MuaiiNKS2gU9xTgfKQtFwPafKR2u2xDAUkguga9iWqdXoKS3d6
9nLzrcmmW6oU+oV3IdVLBepRMzitqj756aTxOA9YjJgtf5rIZmmQqnDVToprEEQW4omhOjRuPpK2
HW89U8MfpxP453wZYiFASVm0k4Zv26h649f+Kpj4NrlGdEKWaS4JMel7iISdrpudAuapXdRNA4Wm
WOkvXe0m5ySPbNZ8mhZTx1+YjtHv8RuXgGOdF/ik+V5Fpr8PmS6ejMajaKoh4u0Z5jmaoui900Dk
fO6Hr01XDRtvkhXyyaTWLQUopwB81zF2uU1ibyp3ftZyIQ2JlpHDqxc5D9hVjUWeU1ERSLXmc9CI
TT03/PIMFnZabmMAhjzWvj1zwJiEsYrwkpk+xSF+VSJgzHmyKvfWTN+IXf6tuvjJMoydU2Oon+zH
Fv/zKXLBldgk7NdsPctbA86HfLDwi0vjuN2GpWH/JQ0YwXPmTtZ+CpjHuY/QnubZxSUYQrw4c19f
W2fW68l/NjwKhUYF7rCYdLMc419WSuswtj/cAsgahkgmfifH29Eh6kDrc+9WELdGpRzTdN8FOIR8
jU9PTumfDmT1xhtIPQVCvmXAeSbTOcVjpffuFDwl6VSc3UClyDmEBSpaJA9ROof0t3shtumRiZ0Z
GPravTIvyWjeqrGk8L5zLfDtr5zaGGZKiw+sX2cbVNe7Dt/D4MuipVuhangVYaEcwiVlbAgyUd/k
16KwPx0rG7Hh2Eg9Eox5HT4PWOs9M0RYL736pHHzq+DVhnmzneMJO50a56VRTl8o/JqnxJgcQ2/A
8dniPcy5d21bftWEqc/TuDVnLkszy4YEv4rRMP75zdtcFH97P35IPVKSMqRPUtrZ2ZrUi5O0e/o5
zzK3Hu49ZDSpIP3rZ7sB0YEHhGHte6ROFc4nz42KcmnYyZhbPSfc+pTTJ8D33NM4+ii+9zuTd0ha
bytIG0isZ+QiV2UeIVTJwww/YwEdC2tVyEFVn0svPYgxv97zU9lwrVtvR0DkUlbVNnL8tdFTyx5x
cWtdi8Z5vhquVV1477lBPOHTEgemxuBPSXXMce5nesqF5PMvzd66Zoahl21Oho6AsQmzIW8EDrJ7
ECUwrRC4vD1umoKqMSxmyJzAokimdvUM1WBmfbGmua8CFNWy3YmDoMCPRdfd0msscceoBUcuyf5X
anCBlGZUHvuG4KmMO3NbVrN88K2AkxFsFebePgcxR8vk1o8zsSFByuncdyCSW9tatox5iE3EiXvp
Go+WFGpLGtLbaZlaJ8zm6mNK5voRqECJMD1zS2qp4HvC+HYP68NLuIM+sUcVdHBevTvPqUbL2CmY
0m+NO+I/HBgrF2aP32UyimJXmdX0rObJOjfC06xKO+83h0l/Bz92D8I0Pr2hgLWQ1aq7hF0A7yMu
uc+QRDAuKpfpRrOofTZxQO0dXvqil2bwwPwQkFqOvX1mBdUOKzuWNYOKNIBUyFuOxLw2jB6dXkNO
R7DN6RHUzrTh+cE2x6nYrhPROvQiebfbdnSxp5jem5WRPph7S67aQKub8EfSpyJvHUwfIMoXqgop
lOu12ANJmPmlasIcDS6lmnbcpZUDSKeeaaI2Vzhvjsqj99xps4PjDAPiZj5zVaym4HPuuRgjJ+L0
dFn2bYcg14AEDfXeiCzcj5aHw9pGU+eGmVX93zmrMFSyV4A92H3AlzR5IFKmHhjaPbOreSSlufVG
XJZxnKwaPySJyD7YBK0X0zjvIb1seSfZocT0/BblJWzGVzcdse0PJE5Kl49SP45Hru/tqu4LUlis
AgmtRR+OOwArwNWH3kQHqHUSkhNwCrO9qcvncMhfHIiaqqs4lEYeT+Uz5+rBacO1ic4IBXfM1ixR
/xjaInVvWJsxIepIg/u8pvCQlUBGioZqwcCDUghclYgLtsrMLtkJyL1oP/kM4uZJB7jhPhpgSmgj
j0jlGDYXQLPdl6WUpLtgEaR2j7xvYAfKY/dtHsCb697mzQ+aZWqHXwJjBOcAGrU/JQmeI7d6tu2a
9eE4E/LOKH2D7CRgAzD50adhb0oFEqdSzQueA/GYppAvC7yYFBz78IrESrMc2kRRVl7rBtJ2lfLB
D2EXsLyJcLVWxiGmahVCKATWD1AJyztgySPEeTf7caKsA4oRKRzknYGnsxA29HqDhO+ULoeUd6+3
9cYrqXqr6QeKC2Pr5rAahdX/xSaCk4gbNsZ/Fs9Zwkfd8kxj4FuVNLxCXjAzAJsWc4YxNPZlvIIB
Rh8B91DOCSM/FohXoWVfWKnqQ0GApiKtBAPOC7eZAFyY0EZaGXjHWpZmLR0TNL8VLR7/PofEmTVB
seF0CM5p73G/suNkB3DFeTMbHgmt9H0KAMDTbtzc9C5Zx5Yjb7P6Kh3Sy5YFbiuP8Hszyt3tzpGd
b2w2HRsgeO4OhpM8GKR9XkbDEGs3tOQtszO0QukEb06mp61vNg1W+irBhM4C8a0O4/nm937/ovwp
ewo8bRM+oueeZHlHhyCpsDfb6zKcFrU64wcRTywvJb1yGTWRLR1wjDOgPi0zyd+Gamqe46zIP0e0
/K+e+8Whm/HTmj7GazRxq3sRLAOvOi1wqskw+/DjFL9un/b91qUikRWfyMVFDKBgO8+OntJGxY8W
BnQsC23EPdeOkvxZO9NdFnMloRKw0HSzg6FGVK6I9ykCFmzLg2evgQtKTwf5Z68yj7OVMIIFd1YT
e+enyAa1WCYN0rUbT/u8CepLlCZ4w1y/4lGvMqfDjTTX/omH/nycXZepLfSa4q1LOSctj1oQvAvu
kxCefGeb0zR4r6b2TQuvA0g6j/YrAgIh/Ziee7bz5dqg6GQmc7sf44RNpega+3G0/il451J771uD
rcLH4pCAEcIImMhXugLcNTUt8Y0FjfzVmJasBTW8MDeiciYcHQUy2hIy7ZcEdqzNDOCUVY9RTcdU
xJwJ8EsO7Ui14Viietctzo6hOEk+tfQr7cGuLp2WQA87qlU6Ikq4nf+cGw0oEGIkqOPsb4A6K+0+
mblkhEmjVRYNCcBWjNBcMTF1sKz5K/KejVADwCJ17pxnlf9MLNcu8Bv2SUStaMGATjIWvm1khGsc
de+wZbMty6LNINw1aivjdpo8INcL4iID1670T4GWzGhuvzc5NCqPML02zPg5dFG4TUAY0Drw6OUB
jomK7vVjNjBWyt8ZrcTFA99r842MAq6lbA21DwxVSx6MBcshBNqw6kCK4t5LF8lAAX2eDafSzjZ9
GkBHZgC7e5GZRu/z40MYpP49AdHv/EhTvtw/+POLYhOC12eZoieFbroqtXw2kw5xgBXAihsqYY5y
5zUNrNLBihn4LEwu1Q+i/gzRbPDGYZGp/ILqgSUixYYq2f0DqUPJoJl9gbaN5yupN3jYMr5DcMNb
M/6BjrVRefCD3SJ7ocLpDG6FZUzNxgJksbuzbAgyk808lVIpwiS1v0cWDeqZaFWOaFrHe57G46dv
+zcecjzjIV/yav9OfbE2q/fImKelj1yion5YApaiL6K+D2WKPFSYpd7Wn01+fEvzuDSMVzxCa7oT
mEkFVNRm1kd8Sdamxp7eRr5YN2E8QkqE75nmiIQeDScmPm6XzE62iRWpWt+6xmn1bUgB/1tzZsbA
HZbYgUMSb9CYOXVojMkKUOQlDBYpEVFqyqbX1ILWu5qv0DK3y/YhxlzLIz/k0ZKTz2if05JYkQ65
VablawMFTVThJ6hgAPkFVWGWmZ7Z/wiNKtFhdMfccrYaEK55zqJYnOOIBlCdd+muxnRGD0brrVuH
piccjF9RZp6oO/fJ84J/xgZ8hC8BnZqcxboQrPpQepeZJ08mOtDaj131Gc+KD6FflxCXxl9r6LzN
fB88zSZT6zi0Lyl9ySIGzjqR/ksSE4S0f2JbxHaYViiacX1xHgdnvFI8GmyHsqL5BB8ZGTmdaJtT
yfs1/YJDJhBngtjglYKnu3Pi1RlmwCsZ+u1gdHjDq4x8FcSXhSnhFXbZ6J0MFKcn584GxdkI97Tt
Lk06b/0kfsgLrvROb79OzNpAw8TFwVA0wsKdTSQZinBbt9jkPYW4ZfySlk62FYX2j74dcWEv5B4D
4iaM+JQ2crxZWe4943MD/u0Qn8yhEbmZDLZlWQcbGlvVVhXQdrnHhw+GTL/ruwNidg/8JK+ciWej
hSMShJ8iY0ESTzaPQrxmaxqV9x5OHhuAy5LILIx1o7zVkUBe9LBLhGmCxxLzsV90hCzd8Ci48dTF
OH1wWAG2wvbYIwWddGohotqmYvszNbc+Ic/G1YA4Q3vEb+UQ7XOdVTioB5aVwaGN4h+rl+m69+dv
30to4LLi8An0M1/7tHwwHGK0d+sWDcFN+eCndcrdo9QYyaw+3LTEcQ6VV3mnKRPxtTRs6sMsIm6A
+9FkJmzOtUsuCRkz8zEuJZX/6uh0O0xht7KDqrpx8GyL2hQ7aw69K9AOwlk8g8ERXC0/fwq9mueV
87ev5n9OJX4jsJ9WfESpUOBqsypU/eIF7EcxYErASxvTZYhQ9qrT9avjfyQuSjR0E+cqNUTxchXY
D70kl2F+GuhwTyFBLfZ4Yc3Oa4b/11ju0wSpfht2c/9cRC3bvHtyXRWOQawgZSs4m2dP6mmdqPCP
DmsuhknzWiOJ3ZfJPKWK+8g0ZAR5WYNW9SR5pWN1Uibbe3DMkOZsmR5lFa0K89rb4BFxToFYwqsd
BnhtegOhtKblCnoFeY+7PdXBZ2NMGRcVRFlWk6mgDZdEJHS/RX9HNYYjscYXLr1UeANyrBtDrT3c
fRghDzOy65sZ+ti3Wukt3Dwg2lNrCzM5LHqeuUSzsI660ARBeixpBm46RBHAgnHL5g5zlFeX3rHA
g7yKEu3uChfiyowW/UI3UHvmuPTutnLOQVX9SuB0Y5nW0L5NyaJkVhvf1tA5MgnoEnQhGwmYR5u2
y79BpR1TepYARzj7VKfvzRSbx177zYEChX1OFnFHgjtY6GgmcpdXtBgRRFoMurV+QjPrtoOtT9n9
bTdyviVOWwPayro1DvN1b5Oq6Rsi0FAFyfuOwMW8gUJ5PuRgOQ+saZpNjksWD50dH3Kr/dZZ0D6T
vfghOrwiWHLQKMiDLIwNzmZOpJjohFbssBYFPM7VmObtVx16n2lVC9CwvfNchcMzH4ObzgEdVE78
w+3HPlWiA7Tje8fRo0m4x1lnxkjAYhoScAcVHjMS9iZm6pWlXGK8xrCPKwfuyMwAWebOOVXjjd5S
YsHxm6Hxu+Yu0cE5JhSp7ANpz2LR1NwFMuyKthoObo4Fw6DFg7EdrQylUy9GRYY389Z5rg5pO5Av
UGepD0G+C9LnAidC1VwZU/F8Bxtq7n3Ofj8Dn09UiZwuTKtgUeMCWeVMv2iGm7Bqzq4pr71rwXZE
z8Syue6a2eByI65O4I8EAceRYMaPASiO9PcC/A3Q7TG/47hafI3dbezUk9flYLD0cLUaCiMHaBWu
PV00u+yqNv9GfsKTPklIedPKguN7KK8kqQH5+B09JpRHEfeeSIF9mI35y1V7F2AyonpCb4wpfBK1
whiaXLtI/y3cxDmFrSswLeUV1eHecJ2M+IiZC+JNML91sUetdlVycF9ol4SuQhEYtKZkFgfDmXZF
56rVLFq26eIwiFasePuTpYWFvK2nhz40rxVn3mC+1PDs+kIuaanb5mnLij2L13nTPvFrXXBRyqnn
4pLURuI2UcO2qARPZoJOcd6kV6pGKU+3qeiTpzhGEIMIj8Eokn9tGZ8t4i0L27QRgLNyH3vijfIe
XFXsIAM6n8L45t/1ect4017ir81JXftSzasQ5iJ9ceV8Te7h7AEj2yrVgbdHU3kXdQlniNcCim0P
/l3qmFS9UfGzGtvcE38c/pOaz/SAhdPo9N9ecj7XVEx5tABchMg3sS83IrDPdQQwoJYYGcb1PUaa
WX8gO2JF8b8GGX3EnG1+NcAVWtu2hXPw7BfG2R31gX3wMjSNne6Da5JExzIKa45ipbgCJsvcNDEy
o7U9UZfYbWFYhCtZ4w9rgQYsKEZ7Eix2n+sW+2IVTLTnYfF6dsqBjGLrxVG/QLAqjwzLB7cgm+VR
i7WMNfPd5HrDyuFTrJg/UKjddmXXHfbY2dhjG4x3tRX+iIJHIxkhYIv2DBqzlBzcPcZrVTcA9nPs
+O606CsVUuvAEER4KNvDqVmJXl/TBNOcZWIFbOC8MPsYkO2ag5HFD42C7Ul1tqTq8NCQiDNScoqu
6I50j8oDmL8BbF/8Bp3vOjXp3oobkp3YgNfId7Ao7q5xmFlQg83xmKMhvqiy/jVNJNUpYO5UM38B
BEpoENG4uhcgAavM4Hc5bgV5t6O+IFuB9AP9TpkPk8pD37rqAeQoCzRh8JqqhMuULYxTBSswT7vr
DO9F3vFlybztpu8uqq+m91iUBEXzfunlGXNcw0YYZoTd2lt3Kh7DhhxoJ5jn/rZUMHGt33VhypOF
R9c+UWpTaMJ9mDET5LaaqiUNvFco+iotiObEHQfvpKx+GZATLaCxuc9+2l4dHuexrC+J/Q+rahE4
Q3X/rbl/BI77tW5TrNE6tV/JYEK0xgeHbWkgMLmcNa+OAOwm8WHcEjhqXsnlbSIvvUg33sTNnsRl
Np483JJu/C0YwzWB2JrbgDG1rGpsSA6/dnU/bamAScXaS5N3vxs3Tvct3Y1JRjJTzSeO7Js53L0F
ziqmlmSWKEBpvm66U0Z63Ew+MegvK8ZNxWO47jbKb9ed4qhDlMn8P3kO/ARSIhVCgmBKcgg8fvuB
ma1qL4mesZdrtvgod6lLdY2vM3M/h4zai6jyzUdFPchTE7f1DT4Nf/EMDaJtDLHFymHjZG2SL0z1
7rbQfKKpO3KwPrTEBdjUgwCrkRbYPyZmeEzDyL17CXipk5zOVaXbQ+QUw5ZUQrUu88J9LRI8edbY
8qin8I62EIxna+DpV1cV1h8v4BtMt2CHcJvFvzg14z2pT71Rrlm+aavrKc0y6SBpVFg9jhk2K/DC
hM0tvN+JyvmukcOGfQ0LgLKKW8p14HnkUr+Mi2zlWC2LvDtGJNoFlNkrMLxBF3HRFtmfaKrWVWmy
9cJZtSht/YBnK+SwemVhXm7LCV5SNNCPCup9gRlw6Yd+DEGJWkMqymo6GLNvW/k3lnWvdu/ubSl/
oVwwYhAfvpOnO6DVXFkeuzA8iAhdtxq9qwjQcs3IuZIMQGkSIl5XbL6q6J2nfLJKS40m7KwwmSwo
80WljqgCqU2+LYOkr0keXLscwCJ2D9Mw+ouwzG/N0O2Iz1zizL3WXvBh2N6jMxggtLvTnDVb5Q0k
7dsh5Vc5G7s4VbesxA1nJ/HTaKpD7nTvLqcrFB+IUpCJCJRkxgZ9lKS0K5/q0bnl0FZCA1W6dByA
bOwbNWsaKz1H0d3+FegvL/1tLG0sTS73S6ZUnCRIvE5KtJJJ9LeT6FnRwNFGBgT3QrUKBf9jGrmc
Zj0oY0NeXEc/hPdqQ7gdW8gsH1qAVKni6kdH8ssxS67XfnJoRrvYOoWxI5AKLESOu8KwiCjXG+of
D8Jn7RN5JRvt+Kgi8crF8OJYBmUIMGxGU3DfnC6uGZLE9MZFQnBOORynJag0rrcxGsH9mQw5FTba
itjGtChaFJKy5oWmUfpezZBFZX+w3PG+UIwWFVwas6yybeUxskTdx1TlVxWRf25D+WRKn542TLl+
Hz1qoKFmZn8U7rR3Ow3LUG1itIpIVr+2a5ib2BbPSYl3oiVIYgTrxrRBs+l6GwI73AVTgUk0H501
PlGBzx4swpC5l5GbYpc7lM1AxVV5s2SY/IRBRL+4b3xYeiJT0lq/ypoEVux/tt6IyKG+SchPEQ1Z
thlfjSFa+W33bhvtteibjRFMj4H4EnqTZOaFdSEmaLAKHmhgBhji9QNt5sw+mHjp/kx+PNahFkQy
mpYomIvpwOGqYZ3B/RARQWLJ7b1CXBut7HHSANJIltq7sMgfxvzJBijTdf7dCuDFrMm8hsBUw9gG
wJwGr2M9BelaDuDuRkmznSqSIwgBaAhWdFV3pKG6+3dnymiXJZMtijKXWxMoyaaqAzJVgjRByuRO
FniJZRQ7Tu7/pTLnhPXjydPJ2pjxYJe6J+qEWte1gCcMNW3kiG7ec6Ytrbh7z6rpAOzrb9x0B19Y
j6zWVoEKz2gcB8bViX0Ye03my0XpN+Uy7vNgC3NrFRTldqq8rRYkVmbVWEDttY2x3EZgB+DIR44N
JNewDFJ3f9IhCU91z+k5L9DGvmhtOU6i/yF78dcwoq2pIRlD2JBLWzffXageDM9Fi9LN4x31K3t/
n1QDTqv4JBRRHDi2o8bYKn9No+vXbvDTpuELrK1La013xSu3L3iIT13XXeWANTZvehwMgmackueo
nstjKZEgyxGLS6Wydy65e7NuPolevA9t5LCHCI7jYL1Off1bsMhdwDA2kL+NZ5OvNk3c83aefmbK
ADFz8pSM7XCpQ4hIeVrjRqIRLJH1jbOYvNd0C0O55IKxvbsyAuLULPWHlZvLiZeYzpQXBFtvsung
zYFJmgF1xaRXxVCdYIh1/AmzsrSm30Szt2q4qQIrJ+VgspnN2op0e0wpakWpMYoZgIl7eKdNAGZo
FDzCAPuw7vFw45Dhozwe6P0rlyRByAEUpbWpfHG1PGGeolTKJe9R/tLSKlvaxtfcdRii5LM2gq2V
3Jn3vZL4skPK/uTE21exFYuJifB5tABX44Rq6rhcdg2FDqC5IPfjDcb+zuztA1eL7OTXUwIQp0ac
xhce0+sn4v6j8/UqdE9FxQpmanijSX+sAAN9FM14gvCUyg0udYz8FZYM33sFmAwIzAT/z6Z6PfVY
0adCfhqNevFGVx6LUdir1M68LyKpv/is73maz2Fgzsqr6g/O3BM9NjipoUaiVH91rf2nNOulx+ZU
dTDU+S7gJqp5wr3P9wI+6DbQp+38FEF4rVWyd0P7xq/raAisaKyUSMm7q8rk02Szk4C/BzauWkzy
qluw8Zexe00C5a46398rwovx3Ozqun8MM6i9JtyUpWdFz8DtMEdoTDCThalRDAffGd89VfsXc7Rh
qHbm01xNNADmEO/6S5cEzzVgHSpINoEknYkithhy39h2MFGM2PkTlQ+wG1Ys6OaN4dCQVmv2Wbl8
rNGmkeQWrhQPFr7GLh7pIc4+6lk6AN8VEeD0u8dwGAU/DtcGGhIOg0feg/u+3W2NYVul+8kDapqw
dU2z8/1rocpNBhE/Vi+avZ7Qjwl6wLBOXYr97rkJlhwV4Q8UEWfCajihGXV5YlP0rc1DOKQnGWAJ
owbnRdLGdoUXxF2/QHJ+qCUh0KSW0WNj8kKxpJoHSOXJDziEeZdrx/ih+AvspuyLpxn7469DWwIU
pm4Dcbz6zYdEXpLcG6aV7Vkuq9ape0sxaV1w0ebbIoQWZcxaHYnOhNTh1c6GfGx7mrgCnXLo5F9R
AdxHGsytTtTASmCduckh7e4MmmsXAzvR98GPP8lknxtPfQY1uyS7KwEmNZDlF0Zgr7EDAqmQc3Om
/5gIl5Obe6vtX9uCt9GEeViuHaN4DaoUkKZta+ieWUh3jE7/NnEDRAG/QkwHiOWSjPFhvllXsJ1v
E42YO9N/bRMcphbNafch6gZq315RXM/CgOX6c6184wHa57dPMTwXi2WVgEvQ5llV6Y2wP/R4ai0R
IHboSMaWjXK+Bo/s7JK+u9VJ8NjIMHkc/GpF3w9+KbsYDw1G6dV4jwsHmb6UvvWeJN2xtL+VJobQ
M4GwmYGLNHTs4+mTSCeoauyoCOi/h+Z5iKCPDCfLjzcBO5fYh2zd71iKL2oudoH1YwzsFqWxU1DL
Jqf+cNTXLADPJa98b5fowQKz0PwBd2TaaAO1L24NHCIkihfhNH86QXTsTCyn8Ff9ZcSCndticEgD
eOO1usSq2hOlw8IUYxi0k7dGRN19eql5qtAYpdo1MHR+0QV2LONGkSQ5E3m04fXYe+AENxAToAYT
DTfPjN5T/I0bh2I/gJ2LcSAUOc7l2x1hUyXHMpke1F1MAqJA/YARtnticEy4I/S1pn8iCnqKyKnC
WxTQ6sJk3NuzitexGvBjyxRNCt/sLTKN8BVlUG6cWXDvrwCLEdfa9NAGlx2+tbRKsYLSOLASQbi2
0vudpUnghoccrdnoByDgyCx78hyn86Yfrbe5a45thze38LbJFGNWVuKvsHlEIq8YIHpHa0kPeHxW
5IEWxBqORjnAG5i2KYkh5uI0XCQKxIrfQkoEXRFhDYv+SpsNYIfP1RD9udbyFHQ/SUuxLLqUvXM9
MLh6zD45cvnqDLjfyvG9mMt1SbX5MuRIZ1UOREOUFdFhLma59R2o76ZqcaHbAvYA93/NHzwsowuP
S3ZWNd2yMlsU1yxTPEiGcA2kSF5w0i14Ngs2EWT9I12uYxE/T4Qk11QMBD95UxUrE71tFVPBzPr/
3CTmKxtuudRuNuC49vJpnWZtzk/Bmvb/PYFxrX6Kp675+enOn9X/X5/4PfHxXbK0T2LZtf/6z38k
/ilXn93nf/rDuuiSbnrQP830+NPqrPvX/8a/+e//5P/t//lffv75r/wfMhY0cv/vQhannxb9pfyP
IYt//o1/S1nY4l9czwNR53BPJMtm05f2bykLO/gXk+gFrVqe+U+5FlGKf09Z0J30L0DiGOhNE95T
GFjW/4pZUEJKw3hoEgXyAExbxCb+50u//Vs/Ge/av70V//7n/1Lo/FYmRdf+9//KP/6f28RCC4eG
7bn8kI7j+479Tx3Wf4hZtMEU1iYBdeThnoJilXpLXTQJ4NtwhQJtXqq8ebRcWmmgJJyohCLTU6L7
8Rir834fYaeuW4Z0z5R66wFLtDnYGNljDeSfNoIswXwjxEPSAcIRb1H9WbJTIo+BZKQOEwbSTPtv
fYcTpnLZ3oOJmYKku4KR3QQdjTQi+BvWznefEz5shmxDl9CtSUB3d+oDj+vMsM/aMXP1+EoJpoBO
w4TiOM1rNHC0BEwqCWMU5/1wdQp5rDvHRYsqT0WWbH2jvVG0SYuLRKiCvrCn3w7cgs0VyE0ZMUvW
u1K3P54zf0CXXyOCoUwmw6Y2+t+aKXzDvQcT0/wFm+Tqp7wso8qyg1sTpw3UBwEWDUCw4VZT/Bqz
YgYq9XvT5Dc9QU0TJsKiJ749upK8eI/7YjTq/kOZHvj9LgRG7gH2r7iUw/jgx+y7SYFNiyuiFaRQ
8Cguxg4+/mAFj2HqJ8uKbDCaEbUWXj2/+xkR1mx0tyZgvMxxchh08ui0Foe5ZpJMBsD19tUBmTfb
3bK1ynMqaFvJS1zkzd2/Xo0HkcbBEhvs2SupJbWaJlnDjqjWIRm9DYOp2s4U+0pVrbM02/b41QAF
PFCRfnaa/GII59A2QJYxiDw1Wj1SfIq2GWMUBgS4HACOfxtjdDMCH6UobCE/8A+HmQMwopvqrQEX
ddULh63IfPfs8V0hbBbCK/TLXQvPMFMjVVyVvhWN82SEiYGBh61SEVFlAWyi2Np6fiXmfyRT+QR0
kYVLXX8l2WjCVnasXyOqaGaYfMrACUMtW3jqr3TexisAh/GmTABk2tNw0Iqi7GyE3ZZndbKcmtYj
WTEiNcXu1vfbW9NEv7XlnKkHeitS2KNNiZw7eimyeG2fHFdu7D4INpCIpg34eFjutTgnzbSbEkFK
ogsOMm+8BZShi+W1zPhm1uAGslxIPMOnm3TzpgZ6tbBKxc9Vy/cUmIdjh/GE2oZx1JDeCYH6vcnE
i2lkFOxKhuSaCgWSouOFtod9NmMkn7T6M2gLgllT92tEz1eWeHwb7fIyVEOwNFyA8sRYvhwFUK8M
AH0FvuIMMncCP5ZLsUyUuMO+UzEmCF2DUXIHiwv4WB4NwtbLtvWnrSup8UsskcOqZOLAePU93Af/
gjQX5GHDW3VKH60mefGZm1bdkGN2zviCS7mCbce/psZvUaSn/n74Eo80N1VrcAnID7BOQMowvliJ
/VX09tZuwfrVOiPlCAyav8vbiWSkzx2jXxdnzJZXCCT1Go45EsBDQVOBEB+KzBEfBfUdD6deO0A4
EliLKD9LBroeSkRTnDS8HcKNCkmWnpNq56RWffINv116okIRnod2gz4j95bMWDL3/QfNwANJpsh6
H0SDfDGdCG7g+R5RHtwi9i4V1xukNa8g9MciWONaWA25o7CpYuSeaPgYxdDj3uL+VATl1Znpq0U7
Y58x7ty2Tg8QQNd8EKrbIIzjVPXHNhN/56B/Vmp4xemwbHIarfPR+Enw26/Jw7GnjKNr7FfkhuyD
20/HtkSJ8z00ER+oXwndjb+oNHZtx2RJhzoNfKWTnwnJL9nM6WUCmzYvYSAZPaKqvqgSvrxlxtlO
M5DgZR2O2sP2lRr2qhIFsCrmcJ0b77XfcSdlbP9RoYMhOeT5Vdmh+kqL/8HemSzHjWTb9ouQ5g4H
HMDkDaIPRpAiKYoSNYFRooS+7/H1dyGUZVdkKpWWNXlv8Kys0lRZIhEBOLw5Z++1zexK5LDU5Thu
3JnzsUjBegJzRnTk5AQd0RXaKRQaqITe2076lNT3xaQO+QCPNCBalkmf7JKetuKcpNODny4By8zf
HXCrx0mbzTVRcFf5ANaiy0knHxpCVMH5YdZB/DzY6GW7yLRZHwDEDJgZvkJ1qtYT2lDomOE7oxzp
8qZtsxK40iH70yoQTvBuyJ7NJCeeugCO5CTTTTpZ+rnvypcIjM++lgt4ubUPNUIQFOQ7jLqbAu3c
qgQ33Ib6aghIW5PRjRFFj/PS7wt7fAtGcoQAs8rsutz0BiQZipzs/9tvhKxDXA/Sk/Zd/2jqfNFd
kwqXU55KUFChCAX/Cf+kpXREYXjo/JNOhhchgf0HNLnJpKt9N7wuA/GtbtIP0vEBg1q0AcOawQQm
Mdtp6o0cgXOAXb2f7KbWBz9bAptocPZWY9UdwhCNiKqBPLXdcG/14mmM5l3h0DH1ivo5oYK1pLVk
a9qNegfWJbn2PFagfh6eIlS25cpppNxXTYTfhU4S6S1+vaOwbe9i+uPbvNGChC1jJg95/ujSGFmp
Ac4gVomF1muO7Pts9OM2wQxhPsZX9PNiME8BYPjZyPmLTmhvnJEeAqJBCk066r6IUGXHeRqSA9mB
3UeUJdMjOsriafIob4qE4PWpd+iIvrOD3WTbqMW8cV324r0yLLCGCdoCgShtBg0PtfBY+JW1C0Fw
s0GCgoGkmdk8cTB0pBjam8H/7JFduUIlAy9HDLBF6ao2ZPaMArpLXn0bGo03RrrDZjbQyfST/RzH
3h7wrw3mxxDvq6D9aE6atcy5B9BGDaNXH62goBeDdFQFHEgCs8qvBtnmyCFhCHGYAIGA7+WogOZO
Bj5I4if9Ilhq2FehJ47daK4K2p2FSQXYzqtDyxxPNYtTNnIPpzhjDOc4isY9tR+dqDr7eARzM11n
C0JkaLzd5COnTXt4xY1bHqZEPuDIhFyKmWhV0cst/XEgJdLch+3yPupgU9KvTqZqLSqNxsRhzSzO
gsS9EWx+zomr9DBthd17ym6fJ6hp3kS7Oa2PQwSS0bI+NOm4VhKwxBwbYHqx58ZERiLmXUG5oz4i
bwB3s87D0k2NTQyUJrPMb2aT7gvznAONjiCYTB3mRvJCLfuW5KWvKaF8sI02pSa+oCd1rQx4ERxK
xcCyM787+FF5VVRL9AnQgiFYsBgQXlp3L8nSXnTdyY7DpbPBH3ef5PpGFTgCk2yo9sE4fyhQ3/NJ
KL6rsOsOVTc8ulKbGwvwDAu7Rk7H97bFl8DRJylYz5pp/t73w3VUFTF+pItu+5DK4KgiJJsGToUe
8N6MPkNX3m4o9DbNrAO65Ouoq7/Uzb0hhvelpTcJLONSvS+K9Kkvg4/UQ/dlCyeHxPjZSEk/IjOk
EjeVnW1GoMKbIoZQNg6jtypFtBubSq2yevpeJC7xByxVzA2Jrp4Kp/5GuNnJxgbW+cW5wd2DfGdv
RNYeSMPKjsp9Yg8v/ZBtIz1c9Vb/NFcHTwT7ogrYzdc7lXlnldwgZf3cUxpugrOw7gM93xWjd+pS
e20BUHBDbNxhDVC/WhBUySqUTGTFWJ9qi73NFHTXXRI9a/a6CQqedY3pcmOX+RezMg+6MTawkqAq
YXsKKhsuOGqLMufXTEITDcXAZjdtnScNDX32rquqeFeo+q437B3zx7Wmeegk7q09Ztu5vlcNSkOR
EYNipu9SYoAwgJjXAF82yKeBLRksJtgi1hYTztGbnsgH2vk6/Yj16dpio2o38gST5pEy1oeSOgGw
9ijYTpLEZpowmBduCymeooC2MGQ10pTC7jB16p0zfe2hg7kLV2Zspk3uEklHPb/LvUfqrdG6arur
qRa7kTbwvlPGXa8kbYhPzqiRY3lfGUmI9dvk3sSWs+p1SAOM1u12CIcveYh33S2TnZla1nWOlhXM
fnZAM35DlMbtoLGVN5TC60ZT2OrAfCL41RFWD/wSjxH0ME4U4dplGQOGuO5772lkrxSzlGGRO+O2
Ws/jBxREOBGAt9pe1IAi6+/zqIfh0bxDM7sOzO6Eionq4+iuLMIrVnBxjksSgNT6qe/feWl5MwX1
tTIQAVFaT2r1yaKYRS4QmtUWjntnlh+6+Uuin2Pb+DarU2TYt0JvKepQlErCOwSjh2burouqU3d4
pF7GIrouhP2YwVcn740SiEVoAp8u9I0bGzFX4sKys6i+R+V3QIh3RO9ti/KTGTvfQtUcwAOcgkiM
N3BoVkA539G2gmXSqysWbU5rGATaKNwkMf+FChPJ7igpSUazfsmrArsOMAGjUOZ6SB0wsENDlIyx
j8x5GxCsWhOJAejgY11q8t/jcWcLGnlujarHYGlIwU0bQ3BjE3C+mg0mG9C6NPibQZIFBX4PaeLW
QNy8TgYYizYVYiNe6EY+QEOyGRLDdbcOCZiU9nGpOC2RS3Ig7SPC6qtS98Evw6cyg9rU9N05wGNS
VtVjP6c0A9EKXJUZ3kF/Ip0lQ6LdJf28UVQv29J6jzWu2Odt8hya7CVJGK727Ew/9D1GWNOvjnR8
YLUa9ScCDkjjyMmeIH95DeyX9ssQf0Ut4azreRRXflE4yE8Ww6Crv1BFuxcNWj7ZkV23GClNP6ED
QT6ZKbprJIw3AIVoK8aUsGdwb6SSwMv2sQWu4sYjiaIKngzNNGA0FgINNxz2sWXrDSygeS9cCEfY
uHEalBiTQw+0gqfj/CptsMQbU+R/lDJ4CCtSoTkfQzipArRAzMQBC5hxMOtwx8NB029QABYmvRGX
2MSVsrpT6i9WzDq4S4lPHgfzHs8taRfelozDcgWCcusV1Te16GrreYcXiYqkQ5VvRYhquasHP792
IpPDRIXyhJxoBDI94thQg5jSRYQttbdwNBicsGf622bGGZIOLOz18ZaIYWo29LHPyOQg3anSME8W
stZdmZWwqUHvr7FzySPIS3ZKVZV+Jt8jO2ojQhM2fg1w2OAW3E0WYyNxPhWGex5IhPIa80qDc1/4
BVgKP4e+cA/FhFZ0VcWDQ+Op/5xFwyNezKNhEfRAGvbV3LC0zR6ZJZhqzZ5hPubmia0p/mnmqk2d
RYhMEXcZ1lnbzHCOLB46WZISMqU2Y3wA/MrSkhHRQAKjz+JHFos7Ec/n5DJ6xiMrwQj3iL45WxMq
Rw1mDLsBa1yJ+QLyJ35xMQNDICMYiyFvH7OHf4oD/3pqlEJ3OWvwE2QzzY75uCgYkDNsKBGfSAO/
sZa6exM+Bww1JJQPeGNoWZXJ1gcWkdb5LoSAuhpmubVDOFwYsqnCsCzHWYHe1F/CtPxum1u4P7rg
oOVwCmpiZGpv2pUkcmw6TEBr8CMnKdVNzFYtM3M0lNE3YL/byOqvvEgd8B2erOoLCuwPY+Pe9kOP
wtLGYLn0s6FRgs+HzQTAvm8+06tZN2n2pU6GmyoNT+n0FDjdusinO2UF7zCpfTLy8lwCzrTZtOnC
BsoRXdmuuHML7DgRwCMk45vcGM5WEd8qxJ5l090G/cdqjO+xUhYriywB20UhFQJfd9gSs2EsGpZY
A13QioyMXRq0cpfGU3Q2QranfnXT4TTI5nS69jGgpqZ3x2u5CXXzYAU0dGfjm8W+D1j4xyGsOl7j
4gSh6T4ZTe8GP49+rLpaYO6fN6j5AzBsaqOM+gnUCU0mTI9mIc9GLJwV3R46V9o7xU38oW8CylnV
MF6RnXPnUzrfQk0LVkle3bSoJVeyW6AoDti2LgH8Qsw3/adgRGFmFmB0O+h0a7Tcn4Jkos9jSoQP
Tc2OiBRfFN/4syhBpCXb987bJT0m/kAqdijh9waAKeEAg3eNL2WilBOTnBgn7gHY1K02KSiuXA67
3Q6s5SMNnw+mx8zZJ9l08mfnqIKQUGXbAxUeahYGJQJOiTEeAsEmx1ygIfgzg2M4hxwQLed9kI/v
Sdr61Fdsqf99Of86+lpjHf7e/raU/9ui//+9cv7zSwbVCpVjHX1tfy7OK9u1KKf/PTXp4zPjIg/a
Iv/Fj/2o6htS6j8A69la20ihICE5/ynrG5Tt/1iYSealNv+fkr7l/SHItqOi/ycc6X8r+pb9B5Aj
qTwlTceyJJ/uTQX/dxX919QkC6STJlNCwgOXQmM8oavwMzVpLsiqwCWq77IeXi8YsrG7qyGXalp5
VfP5pxvzi/bB8st+NBmOLwvxiYt5dDUcQXI15h6b5sbPFwuQKKQOh+G7EPjzU468l34UfKMkauks
w2ArnwIEws8evp/Df3FpJWiQYLfU3NTXl44AqY6g4a272Ru5tIdCcouy18Go22kkxO5ISbIR7NfX
jT8jq/j95V93TZZv7piWKYUL0JkH9/bypoqgPGLYvEszAzKxC9uak25L7PxVVCyXI7/GPf/+miZj
5M3t5qIMFWShEkqAenO78zL3u6D0zDsAGeZDrlxK0xmZrTvH9LzHsrVdNFOKi3eyqxtO4l37ossm
2qeG5j6QYRftSyeIR3g5dUBK7Dxbz9o1yYT07V6w+JX+JDcRhUBKGaUE3jhCIFU/5pa/bTrxbvzl
a2iFS1yjUBDEk7x+dO7gqm50QvMOSSJjpSMadUxJXd25sOceOG8VpxFo/8vv7573q6tiu1qaZ1zY
ezNgtCGoKOMUukOSLB+oMkV79njoruKxupvkDJ7bKuWNDQ8E6U7YRfvfX/+vL6ajJCVORwuPcfP2
Xek9itkVwVR3lI/H+2h5YeBQQ3DtK3nz+0vJXwwUJT3eLPqEJLMtlLaf30uMIC1IlE7eWThu740y
zJMd0jvWXF+p5mVMLOu5F3p5OwXGw9JZ6vcGwKdbdiPGPzzuX31xJSxmS+nY6i+jFulk4VXCF3dd
W/GSQPtPi7PZAi4mEznx/ouXxGHa473kPySXgbX7+bvLMhaRoXrzrm5awkLAC2H2g1926hycBFkd
W0cF5epUVRGj3MMzd5P1HoXeKZYGrrIYSZ2h+/GeQsIYoKA03XObUEeXaCBvQ0zpA7815i2z3Xwc
rrxQdOnuHx7gL6YXx+T5CRrECoXDm1ckTgM8pJMn73w/FtVuRsF4uIwb9pnlE+1DA3DnwLw3cQMz
d/C2QQQVgXISuV7llHEgiRKrSvfzgMqYpDzRvIBTG+9//zl/9TGVZbkWJHAH9uybj2mMZtdr35J3
pJhwQy63WRIV9CSFLx+qtP6nkU13+/XcoQUkQJc1V4BIcGG8v366WRuYsUim5m4oVXHChGQjVBqX
fyiONZ1QkHmVbjQtKh9erEDmByZ8mLz3EfWjEuf41L5QtGOkC2YAYfASRPQ/z9YyJi63qGHVQBYV
hd656fEuTFK5Z4OC19F0+ELz1BWn399GvsHbr8U34Tlz9LNMgMfum0E7U69yKgqLd9TvSLovyc4F
MmrE7ypFpuoh70NK0DGiRQyYtkE8KRpGH+dOGIDmTPndgpZSiYGfztVWZK2zg3ljtAf22h0+Uwko
CMmI7c9gSGe6owJQ9gfIEkELaoK0cbQraGPWFqDpZoOsmTcjboZuyxKgS0zdKft/t8zvurwNT26T
xWcTyPxNH/tOtXGLWhBbY6bGJ4kW+B3Y5pROSiM3KfuAcGWCgy35fH34MhGlAqBhCtm6tazfVwJy
ooJQFpe3laBlyDHOo/5kFQ3tFSekA07P1CgfMebAIVP+4i72KhCNVRzgj6cqAvU7s8mQWrFXmXD1
tOBDKiMlsi3P6GZR4JrpQFVdZ9VHsyIx5+i70jqjTwgBoRAaItjjvCceF2YuOqigvjMGJa1VDLFj
MY+Yy/ksDBbXKzktWCyR3fvU6AbvMQDd/UhcUXFypqUGoIvJ21ZZOARbtgYedRfsqDTTbfu5ARuM
ZshltmELyETcl6wCTTTxY5PTILLCmmHA3/VTawXqNnXObgIEhJVZhtKFEUf0mFNeqUDE07VWRXU2
Rs+VSB8LuDv4fUb3aAVoA/vEa7/CoACmG5ih2AuceBtPZcFNbVr1rl4y06uifBqEmD/Jxo2uzJ72
kss+4MvUItK2AfbuHc/0dyZUgc8ZvP1PhUKVVukyfGGgjN+Q2FFkmgGtb0TH46GU1ub7OiiJT5UO
ecRZkAkVACEZKfRNhjFhhmhfrEro9WhHQQnMy42SU5/j5Lau8jz1sgeH+GgB8zBMp8LZZE7mGglF
c8shPRHwtedDi19JE6E5XS8rMpDXRZNBZX3jJtIrP5FYohUfN4lpvk8V+CNa6MvmZwZjV0CEQRRA
Ae1EdiWbIWZw67lyB0dtG2LUJjJy/BSIScMTm/yWRWGaVEeOAJZtyFXMFRGmEzrRLla+nZVX/A5P
OuWTRwxktNZy5qFGMVZJIWr8p97A8CKAiEef9EzZkRXcdQ7ViPU8aevZp8W6oqrIfrVNXWajbLCf
R3/2HgfTbF4alJ9H3WkmHnStZ8fKPIyIYQXMjzfUhU+k+PVTZfPhOHEUJ7Z1/mOnezQ7U1aclpjL
h0pQDqRulnrIx3vmZ6YzMhuQkGXBRpI8QMFoHvlOfcTGxxSCfzE7SZHsXJubU5us1Bj1FX+jDmV8
0+Vke6/J7HbPQUVR33OK8R7BEYs6Svnx9jJHsodzz77NIupgsjv4hdu8VN5yKzEXyYem6fjj5dNm
XUcGpKqs8bZg24kIgwD52+qyF0lSbdXv8iypD9CiJURGnkhvsTOczEE+9JJatmnG030XcdxQNOxx
AJssz+0IK2Fado+Tyb2H0caX4pXkSknYNy+A78f7ePlTX09EM5NBYWFq6u1naIPe1lu2RyXQzkPl
BdVTTCyNWo9RM91fNgozvmcMTXGqn82R/T0ePh4tdIItXoT4xVLgEKmyKXUkyk7ciJBXmiQskG2E
LhVnhhHPzlw+bV5ULDxNUR8apCD3AjxSRTMRWLgtk/KJcERW8ykxoaX7pscuvQHbAEZREwZSNTWf
vOdnepjswzSeK6POs/Vlg0OJ1tsmc9y+/Dj8qGXrM8VejOrPnqDLWkZSxfQnNTyqwZ7cc5jZ1jOs
0jrds+zwAUtzBI3mUvKMt2Um/S/Qd7h4fnmFpG9TpO7HetkGsfK0m3q4c62heUm9hmdEwBObO/6n
R92OCDDLZm7Dv6OOSZjBv5gkGwOh1VHzpG/yRjlHvk5xUr2h76Opw9JjhCBKYIxG9WEYWHHbZXhC
zpM3IohZmRJE90Dke7arlhtP3TWNOiM8ZNTz2aXpnFHbhbOrkEXyjEz8RgSBWwn3DPC29zj2iM2p
ylRoByoR7RU2SVwzYWo/h9nAPR3LjO9/mQSSVI33U5RzV0jz8M56stWx8njDSgqZt1Y2APKOl7ce
nkP5FMuiOKGjrw9s98GE+Hjb1xE63k3KQs59GNiCennkPxohrPtxCvRzjZj6lIg0oyEbzYbeBDZv
fF03fJLLSES7K5vTEDEF2JI9+hbON5OPFVRBc+uNvjkc3WJ5QHFlMTWZdKgPWS29RxRDtPdajqPN
dtaETa9Mt2MPZA4EY01Q6p8VNfQH03A5A3gxxxBrdOXDoAiuQlg0SRBcfgwkB4FS+QSIkxe9AlN6
e/mGrETskRviGFd1UUf7y4GXENnyaZaKVzTgiEo5HznJwJH2oav4l4Xj8VjaZZc2uwPP6bJjvCyb
0ywYUWVqKJrYYPpWs11659ykBRZ3ZrYhWJOTzHLX6rIfvU08yHTe1MvHCTXfIiEw+LnsWt7XPAw8
nJo5r9U8KX/jqFntuibFlghjn+koSni5TMtldgybGi9AyJCnlZz4430Y+VptB0K+0GWhi9jaoHzs
+7EeyJUgqyFZKvzCfrbGZWbhb3tkyQmOrWlnHZOqQPruoddKr6AT8dPYcMzqvRTkPa1TUhQwvy+L
SxRf5r7RjI19EUgmebYi5OxtZ7D48zrMGBOXG/BjLloO7j1ui6fLxFoHUIvWl7HrBwv1boQCcBid
aPpSswzdXcanZXb+PqYQgLKgIrLA6VyGiCu6ml540l9hoK3dPwdENmTu99IBibXGXoQRICaMNsUV
9RxoaimXUaHHhJciMX15o8Eh7mWVy5vYXqoNSQM4BcZJjosQQzsz0TQnhE1VJkUILATRjJOPL2QM
GaOPaHfK8tbA/4dMisMJZ09a+RZfgSEnH7ARFsNGUkx2MVhWrDCOqUgHLBk0GOGZ7VWEo4I80TtO
6gxqQUmOmNKBSfsyA1oJtCz0Ng43u/VhzEG9irlLyhl4bZYFKF+U8hMAp75lUiiCuvfRc7oEUeTd
8mmBRfCa4Q7jugHJA/ckJNSaxr3yHj3E+o+BHfC9uwl2wGowrRb5Adh9uarZC83ve4ns/YCcNg/f
ScB3xZFGq7ypRc+nsN2WKwRRwWgXhKCTy2N3bELgD3mPYigjurLj8n0db7i1OtN539GmeWcCAg8J
SQJYETcHOvQomWpm9oEc5e+BwuLswCMj94Aj9ZqmMi/wyPIYk+eIoAna1Lql5AlDIZ70YxJP3Oeo
5IECUpnHvdHFaidyd0LiUIEmDHs6Q1FZxteKBCm5ZtXMjpzscXPKMoeTVJb5tV+o4rs3puwXtDky
GbLJ9Fc1ri13O45NK66qZfK/in2AO+A3EWxknVVwgklx2RtIUR5yqmzIhKF7Ge+JDODx1FnJPytP
cpOUPY+3VABhoKmhPqh6mfyrnj0OQWTjfRW6430CynSfjpWx7qqBd2Y5KCcps+ygPF5VL6wwCYua
j0eFnWKTWbA/sPyBTzpeFhM/ZN5Gg1Uk3wr2mKwuhPRs42UNx5fqP6K4YgRdDoaBCPLyClF+yZTX
MqcVGt30iXpafXDCwjsTkWQdh9KTN8Foe4+ShN0Xc55cBMCJdeQMxnPNtcn6WccsbijdmK1mHZkP
PVdeX+ZNL06YHD0WzO1U5bwT6bLfLH3PPWe1G2Ubv6R8NYxW+ZSk0LyKlnkP7BzLZMrgiXwjuTIK
e6eDZWbGdckKxNkuPJh2SIOp16I5YXbijWsNcBR2UnlnjAjLDqOiRmKwMtOrdWnxOPj3MEYVY3tA
JE5HrOvqPeyYbgeHD5Og27T2s0hm+eC6kpIdma1Ez/vwFNn6GSwbPsC7Zp9pFhbdA/ANqVhv5spR
x9IeeR9QRTAdXLbMtsi+a7CrpJ3lGU7bBNrSVk9A7bhy+BDW3fhhDPV8Dq0p+lB2QbJpeEOYnTnt
zDsWxM6BoZgJk3jn0ritSTgc12ync3erajUewIYYX7tS2S+x183fUnaV34t0bNhuL9Af9lUmCdWN
OEs2ZfuU4grpPILYjg5mJAqnCmTRtirG6spWY3RDJ9XdEKcbfcxK2MeaPT4Rtlk6ocOxxX5y7enG
U6X/ITSc5GsBbBk4Yy4QHUQEfROQmxtLAJgIaOM7rcDUTFCyfrqUFf5/KMY/GTYUdaq/7++cuuE5
etUSkssP/OjskGJhKU5M7Ay1Q0Iw9acfdg1L/4F7Wkp2KNQkHKGouf5p18CRQRnb1vR2hENdXlJ6
/jMUYzFymBa/zmH2cz1N4edf9HakInnjp9I5bSVSDmzHcYS7BHO43ps60ZQ4HSZSs9zIoRnRAfYF
5mQqubaFKZuuMZWcumANop5PbXJddxoFg1EKDKDsmYVE8xbgp82DBGAPG0+IfToKgSaQcEt5AqUG
+YHeWANWiMJyXJM7IEecVJLGeYcsttqYTd7kB640foUyiTzYwMsVreuEBJhN2vbjVSFCztBu71Lq
NmVw70akKG3m1ATa5lklehlmEtcEMYNWelWWS+lZcD5fK6cviedxqvzYktKL0r2sBR1RShOHnBIJ
gYiZBajAAqizsUYrus1MZ86Pgzk7yB3jBmv0kBfutHFx+uN0giAkZnLo2sS9GQthXJteAPJQcxKN
7whejJ6C0SA5yKop/2B/ZIFb2fzacPT8RwrrkF/tmT/mzLH2uq8ya7onOE5D/6kM9d7XftC9eB0J
a4DV8xQBP9JkGyZegXIw1TVYkGnuAVRO2OZWieODPXKJqSgBuU6FvbJ71zRhRLMU3nTYKd21vjia
tfQO+YwgeZ90oQrvAFl2CNIC1R5KfAD+bVtXqtsOihBOFThufohVUZ5GZinriw7w7q8s2Zrf8wBD
J41umBLKRPydcZc3pCrp9z5Y13NTxxA063Ge+Ld9jfiwdBXihnksv4YQGlcip2H5yQ7M4ZBiFuD8
MJU3tpqeLZ07GzJ/kR+oljQK27piJ5d+dJLU7yEQFri7QUkggO2Eve1iDHVYBtJ2TcE72sppfNem
nkYdRM5Zv/FFlQOSdAa04GPSkCIVL8K/n97x2x9NyVdOp9ddp+XV0bZt0oHRgPSEKd80z6wi9Bgi
BEqVQRTt2L9p+uo+UmpPiwxVoav7AcQUj6hSVk80ewOOIs+RstuDKk95XDh3pYPAY3bLEDIzUqdp
uXPmFI6b339W63WV+8/PyhbD0bbpCiIjXle5rXbyRZKCAA7EElMdx8pPbhERuS5Pmg0Cch6NIDMi
5L4+lGbzGcE0JCFVmkBtVNXAvYRdaa28xgKPNyL/+65x8LNbs9W6NLz8YBCB/h6iHa5amBQSTy6n
2BNmRwDqOJU05AQ1OAVeWBjuYAPKAuxFl2ygA3jfvMmO78pybj/TOdHos3pSXFeFLxX+mVD6j5lt
GN/IYC/uKstNbzLtFYg0Klw6K9EsgIG0DgM+mO8H6P0TPP2QlACD/f42ytdV9R+3UQuHP5gan51+
0waL5ej0Q2h2mxjK7j2Jd/2nrtIfkhDn5hSk7dEWAQDJOpy2la5jdNyt85yKrrl1jEEedU96PeVX
g1BLLBMuGJSFrIY23jD7f3jkv/ioVP1poTOzK2WrZUT85MLzOCuU2kB8P9dm9zHkacDcLlHXd+Bl
8FNUO8yEDg/eHIp/uk2/eDPA40gXkqQkuMl7c5sI4AP6P8EJZNeqj3lSuwcSHzyUslP5QGdb3qgM
+3kfNdlumglB7QoU+LNX7LICUZBIvG8++uKzhSJtS7/evKLBmFz//mG+aX4vD9NlheXmuIKuJp3/
13fIjfMxK3QILYLaO7eJ2LIuaPz3RMWzdsxTE6NMHxGw0qAxN8imuq3fg3RBrPnJCxrsXZG2PpkW
005SmcZN7VMWkW6fHXREUgL46G5PzULeydAPgx9ygX+1FfutUIbm+df/2F7/z98Kb/5flNOQBMcu
5O+3Wx+j5utidn6tpvnxU3+qaVz9x6UnL22TnZLrCbZjP3Zdhmf+welBo1+wlEtnbBFa/LntsjDQ
uooyDf03y+Qt52P8J4vM/IP9lsNGTVvmotGw/s22i0v8tOmilcx+z1aodxS/Tepls/jzu4kKJEw6
yhI/Knt1JsdbW3I0m6eJI2ZbU2f+6Qb9Yq361QUdE52AtTQ5teSL/XzBhG9dmmVmnxTLw0YugdME
qRJkmbrVIZgos/7+eq+Xmx9f0LE09wstC+/nm1fLi/XceCz1J6cI0VUvddxLZbCBW/EPKojX89zl
Ujxq9BeLKdoR1puvVsOqCWB7WCc8E/YzJJH6YLcz50CIOBxhZxogDmRT3k5O+P/6WzKS0Gu5LKke
U93ruzpUST8Jo7ZOjYkGAGnusvG0c6oJ1Cr/ce15K8Fg0DACJTHby8zqvu3ojgU+e2eMrBOeDS7k
sJXtyasWVB77lpynVU7PM7zKqJS4uEnpSHDgLBbYQgrOjBDpfxJG/PUha8FgwoouHe1Y5ptZPmZa
I8DBt07ugBUUbne1tL8hFP+X12I5shGhsKYhY3h9q4NYCWSik4XVeGBraxnNiwMa656dYPnjkPu3
YqJlwPwsQfPYniH3WI5F2OjFW1lNROmTs35nnXofAabZEAZloo74t0OHi3BYuVyMWerNqEVFYDkt
vonTnKASILuXyrGrS2MtKXT+k7RMLnfn7VfCiC9NrVB/yLfqHddXsp8NqU5gSqlkXtQqktVKk+TQ
lE/E+VJ+1hMv6aLumcJWHYPeV8fff2f51xGsBWdhUyyv6lLRef0QfbbQuMAS6zS6LdEcSS4NrDnU
oUoDdbegypxtk8SkMDrNHbKxy8trL3IzZpB/kvv9avRalvKsHwfgt6t/wnEBAm3Jy9tTpL8UBQcC
bk+Ujb3t77/4ry4FCcFFrsTS8hdR41i69DMIoDlFOAHvgQDyyhop0dxrV/P0f3+x11M907dlkbXp
eBYrCzKft8O3DNsirarSuPJpyEAhMWpEPYqu4jzQFWZfzezw+yu+2RUvl3TAgQhoD7w61CbezINl
MlsmVQzvSvi0bSw3p6ra1M14rwcDYVrj81wvpdfQpVEZBbxSGVKNk4OEfNi4ka4O81KZvMwgP/pq
00zrauWT/4J6cOmB/f4j25cl9n9fCeS12mE2ZSBSY1l2828mlNwdY2vMlHXVpCLbCbK8ceZrUO6y
wZdQiGxCwEVltibkoIhLsqcx++i7mk5WtgWZQJnfz3wepG8H7cvMwfllNBOG7o8WgolgJNxQhqPl
ZUtq6isZUBK9VJhTTRtbxPxYvbQtHejvNRkrpqLuEFdP7SIRcgNLXdUY/8jzpbh+G0RYC7ZohPFt
zSF4Q86elTzIBisi3uawHjYZ0cnQ0IkuVRCLIqX3aV5xjaUbqBuCe6rKFQKTFNUOEsbogDYhQGAY
GdSrEUi0896gvomXeBFCkfqWIXrAzBteJWnYviDZqZ6cMofQlZGufS8Rnt9CjjVorJVJEH0GN8gj
c2YCoMDT0Ix7rFJUIfh59HMSQYUjVsckzFF6qBFkuazQPV3yjJ7015LgpkNfOdV9Dc55bw/0GJwo
wBPL/As9a/BsVphLq9dQVJVpICGw8ukJqdEa71O0WY+TZUYkedFuv+j0Lu2Adja5P97gO/dNE8yP
Zk8fv/SW3gtobArqY928JFkA9FaTxredG46ca3eqvccOpIxG4jSpI7R2fku29DjmlvtmdUtv/bLK
5azUYAR0il6fGPgY/vyIa3dynKUrEGrAuVk+zRRylo3JRRB5UTqI2KTVgHSJSB1h0KO9dKOrCK8F
jBS6gY5OuJsTKPWW7osLZbMXPkSLS93eoJnY7BvACYSPjIvaVtnOhSfLurgkjsO2E8EEanp25U1o
oDLaTHZG/wv1BG0iZ7JYb8hvpTshc8VY7qmvPzbC59e6befi6KQ5VkqXtahtHZS0U8q6TA6CTTMF
oPl8PTvpHABMQC/XF5X9zEHKQx+d1wR82pOs3wdqNg/zPOBtNQNtfSbmNH9w52i6Tqsecm0zYtWg
ASPdnYxEfRWlRX8M0kW3gVF3XA9Aj7qNIH6DVugcDSuhESGtiAT4H/bOZDluJM3Wr1LWe6Q5RgcW
vYmZQUZw0ECKG5gkSpjnwQE8/f2QVdVXEWQzLu+qF51WZjLLStEJwOFw//9zvjMe5xPddQYRgjy+
xPOWkd2gqkBjAu5gGj8n3lwkKsKy3CeC9JOcOckxDg/YPf05F6eX32V0Z+r2t2tNBawr2R2p9hBF
NQ6xT+E9YWWCPcvCpUQJuwbsfgn8JKmbTWOPzs9hkvqqIYDjBl0ZQSCzahZ+aldGsNsLyFZFVxy9
uNcJH5ma8Jn0Q3shi7Y8jE7obBF9+Nf62EpQn41yvpW0M+FMldOzg1ltb1oZDI5BWdNznlZQOG1j
gqXS8xhddNUkgaj8OS5j2a4Q8hF6Q+7Sdt6MzsYrBGarWc+5rtgD4uohXSlziUVjYUJyUQi4pPRX
OZVX5VVcA3MeYUr88oNCEfkWafejV2RPUQKTMB1zjH85jpIYiz1+1vq7bMlxcFEVrEhtAgPV1/qG
Ug4/yNVo9qMOs1wT990Cn2Wok1KE2Kdd0hKSpr2oUVIHxfzkSwJ2dc/dGaY+2isMnWT2+D4DWann
Q0CFf+EWZYMGoglXE5zGtZEV3Rcytqpy2RNU2dmEqxDc8BNUf/HkwSMheFMfYAT45qpL+T0glmX3
fJWmhAc/hTeOhdMXXAFPVCL5vKHZk9+hry/v8DIwqTWHHdn3vzUaGtFWzaKZdTTYNlsjvnaGuWdn
mKBxlqy2LVBQwYJUTB7ocjExZUWLbKiWHQJfFwuqWCdRSD29LSqBYA/d07REZ1l88wHJ3v3dXpQj
pbYWeyGNr872EYwYFuzNOp1/mj6UzfafpgdWYzZmJY48beAc1TRoiFZOT5esh/VXLbvQrnbWYCHC
/1vpU5ZM2yW8OEQqCY3Rb3iMAvZzuNlwvRakBC70sCmzZzsO3fL3WPak/PWAkkGAtM06jy31CwEw
WTF2otmPiCe9qzr0ml1aYEla5NT7cVbpcfijIdQ2poe9psRNHiKutap5SnExaZ+iiVTsnWuE7rGn
Nbl00mhGuqpqF8NG24xuXn5BNoqh35OW+tLbdfaAHuS3kcJqMCz9NmmBkrOuynRpeHW3trrSeAna
MHgh8FV9CjrJk+ONj9cVTfCZdicpN/dhlECHTBuJxZC+G370tIQf47COL5OuCdSOlGuBDa4YD+Sq
mQ/ONBAjVmd0GxYOTyFGTo6kRwOElK8HndCwoa6t2wkx9G2lW91DFhGQURfERFg9GbxFO5k/Cs/p
r1uHcBKSgQxgFI1LeEkSIlVV3UTGAiAalgvPt1cxURN7mgM//FJTn4BRJJgWOgFZLbCfE+UkwbKG
Z8e3ElviAsEAkW90KA81hda95inPoZceNN+NSJXXmUQTmkc22BtHaIhc2yarSQQaIzBKsNRXWFYM
fxFZvhw2IcYLeOlluetzc/pU0qW5EWM33bf0C6AgBOpbl7ZVtxZNY0X7IRqIlXNpcsCd9pWbHJ0B
NcHWA16145Sr3cRyKr6IqIZNrCUdsXCGJkVCE9pVR8UX/rfeV82hK8t+O/AhpODdZGDLvdBHIqFz
vAhZ3LaJ5etQE9hZaDB0ZX8fGL0Cphn7NsEILHnfkqHFX4mN82YA8W4vTDF67bIqQfutjKzu/GWa
F8ahleNkL5Cr66QJA+5lQdTVr8JwOrgjWjUhvKCZblmVAZXQIeG5k9FDk+nVl04fm68uyJV1P0xU
/uIBCYp0rAW5FiF1+ymWKxOQEREP/hS+oIbmO9SKsV/6GjkjK4tbdddPnFPyFL3AEqxVhLNYDl9E
rbSDHbUoVyNzBmdqZi0h2ef2pmqkTWCfEZEj0TF3f9MVHh7pl7Q/le3LF9LjnGgjUNU1ODF1JC5x
kcp64buIJKZ2qsh6DKlM7mRb/rbDIbhrYjSciwkHGykjA5TcosgxRw5RBTkVGcMy4et8q6WI8Azh
+O2KbDUP3Oo40AoKCzA3dme1YN47wlnwYPZPIeJANMyQYW5pwktCZcs8vc29NCUL0Rg0XFomTy2l
gGTtslKlQ/d1CKuBJuDf+/UPVTs/Fxn/e9c5+N+WOU+KodtfxfF79qs5/1H/I2uhFBv/ONrM1MJ/
MQbnS/jP/3j81bT/+BrVRLtE1AT/iR+crXScaea/+a96qJR/Uf7jfEa/mR0alc//qoe6xl/0hCho
0gOcTX4Gp9d/10MBA2KLEPACPY6vjqTD9a96qCn/4vtM/UdygLIMlPAfqoe6p0dkm03B3BwHbwFt
jULreSktGC3YNzGffWpcHQnc+czTNcrmGoe4tUqtmRabdKb+0FAzGDPSlUU0RHCedbVjneUz4Pud
3NQtiCxE7NrCM1P0im6bbkNPQ6oVdR4f18EmU8KBZ0E6d2hf4eOT9YYoH39asnlUnN5cO4WWmmDu
7z16cZCCBlSXKMqxq2PRByVBOIsbfCH/20M+a9f+bPZ/8pT6qjcEFrCPacYvU9tz3FFkSUS9RgIj
gO97Nnb6Ho8ocKsBxvwaJRl5HZPmVw/2WEU3/BU4+bWQ/bYkGSTyy7jh7Y3VrubIc5jUSERkY4rH
qa77awpi8KnK0dwAjgvvDK+hbeZN85WTMdewXyJfIEL2v3Gkjb05VGP2KQhte8MupiQrhP9bikq/
Rhj1pUjoHQdu2x9ca9zAzG1JdxYFWRVFz/EystpPCbvNO+CF5r1PiWeYmeeWvqHJzxWnsE9XwDUg
JcoetC96ooUzVinZxtxCs2mtpVXAbeP7QNNuMB/pr5Q7/DDI0Edjq3fhbeBOwCSMURBDIvuQAEsb
vmieBpN102rI6ThZOC0lMsz34Bp3wAfaLxbp6jFGBWzzWm/UfDNHM0Mvlts8D7u7mVxj18ZwUTh3
rjquZZ347Vc/H8XeU/WXMRmtJamz+XOt4nGvh6VcZKMbrthbrgO9teFwB8EDsXBmvuJQnh7cOKuO
Kc1LbjUZS3JR0kC6DbrGuUtMzV9pQJq/+aS/34/Qd7BWO8PNOM1hiSb7ec6BztqvIsQ6pN/uBwRN
nPDNpclJ+iZ1SI4la9dfdbnm3+tm+xQ0BXIBTl9XoVP7wTXQr7S/H9DKVt/rIGiehaq63xGHjHsn
K21YBJX5KXHIJuLz3N3YTVM5y7bPuGWQKepDZ4hnZF7dUSsNNtRK/KJs+yyVKpplBsLpiqIkOzuw
fLdjKsnSBN/jfnPxpHxmT1cs494nA7Ca4+cmpPbZTlidHcOpKfKUT7BSz2EwFYRXofwo143GPh+j
D6jjiae8tqnXrtE99+K+L6Z0mYhQ3JTzwYCQgNG/70vjTtn6NxoH3wQ4glqwt6mlyModIQ/YBCwZ
VvW2b5gxIjCcR9t3Pwd++UugSx0XMQb6dY19ESkjgr7bMLVwS3guIaihY+wC1pwHfgJUHrMJj00V
XdMcVKQt4+lhMlshhz56esaBDfkUbF1/gIDSUTvLiCHvHuoWBkktmpkr5t/1XV5AfEg4zfVmv2p6
Z9h0wtuOlhleJcnUV/fGZLjZrvP1jMSWboyvOdXHsBgavqCLQRT2obFNfy3NgqDMzNfXVdlC8Zea
ttJLx3206mz2+0/XuZCkeHAO2iYuujLfMbSN7aOr9MSoNrkV47kY0uSJ/eG4yuJKXbuRxE7SwlvH
BDFzJ6yE41hs3+OGSkAWwkF2VJgt3Z5gHPCK1T5OzInkz67c9haQ4V7PgoPqbQAlXTxN2O7Aydut
Wx8G0WpfVbAKu/S6E0mwytIG3moUFCg0NTPbxOW1Mw5PBpqWVYFy82qYAMPZ/FfXKblLBz01wTva
kAlr0g8q4i7sDovnVeIQI+jIuro3vdr87NqkAjgOkrjQ1kO1HMtp3PqaX8illybJNyK2O/CQUl3b
FjxVFojnNHEBqxLQhuJGevVmbqOwdeuPlCnG38j3QUbi/NoAbLZIaY3Kbjv4bOJ9ABKODD0AUU6u
rwqIMFd+NkL5L/z6Jkq7Zz4szka1aY+EplK8pX4BKqItlXKwzUTtT1orZrqWpHnfWJnvbfpA/wSP
y92ZWiauI1xWyzp34y2IRViSEw6NEpmvzgd2DY9xXOq4iMDA5OJKjFJf+l4SXjnKGtaz8/jaaZXg
3F4Ts1gK46bj4Hw95BJmqpE++A4QHdkEBGmWnCQXFGB/d5geCkpQrgXRn7VXUThYwcGv8BnoGWLk
ANWVIOal1glqLQZjRJRkjYcQHcsRLJG7TOAJzZJrb2Ubkb4f28rfqK66HrKMQEJIUi92UQ/EakCw
j8HV3iCSRxraWeFVPXk/XK/NSCSrsekE3bpL1I8sI/VBUL9bdx2fG73mfF83AahHCByZzyFR9x/a
JjdnYQBpdV1v3ysryja11hyDMX6g4qbdqzC+G7ive38A3lKL9BjIbNoMTgIia+AARZJDT+q0PTX1
ykq8AHBW30EqRFr/xYK9wWmM+/pQdVHg7HG04PQYSaMt1gZfznphRINJWUyY8zl3zsghogyDnViH
vocKO4uEpxGBYQzjKpI4r1aUnUhv6pNcTuiM9DS11rLV9XFX2tEnW9YOMXH9xFamScht6RN8FlBa
YHsYMeIYTvk1kU+FPtgL0U3VLbAQkClEjk+PCFuGx6wQw162sX7dVXmzrUZNUQykCehQCkVxL0Ay
svSnOfegD9vdmIlprWesmC4E8u9j7MaIWrt43wuvAwhuyOzBnbpon4msWSEaWUs04ZsR4utLZXTa
tmmVfdeMbrVRbqVvwPPHOfVLltcEs0UNfI9KYCiC4CuJEyVpKBmwmpJq0sKjlL6L6okYRQESdqGK
Tgfn4pgTgmKrNK9hjWfhujVqwoJQfXXezEaHcmY3fNsA8dAaoLJCGgDgzXDPgSIPgL03fXclwhEQ
UphoV1pVwaRHENwleNQsj2wOzWmXHMGraJPYWJ0K18PnGpoQUJOgEt8ISqcKNcQivnfDunrAtaRI
KCICflnonr1tIh/pNP3l3aSHQ7/ATo90SIy1pJJWk4NA9I238htPh2foZmjfePhPkxlZG6extyZx
ghVcrhYsrJtzaq0wjSzhnPa7INIUgQ1RE6zNQcuO1jirp9kBVSAQHQNrZWSJR98P42VQCj9cBp3p
IsserbxnurSkBNRt+8TiPdE7aZzrwtN/WJLS+ijRNi94on4FolHMaVyEgKxV28UjZDXCv8nWwR5r
OWF2S1i2qy+pfnbrFrR9aaty46msvVFz5J9DAYgyGp2r+yatu2TdUIYmw9yp1x4Pbe92TUUAGvlF
LwO0z2cYuNEXSJLy2rfCHM8woMubhrKqs/IDGhwHom3NpTHKpzYzm0fyfLCwBra1STVqxQZlsasa
7269bOLY+WaWFh5k4I816k8iaTN4PsQ/jOMvQ/OJOKoi/TvrabSPlKajXbecp75PGgo5NQW1jVZF
obtqBUWXoM3AfuaUczq9oBzlkMRYzCFCuDq9rTdkYG6GvkfM36vjSBXooaGYSbCQgndlAx0syNX7
PlYKDrBRFBYF6QK+SYlcdF0ZfYvOkZKA6ZO5q1G+3Ri9kC8GJ+AbmpNE3FVT+akEPmaTj1nEv4tW
bz57uUifApJaA8rhsbeneObvI5mKvSh9ABvM12sgQs69ObVqSZW5INeA2BptstGpSnI4xlzq7P1B
0dnQn6jotWQaoK/LN8ohXyhOtfwKBuiwKL1UfaZwaGJPrddtWcW3UUDtKY6z/hhLaVyzSPQrXkBe
FtkbbFhY+cykBl6sVeU6yWJnPVo62TcUkasFuC/edbSY12XEHiXNBCIRr03RcDr2nNITqnVUdc7v
vi3Ui0NiGha/1BsOvWEM5kbVVrH53/P//1NSwKzH/u+VUHf4z77/4/hL/WPbRfmvkwIAQol/H/+J
KEK9xPGeTi1tWLQj/z79c+D/C9iOLeiHwltAj/Bfh39N/IVYnf4o/9BJhnwxi6j+dfzXdP0v6uGU
F/EsWIKt+IcQQ6eSC6oLvN4kSgj+AE0BZ+RUGKDMQeA991hLSJ2NF63Zar9zwAa7P27OGyooLuYP
GcTfw9gcpnB/eSjCMHSdDpP5Exga9l43WlumX9iPTyurJoClLvP8MdB067FoNePK1DPxSKqOs39/
+NdXSQvJc+k1W7CcONicDg+0BGFXTl5ILqZ2qyfwRrNBXdAkvTWIM6saDB3rKYL+00FCIVsogHC/
DM/2l9pYAWs36vhCy/+0XDPfSag3OoIGD00Df86/xR/iUm1iMfPGKDwIgK8LDYfeenKnbIXxU6w+
fteQklFpwguB0OpsbgAsYFrXXXiIx7j76RWuthFZjRT848PM5CW0cbYwPOPs4bQg3oHncEVDn7V0
KjIBXjFpL7Bk9FMJzN83Ts66v/npzNKp+cb+ceNA6xWa3gtCZryiPDQm7NMCadOm8A04zkO6ApaK
wQg7w0aNMNcpSBfrGrnzx+ei1E1Ejtj8dMuUrAh//h49pUBfUwC8QzZde9S6FEjo6F6geZ1qUf55
tXOx0aHG9HeN73QUb8wzyj1GeKgS8aKkTbfHKe/t0iWTzOCE+OFHSBeRecJSBUBLns2UjnteR54T
AjK2um0Xm80ia4bqgt7wjakvSVGZZUM6csO5kvrnneOA1Tt0HTAyEuizpYhTraps/KUE2OgPXg+x
lC6CUwqwHoUL62xKgiqY/SxxdqDdQG4xAzc7HynlhRXj1UMCpGSRFwNzB94OH4GzC2rJ5XMlDgRj
yqIVfpHkZXZmLxwaOffFRALuRy8Lea0t5wekM/fOxwN+02DVDaODP0UJiba4QzXTzdYfHYV6t4sr
A4sA93H+dv35mKq0UyQ7WdlhMGz9aorNflmUiXlhlNfvM8omh/nmmrzSElnb6TCAWHSrln52KPEw
43yxoHUb1fAS5YW3AVxu3OLXuTfdqvld9nVx6+NsoG1cjJuPXq5Nopg0aNyAZsO+fPp74CvnHBnm
4cEK4RGHnfbia9FFFwk/5P9qpnidLS4QOhX2Eb5epnE2U9LGKAjn4AWjt44WnkyfFQHx1Yfnx+ko
Z5dSNAQXEuUeHlq8J8vQANZNclB9YZRXrzGflPnlYt+BXg5/xOkNAw3v0jwoskOmEc0TOGp8TkOt
W8/8s7v3n83bQ6HJQ1jOnmlusPw5FUUBn66gkHkYM935ZJoh1WyjUu3XxJmbjO8PNi8/p8+Irxgr
oAVQkgKSfTYYuA34PbIsDlmd0h93natqsIyF31JmEjipKoFbLsec9v6w1lvDok/mpZ5XEXt2hPzx
XTMTYEwtYJADOTfawswiCvYj3rD3R3l9J7k4yUaQjSzv9vkGjtjBuNR0uzhQyIJg1Btal11XiLZg
rZEkHFwQrL5xLz303bZuI2o0wM2dXpSMzanpJ6q8ksQKl9L9lH5Nw7mfnLmTS/Fpcl9GrXMOQzkz
j9+/1tfLMpsR9tz4QF1Cvs4HD2ppFeYgq0PRtnoOCJwU70Wa1/G3MEzN5zAVsb58f8hXt5edj2XN
yxmeHYY9e7+R6EHtD7LmgG2H/CuOrvjG4xj2sG7fvj/Uq/nCUGxAOH9YpsX39OzWajCkpFMW7cE2
hPHbUpF+LEVDKff9Yd64IvY3LFl4LNgSu2dfAQX9ZdLztD9MJLhcW1mCFgoVyFWg+f7T+0O9el7s
PDidsKXjHadjenbzCo8Ds2bX3aF2Ka6lPKQ95QSg1S7UNMyT7oUd3BuXhuqW0xcbVpTks1flzzcu
QEtmo8rpDprBBTWlhxasBqM/lIO88HK/eg/mS4PKJ9kc2KybZ0Mx9epBJF13YDdEVKxIwZoHfXYz
2DNwZ6oLAGCYzdcyC+wLJi3Ey+cryzy4NZ9BTTraHNtOr9OG6J0i4zZuq14brPtBDpq1blxlu/eB
RwbuZj6dGouhmvTpJvBAku2zOi+I745LKj+bmFBlKCR6RsuVXoSgi2jUKbqWZeaXXXyE3sFO1LSU
IM/CcWpzZdcx4okMzlFMd6IHrePkpEt1o2mlu6Qk3WtV91oBiEAPyJjzq7LCOTZE+rCyhKLj5HlF
bD/X8ZSNy9LPpsc0R3d/l3QRpzEjQi56nfsNTHE6N0lZfNJpTlPRLHvT3tR91sXfkd+pdmP2huXf
hV0berdJbDe/7aZGTxx64JNusCWXAARzr2vvsWGU1WqyA+qxFjVSsTOhYYLgt7rmKcgmCf0MyWRw
47p+6i2GwcwIP2nMkHZE6rj9TaRTxKeUlH5F7Vmb65ijQfQZNlF0pRcsUd8Hc0yNY5g0ZXQbIs8c
aeVN7nPDfv5Rwy0NF9JLWnJpHFUE2ylRfveYQifVboZ4iOUVwTwEtK3H0ffhpSrdrqgy4dy6pWKs
KayInvxuWqNOwyej1X6F/6uoVv7QudOuQktLPHMaFcGKmrEhoVZ5VnvV0/si/ovmrbvxDW34BDJM
R2AkqviphmoZzlH0WbFuLBpqS7NDVbkKPD/6XgLYJJ5M2OQMtRyhrzRkWPFKh9PYLMoh04hMSvzm
h68M56FVAycy3t8+uhEtpt81QTzerx7IGvr9iQCbZUSWtr71Q3/MVpOjldYB+ZitNskkFUw5D9lN
vsaNacnbzJwr1ojDO/kjtFPszkT9zOSePLUrd10in6Y0rXnFD4fq9w+CxUsSHtok7TZWQ5LuPUU7
Y6BXBZjieeAcFP6CQqKMnRbZLpgJX6TNmmYArewwQJK7mQbEDBtEs6m4woDheuhXExgRrpdIstU5
JSUTmx5EO3uMC41zlbSmrdEsSN3OWkRe30LlaisTEUMCxBFuuqrGJQXqpL1Gnee1CyRadfc8jnrV
UFpWZrSJEpNIP9NAM7VvkF41zWI07SG/dm1FbE2lAfZYxH2TRdc06wl1sh2t1V+U3xAzuKZrEZYH
IlBneVTj9qiYm8o3rlpbONHWjhHOfXd6AgUXpfQoa9KxK0gJxOXdIlVKnXvKNyHtw4iTNg0hvwoo
dHuhQZRuWhb1dur8tryKEv4y+mo3StdT3XbBkv5riDCAzYCDvDKtyKPnM0UkbSfKO4eEEmchFVWl
26auW/RfNKzdpyBNk2yOv3br/Oukwy59mUhRCp5GWzcUhuQ0GMoV6Nws7K7KKSG0mhTnwWy+l2ll
tw8Jb/t4o5V8VraJzCg4tKXZtqC3wsEv69UUquKlhw7Q/iAUDnVPvsED1tWCuahsO1kAIRVkIgqM
qdsmNO30kSM39lVb8QL00P1qt8toGKIc2aYj9+uqdjLoAQuKbKr4BGuEUIiOhPriTmWxN+3aNLHS
e8shwRgRSKRre14tr9s7adBHuzrITHgH+HvJuxl9laOEJtn2bqxJm1oJrS5cSuoiytWvsR6L/ncS
jUb/4CVF0JIKYxEMr9jJmFtMVqHxiwROUtxZ+mzazEi3fVgOQguafl9BPK5/psUg6jtRZHm0EkwC
0pXLLvX2GeE2vFiGSB+0xozkNlWTOW71uMsyrMbgmw492zp70zZpUPzOKpKY9GXI8hzjzhtx2nXI
cwZiswJp/dQnGXnfiROzgrXTCCSQDlqkZFHkrq4AqaDDJfscbz0wFlz70CLL0CbKCsA/uAPDHWhM
pFqnbljwiD0leShMVpoRJEcCQmBAsZF0rZVsUAhnYeayRmtN8QKYhpxIt9Wm4drLmgmeeuHADSgG
5dprtg7kP4R67wkQWNOMSQwzyWMzRIg6MRfWbyASIF9UZlcEWJpJka5VGkfPfAXMGuyNXeU487tw
H6IpEnMHL4pQ2Lgks1UqFXcDaDO0CVWHPAC1umZ9ttow/FllCquG6FmIbiod3A36FNb2lUuDSRxb
GkTp0s0Rcqy4L6g9RnewyrkFXb4A6fPpoGfdVMJCGqlhDUSkOXf4rGl6e9EY6fmSONKkJaok9MZt
jd8ECAeycQUxp9bN4SZuZcABtpCZs8qMWteu3IHT2VLUODvgiTg1eu62Slua2+ngNSs2qHowLLoq
Zs1zMtu+r+ohDpaB3uUPpce2jMUcwO9tSBT6sMKq0FgPXe4G9V1d4e9ZTZFBiFNsKowCrAQNuv3S
JKyorZUnV5ZdYU+KdKX7W/AFas7KCHvtPjPLIUXXK8pnPiTOHVBooh1yQzWkcAdDF+HrsPRnh91p
tq9ShSmnMUwgil0oqhuLRCBJ5zBMjWnL+mLHJOAlCeGrZhLRsSbAyM63Q2W0zrLoQ38Ws7JrWfZ9
AWKJNZskOxbzHPzw0PjhTnNR8m8sqRNQm8oeidKiqVoHobNnqXHhaZQxNrV0499jb8TRFf959Cmw
mvYrqMSBHLIeZZy7DuuhTJZEOmlzviTKgBWYA2YNMJhMe8jNiharHMfSJlLO71N30WBA8pBXhyj1
hjwtX+x5b3KF04OwmzgKY4oiAxBXhLq8pmpbISAbD7oYgmJDpixrFuAs0W2NDBAxaZYxyIYsZpu+
qulxJVdeq4VfIwkXZGES6fMpn0TkzsKRqti6CM5eokg3YsxmhuLhtT5l4bqcgu+Jo1f5bmQbmJMf
khik/QVtXH/8dDFLI+eKsWuDETirIZi5WU6Gz1qDOpqZEmlPVRzWa7TmwYXyzpubfRcvuy5sGLD2
WVXfMaagN1vZHbwS8llhRswmMMdLrvNSJenNoThiYxY3UGWKuYL9x0k+VwURQa5DLJLqC3Z/QjzR
cZ/2ETq4Cy7xvwkpJ8UKbhxNH9oxWPI5zJwdLBoDQkoQGcgOtQoDBNu0+AiwMtnDVwoOohuMfDeU
ksQwUJmIissgM37Jqs5vqzrR72t2UMaFM/AbB1NMk1TEPcmrycf+9PJLMVS01Pv+MKqCLB9fWXur
j/wLlYW3RiGcA5IILQ356nniJtBaNKKcS/vUJwuuG9Av6Nb6w0dSWjP0uejQUUs4Z75jQEGYYNjq
YCiqJRFVjC2OxOpK6mn11GEk+fCRlG26TZ8Gsyv7pL9Fvn9MHZjoYaPRkD+oGBVCzIPiu6CRGKrD
l/ropTFpgIdT36W8yx+nj2kkzhURoSUOsag5eWZNY+iL0qQltdIqJbEExLh7L8yN1+dgDpoutaCZ
H2G9Mm0jNvLB4iFzsLrBGw+xbiP519qciMnJdH00j32b93epx8f4kNI7kxd+gVOuCksNTxOAEydw
ylJUT87KGZA/RaV3kXZw3NrdK8K3bsdM4yCKNwzsDiGDFrFrgJEujPt6unIApwsBJowCH9bZ07tt
h7ZPdaXwDxOzbA3PBX5zwWfn/Wf6ehSbvg1NKR05uUvSzOkoJJ+Ng1O4/sEHFbXBzhmu5bzDeH+U
V+ubC3vQMSh0URbwnDm558/1Le0pkAgyPw9dkYqlT+tqyVaHFKY8NS68f68u6Gyos5KQaNIefc0o
D1J1+qECh3lLmSi/8BV6PQp+UKYDDX4K9NTlTy/IDUids3IiospYk1dVh2Lb5yx0YcV6fdso+FOJ
ZArSwTbOC7y9R8ajntbBsexnPWaRGZwFrYpYy7Ty4q/vP6M3LgkXOXVBukQIDM7nueylgaHIC45a
Ggio3XTtswOFVuvCZ/XVOHNtiRVLeDq+CCbf6a2bcAeHbaPzAWdDvaksU38mo3268Jl7/daejnI2
DRxcvQHeWBQ3mfjWWfmwNpAl7TKt8AnYTvGZ+rHavn8HX41JQ+rPO3j2xk7OhB2c1K9jaxDi2Ofa
Wm9+abLoFhLi76Zxg/bCiG9NEFpQVOZBDyAyme/1H4s/Ji0Xn0AYHl2Y4N3SSFS2h7lkRDuY4OHP
9y/v1YOjHEnbn/eXyi5Us/mX+WOw0VCxlgQiPEaZ1I9SbxOk+8lQ/n5/mDfuIoKZeZXANGMwQ06H
IVgycvWoD4956AQklJeEoI96ftuBTl9DsEJRanXI/t4f9Y07Oct02HxZNBapxp+OSqGP1DcgpUeZ
+/lVbefROo4GuQIFfWkHO38wTjZg830E/sMWgYdGcfd0KDoYul4CFDh6nIoWtSaSw4hLJyJjzzeW
tVFEF8ALbz04tj1AliBC8B0928jKAPuPXRjhEfaCfIImqH9LSH1ev38H3xyFtrkj6JtwgWezX1RD
B/JYhkd9MqrZrVg6/q0HEDz86ALC/Ztr8KhNqQ3Tmzq9fz1xtHVSthEpyGZ1ZRAbujbHuP74q8Uo
nC9Y3wF6GGc3rUT8D92xiY4IiIKdhyZk4Qwx0Z6YRi586d+aEEwHm+WDrQaNoNMLSuFWck5T0dEW
9QNIRc6BUPoXjdV9o9f+9P5jemuiz20FsBW8W5ygTgeLi1DWrj1GQPtT6xZ0bfVzaoZ6aaJIvrA1
fWtGsG9jvdfnx3Xeb8rxQRdmm3K8IPiXKgqOouarRjhN//n9a3pzII5PtGBZNuiXnF5TakVRbrZW
dPT9vKX8qEnnq0mAY/v/McVn4QYfYw6Er7itgIZ9K9fi+AiCs3uUgCTaVTGVaf7RTZmLZo39GK8R
f6AHPL0euCy+MXVMCBna8PxC3djgLAg/ffSu0erG+2fZiFB4SmejNG04Ui6pkqMLWPsGPoS4yZwk
vaC+ej3f2J6iRjKx/cPQ0s/eVto3wqspnhybII2/TVFfbeyuQIyEPLm/8CJdGms+S/zxhYpdTHG4
1ZJjTy7zPXJEawUpQq2pFwcXlofXU85hrtncQBpkRPmdDdXRr4DaD0Ma0bX/NdV8fUNLTl54g966
oLkqwLGYD+Krw0/mlKYFLjfGxhA1klQM5WGLQgjVL+Gik8bx8RmBwZRFT9hIGc7XBtK+Aml3Jmue
UhSoqV8vWx2z4fujzCvn6fcPjRALAu/RLBYSZzPCmM8Xdsey4PfRQG0S1UHF7tnud7Vwi5vOVfFN
rIWgLaxiaDaDnrn+hV/hjfvqclNRUc54QSQbpxPFbuKqsMYqPkqQ34oK4uRHy66Ii0c9EJa7ev+C
55/26oIx886nLD4n4mwvagVWqUKtjmHYmM2GohxFFQfEjGUl8d4hpuA6yBtjR6bTpV3NG7PUBQfI
EZLv8fzP6XVGfRTNnsn4GI8pdqQKbG+njPHCLH1rFNDZyKCQvzivJBu2O9AOqdr4GCGXe3REHGYr
/mUUXHi9X38nHWpxjjPfRg7l5xOHJDgqtAP3UTPV9MlprfJTTGDS0vHZI5Z0sLwLA741TVjuefc8
dk6oNE5vXyZHNQVKi45lg1ZzBKK6SRvN27fUJy8sxvOTOJ8jqOY4U3Lcwyx9tt3I8ymuYsuPjkkA
mp93IkB2eCh7Q3wtSIxbxRNsmPen5ZtXNz8wvgHOLEQ8vTpFPxFIYRQf7V63NjiO8r3U4HXXpmwu
rJZvvQFUT9hu4Fznq3P2BtRRy2FsYB3rojb95IRVel21WrZXBFyuet2O4dT45f/h7Dx25FayNPxE
BOjNNm1VScWSN70hdK8kehP05NPPF9WDGSWTSCKFXqgbaigygmGO+Y331KROf/yLWaJhKCdKdd5Z
pJsjjT0TR4jEHzW7+Y+BiQhg82ZusdSCW7JVjVvdoq5HxZjtaXHDXa5pBEt5gomX+G4HBSiojOoQ
zWl6LHqteGOrs/n99uxWt80f4y22TV4hoqLShvHzAV41fFxM3fBby8ckkYJG+VsN7spGar22bxBQ
BXiGggGB8WJFjQIqCvR+Gm1BgOU1gjYDGjBd8T2I0CHcuDsXMooEdDwSf4622Dp0QejPJ3ria3VT
mYexEJBQeyV4l3TJeC6SIgIVQV9yat3O2TWOUXyFcbAVWWjGyvnUIUvIwjmAu2VW6gXR7A0Info9
1G0Vzyyn+CnSiPZG6xg0EPsyxKe+sIE90IQvh/e1pQfv4GSHaHQYyeNYQxOE7GpVG0/Z2g7QDaIQ
WiKabi4NcV0pZYW7aOJPUPqPaQnX7lRoiGODkdG79DwUzj889tVGTrm6CVCuAAdFGuEumyOUQtF+
6IDydFbjz2VhfJmTQD2KzFY27o6114VMmShLIrMB5V0eKeEqdeC23B3GOOe7PiiSgz1BYrx9kNZu
KFJxgCevockSZtuWTVo0UMb9kkI9lm928zGjlf9WN4f8w+y03hsjMNsHTQThBipvdSUtYGxIdpOg
e4sjbNapWjUFxnypl1pHiPDiGOo9ukMtqva3Jyn/qeUjQwFbN2xLslWW+FsesA5uZJb681j/yj22
atuI+VcjDP07lYrpHEXu9L10y/wXqI1mA1a2eobwidZhHYEBhvl6+SXxSRH8TZD6NTnBWVHyFhYE
rPIIlmJVo3YRt1+d3MrAHQ3azzG3vk9Fb54qtzM+1ipa97vIGuaNG3Ttw0NgwEka8WliX7n9/sgZ
ICjXdDIJkVTcMfHd0LT5FFRz+0Mfpp7CQiZF35zmg4LQ68aCrA5Nh4i31wY0vIzOBiPtvVKl/eaU
weDso0QKCpcJsI1DnatDcVCAUI87TcWb9JDlntdtHK21u8PwLJ3OkQHOcBl0KEYQkQw0ia/PqfYi
AId9hpqSPGujEh4aNbIQnuqNaSPuWHsjpVwqBVrDkGf6csU9kUCgtKoEUQ8TDyarNNEkBFqivPTU
9R4NFGo3DvfaEUOEm8eE1Sb6WLzKGCeNKQCLxK8NDYm1Ie9K75CNihWgSZBlW9HO2rKitEvSJjHT
RB6XE+znQM3dzOPJivAQxd5J/NNg8IVNdRRHp2EYvN8RmdaX24d7dVkh2lHYoYqJEtHlqBAtOhsZ
EW7kfgTeM4dZ3kGspeYsuXXdyei05vPtIdfWlcwUswOSIkSyF+s6tkk5JZAH/W40iheEPiDpVzWq
d6CXzfT9XwxmQWqSBVrAM4ttE6NW00I3Jrm36uyL1dGNPMEQzv6pnTSMjrcHu+6SE3YwGNJMqNbT
/1us5ugVjcBDCKhqSR6jJOmwV+ibHwEIzXtbC/c92pzvY2jYMPL16IDcKMXqsHHKnTJGWyXjtYub
jgkvBLhPig2LHSW7Dgin5SlQoC79jhZP66eIvOPTQU3MN9JRvHRdihCSAQzorSVlHjaejmvSjVwQ
KfEpyxB86sW3FjBPhKXwE+q0QcFHa9Tx7dxb0yER8fxSubhv7gHOvWu11nyrxI6GvJnWgWMfUDS5
/XHW7k0QGVStScnoKMqT8MeV3YdJJIywTv3EjNAxbVmKvTmH4k1XudOp6yLvX2SGs+eqLO2tfSG/
+/IJlYRSg0amAShksS+ausNyREkzv8jphu+4tcxvrZt035TWSvCtnprmbCCI4u7moWorJHoEShMK
dmnexqW2dsuQTVHFgDzARl3siWTIEWWZu9TXOunxGeOAKfYmJreIgkzUJ09tGga/FSVT543Yb21k
aMg6lgkWN+rSvqplXoXCfebP/F+cXVgVanTslNb8kCF3FGEzjLtJZ7UIEN3+8Gv3DWRU2aCBPY3o
9uWHN0evnMxB4eWwyuytNooBK6JCfOj12NnIO9bmCP2PLUZgxlQXaQd6mahaipTiKGCaUzC2xZ6i
lv0IzkB50+TRl6To1Y11XZ/e/4+5iHQbywXYXBWpr1IZezNM4QegbcWboKzyx9sLufZWULWkw+bQ
cYC3ebmQ0oBFIMOa+kEpsKMZ9HSa0cftOm/v6EWIlEin1BvRzuqY8Ng8CjgASJYXSOAZMFqmKvUH
TOARnW3nTtlxwiHbpKhOlb2z9eyv3RMElDK4wgjOWtZoRyXuRGroqT/GaMMGOa5be73AV1fXU/sN
0pJRi+px3h0Ur95qFazuHyIqyioy2jbk3/9xR6F6pIa9zv5RwhovtcC3kxEQmd29V+KgOUz5Vp1j
NVFGauD/Rlxc0Jhwouo8Jqlf6DAATEKvQ1OJ4AiApX5ymrY/zE7xPddH76wje3eOo07fuJLWUjVX
uoLYQLmAbC/OJzVbrQErnPp6Xljn2FOlv0LQb5QbVz8rFnqEOf8lX14ubTZHxizyJvWjwklPFrV9
tFtsjByVPnrbA5E59e3kVjtlgj1w+9ysntA/hl58VaRbSKACjWYGvSwEeOws+izcGOgvwqPQIG6P
trqckrAuDw3tzsUXDeOmr80my/xJmQMHL76eyKoSw7hV3VibFrht4GoePVVn2aPRWwryWiwTM+xU
ShSErLE9Ed4iHpTWKqye2/NaHY5oXPLDbIrTi9un0qs5TkLEbQubjsMuRpH2KzD+5reC3VP2F3uS
3E420mSnxliEjdmYREoxK1x1XVYdGhhH+7kco409uToll9uNXU/7ZMmvhtvUlKEXZ35LT0Pdm1Fb
6GejiNqPQ+O4zUYAtHaVEgpCogYziSbEIghRUH4FTF9nflca6cfWbKfvteFF31D0MN19QwnhL6pM
JGyy7w7QkFx1EWxInzxEEebMtxzFIcbPUa3zWqDxGeSafRlN5juBBufD3RsFoVOTZIYCPL6bch3+
uERbK8iwMiTYMmcjwD/YMTKah8ClsbVv9I38Yi3ChRP5mozjngQb83I0buzArnWqP5juSelKu3nC
7TB7FFMxne2w1k+tHuRvE4DQ1c6qVXFQzMb5lmlNsbGbVr6vR9uGnWTB/iMPufwldoNKKTdo5ie9
OVaPXY0YFgqcKtSFOp6NT21RN/+5vdQr7xVSNbI8D4qUbbU4k3UB5aqfB2I66qz/aGUI666O1WMO
yeUFiGlwgsLj9Bs3wcoNR9lSUhw5myqA2cuJNlHllR32h76Jg4CCtrKD6jSCkG56vD29tdoTNxz0
V4o8UqFlEVsBenaUsqhzf6wnMz1qtUcDzkaXHdnYknRZ6rY9JL1AcNNC3jw18kMkQgi5CHY8B1kj
HuxiVN7d/lVr31l2zRBbJGuH8XA5/bnGT4QMOveBamjHVqBrvVO0UpyhAqqPgN+3bJbWggSPeJbi
n0kifQX+1oNBapNyTxEBBZiJt95+rvTpkX0xSF6Yuk9pAHeQ+CBpqKzYJ1VJi41pr+01rkpCT/ox
PAKLd43+EmAGj2NNWXX+FIv5h6tk04Ni9s5HRPzsE9tti6Ivd9Iib/PwnKFOLsWTdXOx1CNagMpA
19l3c2P60IWqPb+pKN/Xe4+awgFtm6/wvZQJSGonbSCwWJu/3P+1CQcpZYNjpqm/uEMrBNVUa+RU
j5p0OamGwrQOFunhL6cu+vaNN3eYsN4ec22pTSp75Gmgb6/kj2oMIfB+sjO/Qff4s57MymOuJuaz
M/XVocUF5SECfnz6i0Ep11NqpvGM9M7ltkbCfjJqrGx8R+/LIxRU5Yw6PryGDE0zTR/b70OqtBub
6hWpvPzC4LQoZlIOAaK+DD6zNshaxcoxvYvLrxR7sTGvneFLPZfDWTVCgYXGdIRJhj+TGYQH3Eyr
PS2d6lGb2+iIXZR5Livox7cXY/XmwRGRwj4hNyWcxc2DbmnMnQ1fsHBhtPVK6x0AEQ3x3gUTsFc0
mKuBAc+xjyf8kPWGJmgx7UCc44Ekppryb5RsvKtr9w5pCZk0IQQaJoufNCVTNeiRQCDRDZ1hN/ZA
31mdTtKoY7XmleknZFlvL8TaCZRtB5lN8+eyXqG1ZRTYng5vcqq0k1UL/dEDMvMILlecRgvMgOcq
NlKbY4BgcDVMWxtk7SxYPKc05wknrlKyLB6ioqDr7Nsm+gSHoaNPt+sNA1Yb9Kr57E2R9czm2gs4
6sifUPi2oY/vuFTqfa2kSPY29fQb1X9qHGPtlj+DNqzinYr3/M/bayX36uVe5tTJDEd2G3Uajpcn
CE0ZhAADAG1dpQ7dHvKe9tnIanPeOKnXYSvMAtnP5GakyLnsQKQJmq6a7K21gqrdxP+0eASrrnzS
MHPwft09K7jOoNnltmOwxbYTMwKkRWUDPcxMOzyIqBTz2QxjPGLuH8gDTYGZrgwel7gNoypwGI/p
irspJAOscfIDZK4t9TL5TC0+kq5i7s6OhjRPZ/LyIym60TBbygs0wMsY+JeLdDIwEpxaitiIvuRK
gfUGjH9JpFe9tP9xe5bXB4rXzKZ6I6GCGEwvNolLXAE0LE59kFbOOw8i7XwsUMkMv1X4z1GLRDzh
30ZxYp6Wtm2a46Cgz3n3AyOf1FcihCYBi4sIDm81TUN1NfWdeMqOWYpwMk34uEw5MdoE4km4HBaR
6d9vT/76CuNBA3wgIZ+ckWXo5ITIXxOqkNbVox7skdKaw+PY4IB8tnKGP0S9WW1RF65vEAaFkmGS
c/HZl8iHAiXBCusv8mQzm39SDpz3Tm/1ZxOBbWTVh/ib8Hpv4zOvzBSoLg06Gi1SP2kRNihKaFdd
R9HTNgePOi/hOxzErJg8eKheDDM3U7fcBVfuBRmPEiniXAHkf7G1kiiL8nSmxDKrCEogYto76UMm
DGHs3FzpPt39LWVTQ6IpufBwMrg8SIJqQBm4OcmlPRiIHRSqjj37qHx20Ub2qba3ysYFsTI/OpDI
4+HM+QruuhyxBEphV16Q+Zreqvbj3KoCbwjaL9UX+GVbrpcrX5CEClITxEDKrcsO/4wRhTXpRuEb
2VweVDhdfp+jdB9SyjqbdCk+372eFOVV8gmgctSnF7EuKltp4bpZ4QeJnT3MrWHsck+ffhV204z7
tp42hRxXDga4CUDEEt2lE19frie2i1oSz13hAwPXlUM1Bi8BRMFdbk/ZA3Lg3hsvQ3p94+5ZeSUp
D3ABU5EAJ7TsxVCriADPzoXPBaR/xkcx+EeIaHq8vZqro6CchHYklK8rIR6tDs0ugUfml2NZHiOj
6feuMmyFiSt7hLWDaMD6STie/Ps/Sh0IfhbCFGMJNIN8+GTG4I12Q2wl+mnW3Ug/NfqkpRvH4HpQ
8K8Q1D26Kcxt2U8xorCOu8Yr/KiNrQ9ONJsfDWRTfs1RYH3Mys62DveuJXwKMj5AopK1tCRVJIWU
MFWN0u9sWzl2ldmdgr5VNvooa9OSAruQlAyijSXasAhNE/8Jl1FyB6K8ng07Ky8DxCBqSsWzbpz+
YlYSxgEERAYci2+XTIHTuuic+LYyGM9RC0nTKKeNZ+D6iPHvm/L1Ia8Cer64JFtFoctWp8KXnj1P
RTBnxyBEmntf5zpw2yYevwWhG2gbW+T6ppTDUjpBJBgK57LXWgVgNUfDq3wkoPoXK0y0J1rjI0pG
tpcq928PYEbw0g3QMABDFgsZY4UW6GEk/Nru/+2qvDtP4f28WsQH2XnypHkQppe7Q6BUMnn9UPsJ
Av8Gnp2W+DY1VP6Ot3fFyi4ktPZQqQR3ei3gNQWFGWYUtHxdh/zSV074pLk6ZntV4Y9KtQX1vh6O
G5gavg7MFjDZ8gKZShPZoHQe/KgMv4/CdfaK2ry3rd7dt9m0RVm6jn1f7/vXGIy68JLEmbeiUFHn
GX2tVGzwaoFa7QM1aVGzn/E8L/o88lAOwOfkOBTesNWGvz4MXJZQiunt8bBS0bm8LXGq4r5MxcQJ
RzO4cOuvrTZ/CcFT7YU1vBSVKk53fk0eNaCOEudCgYHE7HJE/FKgWwhPeY6wKTjUo3lUdBz0osLl
fZu1exP019Ecjh0oB9Z38Z5qKga8EM2V5zjT1QcStBaudNzODzz4drULuB82Rrw65xScCfheE0Gd
ZtNiReOxU7GwJuNEOmK2D2OpKO0uDHTnZ61Go7VxNq7eVEbj3ZZJE5Mjlr5cTZqwBigKyZ7ppxJP
mU55b3bTFuBwbU7EBiiOcrA49HIT//GmjkMdGtwCsT+M83BIXdzN3dxVnhR8k+4NEpiQpIVx3qWW
+vJSySIrKZDXTXxRjtUTSJ7sOGkYG93ehPIjXGScjII2o8znCHyuCHXc9kFvoSbnd5RXPpUARpH9
jBOKiW0eBsU/A7axKjbgCr4QbzojGEvpH6t7W0oaawtLHEuzi+VDFmSxsJGiBmGKO6tPyTEoj50u
yuaA6pDVPyee3f3FZgGeSTzLPUpZUf6aPz6j1/QWvhk92XwB0FpX1TI+YOnWthuvz9qseBEkgI5I
jJbE5ThDPeUTOBsANZmDRTetXvdn7GICrAWxYv7VYGBHKMCR2i3x00EbaDA6GAwQaE/VwEvCI9zm
+sOc59OWrOn1ceMS8XRuS4ifQC4Xh9tTwzGPQgru/VSZxxhtKUTwZ+/ertXr2vF0AweUb8IiQhli
7CrwTqcHmgsPRpdVtzGKSEbyL0RavDntPLn71PG1eO7ok1EB0ZaBV16h4EV9LPfpVkge0OAUyqnN
S1QMbx+8q8eVqdFoRRacoAHOsVzgP7ZgnxRBZNXULuus7QXSaVqOX0hvlxPGeVUc7oSQdY7bg149
cgzKGeN7kagyzcUps2ey1FjkoR+WpoJHlKKeFFQC0eWp84e5ar7raM9tRJkrE6XXpMtrjEr1VZss
oUWSxCB/fZyN42NbV+b30hPDB14OHO4ClGY2Jnl96NiR0oaChisIaEP+oD9WtnJLbxwHGhTpSO3j
4JVO86+CjfqnWpkQK7u9otezoxdCB8YFugf83VmcA1GquMODm/PzUVHKva7XanUYqkkRSMI5UbKL
rVxs2TZcf0bI1iBiJMybPGtJ9088M7Nxv8x8b7aCJ+R+ETnE9rb9oBM+7tpkDJFz7GJt4624PvN4
Jjucdxp9REhL8BM6jB0iibQdvGEGk+rhBz2PGG/evaIgQsFBEgLStVuqcdkFcLwZSyo/deZfrRHF
v7Oi6L64ZiEAo9JC/3h7vMV2oUdMSoc9qkQBI42yPPEzaMhG0cvxmTs12Guyf+ci9HeIWjzcbg+1
WEA5FDtSp30F7NWBYXO5M1XAU2rl2tNzgaD3xzoubSqqc7wRd62NQiMG+xV+MeW2xSFvZ2QLi3Ya
n1WzoV7C+3NMTCPb2PhLQV85GXmgqRKDTYEMunhDrWAY6zKypmfJ50n3hpbgyFx4NWK0seCsHLy+
cca9I5zpd9jqVbkD6mK/DUkODX9AWfa7FpbOh1JtxXhsitzA+t3IAhQK4yZj+ZFyUXYhiDB8tHLg
sI+DiuLlk1kmSvvc9JyQfTlgyH2i+2wOZ33CgvGkZkFuvyijMdkHb1arx9CMgByJYCD1202mE4Zv
E9tpoue0cpvi6FVTPexDtVZZKZPk7UEFdjM9Fp7IP6dp5MxY8VXGeN8ef107oPxE/VS4OFKLTzTr
Grbdmas+i65oHoOs8o5aniUnZLrFsc6Ffh8hSI5H0Rx4Dy0Zcv1lVUbLU8VU8kF7NgZh7jWjso4S
3LjrZiPZ2hfs4T8Cyv8OpRPu8GrTJF6GPHQmensKZu1ZTdt214WgHuYm3Ho95QItRwE0TreRLYiY
1WIBcQDFHbcejWdcLxQ0YusRZ0On0fB7TRWcy7rf2O3Z5WnqodDdfYhZSBlgOYCXrtr+hjL0eTxm
47OwivxQKEX4XtUzZ2OHLK54lpGyJpgrCnc0QyhFXl4VHATVHpFpePbM4ZMdo+k44jUpiuhXiAjG
bgq2MpvrW8PUOXm0CCWAghbu5YBK0Q12XSjac2IX1UOTFJ8ns9qixK0O8qo8RZFEhnWXg3hl07WJ
LfTnsJWmpKEWnbgv5sPtL3R9o1Mb16ngUmHy6KQtosY2q1pDoXf+DAgiKE99NTfWDnA19XH0tDfZ
hCufiiIapHjUzgDmLiflONhqTkFvPo+Rp33vENJ9NKDFP4FYCJ8F1PzTmE7Jxlu8MkfwsAwLdQWQ
1VJcSLG0ZkI31nwmKVZ+mm4dfJ6HGIIXlhviviicvQiom9NmSqMXOlWLdpE1TFpcJ675jKQRWoqK
lR7MKoJdhiLtIaApt3HCFjHVf8eTDTippUBdRO6iPwK4NLeHMKAg85wE6XAYAyvfO2ODpHHZdzuU
jsf3t/fL9QeUEfGrRQR6/zQeL8eLyxjiIFoZz8TCTr8PJqNqHx3FLepHzWsc8aaBpwNYP8tTayNW
vb7HLMSeeQYIIoGwL2GXrUqIN8ya9RyLqdwHoxr8AxAasBQ4qTPWxdMHEzbjftT6LcmjlUWWqFKg
uVQAYIkal5NO6GiHk4uoHf3UAbPSoEXfeAp2oE3dXVHgTXp7ka/Ho2rCTW3RiJCvw2ITQcgWFURY
ql0Ofq5QyNNzOsfR3ogzjIxFP/W/bw94fdcwHhqLJMIAaEkFLic4eXNkZnGrPLP65q5tC3RBXLHV
flhCPNmsDAOFSk6MvseVoN44m6mT2sqzpVh+YabzoemrH4Ol/rZazHTduP2Iv2WDSfv0MmjWg5uM
48Ymkvvz8jHkJ0Bd4ZAyW+69y5mCGwfwSWTjd6bdRQd7DOzhY1qSDKBk7Lkt3uroCuRn3Ami4Fen
aYgYOyravhv37vU5IrujEUPORVpLF/3yd8ymLqI0TkPfE3jIT3VX4dwsmuqHXUHAxQ/XPeDPLbaK
LNfTlyZ5JF9UKkmK9MV10TveSKM0j/3SnuwHyAHNdDSrvFJ3TaTbE2LLqv3D0CfL2lWz0X4uNGH+
unev0cqgsGrIRhSP9eLFcZxadeIBeFqEFtxzk2qYxhdi2NjR10eIWpIs/ePMw4ZbYqyS0QnSDLyw
Xyi6uhuS4YnekbvzeuUJHMFWreD6/DAa9THgEHiuEDVefk0uq1YkOLL6uK8U31OjMI8utrsPt1fu
NRu53LxyGBYPSS/kKJd19wg3BHPWldKPE3e29Z1g9dJdXVMYPXedFv8qC1OdD14xVKhhK9g6DE8h
ihjDwS3Q1rMrtXf2do7JzkdEqbyfIV0Sbad5wI/3SaOK8jBpXmg8cuM4yQZ3Y22JqDbz+tI2kK2D
yyXKk84pi87L/UTr7D3Nf2XvlAjO316i66cegJM034NwBN74qlg5Ijs5eUHhO1hcYQXp2ochyOx9
BQz6dHuoqwlR1AO9JXWT2V5XjMwumO2qcILSbzUv3g99pOxddMs3mqlX9wSjcFbYU+RA9P8W91UZ
JF2hZUPFgc3jk6gNQol6spVdEKCguQMM3586W79Tl1YKREk9C+Il6NpMc7GhDWPIbJRMhN/a7bxv
lA7WramNx7uXkPyKfBhLVaqWy5Jllo9xOmHj4g+B1u/bpg1JO6v4cHuUqz3BXOQtSyeQ9xSd5sud
hz+FFYt4YC4o0j/MmFI/Z4Q2Byo/W03H66EQSHqNNeHpQntbLNs4Iz3de3Plz0Njn5vOdA59aENb
VKK7HxACIKgn0DOo3kkE3OWsqMSkBmLzwu+0Uf/Kt0lRQcGt7piIaYx3YugCZG9m/d74Vg6L5RMW
gK9IwsUMVdzR9aiqhZ/oBoS6dkqO/RDM34M0yk9enil3spXYiQwIaIFQmlzrqnget0JWIgrhq26G
yTso7XOUpu2xS3GKvr1Rrt4MhmIxJfaTjjFVw8slHS2tM7NaY6hYqx7UBGHBJjY7HLUb9U2C8OT7
2+Nd3yByPL4UwheYWS2BSaZTJZ4SGMIHnmwfy9wqTrmm3AkyfV1ABH/xGYbNQsa12CiW6Mw46z3h
I5ioHkJXy3fZYM8nS5+qjbh1dUKUIWmTmSBNln1FR0vtoZ1d4c+WFvwAaTW8a9pp3rjjr69Elu2P
URafiZZXGChIL/nQRKx9bDvtuDcSHfNvYrrwp2IN/3Z2n3z+i4+FSYq8q/hky8ROOIWlQeyu/Tl0
w6dBGoAYWPLcv4Jsd0As5JFoLCydfy2zDZSotmu/Q4iUo5xgCBXF0903IhGJhDZL6TFoh4u3OMAb
RtQuG70JknRvInaJn3s4PjlaZ7y7vWwrNyLm0zTQJO+YJ2IR5wJcDCGuzcIPey/8mNWz+jhp0Ztw
ivuN07s6EjUF4LASe7ss5caU7ayidQRizGp3cBs33mlR4u6nmP7C7Umt7HOpwc+9C1pGwrcvLwrC
mNbo86T22zFU9nmlFyc9ND78xSBUImU1ge7rMoLNVbuzm6iofU1m9m0+D7t20rYO08qdJ9tcHFd6
axQhF/d53WP7UnU9G46T+igqbGfEhAkTwZp4DPNiy7B47SvpEigjo1hMT+Xh/qNe4cRUtbxuYlZx
MCbEgVOnnAolbl+63iq7jT2x9qFADoJGkyIiFOwuRzOgmgb5NNfQv43qHIcqfrUW7mW3v9T6nP5v
lCU2LPCgpqGxWvtNHNcHyvzFXiS4a5VR+Ov2SGvzoYNAEENgZoABuJwPHMR2pjBZ+7US94/JMJv7
sBmD41+MQobIR2L7XUGeQ70oESL0ar9C2u5Qa9O/Wo7J0V8MIsVy6IYQsS8j9bgWgxIOaeMHeoQZ
7dAO52iy7g/SCZ55+fg4IASvsL8oD7pe55aND2DC/Y9m9Jb3aOLtqJ//YjYQYCXHjbd8mdRiptfa
c5A3KMXW87zz0lG1d3VRiC3p1NUdAKz2lVNGM0TuxT/OT+tZLYSumGXLp+lAauDssFi8O5/lzpaQ
BUD2iGPx5l2OknXWGPcm0nK49RnHoGqwv3OAYty9aORoUlQHKSp4DPpilB5stFXbCNhlvbZPklg5
GFV3/w1HMAKeRLp5yD8Xo4R9YmNZZMEawBnpnR7H6r8w4Yz34dymjyOX0I/bs5Lx1EWSTlmJ+dDn
o9xFVX3xuLpFXzqjCxh7diq1eyijVigfh2jq5udgmErxXIxBYJ9iB4PnBxrRbXh3iE7lkEowDvek
IECnL5d1yFny0ewrP60bSrRRGGq/qgwXmz3sMOUbAkPd1g14/YqQ9TCiyx/smWVAYXoJbn+TyTEj
gun2RaGY+Qkcw3zGnQ/asqPn+VY5+HpMqXslQdtUboiUFidB7SCKJsDk/HBSh+jgqZmwv2az0Yef
FbNWjB9VmoQbRQz5b15+28sx5W/64/SFzdCP1Hxbv+1U/W1KcexgR3n7bUqJQW9vo+uDLq8Trno6
7tLNd/EVXXduTAWNRx/GlnIYa1DUmQirjQdybRHZqpiOUCuj5rOYUNxrba82ovMnI/2Sm023m5Pk
bTfrj11SbgW3a6sn3bXocUM/Rs7zcvXKUptTSrqdj1Vm84Sg2D8gm6ezO+NlfXvxrkaStxc7Gg4C
bS2emMuRFIPKX9WOre+WlXJIUAuFkGQ0u3ie6o2hrr4T9xYvMmhp6RR/xb3IJ1HGNtbAflCg+pUm
XndI2mrrgK1MiCgQADgwK4meXlzIjRh7LdaLHuWTWOi7sI1/jmmQ45Ft4Vh99+JRHbcBLHCWaXQu
9oSJybIYXL0HhGSXsNQruKo48nlatRd4725N7eq+fEXUg44jG5H3x2JXEDdZdZObg6+7A89AB9Sw
2KPtb9cPmGNatI2nBltHWnX9F0HK120EItdLSyAq1Th5hyh2XWFHJ7wG+MSqb2dZfOwptewbLejO
w2xt6S1cZa5UiNmYEPU42/RdF8E24KY5EkNugPLFJlkjziI7cZMTVnCmr2e1809mBPG93U8aZtzN
vElS+pnU+fIsuOEo6OTWjt+5cCPOdIBC64wmu4ZtWK9MW8pL1+eBqivyy+wdumX0QC+HG4euT8O2
dCE39+q+jTR7p+qbt+P1R5MWDTTh4chx9pZpi2Kgb+YZyexnEdTyQ+227E6nbdwC71qEwzYOuTxe
F/c+wrD0rWjGQSmQZN3LSVVaIv12JsPH+tA8RCWQJ3ty65NujSoudkLfN11MP5ki8EMj9K234Grf
wM971c+mGcgts5S3sSMwHHnnzD4ib3V4coeaIRqjabM3tLlqC2tkPHUxzsUd43T7Mrg6nQwNaARs
CrVn0ijjcuamFuEQHJQaKuVuVZ2S3oi0k1dFkX7kpPbjgWfXcvdWNGbzsVIa806xHYmYAknH6oO7
lhZmi4RR2ERRpdabfjJjhmqlnvtOi4iloqHRPuImvdVkufrUwM40yFEuUS99wuVN23a5F8+zbcGR
UuoHXQlS+9EqrYw2JW/kMS1ifGQH4QCNMFsdI06TTNk43l71q0Mkf4Q0MZRsLYfQ+HLVFVAS+ZSl
FgUGhHe4krKnubD0jd7C1SGCAoB8NPkKhU8dWOblKHlTzW7vIo42RFr5NExOeqio+x86a9P2cnUo
2W4FOs8l6y0OEJ0SkhbNDXzLa83p1GJ2lu9DnHDnvdmhB7u7d/2QFKZKzX8IgykhX87MMYSTj33r
+KNXhTs7RGpZxHG1kfRdBU9S3I5kD2Qp5bQraexK92g2pa7j99TpXhy31v91ALI8VgNeiF5eqP+5
PavrRWRTkC2Du2Qh+XCXs8p6xZjbzvX8aHJTaCjIIexp6GbvbWTX7r3xeJ0oustuPeUh8trLsWrd
ynCdbgIfLn2Byroy1Qelqquj2pgW7tWYlAOVVNxcP2pKZGeI35vzxvquzJfmEx1PKfsumzeXvyGp
LJd+CpumRPP9odS67hDnpXvsnW56f3tpX7njFze8QfRLzZrXmbYzmOjLsWwjk2yLIX2pA020uwgH
9+qc8OGNl1QVXX20Yy7cA+6+eKbURArtSa3r2jxX/TQpD9yIGbmAFTYwMQZpV50YUTJ9RuOlqE9K
Eg/BTi9aO31Tz0bdg9v0rN91I6xyV1q9Ng3QyPO+39miQoQ6Sj2j+1JPsckoCKLXh6TLuvYwZUmJ
QNPEaTJ3aVhDq4TlVQSfUtMMhgc1Ld1wV3OhKLtBs5vzRIE62CMrZBrn1GzHFy1v7eF94NlB8Jh0
wOXeaoMi6mctFHV9aLwKPY2xiE3jsdCtMsH02mxzAHSZmX+F3zbNp9qsg3E/JfOYf+ocyLnnOlTD
8JjobTMfVIu8aOdm9vgDfZci2asGB+IY5zkCgVUCcffo5uHo7gZ3NsT7tNF7jOpr21IeUBUO+j3n
bAhPrKtqHucUuZ73XUHrrtlp0zR4JxVD1/prhP+7m+wysjEDCREhWvOlVgaB0aCq9Z+Tvnbz/4x6
1+XvlLimDhxWYRp8GgV+Tv0er/goeHKNuOjeBaOuTh88o2wmMCmxFj7OQ61Vuwp5quoMwMki/iXy
tN8DnHXLh9ub7vqW/18jRgIzqpNLIdfeiblgSqN6iRCFPzaYXu0qPWyO944C0x62HrUANAUIzS53
dm41eZV12fBCIt69r3KzPyaRvtVlug5R6C6RcxlQZKUmxGKUwDCbqVfkBW9n+gEro/JTraK+eyw6
BV8dsyk8i6Jy0n+7d3bUxlk7JLXYG8aSOIcGRFxjdJS8KCIZxn0yDeYucoVdbGQJ13c9nQXkWpGo
p1NHi/dyFUWZmmrHq/UypC2HrC/17HcGIfgLux8cUZ1pVrXx4eQ/eXklMSQzYnqULkGnXw5pRDpW
o8JIX5R0LvWT3oggOxZQgvu36ELM7t27kTQHSUg2ySted/G6xCVFGldFHCFHvvqY9ZN2CvJ7Oe+E
c/T5QcnIkJL/4i1ijmIcwhm2Y+CnhtmeK7CRH8pu7h9UNO+O+EGD57t3gzAgH0wqhshOwCJ+1M3E
THCFCXxoc/rZS/CvwA3qTss4OS3olKA0eK1epbcuv1VOCaqw7Th58QbTfPkf4s6rSXLkyNZ/hTbv
mIUWayTNLlKV6CpkV+t+gbWoDmitf/1+KM4uO5F5E1v35ZrRaBzWdEdFIIT78XOOa1NgbixJWCuf
6HwTUgwC/EfoAZOB5Od0FMjqNY0Q09gjP9W+9mU5fQw0urJohZ3uJbnIVlJH+2wHAndREWdfUMzF
NPh0vGxQJpzbusLL+8S4Vwjxu61PP4RPVKuCO2YqP3ApdM/1oAwrSNuloecSBHtl5qwvEZw4EelQ
dXrpZahxu5siSzDUxZBkomHRqFn5YcS0pLnrFYR0h4lK2YoK4Pxupi6KJRMdoaAeIPc8nXoi1AnU
wOw9Xc3GO7yufTcFmFn5oJdGwdx+Tq/mQZaUVj8GxDeNZPBe6J1lKoXPQ1FMa1ZJ5zcJmANXCSEj
RwC78tPJZFDGUAR1gxdV2X3gS9YmbkRE6xxENddP20ub4tNLa6Z2k5GTusAOXqI5U6iXWqVFo0fP
ySmDiS+Cp9Ic22ZjJZOabTu1n+xjUYtK3hF/GOVxiM1GcXukKv03kUrgZ2U/ZcKNjFayd4Zv9W+M
XkjGTyegGcyr71ic+VD1mHMDBX7fxaUnWYlQiHpGjwBoRiIT+WZQmtazLaKZ60tzfnjx/yO+5Cyx
qylEnH4EocldOyGr84hou8qt0Q3fZEHf/cwpv76XzL6q99dHvPDZOX4w3tFfz6ztRRak+XHVx0Y0
eV3cdnfIFdPNCL64tSdLWVnHCxvZIYuctfnY7MCgOZ2cX8WS0Js49eRRVm4aMQUbBK/xyhKeBxkE
GFyxON+DhJJ6nY5ihbI2SYhpvbbs2hs10ouPKCaNnQQu6Dq4WW6Tth1XyimXpgYFe7ZMx67oLHWd
HeHF4DQMWiDEL8Is3ahgpGsH58LH4sYB0cI4hbd+GciIqmsjKcoyLyyAExwKGQe4SNmml7X4qI9T
8bXFCCB1EY31B7/q7wZZ77/qkUjuEvo03lM9r3Yih+Zm6umau8XZGgBWzubKM2cEMd6LyeLvdQ8n
HNXRahWvSzNAAsOuXVmy1Nvr+/V8lBlChxoKuwfMcnlCqMohMBN0jA9GOLtTGCs7G979ylZdOlVy
9IDQiVJnPdLMRF3sooicN4/Vpn1M1HQ0XUcncH3G4qGt34jJKOWHrCWlvaEkPSLJmyy7OCSSPdl3
pciEuvHbKGp29I2eBncw+w74ZBrTNWO3s+0wuyrxjLLLAR1hf55udVOhSNhWVfuoSmrpRqEGzw5T
H1dSY3Vl650v+ywzAGKD+w9WvARLYBGQgKHjfqSSUm06K8gPWhQ729d+3PnIMsI8yGxmczqhBLNh
uiyX3eOg13BMHDU4gJ6mr432ZoXxzMuBaQxc+PI8/bZRZT2uFbj08uMkmcpd3sXpVm5HaWULnV3l
L6OgBgEnpDvlkstcommDJ18xCjmO20bG91abbvKSxjOmL9Yatp5vBUAsNgL1iblIt4TpjD4i+Uw0
Bazb8UNXi5GDGHUpQLoT7dP1r3RxrLlWPveloq3J4mzkfo2EE7vLRymLcBevAn2TS7wbjgnge32o
823HtOaWOriWQWNdSs/pl5e0mDAoj30jzI0iC38bTuValfjsyeBTwf1FQIwDCZf44tWd4qRv1InF
o6dcvu3bbASfaaV3jYZ0p9LyYq+Y4ZoI7OLUQG7lOVE8T4YH0w5qoEPlcRrHeq9lYIJB3K5BdBdH
IaRAQwK/mXf+9EQpbSPqINeVx0Az001bZ+W91oq1xhaXR4FCgzn5LNpYVB7NZhiHEj4nfa0aY+NH
UXkrSfWawuriKOi8uYUQUJyxK2MjwKJztNl3lYV/f8S9XDbSGhXk4mZAvzVLX8iol2TEdIwzsyPZ
eKSL1LRR09AzZf89XdLfR3nx0GX+61p18tKw+f493hLGD+TIoD8OXygqmq+ZoNVJ64hia2TtGhv8
rGoxjwRPgJo3ieFZa54a++RWHyXlUetpxtmp9k0oshsrwAhEK6cP5ZR/9Vv/Lf0eXukg8TJHVhMl
LPABVc35y/5249ZJZTRRyP7ACME/qG03wjF2spuElPG18SyTnOlVkGtILwDAT4eKG7bFNLFJgtZR
NzTKtt3c0UAj+2Ytj7m0H7lwIYLzjBCRLO5BGcC5plyr0tbToSuhk0p3Jirqw/Ur8NJta5JZzzQ4
svklNSkc9NYYq1J9rHzL3tGG59mHHrG1RbxWZF82VOMzwQgC2KauC6WEosXp2iHmqAu/zafHTIsD
/EsHuEdjoW6S3MoOPe0svHYKhoe2U7p9oTT+HryzuMka0QODWmtOSufLC0mcOBI7DqIxRFqnv02a
aaOhT/r0OBhi3GSJg9n2lGmvDmxIROFgzZwd6rfLJkDUfiqBzaj6mLGsW9F0X42hXLMnOJ8K1yL7
EdMdCghnLpiUfGNAGW18FFIh7RXR0QfNbvSVnXIWcWBdAheDcvcsOOdxPl0w3w9aJXAC6zEszTej
bTx0SDndAPsuys9rm+VsSgbVFmypUUjCCYKScTqYM2An2kW18Yillr7tU522N6m2Zrl5aRRklTPF
kOoO3+h0FIi/XeQMnfFoVEbpmmrn7PW4XdNHXxwF0BbdKnQEGB6no9h2BRkHncAjMvcQ0bCk0eFe
+O+uH+QLo8zeFPMjiS0ABbPTUQpoF/qESPRRaPm0pRG8susaadheH+XsuqAkhxYGm96Zr30WQg+j
09SDFNk4ZNXNuzKhahRqcfMDX5R25ehcGgpvJwSafJ6Zonk6ITvE0LniF3lM2y5z80ntDpZOkTF0
ouq1VWhmBaFp7oBKTET2ezoUsGmCk1RKpVGKgy39V/EekfEnr9NpjRZ24TPR8GhWhVJfZ9sthgrz
vEmlmqKmkGn42vpK+6DYzfjaV3+eEOohdAEkOlRqTydUBeB9oRYyIUf/EtIW+lZrHWwH7OG16OFs
3AAziRZyxJoYHJwOlDX4uIQiFZ6G29DOLtQfOaZ0r82oCCh4/3g+ZlOqs9S/LUUIbqGAOffZE40U
gw8SpnZP13f22YfhgIBPKeRuFhWqZbWZyk4bdvGUeZ1MEaeqMTG2VKlf2dRoClmRE3SSpIaaA2ko
0OS5mEzOCAtVs7Uf+6oa822h2uJY0nJv2LSU/XQY22pueSxImWyDMe7Fx3DMB/utRbtL9U7gn9V/
SkI5znZjVuITZxIJFxvqpepjUcWd/0np+2JyA62hlpsrUme4atSZ2m1hSHbl0vMA1Y3bmPVA72fs
k7MDPVzjeps645i4uS0LaavS7mfYxCbB/d5vktp0FTXq9V0uD722T52+KfeOUvfpQdDocbhrO9ss
D47lp/sQZzRrdKkUDerTmOZT/xneHrVisxzsOxEHenmDn6wT3PZOnP9KuE6eicU1ZT/1kS3eOFmg
h/vZK79t3EGf5HDbF1BznoaBFOStH+tBcBh7pQJuksKxeqP2tkHnBgBmOt4qWTK4Wu07X/O05ewS
azsy7gU0s3DDPEvfmQFc1s1Q6Grs5vgeZ2+ISoZqX+rR9CQntfUlVvok57dNimA7TJL+1dbBQXb2
mE3qO7PTjOYmpLevukHFJqkuRhclPs2WX5jqzoSMUfys0zZ+C+lFUXA0IYrcZ41B19+0ohmYFylY
tt2NVdH3h6Gmc9Q+jlC43/gkunhZ4PHWve1DpfsiAVhD++FZN5KNE0i+/gySKuSNOQ3J+Iuec5a6
ieiq0myyIS3qTWJGvvU0ES06+7LTi26Tpd3UHQwlM6KbxrQGnAXSfOylB153pJl6pYtjzhKF3x2r
9+OdDAAY7Es71j4HRqZrG3SKSbFz+ji13srxmCBc7/zgSfSSk2wKsy4kHKTkstx2VtTLbIy2U7f9
EAS0RUWGrt/HcRcrd2nvjyE57+hExwbB9XijV1k8uXwMCUZBbZX2JsWrYNzAW4iCX9MoGnvjiCr9
4Ys6ezIFDdRcg7Cx3hSij57aURvk98nUag+jPCQ0cWanKQ7WaqYcbcbMkPItnWHz6bZp5LShAwNY
z1tj0pNo2wS6FHqKnkjRISJNFgcIL2awm6TcVndj0LQQTObP8KkslFrdg3WoxkaOor7YD3lUyAfo
Lq26UWIrKF1q985woDwUjW4QJtNX/AjNbu5ewnly9dLXk22IZc7XTqHx0raG3lG4+A8M6tbWSsXY
FnS3N3ZVU8vms6KUqbwJtEqNoZo46rHU5NA8KnJe57GLuKz+HHNulY1pxEKFCJcozT6vdfnH9avw
7OU1QZRmV3ykynBFl4CF0st9n0h55QkgrH3jFOGNEUrqx6rB0vf6UBdu3ZnBBC8Uz3g6ZS/iPDqP
GIFa15VnFI15E3R9utE6RdteH+UsdJ1DornGhc6ba3dZScsayl40wK68kjzoDkZ7heKQLAfq+R7j
85/XRzufE6QlMExWjniciO/0TSwlx5eTPmo9J+9H/MjM3JWFXO6uj3KOIc/oDh6bqA1nw4clKxER
mdUKPpU3SmnWu4qU0TSoLATiWj9S1NaNbc0OdnWctulPxRln78pY8qERxX1ev8mSOB/2SYlY9iG2
EqN16WLtv7pyAe2DqjRqUpLmmb16uhYYLvgUYrrGi53ONrZp38v3xuAMr2y4jnYLDTr1Ad5w6tOA
1afjqLU2jAUKO+w5EZEWcdClLtTQ6AMVHH03wIPaC7PNxMrGOisR4zoKtV+DqDk3UVrqXJIwGPym
Jycqrc6/tazvkdLTu03USI/jDKpE0JiuWrXSq9VRMDMRwcMqwCIaF6TFfIWMWdVUmOZjVijDQZ+b
1eH49O76FjufHfEwkMBLcmTAzzxd1EqbtHT2SnvUbF/am5Ku3UdUQbdGYev7JFbvkxDLHKfutVdH
lUTiJOX4fRLPEGGeDqy1JQ+h1jiPfcn6Cbhu9zWt6Fai/rNbAR86oA9ypbn53lmPRbK/suxNyXms
Wj9668RWtFf0QvrUBBCgcGeYPlxfzvNrlQMLjM5zMjMnlhpNpeCQBb7Te9y+Mk99FW0j4kc3aIe1
vrEXhiLBo7pE9M89tCy7CsG6BYPceqkxdlt86eIPuGZq90UutSu1yYtDgTDDWqRiiNT/9FtJQTk6
faC3XhWKwdpw3IB0DCFaAiy5Ks399UVcNlPjpQBHpzg3N4oh+dDn3+c3sG8skkZWR6v3Gm601EO6
KdEea0oMHCFtWrtt6pY/dpsZlaW6udbJ5Qdbp2cv7MYisrD/VkJxQ0d0Kia9EoRrWMxZeM+vB2mb
24greW43e/rr2b3UNPDyO8+SlHCj9RHBHmW0N6HqUHIySuSZg7RWYbjw4gBIogJCcg6wps6/1G9r
Emi4fIwUXj2uqTZw6XhjHH3WZGXtzz/1/K6xo2YZ43lGPib4bsbpNHhqS0l4o0n55NGG1Qm37Tjp
YiU0uDDav1Qv1kw3PoMLxzScFLCzyUMgOd6EYQuJ1Q/DN2iBvl/fU+ffbFZKArPO2TKmVIt7zslp
bJuO/uDxcktv8WoUxi2YubrNUltL99jBlOMmifsq2Lx6YIrtoMg84y9+tqffLbEElBOYqh7wQ7EF
UpfcQJH6bSs7uaeUZXLTz0Hw9UHPrj0swAmHcKnkAeG/55//tlmsCVPuvBOjlyWj8xR2k7jPJMPB
ri/s3tRpjKP89QEvfEjASbJargj6vC7dUxW9rUmnMgZk8R+EFeFpgif4B99vwsP1oc4PAs8GOCUf
EqzfWdYpzcxXtMlKR6+W7eBejWJcCNNwrVPCpRXkXUIvjJvpOdSW65pQSGlGT/eD8aNlhPVWKEZy
kNvI37Y4ZK8QwS4sIO0j8RBTOQns1MVz2ExmjY1EJntK4pj0ZC1aolaa2UXVsNY458ICMhQ2N7Of
+swoPN0ctOLp8rAuZU8Tvb/D0ly/0bXo1Ygo6AenDaiSmiF35WJCWpokQYbhtWf0jX4b9874AACy
5vNwYS54/IG3chHDDFpWd/usrilPV4pXW7Al4qQZUJYO6fb6lnvphHYC6DCZGd3FAJaLn+Lh6ZL1
Vigk2/Jlr6NmqG39QoM8l4NWYCKYD/J3abChtDeQkt+OVVA6e6j/tRBALYXk3IyVrMYb1XeGj6M1
jNM3tc8Sa5fJVmtsaA/a216lZnKykU0o03exX1U/LD80m7u8DDv7A4BZIeMtFlKp1IwgiPZj0Emv
bA/Po0v1Ym7TDJuO5VwyJxrc2ZIuKxVPT0PrkdwGX/+4CGdWoqJ8ur6gF07XLHbkCJMXAoUtNsdQ
pVwikax4SS6j21YMSLMu2jrtCFBc1bsqiVRzJRQ83yq8iRSWgZDmHnTLKqndYF82DBl9Y6RYPah2
CI9p0uuVrTL/5qc7BTQbGTXLOMt11cXMYlXpshiTBs8x8+57YtTdno2rPWUTYNA4VOYnnb7et8oo
6ytU1vMbhPwIIimJNj4U3COne7T1NShDAXsUE43iTVKNysc2hrDbjyB/1z/fhaVkKOrAAKnIn5Z0
Rh6cRqpzhvK1pH/Q2Cp3odpat9dHOX+yiQhm3iQBJ8nl0rfKavCspg285oGWVtvM6I19OmT2w6BW
4l0cmslPh97x++uDnk8NR25c1eCwovxEynC6ijgtJ1WeqZpHFcbZmFUcfrSdwHh1QD0zofhKWMJT
Rl92SBuLSB9zWkd5NHUM39CZl6Nu9+aDWVpr3N/zbQHsAumUS5Kgmv99OqF0sJxCogjqOXLwvZqc
5lZui3HfB/VaPe/CLYkbHQIQ6lPYFXJhng4VmKCyeqkZHuz1WKKnMQK/aBdHGD/dKjr9Hreh3heo
j2iqpNyZwTTV29Isc092SrvaqeFQjJ/CcHBwKu30ucI16HJ0I6wuPJZjLMbtWEnlT3o+i/CtBU9E
3KhYbKQ7M5PDAImSTcNnpU1Dx4WzUvrIn5J6XAt15gU7PeEccHR4eMSxBwCbTmeJP3vm93aueVUd
/sqbUttYentb+AiA1LD+NnbB7RhX9DSTVkLYC1tzJuWTyhKSzISw04HNpJ56oGLV05zcfDPpkvQt
MSpl5QC88PAW86PSziOAJwvjLOG6DkeWarIrw0MSZW8AzY3HxDbbrYia5q1i1bUn4+J7GI023wxj
XxxpOxBuc7NZ6xN3vnPntsW86QSVlCOV+X74LYgliWtDbAhsz6LthAtaKW2qocyBvKd499pTPyv/
5sPIAzi7bZ0O1Zi5SH1qaZ4u2eFOo7kFpQTqCddHuTAhKMXkjABYNOxYcm/HKS4KyU4MQiKA49QI
xaFTJzpiB+yd60OdP0PWXMUncJ1xubN6NOZusdMWteEpwpK2o2ibD6YSdxtR2aCAih2gCByUMdoO
WlKsyDnO9yljU8nj4ma3AsueLmafyEUoq4wdhaGzneggQbKjhtvrM7y4mPQzQHhL3Q6v6tNRrC6h
Y03dGV44Fe1B0LT3TUAitqcZ/VoucH7imZA1E8HnVg0wx06HKitpoKWqbHgjlEy8Q3kjnpwwrT8F
bNttrGnpz6SK2s8+SJtwhTCdNQfTS5OdG/Sya6iNnr0XeqgHHXvH8AqUDu8GKege8FoUn8zUWEPM
Lpx/nlzM+tigMLHPepXklY5Vha+aHoY+nXXjT51kuXFpOqgjrSiyNrkT9B/zOqxSgtch6Q6yU4fl
g1kpdJwqIWRlKxnfpfUnYOYVI4OfwaHT9dfj0cIBtDI9XdQjOHuSUqsc3xd1udNz03BrX/leO2Kv
5MmrjX7hyiODgjaiAEPBzD8deqLlST93qPEIne1NF8o+jHRRHcKqaVdmeekbz74rvKEsPyqA06Fq
CieAlIHlddmgunCaaJrSmHiUxL7+dP3snNO0mBbGNWwoIhDQnsVYTU9P9lL0Fvup6aQtyrj+OUpK
XBpTKZ3e9ko9jq41tYk39nE4bFHZ+vG+yZv2qY5SczhosRqsISXzoKcPz5zSE3iBIgAhLnlUXSaa
uswD2+vlSn/Mu7R7GGCTvb8+9wujkONg4Igf6twiavFFzVAUaEhax7P6doBzktX5184wx5UL+MLX
nHUMCKHIsvlYC9qRmQdWO0mpzYuSxtCOxvGpN5R+rwSmvjKjOeBYrBvX4LxkxMgYKS/eSSvSJ6vt
ZNtL7Kb70BmBfw+9jpqnlciurPvtx1evIEY20IGRj0DJ0Bc3byblpQqmZXum5Sdu0SQI9exmrSH6
pQV8KeYBpc/v8mIB267WhGPHjhenWbvz7bbdKLmVYsgrr7W3urAlXhRrkIJma7Gl56phCEtYZeJ4
9VCO274pig2Od2s2A5dGmbstwONj1fDCOj3fQVUNQwv64xkNvU8azPW2ETDPzas/DvUO7K5njix1
iMVdOShBRuUyFkdeReOQ5X3rypq/Jm65MBfIVOwC9tvs67mYi4mfMDYbWEIVvZZs2tCKb2NuyDVM
7CyK4Zy+mPxSNiY4WzZItaNesVJa6h711G6n7cilNX1Q4joDF2sGyaaVFL3Ptui1C2VT1qqMttds
YHYng63Xb3ExV4cnmmbCWAAYqJINwTndt2ebCSlyDa65L6GM6Ypb0sPW2dLuyeF/x20m3SQ+YNWD
bfc5LAjZyqirhIaRfqgwMjk23C0hDXfNRnadtseGC3eFMfme07GzesgtLBVcRYjkaRpCg15BUtcU
kUsdyqfzUonBzH1R+RBpNCGFOCzQz9NxY9WIfvQx/UWfwsho8ptKzVVjp+Ns1N8PeFpZrqyAFH/p
Kzmc8KxSRvNe0kPF8kInycvbkEYKPjKUHmepTB0dSndTPY0u3TC6wpWwKI2rrYAvqH9XGnrxPL9y
4xEaITikREoRESXEIi3qtAomNvmZp6pps29qxBapgDX9ylEsCMwvMD5X67mLV0eggSfJaHstYcbW
1FKxbVLM6q+PcnajzqMgH0KHN4dBy4CvliRFRXhle3beRkeTpkhu2gn9PtGGYef3Sf35+nhnx2l2
9jeo8wLfsIjLx8LRSyfnp4oXtWG+L1WMcYNKN149q1nVSCgLugGAbi4OrYE0RMbeQvUqYVXb3IqK
Pbo36d4oBunWUMs1r4bzVSRTnT0h4GArPO3z6f49f4tkqTWrWvPo8qQf6bLnBG4AI/yj8DVJuHJL
2+jr6zjP4OQlBHSDGj17J8x03yUENtZOU8RaR6BYpam1NayifNb7MSgOZsYlfygNaTD2tHYYzBVA
58VUcDE04h94s7CnZwB/8ShC9Js73zmOl9ZDOz4Wg5P8iK0s/lxZfSz2Vqy2X2lqRL0wiQcx4CPp
4OHSOn77XDRpLd06CQ2qXM1MJGfLnrSh9GnwPT4Epl2rB9LSatqGoW4h1SyHpviiWanArq6NRmNT
xFUb7nIwpWrbhkbevHN80/zlq531CQmr1rnhiA+iK0MS/NbVFIj31xf+5TVeTB+6InU1VCEkfUu/
ZUVSxtbEesTDN6BwS6p6XuT0hu5Go2N817rxY2Z32xH3/h9V3tVf9Mos1l6L5cefYUIiR1Al6OTE
j6fbrQrgWmHv4HhSFIeHvqmUiuq0KuLN2MTxCth69jLZxFugg7MJ/ay3Xnxuv9earK5qx3MELMOe
1MxFI/vVHFLdzaTykGXqW2Hz1Fxf57OLwgYOgQsEHkpyb57NsbJS2YjD6NiHefu5l/LExc1Y/Xh9
lLPQax4FzYQC9YiLfAnvGuVEW684i451J8UHK1XkN9kwxXsgrrX86uyOIHFnIKACIAPgtOUd4fR1
is0awEvi0E3CHL4MsbA2PpL8pu2ClfvhfGKoXGdwixdExXRhMZoIsiEXRSGOVd8VGxAEKs1JoT0q
afvqloTAH/CzAciZFKiSerob02HAJY8eFsdoyCnylFW67xJMY65/qfP9wCwwUQScAI0kazwdRQKs
y9Ws5I2q/GRD3BHc5pFwDtdHubBsc8bE40EdG7h6ATyWgZVbcR/ELFusiW2RO8VXe0LO60Z1Fsjb
66OdXeIUTXgDmZGFRzAVjdM5GX7Ym2nPuysbYnKNFGc1p5R+VEV3L0VdfoCGuea7eGGCvFFQtbGl
md/GxZAtd4U5xU18hOZe3PpGQ+lrbKSE09X43Zfr87vwzZy5esJDPCsRX8jjvz2LgTUIXRYFplF5
LR4czKnfR3qa714/CsVXlfd3dnFZriIYSSA1kpUeJ2WCJpdK0g53jnzlW12ay1x+xbeSYwUmffqt
AhEpGcYF6VFtbX+PPsX8JgIj+vraueANo0OTmo3IgYIXo0hOEYvI8FmxQodLjCGeK7pyrRHm+ZXO
KAYfBbEYdpbLEztZ8qTmdZYd80SbDimqrp0zxtMew6nmVpfUwS3xD79vytRco8Gcb3lt9iPgQiIj
mQUdp8vo90oB6ThIj7lidf2TWqVm9Ig2Rh2OFalk9n5Ui/a7WfhG9Gqj95eODBouKlQNQbjmX+23
3VgXSa1EfZ0fk8Ds7U1eODSio8nu648Y1XOKQgQtfEEMjE7HScLRtyZb5Ee/w68Fin26MVLMz5zE
tF59Kc6WC7xfvFz4ti6jQC1Kc2jbTX7Miqndg46Yxzxq8pWI7xwnnZ0dkEhhdUNcAc/mdEZhHWmt
JCX5sYvi/saM9XgfWJJ/IBcLd2pfmNs0hZcKPm5vBhpP7Tq71x8z7ryV6/n8DUW1z1Gnrj1XMJa7
Z8SfFZzSyo8FrXYOfZmZbtoH2U6TKn+rxNTRXn0c8e7iE4JGI9Ve4vup0I2hqKLiWFZdvoV8+Daj
98X/w6TIaXmvZ0eQszpspiZ6YqdtcUQRIzaT5kSbzPGRlKp+sUsnub65PqkLRxCVILxi8gc4jstk
hZxiqsbKKo6cFG3D66TtQqrbeyeB5GhPIAvwVMW364OeX5/YRxD+kCNBvgDEO91CXNs+JouzOZGv
OhsfM0xjoxJa2itf7MIOAdkCwUbERYemJd1CgTY8GKNcHvMmk3+FZpY/pbGZfaxp8LdTi/DV1FSU
YkiceEohNOGbtwhLbLXqDa23iyN0de1uttTeJ/1gb2VzDYs8Kw0wEtcKcCS3FwHrIg6vqhLep2Bm
oDDarhZJ2W1IQ1AnlWqMj0mYpPIHc0S47XRBc8uuzT9f/4YXNg5gMiIvqGhcoEtYr27VspumqD5y
xeXajuu6Unea0rfpnZMrRXmLtYH0lOWyka/k8y/y5ZOka6bOUCDl7ZgjwKWDehCEEZyg1jgmJX00
LN4no8BEFfODQtzh/1mGt04BMepNgMF59auwhsk6yH0a1e8ya0J25sa5OZm/FLPOy3s6tDvjoRnU
sp41PXJ2e32hlpsQaQBbgW808yvm3Ol0s7c90oNuUpJjZ2X1tpviOyH5x0wXn6gdvxYnmgeDgAOI
M6dpZz6rqpK3ijVF2THIa4WOr0lHD1b5tdkLo2DdzCU1U5lIlRZTqpNCbdKsqY50LzQ3hiE5B7ba
B8Mp8g1MiWblyVlu9nk4GHsk2CQW1OjmFf7trS50mJu2PdbHsJCsQ6PzxCROp+xQVHWb3h6SQz32
9q6qTLFRxzJYuUWWtxXDo2cjRiI64hlfmt50XanEU100x6DzfeBWBA+VL3f769vkfBTO8YvTA7ci
V/Li7jBr7H+1SbRHXGrshxKxWHozpGW/FiC/lEV+Pz0qUncaRNDzYi6pmsswwawTKXPatj+C29BF
R9WiwT7UziTf4Tc7ZfvEnqIvuiGVytugwnBi2iJfwj4WZkCDV5Itt3UJtKAi8U0KEb6POk2eDuja
omFjdz0WM2OH2wwSSyeK3DY27ekg/NT8Hlty+j70AQ3ctAoiOi3bwvk84gWLzEeWPmhmbUavjImY
LKgBaS+Erbnv4KKaosVI/YYyG465I31VOz04BHlkrpzwM7nSPIrNLYiFAENxzE83qFYK1U7DYgQy
7RRlVw1Go7slpLdxO0kZrk/OMABXSUPj4NYrBpEdE43Tf4gMYdd7+lxHGLJUoHzugLeNtKXQpPWv
zIzm3gvsZI4thV1AlEWyV5R2Dxo3FcfOsYm1U8V6lNKWwv3LPv6PH8N/iuecJACyfVb/8+/884+8
GFE+BM3iH//5EIJm1fmv5u/zH/uff+30D/3TK56zd031/Nw8fCuW/+bJH+Tv/2v87bfm28k/7LIm
bMa37XM1Pj3XbdK8DMJvOv+b/9sf/u355W95PxbP//jj28+UXgJh3VThj+aPv350+/Mff1AqmQ/T
f/w+wl8/fvyW8ic/jTl/VFz4M8/f6uYff0gQB/+k2MYVhiaQAvR8cfbP//qRovAjjj1oAwdzzluz
HNHhP/7QjT8Js7nOMc4m5YSa9Mff6rx9+ZH8J6AtKpgXF1GEI+of//3LnXyof3+4v2W4Mudh1tT8
xezSf18M2MIht8MaD59GMpaZ/X26i/22V0LDL/tHNHWiRqGdfP9tNf4a8PcBTkOG8wEWx6SCc5MW
AwPYbPfATt3W+RZ2j6GzCdKf14d60TWcTGYuQGNFMNsJG+SYi4M/KrWS0L5AeYiMZJSjwkXQTFl3
dOE+xqXxtY4GYf8Ict9u5INcqLVEu1UKOWF2xxNbivRnXua2JTzR6gE8LTwBhXwYafT8HGKJEqZv
2kqvJf1epv3VbVI7kV+9t9Es35u6lPvvx7LZR2po3NVNpByjMsfva4z8klbQasahs+nL0rhqZ0p9
7fZ4zzVbI0lpWv4O7zbRVRtTzzor3/JLpI0bmqNau1mr3qGjDz+MqHTvE79src1E/a3fp12YaOm9
1RjR1hjM6dFWYqP/KuVc8FhHpqFrN2qF5hkAmcq8VUz3UYPw+l0vU4kjZeqE70jFpokjWiIcrIQO
QofX3wvv85T/LI/6yRXxv7s6Ds/5fOTq5V/1/+/W+JG3BDzcQQKt/e83AKfs/35j/J9EPFch2dO/
LqD5luHf/9dtwYUwQ+y4DlJamIMtjtNfl4X9J3xIGOGA8GTAgNb86K/bQrP+pGiMXTcHGMMcbvz/
uS0U+08AOET5QD0znYjy3ituC/KMk/sCshR6APIPqj4IGu0z4zweBr9K4/Aux+NexO8rudb1h04e
jLhT3GFU+yHc2oWvVKlLKR609iCcKR42Yp6u5LiFg6CMni/OKH9Jx15oTeumZtGiLZhJEOnnXDSD
Y+FjG5LDUcTh/6u+RVj1yG8tS8hK4KbtGPYqvkNO2WVfgipxgtgdwKx69BCBEegfrDDprW0Cp3J4
p9UZ/Y76tDU67A96o9vZk2MNbmHj7dYEKr1AIgXHof2Yy9M76OOxttWcQDya8dxyStGRyyO7081p
09GK/KfQ7KQ85FEkB7d6FEjFG8zuZHPT6Wqeu1MdGdIWA2UpvLFsPJLc0lG65mHMQE+k/+LuvJYj
V650/SrzArkPvLk8AMqw6D3ZNwiym4RLuIRNPP35StoyWzPShC4mYuLcSZtNslgoINf6bew4LMAM
WuParaS55mrzjr41eeWL01q9MRAR7i/mo+j0eTyr8OVc91O9PMmwC4ejI8YqvKN2OzR2+UhIQsRV
94z9Mk5ec6wDfBNVMY/VHu8Jr0XmJvJHC2Aoi/qxlnUytSzokZPr7rh2NGzSKlBvTdS1qjcPpnYC
8G7fbuaDYw+edx5dhFfvCVlhxNmPqhqUGQ095/G0q6EFs+3U05mZdggUOsc4SbdYLwJPoDFQlqk+
q4qmm7iv/aGmKgTqw0CrbBX0Ne1t6WVaJqSrmYraMhLFJRb2zGnWR40CIburFV/bp5lw1sin+rGx
Ipc0DD5c2DbqGyMs2iwaO2XxHBShJg1/qqqujmxzMsSxTme/ixpUVQQxWMJrokUEZG/Vpt0TNesZ
fbWvvNXfdiHx+VWMQyick41SrOWU4U666YljFfifVqc6zPyc9Ugemhvcm3W46Z2U0iS1G1y2j4cZ
KSM0Ze2acWjp5tnztHef0fTw3lUhsQ85ErBnbzNW0i0qMJdNyKCP6qwdrzCvq2udgy5EPgCMj/XY
0YzPbocEeWMJDiNTVs3LGMy5c2HkXfbt517ZHLRJHSILCeD6VVpaxEjIcl3bxMgH6R29gOSTJE/r
MEyG1hO3HiomN1pKcjhiWlXD5uR2Mn9by26xdmNRkxsNJRJMsXLawiSYYhnSvVGvw89qczOT80a0
FR/XWtyZnTs2cWZlE2URDbzufi0REMT4WbwfZlhPA8RWhh049JamiTJhQ2AEQdrPkVu6XDM/KyYj
Curcy2PoG4fXBZKoIjpYvY+B3/k2r7X4ptQOpzROraxIgCNp6svx2ss4G8eF8LghENme7NjyISQY
ZUqqoGjtqxYi6l2q3jdhUbZxiY21KLKd3TFzCGQlfVI1MKd7QVGzE7Vpqw6ECabtjhYH+eK21J/H
iFKaIuZu3S4bb+g/yqC3sKYRmR7ykVK8v9myo4XRmU8V2ZoG7UUOVR8RhlGv33vWWk5kp4cr2kmW
nOAjD+Y6PIlhq2dcVOfaJRk53GvLblEE0TxNc1viLemWQd4H2nXHOar8tEEoHc4jTIkK5JR+LDMt
iWmcpaMAosOlnue/0G+tATcWIps4H4DWsiTE/b25t0FeVKvDbKEM+5hNsLavg8yD5hgSfOtEohoH
hbBWK3eXp3NaXKJ+bKsfeVUGto66tRv7xyq3fZmouZTnR64z93WGAqnh6c3zItiIEF5Dq62TdTjX
iJxqfolsEx+fwJTH/sDze4fnQ/injmaU7iWFjXcOVIrl4U1hNmOdzNboVjoq8q7VbzUYWnMfpKz4
kTmGFUoukQZOd7Fa5ui/+oU1Wsfzo7dOd1MgCgpdytkPsl+14NYiBWg7i5x0PQsvElAJ9j5XkDW7
InAqPy67UlWJTeoaxWlL33YXY9MEH2QsWu/zYgnxOM8u0cOhOTn3TuqxJ+u1Nj/yTVRBsi1dVeym
mbrAnV2ZVv5mwhIPe72kxKYs1iJJJxIGjRX55C7yBhucXg4oBCbnKQwmFZyFu94aLc6SPXrWZD5J
w9RrVIJugJZPa46wsCr8MvYD9kfEUXZG+Mrop1cyXRciY0uB9Mcxu5rjpLOWOTIat+u5Ic9NjMrp
q/vOsfL6YKtteZ5bN1f7cHVAxKqSfNtoW2ZusCnoi3RnkXg9JKQF0SIeK+X7KMqY/+2LVLahwwdJ
Gd0cjWlnvqdKNsGxnIUrDlnP3RPLQvYK3CUjoXcdKwSRcmpSeEuP7E+EAXXa7qdUAEXmDYhCRG6O
fMglEq/EdQq1J117zQ6L5OiI+0ZlGWHtTt9f+FVrPrmwD05i9sL2rs3BmZzInLvAPti23L6RxPVe
5KbK/MHnGPN7MBRWhp85yzNars1liwq/TstTuPTd9WJK/Szk2lZ7yftY3WgqudwdgZBhTs9SkZvD
Ls8d3mvDKGR42moV7LO+b5uDVZRK8wSUZFCt2ZnufmxQq1V83nJD3Tbe6JBYRHwfl8WY58fSwynC
498xv6egRKxdCLnYCeGJg6anpVtRhSBBupPlTL0OITpute/XbH7S9ZDZidMUzeNcKu9H3psqjXqX
mIOYUM61ivKt4Rr5a2emuwz/qXWebgj2oeXDeAD7rMaItO2a51ug1s/NSptgT7eafW+u3WSfpq4J
2p3JVOXtZmvwh0vmqlXdhjhKBpVY22w6pz4ETf3AXTAM1W4MzDRIo7KEkn5ey0WVh8ps059bK8Bz
jWLInkZyV8zLzN+K5macu376iTF0+XZosMjiObcorZKyEjmh8Z47R5PTj11kMMiEcen27hEpudsd
hlqNHt1FtGBRpVub8j51dCWOxC4W/j6YWya/jRA7POOZXc/7AUDdjzzSePdUNfdDkha1lXAPq4pE
gmY16GvWhU8YlOxkVEGoU64ZeNmHWc9GmzQVrVLHTLXCvxhDp3rvrE2PmI87vwMT0aN6FLkY1MG0
W/UdYj1Ca99YaRoVy6SNU7WAqe672mr8OC/U4u3YBzwd63CQ5YmySc1K26xhHY22Ntu7rUQxviuE
UO7bOeNJ3iECKKdHt2R6LopoqdVcEaAtKBEKetCpQHXtOh28lj9j4N6lipHErGg0clJgqxhHuz1c
pcBn36SVGDrKSsMn6lubpeRsVtYWib4diUszNhtgPCPvS5S+n0ZmsGqKxsKWf7JIjsRTThiTzYRe
FvKoBs+55oSlMI7JR6aR2Lz8dZNVdc90lY6c1fZkRmmWBsaFzScLvAqtPGISqMj3AHhWxavbWsB+
LMTM4CHTM3EVXfBBo449RkE7Om1sZq2gSFHXYo444JZrf54VhquBhIUUrvCDqUWv+yLPYYQ27fQ/
fCCoJ7/fKlJFCMu7J3DaWnFdpQ0ZW2aNk06V7fbOE5FasTnMjXpX+irdp7PgJK5t3te9XeT+W4E/
Z+LB5DjlOdYF4dJkG+W3vaISPXRzPdRRWzrqZV3JfIzXol3Pqr26shALquI7D5kU9lNvcyqdGzqC
IwWDXZZs5BB8QnQtXRRMqe5jlTX6sa3bquFhPdm/fGn5LECkGdGg6XUKIVyb0bhl+AXnO/kv9ADn
ubcdM6SWrP2NM8tDZaCY4wyp1JtG6NLEhtV6QySoPEd2nPfOx1isxleZppIgvMKnQK2UJWOqI+Zp
imTrzSTvs2j8ns3zO7r2B9Dor7Dd/1fo3j/d0/EQnL02/2pbvwUTbOf/eGRkaseP5j/+z9/+58Ug
Pxowqr/t8X/9eb9v8473WwjmB0bHtkwSI+DXn7d5MPjfXPTDqC/8s8rojO/9BfqzfyNilzUep9cZ
ATgzH3+B/uzfcJITSoMMhQR2l4isf2OZ/3Pf9d/wMnS4sLCg14ANmFjPltk/gn+exaGfNcX2DO7/
6miApry5L5X5U563xdK1L80AOWdoX1pV6u8G2X45Wj+mQfsy2e41eYFFXA7W1Syu2eoecE/tM1o8
lmY5uLJ4gY334r5by72Xlkc6iNfdjGo8HtrsYgr1o1bVfbg0L33gXfi9/kHazWUTAKMVZQMoIMDt
No7I0B2isG2/6MBtOJx4wrtj+MRq8FiLfkdR9HEGUI/anu10bGH4iBiYRvtqtfwLOjGeWl884W+9
TespaoLiyAJ7ZIY8qrV+r+vys2nDJl7tNo1AA4q4rtovRbtP1E3eFI2LM0VOo1DQFz54RGqdllmO
YAH6R9sUfM9avQsb9ZQq6y7JdPGZmesjrpw+UibVeO5gJ8s8lxExti8BNYb8XIwy/NfBZbKmNONB
DOJIjOJ+qf2XwVyzmIhxZ8cYu6eCkBpEfhTyS/s8QD4SY83TfrNOoU6/raV9kCbviph5eoch7+06
63pXWxyAQWvsic/hNStyEqsKAof49xlJWX1vARpGPavwqvsXvhePWeAftefzY1sbNmjg7x35z4Hj
3+S4k3YpTuU4KFl466DHPsVLD0UvOfNrGfkI96M1s3LaDbgS29C/lNn2utjpThusn9K4lGXaRs3W
P8Df/XRbHAIBEyrWNtONEJc+mJP3ZITTjXCfEDF/DV2APq14b8zKjIeh+WI6k8C4+zJ0iaAL6i9m
tiwBFSPakodqJBmwYovjP+6GMjyupX4NS/tKl+sPdyIVkpQHecafXFt8T/mAcGV7ZPlso0EPXSIH
UexcHQKxNGnU9TJI3FTs3LJ/6E1xNGfjdZb9S2W6F67fvkhjvMeuf62t5sFsgyJe2vol3fSjFcos
EWJ7LCQheVlr4wgdGYkAgSM4ajz2+Tyz+bhvcwC5xohBwSS/J3euCHTcqB9tuqQv1RdrxilU1qXI
q/s5PKd1OrFv5xgUrdPUq685qI5VQJdLWV+bxfkSpME9p1oTBbPa+UO6E8HsMnqOh9nvD15vXuXj
MsfTlN7aZTjQkV2+i3I88PIi5BLfljkcZkscjVIeQcZBRMr3tDN+LKRHBot1hQXhnqVFxizhdiSm
8KlfnJ9hZ/4cQ/cCVfefXtriBk+NwfaeOydf+hc4gIvYWcwrJ8w/teE+obC51DPbzLY4J2lUx9Du
HoZqfTR66iphP3XAp0I4+SfI2oNhrT/aJfieG3G79PYJyv2y1NuPsvUuKlf/WJr6a+2sywVQ7b/h
EP/BNfj7s5ESMQILOCH+kyGbGbtws2XdnpugMpK0796ACTvaO8sElebPZW2uSt/bb2lzlY3DW1nP
Sbv8m+Fgf34VRDOAt5o+fPQ/ku41tt++V8rgVdTdzs5SwaroHvtZ7DJLXuGFeSy7+kdtZpedTk+t
su+trPgem99Lvf4HZoB/Cub/L8Tp/+XJ/3+brJV/gOn5538+2C0oPRS7Z9nPGZBHqPDXg938DWkE
OnIUeX8qXeIrvx/swvkNChblLRU3ITQ8aW9/PdkFOD2GIgPPLyEx5y/Z/87R/ide928nO1wU7Z0h
/CGvEeYKFeIfT/Y2N0bUHP6eCEyoLiW3kGdE3U3FJA+BTds2CKn7qNFEuUm5buPFKkJXxFYf6l+Z
8PwpbuDqPnpN6lE0cYO+qS1fbrU7ix9jAdSdWEu+vKrS750Ytmu5cQjoCy5p1MUp7YSAPZFZK/Fz
drDnc1QQSx9NdUN9bS8IuuK01NxNsprCx9JdJxXBYBtoCZxWn8WDuJUOBE9k4atRiMYnCBkwpXXP
dkinytPvrDKyOqkoNNQ7U05LGBsDE4fWkG5sXgW/wS+68skHy/TjULhum7TAtka0kpZaJrMyVvIA
3CpwYrjbluOy6xGWFI05vjgLdP2JxmnuomHw8QH0WUvJduSvy5Jdi0rJg280c7smiw46JMeLsMpi
V3d22Xz/3bD5X9Cnf+RbuJCkV51NRVA7CK8IWP/jhVxoLrS0510URuPTmuwvr2lKCcN/o646s7x/
/3EhnQVTwrlhENULYiI+tH8vtgllgwHBMm+XGYN/gna6r4+qnYac0Worirt//Td5zpmI/bvfRx/b
WVSDNhaz8Dmn/h+UbOdQizQtUPmejYoJfazyrQn9+qMIw6E9boVocwRljdVzlHlWA2J/bl0hTUot
1B8W3WWbrXYTbWO+vJcqcIDeuGj98AU1EZjtW5ZpcsA7ZiOqEKeWMY4AZgP4UafBJTv6uIAmsHRG
lkcjWJStobIpdbEleCTO1ZOt1obFt5Z5GYExddehicL8zh7N9jVwNOW7wTzaS7IhEdltW+aYsRT9
GmIuX+iTywDagyd8M53PROQQ2rL5HP97I8Dsds5u3CIwVtUdpSJW+uQX3tzRBF4TGu6W7fTLqNld
NZ+tKnZVUG5Ro505Pw7wTEf6DqFv+sIVwcFFQ/k1km9xWtxuyZOlmkihLitImXDc9cO6rTqxmMC7
eYpbS5dNXEIK3SpfiyJSm7UOHCdb/Vn12+ZEhGwWdTSsWDgTx+5W/xAatXu3Ns0QngqvsJeIsnSz
BQqrqs8xm7Nmz85JcMpm+RySnGBpH7tOW/dRijbnw8wzvcQTjZxEPAtVONFA7ne9l5QGWQ/bBm0Z
BzL3F96OdroZ7Hpwr7yxnofYmJf0NLhpRiMHqtTwUlkysOItdKbX3A6xmZ8FrA0wD6/z5JBRVsYu
d//VtrDAX5RKTE8KQiqLRIa+bA+qYb9u4GABAcaT0LFVBt64y+vBb+PKqUn4LvOgUuSf98t4Ghlc
6shzw/Wxy1KrAKaiag0b32g4kbabYD2splNAXsxlOsR90C9Af0pn/sluKv+qHWXdJLlt4zbMIdjz
hHTbgvbznozw2MdIwua09Eazm8zSANaFd3mpIJS+lkxXX7mDBTiaBYIQ7sbN608dbtgL1hJC1Kpg
QAzHo48sQNQlV0FYzHSdU5sWD5t7Y5VgB6eONFZzH1A6d9p6koXiQW/uqx1s6zNUWHeqjWXcdeu4
fK0QkK8F76KV+A6a0Rg0t2iTbAHEiuRG2HLcsUfCTVoz4r+g0kEM5N00u6XRJeENE+xUMlpucDua
m/PT4z1+Jb8mcy+DLgyL2FJmFcRaUwl42DKVi8jtp3PvVZFxNaRVBH5iFK2CXbGa5VHTEjTtOxuK
KCINo5hiapeaJMXsq2IZ6IJshsUPLsgd678lDxiWwrZZzKQfXfW8BWI1d41tqSczr9YvdyLSIlqQ
mRE9b4rsELq+coHuavnFVaz8JNUZaowQ0JJJV8+tk/TaS+9bmdvlsdy6mU2n3sQQt1quW5R5xagY
4dvgM7AmeS20Xs3LaeuC75UlmzyHrPvKtxZHhSAeqkkM0n4F95YitemcF7LFmI+q53yb1DWajPV7
qnnoQWDX6VtXz0yyfDyKgATGjsfUZi7WY+gM3YPuNP+Mm4iIYmuiPTLRReffZgaa8URmi/L3cvRF
sw8082mTOd2rnVc6j0Z/G8H6hSUJqAlsaDF3Tvn8bcjXjoMNDryHlwof0qAx6qihEZQ3bF7JXZXa
MfqkSYmcTTkeK5gjJ/3yNhfJHuYHy6MrioLJ2JFzcDVadhtMP5uVSLiY9tCS2G4+rvwbbG/BFdhw
e28MK9GB2NJ7dQxRK082CTKbQzliC8q+XabWdmZMp/FMpRuumE/9ZLKkSXgrkZCT7ZKcV8++Hzl1
6F9WUm8C5lB195buFhyiPAbmJGis4nbz3aWLvVZk12tZZP6uI5T1R5UZdXAUWjZfhQe8v/eyXD+r
XqRUQgR42GLA2OKI33Fo8KdSZZC0WWkF6tAMdncT6pmaMYDoAgZEaW0eZIW7Cfy/9TqwVWaBJM2r
NkuWtIB2n/LAeFmG0fxSaR/8cutzmu2os/wWT5h4W+eSndlJRfFdZtpm//NkP52oJwhdOLTeQdkd
DDW3UDC5U1y3+fTdIAN2Erz0U7sPagfuy9HQnpFMrbXfSacfJiTARd9E85ZuyIzWfi2hkXGDRXPq
pRrANOTpX+iteYJRxmxWhs471qzxFvjXf21ZN342aZr2Ea0ZHVOPvQWa+xTehUXZXMbYVMZM0j9S
dB0FvO8Dbry0fC19IZzYCzO3SJx5XtoYsDU1ImhCF6DGcezP3KstmHxLL4xwGmVpL4wRZCZvIZXl
yIzl5KVDpHrdutTAj8XjyOddxal2q3tVWTz3O2mkt4gq5ZKEIwVbkShWYSY5IPF7l82US0xiy9sE
em7LE4cenJO7cnchFc+dLOEQrO6Wcpg4dHSIXbGo8vHO3JgloU9N+bO2m444N8akb+zEzVuFTOoX
O6CkmqTMgrdgnrj4ZiMM78yxU/5m+a33S+YuCEtAqpsTIexqrB3eZ+9pU9L7GOFg3+uRmw6sY4RL
MkBjxr1rICKJLPLk1xi2wLCjAmAwT2YUB291k3pviI82PNx5FfrEYcqqX+VltSzd0kYQ23DyLvzG
d23qM3HtDNbNyl32o0XE8dP1l/HMwIl0jnxvy7OkrO2+Iveh8uerLkDuxZm+5OpuCMIS0n0bUYIU
VYlIYkM+4Cz9BDM3500Vr/0sh72fTpXchVUwk0md4veGPCafIE5pdkFn0hFvfOXaZ9m9P0oxXobo
p7tXndmpE6+iEPMDNtGQWK5laR5dYVMittBV0h+V2EgIiRrHWhXbRrulzhrPrjOac9x5yjU/m7TP
gNAwOGu3iQkegRmh0oRijOlQUSmn+2hCuuR0vAxkKa8VHU7y1LsdKcic6JS/5VGTLe6yn5qZdSGq
K7UVnwX5os5RZ0QdxG2bpu6V7MicWZj5LB+KmRHnbMTzCH6jyuMswY9t6bo5KD8kSbnENVOrsGNP
Fpa409u0VVfBRF5IFq/GsOW/LOVKsa8bp/TvKgV79ws9GX9PkDbY23dS82S8MILZCJvIBEk0pnhb
Gor4SG1ri32XWqpL2n7lr3CLQLPKIPDR/mHwp754Rr+duzIp+6CcXjYCQ9pnyPfa2suhooNxKmvE
klFlb4W3ZxSx4MDCoewnfKYqsO6LHAebT86Vq7yHYmP5yGLy/5m9kYr4nKIUMHDUrdVW5WRqpF47
PGuioEJEL7ln8HzMxObvYP6c4Vrkbd5cNbikluvB7/0R/FQERNADkLL4XqSOIoR36h34rJr86OW+
6+bUerRA+rxrsDwKaLSt55dQnPl8kxwoVIx0AF8RS7LVsZmWjv265Kv+HpAM1bFRqfksm+kteWwy
e3kbzI4OGFRh82XvaXoMhypdGE8oFvgJ2z+IJ8FsvUZNaWwefqe6NBnwRiu7Kj1/MHhQ6s0g76ta
DrWJxDTuwL3e8s3q+kQNk2Mee6IAt13Qbm53Ebp5aJ3Mpc+NuIcURENi8+bz+Uo9nlGjP7C0UjFd
RFu9ttNtP0o7343IIKod9YTdmhS1cLpTSapHsStDpD00pHDyQm+H5TmpST0YLpHhRz24tbVzUoPR
XptyvFuJ8Fqs9rIER3M4uv2UPwR3NGvC4jAG92le2wnMtXxYUID9tMrQ/rWx92ZvwuiLN0mF3z16
77QCoZxhkT17UCtE4rr8sozZKu/S1uGB7Vo5yDMf8Unzp7dovjx0qBF06/Cl+EjkVHSsxTFQ24Zm
haw9lglDSzbvwFXrxUwo1PPq2OOLyymIOGPrG0jzufB82KthuQ/aFpjZWXHcHvLBlkEs2HahR1E3
3Jqlj/TCCLPsyVBe/b4xLsFucUKIBN0SZrU+Fzm3UJ5tn5tP0xK6lVz2lCCl4AgoEgvngpSZ4Gef
+tl96hVrmpTdhuKEnNOavYy8Ug6lsoYmrWxzHfd/WnL/BwCz/6WS+H9Kmp0rXv+5ujVqx2H5aP6A
m52/43fgLPyN5AP4rRDhNaP2Wan6OyMWnmXt2DU8GLFz9jRf+QtwZvq/kflDOLkPhYYn5xxD+jsl
JiwoNmqbcDHiS3Lh1MJ/BzgjuvEMjf0NmyDMB7wVTs5y6R10eZn/iLgEYwZjQrCHq7Z1TpSthuoT
HN6vIkdSJRQ7XpUhV00J1LkV2mi9MIKiCqa7BVa9SNxeaDNpzayUScabYFxzpyPaCrMlS/czsAiq
q9qS0xVTQRWejHGQAWzIPIzP/koz2AXuzOy1mMx1OHoIFdLrcMnkh7FsEDbNnJshuvY5+LBt2Kso
D6e7lASoD7/kAVOlQ/VW+C2D7eLlxDvl1TusAGsIlvLPMFwY+1eWC47/8obNuHhLsetGvjkayMVC
+1U0rvxRDLLZOfBkd0oWTYwxdtw5xsrw5WhoC1uV+R2rEmSZ5pKicfeIK+WqUQVlAC1E0yScJ2vt
+ltVn2OgZN9m9xPa+8s6LNzDRuPXjd+0M/tqCf9QTgPHSD6TTbGMwxyjgvJ+Gf3wjijejEHaxihd
lHk3ZIvfRjR7tfvWwVit05I9wZn69cCGU8/x2KfmyXAnOPbOawNy0tPi02wMoBxfPrldk180ZEo+
URgMiyiwIh1tDxOZ5rh4LmaD71P1UO7cIP1WQfdeq4pAFTAdJATldBowncaLXueImjn3gjZ0eQAc
qp49e9mLpU1ojmaVxNDFRoXcN8lJ4tm3SBgukRIjz7JrkRCINTxXI9HjeWpeF231XNhuxVIQqDCx
1iLjJFfpJXMlA3ubzvUvNeeUjYHhHk27XotIoOW79haxMnR5qo390ie7gdfGoWiSNDMM83oafK7W
Ks+wDjb3/GJKlYiYYMRj6M15HA5nrZVTVruu8dpDmOcbD1RYQ/Qu7imV1og8bdaUhTHHzkXI7xtu
vIz9d7KRPq0Vum6/My8GW1NBMtvXjdpE4lWhvgp778btyRAz0BZGpdQCdaKyDqO0suvUWrqnpvTr
m7Qdy1/U1XpjpIepvpBjMR9WWyMbdPL+hdhR42Fr+i7uwyD/OdAcnAybXRI207pIf4zypvcIGNLC
Ahpai7vCDoaLgbmNnM6tPzW6KvYEI11tVU3nbkZFIJhKaYDNcXAhmUWBVlkdF6HmkAsshBalq6ed
p0jCzVl8nvChmg+9WKxDWWY9wjD9bBVhFjk8ONgE2lwnMmhOE8Lfyw3wIGks88diO+UFIV3ZQ0ok
EEodB01L23lVsshuvQ2aNd/ZAAuUHsxuLEPjsG1GfTsKt9mz+tvXqSmI5ssaSoUR2MesqMPlVhis
OWjHnF9tRosdCMlyQR9hcdkjctkTU/xmKjPbtX0VRNrXzVnUM8IXei8ZBrH1MsvgJeMlLMdgv3Lp
T5khQLPCXncXOnOeGK8VD6gcCIEpYX0bN8jwrdC7Wvdc8rxI5Y9gtSRV5Xwb4fmKz8460i+MIJ9o
3Qp05qw6RZHONrUkjcLGnmYN8I5QqrygMqxPvDSTr4uHMq1fTJr0VlHFJmr7U4u+zfDVL2uuPguz
84m/ZpCqBR28Q6fdLBqadnhZ63LTB7IOjHSfOUjCjYhLexRLk0GAj5VYps/BpCfrQDBHtjKzZeul
v1CgkWRhc0NyHUBvn7nmcZzX9qNydBbLEQCyLx3vOp1naSQlAdsIgIrefEDBityXRYppYYdY0rxC
Cc3Tx7IHZ4iymgt5vw4ZKmwzk1lkLyY6sxnZUTtdr2estjW6I9P7BZvCrSBcFNJ6Ko8sMCjtGc+q
Qr+wrZ56tNMev+PKKOZdmPqfznkodPJ95zv7cjQsQqn10ZD5TWbVKbID+TjaFD+s6dm61CcGtDhf
PQykAVNLyP9vjxSwRIGvfzrFo4FGUwTuOyFVyBmNvanmQztb17jW9025gb7WOxunUFsGl105IPSV
l3NtX6Zre2ihjFKyDtDrX+iyY0ZrbgJlRb4q424OdyTe7VF/3jK275plisMw5/ExW7Fw2I9HwCqA
5w5iZjjBv8D120yPFLY9YD7l4WAdKw4i5uUr+ikT4ei7EZXqCsD6xAMuNCNhzik5gjkKysUqEBU3
1QosMnn63q4XO0onXPBWnd/3KM3hjJrb3kYDnpWPVV3tlVQHJUqVUEFoHV1DOjdSuvkvYaFVPRXV
Yt6bisM2FzQGoDrxntF5q3BXnaulfD8Hm194CBL1Bs+AqZ4EpW3bq6Wo924oxW6sOkC1zHd3qFG+
ySWqDwi9jXhrzCt83j/pMgMwaBGmzjkL8Mx2eBGuy2e6luN1mhsDyl9lX1R9nt56a9v8P/bOo8lx
5EzD/2XvOYGExxUAQbK8N31BVHVXwduE//X7cFqr6W5pe0J36SCFXBEkgMwvXxt2jtEHtdGcLVS9
Bwu9jTuoIU7/uUmqAOChPXd4/Fs1Aym2oWzSQ9J616cAxmAcUB8XwsU6ZiTtromdbgd7xps8TN/i
rUEjsBwdtxjfaQQPe3LDKmPTD/Hs9bxMzb2lxZzIKxUwvCCLJvMFiWLnW6VdIOQ3AtbQiOE6mnNx
JRdtuywdZw3ycr6d2Bc9miyDpWYxKZfkOZ+mJFwm52xccXbE6lZLjItu1lkkp/Lgjkbsu71WPc9V
g5tjnebD0BX1ZVevztuM2OcMNWq9j4dYwRt6SxYZJ3hhHkb5miLjoxRP8xUdvePOweBAViHIK2c/
/cKuqmpndVnxgtNEvM7OdslOUmYon2vPj5E3fyCvPCM/Xz8O3VjvWAPnoLYkpgTb/BJPurtLtFHu
rJm6Q390yHaeU/cVRQ42Xie+n0uUzXnO6gfrasJATNA2Ta8SlDlNdYO0m2LEEQugwcaUtdtz7FVz
AMN1XSCPbicL7nRTrIEGauzeuJjmLT8rVX+cZvEqsyxytW4EgFRRuiCtyZVBxWelX1UIWaoR9qTS
pdiLfGOl0MWnamfzMtnmu00r7kZ8+Ewpkue3PSesMxJjEy6pV3zmVLgFguLLMDYGjnzZts8psD0U
0+SEKWOq700rVot+wJ3TaesjsZMNFbMMYu0qZppKjFeqYT8tjCZRV+XuYW3bc9tpvWCuumcbiWqQ
TA3ofU67yRhXfYQY1MjCyeS0Gblp31628VKebeUiQ2ebH3SdEQoN9VvsysWHttuOBQc2HGBdICZ5
lyr3Okd9xkm2k+tFnzrqRjlOHxVDKndMxFCGsbD3hVs03xIdiC2QGjCu1AY6yUgHS94sRTbE5BJu
5BNzhXaqFuvJHjLcNvxivpeZnYa/SXvSYVN9y0WynW/6dlzFxL8f525D9VN4FULaxCwOscLVNYyN
0+4y7qnmE72BMLgEggq6qkrJSU87FD953Ri3IMXlF1MkfKBOrGacF/3lYIFNdfNCTba9bDdDW27G
oaq7bQ7a0q4vFVjoF8qI0xMeKI+45kd2o2U6gi/woOmx5TMZuBcC8hyaBDrx0hGFscf01UUM3s7Z
4uSIUHCV+7rc5F5NpjxXMjFf1Nox8JSl7WeD1UVLVqkdBpGbLYXJAxl9X+ZRHgr8Q/UN7hqtDfEP
uNOTXFwaZdshJhBdCHs+2/peUQ075c1Vv47r+SilAN6Xy6pNCaK+2lEU0Dab/LZYmzoIDzDpUg4S
nLRq3LvYzKr54GXlWsGBLv0jqAAvDHYi+TZ5XfpUGggIA2T71kXrpGIG5J8GwBgnSfpvhihs258L
wc1f8WBQRbmadNERrJnZl03T1PU5a3Uv9izjmQhFBg0BWwIR56MpQoS1TQN4sq+tWjzse9vMic8H
Y7cAI+zOe64XoPa7EkveHKRLT4zJonIoWpMUokL5C5zCyMtu291uSRS+lm3MWv2lQJ5vHlrbzShs
sGLHCse0Vl+WpUUI51RV1ofFhO776LDt6DeTuQ0srjjNaF0wV85n5Efa+bjbCNdueWET8KS4sKx3
U4urh04X/XTEUTZN991UgZhy0GSbdjo6Ty9qCh/Ji3PWgiAYTfXTWz02NfLfeDSz27TyqvbMSNHu
H7cej8ABv7D0t3XKljNqjNvx/FRjvDP6iu9FagQUIpn/oHpDEva14CCTN9nHWk/J0Rhk8U7FlReC
h023sRisIwXS9k1auWBm45ZF3B8R5A6OlnjCw0AGL+4zl/T+m0WfyocsccPSSQMey6NriS0s0o1I
PaG0sHDEY12K65PSXy+kfYwN5Rw6qDkjV80120aLrJnTbJX2L3nptjt77Lodvi+WKW+MHCW7uzHL
hiYwG++qmCdcpI37FivlHkx7eqoXA9miIAd2NBt5o8ddeh9r9j2xcYvft9XjNqbNroqHoIi7M69K
MCuM8w06lxD9hcSsKM5lgTsjF8aD0mWQmzgNpSqfZrttozVbit3mdTLQGvMW/eRrj+OLU0Ic0Juu
+aJt9noxfAyNvVua9Wme6QFd8+d4XE0SI8ZlAD/In7jVr0OXEuICfSJE90baVjMUR6sevuZac6js
9WLbKusw5erVzrkBKDKrYQvN1EGRP0s/IYAn79oTky2e6Ni665QWpZO8Hr2TNLaqzyjr/NC81qY+
xmuudKHuQTRBs7XqJjHnu2LrLmWnL5gaRR9AfV4usTqPHf2GWB8KvrTh09MBRrqC3q5lvTAMrAPN
xDDfLKhucKsn3XS7NSUBH+4XTufzwSjio93RhO3YnJB4DW2t3Z82wTo7VN1njsbUtuOb0mUrM4wd
+o2IxZeEF83+Ug7beTpSgH4yZ8JlmfQl5vuN40ZSuu/Dyu9hrUdXN15XD3x/mrPX9dTzTkXLcd3i
19LNv5qoSM6lVn8B/zgCvOKdoD+7WpNtBy31hGhV243mtB81503EaRkCPxP1YmdzNGlEWK4G4dTs
gm0yXDmtOQEt6tvbYPI4ZoSGlrj70DuP5nFcoPI6jMCjjWiZKvYp1E/sjqpfiR5t/JWDq++65bc+
E1EzpBpWVeEGuszPl1K7cGkuyVuZo+3FmexXZNpjoL6bnfyxLqxblU8E+lr9bQbzjE+MX/kkmvay
o850627wBvznRWs6iFzK+1aow4BLqnXqPfTlvcbori3JVV4sT2QxxI/lWO3KLA4dfbsyvOLR0CYS
X9yzdNKOmMr22dYfHMzJZE5hAoRSXJxyB09e7zV9Pp+G+NBTreyOA2f74hFDV2C75U6aybH26nvd
bRWQTXkm+yyUk5ldEFJ6NrRyr4HKGko8xjjrA+RoH4upzB3yE2Ov0QsVrzW6Ru/OoLPykK684Ozz
ne8A9JLHY/m8+Ihp+xt3I5F/srtrcJQjkM1LrrJvMYPhxhYduljTrjLDHC+0GVc6u/hrn67Gudfq
9YHEprBPWTHyqZZhnq5ziFjEu4GUav0pr8GRNWXvOEfhCpFGQOaeiQ9owT8YD9UteLMOXNCeZz3b
bz+gGIIapO9Su8ctih5X+LmtLt0sfrAKK9pmz7sbkxTcQhTYX7BoL7ID5/D21USZEijP2daaZ9JJ
4PKKnVkM4gDAo/lNqe/Q7d8PG8+t2QbsbUnYie58o8MwQhdR7YE9bmNjPAPc4hQOQnnAds7JUABr
Twerrup9pzmRPlcxwnjrfTPTFyW8M6dod+BNvCgZvKFZ1FdGbgS95h27hOWqUAMqBwcBL2RH5THU
tMfc9XaJWx7MRROXor/qm+6imjvSgEl/J0wUWES6YeF5QW3G3+qs84nA9tEQIaROhzCPYXb6pA29
LnlWjcETq/bET55TrxKQT3HDeu1DHoUzWRbOwBxfOYa4xHd3F8deVNb2bh3u8Gsd+8591PSNSK3q
Tj91onj9cdQ5rdXM6JKRVC8i5IsUAWwaWGFjeLDelsnZfJvJ9OWJmovuzU23XbImD/3MUTwrczuS
iYAXE9CZSusOBM1+1JU4kCf6iR4gQIGUIaa2S95pukFs5yQpW6aHzJkuE8mlK9yJRmnfpTiXfJeg
OVVDNsJtd/gSu29TV8Pqz18QAl2WcxwNkpqRcnvu2/JVetC4MTx739oAM3UDfz3fuImxq63hfK27
y5mZwxkrfLfm07Lhyypk9pxXxfUkMc2P6pxu16ssF86lVbF2WDEgRk/kHaLwZGev1uvam9eF1V/V
K8GekrYGVnw8DP0gjwwST/h5I4zJCDSbV/C042JX+3jMcNLFCcbQeL7A5w3NZQP1YqaHDx71xyRu
SKNPoNX5M75dLJf5Njo+IoF7V6twh5leiF0pUjM1NjLTqqAwrLPBqmUk9cRACVW9lbJKfGtS/riM
o3ukExRoVZqv5sJASfP7HJUmEDd+z57DVtuftZXJz5LWKUUx2fvILQgzb3b2s60OzIOvhRJaIFMq
4Usa0RhJ8aop77bKy8c6Hr35xeMYxSibmSuCB0RhCHLQVlVZE9s4mZ2Om3lwq0SU2n2lsDZAgiIw
W0cROFkPJ0hMc11EKGf0NtRJIt+iWcj4TqXuakQZnG1zbubwpfsSvvJxqxA4cj+IvtiZsy0fMKal
VZCZpUhhIC3nc5POxNbJCqs4cs3xt8aJ5ykqisH6JNDHuWtoq7nrNLfAD+ohbSIryqKiSLnIIPyk
NEcQzlZsamcnffs6U+RaBC3ZCQ0nKbdmp6vm4iqzW7gFb9IfmZw9M0BypdJAX9P1ZXHalYMjwvIy
cqox5VSPtz3lGt3sUV9OZKaKkb5gbZwdO0iWeosPRddxG72FCtfMb02rJwM83Rx1zClrkz633Vjo
LlEjgH7tiv2yNtUXPTeH2xm28FoSe53SOsLM+13H+l/S7X/c35Ju+/QXxu30P/+HB+0P6Z2azPFG
aCa6ae2v+CnjD0R5LonakvCYUwkWMtx/UG7k0EiHCBqNfxClhhrpn4yb+ccp+UXXcCPw13DuWv8J
4Qav9jPfhkKdEyBqeBq4uFJigfnvfwj6s4p2Au57IwYAg3Taaoie7MYmLEMamUCapYuLSkEBssMt
bRzUSpsgwr0OYHhdsfJXqWHN4dA5+Rr0rWa86oXI80OfVmZ3Jrc+51gCEdP4I8etIRzirDFu4qqz
pjPynzwwySofebGMAdvZueIcXFysydrBdHdEQ56DC5VZSCLHEGZp03jB6LX8NaMmAuZIoK83nRmJ
BZzHfzI8CNjNW6ydxhCqQfvQOSAkF2IFvQribmEO8Jahey6I09X8U+/QcK7j4i8OW94q6w0926pd
EeigtwfXmziD2cjLOBdKgwLCXJcT25EGuOfl0FVH8qWUcaBHa2mp5qXH3a9OkN2xJ75qz9ZKEKTj
9ea+xXE7kntzUmVQXN2rQ67SOtlZJaGOfitH9mvyp+yLJZsNxYocWx81Cqdzy6pt3RelsdoBqbTd
7BMcbT2iSYOc2kDdzhq7yz3fBQ9uDhb6JG03YVX9stlZ9ablnPwI/+hssgCFx/6arNWdt81bT1Yp
SVSgJiazZy7zDzMhEQWta5tdtppbkfXTjrCJmwaWnGkgEhfLloguwmgbf4wAQyIgPUM8ingAfclK
F0DVm7We50YvHYvEPyTSgebF/R6erpAg1V7c7bDvD+9mjpoiaJvcudckkWAkAuixIM9lqYlObXTs
bpuDLuAwrQSb+0blktNlqpronMTs36F3oMc27guxXp4oXlfa1r+0DkV1fmcMmvC7bDWCSSwLSiIt
JXKgQvaK/Q31U1QLOR8Bgec1NGrLHMOswN2kQzYLDMgZ5wLJk3VOj0amA+2nWXpkrEdxbk8wqKcT
M78eanShc3RsCBOxB1WIYMOskJGyNKY32+bltFBkmSKwQzp4xU7BDjQnDO/I/+qX3rBHtROeSMlF
gqQrdkvazeet2pr3ymlyYzfUGVpNjO1OIFYr+xjt1r4CQUhK4MVqaQO9MhcqijCxoRTvyU0Tg8PW
gTSJMyAxtAu+fPaLRyc2iwWx1MR2Exfu0JzT1yGfS8spr2gd32gngkiqwdFrGHKY0uK+7RXBAVlq
N+3eGONze7LUuzE3BXlJqE9ftDyZbUZ8e0VEn7cZvNbQG5+apjCNuhqiE7/Y6BDEjW7p+B4BV9L9
rGX9t8ybAHIyr58WXH9l3AeIXwbOzrFKWl/SfPPZ48YjYwYNzOCPW8UNzTTVXaAM27R9YqC3Os5Z
EWNy75qYW5IAnYZegS513/RTf781ZPj5pDnqLmZ0LGQEL9nDaazfEF4WXvatzGu78nuzmJuoH1q3
DIqeLJi+a9Diz1MszqQ5159xksVgYcjkv8UOIu57iL75kyKm+RMGDG1RWohmDvGLQMKPtStfGLic
F9TOUxP0hXSf+qyfrN2sOWCRmApu7KZHJbrNMv/MUkLqIqyE3ttqD3UKTlWnI0CSCc+bxMkHHFe7
3MWtzu9i80iWgSDD/Izo0G3bQRAKjmXclqOO34DjV9+ugz9bhG1uZIXcti7pXk9JZbov/UpIRkhE
Af1INcpOCP/Y5tTjoC4PBsLosn1JTGZ1qCuEfncDkuL1tZziojtzDc05smrEmW81zkTibNMYrt9w
wnt2Yt0trwyHQ3skytj95MjCl6tRlRNfM2zGpSzQG+7dIvPepT67dZTYKVJor5/7a9l6Ce4HL6+j
OG2Lyuf6DJ/HMWVNq/kwP9saM2V3wfLhbszAHFE2BXRuDfBAxbisqLqxDi0HMLd2DtXi2A8WnVNN
MA1dck0kFunyxhL3d7UoV4RgfWdtu7wT2P6ZOc3bNicuwp8yC0VhOnCig3xWtROSMujgiqpLnfdl
JtwjgG0YHnLXKXBK2CSCQZbL5Ko81dCe7ntzMdpEofAoVd03NgOHkEtpJeTNNzlSJyshtCvQWWi2
yJIm/HZrs6gRnMXJ02/WPrVDj+RC3mgjk8ovpcqdF90VHaukYwqCyyrKMI4JzyeUcwvhe/K6clos
OofTEIkc5hNYvN7uRki64nw21+nZ0RcDHmPSSjcqpCTehpbU/KuNrapBiqHzul1MMcFBT0tR5Xqw
wARREofgfrulKyzXgE/YvMOSMLPnjSwUQGCv2YhwxnYnyAMTM5ljhpZMF0nRsSwb5CF9yQkYQykO
E3SbDPP6ubhFxfEorTo7RgvdVV9Q5OgHCSYxXtWU+BQvC5dlPJRSbAVPBSGeYY0Xbd01iWt8oNGz
EJtY9j6zl/zWBnM3fXe2iKrjXbuonmssdi1ifTk+KGdlUTF4JLKLnjWXg27ZIRONBzf2/Eai8o9L
g0s383lj8jbgQ/yRMcs7uiqnzUTWcfrc0Pb5rlC2QuiKLw4A600/4HI5dKSj3cdp14oL0crTkodW
/4VOy2VrgnVK8JGGMkbS/Jnr2/rqGZ31jaMZcTZzZ9oXCQ4s7STky2o+tI//O3Wf4mVPuYynMPff
SN0+SOf5Mf7h9D//PnWT4WDyQqFoM0ggJ+ABFdl3nZuGlI2SYiZdWq8sRCSn0Of/m7r1PwxmddRx
Nmo23Xb+0rnZf+gG1jyP5AeqnxyL9pv/IPqB9Oifpm5agRjiyZKgwQ7TKW7RX1RuOkWrE/wOlGFq
Ldl+wmdmokE2OllH26rbkVpgwbD3byAEvpxN192xrDUfs9hAm4pZLV/NSiJxSTngA9W3+AUDi949
xeEUaBFDXF6X4Vx3QDx0GVLv17tuIdFWy0WEOnvWw7BY9hWJNJyGCWjf8O6Th4OeZ+mBV+dxhBYu
kLSaYIlo2gNt5k8etjReSRzn4I5Txirn5ryxmoxXa+yT8eiQC0UPUScAbNohLyqgccyiAdOZC7bj
aOmznibFGCivst0zNc8sxMwcJ2AIaTZ2sXaKFtliS1w4vGJkW8z1HMZnIipGtymNlYj8Pjsny+9G
FEP2jj9hqmDsdKxZiVzyNOoMs3swawkj2/G6PcapyqBHkSbLU2y92fs6eQ6EBZitCNZkWEmEa5VA
490281vW9YgsULL1xm7RNEL0MOeVwFSmkp+Akf2I1mEkO8raaLHdp6Iymx0hfAlOknFc3OuqnnIz
INXL5WBPi8oYKSIk3hlTiL2sC6WvoEMr0UGCEftp6Iyq2S+jJKqmNCn+21nb1Fwhxs/dIEHmbKHN
mAjKTdhG9cAp13jd6b2ip013TyIrQ7DgAQbEzhe05fNlluvjB4n6enlu9Xk3XEMn5xyP9L4cuQ0k
8x4J7nSGwzhVkOXGNgMS4zFCIoxmeYVhH1NnpdreNex9Tb7O5xqLRd8v/KIvMKGDBQieVl8ay8Ly
CXmd167fap2zPM6LKkqfLczI9oM+5HRpZA55mEWm4jwgL7dX/mBO1Y21ELG3Sxsvf+VhVzgkClxv
2HWmmTVfDcaXZm2dt1y3pLVfNqO7MSUhEL4+2BZkqufCISM/Af2ioZEQvCrj8ETgQluGmprYWkvS
8HokPybDutcVjRMo8adOaHSM+NoarQFJW1Lek5mu3df8QA5/e0ofrXwe78fJaLwI92eCUroqQP7K
ZXG/5ZMyn/MZSUmg9ygb/bhd03dNjuIKdwQnGo/RrPCNaSJqkqj8+mXadOMFfwSsctkJV7sU7WIc
BpnFnyhK03NSh5JvdbfqdwNJr2/DZKAJR0wTvw+iNj4zlOKvhMF3Zyrrzcc4tutXzVhVdzDyKZG8
Nvg7o8bq9HzXEyd6phFoj6wK1QoOUHqfVjccJqfkweSFnBEgNdkrXplVRNDusM9Zr6fA9XiyGr/h
iAprOFdewSEzt/GVKNLrfFcQNgge3Y1TICV567BBiJGcpMRqalAAQk6NLG+yvjamcEZimYZ4ONJ3
upWnF8PNhkeA1+Q+xTFXhV3a67zS7jp+kMTBvR5kp66SatZvuL00rSo5ACi0/XtPLWmFHpPznsg7
vlSfUdDKs2FMmNdnIZjHlGN9YNsaMHr2DW942iKu84spk18GoxnOBwDqAmOSCXiauknscMHs1cxE
1NoFMyj1Q6YNqLpsoYyY2rk+xbUA++WFkhC2PmDNYqxlDBvWa3dYjGqLUOv2JaZRomcJXMOcnt1w
ijRQhTTFtdLsbPSdEso/mhFdvoMIOQQiWq0yOVsjRIi2JKkuPfS59gXqNXBis+0Rtdq1zO8ymjlx
IK/k7pFFlorxaHQby2PVtNLY5Wund3kwlk2x7DgNT12IqsGNek5LxS5OpP1YybbxuKxc2t2jy8il
hdS4pUfBuXa57BRRXfs2c910X8VrL59bocv1K1yh/mp0vdbuKMLpx4Nnms2N15zqPQoXg27QDAK5
W4ER+Dpt8TL5BQRly66ANQdlh94ZvkVa5luSaHq926wOb3g8xyRus4GnGsRV0T5mKNK/JHEeP+kl
jCOPOi9LrKNsmZ01vWLPzRAJIFySF3o6WVf/tQN8n5FODdL//4wUwpO89cWPU9Lp//APbNL6QzKB
UF1FFoBFgCpa/O9TEmkYCP4ZS0yE/WROu38NSRZmAM5FRGTrjDEm//JPaNIy/+DPUfbOkMQ/SQDN
/2BI+hmYZEJzQcyo5WBPRf/l/NqShCNV4BxFDjIjj2AV97IwHtput7KhHX74Tf5NygPo7A+egz8/
ypUkhjCSYSykxOVnDJTwz3iDyFk4GSDf4OP0CKlacbE4U32R4ijez31VPuZt7/ICTenx9x//p6fh
L8/D9893WCx1MozJgvi1m2mc0xUn4zYA+wPN38ASUJW0uBl5SwZ5y1gsq8k86YU5wvOid4is00Te
O8bkfE1yJ77Bu9HDq5K6X5E/YHWEjsre6aK4EJWM9C2Hi3ToXvvsZoDaEDVHx1SIcz3sBTKMgK5D
bHdp39WfHKM3skr03EHRgL/qgefHZf01u/g94Zz1PE2W/qgpUV+CvogBG3qZPv7+BwF9/jd3xDEt
m8SW0x35M2DlB1QaohbR8poT7Zl50PijZupv9WQ5mB1aq6rIV7TNZ63U5RswJImK9DRkqASaVuOU
ysDwbWNTYZZJYysSaZnYocqS9ivxXmRCeBNRqYFVc673yySx8n1ZjcZXuTBv7BOrGB7igXyVMEW2
9Y5luCsj2Jx+ObhD27wsTEZNkIHl3VkdFgW/R3kNQ28LHCcedNzXfFyXB1WccrcF32K+orA2vZqI
NtDPgHZSC9n7mBeRVjmVOmqdVU98oaXafJoAiZ5ebH3oGck9lte+N1MamqtsIUelqIc3DbVI4dc2
SZdHCqEc+3JziVgLlTLQfEgGogOVdHO7S6debhF5Go7D6dTLnLDexuHetswkuQEsZ0rBFJ2+Ob2j
2we90a1lPzsLPg67d5TuY8Heul0xxLBPgONqCLUN3R4RtZlWsOuT7YvFDjM6A/LE6Ask740m5+EF
0/qwUd9JMF2MTVzFMdZcDIXlXWZ7GWHXi4D718dkHkPTLXvnkMnF07/yhW3rfI09mwODSVL1bRG7
znxJDLkXR1vmtlkEtS7LqOSpgNE8TbnIlYh/C2PARcK0W92rrwG0N+BMsA2A43RmeC9z2V/rdr01
oVE6xNXM4D2nQNtJxe8jhFsWmYOBCICbBLCZiw7FPOIB3MBAP4Qya3XlYngukKTtzJH2B4ECJ4u0
1QVg+/3D/+8WIw6tROMZdOzByvy8GClONcgxkXYkjePt7RSniELbcE0mGczLOA/LbiMQHH0MDRun
dOq/ibzhkPvrYkhp2cnpxckZN9gv2UUDKQ3g+SXy0zypd6Qzmue6GrMznfPmHpNk/jf1xr9Ui/25
+pGv5Tqnshx2Dgvn2Y8MlN2hhETFN56CC0GkTRtqfKl7JB6oyHAX9QdyCUymHSKDqHeD9ela472Z
i2aNllXSQAiEE21Yms8NkTO0//5+/BJFdro+7HBQdBa1rZpuGr/UmuiV5i3E3w0BMQVowrzV2o9G
bgLuFuD/yUKqe84sdyCnHgqoITI7MAZzi5pKDHs1Cu1vdqsTNvDzbsFerRE/SbcSZRXaCVv4YW1E
GoilCgIrOKF0OuPeTEqLs+bVdzb3p1KhH6tj/s0izPmKhC3z5PxzLeu0Q//wQZKos1lzV6bnZp5u
UsJOc/QMs5HjU1DOh0BNh94lJ9qSkMMUjdu2wtL7iLPoipaUsK1h0a/zC+gr0Tqj3XeE1OBO2FdC
YUsbySVQf3PN//rwWhR6ERinG/wyDCE/X7JrAd1M8emSp619J1BY7XHYVVFGqMd9tglz/zcPx89R
ShgfgZB0ioV0Chfo99B+eVsF2dljIhBgTaI8YbEwvZyrbPwYboIQzcYcwbgty1NHeVEgPoT+8WcK
zaLfX8jPDwVzC5OLBo0LoUwp/Z+j3I/3KsUULdGvdYHpivm2pM3P10g5fvj9p/zSuvX9Y6CJLUtz
bZcstV+ePTnPrZlPGfnOLPwn03zt3Ve01N6RbLZ+Hc0WcY3qt0eUFtMFFiQA9kXD8s0R1C6KiBy2
Rh6apXtLxg078u+v7ueV83RxJqAeRVu0QNKN4v2ykLRurisTnDZAVxQf6ZAQu4WkzH1dTI/JWOQ7
15wkWYJFeq6tk7r/zz+diheSzG2qppxfO305TKvEhKoLHEKakt1QNrPfwIPAlqcYVrelEZfFhBos
BOsedz1S/L/pLv55aPr+/XV0Bjz6LNzWKRXvx2fABV1jyOMZmOqcnJuBHhj8A3lHE1trYybKy+yg
r2ra/f6L/7JAnj4XIQJFXZ51asHhDfv5cw3SV/S+Je4FRXiDgVDXtMeSxJ3Cn4ykuGRWc3ZCNfLa
omvYCvBuzeRNW1lRho1Vbm1kwzAv4e+v6ueV4M+Lcti92EhJODOpYf/5onhGNAPMH2XmKa/ZMZPh
OGrL+GSW5nY+IbF//v3nnZ78v1blPz+PphEJunya4Un3+/nzCN7QqStgF5O14WEGEtbJy4T9q3eH
+6olqAzL0Brhg7H/5vf/11efJcjCSf3nJ+vOL0vQJiGs3ALKB6SpDxMLRjl2iAr9/ff7ZZv+/gU5
IrHInTzi1q+1fjP5PaVFwAQNhGl1SMCYL43eKIJulPXDWDo0E4zifVSgkWalBD4+J3n0cHNfmqv0
zhTx3OSCmfWbNVnu37x7dMv+688vifxmAcBfSG/lL88gIXO6Wj2bbIx2vkk6w73NxKIoodFwLzF+
96FTIvIj4GhigLuyEOB6RRVaudi7KVBEYOd5cd70pHEQFUxUJKxWz/ZmwJjinSsH+2ulNwOeyNQU
DeE7OdBXWsj0xU4tL9+VivG5jduSroZ+uzGJTswTLblw2DLiHd6w1OAUkzlso1ZJzA6D2ycZFumL
KRbSjeshzbadBlKUBJXS+jqqibL5KlLE8rthdvXjPFrVEm5YTJYwLvQYj4BtsaQRN/VqdrN2DTXl
Voj07anzh5oPPy8ml+gOZC44jTSEN9e6mPPUV63Ujxq2ZHVkZkavrnu6PftkyVj3c+PNcQD1QDpH
bwLhBPUpOAxfuT3VDO6VQRRThrvwjNytIUK5J8mqSTP3c0tcDUnAPHiPtkTrB06o8VInhFciaRkI
zdXj1KkCmGyLestSZGd1rpimE1FvYTmNw8NiGc1LGWfqA/klrSqLVdVUV6g+/0jx5cZHnk0TWata
ydZd+2V+Z2zL6K5hInrQkLAskb15ZX/gxZ/hdNGKJlHuIi7xZSPX63os5cfo4rlxZZpecTiejAe+
jPc0qRoo3cyUeTmKU81R3+j4rLOsaWaGUd2oMDAAYcIoVnjS9UVDVYAMlZTClmzKEh5n48rYGTr3
qiSq7qUqbW8Nwde4oRQJYM0fiDrsQmTqHg58h5Kbpm09WA4KrYOYSJZj3ZfORqzVSJr1zDnu20qc
4JMZs576gKXxcenoTwejXQfihtqVwrrOEh73r1T5k9us41v+v+ydyXLcSLZt/6XmKEPrAAZvEkC0
bERSbDWBkZIIR986uq+/C8qyd5OkSrSc32lWUQhEAO7Hz9l77YGAhcBKdf0JdbLxg2PE3IQKZv8r
JqX4UQJbKsNMn4zpOOezY20knebbVsuap0qN+nVlGv41ERo6nfTZSk8FGUH1Jiv5zhHbjP5E7wB6
QD8sVccAA/v5kftyvxN/BnnEL1xcPyaz/BPzeRHtObOscv7KApZv1k48nMX2wPFQE51n7jtcDfFu
4CTUhYXMRBSSnrXKtJ2k4uCZTRPCZ1k7gNA0i9tQnp6coIIRJpMMmeLZjBq7Z4GXHEsNUTXPosh6
XJRuVI8BHQFiFyAb6kYwEIH4aueTfPYqRmUMyhYFEy8BprQFg4Z7Lh5oQfFNqtVv3MXKO82YlHJc
6pl2HGZTamsDlHSonn3+JdJs8mpchnP1iTuvp0uFU9rYZ3Km8CLkwKEbA3ldR+9mAHgYFlJRe7A6
1NB7hk1Ft6HyXgPDemF3oYr0udwnHc8JZi+CSXa5Wfk82H1lPnJgH9MARbt1mfGwTptW70VxMMWg
92GLW7TeRgtg9NAuPevWVwUOJxeyxSVajc4LOUfrKOt5uVEZ+El/jgwCy20syoGwitT2+AdJD3qM
E+QamwYfY8NZKhX3JCKZJBn3ilZRTpTao23l1cz031Ma+Gff/VavjeEQ0anxfRJ9fa0NTbfKp2dX
7AFOkbtqzlF51i5EVxHBWiOnFS1dXg1DKCia3vKfTM3yXnvfjx4Lp1xu8TwzhXCplXjtLL+7nWe0
eIG5mjK2zC19BxBTzA7TuR6eTSem3OqtzKe4kY51FRvJUuzYBp3+AADVvOhju/a2YuGr2TIdcoOx
HjBFJvVg3/gOVjcSk7xuCalIcemhpxm/1jPbC+MQgwAZ0sAUUyfUYTwgy1CcJ6g7ap7YXhK65lf6
maU3y9UwJYySdHiM0NEsLN8Zo0zaOJgVqoOfMu0OlG6iyfWcWjswsIAA0U3CuEQDZ007ukDxAQIa
T37ZpfEPBttxHkzZpJ8SnggfZlhr2BfGbHOs8vvCZ44XDZq2Q4VFodWRXr+Js265BpZQ/iSDJH3g
X7BfGWkq3BVE8T55RTv60CQzAClJBMyWPS6pZTgD/A11KbDwW1IHLpAgnL8ZbUdaZ9Ogm6GyUK98
wXDRR0HFqFIGeuuLmylq5ntENIMbcKyfoLNXU32aOx6Wg92pOds6Qwt93+s5+IddPef5YUJwvAr5
bMT7nCOWV1ZO45IMT07wTechL0HdTdwY8S09Bt1aF0c1Ti4FVdtEFXEeVb7gTuqqrEa1DvfD/KJG
W43nyD1JRJdRJ8LFIIUjYHAFoaptJ0bUdQmfu1wWdw1yykHiBPO0kIeCdt+e9wmho6iVmpLRsJFW
0JjjxHa1rWWCYwpm6eDS8IY6iuA8qaEP7NqQrBuG7IAEeMIKC18M11nlqB2SJ3HfmLN2syA46Y8L
OSYX5tSxE0pT6vRYLaXUHq3LlqG5dj6qqE4ONlorZFntTRIJpibNgHZoabqLwi+7nwX60AejGa/a
gbMWNQ0YUrQ6nxV2H49NSIzRc8G3sgyLA+rbypUMCtqLbQ6XEvsfUWt9VSNxmQnFCbA8Zd8TZtgC
YGu6fEnNySgwI62FQS1ndJhEvCpw9nO5cmfkqNJgcaX6hrOiZtjbaDboGxg1Jb6OmThWOjW5+qTS
/835gwP4+tHp8uoWaO+3N9CgFyjySUyBjzZvY3lgSup5Td9TtdH/0N3mK6hYFAYSF+GRppL+vXbs
6TaxJrrFzB3Bz31SK68cpXenAboQNs0BawXYc0J6+5EItnSMMkPn4PusyqdBb9c3YKysZwERhPlw
nfjkHphacu/qXpxgGsgaLzDGJL0vdPKHyFg3hmu/JBUTe4C+eqWmRjBpJ6QJso5lyJ8OWGagiXk/
MOSGm0kwA4rfeb3kTLlLEM2PsRfpsI3kaANxVswPee/r/KVpfUg9SwnePkjIBT0ond9rMxga8XLD
MEdfFQ64iskLJp2Ix/2506PJCgEpWq90afWnHOgyziO/YTqelRGuGR0T/oQ/1e5lYEceY+Ro5Ik7
LKNrJGciLsRdnkA1DWRktU+S6dFXy8gKB2XigPOoJNJqn3uxSX2HKhRnEc117cwiH2gJnVg5RA8B
fmIUP2evpCM0mCgTagFEmzTQQ9uywWXAHhPnsKrcb8QwLM9Disxi21Yt822AIjqyF7uPaftS2xXb
2kKyzjoDI3BD7VPtcGwVmPz1KtrmsWoeVttmHCrHrS2MnvRkEb/7+TecSugXI6fKt5rpDMbec7vs
VVCn2YdcDfYOeioS2WWxaomtn+ltkKQZ0vkcjMUXf3EZVdMWys/ZwjzYxXpdd1D+JCQAjrH1BfWp
g1q90jJtM/qIJD7pknw8GAth23hesE7D+wLY9aZL0OKxUXqHvHVqvWpnzOjb4cqwF5TOulyCefvz
y/DxZEYvgu6pySDRNMWvLuPfuogFZY4z4mgPOrN0zgDIJQ/V2Bc7w65Y8/98rY9LmcMQjWvQrTTd
D61aVeF6z0EbBRn24C13OtH/QDSJ4FI7o6ddbs0e0EyGd+BSlL35SRPu41eLrZhJKg0H5qO2ta4K
f7tVYzaBo9LcDFrpz5copeo9KY92KJTSd0Ik6Sed4I8NHwQWjPDR4lrYONx3q0w9Ld6YdZQXuOfj
Rw/2KbYeNe08CpY7v01HKsMov/7n3zHaH1qA5qqgM95tF4yFSKUcRIeEK6nP0Q9rD2mnDycwSf3q
flRHTaroLhtqc1ty9P/n92xjmjEtBgbCZ4l9+x1rZbLK2ySXr7CWdEUvtv44DofBdnA5SwPizZzp
xz/f85pJ9W49Xxvh5q9mkufR/Xh71cxGR+OWgNEtwBw/Sh4BJF5Dyx4zJnXZ73qygdNAY2QR7Usx
Ee8T+XJ+lr0ZwdGgBCzDpTbbcjv1C8mphoM7IsqVuvDNktA+0205ldijN/a7rDY0dD4ddbFZ57fL
XGO4hsobgDedt1nlWxe+M1QGdm4XZmzhthXq7I50ZCZwAHCJ4bTz7VKaZRx6jKyxkzcz/rqYyWG3
R27cMYbTEcOiyp+ibUXQpfXJa/ibjpRrmbpg+uhh6LXfdYkJYwGw7mWw59syemDfz4Bt5SXA/z//
LL/puSHmRKpA2xen1PsALY0r92kdgSiHkkKf1cOgUBjC2KqqItMQ1SKIq7nFNtkCLPrztT++6yhF
LU+4jAA8IT503WIfPNAkmZaa0tj7zjSSEolmr/a9+UTexvhJlfOb69noLmxa27ap2++nPvrQVpC2
ix6wl79cso03CaP3KYL6riZis5jFaJ/c4sefkQGgzzdsMfoSwny3U7iq4r/Xa76mgI0keyK7yUyy
ALb9+av8+HLRtsGIZrHpu6S1vbuOoaquI/oYZBqJKFe88+lOxRz4Yngij+DZoZRQiB/pSw7QsrT0
6s+X/80GRZSby/05FF+cC9++27oeyQVTG4ipCUCbUpZ/Zah6Cgpdrx7/fKnf/IgOPWkGKOxS9Gzf
rZ26h+iQZZk7dYmrkkQDR5sKrtnW8znzODLr7v/5BSF3rj8eUyrUOW/vLe81XWsrow+8zEl3HoOR
Q0T34LZxwVk0Ykw/uZ65bjlv2+CkMgiTcRTjId6/d33YqpxFJ3SemRbBO20qSIQcEgrSGBrTc/dG
Z/jLPhvVfFsLB4Nd3vj2vZalc7Zx3EZPA6Dvst5FzkAgBYmpWggJ2m4DD2fATQqoD3ZfPdNXnyu/
1sMx7ozP5hm/eRxhkPLos1K4iN/efWe4cMlUtmgsxXSAT62asi+AZOgDNA5oZNeJ49M0ahYe89Q6
5ua0OJ+8Dx+3dRY1G/UL4TOGy3Tl7Y8W00pT+Ph5SrpIBq1XWPtJn+vXPsoE7YN42ggdOcafn5Tf
vOyspCYuC7Q0jvl+za7h2Kiu9YnhNHkoFyZXJ0umy8U/vwpKK4a0vOvrLOHdrVVubxCE0JMM4C7X
LRVSgESkPvvzVYzfHL8wXQCtFVQq6LnevdK8VyQroysNaF98o5XcYq9raIJz1jgmdd8EwD9Agmuo
you+mbdpIs3LoSzmXaYDSqQbSHb3J7/qrzPfu1fDMzCk+pzo0DWtnt6/V4fD0vrQ0SYV9LEWfUHv
j8l0Tqv73qhnFQidYFuvjgp9A8c2feIhgCVgKvXZ2XS9zPuPwYKwFjM6ehqcDG8+RtnHIETRfqNX
bmx3UzNOveuywvyKzBZnm9Z22pMLG5AEdYhdP/EY+vNVnkjjO7UzkJWK4Nl4++cf7DdPvMdI2VgH
iPgu/HdfTTd0HsSJDgmIFj2D75uhlAjrpIPF3/oJJ0PQJ/onX8TH4mHVmjAqon/H6Mx+V6x7uebB
y5MqsMslPeK7y0PDzuAFTEsTgAXot4RZ6OdyGLrv//huwSWzrVqU7nyCdwtMDMSjTcmX53yd6VeS
6eoXzZzX3CIRH2an7V/yMq2e/3xR8+N37LmWa3Cn3rrPvX/1qoSwbnpkvHp4EYF9O8rsL6lrkjrs
2F8jgO3kOQSy8RnYkJUwqW0KRd84b8yyf3Ank4THqrZlGczQIwkCi/HdoN9aCUF0t8eUdmZtXCI7
m68VwV4/Ze+wfFlGRFMmdiZoLI1dYDqm4hV7OSbAMKq4my+KJeo+2Wc/bukIHNjUyXOzeNXft1+0
HExV5dE71NTg7LF75lsKK2JmcJ8f//y9frjUr+MmWkU8PSheV6Xs39/qLEqLVFbeEhRmf7s02rSP
2tGhOyadf/rAsovTSlon14xNYFe9vVLiFTOOH9pcdPSTcDSaCNoPrEpdM7Cod0YEfbLubiyz7HZ/
vsePsg8eVo/QXOa+lmPzGd5emv6A5URRvECjBM1Rrp5CixzJ89YT5IXNi7jKSxSA2sIoj0GKddmB
Drs2ZIOpo4/dY5ai8+9g6vwnG/m/apQ+7Fp4uSx657zDq/BYvNtPdL+wcO4aS5BOIrqQnhJnTgzU
9s/3b/461L5ZNKnwkUOvemSX/v8vavnfTvZOpsyiqUBzTRWav11iYN8OereGEuQynn3s3bx61Cdn
VWU5E+6lqCTAfQ9PNB45l4hp3oyMKfPAl7RmNm0v22/+lHkvVVoR9SBLQB0XJqd1Yp0yXf8KgGz4
Unhd3+ycBM/1hgqpWcLITKuItqG+5no3mpBHGyrpGj4d9/gVkDEzcaLzJLdTVzTtzhiUdwE4ICpp
y9LlJvlE0lCc7YRc7m5sOZxmC2n0hOypp84wkH2aRYuayQZGAkmnmhfc/ioRQSVzqZ+1EoTbKcZR
Q+heq7qBY66ud8cxEwNUZj9P52NNAAcjO9Z6LaxHS3UHxVjUvSk8wNrhEvNAvFrN6Nz5zTT8cMhz
KA8SlDoYAxdE7clsW6zCrD+1tePgysCsRZNchsUw9C8ROTvfmCR12He1uKC0VBN9eWcomqueiBcG
B3B6ETu7WvzTceN5bTw3xJA5orG/J41tggLrG/WUVZH9ysAZLupkohbV2qz2t4Is4jIoyCe6YABk
pKclxdi/EWivUPCA5vvK4M+RlKC+R0t8zlvJ50gJKtbFTDCrXnacjgiUE8QkjNiBg86u268lRmB9
jzkDYKkzACPfjX253Jd1qd+R0Q54w59WscHCw+BtmOoAwUZlCkNHdWP9Jban8btnkvywLf12hmIa
JVjUGtB5mmoEPPus98B8i8xqNhlHugI/BqQkRHAjke0jCl8JTszIsr0yYxhcCJDgi/Wll++ypjb0
EBojUe6uRsEdIg1HkNBk84SV3evNVzvp2y6IOMorjkgscfDHNbLnZ91ogSo4QBR9AjEuEOWBqxIU
NwYVP66fQBblOi4oKq0+Nj0oji0CtpHAqlQpm6SmkjQ3I4pday/zcXqpmfZaJFWBnNKVAEymIMal
55UmBneTJnb72LLKXVUkXVZBLht1geCofEhlY94qpvMVEdnkbIQKSBJQWLP1b/zClLeEX/oiwIQS
veiME186oD4Yv9EZPxbUamIzN8aCcB5xKXqdZMSh3XiN44QeI0e5mTroFK1B2xelqWbeETNWb9t2
ab5zAFDHIsP1tOmKecBshM/pOx1VOGDdQMRQCSefyb9DXNZmwCSv8C65XrOTTIP5ieEE5UFJOxFN
Op5CcBVgDpnJF43/wwHt8ZgvtLs3vbRwOsM3r8+Mufd/ziOxkGGEhYoXuhMyCyvlkSsz4LZhvGyL
WgstFFFl2HvOAAMqRq19llN8XlL+A7BqtQphHr3h2Pxkj/q4Hq/DDhOBqkCMQ8Dk240iIQcgT0aa
vTYowjDj2d7XWr18th99qN1ou2BB8VdEDqfp98txHyGjYmrJkFiNjE1bHpdvOdzVjYw078Sz1F2R
Vzic1XY973NgJE9oDXhmKlJOcn0VhS1mc5hmBDOEHqV7JslPdaVpd0Soxe3mz7vH73ZP1zUN7Cxk
1SKjfVfvgZPrBqa7etBL24WFYJbuXSk8BhZgSNozBn9kTLpimm5YeKKbhvHyEfhNcg1cPVNnq+6J
GDdltA+MQVL1ycf7TQHDIVd3Vyuysdqf3/5k1KB5iSlkhCqSWi89o/mgssvuqarkJyXoxxMQPxsF
L7pljxMgQ8e3l0JFUeVa1EF4ZdwbEr89gLfKvPQnXRHxRU1+s68U+YZMi+ILmUzV2cCE95PD4VoS
vN3KQS2tzru1lDEYe779EJh8LTZNxp1FYWr7cY4ACjbTk+X09uXAxPCTo81vL8f4g2GEwRP7/p4n
cthq+BEjXu7BusRrWbxM9pIdMSNgbfKT6JN3Y32Y3t8esxZMOZRr+H7ezQQydhlNJ08yMLWKZAXQ
4e1GK8r5AhROvIXC4x5IZvNuSK9yt60Xsff9+XH/cM7gR+ZwS6Vkmj7f77tasfIIHV0mzFR65VZh
ogoyOdvFfXbS9OeQFuPjJG3n4c/X/PgMc03KMvo1Nj5C591N6xpcN7OrVqRiljJBS+rjhCwEKWrs
frLCOb/5QQ0gfR5qSw5wprt+lr+VgpE/E3zE0DVgqJUAGke8ArqvtcUTZFlXnbly6J7oO+Tx3k7h
oW/h9iXnC7nBxMywAtzUMibxU4ML2msxqiAcJ4vaD05t3AlodgTtJs4l9qfoWmfSju/dKfAvWVVL
QwA8qb5C5O0kEGgM9zmttruy9uVzRDob6izOyWfjUPoXSzJ4cmfaAzifuU+LKy9KZ7jf0wo6qY1m
2U+A9BMw11bsbZs2LZ9n15DEKGtW/eJ0FLgMW0ebA5uNQqYH6lVvEg2aP3BYTTp714qHV3rPMAhM
oEgM2cDZxxfku03N9VCQXx3QpcJvKwQJJpsGM+FnbYPf/RQ8ZYJjrcmP8f5YwuihF47VcCKa8qei
EOb5VHB32jAixULhUX7yaP/meqwZNDY56DGE+jUl+ttPD8chWdAmUcD4BizrmehIhFkuCZTkr0Es
kLb+2ZL5myebGDibHhb/Og6Zd6sVvi0HYtUyobpdlsuJDQ3OsFVdopTpnuHYZjtZdXDdhTHvaIm1
qIwRm7uZeKx9fT6gWwMckerw1bUibT9Z23774djoSXnltO2t1Lu/vwpaM5KVYHMqaowpIe6UoX+K
45wOlhDLJ+fs3ywrqG55t5F5MFt97zzoVTFKzXK5lg+mMmma5rxWi36GyhTIZ1PJfYS++pMbNH/3
i3PStpj5UWe43ruFRVWpTDSHOxykjyWqmaEln5UZqRi72jYHQYEOK2rnjrn5IBsN+6Qf1TDEeoSQ
oUySYT7njWSbm1MaWhtYXdn32ousnEFg2jwg0eq/OrTglqDt7GbaLUXjfeHftN0tfTlQE06aNfu6
TqtXpMHMCJU29N4nS9pHAQ0He3JLPWxftrD4Kd/+jgMv7hTR4YNxpNp7iFPOjgZuQYyTUQKejciU
Z9iuQeZCuSZzC6EAJHgba43oztvGbw9/Xs5/U0XyeTzX8Dlz6/p7C1pr1JGPeBrdZllnCVUs85kN
o6P4k3P9Slh8t1muji5qH6Y+eJ3fD/Fa/Kc+iR5jACwhOQDhqPrtjFD2enaJNN6IEhEn069UPi90
gPrQENPYICcv4ud0QsBA7Kslj0kbOfXGrkRxo1NbuKcGajFyO15MEp3cebqmczQ9JLmmg/UGZgyu
lyTuBMGVJKsyYsh4lsVg0wKNNKgfnHyNn5k5uRzGdae8wcKbnrswtq+yHCnxRmh9F+08iB0GBWTU
PBhLjW4rc9GxAR9rxGseNfmyIxMh5tUwU+ezweCv/vmbIgNV30rIYYdfRwWm9faBiXvXS6OkdgLU
zCTvCBjrj9oSWSOSmGVAeegaDzTnzBtPc3xEf9nQFif0xMVtGrniJhvsMr6m9IApDnmkUudaNBXP
APVx3dZEmyIl5tMTMdLBRPjqumnjbtlRk/Yv7+H/AUv/tZbx/x0LQD2iyh/J37EA6x/8B56kQ0+i
fGROoft0T1e7+l9YANP/N2N2j5nwSgtg4Tf/PztJg53Ef+N/NuhPUuavi0wHbk/+v39p9r9pOliQ
TtfBNd4NetP/AAzgeevj9b+PH91rlw9GI5SVmasZ7/f9tFWJplv1/Uyv8rprnG3hw4jPtEQ/TYQO
yDm3T1L04JWgnDTjk+XtC8bLljnt1Crcd74O1tcJW2/qZSH8Hx8k70y4PX9AfpKn3fTL13qedjpP
bVWcNX10XqlBUTzFxoMVnyzzxtCe8YQczD4iwQFdq1KDdl8ZP2ocZnDzG/NQuhayjBetaYknLzLk
/XYeukaLdy7V+x0pmAgS+y1vUkAudGgJ7yc9lk2JZ8tTXULOPOI3pOGoXFr4+oDtKNV80B/qmBPE
4yOdE+nl5LU3znKTAGtl1wW0gpQ3HsZTM2gn2yOdGVKKM5BcZGSVxrCrDxtFHotOVDyJMTounYGG
dXPQerVvzSJ0u3wvHf2sAbgXDd8Gd8BSNHYL+btroF78oyo8lCfpBeE3FbVg2R6tCIk/6A8yPYk5
WyCiM8/BKMP8gB64gQxFjnjzoVmCzdyNa+oUjVDdnLdj/0rcbegVr0paW3sh9Kq98/wfEo/kIla8
+eLfDLZxCSeG1CEetn3HWDTN1AXAoLtlEsxDDRDVExrKHSkOG79EIY4y0VLyp+xGsOiknzgjJBM3
vU/HZteA5S/LlMmbB3QSbc1GM93mghKd6jaNT1pxbtrPJF09IjdkYGBqT0vxQgcphO89+hVhQZm1
teoevpBhvkTYGCnCE8Up3u4uFUhNaH/3yqAzKhza5fzIDsFnThHI2NFvG5SBbhzdG7C5jMQxt9J5
EEQCVd14WShYWWxz3Wl2liu/X+Q+8c7KijQjzT/mMQnseeycTfZkINTPrQtrsLcEOO3s0cZHMm3l
0pxVhiJjQf1sopwnumpPkyi3mH2OFg8pnb1XIyVqziv2tl8EUMZ3RlOB6rJBmWuk0SBzx8gfeRci
T0Gmz5umJqUgynBCZIS7aIxUCttNA1+P9wZaUw17CX3Eg6v0Lb9ykGr11iAanASXjVRaOHppuGTX
CtrXBk3cZsKQhGVpryHLN+3kS+SmWzcbdsVgXFMFB7qHVnfc6C0NuphERg2Wv20d0dbTi3QOZtzQ
XtVOyWCjpw4xEe3K7ntX3ZJgKfV7SLwb08baEuXbyo7QcfhdeYTrBvwcBOusndWesVEpmHz1bQI9
LMpr5dRHUxKqXurbmUARclDaYlPK+TDp442anL2xVF8Qfgfr9J+DF8fpUhGipd+M1UOUQAwlai3N
0aDKIYRy1O306TJFzuHRY0dFtzKNt9BDteUh0R9Nyoq8jprrscjCugJOq6txB2S5nI69c4P1RNKY
sNWuV9cGvR5dL3Zmf5rs8atq0uPSXVe8/MnQ9qFIy3OoEYdEovx1v5hDvIVKEdDiDcibSzdz9oK2
C0AckviImsNMaFsS0Bel4ogJBimxdlVlT0KaK+8U+hicjeGWQvAxcngbvKXkqXop3TFYxfMcOnCb
TJt5euk58BBfvC0kbxoCfxKYmRiad8XY4yhxg1o3aKkCnFp+RtprmVWbgRjG2rkZBDmU6XWaRiwR
l4OT+GeLZTxC/uHRLoPBiF+MOWOc0d1VwiFNzdW3hAKcFw7A3/TEGT+YGgm/dZYnz0YX32ac+IkT
7wEHaLJ0iapIUQLau5weaYhuctrR5g2cJdog49j0K9c+u+6XB9979kkcGEe+YVnuKkPf8txR6+oE
fQCX5cNzBAy0JosCtxhe3XY5LZ52vkxfdXmU/V5XtndtW/Vt1yehjNunNftDxtohM4jdrIpSHHMC
IRnqItc693AbID6Wl62T9Je9szQb2STQJh15hYiYqAC/uXIL/9vAWwt4/poRHKmGCK079pqW5L1v
RN8hMERTA3Sz22IU2PsMlzbChqjVVxKJinNtIt4tETIybBqTszbNLtuomL/5qR7oJHVERXcxLiKs
nVbsagI/L6uqHvDGjekpM9WuWXr90NiG2lbEN22WuLtpCk4FpI7z3YGyPeIztEjn6QbnHHXz9ICd
p9uTbtneWSXUA+KeAh2a1k9OFOYDM5Ps0HJE2KAWtUGimtljW66jDYKRIofEsbiMMEjl9nboumjf
jYXacIM7uxoOduN9L2ojPtO6Nj4iZaiDdO2WgadTp3xw1V3kwIWGZ59kG6JSAximpBH0PQ/84D1I
zBSJJMMq9pP7bsQTZrD5++54ja6CN1Je4Bq4i7RoC/YB5TUiLPDFxr0/89219k2XiHhPvsDVgMT2
mC9mmOr2AzCrCCMG0bq7qSfWs361dbo6bqWXL0ZTu6cYBfqy4RRlBF3kE/DIg7VsMsiivE/SuDOd
iOwndTbb8jD5y0PftiTrTN/pm3shd2DvzATfiSOOiGKORu8lMF75gYmfCInv3qLrAO3saAzx+zzZ
oV4IySx60MvxsXLMhxoQbJyhd6zQuTBFuKL5t0Pw+dC64162rQwF7W5ciboHybs5VPGXCcwaqT/7
zkVmT5JmrS88VE4zouLXtENBDIVMmVUkidYfltUvsaizfhLea+H57Vlel13Iqam8r+m87+Y5msLG
6awtWDzkHH7uz+yrfWL1e1t0/XVPcymEHmF/IcIwWkADSuKWMKeq29Ku5NZOk/ibsBvpsMq2rcEc
3Z6rTcfMVFRUDTCRrXxTzyzadeJCYK5nNxCqNq/KyKYgStLuohwzl5n/bF97bZaQ2zFJdR/VwpZH
0dv1NcnR+Ng6K2XznwcrOfySUGdjuSeAKWsxAcYuxr/FY8pdJhFc64g0rZOrAbTklxhxmykEM6es
4T3CcKu5Z7zV3ZfM99wnZjpAEZEln4NLmRRLWOd8o/VaucTVLskLSAUC+hpNPQLcibaDIvKNkVtk
xDvA9jAOW/bXkzf0+bmtbNhradYfWROdLXBI5EmLZNjUE7MLzHMGpJEtZ70Vx9fmyMbRG3N5ofWE
uGf299a/zdzxzKG8uFdlNh97eyQtKyNvsQKQfw4gefyqdXJ6YsDXXeIlISU3jazQT31363WduK6W
mfFxN1XXfJTomKTTjZtHQ1jg4id+qb3PcHaTOkGAtlMoG8OPMS/fFXGh+9xwj3XkQEQqPEZ2EN93
nbQ6XCxWRD2IObm2tEtlVOVLiR/tXrpVde7gV+HVS7FQzh7XK5c5BkZcK2zDBPcC3bsDuTeeJ3Wz
9xE9kJiNtTovwGS52sZyvOYEsLMNNSe7Y6TwMBtatPcjLB+e0OKA/lfnpMY3t14YYudmsm1LZ77F
klU9F5x072F8IoiusvHQ0VcNYUd0ITFh0c5khH/HsVSuOdPmwRdAfJtm1IA/4e84zp4md34WX/up
4WwWoJkXdtuos8oa0hs7F98JODm1qGjGAfOhd7003ZOMbxugyludIchFJuvjmDLAlCSSHCIHRH0c
yS995AMvHwm68RClNW2n1pRweW5P9i1UwjFY9OZCi0YOQJGXrMxRYriS5GdDUGhQJjMm9sw9N5vp
a0tvHDner9rw4GZ8ubXRdudJTMGeJ9/jhJC3OhWPhnLvUT05QYu7e0idK1TU3UkM9nmaveb8luGc
J4Qrd/2VnrITRynKdiK1sm0aLw+OZj6AcKa0TeP0rIfEEZv0SePBv8HaE7AMnhH8QuCZNV4LR38o
h/6qtwio7TvF6YAs3dgozb3fdHfzYD9V67nF5JASu9nJMBtiC0izFmLMLgZBtBFZVxyYfHvCd+Ty
oAj/BBSShN7Moyhe6VeVVsybYlLOrtXM+ziZ2osisc1j30s/vXL9rg4XntufqSOb0JJRdGyJeNyO
huaRvTaX5Oo5VXNkk3VAlhPfxrzc6S4ylPuYcZN0D0Q1rTZIQzLejGKN3GnKMG5dKNVVXoAXw2DI
eoqIjL7lYGyLHghNSG/cPJ9Xdy/fSdf+GMYJPmeOVTkseL7Dsa3kC9oPvm1LnogB7brzfiBKdUEb
pzbV2B5qrY3Urs50JruiA7+7HByrXh41HYNhA3wdQNjPlLC3ViF8zGTV08wTTxyK14yz6TmuaGeO
RND/1ab9v47Kv9bm4X/vqATy+cff2ynr//uvdopp/ZvWsQ+RhskvasPVK/hXO8Ww/g20Y5Vz0Tqh
NcKf/IdEzd/YaOv5M7T+Bmrg/22muP+2bRJbMNmZyJ2gP4l/0kvhT9/0Uujj8bHoqPOPQpNCfP+u
w10tQtmNIU4KBgBQT8+IipG3QPr10YvWlnBmFhqJqx7kg1vLr+R1ErHBLB6h9cTNNhlxndni3/pG
7NgHIbpa7JLCmrOzRaFYOavKtLkx3YVpp4hRPe5Su2GdIs1Z6+GqZUVS77q2NAkkNRTC4FhLKNVY
M9LECuM6dliZCNSds5l9nnwnJ23Hrjs6yKTA81tLi9JG6BSMSRzZZpATMsOWb3NiQSVSXsmkRoa1
evw3k63vu4TQxP2omSWJK3QZlF3OocjI3TQKlqfLqdVK/dJ2XCMaN3wq/bwUWvYIktkvDrRfDfHo
wTt8jvt6CbUJDsJGb0rzihFOt/Xn1q/ay5q4AliM0Z3iFFl7myJy2456ZnEM7cHin/gf9s5rx25k
27K/UrjvLJAMWqC7H0hukzu9Ny9EKpUKehu0X99jq+ocSXlVUt8GGuiHWygIkEmJuUlGrFhrzjEj
IjcXcTMN5dpdcEaotaeOcR9Bz9KXN7Aae9Q1XGgDlqRSQ1ucMUotbTIJcCtfVmBqkxtdWwbUdLin
q+YzA8PsvW01nX3ZG3NrjnC1WvJWJj5nSluDuvLcyA5e2kL9EDZinj5TA+KZAdBVf0pad/lClJ7V
rkExCDK1se86lxbpEfs+bkCGOCIu023f28O5VyKXvUT8gUpU603zsu3TmKg2J9GSCGKcsdx7tT69
Z6aRN9cFKhU4QFIhe9mYVMx3beqzF8IIADDhOXvdGtNrRuH5fgJ8GxDxgEsI9SCpXLGZiNtlAocC
5t+1oHukIGWgRhWNjzMsNDio++dE1/oxABXIxb1+zIntmaAmxVySPCsTpADswv4EvZizigTXr8x2
MQKcPR1HH39ldDoHuibUqiK3ihs+X0mKTzDYVuFuZqs2vVMlp8SIMB7Py4lE5tFvAIU72im6uLLY
EdLlEWqqnOGwzlmWHJy4aWMI4moYoz4ZVEfwnTsUe5fefHXS15P94EytDEFDzVGNfHEHtUOnkuQE
MW70xmnOFkKNL7SSXgLaIYKNsaKWF4NAzhaQPK8RYK6RxzwSDHS7dAt1TW0vHQ77eryWSbNcQlyy
IxMJl3bh9e1wPUEqccMZB2YelYCwH3D6VgwHgUcHScUrsemXUttZ6B9I2Ym74hb+xMArxB5+0rSm
dT2bbvMqK+k8xzxa+DFcbcW4XkzwYxZySTB4VVJbgrUAsHFii4pq0ktzQoYQhJDqmPaANM6yIVeP
Tmwnd/NCaB6mlCLoRrONe4pcM0GzeK/gxqXz58Scs6M2IVbkq6IabkFiExYZ8l62anxjVbDEsImX
toW5N+NfFb2MGrZ6nk+cbSAhqCO6avaMHYwGNdMfMmDcv5iG2ROGnvSWrm59cj2NUFFSQZxsJCP5
dRPP3VqXJzmdo4GhG8axkcE3uEdaC1FPDjhxfHOF68wOkBiPWPoqX009ILyCs3F5GntDaxBC47Qz
FO7JmJW17apOJyp4FhNjQ3+qfPAOLh8+gA89v4slh0jjXEy9PU0PZZwQZkex1jH0DuwmKfRdWvWa
SSuhQVUVOiMerKDHjZjc17LArY80zJmSV8uXffXgq6FyntfCqvM7z0QKtR0wWHXnfq7S7tyJ+zWF
fJR0TIzqaaiGqw566US6YlZ3gcrBk1WdwcE57mwH+iLaAxbp1t2XhHbvOGqYQV3r5UvCzUVlSBbN
xKcfJUBQDmIstFtiM+awSoqS7loJ5NRBQhct9Dhypll5ew4eujt4uePdJFUrCTFanU2Xiq4gWg+y
yM4f9GrvzhMaCkETEDUqIBRNrEM0TlT66TD6Hqq3ytjNpV88JIvtXkq1VDQNa90nVZZIYzwyLgcz
1zoh8la7BMqG1KYzCRJ3Kme3NNI70RviUIJ2me2XcaH4VBPk8nKY1kjn9EZ82Vif+SzniB3bdbnL
OwhlHGdtteHwI8CNlmTUmyZgfBPNZ4eWz/S3lkBLluIHvLfzklx4tdJYKIdDM+gYxDXjDiu5K5g6
0GrjdCtO/KSpHqDKOOUpYdL2DnPdJ7Ke2+4lkazEhyEbx/Yz2SV9fd6kR6VwnrnccOa5/cNsjvCA
keKK5TklTaGG41/VFUEEdmnF56iQLfkZ9n72in7M1J6cecjlGc2kinSkLAPdwgtiRmLikQl6LDNj
SDIP0TlwkKrr2V2aXdrpJKzWg1NdOPk6IxStLAMToOdWyzYl/IjukS698yJd+yoyctbStlzUDhAf
yewdyZSz9DmLtH65XNH2staNqAYd7FGfZz7JxOSiE968eGKrlWiKNYOJweqP7a4QjfdiM+CP2oks
hEDn7bwuMfGcEeju3CgURXbY5z5qPWFV86dCE5wLRd68UkuvejjQUtnGsJIagORLzrQHN0xIVpt6
HbHapHKPVpIo74z+0frWJ/ZXIJSc3O2CI8jbxWm6nBIpap6VjW0jP5UpkUTEWHxZVvwpu34lx+24
QA5DefW1cPzvEvo/jjrNX5TQrwsz3j9O+uK1+tz/UEzzdX8V05rr/4k0wP+KeqMDqx9HkH9V05pn
/Em1fKyjcTp+HU/+u542+CqbPBcKXMpm6ADf6ml+y3QsxDUGzFDED95/CVpu/ihdoJY2jtRBLHS4
B02bF+vHyThIHAIcmsTYjml+fA9kfWmWaIg512+NfpZbJYz0mSnpZ28y5ZWrz8uuW+mhIUEOm3zk
pZS1v9cVXS/J1i7AXHjmZsQkc9VbQGmMMTsZnPG50HPjDY+5ceLMVhl898Ff/TVK/R79+mHA/9e3
4SEEIevGQnz00YLIUTwH5drp21W8gYPJ77/mlJrthNgb1/NwsSzLLmmpppAAHPMYM6ItwlrSuU1o
QF7WIJvoAc0OuKkZI5cuVQjDabZB6Y3DbQds7mZeGxDeWfjrS//qof1uOIz0EIUpAiyeA4EK8qPg
0gRj1UrYPNseh3qyMazuDtvt/Fxb7diEMD0Iy4YK9lovVnXTtNM9nXj9vJLGcJGWVXmMnCZZfNTL
5iFrV5Y/s/fRTDsOKCjpl9N7Yo7+SZWo5wVS/EmpJ+OrJjqS97ylrK4VIcehhoIfqAcRamwhJuru
JAELVau4DqyioguXpI+6U8QywifJvICYv8QPRKqyT//P1pLxvVND9/7H+WvT/7FFHvCq0rr6H8dl
i1uMS14m6n/9+NP+r5/L9zp6Va8//GRTgbXC6PXeLTfv/VDwpX+Zeo5/8v/0N/94//q33C3N+//8
jzcyydXxb5Nc1g+rAwfqf15Vbt6b4RMtrD/qL3+o5P2PkB2w/vjlfy0uhvenYwl0yfzHj19TV/8+
qRt/GljE0SN5KDfxNfNa/31UF38eLQI6Ka4kHpBWcBQj/Ev3YP+J2gFiHjY/4hSOqJV/fQp/v4N8
gP9odWIV+eGozpN8FFgclTf8lUff01GO9538kOxnw8k6cKnOMkdCAucBH7EIcUaJ0lZnY6fpzEKI
yis2E1mJ82Gm2/+UWEPah6x8dYvlU/OscF2mJYumeBiySK42ScbVWDt1NGTL4oe5X5e3S0kzI5iX
rIXE1y8poR00vsMCxiL5bMDxy0jkSfwF94febRdjsBjBckqFAeUO58SvEMa36mIV+wE+q9i5Vr0A
3pwVoqbMXSUTYl/OD23q+uXJMGK4fvTcrl0OGBy0LoJvjuS1TQ1rbxo1qoLRnh0gSRmxcTA8u/jF
opHWRFMyMLPIGjIQg3Xt4KPpaS3HAHIkzcmkstNzn3erChwT0A+hCMuqBSOtjk8lyt4XnVqaRHhh
M6TIOs9/WNMsfWrRzixbOfvqIveqhlGvXxhfakZLjDWhbUyhj9brZIJ1SSs9rYurpIZrjCjArMkd
bCSN5RVI6ELwiaH0IK3TeGYG6TV3dNC7jm8pXYDCCDKBAkvl6+2UQuQIsdJAuZ8IWtxMHd9MZBiF
5mzEnA7eTm+GjnOAUC99OhZl4DuVe0XPgFTxwTHTqO1XDavN0PkN49MJ8pSlN4h3Uwb5r53fdbD3
ZMrYI1UOvp5iIjnTXV1xRm4P6mN9JXoqHIyUghDE2TCH0Pw7Y9tBzyLpvnWo+loPRurN3I006dEp
TumeENyxPyGem2FVP2QtGArLzJON9I2BfNKqYKxa+h29a7MZGRD2TZ93HMQ1m/DPkTHajumEtWxs
qVbEBTjd1FmO+V2dpQ561W3iOM0cGU6nexEitIokpJxCti1cLfvkLVSZm4TrAA2p+U0WoIpvjU1r
5GOyh8/aZlE5W9ILq5ao002hOJeFpRD6cLZkiW+GNINIymjngiKxbbq522vlRJPEHTOC0sZmTMmW
X4mU1O6OSCd7K0GiF0cdQZ8dunzSHtOSo+UW0q2NmsahRmQ0IQwXGnbbD/d2YWZJNDdqmZ7LNCsb
tJOjSu+IH5+yc7BZPSABdyxP01SZ44WcC3+67BTHSQatCJm2zVoNGMyGXMRPyvRz6wvXrdU7f0k9
I+p5gOxtvyxGSvywWTfXNsrvKpT6Qr4om/OcbuaFxMQIxblKT4zMa5id1wn3pnSWtriwu9L1Lkkk
XldellkTB7FSfUQY+HRjh17D/uLalZoiK2cgvNHtkixSPc+Y73VpWdTbdnQSziQ2h6f9LJROvrLA
bhPCnaXVLmPaUGFBUld5Yc4EpG+JKVLm5xpyYANoKx7UlY8Khmp9nqtka8N/AJwdLy5EQL2oqzDB
O6NOak2xkWOW43dNAZlgD365Lc853fbZftK7vr4wDVaeYwekSE76fiqafUGMLgJFniP6TTTgvV21
NhOs/t5urdDFThNHADVLZDUiob9T99bcIdosUusWg1peUXlZECJ7bEIPlp9zOdx9vqhye+8Qz8cE
JlqM2TPBbt0XnIr2lyWfmUpV/VI/oljhXy97wS9oR080GqVYJ8GerpUVAqpBV0Pdwe8iimC5STiv
cCes1t+0sVcUW7jA6tK0FU0xulQuvupV/9xYjCP25ZI3Hes3uGfO8G76zmzEvcgXPleSz4b6McHh
/UWR3hzve8vqvtAHssmmRMwb5ISd2YjMehwEZVLUj57Re3jB6r7+HNcmj09hN7ykVaXT4INRiBdQ
rOCKgmYl2nLSySpJahyKIe/vbAXkNxN7ktoryWC6GDzvxBz0yQqK1O7Sk87zyL9bq3h+mHQrac+M
Ms3vGvQK+W6yyfE6GTtsPiEbhtZEIrbEk020q9D20qxt4QZdamhEx9GKOYMqicZMVTMmdXx/Csa/
Xo73peGJ93SycsKu/GG5GdGMEv0G2m8KZTzodxix7RMnNm3Sq2sCSfaW0cfnI2qjzx1JHpBEDJJm
gs5QfQWkN5uXKLYACAW1KNSZiRClCg2f0m6b9F59MUyDaQS2vYg7ui9dGo7CVD4tGIvus1WVHQdG
XObhIMrlugNQTNck9QcSGloimMEpz4CjjVmI6rSFEZVjstDNu5Z/PqdhUtnJdh0W85Q07BE/oOOj
pBtkzuxH18r1jvjR/hpugfOYaTQaAkHuz0HGKU7YWIzJU14ZgsWsm+WLyVrO/aYNANZtah3oWH6L
zdERCqqU3uVnjt562RYWQfeshCeRt03ET4oizi/apa0eG1VOj1WhmUyVZswn9NfLq8FpQRpjlD06
O9shdsmllGO7MdOuvDdUy4kFrh8JOXBL4PrmsZacdFlWt7QXF2g0VmjhRygCVHekTAIJW+SmWUvb
iMiKNp2wNYX72YQoqG9nlEvXo1v1d01m46OkAMLX6SRNhlnTm7xLigDV7fU+QbWJnoHtrfFWTigF
zG09NMzBvRjmY5ZwOafEG5tx/SknvYfAOMaHbMxCML6g28BMrClrMgqtzEUDp4zUeCQGunvDjset
tDorvYIXo+U7qcjGDUcCL29cYemfTHTjcA1hVESVl7b01vEejeB8iP7bceasL2r8NedT3zJKbsy8
RCiFbODFS3X/0zrYxR0nRPvUSGbxUPvFkEfWXNSfbay0RMZC3fDpMs7Yek3+4naLw5qOVNHZ1mPL
OtxGXiWPN9kxSFXo9E4LB8/sCc47bhxhZoCuSGkVEXk71/j6dJxC5IFnnmPtgTcAPgE/XABH1NV8
q5E3aMI3K7ORyMlsvGpNlFQbniec1PYgl0OxjMlzJZlbBBr+TBJiqKQoBJcFnYqtHPohg+4lb4R1
oilMOs26UtOs8+jLmv6cj5oq50A543c2RotwJwJ3iRRhfIRscmUzOtQNfWkg4s3qRYjx8w2qGrCK
ccG0tm6UOW0LnHvsQcftFLe1jTx/darpObUL53TITMHUxtfQ0HTrknm7bmqtBl98nc3bvBznGG2j
bN2t3ZEQGQmQwOdYsOp8e4QR3lh+5Rbo//P4qqQnzECnAnOJC574HaqQFOEde6180jQpvnTQzcsI
Ef6MhxRzFG+D1Mp7Cr/psqIsGI88jeXc52RlBWoRCFHo2zK9QNgOTrwd16rY9k1KHzkpF4l6t5uq
17QY2vLEGsTURmMBFTdoUZW8NMSgPsCnRVGpJ+S60o6qKwjDjDE2flLhPaKrj8ewVz3d0c6Yl/eM
RvpFiVrqCJ5Mlxso5f2bACqjQCfN45Nb92wfli8Q1S2kQ+XHopk6NUUihAWtGbIaMbBTXsGDSd88
q7SfDS+bJ5zOLtwP6MTHOlsSQrSZaehz+j266yHo+921xP6N77xsGcwMdBessBCtcy37xH02lxHb
csvR/LOOHdaP2mxc7w0UMvdrL1Gy0nhm4qQnvW4HpIA1tDCZnmwootiE/BG7Kq126dFGXQaBEwgd
DOHTblEx8ENDxN6GCnJjQ/O8kZDFaKPoOulpHE/yi9kXDt52LENIlp2kQKu1lBT0sZTWWzPboIml
XY9PqiUREs+O0bxNqoMqMLU52txOmfW66djgyLrRBuSOfUucIkjhpqxwyC+saHButMfaUjFKFrtP
PnV+Ob4spGdfeWrJ12vb6THWMPGaUMTGNXeUfiiUH+wl1fXi0yIgeLtCbprona8jOrXis44TsQjM
wdEPvc2AbxcTVglvl+nnENHsktdIBW0bUGxNPwW4cvaGA1SnU7EUaJj92ZERxNb5TGkD60qfT/Ao
4kVM5wogWrF1RN7fZs6SvqUV0ocA/ez04DTd8DgTKfPJHGdNY9RosUYNndmGOir6W3AepEL65Je2
gWjH/DFbYQsRZMajEw4UqtdW5ZsXiyu85zLHdxhicDPsnam88dllQDwFc90WMloJnGqDsaVwaQm8
zEO65Mkn+iYM6LR0sBmLLkdt92hb6rXs0/STlojsU9/76gm1G8PoglyZHKeNnZ0Z3THnlV+uAE7k
zQvHG4QOlTcNl3Zn9U9+Rgq5jnSEV+NpGFOp2AY4vgF0LTsGDVaZ3+fgAu71qtY+6f4oGpJGU/tp
NT2pcQA2eeyX2VuzrbSS4aZDLZQGFeXOOaPK8ss6zfPjjD//kzv3BfJCV+/fhwRB3ZYHqzy4VTWj
ki3GjBlRFsOPkP1RUD2B0HwChla/YJuxwWpT+aHzNZLB23oG7IsATi2M3nJmu92seeXcK1N0EwBt
Fwh61hS+d4D9nvbRQurwl0mbsfvqqWZ8TpG5E60pwBNeJ2uquaFZj/ZxASvHbcI01w7K1OEXqgmw
E3OSwriYk2rB9OWr+tGyB6r1hgg5uel1Id/6o7Vyh4Mpv6QoNs2LAQ0nEuMh1cUmzlW93loTp6nA
l6otWH1UxxNC8IwZmSzbKLnTlRc3cZq4Z3dzDYRSfels4qPkLkiHmvx2r6VQ3JTmWsfnKIZwLDDX
t7wbBAz98Q/Nif48mwrdFxJxIhvGUKqiWI+eXPC9Yl2l+ZiSrH0lG4/hEx8esoD/Ng/9nbv+lWL0
zy21q9fu9e29+Fmn/utX/t1NM8w/GVuD5UHBQojjMZ39X9002mk+wVm0uECp0v/5dzfNcP+EbcSS
QIQOnDh69f/uphn2nw5i3GP3Df8twvn/UgT7h3Azkm0tIgTxDB4tgd810TSk7jXh6/2BdOyLY0C5
GSPlVPpFXluENLkno9CesKBdzPYAN1QANzFllAq5N2I4L5No3qBuHrMvfmN6tPk8vnM1fbuiDwqc
2WZXmUBfHrJGP3gaQ9GElnug/LI69ZJhy/SW5akjTFIs6syzMy9oyTQOynX43GbmA7wIdPHWejBG
49VyGTSzhrts3iYqTcIFtphN7niV3W3BVAFVPinqTp0hypH1jWHROAE6dygGxhIClfta361lRt26
PCzsyEdAxrSvil7uSxo3G9Im1SZrucDBWt/hhp3ApI+ALF/pdX2X6MVdWw4Xbpm7QYK4NJjs7EnQ
4ApbzXibOv0ByzjB4mCkFhv9ej3yw6Ccy5UhyHd93p8MMT5MAv79gX7kqxmqwSIJXOjgZwXtPrjq
A66XUDKzhhVMZItPMFuRRENqBGmM2qLJnuvKPalljvphltHY97vanswdLOk95vt3ZPsB2/jgGuQd
z1cKS2Xk5YXceuhOTibCCCJlLthiMnPcdAsz82kdhwglDgtvS8B8YTl3rkFcDIaqazQLvzFHmz86
sb99q8dn6run2ZkV5mLNHw9LPF0VZIp3VXbtdOKcD3mvxorkGFLGw8SO3cdY8Pwu7oTet8g248rW
Ry7PHnsrgRjyNpuKHdigt8FT8W7tSW8m5PtJ1Ca7cCOq62SRV4NEIvTru/TVK/ptXvPt0o+G7+8u
HZDxuGSa3h7oD+4pkHalTd6FSYTqHLnC3FH43KCVziXVoOsXz4xtH5xchT6D+rybogarWljkPL4G
6YzRxEMblNgjfNGHvlvfyHm6/fWlfqCAfbvUD0O9hIGenbtJdyDBIaRHGlXS3xxndcs4OJGa5Vtn
8/h49V0hstu169kNE6nvrdEJu7o5QxtNEg0n9V9fzz/d9A9zAIdzHekxJTIKMQTDUYcx8Gb9Dq58
DHL+2Xr0EeBRJT6dTL3rDtbSnLVFe9ZTewetg0LKHk0/5ESuqE5h73eWsaswQwdJgjOjMMtbWfac
zfXkMpbqdADrG3Au2Qk7QTlfpM96kd8iwNnXmfv+68/i+LT87CliK/n+KXLzvJuX+uhzw1FnyXe/
xOtHH8y2ZYjF4DdLyge15Lcn4PhZffew2qx/aUlX94BZ5sREkeW0JZ+P3I0EFlhYoAF4XwyWCnwo
5L/+zj7MYr/9mx92qrhCzjPD5jkwzLm1Fu80I64IuTO2hH5yvtCSJQSM1t59LiFgL9k+o0U9mxrC
xE4pHgzsCvOIdaqQ+lPWDlnQdyN1NfXqkcUWggb9XWToB8jkt2v9sIc59qIRiOw1BzWNz026mLjN
mES01sARy1pNCA3FzpH+vWn228SGZ8GJ8rFDKhN4kmQitpfNoqunkvMQhzEMn1NU+nE0YerIE+d0
mtO3NjVv0HMQBIGYNoKSvulL/Td82n9YjQh9/fEGr8jkpsQSLRj7HroBsSXHgGAUA3cgwx4xJsAv
HnallYej7KIFkeuAY2iwtUty1M4RxYekWF8TORes5oAzUD8te/eNhXaPchIrl8TA+uvn4muawH9+
5Blx/3ipVaUVSxn77SHr6aZpg+mdraqZAtJ9xgsfg9dGLlQoyLoWcsOo3aWRM/1p9EvbwApR4kMJ
3FHHYUxzA0BaQw6yQpAUl2Kj8r7fF2Z8T1Lcg4iN+6UWL0xz6mDKix225Fe9NxIqkVSE6awzo3KX
Uxp9QwR39A5tz2++yQ8k3389UDjOf/wm0RUrr7aM5sAIJXQqRO5OfCgd/320aXVVyO+7J27XKdGy
SP3VqV4526qotN+88F/5Kj/7kD8s+ZWnOoyUdnPI60IPi5XT0FhS9DhGn1w1lBS+lU+RUZUGw/7p
Uy7oH2gtCe6DSz/NJybPsehfeBhYyFnjtR0+z+WxsWJj0FXEPIX4g4gwayDcBcncllGzquumya39
LLEcAvxputOyGE8tDfmkVSVTVCWevfG91t9Wg3nmNVMOzl/uQSK+riacl9Ujs6Ut85gC8Cgp0df7
1StA6Yo5YFMiJKvVb+qOLhr5ly82VE+MyfGVvSRWQAMeALK6zwsX81z+TI82QatQn5VS7JkfbWjG
dts2sZ5//RR/AIZ/u8EfNjGOxZPH+HU46DMFbS/bu3602qgZIdwQoNYEc2KqregEzs5BiaCYKnPj
sCiinoZ6A6etDVVuvSKhozxvLKaFsUw2sVKHbuKI3RGJ8ZuH8SsD+2cPAyP+71f/sVbQ7MQwHuKj
hXM8d8cL0VRXBKKd4k5MYTXaB3tyzWh2jU1HXUC+IMYUsjKPnR2Y72gVBa6r9UtWdZf5/LzK4pwg
tV3b0ET12n1DuvuUOjSprH23ih3KPb7X+BD7HSWOE2EmIvnhhVidfSlMHJlud5NDDcFgtHPGMlxi
A/LGdeGcsfbi+T8rx88odrfSMcM0KTb/l/fsw2Ybr6xzyTR2B1vzGWsMaXGXV7kbKYNZj4FiFZZJ
6gW1PuN8dEDtEV0Yaau/Gwx7fU21Tu6tDO8rOpuCXgLGFNF65cYw4XALK7H2PeFcv7vY49b8s5t2
/PXvtmxtwesgQYQesjK3Mdr4izxhrLycx1USUyt7l7Jop6g+voBMrtzQqmlJS78+gwwvb/oKKzfm
/SS98tJsuJ1KEJvraqGkHSsgERVe12rVtZB3lljs/jf1jHP8LH922R92/WWWNcQhv6bTR77finiD
OLncOZoUEZX5DQrKpFGbTmRTRCLcFI1l5QXOYOdBKdsz9Iw3TJoum2HZ20aTYLumZm6KDCTs4Fjh
qNNwTi3LD0WZqU1RuLT/wMKjZc2IVHJpD7Y5lKUeldrgyytVlzI0pWntKy3P98LEkoW9CKNFwm+0
RsnWrmOabRS2C/RqN3ZM0XesGuO+qElI7ffjUjx7XXKVQuVqrKI85y06aWN54WnVBh4MDTx3SHCu
CqbFwrH6k5gePO/RsarXq3nXj86jyiGuxW4tN6PHbTKLYsJUj270N4/2Pz0tHwoYg/7uwOEVYzLG
Ou4phwnGyIjbiZKG/qRyGUq4t6FbD++zZSKVBmsZGkTMMiUYpk0tenvT1saj0duHfBXXY4bFcoVN
ZbTCvpzN8cxiuLpUwvjNFvUPpxKiaX58wOupqegcNsUhzzE8j+pFYeYNbB20IumluNucR9N0HyGg
Xs5Fr3ZF3bFSOgxYVgjO2JjTq740Xolnufn1h/iPV/ShMhEsucnMvO6QtUZ6aSwZgJB0NNUtg499
ojnTAxTtNjKbBWatYRlRmlXTvmi1A/EfibtjgQGkhLLXQDuwpnjXYvmb9+of+j4gZH78tMxxcVWv
9OYgkxWt+FH5YeMZ2KHxtTcUUfMJKaewJZxLJTk2rz7KHfD5+sYlCi2ci9m6TAaGkhrzX/oJes3C
TQ/3N5/cjxKvf++GmLp+WKwMwtC9BmrIobLyE3M1dlMtIx0XouvVJw6vujesWyjtYWkk17/5N49/
909WGs/+8d8sGTGSxbBMhzg1diqPdzoeI4ze3mkSe8zAcUuRb9QSZZrP4Eyy+P7o0oeU09JBQZ61
ivXKS9Rv8JzGz9tgjvdhk+Wm21NrGPPBHcd7kRVOKNSI+DyfrxjKc6rr6aPYefVeYriuWCVEUt9a
nPpDIuLsjYBQuFkM+VanFiTyLiNpT7v49Uf1Qd377fb8540P/ZU2D4chOQ6t3VG+xNTMXwz8z4du
rPsjmcQIWopRmG+nOd2wou9fdLtmdkM3YMQBuB9JktzSMSD42FPTNUl0aSSM4sYexWZ1smcX/1FU
6cumatXlby78n56rD5tgXGg2nT9vOBjteG8r39tAIwlmxZCn6cpnI1cvk2SDwC1/sBivuKzP+Ewg
+thDclE62nmPa4oCxxVbufK88yGATm7Td1lR1f76Kr8G/fzsSfyw58ErXhMNodLBNCakbXpGJCdz
IHzhn0ULdhnQxSWOL2Z2a3tGZOmZUbPdocvkykoujxX2bvXYsNr40e0ozsg91RpT7b5e339JmH9X
l/z/owz2q4jzm0b2PH3rmCt+UR//1A9S2v9PtLO8Zf/c6I/ey/qtQwf89sfvZbT8TX81/oUBCgy1
vU8lahLN9U2iz0TAgKJI/JGAHgZHjBv9t4zW/hOJLApZBzMFsTtf5wj/ktEefbJYZ4XveB6k9aMu
94Nu9lc6WoNcgB9WPI/sDU9AJDOO/8Gq/sgPG71q1GCds9gt83RU3C+AWvohXZr6C4ZsNHc9I7MK
BVBZgPujZxxHemeazzSW4WIZziRhgSNKoIOqizxmZu0kJ7j4qp4WJHG9UVyu7F+YeF2i4FOCqYcB
NleuafpG5IzgNlOMjgnRaUHMeBfjEA6YNOonto3BJ0xxj2FNMRBawXAiTYa45ik9s2SmGJT6w0jL
fJnNR9JVO6CSdVHARZDURjUHJyt0YolDT8Bq17aLtnYJQbrjsSMEQGcNpbM6b+jR4T7A5vNO69zJ
cTkhIvgcd2ArtyPk5/NBh8SBH4w+OfoztzvUIlsbKjxnLZD2IJPcVAszS2gpbXwPfqx6I/ZnHfaj
TbkcLCkCIWxaSI0wPMYag1VUrEw5teqFZuji4AAy6PEqE4/UvDTVFuAANirfVkAp8hk1mVK+2wbg
h9rHFplTg6g8o4lioAs4AjZFdZQKGtDk/dbGjFCXK+JEU6FcCFqUTE+cFxE1WHnG5gV5o3hh4SiN
aDQ7/h23GK0vi56vl6W5HKV+uSVv5kJbrT1qreYLhzONCQsdlfmkbVbMkhqRKOvWX1pJloJOkzyw
iDKeAZ52trlNe5oym8rkoIA7kNMrGBwd2VJuv6TuyNwWjIf3YI9JP+7MOmOQHvf9Ww7fHACUi016
Rab1Ljo5PozYTAmv7+IVTQUmk+uktqzP7jCywaSphOEw+5AwGGmOBty5RizZBn8yOj2ThHQHaY1h
ONeJilsKcfxaWnxSTiRP52GeTqk6z9FUGsd1E+1FWbc6fNjYI56y1BuxG0tbe0HTulzoeEjXeGc0
VVLtna6RC7BLhe5VSN8BQKXTrjtnJJ5CZxlWqHNWgRgswPEyduyQE4nCATKF3ruOyUSYaSbkuCDP
2nJWVQ7GqbTjC/QULQwU3eJHz2+RmVfIR0g/H+18OkHWnFuwZCEu2y+LSRj3xofqkG7qnIfxdD1G
6JzpdJ7Xkxibhb5tTLgqXHE75Bu/qGoXRkdu1ofG00huzEbY57QMNFRpTlzk+rlWLbb5JCoLq/SK
NOd/c3dmS5Ii6ZJ+lXkBSlgNuPU99jVju0EyMiJZjMXAAAOefj68+szpruk+LX05c1Mt0lWZ4eGO
2/Kr6qdUMhKGJ1bWRYuBvEf08sdIQm2BQwqp86OkP716oXHBNbd2Ngt1NUirCN7qJo/Lq9pgZHI3
amgV1q60UMXjWhmZHSYEUv/RrvDVbDMD++toT5Mxt0oNIYh6CeCH/tcBjYM2DctiJRgi4+2Nno39
5LcYGNbyZRDxNX6Bu4IPkR/jhENBC23vBe+lZZZ0P1Sto/Ge5uKzArBER4W3EARNubFjuUfceSH1
LgwouW4CybFasJeumqNrCtuIf4Y9NtzKlE5/4dS6//ZHWUU3JpREjkmd+z78t2ay7oCLg1BLWGb6
Q5dk3vCT6dHyBAck5FYmoiKn95x2Y3ZwQoh7MbaVfmQ4hzmpbCL/ITRNBLM4TsYHMbluyeeesSgR
6jHokH1AiC8RxvxO3aU/uMnIt5khKu6x3OMjpf7c4NFJAI08EfMoqqegyPPHXHYgeiVuLVLkdlR3
225MR+44RA6TAwmN4IHTo/615NHw5gNbwRVX2JSJ09r4KdMVpbrpTVdBGqAJbHrHg6j7TTrpqjh5
Urh6FzPRM5tB5LwSnAZUhMPjKjUFzTnRA0AHEkQC+ZVk28/crpnK2sAG08ThRuZjkbnjGdD+MR98
4pmSHqSbzMXFvaPCZQm3mPjCehcPZXPXR0EsJamvNp5/uwooz7HAVYsvKwUgvh2jssI21nBbOI6j
zd1PFS3Opzjxk1tKJeQP/Dx1t5+Ey6Ib04d8z/yIkWRdTh4abGx5NkJonmNxGr33MpwpRKmFo959
gXywN3PNkLMRpW4fsUmp62CBNLV1nIreoRJ/8JoeWbJ4V/J1fnFaHLd7h2kiZiQ3N5gDi/AJt3an
d1h0nPnGITt2m6sq+d1gogk3dZQu+GZ7bY6tw4N3Et6IYpNEyGUbRqMVaegQZxvtUxz5GXIsMZKl
w3jMd0Zm3Nh5miNnwpi2kmJ9qbLUzN4zGlbngx+kIQ9HHfMoERNz8Y8nqhz3Et5ySYQumh+yqpzf
W5haBaUpxYon6hs8g7lv2SlyWpIJiD5aAa7xpkBvs2wIf0xeNqitO4cjXElIAcyjJ9c7NZamVWSZ
WM/w3g6m2mfF3PNPq7HxANt9uPGLuIY16OZabHtiK0xxmMe3jCvtkUKbxVgOblgtqG/qyhAgu41u
T6Np9OziUeA9pYrksSSpjrhGJ9xnyc5cbw29ZHpbJUtzr10nSbb41Lwfo1q8aCNNCYhKFfZHAahG
7yLmgcuGfi/3kxNNAH4z7Kf3EtX6kwLHMGNHdg1vMdfh9TH2rGeS8dnbImkgwSJpcERzPBDEJlJe
RNDOTL2I7Nhsm1l0UYiO1yNLiB7XdtfyEZI1p48jtAWZxzgyC889Y++Npp6y3leYuYMnkOEgbmg0
z5aNlSqgZHpqdXWNgy+tqI10rG+ZatEcVG8K/5AyaLlYUtKSG/SAVGwj48RvY1w0dyD94GpGTMZY
3SFv3LmIjdG2YLvO9/ADhvskTNr+OMEuzLeU8nJpKJIUpLWbl5WN/sHa1PVN0jJTawYPgqxTESZB
Nge1pjz+8yRnqL6tmwFqZt4qzilymrLkkMqsvDZAX9RJr5bincFjuRyXlAanWzxW8/vYedV4DMZx
+e11IVZ2X+fRtMcIllTXeorEtD57yzVivfrCqWS9StoKntM5VeCqehN/EqvEj8AaOX9XdkivzcKD
+Z5MVlwdzGJ51xCAaGDqZ/zJG/7P/DROevnpdUMUADGzaLDsEs/iGY1sFFE92+plcKBtUsGmw1ty
mArdcGIx2ZqS2xeO3a64YojTu/s2b5NLG3Csh5l87CF0LPmXSSHybRDIqifdle1HPE7FV9pPsdzZ
I5RE1EYv/2hNiqm+yrv6x4CL7JtsobovTJ5QQrrY8XMXxvKyNWb4yfE14fNzTPeLXbl7aJSYCAY1
Tjhy/lHFSx7kzm+3m5enuGmXkyEjzituLfdjxA3/iO+rhsLalAAP54wMoK97OEe+TuNPHHbp6xyW
wc9wgAG4nQZdf6ql68rtIOf4uvcE56skSzKAenGHRZEn5WYiFuLTdVXgmS88Wsrhr5RLR3aD/Nua
w4iucepUNGilxdTuwAMYWg6qUH0KcGBUIklFvh/pSD2n1mROVTaBnazTKbrvyAdgH3LhMQFrWuIn
4lFBTsXnMl84LPnE2GhMfmVNsy22npLESM3CnW6txQs5MHk0PO8Lvwy6PVZw69WV9DugyuelZETV
CRqHoi4wh25W/bdydffhW4Wut8JgbN+bjNzHxnd76xXStvkliHA8F6wYZJJ6Ktk3OYf8H3MhOzyt
dMw0h7gXy2mB6c1hoWzidOul0Oq3Cew/AlsBmP+NVNB1Nklid81JEe6PN66ZIYrlTifBYliyj099
0XkcmIkFZAz2OE9vwVIK1voG49E2mf2ogg6qrOcEsi94D8tXl/yRhGhgYZES4JyF1aauiUM7Mkq9
PZ7C2b+ZyqSG0hAvgAFbqzQcL2kgexWOrx1AcCNs12jkxM7ktlLuhhwfm/vK6vqeplFQDGI47+7c
qKMBs5hjdhZLeMXPnqcEepA3sfmofrQ/4HJxAxwzpQWrQwXGJ0pCAPyKyhGzz83kvfE5q3tH5sF7
F1leuh0GXJlgl8u3pHcHdxMySoz2mBezF0bmbXQIFytbkG4AHuy4gcH+r2Vivhcbhy0vyaEEV+m2
x1zEPeNE0xHwv4SsE3AVDO8N4CKbsHHHVa/ZRZPPBRIYCUVnVelEBIDaUmQHGsOqeTcmLRdL7VYk
Nqy+dCkctasu2zZBb5NoljXUPH9grTnooCwIGeR0U1JDnILsKAOnUkcEmc7ZOA7FyEXhg+YJBFPm
HWmAmKipb6EGlO4ydLdW0GuoDbAzbsKpGN1DkUYOauRkkXmuApayXT/MIemDEXwx8WP4V7RsOqXe
y1XV20AcysUT/pkSJIWVciUNzQKmofEatikgO73amEaMxbFaZAJupWnW8JRXifqij8qI3BuQw2Jf
jPiaNzaxVs7iSxKDzGNn8Rj2TnV95DCjn4mRNPIyEXZEjWGpJEuGdJTYlYou8d2YBsFtvFQegLnU
WI9TxdH2qDsM8ZtZDDK+GeZmJoifRvxq0sTxV9FZCHltuN6HHdtVyUFx21htV0LPlzJx2vxU+v34
g1g9iBMlVAwjNoaedOlmdpz+sOO2t/cql6bdUCRXcoDNgqLbzCV5H4IxNjmQRc9Ruwsn2izhdLAN
YT7P4+bYljxah46SFZIhiCMcO72S59c/p9p0SYh0x5WQMrkxSJgOdMMI9GbMygEquoNH+RJ2DtgN
XWGmYhgfFtmFG2ZpeErZmJvbxFBZfVqiVJG4q+BinNj/85Tv95rKi0kg9xfqnNbT5+Re367/tj8n
+qJzus8NLHiBHLMNGR4Rt+4XnBOlDkrYdXWL9X5ZSyxR47AdU7kDIqBaimNxThWqc8KQFyibg+zS
jlHpOYXYD0HfEU2GT7VL16BiYRvG5uG6ve/6xoq9SyKenH36pQmo1OCuXt5aYd4vu2mhOY9tk8j7
BXYdf9il56yktay5Sf+coRxdnv4HTTw438lSJsGBaX/o7KzYTpqjbycJloeYOC4zJMCE0QF5WJsL
MzWhuZvVbI+3kHmG6sphjSgf4kZ1+XMStqXa9nkymvcxSHkeMXgvS/hIAjfJMK6VxEhnI/V0GGlz
f53V2J0p3EW5NS4YkgMFNEnyPPyZTK2joWA7Hlrigy1X3I5rOpOTPQ8U4saEAx98zpwtw7Xsz9HX
P2Ow50gsd3hV7NpK9NnJLXxar9yyx0oXl0hWUKtyR++FqOPik0Ip6y0Kq6q9VI1eczlu1Ey7mbe4
OkSwivvrztMYU3sPOuOxn1Nv3i/tYNRReBW3TOw/BdOocwDYpcAJFhT1k/beGKBbJJUweOzJrSga
jdpJqItcVoO+YIMfeNKCrhOPLdpw8YjfhhCyR9KwOoY0HTqHwOQElcc/Q8vnADN6OGFmL568ayvC
/7IjIEbcGTA+sviIX/6xWPPQ9KrRiaG0KoftfI5Md+f4NKAbotRClfo2WvPV9kSSBUZsOXxEaNxH
aq2IkbrnWDaYKCLaNa+42TdrcjsF6GRvTe3PT7ljJ1h2l2LyQR+VLZ/Mmv4WdhNPjAAcpCXGjzW9
0wwEoZBiN462+TlE7udLec94gCRFQMzvgtEb+RSinSLdzrqo3qNpapKNBbTnNgdUNR8sLrpveUd6
HWF6Rj7DVWHjxm/CDyf35ed8Dr23RQTfKTmH4csxHy+R30CZS5f3mdVyjc7Lc4weuAcBCr8jFL1z
qzj+KC2IRJvFEZxWnHMYn8JL3W46EkRffPmJ68fhGt0fzzH+Ll8j/fOa7geNMxLaFx2JV07wE0dR
OZqhYRqWyqG44cu0AjxnupbNbamGfCiPedNpDlKNzc2ZtGydITQJCwzxhAtVcG87JoNDUpuiQfJN
TLeK9BmFlqPFfeeIxrvVlhOPVrob8Gqpg4wr1R9sMQSrdhGkWj3BBlsQkhgoiT0eGGlwvC7uiuwi
XIu3K+ts8JlBkkNR3dTDZNfPTlMF7T7yJgHQV0g/35E/qgEXNnNnJ4Tq/WE1+erMVb518EXCqDOj
7y0/EG+1BnaAuBSnMvSScje2WLEuuQuOy96XXOAIcQ5MxY9+7QRRdyx6mjp/wgGPx0eMe1V08rMk
8PmwRRo+1tKep2+cMgkn1K4cuFVeGeLnzZHBgM0VpmrTgJ2HC3LGciGViYZfWZyN5sZWHTe7zgvt
0QFZDT9lVbKq1PWghbuuJKoFu6n9TIpuTj56V8jhWSZg9AA42wm3hM2ApwPttG50X8ybsAbDAriw
zPRzkC7UWCx0+mRfbm6ZjCwSZ1/xFKqYw3dMHlCVsA7iHLtATgD0LuXRaDALcHRpN1VXKLVjm+z3
/lJibIN096PLnKk4jrRg4GOMiHLawKiYhNG0uPGpYQXHqFsgEa41BJBnuuoiAWbZArKkJ2LXZxNs
RjNl5bc9J+23anLnhUgNk57ctHa991qf42FOCFWxuE6FItspievHTr1YF2vgHbCt1YfXoeo75xLm
4IQZgO4mvTWOTxRt8upoOkYekAog74pzssM9nFXMUvOTtiICfwZTYU+mfqAsghRcxhm2lXSXti29
qLsojqXLtYzW3a2KmSYxHrLbN8DG2ZdFoUDMLElaTyprYvg6jqrc/cyEicyV5It9UU9Ndj+6/E3b
xFj9DWOi1BBUM1ShmKbP9ww0p+C+dhus3Iz/I/JrqZdMG5mZ8qsBxvOil9hYu7yMoFSOFoZB1hWN
wbILk/y3wxSUXyHMoBxXXTAxBHAhCO5QL1JIz7DvfrVeD6aeaRkk7SjpHWdfzKZ7I6wGbCMqR/ex
MP007px+dn5xTUsPeVjKR1lPGUC2KLOgK4gWXiTxye2wBOG463tXc3dwV23FGU0R7WxFt4fRPZok
TzO38clDHdwuagk/mslgGAhTt/sew2FtuMAOT3mT3af7aAl5zEZ7USfJ8/+Y1GGk9zMj9kfaLiSZ
BUwx33Tpxo+MQ3h3xr4zT308Y5RlUUskb4kO7q08VTUvbkpYdQu+yVtOD0V+UF2EvxJn4hrhthrz
WgW24I6h/IUm3ByiaDfhvmPVSjiJLjQf8jhmjP7An+e23OfEB6qtBDvy08pjM7Hkqer3CvT7Hr00
31GvZO/ofO4E5UgB5Ary1Ql3dAbRbGX5XNPmQsLtnS7JZN61tL6RUrRm80xiOc4u4tICsoL3FE6y
67SFAecempsptjAv94VffHOPygPe3Sa6rmRhrH2d2MGuGEkEbrtaWdOFm/tRu6XVJf8d1Db8FUDw
yDWBClYUvVdwTi4MgPsdwRWSEXy0frHLfdH6e4spCVY4Vr/sshvShiPyiuZv4DJywbQl0fWWtRGf
BbGQ5zQtR3vTFDm9ODCmdUJ0zPX8jbKItmO11sAnmNAgB4mo48qpOovBB5de8ZQYz34hsRAvh2rx
sgeYVRTP9sVCppuwa/4lWdwZh5ioV8xxRq7jjDF8+7JTqv0VT+30w+Gb5G/GxNG3kMaJN4aisR7I
S+Y5c/FmJhOqe1SvAV/scwevaWBg6znz1uuoX960MSLILUfC6EFNDb3GEwiJdTSv4xZgFISt0yIq
Ye8odM7eKL0mRliNnjgtsLXVIaKVVdOG07aMcsRcyW0/FkN1wd3PfeLmFl7ih079vaZMctrZiYIq
3U3ocht3LNbic4pEsUq0oAff9dL0v4t2rOTGxjr6FWKPkI8C30u8c+11AMwYBiEoiprhEYJtbF2J
sPZu+ziYQszaffEG0dR+gAsNvMxXfpdfa17fNZwAOorNkCwvPrKT2rLVedBW6Wf77atmGba2cUHr
aBrOpg11jdnjWOnmJwyjVu5mu9UvRBtTSKuqbH7956r8v5TcoSv9tzB/p77rp777/u5hXP2/IM6j
W/9rcX77s/rumr+gsPgTf0vfiT/Q0NHRwzgIQ+EJ/E5/pu+iPyj3EgCkIVy4kXBWX/nfRHiEdsRk
uulcSveoAnT56/4mwjt/INhDU7MdknvwsbDG/Aca/Got+m+jR+jZnusGXOUcZP21tvUv1qNG0uPt
KQ5D9oC4CJP0qvXMyHF4mf+Noe8fzU3/9ZP4QbwbYAP/r6Zohy0kIRpS1pFLd2EbENRn45cHmr8/
Be2A/67+9h/tS3/+wJUiJsg2EtT9K36Omxw5grigClxiYOsnVu4CPfX3HJG7IEWCLMoB3YcLBKjg
5e8egPs/38C/x/b9s7dVBOeEZOzx9v7lbU2Mk1PtAIrCzu1yp/n+zkdoJ31NRYdMy3/z1v6znxYJ
rAme73rEOP/iLWIM3td8+UliRDVeBMrLOBeb9SxhEEHH+//5d/tn7ytrIeFPF9udv1LU/97OS4g5
Mw2O0i4sKK9isdn1MkTMKwLOfSFjZFV499LlH//zz119gX95VGlVCf0AlqMj+Hz/8eeOIpCKMxuY
HoeuhLbd4qcVrLreLzDJeou/4t/ZzP/JbwoW3qbXNkaXEcFf3le3jhCgu2rncMBcmBCE8Um2ibqR
Iab+MpDONXsuN+fUDP8m/SL8f/SJ8dv53sp8BHLHP2Hd/eUJCj3mspN0D2NvQcNh+LeA//FdBvrD
CszB457cZGeKTngm6jh9Ji6yBMyOdSbumHCl77SBmB9nyy0J2q94HqdfcJ+dmT0q78ZlPdjC8ilX
rI+ndYo1wRnqT9NB8NwQ/PfvrVh003FytVP98EtwMhuSlhpfDgjNZk/RB1AeMSVjuJuBtd35phgf
M4b/0w7iEKVePBaIUV1JxUqZKnVpuQ04eVmUMNzsPGRCWGIanPdTpxOXhrIQVxtWBqW32Cya5ipK
wcIWh6lD0Tu4KEcZjK0qpu9k28xFMR5n5Qs4Ml5lcyBl4ImyBHcZ6Ws01RflcNMbQ8FcHHMnlxT0
+bSpYN4ODsbvaIhQGbdIalCWFVhfY4mFRMOZCgMFk91szpnlKAYyK1SmLl/IBEs4PWW4fIxNkGeU
sbKsb0yhPDoydNEQfbBKRtNdIz9S+jGwFPk8YLuYe8YPoxy/PsZaC+RBS0AdKaISXUe7zKCwsqT9
bYCZCEaHjvwLG733G5dKDxsmiosv2Aj4PQF0F8vehbx6KYJiTE5F44/+i0fbINfGKZX1Bfh1xYif
C8T8XjQ583ozk9V5i72MSy73BR1WtwHK3ryB++TMiBlUUWcvknOCTcqYNpxkN/UqVQ8cWmzram65
AzEuGZh6JBsqQ2X7ZsmV0MvVFlrv2LhWApm7HlrJJGDq/fZOumjRm8qnI+2Q9RXn2zJnir51mkkY
1sIzexjjSiQfKc7Is8vKNqgJGbRnVFJS6TCI8wAxygcSUlQpvCoVWG+AEiBMb+yJWDFi+5+s5Wh2
gvndTfNyvoZd6KIHth66dn9mNtOqB5mOEJa0Uy5Uoh9ppIqYhIhbB25y+sserMZ58qMp8Q4RB0Y0
LNVaYNtBF07mbbHdBj9+jKy6cyFXJO98vwBUyMEmjo6XGap+1Tfh76H03RYXkpTxdnYWw9cxJhyz
RX+WUBEE7TFV2HJst1OPqY0H8QIHgvDnt2yMzfM8TQEcdxR6at7UkkUkomvrCb3VvHGnbR8Hn516
6yyaqF4XjwpTEvPQmzLsxDuSUMI43gkkSJCG2dNsFVwIAXP7t7bSA56IZiL66S/cpDcVolN2zRyo
4dtXzM5TJpzlR+WV8y/LmZyfcSfLdw9u16/WjbmLtrymfk9ZZnmf0rz12WmqIeWcgHh2k2Dc2mU3
9IcpapGiSlp6wFhiWH0QbQYfvQkD71cahgFJxKT2n+AhqRaqTMz7yd3AvCTTuu5E3Dax3QCn/+25
2RpE9CMkQ0Q//P4B1Vno8/ZcfbS5B/ELKgeqQX1BfW3x7gAL52+kmeALpldK2FEUS0ZMJ8l3ceYT
GJA10Jwlppt62w6SEX4VFDSGLxNCrLIDbhCi53/WnHxS7ww2iRdJ+kNDjS8t+D+ti8EhqwX5jjRd
aBS0/GRhdOgpeLSRK/ngiO8xqZ0TryElWverY8zJn62gZlBLzIKDeZePwZuKpGNDoQ2ZpnW0nvGw
t3H42KP3YJKI2oTn3ferDz0WOt5DFs6rg180dM0I7v/9PvAWxhkV4lhzRY087D0IVwnTASujCrFz
UlI1IDxAwAEVeEQRB/9T8WtdRMz5szv8jLnZVzrOkIH4c2XM1Lye53sQMwzhPWdQBHirwV02iz+F
5nJ16onjak0QhwmyebJrRoXiRIsP10K3LfMbD8d68hyb2FoOvo1tmdUdd8gT/T7A0upWdHRpWTPX
zcpoL935henoq2zFVO4pHfP7vSmtCJuPZjBDbliNafwjVWGaXmc2cJrDki1xeQzDJqDwrCgxP8Lg
KrMvJMaxo/UactAmzCMf+bbF8rWjT9a091L1yr9izQ1zvoiN4vad0n55ov1Aq1+0ocnrdbZj7RPO
gwbDo2XbNX1wqvJv+L2W5U0PESJcnybpzHbiUy32KItkcO/GkPnlPso1k2hOKt1I8Y9rz5eZvRTl
obXifNDb1Hht+smglLIhFgJfK+x5M4VSoxlpcAS1WuU7hYfsqYls8KyKpY8A+ej+SMHE/s5Ulj1S
Hphf4cakWXFoLOtLUxl7ciLQM/CvEMePxQS5aevMYv3mQYsvN2OXhjP+L37UQQYBI6g4SrurJkKs
QT6suGDrBU7kFkmSwgsoR023Y4oV/hqjFrsNmHh9dPIewMRE2+M7BEf/JRd1km0tmC6/9EwPKjRA
3X6ajK18Tz9D62381EmrU2pHlCyYqU5eRDnD9oC6Tw3DgTaz6c0THmlAB3jblceIbP28zVKiWKHp
3s1LCfFChrnCwyMSyAMAdofrGG7UcmOK2nGevCmLXuBH4xaOVBgteyBWkSb6ZUaXaWXB0MkEuWme
RlBN0cWyMk12NE1hs2ilE1aXY+iP1Q0FHIjHMP776jXv0kW8sXgPkh25IeFF4TmVL2aKw6/UiYK3
dunjn0EvrFsQsjWfZC+cW4yKaMoElUh22bkCsIu0LmiQZex96NMGHNUEEKIlCFxF3a5OLKgbxD3B
4nhWn1UbaTuBOvms8lSj8PUhMlzO69uKVjJutWjdYgvBO/3wg3C+QX9nTj6OHH5QXTLrw1XCvUFP
ZDLXBpkPJw8jZg1RTSxfDBr0dSMxGN+09ZCbraS2wzqIoJ+qrVWlUfdqmMtaB7w6nvicojmuj7Tg
JOUJjVqgGw14IhDhEb4vdSQneTlZEQsnB4w2OWRy1umBynnEblTGNriiDE00z3kAq/Ya1WvMrmxG
XbggmL4rb18NqMGbIuMosU3pzNJbNEGuRgyC8DjsEGT9N5+1KgGo1NMH60lflwwqCC9hvCyTjIOa
Ti/hk9Hi3JMx/QydharBNHRnDqTxfLPMY9Ttu4StiJNOJeMDXuSZDgmSani3pxwXBDxeD/uCot5Q
fOEQomuXMki/c7e0bqfJ78Jrxu7oCiTmnZ1nefFaxcxSsU7x9kW/YuKK5b7kEXsRQdh8WlCw+HXc
GYeta4fN6lxx7Z8NwNflEtNmmO+KjDbXcSrz294407tuoaAtWRB75hF+AYKVi2wXbwk3cn/qTQ8w
gFqV4xJSkHcKC53d1rksPoTw6ldQ9yQ6c3pWBKiUkV07GtP8A7mGhtnELzPm3ranqKCOot9iaZA5
LQC5B5xYHRbKucBJIw1uFuH3fnWN0DffZd3IAZD1F+DdPFN6v5Nq4uuufWQG1xlBEuaAPvvj2DWY
6TkawzAuG03COS+W11JEuPooD8q/Irhx0Anr1uUztANzk7Wtpi9RttHPIYvbp9hvrWDDR2+feqcp
mn0Pr+ye6ClVO2QU7dNiYyDF+JKanrZOx/rMTNBejKpGpJuMTR0T4Rkb2W2W5c9BD/G9b5CyfZKT
8wjOkr08I1wtI82EdSVe2v1Kv0RWAwOIx63dY37D6i+4XKA3M8ZMSY2D0EzslaZZJNp7a1bEplph
m/6K3eREBoGTg2h6k3RgOedwiIsDEoO8DlZsJ+I5M3nHN1AmyEShAbkKABOShpV+sFzB/ow9MKAm
cap+465w0PzMCdVuIl7pE9YP2izLc38mioJn6hFn0gnS6LxCR4Mzf1R1K4s0KzLvGe81422Fv6++
KrLJD3fiTDHVZ6Jp665004SN/IFK4xWU6bMzVi5Op+3wJxX1TEj1V1hqb1ZuKtRQdWufaarOmaxa
nyGrgjgtX+wC9ur59v4fRXb+/xwOugF38389HXz91v3/2vys5d+j7s9/5m8hneCPANdhFJIbdW0m
e8R3/pwPev4fzFnsIHKprAt9WPP/Zz7ouX8wkXBopnOFx8UdoP1/zQfX0A//rU1Gh8kB6JD/qEaD
PA5jlb8bu5DK8YifxBi2GKTRQPGXQYSQo4e7DLUHb9zlmPgvGPaGe5WjqA9KpifRokSOBtkhaMrl
Klqme7fsmgNVbxRdCZ+MB6vVgOwmrge784+EKVPWVTKLDd1lpykvYED63HuPAX1p4ITnK6aRNt11
RDJ0SYOX7gFou7p1dkrKZj/USUmhuxVSMO9ddZwsd6ShG1TWrLduzRK+WAP5OgsfzqEfRfE7YW+9
c3unfpXW7NxjMLUe3EV094PJ7ctQmOo6IFhc0dY7jx4c2i57dTg1f8C/y8bbedkX3VFHw00yNftQ
EGSPx+/W4w/gSn7EJoh05yxfnjuwxFZrhJ59COUe8u+bO+RPIguvKZ+/cMvqGMz6gtS1/Jk47k0A
wipo6p+JaD/qpf3suvqycYd9GcZXBh5WE1K1hqmN28K9k9b3FVYf/FMYMBOH4q4U1zrmjmRvwvs6
Kp6yTj3VYQfftA5v3bTap3C1KFnbw0a4kuV0b6I34gE7L0+2yMXHaIqvhZ6uRxinph5oM2rWzAlw
KpxqD71OnyjSI6ITFB/91D6uJyZ05+tMhlfzmLzLZnlli77AW3+cG/2Ds+s+HcIDRIaHOe0OoeDQ
WKc0QIXNu672ePR4SKzkbhyp/a2sgnqwd6+8TtvvaV52TVtcA8V+JJXTQAFOr8ImPkyAFLdRyoro
BLySPLrJnOp3y1mSm+tGWPGtguPf6ugO88+BjO5uCQHwpBEN7XTwBSNut+IuBtocOXdDSjK8S35W
sv6qqVm2+gfLLe6KTO7n5UoatnTnFLj3A5UhVndYlvexvoiy6SVzlmDTe9QhzNZTZbs/Fd2z0rvz
nTnfQiI4xlxQkFxqcLz9m1VatJwuB502P4LkufGOvl8+dk7CKWQ6DjgnLGtbgDPIrfRi5Td0mOBj
4956fXDbj9Etg8dD27ws+jWphwu/6z6WMNmpKuDIKPcUMtxQ1nUZVv4HB9j7LJHHyS7vZstxN5ir
HjuuXLu25wrilReW5C7pXCZqPK3JoxBe+DTzdDprfBbuhevexH4EAmByLgmrfATuT54gUlD64Iw2
SPX3AthjxufUnuqERr9qNL9zq3ywpXmqR/zWUXZMJffvybsI67d6dSLWIrjyI2sfqf7aM/FlEaof
8EN3GulvCm+0RzuiHA6d80iEjt0wPPjmJoKVFlwxi8VeGM6g9afrIZNXnWDsVlxCKMZFofegnjA8
eKSf+z0Dy48Y2OQmqJOHuTRPWJ/5TkbxszOe2uHRb78r+h284oCZfVcHjBFhFwBu35joQnTtIbL1
tdcUB2yAN5TWosifOO1sDcnchuleO9Vk+kLOKxDBveqO/sa3MgxOM1iesIZ6pNQ13GXoA1b8MKrg
ymK2mLa8De4Ro+6Fa6B4LpRedvgFxhMU2n2Qfcx+cI/NSu9SXR6hMr8k7XjrxfYrxoRfkH1B0XBH
X+quQQjfT+0N1wrADHV67DX22JCLQ3oJeMUfrRfd+8yDsRXgggY37McYGO17bNTb0hqQvHW+Qj45
BgunPEzO5xzNx0ksGPXCw9IdEZ63nS32DKheXBgdrArJ72w1NtgLAZpGXsWFvBi8ItyoNLlSdf2l
bORGHL3M+YfghDp12S3jQWTmSZSRoVrboTkRW8ZWAkJ9pbWDSYitPuIk664xj6mb/83dmSzHraRZ
+oUKZXBMDmwDQMwRJIOjuIFJpIh5HhzA0/cXN7usqnrRZt3LWqRZ5s0riYoA3P/hnO90Q9H6MIBP
eFAfTG09t0vsbSylZadFmxAIRrytVOXJzkqz72ScHiJRnB2PybdLtMUpKpMnwirsTS0ED4fcl/zS
TePIYTMI4xfeo+fBpkysp2t/5/C1eGLCYaj0PQP76Tw0wBidxSqvFjfPzS5741Etprga+gfybLtH
GWQCkFEZ9pz0FdUTXTrgGJ7dVuzcVG57Dz57+httKLzvplyPeKUJ1uz3kVyehrJvdtlSv8KID/OC
6KW8HE7VTstd+yGr8sMwo+9htkH71EVEQ0bq5BW6t/dmnXqdkJc2Tt858wsUg89GRCqyQ4a3Xp+M
zP1ok+mVBG8Ng4B87XAGkD2w+jnesGBsx3NZUVUT5GikEbWxDS2hL+fjZNTfapq+1tF8oeo/VZlq
4Szne7fSHyxyxxkL6B9IYaPfTSdHP0GETkJhu52P1RTwmsMEwlxSIy9mBgzjp/AmhBnoLXw1du/d
aMIhLtk2K+GEGLjedXrfg2Zm8cEV8yVbf0uDQnjh3zJg7yEbLt2NC5c6qDLtGwVCWMKhTrV1B8JY
BTmyxe0ysMwRdnGtmoXCA4CQU9gklawfSKt+tIXVxio8xC9ZnnIh0j1iWADBN1usZEyiS6IXsUaf
uYqevIYJdeV9KEv9Vp7xiO15a1rDd4Kf1LjRrJP67mmkOk/1i2oZ0Ge6rkEkn/SjSnDnG7WeAoFw
GDc3TsnMSBN4SMea0FllcnwXz2bBPt1UhK4ACodKtLY7i2iLLXKT1S906fmGV0TbuhDjZUhc3ull
eKtaywwmeo1zSX3PeEnGZxQsl9Th/p7Q+H7YEUhmzWqnvxbqJwCXPA3z2N3V0TYLBC8djnJIvitH
odLI8a8wE/UdUvSQKJXToYrs/Jz0Tg48YCG50hLD1u0YdOAFBiydQSMbScC5B/aMgk/ZZUowrMih
HTxulmf1O+VUuwKfFSPljwYvXmqd4XChmfCiR1PitzBj/Uh5YXNOucSgew990R1mjhFTV/uOiV49
Mytlz3WNc3B3uFX7JB5Dw16urmqf28VFA6Lds4Jy7YkUljg0m/JFz6vjIrLATSI8KC2+TaCXzxhX
z2uVCQ42+MJ3VwoLkNE94UXuWGNpprw2bj/D0Z6LR7e7n54MaExWvp61ZXVSPZXpyqdmHhn4Prnx
4h5U0nwMIORp6/a9nmm31TW9V4/BwkqcA9Yt7jSFJtmKo3Au+MZVO5S7tkQfBjkeg4gkcqHXfv6t
rD1TaNiF/dTEdTcRoarjtXK14e6JGA+tRtJwbIFLb5aL0Rl/0nsywGR8jxSaVhP5JET8fxAS/me2
WwA6/m/t1gndGDTc4fd/Syb75xf9q99y9X83DKQYDqca3yeN8X/0W84/AYTgkEEeu64j/0u/ZZlk
E9KgEWbHDOVf/9f/1mOY3r8LIqqQUNCPuYZu/j/1W6YQ963yfzZcUASBLkvdRLgAZMFw9f9j67xo
Vd40jpXse9qBmZp3XYlgLjT0toaxN5v+nqJVWNp1HnD559hhD1KmdnhP9sB1WzUn1U3FNxkS2kMR
9+mjiHJaELF2PqLYNsS8Lw54UBT+ZmdErsgc7qclFxHhMUVqAGLT+jtxlIEwmkpti3jYgi62SGq3
PpliH3petytnE97x0qAWY+LwKNHQo7u1U2aSHmuej9jyoi9sqdoxYzyHcrVnbchvSPkPqk9sesde
qUB1loR1vNcFIUtjUVxlTbYw+Xy28d6kmfVXYLTf9SqptrpR1gdj9ji2Z4l5zEl07Pa9dJ7IlzU3
CFoJBCDo5D1JJ1LJU939cB31w66Xi4Gkrmav24Y1BDmnVhWMo5682LIqjjqoBoR4qv3qS2B/nSzI
ppiTB/T6kikRTgSi2aq9NQx/Ugp1PFgEjvMAJgGm2HQra4bfPeTeUWZnnQSOu9wyTFJMeFkMLUv7
6tvyAd8wyck28nWt8LQgG8E/uk05+KOKP3stt1EVX8hYizvnrxpI1GkzcWPB9tnI7IOppfS1e3il
AwjNwaXN0U1nR5eX+YxaqRW5ICsbIwoi9T/Kw0o2Etx0pzY0WV38StNewh10tZ2bpBe7MbvQXuv7
VowCqh6eZd4ub9YwkrVso/gkkSBe905p8imq0NKXPdmwwtfd9Jg4sXWsqvhbweGcMhTF+RiRrtR+
igwj75Lv+sLVzm024HNacJkkNZaSwv1b03KkZvc0Gn29x1r9e2w8X7QWwLTeA89YllQsZuRtxnLB
m4s8T+pvDNTTghOUx5Bdr7sntil0kojkqKxUB8vpufx5v8Y9GRVaqJxFUl/IdfFRDBhfjUsEyoac
IXpNfG7p9IRPRvNzZd5TcccDeuhAt1jzY7xKg5odZlAuogsz1BJ3nM2S7IgicF96vSBGbjIk49P8
thoJHO9+4gNDlv5VJAwxbdUQodJm2snrjHGrwXiO4YSn5gkz5y11TJKbFwJCWGtP20yjBN3kZTKF
lWlfVGc9O8pYPkzbRmeh5kPKSNKmn95GttMekL8PV9fgFVv7MnobY7N8H+ybnSzRTnZDtosLx3ue
ipUNIVOkJSjdtGOdN2Rhg4npYFoQMTcaAlW+kal7XR1IGdNYBpYOBU2U9AWD04zHLhPiR0ZTfMj0
yB91Oe5rt48f9EQnG31Amy2INKDiyrOnRm/BgVr1igXYM39rGMCh/Myn2RBnY7Srfd6XNxWLAieW
txwi1OEX7DrxFpX5vqg4QjBPXRgXYUHJBv216hicZGXb/7Zj7J5UegVGmQ1xjoFhjv46etdOX4a9
PUnoH8R1eTEhWxrUu6yqQ8IlMNkUZHaVP72GtBvE68rTb3PasGWKdfWaLTOx4m3AkbMc+ElnKvj6
PR2KYE7d7AHH3a/Y5K9TdtOxZyMnRj7IeDLQ007Eqc/HhHKhGisofWda8adZZddimY/9KEMzTt6W
ouamL1V0XQRFQJZ8puzRfEUqGXSa5i0lycd0iuPgVH+1BOnbJkmd/OLN67ovlnaXYm1l7JTzU+u/
HKeNT9lIc4JM1JqU4HWXg+aLLgsGncj5MhPnyauMkwb9KMDPGBZ5DbJtNINSX3tyHlAkOMTgTHF5
GdYmrLUU94vWoKdNyp0G7k25wCL19Z6c7Vb7skDEM9xZKeuc7HUkREOf7sWor5wG6dHs1g9slm0A
1WCk/sEp0i/2h56O706V7/D2NgHBvswUAGe4hZ5QtebpSascds9j/ytv+18Lgg2WHcaCbiq+Zq6h
Nib7C99MrX6vVHxjlL/sRzQ5D6uMQeHkYZJ0WAlxdr80af9eZnlzlnb3NOsfWn0/EKNxxzxhYrKz
HGcdZl09hWgPLxoSdgTBXDOe85DRlvt5bkBFsVFr8IdgdhuzqzWNw7FseYW8/BNLZ8o714ZdQxhj
HjXD52KU2CRc8YMowsR8KpyNXpNe1t4VFv2ENyCq/DtUxi2T0AVJsyHt/d5FnTqr1x5mBwPHRiTN
zYYg51VHZ/jpvbl/4+3gIEyd5TpLAw1dpqodMX4H2dvxzka0EuseVXzSXtGHPRKdFOCXjV4pMF9x
a2eHvkF7bNh5jz7chCSvqxMxowu7jvg9UaiI5yokHoaJ7IL6OmpBpeZjo8g3aolZrFP7lU7NesQu
UD6uHQ0tYmbMSBGDlWHZqsXI/S4fPlo9whHBnWftkogkBoftpsWclS8PIKDM/dqD92Okq7L8eO1S
9OT9Pm2l2Kd5AuCwd2Hc4P+DCcNOW8+Atcdoofta7tymeS88Q52rrLiZCkRRt5gn0B5YOxdiwZr2
c/RU0E4MerD7koaU5Os2icnXlLhEDZNBl0lcal4sW6wIu0z2rLds8TPk7sGsl4Q+bUkY004Wf5Yb
ZA6DkCFiABTl4qlta6zkFOubNmtfG5HtRTyMm6pv5aVupPHsdIaxrecYxRCuHqCkk34WnLY+sHdf
mytaRr2tzhEcbFa3Qxb0RNnv/1GStGa77gBVhM4dmsQyC1e7vHdYm3o1lrCZRg8/MVskZYVxTQSC
M6ZW0Dir90CmUVCXakss2HR0rJKFFXlJnpav+1oQ+6kRPwoZACmEs9E6INAYrSkHWqHueixC0ONo
N3cwEehnN9Bv+sAa9PfGJleWSEJARzSMDDmQcHAzGW5ztSxckONKptbSYP+a+AjjsfVZBbi+fndt
6fXQhJODyYKz2u/XaNhjx/GJKXJ9Rx+egNmiJYOMwC0O7z0nGQOF3DbBDxUybY/cOA8B48AG9aID
GdaRb/acxgTrEGq05r7V68+dNp9RdUrS5pm/gM3asEX0zoyaKLNy/b0Wc7GpZrzKndCLvTKXKoyp
Ry6xQ9WEEQnhGGlX3t6N5vgA6ajYqBFkUyOnF9iyDRid8nOi2j/02kS2zpTcisQI5Tpapxj5Xnsf
1zItB3lyaO7dpsV+JoAwL95BjHb+XHdvvDN7IWjVS+zQolPZ30y3hy07Yrm3rSwKnAVKWZIaf0ZZ
16x426de8LEBpZYhMp2T8EhZ04gclVLSEj5TkCpwECN8cpxKVk4ER5z81NoonrSSDSJS/gsjssOK
KVUhUNtEDSmflD2ErQ3assVP0G3F7E5bVc0HLSn/Ous4hGxa9/i/P8vBcE+RHUGeoV/Apzonv5V0
rO2IbhYwd91FrCqdae8w2MDsra+fPfYSvOZztEtjczilbGDO6L/ZlCoeq9VFuui1zpcZGf0O2QRW
EZFKKsgKH0rHBtVvtXh41kFc3GMQEYG2U/fLhi9FNEReCEQMxBHbKeGzLk7Ax1S4M4R8xj1eehhE
+yzlck6xrIbY0dq7bGgKkdPb30RXEV5Y2xVDVg/0U8xQIL+rTvsmRglZ9OveRmgHGaU1/g5oE5G9
eR15Mk59XCbx07vml1hrnIJNfOqLPGB8/WmndUSCXdGENkLIHWv+el/YP0CPSh/s/KPrLu8DOhYU
xqW1JwL4DWu2u3Uq5uV5T2YbH/a0Rer3J+nLPSvb9UKRuJPU1JKxEAlZKeSb3DlVms7ixfbKsC0A
GxsSfeqUXh0WLcjjzL9JR44ZQrH9bKXdQXfJ6MM/t0mKxwml5kVryiYcZJE9ASyzyHbn+beXm5ua
LyMf9wU9P/9pPl39N5OgjSXHbxE14rEY7fvkY3lbs/5P52a3PjavAlYaz7oA4CnRTeJI4PLCCB1g
OqHosBSZaUuM91/lxnxioqOOJlXM4wrs9CGuMEiKIU5OduyZ+0xS2zeyboPOLXVSOMW2Ve0PoVR+
IapLuWILcu8Q4ZyE1pb7PB5heFldMt7/DLARxNJeMLCoDzMC5Fwk2vRC32hxv6aeTyM7/qRyjF6i
OhY3e6rUt4ll0feA2FyNRgfdgb20+BMj+DijLxzB0TljFC5tCpGE6/4jWcYWSYBhfqX21J0KE0dN
kt1lfI321BSDcWBGtq27wtvGOMxGs/lxGhwzltVvcpuvIDeKt0TX0l0+MYoup+aXhb1nRKwX2JHg
ruvYC5QZubEQALEvF9l6MGN3tyTmivWwJDChYbBeNdkWeXWxd0eYw3nWEK+dZbjL4vE66XHDzgPe
UNzOAUZPF+r/KPYy7b/gUGB3FWNgePx+I9s4rc1e11Qo0llNtJP42/XLOolrUacHBHL9rtFK52jj
fURiCSTag8KTe1MYIzcN7C7pL403XpAfbYH3+EhQFqbM669q7UlYsDWnffCi3DtajgobZVrvrsqe
bQvzsEXgMX2fEgcgFn/KhPeQQXf1nUfds93OW9maXNZsB1C3hjjFUojnOQ7Z7InG4JCNe81YEIIc
HK24EKV3WGzHuA9hbfYg4j3p3L3JfpUWdfXXovvblSz8ek7Kwbg3lgwCqlVs5hkZlyeWUAlmpLmM
nFNdx0zo1QAiCO4i1A7ip2tyNpN2ZfGEbNfvwVX3aHPcrT2WPhbqh3qotgWf5nNDjuymNJz96FqM
tdfyUDnlSbepYtRqz8co0WyfBPfo3caTfQ9uQHwq21IAdQREhIHTfAQMaPpiit2jOcCWpHD2sH3S
aQLEaxHVLU+9NNV3X2X4YjEFB3PjiWevQpg5qHuP4MTjkm6VUXdh3Ih5A241evY8opX9CBJ4yPRq
Ik3eaF7KgRRufekSrPuxSrd5KZObEbVOmK+J2tJN1jvloft2C0vt2clGwTgJl7D0TI1ffbKG2I0B
PDb5b7SsdhT0MXT/TkgFSniYnptudU+xcLqDrQ8UKWaxNZKkZpNrFycUN++Mwh+Hpl18pL3iAoO5
e25lc57MhKKXdxi8Prb0ctZzdu5SeSdgRcdpJPWXSet6yOe62WlLPfn1OGRbHZnwJsYf8xYtdNxG
XWs74hSnbyujpgmbwt3I2fyMTW7VFo8Fax5iGDSRGO8OqHHLx/bdBOyWML2l1eccxTuQa+DMGnZ2
+cg2v8Owr1JByz7qvtNr9RYWVuSjX4qP5Tx7DHQLY6etpfu2tMs7Gm/KksKp94pKjAhqXm5v1D7n
hpsGZM1LvQynwcir3dgxmLmHiDpLVF8QEODXR4fPgF8DP4DNMerYRNGkAvtsnPS151Bzu9bgWq2K
yxh/wz3kMoqnKqxHtzroGQljjWRKInLjVR8bK+C5RhHo2vOGEeZy0AW7pp6LIDFnbBE4Efh3Hfp5
lHI7gVia8s2qzrWoP5isT9slYWhNUqG+kcDOdyuxQQbXjYFeYVNZEOJHx7vWjl6SuF7+mQu9JMCi
GEI9ppDKZH6EpGYS/DdCJrfTS6O0rziqniKN5MQi3+p5/CKbLHnrPDtHugc0zXZKBV8hNZ5ANDwW
uu29uZPDdQ/I6j4FA9qgGXaA+Fz7rkmQ3iF1eZVyFpu6lGZY60QjZO7JLJ3tCsI5oKJfoOnnBG54
pe+lGbVOHD+LyXgo6/mSFkkSjr24UafiQha2fmoc963tmVPOKW2xGZ8hIAZlDBogbdxHHHkfbT/f
EDQduPlJSOzDuXe2dotdCpY+XgwTohxJIS6h0Wu+Rw3yEsFZIerKmdutMPSbbO37I8UEzKmyfkMW
b88rntDP4iRQ8RyfWVAlvyMyxiJK4pkUryKNf8UJ2AusMgv7GBGjJeupyYaSygKAw6ZYb6KPtd/g
AxIkjDhY+C/QuHQZ4CF5E8xHscpz7wxjebQHfkXXsIVrTTPZRvl3OVcH2kDBEnmhA2MDmymbQNTi
bcwm9INV9ddK4OEpUnb9WiMgjUjzbTVo1QuaAZwymQsILXfSEAEZt4hhDuTsQfdDXy92pZxfUGA4
9EXd9M5fsT7UpvXBjJefDsttUEq7QA9cV7tIogw3Ojf5Wy3qVjGE8HOC7bDfaNv7JxK0DAzQkzBQ
wHv0QqAwb01HO5CPmMzrkRzbdGK02aR8RslSPZh830yolpthgpRisjftTOHtYJZ+M4lJQlEsKFjs
YQo9WhvfrgRjYJVPny3HISnb9QsmjYPTVzdUB0/FtDR79KLtk0Es+8ZbrPdymR+1iFnNlJJxlCgz
2nWzDmZUWZDMytS4pep+fFbpzlLRLxIALyPP74ZV2A06jHGCFJY8yXU4DtJGKZstB7VWkw9c1/eW
uvMz1oFLn2rMvMoKvP4EmBzlPq/1qxYn8k+j7J4hFaboexgn40dUOLrqHlRF1c7ef99ozZ+RBTy0
u52oUdSsEfen4R0VsnSkMekn8+PXypx/OOLBb3tRe63Z1bpgdhVewzPbDxnYopmfKuMu8Y+jO/BU
ttxejdb6YCoQzGbezEp8HPYas+DU68igUIt6bHEWYGUagjlWJZ2EGg6gO+qDUkcovEc7gTZu1dqy
GT3Cw4XEAEcmNTDOiGFTHp0T18wDiSMC1tAaTKL91NqqDUt7PlDSar7FduDI33C6ArEN7J5pdUce
M62Qwq+I3YNOpb4Vw4qIWlUaFXqrXvEXjSevXo/xFOWI2cv4SqGIQ6vOXxPFGDGxjQk26Cxf+o7H
Rsu1c54P3RZOzj6dvM9VFfEj5skdod/X1rMmDAjracmN34kcHo1l+fGocud09cKqjI4tGxoMH4wx
HMbPP1UknvpOnAZGmp5Oloc9RNuWQJ6N2f9YI/zeSONzpV/vA7PXb4NlPNSr0rfECKdAT0QRZjm1
2GQAGWbvf7L0tniQtoasoDWr79Jli2Est4HdKa6xJfAy5F6bZUA90dhJHqS6dWHPq++W2GjDdeB4
AvvphnWLAUI2SOfygQNOaZwQfW37bWTs4xiuFySOhxyGABNXM92y7PYH+WuQROGxa4/87B65PM9b
8KOMt6lDnx1Xax7jRAM3CAw7LMtkfCi69KRbzX3QRSeTVfepF2LfuByfC0NeI0rNu9WeQrwc2cEU
+zGv6x2hssdKzngzZiZ3OSeTPj5J5yERThwCj463lWxbXIaobazYfNRadEfeCD+AgG+6pkqGwHQ2
htbPoYGp/WgJCjG2Gs5W4/cPBiRKSKIvvacd6FGZstjL38q8w5sx2MHMfOK+LA5lE+8aPA5pIdu9
Ow2+Mt/cxNB/mKuh+2pdiAYqS/+6o/YrogzadK2wDl3i6HctMqFBExUDDmJMKk9wa5qdmbWHIRe4
xNap2E2NPMxoyKTcm5goXad3ApsZ+zDAdtZiSQMBFmnXJFkcDCK9dGtRPXCKx2zbdJBP9hSdbYZ/
e1HFqY7qCWJr3X1U4JuPI0McHsPZfG3o4DeAXE84t9AUtCvWwZY9xDCA4R+NL6cwn+OUhRof6/Pk
uAFFmqiIZ4R+vIkBC94SgfSJZRqQI3hCmBw6P0mSPlAUNgkJJgFh0SjjhsUJoV3NYevxoBnCGPbC
Sznl1Ny9jXNxR7wqq33Wl3F8YU96brIRaWUq/9Je3losaJdxUCkGQwRolHLkDf5ODftQUzrN923m
UsfnKnaiG4h3J6TS7JkH2TgO0hk23Jou3S66rwpYs2s3xFSPsNy+rGIpwjkrS4b9055NAdKo1npu
oo6EDIn0QR93APw4UHGbQbPUr5hifXAJSFwCq3S1w9wWdCddxQJoynX4iNH8p0lQdkIs+jDWatkN
XXljOMtZMDLDBY8I66q9CQDE26YsH72ihkDMrFSZ0ncHVw9zgme9/DXNmoDJ2I0zUfP7dkF0E8cv
lcG7M2ekjiI6mkLDHb5TwCz0emb+ZjsAmZcp204jwM4B+dZdb0nbR3K5mFnxxnfdQPaId3YMGm16
nnILw+AYh01Ubuep3muN8Hzdmx4WeiBaX1KV7qnza4YHAgTQl0vZdoyLLzF08ZZz8O6ng4LJnLq5
Ln2uoUAsteuC62BaU4wis7e3FMsES6tJcWBYNuKindxD3mkktEbrNdXxR9SzxT8HaI410fM2BUUU
ni59C5PpGrn9u64zuBOLbfta777AvQLZb8HHkFm6PIHezXcpTsJN73X2MSF5sBOW96ZjkwoTLjQ/
N6dtLR+bsTtiKX0a2Pjewe9G2DPe24h1cmGEoTPuRHkB/4Lew3jIR+bayZQFKw0RzrHA6kdUUSYW
NdxYe6HMAfSuqPBFRT1cpDv8MlmZJGimtmF1Yj5HugEDf/COSbzwsmNgZ8QIa84SF7p7IgFqZ+/Q
w3DejKiY40Wczcr8QTfGyGKmQikqdiKOtwX0BTbSc1e8CAYUx40c2347qTHZAdwg4S+Vyth2LsFy
kL8FAh0KHdZPUGQWivo4EHD/SLRtwGySJvzKAvYU4wB3ZoFeLnvkytz3rnR5SMr5XEN+RM6ZSuQz
qdfz+i+avqMX4a9rQfgFff/LsCGX2HH5AZJYPdr6nDYwb2Dv5HWHzHCICYFPPTwH7QRUL8RHG20y
1KBPWpY+JIZEyGkZQwA8zXiMVLN8wnkxfvdNpJ9crXxjYtsElKgakjGZnsw0Sdg9qSSY1uRG4m4W
zE7029Csq6A4UdUH3yzBvNQodpWEmSIujanSPVn+NeNqU6hgdcS7rIDtPZXmeW3vK4HxqDk2e6Cy
xixSMR9V8wMkn9vSz82txYSL9ZJ2aZh3eFygzdsIDshz0LNfDveSXkyPxTo/eARZEUyPjNlfVPw1
mr9HBzzLJs2JcDC9jO0msQnXmXJqQiDWLuuTC20IHpJ5LKGb7j3Rp5uknS53a1OTHtNcbsE1Xuys
Oc1jGZY4gYOUCdctrY1vV7Tqos1ZTnglP3K+fIM6Q+4FNqCjP11rdFLtqB6jqEg4ysmeWyEWaclX
o+r32NmjQ9+J+J7KTudaImuMvDYJGk8dVjJWKfkEqFCsHtQPUUWfJ5gAesAkNV0bcHxpBy+v211l
cozFZs52tvB+lZpCGtyEWmtdi3n+LC3I8SlKmq7Jj+lQIVWtwURF7tGKRhSZq3m0Gz4Phan1hMFt
v9btQ7Oyavxn1Fo2LtNKz37Ek8K6aczKsNJJY5YGhB1PbzlavRQMGqT3t6VSXuAoz+J/R9Wb0tPB
j2wt8Q0hT6kN7hf6iOsUX8o2nxqYQT4sde1UoXOLUE7S2fcdf9g0Lz7mreOwMkyULdL0IqkoOCXN
q42sEwQd2ExvCPHf03C3tbxIctEQJfauQEGbMqzTivW7ypMuQBPfbc07p2lVSYmkpqu9Q98SaLDx
ZvTBKCDNd8sgqw3Y6BTvYmFol+mfbURhF07md3LhSxtdUICZQK9CjAg6XJJCrh2+NG2XipYHqdTe
sMHKpyWS1SXrGSluM4fWejbJgjRqY7hW9oAZe3S0R28y+l9FJu0HCP/edzQBIN+ss8rPDBv0bbS6
rCwWHMz3mAxM6UublAeWj1Foy8Q89WnkmuxLIuulnwDRiWmW7H4lWOKlQbZjFytLksXZLbqdf1vO
qnwzkkxxWrzXO7IwXNpSL1E7PGbqOsIu3YFDTbaw1JyHoqnMj9i472111VylbVHZyM7+muf0jLB/
+mJom5N/mGwL1kNkWOzbWVwRW2dnPq3mPFQEmOpi0R/XaRi3gzDBNaYTZU0R0zJpwNMm7Gxpnq+7
ZSEkxW4X+2a6o/gu7+lfooKb3CzRQrHX71wHjPBCc3uOCuedsJI3FAMGa9Roa2H42rbWZP1prPog
9YvuzZfFwiQ9SJF9ZsAm2H4/2nP5TIT4+1QayFJtQs/mhqLfs5r7gtW5RQUjR9IeOK+GqdB/QNDG
D3cPJMGzc3T2uim/EnEQyoJIAp81iLwrPkcKa/21h5Smgn7G97kBnwxzswdWd8++WLJ2YkuSsHVo
BX780qETKcr5BKP/pBsufr6x9x6BiAV2zdVlakmY1rDhpIFiPEO79Q1lAPqenaOPMRAacBFgNuyK
zxT7STBhIaOP64cQjqD5hDUanmW3lj4ZxPsxjSemc1pzXxo6B8b1bojUQVD6AzB6SeoCX3HX8ENz
HrMNMEjgZRvnpn+Tth8ell6IYU8UH1PuqssY3PyrrEbXjwXx12QT9G5YDbsD2/qaSunL0i737n3U
kgAFPTpSqwKWa/TDAH+PamARhrExPpdDgtNca7XDlC/ue9tNY1jZLWtquWiE6snySTfdlXCsUluu
3cwbzjYAmHXRgWLuqZix8S4kL9PjbMahq8DBjUb1FedNGY5aO52k6tdtA2x+B4HYOgm4raELh/19
Xe1vrqVPaXqHNlX2mekD13wLrf33ksbuqSvAD04MaC4M9xz2m0V61ubYvhADMz/XjKP5ej2NSYMl
yOolRgVNdzudYbrDWlsW/NqkO4MiH5yBW7k7xevIaVNpWX1pTInWN4rG72xI8mfbGceP2cDSG1jN
uKywlmPm9YZaoykgCky+zIaj9unYpXvGVVkg4+FWFap7Eo4lTi0v/mGG53EYOJZP5PV0Zy+1EBvZ
dpRvTbTgl1yvtO+kR6vV5WP8R09dfZ8ajWKnh3+D63dAPrwQiXSrEsJQVLaWU1j0c/SQWJWxLTXE
61UOTE8feq4x5CI0WsWDAGNqDM3FoHgmGmaSb5OI71Ug3nuVM6Ap8QI/dU2LgsVB72LJVjwvWKwO
9lAOrKjob7BMr80DUUbpfixQ4Dr9pMyNYca/i0YwsxBknY+5ag427PV39Hetbw0djARpf/daSop2
0zYXXYjuJDQzwRs8Khncc3EoxJIHhFnk6KL/wQBvyxh9dDyoP3KsmheBzPJS14vCc31BtMb3LYgT
jVazeFy9dPoV1139ozdAK/3ZLsr9/2LvPJZjR9Is/SpttU6UweGQi1pMaMFgMKh5NzBKaOVQDjx9
f5HVNZNZU1Ztve9NLvIaGYIA/BfnfEc2Vn+SiHcYNJjx8Jq0fjkvMSNlSyFiRspl/xM7U38b5rOJ
GyLQGMgQzDmFm95D7xmAXReIRPSQXgbw3iwFMgJOUnTYLbPxLLxYI4+i1uTWJjBA3HB/tSvCAyC9
z8y8psC195Is3powkpy/WKt9PkEQvSEUn05l4CELY0YC7QSogxmreZPgXoJ3UfYby7H7oz8qg4Iw
jvG3wRuJ8hYGseHpSw0T+dloEuxf3pQd6ezcD8cdQTg4RmJD8sNJ84RKIGXqWNjOOfbdu9hrX+yU
cJIr5mAF9DyhwPGDXdwL/95kWqa2BnivMxiH4VSk0/yrK3pWvtlcvGElyFgVyuCWcItyh7e7W7Ut
Mh/lpiaGH1Xc1hXhW3DTIiJT4VwLryMLmb5iAbg9WidpFaKUy+I76UPeEcj94fmRuOsmfXEJQ0Nv
wQymm1SAxsIb7d1COk+OORF867EJu3XaShxRNpq3fopvWuFzXenBwdXrZweRs2NDXW9H5yapx1+R
o5kKTg2IQNV2wccQ6vABcqt6GqMhx8LWBJ9R4jg/WZ4PF0AU4bl1dDOu2XzlOzYKmJu42oMds/9r
MeT7+UXxlhPI+nX+VcxD8gwxm9E5PoNjAIjl1ojb5xR429IgEfo97XUFYUug8gF8EYFqrfSNFKRW
F+hwvqhM6vMkMaS3BeAqTmF3Mxo86wNhWI+zMwB6TFViK6wSLnYxrPsZ2RrQVE8wjO1dZclxFcmh
+yltYW8ms+JpUjGj4xHIWwBGXu+KMknO/aDd1TWYdwUQnwGpQLhHioJ5pnmNk53BFIpACOtqjxQ8
vdqCCGmk+B7jtYlSDsBTtR/iqqwPg9vxvLZbCUgJauJX5w/wJFwQR8faZuc5MAXfzwbA3yBCnge0
ESgxsdoLWTrOwc2hCndaRYCO4WvbQ5iifO2dgWVdB/1yrLH11MG0ZmvG6q29SBUxyKeFNbh6rniI
S+M/iElGZwLf5sfJddqbFi5rvOwc+6rDKwusZTa6zaEUx5RNw7qrUePZBrP5BDzMporG9gghNb4r
EylXQUhhN5i+xTytbGDjqhrqhXaiI9CZYcc62cB4yOYH5tb4klgauNAYmNflHoqn35MWU9e/TJNX
fOoaJfjSAwNN3jGDlLYwv6CxWwzsyNDZUuaqjVGWP9PYl82iTctuoJwKqk9rcA1w+41c2a5Eo+IM
+WubNOXd5PTNB80/ShnkhFFt7c3ksxrdZSXRRE2Yk35ERxxCZQzTaWpc0u8wxjUXD2ng9ZrC6STy
wb1Nw7s2iUbmsbJ+CKIQySHbYfMpZanMn6Yzgke2emhra7NYTyMiGmLjHXPBeZl8k5wNIzUXzvyQ
oNhcZlOhv2qJKEF4qfnB7De+Z/XDYHgGaxEBjHhJgNISezbFiEuIYtdWS63pS/c2Iz4N+++kvs3R
sp6iYuw3UZOTpgWWmpV2NR8d1AU7swXua1QKJY/JUmcxljxCrmYrBipplV0MPuEBXYa1kJnR3QnD
n+8jw3c3vdTmVeo18BxQBShuI3Ku1GlcutNIJQTzej2iWCPvLe64cAdtc6xcWdxmetFargh6au6n
hCIYmVDKR0Zat5qTRi6VjVb8OEYqZvDt1eAIPJhcXX6ND5M9U1GukJiwMat/sOBS4U8eW7wrBouz
Vk39k2F17pOddNl2mHHw5E7cMUvQNY7IqdQ7lOztwa5V+dmTbYTpDYJaXrf9trTmjGOhCZ5UAQ/D
CKmCw2baGhWoWDAy3SrqdXukvkPeb7QC95XBWIguIb43M5A5UcFAJvZgSEvCvJEo+s4r2qXohmak
uhc5aAQjSq8Fpwa2C9QkuEQ+Hp9KJQlmZeR5JJnk92AafvktUttppqzzIoMQsqEJllVYaVYpXUKI
tvAeKvu62lTmdZHfAjFf2mjg6aVSHN/5mL6SUXQQY6VO9CnpjVMb7ttQA9Ufsi75RuCl4ddSKu0n
7U0PqRIGSmKsgmzemYDewSrqjggFjJs8D3MG5bJNd0nSVbfVgJhl4ZBAgdgAcP2waBmHUTG31ptN
5MJnHKZ8A4kXfRiTZlzX0UbFeRKCkkVkZHOrqYNNTC+wMHOMXmWDIsopfZhNla/2SQgjmUwtGe+c
PJLtLgBeDMKOW2wsCjokN3bPBFnnK5+QPKRakwm9PfZNJG0Jpx82kqdx1vUvgznevRfECgwRYmBC
1ifUrJbwMelRdmnd+I9wbSYmLYJ1Af+KUQDH8jkN85bVObC6J5/B9WPOHgfvVyi84dCPRWkxP+vk
qh11sU4nG8FeE0XlViYdc00ECyxZUghZT30UvREejmVwhl/7hiyWsQ4ubu8ESdrj8LYKf5VVk9gV
XnZNPXFj54aLPXh2Wt3f6aIWfHh6zYUBbuoRi5xgau2mPorksCeyxVL2YRjc9inkox8xxPQLu8m7
V4bJGequHqExYJxpVTZXfA5+lQeZZGLhAxwlb0hphgVesm3G4sG3urPlGOER679caz+cj8A3ipd6
xjwHt5D/eAwK29TyVmNE20mzmiFjK+v3Pm36CmCif93hW+lOmfh5BSbSTVWizsqY+zySGxEve8eZ
VyE485UGGH0WpPrsS0TDxynhV0/xZG36GTV23HrhcvZiesMZEStxN4mhHyMK6WMtDKjSrbSe7ICk
EDwVBbEdTXjT10H1AHan+KrI97QArgzJyXYEq94WBdHa9kv3uoIiTSeeI/OXRKJ0LlQ4IfHgxHBN
x7mkwu6XTPKJJmtH0tDtgkNw6s2zH8Eh5BovzjLoyrtG6fQFG2e3aRHX3ARlkZxHaosD63umzpbK
jYWkY+PsYKtOqkiyZkDgr8vM8c7B6OlVOlnRY0Nh9VLXTLAn6YY3Q1RPm7Rx/a88cdI3G83x91j6
wyJCgYN/UZY0UHaxCXI8RwvQ3O6tnFrvl0sQwkLbWYY5ZkoCSPRpFe/IAomfkqgAeaxArZyMEYXu
5BC3xNZB7pkIh29mkOaXSMKIr1WavM5uVqzIpJw/okZWiBrs7pgao7dry6vYyp6jidEyGOzeYJBo
JrxxwzHSzwK56qPj5/3NUAt1mCpZHxLiuDD9cRoaAGaw3wh7hY9DI5Uv6yXtX/c9xjo9jnaffo5D
Hq11phAB2Y4TLClYEp7pwNiy9SxTGu4eTd5HoSDcLUB84AvAhrmqOdPeRR4kXwqCJQWg3rWjA02N
lcQnovT2SIRDtg8Tz22R9nGfcsr6ZrPogiF+95tq2MYBD7Kg9aFymE538BknLXmcsqEOMRS02F6I
10LWmLla7kdcKr8o5ePvAFXjk4X6Nd4aReAcTD/igAqgPC6vnqQAQV9BUFpKwgDeayPYSU+Ts+Hx
itKzfRaDo97SpFcnTWDnCobpSNPauxhrCNSiHXL2xkRiJKfV3K1pRLwHAOns8LCaRXIU760V2M+1
cLud7oWEoZjEj5B1af916zCmzBjOAPVDcVZHA19ob+u7q9SbG36YMuQOg170iQMdsOTqxWw/jfQP
4YEHPZlE7DDPCeLHH8NvmJJ0AhqXZYwYjZom4doWeu6mZeEP8VfilPYORpS/sZBCs48Jyp1Io3rp
cAtRbAeuPjTcoFRBfZHt1bXHYrAyHRzVDJ9hADAgip3SYUrLxk57fvOl7NnbODEKNUuDg3LMSdzP
uWZWYl3nwUqr82/VwH4V9Hyw7WSRnkdvkESQaEDvDdPUR69Pczj0nd4xO/+yYiGLpceDjPkKwSMy
DGNgamYSxOvZGAriZcxrkBeyFPR/TdgcOICsi/Rj/s0BAffkNn3+Sv3iLxsTbtlv7KwDVZlxtMOU
r3ZFLYGaz6hv0DXzoIQlh5CuNpCaiBFbrwmX14BMvu4BJyyZqhhbUkPafYtMe1W3VsVsa/4m9ai6
dQHC9xwhI+scaK1Ug76QrFXtIn/s2YPm64xtBC7Bkg1x0dngYBvWPhaZkql1Yzp9viORwb5R47WP
zrLxkEdTuUs7mdBqRyxffE8nL7NXs7vkKmRjRVl0oZI4+V3SfyRBpjdFngBmMIz4MekQJa9rj027
vsIOUnl10zeI7X1EZCvSXFjBdFHyUGjjlUhOa9mp3Dp4gRkfqkS1T3qONY6Nwr5EWIUOpbKrFUwn
TVbXFF9+k91AT257+IxnASysMYJN7Xj+Bo5JskhqNL6peOJ8YhvfXW0OXZgg4lLOTLdhNN1nBH5/
lZNtli4kyIFpEZVcYZ5nqV88Hco1rcu8Id9PrvqpsOrFb9AKfYyKMsAW09cbzi5xIYRE3liA2k6x
EQ4vqP7rpwihzOo3EGlofMzR3aZUP1vYZYhBWhrj37o2dv1Y5vFOI8m7S0P0x4Y7ZWsBxnGb0MgA
NGGg+L+wKPQXX3/7i/NvzcvLqmCU1P6RFHX9gb8bl237r6S1S9NjFgnPHG/wP4zLV3cy2epIyAHF
Q1cH+fQPkDzOib/iJBYu/xw48JsC+E0c1138t7/Ag/mrbZkBtmbw6tK+Ysr/Byh5+8+4bG5QF0UW
mFTPtnh/INsxNn++3ydl1P7tL+I31QDBTPDcwwrpFX4pw5l2naCP6ufEvJdd5GzCsXfE2hY8FM3S
ZPLAhPbBKluHOYwy531Vlm85Mi/oSZGiiAzsnnWiWWIEiGcXgC1Lw+oubFURLwNm9qeS2FX4iz5h
eAunjfrHkWHncy5GBI0DoLZftD/FTUWN26/IKFoYfaHAn3i2PhGaE1wTMwB6k0E9v06xZz8gc6R0
itpqlRTxE0Gq1YtBzaNg3NYsxc0GGipbbiSp1ejzkBrDlwSC06cOFNKCPxjX/wVE3rp+Yf/PCX79
Qh38THSxLlmDgbSuRPQ/fKFxUIgpLybGJU4uHnEyqINDy5guOYH9SzW14qvLRsTCs43tb+yAyaD8
aZt74G7Zy5QF488MyZR5WEdcaBGS0Ed5kzwo6+rNqEp7OKRx7kgMt1B2//2b/zPu//f3bqNjAJru
CYIK/plfToA7MXITJ54sSUIbAyek7Zz02jUSf90QMPJ3vhyxEdF39S++LPFnPPz//4LXN/SHL0uG
TDO9kREgUGhEeea5AFYtcFHJ3r6gKN0oz6kXtvYPIEQ2BovDfM5vcx7jVMcvBFyvie1c6mzc/fsv
ApzAP/8Rbcpq3+fe8/AaXflqf3hflmr1yAXvQKIkuAbmbnUwMh3+N8D4f/kqwvIc1L+OS1f151ep
jRbmoldzqRhOd6MUPuZG9sN/80eV/+JLdsHABSYwONt0/pnBL2U2MwUG5OGltCSM8WymRrUIoyMe
yvA57mOGiomFrNp0lfmsHNcoER2b6buSc/MTm2DgE15BMu5iXo37d45XQVFk38LKW5z0c4hwm9kk
Kt8Yy8Y1qmnYmUG+HkN56oOovxNSF4RLApPH9dyWrw0I98PkFKpdQkwBeYamfgH6dMRgxcQCQKzI
99ocEFaLVOPUKCVWnv89r/7rvPq3bMPld9mp9/w//s+PSj7fy/+4/677D+J9/3SA8Rv+foBZ3l9t
BCJmYAvhXgmF/5e8Iey/Mk72SZTgPobLIfmZfyShiL9eQ048HiFc1rZnckn+1/llceqRkBLwoHYs
SIm++z85vhgg//nq9oBkXh+ytsNBScaK43KM/vFW7dsUwwxcvKQqiogQIHS60thhcmzXGDDtna3M
X24ra8wUQf/Lns121Yxud6593OQMTfRZRTUkU7D15TVyPnjO7ORDNnjuVnM9tCuiQd0t2lyxQgcF
mithhvDtyZQ+Acz26vffqJtEr4B3fSBOFauJRReSRMB2GBVg4e3R+9d7vAL6GRZPd9M4Mru3R+Xc
uGJiOedXrK/ZHZAB16j0XNWz+xTG8fTMrslDS95+2ZPgN7aOFe9bJ/V2NUD80+jGkmk2P0uqXbkO
wrw85VDwoGF1Z2T82Rm57Veadt6tx7Z6hd7Q2qe1ae5k3n4VUciEtiw6TDasfVPhcWpq/JnQZbFN
4PDaF1PiIb6vW9hxyQdYEURS/KQx8hvNTDqPRj9+weaD/VgHIAF93vI48uJao79tDNyWCZKbnT+n
H17EFzh7MjsTjDbL5e8fIy49F4Y239Pv79InvfNsWo13O071Fy7jDy/DFUs6nFglbY/GUjvIbMwA
BT2Ynh875aSnf4QlFFtjd+5FATCMsNOzA7psb4lYr8gDbFfaY7ljJxp3t+JDwH68kssbIbY5h8yT
NPma0yI2N243jDAs+dgkWHi7zuL9TqEK6Y6m7DzakMHp/VPvdnbZjSmDt+94tXns4eQy23ZzxIYq
zs0dAbF6XYLnLAmt88aVRIP+VfT8zjGTAPZdhhM8969/vGbCnakqL9tev9yU5RzO5MKgIkNj+ZN6
+UdT5rwi1iSS/uD4G6yXG6faX79W5qDeLrD5yLBexEo2xQcTpHI5YOpZeXXk/uCNVD9sRQDFV/xB
ciqmHQ3DlyQU+NZ2sul2MpT9C1UL36I/3GadM96Vk8kSB4w4XVX7bIbmnchD3EDEL6LX8GEgLvqx
yZktdt46RaV+NpImOwpaoC0ZHgEOX/aIz6DwFdZ8ZZ4dRnBrPLGkpQWkl0ZuUA0LdmbVRnhsPQxu
29uGCMa1WevwSMUqT1kZFCgoevWWZHpcurYmcFZm6LgdOaxQgBNGxrI6+prJ19uVHhqalWNV4c7r
ffkFH4aExm6qWKWrvsMVFCpnBS+iPXVRXS+Z5nbf2C9ypg4Be7BI41a1Fb225/vteeSC9ysvxZyq
mWsWMyp0D+vFpTFH+VL3/nhPa1itVWQh78nlFL+jcp+O8+yqIztNAVYda8UUeektV33/omJDrEtt
NwMmClz+VWNGt60r6oN31ZyLAly821Ycp9i6mnWFePrWmJrwPiDAmUurC+56CvVVw6AWL3djnchh
n2+jWhNch28SNzcyaTLhcDvx2IihAg7VMmKctItNc2xownE7JnJO196YurcAQ+XZLMPxwayQ/zQ+
visGvxFRjQWdOON/F8NnJj8KXnYz6dzZ90X12TOvuhc8KmEeD9o55IXjrIOSTXAiMVRFIWkhTfso
yus+FJmyWkszlGsZAvJA/I54a+CWkGYARS+x7L1BIN+Sdd14GAz7uSLm7I4NtLhNwSc+ZWaoDlZp
2B8taUzRNW6VGFLinKmLmy47IOd0QTaz19mLWjy1hOy9BLAeX/raJTfSsQlIHONHLwE44hodpjdJ
eTILaDVAEBAtjmXcHeyyDZ8di5VWgh5/F5KDc8e4q9+pgvTMRVg4RA/KDA16Wme4CVLj5BLxyFJl
Rs4Lo7MBx9gjUHBHEnZbuO+bmuaJ6FY/yb8Ixf5WXVWxaUMkHAsid8C9PfQwoHc9WZfmkoWg13H8
pCE+O6iPFibjF9aC1p4BcbEciavbKR1jTO9Ndcv3DzLPbvNgmTNdIu2m3DAJa56iEYAKslNUurhV
76JII/EMO3/FXEu/aYnYM57B/gyguNdtFiEO0A1+PIyza2QjhBUgjsLPaylaKS96n3uLz6RiCkYL
F4Q5G6/ZjLxiweDL4FbRzJRnfy5YF4C8A5Bm7XvyfFeQKwlvLEt8bqMYgjWW8mDt9PEuQh+zNnEv
fg52f1LpVSHY8Xl9wzkibUSF2+bD3nSnYIdGUnfcok51zItCYpGa1AnMLH8OmBnaXOB4FMeY/u04
gfbBPqfwq1nCae5jnB47ipJxWZgoD6cgHPfKHNwXNbDUNEZ//DSmyKcGqBHclcleVXWB9iuYETUH
/nHSkXm9JeQte3OLhzAwqUMH4sBZuJHbkac4Gs4FOBMxArPhoN1JAEtM1byTjodm3ELe6RJ/vOqN
0FtbALpuwxJVhx+3zZbBv7s2kEGhisCLjZLZ2qvBO7RzIw/uEAasOdBJ6Qa+e309qTjv0r0V2+nF
iKL7nKH8beTg1iSIO/vqR1EtqpC5c16Vj+SC8HwWFmNeaRXfEfS8k1uAR20R7S/C1K42qp+rO0h4
iB8YxrMjDr1NQZAB5ouoCBa+nlJMyLJlqxUW1pGthHExkb+ETNVr7+DygnTZA87jOmOnDXLtyO4q
frZc/WZMrX00pwHzZ2j35SZwkKPkSBVupoiHmovKghwkTOUKM/+9hEEKuFRg6rVQr5y7qrlo2xRb
q45Ppms3FzTSJT9gcLWrzto5/P6Nw0KlB+exSoZyeCgxWZJaYozbMC7Odew8Z5OHS8xEuqBQ/y1C
XJvIW7DMceCijC1O3KtIYBouYsKaDqNH+1HUdXH2VHPXSg6ApLAeY8BIbjF/UMFOq1An8aYKHFio
gsu08+W6JuGYmxaYKa424CAeMMnEExulgmhdOdo8FBPofMo0A7V/1z6HY+wdedKUazGC86h6VJhl
nQ0f86CrX4SHolYJAUCdZ0cAhyhC+9yWBnE5tg7uEyKAt2019osgiOcfFaiDGs3hQQA9PTdWYtyy
nBzWdmNFmyGSoKQazjl39AFmNT5hXwn52VZlqPVg5HKNc45FzuTKTT329qdMfPhIMePq9SQ1y/qu
fXI53FD86KZehJMgzNfqySYqK8MC8ALCf+kXLpukCcmkrwv3E2d0vikpfJeO1xJGHmCQnxBEbnt8
DpuEme5GwpTc+IPvscBApzBkwJmQfxKLxi2N8rA7Ie+Xy6HP3XVLX35IUyb/VVWcchtTQEMA1DYY
2vLWMHhO+LgSniRc61RZMHcxFK47D/m0W3T1lkUOzWw84TrJXXuZ5kioisGBNWqMF93ADZYBWkkO
Bw3exstWBnrcRVQ5QFtKSB2zXYjlMEFv8EvFjUYM9RFtC75me+x3vuj8bT2lCUCmxvyaYkggaYuF
3GzJbeczhahTetQL+PbvNEVBmTXNZ+QWxdJM1C+MusnCtqf0MlOvbOF82DfVZFMNA5DGM3Y2Zmo3
Qb7vIm1L82EyxZmNMnIC6+oIBZOyvepFFAtoa1gPgdGSwTrbbzmn2ycm3GBf1gNXV2XOWBXK0Rcb
ArZrnuOZIa9GP3R1wmEFuZJDD8PWR9Lu2bm8446t92K2nZNfK0BEDdywV1RgBCeYcXUbDmEXkuTg
6Eei7Zr3pCZAsLZY5QUzj5QejSkhYUN6KvIRmrxfzMQa1YlLVA6hqgus7c29YytwnoFhvLGaUubS
dNxwO8p2qNacKtCJbKuc7jAPGfc9tyjwuEqGH06VhTtqwvbZCXEyUyLNwMDgEj4lxMafk8DtNmHq
NFvH9dirkDTETBEFtn8HUc/ceYYJLkuVXXMZ4qD0FiwzdcqGYuj3c+HVH9ItvC8Oihls3gA7rHOj
+M4drHnbVVx5sfD7bd6M3vOo0xEAAimKC3OoxCkKchgEYZDeJbKs4dEMrQlFzJfpKc6ckzBUDKij
nQ8xK4mYdseDF5taBFfSKt0boluJjsLK7W0f9lHxDmoiWhUtC2dfk2XnxR1zLQDKi2hIwsUUOa+6
TVDSG+KpcKW/LL3hS/G/kHWY1IzVxEOac/oGPbe91gbdSTHX7brx/PeuJn3uqs+FVBizOo7MnIVu
9571BaR50ePCHqjGI4NiPeSi/Ro6G6p6Mdx7c731M+AjvNdnxE0KXWt2QPY+roeeIBSk7QaRw6CN
EN+ddNqy1rbm8SNz0cDl8WT/IO0TlxFy8k1gYfHuS7LhZjS6ay3NYkf5c/HK6RfkWJCzyRCdNPcr
CWM94rsxdA+ecKJD2XTGGiAe4dk9e7iCJCCTpnSlIhvDohHP4OT7bDd5g3jGoKAWrjeRMYnGCkFF
d8Oy+4tnZ7aYy9hHzABZVrG8NQOENUbwjDHnMdPTQ9E5BfINJEoYnx7LitRP1RKKNoxPusDA00K2
fKvHeD5WRerdoRIsnwxN0IHlyee5H97CYi7vekT99IECPCy3wglFC6d5/5XUTrXOCvGhC6w/ug+G
FTAByi3lXjdqBFClclZPJlKKm5TPtq+odzfNnD4wYth7MY4O2ETZa44ufWAgdmaCIFc6UR9TYn6U
11oqMeSj0pySYEFWGZXtIS0yoqGc7JeRlemyEw5xz8YPiTUrPVfnytRv1VhhQtfjXeGgDy+9droJ
Q9cAfOaHm9mVq1yKmsixmI9fokXphfGCaI4HDAjwERcFmnRIUBUYxXXQZtZJpvWwbma7OmQR1WRn
1g6DU5+BhV0TXRClt5SloJhNlpAps9U1pEIgW25U72fralPs+hvQFdWnrlCyLrIesU3qiHkVcMit
ukDrR+yZPoEV2IPZkLSrwXeiNTv6A2tRuv1AfpqcXJiuMaE6JtmA1SljZ30mzHHYptTCS8ZAP1Pn
9XsI4uzbsYIvMNxamzAkKB5PyzF1g18END7Myu4WbmCdkiQ4DsnwAxjyU0bupmyyA1PdYcHu9pR0
TsCuIjwmFecmk5zbOAi3OWMgiGdoDzVPNhMTpL5u8pNuei5z42gEKaSJejzZ9WTc12HqL4VV/bgE
VfbK+nKMeQ9EDyuooJPrnOy2hwe3AuStlhM413UnxEtjBi8J9e2ys5rdUDrHOuOY85m3LoBAsi4n
EQKQ+QKDsfswcEhmXBALSss3zDn1AoaevY30+DpCVi0MhEcDbWGEbJhBfERr3YMntL1zhX92Yfkx
S4G06Fd5R1acbyE5avwE9Eg7/3CBoxdLJ2iTlbkNC/2MF7K4SPZAWwOMnk/MEQOA/Ild8xaHKMpy
EGoc28/gp2/qPtcHy+y/mc+x6ainN6AHLbT0Vj4SUflSgJu/wHV+w07E42psX4XRXCpHfBd28dIE
wcc4RT+p7d/gXlhEsqcbD36iXOxhtfLOc5wiUYHQWdvxPRyo97hqxiMxPlxttew3bIb3Ueeq19og
p4O9SHbuAP1SK5rhjVdU4OXhVK/yKM4oNIm5ynLXgufWBDtOvBqFRjFtiXNaBdJn1cT4nnw6HMbF
Qbdyqyr7ULBrQ6Pg7uD3fJWz1kveDtgivOxp2LzxZT50ZbxjzXhbElyxjvMBAWPOsdrvE+CySxg+
TAQyle9yUGVAISr3XPZgmOjTFoi5HgILLBX7uQ3BZlBATLPeXLlMkVffow55i0BqM/Okbcq9O3Kc
tlVQHCB+7FVSQSXGOhFc1SCBS4xgnDxfw/qMCY8vMWDvbio5RExJ1TduGTYRotCN+RItDHtBvJ7D
QLYBdfzFmI0T98OW33LvzunZYsW+Rm1/a4cpAH2FBsLPX9KovR9qDsqwOjomhXTQwOtL56caBc9i
ignWwj6JfM2OLwXnFl6/6dnS8cHMwzN7RRj40oTPHw/LIAv2cZSFSz/pEarW0aMsA5Cubv9GJvaR
frhZDCWIWrcS8a7mUbYleitc1K3H1RvHjISRSrLdmZFoK4XLP8vSYNl55Bqi27bq+7YenhgSCvi4
hsBqmmPEJ+9hm0EezNeoGtrn2YBltOjjigFGUBo0P2S9o1zkqRgb3XyqWPzu+8rsNoAryIAvG/Co
TJFhzzMaWrMzFgc364Lv3MK5G5JRuCLDRn90FRbELmHvZAftcKJSLb+mDA/FjKB634oZQ53HZJgZ
gcasq3RRPngqjj/DthBvjNhsmK29dWe5fvuk2hQLsEJuZXWwZkbGdIfcy6ZDVJEHFLS/v6XqmcoE
+09F+yMa2j3YWog8q+57FkZ+5LbFd+zh5zCnaNqEvqvv/N6DUEba3z2C4OvQqHNp5WKhyOiY4Xp6
Co7BXIeniVCrNVCL+C5u6JTtWgSvWd+7y8R0iREY4ubZG+LysY3z7B2LbLPVftVt4pxTSY6ddTDV
aFyGhA0hX2ufbC3Rw/SSddq+pSpGK90h/F8oy68opa18E9i0YSam9m2uvOGGbp2BQwvRGgXNG7Fo
TB3qAVhRUkIRdhInfPAsQiiDsRFLD1T2jiiAfDPE5IY0KQIRf5q/pygNT3ykcJ9W7bAJKxAprhnR
8IrIRCyYjN2BE6U9lrnfbCuvJxzdU1K8QnkZTjQdYEU4fDfYFvLViAyYyKEou4+DaXqIgWMBBG/y
r77vvPvYaV+l41gtwivjRICQRLZPGY91bj7UpXVx1TWlp5+qlSsibm5kTCvFG3oPE396qJ3W3NQd
HB9GXXpLGdO/zcwNABH401XYqXZ2owyctT6Fqyfao0LG+0QCHP2w4IldA867wVlm3sAesm5a17BX
NsKyQ5RN+zS4Jq30TounrwY/rZS/dALbOMP2/jXaoAonN3mYJW1LUTfnLjejm9qsWWT4cGzszrof
ghT/N6FlMcavAsVATsOwMVG5YUwYwfbYabnPC9RndTZnN+CuiUcYu3znFcRJ+Sgn8ZjH5bDn11af
czb0RxIxJzqG3lj30fUPq8pUHSJkS+xV+B64Mtfo3QVgppqgFHt8iAoJfzE1G05zlEbphK6t9Ip0
hUoRjlY75aseNQNBnOA6k6IvVxhMokOS5uJdQ2Dm1FUpimieKhYs5pPWvCpN5bgUCO7WJO6mG4KA
OuSAljr4JMAuI+0453waHvt6mu5RPf0ne2e23DiSZulXKZt7ZAMOx2bWMxcEF5GiRO1L3MCkkITN
sTl2PH1/zKUrIrM7a2au2+qmIhUhkRQAdz//Od/Bbxub076ay4HdcpURGohuu9mBfzbrPCzmfDmQ
4avWWVBh5k3xlTf0BO/8s7hKyGEK6wRPxUIt0R1XbvdRKia5ZxQxeDtmJgxsvHUqtLX1VH8f9fVw
31UuvkWGN6FKRqq1ggzyqTt5hx5j5grJulrnnq7X2kuIPttgSNFaGJu4hgOQEIVJR1lzC6nFpVfL
gadSzVcV/b/oiK59hS27OAo//yb1mGy7Wap9Hw3NrjY9BBTOXMRZKcRjbnjg/hU3Axa005CXXihq
2NGJM+aYTxK1deL+tXcxkI256x+Bz5QwantQBPP0PmiTQttZQTQGHx9fdsZkXndDPnzEWUvaqYBn
AUpyxNYtTX2oTN1cMYrKtmxQt2hcm2Fouq2QvcV+u6QJXpUWMf7O3xoxBaolWcnQjci2QwcrLxEt
ibEmMt1mTv45pOT7O7r89vZUj5vYzKx3cyKRqUGQrfHNybB0LB1qF322NhN/6y8NbS51mYfuSKtw
x7NhO9XwLzURxyuwX4R4/NJ7HGypoPTWuNaTtt3UzIKwTrZ3ulZ5CI2pfcjHDA9l1xhh6TbcgZmP
n3UmBs/t06t9Rn8Ow0a1a5Q5Xg387dA2lbHJDE9ctLnpPKQLyWR6OGg1cZ1jUki29ovTLyFNUCTo
YznR4lpwp3tGy5scoJfAPADHlnfurcDxQvyjBkSHj3ROsVNSqVEVxMgpPkt3iQtykyxQXd56YBjW
tm27jxaGzpPVksQ3lqD7bnZ9fd04y/hp9EwyAfp65OwVQ7GIieHVXFPC0k6KYxiays2SlqgVnmeg
/KbcA1Zp70mG2C/WcpZXW1U8+UDm0V2lenI5+ayVif7Mywxu5pQp12QP6lB4TAvJsA2PQzN8pCkQ
oqJlL4Ou745P9WBM13QWLCEM7o8g+XWKyzfp3dJYE4SCKVHBJH5ZuMVvzNmLeNxZ+oU8aXBjG8DZ
wghfY0TgPSvYmtvwb5sRzOHUuMNrAZmpCesKd1PYyxEAp5lVUEx6Xluc+F8TmyL01pRX7hfltG6t
ujsMZTk9ZbojN8yG8Bv938ZzDb7wovTj7tC7/vBKbLm4tTpwTatY0ohu1/7XWDr5AC1Ueq+Fb7VX
HnTgk1db5sEiMwr8QPNhCtIt69RD5iASZF9pQjrPg8mnx3DuK9BMfPU8Rxw3GXDKiU8g7hKoYDME
knAZJ+tDOvy4zJ0gGQF9f2/8YLwFhTTuKbFE/oLhsmvEzETZNtt14JrBTa7HaA+ojlpuClT7L7A2
pBZpAAWxOAVsrzxBBYUqzyHjBUUj4dLBSkuQ2utVFNYWB2s98x/CmRj/ekqAa5sFuB4o8vEF2Orm
JnECcRoCGe0tDz2155m8t00tXxqh8w13Hp/sYkMabM7vNxiYcy9WD60nYii66tX5tVWqNdbkMZkQ
jwjCV4soOCbPWDnP5czqfegwQTMTimC2JkVYq+HDqbhYgkLx8vOhqveM2esDoW8zzGQfX8ReYZ94
qAY3JWgztLSoGEKhdfU+O1hyP3q3aECb8mMIsjiEWSmuMv0njDLuumJo3a9se/G63flTKXmv+Od4
dq3rgq+ng42y2xG4vYG/xUzOfm8W8Aic+4Kg38252TohtEZ5gdZHYNHGbrNeJh8Y5nlWbtrqneyM
ZeNItqfxI0LaDYNSlTNaTmCVr4zZtXOXmnU8XRGlxthNN9XXXAywsJlWJ80x77p0XMPB4IdG1jzq
62Cqs8+lJLizxV5dQ/Z3tLEe/cojgDeni9wsnCSBYCpPgAIxAUuTw7UsaOMFDHh65J2W1QQzdU7l
gScXmvz66SlCRYnuITgP/ZoKyrss9YXHutmYbrWmRIwViRjZB373moksd9DEEb5Y9DUcYsIkom31
i0nWszkr3+pp4dTDatouxjPRy9F7Ll2ZFdscX8LIXnfIL1Ul2G3MRe1yIQYd+a/ay4KX0cmFvmJM
89gLvrKMwM3eCrCqC1R6y/F3U+X3Bx+bO+tbB4TrKZ0qUItzXprNXgRWDFZQZQSez57tpeKxu7KI
x208EE4vhFKct8EZumtjHAz7okhjUTOOzRvq2qNYeeD2qgQdoilpQQIRxqzJAsozxzxILzyuqMsY
m87a4nwar31S9+P6rOmRx+gu2sa4XEw3Iq5mLnqb9JyLGEGCvkziKt3NpBJvELd5RlBzWXCWGTvm
zewzYIrAVVDPIyiffCfHHARl0Cbk0EfGH6rfIX2UDEQr3PGiaTRiZeYqGrVykn4wfAtLKqLKWWqv
fVwLNMQUSXHmOfXDVcLL6Nj/yjI6opX4XegkrvsZ4Q5Dvh8rDnIK7TcOTS9Q71QdSBIrQjQfCSZW
+yTyKi5DVyT1l7PE1sloTBmtPH7YXTAD4t/aIO6YhIF+uDPZKJmXWWETjWZ6Srg2iur0VEsZy00/
4qg+lLxqjlu0g4el2bFxzaBjYvuvkls5ECpKJJf7yq682A8ByBF5awUPZtLemhDo4GFZ35sx9Mx9
0QQFzuoyX3q+V20EwbadGHV8TRW8mlIzr/YAna65/8Igiua1QQBmby9ztyVM5Z5QRFoifV15hCEI
ihgzTog4sFuSuntgl2zzoXXZJ8cT+p2nlvBQ4M0btnZuwt5CPbFHu1rQDbQNvX1FZcFeWpNeG45P
Qm+BW1Fh87/l0yQd2c6UMsz+2oN8S/zDDFOFhM4WpCMRYH9nHsn2t+qeG1ZiagD7i2RO5DZzjW99
RbBz6azbDgHjQ/c8LGoenbR2FTtrbDEuZJxMUK8vJ0SQ9TASIapd+77QGqgFPe+0c4l17nBCcsoS
XaKiXMWbsQujeiSAdyvPX7E1XidNF85IaTrnkB3TesdWZbvUfUC3M1kdZZFvXiSna35/NlFpFlmc
pA8LtFy8KijqVeyjjPIYYz618SaQjmZc+s84PilSaSxOhNlk0k3TE9WrZqhVOgdjUBU8Ec/B4CtN
FQ7Eep0+14xAkJPqVh1r2IgPzuAUV8kcPxYNm0NgLU8BCi14vsAZDQ+UPJ8vTT6YHK/9yPNVgh7p
ko1rIhAizKvhebTgt0HzOBsJL/cG0WA4LBWjSLY/6a7rnE0SRzikLXXp9eOtUxTrOgPdsxDnzigJ
NU2KByU94a1p3CCO6XCs2F8UhSZCD5oKYIpZrIKO8Dmt4GNI9yHkCaa5rT9uOxvwHAPTI/T8NDQS
69Sb6LnQjuttTpwqLBcKpxuZv8Mk97blNJX35kAbVF1DtR2jWewY95lgSpfLHozwrqTfZyVNDv4r
t2Pr2LSxy4CACDSoK2Gu4zkBZRvH2Q39Und1ortdbNbZbaHcy7ix6KoX8z4GumigDu4r2tzJuK1H
QtcXyIAoWlGt1CHIfBQ+q6+emJWObyIlKoxgrlEo02ejpnq0tPNvti+Su0mJ1wkTedi1pF8DsqZA
Msx2B2t4Y9PpUzeL2M++40L0YXUyozttjdPGxKd90cph2dWZ3ROnij6sPEGRKot53RBrCZVdP+UM
kPcEe/1rXImIcEuijqrMqYjlq2T54r0y7GkrTaYWpDf4NVhi+eDJlCIE465wyYgeC0ebW4X8ohF5
VnGTulQGTC8RC1U/JdVRGgqlI37jHPUStV0W9hY2FEeOj44DXSPpzhnzeQCDbnr+SaYMnDs5v/kT
h2a7hHZkU8ZliwJWnV2VJ9+C+uX7SQVoJ3c3UYuxZJig+i5+9uYVJhCvymbmJSAJk2ajAZ39Xej5
8p6x0YcyNJuKafIRGbNuDUfpKqHzdl/P3qMhvYkFHxshHhxGEabtv1a58HbSZooxOxeoH0YIie5b
NrTJLtU0KuRfeSmOugy++z1WFVdASW15Sq+KuNQPWc9QybJSEF7GxoKH18O5Jq52mAv3RgAVvWyF
r/bk+cT1nES3hRjes+y+crNTbrA5gha6Rma7pNqSiE83rOfMuBFxbVxAS8RAYxfv9JGtQSxdtW0V
vdRD9Zx3pN5TOjGbkXF7A9QX6mf0fcj6LVVk84N2BPPI+U77PrKW7x0sra8TsVQbeMwhyKZvHITX
fp18mV1GWbuHbCODYENoHwZdbmzTaDzMynbYbJHxwRPODt2tTtlEyS3ulPlgFTGgCMivm5bi0EnW
LySfO7KKuYRbl5E2NeV0nLTJa4RJ5Y64ZFpPxFCShHPlcCgpYPOehJueXEc9+rG/TzKgykZd7BcE
KY4hA2et4T3IavTeIglATWXXcO8QqD39SGXUodN0LuT1m83mL28MyqPa8ntLI84QK5jb8TQw7ymT
U9SJUInsKfaanR1DKKSYOaDytLXKk5eOFwutHKglFwSPgcXX7mVrtrmkwxLUgDWUPQc6tY7L9CAL
jHpVyfgfs+za00gYZVU9Eije2aWMbrUai001G9ullYeuzz+zQVxDSrvkiGOtcr/M1pnhUilUctWr
BP3fpwqsyqZ3C4YbjEXKlCK7cr7ZOc6hIUnSMMLTsMKBpCglq8AnA5Y/z+sA/dEPipznjXQcx/ae
Hie0cbLAZ3WdOHQzeE65boQ80sFnXbeSdUtwBURh7ET9SOtp5zhwQUZ9ju17eEgXBjqNVdEEW3Cj
BQnIDFSWQG78tNxbSXQ60y1Po4JB62AQCXJemBqZa9UsMcvg3EFTf6L5kCgNXt0LnxOIUdL7Qo/H
yuXpKZfmqBsZYqniNWpBFt5KMkyNJd0yftLvmV8OJ6ltmto4St/09OrYbUnnL8Gy0Oud5ggIwD/S
ptWGST7eppL2EEbhnCVyvTbzXu6QcPxD39IaNbbTZWfr69RynljaLs3S8VZCs1dKlSkxsVouMPuO
i2CUwGjs0b5phsIJ+fgHyqOjYxZbm6ZPLzicMJpEGaK3iV5OTf9N/Y44zawh60B9VD5cb5+Gdkfv
O288Gp1GBYqvzMXeV516YiXCr0bxfFE91pCz6FgdUW0q9tkAxiL/Q/oN9Vi921HMjlXG+RylnV5l
QZkdmU4GVzHj0EMCzyGjT7GFrTo48sMlw7pPm+IrD1gucZ4AYylTdu5e699a7I7Dcc6jNb7cAKpX
7V+PjMyOhU870f9EE36LJgibANy//RFYW791b/8gjsDY8/qt+Pzf/+sBUumPOYRf//pvQQTrF6Dk
rk2b5zlwgBgc/JGkM8xfLGmZFvNeCkVMhl3OP7N0lvWLRX6OLzvSIz4g+NLvUQT3FwsSrEtSAZgz
8QXr/y2K4J5DQf9MfnkiIIXA9yckjbLB9+MF/phEoJVndrzsy0tzST8Q6OEjSHc5X7GUuS3kwUAv
b3SwzNc2LWcWNb8TN+pI0vfaEFbx5SUCR7Ot3OgGVEf0lAnb/JaMef1YpcjJWAv7cyehg+DCyc0U
5QZWZvfG4R30jsGQFxcSrUjAma0GalbuDP0J6A1d04TVOw/B3Ss5rUtZ3dhK6v5CNNqsydI29iub
djl/Z8SvrWcLpnDC0GAI6IjP0mS6cv0c6zXdOiZwMcttHkurJggUGliVH228JsgsluFvJb0mNLao
Kp82g9e5DSeeqrZsHMf1HKyoCaVX152tgbZtnL7nZitA8HctuBMJVRQuWdTDPTpSal5cEcrI9Tbz
qk6u82H2YY0lrX43cD/QAe92rKlxXuWnypE2DyYvTZGTZZbE4AwtrVBKJ7tYtmOqh/mk+3ZGs7I9
QCRdg3lgvfRJSqNyw8z8ODM1jULZeP0DfJs8DQM2NsF2aWazxaBYFUP7UUUF3YWW4daP8C+o/iyn
tHe2bZK6DaVQIu5vPdu2PoIYGFdo0s7zJbsyvmQoPbUM3+S4aXhk0K4oc1zvNaJBsQL39SHxHYC+
85w237Ciga0xC2X5W5ChfcfAMNP3fk5MdEeRD0V3usGbuhrSHKShIQK4tQEkZhjjWdYcu4WGShxD
dd6xf8kNFTrgFr/6CHzVqke08UI9q0iHxA9I2buMctC+mqX5wIDGxozEH2Wp7DQpwfDMxOuZJWM4
IyrRBo8ZGLHVUM2pAcWh4JS0ZPHoks5oopdWAedjCc3km+f4l2kwlfWOO1JSYRH1+X0zUMi9Yv3H
kYIOgycM3IS6DhzDfGZo11aXuWJnGA5OqyBs2qP36No9If0Rp1tL5YmXzOHZpfrhNjDm1mKh73nd
BtFUh8InO75BoHWvAfSknwt4XjaiZVrdCqIc9FXgQXtXwB0vYccEOYhTCrhYOhwAGHOjypcJm9A7
nge5hFVSeJ9iwN+7n5cge48DGpUQcYo0hAScGaQ4bZZQkRiGgMvvgonxhh6wTlZLwKk5XavwEMmz
QdvjRHQ5EqPHnuwwfGV5LY2TKMEMrAPcZPM6s7txny2CaiqcWWCZSUN2eG3ByYAVmW2cvJ0J8bjH
8rFqOld9A1qYw4vDoh5Oac7IGgVFv9N2WMgVyGywv2YFARgMlRdd+JUYKKWLp5KDWCooPFkI08VY
XoR7z9EAVRd6X/dOl0zQbDyKvCxYMJHeBdOQOLA4sNLv/NHUAhs1Zb9hFHVJvJq6znjsGKQa4Yg3
7fNclt5sZ5gj+rgsyMn0INkdxggSwbdLbyRXUsEbWGeLyj6nRAL/ZxKMwZnrXq86ON138dwGuFVq
MKeUwA4qZMaj3vo+ab5xxUzg+PLcry6YezBcpzie0ERbSDA+U+w+iiDDvQ68bnKxJZSYMwoLDi1U
MVb9FIchG7rBpW+lT5uVVIpASNpSiLGpVanbC8Sbju2iN8CvdAMtd2WAAQOD5JTszsxYipAqmznF
/6zwv4cPCej99wt8+FZ//uPpU398/rjMO/yb31Z5Q4hfSE57XkBq3qK8W5IqHD/bjuS7cH5htQZl
7bjCFcLkH/2RN/R+sRgneNglJPUxdvDPRZ6UIv4iQe0szy7C9mwN/th9/B5Qbv/053+UfXHDktoR
gJfnNOE/13iHf++z0Pu8AC/wiDaym/lxjQdsI0ZHgtGcSMrvc1nwfyMsz69OjdNnyBf7G8PdmKOR
tsWmPutXYCtse0v6pnirrOyQRD35HsOoAJhnZ7WzUKY6uXUn3yR37GXvm1ByfepMMJMAjlyojJ79
l4iD8CmDpQnlfK6KZ3INPUzTCK0MebgZhGVfaCswniEoc1rIqnmX9NJ5x2pnvMlitjG+WOdi6HwJ
HYA9tCcN894z/XGduyJ9/OGX+vvn9uPnJM6fw0+fE43r0he2BA/tWtSe/vw5VXOmmhziuuM5gnwd
489WQdLaOb1mpY0V3okSlOhF7JQNiG63/+7MAQKykh6hBsIO072RZhbgQ5zOTyb0HyBrA6WWGc+T
StEFyGDThPfTgeYmMt73NFnwAD/+f7wPAuCSZj6mY2xAf34f9tDG6LXVFxOU5K6Ios/EzuedokBh
hemak3xcfeh6khy4YnsXD4l7B9l8hjiFhW32atoBILa/RyoaDpHTMVEtzOOQjWLvx7C/8nKQN3aZ
ZChfVXr4+xf/c5qfa9X3A0v6bJe5bdiantEPP4TYNeNfG4nxC+5LAeDYl0dmB+ip3SCOVm5X67//
cdbP5IPzzwss1yKIy41xJgj8af9LWwt2ROF94l17MXKHx/xibZw66y5wM6nLaBzBM3HjhUzYufan
Yvv3L8D+y83JC/BcE0+TpFpD+H/6ZRVZO2nUzs90Uecej8xhzEs+uGHzVoqvRYHOCaN22OOWd9JN
M5jU40lmCOGSOvPbaDU4KyFwchqexMkpPdbeflHNt4GxxGZBLIXxa3asH0thkArwhUspmOUZT1Vq
bAYXyt42tjuW8FjbdwtW956WZh0/l5Sv3xkR7aqMG/368u/ftvgZ4cHnHpxJBY7juJyNHGLQP/+e
KQ6u2Nh03+1BD82qEu58mIl/vuipwTGymGm1rezUJMg/CWqAoolRCfH/9loRkbhPyBckDM1aPjJ2
pjOBX/zEKwpH+mfXMLvrxJVwaibHv8VL5jxNyTRe85/OVSSMp3gMVaQOEn1lMRF9mHz/1mMKvf/7
9/iXSxl5lCvY4yYUZy7ynx+7KCjxoJ33usE/DjFg2ajcSFjYKYmoM6rk/v7H2f/Vz+NHcjxkPeFy
Pl9pP9w6TWZ6wp6b9x7L8YsTxc5mzglflqorMnKQgXiz88C7GBC/adYA45hH7Z0YyrMQDb0MMS0e
jlUNlW3tIalfIIrlMTKvNHb4mjy0ex+UJJDproePjAC/zKK9Tf1meBCeEAa7vXh8sCYKLDy3u7Tg
7l2ys7M1jkZ0N4iGgw3kUB8IlPRf3P3WyXEHG5i+hvPw9x/GXy8vy/ekK01wNESv/HMA/4fPopCp
nCBCfh9x8NBNo01gYcg+E8a7S3DuKyB487/4kazxP68eAT/S5cjOI4zz+Z/xG0maep1TT99NpX1a
EbqzSceL1w4FIv/qofWXZwb3DA9Jfs1ACbh5/vTuWKqZ9ej2+xwML7QJYJ2qu1a9WhwIsyWAyevG
43KRgx7ABuZ7ENt1lkOmR3v9Fy9FnNfEn9ZMrm0uONMRJi+I9NzPH3QeEDNIRPBeYV58ZQxVcBYI
pL4RmSZuO3GqI842Ibdn0Ujmw5Cx8ULd1fgiMpdhoxqb02T3lVpbZr9wlU7lp+NH1DHA+B2wNg9R
f8FQTLfYEnV5KcBC1ZilkwxnCLZ/fiTdAP/iN3nerv3pTdnWb8CHAJQK1+7Pb8pMF79RcNlVLqiK
dtXkfpgtJgRoZ8GJnBV779Iv2eUoeDqbmrvnc9J+sKKHUTKahNl4hojleGrTfLxeCJJtLOwkPkxO
q3wbUee+Zhe/wEoYC+3eySLuCce213k8Y9vBAvTEgVmceBYPgk6/izxq0lt8I5Wx8vCVnHEoPh+A
2cEnOPfGlBfg0PGg14aQm9ow7lW+eAdjEQ5WsKo/Wso7+yoJYcAoc4gpk9cmnmm5NpadgKRZ+S8+
wbNA9ZdPEG3WlHwASFjm+bL54f6D69yObSzetEjMVwmkiYRYIiGlmElBeUULm9lbgysvzj1TE+4d
pinozor8h44pa/OFiasFM40q1LMnwI42WLPv2pxBd1jXNigEjlE0tU0xGrLRtdXtrw+Qf/sJ8/Pb
Lvp7Vc86PZt4ft1U/+cf/89V+h1GVvXV/fv5n/3zv//7T3861Z/lfac/P7urt/rPf/Onf8j3//3n
nzXEn/6w+VVPvO0/9Xz32dKE+cf+/vw3/2+/+Lsq+TDXqJLfq55QHd8tJlT247kFLMoPz9K/qJn3
KDTJ75yVv/yz3847tg8pBS+cx3POMs8Qrj+OO5YLeMViSM5TwQfy9cdZ53xCghnE+cdybPgpWGv/
U9FEHPsl8DnpeGiani3O3+6Pd3/z26Pm7047PG/Pt+cPzyRXgiZDbfXJygTojef3++PFJ1NGnM4g
ODK7FkTd+EwSINzYelCZ8J+/ikmiOw5G2XrHxDYX9B2IuTh0WDPb+trGq8ewpOhhnWvwiBUFXXIG
dMKgBueMzHr/dmzsIA5WztLFEQ1EUg/HMjNVAzmgBmC4FG62ywFYxAcx1hahUavsE2ZLrhyHe3cx
BSUhc1na9P0aYukxrTVz+6YsyxsF1kgBQ3U9RUZ8W/btMq1ZNWf3G7OorgY+ybuOd3k2sb1aLU00
T1BUsXZWhMUkdKlRF3n3ODKmY0okZDCFE1ZwdSoqNnbkABo/uzeF4eR3Andl8d4CpLiFn+Kat07P
Wnog99wypsDQACHVmophC0u8ob2cvZr/0IPddFr8XH6Vr4NhLNV7ERPXu+iYvC5yLTpc5nuqZ4bg
aqg6fc5tLh5tATZXTLasAbfYpoOFchnjayD4vY92qfHuvELKN5bDOKE5fgKLDBqykUPVpm/4jPNm
DR55pAdMLlYQ1Svgwq3ATNdY1O8xPtLfcNmk7XXqGj60WJdKWRr57Mz/8vu26y8Yvy/t55xzVOMg
jNMEemlL8YMhsGD6FhYkBR/eZkKtiU9PhCoXXP/MfizvazKV66xBsFpUjdKBy6+NznYJfr2z6oCy
FgY1vouVMnNd3uBAFwAwEV5sygeREmo6/32t2pMCSWlfE7oIlhejD7qURgAk2SnaD8q12m9ystro
ZRHJ1Dw1Hc6IG1rUN6MKmt3Spg/MDORlDtfhKUYt3ccjh88u917k7NYfFqnTCRva8AI9leFQDCD4
fOHeJnleQbKe4jWJD0DiBXEqzcSaqjAqryd1k8Xs0p5R5aL+tRG5GokC626FZpGO5rpNTcqG/b6W
PWtbT2gLPjuduQ8gREtKGmVWbSnCWijv7eotv1RAXQbbdqqBDc53axtpCgpQzsuBO4A7CuC6+9pE
tpXtCdzroAyLYEzN6xxirXmDtymKmU36LmRz4BipS1YBoEF/TOeU3sLUENPyznYba8vGmfDjXJOA
oXxSiToXz17k96+5whVDDTPkz6qbC5vsEPEk7rDolb8qdlnds4vopMA71cT87ypQiaZgGeQreAxT
D92dQQEV+K6kS1CIVyaVXxjRczBkL+kwt8P7XHD0//BlG/jwHwrDoSpPjVTcQS4QX9o0czAxxD6i
gzs22M/IDJJZYnHn4X/SbV11F4vRFnfIEFnO0RuLDZceSi3b6jYLZd9qJEQ2CXCyvaGgUmw2qldj
SKjnynJSJABgeXRc1xH3DCdM1G90UNtajT4clHWA+HjhldBRyJV4Bm6donHDANkwAKBMcacIegUE
pDeyYz7j8aUaus3ty2jpigU/+xlEE7OzwF9PL4/YiLGi3a04w85mUniXhq2Hm2ouKBa1swyasVNL
8mEYBcqXXhTLZ1RJ99Jy04WEfDp+VBhkNzH8/7si8V9gesx3UcsUZJ/ypjnEUUW8HWHt7wps+psI
R44IQUrEB16IQTeVZ9Kw1KTWbqnoHUpdpkurwmjb1ymYqGFNOdzSID0az7AG41PH90QiImmMzDzf
QRtQ+Plde9dE9IFQVVsAEy7GW+bDtjhEXstxxCWiHqV0FzfGUr/W7KMfM28ke2J2lvhCq6ISW0PF
I2ZGozHzY2/coF5bD7G9LD6esCHGQ2F7L54SLsm9XiKjzZO70Zy/FC5o7YUkXZyn8zZ82cGfIzxQ
KJLdohL5sWPoAoGSSp9TEhjehhJWCkMtU0do0609ffZ6eOy0S6mTNw7li8Sj+cATQNB+IQ36fAs6
c/Y9CteHr4bgmrg5biqnjNc2OMQrpdvo25gki3VUVXeOQis9rIjxZSevyTyAteQDQG/gB6l7i1Mq
1tDt4POmVmVsSo3rgVB3OCFbhiX5svqiFq5+HlnsqRafhNvAUJLyTtFkwFPRS15K0xuu4sE3wFha
8sFlEPaqTUoTLN+lK2Ty0rta2u2mURPoKQ+XjE+fS2LXD2Y+NdejDMaIJigDkEwGFRca7Uj1sXbm
yw5WCX/uLlLRiRFyu24uetAOB3s0nUdtpe+yqcuDRV92njBmxZxAbZdVwzdHL5NXnuxP1D+ph3qh
U5jRng57DR5wqhhRMB04dugRodN3+rZXfXUJPputgF2L4hWuuncQwjXuxnbO11SNVSczypO1yI34
lQofTUUjSJXGdIwvtQji9UGTMXypjUreTgBU8n09V9Q2c5Zyw5Z4ztYwsxREJD7zNDsFFBmBIo5o
iBU33pi397JpCESkWj4DJytDO6UTTXVX2mr6fZZAcj+z7M2vKOdcoDneSqJT8Ixk8mQYplh1FHxN
JAr3QTywXWjbA1Y284xz58HCwa4Km4ld+ipYxuhhCiqHPPnyIeyIRj/Y2dgBi34X5Fl1WY/ltqSO
i2lpq5x6X2NVV6umJu7cp92pbOV0ySYHqHXcBMdiyahULmLniW2Q4X5rKj3EHxOT1ODcZNnc5cqE
UFFTMbsO0nPuPcqi7jlLK9s+AB86E9ArYCmDgVG05lClg27lO2zWLoqYTcmdtZij96oCa3hP/AJ+
B9NSGElEjDDg0QxIc+kXfNh03vKQKz5zlvxrv3efFe6h14LR1dZiisiEDIfwedjYXNrMA0Epkb0Y
OAISD3ISni99hrfHM5srNRk5MnRab72g4/xBh8mxqJG5uTMMGtwMcFu8+B7aGk1zFIx2/dOkCADu
FZp6sqa6hoqC3kr7busRWvg+MVrGZDdgwD5JGTW7WNfNd2cqxQbW8xwu1qjQ8bJChR2ZQ0j/Q8Dv
mAnqFntju6EpAZdQXZ9ElvnxBhUEmTqp4rXRqBnp2ZLFMerozqjirAMjuxydaGzibVGX5RFO28S4
a6aPTxAFoFQKHIxhjcOGtgXmhOycFaOnlucp+KB43E4LtpR2sMejTalvWMO5xj0T5+NHkOXlfZmn
5aufO/nLbBA+maKku8NEXEHf8Rh+o1viYNVtdzGQndpOfQUCzTNJKuJoizPTv6JqqLiq3LHdev5C
Q9Eo7F2fS/MChw9NO0GPTEUR0wkmUrIGMdSv27hN74ZRlmELqIxob1E8CsdfDg4J1efEqx+pHlBs
kX2T0sFl+BROU4eT8j4rrobdEBBXCpyAqV5CJpkw1h3bhJbFNJUF8cQAZlnb+DeihMuXLV58pYkT
srE7V6xivbzKq/YzVQ4DVq7/YM3kuLnT/DbtQ9u6xbrt++JZ2oUBANekv7lSyfvIThJLMlbPVSus
/LF1SrWTbVFeQ8uR3+i5Vw8YCkk1cRKZ1OoM+991U832FOZEcpKjRsS3shw6EnITCkoHWg3GWFCy
N5uGMXQy8UX/ZL+nwR0jXDuZ3mb0CqHDHOAPOcW8Y/EH5gtHvR7dPWlFNg0lYY51gHyACbsgI4i/
imRUE+vIOGDNpyEnmqCKtF0kHgtSCjiYCf6sKz/G3DX9B3vn1Rw3knbp/7LXiwmYRCJxW77orUjp
BkFRErz3+PX7QOrvW1aRw1rN1UbsxkzMREd3Kwsuzfue8xzPFM8UpOxfthyxaZRtfxm6ULycSVTf
RjMjhSatoSdXkY43AW0eSj1TpWdGRtSpnLx2WI4ootc+yLVViU29Q2HrkBnWy8lnS1ffJGYvrrp0
qLaGHrvrNCHMzTFM+6rRDd5t6gn2gqSXDjO+h+q9Ndu5OtOi1EOjqeMB09F5LazKyRwieGlJXRJ8
SxmzSGvQNT0kF5xEaASCNLZXgjTvFXmV04WAf6tf5rzbySobzYpLGimHIYi2OAnyxvZXbuvEDwM4
PG+F/9wjo9WGdRmUyrorNX3clXksorOuCh1v1dCFe+wLnaNHHxG2C35qxGblGKiMIUAawxOSj8vK
zHK6Q6RwgWBJiO4eg8xas4Wxbyyv07alL+Srbc7ltCTO2xvFNLxHxhKBGZn873SZFXQA3Tcd4nfz
at0LGx1JPEomrTk7hOZehGgnRxsB9CcHtoS6LsR34bT06dEqn5N0WT34Q82nmLNvJIDH1n8JhdQU
j2G015jlnvzWBq8ZGeE6x3b3TCElu24F85MhqxI1BPigRdUE2nU7tf5130AmWELfSb54FtyUjgVm
XFblGFyJ2G3XuLfsdWQHOWY/w9KvUI86V24u5jwKi0J2KQl6zPMwX2aRjf8dRXh1nTAp7iuvpEcE
s/IB+Uv21YHXES8L0ZDiOxRNcVcUrr4BRpmcj3oDVRWJ+zqLPLnXmwrTA8uP90MUhFuTr9TfK6vq
4Ry1brggUbHHEh1EaoXJ19jGMnx19cH/gnMqWo4k/102VCLyRZV60WosrfrOENm067CM4T/LnOii
DJU6ozbVbwttFAugFfZZKdU0rgCoPwWG4e2Bfo33I1a8n6iDEjQLVntOkAZNHL3xXm2fpI0GOuiV
TIf4zmBSZOEJ256kuCG+pfCa8IIN9Qtxb+5tSJ75xhzcei0Ntbel3hKImsKice05o4bLX2a4Ru6V
SL1vTVOml2ZRceDu2xBnJcHbnNtAa9q8xfS1d4mXkQtcEzoC+iC1rW+251Gv0+riIrJmTaSV39cT
m5bFYBj5xrWiUCLvrUe1KHFPbSnfhWeGj8wYFYNdsaOtki/ww4FmkaKpM6ElZBcQWk+fNUiNW9c3
6ydYA7VEFDn2bOBb5C1LmM+gV1HtuLe+L/OChbaYgCJlRNKCK8PNGFICWwxKl7uGXVM264qFiyh3
6F5KWBbPREz1j4UxIeoUAw71NdJ9XGvZJDpep8HdN61duOfjRILq9yl3XHcHhgzwgZvG1l7Mao6N
zhmv3rJV/pHUnbPy9Lq/6TIxBxKX6hcuhO5rjZ60Ph8m1YLDpUMzlwCGiW4vmfKIqeLvtV3Bgok6
fCE068IMmkbv0xQf6bUMor6n8OFtgfLCd+9NX7f3ll3G4Mcqf9z1QwUaUk9tNOnAk6CMmv4o1yoa
q+xMswXgub50+4uszfRoPVGBi7fVRA/fxYO3CvPS/iF9vdx6cQ4TCg9cXS0ddlPL3vG0Faor/aec
SNhKct1cEzFLQERtdDFpniKa+jXvuCH2hey7BsuhOV5Q2EEuo/ll+pCzXCZYiDsUx8C/xKLTi/Jx
INpeLUinoepFw3nhpGH6igDZPkMYRJPAkeSTYXWv2l571evZEj5alAIma7inui8u2KBaK+pTznJI
Tf2KpHAq1smUbc3eshaqypxLhHfDvdNkMaBZi4OYlsZfJVP9HGUzYmiu4X0vhGGRn6uItwXIX6xZ
VyPIhgru3WSP42XZkN6M/JBZhRDuMNzYRJbfSfiiyxCDn7uGCEXGCUeu5AakfFwTlprb+iXpLlQG
Y2AFpAkSaYobnbx3/a5KcGuye2jG5JxqB4wDguWDaBkOLVh/NhCadV8Vde7f4MZrObfxZvU4zMw4
EPKnSKc2+976KeCKmEiXJlk1CirZopLllH+h2SbVro3jYFbne9Ddnxu7VYRmdqX0tK2ZdkHrrgrO
7f6WfOfYvqk5jAsgHREujKjrOcg0Ll2x88DsxmlNlBKjBo3tXNjDbMkl+Nf9Nqjas+foVSYnlGi4
ky86L3VuODmI6BHavyQFHKBcvRc0IhT2vNxTlx7nWu/W9iwvJ/2NUsF+6pkqN1MTMyrRSfYP9AYT
MFOFjw/ZtQkpBVlp1NFU5GQ70BUVvouD1YTN7tGXmRadRRXqNkijItlFRqe1a8ZuNtKZXGPtt11z
LvqgCTd9yjJzB/OsI4E0NlNvC1GpsS+7WjXTeRXHI77S2CMBjfpQ6uCYFEa7JVmViuRiaifDu9MU
YsVVTbC5Wiku1N9SKRw7mEZ12tzgFKBjaKk4GLeRcnRtEwc64vamNjXtJgoLN91O7F+gRo4E0IA3
JpL+AnN3xiaZY5T+SC1dMu1mUUt0dhWJHvcYp8QbdxoYd2omCrX/k4w6VeqDgw2uGccLrZ8ydsfi
xQ2A7ta6B+5xDFx/Iqmtzi/wUw4TpB2UphtJvuO41HpDlwRcYTiph7S/QLdDidkzqf2VfJ6cTpLd
hFpe9lrFBgl5Ho6uKcXX4RI1E7vsO9JUfiesHUAVzIJHyhjgNvTK2c+8mH0KKvxcjlO194C2Qb7g
FB93WJUCs3pFuB4uVds++znKuAoEK2wt5TzYqaquu4TtBRnETodghqPb9dBkP0pveBxUSiRTpZ4r
whkxJblnYVGfmQ3JmZ3Eu2W70PbYdWFqDuDLIBFFyxDTYsNHLZdBEjxVEzsOsEbOIsL7sewbrdo0
gkSbMvCDbTDU2s7pKo7Cgi1Y1rgwc/ptja523agSYzTm/o2X6uPCcJt2TWHcuLHr0luSEm6l67Ar
Am9v1x1t1tDUMcvYTOCjEO5aZUb4UlsQE2xIWas4rg3gmjg6Lf1yqqZoFyTOOWHcPvBqYBhCC8ZN
aSZ3tbJfQpkAokmZ4m995eFU0X1Ue72o98FYmA9NLItfCIiDq5pDWbVgIkxukkmxdpV4txRtvUsE
ROVXoWO20Wsz2bPHxw5VMBxEE4DpgZ1ZK3hE4twPy+GXykCFZdgKkoUM427rEXf1PYgIkJ6G5EvS
Nf4TiaFyxWnDebW8yPmupyElS27ss1Oz70DrGt6jEwNwMBjdlQFJdF3RIlpSL8vWqdVRauoIx1Ia
efe4IcQGrO0T/oYx2jbIu5nESgAPI/GNd1ori10tw5/wlSX2hfHaoqC4iDvn0cjIszNijam6DHUK
ofg63MH7Jbo+wn2Squ+5raJlSnG8NNMfY2HBT3D/cCGeWok5ArU7Fu2e3TqpQd5551TFDYCcF7b0
cCgSENNzeWaR27F/A3pGwaOhHLtynBZvKN0MPtpZ6MnqQ9YimdAkoBlhvzGmIHueQFpBHxUGGLGw
KO9JfuxhekRDcjfl4y32aMwuA/iNSeuLPTAqbSWImQF5q8PYT0Lyz6z4PgpSDdSrWwEv5JPdxkFd
vHSxfjc11t3YjI9jHO/QmdPtaPJnzalyvMByFxq6vytj3qvI6r9mxIZdYpI8wxw1raWFQkYEhdh6
BFifIzvLgfCo4cxAr7zo2dfuS1Pj3FMEA0BivFHulPlXAIBIMVXGz9Jt2M6R9j2XgBWUoFK2e8Qb
r2FF+6qkyHXmlE65VEO+yxP6JGbjJhu9ZL8VCXfLsVGsIDSPqw7xwdKs5TNzaPcVBNyZSDpvH8ZV
t7TaSHbrtiR9AbBkvWvcHHOZSYJsUEDSG1JrVvsbdg+pprOukVzGYhVYjZ1yghLZGSc3EAcG3wuQ
JE+G50SPwZKQvLbFFA4718LvOHXJU6FHs2vbA5eSAN6hPpPiVYISBAmBXUpKMjBem8fKl8+IQ0LO
Rc2AvShj+naMp9ScxJKHNZ/YIpTwYTJSDSN8m8wvXT4ZifFKsmS5ilPJEU3IdMteIF13YWZfCCBn
P9B4k+pm5vC0e4fUoADHT8wjHVraXQjy2fuVyCjBJ6NaEnXpP00xiLMSRdMmdCBGT3FEEjl8kq8d
/cN1Reznyu9StST1YZbDEUl6C/O43zbhPJHjZZsXghGufK+z1zATA7gNcyPzYMF7nPvQBan9QvrK
LlrkBF+MqoAa5VO4joCLgjkr50zs0GeNcDQMpT6hBa3fbjnNhByLGwwNNAhJtcv68KJNZXtGcZA5
PGiXQ5bUt0j5gfklIRFtUwRIMiYXhUjD4FEQM3DRR0n8AOKbJoWWDBmXRnIBmn+l/dIattN53eaP
5gi5pBWxomhC62iVQvtZTrrVcr2G1ovLCuB1tneE/W2ghrzXXOSrWBOCGvq0A/beDbKJjWFr3kua
h6vUGL4Hpkb0EiG5XrT2gEASWxZreoE8lcDebY9g6gxNUPPkUUk9z0cWy1AFxS3d7WwZA+Bhi04p
DQ5uj4Yb0NsLBQw20Vq85chjXJoEPz1OXjRurCnjpS3DH2oEh0ZR6tbI3NsGjiTTkTervKeYDKhy
8leG0Clkx8Jd4PwgRxmuCfy7tjRXeqFe8akSyEk7Aj8lNg2f3VIVwwAT0JGWZlE0qNx8CsLSJlSA
Thq72tS87ui9UgAS9YxsoyqEhmTR5FLSZa6KfjNOJnNQBK9tg9J33AQ6cQ+ZUHTyXCP52U7ZWeQM
CZV3fTwPa1S7zNdyO44szWxWtVWlPP1BYkpFgAIY7I3A4J8W/lvh7ZHcRqK7JA9FEPSDtRi5yOxR
eiMWKVO/16xslLDyux0ntE08tgYN3tE5IUs5FCspQ1k6qgDgd+hSXGE6R6JDr4fVBNMkWlaYNMuz
VBKKfQ4wxdBXn1/RofxMcRnSsBxD2Jah2w7a8MMr8ggFiQpseGuLbqqzzjEWRQu6K97XLmfvuHK5
qRPbNJeUSV/a3fbz4Y1DV9fv8U2XiBlCZmAIW/JIftOXyvVI0w7XIUEE4BEowyJBDBEuiMCxgO9r
jls8o5+Iuku9TYwbfSqoNIgSFjQNdS248N1Cdy8NbBz2f+ATfMg5FqbHYpkDWc3/mfhm+zOfTXj1
8R/1f6HuRiJT+fceg1UUfkd5E76V3Mz/xh/FjbCILXLm91aQWmQjuPsvxY3AYuhQEePAimjaJqzv
v0U3hO45WARnUYA0dRTtvCX/uAgN/V+caFE7uxQC5Cwm/BvJzeFnNTvEEPE686tG/hrf1VEcn5tr
fgtJyFyURu/vaM5h6XFS98RL/eEofMG09lHTKv1IaUiS2+TOzipc6WK88AFrkL7Hrv7NXf9gLkKi
e6Aeckgn/C3+mzW0JvO8O89Wb2ajpAtCy+wRCMUtCoEFqUijsSIRQ4GObFW9RUIiVmXMrLwYmGOW
fkH9c+WKrrkpXFkbaFZaipFjDxkhxdqRX8IkYZ0pY51WiuVXA2QK4D10sbM8BBDccKqbATMDjTrb
bPciMrxwN01DuzWooMO08xtjbCHbo8jhp3R1Aee59QCYkNpTQtEpLG9paRGW5gJAzC1tezvb6S2z
zoocEWlQth2sV+FOtWJ+pZbpeNbcR4AWT1Z3G0fXdOtBgtJ9Gc57x7LvkNKo8FrPB/3LSDxEvFAy
ih+7jiCcNd6s/EqQXZRsGr8kNgGO2FBvKV5BDO5bWveE3/UAiSp3FqDG2JQVRiqkwHRbFO5NupQG
WcfhwDS6o1HkfcmoDwNkNBF+bgtcU8U6TFwv2rLRmF2RtOW7c80OAQM3Jtpkypijv6/Mfmouehsl
zovIbUpiEu5g9oVM1OK8iiZR7kgpGW+8UMe5YVQ9a2Iyh70vHHMkCaHys/KFVEb3pS7c4TGjzvKr
Sylc83ea5JsPk/NbqLf2awe76hfnPTv7qjneBB4tGTpjbWS6qXa4wthM0gTCIW7Qses5VPaooQpT
o47kygZwLOKzDu5ZqeryXI+QinKgGIp4JQzZmt+oQ4tslZsDTaHGbASdPIP64JaYcnB9OEw41U1+
ywHd1nEg7CvpdeEG5bnuEG4XNaRbxr7RP6sWNQI8QiLEd2UBVALKUPfHW/KPLPFAbvffesf/R2SR
kpnz38/PX3+mPw9llPM//2d2tgV5qQi8JImos35xNpH8sX8xOysqhzi/MZrwP29nZ/6h/5qNEUfy
t6krG7rpkJ/yN5OxKQ8tLSgo+S9u81kBCeiT4OrDCYyYtQE6bCwXOZ5RbWtFAeffCf1VSFm0QQaA
jWpI0XT5Za2F5PRSmdvaTjpdYytM/D0ketiYSphauTWtrGw53k5NsUqAshgU7LP068jpjCJn4I9P
EC6dr0gBYYVqFJehFM0hYW3f47emHpNj6li2ft6ob8S/5fBSvErh2lxWFS4qH50S+9En5D9d92hI
P483pHkiAuG0VUXarzih/lQtRRew31rokJ7pfBI7ZELL1EKT9qHu4+LGn1vk8YXyKK5tyjoLLhq9
1fpLBFmcF3HWmD040TFKsVNPqr6xdZSYe+g+Ab50qln2eFZgq85fVKMjR1SBZJ6m689hACIwnThq
eCjNIKPRxEU/1qe9dxG0TN2/c68rGjp9a79QGFb6g+eGBKosY4IomXFCKvZZcB5VoBG/ZBZuiW/j
gOfnsYqhEy7Rl6YjtfuMbSkHGOpaKxeE15yvTeDJeIWVxwxu3cmjKpumQ7FnEeiCyyFkc58sept6
R7WybI12/sbnEoDURvxhBGT7ipqR2KYqLGvUgEXqbyrYqCY8dBJleTNoShS4k+9dkgwE1mgqrvnE
XAPUxiu6X3qojXawdqeRUKWVgV0meNR6CJRoETm3kAZAdYxEh0Vn41pvLhI6nfxVnpVe/Ioftht2
+KgyM1yknB7TXSQBsP0qW6GZ974grg8FVcUZRnPjR1BJzQu5ehFEtQS0u5s1noawJ0rOy6Qtopmf
UaWXTtAz2UWZYz+7QlbWzncnWZxlfWr4uzowR0r4EzEQU+smt+Ce6hUduvK2aOf4chnkwGvrXhq3
1OCbPRUG7O0qbR/NonefGxyM3yNmTbMqnCfdjzQM7gQ43OZWlb6aYGlK9DKtyKmGttWzVYaE3wwR
lKMCreM9sT3DKiNSEGix6V/6dF+zlV0YdrUsbReME3JtfP3aPSITytplTj8yRHFKHd1uvvUU3285
7opvpqhot5GeRPkza0NOi8lkbRSpKFig+3RJBzDEgUf9mUr1khSPbO8FaC2he3NOHywdbrz9i747
rMWOfKl60h86EnLWCgbgBT1G/ghhVne+yu66GjaDmYjhV15EpFKNOcITCJNLPo54TVAhJvg6rfN8
6dLUBlZjlgW4VZD8cg03SpfnDpWgYBk3XhSflXbokD0TGhTOVNWDpu3oPRGpoRtDtEaQG6TPvAdR
/wMWhusu07r39Cu2FAlHddvX5FdQuOQnRCPSsCWWEAikHelf2SqbklS7mgavnpYaUn7n2tWwGK3N
pi+h8ECR/BVbUtK+9GRx16GSuUFVW31XkKdAmseSeAs1sLTyJ4X5o6upigQcU6NWmVZNx8vkplm2
JnHLgFiBc6cA1Ssi86buMcbRFTKaeqlDr3ju0YqRiGRYJWKUHlUqX3kUO5tAYBF8SenhV2ex6PMI
MSiIv3UiOW5u0inwqekMbh90T5Ys1bD1aSKblMP8KLgoC5Xj8RuqeuJw75Uy+en0mRndiKIsCqBn
eVXpO1I2x+netYxm5s9TRT4nISbl7tTKoiA8V17zE3vh452wBZ5EQC4BQYK3iZXpcCEB7WFCPEDg
UVGTAN3tYNRnJ1w1r29W0g/23B+OQ06ZUpaFicidT7Nvdtx2TyHTsTqo9qlRfi+CfvxuQO/6c+7k
0PhxbvN8PvjfrgBOKVwNfV9FLdh1Zi/04SgTEKiEFjRylc61dlYahRs3T7K7WsaQqYq4vhypjt19
fmlH/tI/o2LrhNUCs5fzxJEXIekzV/GEcNelGR0WbUB4nOp+sxYOqYatIJWJsxsMfmIEy7Wew1Be
IBBxvnz+Ow5LLH9+hoML0WJfwNT4GwPz5ha7CbGQVm17C2ScT0qP/AuWWkiJ5GzuPx/p/cPE5CG4
YtAyBvnxRxesmDfDHGgbwsPMfbCRucLAGo0THuf312MyBidejsL4SH/bS99czww97yYYaAvp8j3U
LtT5wAfLOdK9+OuvwLQxrdAz4CzISdc8em9GO6IYmnkLG6fVuRqNHwHd+c3nd+2D65G8Hgp3vsBQ
I44qU9gLQHjOKQyl5rH5QYpPRIqnmhvk+M0pp+IHj0iaGEX5sqlmY9A6vKKoDmTn4yJZsGF4xpBO
ZrAPLOfvr4h9KDZ63gFqDEdXVNilpYWCsulk/aa0t20Tn8ddNrGvymvCRD8f7qNrslDvgq11gKn+
tlm/eSHkSMGPj5DenqzbjVk17hphfLL+fJT5R7+dQ6Ao4LkE2sCMyCDiqNLh0DlHbkjlNsA3jH0E
dKNs+bgRj7VnqPx+/PVwHAukRYEGySKu+MMH5TQKtW8tHeROWvg0lMI61xLXPK9aN7+yxlGccGW/
nyLJMNVx38yFIc4ynHDeTsTAhckWqCm7Om4g6Q77Lzi6ioXsjKtRgq43u/TEiO/fe0Y0LLhT4DRx
lB3dUD/0SdAiBXhRmnm+mRwY8SwRLk5LTFmf38wPL26eNCys9kraR2+9LbK6S6IBE3A9DBtawP2G
ynT74Kgq3/hGFD46SJOmE7PHRxfIy89XYFgIQH9Xat+8lzD1/Wm0SVFRhtFtNbLl1vhUyg206Xr7
+QW+/wQMlyMfKzbuPKoRR/fS8ZkA2fTSwu/89jzUnHmfWXe7z0c5/gTmZRQ0A31d/o8v4WhTkDWq
jgcn5Z2nUvY9rmJt6xpptkbv0l2ntuZt/oPxHIEdXPEdzLyzg3cygiQ9qojIMteJRqDGVbxtQzE+
d0wrLX4+Pz1xG9+/J+wN8Da6cuYxoCE9HJAkRFDe0qVv02cdjSIcrqCTEHkKc+jPKlw/c2h2CRfi
8wv9cFxmFX2+TjpcRxfaUFKqRnz1kDxT8ZAUeB6QH+W3WWU3r6Ohd/caqvATg75/ZwBP2PBJcGCy
LTjeF4jQHQlOcOfYngr/AHJT67vZl9nq82t7/xWY0rV0atesBcyeR9c2AzgNW5juQmqBtbfpU86F
0W1EX//EBX04Eo+EgguDKf3o6XWRXo14rwmK1Y36K8dpaMloDlH/dAb6k88va/7Zb5cDi3KNSSEE
x6vOjuc3keHNxz1Iv2oNWTOYB/Q2meQSK+Vr71v1lhLGCTLK+0c1l/HZJQjq/7TMjnbJQOUqj+Qm
l9oK2GsdFRqE7PwfxtO/3SUftY7mneI8jIs6dA7HgSNx+PoHAbLzIANlPRJ86xEq0btg2EazHVdS
yzOXnFEKpYuow+KjdaqCxw9wDvI/uS3FZubhIC/3AlRDrY8F6MSL9OFNmLcUOvfAYWN2+OtsTppe
bXHVuFtLEk9afTNS3D7xXN9/irbt0kdmtacNwNxzOIoqetID25SQyzrWLvJpzG983YoRHtTF/eg0
5TOqOetEF/T9pYGIcqFQuFKxrJpHzxf+NnLIiX5xzW3dBjaKhRpb4onZbZ6eD15ZekUMAumRL8zE
Rn94aQ6MgFgbakkXOate7XCMNeQNMZWo0EzLclV5pq1dBXOA1IVth9YpMMe7T8aw+I+S1ElZo5zj
18vBxprO2LtFVaTVReujuV2Iyhh2A2m8QAmJD1t//pHOr8TRFRt8onTP2ETrdJ8Or7jFLBwGTPOL
0glE9ii83JsWrB2+2IOW690T6+O7x2hYnPZAfuINYNxjdoRZWM1M+iFouenNlYv/ZpHnw18vUvMo
zKhs4iWba3W0CidV38FstmwcAHG9sbLc2NqxwMuQm1jl4rRAWmd3Jz6L94dZemK2zXfH9onh3aNR
s6nxqk5Ap49dhCLoj55x2H/JXOdKBTUyv+67QDaLXRWtB5bQz5+jMe8+Dx+knLfdFIfYouIzPPpA
moaECGNMsI5rqMnJbZmI0otauBH2cCNLymhO2US3Zd32W6026127tPtS/Pj8Zxw9X/aPBq7p31RX
nB5shA5fp8jIs8y1pnQZOZmCu9JjGbSc4cRm9aNRJEEn8/kWy5I4utYEIdVUhG66tAfSv8MSSZya
EPF/fi3zb31zRwXvj81qwg6ALarDXx5eS5iZPRNRXy1d6KL+JvOk+9LUIcBPzbSq8cWTdk8EVVDa
Fo29MZlePh//6NOcx6dnPW952I5zVpzn4Tfrpw3bHNh+0cB897U7Vg5wJ7klB3OjVS0l2r8djbVN
Zx9JVJfB0jbf8zejSUpkfjbIBmorbYiYWx9Q4Y2w4El8vtHq89F+7xMPby4qNhAMjiTajMnuaKka
jMmrQqOAq2opLWc+wPbfL2RVOz1iz2ggGCkCDriqjUqOD6XLD1rLjMr8VrqJVl6Jyp2ifgXIupMv
SHENZyW6GqOKAx3ioZMEk8DxDJ0ivo2zHprbGBgtqYg0jL6hqcM9HsVGAXDdM6aGziI75/zZi3QR
/XmK/78n+D/mGuG/bwmu/bFoDvQa/OP/EFLkv6hNsQtFbURrkKPtf3UETfEvSRmSAAKYHLM6iNfi
HyCkZfyLcsycbqR0g+nV5l/6p0NoGv9iQTGoQuHk57zMD/sLRMrRZ2/Oyw8KCipNKKLQjBx9dkob
c6MS0l/2Ssw9gx35zmcFpfSoZLOcEGkUPry5MTd/3vq3Cq/503rzLfwZkdr0DK1i/Z9bp28/vQLP
f1DhoFzGjjq39HybeuGJGfN3JfX9GEya0DqkC/DycAzcBIA3XEVi2SraTy2c/5X85Z2Fu3BxPSx+
cqWLVr5Wi7Ni6Z6YWY4Xxvn6OD9xKuTpwcI6PuWPiVEQ7ef5S696DcB8YAMIZHFekJ3izwpg/So1
c/SZvz6/re/HpZrNWwY+j8FheB9dM/LsMYh1xs0aaxV7+VarjCviY86ltbYtAssjtIwJQFz57fOR
51fk4GbjqJslbrNqj8d5fLMbZjR/HM14mQuKsANdEXSjxTrpugfMgUgRDe8f3di/PZm8e2sZcq5K
zasi3YjflNM303eIiiT1ySddgtz9TgmnO3Mi1cwUjJtOdx4ryv53dRqdOuN9MCxrFPUppnKUR+bR
q6sPXekQ7BLQWfQJyOgN83sM0GVNvNSe6JyV5Z6J3tFeP7+/7z4Y2iAmlCSWDQQt7x4s/jStjAlv
XSYa6QuYxpvkaUwUQWWfj3O0HTfndgsaAdohljErBY+mAunj9KxLkta9GpH3TDcn3oiojPN+9E9s
No4We4ZCCGFxrnTYbjAnHr2r0mebZJf4NjKnWYTT1UCakDhVbnt/3+ZBgDhYKMXmaeBwEiimJMkN
DVYTsmWCyzHE1/3QrT+/aR9eCYc1tn+ILAGwHw6SDmlESKuFhiHIvQ1Q8mIxTFiaI4zpfz8SyDhW
EuFQ/z3eIPmwzk2+cV6DQMdXAaI1hwWgtBMX9NFdE8Tv2Gw2eQ/mheft9Ex8MkWOAlerbwYPjl3d
l0lxYojfTYXDGQNPK1+RyaJIJej4puFyaGmU82Q6NjygJy3zBrZpvuuq/H7SU/givRsD48ASaCEJ
2FWAtpdm1up3ZtUZwGAaG5m3N+YnftgH185Hxu1VzCsUjo4e5kCBfdLJT+IYkUEBoKXab9JceXd/
/SRNcJQCdQ5dTrxeh7eYrHrLr318K5ON189HiID+QlSn6nnvV0GF5hgtElMGFUyOhofjNDp2lTok
DI+QxO+V6wwbv4kedDexV6BetbWp58RD5bCfU1IXOKZRUsSwX5+Fth5fQO4Id4Jsn30pimXrtNav
pgXg2dPmX016e6rBMd/co5eCc5ziFGBSlmBWOPy10vFFAp6IuzLeJ8MPx7tKlubtaD1+fvOPi1rz
3EPBgeIxG39qD/Jo7jHm800M9Gtpd/KMSOF+gxFyuFK5B7wBoHoHCak2HGcxUuOVC2uoMFmCu6iA
Om9HLc7lGrjbibn3/crC1pCu8Lzpo7t+vLKkRW3ChKpZQwlpUKj6bwgXfYmbXWvvG2Iid3B2tBO7
JPuDG05tgndQZ4/5rjsrtRTlZGSAvRLI0nuVLIjoOfPy5u+KlZwxQHuxrMwrJ1234w1RZJAOgs8y
WhaYFa7dwKKSCN7pxCjHq9fxKPO3/WZLQAydhwQp4NvNcU8EpNMvSV+X56jTyjW47vbEEzu+e8fj
zX//zXiB7oZ+13FVdnUpjPOp/IJv9PNX9cMhKMJSo2O3D8rwcAiZ6y29S4ZwkwuJnQX51iKnmPr5
KMe1lPn5YLaQfA/otW3Wl8NhSD9B9ZvpfBC231/UlibxUxXDV6q63RUAtPqlrsljD6dyMaTDTW0w
a015O9UnfsjxBPD7d8zyyPk7wKdwdLlDMsIAUWO8RM69BS1X4WpumZd0e92YercG13binfk9ob+d
c/4MSXKOpeCj68cTvrJ7aqNZF1OnaoetKFKC2Focf55EekGKVHQPG99eEZqEzNvqVhJE4AYz1U1s
+MWSaLYpK3eWc0u9sXzAX3j1+aP54AUg/5gOJfMevebjBoY9AWegb87P8/r6VVNWvMldzPrQbodT
xdhTY83f15v3GUZJTnYK0+JIAOqoWz/k6G6QFp64pPkhvrvjby7paImFnNAH/cTOvfdddeFnxRk5
n8teiuvRDe9GM0Bln7cvuByTE/un48X997P+fXJmr8be/WjkKQR2A6luxjZp7WKoZHxemerUZPf+
a2JZmbUHHIbmyzxu3bE4guINZ8ROirkyTNPdyLFvYSPrsolurSL/MccZ4XrZWdeS0OEGJyamdwdB
tu5802DkiYxwHCBvh08S8kEFeEJUy8H3fziNuEqs5F6f82vaNLg2quZBbyk1kfZiVt7+L9/Yo7GP
ZsUm71w9roGoVdZr35Ezo4XQONSJmeI3Lv3gLToa5uhlNYo+L3vKCMuyH9eO0+4cLXxpKLEspFmc
wTlZk7i0Ry66xz0IhCKbnaL1KWvVuwlr/hXouJXNpgLZwtEbFTtlrYc1j7qJCQUNurNQ09aaEd1b
ibcGfPrXEyTjzfOAYnukU7U5urkgvcbYItp6GcDBZMrYkmm6gp9XSXtDWvJ/cpOxvXB1SAlMDlKH
71EAPrSufZ5lSWMEuNxZYHe3tRue4Ze7NSL3spA0/4zJuShCz1xAPyO4pzo1Rx/vjOa32aFUy/86
qKGOd0aAqvq2b0gLxXEt2gcYC8xR0Kycay0uRYWMuu2L+0RYebmBsFbYd5+/0e+mjbn/T62N4h3n
43eGxKwetKlp2BTGU3/BXQYOJoO/rKDMh20WIOrDFDQoBx6twKBGUiwfOiC1Iflq2y0+ouBGNe6d
1PPnBjjSf3BJb4YzDx9sTxosKlSyvFESgSGNy7Oha+8/H2P+Ao++0INLOtrND0pA/zMIWWBltRdo
LVd95qyh4c6g85P1Ppbq4/E4GNMJZ76lDsWG5ujb8GxNBUkaaDMcRV8O9Yg9wW4NrfrVToDIFgYw
Sm1VSy32SFbz8vuco6e9aGRrW4sCkTui9wQnNUlTKiqule+1wVPgKzu5IsYlc/AEdGRtLhosovfm
5AxXSW9oz5AmnXNrghv9rQYTEaxkI/LrngQbqB2FlwfkhUYIzo1atbu4Kqsb5ZDN/jNToXnt6V0V
P7rGrA7WoAVc9IN758DvW9eO5jw6Sk9vezPo1QXuhl7txt7VvhpuWOfbuodyXuk5GQxGTTS6nLrh
i96bHVuSSY3XQk/T/SDBZeml6f0KWVif/cQvLk3yPq4AbMHriZv/Rd15LNetpWn2VfoFkAFvpgCO
pXcipQmCkih4YMObp+8F3c4qHYjBU8weVUSObkraB8B2v/nWJ/Z6mv4yjAYqDJ08EIRFryiTF0Zz
WIHARNHe1rqcbqYM3NJuUgkRvYL7PLLnAg3GQn8FjG/X25iG12NBbhSaqCHjYRdA9nmRhQMrogmK
y0A1KRUatpjrYw/q+DZtk22mttHFAEnqiM4UDzGKlsSftfksS+lc7w0aXS5lpdDvYMNrGODODybm
nNcV1keHYY4aHLhre9t00TaokiI4KI0DVlUtow2Kk6jdS2VQDpCWsin32q4ctj0cVj/XaBqv+1a9
bbGJ7Ta5kWvbji/qK5M0dw8hXitPRgsnipRULAwYR+jJDvBP5wslFTIycDXnxeUbGPxd7IKoo1Gt
kaPbAQfcQQdBBzTMBTRY7XIBkdkss+ZXDQ52M/W4jIDC9ywx+5E8VbeoOHKXmZnBwAbLYQIqKKMU
UpEcFVLgVvlOoEdR5UFy50w3f4p8gh9kFqGbYkfmS/FgblDqiMZT9VC7rnI1vUWkIi94rPZmBJKs
XDnV/N2QKXPJfDS4JWHGe9YLyP8pN2rNKX5pPY4/cmLflkteqZRaj1703B1KfQG8yvozXJjvlhab
X3GHxtm9GWBNFssPjFNx6EsT19HSmhW8JqSDKtRfQtMxW06HqHLzNN6IcATy5KD3T58wcEN/IcqD
DYiBjK1+H0RvztTYBfKdScLLrryZSr4xGxP+3ROu6FpdesM8YZom8t7jD2GCjPT8WC8HvjQH9oXg
jxoglNSb2MG1fC5LiJlAajbFKCtbYEE3Jied10Ac3Q85sT1c62ysNqiBHuFX9BgcQs30jHBJe/V4
1Wlj/K1AEeU2Rg7VIKh+aDIoxCrOxJWjKPORq1N6gxmE9nOA8DF7mhnpx6D+hkfcBYk5ZfAc3BOd
F2ucXIQyN1k7P+XGiwgonirDU8n0KO5UOxrLjT0gBymyGH96mpcLFmaRPgwgOG1XVir1oYO3N6uZ
L9udD8zAt7Po66yqr6HENBsVmcqf1Mg+n759TEltXTRJkz01Ab7JSgUUgBx5lB5btraqR/XSSdW2
k0z1RxNL5hZBkHPAtVmx0HJiz5wqoBX0zWKVPEVD5oaO8Wb18QWU1yMgqe0wic3cNiygVN9EtjmC
usiMFl9PdYbpoWAla7fll7DPhL80HrsKPtzKkNSbOG9yIlmbvz/MOz2K9roNfm92DtFi/ic734xO
3eK75bccENkcb3tonphXP49W6sPFZbjEz5Ss/dnlYVMSpGBLA7cH8Kk5dnvR7RMo7Lj4ANcbaMgN
fA4CDB/LAdCoMLXnCnGBXxTNC/uY7wAH64/yFB4JdmuizPmXabeeHgsBiNb6glazv05MtoXQNBK3
mtNRbOnAUL4r8gDpzcSTg3lx1Gt9vpLRnFTbGBILkuSZwImuy+YHzk0/7NC4m+Us29uJudhcB3l1
IxD0bHopUeDgFfYD/DwafQw9wh5tlkpIcdgVYTNW3Y/oT/jemsjcclLlW7jTmadPi6f9bMGJn4Kf
dqMk8Nt784tchPCcNNwK6X0HtvgFo8aXBN9iARjODW371tSKcWM1SKXA290aaV+BpbQ013Ggq02F
NMReWI3IWSwUpsrBqJQ6P9bTqN/lDglCZQxqIOhOhQm2xfmAH9Uz0GOge1Dusk1eVMN4DAhsdk4f
QkFhedOk1v3ScwEDBwrgFD3CgJtuNaDOO0nKpcvQhNwCzh4KF+S2SPIne7aR++X6VaarR5ZceGnb
JcyJmlpeQ747SkZ3aO3cnRXlR9ONz3I/IvuioKBvun4IfjjWNFbIo2Ww2oZxm2m5IGLPUx8jWlCS
2MpxrfWxqPSJF3w7nY6Yp7lZLTZtUXhqnONFPUXQQJtxH1uq3LpOHRik/zpc6QDryM9JVmCVB7e4
1u+bUNPeaqXiiiMGKKqWtZFr80qToytSJLsmaDYzokdsToLqOu4hcZPSQxruJfgYHDJsbGFUkXfB
2sWs7uup7o7Q5wfDhbcPPnOwkxd81qYMUN44Ka5uAJ6Kcjjh9eSMeLH2LFEjqNT6UBuHJNTqLw4Y
/CP+GhrUyEKF0QPm0bkYQ2P2KjIULpMZKkzbIJ4DlAq/ydRNFxb4PhrC+dHuu5IHFFX7NNNXRM6p
ZjSvsXEKc4D37oOQvgKuPj9ogsNWvZz7xisV8cJO9UoSGpJ+3uoYyYzOdBeqEjbqZl5dZ1Kf4EYf
yGPsNcGkXUtaBpRTCUccNEMHAq1fT7C8xgS9tzspQUrYKJVXozXJfmloyZOU1uXg5tjW7DMwq15J
IgHRvWzU8V7F+BZ/4tAJr5O5sr9VtRh28IZn6NKhgdeB2tiw6gelUDq/j53K8DKjfMbfE/t086Wh
f9DXMsSpNLWPl60qHQxRPYy2Un6LLaPdZTrQYmFKisXbW0Td8TBc52Y+3dIciQGP7DxrSVtdCUui
da0coIdHRr6jG0P1+FPhjQJNPPYsdmoJRSzdH0GOK2I5iy3YuKfGSKh2VIPAmKpykqs2B2GZhGH4
EqolFxRA8eyhebUXLUZ7rmrMX/Vpui7AjCV7M9T2kS08SQvjjAJ+X962g91ewgNMfsAjhA5QOINN
ymi8C4C9WX15oRhtdV9GYexPBOt+G+npPu+i6LKwh0Mb0bpLqhEk4px/rZPugKtHHW2q9C4P7EdE
hs2NE1jPQPZDFETadjZEQ2ZwxCW9Jjkp6cDHX8KZt3IBHjPdCc4Hjz0tuMY+19rrc3/j5BGewEbp
51PH/RDasuyKwszvNaXvATCxljA0lSzJdTL9PkHg5kpYuR31qawv4CU3L9k03ocZ6s1gfJYm/JPB
oIf7LGPLydqNQRMc/IMiNF/TAeHtJqg1LXdT+MC3Gtwh9t9DDfHzNm7LJnATOtURi0BA+D5ERfWM
2Ka+F1x8b5APt97QzOKxm8UFMOu8RjAr7uMYyavatjstbSEWlSL9NUcyRvP1+CKElWc045CsrTL9
SwQ1CsSr+mp18Vuez+MlWrpQbBAGB8fa6q7iRB12yshDlIUqb6M0/qJpZenXaZf7A5xxF/e+kE7f
7CKE0HsTZom6M4yUhvee63gzxdehLF+2tYo+V+FgQ7rwUM0gqZJ4hO0rCctPyvjVRGBr9sL6VVsm
yYJWhDd5h8FLjPm1bW4JTj2TWrbeldKuTbgPZEBdLwdFK/Z96fRbk76+Pe2HBeewXQOItmBnDmwD
0NXxHTZzvIfN2wlbqT5Vqysrw/hgpo8zcY0xb3dOSnw7oHQoPdDban+hGX2JDUgNgHA08RtV2l8j
rZiVK091havzKOe7VGun0LMISn50ISBEoD2qp1fR8K0OuAkZcfgd1iHM+YAexDJq7tFLfysgCW9A
6M35ZVXXA5QieWqXPuT0UHdKB/WMSxYUq/HGqbFEsA0x4lriwJw0O7lP/TiVQwpk5AtdJ4j6jVDM
baVTBtJj9lNrrOvKG9Gi/qJpTDrUo3A2fVIlOE6HVtRuEo1dNcfFZmNVcYmGNJcpCbfJRomb78VE
wbMN4mfwir2bDNyoprhiE0+jXmyzutP3WO9h1Mc0QD+djl9QGMEtLaXrcEx/lWpX3yV402RbbXCy
mzjmmNzjPM6JBQmYe6jSkobxTfxmQghTavE6D45TAejSgvCin1VRXMKUn2bgyfiw5/vUiJ17J1ha
NAgxwxEyvY1/cRy0ebp3hq4ePQ3fmQosKmdme5XmrUWZKhid1ndEym8D4p+a9zXZG21LxaVX/HiS
ncM4apl6xGdhkm9hW2BHJy1eb/sem2d4G6hI/cgCR9ItrhzPWBqouhcaAz8gkZwGNgoFWNFC3k3B
xuZuaMpa8LxYmcc7WY+gMSuRktSu1lniFd5pjYN1mhZcjww5e8KUxco2wzhNT+T3U7w+xOS8hWoK
srbXLYGDqRbdWk3WPjhm2H3tVCMoNqhzovFSQEY98icV6dsQ2khKYCbYX7Aq6ydvKrNR+x5D+Lwl
7CjZlUWiaRCtbWv4EnVY2gdh7Kh4h2AM8gUIbhHcREBabBcomxVfJl1jhtelNsmGz/Yk2JLwyuVI
ai9FGSn7sR7uh6KcD1JRGTxL/Va36ehBb2wbV+QEWi6171o75lg3Oc9l0XfdBenorPAkoTm7NDWc
Xcx9rN2Pcwx6Z6HLqcII0w2Hd4BMOnWuJ70drqjBvw5KclFISusHRaXiMi1hIuays6U/hjqsn2Jl
iC4FfuuEXAqmp02HD4yBnf34BATFGPqdCB4l5wHx+zE2SwJxeO5sBcIMPE6SLQef6KPrEnfORH+L
w+qhTrYaHjh0ul4SmodHTlPIATpRrLxT5DsjJSweQzkbAZlpVr6PZh/hdxgPBGxSo/gBZFGO4A4j
IjW2L4MJb75t0Sqb3oa5ttBwrgH1XWixsRHAy7T6Wbe+YYPuzRiBbANtKq/DuNayu7pWzWCP/n3o
vHlm3l23qPjuRGHAqb9lwPJlUBWxHfrkW5pw3Q/h5Y3K1Rw8LyRJUwCPvpiaLvCjxCBDl9TVNkr0
7yQ8FlPxSY8Xiv6laOLLqJLbq5aozqRDWOItmUPbuQr9oJ40tiBx8DHqQUO/NVQNwGugkgXlotn1
Y0YsYKQsPJgQQV9foCrW7nGKrr4MavUkLhC31ZcW4nhOS8G/XideQrwttfolLDqRyV5ZNH6YyxtA
rddYj4cF27npSFsRDJGyzeQ0uIlN6EZq3OEMWxPmdFz2Ium7ituRWYyta7YzavfvVB87WAsC6AVI
bUXZDD2e7POUwebACUYeuB3yhiwN1iAgvvxgOHOVbeIaMyTKarHDBgd4tPYKM7qb5FyTtlAJovYK
kdgxUtVvkCXGH1aYpbBvJJG64YDpl8eEJLixCvO1SCWSLohFB7cmH19c2lAa662EPmWjsub83lEx
QZezqbkO0yogoQMOEpa4zA/m4pZtusrSH9tpvIAkHtmuVYivYyofrBqrCDfWu3HYlCEz/lqalMmt
uuixoslMbAZLf2t0bZdbzTPGbKq8z/M2skhZRaZvUa68VvBuwxjHKDcp6+SRO2l43zpia2Qm/B6Q
RsZBVUhBgWMEYzk1Tb3NgGXbrlbl/fgIfFB3SX0BQgRmOfiLmwei8MfRLIT5vVPk4DJJbYsMSGx4
Giezp84LFczNG/a7YhtZRSAdOkO6Wpiz2zKqj0PZX/fgnMi8OcdOEuK6k/VNgQzKn8BWpeAv516E
sBANBU/fctCijoljpJdogubWb0OJKTUXxpWo6o5yQy9elQCbAm/ipn20ilwln5DScUcyYZS8qM/G
m75I2RXteCYOs8pfWRZlyV1hz/IDwgfCUKVB74Hdi/RcppAOMLOQixvoFRO3vBbXs86uahUpIXYN
WFsGdTcfe6ORLzVarOxNEGAqwG0hYpYho/TTngvuNiV7UWJXkxaP+FAAmcYM+BliSlJcggApJc9O
YaZsQhOTi5sp6MNkN6uTNR0VET5yfZqkjQNXGfLGOOq/ZAxEh02TEh/2EvCVjoTpwSnU9keAT9Nj
w6H/E6I4KkdglfndnFnQUKU+gE6PjJPoAdebZavJaZqd6SWJwmznIHD7kQ6tfOEoSbgPZkBcXpC2
tLa7GZ0wB0gIymZCEWrYi5PLWBVbctciN+5Fa0WQIPjwDucd0BBBNPoVbqVO5CXpI75h5JUt9nhX
7kK6gJRtFMz8E9RtsW3pdjOaqHEXCUFiwCji6JY7lP5ETvxWa+Zin+aahhFCY9yMOYGR0mkSbmLp
kBxBXmWw6ZlZ5CWUsoEy39s68Rko8o1a4XkFqyuTkUaBm6rVuZJeh4HuGUnWgwzC6jgYWeqyA0z7
z1UVmH6/O5pQ76DEwk75tHKBHm6OQE/XXtPWePB1ZNdzz3Qeg/FM1WdddVoGoqiHFEKVF43AqsCo
AgyH4kb5gqpC61mJKrxcSWATQXwNx8GnGNXSQKSXnyzN/B7XoF+cBu9FfL38rj+q8BEN4aGU0e3W
53m2g/afXudTeU4+uC5cLqMY9LeZtDEh91i/xrCVsE7NeI2RjnlWoXhhrlYoru1tkWOjgT/HORPY
dXfB7xGX2qUF3pMWu1WFq436SSsHaolFfiNNF06je2ZknKlYrmtOyyAURnEPpe5Oc+Hq5XGzxOMu
XloFY+DkMVHXxuk11+JM+/w0dCiLUhcF6wlE5PQriUzVc3VpxNDJIYdSsEuKtL5Ou6K6j/FE+fRg
Bg0L1EAVhdbLdb9aMkrokLJ2AV8RHXL14J7dlLXH6j3z/v7qXeAFYsJOywlCAJ3mgdULlFFVh7SY
M/tenJsi2Jr1U5BvBIdDUZMvj7e2cTCVc3P+nc+24F5oIadNl76JVd9PXCMgQ9JSe1kTFX7UVPIz
LkKDV6R4ggRlIp15oeuKLk9JQyRih0VotAgpTr9eRJK2BuSL0ikNMbOc5cbtdGXz8Vd7fxDcb7GX
4nXKq4cyZO4LQ8wSw2M0dtsKKyEt0s/RO955dUioafWgic9cOqdOH6WjwgqngFdX2Dd5f18MP/UI
14kvHz/L74XzZzGXN8Yw7IKoURy0IqviKvzhPBXJCOc7o1SWpF+aeHjl9KNvJzti+XhLU89Wk7MS
m6XAtWp7nybmpWp1HqmnJ7XgNUsNgCSndG6tofn8amQh0jBK+dyi1XC1t0Rt3lQdtwbyT0q+FwUp
+36ChVXTpeNp9BntP34dy6c7fRs6WksT1KpCwzzf9vSlK0AxS1WwSuwm2Tnh5GW2fZ3UQKE7vFmm
djtF9fc2zV4+Hvbvb63TLW0THcFFpitjNaNiTn8cYGoWvsh3nBw+wG3PaMz7oLXPTN53h9JRd+qs
Sue3QfOfpxBQ7lTtl0wF9p9UI1158V2tCbPP9N8tK+30TXIg0BnKQQfNga93+iYLyl1OI9hHtQqf
72zy205QX56xLY78CYAlN+Rze9zSeHAyJhcHDX4PPTvGAkBarX57MLUaHAY2j4qOdcOo7NpISZcQ
iFK5/NQo6dembPYhdY1KJl5Nydpp7X2SUMv8+IP+9fS6yTa7CMIQQJh/nSK9pIA4W7o+jJin1e7K
AWsZvKC1mjAt2xfnRDN/zdtlPGTPFjISi2vUat4a1LlwPlOpGmyy2/ZidoHWe9Nzu/v4sf66XDDM
srsujeeOBvhp9VFNEggmcYNHOrxwkXlYmI5M98KQHrmEAlRUe///b0T1dEQHkmKuUsTzzOxnnaEq
yOAFahQhpHab5GdPyeU9/TGDaFKHyMGBhcrLXvb31QyiValqsc3lAcvuiI/LtYY1pSBGJT1Shnt1
drahkLbYL/wzYT4lrvwf0LL/N3GwmaMfiCqr7rUtazy9/w8cl+Lt9URgyV/9R2CpKACxURNxX0EU
thiG/1tgafyLfPQiTmeNga1TlwvPvwWW//r9p/m/SI/hT780FP0/gaXEv2fiEAaClW5khIoQxT6h
sNSW0/HP+SLTQ4yoSqW/3+EX/rVxj44uMCUkQ1ek9oYIqTd35KvgHkR5XOD9LSXf6G0uYQmTGoFJ
1FXFuMsLpa2vMhFag5+byKUo/Aw4iI2WEVn4F5jpC571TYyuXcYcsnOk7kdcytKrUZEBvdDlqBHw
tuSy8WcwDot+Qbcf5WIKsH6WB52lEUf1TYDlnurSWNURc5Pl2UjoF2moWSyAsYtQsYiwJK2iiqDX
3eGPr3n7zyv4Uwm62gAXugifDe3rcnrT2rfakEJ9Hg1hkItxguEox2X3oiAUOOAGH11CuVJgwmAD
6AZ5GT5/PPLqdvZ7ZMgBJpzeZStcg4QQR+skjiWX1lxcWE3RXnMQiDMQD3v94UG0M+kMZiZN9TbK
zNN9aRoq6rkmIsUugcFKGp1EIl6yxp0sKXRyHoykgWWNdSe1NamX+7sEOmwMtlnqunTTDLNZx/7Y
ibT8x7qhdLHYqy91qYkpVyUTDaZSBnjV7TBzENucxK7l0qvW6W40NFhOUy62nhQ8kzoXi7aKlnZy
+DpRi9FnfgeuAIPfUOt8i4zlQ0riDgcd0K2+HBmONtynIIDvO5omvtbwMq7TKMLMvBzNhR0sT/MR
2aL8qslWmXqRSm+TS5oLz4CSkjOOiZX4DmQ8exOQUEkigpDCZQFj+cTHwERKNjXOT8kVHTSYcuhl
PpReU/dFiFe7XH0l6arTntPY9Ztt9pRvxnTGeTydg7jCrbKxqLCFWQCQc+pMea/joDLdBcz2WyfM
Iq5katknG12oyotKJ0jgBdLiZI1ko3zLO3Ue9/1QjQ9z0cpgcWlTq7wGYSfmM7hYOn4oiwBCHa4y
I+kXXILI9NWkBYVeUqqf5RCfU6P6rhsAqTzViZrmzA3styjmvzcNSG/g5djVTEj6jgWqZLmi/ZEI
kOYyTrPmZ2lH5dGoaumuJ/Ev3MimhWXIepIronI7HvjrEMGszGztOi8y2R8qDEIyJQr3v1fMp86e
/5kNww3diw9t/fbWXr2K/wVeDMsF5YMzqCaPfHryLH/hn5MHKwb0slB6AD+xk6Cx+/fJo5n/0pds
xHJdJ4uEg+1/nTyK/S+waRwwYH3Ap7E7/NfJg0sDuheyJIty/HeW5BPnznqPY89RFoUbvBuuKrRP
n86g2JCWflhU/WhE1e0Q0iqVjtK5294qVFhursv/FiUdASIamtNRgCKVoHcNFPVkWl+wgRr3VlH2
x4iGgt612iE/c9lbb6r/XJURaaKKIbw2lsf+Y2FAh8VUnU3UHSsOOGe0xIF+jPaId9g5bMdfb3C5
lbMQObx5gX8JKaYJB7BiwXV0VVp84wgHximJ6PGP+fTOKbgWMyyvkIgO0T4aekelgHP6RIo5hZEy
0iWtpY64LayAhIE6SPUDboIVpnZl+UY1to9cvVO17ahY3TZTmuKlAQ2x1ZU5O9ON/s4bZu6SfdR4
wWRIVhOn0Sh/OR2/J0GQDvUOU1CvbNrmFcX9uUzau2MRZtJdQMxA5u702cMizfMiod+pQb99I6qh
exTQ1f3YyqRzhJvfp/p/76ksAV40+NEFEUvCABjL6WBDjNE63Rvcu5pEOyq1EzyaRmhv6pJWI6On
dQZ8UHVEwMOuXytBhNUZhnqgcbAUlBJzSYMHnVuqSX+R4OS61UXQnoFgvjPnECcx2QiKiS3WyamJ
Dz0reInR+itRTdbou8MpufM/nnPvjWLyFiyuYOS519kpuYg7K7KxBbAqcwxdnEUeU4jr2eci3OWF
M4PYzcD6kASzV5sDzKJ6yNPQRJUzY9SJ+fMhgUDwo5yS+qDlkwRVjRzLhlyr+vDxE763qmz4PqTG
2KDBKC4z7499QtXFkLRhhE8uynwYda1p7Z2Q+/W2twLlBpCvgutSr+K5TWcLDZJO3ewL9LlkA82h
fKP2VH7+rTPrLFJHvHvrL6obmPXKLNOUvTI3gjtqRqMvGjt//PjJ39mRka+TvyV/Q55KX779Hw8O
VHGgZ4R2lFaRcrqdZ5pwZforLJzEjHmrs55/fDziO7OJ+brwMJacGMfA6YhBhfNMGYe4rtfUoHmP
odeTXfI/P4oDAEHhSKU+4qy2SVj3ijWHjo7dtSlvoDvU7lRK9vY/GIW0k8rKYPquKSpz3qvKmNPP
GTeiv1XKLN7Y1VzdfDzKO9uezU5EEYYMm0Wx4vSNSeqs4IrLycLFQqeTBU5iMEmlP0iS9fkHQtoK
pm3Rt5IiXW16FtYbJn61BnV0Luf2mAZ+EcznxGLcWU5iXF4V8RRXFybcgpxdPZA81lTF5ZZRGrNj
nxwsqtnpRgtMv6zVh2gi8ZNp9m0fOWc2zHde5aIqJ5FmoPyBVnn6Km2jzipQuoarD0nkCqPJqf33
pqfWxTnB/HIYrc4PtmSwm9BLZBRhq4e08tRqR45ybFBxNe5MnJ5wqY7ksHOlQj1WTXcuv//OynI4
C/CN4zbIqbDaQDGLsNs2a3VXo0nKnTBg8BuNDoBPz8ZF+b3QItiuqWmdvkKVDt1Zpc/BNYpe25fE
/tuuzevroeu0M4v4vXkClUWnhsARTHLldKhQz4cev2Gdzl0zPDihrR5yGUbfkrzBST6XPHxJs8ca
t6KtLPRzXnzvTRZyGc4CmmCirr3wSpqXCrNV2UNyk2MPP7wr06nbq2yRc3/8Ut+bLAAPFpweGWfd
WK27gmY8Uus9n67G3zgo7qc4qBEsITMIkks7xJnx4wH/nisWOStOF6DY1ILWJdauYIe0e3pJyCFr
2yQNVAw4KmPz+VFscvXL/WTJnminH3CkUaULAoyswdnlvtW06rbMAuuTSH+ky/zrBjhC9mF8Glej
GBQC5zAkgVqXlfkAS8f5gX6r/ZkF87z7+IF+A21OV7Uls3dx7wY7oKI1PX0ivNZrHpUIhruhJdO6
Z4vO12IMe/xY6Y0bZ+g7WvBs/Mvd3Oi1ZkPXGup0Bexz6+NrG3+bA/4V13RKmo2Gptclz3DG9lcs
99m8HYfKaryEzJbq0oWcf0UWhW+ybGZtvy2dOr6aaOxKaSfuBw17Jan6iXlppmH5KvfCxVFSH9HE
q8ZjMLU6DRdFh+9REes5nmtxbHwPTFpnNQ7FG8MokueSEofuCsGv5veq5nBhoKF7jAqDK32bOUWz
DfnBXyPEbvlGLWLj0rGkkEfEYfQYWHaU+kxrMiyD00jAEUPSHF6nGWPsy1mu22eKQO/MWwppWAZS
ure5JS5r9o/7SjYmVhzRRuz2jaFe5Z34hq/CJ3Xp3ES5mVDZZkUSq/5Vjk1FVDa0J2iwitPpIiGv
ubeFE3lVfha9/vceY1HJXs5DkmQsxdV8SqqYKotBl/k80sKRmqmJHGUxgs37BVj68ex955oLWVaj
Y4QInIBhXdQpMpV+mIwAqrCw6h46Q6F/PqM/lb5kGtu4myHQsJw88JRadmg5ttXppxY18Y5+YgCp
hnMOrfn7Zr1aULxJ2E4LVBhN7iqm64SGUTVXXNp31ezYCrNpvICezL2UOAXGXUVmX1UGs83VjMTC
r6sJx+umB3HrlmJuVTeMDWt0R60gDsvogbqrRls+J4L+e3/me5OhRNS98FXWvO7SVmkoI6fGK8rV
701FXi0VkvGLoF99GybFvA6jpHv7+HO9Nze4/BONkLCHcb46z60oi+WonHg1iFou86TT/VyOlf3c
ptIZ0MZ7z2eTUJDJS1GlXiPWUiVJiK8K7AgjAlnZnk0XAtRdHZdvuJhcW0M5nzmA3ns4eqXINoFY
skEQni5kLUBJm4RLuqQbqn0jDPVLxn9EiIkD05l5/95YpJuop3CZoHa8epFF0ZHfLRuu6YroDsog
mdRBNHEpVTSqfv6bMYJKLZPkHGvt9LFsTru5L7myzK0y7K1cZnZkRG7t2W6Odx+KuQgtmvUD8O90
pGHOp2TqiaPomde2Jecq0knFTrYlwek5luF7264Dso7JT/GLBzsdLLLwii0CNqQBndIVIr95S8Bs
fv/45b0zCsgG4ikIZNzP14GOEuZKj1zYcKNKyW9wiCj39Nugb/4PhuE5FlS9RYVtteVQz0oaaWA6
jKQ1DkWkapek7uX950f5TbvmNLEUed1fxkZGBoxqn2u0TX83Ourkh5Wjnlm4y8VwtX2qhNOLOwkh
KDnB0w9DOa802kwyXCJ5DkU9/xUo3a0SW5ewwT5J/VnORXahpdGQUJcK5WodJXM3YQfLYBww2otS
0gLoyNGwqyP185kthiJ4hzNN15y9dr8adQnf2AEYuiWH9mUzj/YWRVF/Jtx95+1p9MotdHe6Z1lJ
q7fXKGGZzMQydiZbext29AFolf5QoRn1Qlq/ziRL17Sd5Q2SQYNEzszj+eTVPX90GmvibZFnEgUg
W6tI1WdD0dujREL6bhbK/DNOZ+WBil9puuiC+/3A79t9PDXfe2xtWV/MS5of16HprJljEHDFc6tY
zPuKftUNjcHqlxbBrDcF7XBmKbw3HjsHXBhukH/3kuRc3INs5qnDWqbTiiL8Fke76KmdAeqzYUt3
Hz/fO1sjFREqtgvWiOar1SZc9yPJ8N95YglLJxt5so+zjbkh1fbyH4xE9owWSBMQJAasJ9fRONHl
wMpGrspypKLNVQzPSfriIuv64dOpC4A2NMQC9VR/78OnQ4WYZSu4X5LrlfXbRiusL8gC5isTf8Iz
02PJTKz2FA6upaFhcawC93Y6khGpToJMAqcFtU9vORUebEuafOTHFGmQYeV+j2x5j6rD+vzOTIqL
HBeMdSboOj1Tt+OAeIE9s49G+4mzCPe7LJrPTI93piOUV44ssiXEpPZq1ZPScGxJY2+xLXohbGl+
odiOaEyJ3ppg+PwGTf6CzZIEAgYA6xxGBTxH7lX2TDNMBGeBA9krSkNvSuRhI8imnJkm75yhBC7U
oDgWSFms60PZPEtLSGfQal+N91loZbuhi86t6PdGsZZWFXZ6smnrw43LVoYuknlP98UTle9uMyRn
Y4N3B1Ex3qCYZrNZrm44+aLiqALiUKxzpytTdMZ1TU/w5vNLmKw/2VWeBj7XKiVYlBqwzMo2sK2x
7J0em/oRv7TEL5VE+g+mN7kQGrTZe5cz53RhRXprcjfjQj+LICFUHh00fpJxJl38d9ZsacdecjtU
48ixrk7purZT7rXMAHh88T6sjXBjN1a57bV5PiD1RLUmictaHpiEpXk2Q/LO5sHtjesB5xb7x+oZ
w1iZwk7uWcJ5Kn/JRBO+xp2j3mB9EXw6hKDDfeGRLls9RJbVl5OTLoynxuC62NuTB3+lf4jKLtuN
GkSJjyfJ31siQ1F+V8jCLfvv6kQZsFJGUDWTsZb6KsI02ii8rqqM11gardaFreHbMGmWkuH20yMv
fWCsMw5C3ukqB1pX82xKdqO5tm0ESJyN5CHFLPqJGNSGr1FqMVJhK/bnSaWK8/HYf5+jBIRcwCjT
0HBKjeh0vjpFRtsQ0QUeXyrGugRme+B14WEC33NmqL/XOj3jXEYWtzto+L87XP7I6wSI6I1SJ6Vl
SZ11iy1Fewja/vPnC8EFJScqpb/tEJbP/McoJFlpTMepjJgpdDxjMiT0QMq5poN3noV+HEqlXAoW
McZqCdhlNLExcx1XM6ndmxX4Bq1FWPnpj8PUZxehbErYvi6iGNh4aIqwNTreZnmjtb2D9hPwSdPo
8+HjoZYD8fRCQNcdjeSUa7DI/CttNEUqtuXkybGibeLHsOvs+ylqu9dwaOQ79mgE9JGqfPogY1CK
khxmFGrYnE+/VRBaThbWI0nOMAi/jdOMShaN9PePH+2db7Xwo8knLm13XMpPRwHipcNtmZkRhNHb
Zp50n6LQ5P8no7AlEz4R861HEaWJ83zLKHWRBBs+Gy0MeTafGeWd5bp0JxKaLZVVajOnz0J7oBSl
7f9l70yW40aybfsr12qONPTN4E6AiGDfihKbCYxUAzh6d3QOfP1biMxXlaJ0U6Z5jSqtJBEMBODu
Z5991radmLbJClnABjQVhUz5h878i6X3J7IdqyGF4KZecsKO3q29M12zZUEoi8k4kE2Ml7TZG0E5
9jEygnWm2QGexezCk2KCcDfPdv2FUpW4QKlddVIZebX3lTffY2q0d7O3uL+tE2+rNYAlzACsnO/H
PJRPDrfmvBw78wh/rQ1MfhPxq1Xrx5MkV+F9QPChXcrN/P6OZypNRVTyDsIf8B+dIGjOgZ8BIKvM
nAQmC6jWbz9IREihlG4XZVt49xUv4RBlneQr7kAcXAFXXw8gQ5ZfNFR+8lJQEx8FBao2AhG+/1i2
MQzjKnwnLoPa+civ8TSm46/evJ+I0dtCzLwIvW00rPeIXc0js3jD1sVoO/eKsV3/zF+b7kOvoDuB
RMmax7osu0TVTXsFZaP6Ql77CJppKvorL8jrX6xyP3l9UBo2pxjaExLvu512USFBaOyEcUZxee/W
gThpfTl8cIfV/sWm/pNLMXqEdrctBwRBvPsa3SrITGXj7SiYDr+pIbBdgp3sD3Bv1C9ehJ9dChkK
KwouQUqqd5dy2qD5swWH01a+QWbqT5YilbtpqkTxi038J6+Dt53TEQM5lCFzfP/cjLOxpBhhUDcg
FpzKVRfXuRFEOzH5xgH0zK8atD95TumZIrSy5m1l4btvLHKpQEKrdlHlU28Ptkac+vBgfrHWvb+D
3DNs57RL4fdyDHLefSp8z3IIFFdZQHacyoFJfjPMxENRGb/rIWSkEWvz5sYBHWuSBvj9DfQX2n59
WdHwpmuXGKVZ7HU//CqX3Hp/37bLIAVvdH1rm+h9t3iDB1mhKHGZsMxir/ZOSmAcjqh2qyYxRgX7
NSI2gyG+GIPzIXLTj5uJGTf5bgsj+ucV7ce7y++yjVfRAeK9eq+g2NUyrWZA89ZrqjbB8W2zzQ/h
SRs5w28unptHjvuLioIrg7Gj91+k3wxlLXBkQGooziM/7y96GyjFP3+gH28ufiOOFD4hbnTY3Xcn
CqeqZC149WPZ+/rF8pb+UbrN029fhEcS2NqWWU4ozruLLBAnurE3wTpEAVOwpd1j3xe/e2xBqrNY
l5l4iVBJudi7x7Gbh0bP3LDSCeXe51x74TXQx37xWdz368Z2HUwIxHngtqDE2W7p347leO7rmaa2
E5Pg6H1ucTS+THVQvax+CzFttYPu29BF+mPZpdGrMwOPc0Rb0BebC5CqOfa1KU6JklYEEQXLLQue
J0/NuQrOq0mbwUNZL10JB7ULFLyb2jjL1rbLTgPRDbejNZHBKBiM7c44AzeXTVPUtOf15HxeqtJY
9wKG6GkztQAAjXVxxqThVekRx0y73+saKtdO2bO8zL2ZFDTp58Ozo0ib3deVHrPTbp4YNmMPCU8r
1Ruv/RiBO5imunATbfvCOzQmqY05rvxlyU7D1DD9pOVQmt3oaCyvqyVYPk2u1Y7JsBG9wGe4Pfjb
prAPJFWsQLUZr1BnplsB7NNtXT+2wwgybREdQ7T+Kq5qJZ0HMxys1262wbkGldQwLyurrk80R5d0
H3rQmjgQlC/g4CTRL7l2rYOKtBVdySJl3cuF3RZnRZlXdqI42cFsDAu3OzihjgyIJDbIWMPqmno3
wCIJdx3DOBPRxtLIPuZy1kOi/I55pSyaqosafm2xa4hsbVm7x7YAdmOoLvF9Ob92Zmd9cpiHmZIy
TyOiXcnNfHA97fdnOQzBzzn4TA7QkR7thOVN3Xl5Vd66k4J82ae6fuLYIsoYjGibJovyQBYOZRdI
RifVbAK3rOSVbTjuJxvkTRtrzy8/mfw3z/kw+ae9UQIOinQoxwMkrkntpihl+S9wNYMbrdeSg8GK
DTuG3jf3EP06GCRC2v5bWjT2pykVqj3Nxoa/AdsEpKsMPPmlyVSeXuGsWkum8Q3nITNLU+/tukgf
A7lM6WnALNV9MI3hLfMkzlmxjNGZyF0FdxQWgoNtLp7xYr8sRup/QsLv/RgLKhO3hjMwO56uTkEL
CECYJBZzggeELa3WJz3KxhcTLCqTOPWsedjDUBgsgsp426aJnsiBi7qkGCHgJyGWD51EMETulTet
3U52nDjjPpCyPkc9y5bYtzZ5jOq3NBmJmoJPU98WVrzy7z9Pk67qE2hX+rKJQtXHkDGKU+AfFTg2
2wWJDf2IjO0mlPrLoKvgbR5w9uwLbabq4HRF/qgRG5pdOvvt7RZAHu4qs1XM3lo6TJu4ajqXSayi
G/M97Yr1UoWi1jf4KPzXXAmv2s1R48nDUPrDsG8HH4eDK5vQvyzssJhvvF45zoNXWSt8u3DJeBkk
MMCkcZn93FV+NINd9MugucMn0T/nW4vqhNEJYePH8ab0uQDeXF+JNZ+nZDJU+aTcMCSsT0uYmY0U
yyPDRbKt4qYkHOtFrsYKCFbo9hJkYTmfdjgPgQzRy3pW+Zq3PBxLxfowNJOVlF6X93FPKt7TSH7c
fQafVscR9+KscQoYgfCAQnHewb5dd4OVBT5MscqdY7I5Q57yqtIcvpgvmXehykRICL0aMFGsUzpd
erlZW6eFGJvLVqpaxdNQ8OVBin6pa9/8wPrfv3RDTbckdKQHBGbqNvtS1z1309JHB7JeZLR3ciAo
lFWqVEkWzcNNsRRwtzRZ3lsIFnVF7DHY8SkXZXY7Lb6ADTzY6xhntKgrdO+NT2nMyvtGRv0hc4Pq
1RJudlum0rOJwDCBrqa64p5kZkFo+UJ5UCUdweB6J9ewzZI60jLdk5vh3Ay1tO3dUK0MhEWL3TBu
JZZo3g2YfTO4z321kGU4wHo+QxetIDavZKk+LCqd7jJi3Rk6gdfmfpLutISgHQfrJSXZ+0WNLAXn
o+Vp59X3G0rhsyl1aHV2YZReLby/czI3yn42YFA2rP/CDhIcn6W37xevvEVP49mUjurFgfAsn5tt
hTWI7qjq70SQFz0mi3IMT+ye6gb0YxSVewhry7UicQqQ2cRxFFSqKfVe6sa9NkTaPYg1AMSKES7w
zv18nL5i4VplYgpn/lAuGrfG49hUMj+TgNg/1swZd4rUKtOpvy2Z6sBd5t56XpbTvMZNlDKusTWa
7D2vRj8mI/V8E3cWyTGgDM1QJJNjlecO4306kY0dnnmDARSqYfL9ZV5ZBSDGLeGbkePc5/Nppvfc
1B5iKKq2PvSI3SurjIuzV7TT8mpEbf4RlOoAK9wJK7DRvFBo4VUlFFy1ruABrisBohwl/n4VdM2D
kfCzHZb89NwxzJLwKRM2aOxmxRLtPd/v3sQ8Qs4N8eIQbuFKao+1HsWZGMINMiHrHnHWzSekWZBj
OZjYqAYJrNPyRM6luBssMa97tjDF0GO4eKdTJKMPoVkSCtIvvmY0nP6Tt7Myloy9y5J312kB1CQv
xw72b+sYvPtRAM0aIotxAfZ5MoBhyRGIUpFHd2s6MUNpllJej5VW1+MQuARd52u6N/HBR4lse/+W
B33VSdOwwX+2nDxPgfmF5cScKS6/q14TV3Wzptas13gY0+CbW3mGcRh1F5o3FrbYYt8zYuK+6Mof
qhMe62C4MUdXsHZYPKVXENoKGxe8n/v3wu1Z+4Tvj8shF7Cqnnq71AsoT2OUJ8BO8FSJfvWKK6Oy
F+s+Il3ZPiEJIbfPKHna8Sxn0hO6dS5m75AWfTYnRlTNr6ob5vFmKUbnnoiENF0IgMrd8BQK4mTt
0yDlUaUi9prnESLgt38+RP5QRpDdGCCJ0Pvif34Yi3KgmbGcL8wxLHO7z+0aoLyblTeBP2e3/3yp
rTr6uxrKaXVrrmxFyzYqvkX9/v20ajgWvhFnheCJy5R9yfd3vnJ41t0h0sSrpOO5yHr7rO+Wdd/3
Y7P/5+v/9KNiWthCATFCvvcQzKWZl3ndU8YI4AFy8JyPMnU0pHclf9H2+KGW4aPSjaekh34TcqD9
/qPmJcDuJcSW3KY0gA3LXWBjDvo3JQpuaIjaZDL8Q3sFs9v3VzF8s0mDmZ3L7ttyXwScvsaR7IVu
MH9F0fjJd4efc9MLsDHRbXinhqxmWK3Din2X+AgTOdvBHOsJscRh7jvXLGTiUKxdfkXAdndO2ET4
+Z+/u5/d0GMzB8sDVJb315eFETQc4bCUh6k8WZYUZKBHG/Wfr/KzJ4SxF1QLRod80FPf39BurFcq
qdklbaLt9q42APUGHCyWOY1++wlBnKeZQQcCK9UPJaIa3LFUTYi1Q0TFfqUrcOX3Xvj1nz/Qj7dt
uwpzDexsqEvvJ/CtwOIEg+IEeAVftT2FjDXrYvjFbftRFwGVg7vbxRXDEC4i+vf3TYgQ90HGZYy+
mm+ov4N94W0hEiS+QJXvu/Ba9xpO0TLpa7+2jH27lCVxXZhNzsJ+mhCaoUsGRtT8ohmyvQLfrzl0
8n3EJ47Ymx303StSL7J3Ww7QhIz45ms2ecYBhrp7GFOO6CEzasA3x/xXRpCf3XYLe9BmFUKpdd/V
/2m0jC1b6rbSgXTta2JqZp07v1jPfnoVZu5oydHrhxr1/V3X5TgPrJxuPDY1AS31/Gia+lcNix8l
BmZTN1AeaiuTZ0f6wt8kBjY0EWY++wP+/QieszU+wQc1Y6svg7u2tvSfH+q/E/D/2oY4/mECfsg5
j4vXv8NXtn/x1wh88Af7CT5jlEfOzAQ6/3sE3ianHvMF2DA0oK3r/J8RePcPNF66DMx2oMAwMvXv
EXjnD7ZiGiKs5iiISPbO77BXEPvfvWZb//m4kG2TkGxL/OJ/39oLQPHm4Os8zkrcjecA3L1bgMjS
4LmxM3UOiDobMQs2AMyhMZPeF+ymcjWee6UodlXh2upJ5oo4vQZUtJ0nlPO2umBAuXh25mjKz3Pt
5CwRHNaRkStOeXsr7/zwbJBFJc7V2KZbZkNhuScYE9PnwOvSW0SPsk6I3rS6neEtEqCDbdVfBhAx
L4RVWEHSl73KTgrK2g8IEXLZCYXQnJAN05FDGXbQ1yo9iztHOsNtCvSCRcvnnA4aTGUt6YMl6JRV
zl25K4ZOXdjRkHnnxcJJL67oVXgnsvE66yPYi7k7Yxtjy6yWqKKPUDZZdqbaIUp3k6uy7KBrM6Ns
MGVk3jTuYqiT2gtkdijThozDNaPYSPxANRHZBoZihJJFhUX/pmjpkFIbhKbwyX2Qy9zFfoELNGZ9
UP2+81cz73ZNQPm091rV+dDaG2srC3XhdfG4jGW2fgiKNusfJvD93krQkJf34ZttArcfLxqIBuZ4
NwV9XqXEYRh5EV2Ps+n3871NwC0H1LrHQgJVZtLkXK2xGF3G3e5Xv7DLkXrIlGhMZd8oiv+J0fco
6UdAwIwpqCg4gF7pxz3MQzjMtS+d7qLz6PBciLEqXzAZtQURPEEuw9t5yS0AKzpfxtgELD99yCre
l71bcKgEgW9bzX0rpVNeOahO5UlQTfOcOFWhjB3q2kpAoRwptULG0n2SMVZcPQ41qH22DpDGfaCx
c0fuxSwjcbp49njWN6Puwbik0QqbuRXTThWePe9deuzBAaoAGipzdKZzbi+52V61y0wpRiZU8xA1
db8BrcvhNiNxYdpZDs8ciUuBuyOMOuhPhmwNb+GaaGvXI1HZJIxl0yXfUHEjvLLpTqMR9REZWein
IChmqlgGj7bn1k8ncfBNXegzZKTUpjAZyagJw17OeMqmxT7R3oCFyS2EQ/1WgXOmX6y0/UKbUpa7
UBADG7fONMqLSBNpFi/wvZjXs9KsU3dWpIL7yOpmcaonE8+3/LM0mZSprI+GKsgNsI+VDMU1VU15
rHCAxVDtpFE1VZCsj8WQtwT9XMTiWDGZ+IYbID3HsqoY3DB/oqFC0bUcC7DhWIwNK2AYEXvHWk0M
RCCIZPizlDuWdd6xxMtlnaWwt4+l37EMlFlORSinJkqcrU4cCU/KE5yC6tra6khDWrOb4JQP75g1
ptCsjkWn2/bGRX4sRedjWSrKrUSVx3KVBAjzzj4WsaaRL94uzMB7YK7eCt0Ave7DuFW/BLFQCI/H
opjxo/wuI/r6hKtSNPfHAhqqO8W0eyys/dGd8oO51dvBsfQuS/qLu2LeSnJm/bs3IrIo1EW6Fa6r
GRVlYsDrPw+PZT1De9Odv9X6OXApH2GJFx8doSep021LpIEsoCO7r4+SQdCG2UcCipbXHod6uQ/r
mpJrFr2lD/IoO6hSVF85hiJGlJsuoY8SRbupFf5RuJBWGp65Rzlj3pSN9Chy4P5D8JiO4gfEbzlu
aXTQg9qjQFIdxRLqZ/Oc/hcSCm9I/Q1WXXWhNpFlOuot5lqneUtMg5w/+EdNhpyD6StHc5Qa4YAJ
jLNiE3Dyxb3ujqqOf1R4aGaMUOw34cfXIZuBPZpo4mHo9+FJftSJaJ6qu5WJ6ZQiZUBJUkdViZ0M
halkzbttjroTTHteqMze9Ciy0a1nBrk164Q7LnfK6zJjT3shdcks6+wxvCGeREwyrqoUaIRt4rKP
V7+PhjbpIlN7eheUDl+BYkS722+TfOx0oT9Hj12R6S5OBxavOLAN8o+tAe5QXGA+0lMi54hAEzdX
Obqf4ft3oojE4Bxcv2LqsTS9NdyiE81HZeCOOveXgvwa3x5sRruisA6SqHGtL7apAFrQ5O+b845e
ATNJzEl1O2KUIMVDrooqJhAd60vTm6tCtSDlJ0Z8GUbm/MkIHg6OrhQMDqNJyXsjeDme63AUu6Ys
nSuSLvIS4DmApmlvkAeBjQXS//hxjtzxQ7ri66I7UslbXgE+KyZpJMtIGdNZLVI+dkRy2SMha8iH
mc4J+bT6GgZXYWfReOGPa0lkiMc0bfkNQlcQnvFsdIQjcbAv447Y0e2XXBRUGnR2YqSwqlWfgrJf
+piQ3zF7MHLP6K5NMbjyrejNgrtrt23d7sqUPCZ3P6yqDBHsQ0AKO3xEhXno8iGz933Y6Trpi84g
9KBgmYbJaaGrVTP+fmYOUoUmzuGXvDvg97clN6+M63YL5zHSwUoTb4rycl8yVf3K31s+BRO5okth
kOZtV3p5mM0puJ77KjRRpaV88qzZRkvUOnDO19kO23hVc/TN6Is12xEV3lwzbSM+RIs73NpR2oWg
76P1kUxN94VfdXouDLVeoRS3KLFKdHeVn6sHBwYYcUEOpcGhdtke41EweL09Yi1BVBSB/NZ5G/mk
BQsMJHlE0GzcU6RylIEcrZmozdo+rnTtEu9Y6/Uy7bcWlNXU2Sk76kDIlj+VB19IIjtynwGMho/C
7GNZqnvD0yQ9CHBZlxGtIOSk0Gs/kQqlrqcstUF+IFbeE/zZf5n73rsvS9pDO4u2VQabHXNF7BOy
RRpmDuy5wiQ7JFMzNydrPc/BGYWWN/KNdJYfC+3VzcF0qpbkEdGdGyRpKAKo5u7LsOYeDdFcqydO
aHS6mih3PrPAarZiFws5TqpyWJCRU3WTB12TJyjHUic8J1DVrSg1uoSnaT4dmDQhu4JK53JxOpsD
Z9iZn32ZU7lOYgZFq7zIyGLkM5MABek3D7T7neZC11kRYFEJOfM0TTsQEuYrvz+J8nAxKKQm/9m0
Sjpo0Lr95jLnBSWOK1IFi70xkv5WDxZxeysxgc0OW1gWEldA/yymgTk9j7SDngrHkvzYOl9Y9FYf
hdfkANMjqY416VtMPAzJGKzGFzWGwowLd2vsYZ7wq1gJJlV2ddNj8vLJsfm4XR8gv06Zm4zJaRxM
5kGblP5HlzISy44hR4cMIvRq1jhHWqdtNuv6QI6Iz8w9fY3dYGsHbFqhSzL+2tq4GoNWWScGp0Fx
4kcrZ/OOPjk5Gflokt6Vrv2u7etw31YqDQ91bZDIkrp9drIw+23SZKN95/cx/Q+nSppi9L62fCTz
w6z7cQc9Tzef2g3KFMWp64rohK4wdQTgp9W83zxnwYPq3UjsIMH0l2lbTUZSD0N3ZwxWVPPxZvUY
yYr57xMRhVl/WFZDsSKLoDW8KPbnTugrOdsdsOW5STkALiWvPEk0o1i9QxnK6E6tUXiTqYZnROSj
vk/9LSqgdTpLxw0yqBmbHCPpfdsYTlnZTVelLP81pwXp1tPOrftoPGRTt3wKs0p0F6RvWPm+zkkC
i/3aJ2GzoNv+Sg7rwuOxVPB1RJhWJzbDHv6uJGatoDGpsr/knP+W4P/anCv/dwn+kH/9n5PX+u37
Inz7N38W4Ybl/EEF7m5eJnZNplL4o/lrP/zvvwzL/wOBCQATYgl/xpjMf8pw5w/mDFFPGePaqu7N
nPQXA5UfeOSKM+hIu4iurPc7ZTg5DN+V4dvkJ5Iich4yuwMSI3wnOxOmaC10AO9sLagBDVqGLw2l
+J2DKYScNK9Im+7GtThTPwRT1KckOMvogSp1/rJ2hLrEmRkW52sX1pvLIaweiVBCMjS6IjojUsx5
pEVvmyeONN1dlIv1njEICmyT3mx+LhVRcpeS0d0CPvcoPo7I0C/KmsOJOBA9DwdPpb28EkZuYiao
q0wmygvDIW6AcvplOto7LQkWjETYNqywGf14EXQO1RpzyBZQAVIOiQ6da+rgGqMDgiZT7YR6pe7e
j3hPklAZykmWccKit4QRAfHkq6jhwI9kY+ykQ+SCkqiuYWumn3uyRWhq2SWhuWvh5tk+a6w23RXO
uHnCadrjZnDJBfIXMmQOvT/Qh02zGe+MV/aElRvwXLpkmKYCE2+pp4fOHNzrgYUXF5PkOBS34+QS
jORGnOoUkVLsv5bUy84apFGcOW6+7A1za+w6Q1Q/lsUAVn2uXfmIogCcwoqkIfY+CfQEjKpCWPu1
s6tm5zgTEZXQMoNrYbBExoCZaaabM9mPp0tQlHayzBhckyxUpT41KixISUp6TzK5q/3Fs3I3w5/G
mWpHVNOiY0LoOGXiuijMZOlmhG+yReyZNqQZZIksR0xuIRntDwPD06b1qaf2Y//pSoB50+qVw6lF
ttgaK3/C0jAHY3VZkWQzHAKg9nAtcKrV+6pmsmoSZnZOt9uqMChw8OVAEq1kcbcDO39ZWMQg0B6y
sz816v8uav/axLj/e1E7eX1rm7+Littf/4vo7P5BiwNK5sYFpLFu/3s5C/9AF2QlY01iaaIdwpL1
F9EZdqaF0s/4BIZAtEjkxv8PdHb+YDCcCaqNtGUzwIF3/DfAmvyg75R7yGCwSjZZEfWF5tY7ddut
wkD2+J5yJYs7twWw3AkqKt3bzi8mDb+/Uoi5F4UILA28EhRuGFvfi5dDR9+cDM84tDomi2WDGYwI
PwI5UrX/262//bPv8HcU8/fr819XYg9gUpMbhfz6/ZVCgWihOZ3auUx3duGyJuhF7/75Ij/5OBtI
c8Nt04FkO/r+IpkXKqlY0TwRyFOmX7ObfmEJJNATu9gvLnV0tP+nv8InwqzMoM7mJ2J0h23s+4ul
DrElmbchyBg448Ul+5YkdA6buC8Iod5Rd0Wowmvv7yvSg8eLyA1T3E1idbY8Sb9ukhXmrr3l9PUy
DjP4yQkeGSxbEfFN64doFKazJ8yWdlJBdKcNMKQvb8rZsdXJYDrZZ9SJKNtTG1BxGm1A4qyXkgPG
EbWx0Hxm/tDOpP9NNCvWRxLkWcqddvK+iVUYQcKPcIu7pZZc2BKG9cU1tEA2c2xKJmOeseiUXRWF
52kREAsDHFTN1+Sd+exvEz/b4VxIqWvVBJorTEOfA/ArVTLZKXKcLqMKNbkMlmfdm9NT3rsB7L5i
i3hW1VSwtTVbANwQOPX5lHtyPqSB2X9tyrlO95WplzewyvpRz3X9DY+HdyXbchYY1/LxXutwJZwr
s7OJD+7mRhL1wnsK69btkrVpjbd+hEydunX5MR08ReqgmxKCbY8cpTHAAkZ5Couiss2dldfDUx1i
Q8AoxJ1uwrJ7oYne3NsqIxbVHubisjassExmN2CiaEDxeFLsEW9NL8Qbb834mi8R2XbF2uLAScnu
mDZHVf8K63Elo9TimzEN4unQxZGgsEotJTv4IOfnbRbdO6mpo/pkDZzwmSLKubadnkO2yiaiBmyH
7HNbTuWjtsMFpE2pb9ZuzluwJ0P5oRkVaGkop+4na9KGEVvjIt9EFA1k3FTzJ1kaaRgLfxGfkRL6
Dz2EpOpgLyQ0qpL8SnJ1/cqMyzXTl2Gk/WxnTRXc77zT5leT0K3PEyasAi2RwavYnFSGJmjLcTe6
xNezsYck8KZNYZ2TRUpMXTQI47Kyq9RMStF0VkKOZwp3sPaau8GE+krwunLS3agWG5Z4mzUTVdxa
r3d6xXbR1Nb0Us5B/obGnAX3oRLZ0+hjf8IWuAkfHGHI7VsMGoCxHM3Z4v8n6Hg/yRIBdxpUqgh5
trrPvewdeo8iGJ8AibVjbAczxXA7NHOC4bZaqbi1zHn+2qCIzcIor43V3HwLg099Wum1vif3ISfo
2GVOP6KT3cZOiPcKxFG5vEyFQP6uGKl0IAl5ZUXJWPGWVVyx2jPM0H2x8t6EskHsIb7P0ZhdsofG
9qPiNPexZNmPdsr08y+jW830F/s8eK4d6d/ZyrHcpK0CBn75ZUrEEhWpOxOLsn3BtARd+aG0ym5f
aZPn3+xog+261cGfG7m199wz1vo57P36dunGot0tbcdzE/WZgY+zMAOq4cipbaToNFfx2urpCZmh
HTi7mP1nzQN07xT2E2Im31Y5jPM1gunyNZzI/YxHSZsggQQBoCwq03CPDtOMO+QBSjfsi6Oxk6l2
PymWTDJ0GSyPvdGZ5Y4FR9VnkZ82r4LIaiPufSflicoWQjtRXmgpOanT4M3OuwKuVLcol5O4s1y1
tRz4mK5Bwl5m1B9JuOYvWGah621N0/Uuy3Ln22rxqGiS5os4av1e7rRIDXITK+jpe1Et1AarV1V7
m674fcYHKA90fNYk7OAs+qqyy52LsBlw2HXnFMtvW+gDUbseiTELXf6TiRxtnUyF7cyxj8R6QXNx
frZocunEqgW/E0f6Gd9hN9gsZlVb3nqpZRC4a+JRiURnhqisOsNk65F7j/PSbBlkslS3E5TR8KZR
Z4BYsj4HKZ0xR54tY6ic/WQFDVXJrM0othbp3aqpBuGcrkp8dnlaBaLqSMVf5WFVk7A3OlOCTjHW
cT5G+TMRD2I5142XfWXS2sNE5xXTrVvVBdmoRLHbSQiQ+MPou5T82KXkst8mq9zTsokiHTu6jQTS
1kIaUGlN/ecURnEOlXJ0alLNOxbfHm3hNGoyO4rF3Ai5wzXvPjZuk+GuDoJplwvD/DqmrWQixnJN
EvwI+HPCJYfcG9jkF7vr4Jwaqy3PSrcJsbhZfn45qRzWk5O6F8voVQ9mWUVvhvTUixVq3PTEFGT9
blZDduXVYX89OGbnAHpEGNy3oZAO1IRcoHaqSnw0gs58m1uh711rVnXC7m6UJ1CnxW2N2NUm7mKr
z105W49ZPlEWDLORFhQOsihiiaO7BOMbyDeTtW1fjSG556Odtm8Nnt+7VhFS7dbKumVbCK77jkn5
xND2wTYCmGn8/AW9N5/AffjDqE7LcEZNn/3tOc8Um4wsvKbj/Wv6h7Sv8/uo9vRyULTFv5Q0KvzE
6irf2gVEIbLtBqxfsWt16twQQEuTzId4Q9Wz+T+VPYQ6GaxcnQ08fG+SuzFg6Qc0G09OsJ4GtvCJ
j85IfmiiLZrRagiRzpkMwb1LSjMcjUh+wKMdvAop+wCP+DRfda6PhGO49uAxN1zUZ+y9/UlNHd7g
JS3WR55N67VF3jFoUVpsIMW4lMSXWxOPk9nUVReHXTE8E9hN+vSyCFYAoSaUniZy9U3gDm59Cbhs
ZU+xF+YcOhnJZ4+HrzwEa1vdLSAfvhEdT9QoGwXPEW9flkRTJl7sYXs/ChI3fCTVTJEH5DvNI74Y
8eIXPYmrK+6XU7fLvINw6rTfUSrTD9OQGCt6qVt8BbPK/keGkwm1MI8BFxX6My1ZRTzGIWCMq47h
nfG5Zk6TUUyjTl0uytmQjQaTJaxEgMS4p4xBDuV+GojUtAiZpbxv8K+Wdzhvqumit6TEpi8zz72z
gy2ug4EQvjsaMyQ8eMe0B1Z4+TYxZVUZK4hyotDJhdDHjAhKzi0vwrTD8gKS6uyfKWYrGFsIWsvZ
D7OYbovMttsTMlgd40IvKPOxngMDeUBm6xzDV1YPneDcicCGkEIxzzzLMNdNjtYZKsLNbF0yoQJS
L4bihu1cjZt4hyNXvzXGbPu7BdPfORBJctdJhqhF4pZj7tw4BW8cG4lh39m9PWQH+GmLwphOtuXt
YPuciXpy0zExr3ZIn9cMpoMYaNbvigyb3zV6NPlci+452I3a8qtrZGX9qopWEh/DvljtSsMJ8l1R
hNMXZbv4l2hu6RAPpYP/NHdxQLDJb7/zSMqg5MGa/BwjFq5sV7f9l23+GPnCbxn6KTPDqiEWumw4
Wa/6OVGROXWJ0ft+n+iBNRhTuXk2VxWzyPUcVCEGfK+Td6vWfX81TP+PvTNZblvZ1vSrVJxJjbAD
fRNRtwYESIqiqN6y5AlCsiX0XQKJ7rnqDerF6gPtuseiXVZ5fs+eHHtvCQSYyFzN/3/LSMGKt6Hh
IdZW+7O8L+IFrqDUDHhnAA9SQY2i2YtDEd1Z63RfzHWYe3pLocCCDn+VdLm+YaiOPu+Kqc94MWKb
E4ih2uW54TGUUawzqXbFJsEwrLHl6L15FtpRF9ZBG3ml9B0EpEXAUHppP2sx4f8qDElCOJfVqLRf
2tqhoQV8x+U46KPMMw+UfxQ+V5jXj1oIn3w9qbTVHsKhGuvnhK5bc73MCXaua92kgaTWEWcwcZ2d
vR6zp/8qSfwLs+BPiWTw3D3/t1dMSd10+Vy8/se/fh0zdfyBH1VW5x+kbIsREAwKcHBGgP27ymod
66UgAhEcMq+F+uaPsgQzPeBIwbEFTEd1gv7wf9YlnH9QR/G3/I8cn3/zV1qnE/c1UsrlN9kqujs+
2zII9X3Gm3ZjxJkfHxQxiGd6ksgZ8AX1r2AKapRJSWFeW1qr03MUaijXlDD6ap+UafpiubKYdlnX
DuUHKf9SC/l3Fv79M2kGbAxKJRAZTv3DDHdoVH3MD/M01XcFVLunephyD2F/mH2hfzR88obceyRH
1j6iWi/FkV8ujSqNZ4H40zpFneSDroS9kx7KOlU2vJHWBZkrCaqeqNfdpMUvPy2U31RQfne5pX2D
0E3Hm31KhTKKESxVnmK5y2mxxbEovmJhKr+EboWkyimcb3++3vtiyvcn+/P1WHE/C9uMFAuK5Hqa
PnM4ZGq9s5tW3bopf/zzld7Xhn5cSecBMk8B0tEpazNORF1Nc4Z5oOwOJGLFLo2n/gPE0e8Wim5/
F1IDFz69CO1lTxIqHyoq6tuJUu2boIF/MWGk3+nsmy+ysYdA5Lb+wd2914//uDt3gQ9zVTKAk+fY
ZrNa4us7RCDDDb9Gy83MxyG6dWfLvS1H2e/H3OtxAtnKbchp93cAmx/Xx2LPEl0Y70up8+fv0XPE
xAnF9bOKqQb4MLd0Fz4yvP9mcSJ/ZItxHa4C6/H9RTLLRcBUxYfETayvkpHrW02d05sxy+KDXovu
Az/FEWF08u4BlsGUjsmAi57CxPTRzSzdig7pKKo9JGLlsYI3dF2pRnjjojB58ojVtpNNMqjKTG03
Dq8NFa+hnDZ/Xry/eU14HZd/eC2NX77evuzZNcPo0Mlc8zucdUEoW0IQj4n0f32lBT6H1BVXOj6A
5TX6SY8shZKVBST0nujq0RiTdIdByd4MZChnf77S8WU4ebyg7iymexgmddRT2mMB2y50UuMigR1M
36Nov8BwdV9qL5vl+QC45MEJ43QRCxTZM5PPcHvhrxw+QF/+5s3B4cHdmnh0OPlO3hwa6GRFtnah
13LKVxYcTJ+aq3moKTuuC3WeDxP814d5yotdgUDgAwH9b9Y0+AuVGi9+eY7W5Zv/6XkXc5w6vWFc
VFHmnumT16H0ix3y60lsQq2Mdn//0BdWCPQoVM20TE+UxNIzYw5e/cLU7MYl88isAiGDhz8ta6hi
Db0xXojYlZ8TxdXOlLA0PiMu/ohG/LuH/vOnOFllbPShI2v9QmCBvNLRf11SszUQ4en2jWq16k0J
Qng7VV697UhbPlh5vzkKIAOq4AlYdGSPJxV8u8wQVs7aRTcWuA473TqDwqn/Hdz5uCXSLF4myWDY
oHF8YtroBhGqda1dKKHarUOr1xnRW6h+q5XdBz6lE+jR90thHzCW+ZyqRTj2fhE50dwrVq9deJTg
bb+PJ0fgH427jWL0roO7MhIHovBhl+iTHpQmihuL5EpdlYXV3APRri4tszEuR3qK8UpHAPrRCJDf
HIzoT5DC4dhY2kEny84t21jBKX9BPWG6GNCOrLXSy6/1ZLC3ONbH29kR0WtYOfVHC375ze93GWi2
JmRDlYMR/NTJlWkMK32j2HtlSrKrELYMHVkTMXSPYEi18sGPncV9kTqKn5YJ4xdBO+xKW682ji3o
VVFQGz6IEn6z82kqcgY4n7T4CClPDjJjlEMFNm/fiyrfhFMmD1GReHdJUeuB7cTRrXAceeZpUx/M
2qBtEmn1Dx9sBMvyO3kuVI0hMRLPgopavBA/bzwMgp69qnT2FBbaQ6XNzoUeheElPnQcRZZT3ipm
bW7HNNXPRxAGflEa5bWN4sb/4IP8erYdnwQUUh4GDc6TtzGVo9EzyXQfFm36LbStOkD/v9PoAAWS
WQO1PxVjt4060ZwhjEjeaiq4jybCSl/D7biLcdVBZjHFpTt8SOs6ro6Tp6RzQC2Zkk7YePpmYa8v
eIDG3tKpJfmejK1A4ubc6XKUh6Z4DtU5XxNkIW0d+5BUV3X9iBrkPqy6uFnk39PzB89rOZB++UjQ
oW0OzYXue/K8IrMblWxS94ZMGFNvOEV9jSdZ4Eok9ojqOr+dPIaRS9k+x/q4aHYrbxf21XQTC0rY
H0Qmv1vLOsBVMkO+RuLPkw5lPbSIpB1jH1Fz2wqHMR4rMYJmkSOazrnq6nsIdtXtCJMgMOvyUjE4
a/78SH7dXJCcWRCVFqynjRbo/VKWHcK7dtD3at85myTJqdloUs2CDp/Ck5xssaM+8oQrwDz784V/
vzyOgxWJfZd89f2Vk9KUau5o+7RsmzNT6ZItjSxn41i5epMLT/sCHEK8ekXMhpypSbgbvXznpAhk
dB5PUBRe98He8uuzsAgimNtBS5+w9XRrYdLjGIo53SdVNT9jJWCpggRBycwAlNY3OntCHU2Id2aH
4u/m8S3HELAk6k1MfyS44OR7/zSUeDAzqkp7Gv3pbTfE05bBHtnLB8/819ObqyAA09hDGdRwGjFZ
SVfrzRzvZ2eqLie77XeiUDK/F33C/TnmJmc5YDkKkyDMRkhEVo1kCWf0GOTSmJ+YnmSmK0Af0Qc5
2G8ePUeN6nkEzhz63sliYDB9bgs+GE9HPxsrrbhEI5xswlGPfLdECTVVYenz0n6wlS+P9f2GACOS
+FXn4gAPT23KWUcDsSyUc9fO3DwYK1d0fg0Eu6TgjiUuyIeQUrY+RONHWd8xrTu9NPZI8Pt40igN
ndxyB/7MRG+/F45VXRgNdb9iSDofOtcDluneB3PSrIt5vIn6xt4PwDU2ljK1G2VpeNRQSq4FYgY/
t8LuDqvGFVSA+WbWLHEomh7Nfh99Faq8lwOTLqHDpeuSir2PpU1Z2/zxg1jh11ic2QsGioslWiBg
O4lK0Xnn7KnOud4s70cOmCOY49DYCqvxqjXYyujmz2v516W8XBDeGRsnWdepY5/lUuizaZ+PDkKH
CNn8Jsua8oMD9jd3xVupovFRQaajjnn/VtI4qWcltc6RF4TXvWMutI8S4Mikafm0GuZYufvzXf16
oDsEetDveEGX/fgkpUFbIYg6xHk3NUngAY1Z57FmbyBh6B/cGqHKydqnRkXIS7mQ740bPDVGNmUu
xzS3qX1nzIKn5QEHro3U8rNa2lPpu0mPAc+GRPtZR9duALhWhL6mSd+XO7sN7YMO3CTGKN0agLmy
WT9radHF/kzXXq4lLpAr5PcJDU9QPdvc8cZwV7RT9U1Wc/GqjGrb3E2mns2+Keuw9tsmNx4GkWcX
PYrDRR8wxYGDk/JZG00HIYpud3jbXJhc6yF086+ilqDEoMjIYYW0Nb2s+bpgnsQoQDY6HaHMF2Nh
rT1zViIG2Ob5VwwV8wUyx6ENStcQmAExDIccuMg8VkMNcspRZzdb2bUhv/Lyi7cmn8d9VjlIaJJq
QEMuc5m/tTXSmCA2JvsVdUJ6S4aqvjFNSL/BQEi/MK6FM2Dc0bSXstPyKFAyaCjYIXL7Oa1sKC29
ooZfzAJR7Koq89yAjqSm6KzN7EbmOfY3xgYo9xQB9Hgb5jkq/BRX3LhHDFrRDMFajjtCH1HDRqFH
b5pmKA+PaZUryDjVLpVe6etpo7wKkp9PHRqccBWPtscKrietXztl3mlblAepvclj8VmXsmScodYN
zSaNo6ZhDHsYzyudPkoP7YcZXWhMRIIDAJ3DG8YuGFZ9bj+KMuuGwOCgdGG9lPxI1c4efJQEmCw+
Ihx7K9xYw54JOnMSSKq9rd+peT/7eQ+00lHsGvGHVcbDKi7piK3akqMwaA13OGvbAvto18QMZgeL
XVS+1VjhVSF6jIMYz2llZ0qiX5sQ4OItwo3hvEtFP9OGn5rIt+mluqusFnyeRm3zaE2DxlpIL1k9
bqwwdZ0gMew2XUkGzm1jJXO/WqmemAu3hbXFJGRUoF5e9g+8DNC3RtWakC9You3WhjCnndEaxRNh
lV6v2H/CF2nFyxdTRopcFcmU7aTuiAe2Rhhd0TQa90WpxWitmpH2UTsa3+yS05YRTY15K3JDd4Kw
qxIZFPOE9ofFOS/1qtLKWKOTdTegsnhyY+wua5nFTerXdj7sc7fJrW2fkDWvRIfS5izqhZecJ7GH
DCHOUgQ0TM3A+4pzQoEd5WTT19pOULUx/gzAEi15bZsMGCVXtTMXtDYhTXlBVM216mvKMlakZQnJ
PY7NisFhKYbXladDCd7SmjJwi6DTRn8sCsIluH9p4deMK8v9vCikDJqpA/OV1ZWH6STK+hc77R08
CAAsvjizhYpam4xc3Xiijy5M5iZuETotflKrC59Cr8jcVYRU4Qr7AtoimrnYbCJsGBdGjmMpGFBO
NDuNgVpno5hs2mwYb9z1PClFsVLHUuwr7GKNX/El9+vEVcMXc5ncsDYygE1BJFqctgPjlrszvaq7
p9B10+7K6aLhFteunvtNmPTIoHmQEWUBN3wo6yxBpZQteoluUGuAZmbCdhMODAoPIPMRQOWzS+8z
AecDPi/pZUaspVa4ElvbKdYcmN7XGrmyuc6xajprr3YKF+9fjSQG1tiAwyLXCPnnlJ3HREL9EjUm
XuuJ0vjX2cn080Jt3HsjNTNEJ6xIdcVkYaXYauGsi7VobMa+ZagAHF+TdXtno9ESQS4oE6w6RkoZ
FMtK9um8kSVhbb2E2Umiy0+JzKzM14aqTKl5p8QlUiunSxrH8yfkVWw+Ua8XZ1FazS5Z3aC8OYlp
TYjv7ESD9jgqN2k4kl7ZaO4sH7OoyQhBve0PclIw0TV1Vd3YRitQxYweYAitH54sHaIRTwpamB27
6Se+AEhp6A3v9CRXDN8tyn7yi6hUqzVmKDNdM0oIjCCMnNZbjZ4Wlxs9Spw7j5wWGzPjy/Gbo5K6
YATv/OQh8kYTgOheroweQeQqs7RZxWpdq1FQJUODSbV36dZOJieLPwyh8c1yh+RgpGVq+RN3WJ9Z
yhzf6aZRf26TWX/p1Wr8OjqFZAhNjOzJkSEbUSq8BwWB0mVkhCjPoqJU7DWORhvTsRkhT0yKvgv9
HJlQzfTGQb1RaVvny1xGvhnPgVzoixqDHIz0lgHVhOXKNbPqOg7ALh/OEs9IP+tmr71SkA2vc5pp
4PvU0b6tQjY0n9kC0HmJddWLPOWbC0wxJ86W4B6jHpAwzkrMHmEUzKravA0qMSK6khidxKDj2lnX
bm7LIMGgjgiIRVkFtWRo1zkzGYZHb2hta43J1Ml3KvWgxyb1sj7gvZLdbrI0W+wnN1buJ8WxMGFK
I97mQ4GiM5+91INcV+afkCh5FdPAQvtKVZo892VRR4g3oDRoeCccl+nBLtKnFSZX7YLQhbJ9qozw
NodJYe+2rFgwm0cJGYhmjszpHmnclL7FEEQ0NrMpaLxjfut39ZiV53NKOAEjPrtKBlorr5bdyzON
E0di7VBLeT52hp75OAaqxgfI6V4Js0oQnRgRW7qR1cYXUymyJiAkmiuQaUhDgyy1+6dM2Mlu0CG0
41AwUD5CxFJuS4wE0WrS9ewbSIlu8scY4ucGNJrjroSpiRDUaCFvybnnNODiueLX0iq+tnY/DhvT
QXJzGCZrMnZR7tlnZZPj06e/ahpsaLn1Ffd4dNnNdv11SETGWHqGgd4AtlZeKsOLegoqpVlg4a/R
1HbSowakmTmimSluGjYcL70z7G68LNjl6WkRtXMoyG7R/IYRetGZUd7nKjnJjJXaGZTPzKges60a
xp7chUON6bYs8cqsACkp5kFj/yEynEgrrqF89KpvYOhAG6N6YTxggpZpj3cVM9saIYuq43llaWL5
R92C+I3q+RqLhXywq5DIomd2FaU0mlLr3LbEY9toaRhEjhOlG+HY8eeEGUXf7HBISr/sCX4Qxyb6
N1M6w41Fs5Bh8jqDfFemJeybPkTdCwUjQgItpmLhG5Y8QT90iaZX1jxwnLvzVKur3ok0wiLXsB5j
JYkvpsh27+Y5mu6YJGDdGzhSrJ1S1sAtSL48REdqWDMVvBt7y0eMVu87NUVa5CAN/mxO2fRqiaGr
AzQo1v3YxuM9Pj4jWVHMZP+b9dDBGItx9wpzvDZsvAKCw20DtGNgW7K6Jc6ywsYfjBnlYIT/F9Gz
k3raZgmvDwqxQu2PabmcPZXobxzAE18KpemCzpvNA7Nq4GpoeRdviejZU4ahddPV4hu7VBhlO2/C
xstQ//I3X7AgizGIR6xUa7AJ1sGSfX8/W2rR7FLVbOuzZpiKGxRSzpZNJim36VSb8zoKbQoBoR6b
gAMqM3wNY7W4rZnVua7NsgG8F7nZEKjDzDlpsH0Ofpsohe2b6dQAq0Dt523molPiDeJa5v/okABn
Al3pvWltU7s+KNQiC4qq5+ubvKLTDh5A2mhTe8zLQgTemSga5AxVfppD664E6/CpjvmpDQTWEoyf
0nZPfYwXeWVCOi32bhhNsy+6ZNJ8iqPWt3Sq0ucuGQusmA7fSWBrbvtCuMs4J68donLTMW639Xts
XuTZk1vJwOtM53HxVsOTsufiXm0KizCtJ2JfQxKdsrVqh9HnOhm0A+3j+cvIvPUHsyuNczeXQBBq
fZhQDwoXBWjfglQYMwfZF3RBwp+pn7Y2ZdPwzOjBnVSptzWgqWh+khFsbQ2hK+uS0Ms4jDycG+mk
SXrG5HP3gvMWiAPYWgTwiJg7SSyU9gW+dpobFew+0d+XJjquxfiOwdUdsu6lwCr/NOXldFuwqHLk
ht2CMR1lhbW3KTv7jO0VwWE7aWrmz2ne7GnDhAqzs1tqEOFUC5xvozl+AzDIcojNdjzMETezrlvc
wEbUIyJMtUj/Nk5RxorGibupmwntOSTw8E6ZrCr3o3bKLulI528OrvchAHdhPla61cdrJdFS3Y+0
qgS5kI7jgN9vGocz4WSuRnrVtPEK7qknEAk3OPeVHJfemcnoZTsw6lGYviItsD5xrE4XuFyZNFD0
oZVtQmy+0M/zsAisJo1eKWk5vc/Za3dB3injoy1SaW6dQQ3fcq3Xd5YxofYu2Y+elqbEJUb6Kdnx
LQxr9vcyAk+ojw+ASVDR5W1xhW1WRr6YzXi4MFwlvwPQ43hnTuPCbzAQvh3mjOGmPrEf2ra+mcwF
Pxm9xGKRG5p1hZDPixF0rFozslrf0xaQ74DdGLBCoVxLHUXuqonIagKSnOFtzoQiN2LSlNxHEDLg
mys956nkbw7T0LS3bZ9r13nIo8Ftjx1hBSPBe2wlm8SmbjtHW/WAplHJ2zFD2OdIKo/olRCmx0B/
jM1gqMUbDF3lvkndlGcnHXx3E0YifpOVJ0sQungwPPggo28YOcYKsD1FtcYhL/uNgsHg3BJ0aDfC
kkTMKKRxdRZEpUvMZxJmt2Vs9QcBX2cATD7Ong/z2vsCf6kEdleEdcaxolQYm7EOLUaDBFGpKurL
mT1ega+fkFNWozI9dQIokp8jPqw2A8jee9HFQoC31KNPx4LNfwnl/kVL4qfa1S9COf9//6/u9b99
+++7vkrE688uvuMP/hDM6f+YuKZwJlPQon/pGfzOH7Zk9x8EtyanPR4/RFrUu/6tmFP/cUymaFBI
RDVmUhf+T8Wc+Q+dWrzE/Chev+OIpL8x8h2nufxchaXEhjyFySjMt0DJbp1UYdPcwIXTTAShYdTd
j2GEP8aX+ITkPe+EWoBnrm1FPNngXJMvkiRPv12GwE7A2aNGKzrY1FGXut/GBpxquInr2qq+DYWB
k+Ywhm75yPiPFB00h7ZykZSjYBCpcOqzMvTK6x7s4UvEm/kCLjP+7MYOLt7eZJzJTiZE9sxqoMjo
h6Tj04pBouOb17khYAGAwCU7g+bUgZm5Y3KRmWDAcWxp8r6Xc9rAfNCkFcyAMgBTDgicIZuJXR25
xisMo35axzQ4jICHomVXk1qnxn2lKVr2qKOSlpdR5WlnSImKL1aMzjck+eDU8uNumN7iUqPOlc9Q
rWZXxl/MRoGzbuJ1uXCVIaRoCGkMMHGGS3exQNtWfzFgcGsCyNuZGoxYwWZsbVVCHN9GGIKdDnzQ
gy4T4r+kNpbgENuDEa8htsEPtEE4SN/Mo+GzTEh491MWA6FQO8N8yBvAEQEEhgxtfV3NkT9EVj3s
ZrbmeEfjRekObMANx53Wps6jYSRai90aIbCPhYXBH1ZFxZDdsJ+gK4BDlWvCeWve2JHIWoT9RkYu
rllRQTdVdcsAgnLzLXQimWwk9oqLwiIg9Wfmzl56dpsxniinLuFj2e/uEWQXhW/MdpP5xL/VfKkQ
Ad075sjJE46jan519DEyoUL11M88otcI4FMM5saivp0FEmd1s3L0Jm63KbqlbDWbCDxWTidTnrml
8YvVLpZXfOlDsa4ylUHvGVYt5iaosqPeYgJ8WKeaLJ+Em+MGcPDQ2yun1ckHWzXzHkp4GslK08Jw
NwByUVaRAjBzJQfpAlQDYUniwvmebXWNRYFnowUsYjuK+41SHosu93IU/QnFhCkQxOKAOuIudPam
CUaOjGb2oNMN83M9QlbxJ8D0lFpRRXcrhrssyXptjl9cRR9vGVDvPLc1RLeVa0dJsuozZpZuBqkS
sU+GkVnopPvwOdW8WSxwTO8haTqj8V0d94xvRvyOpu7bxxTwG0i4PMIlX7XZa9owtCCoaLC8RGNi
3k2Di7R/6MWILryFBChaFN0rrKTGtk3QhJzxdOo3pg2U3Bkm5E9g5YoH/kuk12oi4rXTy+4OLQwz
3L10MTeAeNYpuJYA3Chk4x0dTTOCB0L1FL68HU+rGSPRyGPNJTF5XOtvWqNXWNh4uX1UHTjaVapU
NqyjofscTXY6+1bbWekm15bxMdgG80sFOV21kmnXfs0Ah1/lLd6SYGooo/t9PtuXIFSjYSOaTFWJ
TloCYanQ0wrpLj/TTEqVNYGNYHyB2aV7gIPkh8rYhjkVvGTgu0CoHPo6iK9z2ymnJ3VouxdjdEhE
DIQGl7PZ9YIG4IxAUc2oxJN/qsUngEQ1ZjDGvbi7KBLdRaYo6gtjB3q8d9JxmkBVq+KGi8KqykVJ
6mVVmnOlk1J81kPXYtGBHdgjibdfqqlZLAINP4ePLp4eWkxSl20T1nckLosyYHLKT2DtulsnNI39
WDW5jqo30zaVk6C3copYPiZMt8OYF01lc15jeWo3BVyfpxyMQboLGyWkHquExY3MCmx3elRAqzEa
l3EbdaM2B8ez6woseq5cNoaTVUFEmnZXUA8eAp0T8U6W9ZJvWl2x574rgX8upiDGpShy0r5WUt9N
QfIz1aqgky7c8qFRcCBBI+wHNYD/z6zYPspB4llamlzUHTuWb2PV6PALVXATjErFzoJPNXpRDGp1
5DGx4wROqIivmSiYEOZIR8FTKNL8FSy3NYLoQ4ZCXZC9FGZ+T8NUDtdGRKkX/zOfeqXbzMZejXEc
f9WdkSLLkGHJpF0x4VewZaPVAAOlrQc6pR9nbZThgrMHMQVnOG2o7TLh6k2vbfmE/BjzGKOhGH0R
RapHeRXf/b1pAPJZdXEknRVWC/1AAZ+hH7lbTfoqJRT41GWhcctKoepNVcH45oXVIMj/yvgxAph4
X4wqsKcQ9N1DvhTQM6elaqdno5qs0qXEXgwNpRl9KbwPuTU5W82sKMrL7wV6WIMP4li2h7VJ6N/R
vjb5qqnsd8ca/7Hcbx5L/9GxDVCQ5Fc+pwLYvPTYKuD/W1hvXKdm9OKxnVCCsD2vJsWLt3Ay9WsU
trQeQhOzM+A8OhLMj6E5wdhEGhXi2LTIFHXhNC2tDM9gS4eIpJLhK0ZJu8OqOQ1HS8jZ744NkcFl
tktAxXDY1zZpPaUJd7RW5bGVgqeVtgqjNVRnRR0eGfS8dF6cVojzfOnGUHijfFJqeUg+eGzbGCZm
vrV7bOcU6gDTJ7O7edy6x7ZPx8i09iCPTaHSq41P2tIpapHA3Q+2kSWr2cu5M9BJC23l2GviF2LM
1TpqHHsaWg55/7E3VeIyvi+KnpdhnAqLV+7YzRrqmM6WXJpcil7Q7yoZLvIcHrtgJPN0xMAs6y80
h+iTIWWjZ8Yz129Cs9HeqHakt1qXOK/i2Gcr2jB7i4/dt/TYiauXplytSfHmLI0699izG0BTXvfH
Th5BzRyu5jmlwyeLrm/Jidv5AoJ79pWuO93A3mittXbsEYZpIbwNToRJYrmljdhVsht4mi7Lp18a
jaajGMNaHvuP+rEX6S5tyRbHZxwMS7NysGR2AR/AeODsc9I96z+kM1fM3SGO6q7e5pXlFXtPuqbc
iqwcbwbXm795miDPrz1KEEmZ21eGXhMx4X9qS5+2BP0dx2rN19oTJpO7jXi8Ar7VjoHF7ke3bVoK
p3ZaMtso1iZaBtJO1btOgjY7l7FWe9uKsX/7BBKgFViMJLmiMQ+wKWENGew1kXaZUkc7YDiz2XEZ
rUHcaGszwwJ6F5bpFA9N4zMaoHvSgSjsRZX2n5LaGVwf5nm6LYsZqFrJiiEY7Z36WmQEEAHbXomU
0qmHfSt1+UQt0m3YNaNhrxNZOMRaJfVtGzZgBdeAQ3MbIdP4XAz4oRFmS+UiHXWFvjCjd5+Fx02d
i1KrdyN43menE+I2KsdQD/rOhHLXqq1711hTRKur0luxqkwltnmvxDTD8qvNDQY7y9rTDx4+acL0
3ryphD/nJQjq1saIhnBrmrJnYAxVoC9WKinHzx3TOegtd/q5o7nDUwTcTyGkqsv7ht3mzuo6Ki1u
aYI4NKDorYG/MRRHUddwJB25mmzF3qmdnr8adZTey4wRUGeZ0SmfR/qxn2HJeXv0N8sUqVxj3gQn
uiS9jexBpRUwD+cR/n1uRUbFXhtTh3gycpXXtLaJEGrwYF6QMV43RKuaxzEjVxIB8y6bFH9ELwpA
Z9DoGVK2k7dFFGMppw0xX4C7i8agn8NWDeK0x5noyVnFJW+HYQGmu2FeT9x09oaJfzWzuCDkXgs6
6dAQh7J3Vkj5CPq9JoELkfWRDbmscTk5/j6nvqpfy7tOvL52h+f6fyzp+Fd60SKJ4u5/vv9j+/3P
0Wu15Kjv/rA+Grtu5KuYbl9bmfOj/KIf/+X/77/8YQ+7n2rsYV8rWXbLb4uAJbxLehcg//8bdbN/
LRex4nen2e7bf/xLW/7770myqf2zZLKQsUg/SdkWlcn3HNkAW0MRCNAMRgp4N0t2+sNUhtsM3RKT
Ek1+DhH84jb6v7Abc8me7eXvVQ2WC8M4/wZ2cyLUcxZxiKdaroX2SsPDeyqCCamJT3StXyzYeJr+
CNh0JJ4w4q6jITTmtXXrhZixd0ov01dvmgwHZydYZth2SjjAoXBnxduqjoXr089CrZuefnqU19+z
9Z/RNe9FM98/oIsDAO8FbgDER+9VOnrkVAzXkt/GGBf12lCgipA90bT3NczBzvbPV3svPEI6h5JG
tw28QEd4v3uimOznUZDlZGCDIy0KGLySP9Bpqv9K3vT9KtREVAsyG5bCU2loHE8ZCUWZrqJFx5Ax
TnSXl07/AV7ovezux1UW/4iOEhfgw4mBw1UrLyK3RE+mFemmrwf10htjeVbaVrTPYsVbQ+d+hX04
fXB777+yHxeG7YRyaynzuCdysabx+nYwgf5MQ5RvJw6vHcK0bKNN4iOR9HuZ049LYXkykXQy30U9
0XDN5UisNQvmXmopA947yqbx3DwPyvwG9lf7QE/7y425FKb0RZ3OPBLKWierg5M811KVqUTZFH3u
zEZdu2b7OnGofqTfeqfe4rbwVHEJ09EWoh7q7/eLPqVfIswmhjKhaQrApqRYl+ZgrjlbB9/CR7X3
RDh9oJD9Ze1D81e/y4XxBbAw3180NIHXjTmJOTo1RAzzUMs3WnyY2P/yHVuugyAa0wE6bW2x7P4s
sAcGh1465TrUz6tHK0RhEiV1+pEc9pelwWVQrh3/WUwFJ5fBPj/pnY4r3FxsOqTkOSlKb26TKLuv
hXnIoyrIU3Pb0rVtGnHGcjnL7H43q9Vhgma60kR1adjz9d/fPZN9dUvXkTbSGD65e1xVVewpMbwi
q9xpzILmsA0/WkC/WalIX1HbspLwyB63/Z/cU7j/CqYA8YyLQQzuStUqKoVWCygUxAkx0Qdf6e+e
NTYABKLOcpycqg1NL8wUOLo0pNJI2Qym+0Xr3X3rWucIsqIP9ujfX2zREzsMxuMO3z9Bwh4NSSwX
G8yiPCtmtbvRkooYGkKBvg71pvloKS27yL/ryMvruMh48WVxUGp4Q06uGFpjKgbGZ6GZGJrLNHYf
W8099xgmCb3YhqmwVbrHxAMU0eoBo2fmgLIikySIr+k3wUqJ+LRTmT7ECsnf364nVOXYDMi/qXdq
3slmi0wOl5VLPicpXK/4SKqvG9i9/3yVX9cTVyEVxA7DqUVL6P0z12jggzhfOFCIXab9WMdLqImW
HD9rCLrgg5s6cZgen7jBclrm2LIb8ODfX8+AJ8n8CoL+WiXhPu97G71ZNcfZmykqE6qREUWPKd2o
1FdEG7nrhjLwZzVOGT8pICoc/nz7v26NusGIsiXgUg30GMuS/Ol16ugBusyNRR6ZebI9+z/sncdy
5EiarZ8IbdBieQNA6KAIam5gTFHQcDi04+nnC9bcsVtlM93Wu1ncXVpaMklGINx/cc532LOPy35R
yEj+xS/+r77R3+4zCE6M3cDIbxrSRfaCMiE2jO5fnQ635/VvzzMljsuqAYkw0Ni/PTPmMLOXgd1C
Oz9lRtQ1lg5yJ7HcVyaMY74f6NnVgSFit5D2KqAj/fOX8797mhAwWbgAb4zHv7+7wqg8lSMP2JSe
tkLIyoJtnXpDFJDFt//n3wqhw99/2dstwHtmIN5iRfX3KCodFktTWBn73XTGjMLCl4kTNqm+5nBs
Uj0acz94Nm2wK5tE9GyKzQVnK7cThsJfBuC6l7xOGu0WoUnQNcoWFhE3Ya82+eIH9b1sfna3kdhd
gGb5W+6JpWJDvZW2cEVXmXwMrRqNowbJ1uCBLuckRCG0lI/abFS4TLtK6ddsybl4Gpa5Xb1JhzVp
dmw/MbIghpxLLYIdtQ5RIvT1DjocS4Wx4GcKgevcMLPmKId4WtxhimAYWrvaD7Sb9qjIf6Uaa6+I
QU4KM0sEYN5JYIcm1c9DWe56BkSIz8i0dFEDK2Alei6SLhr0Zah3HZGw8sjn3PmkILLqc9lVnQl5
yMvR2iGP8BTak2muALsjDxnDbCJXgQ1ClubmnFw6Zr5p9Zhpk+qCky5Suys+irYhCHUzV1k5BQCP
6imw9yowFg2uFd4C5Ue+lnbjwRPJ8IX9cnhoQRA+et+pOIiGxRQVHbPsUOZ2q6LyFqJTBqVMd3oB
2SYcbzE701DXv7qOMSVCr1sOTw+etg4nEtUemK4nH/l3Zg9IOBjh43eWj/md62N8Z/z433k/+Xf2
j/2dA0ToQP4xkX3XndYGzxUcvEFZXThRB3bv+myzzi/Simghq/JXj5Av9Pc3mZ3DxmPIbHlMkJ2w
jmDGaz+kYIO9o/ymaFffRO2xXW44nhtoGyWTYGrwzd/GOZp+yRJtPcTxhBW++KZ1B9/kbuRJ6tWG
vzWi+7mxvcclsfcpaikQatY3/tv4ZoF3ZW3om9a6McJH32XNUNzQ4dk3RVwzlH9f+KDFCSdfnC3i
hRtynMho+OPd/A0j977J5MWfmPJ1/YaWF98E8+RPnHntzd1bOt4o58038PybfQ4nqjv330R06iHo
6I21Lvp1/qam1xZLnl37J06dreLUvIL3Ya3yTVxn8+l2MaIqzUAxXLleerRtoTU+8CUXyN6h4KrK
D3Q0jbuvCYZB2ZmNhBkvha8/eJpe/MDCMGQXsZBFEDVThfKv1CrkHQZpcRv0b7fMAqye8BUNAwpn
n65wwBxC96BjqT77zVQtQU2a9UsQVw09FpI0TNhRYRYM0BzHXoONCCZIh5wPbhKVU8umKjAHfdxi
I/WgHELZzDduSkj4hiB71kAFYLvbAsQYEj5w6GuiljVuuXf9wbQjs/fXM4JIGIgSREAWQXF2sDCu
QX9PLyeCuPUka9BCdCXwReKiYbzpaXUGaMpQdGhSG/ZpWxEL1TcWo3YQUYRHQAxUZuiC3NIQZQzr
Fzs2562CBofChXzyQ55axPJOwFRKIF5a+5HN8xx8sLJa+zfm6VUWDWZS/pQVWK+Pae1cc+emdhOc
RIc0+wgQuvViAFd1t+3YkxZsFWvrc0oYgG0l4RDMFAK26FHCrv1n5hPUs6tVpu8Ru+ZN3BZdCujN
K11MBba5BJu+K6TcUgV4bpgxWGGpyQcaITI0gmzjF0zhkcfnEjqisN+rYCz+gNaYMLBDCj+GWBw8
YiZqg2zxgLAXwkTMNgtrq+GUsJDYZ/E4g8/esNZfCLkZRD3sRFY6V2LAKzesGHs6oUtshA2ouxBW
OOHGrk4M2KV6wr1Vmga65UHaO9PMmpZFGyIUY9sD3+nicUICiTRvye+11QOUdqP1r+Xr7BKpUO4p
+iliY5mPXcu72HnWOAy/vSJxuo86a51BboypM9gqOkS09NuRWn58WLDiH7R+FZ9zWiB+XBKnKSKP
PPDymAnHbjhxbrNKgHIkUxDeHnjsvjqrnl3Sg2wPbNsuMBXJtn/Whv9fJQNOijne/zz321P2fXXq
L5O/21f8OfkzTVLwmFkxVEP6CfmFovHPyR/Mfpoy/h40KCU1dfN/Tf5s/x/0GCYDDZ9/wCaD/+4/
J3+28w84+4wfOIxoH+Hn/VuDPxQwfymMvO8RI/OuAC8i3wnL6F+LWiEKom4Ddnu9r30my44j8ClL
1mHfi8rZW+DeueFqfeuzk9DN5G5y+Lx69SojHCLWFuodhOJG+DA56pfEVO7Wm1c7RrhIwD19CIei
sLZLsbJdMVLr0lrmsG8d98vy8+LBK7z2yAeMQ0sgjnAq90PNzq/J22FB+up6QI+i9cdTKpL1Acaz
PPoEeofIxbKTmWta3JIkhYLWX4IjmqL0AbQn0rSB6OO1SA5DizwSuu+DowWfhWLB2rbrOZ+Xs2Ys
8JXNQWOkrrVxMhradtI0ZJeuZsWo1jtUccjB2dcl3pa4JfJm9L68QufVl3AMEJylGes3HRV9LBGN
vC6Tj6jTKWwjsvp8moHR5xbAgnzUn1sWZAhmhfbc+mwRw6XDx4jUdXore7jRFclH8yZnOLz3WSPz
61AvwSId9fXQeoH2PPIvbi9niztucYjyHPXB0eNmoUDc1KBST6ymjQgRDwWJoaP1gA+TRugXZ8is
vcPxhcNHvAfZtGu4veNMqPZzLRfMLoZK+w2SGzpUd/LKJzudbDCTYh37eCST7Ui8TBrEGr9osVkT
0MKWHfSbBEQx3e2a5zF2JgiAuVvqG69LkTeNRKPQtFFhEobgmW+wPMcbT6o+yFKq/dJWPykyf4tq
vQzspeJK2OqPqgocblltZM1cFPIyr+vJaB+NdF8YQx0tJXkCyAAmRJRDg6B9RKFIsanewXz1pwWJ
2pc26ifDqZGbEBqU5r21W1FQQ3ZGDsIVf+gn56eU7U7TtI/FWw+ml/xAyX5fduuuWfQ9F8WVQEB+
gQqApESggQgzMH73RA1tOrF2x87h3XPTzEbXT7fkV0ZkokyMXTmdzMInxNuogwcbzRgG6g3b31gl
+wAc8TltrXrnkyYYNU73w3K9/UrD9bUEmp2HBeyBFbcVfuh80pvDbf545zLXRHqDEO1VUdmnG/LT
NIr8hnADF28ZZ/gjOpQWzWjrPyvZ14+LGhFOT2y2cdxoexQ9E/2IV6MiMq2YvVzGKi9TJwImvc2S
7gKUmQcUwGzFIabFVVEtL51My02BRv3MksyLO6kneEGrFEJX5b9PmrAu8yRuo6sR1bo+tC9F0314
YzBslrZ303AoUuyWE6KVRmd9JMshLMgMosBBftFJ6rjCQhtq4zYkI+6FMkLe6bc0SmCueP2qlB5/
IEx6Afx79uT0U+FiRZ3Q8XMlhcrCkVgQxlj65Ifo0rONwed6yMEkBpV+844ZemRWwr1A7U6vK2Kj
s9OzmqtGpzmXWeB+EJjypGXYpnpRPOVZc9Rai0wQ5hBQQBuf82PKrggP9Mgz2ubgOO69aNi0Zrdm
lfCmBD1bO1zWWyQoyhn35I+zvNRLymf4SXR1EBc2CEvsFhvXLv9w1gJXhAZ3r5xMfev4qbhPpH4e
dfAuOj3nwVo975pbBqhRjuljy9nPM2jDlS9r7yKHvtrkLucskA3VlPE8t2Ex+XtXmJfAyHcs6HYV
njkE69PBb6xLMvB56+efph1YIbXj9ibt2NQjicjIkacIhfnZaenI7BEodRevY1DGaU6MG1Av95x0
xFIq47f0Z1CwdXCkcatJeJvTaMqq9qVrCJ/Te/dat3X+CFbH+RYwHdvEX7eLa4lfDuBw9H3l/OBA
Zd7r1JTPDjUR6sgoL92cFg+e0Vi/KruBxkm8CraII9V5TBzeB2J0jgrfOw2Vhsv0W9Vi98FhAX2w
AZKSP2f1UiUMLvThIJ36uPjYPZrCj02ceqiWkLuF0MZUZE7ey9I0/Pd+rmEsJuewLBEv33yCvP7N
xewR9pVllextZ3XxMfzqjWLe6WNLwOQol31urW/TNJrcDk4azUqOb6z5UQjC8MdshbK7xon0UHT1
l5OO6VbB9IiLaciJe3PCbpqXY5ZgqfFI91JBi1plNe+UMvaDlWoPhurVQyJzpINGc1+v/pOfZCdS
bPnBQHQgynrQkvZjBjUWtwNxLa4p83cHHDwHbs0vyekTwjgJTQ9Lpzny8Fj9MN27WCM2mZLATEVc
8mLf3RZeO4Xh5BIUxvI6pXLYV9V68Oei3DlZUfF46GOUme14xPkbGzci/XhWQMzpQWWBgshvjV2i
Ajivks6E6LITDsF95uHoK+r2fcIbvtGG9qnuO//YKBqfzODehCKP7LDL+51AgssZ3s2M3JvHpm9i
kJnDMbWaXY13ez+1vY4vfrWfB+NuMgs2i+uEepPw9zizCz0WrJnOffGx+o0WITNEPkb87JWdu7NP
FM9Wx/adgIYs4iFE3Cr14GEsFYZpsBgH7gh7j35GQeY2g63etDlsWrzaOxc3IHk6VO0bR0sLvhoi
vuXX0eqMF73mrRk77wW87g5nVSxtvNs4zOuNyO6DlAEDnl6J9xxfevKz4rWgux4+KlQhsSzIxNa5
aLbumifvUpvma0qa/SUpdFqLWhk7MMXLedDbYaNPrvzMMPwkm3rtktijEMvjguMmWv2cIXdqhdnc
ogcTPE1LOm5vQoNZDluF0Vvl2olW5byU70QcREvxHgzVnetU91Ihrl/Ejm0IH7bMurq3XHDrbRHq
Ce/jY1r+CHALWEEFQzP4rGEcGeUlwOHqWYdSjO/myOWKxGYaxL09WnvyiCJgdLi55eLHuoIRgPCB
DLVFP0rIRKmxYG70uoNbpG+2rk1RrrtXOWXDPpuxBvqd9SAW1BiTiLXJ0mNCjADEtztrDrbCrY52
/o57cjvqQbeDjPxVLtW9zlgdyfATDqf3Vs+Ojj3e9YN93wn5MPDArDNmgaELRNRjq4p7L+9ihsBY
b3S8XZStYWPcBFgT6mrHQMpbZemeQCOGQhrvkQ96GFHnp48/f5Pl/qdWzkQz9jwu/sD1gHjXpzmt
2wVWjVcjwDQE6tU+iRMrdQ6FdM39XDa7stE/Vtk22CTYCCZL8iA9Ld/bbmNEo5asG7nYT2PFW1nq
CJE9K5dXXDYwaGSb/sy17jPLpiLGlMyN3ZXOycGsswvGAV5Ao0KCFpMt8tRLrbTf5MZesGXzcGmk
Msnul8qCizIxbqNaCoZsWw6UYNKyYyvv4NvcfixPdu8UbPwfOjwkQgF8KiaNSOP3yhh4H/EUvfOg
1bCv27eqnO+YFP1sRv2ppo250/TqN9VZexSI7t+tznqsdSyQLvLMOcOvrz0BPHj0p55HyZySe6Of
rzIzriOTzI7DoBcIU73a2o5oDXaKb7RHuiS+1JQWT0GVLoe8+I1qLTQRhSdqaC5rRdUDVCEc7V59
6nZWX8i7MDdd2wb3dVWSabXW8spn6sGvq19Me2JhGxqT2Vo/TKpcYtfxNMjrjMCjDqbu2SJVcjOC
0oylnp5EDx6UbEPvadD8TAfHrdSLjwTqR2CCq7pp0s6JLDISDrjgpUJoAxsQMsTUcJgLYjgMTE8b
4tEqvL030VGZ5ygl8b6qVcVJmVJipBkmC7M9C1Gad3RKYzwIJKNJcr0RDj4IZDlDj70M7YRbsqUK
Jx1DnpCzt1tuZIJ1sc6R1GFloZhH+8sSrbmnpScKODG1g/A1jl6D3RWzx4m/LGZ5SukbNMIaibU0
7PpkMmwBe1QWzGcEqeQ4dI5ibrunJVv7e5LV2GDZXv2sKaPELCfrAW0bL0fjpTgV+kye9C5Itzl7
Jqz8yAasKs3HOCiDT7/N0y3YDcSRnOm7la1/SCJiH3JOErUKPy8qAzGSCMvsTdrml9HOwS+s48YE
BLzAUMsOvYB5Ey7eoG9mPfvI/NLaam5qHHzHb45kh6yg3L2xOxDJYrwshruiOmnICNGC7qdJRMCW
INZTAy0bPXxpBC/dyD08BRp+RH3wjtZqZpHwaxX7OEI3Xo3XfOSnekUZijR0lo53j483Dc3Z8PYI
Uu396M4Mblsj0fZsBpNwHtTbrMjKTr3WJiMRu9Z9EbRqTybzR7aiRolkgKudrY2SF0e5yX2HPyLu
2HPs8OYu8dBq66Uc+yAy1lbuVL9anxg3YJCDPTmSJtxz1ticxJU08c8BaNhopQjNCTnosDbTdgSk
deyDQDsGE10xJPMXvB362zwxiHL6cX5dKbdfseIZ4bySV8vpDi7AB9jjpYi4RJZXV31xoGcofGWn
RI59ZDCdjDsv6S+VSspoGQvjXjIjuj1H3R+TReoqomzz0lnDLifgfAnekCprJvuCV88TAvA5aUGl
JzVu8sTcmzCEN0T3/gya3t7NKg3IHVZoJds0a3eevljnQjlJ6PaG/ZDnzocMNOdFTEYXLisJJgOf
szdlMk0jZLA5J2m97BJoKxvEaM4Fdfhz0TmkHc1Ydp3Aq3la64+h5vlKMLoSZdIfXQAuyIcp5VWn
+yfz9okkDOmVDQCeSvZcW12WRtTaOdLp/g9AL5R2Vt2checsF7rz5UFORhCz8nufnD7ZTXaancHK
s0Ix55XjCKGjR+7JuZiTYorr0mHlI9biBWL9elepAkpHRq2PSXvGTxuuGXhWfzLtuxl/+Dv8Y7mf
nMGNc7yKW/iiCANnz9uDJiU5wcuwT7hYVRx/OGoGv0syucNxsi0HVF3pPlppoPbYGesdgPyyiRrS
/t5NGahHgZvySqHm/LD8brhbdLgkFIHWfC850zmJMvuX1nSha9XTIbVaGDDoAh9r92dGXFfePsjB
+JnOQYQ72JTXTBBb4O6tofmhuNOP9UrsSCDaeh+gJN0GngwoO+dCOwfS0R4rUxD/XZbTq2Vz1Woy
bX7yRC4MEjptzwAzPWukOdtasV6L2iIrZkiL04L6/red2ABsCerZ+aRWPaP65mAtTCbg+vps4q4N
NZyNrwxzg/dmHuhbZlN+LMyNDyqxik8EWz6lVMJMFB7j0iFfrcWejVsE2YdUolFWv0SA4CSEh6eT
NTkbyNq7UY16rEHu7zYos9fso7YKdwM7ZMAIy2Y3dn1NN3YD7o0ytBdbuy4UtfR1U5e+Y/8ArVY7
1fiRLpJUokxfsHu4jYDhrxUogikbQwf2HxG+9uzFTiON+5bS70AGhkR968saaYqTGRdzaa03lwQb
MKNYXXCD2lpAzjeR3GEzJ/PTuDQzkgK+ZRYL6ZIzbVSvWgvCrja09Yr1gc7U8Kr20FkwDaMF/sJz
NgMm28xSeA/2Wjq/kzG7cd5KxSVGuA5z8pKc28kpvJNnE5YrzFG1CGEyP6IRNX84lWdu9CXRtizW
aKGR5ceO1KxIGSy3Mqz+IW7q7pZ+MRz19uYMYqIhy5NbzgKhKr7AH+iFH2rUsC+ipLcAFt+fTPAC
p4XWasM1FwDEYRbGhN938VhIRVdtVGu/wzXy5WTiMAFyDvVR6Jz2DRGcDAKO2ahPIQHM7SVti+WA
p/24sLXwCu3UZNZz1xmhLU216VO5HWhHxrRPHscEV55N7QXkQfTh2Hd07uvCj0x8s/LXHYKgtsYI
nbOQRQ5NLOh8MJ3h3XY9dkF2THZ3Fo2uPPhdw/bl9hi8y5loOM/Y1cEcEikHVAvZNmwQSter8r0+
chwNkx9LohzoSsm1LqRVhE5eccWAOTAjHT5d3BE0pi+vZeU+tmqNzHre5sp/JqgnzmUyYazez9Xv
sudCm5A+uLl7ddZePNMZTjt98f8gaBDBPolM4eQ7A2YiC7+AMcn15GauewzG0iV6qtj6evpzTrPf
Fvyks52Xe0c5GPgNQriVqTCY29Ur0wsizxksbgpM55vAVzvnRgYgj/nU6D69YuacfMsh4upW0015
BjaXrOYcllB1az1t7oTHMlstqLH6b2VSfHsir6/cwLGHvzvEjaD2qMwxr7fMO8AL4+EwtxRR9/Xt
wHOqAtZOUCgE2AZJ0WRMb3TH/7LYaeWFuWW6F9cBTAufKPSlq9iIksG2tKSaQTVRqYP/hAUxI5R6
xl2Z97/MxSNeDsYAbfzYBi/Yw5GNFHZ2Jd/EZXNqfokO0sXteRQGBkLdUXciVfQmPrwJXfFUwMvJ
LWTIj5qptvbcYn1M9RulaokrS8QY758wmsQ+OgOzd05LkH56/p4VT7hKJNhe8Lxqt9mYfzKItwqI
nC1rKlmvPa0siiMn81+S1rlKArRJ88spOTQMA9ZuFMuXnpWXtOA3xrJBK+DGtlo+3RyFWqG27N25
3Ou7IgFPDUKoz5PjXHVXKtU70ouajahc8ICJ/yFzB2+Jup3p6RWyCKmH8GaQwZsHpPh47f0kymdn
CHGfR5XUdsgm+k3ZGWTS0sJsRCdtdvLitYDnBi3Ej6alPxd6e13WKK3Mg0HfT48YCd0RkGdFEOIA
NDYOhkWeLYunsY7TCYwgoCsUGB7HTyceWOmW+yEdji7YXQaHiUO1RBwZHqvBmULIDHuimc6uXu+V
9cDkkbJ/Xrat4DZJZnRVc9NsGl4aZmDDsSrpb90eDFLP5rCam2V/M0VAAmGCtXhOyPDvYfYrNnUD
nzXymwhTnGBxVaz55GFK7ZRp+3W19J3LujJ1v+bZp9HrEi7z4Jcnqp1VsByvyt8tCeKbFKf+RW9M
/bHroRJ7xKdRUk4lDA8/fQ1qdrrCNvN9C+eLZ9luN/RBX5U58rHJeLqFdnFh5ZvVUmz8aYo6KGYr
I7axOcJ0ieArfXTdq+FjagmCe4JEET0EW0+StAh1artWUWfIjWU/JfmZsOFITKCXZjuJ3PaITQDy
1Vtr/PZz44viHLuPIbtY6/2HsrGSAzzhk6gkH3g5rqdlsvGf6Q9sNS9Iq2iFTRK29OWeDuSAz/+t
X7qzrt4Cs782MuCuXNlizj0lQW+Vb+AqdhltitvyprRZH1ZJd8zHgQt30V40k/zllp0GK0l9PEEj
IeJ3jeBOhKY+RE59VmVz0HJ/33RrCjeTpKXxYBlssLlDUkWg0U7rzjZzKoog++gHDUCRF+YOrHBf
5Hw34WTVvPXJMEcm/cM2D3YTc9GWGKlE4a9hyLKgDUlq/8JKBTzNqZBvHEUbag7wUKw1Mtjg3TWn
Il3sOVKuArVgPbjOiz/iFDY/HPWj7F9Yt9Ds0Q5yH/ScuwKzEh7Mxmu3PbpAXSOGwIDAPOzJJdi4
Q3M3aMzc8H+UWHsj+sm3RetZHovqtOoY6do8WJ57W1nRmJJUxzYZjabpP5MEZm+BDl5tb1QXZEH0
IWSehevw2168Y12K2DbH+4oWj5jprjzaLbsG6pdIy3zjJJL5uW37O1loB7I2bk91w1uWBTVN49BD
9xbr2Ubps1qpFRWjt8902lAT+o+u/MditSFfaWrG8D3Q3yk3xVE6fjaOlafMy0bvYtXDM7KXdO8P
jjozzrIrjOPDb64gph8elYydjWeXoxFr3+0kH5CZJMWw7GZUR+FaMvjg+GWj8Z6kxNHTzfePs/6C
x+aOhMVNNUN+6jPLvc/XwD1gIGGEOz7ZJdNhl7ZGSq6OZTVQXKbvw2Crszc7W2pr9nXTe9sqUH4u
gYJCnE3zYe24ac1dmZdqj7Ur2GIBmGNj8Z6zlasmsE56od+37evcEXfY188lLL1+GiJzIH2q0Y3j
XGA2qtmwNWQTcBGaKj3mczrvncpPtozCi30dtLAcx7W92EC7iNxpL7nuMMxto0zPri2DXMYsxEYG
DWKbtUImMTsLX0sppjFx1612T3A1M6VgBmpJi4RtmD1H31NpgXeqLmlyKkxnxNmsUvqQRO6DUXSP
RuC9F3kKtARfWYTJP7hviDE85h74K16F0EGfcQvIPdS5uMdTJEm04er3fwi+bOOYlb7TpjIJFanM
y4bX2Ng3zFZ3Bl7WjYajay9c+I4uD6GXgwZIb9HhrvbhUBuWyJn3FA9DrHlQP9gfVASPTstW+hRH
8xDrFBb+ONylFM3Pym08ruqCOtSrr0sRfNWzvTNMMAKun+9wwL8pjLmMEl5g1e01Z9kbrf+4FqmN
Km1kYhVMTPed45r5jxZl3dizq4VgvMkGK49rObzUsn4QhKXgzR9shr+Qd6F8zRejH8zYsecpNqfl
DyABBvHrfrdfRfkjUwkVInp1JnvUVaOefxX+l7fKR8/JserbfJx0dQEO9OLTKWqM33fEMjLlAI2F
I0scZCWdQ72YQYhfOoNXIJ8SOFREO/trdeyHst4Fffaz8lnlwSRoDG7CVH9a/ezQrDeLbU0lrCue
NvKGN3AfGPGISE/Ls+aR/0gvwA6h1prs6E7FkRFbAv4EqNAEbS0Kqh7Yjm3txLqGmdvxb5QIXXck
20BIkC/Vqr+ktW+QSOfeTbpOdeO2AdhKEGpZYmzgmzLUZNdKqtRt5SYfuWkx3bVmDghQujvZzL/b
kREFPkQRJqVlbNceXC5CJBmnyunuCI6/z4t5OPCjgRwb/PowdG19TKXFedMuI7DLDt1gb3l71xg+
IZC2WwYWJprFJIu0vt4umvHEh++hyxnVMMfKqK5MI5brwG53ZRKW6CX8norysZvVTKfWydNc6cUv
F7TbwZdZd1xFSmE/jUB38CVvc8KVI6fUnThfoTp0bjYfJDKug+b60D4bjNmi7G7lXUGCXVGMaCoR
TFpI0cJGoHbQc4avY97IuEv1XyWmdg0I86Yrip0xoTkwLeiYbqcRP+i37ykrowcoYG3kM4y6+ovd
xIyN0JjJSotmf9Qu1orqqxOTHtUkzW2gEzypsXtWiBKrUde2QP2CM6UhiDoIAWHeIWgKoEOEjNIv
ggY497vupKVadzAst3gR6+Sf+7F1Dh05t6HhekyYlf5g3nbJa1vdw6RtdnkwiF+DZ4/7xez0synT
4Ieae+1N4Fh9z/Vm3dliVMw9U6b/tfw0NIyegCDvgAbdq8y8apN5G8ryA/hiFU+LtBBie2wsCiwc
zSI7CLPBL6h6URZMTeyZ2H0YQ1P8gLhCokDJUFOLw5At7OpA0DqqAXN2r+ROmFHttS9uQD1TELRM
QGgyxT050/u0CdTzgBpz7yOCfDG1/oKUMf9kidLtlxQbpdEtl9rlNRRWASc1bw9ensCm7IoLWi7W
Q16OBrSttwyhIHHWVlwPTX0A8oT02Zrzg8iKrUjq8jb1ugh4LPdAjb5wv1cx0gdOtH41e8SFlA3A
Nntkyt0RAqNK9a+B6UGmGVutRyBnQQvEbcH6Dfa3uRlHy8JH7Tz1OiwwUVUC8ERu/ZmT82+pr/6p
n/Iv7spL/rMTvfhj+KvN8n+l69LRUSz9z+qr/9MMX93PIf/59f8KsL6/6E8BFkk2/1dxRUA4f/5P
dyUS3X/gYbADnzgAPELYKf9LZKX5eC9ZAZmc9CZXHUalf0tlpcNH/4vMysXdhykDtwpoI2xj5Ef9
VWYFBrY024J6lZpTVX1n1kf0yNTqBiej1SWmsfi9vUEkgdF++KP1+nzQHxLU59qjC5KQ8epG1F3d
EfyMDtg24cCkVs8xgvl8UdAXED/Ko6co2RJmQ4uNZMLBceKQ/8lOGkw7OGZ7eeptxwYRsoLuXKZj
Y7lYy+9SX1eAC7AjK45Ue5RcXLPGbk0Mi7FcmFhRua2Bnhl7pCqq+6WzZK5jBcFf/RxssKqbNCWj
isX32rXxSLStuWuXaq3FsemY8bXhkPRagoCj9X19TwJyjQYZEmtQ3gDH7CvgHWbWoEeTqo1yOwbO
eq5SOMd37TD2+bHPq5Ylv4bYU/zsF6rON1KzkytvXhDBBR1vqaTGbGaXpBcgZ8veUTENE/ZNNo7U
9qkKZJx5Wts+BpPTvvAdmi90b+0dinO/4yC3MqQ9ZuKKvZN46giZ1UqxubomdG6Qy7+qwJLDSdWZ
+9DDI6StUL1IijOwgXyHA8if3sHPykNg60a89q79VQ5wX+ZcuZkJ2yZ3Q1ZSItgtqaYjITOM12ma
OhXneH2VxxU6p4oeuBig+wwWkdd6xeyinHClJ/Nk90fuOfE215mKBkC7ZZSstceQYVwcbitv7bdz
XycsZkWzxcOQsMRPnUTtC6cf1t1CcqttPnUZz89rj3i7+KMffcKFQuRQ7K4W2Lr3WsUOJJK65klE
o55pHhhJgoxVDGuDU+ebsvyhjzZKpoELm7hJ2vEKIymTbRmmsMefJiI/AnTldOwI6HIW426p3Y+z
k0e96ddhr1ja+yyQNlkwlw+rwppGeZvVnz774e0iTIKHjZTN02oLvBO6RnDeZilNJmnWAuyhSrRk
W3rQU5dq7N7MXoomXF0FwARRTfbyHxydyXLcuBZEv4gRJDhvizWrNFu27A1DbtsE5wkkQHz9O/U2
HdHdtiW5SOAOmSeJodYv2K0rkNuDLb/ZiSogA1CgzD8IA+zkQ7/X62sXUhVb0euZ/bjPx3lgqDP2
OUQUnctDJ2dahK0QCUe6abPG85V386YW8Zxtp/JxbRH2Z4TnRi5Md/6Ih3KKp/+Dgkl5p5GcU4q4
u9ScRVSLqb7LpnLt4aACOv5qvcY/utK15xwUrLwu6PdsxnIhF395gxmRgD+4tnx0zk3mfTCfg82u
QMvdmXmDEdX0vY3bSL4YWZv9OOU+C29/Ps4NQaCHcQjWvzrs/R+pLdszI0znc10gFDDVtH1Op9s3
dHm2eU9BfWY5lnhvD2NeHnvrzjyci5iKfZyyGawlIqKHSeI8zQQIym5XLINizDLGYbXXLGHI4AUk
BeU97woLVbDqQYEgvjssi03OFrESnhTUgWj2/Dp5DBD2Q0R2mX3uFPPl4r/I96cfjU8M+kPSj4k5
F2gN6iOEYac+LACY5F5aac9adL2H4tkR+Y1yvnlck6R8Y/va/yAKo/9Qm9A/YLPCTWhXxFscEsQ6
g7NBE1f00iPUoQ8YQHY9ujzWZvmVEObgZKFkvKwMur1TsdwFbMxs0NewuXGw1zjJrceT8QgAPlIk
z6fT48ys6EfCWhMDBZJMlkKxJHE49lvf8kBs8VOM148qII/MsV/W+HGWM3iMoE26/sQeGnjqQp3H
7MYiM71LPuFSNMVT4tYtEcuMio6sCjvBUsOyEA63EYmq13N2ZKCshud1paNh2Rrbg9Mai+exAPaJ
FcGlBSjXKn5k+BR+J5WUD0p0FuVGtW3EH5hRzI9YKZh1GZOb8KeA9/FihyKlKq8jPAJhb7wQvJla
c6LZTPveRxvjvSk3732c1sdmdoy/d5vQe5OjDJ47p4CVnrej8w/WK6h1g4eIzmGkjSFhJd4s2EwM
FPswr3ORwbwPIZb1bWmWAjdGb/PviPhLwMxb6o4vI3l0EOsreO1HrbGo0Xd5VXQWnV5PM53wL6ZN
cmC9DpM9cwuceMeorcZzJ83AJhPVa+aD398n4eoEHQRcx2fwLtgIkXIexuUbZGRkMj7moJ/4Icor
gKipzyAUMWsa3BxueThsiN38QO1Xd3NfkX1ESYZ4MHhFS89Jngxb8TMOO/0x5tD8mQQQIPF3nj3Y
wpxL4z2zweVjbpqTe3+ZiH1OIG/wetaHKpEC7aLiIbnzQKrnIWwG95CbinDQBULJXcKn08MqYujC
OkQjek7HpneRY8dKM6udcGLzO1X/e0SVyZdQLbevYJ5wFvU0eOd5hbhFtNaC1Tnl/9HeOh2T5R2c
t4rrHTXw3AB1LUzZpt/ScQl2ngTjysA5Dpp+J1TExmnGcpPxrd01G9qHaneN41A/J2UPHi9nD4Mw
IQrRUSQLZ3zUMdOAiAIoTHPy+VLumX0Rsuq69kgAVXoAfeEd4zYYW9jdLvS/YwAl/JrMsxH8XbHq
vxSLS+C1EqjNf2tEnBC5u5YLGjaizLcjd7z3YloXKcc2F7F+pmbaOP6q5qQtXiOGz3dmSYVD9mtt
hyA5SRoZYFcocu+xDl3lnf1ugiu9ss3GBMRFSN4QFIvmI23a1BwI6GHGp9jowjAW0IvRdNRPjm6b
ZM6GbSTZnk3NhK6zZErpSULTd5SPsz5x5eqLM+K1yjwnCA7cSXxMyFlQwuYqhIFTCzlP1zuPVV2G
0HoCoqoJ/us8OxXnIk7hGsLRV+sb6wvdPOJrq1+6lGNv54tuMOfO9Vmt9uD9XjGoDWEWklVpM68L
qh+C99zL5oCb9iOn5fvmYrWB6V8F6Yc7WZ7euGm6N3kXNekVb1rll+nwmK9rOD1LjqoMerhmP9+S
644+0dblASvD+jJq23IZ19qPsySu4/JHXcjid1vmQZTlLMenbKtJT7otjli6ByAgnmKaP4XcU+Md
h58Wjv+HPynd2fv+6C3pw9GcTFxQlYDshAGssfChAnEVA6sBpEFzgO9gzT5R/nZRDlTAQznb7T6/
wt6JvlYPltmPrXych0Pwi5Uj+GDMvwbHueuY9g3BAuL5qE2Mfrdi0n+QqN9F4mSYsI4wajkyqsDz
FTdJzJZ+SKPX1Rl1eJqlN5iPrSLd/TCHNuXxHWyVHpF3Rc2x0lN64yOm79VOHZ0nXqpX6wziy0TD
kLPIFx7EbcZwKguSeuT7c5a62Ye6w241LcHICMiN7+uQIFgjdkSJQAWVVhggpsi03aHGrkmQrjv6
znjyrbURSTSpzvsTqjfSbOIq0t+2Jaj/zPE8O1lsGCXMUJidDD1GYpGOiIESXKvkfcXZ4F07E9Tl
vgaC3x/XrhrIfLjzCJ7AaVOaNIh6SuS/Ce0utC8u7XRFBKJgrX2RBxBRg/DjY3D0wNOt9VSoF1IE
ZH5V4eCetgai+cTTE576kLb9a6THx1baLkl3cCIOc7wSC4MzkIWWQ9IaHIvZKjAY4rCtocSNVs/o
bcJJPsxhESfZGjVbe8IhZnCNTC1QTBkn+jeuutC7Av1iEDyMHWrOpV/TDyXRwRxXrxO3ELMpiPqq
YAcUWadH46RXOe8dRHkgqZUukl3ElVQfiyIM6sMGaO68rU1qrk256FPuh0N8t2S27I1Gs9o3ZWZW
MZ1jk8vYeSj9KeqxNISRW7rHEfx5w8exhre8ARvKYyF0fRzXcvhXolbD1bpF4bf+fqPu0nQoniqm
AOXPyLGevxNBJ8whCQcpXurBksiGtXeU17gTye9WNf2Ib4ChLYLhCu7ypAZk4D08ngxJgfxFDIFm
x80PTBxNwfrsJSld/+9Ei8gaQlTL42joEy7xqGI2LIDQvkw/kAe3AsxvK8cpjx1QOPSt9+wL2s4x
G/jTIXX2MxFepLDRCFwaW6bBTWiWrw8bglbWEnPv/BmEXLD5LYVb/w6APK5/3CLH2QJTz596YJ+a
ilNH7e+t0ttJjmvzsELqQ48jJYVaUfyO63AcWcu14Q/fQHgHSe/I76xsopU/BYBktJbxd35mpLjs
kJADlUPKfmaAqTjugpaR9G4kPfIDNqTIH5tQpfGBU4kVK5Ow1n/0EBNtx7g0zfhdAwIsv9WLvyII
JsEa+467tahY3Kgk9KIv6PmyjjCo5mIK7bqPGvLJchgM+N8dkgXqu4jL7BNa7VycgijYviFXd4nw
9hytdtGUVOuTMFH+ayFKkjJ3lUJVCKnJFDzZUoRm75AdZf5qbBIslKJazCcQnd6+Yql5KuH+vC0w
PtnsJeKjXaPl0rqlHb4HI4543JXqp8/9xB5m6uyyY68PHb2KEtzqVc3eG1c6/LiENKHp1GuvgMwZ
+6MDvHMIMKAG7TN2pfqMKDE5laGzHljmx6cJPOOjZ/Iyc/Pa++64bctTOech4VWIMzh0FhZh1UoJ
t4dsSfIU8+PwJbKohg+MZH3QrVBU7Wksy9oe6si4yPpqDKikzsXpI7Xu8pMyVOKojhh3uSNCA6Wo
ghDsI5YvuLtEfKR6Lr1sTCb2EsRTyBHB28Ab3aUQ439gr2+7xyH0aCnMTMt7TpF5Um5EYfWtJQx1
OzYDA0O16AghCJmFp5zsrEvrJPV/PTX/Pkc49m6ALrtPlYnmQ1ym0bPR3vgYeKqjgTDYHZx2c31W
ECB1v8Dh0bmIrpgZlWovk0tSwjPvA4NoqzfLz54ErGuIRfoqGpCTD0kyrw9LM9s/1m9AaTJKbJ+a
IlhPLP6Z9TbViggywU5LUl5c27eOYMh1RVycophNDXRZUw1kplRQ2KCs2l5kSsr5jyX/5CP34zW6
zlMP23Ko3ZFEsDJOP6JcFO+L9EEO13QvzMOhMu8Ahi7FCUXk9hWi4Hx3dOB9LzcoiMVkHYvDSuJs
TcSKPkdLTWk7CooyUdmn2XR8ojZBxQs7cc6pLqOAeq2BhpxOkQbMOZqKvSvpXc8byKJTynY53cNh
ZUjdbXNyUdL4B6a26OGAASLtw4zTMR8ORY32wtzTDUBs+vjCyiZzGZ66u1nmTv1JzDIfnJsMZAnW
5HiJV2+kin2hqU7yv91aFZ+FxtRK9pnbXtMo6N8qkS+oIbn8uz11oOqeAUNvBSEFTSoOmK7dq219
dzpRCwz/wfIgzYGM4whTPULm4AbSdLi3qgIhpsb8zo0W/kKQ416SbSXBI1Bl+9mlfbJdJzZogCvD
lDj7AMHPUk/1e2LFGB3qzfThuZgdHWfkXywP4UaMdIbWNQoueYzVzgaYcnfDVOYvBZwQ9EOAfMlf
4CK5L5kjc7ZoOD9Myst1mHWwNdC4YrVeME44JJwLZ/0KTeg/sl/LTx6aoaeg1Ot/NgiGBtlfJA+F
SosTY+3iRzHkbrtbhMbf7XuFuRWrF54VIGES2O6hYq0WSKtirPyoTkoWwpTE8ZH7PiUgLsJ7xsFa
tEdchqyrR/yC06tLwsW4R0TqlO/YNXhyPOXoUNPbSc3dPEbhcpFzp57lwjRhicCUvJceO12PR8z/
AvM3PZRrmQjUT2EcX4mYSt59PA5Ih+PqJBAXXIIizl9DJ0leXNybpMlgEYnODuSrvQK8cU3DCjN+
vhBgYLa+/iCeqT0TODZIlo80vcdFsxXjXo7HXy0cT++7imItHoaZMTCHBUE/IBBYRi0cVS0Knvs4
IoPYnPClpjQ/cVem77ICZbBzqwazQL009jVXsvrl5CHn7X3c8DjlDc1/GvQNoeEqrfjFkbOenbrB
hDjqxPlJScU2IYrS7g/xatG+6RbUQauY6NYdZ7oibiK1gGivlEFJlfY5Pgk3FvDG0f7JKl8Ro4f9
oPH1eE03fcSqGZbn2jrG/ut7bV4SbqXtqbLbXW/UMZ4DQN892dyR648K+c2WDVIH+y3Gu3qYSGuo
q71tI7i7cuKMeoorXzX7kTnq46DCtvvAvBagDSdtuyuhyg8RquhmZvMzlE7EzFdE09+ha91fMp0S
eRwmtzVHGczejJIJXXP6amePwAwnh2D20g+BIrF3y9WxqGlykYXI8PuG9OeJ1V3o75DsuqgISocY
pWSbkfK0A0lvnl7yzGdK+adiylLvk5j+96hBVlYsiNL0RpE/nCNRdNuRWLftmVd5+2jzXL+pnFUO
h6JGQQMU5O4xkVtz9IY+OG1dIgMyu2r0Ubmz4m/s/OATq159q8vlfgpG84IKbeMBOehU1sl5GPSC
ZZM5lLmIkldtX0rdfI4FUNHd6iTqxReb+pCNRiCY2iSoL4m/sTwlRLH81sp1mnf4L9d0P1kiH/fT
1EbrDXeh2g1sWn81c10GB9V11XJG6L3qj81Lll/rkLSfundZTgMkQGjWYG6MJn+7Ogi1mSeNevmQ
m+LMXNyRha0/JskZrimy3z6f0+3Ecdr1r7C3cOUWGyDQ14D8Rf8A8YXD26Rj8lVJxi27vlBlwSnQ
DM+iRpfcRkP3y5J2enMwIu0rvLeHVBEHXEeoTrIZ2TlZdu4WnkvpIY3fmIXXdExx/WcZW3FkmEb4
V4VGLPGVc+sWZc4oysJLNHnhM8ov91c96fXGzzU8S18451Xa8IG9tohPnfQcsnE2JySZpUcx3qxq
OxNHPZw2Py/+lnMSfNSj7eQjO2lD5ore8h8VKvtX+CnVOVeK+Pk8nearN/s5hGrh6J70EBvgy5o1
K7mOpCcsp41AfTQZmfxHoEHwe6yd+eIznr2MUUyxXW5ldfTrrfpejoElhJUAJVUdcRj0v6CkK14j
TO6vUx7K8spIsw+upZ+EQCO6JTaHtCs93Kyqms8qWb0R3exWQ98i88o/KgFw7tQEa4+ySMGz3jeO
DLj8+36jtvcCmT7k0FF+dBE4mMwEVjP6E8ipl8of478MGtuZGzRJy8wRbr4e23ph9DxxmkHC1elJ
G2pen+y0p4KAyHtcAJTj47gBmCZSzQf1T68+smpxRl65JSpe12pR0F6jbtUHAkvhfNaFEozbE9G8
9NuyfOabKL6Vo4xKji3JIiJkn4kNz8OG/IKap4IxQdFnMjsELdO1Rpbly+rp+DWU3BdPwdAi7EIJ
J91/nHv5Jy66qIc2XyWPazWKFybsfAR+65ynog/gBrPARnmYB+IawgAcfkK8Tb6WMG4e8wZ1WUju
5ieiGrIabJpQoVoH96vnt7raTxSe7RGbJWNLd9a6O3PQOOjIIGrvoGUjip6VrJ8jmzSvDTYn3L5j
goChjAbkpLze3qEJfSIt8sHFnApm9AhvKUGIzNp/N9wDATJU5ghCrRojhGZ1nXC3dEGP/ZjVeX2n
ZyfmXcVoQVoB7Q6K//xlLVFUvKX+sitE5KCnlo5/DtO7biWJnPKhMXmPS69Z5l9SIdmDEr9uW3Fc
ZzEhWoe7dYEfja+HM3w7wg1w/i645v8IcPxMtcqJoQxt9kJaW6uwVlPvb78Tipxb6c4Os15ngCW9
NsF/hVj6sx2d5Y1zxex10LT5MV+d/BYKp2pY0UOZPM3ViKsFl0lXHUKYUUiVN4LKLYFE8WH19SyO
4+QyJrCoFDOTuM3HtOTzvp399J9bKfet6MP+R1NYeawqcgV/lMpbmVm1hOsdXFJ6X0FMIOhnSOn+
m4Joe2R07vdXfxXU3VG3KcNp2AT9GVNB3WY0OnbI0o3J2yujERyFIam1L/Eg6/mh2YhOfpDzKuWF
WkY9+6mDXK6D4Da+hN4AV6fgP0UvQZKkaARxc2KQhJrzpvoQxUgQAiwHyBMXpwTkEA51nHcEGYRd
uAe8H5LEpPBvnxRAHkJmR7C4+wiP8tFdl8T/iZ1jjA+NaIFPVFasw773HD/YQaGqsPmpUC1+xqgi
ephKt7UZE765kaRm3HM4gg2i16OmRv4vt8lYPjXYhPtLMMQ+VCHXSfp93PEgcuTV8kcajDMLGNC7
7/5Q4ZTuGodcNDXQdZWBg5+OyyTIorWu3mUtUXsSU+NR81YJeWf+RA4we8tVYpDGSrFPSPtjJu34
FbZdgMp5UO4NQc54IjFWlkhtG6a7WSRHfdK8/e/WTVzEDHx9MoLXbpqyWDkFT3Itfqc+6V04XcaY
3MhyeZO1j80WrMmJ3dLyZYUSP9x03r4lAEQNSt1RQJX2C7VkYkAAQ4VkTHetotE23xudaueWxJ0c
X8OgYOsJilpELOqi/ptTD9FrhFymu9YVxMe9tXN829YxoPFHITW8dmnixChsxeyc8nbAQ6sx8S0/
8zkX/a+gmEmktrOxGwcR4rV94JVVdxzroUawmOpE3006HpR2+BL6zwQzf8UrD9r4oM1SRZlhg8c2
M2TVkW15mv/HnIpxGQWL/hoUweLnnr/OnRfE+pH8MSWfNgx6oMNZM9BBy4Ub3p8775AAcWt+RvMY
fQm10ZylxqvPgJQncjHYoewCyAp37XJf2+qCsGotCLlp/etSEZ+ThZFgydGJiWzJWsWPTdQZmEbb
Es500yvZWbCOvBNC+UJ+46KJJ6Y8EVALvsmSEoWpxvKB8iC3Vxdt7CncVhM9FWpIWVOiKiQ5FcHc
sD4KUUbpxWPCOB8TOCXM1pl7fJS14Cm1xbr8M4Ow4jqvsEyvfKgB9mMPTx88M2fZ36XVAYq0sPW+
mQiJ1FX343i/lbee/F30Agy07gP3+3dqEQGIRR0Nmhv93vWtOKDZ2D6HtqYx2kpQTYi6lb9ezFhq
75KiRbggzd7QJiXMKfBq6/o3w3XnsKSDMHs8SiI4RUtfE9Lnl/DOxKARjqr4/inQy2MfzR+cJvXe
toiAzqSWvNVJHK5n0Yzwa1wXKypVZ7+bDS1CPozx/A2d05YclqYrncfJ8XRz8SLwSqFZvYNuPPeB
jezwY1N1zNtrSBvaMFKP3qOnJ++tDiJv3fe0D9TBBGdHSHRBq7lToAn4MeSmKuM6riXaNg+JqJsR
R9Z1iEmqr8cHSnEWZwZ03tZQ7kbNBwop++Uu0vL+oFj4zr2H4A4pG6PTm+kD13pnihtXu1AomEV/
Fk0ry2Pb+GP0bOmu6OxjdOhHMGJL+U6nitdniCn9znnBTIfcgbRd7S9iFfxw27MuGspbsRjMq9QR
VRod5lzSxd3aRUAROATTQCLj0XrdFKUnPBUpQXrxCvYidGqM2r8JtnEIi2l9ZjCKaef66kruCWwD
C8EcoP/7UsZMK9Vgr8HkBTOnfxGEywNsMpWQClx4gegukjdTf9ZhWYiXvl/j8jMqczIOMzvTgt6t
rVXUgQkVrvMkBJ31fgbPok5bjxML8FlVuyfruYj3cFP26U9B+Aw2N4QOtLx4YNxBH5wlnVGwlDOZ
whPmu+aog2VAglOZaX4fWcDU7HdrdkDfPL8ucuRvNa5ze+3l4NTwJcIwUNt+HWCruNkKDseRezFR
742nlKE0hoU+9BANbw4V3hMeixiVPU8NVf5mYDaUlAhgbthKM0vicQlCfcP/RkKg57Aso0Vghj2+
tNCAzMtaE100YttqCP2VpHkG8d4EbrDeZZYNeNSdGRiznR161x73rosD7FSAsaZINgzn7xCzTS1n
ycgauFGA5POhFv0onzk5FPU0q13Wga2qKw+aZUtCNMq62p0x+zne2EM30brBq5x2ihyya96YAfdX
Wao1/tsH8RR/eEnpFzca2bE9IEGXBQm7cRxkJSNs+zDmS8P16OakmfD+MV/+3jtVqw7JTCzOgWU/
h1tHEEx8GcbCq58YpPnmmKpJEwMmE5WjrMvT9O+EaKed9yiYwr4/k1nX+/uAqN0Uy4cJ73KgvpC0
9Xdnp46vkanb0ENd4zATZE0MI/PZlwY7Na1cU1U+dIsSuhACsjuRJqIppnRGP1L+mSp2Y/divZuB
Ydgkb0V4agxJz/ptrocCGmXqTn54QkrDLp5KSQXuSTKNQVm9ITHBz5qOPqlXsUXtkvWkbayZSgK1
PBhnlNVB5si34gvbC9Wf47Qw20lFvesfSFjEWjJig2Mc1StiS0/uVEb/N6fQnc7nyeUlgmowsg5u
CIzQf1nBkEF19BGeFjjKnXC6SIuW5FXr0rj/4E06zLZ5K4bfY+GwWPkXErvFBjjouoAlFsUyWY3g
AcserleMj4abCPAi9NHMMN9w/k4GKMg+Qa1fnxr0JdPRkRv5R1HFKJilHHO93VCA8nny8XaynBWT
NNc12SLnqZo3bM6I+Ov0JYXAwzUqhxpnWDYPuurfx7jq03/OHJXbWU6D29+asqVCDXPybtgYl1J8
VRHGPWJemWZ5DwU+OcEqNZzif3Mb43bkHMRkJxguz4Q7WyGW3diYenlc+6D75gqa5WzqvbT5XRlX
9QA1tiSsZ1T+DE/wmSOzIaP0gqKz098WX7W5gqvihBX2qtGBDjOyKIB61pZI6Pt+SA9ow5biE8aV
UJdAOsb5dd8RRJeZCzv+yfE4YK3VMHK+5068TU/zOMQO0u7ZK9YsaYbCPqStmXXHSJrM+uNSctZx
WyyVWe/NRCKOCUTFoQd2nUh7TOfCDfbN1GwOV6WV5iuJ5kL8hF0xhTcGURTPu9TlCnhvgshpTh3N
gwPwzRtmSDWRnSt0tyvKQ8ZCKSZztqguep9mYSbmDhHD/LZtJsQEbqK6Y2w9kq1guiGwuDLL6dUF
g2loPwfifYIr6VskA6GlmsZ0P6zbYC7odMT4iCI7TP7xT7zmRzfQvXpKYrZQqMS7jubM4GDWB2wV
PJG0PnlSXXRFwvqxZBaWHxEn1ljYexJU26WjS+BMdCKIItzDK12FfxeFW4xutnjqWF+lP3Djjlua
LUjh56uOC7+9zkgX8pMg4Md5MRH/co5d1yfetnLnrYLUPfYJNVYqURC83CN/xswGExyb/UQ+Mzgs
XfTtkVDjpn0fuqHz3zg/EFWc2LPb9g2+A1G721oqjvO5advtVjgJQu+kXUugaV4bd8t3nBJO/3eF
sVD8jbBe1Sigm55N1BDM+X7irBG3yVFjcGRQiamfFiyBV1IwYfqKMZ3F4bEWzKaeecj1+GHNcMe3
bDqYzNsipQpujaeVOlBisj/bwM/gpom8eGs/t7Jni7r11VbYq12IFz4GStTevyA2w9rtXJW84nrn
vGPH8hwXK6ABthQh3+RztbU5icnUrKPpLi0heeYYKeVO3YFx4Lh+QUxQSMyoYZac52nBcs/idNtk
9cAYRK64NHOSPp43S445CU4oTUr5H3wmu67P69Kb5j+E8zSFjKHKXmHfW6n7/RvJs5hk2oapVVaO
4zJlonYr6C5LHDkHomoWdlHCqz0HjlkbqLdANtBdTvq+nn8XdZ8MZ7lwk6LFMU0joGunU1f9jMjK
GYYDSbOoNXfoNIj/ONYuex5E/RhG/Mci9JbgiS6qbWBySoQbL+B3+biHGulWfUZ+QpwQ+ve4+MyF
2HR9GFS7Faz01zmiWF3XODHHOVj4osTbiddqXSQs01K47FgilHVkGrcfYeBtgEDt7P+RWk4/13IO
XluCjjRRLI66LeMQBfsQcy7Z6JNbpU9kk/kIdtuAgx1VBPlyJ5L2EnuYktan1caTvKgDsGK3H1lf
rPItFz6AUtJc6vavWhn7PaPlEvqnWLRIuX9GIHHkLcX0ebvU5hH0iAG/BwSD2vNKWloXhxUkgODJ
EO55nPJxwySsHESdZY1gzvXylb7SKR0mw14wvXRznp7zZGSHPqlRQr2z05NBF9bifVGg4Uan3ytd
F8WuIQn1LcDh8yxn1lasYsbq51RX0alc/ega+lEZ3L3aPoEJEPyiKOC35w4THkLxiu/DgnO3jKT7
RblJokMdeg8en0bmrkO4ZYab6Lj0LP2iLgyukxs2e8dWlr3OXPov3dquWKIcR+yIPXVTyBuYuX2K
h6fC4DkTvvUfU9T+LI6ZQV/6ZG3fXWPuQN0ufoP/6uxWC5gpY1QrRpruDYEfJ8T3js74EFd2+YyR
Ed/9XN0JjFCxH8YEi2+u56tz52AhZ5uGd5qmjuGZ40mWsmmX31pvdFJCxYc4Y+DYfFYVnCuyuQyO
7yLanlntFFRoE3ZyiUvszzzrRmUhz/j9tJTivyaw05aliVecxmhT05Ffj7iTyCjeirB8ShbwCW2x
oGwhqyz8QDCLLiPYIqqDdfEvUwRHA6B3fgMhxogRhPhEwQc5e+dMgYc9ZhwQW/YLEppcFROiyYk0
tqFqD0vYiHP1f20uY/WUwT9wgx2XgvvkG9pOsgnz+EUCmse+XOvpm4vVhQGJhW/k10YLErx4EIG6
tI+EobTVxUNNkiV+Dg9iqMk53YneETrDCmP3qbNtT8DPUUrEYE+wVcHN7xRSHC4VwaMxGuxhOSZu
hD6gwDqNoanekoJtG0wcLj3miWyFGXVXDXv5TJKTR6dukMOHcg3Q3TI0OeEdCn4yyqqP/lyZk5/Y
5MiWjGHhAqE4M7qCR40m45kMy+66pZJqvVojy3wSFau6CctrSnPXvjeg38ndIj0Jd+AYNg9qK+l2
x47USUnLCMOFbSGPdIvGi9xIAC62ZjkrJ2sQEiROZ4+5YG4EY0LMBzaFYffERNJ/0CJgS1FvY7J3
xJCQHiOI8kZN6F9Kv57Pq1tPks2FyC85Z89lUROeQ3jfFzkylWy6dnnAtTt9Ip7t3kscNB+JJUt4
VUyF6RkSrH7tHSqi6/KWJ1CnXJtrZF9pWj95K37IoxtF8ZtsIaXu/NAJzv3aO9c8NsFvciDHmuMl
iofgsom+co8+AoePPneab26t+g/RbfBczSQOzeyxGPUARZ2pWtlq5KsM5U0tyfe40RSZtiJYQ3n2
NjA6uS26mnvWN55306XEd4mc5TMBAy0OU1v7h66NSJW/GxySc6DSCXtzE9ZX7AO8hd7Sts/k4CIo
SrhkZMDjvmuNJ28TcpbyCMV63ps1WZZrgOIlo/ArsehNRj1BEso/Ox8xv4nD/kxj3B3JputZoKZi
FNmqup88z/VDmZO0lFVUG4fJSevHocljaNyqip4UlxPaTvac3BLspM5RgleDwajKvzGKtreFDv1T
YaO8stWeDoSeU9H5PdPBQqAmlnmzvqRDgm2/8sNsZkx7DP0qfgooUW8pED1AMA3Qg9KjcH6ZtcKr
lduxeu/jRL/EfA4Zt7Yojh5nzt8NLetwEJbeCt53/EX9BXSmE52778l3eeswdpzhCdPc7tporkAc
YIqruGd/ls0GWW+pyV/mAWbblsappqnG5FvuV61WVvlR+B/W+fxdDhO4WUPhwqRlhjt09tl6NNk2
/I+iM9tuU4mC6BexVgPdNLxqlmzZVmwnsV9YjnPDPDbQwNffrdc7JJbM0OdU1S4zzXtWISCtNdrW
C4OTZR5Q1bvBK/zgt370NobeoM7ADtbjqFfbPK/YXGDnRHJ+T+JaPCXEXBAo2ujmskM6i7m35wYh
ARaANaF7WGIhjwn75v8wYCr1QtxveGUDaRwIE90Y7SANLJZ7FMYT1IRcJrvYlAT0ob38B99tOqeB
ci68//P+rc8rmkCnTHQN9E2MuvtWQ2bV+DDpZClnGG8zAB7+1kl5JMMEFJfSk8bHt+WaP5OM3Pe7
IyIkGLOm5yaGlEBPUV0dRRelyzHxYrH+roZW5+wkZ/7/E1986e/Yn8nxbzKnHrJamaEDouzj9hGz
RzIk1yI7Dwte6b0jSYha9A4IaVz6kcnr5wGAETwRnIjFLRZoD/cJ340DvVHjwhgZiyTyH3jdWQCr
ma4wGsTLCFTec/CrGMzdZbYTsvWwIVdrRv/Mtomwv3NinAd2Zv4CxjXkh8OKgE5IPSrfOWQ541Sc
VoqxGx84gUU0MY6B/6LmeGxuTlRKcXB02IfnhhWXZIDkWXjhLThvZzXiAIk1MYJdl4RgV2bHzviX
x4TNtpOovqRix42pTAyxzx8oqp5XuK3jSJaW+e9efRqZD5lpBsWw8dXBybN2+DsxFG4pNO4g2QSB
8yU4asBeUCOf3mk4/BiMn3cmBg+RTQHdYcTEmSz6IHPAuqd4tuuFZX92S6p7YGTNxSA/2qHrOlrf
MxwNq3XoRUh7x2M56oQIsrynOAJD09DZw4g/MwdwK+/OwxkUbveQ0VVCMl3yNRyVRzr4XzVNhYN1
gO+fs2rHY/8UDabTn+xq7YFlBqbXSuso5VXSlsVPs5QYbiOLSrsbklodEjy+3TeZmnbgbU1p2Y+2
Z0n4iPgy1mwZZqPdXTU3ujkvAJAC6I4jII5yC4ReqTNbyP6NodRLCX0U9YUOryLFmy5c85LO9UDv
dwtzEUtVx/v/55BX2t+1C0mFb0WDzZcoICcOMeSlaGGDlsih3fReFp04gzgtJyi69tadsE3Gplh7
MaQMR7OPrMlXxOTd2n0xUwv0jDrqHNTQF9+9Dy+4NkJUX8lK2TLKGDuUTQqRqydHVf/QUw1Yasgh
CIJnNNEppSfqMI5EiB8dlq8x+kVRZjBJOoi5kVJzuY3zuHpoZ5nrW4z95j8MyDY/B0PVzSh2vKDv
8TjCF02SfFdGGj7cWrDGm0VwkirI/8sdYy+Ia0FwGiIBZ6fL/hNGhzyocp359QcVg2ToWH8pQD8B
PtWW3DaFJKgrqF48+DonFU9YrBrqUPgCk+9ulcocR0cbf9zZHGUWF+FSmZO/pDG9SF2jHPznjHSR
OI3QUs02INsgDlUlYwcbjDfNzMFEqLBmFXQvZC8ApSw9LhG56t+AW4mxB10frcUBRkq2fGYCIuCm
4NjebisKfklrUavFdaeb4b9VR53ZeFUtZ1J/FkMOu/MVw04KOC6afDBfAfnqe0NB39ffLYV58wO+
aE2+I0oG5byT9Yi8isOMnaK/LeLjem1Be3NB2AwPy4IFrLimdZrVOzEloAKOyTqY5ijuudq94F/D
JEhMGaFD47yfT1lfRdGwXSjr/kNWnGXexc54MuOdDbzKXJRTRXSsmVw0WmAMWAtZqdcyWcZleaDt
vmeLwrFrXL1dF7P5xpxiy3p+Sg1pLeqjOe12GgvPICUBHvbgEPWUixuYTacoIb2vy6/AmNa8+mNS
5vtAhYBWNpxegqxF95j68lwUg/xe+aZK/iohknmvutDpP+oe28EGBPHI4dpHxVw2vQ4XjEup9tv+
YGxbA8GdnAoWh1PJpX6m8sLy146eyt3rMLazcxOEmAP5zrIqD/Yi7ClWySTLdSYkOfS4oxcFv2cb
pgTKHhNcykO8owU6qf7Rwu56326UomPu6w7Dr5gAJfl3rERXVol/YfAF9e9pFjs3z7T4URvPFxaM
F1/Pa88yfN5LnK/jJo4LeVYFFqiNaO77qc7O4uD2LEhxx88VgmXZNpSJlvqBZ1ICGA9t6oJPHxdh
m0zfBarirsCL5O88Dkxkmmx+AYZrxaGPannwqTx5bLC1T18QXXgG7Y2fx/1BpaN1o8MspeElSipN
3RcfC1H/tk2VA9JoxDU75k7wd6XNo9ivqs8/NQXKx8muS3akMw040BiwyOAiXdDWyz4N7klVx3Wh
JITgsXI7Htpy6Ge2PfwC9kqOw7Unsl/yUGjqGxbY+OK1qnldsMbGTJP9/BSQHf09UH857xqvkZtp
TEjyItS29tl3elyyS0+dyC7EATue8VusD4XvEyrBi1umBMV4TbIiZkMwbaYqavJjJ/qef1Ssw7kv
0/y5iKik8YfZy17Y7gfNg2wg3e6ssNlNqSil0kaL5ep1eFIYopFNIR+u05blnxHPcKCA6iB94lgv
mIJ/tFT3EXYtwXSvePLonyrDHLYpwTxx9lO4GoC12Icc6gB9fqvjtN212st++e69gocWbCqy0gIl
DYLd5ACzL82xHHGx7WVGf9UumnHAY4GJym0WsmvZmNAk7aGWbjpeV0MhzJaom1mxKxRIUQSJZj4u
Z7foY4bZ8abTChwSpIOK52AXG+BEvprcIy8T+7U0ZA3I4ODSacspffeiRYCQG+gA46WLPvkw4eAi
CLpCJCimDJpxOUsAHKOfHmKz1ICnUuS2HBn8Z2AzERIuHpf/UkVi96HT0fSjSi30CK3W6c21gWbJ
4oz5UbVx2hwANOnmUOlBngywspnx2a3ks2GT8lIXWXfpJMDRp04P/YX2PO77lFP1UPXzWaxldLaD
Cc4qKNU3TcJQ5UzKelzKon1hOubXtc3iser3AcmObz0mEGdIY564VdI904rlAGZYul2yhdnu7BIL
IahJx0F0bXtMgqcOQlt6EP7C+a0C5CmPDs5W7DIxqOVdFaXqqEFo7EXGOZWX5tT9B5OT0ZYZPmDz
t8IhdLusfcjZy3M3t4PzEaXINq8UEckJwrJh4SGJtJHfSJGNeU97DA31cGwHndmdnQxS75C0nJqm
wgN2rLAQsC2IxnMzuqrYRRwHXvsoZ6vjd6BDuS9Hjpdt1XFy90T03FjAyy0KEhaCzA9ui5sT45vn
paajKRELtdrO+BI7AO/WwqkuyxT3eysnfEfjsNwqwo9bB5IHIY8JTuZSFuRauO06Js5S25075f1O
dRw80It1d1iUVz13XHNbnwXnjkq9rLj0pReDKjSJg8/fwbtJsw8yFlK5/z7yYAKiNGh5TEMHe1OW
TfB95i4Z2QD78Ia3LHoace7DIXd2gdNF2ArGuD2uyF8XB2sOZ++RAPABNwwG51Xn3L5Z0TTbikgi
0aUcRvwmFQN6sjcGajllGMTJW1tImLn2JJhZFITTIKx7KPyCPRnoSucvQfH0GJVB+ql6PLl0egj/
7I0GQ0xtdKM3HttEdix+/CnJFf2U4IqdbY9r6kLCrDmkaqT3RNZR/jEI139VnspWHAKoFD8h181n
00nXP9SoRUyGmUcxBFcHWACVpeVfZxyDly5enfJUEQEGyg3j7ehRFfBddeQGJaHHW72A+aMrHtGR
2i18Da0D475DoT13iLkvebH0L8Pgl/GPDFX0uR3RX7AzBMxSBYYjFvk1ZZjeZBK1rxn/mk3mYp81
omEAtHXlfwe2XuKvum7iR9QE7rK69imLasckIIzNius05LjWQDxjO30eq2bICb1jhXCWGcmQp0H+
lnaizk9jLIK9iybE4QeiH2LyzLoMc3QudAwP0GUAHohmYQSr5uyf7Q2QYydl178p/YSHKuEVZxeO
hAzTzl/EwcM38LqAzM03LNTEsTd9mPDYBA206QlafIfOShxM0H/RuZ15FrmbBfuk4bGxBfRVswXh
yHElYdz2AEOX+Gnm7PLTdiAi4W+plC8otgN2aTZcHuwUvx9KtbVBMf1g6E3Dqx6G5Fw1vf8Yev2c
XyKyFNGha9DuQV62pJOErLzuFzJJzgEVla4/z34/1weCQxU2XuTVMN9hW8WsQCJAXGOuj+6E82D8
wkdQPhi90FJC8yQotzVSegfDuZkOQZdp9gS5fMLrUdIgKDu2acncULc55PVX41eF3bA2X878a//J
b2o8s/wWHe+iWUC715a42pON3PTi+KY6OYNufzO71sPj0kXzcrbtpNhwt7xFSZNoqKzAS7uELTl8
h8twH1YramZI0FIwkp/NbAc2z6L4l5ma6aKdVf9vxaFKka7LBUvGkcIYcFTl5F1il2PFmwVizUFB
RkkT7Ks2hpTGDQzEeurwQmCdzE9l2Bcvjmxkcqyqe9rSupYYlUuyrns36bJmYkPrUoC7jIYA1f4l
NNU9QPgAEE0ME8ukoYEVFgKW1XKPh5vTiPCmoTuSYGv1BuRAwWGwGs0J/S4iUwMsZMdb2z5zeO37
32RGSJ5jUPPBJXF2Ck+rnJLLujgwJQ3r4qUVFS6hKP5dLiR+bvclsv1ND9tCGg2Vt4F16hUf+cL+
YsP4ur67OGq4otF4cS/GzGNPHrBesaPdk/hfHvjZqa+0Fx5kM0wPfEToC0wI/T8K6eN3b3UN++QO
x19eZp5E6HFhEmDCLNatLLxBHzWaSAzdO2sTchpYZxJiiPiLpvhuV0vt+sHDMUPDYSr3E6QJ0rMI
7iiep2QmMX2MFKTIHXwezHfhKqBNmFL6Ru66kSDEcfWy/o8XjO1twJMAIZsCllPIpYDyX2IyvRWh
GwArNzH8wGLcDfXi7mmWbPc8X/Ld4oV4dQecZPObmrBjUPsyHPHSRd2PsBZJ+kCja0rFAS+AnK1r
saxnq0B4gM0i8wu+v/IeTYVK5ZCNOTeUcBB40w1tFatFvYlY/wLNSg7QJcbnGKvdJWEx/u2AkPnd
p4AIeGlNMUHlEJdNRdboICZxf2ymsBwYOGSD4pM5h8AoE5zmXE570lI8dazj9RVlUStxEhAw5GOM
yEZ8vyPfXUNcYuHP5b5XfOgGeQFEIcVQQKnDmWqhmRdNSMsoOb7hiF9j+QIlbk99NwEV4DgL30be
c1ANpof/uBFrGPbglZ8YKz2fogxZ/ojwRf617qy4nli0bvqaYsC1mYYrjhbEXWPjdU8ioH1e2cGc
1eJNx25eYZ6iF7LgSzzEyz3fi/M6DIrMNEh775CHKP6sdoZmPw0B32vJJLAXpBN+i4R7898iWiM+
oRtS4jSsGL2ph+BUTi6Zfhc9dc+EjsKzcQVLpGIaaHam/EshdCWRwR0L8pH2Vbsd8HK/9sw0J9Ol
E9NMWudHWFfggaWC+0wIqHecU6ldzhWdIq9/cIjBDbu1YydOvDrgN6tMqDg+FStXGf+YdIuxfH1l
VD31U22usNSKR3xDBMzK2FVcd+Act1RqEU7rEqImOhyqC+Om3BMJCf+aUZFI7Y30t7hw6BKxRqCS
AtyISAEai4GTpMGbqpTf/sxbCq3YtmkLl9DvypPS1N/4VF6WPBdCgvKIxXXQ5xsN9/EAcxqAAGON
BZaFAFC+uf2g6Fiv+e0hxaMynCZfm5CqgRoK4Dj4aXSqWCU3+xI8C9YXjapOFnYKos7Fzk3ZMRg8
SCqIzapMjq3TCfeFnOk4XUfyJM9VWjD3hpYl/4vQBgc/JkmJqwFd7eg6Scayj9+8swmJr3bwP4Z5
m9N28pzM1vBHANCfCVT/mhHL3jhnYmaUMg2qB2zNmX0U41Jg0LOjlx+rdgjDQxMqxzxmbhu5j/0q
6P+qXe9OnqPx4aRY3vzCrJp/zlEBshL/G+ZY3kXte+8wRwne3Rk+Pnx55mhrJ4V84KojGVmWjwqF
lOxrO2NM9PKHYoyLj8yW+q8fyuBWJpHyrqtb2eyBeQAjI2/3udql7BJYvLJ7fqJewP8O/TJ7Nvw6
b1jYB0LeusxDNDFvXqZtMEo3PoN+8fybxovs731v6OEzsBMfoMwQYtgGFs8L4kWJLCSYyDoKTkbX
00B0qXbbgEAR57mPgdVN0XyI+QP/Kyv4NajmTpTsNeUPzAK9S5QxT4coPCwZJz5SL1hMfuoZu/ox
jDG87DUV7udlzMOjL9P2uRnBIfPVABfZ8dMMRIow551NbZd+a5d1/GWLtf0XhN3c7MolIMpcB5zQ
NroYl+ekwVSwncUKLoEioeRRB6ydnuZkpash9hscp7rpUZTDVLPIjmMs7Nc1TMqbo2kzuzqrj5NF
cdHqo2NTc/FWZ9k3ixtcSj+Mv8WM2YGncGD0g2qwrF1hXkGoXYTo9A77btlc0nIQz2VW9zsky/jW
NLN5K7AUm42KsXw9NJwvQohJq0SiK7D6Beu9B2IbVQ7037Wo2Jsl7LTt5zjyBZX3IGeMxV11wI1R
4e1zksf3duqyavYL7XInNdY5BbaeOEFdWjzqeGyIr7rg5JDm+JI51A3d8MNhopdbpv4wPC+5Wk+o
WgspuG6Sr4sc4+gZcwQTXdsQ871S5OysrPqBuVcTeQTqbdHCPRdn3cU6Qh5yx8NUtXXi0As+Snf2
87eefo8ZXRQgbU4cK/I4Hzd8XtRyV/oEuah6eSPNw4MBi4PnPbhjBIA6nuadyQzUzp7dCj+ubIJX
LP7ReMOdrxnS3ZTHQMgWD6UC/ll3i6RauwfyosUkmXEIB/Bb6Yt/gqOdfPerlt6PDSKSjTbDRMWD
tQl8nyZtcFQQyR8MT9owZkTMADD8deVkDjoshbo63YBLhSyUUWQExmpFxtqwIxKh2kCS8rBbRb7I
Np0elys3SrdXysAoKudoV3oR9vdMjONxddgobqpOQhGq/aiID7g11CVfOI9T3hk8VgQ7CFXQDn8j
t9viL3A5JATMndcy9gBKh3lXS84L5FRePIdQyQlgFIkB0AcEgZvNiK2fcj+3okL5Wuio9vaaHFQP
wLoeQD64i80eRyaI9Fj5AyvvfGL9RTG0D7jUbxzywPnQacq6G2E/icko/70jf/XVKX7QtK/q/NCO
PAQJQRsIa5117y8cwOK43Ud9YI9L/aRkX7RZ3KEcLi6lvcnGwqR7HP0EeyWgHYnOUc+L+hxnG7in
ZNAM3HidUDhSE/DeEHk9Ln+XsGhfewSuBXyUNZgJt3VZsLinza7Q/8qhbgAij5ySTjgbKOi+C994
Rbpglhj1Vd4fwtZn2i1UK+XOlGMVIq/r7iw5UaBIe62pqOXA0MWtL0m2hMJW0QND8DrxWcP1K2CU
fWzGrP8Vo0plL1CC9RPLobXY9VNPczGoe+HROdJlzn+V7XsXf47uL4iYPMnQBp3HUq9w3nFGExjV
OJzdfDj1FCjsgAk1sD8wsNP+kjXSe6faDu/XJCv9BaDgPrjZPE/yD0PBOaLkgrdtnGcO1AG3RhLT
R3aCL8MjxPPIMf/EU4vzC0wXj+YD3Cdcoh3rW72PhF1BdyoPjlTJYvmXX9SsVVgs0k6BRzjG4lSt
jwWbH7BeHS6qHR++IYcbR+xlqHahPqHn5iNy8aOgDuNopqRqAbBZ1hKtC6n2PBk+50Z1yRTBwSGS
+jzSGz3cHFfHmCSDIMM1avhPgsy9G18Gc+NWnm+wmNxLPlXli7L2zvcE4v7Nhj+84hUfdiUcT0qb
FSdL0G3Yu+8oLxP89rrxvhHJ7jpouhJZu7AXzj78NtJqQ6Tef2oVejmrk5malT8I/JikYrQ1ALmy
eParRhNa8eT8CYUkuiYF/sn9StyEBp1VLEcw3hxm5sqJJZCWtlP7ez3LT4OfnoWilBD7EnzAw4kb
TQOHa9OswpuEaaK6rMqaR1rhp7c+xD5MoiSx5REGji12Kq8qSkPmvP6xMi9vlU3Lpx7he95Ebqi2
McYQcBF40zSmweOAWYeikWz8j9ufVJRjPE5fLmlQgFVjGJ8h487haSxocTkR/Frf23Wy8zGopCN/
gKZFu0swrwKZjWC4bHBzBazjQzAKH8TLV25YkwTRzeRssbYM5u2vkB98BnYheMJVHCkuQZDGZGNT
hwWonI07bafQrB+Y6ocvhgQaFrphgQ4Xz3fssGKFmGBXO6wMgK9uWqzsCxAWxGEgYJbvK2TUO9kI
O3l88F2BOS53MZUirKR4xnlxqsPAA6q9tYnOcJ6JID/UYd1dZ5fX340I0+TRX1nKi6xkJZjG0crO
WN17/8FxA3hLkR96n/TfuaFLXrtuiSQ4qmoPqQa8/lTik85/R34TnDuF8ROC1Wg0BIbMtT+mwa3e
IdQGv8ooGffoOkVL7ykdPTsdwLFZgEtJ8cumzfwnrhrnNJvGS7erXZYfpaP0gNgMQlXdbbdbW/a9
90KwwC8PHEodPIGlhvAk04xOxiR22seSs8wVcgKaQeRL07EnxCJ5Dukx3uuYhVV5YAblyDWEtmqP
/cAwiSF/lWxrnUjcSne9p3MXv2zxUdlZnlyingDehdnBL2szho95PU9xEPiHGEciNqmKax2PLuzv
c1LP0clvouxFKbxHYLnc+q3Bkv0d+XG49fA+PWat6f+bVeG7eG0nGBuJEFdepBPyZRf9EkQt503a
YUfi6pL2OmFcvzRsLLcgRwwBzoaN8wtaDQlB16LJXaKU/eQbHZ4Z7iYP7kn1uayOOMQziUiO6DEF
ah71gChXXou8wTyEoZNDe9M+zomAW5pZ8j0dOw5vHwbRSuHcWP0tFutcRC0QOLpOKhxmPUfSyEkW
HyXGRq8Z4sRj27TFezZBFA/58qGcKW6IKYhFv6tgMem3nNZXwF02oG5lVlgZ7/kLjAPDoM81anR3
63DL45PVffkXNgJxiVTOLEN9oe8PygV1DFpd+2eN+ua2Zsv6J520fHcix9GPsBpr58raJONmQQ30
WXvUvt0rgcfm3WYy5OXEbuWORZvmB4R73RLo4aUIfV1TvsQGMDgsebc6u5JExpEXa5rwhM/HZ17F
tAOtSVQdwrJyqSdo3fyox3LMDxSliUc1FbwfHM5BIB25ohwQi1H9hxUxxNGI4AVGCHPfgaWDOa3U
IuWUS0KPIG9ZnrkxB3xjfnfucXvSNhYtsbePawxJoKt6XoXwzYjKJOXQBDsDaSNFl/HzbyFsSq3p
rB98fACcoyVdd+j3CX64fgh2TdURjuNi0IhlcUSoOwSUemnrSIOzAXZUE7glVMPBDS0NmcglKXUg
LTJvqY9he2kps3mlbTQlxdaSzrmV6cDRPF6W/EAZBnC+UYzeMxiG1Tu6fWXS8+oSzoCjFaRvLdto
0Dhu36VXzhrJlb7J8QSOlEMEj/tVbGQbRfULkvHaP8NXxHkFEc+Ej3Ov0ffqper8S4OqzrULehEL
l5N0y14OU9M9rMtSZfhxnJpsmx8RmI/RupZtEvgkqYcO8C15KpyFO7zDw734ZsIhGYnEq/91a1g/
Bby+Pv3chD9mR04n6VieS0WKkdkVND4h/jbI9BJj/1NOH0d7wCwTPg/KrX+uKi/svp06+8o+Uac/
IrIs9/7kOhPTR7K6FCTRQR+hPQRux2ZjGImsT5K9w78wSyr5KRk1/tlyIZba57P+0A1E9wQDSUgk
vdfIS7Dzbz7d1IpPbef1jXOyf39jsbEpaUAxqz7RcbO278EUN/3fklac7A8TRka8waxJcQnXntA5
whBvXo3et2KULUN5KMOE/ttOV+G/1qrop0pSABoo3bz2cVtwXaCymumNZSB35n4gBfGknMmNn7Ec
YkTcVGJBNF4oqvwVhKW8zY5bNKepK5ezL2sMEN7SvMpswlglZER80VjoUV0U3ytVs3655K0KP9sO
ANU3xXXzn5qG1QAxM6j7b6uoa3iK8Vn4Z1iGqsZZFjILGMKgbDlqPObtJ2Ndt/wlQtUUO2LJ3n+d
66nqRd8pHwItwMcPSecwFZe4hYiIhwyUG1/H4SXnyXtVdjEBHBDtfU3eFJz8yMdkots63PtxwFUO
tr3eCq2ti3PDpybZDxnAmjkiNAMEYz3nuKLm390og+4D3oaXc85ZkunTeJ21vJWz4BdeA2t+cKW4
/U8ggh3siDkahnA7swUkwN0ULzwjAMD0MMyxZbOy7wKKZoyOooeOc/gAAM0FiEXcbZSnqpir9Jzm
XvIPS7uudzypvRcOruMlalZ933tHw5+iq9rfFHARusiTpDuR8Bh+GEABxzbs268J6NNTh2/CvIYi
yXCvOF50DQZv7qgLzQRiM35IYFWcevI/7OKtGx/GHKMKQVo/rPljskXtUUdVDLYVyx+/Nb9S9i/F
uD7QYmrszbiLcvDaHzy5+StXDkwxu59YPnUpkxN9gMq79BJRBfPTKlBdrHAzsVPwpn8WMD4Klm85
6ArCJlpv+RrdDw57GhJLWnZ0K1GxieSqZ2dMdxqksD3kCT6V34QYckyAziSnm6h6rv6NR7KmfRwJ
Aba72iwwadSQGgrP9cTCrMEzRHkVZYTQugxBLBlOtfuisqnkQD6wEWx6xdiwZrRDkLE1vQLcalqv
OQt/rRXe13b+O9Qcxx/zNGQBPPV58jiTg/jKIrT2ZJ8g3eFREx4aqg/OdAY+EQNOM+Wa3pjTcUKZ
nsqVzMzzLfaBZ9stuSZxYoGKglITBfhqQsroX7NaVnBf8XUc/Q7pCQ2PBw8kt1jsrEfD5SnlpYtx
mSu6Gj7rog7oC+p1jWjYZOq/qcsrwQs1LhjbMJVyzdyhkF18I4TVlO9VBsVx33NKyw+LVyR72pCY
opO4XSiq6vOoBkFRxNW3uBeF/vKD1cXCICEUvo/kFopfIR4EZFE8s3F6gVnpvSL6UURMGBSXmNC0
TjY8uvZSxugSbps2x9rnYdsy01eP2s5ErDOcrjdaVrXZauuoF7bfcbYvXBi234OXjlwgkESD4cjR
hrwJxEWG3sk7xxxsvB2yE469cO5TZ+dHIzEF3EYEL1WmN4KU57Eu6/bMqdJZT6sXOs5bPYDxPoZj
mtDm7HRu8rj6Dog9alhk92As+/3rwNXTHQvKXjgHStazFM9mwyPX7/oT0BZ1BFnSYkbuBhwnTSBc
JBE36/6kc0+9UOfXFKcRtMi5LULp0w2ngFftKUK0MNDyhXCFz6QOuahezs1874src6/cRxi/WZ4R
6ji7voKYrsMRLaXyiFBuSjdu9r3fJI+IIvlrpVocIbkvq58RzUMpE06TfqFmJX+gegooJHbCmo2H
k98tLJItrkgfyBQN6hU1V+OqSvNZtEswnfKZab8I2H3Sdm0JMKFZkIEtNXSDSIH3+3nHnOWcnbmb
9z1nnWjj+2ihXFON1++xhU47Ml9QyMhZwF1iwXQX4yFGAvlqKJd3pyCsn1nEE/CnwY11ND2PBAID
JTK2KB7prJpdgSL4CVtz4xdrR8bBTGxU4mARZr967C25rvrFjXdhvtrwo+WBBLa1ZZfxClHQyX4E
GcuLV4RETgSRC579xKljSd9XnoPJ3ktSglEMTecKPRH6TDzRud6gpRdyuWDFB/wGZfS0kPltNx2l
vSPf+aQJztzvZCGg1R95GWZKbOhIcinr0j1MFowjs/0T8h0ujyxhV5BtrkuiDbd9bVBZB66G15XL
tjgP+BFIwQ2kZfHLBuF7WGb2Cz6K3/5yCFQQZqj5MRKWOpc60PoxZ0Pzj8kyxqXYmxI9nhJOWt+8
2D+x3c4fU0Zl5tPC75MXzCkeTonFIk4nNrmyL0IvyxOEXUUObMP6WrLgm6S8DbUDKlK5M2kjyV58
zxNL/cYx4/ygHBlnqDQS0i7Ykes8Qj5Jwbmikdu2+WpAdD2YujcHxi7SSlJU3mnC3/CWpqDxryH5
5h3oCEdAJ5OZ3OJxKZ/TrvdWMtjkh7eFa5H+0b6o/2i6pdnzAafXheH2DSN8QN0bkUe+Jlu0rMXn
AvS/0sXFqE47h6aN9XMwDRpRc0nwIGIv8IaflGk137SJWry9RNyx54kgfsj0Ak4F+cF79xHS6/Nc
rZZWUk8YqlCIjF8Tw8uPNNx9f7YZIlJE97vNuL8bDdnwi1OojJ4HLKP9K1Xv9F2F8CrXtzDqM/PR
gww91G0ElDZym0LuvJVz1fPKxncXuv3y2/PIdt7Fr38wDjEmie7eTxZgsYrHvv2U1cI5o61HQ9VP
mxePUJKD8ebPPhuThsMNyCsl8FTeC1YI1ibeue85aoyhQjfvGv5D2jiX/pNK4/m34xA8B2nVkUYa
piNQERVwNXT1eXI8KjtB0RcSFY6+0ycdTvht1q7Mr24IheYHJAwvxglGfzrvjLVKMLziYdmzcAg+
BEiLG3nNAthJE7FKWo3HvIjFekc9pYab42TjEVwBcz2454JKdGdGUp6K5MkOdTV/dXmIyW4OgkVD
uhnNUdIvOR2mEiTwdsSUT7MsFKWPLvBgrLYNiXFbqtDfsKuTz7wh9GvJ9IrxxKeKVdZh8QdAbXcF
6D0b0tuGKnsLjKPKeE7vOUmsr1JHBUXEVJgdfdL8+1rGhEpjdynImEBi4cEkjoLD9ntqiatTbDzJ
j2Eh/80gzK9pZq7fuQ7zHrOjk/0UNBO8kmxoX0jDfOFJtX+g2aenGdoMy/uivJRYZU4+MEFW8LLN
WR5bddZaA/rJ7hHmTSgG0W/hrdsH11D4uB+cgtKeqUrETcow+DIdD2ucP2l/Kv/n6DyWnEXSKPpE
RGAT2ErIl5XKb4iq+rvwJiFJzNPPYbYdM90qCTI/c++5Ve0Dvxjsd5thAkOiQdocDyoWR2F7LLbd
FeODTIFPyag4/Vsyt3jBpTr/gJk0oFt4scOOD/OKbSKnRjNJEtk0mvWt52N/wq7tnqhQKcVccEG4
0szsudSj953ndotBwNfhfWhqMV8SJxX+AaMttpXJmMRhzOj9UCjByfJx5Ty4Vk3zRaWwc1O09FtT
gt+FuYpyVM/LvY3knkoT4jOrdCRmOkwr1lZmskSu6WgRoSnK3ptUpm8lXT+HfB8+pG3Z39o2A5tF
PVO8D776yLrS4+sqEDT0BP7dW3HsfjaAXF5TZ8IB6as8O4qJnf7izv/aNCD2OVm857Lt8uIY8OLt
HG49tek823+UdYfsRmC6uxtMGvHdqMSAc4tk2Vk6fKt+qz6oP+ZdhzNmbzdJOP14XWWKvQFzZd/A
DMg3icxYjyL7RiVrIJLr+bUIMgl1fDSmOrQjQ5m3IHTHB3NtstCN8PymIxhKBMbhxa7y+GoySdhw
SZWRy9aL3QYJJue+dbITU/rd7Bbjvkp96iws5sRj5WkbnLWWA0gT91lPKQA4d27OpDonb7MWN6xW
xt6Gz3dvono+1rUVPPmYyQ9L2cz6ZBFLFHEWtfQLSKXryHIc+5zx+0AwYntgbVxndNnEDBZlhlvW
bzPH8BncHb8tm6aUHU+XBe8Ne8zl6CLTeHa5rI55GpvvyB+IrkD0zFLVB/shiMwqotFxA5fuUX0j
zexfwrxBCkQa6jtCTPtUk1O4KwdbO6jwQUMi8U5/2RSlu6xW3SYDk7kRPZ+rnmBZ5YOFbpqmKmoc
BwpW4Y8CAO/IONj2zOIRY8MQ6TQIrynLJlp6nSXIwgzBxp60q5ScHuhdCCoq84gma/ynp3b6dnKr
opxVX+gNp51djhNa1SoO34wgRq2WGM/L+pcigmxmojB4R1YCDLaLyhcsFkBwA+qlgx3QA6hOHwsi
drbg6uwLcgoa0cCfhnXnSSh5OTXZ2cdow0ddoOVWGTIO06bUAXu67TUTbRcw9cYiQeOJBRWwaOY+
+UTB1NkFwW5W0pGI0Lcn0Ac9OS+D6p/CZDnyXYe7Vi7IAX2D9R+W2m9i19dgUm2cp2w8Y6lmWtkK
lf8FVkrSobK5/Hq+1QW6cnFbZhKno0GM5J5APOixMskt7WfJhQaQ6yOh310LtoGsZlZClIeopJ7I
0Qg+jd67Tz2pL+ACEvscJhaHqgXC+sEckPErqE9b3PEQTFHV3FMslfceUfNoWpBa/MStxfftlTiQ
wiIQe5JCOgv6Bk+0YRn/5RI8mJ3NgBbxGeyZu2hWjkjBSun49RaAKBdx4Fe3ovELOJcFGbgB0+bP
wJfNZfIHLOiUwz9U7vVvVTWP5eqw5NWNff7PhB1tTMuwvsY1oa2XyUcAx3yj2Ig+xoGo9pDRrXQz
JmBdt7kXahODTcOlnrk/tWGVz1xY09mj0mo3I1iezdCR7XOUDvUzxS0kOcLVS03sznqFltxYb05i
AtBllss3GCqSJuFJlyYfc5HMLuSczWeUPait0xz3AqIQGaWlz/SA2nZDSR++SxLXNvPQ+EdkQAA4
8hKLbV7Kl77saTYJBOoRH3krMnUZs10jyE7cwN9b34hKl/9YToX1ziX070HqJbExNDAzIv0X2rx0
YHMRi/0DcUU5Gx6/VfAqVfpaxLH9QI5LfnVZm0dlPwWQx6n/p61EHeLvnJ5IzqishpSWNWlZz8Js
2LDh79bKIv2dYlvd6PU/29iJD30O9hhHPRUCK1IiCAi7YxE/ZhR+rbzoPg/IDmSLDRuAAd3XDGWH
XFuvrfXF7Gn55dD9YzocR33gjMCspqG9ZsIMoE6F2So8r1AA+fmKFh1AvuMOt188ZyRkx+va8kvm
VnpYUN+TUUfu6wa2WXOYIZk9JZ1ur3QpnCVCt/ofiR560w4LUgJdV4xaWs9Lt5wLPnE7AH52/SJS
tV/lClu6ynGrDWBBzSzjyKgM9B1TghXRLuh90LLWbDOEeSZEVkQdZq0IMXG/a3QmMTRUWFXNXHdb
MQ0kQuRNIBWJiS2lbIO6ikSuNhoAVnKczG/A5tA/OqOhtv0YYm0d39s0IdLXWUEdqJ1g3yQfesRX
CkUvxOSLUjmdJg3PnD274DjDU2EZL/bM2sZxdHFn+o79wYwm/dS+2Z5CFQp9sMriACFylR8V/D7Y
w+30Ka4Zhu19G/5iJ3HubEkbQxpDlK2/pvlNeSZPYN2MU8bisTkYivGgq31xK3Fl33zHS6NwjQSe
GeUePL+330vZmx8GuDbjUGZm/jNoF8kNt1b1W3j9eJ+hxgqBuxPTtbWZ969+cYp9EjgIGA6H7KFW
ory4Y9BtpQ4Y9cN9wNABfCdWgna5wS6UoY13Vx07pNJsaI9ZHmAUyFh1VX7iovSb/ksmhFG4Jc+5
ibG8oTpGUZWTdgmiEizVc6XYnIZFdcYkEG7aYOzfc2j0eFSmmdH6UiT9qy7mlyReawRy5+vDiJYb
IbDrRTNMoZ1QQXnCeJY8SVYOn3nsrKkblc9Ye9012FPK8YnHiZIL6PqBJQNTjcCsyNcx24cugPyZ
z4V8GeFTbItCO90WYYK16hTTl1Xr94blYa7OMUMPqqkkbQgEAvF6t4BRJ9q4738wYIeaZVZSc8CF
GUowz3dmejfbcHatmqbfRubsLgf+il9vzHiysirektUK6N/Cq/NFLul4qZjOOKSjewF4bjbheNF4
wBHcZpXBRBddCVzuX+gT0zvzE/MQlKEnCbrqnechaLr0VFiss/f94roYeTDC6Y2FTevPtlyuogkx
aTSkpvrH42vVh4qN/audZ2P9ZWpdPy7d0j75MB+eRmQn9HYytHD2B2OxYvpB2JxQs7mkSoUmsN4c
FucY9dDYsfIIuxPVlcbR7Zh2tNzgiFxz++g79UrRi6vxoifyib8G+jwfoVSPewPVknFbkN3O/2TG
K7D4PqRZpk3IRIYlBWy46Ly+ZHPAzcsPmOfVsz8OGgjH0hbnzPZTmHlN9jPbqcWtirba2wOk8con
PAD2uBvBib2TRketpTHA7VNR10e6QzTS+VD7j9YIei9QLrnHSbkEtzQpPIByGrHfzWT0m3FswLOh
mhgcPeyQPdS7WFlGeIcCxhZbVVbkr+aeuRslfTd6QfiF5OzO1Z7GNWVUh0TGCVsom54gQs3lOkSF
34R3S1rX5kHpyf2PvWlzLhyV0QES7EG2cGWPd7yFK/KYEII91JL+N0Ou+cgUhyyfKnRd9MKxgzYT
ogMLyABjkY50p5kAmbAKGOtg898OLkP1vRf4yyeaG09vfHcRr7ov5zpKzFrIx1FhHiWkrkONS/q7
8sAFel2Wr2Q4m04vjbC6StIKZzyo9w5gvPqFRZZBTDJzIyP8Mmlim4/URV2AxKBlmYKvgr6f/3lr
Yzv1JqOi5CLBqd/aPVMpiZI36ecTvQIfE3NUfoNmwjxqy67D4tOxD8XllbqFgCMFanWL36eOn52k
SJM8QlyVTpLSlgF0duRoMBKLCSlh39cQTQWWYfSR6SscxTx+i6tBh58jJnl11iNyfvwrjaERamto
dM3IbUROoX1AHaDGY8q7mlfseFJtAOdoYjO7t+PYMYFTw3WC5haQAVGciiTzJxKtlsVUZCzJbqqI
zFJZSQnHP8pRnQsLOzvlRkKOe08borM/tpGm+G8s4aCMgBay3G3Rc5RilNe0jCXJrlCzGByBw4P9
0u0ZLYMB5+JZrshCwtW/QhLmNcxNoz/KGHQQISpcJxuaMAvLXWuGUSUkqUgJOocNRlnmYumUMEBG
JN1/Fsm07qVKW9/T4cYg1SFfUIHhMHE3qvNkcRyqcVF7HbrVJ2EaZnUyCpIKLPxAQ2TnZpEf6abJ
ThTzuOQPcO5y/zBL3wlOE5y1GElnTc0JUMY+a2egR4HSw+LJo3u9geaB/Lgx3FapS6ViJjho85sa
xlaQTVd8TSiHay1ooW1u9uGhUJPvHauuDsd9YGQEFodToz9te4DPu6Fgmtw7upfx2OOORI5fdn53
61ZaR2OtUY1oXi0a51UJTPBinGGSR9XQb/F5JGpvwfL6arIBcYgL3pq7pvLsJz/15pWZpZA39YLk
lBPisGA+da0j0r1lj2V1x39SSCJFJYJcjgNBpKmh3jpj9p8RQOnxhYyi/lH42uWPIoYGUInjyEPd
Vw5Qu5CJjGVLGn4PeRkFbWmOnO1p80qxUA+/A8yfXwLqcEPZLMcD7GQY+O+RKHTvbZm2oG0Ztj/X
xqD+Qhd/yBHPK5LWEknpA3NEJ390pU3h4wTTjscu/cZd4fcng+nqRrRJ/phzHJQHPZZpsa+JvvsR
gpycKMODSMwFo8vkWMB1S7GBZnxO+MPVBWCYIKrKsDM3WorWnv+Yxw/XLpHNcAjnLviBGGfiqSZB
kTGjo6ihBXANM0oT0ZwaN2/+9cBFmCuZBtl0/TKaF5Mt2xd+0uk6T63xxmtL+hNqIRLOgiEf/FPv
xdbDSNfi7mtLF5dUwf6lOms56vnlia13ZcGGuGNggGUD2z8LDJmH9yUkNiNKsGXQKnICWZexXJo3
HDqCoT+NEqpqyyY92Z18i77NFg5NEglt3QNJCLlPhFOLcKQUtvyOCeG48zwRnwcPKzkX9ljAvbEa
7ISiZ28Z+bUhXpYEWwf/DlwgRIUmDXilwfLvyFPAKyUMyIGrQyfVjPBKUUWo27zirYKLPh6rYah+
jHJCnDYwm+WZzSYL+xCAoh83x6OKj96K/RcY5sWNX7RmJ9CV/ZnYD//D8ujhjgwBbTRIvUZ8nNXB
sO/q1jP2AT1wc1gchuwRzhS6T8d03WnfIYHT+FxNDH49nu/PbBnj9lJ60IHPiGDT5F/XpVW+M9So
kp0xSlmeYuCMGaRYQtiwWkzWDdA57G3Brm/N86RQGzABPvvdIBmIWLFVbMuSknAz8mWCCm3BjHPL
jeo5R791MSFuZgeLW/GbCEV6Zva34kpVAtBUl+snVoPJvKImrVtvvbzEFT8OIduLwKRycMp8Qltc
WZzbemlt/4DPBXIzJyXu4p6T9xknQfVhNR6Ztzy9GAoSDSMpIikMEhtXIvEQkoPopJMsS166mdHz
bgCfNWwZHzhPGeCwJpL8DS+Jhs4VTY6bbEHHWveGyky8KclS3DWqpvTqGbpWn51ndN0r49T6zlDL
mODfGtvsTNvn7iRODXVgssazxzqsnkCAwol0kePfMZEzz1bCqWGlsf62qqDESFMuzD4tPHRsg2b4
l+szl9Qnyb4Q9QzxZhYSSty9eVSPdvcKMEzM/+y4IhBkU1mM8L5zRyNToPR0xJGCUItN35kWmmlY
zOlVFTXfRjFbI+lHrphCaDwhk6RpasJ+N484+jcW1NNxWxqVng/maMRrDnkQOAdlMA6zJc/Oph2l
+gks9tt7UbbjnYUop/1umScXCBqSTp2YjhvJXUugqDg4OheCCqoEIjMyXLiWkxOgbuooubGW5lD5
BK4hgk3YusE6YSZr8VULnYzmkbWAyr7Y8A7y3hX4zY+27TbeNWfYbG7MbmiXY9n0ZIw5zVh7x9ns
8uDEbTEyEM9WqKlK6Idh0djsSx0TpPrWbFv/pcYWSd4UUKjkW+mhbs8Jt/8fQS3safixu5vRod6M
eighy4Ob1OYfyuTpcUhGoNJtBtkF44NlPs0SmkE0jVBjzl1j+3/oGNjSCdfMfLLfAeGcSRtZ/C8J
PTQaAiRQCooh1UNVZg9+52pzp7mJDfoizHAWst7tXKb+eQlCspAprZg35F0K1A/me1QRL8lhQESy
tc9N9p03B+DaqQSJQ/kw1r+Tjyh6ozuFhkR78Jx3FsnyfA/uACCxLqV67OCGUFFWmpI4k5n3wt8U
3ybPBAvHnR2aYOZiwpzyIGiG5wyp4Clf2PKvEDXzAft7etdI68OUrHojBb/xcRknuCtk4cmNB8Rl
JxtzwY5vOOcAyGDCQS1QutdBbL3jR1X58zyYHoAq5uBbm3OXNYhhP/rQhUycz5VgENYYTxYa9Luc
eWqxrRj07VsjJ5BwzX3oakRbu5Ix+Qm5RAppZKrCA7Ix9vpOmFcfS6Xxt1YOkVGHUU9GcdfNDkIl
bUEMUzLku9BxvFg7aGmyZc8VL2WBMnbBjtTk9n+FxBOVVhM3UtPUazUVfK6smAc+g3wA0cYu1WHT
2iJ1Kgt7k40NLLO6mr+EU3WAdxecKibmlLNrOy8Jo+5dXAUrtUpbZ5RTUBuaKvyAH/MP1pELhlWP
T+gNef/zYeElYG7rPU40UVewwRMHHhPVPaLH5E0Zyj0UAY9hMc4pORdVZsHQT2kDvNYp76EYoHWa
Q/Vf66niXLemYO1aINXchVlR3YV2XBz7MhdvTVByB7LIxnfUQQrejBLHOGrBIM033An+LvOQJQMe
isONVKENNA0D0SEdSKRGCY5vTi0dMeDF2Pj3mYXHGaQG4jWNWYZNCpQSx112XuxykwIzeMiKVDym
CN/uAouoIabT0It8RqZoLVv5M1BtDBF12/yiFwcMEpV46H43jFcdSl7+sO3k2IymGi4LBmXtoeQR
MPco1+OGb09yd8y9hMBTt8XU7ZQ9ZNOJda4ZR7qsFOBZKgt8MLwbN15r4hYZLRftXvvpYEa+K9vi
u5g1ewTPmDhyc8BbAAUqIgpfMpRR6G1aDZsMbbRIgXcQ+AaCAPXYCUivx5B6MhtX7i2L1y+i+ajm
j95s03prLX3QPU5GosY7Zi0YOwSOPZdnP0TZsEliLKmHxFg5l5wEUKtaBinOtrRHFAEMfUJklKYb
HtxWlyvDlpQfrpfEe4BOsa7RVPpfmOAogx3QzmsAECcIKYiI5sF+2DFpJHvW5wTdopeoAJWF5KDR
cw8cyU5tatLyGJqRZtdXaGT0LHz+eIvuc50jI1faZmklZ26jyhoYX0E8Q2GOYDqq7cS/QdNik8Z/
Pn+XdcNxNgdh++XErPm2cI9CbhA8vO21x2fLzzsRzbmb0O7i98KOjC0VvyzokMDvhz1yS/cGjSxk
NYdyI0Hnl7fZIS0oeXac2awoc5WGAcTcGGW9z33Ea04eM1TPVI+wGFPQQZFb2+58xBs06m1XT8o5
4FG1w4MD4ujUhABeEHakWjM6kTK/wx0h5UEV7Fh2Vt+SRhGKvgWTEhj9ozus+RgB6fNvldGi5FPY
Rq7SLWDLghREFpzrIJs5SVrTPBAjwySRJ4nM2YxEYufSka1oY+Wqu/QXVAcY5jqY4y8TjBlyEyUz
GeVhWbJ9cuLuxSSU8HeZewDa5Dpx3yPYbWjwfddaP5sO/LclUXh/qDpLHHUdFNyznPuMFEEC+Jx9
My/kBdGKuHRMNpUbryt5dHtAk2qJUMTSIiJPpgwk3VcvEdxuGz6fk4/TsQVs8Wfzw37VjH2D+3rO
jenCoYk9mlQ4F8MdDdYzrzd+Vn/qAnZWIXEvVARhZhBUI1Y+AMqF5xCtM/S5mL0Oz5NZnEYJDmur
+zn8NGLbsLd+vnqGULLWHmzTubNZNfTtJ/JSQG1UCOZ+oKUgCMdGjUC0dReqvYvGCcGnE8wNCoyh
D5g30c/sVOPCa7JLUFGbIShhaGhpp8WlZzjiMfhuvOzIxs0wT54tUPDpuK2AGmodBLupVTxC8EjE
sGXF1Tjsbar+6uVI5Ff36GgCy+Pw40xxEBXXeU17a1HjBxHrLE6c0rII0UnwOQr40+Th7vgemgIy
Tdy6J8QrTnJzA6R1j6zaewI2vMabPj3LaeQe2Kc9HIoysMMt4hHhsZdFjkX4VtB/p1wkfQQqwF9H
rgTtbVN0x7cpKwmGxMOnvEMijNHbUYR3zmsGnt98sWi5DAjRfhZiXuD5jBCilMXdgAwQHBKF8LkQ
Rvc7OWpFmVdTfaAQTG6Dj2Fk1zYWvnLINFNwZworCyqY1LqE0+Dpet6JqYE366MHZDmvVpUqFan4
gznMMo/KwQvOc2XHf5M35GRSlU72O6dWe1cRXs0oBcoLv/viljH5ocgpkQSFaIE6tqosWeCMfSLD
a3rGuDbMI6yuyNXSxDAgZfjZNzMDrZnUtuiUYinOVYI0C0NFO9/4Z/5ziPC23S0OSrp9yiDa3mKq
739YxE5GRKkivWgw0n54ZGxbpGzSVQ2E1Ro9uskeVdK9nQSV92HEmHhOc5Ez4HE7TcA7NMih2E5x
PtzpEYd/NCM7qXeMmFq5TXD6XdFE0P3mHYQ+I/Xct3L25kuHRr8HI9v6T5CaiaYhe0Oq00xtykHb
sWwBpYWsEOrkkB5JK+j/zKHJf4w+oxYee2SUJxuDsXX0uK1fZtCVf2CKYvlU2xhlN61dLQ8DRcxj
1+feQ520rCNiDlNgNmNjPCdz2xh3VS/L75Rk+P9clRAAJlvEsQwGWmIZyP90I/j9Akme7gmUDDsD
qpo2nZ9VPMjramT5g2Ch+A+ukfWLRr1+CpIZcVqO2e9g+yu11kwcEsRYWEGC68gawfuXrWCt0BcD
azSnoF5zLYtiFheo805wi8q3lM7ucykBnO+KWqBYaw2X1WbXgvi6wc6026hDbPjTmvTlBFGY7ZtF
6Ji/JRwj6/dd0LPMyTumQKvmLLziwyaty7PyBKs4flUoJBnaOszC2vQjf05T1qq4EVRbhd+xzDpm
KHCVFmempJN8QsmqZp+1QjwIo3dfYWRei2Z+AcT4VGb59GRMM+EN3WTdoS2D9dOlySN+2fmh45HK
QFtPxalEiHsStkZygVo5PfW6F3tumeKIGFveSPiZr2zzlx0dHjGVk298IWA0L4T0cj7bg9i1PZld
OeCpvRX083si1MtYuyO6hTzfOqnjXyasQ/ei7tE9F4FxroPJjMze+1x4UHaxp24SYE1UA95Dm0Cy
HUqemuUsk0f2sRITTein+gOjwjsL++C3xOr0bChIBdT32TFFSUnucxl+tQJUUmJpFmctw9tN3JQl
p+rQ7+fQFV8eUKV3I61XetVgV0+15Zv3zpjGW+RcX3FAOA24SL9FstpCgGAUIu+wO70s3PgbhTsA
upbRRZg1clINp+y3MaHLzfNgnAviUp6rHEKDWXbzE+JB0jE6g0ShIOgu6LCrS1EM+U/bJsA/8io/
dmQCPhp6WN4FL2VEG+vjEPKWL1r2+cT9ibUhBTv6PmU4F5nre//5rakuMJVW2GUX/+ZU8lESLN0l
lIG8s3EjYZjv6yMiruFtQCLGYreXj6H06a47aJGG6auXjqg4MBo4TkDrzPxd9U+e+uFWdZX9aiKa
3AaesE8wuJ2jq5XzFueJ+G/A43bobNKBkCBYT7bVF6+el8sPxwvo7+0G97HNErvtjPJGTpg8LNLE
0IBLemeARBGtzA9W1f5H+Eq9AyPBEK9kJHHRGi543KCM9rTjMu1FwnWI4SZgf3F74nmINzrMJeJY
ShW0YQ4ytEgXhXVfSp29wQQqEUtTOKIpGfaDJdTRE/V4D9IVpu8gGACQRcQgMWS6iLuP3QVjkxP0
gxnhSz4GrHimYEO5HD5xs4gKrvXsP4xucBtwltwX6SIFp3I/nmzTKL/R417xj7SfzoAPJ0wHZLLN
dCKfKX5rinBvMET79GiHLnNf2YcGQQQGU6a1+Of6Iw/QE27hj6zncrZKY/jDBohnlZ6xdKf+iTPu
06+X7L3w3DECTssoyoYBVROxCKW5Z7rOjOttyiDXpzXuH6p/72C7knMBwiBuVaf3nW1MetK1BCOl
AWlUO6sJyyPoYPlE9hhO0Gr0TwveoH1pqRNmOxPVSBvmEanfNG2q915nNCGf/BQjiQvGrcWa92kU
tAyIJ+o7guFIqXHR1ADxGzAT1UQ9H1s7dY8eKDbivSEVsmSuGdsk4/JbWemM9F/p/WJJbFTj8G4Z
Jqpx0mQF29gEMkI8DswpaQS43sZsvgmiwYnANZJ30cl4OxPZ91LolEDQxZP+DxSU8bFw2EJu6m7B
ooAnjok8OlH7J+l7LxLwnKyN16oc2n/itF9LWz2nrQdWoBd3EtgoUpuKhAz+HQWeMWluCWhV73la
6xu/idhwX/sHC9c7A2ZP/zNdM/zwR4SQ6QTtXkqvcndLgpg/gSIG9xfRTFQvifXizBITh2dj8rRr
Yk8Jwr5aeYMKO4chtyDk9PNXepD2ENjVFJVLCRsPoXl7EgnA8rJFreA2TGAFKgYJHPOx9EzWoX2z
fJoTOSBTjCCfZaF9YT2rdu5IKqFlI7jwoa2fZBx+jB5Qf0X3dM2SIPtj6Il+os3o/82iyfd+JvwI
hwFeD2rCmJlrq35sn6E1FS/5NkzmSfCRPqi/xkFq1FOoYg6wMIqSL4QIol3g90p5DlJ0N4UI6f2Y
fG+7OJTHZKz+35DiyaAnes8GU39g86N2Z2HVnDmN068yEfal6/R/pkadAB/tK3Mt5yJtorFHggH2
MdC5raVsDeGjTh5YYWEFddiZR6i18PWX5rw3laof8KqAnyg6Fil9il+0yUUtsUqzmgOvJ79Vnrv3
eaDjR8ubciSCRro1B+8NFGzyxgCGFTSKt0fDKLPPkdHC82R1OAkrGPESFuU9sQOPpBY4T6X2rUM3
T9mTY1j63S4R46rCUiuWdEW9Gm1wkUHeHcIQaC+FoIPfC6TEA8YSnL9i0FtmPM1L45qoYYtR7pow
trdwnfSeeZt4yngnqJZTYhCRbOOeW/z+r4iBgCHzGZ0r25kYI7m2jpLBYGSXKr4uZQCqISEdD51i
fK994oVpp0lHQujlfOMBw1YzTT1lojtwWuHOvEBZgXqDSmN6A6XWJJEI6Tg3nsmqTSWOezfPWXuP
e5FdvpXY0cLQ/cFIWusOymR/maZAnvFSyHe/o4EUli93TILnry5Jn4FEoqRNgifwuF+m67XoUBnW
bSobi45Ia/sag73YK2/uL47dcvtwDe6FGJyTNZfX1Ry8I8gKQn1hG+xO1HiYQ76Q0S8HuW3HhM4s
8Ppwo1GAPWbYKc8afcPN95T1qlQnoMabIA53MW5PtakFDfBF5J44Bn1tnijdreM0d5KcDNr7Ez2T
SdnR2J9iceJTgdP/LBdan5A1Q9TFQu8GBB0WMuWue56bSh3rbJrecezXx0DVQN34Yn0IgyxEb5Ns
l/uwY6VuTkZ66cLGecntgE8b9HnIWIkfeAVqDI9GVxjbwkhfpgzWIbEBgEEFvCR3O5oERGgNY3bC
sIXsNUhY6ruMIkGzuum37OMmssY4/tCmegAf5j3b2coxq/w4vji9SB/LZqheca0hgy2BmYYD+bOs
bIfmq84Z0rBtNH8Lm3CVWjVD1PmyhAjdkHNhDPGVSA82ilCPf4jddr8huhxGGldcPPA27iyrmg81
nBIaRSTSNbPHwYn6mRi3c96zp1qR+1EWZ04asT8iuhGpJgJGo5mRYce2m7GFrpadWarkEE8MQnly
8m2dW86M7pJbJZbUBc4imt801ergTcp/U5POfpEHo68A6RV5GMn/5tpCBsCZ0W0UccGHzHfe1Yi5
dRPO3jhGuM3LK2OSAl64Zxo3GyfK51BrjULCM+K9aLz4IRtFis6bNmFHuPFbqqQiMkO4T+ibII9x
ghdUfFNNSoCLFyMnYgNbDhuaj5gghRdaUrRwjkoi1InBvqs845BUlvUX5iOYjxW4ThJASm0eey8u
8e6YgGx5Q77cQReMZ4AWJHJn1aRIAyajh7VhOVC5jt0Vs8zyDEzNoLuffSZ7ZalPGeQhKrrZJ8uh
DSKSBWMUnMnw7TmVuW+ctr42mQgzbhAzjRLLYvGbBMQdNHFDedBlKVTmUJyIuQ4fZK66b8VVdDeW
vv+KBWuI5kSxFKDx9kh4cngQZLcU4YZhcrONmV5/Fy3p8ayipjuLYfIxw19yzVMyEiPHMevPnLXq
L67KdE8AJmu2wlRPfQuGwS7S7Le1HVRQxrCGZ8XuBble/rCEE6GVs+G+1Whfo0ZVwz4JLX+V/7XB
O4KO7pXVZHxynCp+m+Xw0DSLOqsciH9N6M1PQuO8w+nBsTH39iYFmrGCUixQOwEp0FZhqDPSyP4/
v9fDnv9f/GIEJu2w9IidG2Drn2Ese3ubXh93lz/fidiaTnXCvT1WrG0YQdrqIaMuagmPXWlcuvo3
zvXwUEPwu/c83GOIPaGqmxMWw7LKf9n4c7pnqbFydLX8HiZCZBnonSdgWRuQz8l/TLKKR9qA9nOe
NMk0Ulv166LtN8x0TC96sge3raLYDlt/eAyhHRerM7xmOOR679pAZ4cp3x+JWvDEuVuYbeqYe7Ye
quRqt1o+5FJpAPWTrDbkr43PIBT1nlfUJHjBCM5M1kN18Jk0IWb4v59N2kt/nYJEnxXIkf5MSuJw
JF+muu/ggG7ESJu1AYyroJCVtcG5myWfhTcQiIwRTWzKZCr32ZjQYTISfvP6rsZAm7OnhdJ6LUB3
HogcCyBDmeSPYgqZEJ/CPdLYLfCMbGzQc//PnsDJ4WhycJG24iejcqApRz9UpXF8RGUYTlfyTgZx
h4SoiEiViG9QNiwqfYhJDRj+NZes25ZApfedcDpiIYI1kCXIyYO27P4fEM7skZwsL/vSc8DjNtEn
8P6/9nbGR+oc9cE6pIhKvqxy6y6B2OUe12LCmPk9AGxKQOiUNJvREJS6Clk3Y6XRbZkpWM5xEnV7
mML/cXRmS44iWRD9IswIIAh4lYR25aLc6wWrzK5k3yFYvn4O89LdZmNTna0UwQ2/7sdF9x3zUv//
7sT7g0fQoUAdeCRHyBAshFyK02I0bYJa67O0Yj9D/SPzTZ0FLfvG55Ck0U/YwkLNmtCFiVc4v5Ec
WgQZJPErp45vbCRPDomVrjkpMvbuvp3UH7ClkOar2aZsCKTM0aZej29UzNjGroFwXD2bxgJaFdKk
Cwz5H/CUWtzSmvDEFgBQe1noynkZe7AQ5M3ii59Mzb+4bbt76JcZkdym/Uo4lc6kafUuoqj1hfqP
9OQT6r2yQu0Phss8lBQSI+bsGGXgWX1yzM22LQLfqdu7MNzl3Sgi9zJnhvQw5uEcxNxQ4M5DSnH5
lXTmHk58vOsnmZxtq8BfNk39HVeoefJRoj+zJrUCwnQZynbZyYc8NXqMnUxm7lNtG81nwqKSQwsJ
pQ6dmTjJUifHCevlVxdF87dr5ctT4/XZ41wvkjOBXguvMcWj6Fx6onVRfjjUqe760PkPvlVHLwVI
067ojL/GSPnNZOvkqGCJrab98qubLPT7taMiLGIX6UrG3xnGDzYBpXVxKXTcjNpOyOKTOIPXESmQ
ZuArnsIYx9QGbKR7irRrg/Mp0+cVwLXRMbVS7sg3OxU1eA1iVh2zppV7T+Sn+1fiyu2t5I5Hn2e2
r0dsvIN9BAtjHxa8DohGznyjgVL/XbrUgB2xoPanviZygd+0LDtGKUTGiKD55JUnk5cZeX8/jO3b
UGOJMhH/sXHm7rvm1uRvwKl9EIogTW2QNvkKw1o/kFcen5c46k8lr7aSNCylIY5LqtyGpYHDF6wD
S5fRC+hnWPZD4eaHxA/HNyAq/YXS6+Iu1v4RUBwOlleWu2wSAUmhqXXCvxsSdwfcZqyJKSmBuyxI
K1Mxw82buLVO+z2Vp/IPg9Q47cuhpysQP7K4uPi9xd4yWLfDN2CUblnkHYYaSjLvbOcTqTYlAJ3o
ESSoN1M64VjedR4nBUhjSiTqe5cMPwA0hIU1zI353PHiBW2V4OLxJ5cCjDVDsndwSX2UK+3+GcFZ
uAF4OOuM34wdEDJ0Ian9k9L0g4QR6ZVdI8pTXyi2f0lKWds3ocXxGQU8Evu4Gpt6O+I+mS523OHp
pbIuSp9w3lg0KHG/+bFdYdrbImeRcsPz31WAh+P0CyUSzxNlpPGyIe6DoVlkkyy2Rc2HgeDm5k86
aYlczGlhE1rLRniICONY8HmO8SVTMYRP2edy2C+TcdP5ipfBJYvBrOXNRg+Tyl4y3+lRs0RSsJvJ
dBrTyRPjYyj8NnoecSPdYShhkIgzgyg0fJYAciBDv7Lt8lhj7WBCyUuvw58nWtZ7PpikU2GIlZ+p
/OUfwQVyQ97Sj+dWL2I5w7KsXwExA4RrWVYDT6jWSSxVIvSegLyy+SVFxdvSiWENASnLDH7bciQ/
6XO7QvsqyTJeLIKuPAxJX1Bh5EV9ftRAwcDfT0DBSIDWYN8gtJuH0e0IqKRl9jliUmUsJDTnrp5k
OuF0VfuXJWn5rSSmtQDpg/u7hcRnIZ2xvcdByxVYFT47T+3EkD4aA7ZFMM2e+S/rDKpQyEqZlwQk
AHfNqgZOyX8kSZsumQV8vELK8zgOSj2Q1Kl57mtBkbJpKOMyC12EgeWKsti1oFHqSyF8daSSzWxO
Y5ZDwVNTIv6udFOmX91Wv7Yc1b5wqcLYpOwXXlm9dgtVNFAT9g0VauMlEabza+qBq0see/UNCITz
SEeL+og4zLnCooO+diGXpEBgPabWF1jZQRYVMBuftyvkTuML2Kl5gk+rEVqtovL2mC6FF6iCheoO
2QtHBj1Hh7HJxxcLvfXH6LM3aoLBt0Q+WipZdhINDuQUPf8FLXzGdIsnO8ysGVttM71AWvEuXGkY
PCKu5h+Y5ylwoB4VVQ3MfJjpwAfGuckt+4ObIwKDLowDk7b/nrTT72ynyZ7uFC577oC27hT+scFm
zyhBzAH1u4+f8V1QvYoDIf5nD/g6eBgAV7vfM8f1B1CnsyRGupmo2q7s8YlGh20pSYgDh3siJHn3
1riizxBJ7vbD7STexWls6TSHixsU+Kx2YnCJ7cE8pG4xsvY4qAi5unV6tLouxxLiDQeLUkSwlG7z
QKZFPdU9Evw2pJULdME87smZfGJwHG/o1uYljWp1MqUnPp2+D89w8mi48gy/+lrqxr9levVKhc5r
PmBsH0w/+W/mYn8wyViTqwU1UmGwyX0W0o7eWJl39SZrugmIg9u8Ml3IoSTY8DTErw0LM7lxevyh
MBDvyMviHUHQu6HXVT9RKPSTV61DSngDOwTAEgeHd1G5qB+ZALx2HaWWY7869TOm0skS3nMM/RVM
FNyEQiisK21dEKtfHGgVObArINEfhdf++uzV94Btwj8zGKV/IV3c3Iy18ySBGu6zsJ42tmcc2YYh
exceL2yTcM51cAWRM7fjxZOU1VtkyOeBEfMkYKvsW3oiH4A6ZKxTOaLYcx2jjFRJ54fGvrTiepMi
WLe7Caj8rdSyuHCZRYPz7uwIE7wVjXuBEhwSho3NmLlwfBFLPjsbr4VfnI8UmZacOAGKMjsHnHoH
DCZcF9ldoXcMOBJn+dWSitj0g/3usVsKWOsUG+Lrj6r2wwdjsm4pobnNQOZ6DyiJj6rL+928KL2f
J7/eoQSXwWLAER1kV3+D8Ov32Fn7fec4H/FMHJJS9i1zPGBJ8MVMsCwWfFN5V7yl7llq7MetoEKr
DfHb6ZbUs6X91zyCGUeNMEQY93sh/gjUUZf2RWGkPpVx7H6wEr/IBaO4aJOEhmSJpjqIr3nW/1lN
dutgIHSNtmwkVLO52GGRHmzlnnCrOjvXkxWaThgfsSbnQdTGqIiVnPdV31pPSP7eRSbzBageWnM4
vgLUcZiFlkDHznzBZ/knFoMidtMCx8atvMfz9BcIJAu2iD5JbJzgIij5Wu2FEcHQxYrGp8FES8mp
fOeUMM+0ceDqmWq1aydHkLGzZ6fZqLhsvgSe4/3YVNCBmxHX8IWaTuVuteLdwJMBlFWIzeRh4WXB
Iw8wkaznZvU2ML4yzs65E3Qa8MS4cvI4nnBRt5X70OD9xI8u4p1JHy6yGj3lTKs7QQoaN7zVHwmL
YU0bhd7EOv9X2Hx9em8x7i1T4Nkz2+4IzGXctl5SXUO7f/PZPb5ErY3UlGJx1PSOdqF9qJU9fQtT
cp1wvKtCAeMOBjIIxEW7h7kGVIuw3hHqUfbQQY051L3xrYEXb6jV6jEJk7XwXLejKYOj6KiSVn1T
L4hLJMvHiip6Yq+mZv+U+0I/YCC7EVimZ1yabHG8uawC25nDU64MbrtMzsk5LgfkDQABh1GZghUG
IYaCEgDIkWlDfy1NBQ45W6qzU0HdoeF+kerue4xpuYSnocTAZRw75ga2V0+AVCQPDcShPWCpZtf4
dfIWC+MbWPswnr3EAJ1JOvoXu7EJTgZu9QHPf4VvOqHk2ygnuV9aymsRTsfpxFzNe7Cyhws0G+OY
qqF+oosl/eJCjz8qaRw+S/S2pJ6rJ6og1NWy9d6ff5wqcdCIWvKxK2AMEMVC9rAipui6lnvSPrpF
ag7Zk5fbcuN7lnHndYNxZfzbYLxJDxMC4Zdj9+5/evDwzohonrc6jTrrxPqXa33yNXRO+OjyVrqg
K+4xE3g3Ug5XaSu6VtPSiYYdO4OPUmPE5w0LnqrnmpDQ+VNMOTbsaiBCynefJdl/SadwlPtNtuMf
/LMZL/V8EUsZfSQGvdVeaKktAp1HL5D7d7bnf82o9XMTU2PuACNBMsi/TS/E9xEvV48Gg8emxutl
RsW1KZqWraiVYV7OzKCgrme74PzIN1J69X4eB++NtTBpjnzgSjnQYHJIrZa3UqP8q7cu2YcE9ZF2
JaAcUWSKSz21vABrWbyyX6Fzlsd6cswKbkecvXG94kBi40aUjePfqZADUsmOCeyoW6hHdviP0To2
gofLb9kyNGe77K09pvzqhWrukKJrapl2lkl5uxsRsCwY1/7gp6KtfOjfWgNTXFF6Lt1+FbykWjFL
mWyZG3+ljbB9vk9Cn81h+vCaaO/3WKxKwjXLZE9w18uaLbRV/BfZc13T7WFAXFGMhKjYtz5J1Xu2
UNwyzemjKV1eWU0rz+UY7vM2++6MHMQNlH8flKA788skZUawKfqvM5bhQqIH7tLIeQ3XRT84vm8j
0yftYY779WfookfXiteXn2vLq+FF3SESSffKq3QOzLECBOIUff6pXNf9MSeR/uAvg6gSJ1VAR131
G6rwKUkIwwTD0H929vKo3RRxYWKLte0pBogXt7u7Vn0Yerglqv2O8CJvWVWlBKYm8zjKUl9Zjq0F
0ivQJWNdM8Y6kFgZt7xCvpngziBJp1O1cNA4xLJPVjuTGZn6KNl0LSVsg66LAAm2PMjB9MiRDeu+
o35jC/TitllIIiTqLplZZm/dwh5mUJoCT1RSzeawyt4qm3NVGRFRV8i/x8HzD+DY/6F1L6CsuyCH
OXZJMvyVCXDvE4+Jc6uM+DDNpL9GuwzTXYcIvmtLC6J1MowGa2D2GrJ+a/HibNibg1URDL2TWQDp
lPT2ZM7apZ4v8oGE3WhybYYKHXZffq2PYDgKtitFBWrGf8pS4lgqxIFBmIdeLjUnJ5rz0gvjV3SY
ME1cdfmJlQcb9vBqUFXmQhepSR1hUUBFX2CbHCJVeQzeZadpaoMwakDcOwwjdsNyzI5m14h9o5zi
WZMXDKpk1QrTggaoLmcYLtzHyEmPggAf0dKp+4t/vznYjjHvaftj+LYUrL5hqG96ie8edBpGEojO
BTznepXBLSGrbzLKyU+XdS88QILWznx6LR0M72xZ5Q/XdBoabGLV96zO25tFFpGWUaRjyxv+tFIS
dtlokdzj0cJF7frRqm4yRGUAN6FrI9S4SX31e/2Ih/C5FpieZ1oLNzBLvn1dVhcwNFXQzzHTol5b
xzMWx5fWqJtT7yb+bopIIKqSuS2Jvuei5eXoTM4eo8ZrLMrHum55lSKNTkA4InUcGYfuA9tMckIT
LmT2UPmYeIdOK+OFuOMq3rKntjDors++eLdXPF3qM+Zg0cyPhoyfF9Y7OHGyahfhnX42wv4pz6Ds
MlSYAVqNGdRek/5n4iPgmOHB7aWfHSYErIATpIXYhEUpoOZS0kBvDM/JMGhqfkhtbDD9phFOorW0
L3GTz1qSWaHCay31bi7RzCoTDMBe83PWtaP2BEq46UVgeLkAA9/etYlTHts0huAUwphxvd+wi68O
XmrIp+xnMu8v1wH3tEAfOVijLW+Ko/1gpCSAJ74XZcjLEYKJCPDscqVFLO3HfR1646sno2qXSC99
pfvg3LDNudmqsf+Rq2FVN6Thp01Ud0XtwYCrBy9gp/YeeeZAypZLkUf2Zp5w61QLiro/ziPrL9zA
O3MdOnZGyNRKMJ8q7ciPziCIH3zDGVHZYcFkNlUJ54Vc9C2Hn39WC+hEvrm1+uMXqru3hv1QQzNg
xYU0f8Lxjz8x9vvkEnsQ+S0Gjg2e9vRxydibDAOtAilPx1vYFsl2qkX3ubCiQ/6ggBsqTXJOhihy
T4XEpVqhhzDLo4mBjwbUB7uH66aVx/aBZFW+41mrDoAOWhItcP0cqubAMyvMysydNCYBIeVDmSbj
EYYdn4zMjU+mUGD4RMe22CQfVmokm1irONd4IkmXzLwaL5aaihdnivo33cjmocoic9/Fy/gqaANA
v0MuOncuOoUs5kuuKdSprILZkH7gXyDWPuPkuGaqFMVOO2yBALCKKBnyPT1L9UNTd/Z+6MTfzC/P
0uvHH80d7kIAUHD2En6Z2HbZ3W/MB50fssJx8RU2DVyAJF3C/kC7w8h2NQyfsG8Pl0hHbnrPEWuc
/ShRg06u6Dj2a67MBDxRITZx3XWC1Uyl3hvSE4FDXfSTShCkjaXH6Y3hsXR4B2Tds1LejxiSGK2q
tQ85PK1gcmc8yZnlS7jM7hQ4XL32C4PEofJ4bopBQVCaCBFFdP/gX2/WfZ05AcMhdYth3cmW/3Sf
NH/nQv03l517yHWbBey/4wwfYcGzjNp2XEDHPKeyMP54dRVSIbXm17EPEzH1LPp4oR03XEzzYQNc
9j/YveQrLd42K11tm9HAeeDi1G+bnjIZfnhoGPF6r+cuX527KqrJ1hMsdyI62rBQ99Z28dOTLBPM
ck2rscTOzZUjExYBbnGs2OYwf3SDVQEYIkXFYUnNZf462Kwqz2ocU2wbbcnXFLoVZsU+ZieIwEA/
TMInssew46oD5IDulJdYhLYuBrIDzrWWtWZStO+0whDthSnjyHMB+aAaHxT2LHa+xqDjdR7DOKGJ
vFYJRjxzuC7YlwGvuEoGSxF+MW0vd4cctbkhpG4dkaj0aQCv8EpoWQEXwRT43igNpx8rYnE39Tge
stjHctnzfzfNLvqFPzkEPlWYZyLxf0hulMcFA/tqpqMRtlh72Y0ZmugegkpTBraqnDvTe3/JJshj
mK8Q8HwtosfQbd0g8fleYnXHoFGPaLVW+klPTHeONQt8Lrgt2FLFOoyQ/XA24Y2yTEeHZPHPeoFN
eYwNkTo+2jJYYX+TISMra8eetQE1RV0W3Y0eKRbENRSTDZpDdmDxYKdBLjBuYOaPxZuV6fd0LpEh
5xnGDbF/G9OebH67uADzCaQU1d0KRjU/ZvTsboYYmxHPz24qB+8Br417a3HqAjEG0tg4LH5nSacS
74P/EnsQ+7CYYzZg43tk2aBc4cxBkuEOd2qWZcACUmchqpxW45lu+mWTLDpfaT9CXAYzVreOQfhI
NMSmmwcyKbh6qnQaAGCY18bzJBJyWiyDgpxi9sWuFlSEo9mwBSj9OD72XkPaOoHw7eSdv2vRYbCZ
cvL+YbrCzB72zlsYWx98qqsCjjd3ExnpdQnV8lE68AurbsTS1lrUaS5J+SQyUweenvFTp82dHlKW
9iFY57XxQvxG6B+wANd1DvqeIBgPiYJ/ybpgQDTnTQXUEyaL4vTl2zO3O6/FwlObFZNSSl8ZjW8+
7XxNeaGFZKCUMvRYLHVZkK6TaAitkGqMyUNpwWa/Ixm7qeyUKdIfaY2CFP5Yp+p3Xrx/PUF+AjWQ
SXqDziscSjluy97BBLpQzx70UlncnSTeT/iEsDiTtNpbXrk6Z5aSP3CRb2TQqHF3lZt88SJ5JuRJ
v4IgxA6snIGfUq+FPQbt0+F9hglCYmHupwfev83zRDJzPhE5t4lS8bcZj8HMqYEG2FMZ4zylljj3
OF+PiKrFMU17KkIsSvrY4Pk79gMVa06BVdeK0suEPePu+dMuhit8UKbN+js3v5fIOOimpcUyh7LY
jDn6Vmz5z/NIr4KaKB3J5/rk1XRRYQIzPiPKfEE+tmbI0+QukAMb8afshrje0y4KNmSEFFq6sj8w
hLbnYsHqRTVm/ei1s3Vsk3GlOFAW51uaGIHts+NJ0wvbKf8p9Y37aFvVzoGCiz/WQMPNR2uiAKjB
5t6OHfiYnkZNb8Wtzn9qetdA7lNgf+kLaCtrJML7U9lazsGUzktxMWGevyik2uqMWQC9QrfdSRfV
CMy09cIH3fPYPrLQrfJgqjJID/FcDONeugux2B17v7IjdlNYl6ldD+9GNy9TNt1Ty5Q7q9HfhIqm
ejtr3JboQ0x+9UIPJNBzQrFtBHMHj1SEkU2CHthN3AyPReLzC5xM+d/U+/U5RKfD1oj013r5m2GQ
PIxmdHQTO1gMOn3TEniPiORObLSnKUKbzDH3ZGaG3cLMYROFxIFRa1qRX7yFflc55+M1c3Kob0JF
zTavvYK3bTqa1hazAmXc82i9c6xX/5gClo+ay+UUtIuaXtBa9YuzQB9PiWEfBYrkOTfM95WQHVAv
0QWRafmv2J97oj7xiDnc7jtWlGZ9ds3GOzFMgLzIJhVgN0ewsyhpeYKoMOdkkpuUPHQUXiVvpezR
sLUYL+yA5zNkFRfrllf3R2wWo8+qAwNTyj31qPQY3oRYoEr3Kvuci9z9W1MmdHeW3H6n2ZWtQFNo
b2OBhuYp0lQHbVlWRWREQnqwCyQBH8ABsMnaad9S/uCPJq/q/aCdALWCtsSFoO6eH9FiLNOSEDSn
eLicXRUm9wQY2230gJihiUHSAhGZTvtkngisFKPMtrPS3X9exVa+Uw3yEyfV3nO5ZFd8d40imeMA
3ATg94Y82hGEXcN3kCsevbU4mqmVTZMd8Cis0Ik370xiIsek8NVDtWRf0MWjYCFOTDRONefYbR+K
bnmtQFVZmpURUCbqaYyl/ddHqIe+qvBiuyO0b9dR7BeL3Ni4btGAhIjlsP67XsMyyX8KrCCB3wwN
PqzEXwixGtl+aEPnaMJ3xrOZVx+Lmx6cpHhy4+Q3czkECOCTxu5TwgmsIXh/1WOz1mJIRUV4YqTb
KIaZlA5gdyN4oEHZIaAR8OuKd927Gbsy8NvosBywLV6mvcG1/2RqO7stmrR9h/qMcsOiqA79Y4eF
7JhxS1Ak3OaXgbb3J2qTK740Myrw0Oh94vfygnzD1VkVw6EizXyNAAz9S2AKABMG+oSc7HP9yK3q
Uc2zf2QrbeHAIoS+TI3ad8r7pyj8vlACxMgBYf3AkQOhVaZ8CDzGezUxI+BoXUiBudVnzSbBo4Z0
oX6m13Ir20EcK896E/6UV2Ra8uZrwp5DfheSVLzPE2U94yx/psTBPncrLiG0vAevNuQDHkG2mSyW
6akVGdD6OHyO2VLuKLa01A4nfU8TyGD7ASzI+a0ZevEduZiALY981JBW4rEeBPNNA9XZPJZ+6+5k
WxWPhZ9OO5tk0x2gofT3M/9zuelsW8PJxuR0YclZv9tSNe1e63h8yXRuPSxpyNfVTtIjycj8zCzI
hsS1CIgDr1z36gy3rI7odx4NPAluk/f6PipZ/+3byPlijunPWTQbh1qL9OLHfe+idxjOAciW+EHE
j/+Zs8Dwjkiez115U1N+Gx39WLFIIkrvExkf8yS/L+WQ7enzWLtWCD1t/dG1YfEalFdTVnUquPHy
F6cEO02TNFsFijmq5l+SgAOyWo51hFheeMTl2RKWyDmbpSyBxI7i3jYTfwjPLO3t+adIu2Y/cltJ
t6ZJ1710VLgfp5IaMRo8YHP4NBuy+TzFDSxQ1KtqmWEZsZA+lpOIQiIdvW2cDE5zMmBVM947qzEm
NBgRXpumtIZj2vO7eFkAF4HlzFxuxg7AaQp7KM3UsDZ2dI/iUAkVG3cHmsxBAo88iC7EtrtIzoVm
hF8mKSVDFdckQ2kNdsVPzNbyEUACZd81H8VvrJb8NOSjMtjtcNyVJv0gwUgS7tHDRXaBVuXv+Qbm
T3Mh/9Ok/oJQwEKOJRhDUgXtZuRpS0fC07OraVQHP5H/8yVhMjIjrOF7NKTftI4QxHuRj4dOGkdL
FjnxvfLZ5m6BE55IA4IOhQ1RHeN5ARXGSkCwBBGuYR3suuFDITn1AmqdzC6dQaij9QSKisXmHsse
II2pxOHtane6LeR10YIaGSLgIvlhSkQxtT0fUlbpVseoYn2Ab9r2l1fZd7EbtK3q/ujaLHK6Goo5
2YUTJtgtiTgeOswRg34HpoTZxqkG86po0T77aWb4L7SxuYESDTjWEnxKQF+09SsIAz+7ThTqzYR1
aacxFnzGHcy9TRY79q0J557mNUzf+9RPlvCAw71s0YAKvXYOsqXPph79ZLK6PnnhAjjZAVhM5Oyy
8YpdZ0zpp4ytbG9zi3D/cB8fh5Oh6zHdO2ZHFSk8LRxqLqf2xZqT5rlqwVNBPw7VH/j3qniKETCd
l0467JWAPFTxs+ZlUAV+6NflI7BtybWPHumhPmvCn9Ney9SQq4gWX7uEKsd6TFL7hb0m0RbbjLxu
AwmFDsIt95Bon4QElpFpKJJGGLMoiK6X/EpO1KbMujQ8ZvxJznpEzKDgl00VAsapcFSG4oErEntv
paFoJXQye7WjiWTn3ME2ql6m9jK7lshfJtAtxqFP1GiGG6GbCj0ElxY9WcvftqCd7uIAL/pLRNXa
56WMlkd8l2kbtGEXzW+MagT40dmT8sdzOvnM0FeoQ+54IdHGAQGpK2T3YORmJmh6z0b3k1xzVT/a
tZDLgXUA7pbNItAGt3MMa6XeIDYNkA8z0J+hERIGSyyHN15FC1i9NSYnn3j8eqRqrlsmsxeGXZ92
88o+EVWUfx0npdYcG5vc8Yqg9zVMxfCQsEjMrxG4Wpw0GMNOS9oWzoOowPHe6Eoo71z+MnnkAjRy
7GYTueFQgBndxDE/+ybz4FZBjhlgP468LmbkBN6Wvl/kPK2ORc3AoKpa7Dh1kk/GQ5tKRbMu3uY2
G5oPAHcq5TeIPR4sgT60YcrivaF8NjzTIWaKUxH30XRl0T5L+n65bm2B68cfVdFWajeGAxEWzQd/
LRLpjGc8Z2UHSc72jljAOuudeC+dpg7VoQeX2fgnpaHjnWVII3+SyUmuo+yZUCU71AB4S3aGYdM/
5qMoj+YaJqlM2qg2Ro3EjqDhrtZ+IDnvKGoZRZSlisI/FRPr+OziPuYMo13aLgyHKpeqK9frbjGQ
YXK7MBl/JwLP1a6UsWr2GHCm/js3tB99p7Scj2fTGq3smvdqOGkXxZQmoTZfs+hjiyfZiMJzjePI
vGPNnu4EEoEBtp2mH9stFqD2FOHE3H4eMC9Z2N8SjovJTrB/LdIZkmtJBi59MAuL/sZottKzjWW8
hk4TO2zJuCvrHAGRDodjaaYYfUUTZbhk7OgeaZ9mApm35O2HIqclsk/nq4GJu2fhLJMPYylR2p2S
duTHxg4NDLA2EC2Xtm91S6fF+xgGvMMbY6I0PkSCf2/qWu7KKTTvXlWXJ5m4/d/I8l0F38SSAnMl
ubCLv0CZTRL4tlDvZl0ONLqieKAXp1VyQBSjnm/UkRkfLJuAAwc7cQNOHJpd+jbEs42fufpju9Fg
MymkmtDfxK7+VEfm+ENB1PC5ZCiaMZG3fJgCyOHooW0E92a1XYiwPoVdY2HpyrsFR7jZmNU5BcsB
YDWLBsQ2il6KibULTGmQQUTl7cVavsUg+/Gd9omo26dTla42jzihw6OZEi89tKPp3Fqu4svdFtjg
MghHqtyQu5Hk/unlodpI181TPNPFgI+M0r6NGAyaf8oSESjQ7GrRYNH2+0tn9IODoBkp78GEyh8C
lkisr4rLDKRFeHbiENOsdW7QtCc8ppbxBlQNFgFlHYMH73XlKcfbVrCu5hrXWUBkz16GSb9BQkop
1M7TCFuBGVZrubUo4eDZMIOxKfDqnvq2ec0a+ApyNfi+10Nr+7+acPDwSN60gicvNWEXg+UmVpgH
MXcmcmZlqlyePbpc91WIa3LbDtCrrsk4WJpOBbuMT7XHhHAc2PMHOBb7N7tNAKPVUcXldTXanJQD
sQHHLoAfiqzUD+N/F9D9hqkoAq755FusLi+1wLp3793VYdjPlQWXtGW1ibePJqCHQeQemeuEBDht
WVRN0SEwFZZdkb7TPu7lvGxOWqzGQHN10uzT2o9/acgQ3gNypVs8YLd0cIH6wmsIAwuUd6TIVCrC
XOnIq0fFZi/2NjtP9Wj7UcxmhXXFzl5gre4YUrP5OvW8YJ/MqkX1wmjUXFQxVu/kOyZGpdLoPnLT
aoIsKWrxydxWnBKmEzbPMnKBvmDW7t5qouUxixfb3ZktG8mDFYVQuNzYO6VFG/6nQPWjoQ/1BUx2
eKa0ebyqRBSQcvgJHBqNO7vF3tkT+0jZ70EKldgJOi5iLLv4G1A8O87hBSiNPZ6rY7zHTN9NOyeW
gAHxUDnYx2yHBSxpxTiIBEHhS1n48dp40Q+Ld3EdCwbXOJBd6fkuEH6r5JAfOugDLIlKZb555Qpu
BoKFtGgtSRFkbCmLrd/M4PJJXHKPyzlVtqluVE5bXWtvY2bn92RQ/iP/mez1cO4Oq810jh8Vyy1r
Yw12Hx8YvDtMxJRuyMcWn+7J8FjMEjSf8ByCPMXrFjXSZGVhz++2cNx3K9biORsy1ubj2khw81q7
7W8mXSflrUeCCX8KNnycHJbiPIVHR7HVkSsmiiNaEy1NkUpyI9n5xCijnNcE39+jMSY2rxxMKa/R
VKirUv1opBvKa4z8NpvceaBTxYDhJ879etMVhvpkMhXGs2myJv00IYoesDrl7wOBuvEHUy7kM97n
dvypesaTAz72eryX6RxT/zIpvDzuXM+7tqYMhNZb5ZDRUdWzDah2JlnN3XXn0qDDr60iXnFZilTj
/1qZrR+D0aYBl+L6znci1FeSetYr3SM0kJtcGk4J21XFTltGn8Sm+nmHQ87n0eJXHl5COJIkOesm
AAMyUIw0Gmprd1PpsGWyZOw+SM0F6QyGsZDLBpzKjB+qiZIVIGGT/X9D2Iiwa9vo8XPoE4A14+I/
V3j8sRYmyIB91mjj+WKEPoaz5Z9A3/es+HlMAnMemuhiT9yntxk+++IxbVzYD0hZzL752LjgDnuL
NZ5lZnA+KuV2Bg4vKRWZOs8ig6s6PLnQL303oMfBnf744EkfDMFvz9qhHI/vQ9kbdrmj+ar7hJVN
Z3hTM4jYZCq6S9Q36oxAEKdbnBCrWOA6fOGc1GlJJAqYk95GeI6VnKTjCv9UponKtpbBG2ODBosd
MVbuGBDvWq5IwMtn1AmzPQxz4yK9tDNlQMNClRXZtHGLec+5lgDz4PzJuEz/x9l59MiNrGv6rxyc
9RBDRgRNDObeRfrMciqnkrQh5Jree/76eXhmo8oqZEG3W+hutEyQwTCfec0mwTd0hsDrN8Zn0J7+
0XNrl8MQ2Sr5UIi8Gu8j+J5FvE5RJ4InllSBZ++s1irr+yycBloXKKFCIrCBoLIIqh4ZEtkfqcf2
1wCyBJbJE9oihm1fu+i/6A1QZRuFirhorG8V0vLOpquJmtcx2iQTcBUr0ikSVG4+nCy99KiKUNhl
tSlQF9Gk0e5gT90mHliTdL/wnU5x4WY7kH/tIAUGm2Ds7B8xrPsbj1V6wJjbbTH2m4vxQRkm9eBq
8BFCb2GgICicxgp6fU1B3pF6rDf2hK5cWldgakFVDz9oEoXhT6/Eb/gGlnQK8VTgDrgTFDJ9UJhx
k7T3oepopsvWy9M92j+W/UCNHPX6wZX5Pqx8g5pA5WdQ47CwK3vI8gfHhF26jYu4uAJAkG77ynQP
wQjsdJMV1J+60UZzys1Dd9GcDJjmub7BiJhYOrCHptkCrJM7SukDmCs6gRW6OHGXPbWjlyTXiekN
BQD32fylw8r6RaEGRd/CkNrityM++K1iw9ibuUbIJhhb5MJXkZPRWm5T9QyTU22gTHTIieXGlQnh
maCO2mBhbMrUs3I04dIUJRAfyQVwPCL3v89jM2x7VDo6hRxZMKPc2eaGOFWBMheeIv3tDjras5Ma
pfPdbML6BkD4jOhSWeyBJ+B+QhspluB+pm6HythIs7/oqNugFqhC5iMW3RaJwZqspmzanV0BUadq
6Q0PRHBx8Yx2G6gDbtnehTvYEtWU9sQtUPWe461zBXZzKkZw5Sj+B+sC90wwzKUxJfcYR8/evu8I
1Y5Nq3z74BWBVT6lC7OI0jsSMt/HfhrRBMxRmooX5HRZnmYkyqCDu6boyAnmILoHFV6rewS0Bvhg
qvdIxnVooFWDoXU5DCd0FcMad76csOcJ7TjyqI1wFiHMQhv21naijl7rzO3YkNaUcfjJazEhXHU9
WMIEiHVSwJszaUFhFYIlZbMt3aH9rdKlDx5TnjnVrofODSkptleirZ6LKND7yLZktQuEFXoAuWz1
lI2Nfmy7pH2yah3+HhFVML/ZiDMsUu+e9QvY4QDKPLH7TwTtIZIk4QggIbGrgYs8RN6n5k9pdEHh
1GiD8MnoJuMrRaLpQQex8jGa8NC3RbYP5a9rHz25e59k/XdlaopFnAXOE3LYuCGlydBNdynC6Del
bnl5RBMkjquqz4KtKisl8EKt8H/qnLCot5kFMXStrHS6MmLai7iQWv3TGNbhdw0Cy9qBcQ+zT15p
QijxNaysLbVjTjVzJI4IQB8/IU9p2KdJed1I3JMizI2ulV3kSH0nGKTQ+aBXZ3Za38B1KUuMXStM
gzKHUtlVBgQ3xVoVm01YJ6Gyth2+HVeipAGNgBse2/TyuPe2wAH98ROkIP0FJkj6TEt66Lc13euj
mzlo/CMI9DALWi8nUlInOwV0Pn+EZt1/9szeu4HRYEyUMLwJL2yBSKgOrKH9hqtlNZRXc0VNqABE
xV11G/V0/nALNsr+KyY3AFQA8cy0zJAZ9KFcahPwGDK3MwUyjnUUzj0AMaowqqsR99xiTWOeVlDY
NQN9QYyqsPO1PadGbRh83njbW7q/66vWvRVRkT06aBn6d8aY4E8r/H7ENbl0W21tcqtsiPv8Uhdb
gepliNR+FR2irrQ/hwqvuiNNerd5aoheIJ2nIrQ2Gg8Zl1S6RD13BQ9yQGLGQKrfwlrw4Ncq+mGH
VvVsqxqBm7g3f6Zxqk/AYKp/2shsr+PIU1dlGgTpXugegyQNOYJy3ZBFv7KpWWRb5Rz0GO4Yzq3r
09y6bUI/1OSGhMRXk23W4hrMc1MdZM8bg9hC2UiHOSStYvSiCjVk4chvqm+NIyT7ZvgMJ02blN1J
SBFxr2Ed/y48Lv+7TGXUeulKzIX+ZatGxTfp0MVUmATyXhgJcKUAtPPlyP1icfdvcuyDrZVGeOzQ
93PU35B2gKaGH0+KMMYxEoYYmZYzxsEzkebRcWIwscNUanzOpz54qCGaddtushKkxOdQyjvALkYH
JJWQ/zRimcEYUwxZxpfecNtzPdwLd57usA92yk/4DaVf8zygpDrowEHxISojCGjLt0OgFqRSDpN5
00B/MR6UQPAiP1gBxiFIu0+1Lu8NpZFBNmIb4bxVz5kjisUWOEZ+3g41kh6ubxegUt2BLGFF43Qw
UO8o7RFtL5735KN0in2DXXZZ/2LQEQzl2m5L6GGUo6IxOFBrRi5ayHnp/CpMTq/NitMHCCMFOcpI
U/g5QFSuhF1ezPWGvjoccEopo/ussERDERzoSHytdOO2EXqBiM6UK64sXV/btJxeHH9EyqNFIyKl
UlIEJPnZhE1qjKYDshGjKuA4IwBPZmnbCW4hLXRM6yXL6hbZlqkPA/OGNLIFupfC1qSJLguVwJGA
OAJUzlOzQTUeZix9K2pDR+LdkclrCueQWTlMjaAeDQzxPPsoHTdpkA8hKkENFuET53GhHZe/kcrN
9sFgl3tZkXL/du1lkXQYdBxdLehM9mWU/RxjKWKSe2ve9Fiduxt8vFmNQ1dRaA077Nd+zAMM1kNa
kH7cRoZbFndCGF21q4GGBWurz1V6NJrRdKBfq9y+SYIEwCRufBBP8Ow5jKx/ZDHl4Ji/FZD8dA+T
jWMzJrW/coYAFd0oSas7ZKu5yv2kHG8KOgamXtVtUDlPKYRL9Qh7IUuDFeAnYwu0DRhhiZIVgD89
vNAJRIsh0iYweSpGAViO0hA3KaH3s0UMkt3PcR49OlRsyd2oG//EqIPQzlNBfW81dVxs8FbwrnL2
9VfojjOayfB3tyRkFIvoZVpjsrJJPUaU1IvMuYqKgJ9A5R5tQVwXPIQ6G6Mub2mvRWifhrOsnM+O
5U4HpAkUbNkck0KKeXLVuTEKv3lSHRtZJsZdQw4EhMOS9nhXcJ7SEaWlkM2bsXEDB9SLlk8RUoAg
oiKdp6eI3vlaA0zuys2QxaK+AU0bZV/zEPTsN+U4fYeJIaD3teM37bBOItPwP4UGBCE664oIAT5s
IZwvBZIerrEK0B8TL5CAaJIB6tLJEfBReSNGhagNvQb7u8YhzoeShPMxJj+cRs7emCleZGQ5FO9v
DMtP/N+6oG6FVhmHMrK630q+qHNgW9UtzgWZaVU3ssEJ+XNvUwDfxZ0oLUiYputuaUfBnAvaYd7C
QsB72KUPhdxLq2b32ptQPkCeYnZvcjxWXNpAE6UPvU2p59C/QdjyiXpXCH6NPihBiAclHyaUJIkq
IEG4SXeKPSBDRw602XnAzrsKEEcx/IaYuaSPmGLbJ+/SWebr0reANBIwhrn33FClIlMvM3f8Rfkc
GCuZ5wRqgXJjmVCGxBJr7H9LzRuuLRVRo9Bj1zwlaZirdUY16MvEWUw71HDCjAhsGp8agutP6dwb
7KywekFHRx2q0urm68ruSUsj5F53DrILwbOyzJFixmwlzi9yDAV5jfaWeEzDynuZsYgIgp0QMyIe
I6c/sh+ulaCLpfz4KS+KwL/r4OjvsMxAML1J5sfOQn1v8Wjug+5ZjakVbnU/oZ2KZVmVt/dcOzGA
5yzLixdRBWxPWDDhV44Y70szDS4Fl3TGihYfcvXJMmxtQkao+p6KWjoDmMiUup/ID8xjizXGt8Lr
vOgFgBEKZqNdJzhIe7586AtfwBOqElKicFBfBEb1J3jIcGqJV+3gqUWvy7vHnJRsi52jv0/92O+1
tCApj2V2VVsL5J4iafpCADsdKP/CovSk024xa0YqEWH/FiUwYAPTTWZP9QtEiWh8TLx0mOpV0Qt+
5VIhpehIaPuzpZe9IPcdXK/QqEE5qSsh1uVZ7W5nMmYILwG54HputYx++whOXo8TTo0nK9YFvbqk
dcq96GYCUFT5yn0YdTFNmbpC30UQtEKjpeuFj+/oqHU+NN4t9tCE3DBA6OwmReZ9peVc3ndK9Chs
YFTW9Fum3zCvc+0O9VcLfR/jeYAkbqxnGF/rkkNaHS3XqtH/Klyjx49B9uEvl/g0PdY9ehECPwz3
mmJ2Xx8kBOV+g8hcBjZKN0l552lvgA1HpmXY/1B/siF2GygtlA8pmOlia7kufERkMVHIhl480F61
jTT4JA3U3cxoxOtha8xN5T0EcQ2llBjGX9PiRPgD6S5kqyI4c8aW53PLm3IwC/DHHiczfgqoExY+
af3Gn23v50xLCatmdsFzgOwGOIsE3WX4FAbGmUSFIl03czboDTmRkD90DoF3jXYyXWJ0f8yJYBhs
Pr0mFAwQF4IJSLmAFtmjbA1sKiq6oOg+OrQpB5FtbWS6OnpKLnkAYlxgTkS4aNS6ZgsVhcpusBsk
JO0eAVO5lnTjnsDIm8kuJjpZOuTm5H3PEZxF1ioUVb6jKe1DYMUK9jQORf6ctXVNwyPupgBk5SLb
SXYLom8XEqDC8O0QVUFSL0i/dZxg452XaJFcWXEXtc3OnErXeCmR3XK/lp1Gl7ENuHdOqG6Bzqss
/psiHuXTJxQOUgJjguc7MXZmMq+UBMb12zSdmHnjYNEIEqPLNh+A87ceQix84i8lAtjzC2wBJ0BJ
J87C7rHANfCR3u0YYKHgBf8gsN0l91XlKeS9QSrsU4M5JCp2wTth5mnrb/g9WXgQyGj6PrX4G4dp
QJcVWqhceVMABts1A1IIGhSLblIQxDdlFxS/U9/TFAAsm39CN3B2jtdTa1ra39MJeLddv9TR6P+m
hecV3wcuCkwjwXUTHhl+XT/lSDOgHE8N8MG3K0oDCQJB3B/Cm78nRlhCiiOwg9iHJzmeNSWHjt0B
S71xRnM4pLNZXtXh4LdPgH1G+bCIBNT7VrRIFmzKrppwE+l8zhEVwph/xK4oCx9pMQnGNBM4p9LA
rWaPWYXzG2ciEtHYa0NaS3G3q7Tn3lWqT47CTaptZcXmDxdaH1x6kPnA0fC1qa6dWeBTRVkMgNbM
ltzBUzBNQFTRvLeKnCSoY294ozQo7yifkgoFJwQ1THu+rw1gVhuV2cOXPMhGvU8wrpzQbvI1ngky
phqxRpI9x4qQwwN5BlT8fTHOX3KaYABFrXyOJ2gQ3O1relLOIn5JhLHqhe2VTzTovPkYQABNSHom
D8k1zsXqENp9TetoKm9oR+Y1lBw7lz+70CmfPaOzFMI902DPAG8MfmObT/0nJ6+7a0A87gHHHAPu
TiIAXOQDUgSTdvVS8s+ReNV5P7/ItowQsTLH4cWED21TYYIeavYZSzhiXtWBYCnAlDDXjzSYmOPM
8GKDg0zb0Dvx5bLh5GaxVTwGusww3OOIAyrZFcTXPtooJxCoVBcDFLLTLeHWDA5Dq1KuE1C4+b7o
6IIGYJAV+ujgCw+ZM9oJ+76v7a+gK4u4pdoQV9QF5hngpDwo6AaMEE9m6N2DgI1u5iZLC4QNvN74
1M/egKFZpR3zbqys1jxxlkEiJAurv9V433xKTKP0P7tlZ9iL5ISoj6EvxK6CiHHCYne6VWqiJ2tE
zs1EatV86R16sGsqceIXVZYiesaNYX6uDJeojVzQXRce03qPO2L03NDFWYODLe1f9B7m8oR3pr7K
Onx11mieavpQMUZEUIlxNrhCcj/5xL0ANYmUQBrbyK003es4g9e4azJ3hsIyRGzR8VQhmYcIsKLy
i/Mdnqg4SVsO5g5IoeohXlsp0YMA6NLDoDwkrem48SZgfxLqZnbnPsYDmeWm6eaB7F5OxqfSmwx4
xtlS0L6egZMH+yGGqYONkrb7bxayi8nT1IxJgASd2VCWsAcNTQaiFdXkAK2pcWf0eG2aa4mdQWas
OlXSh6k8vEAQsy+FP/UPkAGCufrHNeuuh7bYlxM0SmhR7UjdsgC3lk+bvgrz1nxELzfG/9s3aO03
T5FEKu9z6xX9eANQxyiDX5pgO/Z39M/YYGC+R+Dye68Db4zDWgal95Zcb8aGQ7mmDlKELBCCOOAn
AvXBnsg+b6npe/OmK0TxLaqtot/HyqhoIFmVVN0+5iLroOuNEITytZsB4ZQH2kVh+DXsFSfWYcI7
dCp3Vg4+zm7/+fe//vd//9+f4/8JfhefinTCyuhfyF99AgTSNv/1b8v697841pf/ffz1X/8mDUGl
0nZRdCFq0zYVLn7+5/eHCI83fvX/kkmQtbCvyu++01bVhsxn2Kdmar04gnwCth88bYjzmHI3pp7I
XmqPzv2Y0NeKgCddfhr39cMIlyI3XhEaTqejlw7q64ehezc5A/f+18QC7rGxVKm/WHBa2q3osynb
Y6QCHbhKQkKKvxwZUr5tC9OVjkS1X6rXIwtFD8gIjeGFWDHZ19mELYsDOM51neAacuRPy0fg6vKY
ln79uhLBOelZipo5GnAu5u6vBwU2RSnJBe+NAcjQ3HiycxCObJWdrejH0npaDWwbjuaysa1PtoB3
ihC+rVNuZ+lSFirppm5wfS3Mg0OZNqaIVXcEBRhsLvhEA7vrZIzL/nGwOt87BRmJzfXllzj7ZNLU
Eklhz9ZKKJBW2nv9DoIJmu2gNx8m1+qBJ5XjN9Tz+m0jTKS6JEHNl0mI4Hh51OVP/WPVSkuYFgYr
VDFZKLalllX9x6ot5iYJbd8pHpF6xMSizL3suk9gFkIjnts15WCX/jKOs8fQw53jg2VqvzO6VK5i
tQr+ZYrXo3dgZeumMYtHvxjahyST9mPQLDBd9BE/GGpZ8ecvKj1bSIB5jlZqWUJ/vGgjpEFDQBWP
TUtmmQP8WEMmqnddosdd7Zre8+WJPf+cllAsSPCGns26FObZ57QR7KlG6A8PuE7CWwj10mahjoGw
XJQfKPjTN3IIjy+P+nZCGdWmgK8sQRBum6/fkhoHL0rz7aFICNFXs+H8CBsq2HTNjPnnX4/FMqUy
5tkWuqfnZwxrszIpsfkPtM7lM4EiuiXQ0aKlGgWb7vJg70ynkspyPWEpGq3u2UpRkMAdSteLMdBC
50e97vu0sHGQAhLw10jWsZVMI2vaXh7XertuFAN7Dl+Rc1TL5cH+WDe2AXhU6NR/AH11Kg1Zp7ta
osUbUGvBYrtBoj4a5vp75lgvavHoWSdNi8+Aj2JFzWnrQHwYyOc0+i+fkCx50rpXH2zid57RIeGk
Cu1QdDTNs2eswjIYGsQrHiaFM8kqzBzKcvCl1VXe4PsYpUX1cnlazg9cVrcrOKdYZ0wJR8jrWQnJ
lmcvNNSDYG8DDIQ/0FIUAB/toOAsUZE6KMegew/9pN1FGOSuLz/AOwud89LiOahuWY48W+hJb0ET
6QL3welGcUxVQyWpTH3AuH33wVDnNztnpFogQZyzANqQy5CvXzaIR7/zstJ5QNBOb0p4tTvg9+SE
tPP3eVxelUR+K/ivcmNZPiobRQE4oJ6zw+V3fntW29rSNg9j8uamfXbLtZi5gOMf7Qdj0AK929Gz
jmWafoFNT6RfIMXap+a0gSMbfTDy28/NteQxqOdxpTMNr2dAz0Ot7VKpByAfdEANe3Q3I/WnnTcn
9jVNqbsUrNHO75wFHOKVV5df/O3HtrmeuBoti5ACtMXr4bmhPDgDjfUgYiJZKx6KEdGncN7IqOl/
XB7r7V5yXNfEqE4Jtj2tttdjYTiN70bj+Q8mcMad2egloQvtPRDpdp2bY7y/PJ715qu6YCulyyED
I9lESur1gBmIi94zM7p8gWGVV5gbxvLQ0/GkNBz5dr1z2sE8ZtjcICI1BdjcubMjjxOmdvOnBsnJ
HwVge7nKVSOv7TkZvkQ2tziSRjXE87IM41sd2vru8mOfTZPjAGpnQ7iOyT+lpc/WYt9MHaqxVn4l
5nw+IBpWHwojszZ05NKHIDQ/2oRvx5OmcPguaPdqyrZn45ngjvBETypalBqb2nyAvY6SqI/YP10L
JMa93eUX/M8R9kfAwBsCWjI9F0kvjyNAnx2qPaCJAhRTdUUzuX3Wysj2Sol87YTmeIzkLL8Yg0ow
gxvBhJRZm+xn2tcbkyRmawsxfnCzn59C//95XMIGViXihvpsD1opoiqdQFMJ0EyehRh71vLXEJd+
+I9f0oc71uG4CP2YabzPQc2gNIw86qPCpcg7SSxPnz+YoLOE5z8PBA7Jk5IzkdbK2a6kX2eBmWz5
JEGW9mtUoUEqKMyaWKF2bN7hIQmSmOosikbYNU5yZ3eG+U9aiijc9Jmi3Xj5id5ZI5artbY9U3jL
cnm9k7RpDET+YwsiwEl3OramRwSmpj3FB/nbtKgaXR7vbOcuE8ClYGnHAe4sTHG2JpMOD5yOWsdV
hWw02sFIOQ03InHocFcSYP7Bq2pnvK0pbz9hsdnXHyxRsRwNZ0uUYJarn/m3CMTOgvemS7GNacLm
KhzT6djiU4c6qDl+1lF9S8Sv0NIK7xbz2l/Z0rAhB5ZcThU1cwf31AN+SSiM09wZVy5AKJSBLe+f
oEdlKXCGeOWHTvQ4Sdc9RDIFDpJRZgQ3+/3yJJ5/NI+8mQ+GIqTijqG++vqjNQpBQ1L39Fjy6Fje
ODYKNm50xx3ori08Cx4uj3d2lzie5yhtw482BR1xbZ1t61DUoYsguHH0PN2bMD2pQI80G6sAwtsq
zSZu8A/W5fJH/vmZPI+UlHtb8p6WaTlnO9eBoEDB32tPqjXLg0vZG9+PCdGiVjVrx67GLYKLxQeL
4+zK5j091yYZsBxhL3KOZ4sTy7wpA/OJKYHnerQPMyhq9p2T0jM5VGZZTztUvwzjODZW2dK1B9yw
jjvaPx+8vHz7INpEd0RwodoeocPZB85N8D01xK8T9j7mcE2zLWwfMjDlGde30zVfVGc5cHs7qn4b
GaDUkyG21o7Tk9tHdnPd0nU1P1PetamSICVsRl8HuVjmgOhFdvM2BumXPFTIcvgbk+aa/tko1De3
Frh9Dp6wq82HEuXWkDS2Ai+HqgVK9mCj25AwrZwi3KKjobTMY4M+EO4+mRppnE5xYSyJaGRGp6HL
uh4TxwiI/RqylBE8yQF15ucYgH36ifgaTcJxGMdOrDCRQJv78pp9s0dI0LUtJXo15HTCWab4jxxE
gNnDEwGcktPkdEgTf3BWtBiRxBFz+YvCivfBR1sWx+sVy4DsEIsfHl9uOXj+GDBp4G/jR5adzGFs
7xHMLR8xRg0+GOXNlcYWYxhya8Gm4KY9e68SCZcY0Hl2ArCBlzOVw2OtJG4tqpdYPpfiaGQILWIC
HsJ9wrMkLbNm7YZT8kGAeX6S8yDklTYYGYsSjFZnh8KYSEQvsQg4BVoNz6pKo12ON/Upx42vR2V+
0YGMivJEylt9MAnvbA9BacqhXOCSXJxPtYU6X1FGFr4h0AvXTp5HdxlaRtthWYUjxI4jmB8Xs0hM
iFNKMp8uL613vjRJjWRdEdYr+Z8r5o8vHWaNmKcMNGWQW8BewYRmv4woi/5+BQuAbSbXJDhe0zmL
Ffqh6FzcyPnSM/RE5E1H50Z6/mTvgngIXoDz4wBw+c3e2TR8URetRGImxGPOFlfchGMZZmF4ahS2
OKpvrmAQAqvvQJfZAk+My8O9t5jRYLZMUOD8YDm/3jO1mUwtLbHwNDgp1+iY1JxvPofHOCY7pB6w
SklLdDamuLwOfFoEk9dad2Zd/bz8IG+iAhYzJXLqTq6zlIHPw5JejSAI6iA7IaMq8Fcf3dE7QdYZ
ky8Kw9J5VeFbJb+NDci9NRmUiDZOQcV4NXu2EfxK3NEs7/xOILmKXEs9O8aK9oYtN7WlAyFXBbFk
fIqjeShvZ2BJ/V1ludD9tYnQUbPO/E7LQ5GrGhQOsFoEOi+/4JsbnMtUUmon9CQUluos9UcpEhNp
QTXGA7H+e1GM3bd9j8Qr4CEMAC8Pdl7/4R5lNvlhgyOmsnKeeIBsyL2ISwLlvFTmuxBtoZ/wPJHK
TrzJOXCouaSkmHDOOwF2oFrcufqnEkue9Jrfmj8KADH+2vWa6AbXbKvcYeQrfsbEsNYHS/CdFU9O
Rt3dZYc5lAHPVuBUmBB7m+iEHuYsAWvjV6sCt3m2Z+EVNy2djX8uz84756bDrDAtpIBSnK/50YkF
9XYjOQ2T7jd4C9nAYt3oFHOM7UopmutGBngdlkH8fHnkN4sAU3CJlirHNhcUnZfX79qkFs5MVcQ6
dLCahcojggz0ZxddZUC9by4P9s4hSYBvk3xB85OUV18PJm0YAVZZYaUnvfHYQrJcW1PyP7iEOKdo
H7lKOCRWZ9H8gMtDH8F6PjVzQkkTlDMAUtMyMPJEWAk1hQ7XoQkwnJ9m28sv+N53JDQzHZPzcqlY
v37BGXCOblURn3AUSqnhiWLfoju8CT2GzxqYq3Ck1DoQ87C/PPLb2Ji+w3JOs2C5H6yzzQyQXQ6d
TpJT66nCvQsNakBbnFHCRxEIOrsjdo34WxSj//dLd4mllvueLB/yzutXrkslp9rw41OJx8s2GUpj
NQFpvx7H2Pk94kOHHUZQQGyh4Fp+cOe/WbxLtZwKvUm3kKqaXD7HH5cu+PEg8rpZnByYdOuCX3U/
Cx89wNjMPkiv3swvGQ4tSYteIC/JFn09lA2wI6dIJE54OgtoeBg7ueDOV4HTjNsJ/T36vmb2twcR
k7qMyi0EyJ+49fWgdQpmfzKle0oR8LgizULKCmOgVT630b6lAfLBfL69e7kSSHQcjyKa6XA1vB5Q
uBkGOklmc+XBH4AeiYN4HP9TOXgRYGEyrfIo4+3LHAX3ELoHdEexK0aEa/5yNS9Xk+VSe6BTwLI6
W1TKiRPlB746NW2l900LvBNtinyjaleugOuaTzkktQ/e/s3mXQblnlr2D0Pqs9mOfHQxR9OXp7SJ
nRAEbzeDmBmI11ea0P2EyiGS1K6duYca/OrfRnaMTr+SSEMQ/nAWv556ZVo1p3tsI7tEN/6ldnEQ
QAKkKG4BZiUIZQQNhIO/n2aaQA5nJJ086nOvx5wNfByzoCeYwzoMVkoVb32j0Hcejif7YNF7AxWb
xR+s6nd2rV4iSdpdSlh83bNRLbocQ9Cq02Rm0kSSqmlQdwp8KrJWCJj28jsuS+VVCrbMK5qQbCEu
c66f16NlqdvFhpGrkyo5GdrQzdd07q1dFE7fJYqGp8vDvfdy5AGEiwQeXOhnK7eDzhahACVRjZiy
dSsizPJMQC05EgUfpBzvrdeltioF4TKR8llgXlnVMCu6LKe0wyrClJ0+GEh273I3l8cW3PtzG1nW
hvIl6oiX39J69zU9TidyLhLO80ZGjf4BIrKhPknU1zMPiPNcFmvkccZ6VcEt8bc6Aou2xW/DxGAX
A1+FVUSgJ039q5UOQv0+tP0VvzdGKBOtvcnczTnCE89ALHzxASbgvUXgIqbA6UaNlWP89SLwW98P
6ghG8OyBROxBgCKX4WaHPCalmcLE+GB+3gQ6LLoFPsGCI23S7lkOM4PEL6spQGE8a9tfmDrWe1ip
2e3lr/DeR/Ac0/IcsIqshLOlrVpvrEyzVqe2qNpHXJayq7ZF4ilqZvXB2fh2KKoXlqRISQhPgHP2
QtgT2AbSFC4Bam+u/bAV265SCD5HvfzgIFyW7esNuxRKTKjHnuW8Bb4kgd3UUAJd8PsemKsALWRX
RO1nUOL9zicC3wKn9zeTLCHJmCizXJ7Utxc9w7s0yMEeAU3+z8r/I6aQKC4hPJHr0xR683Vaqpuk
RO2WEpuPHT3YQxEiI3B5zLc7mTGBF7msUSJj7yxsRJERU8BpEa2gVPdgziNaZu4gMWl081u7wGu5
GXpY2IXx8/LAb9fpEjuxcpaO5AI2er0vGm8oqwpI0MmJM0fdlKpBJR3N5Cr5fHmg99bPks0vSRVl
hHM8RW/YfTVJzosQkYgT/t3ldeSEz7XJ1F4e6b3lwzSqpWrLBzzPM5OwNaNJBN6pDGsDGJvTYkkZ
1fGVNQzoxiV51d8nqZt9HToz/m1zN95ffoD35nQJIijQOIIk4OwGIHctDSObnBPyUfOdj0Ygbkbk
+39/xpCvER567BS6NeeIoz52leEinHCywzjukTdtK2+fUF7861OGcbg/weRRdKZJ8nqNUL6dvbl0
cbcEa/rNVXN+BZ+oJoczf12euXe2AcGu5wjQf8tfyyL6Y+u5KlSAqLV9GsvJ2Pqmle2ocY/rvq9w
2AaARoyN9bJNq/SDb/beyIR+HDmOK/l4y8//MTJ9ngUjzpkDbzz7im5SvNF5C9WD+xTd2tjN9mj7
dRuAZR81n97ZGdQmaX/RkASBcb4ziqiHVBp27inUOVwsg+7W1KbJphu8aH95ft/egoRbGqYnh41J
QeXsvghjo/8P+fIEgZg2lj9FwyFTFFWoEyO4YmAXeHnAd85SXsujQcS9y9/n02qgTFWWMceLFSCo
3NvHztYInEQSG8WhqDcu2h+Xh3zvHV0OGYulyiqy5esvSd4wVIizyZPuEdoOQNFeKQGBwXQLhdBM
oj84bt77fOAcKFM65KBgaF6Phyz2bE6ykiepBBADngglshlXksH7+7OarizJrqQi9basEbXTWJVm
L09zYesXqw/7jWePxQe7/b2dgN6HTVGII8U977GJxkIJEAmWU1khoVzpzPiMIUC+CfoChLvdiGaN
HOO3yPX/ErfJwUIdQrqeB9hPAfc7i9HQsE9w6SNQtwD/5iu4sM7nptAvwgJorUbIEfWSlv31chGE
g2hmLkmCdJbD/M+NX7RuWPYJNVAKVvs2SIKN0oX/1KFMsqkgaEYfRIbvrE+BJCKVe82HBHz0ekAk
CmBxDySZfdsoTK6j/ihy4R9xJ6LVbjfPl9/vDfpimVXUXkkoUQMG8ne2H8y4nuxId/KEsk+7toMY
nRvwhptoGOAmjMQGqz6SqG70yiVV6OubYmH6DPR+0XcIm+GDCX/nehYUGGgScXmxPc++8ojb4lQ4
gzzha9vQNfcweF+BSYGn6mAOeagHXe4ayAyHCjjWg+fE6e7ylLyzY8k5FyQK4jmg6pYv9McnV/7s
+VFXC/xwBn8f0U0/jVXdbMOqCD542XfOP2mBXqXl6AF8EWdXJxqCEpXSTpzizDOvYJogi9p1zuci
nqPfkxtPN63szQ9O+XdmGOQ4AAAyguXUPTt0W227vTva6pSbqPkiK667GXMIhFxWaYWt7KpHV/A2
aNG+WSPQ7l65agi7D9582TdnQTz3KTgem34Ye/nsM6M/GaPcRwI0Ybn4NWoG/37uQzH//W4CN2NT
bl3a9CjNvP6WRTogw1dY8mT5Ln2XDlHTomwE9HxoeTKn0/v3a0dz+oJU4WtyVL0eD5viAQdZul+1
YWW/RkM5J0zkjdsC/sEHd+c7y3Rp9IsluyeUPEeGIuEXGLVK1cmkcrtG8XXEvbJFRDkQIQLml9/r
nVOJ4AMIzpKCgKBfPucfe0In8dzLklszA63+pHuyuhUkQKyWJEYOeL1qz/9gyHfej8VJjsUm5E47
X6bQYmKuM0+cIHCZ13VhlxT7GiT8HDROL7/dOzuCUqb9/zg7rx25dShdP5EA5XBbObjb2d72jeAd
rCxRVNbTn489AxyXqlFCz5UNGDBLErm4wh/oTv/P6GGxS5oEZ7cwDfF6MhRGx0F+Y9hEWIPvoM/B
87b68YdmDe5hQNiAEnNyPj3+Aa/EAYhyPsM2TgMQzEUQnpLcK5NQwK+Mh1mDI28p6BvKN2hvmKOB
SBHInWwLO8uvV07IKy1doi08J5DXFEVUtLefFiJz3dRVnJMGOd4EVzBEbU53sWCaMdDGwUvzEelL
4ux5MI102/v4eftz7P9nt567f/weXokKjFIpcYE6s7Ff6Cd/bLNs1HSqaj27zlpm/MfOKLYiT523
J/N/rrLspPbIEXVI5GdXR0/DnRmMNt4fSEO3flF985zg05wIeemScg3M/dpn5mLxOElMuOCC3L5q
uwTIGcBcvw7wwuzrJNFy+BJEjvGZoWX+sx11tAA9I/fGlaTtlbOkhj+0SyjkEdxa3DNpq5ku6pTp
FR0IefLLxjymqYFxRZSs3d8vg6RFZPf9l0zX9+AILROYduDfLOwurp7MbRxVQLVi3ZMUBSYXneha
ccbCrwsPEV6RmPuOJVjvU13DOp7xj4ZWtHKd34cucJNMf1TP3iRMLq5zkp5sDqeiuKbk/TU+oXJK
tjo538dJOMP7ri3XqD73b1tBtwmWsDUUnn0RTqBGRY6upfjSxmNxLHM92ddO0ew8017LVe53lOUE
tGcUGQscdbD4sPi0tlgNwW1L3br5FRtJiZwnRxRZn7KFeB6bxU6fAqQTHx/UVx5RAQm5wcHzQJ9Z
BI3eFV2KmWx4GVGlk9yksnjqkristiLLGNk/Xu2+5qBTwziYvWvArl2uZkFcxXsEdC3qtv5zjh7a
PhQdhjE4fSOhO3VduzWFAqvT7g7/ebz4/f5hnKcYCTyvR3dhEZsr6B3egAnlxUkKOnx5N22kI3qI
9m6wyaOkXkkh7mOgqm6Y9NNi5Da4ozdaBRp2OPNc2rCmierk5nEAxbJ//FT3H5Cr1aUxrPJAGEyL
UzF4Jjq+GJlfJpLqD1Xjz88aRPJL3pbBWknz2lpcazptG1rdZPa3Yc9LvFyAd5ouCA0pYEeBFjUS
4JCVs7Xm7CtLUTgpyDyHCazXIv9KsbNvB0TFL1PnJb8w3Mo/lKmW77R5Tlc25etLIanHJBDc6TLO
YcshdBSvengY1fgBWZHyZFZ2uUdbfA3//MoWhCehICcksWroefsC/abHsC8ohkuP5NfRl0hoF8kA
5qNCJXAe2m7l0V6oELcx3GFsrgA5HkN7pB9vF4ROrMeDG/YXTAULHDd9JzlP8Rh+ruza+aHL0DhG
8dSnG1nQOnEj7rGdKMzhZOY4zhDKBX60OO8+3rP3wc4h4FC5AEaiB7fshBUSgzgzxfYKwQOkNcwp
2ntdmF1iBGVQ4xiPCIS+kfFF0wECIehlGsUqnC8T+q6whzJHnfNioeL7lwai+dtYx8hnIglxMBoc
6x4/4yu7SqUGAAjgermEncWbD0b0dYqkuzSIRV9KRJHP9Pjnk+c1xvH/sBSEGIAL1NpM6W6XSoxu
7OPcaC+IdeWU21F4trTIPsQUZivjtdeeijBjqzaK6i0u9hM23B3qV2l7Gfuk+eBrRnAk4TW+0Ojw
V17gK5vEoxFN44SayHOWQ88EpQ2h11570esR2XlNBqfBw1bVi9PhSdYTglVz9faSmoYbX4scGpQL
Feftq4yCRvpeoctLNczATXZonoRA0XK8Gws8qmMUl3FBG+Mjo3sEsarAysN/UWcRzcrI95VIQe7F
vWwASqQzscgHui7H61hWYMBR+Z0+tngexOdS1ijSUeRoCKF2dphv37yRfIvApEBNrLu8nr1motEw
283Fs4rxOOG9dUhQgjnZGupJj5d67fnUK6YMDcgug8W1hTXXmGEeRXauVHdCPfi3nJNwD+5uQsdA
6w+Pl7tPPBymXtyODKWYoC/RtGbXUzbGjrwEnHwk+aG5T5hmnERZfcRkKDk1yq8LjZ9m5Wy++pyk
ARTANBHugBcoFpaThkPvZWyc5AvyHvlfg+tEOyQYlLaikPvHD/pKFUiHWp0aMl8gAcsrJiXNEHUr
+osDCwsAWprhVp5jKbadhhatmUZiUxJNiY++ZDGPFExF9HcmteznaGTN+fGvuQ8XnCWoRarfClJt
GS7iCVVzNGlm+m71EO1wYpufgz6rp6PeGNXanrr/yOrkouKg6LVqb90e3j6W6WTntX4x6go/szRD
DH6HXZ31dUJI/EvgoruN9VSa7WSXiRXE4324YizwMs0mLnLfLg4sUCNjQl9JvzAjqbdek4qfxiCT
/6pSQ1omUH7BTpv6v978goGik1DTWoFPtcRZpgi22s6ANW9koCxnp63/vizMZudHTbGyk1/5ljQ4
AS7RqiIDXEKI/MapY9uhOTVUmfWz9MbpjHIKCoQ6CnyPn0q9q9usBb664mjZ9M91Pubth4y4I5Ww
/nSJQEwfGKs66DeXzikH/XfC+BZgQKOBgUnFiNSEKFfO0CtP6gF/53NyF1AtLC4BH03eQjFLL6RM
1bGhFNkMmJNskJZbS9BeWQr0ENMQAFLQ8JZDpUbXLHLPrL4IwPB7I5jyzwUeSdigymQlBL6yQWkK
MRekOUXJsJyXSdo/2EOPPBXyqMD7R625gHkvsLBHKvp7ITjIV8lxqd58lTFvRVrBoL6E3O6rd/BH
Lwh8bDLFMQ6QFh4hwJcib/JIrr153rUI5v0jAjnkbyTbgnUGL+NaNim9IlIt1mwxJtSxxS4vRTCI
4jjXelAc6jhD2rFwO5xQKrq+K8HutRcMPksNXZW+wxLDSV9Q9JC6i8uc4Zka1s6vBM3ojd/BBzRd
8W+pBWsQiPvbhcdETQL4g7pJl5M0Y1QWREFYXGRtNU/u3IhDO5oFJKy6OA5as6YhsFwPuLHq6ilW
FU09f5mVGB2auu7o2+fJyKsIiXoLK0tMbuOoe05bPe/KjRpR6Ss7aBkP1LKMFtTYXAkGLWtcvarK
GL60dcbsqulPYkKtdltY0kURu0M7towMiHCF4+9iBvj7wR+H/eOIdHetsvkRe6QBBdaEkLBEBcsa
K965iMwzBkItzdx6LIcv0gG/dAjmpNY/jNh2uodQC8LwINAOwT8rF1n0NAh67PsYhfpkJRe/a9Dx
m2jYWAo+CxcKuuTtwYojNwLEKqZzLmpnU0WRvI5MVrcOtBmgFDFuNzBctz6+UvTwsugo8Fl7a0mr
fgRXrUrhYCqBUbn9EQY3vJbAJjkPwHT2ns+COIqPF89r/9FxNF5JUZd3vFqOxjqlh+LTk6beLhfb
EyZHhdmfY3cY5YesCHLYSfGEHfihYZuk3gYF2wz3ZqzfkomRJ9YIK9tRPdKf1xO/AdgYrQkOuQ7y
b3E9IVuf4KRh92d88szf7jzl33IZ58+yifuVx132kFiKBiQ7D5QDDc4lJ3XG7k9vBqdDKa/0cJyo
m71LAbZyNdwfa1otzA9VHkEAW+aMQeGUTOKH/tz3YnqSObRe9CqwpslHfeMjcbd5fJpe+YhKe4VL
VpXi9D1vP2KQws8sjbk7W3y94UufVeTjXWFNY4HlYeHmFyhuZohNIu7FmyhvbX1lcrCM1YzkyZZI
ZSA2A4bTF9vIFZmH9HjUnNlkKUYFqV1O+QF6HWSSrPaQvyq1pMOHsrAw8l5TVrojnKnleXSuKNoz
JDrqBf1xJXZl0Hs4s89n3LgiMzj1ksI+2/iYQOUHNLWlf/WZ/elfSxu9PNrpfiuCYStnvfd/dNit
GM/D7PvWMXfNRPuhobInDlaPBvpe05EvODYQzCK5jUbaBf/EoUzzD0aXehh0VIoI9dMPsGP+1OBf
jphmEiPF+dYvDKqEa8JgPsMxWaZQdhIk4H0jZl9J/aWMO/ygW5xtGi2HTdH35bXzzPZgGYm2kqXe
HxgLPK6C4xEhVBV/+2YzC+fq0Z3Cs66DJE2pvbaxOxXf3vx4rMJk2KaoY/csvp/EOrgy7S48Y1xn
ppuo6ZRglN0PdA07R/hH3wUcvvfGzLTBkhbR57euD6AE/gZpBrhZPFBunzL2qnKEYhWcZy+EG0qk
kpuuZ+Y0x1n4C4/AaJdFeRcg2OW2a/z0+2iBrA3lDK07qISkk7eLI8snkLeZg/PYG5gE6U7xLq39
4kNvoPpY+6z6+GFfWY9GDKJ8ivcDe0H9+x+HJUDpto/T0Ts3WY2xcWVZPY6nEnJZIzQKgCaqV7LH
V25WRHNIOChDFKZheam5bkgCXpfeOZpbRQXB8nyuKD/0iRm5V4cWEpZ1XDHIAEyTJCTPUwJbdTDi
4ilrgrxcOU6vvQKw5TSoOZ1KW+n2FcgcPQCG9LwCfCguWjR+QTK83oe9nj0VQktWsp1XlmNC4kIc
A9iqKAe3yw1l6rVYQDnnaEyRxWkhhlTR5O6NyBg3k8504fEXvs/vALrRtKB8N1V3cXEfjDbvEmua
6NJV+BlsZmHiSQoN3vjlVmH5ru4dF6Ovye6/IgOPNVGAZ0l5evwb7m8EbgPWh7CIysVd4ChcBsmh
1YDPGo3q1DVYtmdJnOPUQJOkjJA5zAl3bxzn0kNlnIv6I3+qclNFsz+2dsGQiybBEF2Q1At2BTPT
Y1B55QFi/5q6xX3SwlKqPFH1CTOwxTe1dPrOGMdEFxzFNfOAEmVU7R0dnua+z5vgrWBXnoy+pSrg
URxRc5zbJzNEJjA0MjFo9rTmjOGltikLN/uBt/FaY+K10wooiPYS/S52rLM4HSK0MBE1OnzbHGc+
WBkunqWLX5kw0BCXw2Bv0xF5VDTlMDWHiYQNbxAfHm+fV14vNw5lNQWCgsEunjfMtUgXfRCc266r
DsPgfPSnOX0XgkB5eywgYyB5IfDzdpctnyQPnNlBxubc8z6OflHqYiMtDBK2ZZ/LbR4VyRtFJ4k6
6PZwqdL9pYin2rz9mMlsI9A/aGinjYb5BOLBgZlv1CcYZe2KrsQrH1M18GgzMQNXh3GxT81oKIwI
M4XzLBr6BHXd6P+Fojb+cvsMf5Qa3vTFntoRo+ep059mW0u/Ywdor4Sk+xD4QiFjEwPNorxRIeuP
kymqubWgLdfnUWg+jdoW3SyZZU9+JeXZoMI/Pt4/Lyqvt0UFlDVSFgopRsVU2bcLVi1Oh/iYiHOA
fQ2SJW5eaNUFYXLP/TLjScEDW2GBSrnSpjm2gV1rn0ZcUep3zqBn9e+w1ibn4iaT5n4acEjFwEY2
hfXLSzs3wp5nsOJka4ddUpxHcxLdITCGEpXmRGJmtElNEzNP3Adx992MjHP1ZDNFUWB9jwMPB5+j
IesmPjh21oPXh0th/tCxjfsHjS18Fn20wr19PqRR9sEvq6LbJKEstf3jV3QfoZExZldwVUC4IL28
fUOlVZm8CH5/0ojwGIzzJyam44nBSHFoJvC8+hiOK7nH/bEmVVcafvQ81RRqsaam2bhduxlarrg5
7hKJh7NeOi4eVzQh3/p4wKVIqyBeUOkx/F48XjoVZawV+XmsJ/ObjYVFtGszvxm3oWd241H0Ixjl
WRJPV1a+L8eY6UPYYVLJ2Qa/ertyEUSFlDhnnF0UgEY465EO+kSLcHGhGZIdfDvBPLLuMXCdiXEr
kfP+s1IBQlWgsUPjjC7o7eqwvmrJtTWenb6wkOeGS0gnYdz3dHaeytyfP5aKiP34Zb/yXQNGEkzW
aL7CGF1cGR1QaWbumFF75hjXp76ENnjSzSpGIbt5+12IxJpnob6ppt7Mu26fMImwgJiMpj/rte7s
3QbTcBKcYDOn1lqf6u5lvoDCTLQBPMoChl23S3koN09jFbdnAdYSO8283mP2NzyPkW5cyjTPsFTN
1jCldy9TYU/o/TDdAiXGWH+xKHWlPVRJc27DCO172mHOs1dPgUA/TURfH385tR1u4iQKS2TkoJUA
lPL5Fk+YTCm+m7iznLtmCPYj863nYhDBJkKibD/BXNxNGdmj35XKqbu2V27f+/tJFV4KSaFa9rgH
LO6nLAEWhedRfa4sCOvI4gdHuxxyVKdnGb9H1TjfTsydbH4BruI7DIlrE2+RN4PbSc7B/9HNZ37A
Tl5q1mRBhY2yb8hzMVuoULSdg/0BbuCbHEnbL4/f+d1lqNZS6iEWk2F6boso2DkmGpso8Z6dyQLJ
WuKcmW7KFiXTAxHFOdhxHRorJ/S1NcGUk+kwVEN8ehkWbBQ2pBvW57pxRHwShRGPX12p4Wpd0Rb6
5EGbf+vgR71Tm1ElkUiNipeqqaGXj1rWOTWNva76z4VDtXXnyP06dWh8PH6l9w1l1iK5YCOTW5F5
L96pSJPQdYpOnjW+cNoxnRVlHm1z2Ta0bLVwMk4kBEGx94UIvpKoC2cfZ4nZfNJwMQ3TTWPVVbsS
i1956SSWQK5Avasu6+JHoSrStlhbF+cUc7fvQBL7n9T3sbYBttcf6UtFzds/M01sCk2lS6TO9W3s
EOXseFplFecuL+qG6fRoJLsYh7b5Z2hn9jerxTpyJcc01Rm9jSGwXWg/Qpqw2NLL4kTPBitxaJOd
Z4AdhbeZOTiJ2Dq4Fk6ImKg2mRnnYoovloVf0UfXLdPhUOPS5jxPtYmYTetMQ/WPgdOOtRWO0UYv
bospDj+dSxckSCI96PZDHARozuEDNjibWGBb9kX3xlGe6tkV7fHxjnrl2ylBXHII3wV0tJxQxJXV
eOVY56Byq+RUao55yjQ57k3hfBV+nK5MH1RpuniHtIspWZXWNwXlIg6KoqgMkaTNWWe+d8nGtrmW
3rTWR3yRRF0sA70P8ARXGjf1stcu4wCFrbkezliv9N6ZCrdEikXHYuRQ+x5D7lADy+/uRg2nhC81
eqnGJSJXQ07aysvsRzZjN/IBp+gh/EZ7JojfpzYecNPOCUrL3GMoGOH3l5EpK9/WUWDMhnmme3aG
kZgOH9RHGX6qc2vvJFnYHkHZJ9oJyigdt1KWNUxAIAfmKRF2b2AGLTxnk8355H1E1lZHISfMg/ln
W+FUixMm1l5/l5qhx/siNG3xHAdGkuxzBDuGbdLgDLTL/Xoev+W2jeRLYpr9bzwoiul5Lo22u+ZT
rFnI1FrxbJCfx2WpXWRQIze0MUxkNbINuA4neEbyMPTpR05YET3eZPdXPYMPckWlvQxhegnoAMvC
b6AIOLeI6Y6nRpgjTt1RnORbKDPNf49Xu0tMAQkDOSAXRh2ObbBILGCQR1PA0Po8urlXxzs0xe36
A371nncspzHJ/mvrKO2MnY9xmbdPRgxWPj3+Ca88MLBsCJ8wleksLOOTNsgcOPJU01sYy+8WlIrv
EuMZrE+xV/k/LKVOEhMfmBzLGy8oC29yk1KeW2Shje8zhInhh5aRof4e0emyPz5e7j5V5NXCTaSl
+KIvuOhhD12dCoAA7hlLuOapkDjCwXA954bsnjBezTegB52VyPvKmqpxTFlP3IXMtQgadgpGFWcq
rGHlVHY7s2tNuXU1u/jaR422RZym+xwHWN88ftS7j6ioY2AfFCUH65hlMU9a4zI49lyAbKX95GF6
fUmYVmNq2a7d63dR+GUpdAQh1ipu3mLLyjQOGwQ03FMTa/UvuwlmucdrM/tgIoZyLqy5XzmRry5I
0FdC7zTjlzBJq4ob+vSae3Lt+e8QteunAcuuneHP/xamnnx9/Cbv018kBAn4MEL4hkAB1LXwR18E
d5oZj0nPPlW6ln00Okf/YXckE/s0K90Y+eSywiw5HdrwbGpea2z0ENGoHf6z5v7xT7krBCzGO7Ta
gIdCwuEqv/0luh82kd945mnocdv9T5viqfH2he8PaftOjE4aKT2yXH+eU0AuW7cG9HdIM6sYvj/+
Ife7K6BoRlVDzbo8eD+3PyToGgaYCZ6rw9xEm8iK9aPpNOWxB0tzfvNSlI/KuYftrIOOvV0K/1u8
7AV2oLje+hVtmzi33M+mjNzxO2maH3x5vN5dAEZFSUn/gNBk/sIeu10vZWY8jbrWHd3UHfZN4cZ/
Ty2OUrR+5DG2BXRtv42uti2S3eOV70ekHCH8BIBaoCRi3I088nL2JRI37TH2GszbEBX5lGD5e9Ws
UOx5RWIHxxWFH8NrATobHpKJ1fyuafTk7HYVbnI2+qEAE4od+nSIeRWiOucoO1OYBTWWp33nfHTE
EJ31AafDPJTms22k3krAuzud6imwt4IADtudUejtC0yAq0Q2podH3pN7jeu6PueVnm5TbCAO2Jqt
qcbeAf5JgMCEIKpKLQ40YRnqSAbcchApoC7bjsUBNfeYEboVdjlyk/Ncm9HnEaXR7iK9MIvedyDt
czIF4DzvfGw69C/BGPvaEXNNWm0bDTEle62ye8lEb3I6fiPhAykFyiygxosYqaER7LRjJ48NHg0X
o5nMjZSx3DR1Um3jQUv+dgvT2uvzYD2NVUiRic7Drq1T/G1Fmh6NTvd3hh3hSBXH6UdsuO1D4zj1
rpmr7Iyaf/YOD0KsQNFK/hq0wjwEMnG2OcHxLOLG3TiYqx6AjGgnTIOnlZ17F5fU03F9+2CWEFxb
ypAh9IeAUKXJYxF55Q56Vf7uxTW8EtLchVnXPo1oRu30tmvfMQyL3xoi1PK0mxDfUQP45QWUSQNZ
4jFujkU1ATmtE/8Yy3re9q61VkfdRwfApUwFLFIWSoEl4dSA4zcK10rPdaEHst8ZWeqFh8GRY3qw
5iqsnn3TTa2fYRSX869Z0v7TV172XUIBC4nTZTH7IZEBo7U4X0426Lks+QlZPl7jqGq2uIc2T85Q
1JfG5aBr7TyfHsemVxflgSF1qYC/FBcfEHCVvhtl50CabZ9sZYvSOMribuWddDxG5n8y0yzSbFtm
tmzWlMbvrhuEgNhdajwC6pdc8faRp0EKszL08KQNaIF1jge+u/eyPX2mbOXt3i9FJ5EZHk0cl4Cy
lAiJKWbcpJiCU9W4+YkWovkRBQ1vO2PHu3Kb3wVKLhka3xR6qr9PL/r2qaIJF2TdC4PTmCXRQS8Q
ifN7073CB/gmMzN763iH5eg1M0MjOVLz0NvlsrHCbAkf3lMOUX6vo6a+zRFTO2kxVlmaQKD48Zax
Fq+SGTqIAjLel/EF9cki26aPqYe2NWjvbGAiBejQqh7eFRjOZIe46/2a9mHhIchLOy2SG+npovwL
z99BP2a4RLpXf7B11GXxJ0FoFsaifiCP7uYfgqL0NyUlVq3p7IBZnilf073tZu50dIAGzM0O46ns
3ThkunswRpHFmwDl/3obtuM44Xo1h6P2HMBe/oAqid2d0gm+4hYhbiYedgiy4eSlwhl3s6jD6Ji0
oVdQghfGbK0hPRYBBYYt+A5leaCQO6rcv/0qvYP1PJ2f6J2eW+FRSvmtbx33ixWO3tazO3eX9h54
nqlf63stTjQLU2CSv0FLJdOw7cXCBlXsS18ZqbIIIQ3d+AXHRtvXWWuejdgeTkrM4/B4S7yyJoKc
xGhLbXzEW24fFsPkRDizX78bI989RQl6BWUn/KtM7QmR8SjbAb9boxm/ZMV/3L1IgCO0ypIKsIl4
5bKAj3qud0c685UGjq3v+96fTWx52rxihmZM8b+VDIe/6kyzMFWumtze+uiRf4qwOEbAIYVnv61r
t2k2E3qhz3Zdl/IQFrHnPUUi8r85szSj71VaaHlLJAbMh7x3HlvYlBfxVGPnxqsQmyDCXvkZnaw2
3fVT6/lf9Nrwy12tV634aPliNr7JoeqLdx62YRktlXDKqm2Zg6EuEMUNOnaiEoyPkAeUuFZg7DCA
Ov1EZw+9jq1euwKIjieCsd4ZUVPKXYff0LVp4K4duEey771Apm7D3Hw4I0M/6/uEa/P9CJXu3wxz
u/8CCIr+psES+22Rji/AbOZFxo2RG6FucWVVQTwEM5LW1yIwJDpjxq9pCpNnG3bOaUpSayUDvdtm
LEdSSDKAEhEl6WI5CQ4uHIE0IhjppNcm7G2Gs/iCh7StDnPn/FsG0Ru5luoRgWNwlMC8AxpYKvMF
zIOaEa7tVXRy+uSIufqrNTt5dS3mtYES63t8lO6CKxqAyigBnDj+LVRjt0fJQXg0iUgNn+vYmY4I
q6Xv5jmujoCe5+Mbl+K+J1BgbogpjmLD3C41Z2FdQg4O39XU2591OU4b7IvaH/k4rhE2XvSJ/jyr
wFn4aqiJvAj8ALa7XSsr/NqgtGyuxMqKGsyy2+LimIP209JSW2yAeIKDH1Ir+AS+aui2GmI8wVHi
yfrJx/hXsffwQTm1Pp1sGFCIftRTZ3xvp9ZYw2Uv7m8VV5TKEsFb4SFJTm5/6xxVNLbr3rrWlT39
KKHm/ENiYX2azPKXlkqx0itTj/7nq6F/BJWERNeB5EZveBE8y6xxi6G05ytwnP464FP8NLRuvRKi
7x9KlSmcGuVlCRNIna0/mh1VJ/CpzMRwBVqRYc0w6cmzIZz2w5hMmIFzpaxs5FcXJDFhSEzziPvo
dsF06kGHzGZ/tYd5QkFEGMG2z3zniGBudChl5a7p+96HB94kpDkKMUIEUJfbFcepnCutJHf24lrX
t8JC6TwJraTYjkU7vdcjTIf6KchW3uzdicXmWCXQBCU1pl5GJc1Aqh6KmnFtnLnfaZnrbiipfrdz
sKYK/cpKjEPUUWUED0lucYhaaJdZmXft1QmRPtpMPSQcx6ZG3BhuLFeiwwtUYrEvVfRjXMlHZCS+
eJ06BCu3zaP2GqZauOtM7vetJkGn/dVZXis3Jh6X7cYfpvhH39p9tWmDzg4QZTVDa6MyBeNLxCCs
P9Vd29c7u3MyTDtM7Tv3YFDti9bpLnPQYlvmGkmEoJqUhv3OwzqdkRUDgXTvFX33t126erZFgqf6
iACqmR10e5oESsidZGLiNePaebx/y7D4qUnwZQTQD8PndhvB4Rsdo5b61cG77VggJLrpvbB/ZnYx
rKTS92eEYEaHHP0eNBsQhLldSja94Ux0/6+V1/8ua4r9cOAGU+T6dOMIvfrnjRGfYh6ECBpGSneG
0Ha7Xgisb3DjAU3J3LR/j3gP7fvWrMfD5EXTmtTronmg9g4XmLINBYBJkFtEHG+ywkRWgX11UHre
idJGNYBjf3WqyEODv5/SA96eEqyxmc9HS8RroiX3b5eWBRPnF9UNLjn1of8IeQVT6WrCtPdqR/54
kV1ni22QmfO/viud93Ypk3Dle95vHe4NBiuARVEuhA9xu2KQFWmOvbt7Detu3seY4ZyjbvD30ZjM
K1HnPtjhV4W8rUne7eko994uFTm9b0cG1ZQVZsZeRzP01Nkjt6JA9kLHDOenr2FJ+3j/vPjj/RkT
1DVOHxVSIIeD9EG98j9eaSqrMPKDUFzJmPMUBKM3FNsened5Ly1tFu9QfPP+giEW6qB/w3o+Cj0y
7S1S30W1SyZbZBs5V771nMaDdxA6bPwN7TzPPKR1mejHPDRlv3/8q5f7QP1oqGXYlYKFUPDP2x9t
FigQuBOMsoT8MP1Ydplv7BroY3+LOBbiwxANzhtnJ8rSlYYg/D6KcoU/XwSR2R+dvnen+ppkff43
OY9f7DTZiqcgTbvmEIT99POtT8kdpAAY9NJhcyzBRB4c2Hwaw+Yq+7p6MptZP9EEl9/TSO8QcLTW
5DOWBS5PCOyDmIVULkj+pWI037M3qwK/zQice0QFbiTtLvKtIjxXEiesjYtC6Fd3Ftp2MLv5+5uf
FoAhKgSoNNLyWIrB+E5Jd2ow6ms+jK69723h+NugE0H8NA6Vvk9zhx/y5jUVwwnYG6MaeimLgKZM
r4vQc7ASm/LqWzKaNZrcra9vHKMpPia+1nx6vOAynHBHqhmMasGSEN+V1Y3tci2a2nRVlNhTzvT9
IAOglF3erNUC92eEQgA4FJGEnsEdrk+EgdmgFTJeB2FY+9q2q201BfoxKqN/ZrqSK5Xca09GCsNq
gOwU7ff2SCp8x2DBTb+WiF7GWwklvtsNsd3+dETyVsFNXNFVuqGA2GrChhPn7Wp9MCW2D/D6mI/z
sPfM4vsAs2zXI6n3Lus7e2WM+aLe9meUZD04TSQ4zE0V7WaROfmkCwOQ0/pYGUMMjZiqpnhuOz9o
N6CvcmhUZiKOo8BRchOVpfUCQ4sSgM2t+7uLdbTXUaEApzU0Y/XBNzL/e63JxtyEiJ5+1ptAK7dl
oY3Mm2E1+lvsovN9lCLvCU5a6/ZRCV+cBpMs4+0Uoam3jT1RfH28OZfX+8tDqk65Ak/A/ltEOFI6
PFv7Wh6HTpPPUZPGwJf1+sAArGQmhO3O6NLZNUo7P3pBOK1ctbfLoyajdCFRzKa1xgCGwH77TUsj
b02f+dNhGt3sFJqFeZm0Id1b9Fra3aBpAg22pARb4YgfUaavqYQvQG//8wMAjUDWINRDf1xsYc+p
gygD73ewGuxUSxOycmrM+qcYxO8OG+T5aTR9531rFv1ZGk20r0F57lJXEyuX8m0g/p8fgvkOfTBF
oePX3L6Joo47LZh9HavwEAwADSukIyOEc7u66S4hROkPdedFB1gd9vHxHlD/9f/f6IQK1dwk/VA8
W6WhtngHM+7bAC1i85h5bvQlC+fwXUP+vvKpb4PFyyoMArnc6NvT/Fl2F/OkmvXOnq2jb1OUY1Rp
fDImU+6CNFzrU9yGwf9digE8STlzYkqt23cZAqSqvNi2jonXme8TreXyksb4I4xG/zDP4VpCdfdo
dOwpNFC7YriGxtbiBfpa3waSBtQxKXsIMDp0F/xHtcNAy2D7+FstohLPhsonlyXpAV8Lhv3ixDgR
tzgGgeZROm37Ye66cGdovr+BYWoc9Tb9NyticaY+Hr/iezhvIif2n3Q/yb64JUZLZHfNkX0IMMKq
/N1EunWZXOzOTS9NnpO40D7NbgZyaUDFWcIuPPaRX8B+Vt6SyBjsS7erPz5+psWI+H+fSSljEIhU
Ubx4JsNpJnrMnXms0Un9zO2cIhHgzScrsyTdZ8DTul32J7OX2jbOZ++Ul65kBqvJvW9NaBn4iKo+
/k13W4jXrMCLTLRUDbB8zbqIDatnvHT0rcx5j/Dyx3ZqppMsUXStqvn349WWh199VPIDLjU6oryE
xeGv3HlkcmpZR9g4wZcsQL+MPUCjWm/0o5htY1NDGvuRCkLjm1dm7kQCiBAdPeBlmZzF5GfwSayj
4GheYgOsTGrF4cbzxPRZtxLtGjezeQ61Zm0Adf/McB1ohEBxJN4x7bg9pJYTSnqkU3TKaRPvjLbr
D1aKg19l5xSWvqz2eV5g19tZa5rM99+W3JrHVSraDkXF4m33wiklwLbsNAfQmkTlVfvKseKnzCc/
Q5NrjSa0WI9JmrJNUHkLZQTRb7FePtqIzUQCYpAloM0fhkwjJyso7PwAveNxRuWUzmp/evxp75el
oQVxjXudTQUJ8PYFSy9BVNmVxqkILQ3zR4y68Ez/166H8ZDM0Rrsa3GV85Sq0+3zUR34qnQLb5eD
49BFNorSJ1zI5K4JvG6fVb313SqT+KejBe0pG313x5vWNwVfeyWtX2ynl+WRivP/x6ecv9wu7+IN
1U1oNJxy7vNLB0hx0ybacKxF+j4pWn2fJ9kP2IvW4fFbvq3g6fbQJADbQmbKDUB0XqwblXoSNJFt
nPI6TL77uEJu7WyIPiB5Zh5ni+yOqW+xkpu+uiitUTBXyuVnGZ3MBCE8PyjM0ygd66AVro8SAwHT
bmLI9xRyu7o11gxGX/nAKM5wXKhPIUHcaWAB9XXnwjZPMaiyI66E4SY1jPpopchRuJRV2yDsmlNY
Vc4OYo75+/GLvt/ONNYNi9IYShgKVYtLYkDq1Uxmzzmh/Tzu884ptqY3pEc//n/UnUlz29ba57/K
reyRxnyArve+C4CkKErUZHncoBRbxjwfjJ++f1DSfU1IJbYXvegsnHIU8RA40zP8ByvxZjX6PavA
ZWL5ktAGCfypHr5Cr0+xbqRDndr7hM6Fb5eOcxOB4YDlWaM3eeZaf+vhEC/iVscrcEnET1cvsheF
MvedvU9Zw3vsnJsbfVhAk4M5fMrZOGdCvhXh4O+ng9kHt4KTl4L3arfW5TwihRKL/QypwKsTY76u
hiH/oJfBUhPWjIsmsosLPTMxdgMreTFxB3oJOetFn8v5Ogn0/qFNMFUnRyjvjKrI76SAIlJpWuQD
BcpBoaiEREMQDvnvhZLL1JCZkZLxb7AZa3wjxdXeKIME52ZtyO+sLrd8Q0OPt266c3I3r48Vju3F
vERF64AoXT+dmLkPtKIVvb2vSyfZuzqEGA0Uyt3Q2iAPYMT6ZRY7u7hGrPH99b4KKl8eEg4bVxRA
x8Wh9nRku+WGjBwAPBinWF9mly/g1UaN5k6haY/vj/XG8jN/HWu1tyrEWnEbl2IvQg2ncAFLfRKd
fbChEPiN2Yv9++OtrGFYfgszHSgYyDD2F6WK04eL56qzAzrve66m7kGp+rtC69KN3kbycWjc6Eft
Jld6V1mXPaIhHsps445AZeGfKvXm/S/z6kWDNwcDTtzObYkiwWrviR5DaBVO9X4Uiu0j7GwdoGke
I7c1PvzuSAS5i3IsMGz86NYKvCDPTKEQ3RKeI2+gJLOyHSqhX8apbv/mgULjjCGgVvByaf2sH6pz
5FzWhatd6nadXxUyelKc6kecjfmDlqvT9vcebGnTEcIuJESqpa+0FfD3qUWYGSacI9v0m9ZNrt0C
s8asz88Zia2vPoYiSeDKW0BgdAlX923fTA0WMyyMWG0nr5qkvayJ2c9loG2jyfiryU1xJkFZb4+X
McmEFvNACGHqaoVYU0JH0mytywj9/Z3eltoGT9HCj+0m3sqZKtv7r3N96CzjLUwmaiIAgDgsT3dH
myHxX5CVXAInrzedVhm+OoId3EyUSb/3Cmr06pi7M9y8nq36/uDLh/9SDUDrYBmcscE6cwWsW8xq
UIiuHy0LDGWtfjWqSt10QYMr1vvDvDWPVB1IOiD38c/qyCnzyupcZ7AuMWpTdvY0fTQUmDuJQJYa
TZXwWIeiPnPrvTWP9D0o9qAC9Zo6Y6N8W8k0ti8TwwmvEI/v7xPbTTnCp9LX80H96/1nXJ8sy6v8
Zbx1HcIsKt1OqSRdlmP5UW2G/hqVwum5j4VzDu3w1lCkGTzccoKxbE6XDDUliHbNAI+lplKVyTK/
EVxUm4WMceYUe+stQlUHJwZacVFwOR0qUYcicIAAXDpBnyZeYIeOX8dZStyAuJXX20VxJtx96+G4
6yHbUahaxNFOR8zD1jQyNbIvMYNoLjholGOnB9ZlCi71t4dCz2npuzgc0hpZ8elQ02R0VtJE4lKL
8x9ZZkw3aoJ1VhVU45nX+Pqh6AkscQWNONKlF17LL024rh+cthSduKR7EN1CkzewKhkWYcb69yAV
5LgQZ+ntgClcKp1k3KcPlXZJOQWhIS4NvTvY2eKW7AwSgJoDWE1Ayzcie/74/tp/vUro60CRhAaz
4DjWfjtTN2NK6MzBpQwb3bOhsx7URlvI/615AXjz92TWXp5xEaGhAAe5AcOz1b2QB/04tkQIB+5S
ezMVTXgnzNQ4UxZ6Uc05PR3dpXdE6Ez3lJLNahhDCzNrMscQp0A3vxBZ1vrtnPUPsTJN3pDk/U1V
0zIQSRA91Gac+ISoQ+SjXh5vE/7w2rbX9xBxOnqXei/OnKovWL1X34/YkX4lajyvDGLMfkSZK9OU
y8TuQ68FIPAD+6f+uumGT1mJ8JGS2cYOUrWxMWQlfCsv3AvLKtrNFET6oR9GuS/G1NzrSWsssjJ3
9TiDCK2zEHF9x/DpTTZfLNwKfUz0OLgzRPQUxQ63tpXYP9JksI+IZaXbyjSHo2IO4rIY83HfV627
sRpA1EMiwjP35RtbiWY9QOSlosS2XW3a0s5bAvVOuQQpOh6yCLHEKSmsgyRLPPOC3x5qQbnTFKD1
tbqay7RpTauclEuLC/oG/jly02B5DmFfNGeGenVD2gvqgSYlHQGA4e5qqWUIvaVooMQH0bfRJk4U
/dKNWtUTUatcGg40PtNEP+r9bfvq+RgUUBLNNgZcrIZOjwp4gRwjxpgcUB5rL+LOai8MJ+4vCjM5
dxu/NRQlz0UrmKYeJe3ToYQC3yWyg+SgyBIjmtEej4M+Sn9s8+IMNfzVYcRT/TrU6nbsst6arNFJ
UDVzOq+JtGI7RUa04f3/FYY0MN9/iSucJIfRMp6zIK64RogXVwvSnaDLiho9wL4rLb9QynITplG1
1ccZix9RhNeDBcrDKoTYTYrRAfpXZnDDyCfoiVbcumjtPE5hX6EDQ2JSVln4uyEt31BgfQfshNXF
JJy+/EAUlZYYqK9w/Oe3SWd9HnUt/Jox5s41s/L39Av/fiN0K4BH0lRlgRmn42HwEg5I4acYrPTF
Linm5iYpOjRKCqF46BfUijfoUe3PhG6FN5ptcmXjBHcmAFyRRV++BuQcQFpQVcD7rVF+ulOrRdGq
6cE1ZoQbFRV93LEaZ/Nm1tMY06WscZ/sto8lFZ98/t7qAQ0WF+59/btn1gIzfBECp/oNxWS1JIHT
o/NaOemhU8EbziHyVpD3853F7j4z1Lpwx2qk0UwYAaWD7HONsmhk2SclNnyHKs30mzDPhGcBO99G
mhiOY1DbvoMbwl1kR+pVEOLz9f5ueGPzvZCxLGB4LxbXp1M/IihYSiTEDoXWjzunVaNDmajttprK
6YNFU/PMeG9OMgUirgSQ5ouK/WrAYQ7mKu+zQ2+PBgs8HcCuzLL2BteOaMe7keXPcABCf8463S9H
ZHPYlOfsD9967eCglx4HIZC1DsmDqnF7tAizgxjF+GEEBLYLcU07mFn3iZ8Mnw3FzXx7amPflhjz
nLk+3jhel6gS7AIJM/nOMi2/xJdyrsMpqObsYHZZQNGodW5au4oPgCfOGfO9nmGWMJk/lVJQtNRR
Toeqeoj7/ejmB6WOJq8cxEB52FWe0Op81Ls4PafW/Kp8tODPAVmDSyQYg7O5Or0gm4Ga1dz2MJbC
8dUEkcUWEWEoS1HpKUWBgEoOC1Dt3GzbG0Z3gTSNc0/70fosevNcT/bVgiP0oB7Jkltk8gAur151
XUg7m5Rx3Kcik65XAxHZZzTVfZZahTbInN/EvIfLqerNr7T564s4Vr7/3i6jFLrUKdGE4HXAV9JP
58BpEqscSghjneGOYML7zLNEGV0hxTFejaI+Vx5fRyeUxrk8qBBweZCWrQMFjIwJtgpLO7hmYW1M
0O8bQ286D18iHS0OPfPTsLDPnN9LyPNLdAtEZZF8BARK9MVFspZDMutAlgDflWtnKo1DMYroTpFq
j8R/R1tW9tZ+LDHpyIviXIH+zZEXHYyFJ4zS3+q4HseQ8tAEW05LLfVQhq5zgUNge9mXSEc3yCR6
UtUiEhuc+96f2FU9hmdGkIkCHlW85QRdF7sT9ESinm7OsQUXtUl7LdglQ/ObPcplFDYVOEDSUdLE
tay71YpWusWcH8dR6/aRKg0vlGN0bFp19lNtVi7ff6rV6fQyHvUKg/RwAcCug9scvM8QWlN+zByR
bGyrCffNKLEBn/Vz7d43hkKNjJoIXD6AeGuMEfzzuM8zJz+S5TJPVRkI4eUDeqVunTjnEsQlaj1d
ou7JaKt9CEB6Vtocz0oaIYbw4wYObDfYGW388gOBvHHHDV0/VmbjHhEUMzycnLUz8efqPF5e7lJX
4HLhYALXtDoeBwxb0iwS+bFszDzc5AhW+fA0jQ+NYV6ZSo4c5vuzuT6Q/x5xAXJQm13KGatcZZI8
sph4x1Y4T1epNR3xmXJ/Fp1SHzr88+4djSi3StzP0hWB6ocWlQ6EcAu+XHWOO7nCN3MyLc9Pik4+
iN4JV8TpWdhFbdtieVwc09lS6Pw2me33dWvCv04BtMmE2cj18EIfRO4rQSZDT4NiegRS3G6tyERc
2qBKGFaO/akrEZkUiAMYmyCftO2ZF/fWctGoM7Hr2AxM2ulXlYNG21xRi2PfY2CZQqRF+T+0fRGY
6nWsEKlI8HHfaqc1P7ZlYmxDp3f6M9O3Ostf3teSYqLKvpS81FXAlC3RspPYxRG/rBlExGD1NM/t
6sKq+9QLEql4Qk9/s5/896iwuMUipUWqtFqlgZKL3smZpTA1xA3A1S/FqJeAXKZ524Mk9Uszei5r
1fk4N/18Zp++dShwVf6fwVdX9hDUI+oSbXGsaOTdSAT8NlDz7EOsV1/fn+K3NiPhl87mgCCGZMnp
DDuVEkRlNRXHqQ6KbwCS061Iu4EaEBe1l5MJ7d4f8PVVhQgASDt6Wkh8vOpWNHZSdRR+imMT19Vt
E2FzFsR2dzFM8g6d8hgxU2d87JnpM2f6W8sIrAs9PZXkig7N6ZOqxjC1auIWRwVrmYtYreONNUCS
1XIRXakCpfw5BBXy/tO+OSgAZIEwI73sNXkVBWR6IFNYHqO4mz8ktqiujRAfQtHk1i4ww+Y+ruxz
2shr2OjL2iW/WGQSAYdxb54+apmpQZiOFcsnysynCR3+PTfXtG3rpH1oNesnrqr2jdMqn2so7EeM
OxqKyLZxjj391tOj6wFBgcBo6cGdfo9g1BJkXOrimGeutjMnu/uhRi6d6SGLv42uFVxPXTecmeeX
iVzdcUtJCignRSKUiFcTDSjBSaeJMr/eIN+On7ryoe4seP1OMn40JlWVflir81NuZtYO4FF0IWJ3
YkrK8jIIympHsze6ZuLO1XneeB1oVVP+5aInE1kH4pVNY7Wz8+hILweBpc6ZNsJqjK1oUEWcNCe4
mKZsuPjNFbhcMoSjbDeQIq+an4FShXmKA8+x7aMQoysg1Z7alZg0EAzkN/3QIR9jNfaZWXj1rAxL
2M0fII+I+VeTUIWmYkEIj46Z1LSfGQ7Sl8BV0kNWDF/i5VAzxulcLLoaExgC5F+qJyw2WitIVZwu
t2psU2PI6uK2wtolvmgCZ3AyD1RtaZU+7Twh79RAdtnO1eVk/17JisGX2i4KI+CeYOqu3daTOcop
WInutqzn8oo87hMVLthLY6t5aJuMZy7F1bkNFJLkkiYQuI+FC2asypNd1dtWaVoSJrO8aDr4kYOV
IveOwc0e7KJx9/4qcnl1v+wphgOKDxBz4eEQ6Lur27AphVm4xmA+qNil+aNOBpMniADYKLQRKE7j
dlAbHNejrLhOy0H58P7wq0vjn+FZUmTyyzW1Wk1gCOByG7H50BpzsnX7sb9U8kYFDjm5m2TUH63B
sX0o3M3m/YGXD3793P8ZePXcRhsaMgor88FJ0nLTIn11n+i68/j+KOuF+/fbhRPDRkG8cV1+DDF5
MOuqNR8SN1W+ND1URoVMczc5ItyXdeZe5Y3Rn3m01yuIKUX3iAoF4kegbE93S+O2aaiGs/kwy3LY
YRdnb2wJohkLNMvL3eAc5mN9K71M4ouuNzoa7NS1hkwWi7iwZ9t8qPuq8wvNrn3cz5ChN8ppA10o
3NlJk+wyRD0eSxRtfT1Sm/sa3ZYzJbhVdLV8kRdnBoOIcrFNWCb9l9pT2jqTlsaJ9RDZYbG1ujo+
6C087rkszym0vPGSMc6CvwLrCej4WtzKDrMaNNhgPYx9d1eLXjsYoWV9y/oUpJQY63Nk3zdWEo0f
yqhkrSBe17iFQm/dYG4662GCVb0v8s79yQWgbAaEObaBObnYAJrnuBNv7E4DCRroj4vHG2ff6fvE
tM5IUr2zH7DPA1DqJvLSHTsIR6U0j3MAnyItywdTHadzfo7ru36ZSqr1hJFLUWlB250OHQxYf3WF
Zj1UExTYzK5p4ZpoqgcgJndToGJcmYbx1hLYDdEq73YlGCAvQpr2NpCJvY2KSt23YXMOuH46D+BG
uOgJvRbIOhkeicnp99KSNIqo1dg/FqKEe0WxM9OvglhtancTGAaA376QSf8p78rQ+j2x/pfBGRZW
NLgnaCZr+Fo0GFRXcS/7MVYi3qW4MBx4idEmtcU5+vPpvfD3UPQpIJ/iqSjAzJ0+p5kQsTjG6PyY
gKldZEJrdoOeTXvX7pBeUATMfjdV1Y8ODmBegm/pb926lEQZHLjaUmwDWwJD6nR8K9PGjvJ28lyO
EEb2LuqK6l1bR739Oa0jbQg8BdWA+czRuSooLMNSXESZjqottz4i0qfD6nFdTNKs9ee5zRUYcm5k
p1uEqOz6UmRN1bcbAERq98GAbujcAQNVk5upzaPWM/UAyDsCEsFWBmTQZ8Ku0/OGb7T4GqPSTbmb
Dh/6UKdfjIgLyJ4dq8+gJKHXmGmq7ZKgkP3GavP6i1NU/TkK/ulpSh0b7jvkUar5C+76FVjSUVDv
64UV/aTc0eKUPQ4fcSMcPS3Pox+/c0/+M9QSiCyWNwSzq4M7kh0bDif7n5D1YuM6cTuwbtCbnOxR
0xNxN/URFoTsNWGdmfH1e2WlA6KHJEGBDhGOtc4AtW28ptwxCb20F91V7BTGxYSqv+HFwlb2SA4U
55TeX71XYL1oAVH3wPqRk3U1lX2AG1TuRtjGKoI2uxJKy69CTvVOLcOL91/s6QnOi0WMZjm6qXXQ
9WNTnS4bhTNMKLJuQi+x7GBfFjl9/awcvKnS4tthFuYtkmmpF4k5378/9KvHBGK7lOVYtIsSxnro
Zu6pE6ILidO46Uw3oTsF25yc5VavaQL+5lgLPN+FyAV7CiTOuvHdxkoHqKUIeMwuSL4hd1jZHmix
7jqfW7c9E6K/ejJ0j6iWQoyi3Mefq7Mx1RKK5nM6RDSMgRmCMkpzr00y1/UGLqkzo72aQrIfeju4
TnE0oTC5Gk2dzXAO9cyOPDU01YHRUAv1GisKTPofmZUuYF5YCa41lUdjMp0v77/bVZuJNcSb/Vu5
gWohPd3V5hyo3GZGbwSRRxdEVxETNpJpUw25kx3K0cXXqynDBNNutXF+RA4i/14qXfWLlK38Pc8v
vsvi87to+9NiXJyQV98lIlqehTuIyOuEEV90eiavZFn1TLkocCSaz0kxvHr7dBepZmHcBnGL82G1
gfS+C0cKk5AVikG2D3RSux3iUopnZllwGaVldx/axrCxCELObKB1qIG+8WLMw+7lsamPLlf0L9Es
tiaicfKeoUcjyb9OefWA+bLxsSxUusdCny5T5ObPHBgvMkD/SYzoNBFzEe0hI0p5FNze6gbsg5hL
qDTUyDOJ4dsPag2PfNOM+VT4/N18NOxoLPdjNupfbZnH90aud8WTnWn9dYse4+BZZTp9tNQi1rxR
5FN1HSeF+QXQnnXURDveNV0EaT0OrUG5aCFcjt84DYdrqUI59iXBW3Mn9DDt/k4O/sf38X+Gz+Xd
38/Q/vd/8ffvFDabOIzk6q//fYy/N2Vb/pT/tfza//nfTn/pv2/750Z2zfO/jk9V+69dV/x4knFZ
rH/n5CMY6Z9vsnmSTyd/2RYyltN994zE23PbZfJlOL7z8n/+3/7wX88vn/I4Vc///uN72RVy+bSQ
r/XHPz+6/PHvP1Cz+GVzL5//zw9vnnJ+7zr+67mJn179xvNTK//9hyL+BLiw6H8AGwBF9EIoHp5f
fqRpf9JyZScwAtV6AqU//lWUjYz+/YfzJ5cn6EQiU/ITCFZsobbslh+ZfxpUMugMEycTri5K/v/7
2U/m6z/z96+iy+/KuJDtv/+gkMaK/8/aBMYB2ZnPA9ADmIee9/LzX3aEM2Vmp2Hj2rSGKHfQJjCb
TXGaRzAfs1vpSZ0CmKcP0KG5WwM9hGGkp3cccJXl4c0j7Z2DReIut4Mg3wUdLsKeLNCO88ButOom
nato3Ig5Va+LMBKph5Bt9xDp+DV6U9FGWJx34az4ihE3F31QxtGurRA59jIlLd0NHZKGayd0lOcx
CITrV12YX5VRU2JKiz/cQR26UfUg08iU/6CBWhZtXzU+Aszu1YAK+OfMkMrnXBLh7s0qTB6dIMuf
7aIUl44CQN7L6Svh8pTsR/TJpq1bmHDEpJzjzVQFyYcGtdTHIa5axcNiZvgqQd4c+rRCq8hOugp+
fyD6b2FsduhEjlPaXVCiR/0yALhaeFVbuj+D1ug/QkmxrCuUWc1dNzTT7JWzHdt+XOotmqzWFMb0
nUF4o0geYzpejIG+UfChf4COaTwVrVtdtq6dqAdrmsqnFBd4mBJpplwXWOh1XmS7+ucx61BYiNvM
KTGK0hzYqCI0hdclRn8V1o1Tb2Snd18TnBCv0ropbF/RIjTXZS+qu3mossIDK4Xa3yy65CKpxOD4
VattjMQaHoJZOojLCPm11oyq9pPe0TKvhSSKEIYjndqr4xnIl1FZ+tFKQ+2mdmNh+Nbkog9mTllz
C7cwsjaEgvLKSLX0i9CLZrFBlaIE4pOoH6SZo3pYSyPnOpoIbTwtyjTHw9CEI7Pn3LzN+Ajbc6zW
fLZH96nAiETDoSuRhc95OBCvFJl9i21XHm8CrWkfR8edf/TqNN4HnWN2iFdbbn6Fc5qs6Bvm4F0d
TAyNquF0heyWGQ+BFRfPRTuVPyJFDsFlD+Pqogr6KN9Ie0puFbsMu22D5kHkt4k5QlVNM2MfFFkS
sf4C+2hAiypAiSiNvu0yrjNv4sb77Ma9VWHFHXPyq1pefJ6cUIewUCO7tNMjPfzYyqhpdiEAsMdc
Uo3dAbBGQLgalemrNpfd7KthCrc6VdE9NPQyHpixkvlWC628RWMHQacQ9NnS/Zydb5Paqi7ajSId
tim2Ev1x0noM7ItYgOXuUg0qYF93tbOxGxrNOzEPxaEYBijcTsIHbwVC+JlP7JeMPsRzJ8U5hswB
VO4cmBTHRZxt6pTymKfmIngcDTX/qamJbuxAGE01AVanELa40OuGscT5o26l0DzZWXoJYHJwv5T0
I00vwrMD60Nt0FiHdftQNpN2bApXfA102SNf67q0ghCnUbpdAIT/ZxPWKqnjDLjWs/RcIZNV484L
tKzzpRlarV8VBa5PpVJqEItmbYbvJxXlKYkM0y9qXQ58nOo6Po6n9tGpnTHaBAEA/H2Vpgi6TBGp
kVcjWjxHw0xT0bTpdyjDXD6iKGZY28lsq/ZgNFry026b4DZZ+L1+XgfB5LvumKkPrh5GTw5aKCDW
MFbFayBy1FlsbDCleKD0adw+9DLt4p0snaq7k5Fu3tQT5/S9Y1OL8N1mcui2cK44SCq1wW6hKCVe
KhqYBW2UJYVPP7n5kudhc7DbAeR6XRbD7dTV6g3U4gZZBTrPMF1dJ/4r6Cr5FXTXIlzTMf3MWjlQ
6VjEoTp7UL87/aSI7UC3oX6IdT1tNkmkzp+yrFe/oKS2UEKCzi0/1FpaxzhEFCmU7GGQxnQLBz6b
dtniL7oJdZF3G5kIDTBXNufYBcnMvW0CRSTwO8uwardF6BQEOkoZYsAAcC7azK1IMj9r+2S6ni00
eb2xbSq6ugWc6JBN9q0teVcbRYKPOghFrT5BeC1qGlRWheKAYrS8mRKTcED6wGxCb5ob9Hp1S8mV
Td4KJG+0dhTqpQiHztyVTdZuWjHJ9LJy0/IrXEX1PsimWL0q4rHQNlGLf6nnBI7+OCW9ne8Tzq3j
NLXhfIeDxNCgqNanSAWHheMlVcGdp+bIBu+aMh0f7BEWg4exlD4ux/kQOFcAYvXxVkgZqJeqGGO3
97u2qG6teW6GHe0AE4KWk7Z3ChMJnrDnSJswJQg2Udx23YWilf8oC/y/iOCq5+KDbJ6fJSHc/wdx
GzWu9+K2x6ckZnvJp5Ng7+WX/g7dhPUn9TIqNbTHuK9Bf/7xr78jN5ugjvItzQBCpqXD85/AzdT+
JNBbKgDIAKKzumgI/BO4Gfaf4HaJ86g1UW7kE38ncONzfgnb7BfqPoEbvXkqo0sX7zRsM63YySpE
0i9MZyw2YdBXH2XbDp8DyjFH0Sn6tUxq7d5FZnb3y2v6J4T8NWREAOI0WWdwUmdDA7pH3EqbyVnh
IAK9VsWcjNqCukn3Gpa5H3lmSj2jCAJtF6hzgY+vsKYNXvey32VVcDXBJduCmc++tw1i3GWnGved
Mw8XzuiKT240hx84i1vCsWIwGi9C62Zn6nF4H5UuNjy60d87qZsXXmdZDXtTmhhzFPPY32nOaP8V
BEOySbK46v1wDK4rZ869LihsvMtaDw3x5i/bhA8z5qGB2ozpPI2ZXs8YOAyatutrJfcaMHVy0435
kBxcLBAVzE5Tz0nxRu5bC6f61ow/9Ni4X42mE//EdS2TMKJyzGog+jc0vPQuvzclgWkj3AwOfhAe
NaUpPSqKREV5qle3RjLa6Ct2Vf3dHebqQ1rCdYAWWkffy7Rwv9QJTRaRTXLjtJCkfVOGxAuhRXC5
HQMQg5sKePJHZejbL2Y26Ch2ZsgA+RhVt7kXUsn351HgDgF/Kf9EQtf4RCkLOEUMgFWm3MFkeiwu
iVGwZqfavg87LdqARpB+1UzKPi3T5G5y0vIi6MJ4l6tq8tOB1rktuii4cYKkMTwz1LtrqxP6UZeG
sgGpPh41NCgfMxGjlDSrzT4N0vRugE+/SVtIAjXqIYk3DONXacWZ6k1jn/8Y0zH7MgehdjWhJgVq
Kux3U2LUn8wu13YGPiofsaJUkO6iVuNN5NYeGAl1F5NppV7aVPUP1x6s28BsMC9ABcWvlLDCxZgy
4CZTOrP0ErU5KFS3boDRlBdTFowbpyPSiqu4fZKOu0FD/MZVm61mmjMKbkO5R6mtvbQdtb6XlW7c
Flo9bvIw9K0M5zDOC+WQiTL161kLd1GhyqtCyU1Mggx4WkWmfULkoyVdN+RFGWu9j/xo/i01pbjn
ppl+5rGBm52ZTvGHasa4xG/jqfPT2JSbSpv66xkR7O5QlOr0VaRy9tTZCYUXSzfVPMOS89bAp3uX
FyHJwDxdQsz7LpGZv27CqtywMf6qyf08O58S3zDghJl9RHFZme4sW3GeDUceo6TxpYbcrwWCv7YC
ZWu1YX0b9vC8iC0wj+iSuwGJu409FtZVPWpbLbQxZIqCgwy1BzqvlR/n8w+7NC87KvMVHnpUl9t8
V+SFP4eKh6SrBIVX958HXTsgZPi9yRJ9Y6jhs6J9qCvlZhbONs8gIlOEvh+z+FMpp8fGbg5BbDwq
YfQhjfMHOCR72Cyea+SgUYYLu4uPBlljEHCvRkkYoT3DZkoLsTXC5rEoGsTAh08NnUJPsPehs6Lt
H2pImH6cXIRM0v4vQr/HKNW/4ecljzZh/K3SuIEfW9K4g0fxY4pCki+8K24qqVynk33oCXq0ltSR
0uTcPNMRTLzMVA4V9TRP9sizzO0i+9c+qm6x5YDyjaBgEXbYw5iVcy3jjL5K0jyS/1wjvusZ6riN
htYLZ2tPIchbsg5eKgbqTSSNbTAb3zPbxu2zsuWxM6IIU6c83RdO8WimgXVAyrPayyipvxuRUmyS
PEx3owacOJ1uNVl+UZLIeVZcQ9nbjYXa1/A4WLG5VRH9/aBZ/VbHCfazPuJg0PauT4UbnHd06HMa
IMln6B3ywta6bWk7gIU5P7NU9efqm9UXpDBG6JNoPRd6/ZDkRuVLkEqBtG+mIWu2MzL5npV/BJP2
GKGwEkePqCTEHHzFjyDl88daBzmlB0dJ1m1KTfGTbngQueUVwLpitfO1mtzbseJD1usbdBe/zaV6
O47qUVSNNzn9NV4SyrG3QZxOcXXP5G7GxtlHvVHtVCDkWxyYHuSM1KJKObMt8cK2I7hBsvWGYL5U
zPhYN9bWKhdvetSzBYZUqPLNNzon1ZCU92hqo81aitDTA042O/4SxvYXvaqOpstcxY3xOZHONnaL
+y7Kb9NGu9c6F31fCGkN4tyeqrjXidJGPizW0qsrFPzRGvbUJL5NDOWWTf1BaSsaIXxaSNnZj91L
Lc1I4gqBAAtKBGh05VvZW7e902ZeXFW3Q99fY7n9tRqKm8ABRhqETwA8/GEa8W+PXHGBdvzVDETN
q932AovNozYJyXLFW6PD2TOobohX/S5RPllGca0NCuZudLajvL9PuSxsrcw2qgDzFknVC0vjEgVe
yjiz66kVgl7kKlkgtwW0CGl91CXJUaaIxo/Hzt1aTT16SegGe6k112NuHUeSxQuzemZ/RZsxjA0f
8SRxBZqo8FFASbcRB/w19FtKCJOqbfRifIyqwdyk6EBIr9TV4o52+Pg4U4Y6FIAgMmsGjoWnCKUl
RsPbfNq4eRay6AdWD60f1jcwMVOwWEPp7IHb9My/HfgjgcYhVovpAncSzWu7aSuNp2qwk81k9oFn
uSiFuO4kIL4HKc0qBQ/HSWHhpF7ZUmbd9WkdflBizhhSynF+oqf1EJT5J03at7ORG59GkY3O9RQ4
Hx0solIn2/UDvCxbHByUN7PM2qKiQYFMdwE3jUfHuJb1J6dC9L83maZWie9yddnTJOTldGOG2WYo
tE9CER/NCR4dIv2+ayZf9TwaOP2idGfhR+GJschv8VaJvMFov/0v9s5jO3IkS9PvMnvrAy22AFzR
6RRBGdzgBIMRgEEblAF4+v68qma6MqtO56n9LHKRKpyEA4Z7f+kD8W4LhALBCPHaezeAaqdiMwnW
GV8DRSN8mRU/pp4sd3I69+PQfSmTLNRr1XUkNZap3p05ODvna278lxZcMOrYq5Khqz6pfo/DUYyJ
rAsVD+Ny2kSfcUMpxq2sepoyi1J479go+TCU3VNe5C/VIM+pIPnSzwv2n4fFd6u7pn8iCO9YLUVC
6gUDyxKRl/S8gkBEZkv38XWkzXV+U7q54j2mborAtoDYXMbb7ns4cc3S9mT1xr7UY861Md4X8MVS
tjdrOf4uUgKdR3WDWP4Q9uH3pZDfOoHmuQt2ZuG6hzQbv9ltRdGPVg6whvzIgwqQwKG6xBP+Teav
Z3PqoqHWnFUjd/4q6vTQGsZR5ch8+s2MO4NllTzXDIApbEksWvzmdljSPiESZosBngiN1Ce55Gqn
CnVbBJOOwCQjT4UVoKHeItJjHyyn+eyNkW/LaeQh6wheF4XyCEJZ7N24PGV9Y8WWTjs+EJB16s6l
MGI5edZr5pKJVkzyWzHDVkt47CMqVn7q1opnhFfgtfNxNqwiMqRy9k7dMjdvaDlnEowJwS1eFlc1
iVf1+2kyd9qdduZgVIegTeu4sEwadYLMjozBpHy4NrvYYvbe1Wv+PprdIa+qG1E1j07OSKY5UaJp
9D/Cvi6iHgzFW22EhF0oY8F4kcyeVHu4Ri6yzD7LFNjYqzgp0a/vQqWMGLXVKxD/Y7ptF1hXVChg
TgSQeVx7lf4iIAYcdH0E6eqjrvfFoRLFvlnJ2lkWzsQicTmbgI/e60HKG1KM+4h762y66/AKLpId
syw4pVIa8QyyZnQBYFOLxnHLf5thkcdZ07+WYnrofOuVdN1jljYx1YScHFYZj9ebEi7yrEgMi4rQ
v1+qgNjIvDytkMARto2LQAm4t+vug6YnI0L3EcZGD3zRVg1gZOXVIHTOFGdtkHEn94/bKF+LMT+C
8F9gI2IXcRd9WBy6/hu9zoqjbbYPubWUCXm6x2EpX3xa0UAol11Zc6Oa6/iKTe3iWDpS3nas/PnN
y4CDa/fBmsKjVMuLXgJe6JQtju4X+fcI5Iv9PKxONOvtvGEkk7bxSw3BnFCwfJ3NzlY6frcHxpxw
q8+b7et4cMMyUaQZ2oM7/OimFPUtP8OsyDia+vWjUZ0mKWH7wc/6I9DZuzMYd0rmBs+yU0eWLYDx
m/kzqKtHe81v+4GmL8GRmRSeC065uNkYm73NtfEtWPvNTNIgO42OeSsNI2rwqQ/1covLt4kdlT03
3nr1ZcklKjX8eo8QWzvrpcDpHHWhuctsXuylpL+i5nDNnGSwvwUAY73vJaZH4v9UTLmz80qOHaP3
OOiLZ7scp7goC8qS7N/o0iKznm+LJd951vosDG/dQS0c7Fa+9mDxVUmGtOTInUa8QIPCryZGUiCX
+UAyR/5c2ZnRJDDI9pgg9m2POuS5jsp8YmGsg/fQrwdKv6byUAWj3pPYHp4ad/YeFWP3roedrCgq
NpeTsabNycD4s7ekzA7jsNm/utG13oI2p/XC1EQENm129Km25AzZ8qjA7hWZiwEOOTilYopRoFfL
YIib3AnTn4Cc9rvh4oe+jhlkWXddKh/YqMwsptqdLXbI5ywmWIcatBpVybM316xzc8VmGS6m/atk
0+DMkID+TA39b+1N130CCdV1XTdPrSMUxHlnLntX9eJ+6efqq9Vpe55bes0FeuBdORf6pMnMOKpt
FHckk0HuL1TuREu6VN8AO+x96i+MjWReee/SCubYLT2RRTXe4wRfc7CnbQivvR+oL5ez/rY1CIiI
RHgNt+/V/NPa0vWGwvDuHfrfS3S1hQBzRPHfmJYxl0Rv+23sa7M5WrJJnwqg170MhY1WJMu/8PWP
aww6XorIFhDyR2nACURZqMjGqdvl91jm4r5OKyuy/PSGmju9a+nXPszSJV7GD9clAkdlKB9Gg/ls
cpYHJospjPs2d+4ysUl2mGVwb2gj5ODymJPH0rNjZXrjccTb86qVMH+0Nt/DIutfGyD409Zs484a
yn6M1ILLxbZPVV6+BtLoYEukcViGgWB/FbTWjtrm9iJCvRx6NQUsW+18KIbhijOI8KhdUXH/tp54
GrMCRi1VuKpN9swV4iB0CaierJwiF7t/kWGQ/9LbPH8U+K9PvVvPe1qamZ4dJS7bVIuLkU68FdEW
3tA33+6zENcRAXfzYZnz/EfF4a5YxFZGt22u/OMc+OVDCdJ7MluC++H+6DrRuXvqtTtGs9ktR6Js
UuJO3PZNEZr9wxvGt2HhEWg15NOkDk1vu2s0ZZ78NOyCI5Y8krxkcZpkHTlGGmKQ6z3MYXMFaOJM
xU8nb4uz0zpaR53N/EiRhpMU9AkQkFukD54BqwIG0d3Mw6wuin7DhAjfe37s5RkvlXfozVHt/Szo
48Fz75TNWtcS36Fra7kb4S14woX20UbO47n1dLvfhmH7FI6oEpQI+Xs7m8uBl031qOYshX5z7ZOX
Mezzl/VtSLGEqgnsPQoLP38JOUmO/SrDIho9VRjx6uHFdtbBZw3z3bul1PVK7a5T7z0LLI3OFhm3
lpijlqDYX7V0i+9sE8HXlHUrwk6d3radAzuX5etbuVrZc6r9BbGn6987I1JQSAm56+xx2JFCssab
1VeQnYupGHGy8iZF4XSP6YcDfHGHfU8F65sTjs1DaRE44V8L8qRTGPdO6+vHciAbC+nT9lGavPS8
nCrk3AzWgwXXdHbmcLoP23X74FUBMekGjZeUrTPtdF6ODa/TSl66mWruyNva5msaOqZJxtfbLlTN
A6Qz1M1gWy/KZKrLrbE7m2u/Phv+wAuHpW8Y4rDJRDxvootp3rL2m0yHuDWG+cziIk+h33n3hAd0
iVUR1FG7Tk5CtWE9d01eHfO0LfbKcIcd1GJxnNZgSuZCTW2MJ7j7IXiuE96qxm6gayTJfP7osR1T
0vHSNMbDUEPopdu5Nlt7Z7oiPfvWeN8RxomWRh4wlCyMO8wXlgTQ6afaedqgq6EocrBSLAwsyS3l
jMiTxvd82ya6qUN5RjA3vnSL4dyYMJg7zCIBK2TALAZquZrPqTBI7yQsxzyaOpgeBJz/a0ag7G1q
+VCUZEaZx60dgmR2UIbGTdH6F1m6QCjIzJbvzdIMaj9n2Xe7ljWzv1mL280s4SCoXM9hlHl+nwKr
r3cGZE8y6rqxjnZq+jOhzplemHea8bmG93iRaTU4Eead6l5RpbREiF9YC20eSJI3QAbMTj0i0AlA
Fvj30VpCbaEJ7c++dt1v87Z0H0gS6lfLVCerCFj2hBvZfIlH3pPkDVflxQ3nJkHRicJQNrpKBi/3
7h13mPahRgYQiFbHo9U7w7FWntihtN17U8pGGLZBT1F33VwctZD9bzCzuBZ9axGxmbM4zp441bl9
Hf+N9MHMu3RfzltzwA9bcLePxvNs979Kb4C9Hzv5M7eoL29rfWgdvwAXLT/7Xtg7b8NJrhYBOrFx
l+0mZAHjTRdQSA3lP+KZDTfSKwIRkjTkget2e2iz5dWHsp4TGo3bC1gJ6gFLm8Flopy0jKTSsohW
LxQfQZW1P6h3qD5TExh0V6RVf5zDrF2jlQZVdkQdymNeVuEzqabbflz8QT40xhICSdGCaiW9TwjU
bl4nNr6KDLiTE9acZ0Y2dCwDEm6b3dnmG1/0QdNP95AX+Dh8YEteP/Y03TaTtPZYbsFu8jKsFG/n
vjj2cxa+eorM+bGyzf0Gzu5F4aQIzOq6br7Z3KZmGEY1oljE29TazQA9Z70F/XGZqiWu1kYfrMF2
PtKxtL47Yp4OVW02N85WoPzu5rQAofTW+iszp+EESZdC9BfOq2CwuXcHMzMjyZ8f160MTphseSOY
XWe/DArceR+qTT53lekddC5VG9db4cXV9f6qCjNWXiYOFFw7p0Y5vBvWzu2fFNznDoLIKKImX9f7
nvqcC9aM5WdmI2KB1W2f5NKRv18tmXU3dY1+yEhDShrtD2WMnayNO6JorHihJCSMbKvMn5UIxckw
qunFWkdxWheOrygAhn0Piukrm9ew5QVNAlq8FrtOJ96tEFZsFnMSzM1DmmXdke6IbRe2G2uISQ2A
mo7Z4sBXmK0oge5T4670Ov/sLAaSjiKT/a3qTVT102DwjZpWj0yB1cNQi4PWH+SI4+4rmzqg7Na0
Lzaig+ehU91LmxlATjm09802AuPFvpC0n5egYMFU/43Jd7Z77ac+4Fw+W/tGt9uhtzRjAHESUdO7
DMRbmSPlMcsXlsH0PHtze2Yx7fdWM3ZPOhTmzVIpywQQsd1HYLf2xu7slXpCZzlfzTdJNVIolIi8
WWO6fbgrMDjt8k75TxkNWOwKQk7PXWt71CsFw0GUTfvShyLPybSGg0+3XIhLq12c9G5OI0asm+K9
6tdml4eqT/IKAityHBlehxCULHM/lO6ulzQZ2ADky+s0Ke+ejcTE/WshK0rSbd3K3daly77Wfavu
HcrV7gOjm/zILhtMbJxD/fehdYufSgUVm3+T52eEROPrtf71EVkIUPLQNT83yOPftTV0e8aV6UXX
HY9CFTrf52GSc+SXbfU05B4KQbv2TyozAW5xTYhLY2XV/VBN013qtOI0uMVE1bST37eusm/VNORR
DwEdlZXR3QNKcUONofVDBoXVHKpxZRC08MTtymyeX0DRhhKzeIYwvSntmGAOZ8c6We8zMeUnyWF0
LpmLXrgtviDlGR4Aow5pEY7fxBiOz9swg9UsjugeiRBQeUKLM3dAVefNYxDCUhgAnYnZMF/PLaVi
cAbNF6SDOuhmrRcoFnPdCXLL2nhQU2hETq/rWwoixij1p8d+AiwzXV09j3ln7PDYWTeQikTHjoFd
7fyBrzwvJ3/PGdcfsLuqRDprOSRE3GWfmN6samdJ7GLmrHbIHcguUmP/k+/VZoPrxl8+boxkHIXx
4IXLdjei5d+buWUlNAxMl0Yb7FqOP4ygKpXLPKdaBi7dP6RpKR4KY3sOZfjcF+nyrabdZ0e18bhE
/KhuxhrWqX3WuttLRXeLxw6CxCaSbt0zf2sHoZY1B+K0bfCpYjApAkEP8q0PerCG3u+TKsiaj1oG
wwdni751vHW7UJdsn3PWoFtJUsVLZvHeGn2v+yjz3uK1ZnixhjL8rIrWfG7S4asOM0DdNk/3HQjM
reVAuUWGsqs55pvY4mmu57PppPX9XCz2j3XKjhtOlRur52etkOX2UTYP6gSAvTx4TeDQwjwAGCKm
kWXFPl7UtykL2eYt1UOBWpX8g7o714bfabiEZuQ9L7qfovHmFw4fsBE22gObGBOYtZ1XM2jxt2UN
aKH9VVaYZaKZXDnIFMpD6pg6XHm0eQXtvU1Ssdm0lH6J3jF/eT64o9VC7C3oN/Zsw/rSb9u8o228
j8Z6aG6W3jpXftFzm3hvttP7R2HP9n4tzfRBatVdtWtOelC2EGNMSFB9Nw2wFVYr7iqpvJ+ZZ/wo
gzx/DVtgsj51YTqM8YDeqifquvRuuzL0Lzxwb22JpiMKspUYG4KEhsjjywYqX4GPiP5G/GUbiVTB
a4ZFgiy5zUcdQ7jkPJ1so+3jUjcXXZkJdIH4Ng+9faamFwHPKHSUp9d1fzLvu6Fb35oC+mUJkGT6
Ab+2D8ealKrhUk/9we+197RY2alDch/B528srlvcEq5v+fULHdkvuAWDE4XgxonZ4ma1lw/sIdef
vRrFY1YE91XR3emi2QHx3tqt8ZE2zZnYtWixqtNiht+KpXksdH/Ziq3mUtjVkSrCx2zq/VfTvqrG
mjmNkW4ukcAzXTCrovDSi/EW1qChk6B3qxm/aQ+X9Uy6x74XyzMLCShA1R48zdRd+V79E0mautmK
FX2N5fWzjorZdz7logPNzBX6sVhkeyDMEXVZS4NBtwc6W28WYfeJ1EP3pjn6DqgGu3iTgY0Ir8TV
nm9pDGV3RaY6/W3kka7jcnIhTa/mFpbK0iZ1cy2ehzUINch9WtySdNOAhej6NLYurHEQ1B9w4uzd
1dDvle3CGU0ehP3i3Bnsnwc0Ud0xZLebosa2fhfdchUJoRhF/cnoSKE4pyQ6rseSV90dayvYcB+u
zcGkyOdu5iw8oPe+4YU1vxVTu0WE+6TJVo4g/2zvJ2vJ01dDeQy4OoRoHB2HxaI0QGkiC7tchOlf
782h4SUl5qF7zNq51UdiHLOoV33JRWrh4nRtHoqg2HYLXr0p8a50bmxmegSNNsb+BTvjFo/zVp5X
e1jpRE2da+Ybpems01Ukcj29h9CNX2WL7yheVTZ+GKvbfqtSe4FiolLWxvh8BjlujMR1W/eEcE+6
PBY5USVCmCoe3eGWV7V+qcTQ3w6oan54YkJ7yrLKTu+a4/BFw9lysxRe/oaIezgvq9/CD6/SPZHm
bR4aA/9oNKDkyOJZErXdVXQMc1BMLaWYOuB9u8kKfSBVhRYgzKrNJ6C6+WXCfrCxfNeevRucsLld
F1O0u2xcrPQGf4CgaHdz+noP7d8UzFOb+1QFc3GD1N65+IEu0QiU4iSQ/0JCLeY3qEYF5NBsqE1l
es49S3iAlVl9kxqyq+I5FMGlSlnJZL1acleWDgX3uc9GBIdJKrho8va1osBpP7ccxLNSzaO5mNiN
9WixGWyheWFOdE7g3CKP7Ky1uBREFbDOG2sf7utKezvA3nbnaAfNQRXS0OWNgX9jdP5zVSF4jN08
K+56dtezdJXcp/TVuR4bsMSwxwvWMA5eWvq/rb6UD1vlaijhvrPv7YkHMJ7J++d+9Kqz35gSemlU
90XHCQhHN++lqESChtGKeWPz+8FDohbg15PamR+vhi0ryjMldoGv1+fGndoXFOTZcUWEEaGkH/eb
56Z3hpl2xzR/zK32g/qZN1d5IBdBHkSo2uenGkns0WBkfXe21nqoLGz9zF7zx5AL6zCWhbjtmmEm
wcxovbjrwuphG3P5tA5T9zgH26clAfl2oIMdABV5YEhazbWyIyELyLGanABGpK0oz01Teg/KKf3E
lzXVDZnthz+1dKtTsbYzfLljQkpwiAlliN8mX2JsuEX+WnvLuuc8sE9Z7xgkqdV2HlXIoKFTTe8S
Dm2OZCGcb7qpZmXpevOTmBkfRbbr3hpwDDftPDd3a62CE9Rits/85jNPu6cqNdo66tgTQWP5DFW6
BQgfXXvlZLucX0EeO5hddj3d10O5bc8FAuN4CuQvu1PDWZB4vGNNXy9BLSnWkVnwDNVOX14wTY8r
LNCFJHDgUmTfcCEwaVFulOGTLXzlYBUqwh9IO1mblDTY8sbaeyTqAGAKMSN2dEKHybcN1uaY6zLY
uWvg/uL+RyHSjc7rQI3lcdrsHDxKhHv20COxGyTeubXpREHr+ftZbPneDhvIuKoz00jl0Efu2NNo
Fax1fteEY5oArHuPxnzlPFnotoNfS4K6SrvQUaVcFPnmZIEQVmbmnkC6zIe6CdqHqcinO01n6KXQ
uU3NTogoAG+UeaIGBEZClyBalRp+14bM3ybhroQ9lxva7lCLYNdW9Qt9suYbkB34GqX0txmrZNRs
ndq1ZDvsqqzuYshR/1ba1XhfaDHvO8re42B0p5+pcrqkl2Q/kVTa3M5bm56qsILBpMEbTYU/fiOC
pbmz10ImahxlbNQEbkblwPsTfTXEhsUkpzdlRoEKH+3cWRMZoltvu3K9iK7xY90F6tXXO4WWIU67
8cEjTzmaUDcYXUcVO1qoXTv5jhVX3hyCu4VcMuaT9Nxsjp9Mq0Hy8mj78lw5c3VGiromky0LpA/X
VTkb+VNthxJnNTRvAJBIajKytpBGnRvAnHvT7+SBjbZ82TZ7vF9dXcTLatTfTba7Q9Zu6j0d8uDN
k8L7cur+OlC0ToSibSHC1DWTJjerl75rX/RQA6PYzX2wDurGqGf/jpxVUJ1MORfLGZf9JCd1XodW
HKDwLRCiuX2AI+B3NW0i8BIfWQDlI3766hfGcihLKuESxjDB65lYJeLNq7g3beBXVzfT/aD88EeO
V+Vo2oo8MRvsyGYJK55sEuCYxGzfu8B/6CNd6eSv+UGvb60MmW/ccnb0kQyl/UX04ZRADlzCmaIl
xOOZj3gCtKYjNmqORLm6N9PMnDkOGp5Gu3g4PAgy2uKQGTiiITirTz/LermerYZcvlrkPg8TC3yQ
mJVBU6nbFWrXrEaEoPLXWDOG5Nv6jNEBUYw53/A5hAkAx+3SfLQQonit+hiQvRxSkW3gpI6VfysH
qk1Zm3fYv7vL0oAPJj0GiS9XEocEvFFsd71tFnczerGdF9hqZ6v+pCofW2DG/AO37lCgwfHvwPOL
wNQxD4z4K3/o3zol0aplbXM1YV01p4Dy5P1e41sskrT/ZF5v58ryV7WFB8DwAZkmQqE19av3ap2d
Fx/pe31MA2E99ipVN6nLsrCzC0NUkT209VFQ7ZXv2Dc41AcY2riBWL8xc9Ou4xbWJ7NGgs3HDFaM
Qep5reYtoYGRd+L/Lp79k/ETK5dPrpXjkbrj0pzD3/xRtzvWxiI5X+kGTwmt1aJv2pMsLE7MES5w
jzSHLHAEFruW7fM2QMueRVOPHvEvcgWvps7/uZz/8nP8uQ5bSjNbWkN7Bzdf7JgAhnEn0c//3fn4
/9Xl/wel/j998//iCrygpJFoy/9kDLz+T/8wBjr/RQQIvYVXdyCNtcE1U/j/GgP9/zL4Rokq+lsU
PrEz/88YaCE9p5oPwzDuQNz118aOf+jLTee/fKQFdI6RQMi/5wn6D4yBf7w/XJ9kVD6E8ICQZgTz
Xx43yxvxNkzyA20JELG/pNHEcPB3++gf3KP/LCX/o478Hx9CCgEx9WRfuX+uNXTq2s+MJfvQQZkf
CYkII1zngvlUe9E/Xf1/I1r/t78OZnaP7BXC8P+sWM/cLazCNfzO+Vyi59Th/G1cm7ZM/tOPsUwQ
SqpioJZdciv/+HRvYcNyotx3W811sGuMenpu15wl+H//mD+K/6/XjY+hxOiaWuISA/Cns9CSgQwC
Zb8To8Uy4qb2WxYUKZ4ey0xCHGsw6H53LAHV/qJS5d99MFIdgzq96z3456QWmhiNiSn23WYbTmyz
HlE2XmHkrVQTsgpg7271SO8QUv1F6vwfs1P+/isTZOEw+fPE8Lj88cqiuRBU2W3vysrG4mWpHZ3G
Gh7G3beTJYzjaPPqQrLMK2Hfutbo7wDQdPcXt9G/3rAWUaQW15+b1gIH+ONP4SE6RW5vvTNAIiNB
kYKYOYvLsjb/4w8iY8K1r5nf3Eu8MP74QbRl5+jm7HcxlgpTrat2ELNZHC5Z9hchKPbf6lT+51XA
pfU4fvjH5Fn4ngdJ+cfPajwhtKHyuw15b4UYTeYjPriF5yRou/pJ9vrKVULzOLG1zukN4VOoNA2v
DpiKV2+jZtabLeS2o0aJ19Dm95n6KUJ83lv2j1qPRRNl5tgz+jeqQUGyLWW7m3lGtmgmahG1GsOw
Gwsjq7yzrRrDx3Q1h5CbW00nlk4H8ycWaaoii3nDeuikBTizbbJxkliTzXXUKNsXB4F6ZDintrld
AnebbuW2reAebhnIvVZT9yOoCTy/DCJMr4C0yN+QkwO/VfZitLSkIPFAMlUwDpemPd93in7kPRh0
gOKUbil5nW6cJ29uwKotJk9muTVNx7jWW4nkq6rbL+IdC3dXGUU1n1LH6p/XWaMp8rqeSQTiUfjH
DoD9RAlRjlQVAfoSo0gmWQMiSaJUyyDF9ZSSETe7yzo/+0a52ecN5VOBkFrOHwyB+VdvNG4Qpb20
SiO6ppinP8w+MLLPyfPSbxtg2gh45KVTvCx94OWx6S2CC3swUIerG/pM7dx4cgKskEaC19wWj+3k
DV4RmSlccLgBuPeKxhiMsAy65NcJ+AjKBux0RLe9W7uuR3PloEgexJ0gmrfvv3ddKwsbCTWy9/po
aLcevmHAgKiDXqtE6j1pxHTjgjBT9Ws82lM5SqjyvlTG3nSK2ULki+6zc9mMbJGhyYzq1d/G4Bmp
L+KFERDGSE2DFVjy5WNdZnjpE2HCj+Ci8Sxqxt7SebYnJ5KOP3UsfqrNHPy7HaYsRC8k147PmLw3
2BkWqf73hvhMRQVYOZLDeRn7Lr2dgaAnHBOWLDwWdoiovjh4BSvMVd5ukEn/MoB1QyS4aWiyareq
s7vEwdd4VbvjK1bEUaPai6dRMeDnITbT8zynnnEYcLn/1msLzOfafXAhCwkrB5G1wZsNe4qi3vGq
X0XVWtnvbukn525Y8TuD1aWdf8/WJ+4J8JHpAXGiyF/XILcU2h3SKwB8l3p7SFt3fuS14Gb3C1lm
W2Sqpvi+tJgxDzMtnq4GI9xMLoaFHfctt8xuOuQbg/3t6KW5d5Q67Nkt3QV9OOIaszibTa7ePbQe
sLzb0MiduXlo9zGRNNZB6MXvPrO8XIDlM3vZkoVQZ/5TmMdlQb6QTdm7Tou53xNKnoqXVY+z/WxS
8pPey3Eyq32wkhP/Xqylaz+vXm3kXyF+We/nIJU9IxNAb4Qg1Z1qC0VQa4aiILzDF+GlAPgsCQcY
YaAuMwhEZcezgV+bds2hn4uXklx30D5JCZh+Xu22cRFltoiIOGsI0rkVODn5LvMMCoN+ZXxPXdXs
EJ1PAdEkc/U4uF6J2E4SxApCbSkMpGLG2y+LAZR3nTrrVmPDy+PO7KtHkxSPh6kvijFa+iELk7Hq
5JI4boq/tnCl+XuCuyv2qMrzABnLzN6JScdbE7IyvQG0aSbulJNlIOB0KuUBlxJvWFkvdXmwFg9o
nYSC12FRqxFjzuFxkaJNDS4RArl4yCR63AZW5znNfPelFRsaXyBHJ0OmfHWYzgXyg70lUteLLCh8
dK5un18yZEPfhxUwmmO+WB5MJ3dttkJRyrgcUgF70WSzEQWNW99r2+FoN8FcXxttZR8BqR9dRJB/
+h29cftzqoz5eXE1LmU/t4pf+Ay0GWOlHT48YRiXTrlVmZijxDE+TaORE4YZrN9bvr4+UW6B6C23
Byh5Hz34hxs2skwap2/O25qNHmJdPbwNesi/AyjVn7mlkaAilVCfYw3dEntSt6duaVp5AHPVd4Bs
W30qhWNM+2CpkbvSjys/4YHdx1mt1YspJvtHUYuFXHHQqjKeRyWfsGQMH+hpnJfJEPonJ1RRgJeg
h0t4zZmSPEKwAAQJgbfXq4FQB7TK/72Qn7pRWBGA95NXaKdJZ0CeASaFjYjWcTK+IYpoFj6k70nn
ZlZE0e1uFaIVnZpizy+NhL9GsTgeKh4OAD5/RO9ZNDXawnqyVidp8MjhBstKfWdsgz5vzKLrw4rW
6TcFHePtIGYNrK2xdlNqGTRRU5Lpc+HRSe/aYrNUQiEaOvUm3JaCg1b5+KuCPp8ijPc0tLa0JP+0
m84vsY8t1KovW5n9XEkupIc7BC+LfHz7yHs9B96qB+a/qwYyMDCr6e4THR9qgtyc+V7IW6l/eEGv
zKT1GDP29orYNbLIFRp22zXHIMk2fJIH/muEr3kw4EIr63a6zUvEPnEthwY5lkjL9ysc+9/sncd2
3Ui2bf/l9pEPQARcFziOnqIRRXUwKEqCtwH/9W9CWVmXPOQVh6pdY2RDmZIShAvs2HutudYE4tKM
AzNU6E7avBuzwDFr60aoZFr+3qn/d+v6P8a6z/p//+wN32xdAdrMRzgb/vzfu1YTT7RcidkGQnjP
4Zf/bFq9v/iPyMo8ndvOHnQlsP0LZiPEX4y0V3w5PFxKZ4rqf7asHgQcODcka1l//+6fbFnXmvh/
61jHFKbLhljCDlv3X/zqdR2rZlHwXV6QlQ9FQ0NaTf3WRRdy7RhRe+u09nT94rq8s6l8vRtwTAoj
tkJsSDgFtibHHCtL8T2xh1gy7svTTWtIDQ+w9o34uPDvh/H/3CiDW3t9cmz69RWJrtO5kQxr15bA
S0wPJuwcPDhfA0K+zcjY5jVfa/22xucn5iKgmC5LVAWmaSCD9ybIWbQ4C3AZubErWgRpDAQp7LPE
CEJ0c4fZ7oQbOMaovgslp6BCKBYdoOLozjlC8foSK4sZsPZHyQYJS3bbd66l7XJ3Qtmu9XYuzr2J
HvlJnHsjry5lhIfRDuHj82S0jBstsoOive0sNnfE1KeqOZSJsqJdmRoqJysiC7tNDsWuR3xAYX6J
xKNQ16wTibnttHrOLtI6mp57PoJnLSnTzhPmqUpeuJDnryMrCS/q2Ume8ykfkqC0jAJKFhKaedqA
CVqkHWRppDrLZy0lAy1P9fCCpPRMeJjvMuX6MYifenWot5Yo/NGYK/fcKhxYK5oSq04lxr42+svE
Pu+wPt7PUTQY+WOpYdMM2lHDCsUEss+bzUTUDBQXL5wL48yNmwnbn0V8DRMQxrELRpbItBV2eCQb
chHbhYpNQgDF15mi2UhcALsbNijV+KWJ07EheoMq884dq5lOSFlZFnuStNEHnZb+xBggqE1sypDx
k5CB7dYdGc11O8CvlbYKCrUSmfgcaiIWOwVxyBNbrHXtIk/50MUUkh31VaE+JRqTrHxTA5xiVKKP
YeEisJSSaF2EApazXDsdgqdsk3SpcIqrpXf4goUKvMxDlHrpotgJAK3Z1Is2qqecdLzG481z5/kT
JwAuZlOnqreQJBRStU1g1XFFQdboMdhs32R02dw4olfFdZFoEsosjeOdMpKBlr9cWgTgMw9Rg2+l
YH6CGGPDfbTLjYDCb/kphd2wsQH2ZJuls9PiMGTwUoLJcMJoVSe2q7JKLduu7tNhv+i1iD73dLdb
xmOtqQ8D/uOuj660SU+YGJsheAGNa11hSUwB4zaOS5I5SjwHLxqsugq3R+R6+9CzUKKMCiiM3kSI
aMrCFXg7GbAzM4GKsintpBffR9RK9SkDDD6Rhg379TwfiN88S7A9i4HROrSVQJdLPN1CFlHqEDbN
+kcJkE19k7fCvLS1TEfmOsWjbW3J/gMKldlMMA4pCVSVn0QIfn7oVS6zg1X1c3SmbOgmgTKN9hvI
EAurBn6Zk6SrpX5aa8kQMk5DGxQtjG7gqqH0bDPVMkgKvQXoTzh1ml3QQpksO+gyFEF7mkEOae1h
XBt7pXRGuB0yRzZQMdoGc1Y2cl+7zgqiKaBYIcqOrd7va62sfN1qVLYrhl4Pxja1ygMELZv9W0eQ
qF+z1dC3ghaHd515tacOjEDHu8yIzOgi5EV291Zj9sYt01Me3y1bUJl+rqpwsg+im+oJzAsKw4bt
TakxbcZ4Zwy4ut0SeoM+LVpymFWKJKOXZsXPAunVDkQaa/V5maZ6fKKZbt7s2zGMv5e0YBbGJ1aB
8ByTTxKYXhxdzlGbiw2N8uUW18sQ7yy7RobTuGVzli0TjYFxIWFlOxS9NaADokDeZEbST7c8lSMR
SPhi5P2ooaPFhg9lGuuHnDwW60fTcWvK+rb2ZLo8zmRzGTdhbCzuhpjIaa6+Ip6ZTfPR0MpoxV7A
zKIuJgGoTsrW9KWhm5W9rboFc+H3qEEHxzx/QJFXqW8Dvn78qoGYB02O3yczVkVz/+vj99/6iPqI
5uP/XR9dPH1/ip7U81P7mvnHX/q7SLL0v6RjmLQpdR12ChXPP0WSpBICGisdSQMXrrpDRfGvIkmD
BsifpRxaCZV8L9Yi7V9lkkbZBTbS4D0jwcBdG5B/Uie97oVTI1GlAa/hJ1zHaEwMXpcSbo2HwIhj
djpxjpHX5d2QvJEftMLXguR/qzEaYVBUVs4N6ak0S//mDr7kCkqqp0nBpxqs5izWm/uhHx56i8GW
l9PZk3zEXtyFd6qx49PiUBRijAe5ttba83p9Wkhj5zCNJoREAE+vWJvCvefgdP/Do5iQ1zgneJ7c
Xf14kJCi3xjndG7XbxhBy7oy91IJ+UFlud6CVxeP8GtvJaO6zIcs+m+vzyUlujenisJMXkwyQE+B
iDHaZTI5RwJ6N6Xpcz8xaP79qb0uMblj8FClyZPL1J9qVh7Vz/MSRd2oNFz0VDwbo7e7nVPjhLc0
c8Zk59QfPCGvy+f1eIIZAkdioMvWYH0ZXpa04FD00LUbunrC+eKEFcoaNGUBLorugyO9eTRMBky0
0+E1uQLg5dGZhaTxmmlKHnFJw/B0XmQWmHX/EUf3vaOYhOnwqQDrCTbq9fkM2Uh7xe27IG5i8oJT
zMt0ydZO4Aen8+bVYngMupamJDfLMo+f9FTSVaMPjvo2p2zrxyzbewPhxC6L/q7WKvOn6ro/Q0//
ultsdVb09UofZRTz+ux0J8SQ1a9sPRoYW1yb066VUtvhAf4omub4QrIV5AWDRGxhA1oB1EeH8iy7
HxshAtDo6b6qXHGC4rD44HE/uoo8fKxQPOvAeV1dd34lcLxYoFqUXZWLpDHI5vCGvrCEDQBnY0y2
U6mfeJkXfXDbjt6v9YCS1xq1CZtTArmPtnDWopf1NKH90/v5TMSexV3znFNCNquTJsN89kev86/D
MYRkfsRtI9Fyvcovzq9RyMobWkgBJlj8bLpbgqUZYspPTDeaEfQydz7iah/dOY5p0txd98UuGXj0
B14fU5R2qtjM0JYZcVLV0rvNGkv98YmZXEDUIFxEwLrHNy42okZZCgaTM43qJNILOER5RwZy2Bjb
aUT0+/sL+d5JrcsTwO4VMX9835iSsOgXWhrw0ie73qnzbe5F2n9wVohDbEdnSM2jvw5AX9yuUuQJ
/HgXlRTTDD8ssY5WrTkThVqgJOyyj+IK3zmrVQVirzPGFTZ89DQ6UusXXuksWMICWJQrs22O+/bP
Pso8ENwiigz+WauB47GtN1drXrsNLwumL5pG1aJOVNXu93fo6EuyHgWREUNZiiQDucTRuXQwixMX
tFxAFxNyD7/c0tnHPQst64MTeu9QlsPyS6n2C5j++jZ1JKs7y+jkwbSQRBn3croF1Db6njmndNX+
XVa+U9C8dyiuHLJD3iahH7/A/TL0zBY8gAB2dAd8YTobiB4GDzJ+FLz39llAsraiDPmm8OwdM6BD
nXZ8H8UF38cIQvNg9xrO88r5D06ItR3zLpXuelqvr10scMt0Ki8CG0LSxaLpi3Fp9k0YXeqlV3+Q
CvneOXnrx57PPTkbvxpqL94nbAuN2zr41fScNgxv13BBFIT7wfT8naMwzlpD2VlocQEevbWgo6H6
8oqyva3bbaqWRzBfzgeP97sH4UWiiuZJJxf69XVLBiONQ4ODaH2Zb9n+ySu01uMH2o53HjeXAfm/
j3J0d8w6ypKStNsgCcf4wCRM4DlB1pEDebz90ycbRib0SJe2JU+cPFIcWCNsxWYQGdJwk+4gn8Js
k5lW+pC7/R+mE7M20KVmgTPxVbHpEkd3yMuyzBylnoEVS+VZ5oDq6WhqPrGX+Cgq6+19kkQL8G1C
hkXpoh9dwTE0tWquOFTFurq1wCn6mYma8/cX720ZQYyOYN0WJhHSb+Kry9QZcxeec0DUWjRc4PKo
vuRR5nZnA8yeOshMLXc/eALfHpNNCDIwygkLtZo4umEjmytzrFCH1AS++CHs6Y0GTXqTK9qeUtA+
+v05GutdebEB4q5Z60q0MlRdg/3I0QEr7o4RE+YWRL2Hx94RNUmYtlcr4Hze7H7WRgQZe1rFeNLo
4al5O6e1/kj/V4EocpkdhSlQKhDQDItwP8X9lcTJqPmGDXUSOFmitF0vNftskSL6+vuf/u2bZLHb
WGVm65MAIfX1+9qmKoqQE+cB1GgYh/lCX5BNwRJ+0/Iwtz54Ht47GnIzbxXxUHkdi8FUmyMUqKnz
xpRR4a7ILPO+lQ2RcC2hiPEHR3vnSSAiCtYm0wgkisdlgxkmadIXfP+kWJktMrbTbTnkqDGmqZwH
f6ir9tPvL+fbQt0ioI08RRYLgmgc8fpy6pG9xFpm54HygH/29o950bFqAeEiFJd+mhxvf3/A986R
t5dhCQXLmkbz+oC9LpXSGj6HyThpgEZwjE3JBQ79kGQEK/ngWX/n/nEx6RSRuE3gg1hXlRcfKtyX
iBnglcFAkjoao07Vd9rcZDjzEvGBiu69Y62fQ7rrv0ZlR8dya6sdYTWC4XMVFEq70s6KIUpP84Iu
+e8v4jt3DYncuhM2XSSKa0/t5WmVcRnZLqOCYPHqGohU5tybDES2FTjhLVvIdJvPc/TBN+ztnUOX
6JAFvb6A67v3+qCVa/YLoC/eBVupC/rz4dbSR+PES4gIWIeauz89SeJE16J93RgTZnr0pmumFjWx
S4nWj5ASXDBHqd8nbX+ex6N+mobZdK2ZzUf5Wm/vIrNXHWP2msrk6NZRuavkDGml56jtuOT7peFD
1mRNEUBV++jhXHsWr9dh1i9BACUlDrPD4wsqAJ7lGCpXKFzZ41eZZXHdeMjPfFEuJf60LL/NVINC
CY4tfs0/vby0G3hedU527RIdnWie8HFPCH8PnLbtLrDdWEEj6VxCKBvTS83K07vQKqyPavw333FJ
Q4pEQt5/kpFYeV4/RRm6ELTBsOgh+XknhIvn557Acfb7k3vvKKyhZGoyHHwbi7cMhEyTq83+vLDq
jZNhAfAit//gCX3zrND44kVYr6BnQTI/uoRdB4TLsKgdjXaOt2tBttLjuF1EGvwnh6Kn8mtCrSOU
fX3Z8qVvuwKZFic02gcU5Eif9BlkTKpN+z++dhRYCFZZy1hejrPtCgOlU2JOhOvWmuMXOqvNJmzz
6g97yr/ahiZ6+vXxp+d1XIaMpupTnPFsjNSImlAP4/yr7Wr9vPn9+ax34dVrtt4lWifs8xAwUGW9
vnSRhl7MitbAscZMoM8gf9UCt/Zwg2NEPZkQP6sdHp76gxfsnWeQrSydFAtVNX2go0Uan5wF3wr9
QGt5QDNDLX2yMmEm/9Fh8Duw6SOP2Fsf0hefuKhd0taxxyJgA9JbtHmToUKCV9YfPBa/Wj/H11GQ
7EZ4rMuw5M35QMogIYX7JUEVuPPWjqO7nKwgv8CnWekC8S3NG3Rr+Obcfu+gYPzgJXjvir74CY7F
1F4+KRzgpE6MvWYPgdvb5UMvF+vm9w/MR4c5+tDZCJ5mRrG4msU0XRSeey+Kf7Ih/k/VyfsHWZcP
BwkZ1f/r22YOQLTGcK215ihrd+iL64AoDU//4La99/TTfCCSFi26pK/y+jhlmwxZ3xCVbaXgT0eJ
fVqBtqQrRcUnfXCg4Tmo2o82Ge+eHgoeFkWqPTrOrw8791bl6RWHlUtS9gx/0+Uhj3rxQfn63gpM
eC0bI1r1uEPM14exwbrRsaS+C9ES+XU1S9iFHW0WiT5w/uOPyqrP4kVeO+hsrI9KVzPp5TCShgM9
fAQAXQG4DZAcV3/+RnMcikg28cSY8p18fVKWqA34+ixYYnGzlSQuoz3IoOSDeu7ttWPnbpOaypqI
1Op4J+VUk6xNFP48CXOPPVXNmyF2PIK4MPT//o1aH+bXSwcllcnTxwSRLqI8unLgIQfNZisJGLgI
d2mlNfsa+eJVDBwbK02hPuhPHTkBWekddu8I1QwquLXFd7T2plZtzeDDpiAlTy29AhJlVU85O+OW
vZXXdp/gVegPpYMRa5vVTm7iXp1754SaQatvf3/yb64zGEbqdAaatEoYhhzdTkDDaVxXwOkyp9F2
CRy7vU4z41OMAfijJ/TXIvzySmN109ewZ8bffFexc75+dkK0CiFxvvguqlJjpZxLbfCunFlK9aUU
Nd6JTYbrrLf9RWoyhE3puMty1Q6x2+0ln440yGnD3jUZAM2ndFZtCUQhqpSvlsq6zNlp3VhMFq3T
DA268tt6NKbt3Drii0yzzj6bmgLAVtMKGx9HOzXRPXx+59d0JFn5ccNCuSe2ZidxhKLXqEzh+oVd
6twabzL78TKpaPfdhN60KmA7uAbh50LPvQOpxSuEC8Z5En6TXt7bxZavlIsRidinxEV1XxFXlvoJ
/mjxLTTnwpnBO1JkfJrjDGc9blTNAEhtuC1ydt9rHUXcXRbxEPSdQea7P+aREBdoyEOtwpei4n7b
4F12zoshC6PV0t8WEOeBXZckXgH16NPvEyjC6RQjYh4GaSlm9L0u9Go6fHEzIqQqp4EUgkiNU7Ip
9aVIH8SEq7zxp2QO7RtnqDzvpA3b0rqu+tFzds1sC3XScYPNoJsr2Lt2DUiGU5cl4dkYPWD3yrm3
vctsyUlSH9Uw1edh1jQzEbltrt1rEcSrsxAl9HAHakpYGyMx9NMhilea67Qs5Y/GDOcfadWTZiN6
mIOBGydQ1RtH5MuFLbO0PUH6PfYnERCwFlU+jeAvHjxTC+XySGqUE4XRd8j9JlalJcqkjopOltGZ
GMHSRxuagXHyoMkY1zhKM/Rdg5Tt/EykHDN9HEZhnH7lbcvCTdhYsGLDkGTEU8OqXWenMnMyH1d7
droVhE/YT1Mb69DWhjopsELPndlE26xULtmtcTvpNzhY+hAJWasgiWVmM24Rdeucz1h6P1vTM3+0
Va5GXwd6Ex1Er8dQ15uaWIMxc0IJP0rXrhQb0gy6w5hMd6JvQwMGE+SbDdYsq/2BAV5/FCJWjg93
GiDwYtYdH4ImKZtdm5UjSAm7yHzaefry0GpD0/kOlDMEU2BWQB8UFC8+lpzki9mayM8NxJ/SV1bY
N5ueJiOOojiqom0OHYRne8kcsYn1STwbQ4FKyfIWwgE8xmOA6OEbkYtlVekVzCzjWYeTlGwqLF9i
P2agfrBhgWNEeziqbWw6wHJjqSqJ56C07A35II21I3Le/BGhjks3JOU5qPjYiFu+MpZp3IVj1j06
JFHIi2h2OfC82JidEILYGDgiba62bQb8qh4lQsFKVt546sCPZuccZ3V26oazPu/kWEbPIxRhoP+F
KUq8IHb3lYAjq7tPKIb7oI00uD8C4V1LJpHd3IIa0+cLJ8M2HjS43mJ6r0uHJLEdGie7rCs9VDvU
wXBq88KN9c2gDUV4AU/SFUEUdq46TZse20mEY+puyTAPPCyJXXIz0jSdMRGVzNfTDv8BC3/8UHtT
eMPabWbbUhEOcq+VdclyA4xpOYysmT9bXXaP1lC00xlNg/TRG1RSEKwz9nBuVAM0hRocGrveZ8UP
nVz1+3hgUO0zweoQzkbmoO1pojd40qewsr8O1ZDon6aqMNRDUc/6jd5q3ZWxGDSPRs2TyxnrUHk1
LFafn2hFDeraClsAU/SCmtu6G7J81RS7P4c59KqTuZsg93ppbybndWzoj1oMFm1fzxjD9iiDoh9i
NIza713ljSeFB7tj05UpOYcxFaO7M5ImTc8xf3jGqRx16wEQtLJ9Qn7ML6nOht2l3o+1hpd9cmFZ
RTppa/NcLOd1H5cACAnQBTUzRgKaexiPwyrWjW3o5ZUS10WoxQboLFVgYsiI1t4W7jj24DUdr7lQ
ReV0vuhJGdmyljjwNZ1ingKlpcunfKGl9rXVlf7VtcMou0fylBlnudJseZgh5KMijSwBbaE3OhiO
fQbSibUEUGLhqhp21xxip9pEWjJbgRIEVH3JjSn7Vg+N+WDnlRvupEEOaJCK3GBtSPgGtNupH4eG
foyImptQg9B9l8NI8x6wVEALd3JeV0iybEX8ohLmjTAXHfcm6mPsXKEnVlhsW7SBjuY33TgNLqBN
S7R3uCGcPS2vonKo8we7zIW5B+/pLudOhGzsPu7qKvTHuuYrmcVDjtqRMaHLg5i2cCTiFnp8R5Kz
vm9nnvJHLe9jO0i7oT9FOTuNJ5iBdGtLFiF6TmQ5Weh70IBJtymmpfrZMu2f2TMNxdMYO86Phiy1
9hncsYEAihgOa4vfCTMqcuOGIqEubOszy0YugImFue59YrVCRVsVIppOa95REUAyAtyFeb3TJx9a
Yhs+mI2Nw0dze93gYXexXyX65Lb7dc4/3EAtruPbog470EqVUfNIF24vi61LGHpxR3xjhXkOdAkg
XqAvSXXRxuOYnULu8XIMnNJDWLe4cg7B+6VN+1CSV9hlxGcshQfDZRHG8BVaYqGe4BKq6CYZ6kI9
C8SkvEJJGMOXLiL3h6zCgY+97nXWaYJsA4xVaszLyWwPWrINK5blPeFqWYZiwHa5wkFZTUkDNjdq
eIyR3w7OYSJCWt7JjJSVq7agl/hg95mKbieudL+fh2bMr1oJR2bHeDGGEh7NAhif6POH0TblfDMP
olwFtGjdvzFthfriZbPsT6zEbMgw1AhwC6qyd1C3zo44tYizUl9qdLRhYBpp0SLJd5cz2Iijeyix
xmImwjZI7osajMJnkdAHSNcDOE3DTYz6Ss3tyBJUj9zzQMmOFxPqUF9qX4sCxPbeiJto3Gk6Rzgn
HW50duwrc+MC0S2uqqmbCttvBuJHd6umHoBTtJjTdaS0zPw82EK7bNq+crB4Wnb3XHv6MBK3Ar9J
C5xMGuoWPxkPU6FGWIKd5tTGtYNW2N3rnfSetE7X1WcnHEfiCOzaM3N/6rXe2vJ5oiOqaSkE/CCD
T6tXPmZoV3+qo3nUvmBCXUG0czHf/6rb/yvC/R+iF19sYd6YlC6emKp3P14pcNe/8bcCV1p/oY9D
Y7D2tWhvEbX4L7YGv6OvXTadLuWvnSu78X8rcM2/mN3+UtYx+EHhxu/9o8A1zL8w+RADibiJ7S7D
qD9R4L7ZayIOpp/OfIK5D2e6NkRe9MO0xuCJzwjoqIQX71OUv+e9vcb6ZOKZZfMj6d6bRgfNDQ4i
1oEqWjd73f29OJyckpH6DZlep/D0EGpW+/i62+DFDbj+ewP3EubxdkO7HsZCnsDMlrVAHh0mBqfe
aDkQD4N1e+sMTXSahRR1gtM6m9MILrFSJdEyrZn4uOqHS7b35ub3P8Wvo7zcXbKNRc+GFoN+Fad7
3JlgO6f3Uz0StVS31Tfi96JPS7Zf+Aj8rFg0v6ueABWNOvuUQCZgTkY87FIMM+22BNB1bTukw1mJ
ogguGHrv0zAh2X4gwKS32Kj0K8dqIYb2nAFyQ0e4yo0zAzexHYB79t3YC91dP7XyJBoGwDqtxm61
ifUw26ZAvIJGpN0zrgwr3toJ4dc+g6pdFZk9cv9y/Lq087X06vDShlIduHlc7TwXT4SjmWVAlmS6
KQa3WNgRj2Dd/7uWdPMKjzLWfvq/lVfvrCX505i8Xkr4C38vJcL6i1BrJnzrIAot0dpR+xvTI1gu
6Jmj2cOebjjWytX4ZynBDYm4nvaOi5Sajds6Jv/3UuL8hVINeQCdHzTJq37xHy/mv94ydfTvL986
xirre/W/T7z162lnNEwnheWJWes6w3vxehchW4bFXDDbT66TBpTbzXKuTF3fhVlYfSakktwLzmEk
5wHkNvlF1klMQ+s68Xp7U7pmcaZIfLizMaLtpkxrTxtDXzZkTBrnyjNIrrZxFEEMo5ci2TCeYnfE
Y11DhGOnEZRjcwa3lG1HYf4wvfmxGFDHL+FNRwosP1xNWtJAvDhwZVw59WfZ6TM/CSGNZiNPc45e
90bQjeOVaCdrM9clhGG4rH6EOwlOWu3hsB7O9DYrfLgDPzXTe+irbIeNf6uo2wGgk5OHFNTvwaZt
J82uT2uqdyIik2q7eG3kD2A2yQQJ75rmaZ6Fn02JdehBze0iaXP8Bo9Rke08UV12tJx26AvuKJ3I
5CJcY1oOddgcKOI2pHEfCBMH7AAIcUsYvYJKGF+VWILaUC2b2JRBn9gXUsvuCdZUBOfIguBrI08e
YCfy9k/BCsOsMrmJADVTKXRriCV0AGH+0BWudtQO5UbvrPkwWwap1bUBl7nJxQlOL5eMHA+OvLt1
xqiAlJkJ8g/i7KZsY1ijyXOri+Is81wNijYRhGDscVr0+rMgLHdDDlRc26exrn2qizvQlBurINuu
Jy+tYrM9jk+tNfa4vWR04xrtJaHup3X3UJL/MRMDlRIWHjB4x5iGw37sjC88Uey4XXI1AICXZrkm
3hJLMpgm1nX7einnH4At041Q5Yk3TAMGtelbNM6HDKjNxgmz07GPFxLViu9J0j9H0rpabJ4lNiKM
9LBgpYkWspkff1o8W0EqyxNmvTuBAQOG2yJ2xIakhynPN5pjEZ4EBNPPBiahfl226VWqQ5LuoyE/
zdVybpaO3JNrDwlGhDetne8UA4UcKz2Jekl20Gt1SU8FFm7ePIe98VxW5OXM84nI+tPUIb839Jiu
twZbkbBjIF5H6XWfZT9UYn0y2uUnPDlQgBBjt5WR/JCt2HkmSTMLvS+r9ma/VMm9K7v7LFWXUa3f
So0/gcXPR7RDBKLJhgZv7dYJ4xPgiKexXX4D/r7QYonsp0G23+A6fBk8AZFzSqnmRzp1XnsHu28j
6G4ZWm75wMqDNOy+R10XmA75Rbp9m7RTed3QZ/CFYKi90qMPaWQ+Z7EwT2OtxW8G+p+5RG1vUi0/
pXn2RBG8bQnsbHsaSPOJB3pgAAAbnVlRwndObcrE9YkUCTMPWrHx3YZlaIZs53uQhrvFmPyBaK8N
fbs1Kg3wfYIrtShOynaP1oXYhRZtc7ibp/arsc5ARhf+b8G7MObDZhL6eZk/CHVbTQ4sQmOliPuA
21MiU8nKbZ5GuVc55tf6AfzCd5jCqICqwdH5Q/SM6wYLiU7rlEK//jp24yrPBbMH2zYLaYf5dHHS
iB1wZfVICdjwzDcuTsz5dGgXrEkCxLj1bKWD9BLoP1mxosa1xJUnXjjp8VfSpn6NMmcnKz/ptpLl
lWPURfNY0fczDjEY8eQUxI1RVNBxi9o5hLM5z0HfCfIlaYaCLGF/EZkborVBjBPRG/NDdZH41taF
e6V7cdJuDE0bPnV0Z7QAs059MqXVmh6xFAP5n8STRb7bpW68jxspHvIsn0wfDkXd7lUjoJXrEXlx
bZliNlbpMLA6p0vTCQiTEaAbCglpMwcFcRoAbSFXQjGlInW01/J0t1BdWTjZ+wm6bB2RHFl2Qgd9
D5X7ekGgtQ1V65ICKKNHIvfAKOe88ACcdCOOIt+WQ3kRtoqcFQg5c5d9oUeSPynEvmWaXyGnJ4hB
leKuCrEo0k9IcTPa860waniT0ukeK3iWm7WnLjyk6cnYf/ekJB+zngoSbgdeHdoPQJMC15sOpUnE
cxF7p81CkBRxPFN21lnjBYMC38PVW9jkAJHv1A/qMADxiLKBC19dj0L5g+ftM8F9xw6h1WGxZaWd
D1hjjbHsyADclY5WQJaB004+wF2SkChP/uQjFJ8tedckXgz8h179gCB6cLDbU87FBxC0h5HQtwZI
wgZsLko8JyN6LvEbIUGaa2O3HdFzn2pxjmph3It+sL46a+CiOQl2yOxNdwtvERFR/Wc7roKWSWwg
k1O11Jsxa0IIB7ySZhPf2Njg3Tra4e+/Zb6o+zUqwbtojotz4stFYOqaT9DUpxxr/onM87OizTrg
SFNIOFKIXA/4Bndz35MTj7Jc/Qjz/CcTPcNH1EmGzDDXGwMD/UFEMwI8x9m2RB/4GNy39cS7t4z5
1g3j4nos5h0t4J9tr53jJqQ1oTZZq1+68aMguYreNagnVV93pRXQnwar1BNWk+5xX5cQaLeD632O
tem8rpcbul6hT30xbNq24KPDHL2rScyrl4Ojtz/1ubt2RJFflRx49YnvldES7zlp54PVXzrtSiXJ
vNnye7tK7jw5PYXjFYHksW+lmrcHdr6LE7QWy3lrFxvY35uBcolPqTt8r6zuMwywJKjxp510kxFv
tYJmAJTMnUONDvKrue+c6XSJh+Uy1IqDrbfRuS3mHT2R627NVCrJb2SCgandwpo1yPRuiZ/KodsW
Sb8blvGEFoKBd7D3w7o+Daf0sVgI+YLHoFUEApHATSZwl565lZy3DlegdpIbZZWsxwAV1iBlvaDl
VgEprm3vTMvin45YaMlr3/K2OrgVD1JNqueEtR9JDBY0BB4ND0A/EzyYJfPn2mx2MynpkW4cIqd4
JA3goiZ0rCEVPgK/Nmvlj5QwwLEotui/csqYhWCd7EFY3cFe86fD8irL2fG0euTuXItIeUEkhmgq
PNfTboy9bx2obEkcbHgeI2mpGxIJycRcmf2td6cYBi2TTn1zj2d5G+r2vhsfGqEOzCfyz32t8xW8
8hbd2xcd9qhQO5gmITWaF0D5oMlsP+jNE/mEz14W8+k/p1um/0iK6szMzEAqcn0n8BKht+8T7b4w
EAKSdWfuy8wtPrM7fDBGndjalO9Y5PCVq1BSV5a+h0D3007FVu8oaRpozyR10YES5hSUcXuTxKqZ
aSbHFfDdBw2HQWCFxtadx3JvVTKkhi43UctS6M70rWhvKu2ySAWn/NWOtmZ2ppJP5LNt04FQEJVA
jqpIt78e6+rBcpPLPtUz4krknkfN8aMYUG0S9mcDHH6lV09Mw8/qzr0kDV47aRIyFKa0PWSYhpcg
QhEZg6RqELi0alfgRfgyJuRkVe3XOgdpEDVGtPVIzu6dPX3HJBj0S7lGOUNWcQ+h2YT36RgeSI7C
3P9lAeedG1gXtUo+es23AcwFsYCHoZq7LeDdT4h4xo0udFYGRddcgi3qsPbsUht4OR1RsEZzIFOe
nxlLfWVf0qfZk3ulNomlrySIor2viKF0MObL5bl2yVBk9ZqHczENgMwbiD5uZ8LhMLXsQq0xX00t
79qWT4xRM4ekBf+4mGr5mST8P3ta44aIL1KeoW3bX3vdeL/MZLCn3qmzNCe5Fa6cN0TRRkY+QbJJ
5+hc/H/2zmPJdSXJtl+EtoAIiCkJajK1nsBSnIQWASCgvr4XT9drq6pBP+t51+CWXbNz8zBJMMJ9
+/a9WNUgGm7LDDGUqt9Ip2AbtfSM+4V8FIDTyfBSJMtTeZ0fGvNJsR+7qaJWk47BWk5qvpJqd2q9
aG+Xw6Htr5wWcv5KLzj7U3LO0oDdBoyKlf+qy+m76bIbUDiBll/gaK+Xy5uazDAhKjTSegOAIduM
Ues+SbMy9sTfk6/oMF2J273b1yczWy6EFJqc/iO/B1JOqkmJluIRm8ZtOSroJ1W44GlcTTSuhK6o
dt9glVh19HfrGHTWKL27xjd2ieOEwdx/D2UNtLlNEpjOzRoA1r7rMtKn4acNDW9eBw0A5ks+701/
eraFppkrfTLy+/wp4JJNrgkGVnSwR/1MIXiEs1Bvo87JVsx5jynBMMJ8xWlFOmIirduqc74lELSR
8wuo4FdQMdvURbRb5nTTy3uulSdoAevW0eMGH1q/alsHtUYSSDdE+thM+jW3DUK+9M3SmNlatubv
2KZ/4klsdZy96ECfwcYTeWWmwGini4MlvY6D/czH4kIoL4hOqT8ib5u29AQO5W0NAqwdBMQyy1xn
NHcbGBXkzOngBbtFf2ZRf++UHjGNhWYSI26XlBsZfvu8akh6C2N7fHUb+6MqHDP0gvQGeMonnLFN
W5XPiZrmdVZCa0rNH90H68JW3rEbbhWbfUQs7lULAFkYKhwb584H5vrIfHqbtQDhF4vqtPGa+0L5
23HxFBC88TdecBfryKo5IlidYcasViLgxAr0sFGT9YnUxNBntn8I82tXtUzkmmDAvZFP1Zad15AE
xy0xPyQsEt69sr2hPLGnT5XofDoeEKAY9MIxlvOjv9hfcVs/0d6bTolAjj0kCra91qAlVB52OaSl
On4YdbMlluRhzCDKWd4GhYykNPun6tq9P5KEETVvDYV7ATZWd/RIVbFW/ikonG3bF89RDd+3vPcC
ySRLemE6MBFwSNAjHbRJvjQO53R81TryLi3pKKt+cbOPPPeJySarsoY9oh5id9B0CnfaC5JvcMYC
omJaJH9iWy+XzMmiq1BXmQeeKKgefab5gClIwECP9oF43mAzp7711JlWcyfMRZzZGQJ0R07/uhCp
fi0r9p5ZTxAHeDRz2M40z1datSopcR0S/NbMF+st9XxCR80DnBLRFLre2O1gOJJd2IgtWSdfkZPM
IBdFbB6IjA3WSqppDxiy2MHg+DCspHpG5DNo6GLri2Aj9dp5prdjVDdsA0Ivd1XUQHV2/O7g5Lq+
o4U17yMAFvsociXpMUPCe18qe5skvv1s46QY10xaVb4y4tl6kEuUSf5++OcrA6HpKeIqY1CGo4qx
vYOvOiYdTgOzpKpneM2l4eb1masF7LGXLXDprzJHl/eaWXZi3lZQBY4gFdJyK8Z8/iGx2Fu3s5oO
nED1Ie6S+TDgaAEdV9F79CCRuhbSdAA9cBaB3kA4nl5zgNMHiZ3irWu8KV4tWHxCzct8cKdp/I2o
p8AbSG9XASDeC7YybqeonH9yGdD0ipLln7oC6d5VhPOsvYwuqOY3q88kQCUbs26WXZ/EkDfb2N8Z
PA+fse7cXSDn/IuD/MgYKtmoZRB7X/i4lrmppj+O9Ju3fhhksLag8z6NLtiySVfO2SYutgHk7UT7
wSe0VShU7JJWvcvakiPzuti2VA39r2JeyH1YrhLcOlvNm38pK1YiRAycVJtaICJ5g7RWV32RLDy2
vh4RYSJ20hd545Ji/DVZZfYkypz3Cxt5tgtEY2wbS0RPw5jUpzpr7HOJfzIsTQEfPgX8vLiiIlbH
4ceMou7vPacRH7FM9Dv5YIIzleCre4+BekroYFl8xZgNPAhlpCtZVLd7T/XwJrPZ3itnooktZSp/
KlEMMxBKe0zWZN7mB8UE4UR0UH6UaNxn4pLatz4f50OmbXkywImAGIwC14BMC0TH5m9dLX4Pjb4g
f4lyvVb2K/1TzaiSSyYS3iFNq00fLQcyye9NbCMMo4OHSdefVtTuVBsdx7yNd4lpDSsXU2dPwYG5
5tBHpB2sILqgAACg8P01iwLzqUlzjpFo4PYnLzTJiPepgp2fjkNIIz88ucYIloGdjnTl0ddXodt7
kt6jirYBDLg1dqZm51znKtDKveihHqtkJ3hXZjkPYcN3YEeEWVxgiyE6N4xHI9qRuJVtW78xQ6Lo
cHH53vjp9/XrMAQmVNbJoQ6oToU9XvCtA/HJC2gtQZDdm5DfLobjPcBNxxiAG2zqhl1vL73e1wpo
MDFF2rtM5HGVYVt0+jGuAL3Bv+SbOib9AYRL56xtLOLeymja9KRIMCk2PYxfipKl3TWT8yWja5ak
ifh6iSX2nNVMcuiZCtkEI2Ggtpa2VYEaHXp1NJtarTRs253bBmTZ2k3V/BTWgua5eG7MJ4q5bq2r
9n4UlNqWRS9FMaKH96QpyYhadLFw+pE1syL+SEUh5i6iTFTVPhudIiDN4+ceo7gFKQKK5gxIadhn
8Mrgn3h4JoS+jFbjbxiXW0+2s1xLj8UfDqNjErZnezC+sZ9hF8jyprtMkdNttenIs9VEVssRYgZb
G7IpPR+mFUSVvj8gymzSkjaw0mJDMC0uBW/QX6bSZNyNdMOZy2isV/UmcIetkdg7rcYz+eLjg9WX
dPfaFtO3V9RkLmO3MGiYc4i9Ls6TdcYlfqC9Un8YHiXbxe+yglcRt2swV8llKpOJoM4OucSykkGt
G+BcR3eu76QvG4qfMm7vi8C2PmJ6sGClNC5JekhQpoTanGyTExvkyHALuOvF0eo5rzuExT6+NweT
XBPDckO11Gsb3PoOucPh7QXoUpukjHr2Y2/tFhjd7wGewXNho7QVXnGEWHJtbdIP2zSS/Vi0726Z
3ZlT/zRE5i/HyHrkraQspQ83bobWaygsatQaZwyV6N782eOPzNFbH5nFhnyzEYtJxrMEDfWKWzJA
u0tKNlnEBEqT4HFW3rtVO48oSeYuasEIAa25I0F4Xomx3pXSW3d5bZBBLF86VSSkgzr9PTrTHdP9
bYq2moknezG9M4mEXxPnn1m06L2GdNQZk4C6N8js4wjGIbHMfJDXpLItUO+db7D66aHXJfO4TazI
+ojmOllxGQBJXAbvOW3djd8xvdfiaUafX02+fzt1VA4yKL8Lx7oRTg2PPap0qH2WXmUGaFCK+lvy
rDScyiGuiVtBBtwmUdHGL+1w9MhhJSSV5LmqeSAEzWfxbTqr3HqtFvu7693PPnsmOnUtonqTLoO9
K7zXumACgaUUzYlE4zWOnjk05Se+N97E1HvGEnKZJ9IODQQAvBNrVMRlpYSJmJJ1q6YfwxptTMb1
3YDKx+7pfmqaDb/qVnIiRExfyl5s6Ztf4Kdxr5fOAAM+OwZjVa7SjGQ2fJQPHlHtyKbt06j1bRTo
BFcrghfePdKQExJtLWKQ5+JP0mFT8XvvYRAq22Mh8s7oDfvaj1NcGRR5sOO2tlFFd8SjkC8etH/w
3ZbgqOuK5Tj/gUiUeeXiXeURkY+ulEd4fHCPUi/Y9MKkSx73zHScN10PdAXNS+EmW/oiFTIp/zOm
2bgrkqYPuZlgkGP6MJ6ZEVeHMYjccme7xjvKwUlXaNWmP774ll4v3jTtxdDdq7n+aaCxEIIxUqLV
5W8XZ8hb4neqzFfiU0AaEbrGE58NZO3JdNf6zOlRVJ7HK55dxOo+FjgJkZ+Xi5FGChZs3G2dAv6T
53o6VJ19rufpwy2KQxATu8W90q3Gsn5CjTeunOlj5Kb9rp0cZ93NHcMjhhkHyWpH7UAiWlmRrC+E
s9thkLvh0uFFsSMRClPxzkXr+pq8z/ss0XKmt1nmcVgNwTnXi3UxOqjFueGP95O+BnYLutgkgFi1
AHalM5ixr/Q5vyEYSIyb50YV9+T2+xtIxk+epVgVw5v+oWUCMXAU7o1dxeD0gmDObolwyFYDC8nA
uPIW582P33bysBh59zgvQ/7ORT6d6jr5WowofXeW2L+JumjPFiGrOTCfInojxiNZvI4bEum9I7bd
aJNGfopJroC6lNt8J3xog2x6kxxsW6FT1OdIVzu9NKAXg89JIdghexhIUgzGAnu+9NJcsYr5x+Jc
VkX+ljCHqRkPke2e77ECXU80aO1WLTZJouXFcvmeNpO56Zz8BxP8tsJJaFLmrbwx2hIs+aza3j2Q
jLJ2TIRqM7c3wBn4kOAHGvRxkf0MsgSyVtJ36NH9b9apN3AAyTnwsnCOASSX5GP3VBgrm0ySnYXR
uneyY4V/qjMlqjZHdEKHm5rL8CEV/J8hwgSMN/Z5Ge3vAQSXkWVHM/P2WUHSU05dxeq1W3eQ1Uik
zyMAsOyh3ozCZEE5AHLYWBzVgYiWkJHGDE41hvScBhxqGb8k2lXdAAdeDlbnF1StWu7N4FzhIt47
TZHj2jCMeNU4ck2s49Mcla+GPf0yxeLXXW5xTbC85VwrhOTtCmLXkLtDu2wp9UfxyH748wQEndX7
5OAoDGtTdIoq8yJbd5cxxFox9TulznjkYuzQgM0MoOi1sWSpJCTbivKC6UaW2yiOIjgVJh5Ja5Gv
3dLz5Iyjv7rywY6MQ56MgAUo3XRrZaj3iOl2OOCTvuT8JtuapMY1DsFs5UvqNvulzt678Vd1DDuA
a5BQveAPW1L5p4/djxZSb+s5V+sg3HIQxduEJYznWtrlUTZ8Ya34xh6WpzpNP2vRvouJsUIZNRtN
jt0Y36ih4GNV7rxaisTZwqD2w4AOMzCNlWVrYxVRnlE2kNyLv3IlO5P08awkbHU8ZilO5hjCLqY5
JcSpj51y3/ScDouP1JDXggYCViqO6400t6Or1l227APCY1cdVuM19hKIHbm+ISjeDAtpMulK4WSy
PbtLSsd/9nL05RGrC6kNXnfLVsa3ZtoxdMbuOuIcDMIAXStKQpWYeGWb5UNm9T2G2zGfNiXBCuFS
ODQwRf2keBfOS25ygJvuE+QF/EQZV95CJERukjrLG81zJwfx64rvbGjHr5754VZ6OX/5nXDZ1+zq
KLgh6vC+hdOJgRxq5NXj3pQvuQVpzQkWKu7hEfu2tV+w0oEk/cStOkPLDsYXG0E2UyTdzz3oPwtG
ce+t+GM7NFWGGonDhJyrfeIcF+YDqZ9EefJlXdrsWS0xkamj/esuW3zUFmZ8BQOoSmLc7tmWXA0m
ixaGoZJh4zSZoD+Xh4gSxBGgCEtGJHH5G5NEgKKdrlxcjTvJwtWeq+ZWcch7TbWzfRkqba1qWC3r
KotO8VgCNQEZQhQyLLq83LOBcQgIxgXr1hXfXChkzwZOs62MblenqOtdXbdhYCn0GcZ4gljaW75a
1yTa5YFeaA3kI1hF9eKEfevUYQ2jfmWBOEABRu7SV2Amw2Dzh8J/XyZgwht6+8wrfuJuvLhF++oQ
qsFHBfIiuWMitCYVdpObHMi4ocN4VueKorB8LVitMCMGKbaPpubq9KWE12CTxE8isBk9+HnzPdrF
QzfyLROuODhuj/iYnoIGw4AZv+WkSK8bs/kta+wIsxHveq6QtSnS66hsRvSX8byyhvRSJuaXzt2a
PJM2YuvAOYlY67Cw8TIMySaoxvnDFWX7mi79sINgDzEZUSikZtz3s/FOROwGTgUSnRxDfCDjuoXo
2nn50Sl/iiy66Ss833PC7Tg9JRARfDE+1iYLAlb/i9bJPFNEfLGi+Xn0s/RDD9XdTLM6tgjUzbDJ
B4N2yFcnQrhPhAfeVct7LJZ1g1tPNLjFCu8e2W7H1sxOR+nm6oyxeBYju91NJuJd7c2czp2/JVv6
UPScSfbcYedKb3ogF+Uw8C9+f9M1XM0kcmJXuGU8cGgyEM+1/W0ozv2YLfhqEOeWMz5QRFN094PV
UWdi6ahifWtXKhzsl1LHq5jBX+A8Vl597GdxTJJrKeAATeLOpgMUoV9xI/rGm8EyFJsuw6nzRtw/
8860JyolWLx1tOWWDWEZdAcIYWtj2Au/pIjk2Uv9XT8n3/MVvl6z3FTXDFsUpSgwith76tDy8zoq
dtqRW8JW1swQH6xOvSYz+Zx5vEnYDBlkokIuyOTXBosrr9b8yc0P9PirtnQ3y4KlCc7koXXnC5nQ
fLMsonfz+FUYwzE3kVbKe8rNcZsxJZ5YJIDR/ClbYEOO8dSXRN4N8aZhQcZY6BtseovWZGxgnUBY
HRp36cPFsFFxyx6ZXW5Lqy3DuhPJWg7pHpbnyp5AkXbLzowwC2Y4qxZgI0X5KQvndfDmWzS3AtzJ
Kzu+p6El35xM60Wq5N7oIJ0w/4Hi44kZnT5r5j9WROsUzc4vyON1sfBGyeZBBPnjIo9B1YdzYT2m
1XAzMjThYG/pqJpuMwVpv8nyHFtEvWPUyOY+mb7rxefJnrkfN5XKb+xCLc8d5SkHZILgipzixM5R
zsBMdEEfai7fHYVT2uaPQbE8+t24T7XPnLyEorJAkFdCZzdYkpbbephOk7VQ6kQ//+Sq+4d17Z+t
av9mEP1rVLPg4aCTXs2vkLz+1ajWBMMS5RWPBlmf8nbGKM2OWKXzn8pri1c1jQipaTV752loCNXG
mNFbm7Fg1Lv5/7yS60bxP1vmvKvzLvDR8Aj0w4T7b1bVFJe6W/ZmtcK+130CzuaTNtEEYTSVVf6g
SsP4Qbb3nwpdd49+b49bBpcdyfcAmf/8fTH/5+HGd4nt8X/0Xf6b65I//g8D939YrutdgzkR2FgI
t/gA/x8c0foP1o2vu6rYol0PxPp/2y6JSRb8j4Rk15FSEDbw365LUwCuYMkVEzcpt/zc/5V/GxP5
vzxAyMDYwAnRIaeZ/yeX7erw/ifPpW8afcwmxZYZk5D7Osu6KixIke/f7JFXBgMWZ1WF2hQs/joN
JnOk+omVOgWBoYOdBHk/PNgThfqlzHovOwi2wobfRFl1d6L1GDZB6TX60EG07g4Wmmq1jZVLXrPj
x02yYkiRROgPRaVfvBxBbT3ZcHb2amlrM6SBSYI3BgtXmEw0p9X46CtT5j/MY8j25WDzEjcUVVl2
P1mSp7el3bVNSDb/mP5MnXU1ULhtG4C2hh1+ix8JPSXJzQrjY+Z492myTFRY1YISxwTBjJ6EBzbq
6iKZwnTm9B2Db5btLpTjZWi3+X3kGOfWToljtLEYQZaTTu/vSlZa4bkwbEfCYwDsvwjRfuigMePD
5ES2ILsUuW4R3jNUuldCrYLjooIOF4acFt5Szq6S61b783pp7AHpKfYwmCckbL44dRdhprAR0bYF
bpL4NAa5Ono+Q/wXx8iMZcfybLdeUuapL0uO+QsiUa3b6pBz497SNkZnTcoEBm22FQ9YaKgeK6xe
h85yi45Er9Z86jo2ztZJMkAO8nXkR4elNoIaQcUxH+ySlUNmf6AgsrVZJ9MXaJ102tbg9cRumoke
u2OVKbLXRRx0X1YHoceOssW7J9kniYmEajm9y3y23i2l50/KB+TW1HVWWZFcRjBOzGJsw18B9XUf
AmN4XqreOtBT2X+KzkyWXYZDp6MhnNyE3nYi8OTbmTRlt5N0ebaTzjzpS5NNtCJGHwxvqev7XOdz
V+5IpG2LjyyFNrUjWZUWI+tbqpO5H1X0kJQZ+lhviozVnSHOvT8ptnbzDzw9d3rMEd/Gw9x2QXtT
TOSzWGzFskyGmcdE1ep39uLZyqbcNJfc3ncec4xl5VlZLg4NhFzrG8XdYxnRYIMx2wjdlyxB9nLx
3rlQRUrRykbDHzrvDGuEb4N9WQ3tUFfDrvMDlqNcmjGf0tgq7PiCFsKsdStavpSbGSxFtkE+7eqv
IBp1fABsrLzHBvhb+oyZoRMjKhhok2TlLzWdeG+pvrvrRJAWN8DXPJSnRIgC+yO2I3PjUfHbK5lq
MxjMte3R+xnU1XbpWQe3HutTnrn+Dp5Ru7PGrrqB2F2ukYUuNP0LZZLO5scepslHk6v4FGWmBd9O
Doj7LluDgZd/YXidGL3kPuF31xE8wwK2rrox2C55UjHazctdxjIt03bhuRT2zAardWY0AFzGaTlZ
g19MKw+41ZPPWM5jtqN5fHOtXwhtak+ccRkOg8U9VhntUBSMv1nmxDdTEz0Vrek/1PkSH0Xh8b7X
hO/ymgOXT3Tk+9DCXL0tm8l+8gE0ox+STrkTnITH0ZfAshl6jdvZGOZtbE7us5Dtch9gNDsWRt+f
27kd1izwuyFj5yuO207Afwf28OqUDlX3oGx25tKAw5QReCt2yhpT1lhs/ySgKCcrNj+rXZb7w34h
O/zdqhqaGSt12NajofKQBIaVk+IcauwIbDbjD6xk9NPsIhsHq0iNix66OxMs9DqDrL1lwxSaqVoQ
jKLcdVdTyxa5hWr7xIBOh0HW69PUTsGmYEONuqoUa3eY0WON6UsODGKlVO1D303pFTntr0mtFRTO
1rS1nDxCNjHMk5MyYZ+TMXmL59zD8wUoAgNUu/UmHR3SUj3mHu5Y18V4OvpuvFvkRO1fUKGlkETO
GbDFB7bS08OQutjtW9r/FbttxpNKmi9LBu02nUb9Fvuevld9izgVYwkzoZ3xjow7K3eSk6gyC5Fa
BDB+8K64WfEZL0NaUwbxqfLIm5d4KfkjPuKyJG8GlrlmZ7VB73DaOt8YAGL3ieWOB82s9zKhULxZ
meWeHH9oDkObNsc+ImvaartwcRn+cWXJTd3qau90QRcqOYwXjfv0OA0ygkGXRDvbkBZidd1+ziw/
bszOVge3ATXbWaXeB0v/5fERbjDaWQ9qHLZlWSTnPM6qvenO9slZIv+9EIhWDIUJKXCYh5LuEvWg
eSgC75qKwLDrXuO7laYTtZ6vaEhTWR1Y8LXvzIT0eSOOGPPjxcQUNsdj9eIU8r5GgGOVR1gPBiFw
odElausKdHnDYjFo8MTj0NKHQsVFSWLjC3DZaG/ZccVqlNv+cSQU4TWYPRniQJpXsZy+2YzlaEkh
yvPz+ijDjxkYtGbFjBrfADh9FDniqgUKpOWfQj/0fHM3ydi22HlqH3OvSfBDFCseoMa49ESHEWmB
LZ4use5vmJJyiztCVsnayKKi3TJy8O5V7KqzlU/Z77jEdncmYyBLZc5DYOvUHFYejDu+jzhpG5O0
gh2aemHjy3V9rp34TftxazKNYRg5NEAWu8g1NklsZPDgV0Bx/rJCB5ZsC9iEPiu8kV4QD/5iRvnA
W4hVBIdZnZgO41886UCMo76BuNiVfxzzyjG1XD0DNfVj2X/0nYn3j4wEHt4qYHOl7iEi9B+FKue1
F4zZPutkesfcJkETSYqnXFYFI/50scVWeNBdN8HQYuOtxqxca7+sH1jqlGGVR+YlC9x+07aycWkB
J+ybfbfsc8aW4WhfrY9eQzKHl+N9HDqdrHvfbg+gXYaDYczpeUlk+VLpiSyFovHq79GKKKxkjcBP
cnIdRszUt7YqnokygDjlGN7RTgmtwYKTXQwvzj4bVdrPhm5GY9P3UpPOMPbH4i9KFhOsz1c/mF+7
jsX6ss7L7TQu8k82z87atVJjFy/e5xjh2Rd00Pf+UARHv3T7B0/XHBv8QB6bTHv6EGRpYqwIukQ3
ry2iHHL3semQJ+Vf0q2cDf/bmtIObNPoPStZvkXR3D9i1QrASyaZd99Zg71V10NLEGY4rrAuF1vg
e7I/Ndg5gnCKW+txdKKSvV6jqLLdYlf2RZMK+DFNwaNZJv5dQ/W7dRONtDAn2Z3KDHJHpqGLmhAZ
tcDcVDFscRkif0yDU15gryL+Mci62HOs155UKWMer9jXyWBZZFb4+slP3enMXgyZPQa+dHYg5HDw
M806i1RwGZflywhQwvrBxGJROdVb780sMPxlC9t5PQEHs+ppXFWpycJNT4g42/pMYe/dxRdv2r4S
ijuzIfiQPRL3dfSV872UonvmZhwqrOZLsZIMfXH1JZzhk20eMjczn5LZty4SdtpLeaUh5+0cT2Gs
6+l5wJS39+BQcpWXY3Idu1uXOS66S+JO4nI1qh5zfkSwdoxGnJdycZ8qs1cnZ7bTYhV0Oc49c6GO
IT0oefYCM744f+mHCyClx8EcLTQ1dFUWzafJX1NrRN0H/qhUkbBcO+OfCbvOA6+U8A90AkSeMWdN
sUlN68tXqpe4rLp2vp0jwOyvKjdM6zbT5uCj67k+igxZTaN+YrkhbS4G9FHGwbZvd2GCp6biRKOD
QcMv6jwbjkGpuM91OxnyYg4CXFhc2uxBEe2BuOrEo1dtvSHI0YIsP4/3vhxQPbAY4U5iwWPq0mjf
muXBtxUXMn0Be+Pqld+r2cTj0PGy+UaxwyLYtS9UcyjtUZ2NEafmiMcyJ37zMi8yuO8UuQdl3kHW
LAN0+nFk4UJLkgM90HcY06gpTCMOZZOdEolFwksKPM6YxA/QtNyDlOU7JqF7bQ0KZh2XPj7V98ii
Qm/4VodTToqFI+Pg4OKR/eELaj/GHN1rpx+t936ckmd2YnMmrGa0wzroXjhMXUpuvAlbA433s3Ph
MkzRYH+KhhUIZjn19D114PP2TmvMCa3SRI7pMNMOhmbhttkNVbz7gdYvluM4mBj0nKzoFQsSOite
y3Se/sSmw9WXTsIv9qXpDldYX8QrA+1p7dUweh+avXS8Qk4UkDKBO52VfgizSTgHjjyQeMj7YaTY
LtZLaZJvLljEI3wpzwy8EJEL0k/YfmNvfK9ONb1XwiPslVRmB02mlYPBQI7d7exjCPtEkIqsTYJm
+526rY3BT9Uji1w2V8/Kb7zSZ4IP8/zT60vHuDDN8cp7wxt46/w4Jlwi1zbHuYSxe1wIjWCvwRQT
/ukmxXDsTA2bXNLWsXdfRNgRYId0De4IWXjRxRnaho2WIWLdrFxwF2wMfqk/gyur+san9XPXPhks
cquHhRllnjEIQBwkHYfVssQ5J8SgoJqy1U2z2lnYapVJsAQ81lnvjUy/4PkojpHjBBt71tE2zQJx
C+ou3bIH6eytKGu/xdInqMp2svIgB7wSCrFsGiZNu8iIml1WVVyYHkCylbKIJVwl5VR8QVtH6a1s
u9g7orBO/lQFGyXct6KVA0++8Mpj0nbGMR6taSNzTPo5E54QbjPLUpWqvwarhIVZUBZ84xJzWRqx
imBTzmVRI9AW7d6Qbf8DYro+kmQffTUoKJyBsrGDMBcLUXUmvp8Vyoqa11W/JMsmdmgCM2E3OwL8
Z6DPOjcYhNfmjp2m/r6MzOg0m/GwA9Fs3c2iWjZjvZhbL+5fvHqet17hmhtsqu1pqPHDsCZqnRki
W5c4z7zrSKv134IU/XbBrfZl14Y+FQif28ki9LzMfevHaPr2lKDRPOBqNLEjK58R2uwxWTO5bVZa
6gJJOCESwnJs+ne+8Ft5nQXGC+5oYqXu7bmls57s6DQSpxvSXucHL7G7fhPlTnDu+zkLI8DNjzXZ
h899HOeHiqVDJyypaQ6YyWcGLRbLp7PKwgK7xim5AnfJ0M33PXn9jPqufPgh7S+i8P0Ih6Zq3lkG
ugZ2GEOlg1uGP1V/7A2DIHUQYESWGIxAPbjzVzZMbrYMwla4jYL+v1Kg/09xRHFEqPsfFMe6rb+/
639d9ea/+C/R0TCv8qGLrEeGE8nV0v4n1ZGlbUFkn49mzBPlX2Ec/1j2/rshjuf2isP9B9PtH6ve
lviPKwOO2EKHNomMv/+V6AhL4F9ER+mRMU2WBdn/2EERsP8dNuEvAVjQOf5s2QpcTiVfmfKmcQCn
r8tKK3XAyElmODMTeuewn2wiLq7KT9AZFqPkTBaUUKlV4evS9l/E/YjmAfA+t4SrsOi3NqlBDkO2
X+rhJadvxFDbP2WjTRm1amqbDZcDuQuA5XEKVp6mL1BdoF5ji7PEdsLIhK8FxdtKJ2aaZCiKic1r
i4hx7T8RAFTTjSdBIvrqwlaW1Q9bzWqgfoQ6ros76jwt32xHFtamqZl3EMaQYp5l014En0ipZXZ0
ZEJgHqrn5KKQTrXH/DjOiy35f0IcY7r663JcL9QGda39jRLjutzmWEP7KMlHah4CPYr+tnHL4t1Q
SHwHb7QwqotyEDW78G4MC3zU6j/ZO48dybE0S7/KoPdMUF8SmN6Y0bSbuZYbwiPCnbyUl1o8/XyM
yJ6KiKrO7FoOMEAuMjOEuxvF/cU532FwYipeEC5xC7h6vZHd/Qzfiv9fI0RptaoJyP+ttvg9JrFy
Oq/ot4VpeuU1sDy9woisErH17SnV9m2dW9ltmVhFvfb6CtN9XLeO2kmncvYN1Ht/3TLbVCtqKBdE
UJZqMXslJ30hTGk6W6Gh04/QyH8S+tt0X21eucVFMUOEPSGb6IHAWpdFvGeFX6F5N8nOGqUaHpGn
SR8nXQQjMd1I3Zvle67Hln1ErZF5H6gw4+TFX5JWr4ViAnlCE2W5aBpKcIMx0mTrmLMEve2HTHlb
26vHLzkHSrRpixAbYQKQ4E4rHZb3ttHb6PCy1kTDMy/pFIpqYHFpcl6vZWWw1J0ZlL05hSzu57yJ
rKAeo/6h5VEjITTpPfaTdSRuhPl9GWO7S6aDl45WwC8BootKcs0oE7E2pyS33ksLLQZakYIE9TTW
6+taDNSQKzwxA2FQNG6NouMo0IatQ9hYKD6qqix2hZzAiekksh+ZctAlpbo08T+gN5zPbeFRWs+s
H+j+R81wNrEs/PRCBazSLem/06PqdHWOBWCDY+6ocSaF1pPRtWjQ/AeRR8bxqlWu8UaUCTDbGTvB
p94rz9rpjc0Do1d0+ecMTKwdTK2e3eXQKb3DMHAK7HpEdYxII3si7MKWzHEymTgBhpPsLhODYMgZ
cqiuIglXhAGRPeMFZFI6o4VIQ/AKBD/TkTRtjQLeYa9HoI8SiDyYjXn7LlTGq6zZZnOhShBuOIvD
yjo0tSABHrZcz2Uz0UY3SHq6JKTc67Uaj3wWs/Ed7UoeBlRjIPDqeXhE9B7nqOnN9DaOmUAENAdV
taZ0GBm5dShJVzG2eQJLw5GZXZZn2hV0U9b9nlcxz6pSCazCoGgkotabGmJ7R0V/UZXCeOB1G92z
GoQrFXod5k4zDAf7gSBnfdgxaB6yi9T0DoFouBQ9M957c20igcd/ppG5+tLDG6DIGFQquR+JUwxm
tDHvfMrDcDOWrn2btC1EsGEwNe3erzCd8INrm64ovHdjqEp1sIfcdvnAc7wuCfFYYi1rqHubCPC4
te0LllNImQoSXRNlpDPm9WYs6j3D/r7ZStGilDBb5iISORZQgmDOPVO9mXlZnMh6sq0bUw0kYTVg
oZyVPbbYu6tRk+9z7Ti3eS94k5uji1mvnNWAKgbP+qeAi7zvecur57wb8KZ6gPG8naxsx7hK2wKA
oAVHL9p1nem/TITBPthoPrJLMmhqvCK2dJ43ruh7sc77wkOrToXODZ/rwl/LPmGSs/IZwMSXoVe2
eWapLkixaZRrPnVKiHfPbtLuuWGI0m4tPhpF1xun6b0Tjj4uR0235H5waacP9uiO/RaouVZeChJ0
GWpajI6dgg75GAMBIcuDgvcLk3K6VT8dRLmBO5la13oeD1w7TTVlUFtpHgf2BACH19I8Y5rvWsz0
DfBX+6OaYhuDAobeGeZIb6TRSPA2o2QUpXqcVtNNnMCIEOsQn3qHxmnGTcnzOU8Cv7wpQ0q4VR13
6AmY60dANFLiI9r1nOIFuHIIy66/0HyEkQUusCZKHcF8PRAQ7uSR+ma2I6SKSW9K+ys2Gf2R7cyE
um5y+iQc176Wh7xYeoSU4rqOugl12ZBhkxZp1erBgBYuJsW5INOXk4+Qg6RP8u6mh3o/7ViDcz4G
dt13pD+jgcPZR2WS9BMpdKl5l7seQZPKZFy0GVEqLQDB0ZkvSRPjG7cTaUyrSdhdtCs7zrM1cCjz
1vakIIc4za0qYuGozcbOARnBBAsJl4OvxYu7HSmgXvqSlsQTJKskSmRvrrGPIr6AFRmDLFz7SR63
H3LBa56alHgKsSlDNWbFNnQ0r3335rwY8dXyhBXshqTtFStss2bxlGTJiI4znz03Bq/KxVWHLDEs
PUOnMQ3huEGmH0/nYgwFyR1xnPcnu+ka79ho0+DubDOXXLg5rnWbAWA+duPG5pRroM2FoWdv0KMu
eT+lztCG1HIfcly2EpYxOt0KUafR70Auj4RUpx090YFbN+LdZE6+iM9ZbmnuGxOQqTn3hq6666Go
B1omC11v/axMSzlXZAuZ5qJRIjkoZvmU3nhtWhaBXw1CYDGsy7m/UW6hTQ9VWOv9a1vSRiEVrasZ
JgfUdnmYzKhiU0LrXdd3TiiQeSD3iazPssaqdoIAqxUb26mz8JWg8bLaMD8TD+zI/TMfnJiDWdjF
FyW6xZ82V2PSvw1Ok4FpiMNoWrRXrn2UVANoN2MS0t/Tvs2/VEUbqn1WEv54Nbo8xodQTwi7LOCp
DjdprlDPYcIXLhrusohPU2TZ+TFEPVzsIV3M7QuDL35Sm6j0+nnME+e+zrvi1TUtw3x0c4O8jMKb
anunCFqX+wj/WA9fsegrXilmpgdmDxXhgAZbag9ZlpXD3eCDENd4fiuJV9COrWzVt7HBN8X68A5B
Vjj8UH78/9bnP+gOfBKD/6r9ecD/XmtXH82v4Lz/+yd/tEGGKf6wbMOAqu14YOQFGLwf2guyPf7Q
YX+4ZDjQiLj0M//VBGneHxY3IC5N0jLoeH7WXmj+Hza/18J/zUiG4FPP/reIV2IBhP9DvUO5bzu2
xd+ImIiOzHEXdc9P4otkcJVjc5OdaLyKaR3x/G6nqNaDUVNqmyjsxoARsEIkXroJhV2zk6/jZ/TQ
FkrRrvG3OFT0l3EJfh/stnnw0Z1+9uAJFtsMFkpmHnCcVZyB3WDzHN+0sHOP0h0Ws21t1ge86vO5
QCzARNFv4ptSLIO6Qrhf3STML51GOZJT2G4IoKUM6GrK9xiFr23Xtw4TtjU77q8sUUCsOF2sPRSg
p94Jwws/Q5D9/G7la+W6slCrrRgV8n8YBUG4xtc7Xw/T7H6TgDU/vn8v+EfwTtSWE3sUPNggs1if
byeHfxvBet+WomIziE7l0PsZel3s2Ja9QXBs5ujsojJwUjmfSSQo8WAJijcd0vo3HXtivCr7kh+k
dKIXS7lpoLs4e5pUQ5NLA1TNq2Kuzhxb+GYgq0/bhPRtbRYItgsazbtlsHYVNW2OGs9Ur9Ipw1dj
NMYSpYQGQHd2Z4DiZqjms4c08eiz+17PDAoTPIdFt4miSA8UxxGABaz0Lk0hYukur1d9UVTPhlmy
UW3M8KEdRd4GA6rS/UQPUa0Mjs1tiO/1ji0jlCxaUPsp7PP4ZkhNmomZVpeplj02zyB3nLdE6WLf
KK50zE7iwTBC7ZkFcLQXc+Mf0j4qNiF5bwedcfpRNCPFZuc+qNZFKe0O9jc5JY65nqTVXI+us9VN
23/VLX28jEMMlqazh2tRMEJ3ulkDA+PlN7Zext/o7pyDoTMjttFF3LBhDV+HbkGjAAYzCQTLmoAF
8nSKQsBchgFbieL2MsrEO89FX76MUau/gCCbHmWUuzc6KKFVjd79Yqd2+tTPCvJtqAM+FhCPO71u
N+VgoKiNcxPPmOft7GyqD1Uys4XXlm0ZaUGPY1Fgo1Gkm/c9EiY68fe45wzP4pDgIDrEGUoAzwMn
BxyMKtXBhoe5enX9GkdMpk1nBwHPTZ520dvsAW0dFpeS2fJsmhb1SjvX6ZkJRHq2slpCmZhDpIzL
hnpu5c6OCV7GC5AGFSP6UyTbYtfkjXdG2sicMSkonTL+PsbXxSJ1VNvJ7PSbuBP1TWw6GpAVzprC
rl/8yZdrOft00HD2PzO/GC+YeOMzXlPxDdfNtCMMsEdMn+h7yD7pGTYTY9jJsp+ySVK4zxqcsCFr
o2QNOZiNZxzVcNBzHcpKHDXjpTJ4TI2wZw6dDnR3WU9jizU4ZQXnmeG5iRpx6VI7CXg5Dkz94/6o
jYZ3bL0uhSZvwytx8FmzUxvTBz02SzQBIr6n0jJvWRA1p9qN0tOE8eZY5ql6BJuFrzAJWRV29dwd
lBTaObX05uzAUHvqo8y4qkZOz1UD1/cGd1B1g4W+u1JiLu6qtDf2GTLrfcR75pCHOuJiZZlrR6/c
dxQ13ZHEnPDRmpSxjhwbabzKh/1PZ86/kIGav46xvr++Oap8A6GesNHj/Sa+VCHuhyI20pNtRNlT
aUego3xnRnxJy1ztEJafGCq76961kNZRtL0o0/d2Ymq7FwezxE5qSMBZGprPqV1d1KArlvOueZ8z
Pn7RmyQ9WamebZNCUeI5VXEKBXCntZ+X/u6vfxbbRaL401mEMFAsWkOePfznhJr+HtILK7bLe0up
Uzf207NX2Lw1AbmPnwQYAPVcPsO6qfDUud8/3eVznpZPvFg++3i5Coo4gL3UTK4MJvw7M+u7K3uM
6xu29PrNyLF07i3JRHkCy7jzUflCHVwuuzmx3mVr0R6hXLCnVssNwuo1OjbLTUPd35zkciPFyy1F
oV++VMttZn2/47Tl5uuW2zCauCF5gXXHxmiHs5nOSQCZWlwUm+PzpKOi01q5b2QrbqJhTFQgeb18
8yto9LS0vBABmEKRM/QAXEi3Zjl/Rl2tb0KVorcv10MTHhBIbusSsRXGd55o+opDp4trv4IHcSp4
7/sT8HE3O8X6WypPyfyuObRynCvoDJK7xHqpp4zJyqcj19r4FnGaui1Q9Fmuc8wDIBDfi/GxsorN
mB/M8joZv9AGkvt7gbmFl2lVTC8GEILOp1VqT/LZx4kERmzkUFWs8K+KRG48bXwfwcFE6UTyxrYV
Dy7dcSuvAWthPuDs7PovMaM0UjQcCcNhC8GrME9oBO8iKvK9pNRPkYAG6OT7Gfz5M7E1tn6TEmmh
YFvk29D/6pn76YvglhnkdedvPeRD7KskEjzUxtCf5NbiM84sH2/CyYufWyaTtObrJhvWzmStvYIh
iqNnB2kr5iW6+VggG8/7cZUMzhHJ1Il31yYVYh0hSnTBHJqcg3G4ipsRriAIbaxOvn1w4aixvSUv
NmAjqu+VF7fPFriOTdHxmUATvtL6HAyjNmk7ihODcqAY0pWDDH+hC06zfcnredumfhfo02TgWRtf
fKe/wvodNNRarE20pRnbetI++7GxTTBmORIrov0KMQuVrGl9zsPwgkDwazbpAVXPN3P2ZaBZD/mI
u6ouHuEc7ceqOQ21voIFdRxU53grFb4Y3X5kf5fZNW87qV8jY2OHZjr3ld3thVnsx/x+Bo1WnGz7
y9wZWIKHo0aGS+YyeBpYTBu4jeLZRyU61tOVMw/FcZBmjLzAnJapiHR4l2OaRNO14N0wrSDM2QDT
bC66F97UHXwBb7qwq4WcHl0ls/8lZWw5FATXdpO2Hwy4IYkQ5iYqxH0Ghc4LvyT5cRTvTcllscFn
frHEA94pM1c7D6vosO2Tr6VFx+hDZkLpOyXDpkjOaB7QdkJUiDfTgo7K4aY12LFJyxB1kOcBQ5DA
U7tMe56RUhZgqtqOqIbkVpVb7jJaMrJSXn3rFGYMYe1np3W2Wqhjgb40OlaWVYXfkxn7SYSMygva
ZQay9OrNUfos6cTiFGVMdt3Bdahsfa00wl6sA+Z0ab3G003t78znGOBj1ItDFiG3lIcI0wlqHlzY
PCU8KQi1qvZ59jejC5pOA+BgXHtjsmFSCpzjm4hA1J2tx8m4WbSO9XstiYhOvuHKmj+gOa+hRLaj
Whc9eFtWbTfgCM6quvAEMvPcl/6bn55Med0XJWOwe6RmK8rNvZnceXl6xZQhYIlOjkLF2oJphtmv
6+GcxmozOwGFiG0uj1W35GWBDtgz1gin8WAtqTDsHGYIHL6xxYdGmkqD6vNZZReMhju9+2znkl/U
mF2+RfSwcx0F5RCthnpYo43g+202HhwOPPo9t0mEBU4mHRF0Ry+6UKhvgNV8IanOqW98GvjEeKnx
eSAOXmn5p8oAV2TUvQl6RfgYkG7mOX2yaqI2+o1UI3KA+LabQBtgo/0Wwa1ikAXfR2sMHCkXxohl
9sCYdZWrfY0R1AiNVewp+Gn3ft6tWtJQRkpy3D0DDnNLXInx1YBcmzjaYdK9vc8U3Ij2gxxILPu0
iV8Q7RY+W1tUGzN+r5I3vd20pfOjU/9vw+doDv/5aKXPs1l6e2JJNKO3/bnNYzSlIsso0UWUjCpW
SQ0CbFm0ZQx2KsOBR1dMalWYbUGGwQSeQQm9f2OUABgBf+ZVZOXnVofrqVpJcYEdCR/wgOD4KVwq
Aej+FAXTUh+kS6UgzDbbEiqSnCDK8NzNmndNtEB53XZMJ1oEUUdCXQds/suSuk4moD0Jrzc/608K
iU+AEPGWd/STyiX3yFIVxzA4h5ZhsH+qOgFHbjqSpKKyk2zkwZMhLQjmIyv9EOWXUm1KC5tZ9Yja
NihFIYKOQ+KIbPYKxq/Oc8USWc8JXW56pIbTFuf3PlPxRuCM3bGpijABdvNw0dM6387qQUCdjcbr
SD9reXd2y407vXnWS1LfaoN3yON6ZbPIMyz8At65zdml5yea2w8z3/jWU4azUk8Xs7DqkEsHDnZ3
M37oygOMXqa1F7OOyD1i1o+jtsOa66JA2mvZfHD9EAxS8dhydUQbzZt2Imnndm6bb7PkONZuJvud
EeKhdMLbAqBBlyLfIxQYe1XXu7s8r/cIU4Ouak/4nO6RgZKhba36GNdz8lBCM8JI9MbS4WSNd0aF
m/NJTA3WZ3OtC0p+7B9/E1pmMPP4tczzIPCgGDRQVNGL/R5Eh3S1RnNR9adEDJQO2GkdlV3VdfdG
LTQDOgCQNBej3AxNpDjxBZKCskZPjPMy+F5z/lsjrIcy55//vfyZr6Waakl01Hdo+D/+68wAoWzK
z/Yvf9fuo7y85x/N77/pl78ZHvmf393CTv/lP5jEyXa67T7q6e6j6bIf30X0US6/83/6i//r4/vf
8jCpj//8j69lV7TL3xbx/P6yqV8CGv9it//e1bKVXfNPf+bHWMu1/mAR7wmBVxXouu7TlvwYaznu
H0BWTFO3rB9hEVz8/wK54xtixrQk9fn80V9B7qz3Hbozeg/W8g4B3v/Weh/s+y+3GLYkh1k5KgFm
Qr75Xcnw8+tuRkNbpCmguSIVxlGrxPjoVgnBPIvKdD23Q7dlSQmkuWrBHbXlnLzzOhKfVQVk66dP
7l+0aIsR7x8DtsUh5eCuWn4q3sq2/XuHVvhToxGwy66hjJq9Y7pzIDRJUaXYkjDYittbDujwa8Xq
+G+etN9e+shxXGZ6jCR5zIRBGO6vL33cSdrAhKGkFIyfvNaAeVKMH8noUZVjGPnrn/PXTpQ5IlIK
flSfkEn+3fZ/+2I8WK7DbpBiW7OnYIq7d4uy5u96xN8+zB9fhHOJdpd77PdjDGdQHWWOpijxpHGA
ldUzwLes+7/+UX4zpJkck67HlSJdl+GS93uapGr6lla5AyfVl7eONoMRjqoHX8yoAOfXdFYHr89v
str/m2Pa/u3NuHxhbHUW+ZW8F4l7X379p2FsydRHi1qc7cRXQmftSJqbtilS2efQS+12G5JMAMW0
1N+tBZk3aqWP/5qNPDk9Je4wApYXpRVB2CurGrzHacJZsFa5Pz5Lq6eUtU0NdoaWG9q8yiuzh1xJ
d7n2GjwnLW6fB3Yckk1sD/6oJqItPFTFNF+mEUHNgQMxY9NnNma5YjZuilXfRZ5/8Fl6U+zUdsfs
IZfaU5FYTwgSqmhv1R34M2SUwtg4iYOQ3VINy9nJdYBE/PVV+6cbkAuNbJAgVV2YDBF+m2Qjby41
potdABYuPWt62G1q6Yu/+Sr/9EwJi9vcMy2CTS3UTb/d5q0cm9xojWVC2laB39b0EjobSnvsddpU
okX++qf6bSbCLcGgf5FPOYIXLvu/X28Jlzg4ptp1G7Bi4Mp1hYXZvyLyQIH6qNKSpMeJZuOvv+i/
+CFdIjCWrQQrBtP5LVUU2aKw8Q+0EBa6G9yMyPDihqW85d8UEzXuX3+1f3Hh8JByjBsOb2z0Ub/+
iDM3R48zCp4D0qV1XsNz7hie/s3PZCxX5ucXse0jKePa8Q62ObTc36+coci44sUVDHip3ljWmJgX
PAXKqCql94DT5krrGBEGMxIsiln2ittC2sDHTWEyvSAT8lrilvJ+/Pj/Vg3yPyswrtVHcd/WHx/t
+V39P1BlLE7j/77IWH1kEQuGn0uM5Q/8WWH8QQgLE0GXd+GP5diP+sL8g+vHq9FHNvTdtczz8Gd9
4RgUJfbysNDe/Llr+1M8aLM1860lJlfHX8Zt8G8tzX59JBEhMqdcjjm2Qg4H7PeZ7E9vaQx+0ESJ
y1uxlWUwNxRBXnbPXWYTwFq3W3Nudj99Lv+ihFg+hp9u3T+/oss63PZ0W2dj9+sTIsuoHJDNAGGv
zEfbSN8l0J1ESx6asLs3/e7WU6xgwsF69jvnq27Vd4lUX6YcjQj0oG3dOR+x4yyiljUiw5fSmkAV
9UC07ca7/PX3yuX57Zs1TDSfnm3BPHW4iM5vb6xuikKXbTNikGiYIYxjl0SRj69Dkmm4olYqtq4d
J/sWIvVDTcV/y7pgV5N3uEvm+RH8KM6tCHZ7b4Vyjdy8WUHRQKLOyXPB1PjqSFTUCVkXazxt1htE
5NvaJrnDnRlVMKM9zt51hMVmU6XWthnAEdStsDYcVj3TvcEKHCIngzKUe7SQSc/6bgIN2l7wysB7
zDmkhGbUgQU4eg3Khihfbbwza0UeTW3RmviYgGt4f1cDssRA71wA0qJ8Q4nRBf2c4fxCOMKExkWv
GTuJgW+w125RvrjEmBRy6xfK2nczU5kK9cE6A6Doa+2FV5a3RQZEumoBMPQjRH7+gR4m2XboUYJ2
SSVyOm2je1q1pqK8RyKTbeO8eI5b2z9QCL7Mtrp3GkjFERzDZlzwUza5AAkROztRzfMVIAmM6EP4
ZKAXXOkj2Mpq5APS/ahmHmAib8NsuNVLpjJRrx19WmhaWf1u7tWSsMsOy9B6tiRDZn7xkQPtwsmC
gp/6+6osO/rjKl4DuXfOMrdpi5NvCBQolfxQXjkFe9CA7Wy8k5JeGDFSukuU3PXTwIaqrXQHctoy
ItT80D55EzY4mc3xfWUWJqqYhiQk9sltAr5JAlhat7BeeALtR7l4dqeUSmQ23wlyyQPCJmeysHGT
cyLnGwMyojPLetMhkA+AKXe4seryQiVJoFGKLKTEJsa/OW0QZ51ieQWgufDCz4QdzrdodN6bqc3W
PSmdhGi4cbtH9VreziH1Vs5UYa3hOITuaJRBJWpiacHzBax+oy0KpK+FQCxqetrTEGfWtdXIFMub
0exMpVmn2IjexVxmL5XbIOyaahzwVPMMBJ2wCZQV2ee6g9xDo8NAnKihYV3ARjrWobqAJVNvFQKf
fWIwEinIoQ6aXKQHTZK2pE0GS/Nagu9R7nWMNuihRSfIh+Pkh7wuxFpVZXKBQKu2aeY7X4Scs41W
kZ2qdyPSxJFlvJO1G+EUvG5y39/z7oseK328K6HN8YBG2bZuJ5Qw4V7G5MQptx6C2mgbsjhUxtI5
3tckaG+8agjvAD+mF6dTzs4s7PKi6f78OoFaeu0wdtxmk1FvhjrO5Wrq8a+aUpHng9+oaDo2dwy4
AdESReJPNlkPsRdgkQ53bYfSHFVRB+LZuXaNulirDHNNyzY1NKezHMAdAPDGuWBfAT4SO/ye3cZB
SNSsTFRVt2QJW4AU1NaqmY3qLky0YRCIEyg2kbJKWwZpN1bf+iUvIapt9zUMmycCduR+igsZRFL5
qwbuqLuOBiLCUFq+z0ygL0bq2XtRu88JrOFHzKLNbWN14QWffnTmFSThDTbGJkXnugFeB9G9hXVQ
l5N5g/zTeyM3ItlJ7tVbkmPUlZJFdoOpv1+LMkZT7ToTs04SjHpZGEi21Hsy5DCvkrJFql0ZKzmJ
6Jq4Gx3TtujWg9mys1Lx25RTW0GLuINlZOzixrFPudOLVafp1200PGim/Tw6+pOTdjlAz1BF5xQD
/z61a9MFStobdw3r+CPScuPgeEkTENA7fhhjIU504uFeGSEJAuR91mLFzhMDDhsX45CLijux7+RJ
tHE4BcKoiUIRiuearGBGq01l4YEqph2GRsMEGZ4uO4OpUrg4nAX5NyKRLCvVvYqWQJUtwby0zGzs
USMWYas/lFM58snWxaetOqBqrUn4hBGKhMRdY9eKMPBCmX0z28kMkHqWJ1sN5X707TRf+TASvjhG
VG4XiVpAmg2rizFDP5W3Vg3EvTbWhKvAhisj5+yxVboN6yy9JgeGlJvR1g4RjA0Mw535Fd1jhYUI
hMUDqcEG0QJxbwQlKM5LWI3xsZ2b4jZCB73htkbE5SdAqhtlrZiMTVsUIXPQxSPoAtfqyw1ULieA
fYK1NXb8G7bW1fKJZccuGdgp+84qjx13Zfmlt+1jMzmnyg8/K/wBN3XoAjYwIEbMPDVbvdNm5poJ
EXYmYvpoVaZdrAACZj4Y/Phz0Br/qQQ0sSEXzn5ve8FKHb0FW0Nt7k5mHKfqojpX7YYsyQNRGnmG
FLfPr/GV21+0qWGpYw3zfrT7exPm6ZFtaXeKwNJslFw8Wn73EedRdmlgYaOdHYwtQ95jTdwjua9p
e9PQj28bJ3+uscUjx2Zex2lAmArcFaa2pFOxG/WScwb3PZgKBpymJC8EhLCv4yw3200KPQBJoucB
McX8wzXUxlenRPfpQBjrMp+gsOo6bpiepsPQHmClXnmcQOfF14zDwyF4Pes5JLskSQOoHcO9Inhq
y9Z2SAMPT9slhL+FLYSerzbDK1Af1rNF3bFWM2IPB1/rfoICmfcpsZJJO0zxBgR2jGBVeFekz8Gr
h7b/2QnMsh4nxgkLfL03bFXvSzP5lA3aGMny91QZmf8kG25SXtka6pegYTVRH/VE9eOd1OvMWXuR
3h69JVdhSQWPQKQRppExXyf0KE6CuXHJbYDouDLdTzOrbdYV5exvs3y8mRbPBXLYRgStHpG8TGQ4
3Ak/aNweYnOeTOwzoS0mCMQ4klznMjC1xZ+lqRc4LyF8nLLEcjFg1xrD+irqx+Q5wi++bRRq+ZTj
71T3I3vhyu/GrVfVgDpRlX2xM4lTLHWbD41gqhzJYlSSFl8O5yECY4f4qr6z3eGWKR0DuyK6H9A4
HLArDAiadHPnMylfM+7AIg4fKEDC2+49Xj+bLqIlF0mZnEpDs649gA9reFP2le0SEs8kDnqwI25k
iCU4Y02T2F764dhVuGVype/Jidmj9JTbrkNYFLWZvy5qYu9zA3h/Zw3AKfuq2PcIgi/GmD2nvSOv
GL/czUUtHobcaYgxyYqj3ZvfCmAlxwZmuuvk1pPq+/Y26ud9FvNlYV5+q6M2KOeaNS+aKmwTKeV7
nNwKrbfZQ/XdLWoCRvXW7HkXTtLkqe84PBsrKnk7VtUJzNEq0YfoqvAT9yO0GnVuxtp8AhXvP3tt
SGZPQlreHA3eGChS1tDzFMPNYE1L6laELXV2CXhYlcx6sGwn6sROArGvTF7gZVA8miyILI+kbBNh
0cWYIgpCaEO8u8ub0Mgf7EZr1qZRwButEmdndaTW4eW/T5V7rrImWzsm236hZUihpxek1FBkXD87
JAapdmWNxcbXkbQrcc+bDt2BkP7GEZxkxC58qrqbA7q8b9Dg3/OwhSKtbmd6sXOWel+Va72jYI4f
CA8HbxiZ59TLEZBRr+YyfsnQ/7uYIXRWWwY6uwEKrq9lVJM5N9/QNNE2xbB7SCAMrx1DIfLLnG4v
Q5a4OTH3QYkPYy2qUV1jGb+vy8LbsjIAmNmMLoYSg8/LvuFKoh2aiHrKdHWnAJGvp5wT1O4UO4sy
/Ka5WGpUM87rnnJz8kAnpFPcbBwdBVTFAbZK2ikjp2Ch2xWNenDtFACHG6IPcEnkxCTrRFV/0Jsm
P2dOlh8iCAFILqtiZTW5TTHqmTd4bwAY2WBSh7bP1ubc7iNjwfipwdtmUe7cDaP6xqx+weW1DW2T
WLc6AObR8dv14BLYlrX6hexfnPv5TGZiJEBvas1+rOV4jY/5mCDa2kYJ0eOgL7t8VWh1fDUBSS4G
1CDArpw1lm1Il8IgGo13JI6QQBD9eaVqK7+JJRpBo0XHmOCpPjaj6LythvvkuW1IBijkfJWOo/eN
5MznOSu+6BUwKgsmqWR/muMqMfX+S5Quta+wsnsTVlgJbcTkRh2del/gcO2AxZfEYRRmF0xZS7ZC
a6P7K5yo23eVv/c7bT8VeO5WAhE7ZP5ksbAqWsw5bD8jZPcbg4BJDPclhNMZO9nKRCqE2Eh/rZrP
IRrHQ597+ImVHF+Hofevx9j0v2rpPEMNJeCnpEICKJAB1zCiEfRjmeNIs+8aMBJrW1m3ZKh9KWr9
PiM842iXPA1ypo1sJ3EPF6LdI/k1XsbClbuKlnzM3cfW95aMIflGQAyyiOVNJ3wIVjF+iB0oo26T
g6MFyeLTzRIgSbaInxsHb1L4tU2BjN4sCWie8/uUedaqKRx9Z0fpNYkRLmtu7LBER6SHIe8QvEq+
M5LSjnxPr+6EYi+atgXrWpp1864W424gy4GR8TjdOSVzMS8RzWtppnTJXuRCDUvBApO9ibNmaTVH
kk1bcAqreqZf4vvriTRZPiaPB1YpopdN2UL1zvgBNgA4j8it8i030AbFMFjmkRJYH69IuU22DX34
/2HvPJrjVtKs/Vc6ej1QJFwCWPSmPItFilaUtEGIDt4kTML8+nmge3ta5L0jhZafidl0jLoFVRWQ
yDzvOc8BM3ETTFl2QQkBrywG+6gB8r4CYUE/Hj96KOdTMnNypeSso4kjOs3acG7tKjY+sefuKamX
01lRFuGTN3Jel37eH23hbuY6ax8aakm9DLYPtW0LC4Ua0Irz+YaAU30kYgP7ybFrMimJrvdhLoyL
GX3jDBRGu/Oayl3lnGVfZpx+T7MN+7ZJSTR/l1V+SyT8f3NQyTztf9cQL6r5W/GYqP7lRxkRoeTf
OqIjPvhIdEjZSPbIfw5q1B9Koi0+WOQ8kBiZupi87PiTHyaVDnI7+XyGWhZKOH/fn1Ii5Q8ffBpR
LGaUbKtMx/mtSeXiz/xBlDb5R2HxR2WX7KhtrvVW2RMezpDIzQYw+dCtIwKgp6L302vEAFzCP3w1
fyMjvlP1v1/LZLTFXIsQtTDfCXOZ9gLd5jW7zkCH1BQ0vjYxNdjxExBpfW6T+Kx/ccl30v5ySZ9B
iUlMwRb8Astw9Aep1OXFDPUeB60hh26j7cmgGT5OfjFi/ZsP5pPgZo0kMEF04t24Ivds9nALaiSO
AkDpHuPYtRQ+HCA2Pb7LKlqWv5rL/M0Ph/TJQIFpAlE/6901l6JccnsebPl+CqDkTgUo/HjmzYq9
K9r/9i/HxTzGnryHbH+5iX/8GtPQVqaV+QOG8bKmOSBwn51qUAdl6PqIoyYIfvG7Lb/Lj7clqm0g
SaswRjc9np9lQvrmdxuEroD6rChGOhct+mgcYsvtqRJJ3eBUlCS2kAh//inf3yzLRX3EbpPhko1D
5N2zEHdUkMkFNU4nM5nDQo7YNKv8FzfLX6/iQybAXyzxBlgcrt9+NK3qwpgForQya32ZUL14oVrv
8ecf5f3dYbtkfUCnMsplGIls//Yi41T6c91weK1ds7kPqPO6yixZUVKALvHbl2LcyQMdWB4pnvef
p3WiNMarikDHRmZe55yjsHPZ04B1Nu7nX/xGy5329sZgssJ6JSws2iwi7769IalUQeEwUKEUDkeK
0fgh5rjy0Kg0grg0ISfIlBn1zz/j+wecr5NZEINXyA8ksd8TYhmJK4Wjdua0KrvrZGnDSP2gPOEV
J80zlcL9xf3/NzcJSjipKJZJfOjvBy5j6isfjzKtCaHytwGs1QNJ0vEXj/XfX4UGriXGxcjk3WPN
BtEYkwLh2bZqa9UBed+Q/A1//8sLSESYvMUQWrgb396L4ONoNxRwoIbGUvsqcw1UqMQ7WsCTXuO+
VFc//7H+unb4ATMg1o/lg5kE1N6sHYBKkcZrAk0u4Ra+ZQ36E2t6ReKgLsyPqc8wm+PP8edX/Zsn
bvGdQMQ2oYTw3L29qkQYQNIGIeCzp94y8ap2FWO8Q4hydf/zS/3lZ1vWKGtBcIMwsYS3/FN+WByV
rI2e3ifybbC6LmD/pXsiVOnv3oK+w+TTtLFKMdq3F4vVj1cBZQse2CzsVTYlE3irghlQ3XXm7W9+
mGWVEvZyl/OGDvBdvbkM5Q9Y/DocJBORsBVyoc8b2mp/98MEbDwWJ9bygpaeeDfiD0BNeJnDTR6g
7RJeZXpD/tXb/Pyz/OUeWKwKTPndZSW0+fbefpbJNaGz+gU/jOMbx4bT2RWpmXGdyjbd/fxSf7kH
vl8qwCLLhgoQ0TuzCTw3dMe0ZLToxpSrTEUvnLOJBJG1/fmFlgX1zYJLFoYNywJ6Z3zNVvTtZ2q0
T2+cNSPPwysxWdOnjmiEUxATtLyJAWtnTdnEWNfLu5XhjBleaGbF429/Xg5UPFmMZwU/offuq+V5
tdMooUwuHfUYHaewDsTesou6+sXn/etvKC3PXFYPNqpc591zbIQp7W0uth0EunIXB7Q2zf3cHyK7
tu5+/tX+9TdEMSJxxISIgK5tvVt+5WySRShI17d6rj96NKwdqsyPf7H8/s1ViPhyyMDwyvhDLh/4
h9ViKiNJrQdNSClZk22V2QTUe2iFP/8sGMXf3Sg+ZxiMDXwiwcvke2b4x+u4SZrO2htABSFWjduc
9xetDUOsnj30wOaL0SYpzSWeYn+66ZI6BLmhGroNKLCGfHwrm5aDvQV3hOXTgEa4zLgNc2OFRSZO
jFjnZ0jKNBeiemXNSxjmFUzU0MHdPiWtaG5BoGoPclgpiHukaqQAzYzMDL16DBnwMRQH4Zkc20B7
XYhgoScX6EcVgwi7ZJGOJv9MWWmQXKcx84Pd0KIs2BveZ0pfu2NI+XDKHztbVPbevPY88F8rs07R
Lz1MPBTApu7k7Scbm+d5n7b1J5rFxd6uNGYexaerP4ZOYHhfMBpM+YVgToofzg6WPistQ5qDp6oL
DhmiYXk1wwqYzsYWctM14a5E7UxmXCMZnnoqkMC8Ht4lA4M62BPjKUbKD8BK8E7NkEe2HYqme1O1
I95tfFO+s7Zn13Cus8JtmCZCN71OzdkMGMzNrIlu3Q7A5lo2V6seByXoPLe1ys8WlgFxrDo3s+8t
KeKZ8npUufwbrUgy3tY+MLsV5FlyqqZw+2IDcUd1h8bREBGUWQGnbuQQfc3Swafevhktmk1HM7kX
cWLMZ35QGxY4ENTDNVb1Krnyplje+7HFRAukH9UquvHIFLV6FESoapBZVB1WTPUGPTXNpk0KeEBj
2MfXUZ95FSJuTHBGIoZRylHwt1/HhkYFNQrJbMUu3O/xC4nQJvsi7y5BDcngWNZWftWr3pZ3E228
01nbOqUbspgVQ4A8pKOUiplJ5IvSM4xtbDz6adM79npmDNleNqlTNOS/AL5tayPVzXNSTPNZY08+
hPwaLXpVQtDBXM9aXa1mKwGzsAMb2jW3dUdf5ePUwOgjWlIKH08n3LjObg8ZE30oRG1YCYsO7EJF
nt5GEE0hTFtUaupncuaiOzk+cvdLj7u4LgErUtAU7Zg4m5eC6tH4CDgxHre6kaY68I9onzLhl+4+
DACA+4VQr0YrW3NFv1VnUG8UeGO/YoNdVFfKNMzOWTLCtn6a0zDlV4WVERhnwThL/SiGwiL81wf0
nloBRYgrI4PLtyorhk7QtZvUXcEwjnzwxhLmfqOT3FvPcaKi6zG30VdNKPXBxdjFdbuHkF89I7qS
Bo07nuGnoqV+Z43XpDyHqC6mUz6GBglev9b+mU2BgdiC+qAgKI9dfdkNdhSdj73f5Td+jgJMuCe1
YFQaSllbyuSBtoIawfYBHtOfKETJNDVJKXiErYJLQ2UQYX94KI7kDTb2tJOvjCnA0SOrUH4cs8H8
NEEsgoTIX+lgXDK47VuPkeTWx3tZHTorsaN1Z4ueQsm2VuHaT2Hpr0J6i16otUrYAMc5BX91UTnm
we2HcvjiEnptz2JOPAGx0aawz2vSYM5VH0SDfMDR0ic3g8Cwc4Zi6M97i3lJxC2ECRkbTxc8KLdL
LgSEgWiLWFm9CLNvI/qc1cSj2Tkl2cGwJo4yRI6f36rGzzk6iYoKiyDth2+ODjrmElnFMGNIvw+c
PMqOMh7/S0rGh4ZcnZ9MBw/oODm7FtMyxaoc+A9DFptI8G2smV3zNH6uPKNdvrO8uG6J+gHyGnPj
MpsydcvC7wGesX06o2wAxPaqLOFawcWkkg5SPgFlK/LHZh+N5InpW/XTGmitJWJ+v062uzZp3GKd
0I7gb2sXz866K0cw8o5ZM4uuRogOnyN2NRzdK2rPTnbQGQyNhiA5o31rqYIzISRDgLaS8gsCPjae
sp+DLzLnxbkmszTIVwWACFS1SV/cucdEVDOwiGkVVqCmjZNUImnoWcpzeaSbo3VprxOwKXiJT2IF
BE/18CH6btoJrc15Q7zeg/3d2gZ1UsFECVREffN8jHlaCJ4ZqaBhsC/H7kgfMKWBIxiMAjRCa6dn
StASBiM+T637riM+thk9JwqOglc5NY9DwfF3RBRijyKnQO3sEuFmm1m198iypgTxIC/CtMVkcc3D
Ql85WFW44LFXOd5XnTJeXo9GISgd6nHIrPglq4WxRPXfqp5mPsnAjKPa1M6UpGtXQx/bBo0TwaAy
kdKmcSDBFJoa2s5cMxNZG8NQAbUfLUm0zqzZFNaBbF4qowFz4VAsOjDPKyV7/IAsHlAGqrX1FFuK
8V/mRjv4nM7XZGqG29RMnG5dGHIR5/PG+FgbIa2LVp3qYcUILcJ5n+ogPeYkXRvQtkYCxbhyEL29
WCtro9WYOfjmvfTVWkqg1owBBtqi+mJ69GvVaoau9uBvs0b1rO3U/YKsESZOOYpK2n5rgWbND6Ko
AQAklua8qjGMr3vGkTAchA7g14daMuIs4/IM4K7Rb3HbESSsyiEk+Vgl0zWq34TTsa0BuDWWAW6v
gsl/3pEc8GGbt84nDyebtSpak4NpG+WCEmTdTwIiajiQz6ir7jomGejx74lpwYQzTh+U8iSE8pTy
U4YEOYnWVUun34xrQ1afAbiZPPKA4bG7qMazUB2V/RzjRuEFONjIWq3GmL4iAKMszG9aGetm5mWw
afyUugnizuU3kD9YFWq7Mu/gB9FjWOWWOjaiSeO1aTCJ2y4QRYZ0mki5TeEHFWiBP/pskHJ4caqO
KLPrXUtAfVRelu7osA7VVQS+I/o4xXkNHTHycbSsmlTr4VyVKTM/g/UdlLcoq/giy3KoULka0vHW
wtvhMrShn/fSSZ1Z7wkhpONhFg73ThFP0jynvpygaM1eorsr04AxPjAmJ0yOEn7w0p8dt3QJrYin
jWLeFUbiO2cVzoEuOln2lLhPJBEJSJeFpbxoEzS8SAHFkWF0wB4atlN/ZdtiAS+jLFutUnxk4cYh
g8e8lhnUHhOrdA8LPwvzRs6oGIKNx/yOMR84XEmJyWLTyObPygAMdmxyctlcrCHyONAid+33iQo2
CUl2gOBGnGQ7PDP9tMGdCYsa4YcqHzZdNqxNlVp8/YqvYMsv4x671m7bfe90+bUwQHwBrHLnhyqm
LJg9OKXTm6hpnJumGPTRpVqG7kRWqBM2IQcEBnGZbm1HkuRvWLUN1rcupDOmjyz788TZltsNY6+5
o4+CQvlAFFm303CS4UWG2BzXHt4C0GPyGa2fbo1qnKghmYStrmLCQIz/+ZfXLIC8GpfUgHEpGvpM
uOXLkH9eNSGRazSFCOsZM/9QxKwghhEySuxtNonMdRl2rSBRURfJS30gjGIAMYOB3GVrcFrDg0p9
7FfRYOG/qc1a3lGkmefb0jR7XAN51mHjrch5r9m4Nno7WX6jDxOlh0zSqS6/cw2L2u9JG+Dv2PZ5
V1JEtDTYeU7ZI8WU6WfLSpp07dMpA9Xaz8uDLEGbcXWGMyvwC/6NOaRGsXGKlB6ZWUQLJzFW+gV0
pqS2j/52i1smbRuSMb3H/8f2uk+YaOKnKmuQTGefKgsiMO7wCm6rfpCQ8g9OGLKXEpnJaYmzQNWu
I4p4T5NHCdXGbYxxed90i4cOBza0dZKlC5EiryAidt75XDpjsbWiNJfbMXfjq5GVrr4PkoZg9hh7
LbcSOW5vowBD7TB3CWPXxDKTO5EBe1sD4Rx6WPJkcdcQR3jrUQo6X/dlGnWAFDznhEkkio7xUs6s
ZOSJ+xo8yrBqmkx/nBUwxLHtBWiD2DFukhTSy1YKjfcYXjjddBr7ZOcumRE3q6tHhz7bK03j7sgW
O8s5DFtSzWvQG+HEz1/m9vI6CPFj4vYdQfJz0LhG8xheIlrVX/NaQ1wujJa3J90XFlWbOHG+jY4v
HV65TjO2ePP0tLTpRm7HMZjqnJnQfd2ULNPcPlW6lHSlY/DFmOaiuc6EEc38E6nUAe+X+CK7t8ui
JKZXW1NEviawqZn8GJdGzlMJ2L+FlMkGiD/xROh9Kppxvh/wXXbbPC9dsLi1Dfpn6Fz3c9Sm+s7h
KLiwY72OtqUZehW3Ujp16woEoU+9DvWN48ymnY7RmWMIT2vCTYfNO6aC0HK6+KVRRuswLPbnb8AU
+mdShDGOpIC3DvepAZa8NhRsRLuIlnJhlZXnrgwpjaIFz+/WYVnIcJs3LTtgamHsT1Vii086ZfVm
sc1FsQ+8vKfZtATSrmhCuywdOy/4HWoK2Sn0LZ6jPiR1TSIo+0xvmR1vwAPmu6x2EnstgT58dkds
WldWJoeQkxfwl/qxTzjI3eUFQ7KvfLcT1lNjUNM2Htl6r7Kxl/fgsgI6rDVDUKBUXpdsQps2zV0E
HBWXqNe7d9DJ+nE/shWEBqhRE4JrAzkjPS89Yo4bSYGas7V0K/YIsurJnFyHtU2mbFa8rg+hc5pw
graITWzIq86J4M2ompOCbkf34A7w3FeK/SbNY+Y4382z0VO5EOCFAv5nfvYnV16UE3/JWiUdr4pk
kPrTAImV0o1GKHfLHcfeAfnU5V3b12TVAg8NDWxVQ7E5JrQox2NRe9lKYlR/Kgggs/IxpR1X0k0H
E6SK1x4pFIeHOMWBB2PFLwqasCGUfTOGuElOg1vRzptOvtfAmXAxW7HV6G+atkhAAhj+eFkS+g+2
VqXwDDezGm+gMZkZqWadKU7PhpHskf2oqGF369XchoM8eN7ggmLSCM8r1xCmugTKS71V4ufSO+mC
Ctiy8atwk8i6hl7hFtadUUn8ipNms7vCnbTs3fK0OU9oOBg33mykn9jyTWxAY96h6yZ0efjV4AGU
bpyyAG/bmWT9Mz/ovbXuneYJ/MzQrki+aXQeXOj5fuRdje3Wz1kOq5Ha9a0RFWCl8girxzrrk/yr
ojgeD/TksM2exZzfG8qfP4ZpNL40haKXKxqTpjsO2OCeuS8jG7YkR83XGUSU2gv2xsYxNGnBXeHP
j5lPEwfLD36zwG18L+DNqYiH2TtOvUJ8xfaCGai000xtG9HNj6NKWHd6Wm+v8jAZqjPqB5ovtiPx
X4LMbPwGH102GeGFMfmjVdzGQMR4vlQ/pfuhZkvSX4raxxScqdnCqIt1snlCOEiLryKVFJFFjdl2
e9LoyFQQdDir32Vs43Bi1YMlDSxnIolvGSp64NZAsGU8pzFUmfYmt3MXhIIcGbiobKDnw8eT+zqM
mUEjDrWxrNNWyGnZyzivJJ5MTtnshy+u0sUrm9v+S61xIgNQq/v8NR3Zfe+kxxZ6ZcpqQea3dVrd
xnFUq72V+118JzuG1agAKn3oou6mzLCecYjozBhLIP1kZc1mNzXAeQRuvAlrWqL4nr+SajypsvlY
Vs4r591sE9fec5lb45c08NstJSvBHsPusV22nEZt7v1ihB5tDpbzFPnOFJ//V/0/naRxY9B9rdvE
uDJkaWN6o3WRl2TtoBmmRtt9QZZwOcp4SLB7qx3cj//lV5hIG45/HNDLiLbaKhWaQVHafwx627zl
ZGYmPNHYBVfT4LdXdVCRXGGjld3/XEv9i5LqUcGAWEsGF8I3wcS3im0ZaJc7UxocQFJsEkiUazpq
8MUKY/xNcZiDIXMXZkiM96FyBO/GCO5ojx1EYlyMBsi0iNcgPHRAKT//QO8laK7CSITc2GJmwRzz
TrxvpUt3SQxfo3e85sghqDxhbLF/cZXvNosfRxVchmQ/UjqTMduxzHez4TbqGsfC1LcKBiMP6WDi
rYO/1YFtgsF7ukw6x78cPMGZggIj497nhfcqpM3W5+ef9+9+QFNIBPdl4Ol47/4hVKA5pmHwA7JR
JvjQwWM2BN70Uhl/jit+y5f1f2d4k4nID9/6gqD4Ey2xMC7+9c/LJHpp3piulv/+H+FN0/2wDHAW
nhuTvYUP8W/TFc2x0g+W24TJqUUkU3DH/+m6soBKmMw6GaoFNBt7Szr+T9OVaX5g/E9uEz8RU46l
7fg7oQM2xp++J7Aa/ysNx3Pf3iDcF2AmBD4GEfBQ8IQvf/7DTIat+JREqiL5l1v6vEjnitom0ML5
elCN+4wFB7WqhfboHYx60oqCSDDTR5sGKmNvM2sHI5TpKbuCIK8pq2F/5TzH/pSoq8G3OWtRFZrt
w7Qu541Dw+cDyH/cO1C8yycXvfWxxWFwEXSl6XNahzuDWKHsI1DJKnocLLOOToZlzkefzM6e1Tzc
5WyivXMKYGDxYb8WIwJiQeze3QaAZQLqQckPXExdo9sDULvuvikbqVe0x6H1WGmp5u3cxkxC3KiM
59eJhkfvRNviwjPL0vrgp9JLGSkEXgRQikKxeQOq3hH7CZsLkCrX1eIFFFegSghYuXZ8plgVXUXw
4svAORQT22myeeEYfiXXCYUxB69mX8qKtXsdghCVyaqQcQbGXzcokJ7hhs89eyp6sSa6i9QUkkaY
/FJQHKTpoxqkr2+IMA3ZWqiJCYBgm3mV9a1bgg0y6lNVQfXfjJZSDcjHBF0ADjqNnhynzU2DafOm
bqZiBzeNYC6JVETLKf88kQzwVtAV0kuq7n2xtidZPFXayWizHMv4NliCOMWYBWIxTOhNgfrxtbDJ
26+GPOgTshhJEa5E3TRnIcmKYmHlcFqIJyF5qVahc5nlcQvYL4BXsHHS/otJ0KRda/ZErRUPWwpd
x31SMYRoYkveJLVTPzkWdWSrhp2UuaIb+PPE+/pA/WtAuHj05k9zXrjPpZsFpJDiAf4QByPUeNuJ
zH5tpiEquBlbt4Xda4Hbrqrm8DBYEd8VJwBoYxgnouou151dE3+1PDbVqhmzE9GLwT+VTuePiCau
nOwQarls7W9Mt5d+L2yQ7XxZ01g87Rq6hdk5JpIf1rBmQHs8F1kF6Mmp7ubJTc8dRYWdm8mTJok1
B91rXzEwDGr231OoMC/ngMx0Tv2RESbYjl1gdyrotqPfn2B1CwDyWMBTt7njRNds4cWLTU+PUrQa
Pf9paGq1sUes5NgIaNdkr3zIBjYkjTvuI6tG0QYzfGDfiQKK87fLxaeM6uN95XTI2gMk0Rx79F6o
/jTWwcYc0Hs6PvNhymu2Id6nUNjbqoTP6MPksyw3wH1hpij2zbjNZvFMK8HneZKPtEefYxbfzqNk
2jM4/sucO88Am5jyhlccZK1b3N7e2hmIGSbV4u8MCxiOlrWxJwT+KQV2mA/eM8IbJ0SEXRBqQ7SR
TNoyl72c35uc5cd0HYfkLKqxZerQDcmj5vem24y9WBGdglZx0wyu9VBW0UNXRccgiL46yrsdlqHe
wNY8cLtwo5zC32ijv6wp1P1Sx8U15SpneBVtcqMpDL++Oc4ejOOuNj5GMb6uMH9YmihXRUReFo1k
EZBFeJ+Zhbxp6/rerYcvRtF9BJnPsKI7F5yqDm7VX4xhVdyzqpNQ7rvqlfY9g8aoKgLX7rJYjN44
cQ6QN+nAGT/XxNuYDEmi4gjbed5DkSMlCr2qGFPqb912RdMdMQoJPDocoeeThUl2vqx4mVt9fSBR
8NVOGg0MUT4zFcwuFN6+SzLAV1GpyU1pJCYzlMGpJY5ED6WVUymAw16UuMCBH3JoMx/yQezSyhar
IHay6y7oDphWkdcq94ym4m06hl9i6TyWASjCmjoyauvGh26kKZYoZbijB8vdSruNLyiwWKusA7cv
RXqINAoaU8lN35DaYsrLqCOxL+wkaM4jRt3H3kP982Kr3spMn/tZe+v17GuNlCUEXuim9+Yn1/Zv
CnbJR6nzZj94w+ecWAepFJuyvWFUm0GgfSWdZR2olT5Yph4vyYXbm8hLUFkEKRhbnbrR2XZos1uA
0+kXMBh75gmPlBk4d5pS8rxoN/izOL4x7d+mygwORZyQXu90zZm8uW/H/rmQFepwQgoErVVNPX2M
9pfWR1JnsTEuR3xXK265fN0Z9XWeuNQsW+M9xSDjTjgmlWjzxVJSp4Z8D27fYprFtCLDhRDzRDFY
ps3PcfZZb1YHGbe7rtJ67djVvnKDTT4Z3J3KQKnSz5UojlOkLm1TnbWzMM506VyzvhWX5KzpgvS7
hCIZJAzXrZ85Y927ony12ukoHYCPbDo3Y1WdEFODfWPS4zuXxnUuNLH/BbpsjMZZoZxjrdvuMdYD
bQrFCLcbZwWmMCwPjEGQNNVTVU1XRe5X66junrwI6JFPwc05gWsDC46i+Le1dpmIbuY+wMfQyk2h
g2djnD92Xe5QYeQe5eBdzKafokD4oV+UtGAXWaJILucsd9gaO/UqOpHddfRFuSsVMQEl7qMFv0AA
y2RnQ66CxoeGWD2N5thxkIw9m6rruJvNT04M2S6k0xO1IsZAXCe7turU+ORBPEQeRyY1m3JL8/Li
QYw8ON6bYKYJlPfYwLzTuwNpmw2nrlAAEwN6EV1663o3kdcW/a+MvoTBG6d6tczeq4ozeFOpNW8J
Wcb0YoWIbWRfY041G2qvnJadE0c96zwxh2j+6gjVjWAhMe355n4UWZBbe7ukyhSogF1ZI6hqZFaD
yXRbHph/aeueH8+q9OUUGeIoEGeuxkmN1y3A0kcF8BmpnneFhYai3Xi8bTwXPs7BM2IKtgvIwjtF
c0TkPmQDSV7E92zkUFw63EPXhMljy9hWhj2Ijs4PWF1MOEYPBracoSrVG0NA+KPQdSJsQMapuhdm
MeTGR3KYSWue9X4mvoxlPmgQAmlHyyMvPtei66HaIDc4ajyl+DCKNVALFTs3RBJQchKXhFOWGZFK
93XOLI6UMwLMnlp16sjX2CtzYFCh3UwXhSWgf6DN5G5BCrOoPez7GEtKCtNDDuvm1q8QSlF1C9td
t390q4MfjvPLmIN1e9WGArhr3rC7vp4Iunlru1XFfoTIna/peWmTL6XZfO14EST3ZtRW3u1opl10
BpYEoThxuFG3bKGuGqNPeZ/8UQQfNh3z7tawKYoNGs2sb0jmIV4GZXEdl3TI6w4vaGJh30CV+F41
rwcxJdDj/bH73FUFkOFQYxLaxMhlVA2OfOmOkyTZxqhyNEDqix25060xpB9nf/FSbZOm8b1dN2Au
LRPchPtsKCgsTD2djg/MktqbsHAjD3SHhCogFXzrVaID5VzG8MUruBIT7OtyzEVNUCntEPxyQx7C
IFfePoaQKXi8HXODvaAotgYoV0qPzACtTZP+XQ8xO5oNTzqs2NoG3gFiloBHBEyawbpiDIFCGE8f
mwlWLez8IsvP6EGwnE/xgAiKc4h486YuZqLWoxdXYJ0TTf9NZM/IgxX4LjXNlHNB4m4+m0RSVxYi
7YoGs/xYdFaLQYgsa0PH04MV2vUXGhqZYPHCgkmWbMfWtfZDloblKjQiGBJj0W8og+/oL27dNacD
4zQGHvBJmTmnTPfDYXbG4cxoPXVTEQ1eU2Tcu6u2HTYdX/dRzrN3AklgHTwGGkfhs2zxKY1tEDO4
RWpPCJKGbXaQihyJPwPMJl9VkNrK252dyOqupaF+3dKduvar2rnARpV/61KvP6YUv3xKR0/AXoqa
13JS7BI99vgvOTXur009U3yGxR7PT89wHWqmVV+OMqdXosALUSfwPdHXOTWYcB3Y9yTWjkKxdIfP
TjxObpIbgI67kXIgRmqF6i4BajbLe+WxJuazAsNI70GlfOw2MnvkzIqxqoGmqyjdPcByxQPT8q48
IyI37tx4eiSiM5w1WTEd3IY+6DVWqmht9GO6TSIWRiPK5BmCmNhNSvsMrsvPvHbytTON9WfY4tE2
QHZfF3UYf6pFMW78vDsP+pa4OmNoKNo1xxOvl+Yu6FlvVqW29UPQhs2mAaO/iTlCrf1JOmCcu5eW
0nXi8nF1PQzqqih1cYrocOZMRswz83mXZzPlnSZIEA5kRQDod1DO/Zj091SAxWepcOgzKOTOiQgM
VpGW26gW5tGMwJ2mKkmeYFJzkPWK6qIoYZKYvZlusrTFyoImurIGh4Cmo+sHPglb1Cno9b4q9MRJ
MpVnXmjOl0Ap6rM+bDw+uB7xn0xMmhKvy/4Qff6/EvNPc+Gv/SQD963pkvIvGbjlf/SHHGNIQnBA
8fg/kII+ZmIEwD9CcIY0P3BPk4fxLMyjniX5oz/1GNP54HO4JwMnKOPFevwfOcb5gB+dP/IFoQKL
er3fkWP8t4EBrFX8gyjhpA6UyIVDa+hbNSZnWgm1JC43cQkdg3GNxwmEfdvS3DHNd4WOnTMbg+Fu
HGycPVE/PMi5dV6QE8JvteEdep6rcoNJJShWDoLAg2kb+5JC6ysNDuKWw59/mtMmuEvgVa8ZNuZ7
DCV0rWd1+ZVBHeSQIelf2tq9jiJPSVorkJ6XtqXzFDDwx7ZwQVkYLjINbiYaUKbWYZNdhSCHEXEo
yfTNZ1kshZuS5oyJYmKC2mN7G9UW7sOxK9x4NSd2d4vubkFxqvPXqW7xnqjJ7EjrlI74ZFrYRdhq
MMkZAje9bli1eSHUHYsebqNqbeUYATFS+LDtO02+wdatf5ZX5rQN7Wj+LCVHapbY6qJiyvsVkhS+
gWbAqCrg+e16tJRplXVtTONOZj3TXhXtVRbsUho/6nAw7yUp9Gc7mbtPtlGBRLEjARTBKnErEWay
NiTeeP+NqToLaJGEPmjMztHXROHW09iTvouz5OmHO/lP6e4fEPCvqqTs2n/9861yvdwaiH7LXYut
HytusPz5D0Jdmc0mA2pEEFe22DQYlp8JVJvN96v81tLxU7beGzTwR/3SdH3z8g8gfO0/dn35/K0D
r/t/Ao/vp4ru6lsZ5d+eX9r4R1l3SaT+sYwEsPfo5V0CHHjNl8qqf68ivv9BWDy+DJ54FTNs+M8i
QlqWjQ8/n0sQyGaqyzDlT1HXMj8AxYUgLLBrwPQT1u+sIssi8Z/hA3XBUIX5+12ymLBb5Xfo9A93
ShFZk4yNIDnMaeXs2pHRXhTzFqQWKd9Hdubsfn5nLkOgH6/nCTqHXIcIEFZ7m/DduzvTNjP8XGV0
mEIfi5HZhnd0EBZn06zTi8mPxcnK83D184u+063JJDOXIhTElg8qrfMdcfnDh7Raf+g1JS+HTrnG
qc2pBDEXX5/Bf/zF51tmJO8+H5GpJZHsCFjO73MYpW7QiKUF5Kov0lMwO8Ym5g2yCkWGR4q8yooK
k5YDNP8p9sVw//NP+u7yPh9yyRgSOGGgFPCLvv168eXOQ+76zSHr+h7htbARBGbjyuKogYZQNUvQ
K3YuKYxVj6X938ydyXLczLad38XzvAEggQQwsAeFalDFKnZFUhInCFIU0fc93ug+h1/MX/EcOyQe
WbrHI0f8oZBCv4gqIJHN3mt9y/kbclH/dKv5ALTKLP3SPsIjwsD+9QOkI10kdmG1HxDc7M/pZDz2
rYif0yHO19HMGWcVNJF5VRnovGAn7Oq8sFCfTQYIiaFr9bOtEEo4ej9+HWeZhf+Ys/6vTYxP4/3j
8zEtAua42J517dPni0uEx9Q38QATNMnerhjWrTUp38mGadOFhbj98wP5cDT9NCAuF3QszYFDS/OG
tsmnAS8a6ipD17e+WLgsMo7eQBQxM1mQP1+a91F5iZZpUqLuo4B+sYHJI+3t+TiVadpt/vxpPrw5
P38ay8S09jHj0G3R4TT/+nhy6g0cQ4PUH4wWFVrVhO4lWsJoD7Wh29NKEoN9HGgRf4376k2x+uxa
Ihk2bTbTou8DJ7qXS6A9m6WB+ldOTdh4hYzNp7Drq30zR5TDkS/qgzd1+gXE4fDC0TWI8T7XFIgi
Z4S2QvtoG0BePtm0ZJ7//BXl5Ql+/orsh3Se8uU9/PwGVnj9WDXj3KfYSoTyUtStROdTTY9Zo1Kv
tKvpiRpMoq3mXnevtYxU5TqjLIw3ot2lgUUoQB60r4Nuidulm7IzmBvteXJn5c+okM9JqlffHJSZ
e7vtkzepZ4igls546RdxqbgX3ah5NXrxJ7PF4ANCZMHuiB5oU4dudv7z17280P/ybW20LYB52at+
bBJ/mtrEMAapI6LMx+1FFHqP/LOdLeH9+Sqf3xqGja7xshiw2F2TRePXYUMMOM4dPhcpnE34VeAo
roKuxeeyWD8o4PwNSf15Evm43AVqzERG4/2D6/rTl7Knto6WhsvROYSiV8YHPhhptnIa/jIdfFqO
nI8rMU1KFlvW4c+U+XwyihA5auaPaAOJd6PqmSgtO6ODag+9jLNzToLG/Z/v5udJ+nJRdgLsBcAS
4Av8dDdRHrta1hW535ld+NpR3nLICq95ExPqH/T4IiURIE3Vt7SjULpqLPG3B/q7OwxfgvOJBd+Z
leLXBypG2pYD9Cy/wf/ABlErGTcESYPbt/Lg9Ofv+5vRw5PkKIWNj1OT/ulig0yirkvDxufQkZ3N
eGSmBTC5Q3yL8DTruu9/vp7+68nIvjxVeoS4ZpnqGLafTc2lpSXIk/PS12rorR7GLqvbYCMA5ISi
YyDJAATRrW6HnJ1EEoTACZ34OBtNwUadAn5CLIjhnoogbl/B1PavREcOrNdjILdjrMQxMLvq258/
9G+fCM1/kyY+b9rnldvIkbIaZOL4tNhBJAt2JoGdFVduaNYPf77U7wY9ahYXsgh8TEAuvz78wolr
KphGxXaoCU4Ul/VT307jQRi1czAlsstIDsr/80V/8/0kj+PiZkazY1uXD/XTO72MJlarQpCIJQtz
a8siOM0jqXNY1sTxz5f6zfslTTjTOGKBH9ifKRLAiOpsmavSD7oxKra5SpJjDhJuM+Bauus7fd4b
sutCz+rhxlBcDv8y4H/3Xbm6y8FcshP7nOnQa4s9Crsr/NwMwWZ1fEN9rtybPi7dv3GjuW2f5n9A
9yAlYN3boOA5dvx8W9mgI4GIltw3WbMOE6KxQ6sW1mZHW+RTSHM2oeq+tAdR//WR/uY+Y08nO4DI
Xba65qdxVFNWXSyCcP2Yg/NO4l64jzBw1d5kZ8EpWWbmrng0AL7NTcS7B536/2X+vuiVbHjAqGA+
P+qldQJ4blblm5Gm/JA6zR5DgLYp4/YuDwV2BXwxf9vT/ebxMmNaxsfx+lIC+vWeA06SGh3kysdh
6V4HYmBHZxs1IfGxCv49x/zHXIatGxka20cF0+DT5Im7hwyL0Sn9mr3adZw3j8Bs/vaNLk/q0ygy
LgcziAlMCsAZfv1GOdpwa8GV6ndY2RLswTQUVtTA09Wf38zf3DlDY90xGLF8q893LmvBi1ViJEyP
LIanNG5bEpIrbfKGFIHl+s8X+80qYLCWcpIiOocjyacv1WDSGqapa3x26MYuj9zYWLsaO9pFOTnJ
6bRFg74cYm8U6uXPl/7d/QRLBQaIL2v/C1xGJKxQqGIaP0MPuW4GIK8Jq96fL/KbaRzMFlVAfP/2
v67hrtBqe9Ls3K+FxTCE8/i0hFN7CBE8bNsUTcwqdsO/bV5+s5jzruMn5ZuxVH0+QC0muvc5C3Jf
dIX5hExWXLDL9YMjy8RPVP63N/wD5fVpbEpOspfKKWoetoO/js2QImieLar0Eylz5U+kUGNoikX0
zstgPzIxgBDvXXd8XCpEJMCq3XYVxbTBQYEn9Xtl6hkNDoNTQFPgdBfYlJ31PEavlhmz9wdePkqP
bUFEC7x2EVljhfFLeoYPbFyqL39+aL95A0xCO4g1Z+2lfnMZtD8tg4j1WuytWukblRAD3quLV78m
6hmMzXDzb1/rMjGyMBg8K86ev16L0JyLOjtlc6tEuO70cdkujWh3SN/+Vvb4zdey0GUxPzlgN6js
/HqpmaZ0MRtz5n9UPFqNCCktcMTahM76l43EB2/t1wFhcrSjzHABkmHp+nQLc1xrI21PXq4p5ETd
KTlSL4CuDBhbey6gflj0GK0SwQDW2mzVz45606I0O9MKJY00Y5zdziCJjx0WpEdzmfRhwyOJvagU
5eufn4FxWQw+fdqLuFfZlOuY9D5zLGpzbq05urjYxyK8qkZZvWR2Jo5YzKh2j4BnX3stah46qw5H
NGyB8MrGWO5CO6pvksUMvUjXurumxD8GKCCm09gP9LPovSqan3ejU0w7LR77NQ68/GpUcf+XSZsD
169TKfUCtlKgEqwPWhx3/dOJBSfYkBJaXvltiZbBGJv+W2AYZr7SKkjlOAVrRD0DAKPXkf0AtzwN
Y87XS03kN5W93CUuwYEn61SyjjdJNUGXoaEeOV7kCLq7ToywfjSN0vXKUtlAQG1JFuG8sHGZzGya
fLfKZLDtzEQ4Wzz94QwDPG1eItOp8IprFVh9Dm59tjJNwiFWQMqRB9h3GoiOQ+1IeZrNKTiFQ0PQ
gmWFxg24j4W0Gnq3C1YTzuy7euzKVyvKIO3gnY/X6J/xVCChXPVLYh9oYNuPutnBzejNerWYJbzv
evIDQ283U42KyAtovJ/jLBRvTgV7DjRVNvwgGpEU+uJd00tjjV9v2UT4BGNyF3qvUqHBUbpfXrSp
EXuLxiKtzNK+zgyx8P2H6sFamjc3sOOTBB1D6LkGOMSk+vgYSQvPj8wihcakHU61Aw1kl+Ft3QdF
kiFIqzMftjCPA/yneKjLOf46GzXt31KLlR9Zk3i3jLbaOG5nkmqRYpM80vml31PL4KaAAMF4NQsg
007jYIrsQGx0VYutWiyJuU76Ks5XgT10pzJjdaX6EAwvLlgCEp1QkqD+H5/bcrJeGQg4tTsrn781
kxnv26TGf8wpJAWBCnl75TTK2hRjm9yza4ZwoWXDN+bO/DvanGlPjU0eszyrntxwgAls9d1JFW4A
rxxxDs9ojF5yMzi39vDk5lkOktdcXHMLX65UqwRD1E075hcGT+bCrp0X2Cem26IuyuKs3EYapvZp
RjdhLMThOqVW3oJvaI8xK/iXWKXzWmtw5oKDKfdC0jMvIMieZmQNRDqXnfONFONmjygBUZ/AQBmN
w1e7IsBL5SI6JNJ6S5rB2gbdJP1cSTbklnM2p/LFJkXPL1gJzh3U8wcrsaXfwmlZ9QaJ96uyyYfr
CyEJhYMmo02rq4Hc5Np45cjS3kUyRfmLAhdg9mLsw1olj7AvBBnDRnPUSOkF3/GwBEOy7mPC2qnX
EvOgBITqAr3RSmGf2pRIvjdxGywRMN6J1lei3DjaNlj7EEzT00udhMQVsq5RZ4Qkv/YbpGkV1F7A
SSEtda2DGAHC12MR2+mdcC6+opSjjulsFZppeAqB5VWErQN6d/I1nfXw2C81WF6s76cokrKjyZcN
65BkxP0CmMAmZlxzrvBKCDjHWK/0wXKehzFhsi4IiymqHtMuY5xwBATLYgVfRzw5c3TqlmD50kxz
tZumWP+BYqh4D0IrfBSaKl+X+i4QNiiLjplzp7t9uA0qM7mZlqA62kUcAX/IifrwOPGUmI9q/myP
8doaL8HI8Vhdk8ypvVYQnv0C/eVhXIR235pZ+NzrAiteNhbArKYFlDn6PLexWAbHSh/u624wfgBv
0XDx9FjxtanbWoXxpSW3IfRFUdOMaLC0uJQftPkqtc2R9New4naVZdV7Clc60gPRfzFTjnlhocjd
tWaryLdsnwd/Qjr+3bGnovUWur1eOmp1trGrgczZPLmYr8JZ3syWw5RtgeC/KzBDf+ljA6BHMRmA
Gvqhuo2RkTF315N41ZM53mWaEW2SeMifqihyrtCaFV7dMNbW5rBM60IGDSLzcUQ4NxRptyPWI9kE
k4h9k83MgUyL9oHur/Whg5egJzSjurUKGQlvjga9x82PhSvUulTf6O1Cl9Qa6yHesh9yjxPiIZIX
ln4dh5V8sAhnoDgjRbrn4Rn1tuyrYRciM3pTHFbOAyWh17Z4B/JAi2Exsx/UJsFyxzZBsceOCRJy
iGndtZLJdyK0Ai2iKIE1aPa51nP3qut6TLahKgBmjwOTeSTr4EUNrXvTAYI/jOVQH7rKFHSvSWj+
qsAXnfQcZLoFsN8iX9FHfAuYW5cpmSiIvMG8jJ6Odm7Ha9tvbWH0G/ygfFcL4PaUDWKLLtjc14jW
WUHYQzyPSmEOrCnPneO2d9OvmUjQ5NiQ+nVzzDcMfEzTdTf/sETVn8SUQU9Dm/3NUsCm6Wgkd0Zl
NTt02NU5Myyyh5Dxvc1msTxV9O83eO92aF6zu942n9omKlYaFIz1Mk7YsyNjmpm9ykBvvT5N+KYB
x+tvZmaap96xwgOiRQUbPyXZYjLmaI9VQRsRy0o98cQiu6sKbdcDrmMkL00rkMkP5nhTz6opDz1G
YmPDP7DWRjhB0J2iLLxbcAl7sunVJhclK5vlYpbXhBU/GDieEGHK6aEphbMjuWbYOBZNJBslkzAH
MFB2FVLpLuLOOS92qeY1RU2o8JmqnIfInvK7sgsqWCIGgILd2OGNdFtb/og0mPJmhtBpjW4qvlM6
hj78vbW+qiIwEsHsVnsLDSSRnEl2NDUo6LQbXiXlnv2UD/D+M9MadioY3WYdDU12HOalfYsCMlXQ
L1rhgtK5ruiBjBzPLopiYzO5Cxl9YYb1W/T6daUi63FwCwt+pT6ExyGLCe2OQToxmZbka7fEhSg0
9aq/G5BD+AvSyb2BrhxUTGxczRBhMeqr6Lqa5WVo98tVg/Z4J2AS16upUjrpYTqp8qZ8aTkHeI6A
LjWLNmC1lVq6hkyO8Ki28ntACMbGtKKKfiz8ySsmrB+RdBG4slu5aouw9gkMLV4A2DHgoU0QGDns
uw56LhCnAekUTQeZyOwGRlqIoUKbPWcqE0As8hUASvNFw2iwSpZe/0pKh/A77OZ6hRnISUF6UEXS
0NkSfLyPL8Fac5mTS0M+g08wWUScFgTkoLCEH48z3gO9kMeALYIxjiU4Fo6OXsjstxos1n1B58bD
ThTBuw8Itwqb6LR0CZEtgzUU29oe5E2aRvJe4n+4xqM0Mn8B9Ld6271vqqA9N/Tj8GcaE5KRXKOF
qsFXY+yXXyLZiHU3NsETUo72TuDAb8gUtcstvsvaB5eEtM1IiGOMVePbzUg0dfqV1Y9ZvDBC/QHz
9cK2f1YsaJrGwUQPi/iE1HKvc5MPoEZfgIhhum07Z2u0JGtAUbgYKeuMBMtGa+7Z4LyTbFk+D0Rn
XA1R86UPpuab3bivLX4rb7aZA7FEQjmy4jW0judAs8pbybywKcJ8ubfT7kmAAtkmhojvwNxmmATY
TO/CGkEtXKzF03s1orynC9kbHKwbt8tPGiqSjam6ehPUMMMgrFjbqCQTJgyQ5LVJszftOCY0qt/N
LLCgOeQMowHR8JcGeNJ+zqN7U+YPGZxb7K1ddUA7PnuTGRRHV6LX4R3AYx6YmO3Ty95uUhvX4Bc2
m5sir+JvcaHUIWLzuNYbhczJIZ23XiJnI5JWbCdgKLjEcoJHyBklE6W4bDTxdSV9g3a2eyIzA72w
tPoDshnwwqQbOZ4OwQNpnopdbWtjg4pNoR6TOcd4XYk6ARmgVyavG6knbRq6oJeEOuGcwB29lMNu
yIXYoU6qWABy+wQ7Mr+ZEqv6XhWF2tnFdO7LwNrqyaJtoz7Ov/RjOOyI1YOGUI4PNbR+mjyV9ZQh
2T01YTjiMhhxswrXXWsxsMpiPiC01fYGRovrpr8gxkBr+XodOqsud+J1Lar2sOSh/D7GUsOSkwDd
qG02Z70zPZomSSbc/8qzKzM60OTtN0Ukn+PMQqUls2WTdSMjXA8aSgKlD3ls8QD2sCrqGYKyTsTF
tTt28MYaC8QQEsgbtNL2Xo+y73obd09dQGgPM/pwQM5M2TC5BKf1Fl48TE0AHIqIPqhMn1rVg0MR
qrxzYxV/NQaytWqr2PW5I6+6kbw2lCLNCt/QcBCDXgAVK6gllOZUbeZKtjy7DO96To7xO7kNMWag
ikyOZRf1lJljzdeMJrp2FfleKDJ5p0UgNiLqQQDN7KYjsO1bWy81gBsi86IKBJODhR8vgLOT3NMV
i4ODRAMvQ912Hp5ii9jdZpWkjsHmc5rJhMuabY44GPG3W91PaRb6UEvD9ZinzaaiO+6RJxF4ijMM
DkB0n4p0Dg6mTic8N06Lrd7V9VYgMNiKhvCSlcnGnshggslOc1bHt7Ya1BU1mmY7K7kwThX5Tvj6
1rCnyhs9tvSbgh2gL9jV7Z20772540Tc1mF4n3FmWnEBdMcOrn3a9k20Am/kZ6KlGq9VaJzbGkpY
sByzMn7V8NxdZ7U53OVLcj2Qf7caxPJm1t0ldSI9OTFZw8ZoGO9lhP2H6JT5brGtbAvWSX2V8Syu
MqxyGMonXA0rTaGLHYziWNN6WUdWcd0NwzM9ARJdWu0LieLDjejLbN3jFVgZFQSfVgtHP9NR+WF9
Tu+qoWTdpggOIkZ/MbMKoz6Mzf6gDwbRHlhBwWLEEW/7lG6IDnKfRt1INlkSf09hXxzrlnqlVyaL
7dkxzQ9z6OadtUT528DeatuhatjrCB1vxwRAGIGYiGw1NiurpqH96NUYV57NIcW6mGdiE+hG/ija
NrhyWrIl0wA+WDjriuZhQKrtFM43SEZenbCa1/0SY4bAPfKa1hWoiD7RfexQ5gMk5RlikoJS0Zf4
4bo8katYZTbLR7I82z1PS686SEBmHD6WrnvU034Clz2Wu7Gdumu4ecUjAJeCBQV6xVDJ9DDSC9+0
CuIMd0s9qCHYzeXY7l0zUrvSHZqXjjCnjdZM12VWE69YMLit3q3uFJk237E8PRnmWBwHohC9eJ4a
b3Gm+ODmgdqChbLXqYqNcTuptj82GELPc9qBMMo5P3pjNjkkuUxxekWGaOqBYHtfAN+u+gsOSc+w
rizzkB/gUhBKNxTVtO1kZGyROGOKzRO/1IsBgTN1LENI2P89xi4E+CkhLubyPrEjPV6oaZtxgThx
UX1KlUZbWkzIYpDDrVvdLt9kACZKApJhd8CbRwnJIu6QBsltgjwARQ+z4xc7nsYdEX6HPo3qa8L5
jKshm55d+KtRnNhbu8EsNVqExmkLPF53HPMDwCfQOxmWuR8CeVXhibAcHiG1R18yHHJvVv2eNLgb
LavUfCMomjVoOLT6eO6+hWUdrw2pAGVhCzuk9TTcLgZmxdWoim5jBG7rB4nuRCvVhWqn5brpTZez
fBURnEfdLrgPIc56QbhkftwVyZnVdfKMqgjW4OmJJ6vSicwg2yy3WdnxJqUC1MKKLhQbxjKtUK2O
E5k9WOimOiU4rY8jbqs+H6TtvoIX0A/N6AY74nbqJyrT9g06YVS/UaIdLekSyVqid0ewULrbJq4B
1/ZLE43biBOGDm4mEKyjBIVPK3MGl4QzpKTJZpmzmXl62BAql4qavLXWmGt2x7TgMMYBZ204giAS
noptSaV6b6fpbWSRKVuGbMEjWKno+3GPJ+mCJ6pcUkL9sCiq2qmelryEi8hmFqoVBzyAH1hh5q3q
mhQlMIJ6Eu6SSN/0cXxPzYqOQEqJqZrZDtp2WrGNntRawjkEfwfjh8uQIui0wU5P4v56Io7GM6LF
3GS57ekosUBBpye7j1+GAoslPprOL6iYbXVXbOpF1dghNcoTZLJdkecd+Nlo3jYXfmDZNGw/8Vc8
agNy41oDtLEEfYwragymLzRHiOmyOEmXmqrfRxpdLyXL410ihtlz2X15ZVxFO12F8tRTvf5aAANi
WmCnjaE6N5IfVUgMox2Yz25V5ZvRBcHXoxzd64Cn9mTuXoWl9aUg+GRvYxogorF/LHU9vcpMOfhu
3rZrqzaXDRSl7tugeuXs5mDsNpVpMv+2hWnhjwysM0mgJPfJvt5Bf8WSiijtUAXxTBqIGT1Liq6Y
ZhsSRGsITCcjC9qN7bbxu+HE8bUYamfHSWtYK3Z8B+Db5RU7g9IvK9sl7S6E2tcp85Dni8YetpOP
lBTcF9spjasmUu3JGib7Fh8uDZvRZRSWMHm9nvipLRRye8tximDHbOoIj40VBjaZrhbshHdW2PSX
vZh1BbPNZNOWyv4lHYoGI6ELT2s1cQ/PWiexF2oz4LcY1S0MV1hJt4jKWTCamdMM+4ZD0IfticXa
9jQnsK/qTlXxqtAvSnkjzfeFQHANCJr6Tm21wVfyAco91ilt7xAc/KRTY9qStzW47CSinql1WDgi
o3R5bgIUhkRLd1uYD9MGFwe4P9GOJvRFO/miObI5641ZX4d9w547w+UbehMzGRCmRTRq5YYpoXNh
UsQvYTnzs4EU5MB9nXA6Kbpga7lk0/fuwipRdZTtcF/rlGbLZbxZhGjuStBsV1lQVA+EJaTsJgoo
OmJIq00dqeEK3JUGWy/p+hT6EUaC1ZLq+huu1OaYhGP+SqgIpflITcktAExCYbSF4NZj3hVsAhzS
cI+t09HtT+EyRWt7io0vZjzU722fNp0Hs7q4MggwgBea2JArUfMHtwXeAZZeTtxHrUcdeGrsQmBv
HS3l17Vmv80xClo8cfV7OJehc8U+TPm6NFlXAWxHgde7+qB5VtoUV5Uq8MTHragfRBiZT26Wd9+1
oqqoFgYhuLmyo0c6MlU941sYLumbfNw+EfEx7NF7pUSrPGVuWr+bpqk985BtiG44jjejQW4y5NUK
j6fpQAV2VZf1KwipyIAQFzrbliMd9fvU8INIGmdydNtrmKwS7HAegzYLjdLE6ge0mNNkh39UMymS
r6P+Igt2w+mxgKc3eHWZo9M1Pz6XDIC9gCjSki0bzPpbO5M7t4rTgV+rjhlvLCa+CVCQG4m85GT1
gF+p4+NBnyd7eixxwmq7MZ/dQ9IsmOMM1af1CVedJldofeL2nFSwswBchuEO31f9Hg9D1J6HpEr1
LWBAcwumr4jWQymzswThmu4zJ4iAQQxOI9da2jREvuUFcNTANalsGLz1QZ9I+NYtTSEWhAjRZD6j
Z3NxVMGqu7ifnKTbVX0+WZvO7rkh7dxyS3XkRiHb/0o3SactEn1Lw4ydBaBRHk1Lx2uFp4uLB/aS
nSlphF8pw3OCdkVlbnt91J7LFvoY9fOEnNIke9KmZABDaNFnykTZ7YJi7r63Y98RyYiVHmIZebou
7d5rCrL8+LRFqLNcOpZO5zJOOdEHp6lkYHoI9BHi4Sr7pgp2Jm5CYouNNncb1EPig6WijVvYc/iq
izA5WnOCpmFAEzxsGkXhyUsiDkiblKIlYF1i1sq1Nszl2c4rMAUxgB8A5HHPaAwDzPha6/DbBrfr
sac0/kRFII5hR1QNkwVJii+la9UPyVh035MhMGxKdFK8CANZplXK+oGqpuBwN5dqHTspnjgUzuNj
o8nmSw3bGvJU4TxxZlDXtoT3QASbeyLZjv0BOG6MplYhFEZC5ivapuzHA+OimsiqsN+Sl4NarLUM
T5sgZaw6JtJr3oMu9yaKs6mX4GBml3IJvcRVFNA86KUjw11vj9pXbLqx42XYZM9UsBhZzZCYTw4V
euyWteRBAKK/wEC1jIcJW+VqiJHnSnJRgnsUFqy7FIPzmxh167oenOjkZm52i48oyLZ6QF0VCzov
/cLzpgCaAx1EwTBHBwRi1pOscwZBq6pvmdGpNyWj5BhVoUEZkjwKh2MHqsdOmLDCM07mBV2iOAG3
kWi8PFl50akk1WL2awsu2UMUCYa87TICRVXzEKAyG7gnzB611ZAQ4AJmwUF+NWD+9qlRjY/CiRMf
/isvLA2DM+3RHg4BA5dlIThFtsrOs2XXD6nrRO0htlr7jcPOSKrm0PFuxAR2P7MhWAQiVVGyM+uQ
0+3YR4fJtjQDKHULdcSvGQgN9lllZbR7HCnRPUtRrdZOkwbJXs194mMADgmd5f3IvZEWx3OUMbRT
ulfXRcrbOVtlui2rjFk3nUHnGRW3kyCvubgZW2dm0xGFy0ajY5RsPxrXPQK090oLy0vY/MB0ryrJ
EK7xR9EBrTjoXDsXmXcxt+n2ImbBkN8WRNPr6ch8z0X4oe48fsmg5yGNd43m3JHDRCsqSLotDG75
VLAAbN2FJAHNCkLPLcrqvojBUK8WndAGNvWsQKnir6k4E7CRFPMJklHDPUD3e9vaQWk9p6QSxxwh
I0URlbr6pULFQ5pA6u/KIuIw1OS5crzZSFR2E3XTsKu7utxroir3bol3Hsoez4JFrlIeD5git920
cmtN/LoGXcTcPmpxcJNZijkyXiTznBWUTCJaLeQTR0ptlyXAWKxQRPcN4/sG7nNwGrGnXFKqB1+E
Os2yiT016ISFmzQbcd5d2UPZkvxdFFRaC+EE4jDnWjavyCogE3IA5+UNczLsDIOe67pIazbbGlXS
XUS75kjDdCFHQ6bMJAVItYSOaYa8uevrh6nSeReBHrk3A5zBNfcBP3ftCi+VeQMmoykbOiKtdQCp
DH9UOsiKIC1ZDyaje5e2Ig/Zl5XWCwl5l12yvtR+FY6nJAfUeaQVypLVKUTGhYn6j81D4rtTIn2o
qNY2CS2GykCH1qsglnpjgcJxpUXz+GhqnWLf2LBIWY5E3yjn7MxGC7oK2x4Gb5e49CgjIK4XQEnG
gsnu0LjiGN/f4CHuVmMVYbON2hYZfzLpt9SobnrdZMNSwMFV8GY9ISYk0NUkDn0/tgdKE3wbK5IB
TGCsQj50aLaAeAuZ40XRtkxVnQVT6UMj8m/56P5rMLTdj/KCEWs/m+Z+Mdo9lDn/ff5fLp/mO7nf
TRyitfwfH38NB+wCKPvlD5sCA8x81/9o5vsf2Li7/00Iu/yf/9W//Cfy7GGuQJ59Lzm2XH4a6Ofi
Z48cOLGfxDT/gkq7/5//ieL8N//kH746y/oPyHkXuZErXUxdJki08Ufb/ff/xt9whNVRqWGKhWT3
kzlXGHh6L8FQF9cbonT2sv/HWAca7D+oM4I3Qz3s4NOV8t9x1slf9XnQHXRTaaa65F1esn+Mi0jw
J6mX4SyXgiwO9MJOI3Ftj+lY0hgpWrEmGUTZWwk0N6QQmCeBZw4uQzYwZjFecRRAdDIVaqk3MgBp
sRNwoWACLoXb7vXJwAg/UKvLDrYuKhpwVoRuxKlHQI8g5DJ73RLsWa2sJjJuydgWBZU3F+6syXoI
CSO3m7fQpF7i5cSH3Hcstg2KKYi4BAe6AFco5LckxI6y90iu+UovqvxOQrkN9bgp3/79wf9HE+n/
hwMXJdcfB+74grn155H+8Q/+MWwlA9BFjOcik3N1XWeQ/XPYGg4JqVgWINlz4iPajov801Mu9P/Q
GJI0GBFAwhzjdz8NW6Ja+WmE/GEfoOCm/i1DKOLYXxRrFq8U4U6OjmsN4ikOlU/jFiEkkdeufe7S
CJBU7AK31uDj7ynwNE+G0Zmb1lXQUZRT3hWIvE+jbk2vCGtJBCJyc21DMVmHvWyvm26YvhlTMJ5n
FH0PbFCrLfPsvLcIiXhaZv2BF2B5hGuDWChqw7sgo49pdnCholnQgpPDpeRT8+ciSTvc7Cbn9aEj
HD2OHJAe8E9WHa3TcJuIptfWlUGxsAa/9DV1gN/BUoHwso4L23q2cn3q1xCZDeUhumxviO5xrpLa
4ngdBG1+UP3okntQK5JFpgqtCsYBaWeexrGwWZkjry0AnZhNnFZdjhaSc6jVmdVdLgsV7Tut72l0
6Eii0PyZdzQL7B0fpT0hcrA43QX6rQk90OtMUkyoAJGNMhG+s0qLjj4tZSNOHQkyzUo/tH1ZAPOJ
r8kr0q4SgCq5Vk23o/3Vlf1tF7MEJgLucl2/1/LZisR4F47jAV/7a5POR1m0G05cC76pcegebWQn
VtpzlOVQq2nNGaPhm4Caf6ib8WtVBvkeLYVx05iOZzJVcfqgEswm6NXQJucImOXArbqBi36e3Lra
mAMBsfU4b+YgCl+TxMqA3jrf6X02HtW96UXLuzelWoIIIOF9m6z2G26cPQfpQ95QQ4rCILsfdZzG
Vj2Vb4Wmzqpo3s1FfwSveg4sDZ8dlO2m2V6072x4+B1yXBMZk0SoZnJo8pagbLZJ5eCXyQNj0wjz
XlX5Q5Pr9TExxhdLzmgZ4sCvh5l72hOBRJwBhSKsYFeyp/HHKQT0/kj8rWRjo0A3kf4QjI32/r/Y
O6/euLG1S/+Vg7lngzlcDkNFVSnHG0KSLeac+evnoe2eI5V9pK8/YIAZYNBAt9u2ahfT5t7vu9az
SAKlbyXYGMbixBEQPMtArwmoANq31gDnR323rZQ2vhtUf9qNhu4kYQ2W7aEnZ6X7JkTddR0YbpA/
VhrcJ/bMDTle2QTuZTIb2atKlI+joBKRAlWFPC1Nq33A8gKZ3XznqdvlhCiR58O2pT+TIPE/C6KR
XzR9oHsmARFbLZQXjUUpUQVGaI7SO87diCLDHUwktvu0XrQwA8cSdEfSIvg/w7ow4srCetpsBrW5
R77p1Up2RTKey+79Op4Hu6KP5bZyedkF4OK0EfarZiXNvlNGhdDx6BGA1kqXNbLyihDxJylUTcrx
dGV3RqROuIEneQZyIsNkPE8OKrkzTE3QYvqhWqF6JtVLa450zMTdrCQmbfagcBVOvw07XUSWM/Mv
9Ju2mpTGGhzReYVdXLbHyj9jvw9SJkvPhHYGIJeTkcLas/d4u1lumHWAV4rgmiKBuc2nEcQ3IKNL
HGm+UyacSkU3pxWCHFrpVtt9S6PgPovqrZC+tVMi3dBsqbys0oW7XFd5x1bWJiyr+zJX5VWa6UxP
irRJMsOletrRxOV8iPGgeQ1aVqfX68H1G3O2GyHEXNaKDZUNc9HKKOoG3am5kvJBWrPzM14kwGKr
jnWxA6RHfpxG6ypIIJgJIvKnMt6E+fgSZMllEVIe1EUdKpYbh0V73fS0c6cs6e1JpGGHTS9ed8iD
zSZ+9Tl1bpMZQIt87TXsk+1UUcsNw7ugbF7VqUtekrzZxNQY7XqQnbHqHD9TI5fgQ4fzf47KDvi6
diUITUn7tKfarnab0RQfxJrHUbSKTUTAVIE+ssG/R1KNX9BZTzd57mvHGPbVBYdTO2MxR8dMUzoP
QqK/EdQOiaGp4EmYAg/BzMYIJAOzTnQn6jPsPFl+xJbBXk81Qv+GcmKwg6gN8T+SLTr6EZuD1g9u
U8CKcaWuWzFUKOo/4oPNaFybRA+WsAF9j8lWvQ95f14oSqnclkPHrG5Sk4ko2QIS4sQtsLwqruxi
Nvo1PTcN5nuvvg595TL10JuRW03YlhayGGUMBarXvdg9k8eR7TFtty/FqA8ENcma9prLQq66VOQH
ohAiSLmIWMTKzebKWEdS1EOgrxPzIBeFdNslBi1YdMvCOhO1Y4pU55hRnqYXVPvKxVhLrdMC8HaZ
uRFUCFO9HWqQoIbkI0irFNBmBfLKY50P4WpYWk5CMkAR0ZAvxUJASbW3NFvSIhAOiTatR1M17ukY
eKwrjypow5pY7TLbFGOfbmia5htqxahoe6ZAvQn6bV8MGyXV3wSrqPbKCPkwGFN94eKb3SqqVGFj
tgNFBjHxVwbHQhDhojWqpAui/ZwAtYgUcQz9qN+148DucIzKq7nRqB01z/0cR1i9S+NW6CZ/NdKg
cFuxbYEmNcMmVhvf881KvwvEpHgW0CTcBBDuvdHvs4NSJfGdEA3hFt69sFaVKNjRvw13CcKUo5DW
0yUM+vIxmvRAsEOWIrw9J9PfJmom88Ju9au2FvIzslTyO0zh+Uso6fN1NCq+K+pjw47UF1dmtphG
TDF19Vz0SZqe5p921P8D27v/59bBEp6q/0xYuv6efw+e0w8L4eUnfuGVoFMr7JDA1LCe1TQ87H+v
hAXJ+AtjKuZdrOZYYpSFmvA3XgkyCstnlVUqljhdWbwKv8gokvwXcc3WkqGMuQYX2z/av33cvtGF
xKGtiYYuq/BD2F8uxo5327fCR0vE2uJSjwTpgXpOeosXZWgdlpGkhSzkX6YE6JvvztDFT2PIJ+Se
H6Pi5Ae1zQlg97p8q3ejGmaAfC23LntV1TEfZNF1NQXR/r8xyGKlMkQW+qCoPg5SkaRpBq15mQSq
+kBAT3MDWH6cvvCNfHSK/TyBkFdETgvD4JP8OEpn+hVIBfMy68gPtE05UC9VMyIM0hpQ7OTGF+CH
jxakX8NJ7N2Bp7PbPnXVJ7E0GHNnXEqJVO3FUbkO2JecNR0A8X9+9ox/D/QDQPHuEuE8kDtxMC6H
lFk7BAVmi7WQOJ8P8qe7z1BUtoGGqmJsPblEetD0WRjql5lvWlf8pZ6CwDDPu3QuhRUoZOBRqh6E
7uej/jDT/dut9OskYhcD8qDpiCpOhk1RUxF3Zl42GY2cgQUqxdpWVVmmauSIAMC6pkPpe7mRGvea
2egrTcmClyjQic5S/I73Y1zS66mtakdqpOS7KWrg6IsL8MdzY1L2MRVNMhTx9Maq645ehnEJLhlO
YpLMmDYoEzuZaNKNVmbroqQks/n81Cy73pMzYwLA4NaCo4+x8+TMTF0YquEgX45xK+1k1BTunPvh
P38widDg4ddhGLAzp6T1/umvBWjLUydeWlmPSgbaih3Vnel9fiQgpH47FvA8DMHUC4cJUsLHYVCd
xHVdRmcjycck/2ja8GDFENB2NW/DgsaRxRI+lQBNunibEY9K+UwemlopUsdikPRVXIdgE+j/kW/Y
GGpp4jHikqzrmTRkN65Dn+jJ2bTcoaDUTkifpV8l5AdPNhZPn3ps3go2u2Mq+JYVlbcGyYm3tUrg
rd2PVf0WohLtbC0wxX7ZFpH0GkC0hJwolMr92Nc99Di5jW/aUuTiZ6q0XUhorReIHRFHYhQ1sktS
NuCatsoR+sndeIZtULksR9OX3byIkmcNJQiSZ2OOJagwOtEslaIsgMfctCfBUq5qpVLGVZOjvLJr
qc6QbPAIrhN+Y8lSqVnDNYM2POlSCcgirXKRZVlVZrVTNSXIWuQj/BVEOe13NQR/Q/OtFV6DTh7f
6jhWt2beUr7XBo38IrMWwmvOo7WF4JtZW2nOaKvyiAV7xDZAgospbG9EJZHjVZC3/jYXYQwQVCfn
hQ3Ksgo8PymGcJ0XUl/gpWmSNzNQyKXDBS8HmK3auTiT0YlS0mEKQysTaqweg6YWvtcjoQwuVUdt
Y+nJ4nXr1MFcjaYmP+VY4ZAGk50LuZUuBtBx4rMqSh+5da1EWnURZEClSaxDrxEnRkqcIblTdgHh
+paXSrDm00XkiKU+PJrC0J2ZIJIVF5tYfTH3jbav4NQ/kxiFwSiOw1xa6xD2H/KoyeMVSsxedxp1
7M4is+kTIrLKGgnnTPjLWhSDpHTpww3E7lhDyT5JpD5Q6rogrAyzriT4d0H+HEk9VVJFQB5g43kq
X7IG1xq9Z604SoQ/IepErEm73iKfzcbrh8CGBOvgFU0KMcxqTuqVE+T19CoOVWfRlmaJqtDwvzfK
Ts8I6I3Brhsq8kqnqAalcutC8o9F0snpoRoGjC2ZNhSDaybmcN0icT6rlEJ5E7lDp4tEk4a9HCTD
sYgVPAh5J7MLT3J2E2D3Q7blWSelEE1nC49Nnmo+W9jBBxBPvzSlEgVHX3QG9hCo7rKpGNmAduJV
JRHySVmpHgg66AcZBeFiLMBVNLJRDcTQeMM6isKdXqq+EhqR56apNAItVT0yTZdA1hg3j9KNr9Eo
qbf4iJunoa2ia2NAI0qpT0drJQsdkQfVlN6qRqZdJsocvVhjZvaoqS3yA2OrSLbFyN28tbJwPFYj
j94acGOx7bKC/QPHWr6wA+QCzUj5XkTRDx75Bs19TtKc7tBzN3a9nLGdNaXCerKwgWq43modQyLa
dArXczc9+jm9OU/m3AIyD6wEHQsqvkOaiPVTpJJ86+RjFn+fuAwkTSFEvGErVLzqieA/msR/l3ZB
7MNT2Ujq3aioNH0SK87P4zygwij+QM9qRZEsWZS8CZ2GK35hChpFIiE3okdfCMODTEpF7igCbXzb
GGgVrhDg1MNqyNjFuUWulLkrBIZ2W6h9fyOmyz04it3d2LCPw4mKNN2WonLmCMaKUNVgVoc7adT9
ywoTZ7KuIBATXSt1SbTOKBRjgRv68CBCCm5sUuS0yS2aHkVe4ueIKvoqkPAOaZH0hl8XkmbItAxD
tm4Cy+UFFmG6kOXhgmyK9HIopil0Ik2QznSW6tSL+lYRvU6Tq0VtYwXklKU5eQzF0KeXCfc9wiqz
THOvblXtAnuloODDWIq5gZqruz4ekm0/gwE8jMzk5VPW1QUeQ1WOfGFl5QIdX3B0OYwI4KBaFp2Z
dQ0HWmY6zlviwbSsm+0OF4VyrWU1UVyF2MjHtoaYxOSshJkrkPQq7wTSuJoDHD9cu2hleXK1Uiau
FR9pTlmAp2K0IbMRzGVY8xJzh16MaVOm6mUO2A69HsPCXlIi443oOgs94Ei/ZVYGEjvUqCoWr09V
OjjC2D5rUS/uBcyToy2SQfpYa+l0ppaiiXuWkDXydhVd+NYnQnOXArzWVvAU59YjkSt66rIsuUCJ
iLw01KTvrL/hr1G549KXdRgOsH4DSj24oNIRX7GpXpZyGOYeSHcYR3dmBG61mqo4dUs0MxH8uhGl
76xFhBoTfEvZVghrFJNhmU2pC7aMgGIjjZVv2hhLCNgNdJMbOJCg+EfKmrIzD744svMvE1jtZo3n
uBkDY9OaaSzh06qwnohWJUReXyakWVI5re7juDVGV26t7N4XzQnPtxF37d63uH1cwTJ5Uebqcmep
ekV+W5WV+CBVJfR1l/qDbCtYI57Hekhyz6fqUzpq0hATRGo42ae13vopDG1qnqtRzVBOjW1DgwwZ
cCl4ItEcFDW6TudWFEd9tM0w9V+VUcUyTUEEmb9f8+xI6Fdbsrit1Kd5Dn7AZjVTK45hAbNz1FgL
F/ws+gJbi4ascZJ+pqZiAQLBlM22gr5xFAwVZHHuerBcfie7bFAT8E9ZGlQYOENe89RumuogyuPQ
rhqg/z3ikoI3lZ6aU0zGbg4kSgQVG+7wj/iWVxCFPG6zplDu4SaaW5IaIGW0C6dcZKkw2C3aRJ8y
PdmUbh9gyKXs7dfWTUavMi/PZ6nCqpNltXY5Z5LxJFcDJV7fqibWJ3MrOKaU+AkvIYWilq0NSUUb
osKQTwmSLYNNWUM4l/VUwppFIhwcQkVn4aAMizefZGi420FHqKHD26iLnYrGLJVCA9+g3SjDSMZD
HNC2QJckodRWug4JdEOlbJRkcy1PvjBeRBNhzSu27NDhBNqVwmaQ4uxaF5TO3NToOQSiJ02DH2qs
Qu53NfC38Naf/AQfmTZb2bq26AbhPATOv0pbDC9cYqqgbim2vNWaOjKj194klDxyQXER/zEQsiOu
SSKvVJSSFVpnW57bckzQhIlGcj7FyVkxJvmuDxbL2jirdedYVpYFzhDISs7tEJTfG050wlcIa+rQ
Xa4VsMlHok5lVUtJCugm6QzBR9zTbxHx7LMG7iSnzRbK+CxUS3BHO+vnscT71c58YhyT2SLXMRxn
gXkZFE64HgXW2aMZCjcjdIV6n+l9324BLydIEdMofuii3ki3P9b5/7/u9D9gz1AdolWPI1w12QWa
bAH/cx3qWNRvRZr8a9ukNGbfl6P++EE/y1MUR5Y0NhRZKtbhZbP5d3Xqx58A8kA9SAvXVJc/+btP
Sw8XLYKskdMGinWhwP7v6pQgW3+BT9RAdVkAgcHt/hN1wcfiyhJ7+OOTljYy7WDAjx+3cClKVHXA
cHrf7SZaT3bzMO/enaM/VKKWyty7He/vQ5xAP1pJaWvUPOG9a94Gz/1Det4bjIS+aP5iQ/+xdPPb
SOYJqSk10FMixgzvC6/eXKRflFL+fCCUBbmMIrikUzhNkHd5wt49vB8QUtrdcb73V+JNeYxWn5+x
HyWmf9cIfh3Hu4GWGsK7ypAqjWZcEjlxn6sOvIZstg2Yv7b1Eq62NLN3hJ/vyr1/0bmwVLeTWx8V
snJt9HkrbO0uTlJrJRlfbPdPkLy/f6vl7L/7Vmk8BvrMTgIv5mbG27pZFd8tr1u1HhP683jXP5EH
qktfnfWPRYbfh13u4HfDhrUvq5XBsOKO5sbNuJ1JcrGF++a230s7sn9pZ2I3tPPdzrj5/EL88ZCN
hYvP64e68mkVFbRXrKtxG95Lr3lvY4krngqne6Seot7USG7OkxWebA3ezsvnI38sTf086PcDnzyW
aBflWpSWW23yCE6nsT/fvRabzwf5UZ85vc/ej3LyZDZKHxp4O8J7IgYNHLyPKC3R+yfYGlAqoGun
biQg3fniMVWWutDv4y4QR6yY1NiXP393SfuoiM1cssJ7NfNqEltWQTDN3mBapV1SzqbnohAMaFC1
1MjGIY+VHlpjZyzsaGfhvOwivKlBj39BDMfikErq0WrZqyWjcY2A40lAm5xkxOVkPlGBkTSu6bS9
FZMRboyCl7vUC9FqVAgczpt7OC6NJ83EUn1xdpen9LOjVD4eZS6FxjSKcniPvva8vQgO41XkSEc8
knfTi/QIl+WLqt+PCeizEU/mDWQfU9/Lc3ivXKPBkPCG2KqXeYFtnguhYz7gQv38GJfX0KfHeDIn
+NhZQSFJ4T1d72dg3d5E5oo3rtIz0TEaFv4eDjY7dTNvtFkzKqnbkMDCpjLZRLjaAnvYhOt022zS
Nf+fnAuuvPe/mLj+NIFQAl16PMzcrJM+XofZpGyENoZ562zeW0fKil90DJYG029nwZQWhJ6oiWj1
Tu7nqS0qBWJFdJ/Zk6Ov694+JFfFVf2tLe3ZrhzBex3IbLs1H+d96E7n7T3bEcGLntr91B1w6evb
6QJzEdN56Uz3cGQ9CkFwiYwtbI/r8aLaiCj0v8eO9ch+41tNXUfyLkW3uui+kYJqk425n+wS570d
XDwPdvzFJKws1/H0znp/hCf3cgrUQmxDIbzHpumFW/S954I9r0hmTe3ZFb3hCuVgsguvza1qs5kg
LtCW3WylvlDnc8Inmrj8t7oOvc623O6Lr/cj2vizr3dyiSdySlD8+uH9tI7Ppp0YOs1dssHPtcEm
QdS82a7HHRl4Z+FOubDOSu2LL6D96Tl4f35OnoOcwqDY+9wBiV2eqbvwMXXnDTbe/XCRODfGJnbH
vekmzn29a1zLWW6Kalc57a45AEnaA9J5uXh+HS9TL1rhY3QeUEy6yiPqBEQpMC8Oxb181ewH0S4P
w/4rMpv8pwnZhODLOlRlXXOa8xHKCVsVOYzuW7d18y1hI/raegU64OareGV4zMmEJF6TLXcefUNn
cBu4b5/PJH+cu0yWtUtbBFmifnIGZfIu4evF0X10J9/J34Ur9Rsp7u0uX0KU3IU3pOCq/mL+OqHq
/3zPvh/1ZHExN0GikdoW3cer8lzbCPZFc4bafTfsv3qEvhzqpNtUlwboIYGhkiOVqezAjOCvoi0V
jCMT569g7P+YT/BDXfnbI/HufJ6sICqFiqlBluq9uvZ3CG1c/+g7rTuejS4T0nF8EbzpUdw2LstH
e9g211S23Oj+i6v6UQP6+/k9WWEYE8hNI+OgeSjXw7rczOv0JTwPX6xjsNM8xSsPPeX6g38UmTvX
n49+gvz8NTpOEAR27O1Ir/448+dpPkoZ/fd7gElu6sbnqRvtURm6ghM55dvwWLmd69vlTt4Hbt26
B9MRgy9uMUSvf5o7gR6aMv1/iNUnu5Kps4KyUDkHD9uXzI7sh+vDy90qOlZ27nLHAb3aF/bL9vBi
2PvGZnXiZo4n295uXdqhfbHFIuScY5Zysl1mP+jrJzxEq2x9wxwSrq68xNmche4KrAWft73wVI6v
t1/ugtV1Zp+jROEnV3snd3DU2Yp9IL3Xbuyny4Ox2hfrp8vEPp/5Wc1eGTbAy7VoX45uejauDue9
C0vE8V0ntZ315F58X108Xr1607kZ27I3ryL7cI4m1Jadwt7j2N2dH1Tv6YbgRPst4UgPd09uZd/c
Vfz6tXYn5/ww2+o2szeFfZPajG9LK8V+WPlbwct+nABppTuhy6dSw2Wa/H7+hPXMviTd0L4+Tva3
w9PMIbh7wfWuzu3aPksdvvbWXV3u7uBv2AeO51ttR6vbzbdgZfLlyIy1N7fo1JxvD7539+RvI7tw
LjReX6lznfDrwjnnXC53x7h/4XoENo0WjrlwBHur2ZeHa7d3D9vWvlmP9tO0fto730ZX4beeqINz
emdmTd7lOFvdZn3+xE6NNZflrDJnPXOEyaG1r4gfdaYLnU+Bc+ny3K34/Nb2qDrayfKLV0/zvLVp
O+NOcZxrb3cEmrfeXqxG+3Fzy1dVnHXvbBv7glYS9+3Z/fF6nzpH++Js5nY+2+wsh9KY6+3Odt7V
mWnvLPehsvebzr6uva3mnTGIw0rLdnxur7dn020cVqRkNdvrR9VWueMuAq/dmTbT+6Gzj7ntbTTW
EsTSOp1zvJbtjRfa3+aVxglVdq+hux5Wwk7Z2fLq2T7eTm5yE9hPoZOtdU6cd8V/SnsXLNcutu8A
bbm5nTshv3n23XC8Xbn2995OcpZv9r1wVi6ppW7v6OfHMwbiezqlcziPXO/Nc3fr78tCxzt+O3TO
rvMs+5YJDdLGhZd76+8QZzaVd+h2l5Nz6N1+1bvSqnU3ib05kBjmyLs7nu6J2+pwftO7K3zLXu3e
3h3ONfthg0nX7l1zLa69Tesa9t1hf8k3T1xWZF7p5PZk7zvv/C5x7cJ9U+zrh2/cyctjZNhvmett
bu8c72I3cQMe14+cvsx+u9s8DDZnd3Lj4/NZbZv28TFwHqfV6O289pK+gT17vSesCze04z2R5pwX
LkVus4hbbTjZ5Q6vtsunLp9HwdHVXGH5QrfeLd+u9Xa+c3358DLY+9FtOCFE+TrKqrHr7c2dyBXT
1yan8NJw01vRTjflsd7lzq75YhepLrPob2+ad/PbidhAFkw9UivmN4Pp5UHYP8zuy4HQbM5i5/DA
bkPnQPQyp75wXm7WrZdtXykbVNt70z5b1q4EmqwU5/q/tyqkWcAWV4YnrJ68ccvYl0i8qCMqB/lW
9AJ8v+tyi3Kc7JUV9Xl3OCewB/2ppzg5N9znb58TvvCvt8+74U/ewFZIDK+aN8uaUL58Ko7j1mAe
XNPyPfob/VxflbvkvPriaiwfenoxLFHDkqToFBZPjxk8MTBfZYjuKXOXXqihSZRjNhtS9Yxp26T7
C10mGGvjqyrfn+4CFHimvuznMX8sS8x3e/oMwccgCQw8ePNWfDPf1MfhQX5gR1IejAvhxvy55P5H
Ven/2TVt/ZxGz/m/bBLhnrt/FW//um7Jg6OD+fqbu+3/RgfQsg7+zxXn6+h7XT//6+x7kX9/X2+W
lx/7W/4o/kUdBTQ9iR/mzzTIv9MlJeUvwiMJhkHiqJtQ+Vne/qowW9SXKUuDGpB/PBwst3+pH/W/
CJNZCtJsBMi9YEPwT+rLy7L93/cjnmgkr8j2sM8taYJ4kj7eFvVEPo0PShhLt/Q8ZQt0IWlRQdPN
KLbvTs3Fzw/9TPLIUKgdEXMRJoHk8sce9t0d2EhSXFXVuK01tXEoJmEA1Vrzi6f642Lux/EwiCHr
hs4Zwhf48XjkUkYAE43bEgmwq8nRgBGY1vbnR/KHk0aqAaUERaW/hH704yA0xrARZMOWI8YBo6Xi
ppCV4XJUK/+L2I/Tw6FgYWiqhMaVAED1h5Hy/VOLVHkI/QH8CEIsykVBCiSoTIrG/fyA/jwMUTHE
FJEMoZwcUKsPVmkE5TbyW+UGxgQvbnxeX0x9y4e8v9U4X5huRO5qGhloHU+m+xgyJiZ8dQPAcVp3
Q6tQKm+AbLgJ32o7KWX1xZz3+1GRskN6h4XOjvLSqVJUbiwUhKCWSf7ERpwjtRDK+iuV3Z+Oikfb
MOjQ4Ak43T0YLWIsVJSbfqFjylrFOmFQB1sVxGix4391pT4fTj/NFUgJHO5nQdqQua2txFjGdFRm
7Xk4d3CwJbO6/PzGONmicfOJXC0Lx6HCKcRhe7J4mHWYfsWYb9JpyJ8ITo1eym4OYhr6ZJ87SSRN
xNhlZnIB50oPXJletg6goatvxcAEkDpBUK3tIE+NxzKTJt01QD0JmzyxKBbMaaHfNlmVkQ7ShM2m
KxKxf05S9CmX9SjLDNs0leR9fkynTy9ibyY77Ea8CnUe4OVN+W4eQtTgo/joNuHUaGtEZfUhk011
My0sjs9H+v1iEbxJQZypiPmIhv/HkXzkFrj3m00etKInKIHhdECIvtPZxkLZzuU/y1NbLhbjGQbx
bUSdEXt4sptPicttSvK38giH0Dz009o0R/h7QGtuPj+y3x8tRiKNROGmN5D0n6ydxriJ9aCrgLOR
u9XkhYAAOOp/LiH+Y43kD4MsM/iPxB+Z98HJheqSXJ9iv9goo4EtxBCWlKFMWn1+JH+4G+CDsB7C
Bq6RZHkyK8nwoqTOgN7RFiUMcxSuMYhO0r216ovy/x9HYgD8tiJpUT/qEO/uOy1gLSqM5JsASDqL
kYiuiiIvvXQIlS8CQf504mT60vzDjc6E+/G+Q1Qmj5KQbaaFaYTJrHciI+y+eJ3/6XBkU6IvLSKs
In3n4yCRllQiMNzNkJtkOmh6sw5biVdI3qkXn1+iPx4OSxMWzTLqytPDGbJgquhkbAQrmtbFoERI
WKG5fT7Icp0/vp2WIwHeRx2Kx/1UbK6Lc6Fi9dzQf3omgHo6QDShlpvJ+lUu99M3qRzLL/oSfxwS
URcLCDrWv9kzQjHQ0KfFG6h4oUNORb4SBzgyOjDTzTS1ZWkLQIC/OE6WWr8dKWtRsn1Yj/LGkk6r
bobRtYFap2tMzAFZaTDBXpsiopjb8LBhcEwQcMXt1MrgZcv2URHr+MVCzMYuWymaGhGZKB7LIh/O
JyDsk+2T+r3Tx0XiZJpxTvgH+C075PvT9sD5teqXsAovTBprcpLaimg0lEg9LhuAc0ekUHV3EfcE
NK0kpIfNFVhTM7XbShTZGc91i+THl7MWKXLSh89aLOXilQzEd3LQr+oqQD/Zx+UtxW+RZhHn6ANW
RQBISMeNMApluSIDVcTMmwwbcW4Xj+gYimi6OtHwmoqT4RhSNuwUeaZrKZldFnhN5veeZCVjtO3T
xjwWmBwfdWUiMysDVbrNobm8VarWqOsxaaeHFMN6Cw82MamOVHHwHfFgjlW0o1yZaZGR0EGV+gTn
rjidmTDzULgbKA2dghh33Q2ysaqIPqkwfZZVbdVOEBoNF8RITLiG1cQkXsX9NJCqYGoAUFRjip3Y
AOLpFKY2hB7ALPWBPhraLZR22VvYTMkRJWCZOr7S+tdVNfkoTSO/XOGXTqgwU3r9BtoFRx08qP5R
DKRy9qCmjIgsiV+xcyufvpEqgq7BB/2MkCHMgK6LcVrt2wkkoTMNcI9hOuUAXIIJK7tbWG1MBYks
ANoraT5ddarePSLbbl98HjBYkWog6nY11/1NPBnFVUiwOk2EYcRKuqlGYSKNRR6ksLerSDPPUB1C
U5oabLLEsBTKYQ4HRIyhJBXr2hxRbc26Ya7rsrrRiWTxN+bEO6+scAusKhLrQGb0TbcOsc3CXeNZ
uzKlBbmjtLmya80kuSMqYX5Kg0w6mOMY3LPqBzyrCnHSeKzwtcmuuzy7CfRWUGwN2+dDRtgd6G/e
6BHUwpadTGnUQraSY2AQ3JBt8zLh/AW8HEopAONYj56hymnf2BFPkkOYyURQZVngnomzhEc80wBf
YUof0zc8vExrTQog143bLHyex6CQtn2p+dFtCdKdmqimT3gwiNnE05vW8bU2ZAokY/aSlClbhTyL
jimlQfg95KJjLl0bu9LE+RAYcDXtCl7WtgzyanQ7XxpHWHe1sGY9FAhu14fCnWJkgeT6nbFE6I4V
hq6gbqd5ZQp++RT2FmB+kFbTOmROa8jalEQ482kkSvAaJUF0Q1Ov73UJK8NGH4vad6cpNe9SsOOl
nYfTrK4shNxElvSJdYcFZixdpYpkyryBqILYRurfuqGSZrelwU/ZrSU1NCCI4hkBPoTZa0KCy3Ua
zVrjTQMP+rE0jCx1MZaob+lUEOsw4+Tg31lZT3iVtKpwLa5FQEoLYDvUEglTSaTl/qveYGgiooLo
C8BgRZquSr2RFZC7aQxsVg+BlROAPL7GptKOKzjQPRlCxF8BavODusTYoqXD3diXqma5ZdYXSMbT
vo39M39SjEWDH8r0VyVJCg+63LQ/38D/qMTyX+MJ/b9nOOWl9UnZpciWqtLHigs/8bPiokl/QY/S
KJFoLH3Ed4o+VfyLzF12nuAPTWoFS5/1b7upxB/RAQLiI6MWVHRe1r8KLkBZ2CkAObBQBPLCXFSI
f8OSfpU94Cz9F1e1Bq4vGl4szpSl3GKq+kkhDsAmfDV2/MT/TvVLRKqKHXdi9lV58+Nb/tcwJNPL
LNMpNJ762OQIJBG0vIVoETdnAgajbT20ktuLAXVHYzKu312BP1R3UKN/WFcwc1LjQo7EimLJ4/4h
l3y/r/KTFqk59iabhONYJMyhmWbSRsQ8UyJE1ZOAFcwQqy6Aj5mVvFHMpgyrXYSnEPqH2uJLDx1I
2oSgqXlGQq00qtZKVaEomuvEDFm3Oa2VJ+AH+hbyO6vaKB5abfGxMR27ghoqou+OxuTnROMEKeY9
eyiFrq/XbSTFKvmkbJNBcNZKZ6CnMkpezcOezLNpeJWksu99jBpQ/Foshrj2eqcXiaKWXXCH5Hkt
NStQMY91nk3R4FaRCEwW6rpI1A82/dQCi0aR26glR7YiM7M2Y54C4LPDhAidB20a2vnOqKQUlfrY
SIq4adGk4B+rWzDpa1ElHSi22342IDbniVL4GH0GIBeiqxkCLgyi9th1+QsNLgHpqGmI/8l/HQyY
nTPrPVesUXvL5I6lxkCbIsq0keafFVmyQ/waZF9bDesOcQp5HCZdKjOFGctuRAx3WdcLFpRIDty3
s4hIqn2mSSkKsLTStwEK5iXPbZYKjFh0dIOnJhCzZgut6H+xdybdUStZu/4vNVcttSFp8E2kbJxp
bBrbB/BECzCobyKkUPfr7yM4tz6cnIUv605rUoPigFIhKWLvd78NNnqRr2q7/bYUg7onKqexT/Dy
UFRhoWszVpROhtwJ+RO5DbIO7HuXNnUGFICxud+qmOKpTQuhYmEavnlkzQ38GmEEq0OXdGH2ZSpx
WfzatBQBCHaGFRs5DA6c+npAqWjsVjphx0V0gKnq5xKFd8levQzZwbXrBU+fyl4FWUTj6lj1be5O
vgflvUySazIaxvpdh5Vmexa40kIPr82xQ0goU2ngPjQ3Wt9t5ay4qTrdyHdLsXDBLbXZvK0mc3Ku
WyIZUVR5EDTyuCKoDE/JFfXivoaAjwPhYk+ji8Eziqv2kPdhIq7FQIbX6znNOgjmfd107bVRtKFN
MIznDcMJsxdTgRAQL+DuZywuOrV3U/KZsD0v7A6pQyUr8khSNffrx3B0UEtGqnRRg9Vlz8E9qMAt
b2TNY3vjkHAZ3qp06NAwtUFZ3+G5jjM2kwLHuncV2gFwq6AxTkZCvPCCnWLkCZQ1mUWW974ZqQ3a
SExJ1dwyuqjzmzHHXplF36yN8M9FFXgzpu6kSVxUKElUTJaWWQE9rN1yoohyxLkQ+MTccvpnAWKf
Tli7qdejRn6UrutWLEo5FdYxV33uX3VWJ9RHKvkeu6MRe0Nnt4aqGe+oZ118XUwDI2IdZboqH1uv
wDYRh+MyeChSUBh2n5WIvmSnye4lEm8RhV3qONMuMSXvphGXohWtg6ayGu/cmkC37m4JcY3GmJQa
AOQT35S00iSIhdTm17LzFxV8Xgc5eOupsRGf3GvoAsZyJ9vZ7aIxd5x5RwuE7jEqRj8t9lKsJgEo
bagk1tmFKDbtLAE5XTRlIhPxaHUTrsEtW2n4GuE+lrFonRRKtAhYD1oemTApWkzD6VKSPCW5HX4/
+Obr0C+M4rwajWHst/SYZKfQ52JfOKQVYkRcjok8MUyN5RQbh/Vg4NbuISXMfeK+AnxMzuXQqesm
JQZ+V7o8DvRktDY0FK69BLslQWJCtNHaNaF71ToF1o+Roza9ULS2NI3FxxQ3cxVe41EzIicLm0BN
W9xinWQGZMEKmOGFfvV588+pwnwQ0NiBm4FkIvhFhW/jHo2APYscAkfUvq41I4pKrC9RYf7xOsAY
QIKov6H8P4czOPfNoXLJeMBmX6YEtnbjXdGq8IXRwfNj+e9DEqk/SgNOSyZ6zy9DQxNIP+EycJdD
cVrrGV2sPPXKU6/czMX8/PfH8sW8keUDa4JTib8GUxGmRs+vl7Q+7r8EzkfOSmrCCjoD7IrEEbNC
q6fxTM2odRfzU5l00wtP7jlAtD05k5pgM7nAWQiXxgteTWsuo0gg5EeDl1R7hILVAZtV84A12bT7
/V3++vC4ScdlroQew/mFSMRh7dWjx6WsQSWvF/hyr3DVSV+4oV/XcrsRsqZdVB0kdl+8IppWhlyx
FXL5tPaS040200xq74PrDsAeLa1yQxjE1Uj78uMx/rfU/xceFD8961/MQe/006dnZqLf//sfhb4T
/JvdUVDIMz4lnH6Lq/3hDIrD58b2BFTDVgbk3eNR/l3o2/a/sTwLmbryOdiU4vzR34V++G9en01u
hLIHtxSK/T+p839YRfwvpIg3Cb4ePvohKg4Ik9ijPP/2CE2jVhnEh16tWtxncpR+AJpTFKZ6FTR1
6n+lS1dFthuate/UoztglLzs04QCk3FEbpkk1rbJQZhziABeMsO3MvbqMFvDI1mgFYSJznEG+9ZB
SNzYhyQPkAQUmUetG9cYSPZ4mUmNWj2fwKOMZCBj4UaDwohdn0Cwvy1mck+7nSYCaiqJZDMpLQ9S
YM11TOc+EJ9TlJVLeQjaZdMBTGi0Sv/KR2g5Eg9R+QFbsZOJPW502Bg084qcMA9JsG2PQStaIpoQ
0ebpQXtLBfBCbvlUlpGxeQ+UhFXraj8kCzWiws2uz3fV9izPRIx43lPRYDZz03rK02BWS26hg8zc
hthIu69xwloZrkRSY0QCiqYsO2qLphuJhERwHvt8jMOu4w0Z4jTohhvZpujswcoWCXmsL8rum4Pd
ArZ0q1dn7abz9eVn4vUIkhFp2ipc2jyPBISVIBTMUYhx3DLGLA/pK3bSHZIfdw6C09AXQfltad3G
xtLPTrEvN/tal3tj2jIGF7sC02Mk3r5PrGHGHkEhUMwStJwRqdaAIqqqYIlv4vxoDl19x+Py9APO
A4NzLQ23JO2kaLRzg9hekwRWEkUQ2XJOrgtSLESMgtMYDmW6Tvw8u1pHP2p7c1XHCo30kzf4Ifw6
NNfVvuQF7naVzpAQDyNz/3Nt9mm7zyz+wzRxGp9o19YJYrBF/NhoQFJ99kCH32POQVHoUkihN/Gs
bnAO+Vrjy5Il2RDRZdUV+bgEYaEkHgIWs5lmVL3hsHLDFuhlF/mkrYTvsTdw/Z1BLUMYcemMkP9W
w/aIGE2tTLdxMksKxLpKaBFl61ajROZs6+C16MocQbMdGNRaZd3mTxN5wtPRF43jmKfR8mbnU4oa
1kFm26atH41kpjGmJKZ8g2vbfnWK41hOybSbB9USrFKtuPTOKRYfO53mzusmxH1wr8hfTGMLv+p5
t+bYo8et620hWXlSKczlwm6hFcUQgFjLInujLa9/crUCXVqLTSfNjAdt8+J0GC5Mi8iJ6wJjfcMX
O//FW8syTiYhgMRCF+C4RjANr1WGYTkZNTZ/iNW/QkQ8Ln14CLXTfSQUjBqy1XZynAyk2TscXYZH
mmTzzqe7f1zp/v4CMq4VfipO86pSIIaES1XpRK5ApiHOYZyHMyOKuYkoCoEEjCxOXraqqxhTe8r2
iR2pB2fdSZjf+dkfcNfBOFy0J3SxJAERAzy+o5tVHyqvw1a4WzJsFiiL+dVNUvKq+BkAsnTZYujv
l2q6wqxlaV+p1VgP/uRVwSOAO/ha1NODzq8H0w4GQo9S7L8je6plFhE51Tdn4noFVnRTsTi7orW9
4a4FJ6luAFs3Wsq0tiT/pR0ZkSNBF4VLE1C2dTH1sQfosr4fSsYU74whHGjFDEkqDwaqNiCEjkgU
lO5N6vCZEphpq0TunMSWOU0hOZ5HgrWBMnlLS5PQEHcyLXWaWY56NxGMke9z7EbFtZEa7nAqW0/2
N/gEBcY1323mnye3xVpiN4USb3nDb00R40+tgjUegpEYXPbIsU2/2I6ZocELEyJrvCnRXYxA2jLe
N8FYkLK6qwgcHgXWN7Ak+ihz/c76zGQ+IC6pwTnCrkWUOsrEV30CBnhYzR4/xxT7dZwwfPcBgYNf
vUr71HWOthiVOpLug/90/cGWIxtZOBqNs9T0dSupJXci5ZwI3Gtb59iZlLoc3hc9WeqvRm13Gtd9
wTAvy/pkQQTf2hmWm6ODdT64fk3wRD7LyGlD5Px+NujwUKUO0Uc4BpjOu7TuTZ9gpmR4G1h0xqSl
JSS22zVJB8dw6chglMVU3yYjMATufKb9CV++jOA9nKXALcysvu09V7RbnY/YPQ23V9LMvdYmfa+X
eBOSt1XdeDSNRlS4QgyU006Jqj2rytvRsVYO055IHh1BwrNfD32VLEc6+no69kuWvEnaHHsATEum
5dS6ymxjUwzyay9E9wEnkhULUVyObkYMOW6IsMKthfgf81wTroYwNjfDAhPGZFVRNvWrecKYg9Oz
5dy1d6DqaXdgWC1IvtIV6atx0RGmc1iXYfxEcGn3lIZzUN4Yypaksemmk1FShKKPbVgzVsRAjplI
lfYJvNjENc/TQgLpLm85AEjewdMG01HHAOiWklRvEPJa4O8zEZq7I/PBus4duWAQ7uNYBIdM4NWl
wqw6kApEN8PxDfydjVVqxlnQ5Yxx7KQ8u36Kh/5ChAxMc17Xq5Io5emQFp33OOMjhRt/hRuI3Ae+
NXTYfxpqvTKZFK3vhOzpaZneO8dR54IE4DzBgZl0DQFariZxF9CJgx7NZvYkkkoGsaGH5UywVBPs
OmUH7cHpulHd6iZRZzIT31Vybfkn66m6DUOcAKLAWJpPte67+8noRbCf6SwkvpZ23jg30kt5x/K0
sZaHBaAn23U97iNXSW/br13hzn3US2xKX1dZuUKlGhhcxRQf2Vt2Euej02K0coUnUv7V4ymzoCT4
2R/GAWfUhwaRtz4aomjh5xthZp+D0R3NY+OPTOzwdVrZg3C8wQCApEtrP4hadsbb2euc4SlvLGFP
sRh8u4gnM1xvEpXbnzOizu4QpLX4J2SWialrBj8pr7TmtGllrfcLa/3OHh3GGMmk/O3gy9S9mCwT
aZnWY6Sy1Oe5ms76pZp53Q/0P3WB5QOpJ1HmN/6ncmbezLAyo9WEd+Bcm4NHoNrSLwhlDaqYaY8c
wj55hPqhTG5c/KyL3B1vstTqM55bZz4oVHlT5JM3SAZxMVAnGmuH9/xEyviGDPU52/FQ8eML9OOf
MX32sbY3s+FTaLXDGS/F7L0xNu07KxOLvfeX0i3Y5drxJicmzox4FSmz3DAVzT4fQFh2DSfsqS/M
+tvoedmr3h+Sb8R9mR80pV93XEbHO4rKBGpS+TpJzKdSZZ8GYzS/Eq0hQA0hYP1l5lP/LfPCNnkv
FXEYnGxdPe/Dsczsj3Nl1+N9K0TpN4xZdeMf7VxZ5s5Apho4L7SMz9v9rQXwHVoU2J2MFWwQ6uct
QDhKgEFuKsqkTYwxBjVVtW8ts3/LUHioeTFH4OKfGqR/QOJ/uSbdLl2HDerpbg6azvNrQg7yxgAg
LfKtEk9bpwuOa2nM2HjP676sxn7/++vRZf3EnOAeuR6MKgvTFC4Ix+/59TwDJ52KVx3T6/St4LyN
WWO9JxAXmYUxEFY6W+PO1k1IUPI8/hHX5fvV/c1AE6R5o5ZaF03WWhKrnlkl1XMrzD2hXUM825s7
xH/GS/+wpM+hjO0i4WafR6MJHYnJ0gULrhg68lLYzCNjdEXcLULi8w2bZJ+WY8uc6s+vJUBOEKpi
+L893p9oQolV9KnKW0KVKLp2Q2rU7+UUktSoCt2/gEZd+ED+uLEtvQLqJ5CUa15AGtDOJxLlOkFP
w+4jFr+hbq3N9UpJbN7qoZr2HVX3TpKFfcZOJ/hswBLcZ46k4OyABTl33PfzLIdPmEQtYJPb1PX3
C/Ic3Pn7N0KeEyLgEfBFPV+QMU2xPZpY/KIN2r0e8+qKCX3yX4SFfJfT0//8CxjipwX/BWG5x+On
vximbn/jB8aCee+GVIKjMNC3gNhY/R8Yy2bdazFbhC+M6Sv73H8gFoc/AvOwILTjLmp6m8ihb/WQ
/c+/SMVglzDZnYhLEfgp/RHEcrHzANI42FrCX+ek2hj2F99+gYf8bC41rbpl1o/EKWbn1c1R5CZ6
vJuMqsIFbZ3f+LCory1D9cef1unlXYHLM12GoB1sWypM7Qts1V0cbPIqZgBaCuu2JU/0M4ZO893g
U8v+4aWoPzaMy/vulOyYFxtQbSSUMZvBoNMU1f08FAJlt6aOtqrwhbv6ZVFdKHAmHRP4LcD6Jcrp
qGZWaiYiw/TIuRqImTcocUYglwzg+LBySQKJA4iY0BvCr/3UL87p93f7XfL/E3L2Ha/esDvL9QNe
PO/idvtcp5OpMCddk7EgwjeEYx17TaW9XbDmLhpM2amDWrr13NOIfvRS1zYjqB3dX06F0ePBkP76
JOid7X0zqe4lXfLFlsTvw1GZExb5hAckZW5r+NMenS8BlDZACQIB1/6mMwryzKExv8Bfty+One0y
1EG8vLRANCqXL5jURRdi3lBGpdHkSSSCefEiZ1xbFkPZ5kd/TvPXtTbIyWBiPq1HhpchYxi/dp+m
OlHZ21zZ2VspG2xmpSR8ex+kuSKguy7Mu6JvyVDX/NN5TC6wf1jXlNSG0B8cfA0HQx2xqredw5I5
aIBl0blffv+YLwoVG04FeKG3+SexvXDYPV9FlC/1wkdWR7YmZlEQon4gAsYHOKnRtQ7Z9Ob317s8
7bYLIkAhQgfJDUOJS+Z3iif/FLRrHVmZeQTdQPjliN2YaHjr5WOQqDvYdMeCaOOwdT9OpjgTELtr
cCdoRMOUi0Xsge9+/6vYDH8un378KJi6YM7smMGlw5PvGSaAxkJIs/Lyu46dDFuU5evalwED6tGO
K4DW+PfXvHx/N3nMNuliCdi+w8vtZB2zZk5d5o1hGbQnoKfy0FT9ePPnV2HCxYU2ryzXufiKNRS+
vrBhHciqwzATxUecoCd4Yf3+6V44BeC7U2o7ILrP36JldkUyNttVaGpPljdgsBT61R8JcXybFeOM
CzjX4AfDDr54V2XY1MasWj7FXH4iXGZ6tKRyn15YMHtbkp83PnouOPV0DJbJXm9eeqHMlujx9fW+
qFCz2ZvZ5JVXAlfl7quwKigB5C++78ltMK9S1zVgppQrjnNwS+Hvyakj+5ppaWvfEhMBh1ObWAzc
OrU39Fe9KBbChle8UEhBHjAOLWYFidGee/DBvPcr722NJ3N1jX1g4LxK7ZS/62ogkHOWeB1Hz2Ja
azz2SaGv8BZsSuIEYfkCADXu61WCcyLo6GDaJhAer1KYvuFRNjmgxcgDkdFSe1BgVVrMnwfPKgsU
/ROhoGutyMbGSXlKX3dj6lzNi5qr9/SoW4hS6xv9q4rcl/WdduRqPiRtltogDWrAkSi01JdwNoz0
oFS94g5AElt95ecVTV+JKTM+KIs54Xji27XcDa3dGeSR9ktNzrQXpMfFXdV7swNZ3WkMaQcQqM57
3UhVmnvG/oE+J2s3rvgQea21GyrQsBu362W2m+y5XXZe7qK0cJnn3gdi1YRUeVloHYyFhjCyXOK3
Y1nYgTzaA43mjiwjVzNqkAbHN8iYhbNhpdO4Hy3nyrR6Ux1Ihm+dU2C5rE/ZQzkISt/g70C3eWyX
ui33Xe7CN+pKz5AHax5wSE27bQW9ioDL/SKIwxnmmSMPwoh3S66kgmrDkqYkmw4BOup2MaBHFuv4
cV668ivWq7SE8BZKkGd+/QOOQbwEUALeWRB9jdf8YyrDbNYSuEGVYz0fbbjwyz4HAXtf2vlikqBb
ZMPemhsT3HohBn5x6yY52T2b8NkGGJ8YfDhl9cYYe6kOFjSZfOcVm7/0YGnjg6VgWO3JWK0lk3dV
fwycsf6c5OBUETVpnt8sgCYgzQXR1LdWu8qPoNJVsKvxS82vVB6AvEHylk+jIzVeyXY+XuVWWS07
qDZrGxNK3J8wpm1Qy1teM8e8S4u1T1yDidoY+PBuRyweJTVEjdHEotAPxQRDOJ+ZlQfGPhtANqO5
NjIysfzZqq47qxwBR4qpOE8GuTty4dSK2zW1sLUVLhGSsy8H/KRbo2XfI1SyjHOm8Z8Wn1HZlZCV
C5thMezPwVzOcD7MFrBd1cRF7aBWDbc1Hsr+qXMwpD4XiVzGN14VenwpMHvRy5d2YjNMhAbNjK2y
iGMbQx+u/ZKJfJ82HcCT55UMpWySBIZbzwlcbLYWvfpv9NjbHwVTtu4NHL00ebAGUNozZO/klNYE
TsW6G3MZ1/3Y4NRTzkSpEc8iOlzEjfkjgLux+anO+I/DrLbGQx/2zeMS5tNbJ6sym4jnxA+GfTAR
ixX1ZeIVB7cfhNh3I7rMWLYLEV1Z2bkqzst1qI52Vnr40QM94UYKju1cBUTt4hm/BChK0r5sXuEx
PFMCsWeGcUB2LjHJOsWlfCbHXO+dRgVwdXqYNHZVh4zt9NjgdFtlLWKRNqtIVajd9Y0daOJcA1u6
T2aByenRhU6cHUSBmZ9VtS0eu0nZPeXO4BPr4+TtnlEO57Cew80dP+wNsoKD7lowD7jnJyU3SdFv
EvWWqHM4WBUBsYSJyqsc4y0+20IRxzh6jbjLHeWejEAxhhFm5d6Und+QxJX4mMIKCMvpLq8K+MVm
3oVnO6tadYMtJtVQkTnKOdlml9xhmswdj7WTPoWptm4NMrTkCWX3MsWQ+UgKAsjQONdX4Qqv2usm
+WZMcC09wegiQqrxphDvWrFUcPxELz8pL1iuzdqqcQPHjsaKCQev8KKuw3bfsVsdIYxYblQ1NPyH
PAx6HUO4qmNAWhEBflqvV5zT031neP2EWzvnGjHoXs2kybXOfJu180qEhnHdyMleWYiwe1vVciPo
EUWLR1w9TVW8Qk1nEkRkfb4rgmKAMk325Te+hf7D4lriU9uBN0fTKklg8ms4VPE4DwMu2hnDvsgn
gGSMpjldyjgrDdrBTjAywNwMxJiIP0IBQ+SKdpxl4GKH1oehDV8zg7NhpGSxL6PRkiUwGQZOIVzz
i9tMqFbwms3Jml6zQJOFVStMtIpusveDQyx5weHUnN3UzqzYM1oJo7AVxus0wbB7V2tyv7HTh3VT
WHnGi1Pp/L4c5uAhnLvkW63DomdAJW3zFd3UHEROueTNcc269FsfjJl78kqn/muhgmP0mPZE3mcz
1JJI5InjR9JIg4AwQ6VutE4g9/JRM3YHn38jYKFRMSajTZZWNkA3MGtczQbZvfWMqnloy961yGPL
EI5Ckehk7LUNIy8vEcuyR7brBG/9rqjmK0vPbnlcpgV9wLYgtwyI2+mc9TIcYfkrMFiPAcwXgpgb
noQwZcnpaXQMmAhOxo8K13poj6DNiRgEM/exHgOuGbKNkDVhGlcEyJUcU0SiL06UGD40vYGRyP0a
5ttTHeGK3pLY1eQ7EZYzjt86VwwpyIMyrAPcGz9942BCPt8ZllswjISzM/jnlv+PqdRipQvzVALb
+crsSqSYZc/+rIOT7FtiKXcothN22aV3vunMtZhpyRRSxr4vc4HX//fC7r/0HcAlet//wJu/gkuf
mvVTc4ku8Vd+oEsQ8gE2nE0ZDk0d4j0t4t8MnvDfDp6eKN5pi9joQpDz/2u+u7H4aZg2WCrwfRS8
Af/g3wCTAWBFhgf7nAe93/meG3VBzv9/J+sHG39N2D5WHRZID1YLF83FmBNdOBgVpXSaFPO+SGrz
Kpc0Ty+ALs87/e06RKuznYe+uXmr+RetEvXiIpl+FuQ7dgS2Fc6kv7jriqucT/DaT0/gH2Cr5w3T
j2vBqaQFZP+gGb5oZUqbYku22JuZM9RbXetgtzKf/SPt84+rAMvR2m+6Sgxan7dlWe+EtYm3CVQH
w37r9RJkmbIse10G7HNw/2kUfn9fv6zhBirywmwvi2v9oGP9BMqUttsHUgHKFC6be1Tl+YySqHC3
0Mx0vvr/u9jFIkpzWafF6RnCWsEyHyuKhYcydRD9U6jKF9C/X57YdxcDCLCwNL630xdrOeDGoGme
IjwSjLcFlcMunbw/wxh5YlzF2Yx4UE06oJkXswCL5MTBzqieA2JurktqIAAgZA89Yo8/wh/+vtR2
LWiUQMT+5aVo0DSiRjJiicE9edxMzAc9vfBR/dOy0a+bbBbkYAPZPV+2qtZeBXNsy091rWOpgyq2
qEVfQOm+y9D/t2f/cTMe1hnApnAQ4SE+v4xt0D2YZllFZcpEfQddmgaaReyy4UjLq4fIX0mGvelG
T34ilaJYXpVoCazjLDcuf00DrO7tma89bvpQNgfG56TE5iMUh6WxCJ2whkRDDGDamcZEKQmGoLCt
cJySrYI84JutEanJSr9NPSGZO8g8LQELYxF+EpWP+8naOPlK9Vf378LClPKU5+sK80K3/seUyd5L
fpXbHV+uyOa+wgMGI8dT7/mKsBukfQZ3jfq9pFLxEBXAR2irt60ayndi9BGdDto69LPpkf5k5OEf
DQW/PxII48DHJrjQ9oI9/wFDPzJLAjthRG4EcIxogU2HGKU/3gMcBI5Qj4ETmXdcbHFIF4zRJ38A
/F8vsT3a3rUzUExRCokvv7/Uc6j0+w0xnGOgwm3hJ3E5Yy0EZBYm4kS7l6p58uexHFDUOCQ+MGXP
7xovsb0/Qrz+vuRmIwE0y6DFu1hDo5vzNid7I8K3h1tEKnNArbS8cExcfqM2lhVAv8j6N6OCX2T3
OY1b7ljJ9o0aVrnTXt7TBfvTGLxwOvx6IaaHnArbgQTsecnvVyXIWmag6ywskZ2t1YPT4/bz3e+f
0z9d5UfBEDA0hqP0/MXDKQWRqgGJJghnJ9K6K3ZOMOYvvHj/cBU7QBNBOiYMA97A51epJwvCuQ2T
HwVsfd1CNYrWsTLe/P5etgf881fMAI9Yws0igJgD/udiky7CXMs0B4YM+7V7m1s1WTzaxgmhfrK3
xqrJ7P3vr4jfxuU1OYIC/DFgZXFFsYV+/jxYaWaRehOdKUNoBUjWm00DyYqEK70PoJ40p0CH4r2L
Ui8Bs5c1EMj3Rg60Wx6R/Go3QpFsV1cZx5fej4BqwU6KNIAnpqSu9znQbbDvp2JABqjr5XMfkicZ
W7VN0HTZqvLbKqfK3Y1iwGU3gBxGErazFnMUOgNBV8Js0upMTAwCH6dD1BNZzhpAPClsgleqtcGN
cPXdAQ6oM9154ew+pv3GBdOoEgj6ShNVRzO0zitlNwKP8UEBGyE9SxROILL/uiAOWmNjssUSJ9PU
qmjpfKeKQ2vcMnc5NM14TpjbR11SZR8qUnXR7YfoKYEAZNcS6GUpve+DrJ7BDiyYk0jQ4PiEyrHK
88pkLYyrhnPssQJuRuU9BugYgH49GYs1yw7wt5R5E6yu/5kge0M+hCbiISwhJjelUWvpA3FOthpI
5kSfC72ezRBLm01m3vrvCTPaYrSTmT2XjKe8i9G9e90xAwJoo7SaJ3CTusdkkxDAPBa4GiQwQ3ER
6eGIBHANkg6SIxj+OPtXae+QtRV2jfPF4SWodkYwis+Antn0F1y65JPfjuBEqJZgqOExu7wLK6KZ
iBCEH0UUk7wfdeEanzvsB+5dZkJ5PPQyICZZWNNdGnhjSjzLBDXHLbJ6JV8+lMaDDBqEk4GRWx9g
zGePIGNQBLvQ7j7KlEkcmXKD36e7YkJ7icqw7LJYNn6PYYddT24s4QBiGl4AhmWxLbV0zuW4jKBg
2hgfh2Y0u0e/rAd3D58kyQ5FRWtw1GvnLAdDVOhYZD86BmltKQBe3a+QMA2QRvvooiLAlwOd5KMB
gqyjRgDkQkZOec/D0nHeVWaWC0AqIYcnN0dPcI2ZhWOcAk8ic5dmlW52AWidDiVk8jesu1W8tznk
zC+K+O3hYVFtjxUTwAS8s85oLGRhi/8hnUkI3KVjV9zV+DQ4pK93LGwTVnI81aT7uFFRj6l58Myp
dGK5lEiaiz7v/G+iNrc4895xiy/MGWbjdmzNwodUDcJ2DkI5FK+k1qkVuzCJu8/AizWeiI3SK0H2
I0FDVx5ffPcEjytn2J9OSuxAMmdioARJam8X5sP4NDOigZwG1cwDacoATUqrEkhptYsyJ5Pa7Xdy
qeUDOYmu3HlVVzfX4TwGoOnh6qd7z8ndIFJjSg3ckg1X3zCrsXEAz/OybvbIgqbUPfZOPQlv19PQ
kmvX5i2IHeTaagYRbz232bHSZXmGKlUXu5RWD8NaMhkflzG1T3UBBvGGLSfrDzbUr2zBFaHzoGQG
ReKpj+iL9DB8VbmmkcEkxCu81t/PIkyD8ipTTb6WfyE4sJjkTHP+ehyrAo/ernDX1oTvhXVRuF/h
RE3ka9oKCec1qVdoCedqrT4lLGuA6lnped91dngfphvpPM31vA1dB/nXHJAmx947p1hNtE7VHNqp
Gi1sXISCc7fJJWOXNoEICMOx4O55iko1zJSPphL7hykOGFrYV3CwPbXTVSX007SqpYqdUer+GtsK
QDE8Nx3zuMxjmty4KXXqHnr/4sWdhPm7Q1oAIxxOtOlezQIbtb059sUtzkkc2Z4zedO+GFK0pwRF
QuGTbQDmZE9O+KZyU2BPOVj8+oKqZcZVjGSqYfYC/O9FShsjcR+bj8JLmPFq24UsxghEzrHoOvOt
UZlrcu6aKcHawezSN4Wo6td05EZDNZ3kd/wb0GknWNWMhFTel9ctozK6iqVvE1QeYgriqQgy67T2
JlMQq2uDO1bKrkmlnOoPEOT8hNwHUX0dpESB3kw2CHm1JmEes+k0+dlpg2TjWC0aamxPDeEgkCbI
bjS6z4atfQTijE3uHdzX9GHOR2meBgu7jShhiHxjTEljHwd8LUa6kSDZPpY6rA4+u8pfgz+Y3Q5I
2r6fGS00u84acVpRMqWV6Gus0vZkbYhPHUcnviSmnUMRNuz2sW4HsipQT8tTKPMW/UlPJ4R0VLNb
+5a1/mWgdHQO9kCMV5yLYbrm4/BkVJhNd+MWzG/wUTG1uV9JE/PizJQpbMGOGLl4VnXPTQ5e+qCL
Hk1EDV9DxubcutnXnPww9cDP9NqTqqG38wIZhfdhzRbRXQ+16etrrEbrLiYrTVZ7jVsL4XybSvfR
5a/pHQMFvztZvTWlcFqDddqFQrsMUjNiUeNCmnZ6B9DpZXvyjYMm9pUNORi9Ymne9KXBcA9KPpoY
ZkAjVi+ytNtzUDWtH5sdg6Z9a0tDH0MQFfOwZjDpTwtGMOOrpkQ9ex2w8eT72XaXYt8m4eI94khZ
ujBfR6+cTjVOP87BJ9wt/0sj/0/2EgCUNENE08ktlNWhKYksbZT5Kux9iZgGSXIfvPVS2C+fk6wV
6ttUJBp6glN6NSNhqMVRy8acX629Bf45lZ1tRwZ7i3UVhjJ7UGWaYEtuiGmJ1z7A1p5UMkzCvCQk
tyUnlJwtdcpQskBX1/jFuAJxj5Errz8XVcdp5A92CNSvc4wImGs0HKjUTs59bjraYZrcINVtKnr/
q8Z1QwhEBrr7uLY9bZ/+D3vnsSS3kXbte5k9FEDCb1Eo2953c4NoQyLhTSLhrv57ijPzh0RNSDHx
bye0pMjqrkJlvuac5+STGfDuGsWEe0xOEx4xmzM06+gGt7VXcIfRJGNOLZkAjycUvBz32UxRtkjD
XTeyDie8WMz/rvvMTfItM+W5ZwXEvbXXRZNnLLV9QAQcs8EmyGT65KP74pnkpEgucBr3JFmjHMdo
bbZNSI6mCtF1eIK1GoMi0gDh0TsxnML8SZLvg/PcVi4GC8AI2bZd9Pn9LTvjuarInwN8UyKvzt3y
p9ElBUxRZoa7d/qhu7RTI6m2oUSzvG2m2dabkY32s1ajcYOFIfBiEfYe2b2OPKcJs/ZFPO4l5nZM
RILYB6LTMP9AQO6+JYbpjY+znGdjb5L5WW4MGSxLNKZu328nSr8XmyXbZ+aabX1ZtJpTfjVrNoMw
7+blZE9kzaIQMop9402NBkaQ1WqD3xruhltKFxVQq8KnvC9lHZWhRPGl5sx8zbVvELHJVUr9Ofei
2hm1ZtWQ4BPDPE92+DHFAqkj1VsVsK7ep6mHxmOT/UcoqBsNCv1g1BAeywvhj3gsUdJ/OH4y5fsu
xW2+7zlRzU3DFtDBnWd45yyLYGYJUTPX2XnpqPxrt865A61iLre2zgogIaXoTlBepY4au7EePdh9
KfK0on4fB7/m/Rnm8OdFTAZoIbpe8Ps4DOv6HoZARE9AVjnTGPtLd70vohoVX802qbJs0ABN+0py
JYANr1wrhoewKs+osR7HheURxEmHIbmKaP8Lf1v7gbrTNg95LEYNYjSopYXKXVkhy2SeSYJKPeU8
t6DAwF94eXkx0tsEO1e1oJMGZ5xrklGz5e6vW6mfyNY/dG80huTpWCa6WbQkwS89oulSnForEnNj
oOg5OXw5JPqIJFkum7RPvF0mByPcs/N11tjPpo7ENGhutys2RWr5Aq3Lbsk4TGJZl6u7D+bKIVHL
a4fmtkSzVt87o2KjI+nYwEPhEBHHFCPT29AY9bjF+pcld7TaUL2J+MQIZ6O5f4MuIf1Ha/XtozvU
nh8Huk2fHZHPz/lqJ+HNUmJ73ecFz8XeSIAwRAySPDyXPQL/t79+j34dqmDzFwFKeS4rxiqYhf/Y
bMoO/Fhaw7Uj7ApYgrcmhyTE5Ri5yOOeSmfRj3/9gueO+Y+fCS+ISN33SQ0U4Cb/+ILjkvtmsbAM
Q8BTfq5Gz6KU8R/MgXX4OxfAf3gtNFfou0DO8ILOL8OpwrNHeAa489zedLZIAINdicDvuHqEsv71
r/Xnph3xfcC7iVCTcav4ZVIU1kmm3CrFnxu0r2FWLFdLkPV/8979+UU8U+DWoXI4b33885//brqf
d2HVeSNW0krq/EeVC3nbV+10/G9/Fb4sEE1JicJE4f86v6mCntaGJieSYTkerIwkaAuA0f6vX+XX
3DoGhud/n5GKj5oMausvDwKi6SJ0FQSx84fUgBv0zZkS0fIwJoGCIOZVm6q7TTJrFU8FAidYFLRy
K6nFFjxEsSyOuORmAs2zaGvxj9JKC3+DmGAO47/+Wf/T+44eLWAGyEoNBfgf33c7bA2HZpr33R/u
7dYyjspo/L/ZpvzHFxGY8ZmjMkn/Fb5pjeEohnZhmqloQ6hr2x4aSdti/frr3+ZP3wqIWNxrvJDH
wi38db5UnH1bPfidyMAossOjPZCD0gXGhgzu7u9Qm39+MZabQNqZ1QU8vL8iuGAyM7hycQkyQOq3
a4lqptTBcy8a828+pD+N6ji/nDOb7GwZMRl4//FDEk7vZ6ykNMnGqY4w305HbrP8JsODfoUSIYwG
HZr/7df+fGgiqWXKfl7h/KpOTtEACEhmvGjVJjEGsmYnHJ7mn5/Y/1bn/+B0/t3D+6fVOVmr9df7
Hxh357/wL/SF+xu2B9SixNKenQcuK5j/tzh3UcOCr2CuzqaFCeq/9ubObzhBzqxe2z97JXDS/G5r
DvqCggGovYXC2rEd679BX/Cl5YH7/U3HSp5hPlBgm/uOzcgv++yphEHJvvueLnclrywbGMDyfMop
kulsXC1p/9B5E8PSM7azj9rWFVduY4dGtJSNfDMmn/EhA0IzB58ISmw/CI3+VS6Wn2KxDnGOE19O
PqGq0hVbltsoYlrydXoljdtdjlMAXzQKfs43hjBLHsdhGOet6AJqY+q36n35ORdJU2ftLjvH7GSy
t3GpMzgprHVM7sIVtqhFetFUK0KQhKxb+NCe6B14okxPLAwYVFYPEy6I8iJ1FTOvEQjljLd74Ued
mB95G1/n2UMPb6Pfm71AoDROI2L6SYlGbucCwOc+zQa4d+bIkIxvklW9TtrwbeIza1NvUmEZ1FiI
qH+YzCteOy/rrou5AnCXioRM2RHf68JMUwOaFGsZeBt0hH2346CYw2jpiReOOAtTAqFMDPrbirLz
EOKZIcncy4tP5lE9mth2TRmdJUNp7cbJtL/ZueieWq1STMLAMHbBmnT+tkkF9vnJafN9Ca2zZWah
2vAiz0h82PclJKs3SAXFJ61ZiZ997Vb1kk3TFL4J02jf8rkkBDRPbSHiBWknY0PLmbbzULkvVIjr
uz9nPCeGrBc0TFVGIKXpTPMMtp/0+nhy8ziZxJDHflWvZ+y8XVz2sHvZvDK4B9rmd2u6CQS26G23
hupmYqkMW4SnXsJsmxW53c6yXqJNFA5y6WouDjRIzhyPHStWJnEoWLmClI2wk+mJEZFbNmOltupg
jXi6LL0rKvz/0HMNLwEvMtpIEl1nhZIFdBvaGHgxM65qgPBRMTdTiGYQmVGUL0p+t7gN2NOm7Agi
3DdduZmS0cO1OxkMMsOUkQBz8Cm47oXIsJmHRtjHM4MeeVXbefFhAaa7pecpqz0z1OwrUMMkojGs
ZbYdYfg+ZpUv7qeB7sqOccP3JKczbzMDRTmR2Ghtccd3ydtSpCGw2aorXYPdKLrlY5pBogFUiBS1
QTrpeueJRxhiUgdp/JkGevIRk9NC7SWP27AJrHG5KW3UiNsUQIp7xcDPYVrU6PG1Zw52FTaV1e7N
FVH3rkbC5W79yhiHTe3jtt9N2ZKdRBXMXzTaxOcCYXbFc+pnMOBCv5XlAdWh5R5X7Mp7tizggwfa
BrlmoBlXVZV3duizemGqNSBaDjDAXAyMo7Ltoo35IFoB1qrXYZbDupqvgzPkZgdtNz84ZdFP+4pk
gsdpUo7PckWEP5j1FddhgiT4yjeCTsU94QEPg8imN3OUPUdXF2ryqNhtPE9o6pNYCjw2G9/ptlp1
DdozmQ+AVsC+XTZ13nX3YMoRsdkem9stYbrtm+umojn7fe03SRv40lW2yVwE+3a2KQrPb6IgMb3b
yRM8dy5taYwv001jFbrFUxomTnKNNAh4DUOj8tSzmm33K0smslwDv3c2pUHhvbFaWRV7axiWH21j
My26dLWvR2/n2wUj7Sipp+relFQLkW6L6R3dT3OD9N9DUeLLFcE9szU4AoOurnLtsDaapeLIs+tu
uUmHgn4y0ebU7dywth0GZcCLN4kb5ASI1hkFbe3IXN05pvSMbZ/RQkVrgMiYeSwoiNiYGEEfqGL4
d6qh6MFh9MzhmRYEM0e9k2TTRxjkzrDzBjl/dpzzrzh//Q9qcOveq2WwsxW905ZpxKpuG7d16n6j
7D49ILNO6KTLjFxMFNJu3PhrMZ2C4TzwWFJV1jz+OWJAOxlbQIqdux6scEzCrZu0vB3znJMYzY+E
TDkv9PptQJkL2RLP/7rRaQneWnirmiLURwiO58XGdSCUI0mDLXXHxtINAWnUlsHMXRcWZMfGnJ5b
YCTB2UoXnOzzWwBVqMf4j+BMWf+sbf9XKf0DHN9fVUrX71X28YvG8Pw3/lkqCfc3gZsazyRHUAik
luL5n6XSWSoIHozlFuttiqWzquLfGkOLmCVIgBaJAFRSNIJUMP+WGIqAP8MvjRMciSJ11v9HAhOY
Mvv8H+IhnEWATH6VD7VIYq1FDMxd2QfdqXn4piy32XpF8HcsQE+chz6/L8uo04EBn+dCJMecu+k/
9gl4L6ylT3nazbIPIkPzRZ5MXjovq9kgIidh7emWAHU6R3vX5ljKbevN04NPSud7O9j1Nc/0+byW
1TGo8CaNDvKXHMxqhO7/e2h4zqFt55esCe2T0sq4zbQAok3Pd1uUifNmL2mAya65lhajHXd2w61y
SUTpR8Ih69T+JI3D2gRJ+pqEK7JLD/9D5DlVkUZDliwde6eA9Sb35nijquF2FN3wPbETKK+W638E
rlT7LHQUhiZDRc6cn8pxwX7RYH5EZw4/qNe9w6pQ119LAFEHJRyn8Ni3NqTyrHvoibLP45bRNVHI
S+IrsOFD+n1NqdViG7/lTgpKzcJ2B1NQrzHm7Qc2oqFB4jMsVHZID+TKQbwNDg0cXXamgCudsmNJ
boh12I1zs/jTyZ8DY3oFD9Zz7U6ANqNwIiT1pseKfTsWlgbskfqaz6hy4Mqatf2uZvbK29TUzpG2
IJdI9oeFPYoajLeQ0IO7tUqaL80w8d7SCyHebZKNKBksxcWbT2wfhrXzwiN7TzdkaSd4z62pCQl6
lbb/Cjud8htrMfvkejLnkzZ6dAtW7yUHbLjqSREgV0TsXjPv5KyqK2KrM/PlzBRGhwRENaAAsszs
RTQqH05cyovJwh8nSZR2lR+eGrhQHnL9EARcD+4E41pVIM8MeWGAlL3LKTpUNiZjCJzyRP6GgRKC
CBhq8rWvn12vWQYMyN7wmJsucGcnXJQZZaZmjj4jIyd0YMTDkw6MbzdWIO06SpwKmBIDRy+JHFMJ
MMGLKVMmzr79ovJRNigrMtZq5179+5go5Bl9VoqvoC2MlWpEhS+D7QM3LUTIdNzOZQhKOGQfBPCn
D0/rlCWS4YiTECwxZi49vnF+chtbNJ95ZZU3jpl0fYxNZO7AYflYnPqpoW1m9tN9rYXHCmH0k6LZ
GrXfeTGcTN3H9BkdIZl9uAzpHYXewrnAobS06nsB3VfGxH1Pb05psJI5WxNPLaS5dWt7MmSXrDxB
jidEk26LaqKWp85lrX/wh6F69yCivC69xAZc2hjIdosFTSeqQtsE71OoNKQSKcxzdZXNEGYTP72z
3Tz45JnInGOrEpM3txypJ00/D1IOjHn56OHuONsBW1K5y7mUsy16S04THp/qrVhN40HkpFnEkxNg
FrQcCEWZsstg4+RAovdhwzPDDjqdMCFmHkGMmcfsfYAoDMOLYJbnvNH6SQG1849DUwyg4/qAzYzy
jQX9w+Rmh5rdBqPU2VTfa89q8QBkGWulmtLtMFQjdhMDmFu3tc1R5LfmOE9fvq36mbL1LKeTDTQz
ps2GcZtaXfZqzolOX+08tL9my9WfVjmU930iKztuJmfNN74xZmuEDyGxWOhVqbPrXFvSZuCILFdR
AQJePHULWJUOVbVadlvLrTJyx3Xa36PGDYiTt/AqY6/H+IHjI4WSVBlOe1r7rj0nNORjse2H0pZb
s5obfQNXbeX7wmYQwh16DLS6sJxJKJdZ32zF1EmK8GT0xSls1jOeGckPIaaIodj/DW7TxVaei1dd
MgzYTCIcoTxCf8WLUp+/SEws0suFdSTauHBavO1am8McrcLsjEdBlfU5FHRgkYcBK4i8ORyRCVdD
QmNoT69B1iG8siihgmimYcTvJoz0LCeoVPCiChf4GI5wj5K04Rxg/G4SBGyW43PdpyVKLtNahis8
blX6rUGBMHwPUBlVP6CXrfNHk4i8Iiqu64DvlZY19WhZZye4w85hrLhZwAOwE8PiQ/jLgg91egiN
Kc2uWT5Y55YbXh6akkqJfGDdKYmE36CD9iHH4Agx7D3RXPl0w/vMiLMKDAhhEWu3ltBU/v0EQZlR
6AuYdQ6/EhzqcvSjRMBN/JEb2FgOg40ml03YMBr4wRrfXfxd07H2r+n+2OxvKkNDSYqxEyScSKbf
qSewLosi4bfApPPsL8xMOJzTvLtvO4ceDrS6WA/14jZkhCvbL7eTDS+IbJBEcPh17CRPaWa13sEt
gfTcGgPhLG40CZjkGy5a/Qr/qWj2Zi1gwuEuKAiTSc7G4KWDacDaCfpYhkdn6pz7grGuQy5br/2j
gYWOjT/wdCv/sierC18W5ZFhVvchu/G4ZcKQf67jIIbHVnujuFoqf66uXLe1uphF0dKzlZ0aX162
cPHdPSV3lTyZhVjHGGTRKPcCYUvFTw8bdYtna7qZkNMDliFLRF5x/k7T92E1UdCMBdC1O1Rv9uUs
OV8vsIGxPlaFhNwYLN5c3xdhaAwnKRPvs7WcdImNBqf/NqPm9+NhVVLf6sUWHxDoU/2jJ0xKvqN5
rfSVo8suvWxoQsWxoMegjWnMcJCbiWPUpDusl87b86jM+bhte6dHpSJRmTgnc12+Zrdy6BtwHIR5
Vl17BnqBiCqlEjFoCtz1Vbi6B122Um/ySqEqbJYMURUtTASbkIojcdOD68yPufDqN/CViG/gCbfb
DLYrHFhZXlMzzD/chpYHfBxuCp5OtcNxtfJNZjpe9XN9AyhD7oTuRItOxOXMNVpnO45TdwSNV+7B
hKEySjo39oelPY5jsz7XBdLASFsCoMZ5/CQUg/AFkXEdIQg3rmprJleHbT6WMxyLyESvocBEdev7
B7u1p0vLAg/HcvarXYrxgD2WWZfJSYK+oN2heEt3+TB/rdoY9p4gRUYnsPkierGXLp/rW2J2JgKM
pHXoPSd/rUm5fJsZWbB7a+gd4zGosZmBMwv7KFlJAmTnQZFplO4Upb7fIa5zaeZTsXV8b1hiVWnB
A92a9rnxB2+bOMheTH81PiHuf/CYqNvZsYwNxk50Kb2jrwiBmEBFGQIpa1D2MI30ers0JYMm1CWn
zgOdDk3A+MRpfxnIeYg7o6jiarWNmwSiNmqQrjjl4OEfRjISUzLWNA7ClLisfaDkD107OqaaQy9j
1oDP0jBzrwembRum5M8FYrtomlGnT2oy71viLGKU0v6xg+CJbrOuHtpkXq4SMh2vhiHvj3XpUvxU
phdj5Dd3EqAnxynl09Ak7WlRPDGsBnqbtbWZXVqDeJiHMN1azVmpmqJ2wZxXbzuFYwA3XfrKl7eP
/VQPb6YgKoj8AnFFN97+qJsluUsW5UetTX4IG45bGdZPosXnJ3PDOJRQ2ZwFwckUIimkMo75lzMS
tPtG7/3MXJ5LUGPdTobON5cSlz24Nx/r2mbv4pglRLBg5UsdDyRTv+sw8W/tmWvdD5V75XFx7ltr
emYuWb0to8v9UWj7VM5+wVHVNV9dKMYN9PvmxLyzPNayfACSsmzkxA8eD4nsQQpM9Ta3QZng3HSM
acM+7inMuiGLnFY2362GCcyWbKb+h1AiAwEpkBNrF0VIAHimxrMMRmV2SJpj/TXomHxWCCVOnQ/f
VzCMcV0rY9uNlKd4T17zwvXpcUriv4vCZbEdAh4d7MmEh7noH3knx3+hyP/X6/+DHMa/6vW/vVe/
tvrnv/CvrYj9GxuRwA0ICaSXZt3x71Yf6jf7Evu8lmBRRrvPwuLfrX7wG/YDqtuf/4NLoCErk3+3
+lbwG9tZYbFrgXUlzgbF/8JNCIL8jx04g1PbxZBynjrgW0QJcP7z362xWXIa2nAQmPZFMkCqqipE
fyF0ClJKVIZZ3JKBS6FC3YwXuLfml27AVOxAHbXSyYizyZ++Zjtfhj1jxbQ74bIzZ2szjFnw3UXq
muGehlMqr4FmIBVHUdM0z1mYwIaMGfzOxzXPPeub4AQubyvXGMAx5Eg3kUstJiFeYJ+PIXRRfLsJ
vISrNDPsPqbYWPW20tOr09b1slsNvQSoPjBzE3FSFdWy6UVu9bSOwwxTJwUB3gORQFWIzHBSM/O+
FC35HVlyNc18Rpldbc2zMn+rm0Z7Bx9sZbEnOYP7y+6oAFeRRQ07pKtsGOUjmbfjhXRN9TD30INR
586vcHE4+Mig4AdT+qHHprDLkubNaashqujwS5/TXCzWdDHx5kbD4gwxy5Xu3Td5i1EBrMcEeDWO
zqnfu0AsrkxT3xgZYiAIhkvkV0gLrVCqbSFniqNx0hdwHGoi0Oy3ZSDwNDnTASgq/VtRmck2d8yP
2it1nJgEzNYzbBboSS+hv44XyEHGk3TM+oec3eGUdK29p1aGOBBS63WqpWqEW09d7A+vLlllUTuA
e8qbZIJ4C9WqJTDZnRpnuBlKD7LDBixhdxb4BHR0T7PXjsuu8BUfVNSjV+/vDKJOwrdJ0tRdhIU6
wyDqOhccqRR5Ieshfvne8TeCwU6uN9T3400+ZqjY8/SCCCuBSQF+fHntLs1t3QFI2QaebpOzVI8M
JripCAcZT4uI0Zu7RqLuOGdFSz/MGOuxgKYbMRkmXC3g1gNswb7Kp94j+E5GSU9vCh9zIG8VDXzk
kN4DnormIbzPMhzbO88I9ZXKuRjnREwkANYgypcx6OwHKXtBkoyLJGhEgexQkzAeOq2wEvIrlXYN
6wWFIf7SKv0PaUoT9IKd6OLknkf00WT33wCC6IfGq11/l2JFTPdlGoj2kFRreyiD+k7Qg8FZbTnx
3cE9FswBn4lMIayrXaxbvFdJpMnpDG2kw5uwtshLCljVwX1GNMoqs+7ikj3HTqc42xHPzrX6VMSb
ZJj9pco35ZzscZ7kTDhGHzQ9K9O+iJe5YEITJKwlbj3ZBkOUWYJJA6PnS2dM723RXkOIL/cOV5Gt
WkFEVQAnmE7jxeCfa14V0eTNRatA7McGMY1gPcjD+iB2gItRQ6ubYn9xSi+egdp0FxD3cbUQEGPM
UTK4U/45sqQLN6b2r42mMVB9T6PL5kLrqUZDOEpcIq7zDX65zKhn/U9EusdiVO0lB5TlY2dUfKYS
W0q4adMuUyCZTPfFmdGg8XvWO65z82NcatsDNTn2aA2HxZ6/OAvotfrVh+oSDP1yHkqCrdyl1Qya
Nh3FVG2NFVTNKeMmz3km1Bpz58v+YywRZ0cJBpGOsjcBBRMaK9B+5rtQRbgxkvBgQOrOt31voMo7
u4RSXNiXA7qvO76885betLmC9Kb3bZrlezSW69tCuc/i2cM36I+s9UywG4AGwo22NYJplsZHyXgu
jcZpfWL7d2M0sLgzu1V7wQ55t+jyOwXzctFw6O9Y6/gXwC1sdMvSOTldZnxC9Hc5OFNSrZTrIeW2
HL10u95aHXTBnXIRB+vvRVqEsYVC/ls31C/KGN0dm77lVBKyuOuQYl9YmKSWteH3Llx2bLb7RWWZ
XaEtQgg61d2WR8N5mcwe0+CSrScvk+hGf2pnRzptplrOWFxiCVoBQWh1KGvzOxAGec95m1yGBDkR
DTDTEaZszTc90MA9eYse8OAG703rrd9Q5Dc7g3r7m+OBX4rzJMkv87Iuj4hVCjLGnPqUz9UNKLgf
c1cxboHaEZw8FMiXRLuup2nWw448UXFPxKlmz92A6i7q4JgVYwp0uU2e7LnEo8ExSDiAdFC4LGq6
ybhi+m07WUx5a+G+o6wOmTLDmsVsPt2OpG3cLU63d4Kk2vlWB16qzOpDwUTjsqVci1pExZE9ebyJ
xBcofhLfu5zH4SLLSv/an9RjnVSGG9tdqJyts7o/6AXuiYZwjnlrjvuetEdEvgxrRt4LYi+bVry3
lt5YzH6MSnuopJdd1dXmg+jPJpX8jrTXixTUsO+rebey47oQmb3u8rZtNtIeDnmvWbAx+ENIPQ8b
wOe7QbBN1Hxsu95Z7lGCsdMqPNA2HdlWpn90rFVtef+d55Bwml0+AeleWH/vZeanV3MSmDtufU4L
WSZk9VakYjhG+uFYWp+I8BZ7d2E1L0e/ubJK6+A3FUr8EMNZ6S6fkL2mu2Ba0XHIx14tDhGv4sZt
08PSNtOjJr+K6LKfmvJUrvvE1j+asbkrWvaNiiCEwf6m+p7oAnlSTRsVUuNMm4N4XuVL2k3xqM0b
EMwnMNlc0h47PpgyVznTyQh+8730u8swBz0SrPnW7FOLKKjmWUzuQaKXcxUUHBam+cnziwtkgstx
/ql6z1S97EWzPuVZa0VMh6ud65u3eDT4XeZd2Njk6hFIT0fUk+2r2NKDFY9d8OA4phcsAZknC84l
x7yXRRI+FmHnblbSz15Lo0ufA9hm9JMOKYcYPVImMvUIeSBuZx9Vf9hmgzyu2Wh0JbsRTCK98sp3
Ya83BBi0hNhW7BO8ninPqPrNoFe+hnXey0/MeuURE0tjDldWYWu2Lbplz2+X5UYyktlloWVxWBfm
hVyT6iWYgoWhCoIIYKdExJFSW2Xenm9Qu7OWyj6C33K40nV1o0heVVQZrT4JBoRvfS3wa/VLWMa4
Wfyd04TGHTzIitgIa1qtCJRm5e2Rt83v48K+xGC4ZFBIrrklug1zLQYWK6QAkhXE6L+MqdcheRhG
hCbZqNJbUwzDzaqEdxjOGRu6h/lFth5wFma9uKSJ9xjz4xSyzYgcIu2OCpj5bZgvzjXRkOgyCrtA
Skxe8ZgyXJs1H7qorJDsQI+mPykZOYPjv2nTwbwS0iG7tYKVPzmjfsY7UN5NS3HXt1gzi9Rc8WTy
7K5U+/tRtMuFO7r91eLqe3rftw4T7B3YbC65prihBJwvHd2BDLDTwoXpNNQ7FicPqcp5oAk63wR5
/2x6cx/ja74U5ir3syPhxzSOGdeTn95QtZiR7dfXkzKnm5QvNHh382BmNu9+sn5PPeO99C15kv6Y
EsmZHWDtHOH0Te8s1DGo0YVuJ3MdjnPTLXFCjp3JyGCqH/lYxzd0sKB/0vATCm63G7u2ODTKfWkN
1V+fsarHiYaWIX79wE6GK2zxF7ktWgK8nZ/JPEY7lBlhIFm15VsrL7Gt4escXVQS5Tzat31Xrg+T
uxYnW9rMqkRwVVqLu3e9OT2ONneJmy3LYzXL+sVKWgJKPB9XZ2618dhm4W7OFxfmOuBxNxy+Jm3f
Zc3cvlaQEjZ+ZX6zByvYeJNZ3SHzbrcWprNP1NfhZROs5qsLPEGS0RfPXte8gitgslKnwf061w9m
VlevhDt8GbN5LAM2YWGfL2+mGncYcrMDec7OB6Sj5uQarb4ftNUzuUzSj3bw/Q9i9zShK47zFBa9
Qg2WANhv08R9qCe+YqnXDA/aXMsLY54RkDhjqH+4i7HsXKMa94Vlqr0x+NxpQhnMtjr/20JG3U3Z
MelNPROTa5N15PM55ePi8mMHhKg8mON0LNmF7k1QFJ+lSU446VQGC5y5/qaKTm6bJbC2QB3ym7Fl
Nsumqropg8V8y6pK7EyvZCcU1C+jPQOOsEcg/kGzbybJIgDbzhYLaX/U0L82LTStDU6kZIMCYj2V
pt/scQNl+27MEDMhIyMNsAx74i8Ta9y3SD3uQj3EQR/oDftIomS8xlxvC7ZtrF40YDhG309rIQlc
TWFP8EW9l22hTguyBgQ0yZ1cTJYiknTZOccIPOEYuZgp5GPMudsxM7ojlIRtDs72NetN644Enkcb
Wt/FbKdXKTK/qPAIroJNCxWKXO4b5vEu89YW6Zedhu/Auvi+BfoNhp28razUuyCKVDxYuIMvHa6O
TeEwDfYyAgKbZIERGZ4ghk+HvJH2fU6JtEsNM0SEMpexVyNTmcu+llHqhlm81MnyiCiP9VWh2ZVG
ul6cneXQ8C1cNORQAV2ktM1uG4yJ97TpdJcJw6prr+g+c+h4G53bSEpc0rYvusYIL2scO6esUyqi
hYH6v6K8mRaj5QSBQZdhBb4w3Cm71FZ3P4KR3wyTdUbzuowBDKCNRVemV0GOTiSlyeJ+BFKYOJj8
CAULD92ieDemHmKcGNSOKCv3nuwLG0Yfzg1HtJ+spPiGdhaZ96ENY87E15Lw9TxOE3eqaDtzZ/fq
OSc1LMKhQR86TC29d9scFjwDXETZHG7c2fmO3fk1N6V4WmWP2RhZAPLIZf7g83JPxvCzUc5eFU3/
K4/zMWmwe/hriaW5cjBwjCPhJiEW1COawZLwRka8cR4u6Uw7mGCT6UMz29gmyjxXYu8JCSU7gb50
z0JmZDNefpmOQbBPXJyiwrwXAtBlbhrZNfE7T002xpbZhMc2DK7sZdSbuQuWDQljvFN1eBcmbrix
9Jhs1y57Z05ScevjFPMIorjA+3jQdb5GebcezbT8RroSep9uUOpmNMNno8zEZrWkjyWlLi+SMGmR
V61BOZWfUtTpQbqDvsKC6h2Yb+tv+LXwmZUssudq3UMAvWjx8D4QHZJ9jOfbebDnrTba4kGly2Xp
+e1lYhnFLnX86rHzi0cGR+pZ6XC60dwD8aJH7EmZ+x60xnVj1Z+1kvX7NKv+slwKwpRs3HSHJm29
s0PBjQyjULEt1uDkt//H3pk0SWps2/qvPLtzjuH0PLM7CSKILvu+coJlZmXSg9M68OvfR+nYuaoy
WelpfgeSBrIqIghw9733Wt+SOw3q3jPztXQPvdx5y4Rjv0zK0vea0VwUYzKhVfMJRDYWE+tbZLYH
1Y/iQBH+iqFqAPfRvzjW9J1HJOK1MOtr2RnafoqUfpFW9QUS4niH9yoLbVwmX1ZkqQeHpg6TEDxB
w5oYgtmVTix8OgzG+XToNfNjJEx42nglSW8GpOdtJcbycWWZsG4n7U3Wyf5IyeZs2Xi1LT62VRkM
qc4SsXcq6KLsNEgDgW8XCMSIJ0brqmtbm+QV9jHweNIXzSMGecB+07JiC9Vya1hWcZK5QQWsfy2T
m4S+0OMQHQvuI5lp3b2cl+9ZZNC/nj1iHSq9vay0kr3Sg+Mx1UYFFcAGZmCa3b7WGeV78zidjcXX
93GzXOGduFCz+8zxiEO5VXZXspblkdG1dYE7uCadrkCuTJSJ+1rBDuNomHxNM3s5wr1mC6qmuuiz
Se7cyHcvar5c4EFXxWP2VCRk/QwtiZOyXIA1D77LpmuW+7yrpreiF9MV6sPiAJy2JB5wecEwv4Tm
PLgX6ZIRg1cb1qcWR1qgM1a+RaY28fZACBJxX17WSYc4hfL3VPWpcZ9Weh12BoF5o77WdeaipgDw
A8FgEhZ4k3oWdTVrvEudsbM897aRKtnWLQNsLBBEB0dLc2yQURxF7wsSWowvOlAeJUR23xn5simU
bSGlBJQJMni6HfNW4NaOvgxIRedqNJ1Dabj9wRCM4RpsyTtCx24cdAN0Wgw9UE5qswd25YnJdXTl
o+JVBNpkxNw4tDuOikbjluEVFZPqm4D3xw46EpxvNSevwx9UUNASPu3RokNc6XE6ipQfYfGc3e1I
zEzg2sUjG3QdaBpemypiym5FEqekw4AEhcMrO562M6TSzyQt1cfYUGZYZvb1XJVHmXjZWcST3Lc1
tv4ocjk7sj5Q2/detp0tZhJe7qWHbKKzZOme2JtNR5ydIckNwpC+K+3usY6np5ms54D2ovFKhvl7
UTvXBjB3Jk+2eoJD263PVnc0RIrzWDeup6XVt7ljfersshCTk3yHSAfEpub2dHzmKWgd1ZyMqE8v
IhM9qsRPiRwro/Maj3tw0upIMOMcjP1MB9FK3ibwKuaJmr2PziSTwQ8YCXmq9zlZ0eOF0TvTfZNU
th0SG8bQLIrpxG/KLNKrrTsaMSZKSDzzdQc35QKrP3fWiUx9DvKsIZR+w/KQPDUuYeeEcCcx0qEs
q16mLneooPXJxLfvlN6LWrq6CSRN3OdCKPmQjjxvm6aS2nREZs6708YScWfmT9SEuO51pBed2Y1s
loUWU1d6ah7xo0qWvE4vqFLUnN1LWMriU+tp190C11PaKWtrQ2PTM81y2XD53rjtR52CO2uYCW6F
Hw3y0lTIsk8Ns3DKRr8XyVnOtjnubNHmpEgycl9OpJ4b41bBmmxPFhp/fbMkTjldENc3mJtFi4gi
Y2D4hcYUsbga9abaTh0jK2Bfarih8+8f3C6dD04VP5TLkIXj7HBMKy+jwX0sBPpSiLZNEKuivati
+9RY4j0yKsLxCtHjhs4RFkzu97EXyxMPgsLvXWZ78kNnRBsIBZ9FN6OWz2h1IFmbwg7tjbUz8tLe
yMqTl35GEn0F1GKp1mO5RySTVozZ04SCqb81uqHieWjhsvgljWTy6MfqLqWBlO2wKxTlfdUqedZp
CAV5R9uya+PyGR1QrDalksOlkgtjCYa+BsEzQZfkY0A2u7Zj66yfpnF8LuryoSQf+a31cutuwEx9
J8VckY44X0wGR0SnYVDeWxlni96+J2mNsoBFMmFRYm7YDLK6KftEHkkCdGl30jJ/WrrIPRKCZIdN
lrYvBgLnLzOqmr1rpKjXTOlAd6ijlyLryV5dMzrNMRZHGgD2UQmMF347aIwXWTGAZ2A0EZfe1EqU
vJMS32EjMztcFmnPb6XD6P9QpmNh7DiKN/bBHNAH73no/ewpTTsfh0dfT90xTUrBpDaWTWueJ7QQ
6c6xBc58POikA9YGgx9KZAQaLvl4kEqrzQiA2E9ZEDbVNHZ1mNduicpsqIfqIYfDMdFTg02v2/MO
9MowMQpt1jy3Qww+qeNYFLtKXXgNmm+vw5Jg8NuE/eInQbpEy24ZlucpqW9oTZ/iWZ83BprAjTvX
7YGkCyzjeuYxay1RSEn8C4uaicPzEJNskhS9CyGZau9Ujh2aMW1sm9UOa0G+Kqe9S3/UsyvmHRuC
7QDOte114dqwOMap3BtAhUKwyc5BryftukUbBAOgnoIx8yAJsLoLO3DE2Bwx3XikT3alcUb+IF/x
zUKlGSMXhq6V7sRiqtek8ZLTRIsUB3NCV9ZmLnHRl0sdxoPvHTzYjKchMcshVLJvJb9P2i2bwWC3
J+Qu14hHlWaQt5ZZ7txEJ7aN0TjUkSi/Q7b4usSRuGcwcFEKcVRzIofQnhL1tbTttBctx3LS6sni
YFS+Gw2HXPUOB3xQpvhZ2D/lNeNsVWwWD+KCpFMVgiI26cejhqOHT8vneUHuD2Zbo407cbz95kCE
6mp6zEXbOxeSRLiApynbckpBYSGN+rIH6f8+Su+6VxRc2ZCSBitm/5jp0wSBOZEFlGXjNqnNK8eH
5dv28x4i2VWTd4dWOv5ZONHQsh9lzbXvjfGlxXQgUB3qgjb3AecUscTrBPZ/V/Wo9jS26AfNja6Y
drApUkzfNi5PpU4T8A7Cz6XTpCHm/xO++X2LqXRN26i+NUCSaT67b7akT21ZTJkSP4vvBLzyA12A
5LZws3rnj5axdyaD7m3Ch/bhUM+Gn7/LJTt2/vhWSdRXs0+H0nRw6dANiNBHllKfPlhvy+cRdBxv
Y7OGJs/XltbZ+Bp6rww0OgTYOnK6SCjF1WGQrX2PV9QSGyK8s6OhQPCb2aS285IbMIjnT0XIJpGt
jL947y7scp4ObqyW7eytZPLSv3KQRt7Ekt8Q1Q9nhcIe2uOYlN6xmZg1YY1ooXH1yyYa0a7Uvald
DQJDkhCyPE9ao3aJxfrMC+1p94VXN/fjmN/hAWuoYK0x9Jhtbsg2E+grjOUYFzYqZ7esj0AYnqsM
qYsOHx1WmCovS82gCIzI/TWs7j2Gs7gTQ3zlrje1Fa27o4DLtnppztuU05wstZcWi/qB8BOOb1n9
lJAsGeTAoKiS1Zsi0S/wNE7uOLWwzDksIefKrMrLuJfOFkPbR+XaDGnQ3T9UHnuBmY+Xjp1Qa4ly
OZpxRAaPoh3tZD9aZVeVntM7ruYdenLt1YVGsZEsWqdpBBcuhqWsCDdOkocRsXd3hhBCIOTccUxC
YNpFzrmk2x+9tu0Y2bu+mKbh3EQFDIxRWOy7ZrfC0uJpr01EHSpJ6eFLTrvo6JyTE5VG+sjgI8mC
3KcQPuREQPZbKsKkeQef6ZwBIkA0bzC0yj/woP+r1ECp8VtXxmtavr+9q8+fHKzrH/mPVmON/7Fg
L4BWRkCDiuPfDlYboypRe9CQheNaTJP+R6sh7H85IMJXwi/AVRf//P9oNdB4QDyABr1CHq1V/vFP
tBqeyV/1J7PEapVA8oH5gpUd97a3Omn/LNWAx8QLOCrg5rVjD4e5HqK+uid/mLXwElxrpu2TFsva
ZRZ1TtgIswZ7JNqHqar9DSmtAOkg1YQMK+ugxNlUH/0JUUQqSbGqegl0KdXF3ex6zwzRz25nTPtO
pmrfeFg23YjGkec1GQe1djlXSTweOD5t2MfsD8p05pqye3Br5YXDMD3p5EAHLdmb2q2XxTVwK3hB
40Zac/Vh6kNxnPG6oLUjdNhKcORmfPwDL8h4Ly0vHhCW1t7ZqDVnT+SsQC1I1C4HzHrjYAzcFLqg
0LPkiyX698FOzqZT0v/UidwavJY6No84iSCC9axoPHPRmyETBIFUt27rXTUmbEIzTYazO8ccaCDy
cvpaMLWmXyb5bRDuYjbfDQwt8hjQbx9pP3b9qdVz5yJlxXxrRhSzTIwI7Nat+6pBoUtjX+2hRiEb
Zt/bVWVVhAmxOEj5BUx5e3AZo85V2CrG8SSc0C810jSclvGjxBN2K41ZXjczbnlEpizlrBNbb9W4
6ABcNnkXPQ5sdygKZSYZ69l4jIk7D4qku1n8XpI5ak5HjMTdNVpxFITdWJ81zXaCYZ1WCLOPj9mq
HGuINn8AMVfVGzlW/UcLlAX/YydeFsj5Z/JqzVe6YNqeuUV5SLh/x9V8xw+YorclQ4D4aNlXcttb
LFDYAI0tZImLgYbdhiV7AUcWtez4yWrqUWo+ILyRBLyT1tWy2FHN2wTYPKi0bAOvr2naZi5BP16i
HVzZptsJdwpnH5mfvdVLofe2tY+LgXvoGKSS2F3hftTeVL945D4ccg8N9yIn42ihQXrIRncKOV2h
KHSQWOPmqE+k87RnNJfiyNbPMYxvfeWlHJ3TzAIZxbnLL1eYjxYOibAuFB2cs5Nhh9uWcafIJZ9t
sY/aon6blRr3M/FYnOsXTsXGwsptNp6O/C9ju1X+anv0o/iCYcRyNJJG8Vx7QNm6GYNLgjg/QmoM
V2M0P5JRe+dYtHermQo065T25Bei2taI9ZBG1/5bXXXNo2Yl1j0PzsKT4ubbjszcW0vUdoh5GPWj
23cfqH+1k45j567NFy2w2/S5Ki13b1c2OCIdt61OK5O0ijG5UDh2Ak7bJsX4InYA7dvQjnVtN9Gy
6Te63iXlJjcT96tB5LP3/co6u9l8G5cccwxU47eVPe3H9WA8JP6+LetDp9nl1dQ6J9mX7QWWt0Ov
mureXQzJcCK5Amtyn/nVGzUEYoSGxp6DY7pFiMANG5lV+NrlUsfQe6z3heTkDXzMdp80+O4D38zv
8WXhRTVTcYX6/sUlXevJ90UWmtjRD7hSDqNbvuWMtkKjqsXVVBRmkGnLh9lq47sai+t1VFrX9R6Z
TLnFW7fFzXWdLMtj6XfI2PPbcpjflBG/zKP7GNEP7ui2hV5PD9Ot213ndDsS9xgztV847+Jzrdsv
2E0+XCNiIE6q+w4dAFVvc+0xdHtNbRcP1FK4DPam5DNy5J2fuFccmhG3TNozIR4hND7Y2ljSOyc9
oyc5khL9oo0K1ZalgW1MG0aXDKOoZqRJ+nEtkxumzidTulpYVfoJD42E8ykuSIfdgz2CCGbKUEvj
1eNhsly4Ludyad07vdHti2xmaXTFkj5MjW1/SaspQs2N700rYjrizGev4P4lwPoou/2ruLfgHlSA
oNwFGRX2MHtnicmhI+FPVGbeziu/W4QbhmaTtgFrxqU3E6sFHak4zU5tnErLuPJjZkFSQzc2grM8
tIV9AaBy2fRL8UGL5DNdtL0NRAZZTEKh35xSui6IXDUSvOzkI+6zEyFeDyTWHxyd4jSxpl3qRZdm
TcszUewpfet+RhFNGvCxt+DbHsrCP0+rrZ6uD64SjfdpSLNrSH3dYUqQG7gc4pVh7tAq3xTC8b9A
pFNO5b0TJr0PZbPVrrKU3TNz8hhDjaiwd5Urt6xGSEziUrz0NMcs/GXkc4MvBYqwNRb3zKgefm+y
POqlKzdtRq+YaExwwFXf3SdNOzDrXV6HToy7KPOKT8Jxijtf40czW/5sYNTVRHHZ93uB9vLDa/1p
Q1CWtaF+a78v0Mu2WPf6vW9ozZ4MMs8FfaqS7KzcpvdvB9fhAV+WHruN1fsqNFw6kvUM9YrDfkpn
umFO8D6gyryXDf/etjrplYGXDCO1B4HuYeM6t0MCgE8bfCq+FUc40DKAYqZXZKNjq/Yxi+/KMQtS
CLOoZEh0tpZI2+Y+jkDHppPMj21fZWu8GFKtvVY1S8BcnijFmQM/HK/prdEJh8cwYuooJzC4kODU
EOXmoC+bTl3vu9p2TLtxeigdtsET2L282Rml05On50yMK26mLEV8gIuINpoMYIqVYVaZuCui9EAi
4oZ8tzd7SHbo1iHa1Vt2lsCV+Te9QXGZjHocMG15nrKhP3JjbnT4j26DML6GbpHgxlJpvsNodRVZ
+dYv6PgnoEBFICeUkVYqznoxv8txvnBouhE3pd/KjBFAIp0bIVICt3R21j6KFcqMhu8IxqyO8vLL
02cRuHVKSLyoJszgmo53cfFxVc1q2pL19ZY5qAGGCNaBxTiFwxAR9S0UtMp4aGGAcpdMjVWlLkJb
ae9zPWXXTt21e5xyLzUCmc3Q+XGA7wgiiamAcdfOY9rMl0hs+oPfmPRxXID9hUbPOdJLucMnzjwZ
Ee5G5fOyjex5PNIQNmkZ6SNESTuat7kVq8ucTPaz8FR+YE6b75Fe8H+76pvprRZzVzkadvs6hUio
+uiiRtt0ZbVk2gDQy54Ug4DzOPr9/UjykZs0TQj8S7uYx/4L5VXYNHwUnUcS18145BjmvGadcHc+
tvtus7SKKUfi4/us9x0TF9F7aNun53yOmrBQebxrYwwj6dyfsfu+2Aw8dno8Zw9lyQvf1nrEI1AD
/XcYLymgw+9DE6UnuLvQTxyXHglsufGtQabRI7jmcEOpysYm19KQwRqStTE1JOZgim1Afgs8g7Fe
FcLEa2juDgMCymFDTTky4uqHplg0nKZBrP5QG1uWXNpz3a8qZHMWE5LkdG4Kms90LxArw0GYvFBN
SGlCIx5e4jmdhx38aFTOZeJp5aX3Q/08ot6Oj+4qitZ/6KMZaHZtSDZ2Wtxo8WyK147W9rEhYAVF
TJuiIHyCfZDpeEwQuF4JqeuIsfHXuZ+yihUibYQUWDX8gnTVPf0X9b3uY3fUtjhkMp/RCHjPZ30V
fk8iNlEoT2mrQTdJxmwlhxtFejKZp/nb9kedSlXMkVBby9fqRyUre0Ad20kj2/ew/Kh2mUYv6aNc
i2DpDFOQa6xntLibJD1Ea9G86J11atdCevhRU3c/6uvqR63trGV3ivaHErz4UY+rH7V5u5bpgJ0J
PmRwtOsYbAzneUZdcBrSQiBDMr32YEDsZEJS+iXfGFk6235daclm4RJvnjvnDT1ogJrYuxsnx1C0
yIz23lhGxpXtzCOViaG149GkPfOArtF+97My1tn9BCEbcnEyUt/QECXgc+eOcJnBWlYTPak5xk02
ZnGC0ylbxUDT2jfsk6p7rWYNcnPteOhhmLgJJvxDKo0XFXcaUzBgOaxHFWqOrYmimWa66jK6hDEs
c+0ux+asArR7XndXpQidnoXbsWCb7pzqoV4wG9vzjumYTJxBQcwEldsXG9T2OYmABtqGbTW2jbav
6rqqOAL0sXPpEr1mniZB4BspnmlfbA0N3fSmYOVov+MQVuw+CTgkNqbJvsjNaGHfi/z4iQQA8dZ7
LL8QX6P20UuLudyyNZTqELXRnd4LrELL7KbTJSqe7pBO9SK+eyYZaHsGAjqelF4ISpZNMw/zeSFo
+Urr2QT3vGKOOtUMLJkmeFq2x+HtjU9at/KDswx48I3eKLTHVTlTHpsZdMeil3Q6abitIzlh75i6
v9Sl59ylel4eUWnaQb/uOS1RalSzRCK045Qjxsj8XZbRWuvMtbwzjOHoLaZ+4zZ6foOYmgmB8vld
WxmhSsNz33zzVSQwkFnWtyhJHqmbeD7FoCOdSKoIKxsvXzAIH5ASdJ1rkY7DCr7UMKdXbT9uPRqe
CJTnSX+DFW/NW93TmVhJt0dawVn8mYqvB4nUTG53ksxo9W2yzLSbpsoh3K5rQlQKvRE4jYhqYjHb
3j/hB6+wRTpj/oA66q3PDecSBkIbNhFxhYNnXS3GOOwKfoAqHi4ZaSo8XtltF1sAluC6nEp3mBAf
KfziJKR+zU3WYc6qcz+c6UwHynTErmmgS424AGHFmN7wplnWEPwvba2fj9//+7/g8P3OV3R+W97Q
3fdv1Z/7VT/+0B/9Ks/9l/kjkUJfLUKut6a9/NGvspx/YR8yBJAQtBSCrtF/+lW2Tb6ZQfNIR+Zs
W0SP/KddRfQZbiAHPCe7NjQOy/on3aqfAYCuAMAJ/Y9uKM0q0wIM93OvqkqsEm78uISwXRNn401R
/imkDQABSL9x7m1URVaqAHH/6SbdMBGM6+r/VEN5g1qy7/77v2jF/alH9u/rrh/edTAzsdX8fN00
UU2kIn0JO0KYN8zOIwTKOCgMVTh/k7P0M1Luj0uRwWYYloe/Sxe/IOVKurfL0OtzyBjYPREg9eT3
8DSMZeVVGH8XfvJz8+/fVxNrr9EzQSqu8XN/bv6pBiNZ1k/kMbijh61GxNtRxzXR+H0aSphmARgV
EZROff/7O/oXXxMmG4Yz3fQNH0TozxdOmUPUGdt2WHvU4Ug09K/BKSlSMxoImFbqwz+/3trfJHbF
9Axcbj9fry0oJyOm+GGZAIHZxJlGiy5ul/HWYdH3Q4tU4fJvnpoVM/PHs7S+ievN9XleLbq0OncX
DufP18RK7mSeIsAM6U+2z4CIo88W3v733+zXqzi6bmP2M3SLF1dg6P75KlprTY7FPCi0vcIhPqZP
DrgBnD9WzI/p/8af9f/HG8BVAG/CEBaYqXUAqT9fJbE6rYI8MYVjBJUuMIspfc6kRPYBJEI//v4r
/fq6rRcDbUaT2xI+YXC/PJV9IqQZOfEU6jCr9k4yPcZUw+jljW+/v9Bf3Ds68BYaVKyKcKl+eQol
8d5VCk02pBt0jcAQ/U/i/12G3l9exLLXdcvmJVvpln9+x3iiiaLr+imMTOvDtPLpHC+YQn7/Tf7q
lln4QW0snKxP5i8XMZOI8E+PbyI8B7XrstyllKkXRZw64e+vtD61f3qqmWAQQMgjwHPg8m/rlzXY
MWblaUSLnuEkbPS/eWV++ctNiMTsLJA+Bdptfvtf/nKVjORVo58kfXrpELGnetTegZcT/W2Nnik9
cCSRLtlDEeLJUdajfKoLLZrufv8d18v86TuuHwPOs2k5/MMbpf/6Tmkc0xa6t2FPysvy4hGn4VGx
g0QK0in35MElKvh1GmXi/LNH/8eVWfYN0+dGEID2y6Nvw7or2mUowij1ij1xuXY4Q0AIWh6uh3/+
JVk22OVdD++vtf4Wf/LoWsnIpNPXKZUTzX3U4q79YE0bjiOo9D3+9OEub7zhb+LW/urOrq+0wzps
GuxwP18U15qeuiSvhzQsq2o3wOp5Hv1cHisHaMB2io2BVJKxNj//4Zdl/XWgweokMQryOn/5RWnk
1lWuyzKM/bhHrkqg9JBU1beuUM1eQcO/qciCf/79RX95803bIJHR0G2CGU3Cvn6FSlvKsNzKp5XU
zMK7Vb2niq2pUgyuv7/OLy//H9fhlEVOMm8+R62fbyoIel91He1lnfzWSzsfrRtpMP9I4rn+m7f/
19/Px9QNDVl4FveSJ3Td1396aApnyuNBHJM+6F/Tvwk0NEzjZ+c4yz7nR1YWYfF7WWDsflmSkRKJ
lLhbaz/SK3R3BJBWpzHJSRxVhVbgXspHiS6hLf1m69Zg7LdF5amVSDOR1KMQzVMqdxpHQsLxtEdX
zmChpyz2XyyGPjCtkg62EO5VeIyjZ8fxtrTbmKWmbtxvtVUMpyJH04umcZo+Udt0YjsAvHoim6t3
AzJyykOmKvC8Xd6aJyY20BxWdZd3G9NiDaSVmt6+pLJ8dmOXFAUK7+SObAXnhcgg7RuwC+sK2Kn9
4c62+10f9eq2wLVEsH3Xu9/S3I6pMnVseDBGFpQQQMd82E0d85hANnySLTEQkJ4SXDDbKAY0sStd
4aBU1KKrAc5MxzjH60kxrPLqtnUWswzGarTwWiD4gtrQ2fbOFH1KX4NAwungpDITGy333Ydi7AZj
N6EfcgKbeCG6qy7y+EPFC0qX29fmdzOZjZekMAuou7iBCxQiWDYDIsKbU8bSPu8i0SPrcQYCJsjR
iOkTuAp5fZySy7TDMVAgpHFkTxyKMAEKN4q2S2avoQS9g6aywYHXB23TwQuLtbEYDjk94HjDOadu
twwzuocoL3hdU0I5t/6c0PsHn0UWl52Tb3+AzwnBpfN7fw+5FWkz3Zzi6MZaYpCQ1yNFV4Unv0el
vVzb6aIbCIlbsz9CNyouZapF5g2pDOoGObwaAxXndX8xIBQkv2XCaoTBoa2qg+UN4vuS0ijdmVVV
fEN5aL4iVVU9Ck1PER3PMwiVZ6ySNRdLawlsimJRBhGTpPKSGBsSaHrgrmDc6FXUoZP05t2YE7cU
Wsh9vvwxk2iKI9KSgoTz47fIXR3ILkr47KZF9XRuLHoxe9NwOesZ9lR+W4EH5r4WadaFZa1pGFxj
q1EYJJHGbWjr8Qkn9J27sVtM7dBzLB+2QwePCdlYo21MoKj2rs6dAslp3Wj6TkttAyl12QwfphYJ
tMnNPFbBZI7GWcKGcUMcoNCWqmHQb/k4GVAGvWP4HkWDqaGuaoQbuA4S8g2kLxlT+Ev8/xN61Oul
EjmKR8ecX8nnkhYB8O7U7ayIAu0ij+Ze7jU0BfZOmxiN6sbMgLsUdlfv4kyWZWiS8BYdQZD1/cbA
FhrfakNNqM3sW8aJO0EWUc4p9UxCn19DRhyQYnoJymcRwUkONEhg1SkSM4/cAjQey2Od9Wg0TV+x
pDCrnPdRQ0jXBoFdwVh9WEViCal6IFNAOEbUEJZplzurc2NkzJaMJW3GPn5Hu6Ps7YodtsLUptXD
kMRUyb6cnL568K2aIOpR5r2Hy3aM8Fv3HoLupG1LJq/0TF8U+rElgLE2PItmae1HZUsXXWWMFg6j
4Pxd8+EIYwXQe+vYkWVFP5HRNU1tM+1OUwPDPsgIY/wWlVPUH2MgmIAAXadFdwoYeDvSvfqeRnaF
280mRhA9Ze5gqLJmjZkG+XHLxgV/oEKPJI1ni5P/BVSEdt7ZJE55O+lXoHs49EOCw9ZW48R2mmLf
zrOW7OyxBubAX4rcEQPA8KWY6opAEC13FRl2KUNG7cunbMB94eEZ7CcpSsHEqK54BGRnav3Wdfvk
bfST+m50U9LyRBGBRypqIM/n3KnqalOXNKxh8DqtwpddT9NeOsloH2PinUZ442lJrbwsrFEOWjG8
otKV5akr5uYAjVlEOOwJEoULYegFwTlOdWS4vD5qXdmENQ1WOrr5MBpbI0OJEIiproYtoJHI2OG+
jG4cqys+xnxKLvuZmeAWPuSoBc2CwBPAkIVQLst7+3PQHc29iG0sxFjKUPnttIaE5U1B62Dc8VvQ
8UrhtiUBPAjToQU4OPCwUjIqN4J9wDkgw87tPfRooW/KWiFUqVjiNXy7rEdlb/AodhrTFETpG8Od
bODeRVW9IPojZjMrec7tgSZfCsb4Uhv79L20zO/UClh43Ei/LhXy2yrFFGUuBS1momusnRM3d2bN
8rOtCVkcthxd5LcfTRZmy5GGq4GiljubkynVcVTgM804vYsZ4freL7sBcXk5niIzExcDxzEWhno3
2P7b6qbu7HJVsZTfK9JzqIZXeLTWf7eHDhOmkX8ZnhsmunEwU+++aAb0v7MOxTHeJnr+0gNVtqRx
Z8c4OBm84crzsuzSXLkSyWI/Wl4BgsKYQepr0O6Tdj7POStdnfJqzexyOB8QwLeqP1k9qlsnd/e+
Y9RBMaIxaEe3fTL7PtmiVryx3QkMSEZCVd61hGKOKbNWG7lQu+qRtbgiKAwMOmO0ONTkMh9FWybX
SemOuGQkLvUuYeELaKxX7Va3eecrlI+fuNXkdweMF1M4OFIPrT42NEXJMOtKqrtgrVL2nSM0MPAo
oDpoB+AfdJ41/MSNcb+gwLyzSpNzbOrPD6loQUIskoYXmvx6z9hV3wu/yq6tJl6erE68+jnSYbOO
xuuJNwhb2SLSl1jG9NrhvRfXDboF/EytKtNA9b31vXFKGiRg4yL9ofW7BKaXBa3jUY3zW2Sbx2i2
75wBuWc+9o+LhjcySYz73kN7kHcT8kyZYyNaKbZHZzTdO0KXzK9hxIQTmzg40YJw/Ej17QLef1Pl
aQ2ShRmngFqhE/fGUTbDFtpFMyGLE8KeZWz1nZ2bVRRU/EfbmpEyXk2mUhf4GTJrA3W3PDQIy+JN
rbobUFUG7I++uSLqyHzPIm1RTz0tfHOX4i+JGcPWZH5KvZk/F6ObTvO0fNa2O5BfpvWXqOz97cjc
E62Enn4vGNN+dqMHFq3OOVgMCRJ+4Vi3k0c7ZH1FeNwynUECeZqMnFG6G98AJgxHX1n6F17P1wmG
OJwVs7qf+/nA8ajYCU1oX2DWBoxQyOHnXLwkXtM+Wzaqn3roT6LRcRPkgPxYpkhcu1I5arYG2q07
d81tgx182XiDVXFC8RGkmd4XxF38RDOa92jKjF3eM9XsXPrrctAQFgzKmPH2W3KbQyjbEa2h9qDC
sgDR2/yZWbZ348lF2wicS1yY4CsnVQcM99feD9Armln31Ng1iTVx5DifXTJXbKOkYOFe04rhjXzb
AslSW6sdp1KdxO4S6KozYu5WeoGJ0wxVZDPcN1Jjl6kS1F/U2ukW61UO6VeYxOnakzxFS8krK+QU
NoNJO3Jw/G0+kBoayE433i0EYoGfTE/R4OT3sv5/7J3HkuNMmmVfpa33mIFwh1j0hqCKIEPr2MAy
Q0A4hEM5xNP3YXW1WbVZ72Y7VqvfsjKDQRLun7j33N5QQulouW7tSaAcs9PdzFb7w8Pl+jxEoXMm
I4NiVc3+PRxI77kOkvzRLlzTc1OEF1PK4Bh1qW7v8rXHKdkMfKkq1tJnwZ0GygeOgO7d7NB5YtqS
I4BDf/E4UiS4isNSOPJoWclJAUnZhcagpuPyQlhVik1e9j31yqBQOeAadzq4JCB4x/raTjFgUgR2
sYQbCmBJEuGaVL51orgmQQeqirwvRGVehe5noiMxPbRx4pfZIWGH/5GvLJ9x6C16V5G4M+3ZB6Z3
THPXKDYenMqLRbGTIHMWTo0hBPjBpwSrzkG4QBGoeY5AdwJbjJxNR5IhhfLKei6WvoVPIqjIDGId
mroPhaQgPxb5KL8qpzEoi6oE273nc53ekJA3sLYySBfPHnuwdVvMY0PFQiAEniEO6V1IcABxFYor
L28s51lkVk00AYXtpg0ylANK5GwcQ8deq/2at4J/r5LoFjnY2ibjdxgLvxjuRk79brdUmNRAKbTj
VYsdjq9C2GXP/tA2CPRtoe/C3vrRGtflsrTOzusjO+5Hae09D39BHKbDS0SN80N4xoiTpnSDx5Sq
btfkvX03ieJj9ByxRbF9l1sjDKCcyCn8rsEUE5XRBfGU+zSbXajnA+dQMbIozFA6pCMF12YBPPax
qhH+lt179WFGvrknwZYow6XrMLeEmnu8pX+FqYEkpb4ctIhVSYtxAmwnzk29Fm+plQr0hQlZy16x
8yl+rstMBzcBeaJnQzThk08wYn1gBTySrFBlR/CsHkPmrm43ua+Jqixx4dzrcoFWNAqEJ7JziRHr
Qn/na78V+84m8iCJfP5c9P6tnKEZWLI7GovSbi0uEAmSL1PM8QWinQvvh/FMe4SdSHiVPZXFHQDf
t073zYG9sPPVOtXyKiE+0ZW4dEfSYlcKVWw5eZxPxN+JUO95B17ZNdgtnEaHpG14o1OzXyNVgX0D
KIdRqAR1veNZqK8oDYOD17VQXBvZpAdSps9dEX65axpd0brciBoXEgZ3iBmbGg/JMcitNzJBh5fc
scwt2B37PoPCtusbBS8DtK4/t9Wdhk1817XN/M0365VJW8eZ6WRouzQYVzNF/nXVerBAMvPIduQq
mHIrj5cm5b0lUxx2EWKMGG/wRwanjnvTxhJz8b/iYHDWBwzz9O/gT+xTkYbRkZwqPxYcinGNbOuN
4iF/HsoRVwBb+GmGwzykelcgTZgOUT+nz8Dao/HyYKe3hKijFrtU9p/cjGhRUFNvQ85SKinUKH1g
9KZ0AHDYdXIVdn77PmF5z1j5D/WLVTY2b6vLBheFb/KUohE99yFmHTsKqsDfETM/nzN8LTvWudaL
Uy9ksyk7CfPYVMgVp9F+F/z3E8ZM4NHkI/9h4/3ChEnsU5Wg30uaYiM9abZ53V2I6dSR+zAoz7nB
zttU5qJjbIK53dg03Bu2O/azNbTTT25yNFWVfuvlCHQqtBJCzW3ET/z8AA4+DnDxo6OOg93L1NLf
dNWs5xeEXeV3JnWyZw5cf6RBJ96GNAJe6Q1ejjArC/8G84J/p4M3A7BlsNGeUgov+xQLIp9wXdl3
iceZvA3z5scv0nyjndS68RG+Vde+Sa2Htrz0DsYdl49QuoShphQRt5AJE3NgrlZXu2pa5EueWT1t
BdXdJ84NsS2qpfxhZ65u2iRcXidp7CfPQYsK272edo0cohJnYl6mMDYbc7AtIrt50OrwDrUaSmxC
B05Jhuxln2UrQqoAAHi9GUO8gLpYMYnDN0cqt2Yg3C3eDhfk0LB0G2vu3WhXZXz6+K+A9BXe4M57
MHWAIpQxqE2X0R9exzCl1J8b7V/3ePnfRKaCnHjb1jec2OGIIHUkS3MjyT+vt2YN2ptgJkFuzxek
BIxbVtWN6ysbN4t7ievtmjH/g1+e4EBC7Jr7ZAn9ma2Q69gUT4RSY+NFK7NFBm5/5T2H+jaatU+o
6MQYZQMjpHouIhs5K/ohd9ySp4vlyIceke44PVJCBi4ClGkuyi52yT5GNKqNW4HHCJxfLFnAKRDP
A9iRfdCi7ZgvDttQlXDUMQ4WhBhTDthbtATNgZGC0lwFhW/vyiDQvwl74mmLXanUccq86QZtWXgu
loU2uCgCTvUQeMV95K2YkkDEOvcWvkQir6IxM5sJWhPg6QFW/RlP7twdweSxE2PWS1eIbAHdXmLE
M4Q5WhQ8pauHCqTg3AMzsr4zsDHDtp/64QwwaUSbncgZ/67KJO8r1rm7lgt8PeAQ4AOGeZ9RuXdY
4otiWgmFXccavjV2YbaJYknGWPQkjm14tDxOFbGk9dVUQfjYrdDJRqpHR54bslgj5lDB+JByVVkM
YmYaPFzflOp1AD+SGrQMrBMKsqDYBd2gkZtmTfdc4lmcN/5sMakK5jL6axxGt6iQEEZuGP0ZJtpe
iWM9anx9Zxc2l2ajC04kHyZwtYH/hqBRSVj+lFim+sy9seUAnck0jmczyl9Pp/K9jURaok6JCmvn
lNIEG99qRhl7+KlvRNSBthK9194Fa7BWMbkR6V/+Rf+3yS72jAQI04d0h/C392Yo9HZVz3vPqloR
F3jflsMSKUINuqX3gXqxdXSB5rut3pETzMw2tRm+oV9XUb6PxsB7X3JEeLFGfyiPflt31IhIqooL
05u5g7LH5SwHsrQuQzCmGwmxYnCz2Ubdpcsyh7EVRjMJ75FlhVuMrj3zallBAoPz7vHYA/CjVeuJ
zsXi1qaSiV8pHjLl596V7xDHCwcwqw/Ei9lFvM4t0BUHRGFwH8jC62KL4VZJOHzDToqgcp4ERnE+
nAXPXz6DIJcv/M7RUx5iQNm0rpf68ZxHXXddj4ZfK+Q1cnEiXhWndqrUfFWqQbwTDUdXP9DGvpuB
KmO3Qn8mvXke/SeMb9hX2hRpBZkkzkBGUl0YaJ2RO77mNuq9rR8Ntfi7hAgosExG03JD1QvCrqhy
/TM7o5PHejWOu5nsKBTnAWceY0v6iZBEUEZfBJX1GcwhIkzc0+IYjx/ROO5VVayz8H6pUq0+hBFX
yH7FZj8HTnufKj8t81PUOwNMCtJUo6lB8tknxIoZyRpxOBKjjM4sXmXQWIQnNRLmH9O3srnwUxqM
wCGXMR5exu5001rRsrt23ZIZwVLH3y0R0PqrcAxRfdS4a5ZtbXt6JbPe9gwcsb6q3mwPvdWmcejP
D8iKUbiO0VwmW1aGvRP7zPVwBF9QSFul2pGKm8Oa3xzdWoiiu8yD697Q/sZG1bghSrbFRXKqFOXr
LgGQM78Dl3HwfQyKIIWpptXcZjOi0XvXmopsV1mrwUPVXZgPWyGMf8g8bE5vuMcn6o+c1pqvf1G7
V5lnkznYySlbT7ZwxnLXakc3f7hHRu/kqqb5Ng4ATaYqOX3aMlksXRgJI2Dw+pT2ftZUtdARyJXe
5R0E3TdmB11yi/W9othtFmT8tQdycCvpewhZUezxGROYtP1RotfWAZ9UjQ9nrrzooyh7FqmqdYgG
WKSoya7jN8qu0cqNb0XBeCS2RCBwcnEtIuO1iqE6QflcvWvUkyIif+LSbd2tGbYAoEpJODC7kuLZ
k7q8vNnl/DMYaT9q0fkNaltC084JyO43vP2DOE3w+PJDQhZedBYFgxsOtSy4RlY6B7vcmMDEvYl8
/5506/SRuW/OcZzNvWXtbZ2ACpVpmEZ8pyCGghZrYNoaB8nMe1Jb5EsIacR4L5gpgPsNEqz1niUk
IEaQbn88grJgVHna9hmZoRDYCSxjv8VEdgIK396L7D2FBBiieTR4SwzfE/t67JIWHAkAQLLJe0WJ
PTk+23B7KAaGoh7y5x3zbNhuZZLO1RFDFRFjyVzp+oigf/6l7M4Fd0wyRg9QlLz5M69TQLdYn+15
i66jbkgpmAfMWK2inYenEnjlN/EP5UKhs3ikiOmUxCG7ygyYesMmLGZ/nj2FK+UTmsNlJZZATl0X
Z16rsx/0RR5m6sbrn6KEUIkNMmHnaRXY+rHBNNbTCiUPwFftmznG5xYAFV2J4I3bgIieLXTA9BJu
B9Lgyp8GtU1qN2pPvbPCvent1buvBHYU9I0gQRy7Gr8jAoKd08rmjGCUorXuYSNM3L9V5T8JmuE/
0s0AIC/Zmv56dm0IoVOpth6TEBEnimiHvzb0UfRB5lwy3zNOnZ6WyG1RFod+u54iEQCENAs95Hkk
C0btywE208HzgpEQ9KVcJ/irZRHKu1blJeyGwDj7njSegbKyy16jy0iIZppol6hIxm9mZHTgKyaP
8DB3DEj2CadlfZtkI0nqAEHBwMtyFdU+q1dwAj3fbliDSXdLHYZjntCRrj7gdgjVIbcXfzqPKIyt
GK2Q/Mi93NJ0rrSyO7gLdJ8hrSzPZFskX5Qu46lCvgnnICzT5Trsuszs51RkT2kbcTNHNZjqBYYI
U/LWwozZr1SnO3CI6qXtSVo/zO7aUaSMtsXUF0Y90xwIdzCFQvGt07mHx5DZSR7jgZV5g8I+seoT
Z6pyb+mK2YpA7GkHHnTHA7E0V7/Ex9sZZFz4QHwt19rbd65tqm3P7te5UktR4lPAg6mhJUDeJFDS
zipz1Cth7Rtfp1iLzmCeKfqLAdvenbKINgQyABd4H+R52zzVo1NOuy5ZB/YfCxTPuImmbo1bl7SA
qg5rci4qltSbiK+qOTU1hBKWWAV0SeVKqH4tM3jQc70sPqN51Q4a2jr6rKqR2sVWA2FiQ8e+hPIM
BAMJlA6m2NvU8Rdq4Ijw1RP5gszYpFj9H8h5UscN/03op92Nw40axpkwltVr8bJkQXU9LOxMt57t
zX8FeKQTizzAX2Bk7FNVCM0jP83th+03AQ20YW5NWThlL47Nw3kbgbHw2A8oaAgUTCHDTyvzdw6T
wwDMUb8eEWP7rPKTBkRvRpyotRurKkjP5PFQUaOPIbCIYhiWD+sEnV23s4TMtJJCiIV+cTAPzSbN
3A1zZab+k63poHvuxGkzWk366U44emAgRIzZmfYwR2HFia/DjOX60mRla1/jyAina5HQgF6tsKL4
zjSD7naptPCE9WGGbviy/0b0WTAeFX7DtG+2A7MebUIy112GYJvVk5h6h7ig3D5O5VT/2L2LmjFD
zrlSJmUF0WNazwlXb9EcJ5lSIXd6mc+YbVgvczvwiQFhW5qjzGfBKFVSZO8bdrc9T2pLAZ7UYlG7
siSHJeaQs9+TNgFeJ1W9ptcVq+6/S5TOagfcqmGgRdYIRRNTmGoHmtV3bnIuR71HwbpSi3L3Prpk
A4cwY6jcttbS1jBIAy+LNjnUVhi6LQkk96XRfCNtvBHOB7taTDvgjB6xC1jR0V9lqOKeZF6LG2uF
Aj0UqhoeOyoc9mYAfX/Wxa/FUfGSrkq45a8UJXA+S671CoqhTF5E4y5qy3t9aUiJkvQIN8sRXA9e
IpZdqNwlOY6zQUBe5rNTXTGlbxgWEoKb9UfF9+0tYPtO8mXPEGmHqMPM6NfLwd9UJbE8T3kQgHqF
rOBO+Tb35drtMbjK8s80IFB/kC0pHvBVEn0evZBZG6r4i1YfG/N8YoAkP2tFGPz2UkwmV60m92bX
UkMaQrixKz/JoovuRleaaXdBQjyGqiCMMyBJFyV+qR1iM8sV2MnU+tMzVMtlOmT2IOV1Z+EnOlqo
A6Pj2AJV2FDeQG6nelrNfqSBXq7wNk76TrV5wYtO6eRvTQkfYxupyaLMS2wP1xoOdr0brRkoeLRI
1P0gbgOg0EkXHAJ8LO2nbpXt+nFVM5HYFYKBzjuSgP6ToJ8AdzwsGvCGQYMrYx3b4EYlhfhK27R4
Xvn08NiqxbXEWfo8szsHD+btUqZrQ94xMS77LBwLxDIyqcZDbpgEXoEEDXw2+0TMiJ2Hvbjh+rOD
v20IcpB9aZkGm3mu3JoyrWj+pJZAbVuj+InipcRheDDcpIC0Soux+Noii7xe00zYn4mT9c7ZyuQo
FyZ2iYcTQi9t/xqsLkPiMwLjed4KLAzpa5BVVCKk/aXzxR0Sml7EU0BOwsZx8W7A9F2qaGPmEkgN
NsO2v9Iw6Mz1rGjzdsG4ZhN4qJDAMYQ2wv1JoCHo7ZRhD91IUzpwUgbGcbEbhsWXV04sSHWX4qhj
zd75J5D03beSEzjRvC1ZNZZtJ4OHEb+QfAqIH8Ym4cN5JiPGVz8GiYTHOoI+7FpdftrQWd43C05m
MN3UTu0RlcqoDwyzsFz6lOh+nEs5XXdz546Pk2vmD1Z/mFtC4eF97Y1pGeHbmfjtlbKsWx6p8gX0
mv2SSX/6DAYsggO9F2WtGfVfxEwFLjIv6KZ4krJ6MB71wNYX7cR+IFg14Cf8gBfaGquzTe46868P
kTs98BkH/VWRSnfa1TN78ZuCfp3/I3nj3FGDIz4pw5g3NJKt65lRJ4UTchv8gzzM1btLWAX1GV0f
0usu9NhF5TmmsUtuwUjMUQmreufwhvvnJbCKcN+gCutukEeC2Ucr1l1CEQJmo94MHnuPIJos7Zac
Cs4/sjTaPXq+YjxYDdmQO83U/72dPReJklOx2gsnLy1i33K9mpo64BheMu6Io52min4WpHqzybN2
js6otn1nm6oaajdFcwKtc+ypCpTlrPioTffty8piXwpMitYYRMTOg/SS731kXX96WDPLfQaRAfeM
BfnQBaMi2wXf4eiuJ5hvatgRl005YfkdGUfFQtDdeXEhJrGtDyb3tBLrycR+0s0pZcRebYn3Elht
iWKJKxHVJz79IoqtLOXeJj1u+M6hF3Zx41DTbua2Bi5PaC/wiIBptRWT1kblDg9t9uK1bCteNdUc
IyyQZNWpAAXJIMvNydVsR/72VYZxSeJ9ZZkJTGzUd/5gr4RRoT8khq4FjEZS1gSdQEyqDeAAhezz
Iztsz2R8We3WDsvsK4TEXlFOj+ot6Beq/A4D7sCSmq1mXHSFe5NmLUlQvGkvaCMwaWNXLX8dgVpm
P7Qhg7pplnxkvVyW2wykvHuHBJc5NC8rP+SDIgMCRQCWWFda/v1sqABJEWqmz5FxhEtAN/7kQU+l
xDQatphmyY/UcMkqCemThufegLy+HdhdvvI1RhczFRO501Y646BrWc0yQKg671mIriF6mP1vyNF+
oUTwwdf3HjHEDK7Ih6ekKRENblrfNu8J3T+MaOIH+8u+tL/LzDjM6MMuCFV3KNt9jkPqC96KfCBB
2oOSDTh3U1gJxU/EjPWOWFTCxtIUNCkhm1dqgjz2ZiDZ/Zl8kf4EzEBrMr0GcSY3erS3uizdRxh1
ZXZX69ZidDjycJEXoOWXhb3Q23Yh1HRWCpX/BXOpse6JRB1IWHRQQx1FkZD1WRXEEFigK/e4IjUi
qNXAoKgWN7/x55xBPcZVHdFAWk6CJ3FU7affY/wG9VTUhElo+D8Eq/RsziuVYFlz2mFhebxCtryb
VcI1nva8xg3cWfhVVYOG4MziBBamo3oCSbSqO55VYVpFHa/lTaiksFGoBJR3qIopMrp1yH9dHmGz
4QT0eqJ+kkHv0XWF1lVHoAefMV44yGqpMFhsy8UG/D8IE2s8hvoGulyDp6DOoxi7mHvOigKf+UJs
6z3Z6vZv5KgBzIxZcIO5ad/cSCFWToJ1Xn9lpdSLhYjZbAqm+t9cZyNqCgsLw2YQ07TuBrk6NXID
gsWeoYqKBtSaTL3vTpRFe14vE+jfPC/s/KsNWxzaVZUR+TJAZ1ExJM38L+vRCs7KNDbzVUOYF8ku
JTkhFLSEll1mNOCVxqm4aRE/kVpX2E3+4o5+RnXQZ3I9kPKeul+oC7DF5czn1jf+xcXf1/ZMm5Pg
nGYvUJFAHK9TjSynaSCMNvk4VPs6X0OitspyAEYyVP0ijvwezAJhl4fNFalfM5P/PmGkX8mUVmPj
5l3rQYqJ+N+mF0mR7qwu44Fgvsf+ja0NCX3SZnaPTCHx3zTEKPkRhblaz+TpkPW54qXeBQU6nw3R
D4BR60pH+ZUrUV8BN62HU58YgCEqrAUjY02Mx9EeydE5svaTakvI1KKOK98zgubz2Sq3GLkQrgp/
Zd4hbc+A74cMUlL015m1bz3qUDq1wk0JI1yYT2tGvozSEozAFHyfbQnc+2ii1O5ejQ1T7Y4KBx9W
wU1WfRWrkM111UEbu7HKecrym6XMGzagDvZnTaprC2V9K1OTst9UpXZ3IT17eCZgjdeMUK+pYcuH
A6MU2S9NsjWJNZANMQ7IBimVQsw02rcteztFoQ2q2aPwGy/AhzrlklTScO7t2dMVIsbEuuQEIdHh
NogsfD6yr0y0RARrb+170t/nSRHrR5ThF7WIIeNilsVHOxf4DEa9skeY+YI8VwapyHZgBcXE3pq7
P/ZKTsu9gzIm2E2IdSoc6RlhMWUzTUz/4RenD0szddN7njv2eLPUbjMe0fsRlQcaOEFpOueN7R4W
BWOkSFPvt+dbXMWtJ5N5mzY4rllKmqHZ8Ln27Hhs7kMA1gmhDo+aR/HCB8xDPNcr9OYzATHFG1/f
uTskLFl+SiJsk5PTDwZtJh5lRr8lDd9VUvgdOghZgB7ggW+quJiEIH9R0GX+gYMPaXf1MMfEGQLo
zOYSsVn6W5Xm/oAeLtNb4QUQGqAfDm8I2RC+eQWwvmsQJXl6TNwqZCxr8elydxTV+FeOFQkLgNm0
j5Yi8+vLoKM21zVb7zCNcbZB7FhdLQEezCavgwdUKRVjiVV4X2BdW4I3CgFrhtwe3mBGGUTVkqEK
syq2ayWRkBIktOIOttF47UVggvcs95AoFBVigD2Wf9gazMC1uZZlRCCKnzZBsx8YlZAC6rAXOSaC
X2erK1Vy2VuqmLbOvPQRA7qxAOMAoDbqdxEk/vEQDBgGTsgKwX9mK7m2+PAWmKaNO7K6HNJuig5J
hLzqw3LgYu7of5buSIKknZ0QZ9fuNltauCGiz9eUbC8ZEkLqctzQFTDx3FQZjfrdaA++F5cMh2yE
XkPXgyAHBxjzUdsF1M5pgGGJRJZjBp/n9MTToJxn250vC0qoD4Svdav1kLha+2fHSmxxZzoAzX9U
yGV21Vrd6Gx8bvSLKz7ECSVPaDYIMGCgVXn1e+JDWjg1dKcMcNrKUkCrkiWnk/OYATWutqq3vl+Z
06N/T/s/VsGW8F7ppOlfuwaB6DlyC1LaSBeedRk7jcjD77xb2RFhPmYgTt4A/J3k1p3EzL5vquv6
ob9EU7+NqRe4NfYPYaHLWZNgAAQhlOo/fMaKFHks7QmwwRVbwpBZKXL49k+OE7xPqE58ikDdJP3W
dRM9PvP9BzcRJ1jkB7NR0exWt+QY1yVgixJBkJWNS4poiPEj6bDQCbsrmPZVer2UAWqOReuOGQV7
/PC7gTWavwVOaVtXo08f9rAO3YJ8pSVe1LlbJ2ckJyYl5+SjGZTj3mgb9NQ2WfMANgpycVTy1LAp
O+BSFetANlPqp0qdRJP2tXtnotJArJ6EBbqxJvJAHbSorPKWKVvXnFlZyvzND5DRnIhH6pe7qW9Q
7NVVBPKNq889V6tNTmXf99FV7tfseXyGpIgQQRwD6A91cKQBZnGYU8WhBOkQK+JqQC0IDCoTX9jo
0Q0aRWdMLLpvTqATaIIHwx+cRpsGywqOlIZpgIIJsteSHCDWpgKGFayCUT+RRMvo6aoYi1rWRxYh
btX9Ce284YlUJapF4EPawRqwStOND4bAO5dZkqzKYHg1zFo8VkSVKvTyVRH4nnl7jjbfHq7FTPTX
BZwxMCbjApMihZKw5qLcw7uF6rMkOSGkQIjJiALFrpOIMjZrJXqAvg/TltPTZR/IbZx2voUKFwJH
v20IAWIPmQ2GfNTdZHu9/5hAhQYEw4oz9PorBGJyvi891+aqMLy2CG5nnpBNx2JlBe9JVvw2LGty
K6apDw9D4xWvrRpZA+d2aj9M3lr95rhiSGgoJgkPPTTk1rEkfAvWOvmMEOmOG42s+LkYw4i4XGft
IJFb6tPpWvlWWzJ6z3qYBRhiqr5oSNumNNiYQZJYgJPIwcWSN2281my3/8td+v/pkf/uBjik/u9/
h2lu/wx//u0HXMiw3P6pfv7j358Qc2b/9jR+/09D/j/+1j8BkvL/RCh/KU6jQMoQlO9/G/JdD9c9
ByaLTQ5eXFnYvv4Z9um4sCV9tkSO44WXgRkv4p9Zn/ylCC0VwkfbCW0E3c7/gyHfwwuKTxEv6MWy
yJD+Yhf7FztYmpESFnTlh0Sh/swmxWMKUZbXTc2w20WpyWDVsIX/l7fof/EiB/bF0Pav/kyPt8R1
cVcLhKEBRvL/+WNlhI59Kc1rQ9sF312FIFExHiTvBGZq8MDk0FwAHVX5QETDNMSECAXPri6Gv56/
LgdQ5h4BtgQGlUfLh2150COWiteZhGyAdH4/f7MuzK8DP+nJECkE/0ThXBwCPX1jutfj6OpDH3r+
Dckl9JcDgLqY3WQnbxSje5+ptWJJnvI20Nb4kiydYPwH3USFXzWftrrhQafyycNZca13vBb2EJam
NNn4hmHs75ATSvfBANFjaAGcyoa4F/Buu3rHYGXumt3FupxfrXzEfXkVkrjsv2eRGtHYpMhgSXWc
kbgVW03bHn1FDXnsW9JGdf3gUg3+BXFVfDRZrtncZqikHtFEeTdiCqf0lT+a0erM1O7WHtaUh/5r
hDG0EU4hn7g551cLttulZO9XcsEzA3EsykTn95t2NAElZFqlY3pAmDQ/6pLsSpIo+hDccWDTImaj
fWz5UsH+iFZkYqhRZH4YZ0s7h7yprJu8mBVcc+xKSNxq8JfoKckHuBS51Z5zSzvHGUdXhG/EAjnv
GAZPuyr4R5SBvARIxX0/CvCXORX8M1uUv2436YlxpKSMzXFLMkZY/U+tGrK4iwKjGSk5I+1hAORr
iDPEoePWQTfbb1iIIo8hMHOhPqY3AWFN9faeCd98DAHU7c24OEu4taOEyNSakRvcKWtENIInDJX2
gNJGbyosZPbJHkp777eTfsk7g0EnCxEYGwaWwKhqyMnYjAaC1JqkhG6B+L5qjzP/xlWUivRE9gc/
GwXYzwgK+aca1crImfAM7p9eZj+9vRixRcxCf5Ki4iK7ANbKSlDfUTdeijexajBQJq5IaQO7Cu2x
m1TTGbHrsFCVy0zBOPVnByxikn/b1UzmT+slHXkbGepMr5/0d9oDNt/6dq6vweK0L/gxIG+ZlSDg
jU/JeAGNThMRPPWEyldAM4sRSyeHIGn5vqxhgTYwWzQq7ZKqTGzFmMrHqND9dxVF+eOUJu4F7l91
tznJFa/CNpexOALn8wVtzcgQi9xjQ8R9H5cKI0eQt2l1MINW+wL9CB20noODg3SNH1zN6xl/4krq
NXUYQ2CvoadlChYAgVz5eejFEUuQqRlF7CvcHNCbWrpGoWxCn8VmxvSgqb1ZjXsWdaCqCGLonsMu
1w+FShuYW9S+Ny1+l49Z9vKzSaP1zSNDh5mcW4z3koX7U6HG+hZR+5puF0r2X7M2UbPh3Q28ayfF
pLgJp7Z9F4nEXwBQJLh1ynl5RknEQ+ybIXokx3R5BV5R/hFIy9HzJoMDpLWBzLgJTQnyjVzO5b4R
lYtrgrXesCM9QlnIXh08eeHc063TvqfOlvKLcUJELJALMlAqe496gyDZLbneKkQ4IAu2Bq3t5vpX
8LA8oYwJup8cRRo6+2Adblg7OAP22MYdtp6saswxRa2RxanUdTfdyNc9dtewY9dMhhSJPZmo8z1q
QCae1B+dHPdEsob2TdppKb/Rogbyuk9bQHpbqSf4ZNjOsMnu7JSGmXlix9yui2320nm6D8kgYLYs
0dnAokDK9sqHDBR27UwoYuV7lG26p6JGezpcUioK6aiApMel7gecOrAi1d6igPL/+vgisoNP9xqo
PaAJNRFXrRGo5AeXfZhE+7JSbd403ZrX2x7bEOKgxjj9McMIBz1+9MCVbgTxUrXLP+0hvbxVIkQT
OS+GgviATzEk0wp3sK9Ip3czeO1uY+OjjAKFFcQaUPZhZmh8cX25ophoKs+PAgAeY+Pv1rCKOOMy
cB52d2ZpsE43tIokJG7sou/957RyBP2Jl3fILjlV6wAjHK6mmkWOW5nnxKjM/ehsRm24a4hP3joD
k583fKr97yLb5HUiCxw1n2Xsn8ZFVnoFcP+i9CvtkfkOdeTBJJngrpOZ/c5pl/yu/ZQR5GNXv4VK
wivYkszAUssSKK1hNDI1Zdpls0xLRvCdCvdQ1nmQ7um7GiwlbfYG2364ttDc/RmrAcwmwcHtX7EA
zMVqOvMLG6ITsemwWs8BtUwIFf3mErVEJCyU5rbT9guHB4roxTXNLSeWpVjCItlGq5D1V13AJHzH
JeQSgmtAUwGY9rxT7WRYissZPMyGAWbwB80oxmcZaMaF1UyRDwCxWb+YcCHy68U48niryv6+7Dqe
R4RX4J256LCYlQrXwNyUaKcXxsex62le/BqV9hceEVbCEUu2p6jL3b/zyneaXdPELzou+mJoai2D
YmP2ITDvNTkhBD/U6tIlZcX8IKcwfF1VOww7uwUnttV5bYIdxcLSIbHyUE12fVtl27JIp35X1r35
YHHEkdUUS4ZjuBfOZdvVVkk8EOv1QtCaMvuo6n29iyzFKjXKBzIFTBMgpUjDpiBHlqVT7DF4/gY+
7TLN+E/2zqzHcaPN0n9lMPc0yCCDCzAYoKldKaWUW+VyQ+TKfQ3uv34e2fX1V2V/drf7rhvjCwOF
qiyppCAZcd5znjN30WsI5LX3cwuRfzGGaTXi4+46TJBegtGlimd+3KK549qiYhnpT4DbZRyXooCM
Gph8BIqLrgYgUr8ir+MFCybs7EG4IffdsvDiyj7mkCB4ClVJR34RXZwnF04i9mva5bUbm46VXdJb
2iNzaVqxoWMILGnkGOh5GS2jXtG3XNZb92K/8ilQ4I5uN1NGaCwVUQUqkePnknqcetrMMTem9QSA
8WacZoeud6XSbIcQ0FuM7Syn20xMRmYG32FMm07h2PtYj+utxI/cL3sRkGJm2GtzX3K54zaDzWk/
wmN7gMrteIismmH4wRT0JiOtiJXKcDyQW9r3PLVQ85g8DgOTowUHZTzmY26oD8KZjrEejbkHUTsw
oGJInKHD1flonROjd2968rNUk+gGJgTynQhK9aQvCJbKa2VGxYuXR8PRam3u3UmW0juTOuML1p9I
rDnKkjCw2kzbY5RzTvrIAdeX1C59Vu08noeZEqn1WKXaI/9y26HEPOzvNeQdjrKTQ4jfUBFpBnty
rVdkrIJHlGd+wg2ruDqtwEguUQNig8wLSSEUifbiJm7zPjUJI6KoJDFNjVETPo3sFs5BMETHQU3p
I99Wt6t6yfiDGRAtbOAmqi/k7jkBCxjjcKhnw1xY2Uj30ZiNDXBAJh3EsQnyMNam0WfRl27yDH0Q
ZlPW5Qbw6AEHINe/1s+LMKCAFLmhT/NFWRc4HXSqLO8Ydrch0E87KBZs8UNWaDpmjy5bFSLLWCQY
YYRgDGmGqBPuYLHGlRQz4ycYK8YkWIRT39EiUZkhOERZY+aj6tM+DF0438osoqAzMKwe/97sCUUH
X5yeY+JIX1KE2n7u2TAS10U8KljwZ5Ul1o3Xtu4O0jRiiJuklrFg/GlnLAVNqR2Wk0FCQQxNF9jk
bAOKNYPoGqyw91kwXX/JuddgUow0G0tiYXFTkGzBU9/RJov+tTSvjR1ntvQAy/Dy6HFbYLp52SWI
LgwXsNLQiJT6QAr0GOCokUPU0CZ2oXUL8GZFFKW5ZXCd65gcQqqmB3wT/PG6Q2CH3F+3m87ounNR
awQl2MmwBnGuNCdlpxcDPnbmdYKlkDeESHNyBsN7yqu2txZM4U3MSvTq7sp2SKx1Eiqbku/c0D6J
54XY/OOwyw9JkCpo1rweaVM3Qyvl+ovsO1cP8Me4bBNJ0CT5fLJ1m0ltQJd1z06gRmZTSa/kIUaB
LhZBUru7oUnqMy43rVlkJugAn/AY8bFUpBSamrP0Powgi59yLoKHEfwGE8VJjZ5fEc6NFpUW5G+h
64zPMUlWbe0apfnmkjWe/d6inhJn3Ki/FJHHvhX0SuBzB7AeGoFqvyAzXZ77mTe0wGPL+0mTOHlL
ie9z0+sD79Yo00DjHVfufQYxwVkOTeZsLMWgh73QgMM8IlHKFsToapr0xNzYW0cW2IhNEOjeIqt0
OPFtrc2HkD1yvvLM7lIjz22VhK2mPNwKojO3QjPbiHtr3UPtAi+AGMqm46HEG6MWTNm5TRFs4mkY
WThY99zs+Xw9bxI50iJPuJWeh9pTl7vTTRKwC0HcKtN+1TqBwYc8EKDy2VNJjln2lGDAA0YdM0HC
4O8nQwSN0pEEJk2D3Bf+c2N0FlhEGrrb9R6GgaNF45PiKFL8Rsf5/+LS/4bF84Ny8gdxyY+b/3X/
OsTZj6zHX3/mu7Rk/aI7nsvF4cJ2u2hL/5CWTPMXw+Y/WktcGD2WAEP1XVqifkTnPwOWkmm5kHgg
OH2XloTxC38Pv4lRy2KbKpy/Iy39Sjr8QeQRpmQ9WNLxdPQqZJ7faUuWK1PhwsPyM69XFMDxZzi3
zwyAvoLKjGq6MrjeIPEY0BZoqpbowzgoMErYNrQb3Et0RyGtyNtfP8S/tZ5O1Wdx1zafn+3xtfo/
lx99L6upgeLQ/t+ff6l++zWUvcv389MvaJJCCLzpPpvp9lPxsPpRJvzP/uZ3OfF+qpAT36lBYxJw
+xnG5U+ET0fQ7ALf0XIdwGKksFy+6z+XJf/tbfqMf1w1//Lnf1tFF6zh90Yb5xc4h56DNUQg5Eid
pfEPQVL/bUGh2LHQALyh2H1fNd4vJmxQbEO2gF7l2o74W6vmAqD6YdWYANuMC+ALtdQl5+L8DoQ3
hjIYtKp9gZBR2SsL51KNB7AJdc7ZY+pwxqIXvKh20aWisTGnZg+TweJGleZV497ijgyZfptNn1XN
S6lQGGnziNPGWXJT1qdwScTSct7/5y8pNNm/WEBfYfRaxL8HzfIzvy0ax/rFdT0XswZsB5RrsLDf
F5ENMBaqlOcYrJXv95fvi8h00a71C++SW5Xp/HMJCdYQNlKkcIOc8K+/9Y9L6buczFX4p6hLAzX8
p0VkXyizLJ9LKZJpCAds1c/6cleFAPwJ9a+MYkgOmul+Ug9qLvV5OFhxBKkF7x/shGgflH241/ro
mYOuvnZ7uYBUJFZG05TH0h7hY0EXl2utYKOE2adLnUXJhPQS7Wy8cye7IFypHh3XH7AzZmc6oVW/
qiMLXyx/Sy0cdFDE0FK8S0WQ5YM0zng1jwgfjxWe6vARUfuS2HL6Y2s5bw47shuGRITiDE9lBR70
HBqVracrkshMY4Ep9FYbcF5jQHTDTIo0mU/UsKiOA+oVNcb4rUDUMHom3ejGLg5xK18A88KD7l5I
CK68NF5mBlS2Fh2xRlFrtfjssAFayoBicQ5N1/kF6K7V5lUUdC8T+Ztll1ui8g1Y73v2yAclC1Ja
M7n3ZTaWybIQjU2z4pz6Bo6dSJlXRoQVFQ9XrdZ9falN8XTIHQvNAzu2oh6t/KbYNRSTWCpllAsM
c3BM8CkTUId5djDsmKN2eVE+cm+p6jCzT3lLQY+eG180XR6TXA13YZ1fN92kwuuKYG+ORcVpvjUN
gzOrTY6Kv7Lz7dlOjV3ANDtf4emMTiIVOEfB9+SfCslVLmpMsgNBBegK/hi1kMaoo6CnG1n2G3Ne
lPshDMlumoRcF5eTRCEEjVYEHKfh20T8/K7D/HXVRMO3mhQ1ZQ4deQ+j0pN1p1vVleRjO+tJtetq
JoF9dYZH1K4mo2a+KxwBx9ZeG716TcH2+NJQ1MrM+Io4ECvaorpm03tDmxAW55DsSuNUOB11SKko
B4oJWDL49lsZnckzXVwYqTkMuyrKpgdHGYa9nOLqWkkHPluyL2kGJEgRhjjEaaMhOwQuPqMYqSPE
TCkK5CPoQMcgyHZ081G0EJGAqm6AFMzRvooMZuqwSgbqgbKBMzh5RmJe7DbRFrDZWwnGwNpGbV4I
GoU3Sgt3HTSPF0+Accco3S+Y5vbw3uWIKxX3NUb9+W7MJFNRbRz0ZZd19/THOqeErCMHD0eUHzwH
4rUCak26sbBOgP2owwCrZlT21TCH3RKfj74u0PF86g1e4j7/Ksx4UxnlPqzaw+VYyjT2zU7NcZ1W
Tos31js4Rhx8I2fBmbNDV9CrkImTJGisuI7iijISuwzaTcnxPf8UXExr1vREdQAz53GB0X5vy6JY
R2lR3AFywH7gjF13xGbozVABtCDdl309npmNJXhikt6lwxUvywxJCv8WYqiOHSdRe03o+W3ROM4d
KfeDLSpR+EGlTaTF+isKQ5IrsgSq9svay4AUEMO/TOV7CY2ltBzMeSatPXNZqo0bcxIEDKVH2WZM
ZoxHtdZaG5OoHeKWwre7suJR7jvRpTeUrSlMZqqpGIGVsSCNNRVn0cFs8vFhRNqmdaTxRsVsmK6d
ZsB3mjmlg9blXWiBlrtOtDz8mpOJNErDtDDPKUSeh9S+0SbcbCQAsi8QOskTHt0u2PQxyesuIhkF
CTBhlObCLlxpRRTfBmP/6o2pt69p4VuqDMoefQnpQgtN8z7NomHvaD1lAEqYmwtxZZkYLtyBsoaQ
uOK82+zmrPSYSHnVi8WoYe9NtbgCHBlOvpOG7YDEmyWbtiKn7VtNbQ5r/KEet762GX0swhUfeKOB
7xpeiRzQEYk1fc0HyzKLcbCUfeNTmVP2V1rVdM0aEQ72CbWbDdmRjD7lsnPy64So41OCNR1PJQ1S
aRfBYAjjZmuX7r3pqi5ajvJeswOXplPFERk8f/MQWuJE1AEoQO9ubc65jCtGd8O+/on7a7NXwFYP
nhwWDFJStQ2n6ujktmSwkOk6BXwcLEdt8hmXBC7MuqTFlGZPNS5JsWxt2R0ipLIrTRtO0otquuOT
DFrNBMMnXuTCs+wt7Cn7JsW0tTcvWIY+TaKHuWNgTPRYPJtefdNpTeYXEYe+vKkeWOVUn/QOjfVA
GlLDurEpIrtUSEOT8eRnMqUfwhnIwtNl4y6TKNCvM9CGtMKFxciNIi+xUmP36CTOX7PYJq51yyPK
pYk1Y5PGIeBY61V+X5BwYGLp5itT0+tDZXgMPuas4KlDNCPyE6zfr2UFU7LNl9Qdd0wfaJ9vm4JH
bpyr/VDSSyqoulmxoyZhS5CV4G+DRx66HZ5Tus7sZRbMFgXu+Dgw2AKkMo/6WN0yn4HZjq+o4A4b
20HwWBdszpdxkgtwJba3xiW4yVAdiJ0RTIbXQq5Bi43uZTb64r6Ncc/GrShOc01dIc1jZjchbcYN
vIXOy4hAN8U9SMiELzKauWt6RarKG9zwFxoVFuZFEJLQ20c8xl5hKeY5uDgzajZW7Ex3mPoNOpqx
FytfiO69d7hw1xaZv2JBylH/RhkXJSyFXawmmbDT6A2z3rdtfO1JjNo28UP8v4TgBIe3w3jpB4Nw
eBhdR6PQJoIclCQSxokN0/Q5pXbLWJC5N9y18oL8bE+dadESpGfHNqWD6Qpxc6SmaqwOXi36ZydM
G3EYlbimc/wilJUbhIx0mWTFe5HoS7K5ZrYIohRXsijq9n6OU9gltuEd7KDMA19ni5iuTGRevLVJ
uElBOuyFMr17sxtHSQI+t3k6ZsU64VFZVP0YQ4szb+NAuB0hnjyqV6HKvTMkOi1cxwHbVYpJaLoK
jRZxFMJYwgxhrhoophYO3IVbBVHJXJmhnp8Ki2po2zbMCtOS3RGlojcBMVXHNHofQgz8JJByQ7i/
zZkctM60syp2Vku+wRas4zRVzD0hFhJDoHSsQbt3nVcRD/qxIhqYM4Sntuk6gnTfLGIbMJNfZdT7
gQPTsPQPglZCLNYxiUydavFhPTJerjeo6MMXhFbCZFqjfYvz0l1OLKWtpmCg2mxQRhgSRW+ulWTU
TlY1o34jJWuekITAl7xHoGrXOKwemyhq1hVZfm3iZoqnGJJBwFihQPlnpS0vmRpCJlXChUJ/DV9V
WT2OsGTwgtv6aCyxWJ6VgXBO9mxdlTK4orq2X2sB7lw4eV06bmaoZfoSk62OMp5fRvL4rqplT/wg
YwQ0zzsbj9yeBLwAIRPU27YTIPB1Lnkky88sRsZKUlNcgydwjsEEaXUxTxjIfa2oxLXOo/RNOkaz
gnyojuSd6MXDj5A4VXITjQiyXAhTuLdM60risNvwLbNpN3PrOJky2niddtega8Mnc4BuxloJ0C9p
HkRoNyA60uid/vUtnTDFUh8VCamhoDONsm/zrROYujqKAL74YmndyWh59wbthiMHcmNcxEQChzJ4
bCuHIK1mei91bej9muh5vA/RuYcH7txut2+jQOwn2cCXyQf3IeI5jalNryDtMZwe3nry+w9mkOUv
wwzK1gbVtQn6TOK3qExt55Vm9kqeKl3QNoFbQSijep/Lwkho5ZNf0mQXsyoo0ANsZpWwrZh6b+ZR
ThlJPYc7ZVKH8L7A9WVP89jnH5np9NMeodPKNsXQzd7O1YinGoFm1DQZ0fQJZLlL7w177gGyOTl/
zhXA0C51awq7bTba4dEVs5THSGIMgEVbUBvGOIGecc8chwWKsVVQAhbSeZxM3K78yC5pCBwIWy75
c715Nzpe0u6sBiciCigtdj6Jj8G8RLPFpRfLa8W0EZZd4akHslxQKdcv8MYwe3BH+y2BS3LOognK
UTSw4wNmxzVWTH6Y4im9Q4mS1QtKAPtrq27AdSQDGEMPRsfrjPfD2MLNmtIDjOkS0FuiLbDHI3w2
Mq1vMj0eP1LKAmMGdB7bUBJn8r6l8o+NZefIalVBjRXLaZyOsEssSMctHEYe1VAWVlqZ3RmxyMp9
G5IGYpJMLpIXodhrXFHPoz7qSPeofCey6IH0JEmaA02a1BMj3jJbaCpyH6XoubMnTVaTDNFVc6oY
HV4FQSzfmOSbjk+hmvXcW1nRrqKhh03CFKFo17liQ5U3zbkhskDpYOS9krhIgLdVzs0414bPRo6Z
paK4N4PZJ0OPosJ0RKOTF1YCGaReQqpLSCVVGPQZWPDwwqut891vgOyHyOQWUDIyRDjzyzmAhyrm
1nbW9QD4Bu4pKnaoDam1bjk12sD3oQqt0qzOKmy4rfUt0HIGLABsVEqZOuYUutlseUNZK8+2KBzj
7hDTv7vAUREicTfMBhCn8/yL0L0Nj95LjAd2MKALCLxctklhui0gKEF/Csu3kQLj2je0WH+0NWBY
hKKJPx10SAZnnMcy28RJULCLM8s1hBnoILgrAA1ITmq01LeJwYNfkSV48rDs1H5lVNoxi0N725d9
cN3oFy+HE8XlA8mCKV5PYdvfZMAi3xob8HI1m8GXKuqeDtzJ9h0v0gtWy8huNmsq85TpQ18xSKzL
kP+TOvFtZlnXOpOM4VYOmBVCg0irX81S78md6OCH25gM97Hz6ItjTwpbxq8jVY5+0F2g08EwF8k6
daWoVzKglncNt6d7HLEp32La6mz/kn3YwhS35ycolnqwLzjZkWTFGlYuI6Fo5k2kODrabN1aab/P
Qj3dGBW7Gnzeozj3XoVzfwqmTm2IRRLbnaYsHY8FXbc+5PVWXxqqoGZkBgyw9/pYS3fK0HU2vRGO
2DSbw/CAl45D0NCMZo6GQmnaxHw4BkiRTeW0HGsg8ycTag8zVWOwhx1OB2fcopxU7TGaOaSdVYhr
eal5iWj2Haet97BoyCSlcAvW7HN5lOF7ap89K8BQ03aafTUmLgRLVitb9SzRbqYowyZEhZjNk3C6
tRsOVx1m5GVgmRd3WWxdXyjdO5QYdW4y/Hx075V+ptnFk2N24YEtiLvzOK/cNWAwX4C+WGwaMhcn
Fod0nqVmgF2/jzBGwMylZ3PhinGAl5KLQw+7g20OAUJbAKXVvWk+xUTheV7E1y1jaGL+DV85twMo
W8FEdS6GxnYrDM2Y7rIqs74ic0zMK9A1Wb4FwJRu6fxxqIcNaJ3nzFV4mMTt0C7OBGXA9WE8siWQ
xtYZC+9NoxOScTgb/fSlH/LqgJnYtk9Opcl8CzzPA2enF93WCtyVbg5EH6zmLqnKO93lq/XkB2Az
/XEgVwFBr74fS8xyutacC8lfBSx+0EOgzYC+3CCZTh37vbvqkmXTHHkMiFNK19UAY4bf2pTnXiH3
dZ+/sWklJ1DfeKq6ZQj3mRvJQXS6w+gtX5VqfBWRFi8tBzp2MGM/gxTdquy1zgt60hz5qJlcjb0s
z41b3rhG/iwb6y7WtdOQWdC0QvrXbN28VNSWp5x4IMrN1eCxyBpjfpVlibEy05cuLKZ1XlXkP7lV
k4+T73QAio/sAn+LW4/+6iZ8HQXEgCI9EE9EovHQUTJnXMhfIx6eqhGN8LG4Gha9lCO1b6iMOJ+Z
bPMqvtfzBtzWzK6T1f45mKwSoxe3UVJ+axQnImBJeE/IjCkigX5IJLXZaRXnnC2krpJ2ArfMBvng
FdVcr4pqAh3iExyywocUAMVKn5sDD+jrAOa975l4VLx5PMna20azfYuocywNaGMFtUMJukcmuW8Z
nCnkVDIxTLdVravdQC/1MhDJ2gFar6ni2mQPT2IK3IANfiUlxQrV9DDYWn4sKgbvk1OeSMSxL7Hb
Z/w68zptYkxjdeztRDLyTsbqxIZLkbZlZE9ObZV3oC31Frbn5JwbwytPDOkPJScpnfsTw0ZvrB/q
Vn6JzDYPxmS5+6HnmItoU19paT1fG/Z4zV5L+KXjbN3GQEej9Taxg8+wsCTGj/nVtI1nw06j1ZCl
OzK88UGV4Rns7mYYxXXfTtYthpOB4wegoErvvD2J7GqnSg0iJiEH8CQoVA5BUIwHeXUlVB3vrGR6
8kjCVRVvkKe/z8Z1H7FdXQSzNiyM2tlgqL4m4jbu7CjB+qicJYfIgMVXx4dSk8pcmZfvnDiUT9n6
G619wPQtDoITyUa/BH+wzElj+CIb251jFSdDS+7mPENG6qvp5KX99KYsd2eHwbeOOmGIzPvctMFv
4mFGTah9szRvDXbv+lzF26lP4k2O7dqsIN8mhmUcIsOCxZ1Lc6GTSWGd9fMJ8n1FqKm6GHp7n8cQ
y4m7N+HlXN3xMtWKAKxcXw7UW6cxXuuM3a9hO1CPK8CJIC71ra2MBq1ZHIFHdCcXRc3vqvS+sfNb
mQTPnRtV2InyL3YbCAN68Jkhw9AGf7RzdqbYAVo+V6qkk867uWBy9iVeRHYjWdR4pOM7tRocJjoK
DOZTCH5kjQJyaiP3xQxIJBn4OR24EhRHQSrwELszLxx8tzCflUbPfBjP13hJWbCGOoTUX754UZ+u
LCve1Zm11wlMY3XFrXHK4Z5wjiReG6wA3FJKr7owk1t0foTSQtph8W4Wos4+Gs8YNnOUegeQIfOd
uhhZCPCLG+iW5r09J/OhL0Io5JX+6HHMWtFoUC46mtSWWBtwoOCwGeCfZOqR4J0OY3VyVk7cOOtO
tNOtCqJ5bwJo4PIcqaafEP910ThvXY6gQUHeqq/YFkUJSSvgDPVdEtBe0zBXXbh5dOUMQ7qDhGqs
nUupdlshviXxvkxLuKXzjemY9yH7fL8GY3HVwxTYAuPYZmxIGTFv2M0dC3PEyslltYxi/D/ykoUF
7QoR0nTuifrWkIIg9RUgDq5qNilbF7gGiuQVF65NqIprllKPx0afk11Krnibt+HM0SWZobo5+cqI
562Zt0eSyBmh5/jUJfrDVNuQYip4h8hnV2lU1Z/azC4g7C694Ryelm5jHeJCATuKxl3hdbvBGffA
3eCmVsD+wjAxmqWTmrvQ5gSJJV89AalFMpyTa2ESdory9AiFol01ok8hoLb2M9yJd8ud5a81Azid
gKUbQ3TPKAivZo1fmQzZfkxIUYaRum8cEJdRI/YwAjHX9TU6eV48ihieD0TlN6DAb5UqlkPAiT6X
Iza+bPjCnrgFb4vvDN5rvo4t7rQzp0aOk2TWCo6k/K2p6LmUOhUSI7cu6SEHMLXefCSD9gIn/Zw1
xga7q9oRcvrggMMDnsYNUefb1o2eRjdYSGN6CHP406jlD0Tj7OdwDs01a48376qwWHh9enR15212
B/kxEHwmFvISxMVjxwfqGgbvua7FZpyqHTD5HeHzYx/Mn6CdMKRAIXSX1CI5xVKMXbhjIAb1o8OP
pSOa06JRp5iDxgl/MC75cMl07ZJ3L7tvpt49JdTNrNza/UZU9JnTyZc5d6d0jOd1Ldpr9oUTQGwa
uMPOXBiII0vySxXtM+kdlAAOPAFfXdPMr5bFDahLaudc4weuS+vYm26LnGBY4hWgl0GmVDfHAM8k
Hib0dKJ0CJlx4ecd3SRWw/k2Hm3soDFesove5pyGCDBb5XJaECqSB88x3dXYahsUGAdmnFc+ZW5p
Hz2+5Q+pB+rV0OSTjsVWeVQUTS5XdZaok2QOpTFwlHDwmO151+y4CnNLfUggdoHVjPmqGvgIFgG2
2G+gEtAwkmRNjdEFS19UkuClMz+QFKIaHTgS/u0BsC2VBmOGr4cHX9aXJ9qQYJMtpZwBfPtWCQf9
tp/hPa06o+mSNSepIbrNNSGhhJMTJcndu/uGW8dXioR/1AnCfwq7DTu/HaALPwDL6nXuCE6xdWtT
7dNmHjK/M4ZRpkf+dQ6FCbUVS1ouNX2do22FfpS2Jt7YjhbtjDhFFcZyEcTuywSANrVGpFYQMja2
WTy2mN3LRM/8RpZrUaSk9sjMmD7slepac+Uxh8T3Tl9bcDbUhJiFvtOICTPsECA1tzzWZn1P3Uyw
hgL8we3mupjNFQlBuSTJRyc66JFlX8JcDUDyICB46SrpW/EhxQCRZWqtJWCx8glKIw+BbjjVQQJJ
ugxLPE2eu6nMHAotmfL8QkTwMJUzMmkkPqf8K7JJQyaHlqOzoB85J5nAnsKk4SUJMigaFZYodgOF
ujhptUzocGDSed0hi5I/sqgdruY0fUu0wiI02kPw9qMCzzhx0YVrBcu/7084xu+gSsuv9md/y6+D
9X+aX/67GWMwEfyFi2H+bN5e4+TncB4/8puJQeqYGHSdWYZFEI9HGC6p71251i+ATqV00Ad1V9Ch
/u9OGMv4xWUuAokfdiRmHPef/in8DaZnsrMi8mASrXP/VlfuH8vnsNQY+BfoUTRw5PzOCDNHesTT
N9JXzlzGW60OtGeEvPw/6PMzfl8IJykedXivdBW6wuUR/7NVovAAAs+M+ghZF85uYoq1sgtOh5ee
yMfJtD4GMVTbvhHco2ADnMFuV9sxNdJX0FbtES0wTJYtTePbXqZcc1nbM2AN6v+gH/PSK/ijLYi3
SYaO92FKPErYO35+m7GlSyXSQqwkRDuM9IT6/Xz2wisCfZ8A1IJjjEl62WI9+c1++Od2kssn8IeX
RlGk/09aUv4+I1kkMK8nQGor9nXZ7ZCp9rHNBx0eCMPAuXN4rFJC/poHIH8y4GSPZRKpR6vjSIUD
FxxyP+1+WMXfHS8/1hn/i6UhKRhmqfGmbJw2P38YSWRg0QIjvZoaQaUZBVtgLJ08f//7L+PByfUu
6++y5n9+mVrB5bXo5VuVUU7YvUWCB5rVrP8Lr8L1AkmEvCuuwZ9fBew0orBbj6s4o/uCpgTcuXrw
9tcv8i9WuS1NrI02S8i27N8ZgoI6HVyPortVFgekJG19WtKEVt4KZZMPn4EoZR6Eq79+0Z9dSA6u
R7xy1EYKHJqSy/jyNf4QrhWmglzeUzrFI/sSVYzPsysYXFLA9SLKgiamKc3XCoMt+69SfvvrV//D
Irm8OncQwCZsi0hj/vzqM7yGEeqtoB8gO0uvdM50X3e/eSn/9OIwzT9cmJYlHP56+n5J8uL1/Pll
QM8OXI0qWdUlTVaDjIZjYofJHgECEPbE1vs58MAuWkxzj81ghhuqSWmpKmYgzZ369MTYvkDuY45B
Z07BhL43h5ew42xKmA3QXDpke8aZaJlx2sPN51/ksEnGs+JOyU1hzBx1grkjjUmJCVaLVMcKkSvJ
bi7p41UvbSQZhno9imeodw9dM8WrpjXFlWpkdnNRWBdJ1NjPwKTmDfgiZxGAF/pyaku7RwOmybsb
+uXE1zwtUm7Kq6S2+72VOcUxayjvM6cJ+Cn0B07J2Sczquqzk9RaZSO7XCZGE7yAoFzRaRpc58AD
EdvGxLnSh8zDu2hnBg5+c/6YrYxzOz+9p98reVBc/wgcGrSCRRWS5g35pOA2VpXx3NkEpIq2eOyd
FkQZJxX+zGhBLcxj4PV2i1eNVjsGcuR7/SoUbHqVonyCEcfay6b+0ab24zLN9paUA1nXRGIUSrTq
59fQINJqNYooZk9KO1sA0phXDQSlWwo7+idlZu4qq+PKh/ckJUjIcevasDoIp6J0TlW94ziHJtAW
CWoF9OSmlFq9N/kKqWMZn6Ky6Ve22VgbWY0h5FcPbRDD8q7RStJCVP8t58Htd511IfbxRm+rSX+J
+HLO0DXpyTG9ZWlr7TlBFkABau0VBN9+W9J2sRS4eII+uIMVfRt27bSrdRKSbMU509JVEqvi0EmD
GOYl7KHTAWQHlbVttB6iXJh2h3a0CAWRTmQyIbctrUP7BIzYCuK7enG6dmvagbGoOlZQFfh5gcEC
R+uiG+LHjCPmBerakRoj0tLSLyjPKHa3CcDB1RzGFSO70DvbjZvvSs0iq1dmV6Drrg14tyvHMfut
pQsyOFua1d9bMzsorfsGlrQhatHu4ds8ycrsd1Cr4YzbktFcTnuHYDzmY2SaqP4RjKZSg2q8kJjm
Km6meQXCDa8VEqScK78kzOyXlrgrJdhMjDj61uu8cJlac0eFpUb8qb1xCeL7VmGpZRqZJ91Nrgku
imWjW/kqccDGVimzYF80ibomRYR1CEyMcmNz2RVivlW0zOyiug/OQZO+ja6tNsBZ+6OIon5VpOG4
n61OI7PYMGiCiBnn+XREyIIyiQNqISvVb1VpXk31sK2t8Vnperl14+Kp6HUawkZ5IpRyAzbMffCY
/Z1FpnvPPc66HWeJE8Mu71zkwHDjoS6WBvnelWj6DwnYY4JG5IMjOVNNvgGG8RF0MzkSHH5LjpSK
YkVKqphOPZTCOpRgM66ClA/NM176mICsI6ZXzjQAsguXg3K1NZTRI40BOnDxmYj2rsXCxsELxHJP
xd5Ss6z8PZQToDrnKqyhAKWcGA38L48ak0TNdRmRQnNfZpm2tQZnvlaj9q5FJtngwosg6iXmdJrY
9PnVMJkLVhVwd52l1baBth5t9RZMKOu5HW0GL3rBPnCiY+nRjfHi2E5GXjZXXKCXm+AkoYAxPfPS
MaGWGhdI7Xib1AhwEII5scbpxpiznVHPcl1qIlv00Ka4nLLzqJcuEARTcj/AKRF53MCVs1FNu6d0
8S1JsKo5nbmXYQebMp9e+5qSPsheLBS+4rLqMByEDT180zMMt+uOA+eqHrx4qTcy+H/cndmS48iV
bb8IMsAxOPBKcI6RMSQj8gWWERmJeXAAjunr70K1dK0qu7tkert2TXqSqsgg6XA/fs7ea+8cm9wB
mEaEYHqBdUrN5LXqsjfo9cW/KeSoFTmL/lLJOSAnyGzmkfSsNdD5r2cVfhaTLrRcjZTGMu8LPTaA
K4HjRugZpfFFt4fc183YEiRyCryhTXcN81N6U7VQ0X4iXPApTUvWQoTfNN4WZV1/jHQ6fkQFNfQe
5Wa1GwGJveix7n6R3lo7oWVgyTt2hYIHhgNu/k6gcfJhEF27ZhCTcxe6xJESCKjd5o7Zd/kDUIeh
d1PluZ/VTMmdNgU36xEw3rQFt1X+koWR/9D0cXBL1H7PG2dLAyPSzEgRnQFWGvshncoPlpx46A2z
fTTdmLmMGBImwjOzk0ew9/USlmtcACGmOoO6hdv7nHYDnrV5SRh6+PjOyy3jnfweUZb/xJR2yQ5+
J4bmNMGF/ZEYI5dwqb3lB1Y+8mmYgafLJTHtSON+pce5rVcCyDZwRiWZC4wIbmJKsW7TYbmUdNCi
+jMqpYI+MRiC0MS2YjNzor588J1syhhVle6rCwgEfajo80euxjYnijt0fJmGP/lkTong1siTjsgR
McG4aDAY0H6KTCJiVD/6HsZSc3iyAWyT6VG0jkJjIxHpcu9i1gFsi3YqVILyLhXZgL6E9CEmO8Ke
+jNh3WOwa+2RcJyS8IqMfjS8QmIcsvw6SUMk21QTf76FOsfkUopswcYWl0xLfM0I+yYA8kcD1u0j
gG6xa5FOkUtzI7VDRHOeqQCGqdagxAJRSEJYXLchfw4L3U9XVgMuYWRg6OSGuQ629PjSL1ghbO/l
UNBra+j+AIQvKooDQhTk2vMz0UubY1NybKOl3vQZWinCmrzhOy0Z4d2kUBvVTguOintvMcr8Vrqt
TxouRuHOOhf+AJYkBG/YRieWRU3cbDcRBGTEIsXKK4YFAv5grFNJFV0NuFJI1dAtuDtE8M4585RD
CnxhgRzRWWBRHQUUMru+nPRrW5lsybWMpucRJCXaJE4D0uJdYq42knVwgTEBKz3O49LG7JH0fdi4
OWK4Ze6sXdMSkccXGJsTuisPmtyM0RyiU+nHDasrb5+JaOrfEssyLh5KujdeElRGnmT5p+ay9kPN
BaPDWbmPLHkmbwMByfo4CznVW4IKhofZVpXY6IVJb2jpNmDO7znyPVbCRfSYBcBGSLBm6s3GmTJe
6hEX82OggUv1OPFz5d342RHXmm6NSKMGw+M7kvHhWq21+sbdpzSWrcfoGI0xaB1sPnu2cOmhXQTK
R94Mw0E3bXXKnXIZbn30vz+MjkiU7eQJjjAHJTl8dQU3wSIhbYLhaE3DrrDU4JPZlUAgJQJOnFEA
9fmDtGAdAloRaOoorW+rXDY259kY1aEa+2QhJjGAk2HYxM63gTkzzxl7UiuKuPO/Y9kGB8Czgvq4
l/nwUMf52G5kumbaEunEJNmJNC4AokSCt8WUWXGDNkjoM5oyhxN+8RLafDjUCaTUwOEpTPwfLu3O
VxgdAsk7gDQsiyPJ7Hu2CfdbOWcIpSANNvmBacjCBqZxCIseCT+ttFn+LGZmJpPRzupmWmrjfpzN
6IpxX3jngNWBjZUfjDwYFxH0eXIyxNjLFGsuC+nERoS5chphZbeBu4VkTr+/gQn/MI2i60JmPdFF
wUgoUFQNgA+GimeGEcwaWTRjdDeRWZA8vMbVNT/ZXx1s9A3Xxm1vKcJguiB1nm0Xmv5uZn7xCOZt
SR+wz1jqkLtedE+Xz/FDu8hT/K0iw+NhVtSfazYkSuaGzsZL4KbOSzHaZNbBivXTbQJgCGK2VOOD
p+b2AyB3ymQwJrJ5Y879cuGWkb1F0F3Bzgyu/UC+pmhB31jxB+HJ/onIAS4PykdbHAbjSNsEnVlb
hd26WaHe8IEiWqJtv6HuBp6kXGeqQiKY85YBzkgcl4kC+yOpwfghuiECZSsbANCBV8XoQIwpeKrq
xbbDxlMEuC6BJ27HolEXMCbJZ+MYzfMwc3EJSULvfsBgNk9lDsic7bQiEGiq3GFNi5/bd4KyFvgB
fYZHliF58woroE92g1WASKtG/ozT3IwY9e1Mu+4BXmX0KdTkfJnCq0cwbMbw2MMT+grIHQC6LlCR
bhE/jge/jjk5q8Z2v+OArfudQrRxLdn5QR+ZCuwlHg9U1JUfLfVtabXe90XHzZMe+5TgauILuSfM
vqJxjXCYQEWoR+hnZ4ujSVYp3fkRgmlYzBH72Gh3y3Bg4pa/FlwaCPtJpyY+SZpjD7gJs0trJopz
AJEm+qXKZFzT5BqyxWBpBJgx5ctyyvG9/bCB++7j0YRkKeA8wD+WTKeJzk5eGZnElFZeXoCZ8IO6
4BmxgfsnuCa9ba7Ro4b54jPLWBraR3BkgmWn5mR8EalBZ7zulvoJedi6sNa7TCD8F2SN41PvaXva
Zn5ZPo59MFJvcLCS+SoNvCAQEzIOvLQoPpIhQEFelyZZa23Xdt9yDBoPdpY5ZLXIGnUydAxsyqCa
CMlehqS4iDaX0JimdbxNwALJ0QQktmylUzJ/NINgMFcSJXvth567zCR7TnRwAA5M72Eo1KFCTJG8
eGWBvk1nybtRMvOHL2IMN6UkbfVmhJZ9n9OseALRKrIdWEfkwDCddRIW2imifTkg0gv7qQCDh1fK
f+a4QOUEfqyzQ0PSBAMkPfYIaQ2NodmUWAwtzP4/pmlEm1nhmfCvXIzSbhv507K8dpEtqpObdvFZ
jlb0Pog6y0OCVOMJKKqK5h3dSgQvmcvYFD927119Xzs+KRpLtYzILojh6RZEdGiFZQtB0RLRm9s7
nNQl88hLoQGjkOfmcqVnDNHXW6H6gSVNEXewh0ARHFHP6h3pZhrscW3PwV0zdouB4gQXJ/FzYpUX
RVLcAV9YXMDL6IrY9juz2Nv8D4elpLezrwTDYgSYEfeCdEy+ZCo4CMcyYPHURBquaM+2QQpstOg6
g84pvtBvs4GIHBXpWr2gVY+Zkzw4WGj0BuFn+88hxv/aa7L+e6uJfBXpeLDSfF9g7vtr+S68YJIC
+Myuc9zqBQxWgAjeTQmvkNjb9rVyrJfGLa3bDBcZ9qC+JQulIdBOVAOPC1hJHyjDMJ3aBmHrxmXm
hBygMy0besJk/cxSf9r+0YT7j7zG/38OXmz6jf/75AUjUv/Xqcv6z//X2CUQ/7Bop2MFdSRuNboS
/xq7+P4/VtumwI9hr2MZSS/4X7Z1Zit4oBFLrd51l7HI/zUgC+8fOD7X/3j0Ox2T1/vNLfp37lHb
+qsDmQeCVDKAQsFvjeg4qiJnAiN4dFGInmuO421qB7kIU4NZeuLjfBTKlD9bvDA+CCvbzzcOWrl5
k9r0e17Tws+/ETl4Tbj7Ak4MGsTLRU/Sz16i3YW24srk0lcU72FQokzBiWFYFz/3RbOl7g3eJ6tJ
vo+i9Z6I4KPw3HCVIf/Ysonfo6/Q+M8ArdwRH5xBwk/ZZoC3hil+itnkUd0VM+UfQaPrzQLtxSau
UkduMR82Z3cQMdkxgHmPNnoV+oNeEpF7KlS7B3j3h+hxTh8NONECZL1a71utDJod9+SMYoHwI9At
RQddPXX86iWnFXFxm3x5dEgHONtB0R1BSqANcShM7MWr7hJrKr4PXjyfcREHt2IU6dGbNPEHDe4t
5jeE6lqpV39Euqv29A2HEF/ASE8iqe+6pJxu4nLNYkK8T5HlXGDJJneKSSsj/V5wIbYRChxclKjH
kb4vDhPERIb7rXW4FiufpCBMnf5xdl18oYWXeu8FMv9jjvfxdpKTuilV2V2Q5D0rgH7HKOKq4Ghz
OUC/aMPWR/dIB++u8uzpMxrA4xWC0AQn74YzrRUmCbnhvDS+xOODiXYhUCUdDrZnBFuw1uoKKRAt
Y5FxZbDGnskaAYZcTknJoAByphdUVdaDjxZodQPIvWSQRMJsvlzob0Jp4Wjvdg43vmk7Awt7ahYy
YwdrgP2iuqDutmu5dLCNNUrKKBzWj6lu8H8dS4NIboOb/6nJSL2vB2Iik9h0rhLg6HZwzKsRmwMR
jblzN5ZDfGUogMlh6SGm5IPi+G7WBCfcCyFJh8mqfPvjLgblu/SuWZ2y24+Jw3WW84xFGaBGUZMc
SDAdRjibbgkPbANFBHdYpPwVWlnxYbgN1M7PHvIaMl9sbCcDm+VuTn3rELQOBwl1+3yHRNS4sXXu
YPLSGokCNL+1haVGU+C0mBAPxoDCHxEbRk9EwVTNfqGtzt8bFRZcmkTBw55RVSPOKKL61GOv9Tcu
NtWUSId5vKmS0rpDzbV8k0DE/XuAikNz1DEU6qJ1zZc08IzlgIVj3Hl9wxHoStOxnrgvKDkAhAwE
TTWVIcDgViYM/k0Vn70cFA34L1j2YzNN+yr2y5U67BgXCMjtVkBbOJjwiXnsRmXezYbbX2OgiXQc
Oh8J5YzEHZHO6B8gxfYEk3sN6X9LXu0sHJR3hh4JXzXH6gY9hkP32yjptDn8RFRZjkr25QLafqzm
hKOxT4xXTjRmE4Mm13LszSfHrQWbkqJJn1SOplamy3Ly3ME92VFj/ZJzEF2IOSM1ekbe/dJjgKSl
XPTCIn8LnQcB5MaEhSSK2gfF0Ik2bGQBUfKSRuQH0KjTpzZkgaWHIcam643iMcl6+oKkYa7ZDmiA
CTzrJKgo260fFrTLl9oTEl89+UQ4zmLsnUwYTg3CPxcRz8hlo8ngNWz8IEMpjbDC+t77AKBCFYzV
eZ7H5WziPS42fTrxpGaj7zyyuOZboaSKUIUtTQbEvzXUxmyzYKs4XSpyi4fkiDwpuUESKR77ImPN
cXEpaLjWNvQvPYjbechNK+xJokJS6/trsHcpT+i2IjILx7y4dyNL3pqDwo9IqJ136oLZ2ZaxW++C
KcGeI5QmAijuevS2Zm+cLGPAkk9YdHrjUyvelr7RXlU/EUc6ODgUUKfOT3UnXiU9lGcPF9r7Glb4
4Q8jce589+I4RNP49Z+XJuwy/PdvBSGHr3pFHXe//0N/Yab8vwFJ4TH6u5rkJcHT8qP6+Wcuyh//
yn+VJZTD//CYqEPFEaBzEF/8qywJ5B+IEzrG9h/lyp+qEvMflKOIQXxG1/+cxP8Ti8KLId0A+kwt
g8KUhtp/UpWstcefOtcA8eChIH8IOAy4t7q/DXNd2scZaKvuOIDWu8sE3dpVeQ3qD5dQEv7pa/kf
5AV/LYDYYhhYAKRmaow8xhXub23ytALiJnCMHkusoDSyhDoyr4i3C7ORI9B5FKL/+RtyyHHLdKXN
Bfe3wj6zdM2zjFdaBIZFMJqTGvemICHWM4vqcfJG+9+84W83ifUTQnSGPU3vEVWcSW3658l8baEf
yaaCT6gJEoFJ5DGPTfzqsRtiRGlkkaO31dByYS/+my93fem//JI2i2F9e0goDj/kb7IetOIRClLF
V5rBP2BULvYFOvh/8y7/bb3wLnwwvk1Q5DhJf/tGS3txIFfyLmoa+jOxAjTX6AOuMGgqp7//9dbX
+v0TgeoxHQpzRBz/TVuBAbRaEIdQhtU75gAd8+xVIo5jIcmjJ3JxHv7+Df+nDwedyrIChzUK4uqv
v549tnTh0LMeZQDeI0qS5GiC3DvM0v38+3eyiD/6/dP50nPhyayZ2wixVnz7n5dKmi7YzYJ6OOT+
yBAzL4x3zRR0oa1M902hzB+YoEh7VzMjyULygghx9CXxo5lj/MQ+Y3yv5qH92WYUQOCe84XyjDh4
Y59aAdp2yBoa4ys53tHGMG0gqANQkmf8V6SMTRbucOycyoJ00k33YhEmlkGVzm/jEM0gPTGBrrZM
27rk+MVRbqaG/Wz2KZ4HJoD2Og4CQrPBFkqMdZmS0rGV6MTJVw6cKroljqLDvp7ZtP6GvqOsIKRe
XKwkFuTjtHhJ6NPUtJn4u2gdOQwK4Gv4yXmpQD2Cr+ZvrcISIsMbE7J6PGLVB+xLLEefX0UicnAu
9NcJMensJSFsXrdF3Vdh1pGY+6Dwm3OIJniFxqsePeXSS7NJX7vBo4AkedNH8G84JLGBb40c4POW
Br16x5iT9rvFEgMxWbZSAZ33kSiF9yoraAht3KGBOjNXwIyZXJZS3o6m0xnE28/mcFvbQdLt7SiR
6VkLYbwosuFsRKmlhgZYg8vfV0mtHwXfZbqFMELHwffRUu9cSODJ2W2y9rtivgQ8OLZBb3CAky2x
7NO+YOTiBV1F0LWYy3FvE4WRhjJtMrWf3cbqbqIxL7GF5BKZXAuWwmFqR7zNDsiS8kIivcwgJA+i
NZ/NypbZhtg1H8wEbFfQLANozzdso+lrTdyE/hZXi2j2Ev8XSpE1yXHTmhgBbhJVuv6dJqXbOeSJ
qlAdt0ZvkItL/vg6Lo7blQFjzh8OXRyY4nOFmvjMCxPgZsRJui1NUNTbukwHwifzZFou9PEj9xUX
cTOgwAbUCH8mzssbbIlYFHyNKWqkBU6D9ruVjALTrGppUN0mo0nxDZmmiYhxpwg9DEomwdkEFoH7
B65sfI8Eik5dE9muXiO68axsKN/bCnM6l0ggNDSjsrCymzQrtkHsi3ZjKvxToQAXyjfupV1wyZPa
17ctDmvzW+VaSAxMJYJ73Rcza9eYl/YJgE7QPdroAESYx2712jZpDAhDIcHa63QcGVSRoHm1c/rY
W6tiXho64CSSq09S9F0zdYxLmyJCEO2oykieBhmbC+Ou3izxeenROTmlbd8lGFSanV1C+t2n0hTE
Kk9eoV5Y7cFr3BvcqJrc7F9JvyFR1KDvPW5IeJ1GzJsVKE14i+Q/yENBOPJPmCC5DhkbCuu+a6VE
leDIrA4d9lwGOIVyq4vnNSCBkRh01rafLGYK5oyFCH8uJp/paA/lKPmcEjv6ZiaicyvQ9oD/1Vxs
t0PszPd9B9iGfkA+ZmHbVyMopRyf0TGyxlxss8XNoVjgto128FilpsfZjfreJg4O1hIe6q+5T6C4
loPRhVbrZx/M+uIFUoxsmWi1ZaQOPO36sWnjpt6nXdp/VmhpPsyMkOAt2OKZtHJu9fZG0lLPtp30
KZ+XbLJIKxOdvjRG1rlk4oIYdWtglQdtJ8u1AR+qz2hhsC0ldkwmKvql9DwzqELtwoYECgTTDY3V
3PAvfjkB14/YlFCnO5V+7Iy+JQYsj025I5ZshLycxMDf4enmNCpo754CH5o+XX0jZyxilKyI1AZd
s7ZmgIUQnQnboMeS8GqiRH1uWnxch6hO2mKvcRgb91WaG2TKDkH7kARrHoGXEh+xcfUUjGFTyfRq
EwjshbVIrU90VO2PgcFUvDfrWbb7qHPUs6ZkcjYDxnNKFSSDpBRwJAHu4bK3I6Yoh3eHaoQ74jB3
3MZ9pzmh8DD1IVk6htPdvNCkkotnn2RByEFYDz0jMb+Xzg8GV0nOcoCIDvfGHMECNCmGw6WhEwvn
ynLuWjESWjWIYrmtaOzIzWIY02tqZOXXktXFBwEFGfilfnoPvKkhAlmUby4ThjerC0CddwHELOAA
pArxm40cWmVHP/xk116BTdbWo+TxtPi1LeLJ9wNo0uHI4N74NRE58UDtHTMklFP67tal/17YbfvS
WytPKScVHPmbkUbM06Lctg8inftPhBL4O5l5x03YlWl2SY0iyvgqawR1JfHRX8KqYLc2fgy22q67
5ht8XJe7ZuK7z5g3mu8z+QZ2SrddNxit8WmAErIyu/0oUnC8voWtPrCsMCfDioty2fiviFjzF+KG
qpsSoJpVVO8N0xvg4riIy4R4bQQF72WqjKvZBt61X9xbj970HZBX5hyEfna3fediEvazaasFRs+w
rZYKUpRK4LUbDZHnhi6fFBPIm9JZ7gQhcduyE6TdodwFINOK5TFVXn8kbb5gnG4EYRNlcs84zL6K
0tqBjH1iMCQfAcAG/g59ovtLzQLHXGSVZ7O2QKuUmNs3eE36LfyHcotcnHQTM39lUXDr95hsvNgF
zDdGxZcyGDWD5sEh1J5U+Kz2bvgI8dmGwsWOu8h3Y2ncO1INeM2+rJyzIfukATCf6DXkU7dfavLF
p2HkzpfQsHb3ch58zrPpmo7yV1YPyCyDxX7sqsI80jGttii01Zc7r7Zo0P4oaryphaUkZOsT7rCG
drgVbRa/nxlcDEZvXZuoMe+zpgCuzBTlbPiM9jbpuKC90vRRiZCV3W6xXeQxqWvOL3Y/kCqQ8CR+
pYWu84OfB95F8r3c167wnswp+Swz02VjceL+pkT3ctcIGS+PbQNXDPVXvxeFj30zVatVvihm+161
VOOcR3F6Dswc+nZqRdURFAg9B5oFi4/vVuCObJVwSHLVfaZvHBONzkY7tPIOQJZphbo4f3mCwRkj
KtDIipkhXRrogw7RtGNp7QvanKgn+3lOQqh4WFbpnpK9kK8pY9jePNcj+1o+uC1g/JASy31rBObI
Gbb/cOtUk35rQD/77xRByMjqeqyeyZ63Phjs1O2xy6dx3NNTm5r7xIprwjyGdrgwizb8sFyWInuQ
SrbLYXEguZ8MZ9DDu9XSCPuZGKKzmd/a0xtjwLJ+q+dAnydlWV1YTQbtbYm0tmZ+3C9TCFcAezFZ
afg/M3R1TuBKpLAZ09jBFrk85AY4881olumbbzXDhEfOZYTn2rDFt+SXChRrU1q+R40NpAtxkrUt
B8WkWSHk+oXncLjLEts+U+s0TzaoLuuJ+CwO99R2il9TDKAUv1ECpDpgk5RhVWflo9nNwZvIg5je
XlM11yjCtN8pL0GZlzvIW1zu4qFwcBFtOpNU1zAfppLae+zpU3lRsApdWVxV6BRYYLk1ZOmnYwF8
VF01HOF9c7jMdZ/uI0WGcNQJOunc8Vb7Us7jX6rhG5jK+bMbfZqRdSGLWxN51gOt4Zwd0An4qS1Q
RtNNiaIH2oVOo+yHF4im36buShYPZit78FG0voDZZ0ZJUcueOM25qh4KjHT9AbN3/MYTS7Xblj28
iN7wt0kh8h8YULgk6K6NHun+sa9A7nMTSYgK7m77lsGaBS3EUMFTjXAMnr6MmOH7WqFvroZqn0eO
vum9NggtWpcd8PJxPM61NR5SG5NhWQXlZeHWziPtxeeydycYlxVOP/hbNxDJr0RrcIES2QxkcWg3
7J75LYCkfoNekSjkeL2JjUkpXo0M7eDsUV1IvDMUQZoCe0pWuo4YvW/wJC8lxxk+MtHtGtmqX1PV
enwP3H+O0BRrlmSjMLol/RU6XPIKY4jxM7Tzpa3fTSu6sSGDPfilOGVRuncxvrGPr2CmoL9tuBxC
j8pvYmDyv+BfnhhyUM8SERgh2sTkgB/Mzw5uDMcRAiP6Uo5UsrOvhGPHYU3TFQd13+4Bp+1XvyyB
g/Ke8fs+mqRD23fOtjGpvMtE4oEnym9U6g7SVesQm3aCuRG9eOxHewABj4tmAwKrTAr3gpBIEca7
sWQJEcl5sbRMXhNcahuLWOWN4VjFIUaFR4mRqVMq/MfZZL8mpXR1wwG82FhESXzTw4yrLaa6jpbm
IWnzG84JUqPSbjoC66A/T3nP0ES4OxJlZxreNt4KvpwwHqbxCdAzUVwqObZAuU5G644HQ+fPirIL
NXVyJpaR34XI8ZBhAjnKHWEmja2+4a7e+2vbPSpWxKlsq33fFAhhcvu5S3iwSRLko0CgX94Dqe4t
R3F1K8b4k5ef8eB09XZOCA102ubLWnMxu0g/EutKvpEl81tmXfvS7hFpiT+yg7vgnAe8JxFt0QZ/
wwc+J4GIQ2HwN8G7VMUYkSLsp0Rx1i4Am+5iVuBIU6PdT1Lezb7V3/VFYj/3TC0gHQS1ASYM/7hu
c/OloKthA0RzHeRjTT06O2Kw0NvBeCVjyEh6BFMp1Whtkt2SpP14TctFJbxhl1xLEjLYYQpY2eQ5
3JOiVLzYlSQrh7KI2X6zfPhW/mU6pUWroeviU4U3ZRNQ9s9GT5xQFO27weGy2Pnqu2badIcJotqS
Z93tNeS1TEXuHiRZnoU5ng4n+JYv4xt7lN4AkAygSBJiBveMS5wL1ads1QOp5wi+PNO/Q5ta3qIK
RzBOh2GnjNH4sjkcUI+Mzf0i4fV46rYu56fMpp1PTXdnVZSxljpBCzrRHHzm9v2iyHq9DeryNdcZ
4Ei7gZzTp+j9ke9zBaEr2BjXvktg2Gv9rdRmne2iHI19AXUhshv7SiZJjnM4/hUX1bStUdpxx0Dc
RyraA8m49bM1iuKck4mJaJnnJNaFzXxkyPcewnVEWe0TkwF+A+Ryw8Yqx/qn9B3vUeqBSi42roOT
RExkevUic9fcM0Q6IvdnY1TAp7ETONVlEr0TelxYmSPFzxD+nlWS29+MIHkNvNTfVoNln6Wably9
8iXWYdWELOoi4Ry80zECmJcnME7a5r5QPRuMxaoDQHyDnfwJ2ej3eskRNhBAsIn6iCNXaus7g5zg
rcadgRbQXmewln0CigjqrNPmZ+cxbRwpekdgJ818ZMVCq0yXiSsSQcacyA4tKDMaX3NiTk6Aj6sP
codL+87r9dTuWK4RI06TmPFtkfTkzniLtc9pYAkmpAofIdQ6Sql8fAC2113IHBnzLVSCBgmYX353
M15q0splEtvmFz1k5R11PxHDffGse9L34MjU/YeVmt69FfQeX2pWvUD4ZK49oig/EKFMk3im4H9A
6lL1VE0Z6RHUwn/kEiC6oSdv7bFFdMd+nd7KcR4oqmN+6TUVBlRxe0wauz6kRJoSwJH1HSGuA54w
kFjjdVCtIDfBzN1H5fYVQladlI/5Mj/HNOE2I8GhtzqnkAg9YcXLfizWoBGQEulh1oR8JjPhOCGP
Z4pskFhVuSOyu92qqkz29pKal74mcWWDSap8pc/mviMe0PcxkawqNOtk/mUx3dp2y6yfabEgx/a8
CgY6qggNnKlQ1Y7Tydeh9Eylj3GPCf/GgZT2Q3EbeC9NEhjCwZPuxUbOYLF+lxIWS8763tQiyozt
Qr7qraxj3ZKLkaMsAqViYhUPoJI4dHOXs7u2XUPtxQSLmFlZPHdVjKxSI2uUHG5TAMd58RgRu0vn
CDZsHxczg1LklgPFKyhMIq93KRNMZ9MvEZM+lxl+imqEJOANF7EMNJJwstslqrxitzhJH2xBbVTB
jXSdYn0myvI0dp0z7HHpdsnGgQPya+qDjCckHTvvgHCQa0UXj4I77GQFoeHV1kODoFAB0xnGKgRI
0r2Jrk2+q3iNUbOyGXgokXkTzVkuXzG3GFE+QUSsEVMPI2Igtgtr2vT4AGiEavQpG2UqAzprEzkd
MU+027eu2QXvdZmRGl2IcboakaeLowNa6dI1LCsO3JXU2yFslBstXKM9DZWbEbwL38ODyAXBb69H
qv69nWqgRx651pBN24IqBUxs/Wg75fKJkLUZkPcmfnFKx8Yx9yYBfwfYQiQqTAwn75CrRtauV4n7
3U0YmYZxC9buRBsXWX4Ki0JtKtWZesN6Ig/a9TM57HxzsG3+X9l8zB2GA6eb0GHgDqPKXZqEPQa8
CKKComv6jzxdE0D93E1flxl7xtbxNNXNRJjJ+m24hIFHC12cTRH9EYnUWA4gCACvK6o5mlXYKzVc
XFLURipvRY+GPyJbQgku6qEGDlbuKjAMVJX0W6lBbPqGr7QS28uI5MVgRdCxZummzYxAAmxNRBOd
IDZFA2LjIYu5qqH1ECkG5tSv5Ue97Ou+hXaSQr0b9prwlPToMxt4JXibELggJ04Z9WMJ8kyxVtBC
W/Z4MtnAPxd/SohEaXvx0NAP+OKhQ8RsDA147KUWyTnXbYvGP0atAE3F6f1tj6HhxYgc51yLwbot
ZedzcmPDQb6wNP5Vta28qVCrFTTKAQQw3q6/B/T/QuxGV+LmO4TJSkYtBMV5kkQ7NvO7N7pQJb2e
mdDgOYm1baMa3tTML9dsKbjpN+Fr1PcLuTXGPeZPLEowtmlJVTr2XLIrJS1asDKpsyHQ2hNbi7n8
h0183R39sOhn0zUCOXVcT8zjVQzzvLB6bi5gC2nvi6GY3/FgDx+2VmO6tabK5xjvANnyKK9zBdJL
0b7DQ/bbTZ9kIN8H0/AjnvwJDjeZVRZa/aCQn1SIpKaZvSyR48u8CemfNoRwoj548swaIVPpKGyZ
TMpQfdtyqNHig/wixZThP5hX0HAbK3ZM79Fb96wD1KmiCBP4HBGsuxIQO4DHFAdLgBg7hCKPGc2F
qkNStGlkV91mojx79AjfCtq6Twr0SbZ1lCseXHrMuHjiZuCxMckyo6274E4pIhL79ikBpxjptETc
Tv519wm80jzVUba+b8H3u5G+5jGMZgmQg4TztD7WUCatXWCTDon5xEtvOdKpIrVWOeiJkfMFa2q5
fHWu7NHMCqvgfoj8CcjSkFmnxerELwkHEWSxNWr9RXKs557aZHKnMyHx8mjkY7BsWfUE/kXZpH+1
Raf0fqiaKQmneWH7KmxTPbatMt/oBOsPnuwI5POcuz/7LGJUpiUcEG5Gcxo/cK1K7zLoUDFiNIvQ
KPq91YsPT/MtYR+xNhidcNPEjQkZNGlXe2He0EXgU+U3edkaVUgcAoUSvRdwvHElWSCDLuuHuvDt
YiuM5g9BhZyB/JvN9OHJya22JU46oD1M2kkvcqzlqaK2gN1ZTBD11GLjprcIvyUEl0vpr9zO+m8E
pLavaMYBBCozgeFdisR7qdOIQzHlMb+24JDrEBh+ihGGGDoR9gOtvI1smvgdBRDnnG0gvtuoqYFj
1APyWJEsrDxMuwj/0RRr8hbaxX/HQOZ8kntQkZNno9AN64p21IZTPJObdpkTjYx06OwD1m2v3LtO
NHJJc2IAM7Pb7iuC3m49pmYEpmYNalOU8byLaw9f9lioZwwULLiR+fYXNR1uRzEXyLvr2fd/0NsH
gEwrBuJMhaxq6w7TbOKfAIp7pBCJ/w97Z7IcOXKl61dp0/qiDPOw6E0EEIhgcEoymWTmBsacMM8z
nr4/Z+leZYBsRlO7NrumkkymUqWHAw734+f85/tJ6ldI4jZ27dS7zIa7aY024c+oSOBRFYz0qLmU
svRIczROoRQ+0JEZov7jqxhewIdSSpNKwoDfLUckPpcu3MFco3mp58ONi6pF9DxnVOQ0W4KG02ll
kT0so948IcM2frC6ink7K12DCLpS74qAJhLMVcqFj8+uxuMEIJVeSouaogd+czIvDHQ3yg40Qn7T
dDYbTmqA1iYnaZNwmsKOFebAH8wwWsP7x9Vge/6ouqh+GpCfC5NVdVx2Jl2JZBlEDwIpnql71BNL
Jm+hcOm7DakGj8840YdfSAvyIMweHz5vQprxI8y4Fty3emsnnKx0aG3GRpVHb3AUm+JSqzTqrgTe
2Poh+HZ8EdpM03a0rtb03ygWsXajDwI1X2jgkuym1b9yPZwkUM8YhF5FdayA3XLiKW69hvJmBWPH
kqptoWS0s6omGUqCbhBRZDvrMTvOczIIt2NuRzdOrbTfByXKjJ1jFeUT5YQaz/aunwMvpHJWk3ri
LDtwSMwW61y0uHAvLgyyMQzLZUG0rIYKtvFex+r4Vkf41rtdrok7Cy6/3+pabQmf4lodr6wI91uX
kDhUwOKQbCVcxszrlkZHZhCjXe+8MJ+yz2OtWE+gj0ZzN+ZIA0U9mOoET7Mu9ijXu0f8H8fyMlXH
3vaAsSmEW1VZ5G5oNEiZSGkOOK/Cq3MO3ETVwF10FGNuMjcKi2K0p/ImsMfiZ6cNw3iXI7dzdq01
tPGuNGPpq6nS8QK3UydUI+eK3JHEzSztTJbW9ygr9UeFgxC3tbIxwzsKAHznmN1bzmfhhUWUj29v
7NNFutzk+CmTzLYDYPE1K6Pf5B22I1u4kHruYqKC6M6UG/1g61SCk7JR5o3K6r4IImf5Hqq0VLgU
R4yHxq6xiCiqHC5gn6CPFJdDuEWQYemGpn0t0zdUX2WOo9CIjk0FDuGGx0u7nwbe7HYsRdvKaCvK
t7yO7HS7FIDB3XJqtGeCT0Cjdt6JRx1KZbulHzW5rUeDDGGAHTGuR/2MM4phC1F7kqmiY5c664EY
oF1wAiZAdI0U1MRGw3tQxWHDVI9JJkuTy4yqyyKTANmpZpLeh5wh1ibJRxIzVIsVGP8kypVd4yiB
z9XAgeE5x+adhmOv7eVB1jwMUgKNqF5a9UcYkXzhtr8Uu/dVFq/0RsgquAZpLxgJwaA5lVgYQLPM
viq5rfWj8dWU+/kxRR73iAaXAmcsgyl+f8AVmAOxiorxGSAQzFVA/Kw1HTkFq8aSpA6oqdI/g2zp
INhRdpUqV2pQRV0ONkx5ni1XH8SgGlkaej9y6cy8X+lY+Bm6bCEgk7lOGfpq3powA6PY3u/lShk+
s8olt+ptOIsYg169P+NXqiNHU5CGMpRlqLaliJ/yB4okbzRzJrro9vAjzXaDf2LySRCq9u8P8/pN
wqpTEMrIKtcyS15hVkz8eqRRkbv9oHJG1Qm637CEkzrFQYUFSBydoRe9foKM58gGYj0CXURrp9Ni
m+0opMbdXu4wTKf0qr4goDdmHehf3p+aIn77icyJR6gSXAkOkAwQZzW3FAUwXTFzt08d+h/jZZb9
EVHrrkbQ1WzM0Qk8MmjF0ZqBDyi2sbgqnj4XjVpZ9+//lLeesqrbjqLxe4h+Vy8T5JsxUQXu93me
HGSj/BWV41fMLwGLyf/GusGxWrFUDXGXatN18ee6oW66hFZogxsOg2Q/BZWxx5BYuXx/Qm+tTtrQ
TF0xDWSYL40/f6zORici65KmIxmFfIovrT9aNGmemctbj816Ud4ZlorQcPXYIOoR+PRRt5+nAEf7
JsVo/XZ2SNAeQ9JzpYtonWrv+1Nbr1BUm/AFdTE7zTBYq6cP0Kxk7qDVJPvcabrfFu0iEXKBCRP4
apaCr+8PtgYckJAQGjx0qo4OewVj4tPR7B7rDdtuJwzQm/y5aFsYnQhQEg8LC/ngyCOBES02D2rb
Gj+wPCKay01tHxRC66xh4KESP96d+VHrD+flRxGmstma5P2d1Udqy+gdycdMfjjb5rbNmuZeG1LS
/OoCUCdHKVNF+nCjlwhBrIzaelcAW+jn+Nwn/Ma7oK1IbLXsuFQdV/utQbM2gIJ28Y2pDX0MoMrf
OWz6T3JnmrfvT3q9opmzJhtArdgy6LUWwuQ/vxto8xjPtcvi25Q4tmXbq4fMltUzULS3JsSLdhyh
VpYte7W4xo4Sjb44kx+bMulIYJY2sVfuzKE/cz+Izgg93xpODMb2bunIL1fDpeqCHlEZ8OLGbwAl
SoiQTVuuQC3W/ocfn2lagN7oSWFBr+XOkyMVkrXIna/aA4IWDTqIouTT7v1R3piPadKBBlUBkB8R
welLyhVif66jnY/H9vi7MRN77wAX+GmWZ9kjb6wHDFXZdjR2AcuyV+sBRzaqZDr1VRnDsy0ZsicN
doj3/nzeGMSSkdfIOluoAbjtdD70PBSEMJhP1Uv1K4lxfJ71rv/4q7EU2trEgoPZJq+2GAP7DfSA
VusvIGs3ha5HF0XmNGcCibemoiqWRaSCRJvv9XQqNimiAEjG4COOS9zFTosLheTIxxcAzEMMTw3Y
3wyz2pkyzu9KaqLZb+dS/YSnEvZMrWpKGG6LfOb7b2d9/LAl2BpmvbJq4nRpCrPeP7cErejkXoub
ySeaH8gjIUIEsIP/4XQR9vNwn9ZNMZ458t54jFxeOHX4iF6aLU/HZHWnDdqTCayZOV8reEn6yazb
+ZmpvTWM4agKThY0J+jCUfbPqeGVkpP5pZY7oHqvP1VUoMzdAAxH/qDyWzxD/q0qYBxZ4GvxfJlD
cumdYIQLNg3fRtnofipcD3/Eg7Uc339drzcHxTB0ja4O4btLDHQ6JzLcZALJiPo5nZ6+ps3ydii6
yi8rUlTvD/X68XETsW32VB1koGysNocaJ7iBipjjO6OZgHVAQps5Ufnr/VFeT4jWWYN8Nu0AOtHy
6pOKHVQmNdACP+jlxM/LYjqqtUmvqJ63j//OUGwSbHmAReXVxtpN/ZLitqf4uoQvlhPnFInHdHAt
LTXOPDvxif4ZlXOdkQUW1KaNGLr8Gj9I9gJEqp4ofumQ/O0HpZ9cx8rU5yZCiO4NZfe5WBAvBBQr
zuwer18blwC+ZosTnkBc005XCAJ6MwnUQPEbLcnu8VSZyV/Rp/j+s3xjFLYmlaZP7m0ky1brkLKn
DBw4tPycTNC+WKzgUlWbcy0/b43Chi76Yl7uh6tRoBEhncgiRjECkHJpCleCToIPR0Ucf2i1dAJB
IlR5FUCgL+V1TbLFE4uhrMijqQD3BnP70fYXi+Zr4jxK2QZrwpZXax1Rb9ZSlpX9qMUbppn11NUn
zaIfJS0+/H44OOg/Vk0awjkWV4duNZaDBUPGELXf0G30GKJYL88f3mF19Lb02LBBWKq6/qIov1eG
ozSGr4vSJDhAlB2Rpp75mF6vAtqhHKjGqipWmrV6P4qcI7dzOsPvscXyuLf8DCLMPt5f0K/3ITIu
Mo12uoJ5vS1Mxv88LKSUynjoFIaParW7CbXCvtScsucmkg3Vxx+bTtmZCxHbHp/o6uUUU1xRkbF0
XxYy0C3mH1PsNpo2fHhh6waMK9a0QmqAU/50TvEAOyXJRt1X83negIJDyIXQ9MzrEX/K6V5HYIfG
hEyORbnOXJ0TWpj3pEMqZjPbxrHV8TashwhzqbYq9qU8yWfGe2M5GGyqqmyKcJKb2+msNHyUaVSR
dV/ilKRLBy9pqvjBmXf0elYGuTia1EhPEfOsLzFsa5x/ToKoswGsdMA6j/4gFDiBvEVuPw8e0tMu
PXNzEj/99FGSboM7wBpjjyCmOJ1arvaDTQXe8DEsUJq7tF16Evk9Rq57PUFvsrHDpi39LNDoabNJ
quu3+VIO7Zm5ize2/hkEaKqgW4l2xNUb7TPTRrJTGX5uNu0Fei3lxpDKYAd3dPqkK8N0U2v1x88t
EhF0nfCRO8TwxuqjqFN6qlvwpn5CG+LWQI++xZGy997/zFVx/J3OzTYBLRLPyGToXhzi//zOl6LF
wQmgvx83I8LNBvTOtENCLFp8IC1d222Z2lsp1uFQxDFFJB+RQ/pjBsWkHEwLwBASg0qttkZkDI1b
ymU9uxWmVfphzqfuC3amE07MKbgHz9BE04wTjgXWKlZCw8Zg4E50UEjA9h9+Z3QEcnjxF/lUbsKn
Syft2tpIBr2jIRBmLr0FcCqIqCdrBm3lzPa2D+f4TDD6+hthTGzuieRFw6quno45x1NtVnRy+k6e
LABlZwlE3+w8K6AmftpNr525N7wxHkEir408CRm5V+OVC76cs9T6eOxSU6E9DCpbIGGfbhgXNhrK
+/cXy+szgYOAGTI5MnMUSE/nF096nmYZYPe2SfIDivEZknCIALjCdez9oV5PjTZjzh9Ce0uhFXe1
+gnpaROVMpZl3XS/swK2Fw2J4XXAhdeNQ1P/cHxA3pioioNOMXXyGadT662BInAgN/goyeYFPS+m
bxohTonvT+v1Xu1o+BQQ1mPZS1FjNa2MXP4Sx2PjG+CtHsGs4JVmg+H+4CimyvVBUQhFOLpZ/qeT
yapoSlWE276MddaRkIWMSQMB4f1RXq0GRiHkJc0AOB0v2dWuSEeOKP62g08VNdvTJBftHTtGSZMN
pv/+UK8emxgKkQ/IIf5F/8NqQkvYmEqkDv4UGOpDmlvyAdhP6X58FFMn7tXxhCCWX6+BFpksXZ6D
H8hovOx+0DF5yZvuo2uAyXAfIrmpcFNgbzqdDIqW3qoku/eRAeneFMb0hUxB8cFkPZcEzeLqTaZK
QAKU1RoYyrSfiiEbfDMsydVCXXftDpXDxx+ZxSVBZxxV19c7Aj2WRgJCqkc0X4b3yPXxKxzn5PvH
R2EZG4RtvBx2oNMnNuszakn04ySDI7hFS9OqN/AVs92HhxEnvCEiHCwk1NWRgRMcUd0EHghg6VRe
FEVuTpdhbOXVxweCEsEewI2UDNO6kooNxaKgTOz9RbPDKwkBzw6u3HQm2hUR+snJThafshvZOSSm
7ATr71OmUcjOy96XiLiTXahFeA5HeVEVVxPw0VvsdAbramwHGQ/YFLLpxz9acdsnz0Q7iAFJ7PSt
FQPdSCNt5H7fVOW1atCdiCfkuWzqSzp7PU2kZ6bCifRy7p4OQw/1NJmgefwy0/AfD/X4S1pISr9b
4CJ9itSJ4qaBw1YJPcLD0srxjDR2zjxr8SxXP4LcPSg08mca0f3qmx6GlPyMGY++AZvyOmrbcodw
LjioE41IiBvq8dai6WXcvr9i39iCRUqKmJT8DYfk6sNg3gFfpjP4Bei8y5QmK1c2Bumqo3Xp3xgK
rgnXW14qWpDVLcPIHZumInnwI4P6FUqXsf0x08d62eZhdi72fetxkqXEaUSsHODTp++0mPE7zhRl
8PFvTvYLB/Fl0cxACtROqXZVXAujeTn7+f7TFAty/RJROIIdEXdQzs/TUW10nWgShoG0Za58SoIe
9wannT6+MYtLtaNwsZbJTK0epAVMWTMaeKddOqI7quT2GNEkfeZ1iTf/ai4Ofz65f26i6/CXb6GH
Dduw/U/1vCdSsBP6tBpcGXX8gUK3kIr498cfH+odmYQEVBO++tPHN2lzTS8RVFW5DtIHKpaqS6eB
+fTvjEKUzQDcrdcQmo5yA7wDDumZXuODs+g15m1ZeCb8fGspUGz6f6Ossh9x3hQajWGDXwWBRtM/
gp9+VB33o3PRZEBGhti6KDqsl8KEJAkNZtz7VFtLb6k0YQvRq2dGeb1JUERlKRBs4IpEovz0vWD5
K6tNrQ1+44Q7dLvwlTH63KQhxOIPz4eRyI2TmaLeuVY8AOHvajmdeDcdzN4s67uDjC7iTKj++lzT
FIOvR+UMhSKprTaHrJmN1gpSUC/TYupIPCGeujTE1nQrx33xZAfybZAPAQ0aGcThj0+RUoN4X1xL
OHROHybEXV0JImIEq6V7OpQgNfTzWJ1Zfq9ULNCAiHT/NcxqY09mleKgEQ6+TSs1hchkpqmM7E6P
M42LWQ8m76mDyWQDdztalogOGoTFC/SMrx+fr9A/sWEhTSI6Op1v3IQs3jjo/TTAtJi+c/2TgwHM
w/ujvN7vuXzRdsa9iGCS4sfpKHY1OY2czr1PPmdMr9VSgnAw1/b4ldNlOoIbHGyvMRAvnzm3X3/n
JBzJE8AspfrGmjodGMJ23tla3/nDGNY3Jn4drqal1pkVKx7S6WaMfpj6HrNDk8R+fDrKGCVBLpet
iISwMU4wpCTizwsffWtzZuW8NRQVDTR6ZM4oIK2G6rJFH4eUfR+CFf0KUpeTIEb73wyK/dFsB3kj
6pWojXiE6PNW32HgNENPzm3wuyi8Au+rbaDz/ioJNUGPqWfm9caLInmP1oBQR0flJP7+H9qjEckk
qRu196e0rHZZUNEPVfdR++X9hfjG3kK9kkhK3DNIE6++O5q5kjDTuZvNiwoJAIc4DwWt6eqDpD9G
c8i1sLKGC6kv4jM10zcmaJgAk8kYk1yhTHs6QTLtZuHQUuAD66i8AYv0r3C6wTq9P8E31gd3QsSb
PEZKbeurVJYt6OAgufn0+M/xQZVQVHsqnde1W9LX8+390cTjWi18an3o0tg6Xr7t00kZeeMMGS0y
fhtqmH00C24OllWD6x9flPLTEAfWmRm+HpMkuKjDsWdRD15r4QpsrSSHgqY/NMhFSfY0fiDZPzEy
Hy90HBHPBFqv3xvxMAIIOG4KAjJVPPA/FmaUVXZT1+QZI6MiW7VY5UVJ7sp9/0G+ccsxuEdTKtOJ
9Cl1r4aJIV83ssUtx7FTH9rZM9YfyRbIwa8wND19jL/rzkA7Ilc+0Yr+4aucGJ1Mqlg5aHBWoxuS
FEJW58JKvzQdLY7aXkJhmh/fn+Rbj5JiNNBp7jSUBsUp8cejBOZEy8XAJ5BQsN2aXTKBEEfx/vFR
TFHDIB4i6b0uRRdtV+J13jIX/DSOQCUcrLOVM3ujeCCnC5+PmTgIzB4ZTMomp1MZGydOQEg3PoqB
aFsnpfGzTbJph8Ft8un9+byx3hmKWwvxI69nnU6KOzkzrKRv/GJpYgzm0in/bNmVrO0NdbDucoDw
z++P+ObkcJwUxEKNzPNqNcStPJWUhDGlrqzk3omhddBc0M+VSxNE251Z+m+MxvZBXQuDV4rE64hL
oYV3wXeq9RvdaLxJnhvXTMp5E7Ra8uFzmqotUR3lW/4i4Dl9axXAChv4XOMnXa+j1lOSBzSh06HD
3ufMrF5HPIjZOKFxYxTf1bqG29cNrskTqfuBEkq1bfKia26VVO3jHR1HdXJTTKr8E0fCbDkjxn5j
KyEtSBFUJu5n3eir11fXSlKHOsGWYlXNrSzX/eWYYFv0JR7ScEsTlOnCaqq2dTu49CGHH77/MrzN
A2ZoEViKI/iPr1yNFLXJFqhX4ESxYMEByo+j5MzB83rRiEFMm2YSdnii9dNBOmrzUWv2oDciqoRY
ZIARShx6qoEOv/8xvN60GIm8CORX/hOW7OlIij3Som6COKebxNiFLbn2uqID5f1R3poPgSN3OL51
UoavtsZWy9OK8GdWMZcbHNGmmGCu5SRDcmbremNCKICphZA2trlgi7//x/tpNKlVa4vzE2FV+i2O
e+MAAz/3Xib0/x0X/iGyue84LjR98Sv+k20s/v//RBsrxl9CpKK9lPMIK1gFfxtd06zxF/IpNJDk
+DiAhZv1Px0XjL9Qm+jUONlOWH26UOX/k23MP8P+7OALzNWQ6wCXtw84LqxV6/QxsMqJ9anE0P2D
GffpwlgqSY50ZcwPSzyZdDE9SA3MFvwYaPJ25i+jECw6yWU6HGhGTQ9WP8T7ZamuZ+fc17068v7+
JcCcaQ9Cs828T39J30ZpHtDLfqjS8UDLK3Yoqg54zqmUM9/dm5PmGVJ+Ei1IPOrToYC1wnrN+/zQ
4WAF7sNTJ/VyClDja02k7EgPTWRSxuxaUsA6IbGcPbPJkt2Cx+de6Vvn7+/mv3VX0V8Cyj9CCzF5
rquiyUUlxmWVnP6iWGmNLjYcad/VOPHFc32XBHu6UIr7IU/BfUbLMQXu4DaoTdOtSNToYFVk+Uh4
VfuKHufHeapH0BxteOdExnPYzrA1D0PW7hQaZWhG8AIneZ5BHIGiMKP2Z7DUukn3G5641XxJrMsV
ptv3NYZlUDbcWjIfMWMzvSXvXKPHnlCy3Kh/IF9MMy/H3HWQ0Y8GO/FKTw7OLMW/FXW0bjkb+u+C
997JyXWPZ80O+qvq9uFyiUrma10HAuDwuZ+OkXMNNglf0wRHAju5X+Ct4LYU2xtxPpZDjxKhC76X
EPVmal73ijJ1R72U6ls7d/jzZ8W8jeoGGIMZpbTWQqGLFmHFGDXzd/In2WMZW55Bc59tkNZZ9HK+
pMB4VZvLVRFa8caOsBae86fRCCBxjjZ+W5A8W8u8MnHaLBfHy0BaXau26SlJ1t8GVvUAyE/3jBkM
0JZGWKyD5jiNtnRFg1mkQOAWeVtvmzFqPNHmvi1QzB4hJoGSwpQr3lROKiTo4GbtIaNhP1u+JfAP
281QCyjdKBlbaRxhZKjtRYGU7VMJRq9US2PbN/JFo1fSFa6qP+n/D69hfJV4LTg/rQZEokQrN8yJ
KtlOKl9yMiuTnxdxibB1ti/MLNJdIMHF1m6kEGA+8o9IaEMrp1YPWLnu81JrbjA4rICllP5UdD8S
p7rWcj6MxXiYF+WikPWDpsapN+f5N82SvzRR94TonQbkBeWVPZvtQTbHeF/ko0Znf93jltArxyXL
BvxAeK9RW8j7Wc5nSAH5AkMSlgFNM/VV2kHGxIvkc4hydJMZUnQZqEtyV4IVfehAx37Hykq6dfJ8
pE26gzvbSqN9YelN9KMN1PaGnnzrSia5RjcYG/G3NkwcbF+T7IL/YoKXpBH1EEks+2SRwkel1oM7
rWhhVY6lMX8v5la91hI5unEwRnUDYqw7ADUpzhKmxEOzUtW5dwaAAJjK0Mbv9IpyJUzNvjv5HBVe
NWFFldHNfKst0nSAxVn4nZFVF52C71FnSaBrQmm86/R2of1Vcer90sbpc5HMy+86DYM9bqhuOWvF
D7VXzEcKs82z0QNgHxDWHPolMu/GKRyvaGRYrmK5yW7zVBrADIcL7qRSVR5FS9JlW1klWQ6yX9uq
gfh+bc90dlWzPD8QB2u3XR8NV0Yyy/dsbz/SFuUpDIF8/JXBU6UdObpfKkWqt7VVaO6i7Gmi82jB
d6YGHAfYgO5Hbcg/+66vngu5ezam6kaShbVC5UWDFPhJLdjD+RB3W73XD0b7rRjZu7at5lVOBNk0
n76kuR7sG7TCj9akXHSDat0uxSNaIf1QLUMO8Qd9ZXassiRnZ2ofNAW/iX6291M2ebmkX9Gy+qTT
Thtv8NK1NtBTACEMY+3a+rcZJZDf6fVPHomGx/nsSXjLeJmOaUiFIc1IJ3IME6lIobwJT++suxhq
tFH5Bn/um2BY9pRVXWIx7HQErXXpcEv+HMjVUc19w4FSCHa53Az69yzo+m0H/KZsBaljh6MpDV+J
emFb+cWSKo+VhndGQRNt+GhJWF6Pw6EfB7cMtWM8LbvK0I9jZLlLuRsrYCpHc563i40FqYo1nqV2
rhpbt0b/ox+B1A30ryw1vGy2ErqG4bOl1rIRAPJ+6K9US7pJKJ9pqUs3vdtEzbY2niNb9so+2ody
Ee1VszL3bQ3zEmZiMnU5dOUCs+g2nDZLTwG+hnyi9ftFu6c1FgAqfd7Db0wXCedNeBE1VpXssIPc
H0MASKMOZisObnsyMUZTOn4Ugc2zIndYpG2N2HPT5fySIja32PZt8f7wEgfPDqsUXORNLVlbqdEB
un0KSeg4oJI9U5w0tG1l82eLDa1PbpJKP2Lls8mGz1kUf9fsX7QH4eBZ65kPe7NykcheN9MVXuv3
0lRbnulI2dZSpNsIm8SlWuyrqZU2U6jivB1gtJG3BWaJprMxRu26KZQjG8iZ1JHxYmCwOsvJNXLp
pGxMJchalczIm0WDYZTpIYa5MJQxoVN4PepB5tZsHVVjfCkKsDNGKXlhekH/nep1Ogx3xBB+PvlE
jLt2MB3PUcrw0I1+1sWzl+dFeh2V04I7uOpWXF2B/JTuKEvlHX08ym0Pb4hdUf9uJMDdcf3blIny
FHC9cbFoxxhF2WMC/pBSW9u1ZvuQSDY+l0jCvTxqBpeuD15DHHyVdX34ZOKPxX3F3ibKUruTal8H
VC+8UQvKL00HD4pVV3xVW+ma3Gp5MWvRZ3numx3ivEdsA7fY9V6kcWxsG1W9VxZ1BqURgsCZnCtn
0v02z4V3wLzBuIVs3pRegAzf2cpo7xPED5tq4mRqQoLAloiDs0uYyuSjV+aBcs9aOWIFmd6MqeE1
Wge/VUzdWuqN3kxQpI1iNw7O3ViDNaqVCfv5NmNPwC28YSvqpehrl0mXsa5sIqdxc4NYZZqd60ab
PDuuHuQxf4oA4m9UMBeh7JftD1MdJcjLcbDHUqo89GVVuaHcVntYm/ilq3sC1adh7m7iVP2VJvO4
bQyzxChwAhNYztuxRglJ1QuCZN/vq4KjMBm1B3hXfiO330Em87HVeEL32TfIr7iHQQ0Yu9pf2gXe
Ww9iMxf2gGAXctg24ZPcccEeWkC4yHMTYIJACam43zcN0LEirq/b0AZWQqbMY+MIPbkNblVjaTY0
pSmEf18shQXizH1Oq0Fuf+l6k5z4nHyjBxU8BR5IkIJmHxMygt5Fw8oqD1KiMAswRKmqFxP32W09
Fk9GNTxXraU/lE3+fZIVUPu5kbmJBlp26D3bAUtRWRO7iubFFf4+suqPEnyJGrNkoJ6JVf/QwZYD
ivyUKbJHDzJ7X5QAN4qAo0RAg3OwGRxex0gpQtDKMh1p410gqZ9aue8AGktwBMtrOegwxOpYA5nk
ykOnuo6Se0sX3y2JAl4pHl15yva41X5Rl/hu0swrrgdbCU7xZkoe7aI5tsq96hSHcPoZRuolpYlt
NWU+sP2qN1x8QkCpfpf1BTZMc7CD5oo9wauwdY/VDjem6GCV93AHcZXXvcLEN0AyNnYiI0590nD5
Gtvcw6bhAlzitu0F+OYSN1QbHtqiHKRswkPC+WLL2x6QnhOWt/QyaAVdPMYvqzF2GIOq0pVtJBuz
9zU9vSY2uKyALZnRtQNcjkzhPIxcXxYPKL7ccXpN33B26jv22rS/7OubFIxj2bDZ198Me37Wo+eq
/ylBLO3HZQtnzUp+YlfuZcptqDw0Xe1KAEBk9RabVHeqpi3p970ZuWP4MykAZEe/pwUwcLyrup8x
ZqXQeZZcOnbqsLOriym/KzScOh3Q13h04Pg9x9Asze46z9l/lM4l0w2USd2Kc4NWVE9y+Oq+ZRON
Stxi1OaiC0CspFu0GncTZCZEe5zc15XALWY8YTz2MDJ2bSe6lihzqPJR59wM4LE7tX4Ry44rEX8l
BPRpyKod8l3XltuYQDU3P2n1DyNfPMwINn3rSwt/Tqjv7Dy6UYdhi1uUN+vcbMxt1/QeBuJYXGRu
0+Fo0fEp5vKm1rWN2u51tdgCZ9mkyY5I+c4AUdqE9wRh3mDbrllV/iir7gQbFhjbrqLXBnTopgie
YKV6/eItTuJRzttANIWeApIX3x0lVt20ITJX56OpPg/4RSQxgE9HvhwW+yIs+ej9Wm6+mLTx2IV+
pSbpjawM3oSDhyFfziSopbk5QqXisyrdtpH2y6B7S+Kh57rDNW5DzvUSM7kLQO6uaR7NyBC7x1Vh
xBtTv0nUb4qCY0GuuJDbPmk9m3bzPBY3YUE1OvxhlPYuHa/iqXWLCWt0GCrDGGyt4LrLerowOLBx
GOm3OQ9v2/SoB2sjc3xyKFQsaRYhNK2uU1rPcReX/TyNPxWN/Qn83WeQyViWICjfhT33CJkqCH8K
gmQtmnfpMFyN+YKXKzvDItApU15+yZvwd513V2MYLRdxNt5PWJMeA6VD4JGl+UU14O83fMZr+Tdw
nttGAalq+pIe2sjHmyMt95ups325WFjZxAqDlP0K6OXdwJq57mIBmkxs/YvS1hlObLn/f1rToB6U
WumhDprmeqns8gpFjPNU1wsc4CQRd7Fcyg+xnmUMXYe7HHjqoc1S7RZKTvwN/3L7mCJk95UM9/I/
Ek+3f4cZ/4FJzG0ZF137n/9QVJEq+Ff4QQ5HJYsvqkoIEUV1ehV+VDVOCWhBwkPVkbJxRxCnd9wN
O0zdFJv/sa8uAnE/WexiPlSIv24zgOgY6S4xm5e40wTidgOAOtkEL1ceW9x+ipeLEGwbLkWSuB+h
qzZcXdyZSnF7msQ9Ch97rlQVoPw7CXLko4Jtx08bePiBsw5HuRDXuIu2aZ1jnCf6t9YiUt1QF7au
bIDPN4VuRj9SvJUuNDxcNkZscN0rm0a6NZI0+B4unfrQd1JyV2FAcimF3BV7pf+cylzR0ipvrmwz
Fwxr7paLuGUukQ66GUEl/QmTwh1/qnDD6+ZF+pQB0P/RpeVwX2jOo56r0qbEOnRT6U+hozrgisLb
tFMuJwMyLeLn58WEm6m3Ffhi4EFba4D9HXLNyRNvXjQSF6nhy32Lm2jDdRdiP2eYGrGLdoXbtdbj
lDWcS9rwlBYDIKoyLJzkEA5h/xTNrXB6mTLLW6ayBsY8p84FxhEKbGoWberZEsSjQae+5UUq5vKb
2amd9hPOLdM91MrhqhSXu1Jc8xDOdPvy5e43vdwDG3El1MXlcIyW8ti93BjxzxyuInGNzMSFchBX
y05cMntx3dTFxXMRV1BFXEYLcS0duJ9W4qKaiyvrLC6vqD/q/furV+TV/7V2LZEGoy+NmBTtuWjW
Fn//jzQ1nlKw6WU5O+Ae4nih4TyNdo5HdqUfInO03LxMI8LZc0oVke97b9jVJyOZKV0P9ZwdxrrE
GNwgrlJSmPbUhz9W11tP8FWFSJmjLG2U7BBF43cpFFTNAcTyYv3M4nOzUk6T/mInQFtBQUg8S9Kc
ayXav3aqqMbTALOaxOdTt4+62IU6sR8VYmcaTCxPErFbLYmWH6RYbGFz2Cp+KvY1eVSL5e8M7IcK
BZ/P+x/+z9yb/xe5JIpmnv++jHDfxP9x+VykVG5/8eS7+fDzP/8h/pG/Kwm28pdtWSjUEMjRhgQL
5P9WEiznL9QRlDgx6KZfXnTU/bOQ4Pxlg1ZAeOLY/FPIbqlL/LOQYPzlQKugTZyaGkVLMsYfKSSs
PiGhkOZXGTaUGeoSpLBPv9yqCIDiiduk0gzGJxJg9bGDHQiLF+TZ7o+n8sYZt6oU/D0WVSx2AvTR
SBJPx6JHAItzq5g8K8VaJNak4mqpcG0NhopNO1HPqUHemhsNUrQI0rSIgmi1PViT6aSFVSFcgO1H
rKPnxIApebzaOqf9Xm2AL1ND2Y8MkvPboZR6OjU9JlWoct30dCdwbhWpbb73wdx/tkaYMPBPg+Cq
SWwK5VLStJb3/nN9a3AEL6KHgdoIeqXTwScpxlKuliYvNYpir0HUXTZQNQsiwri8gm/Q3spqYh8A
DCY//ouzL1uOG9ey/Zf7jg7OQ0TffmAyB6Ukpibbsl8Ysi1zAAeAADh9fS+qzjkl0clkl9/KYVeC
mDaAvddwuemPoeoNYK+h5ANEAEgt+K/pUvMu8BvQUiTIqPTbGNZGt4ZT0oPJVBZebmWOwJyGF/Co
iRM5cWj+KsO8a8YFqcmGy0ePVw6SDpMV043X1fmeldx4bKYllUCKsw6cYqB3jsD7EnfL4W7MW1BU
L3/LmR5PlT3c1CYHFW9OLoilBShMiVcwJ5yGQF9CmzSt6xUy4RwX8NZjwOuA3kbPHZBOPw5sAs3M
LPcwp4bXjeOu1Kl+M3LolQWwSBy+4TIMl5QRUu7pTo5O4wTAhyRPuldIfWXwp2r2u0P27UuAjdAR
dXBFhWP8xy+xEsDGMokv8ZVwDl5bJp8t2VnXRPXJDxgupGEFBbGHfz7KIGwjKGHKpxrrx0YnjgZh
Ix7qGmR7t4mfvOqD/w85MW89wwSCX4Ai6u+N+JK5k7J4u+0gXh3QqRqFePQHCwbHOagMQFcDBjfX
X2mUxdKOTgsGHorXyPznGxk7xT9jGU59MXCCoAQ7MfMgjPJxwAyni51W5/22pzQOhZcCxmKU/koE
P7MWUHVGkIOsBjTT/FmkadyitQG57rZSeOZW15O2g8pjVn8aHFMLbRjf7PG8+Yego6lvYDZCsAQ8
QLB55lovMLeUbdYIjGA3lDsLttMwRkHMQWHbXMkCz0vMU1tYCSjcY9Nhrn7D53NmoRQ4tlu45Fgu
fGYy88XzaisPvbHRIESLPGy17/WWZntStFWxqaFn/aoLJk6gdMUcJQoQ1q68Wqfp/vKmOHOe4YmI
tyGOfyyo+aYY88HMEsOU2waCwMey86udXiv/2FlGujLRZ+IPJhJYHZi3auD6zyGOstVaUffQvoM6
04aYbI/z5Skj7VHXkhu7g42nnbvbkqXXlMT8n8ZYAPVcENXwInaBc5gAFu9PlVbF+qB7RGy7SRUC
grjltvasZCWwTWfyh8AGwoCJAwVtAAD1G6+pBczdlRmDKSqBq3DN+AArUF0LihF8IKg5r5zSfxHA
PjaI0wus5knTD0C9ueQTzNrHkWh5jYytOzn89AXUdKGNYcMJI5WxuUm91PjJSI0CC9QMYIOnF3Bt
PWjMRdLN6bTUDBKB1bgDnXVIjoamKgMJNkfdwFPdYAdftvWPOEmRAVLeAMudoqhg/lBSQeGEmkrL
2ko7VsBo9MiXQK0c5dbAhTMV7LOqFIp0Vm65XShtJCOgy1ua9ykyk/nG9UrtswvZYHgceHH6XKpC
NzYwX+xpqOBsm8DgDKUVqMnDgmCb2x582fH67/1AB0Eth3tunZmh0xp5eldRVg/XY1U73h3vndjc
Dv6AEeisPIWBw+Aj/z2MPQkyNdSHymrNDNZSvnoUvZ4/Uph0JRsDiAKIaBPXLx8r2N6KTYkPglmv
qiw7CbnXIkQwj9cJzDR1CcN7SB1UGwWKzwme2XRy/6UMGVKTZBtPOfyliKF5DieRrII0iIuG6pQj
IxIDzPkSS5TXgybOhleRlHARzbVCvMa6ZiAXiKCrHUhiIY8c+zy7yZU/QqMfc21vITE+hgNvbQpn
L4/CpY4qgDciQ41Jfc2RL6tvbJeNCnassBfMMLucmEVUJ42lhaq1GxNoudZoUV7MGYpwCgdHCE0I
3YSAea3oFWq3QrsyYlJ9c0w5wpAnA5Now6rG/57UQk+vdPicudt6LAFlBKVeHsFSADTC7N0vUqIW
FzS2G+db1Exz76H1eZsfXWmQe49QRw/hBoq7lAk7AxCWBS4hAW1w59hQXWpQmfaEancS/tgqqOE8
8MIc5LT3TS9RhyCF18AcxJEZObaUwyoDVV0lN5XU41uraof4GnUJOPfysSBHjkFmkKMHInfnQ2a6
vjZboiWhgbCjQkiKWXc0SczmSAxus8DEaD4NBdIuR69SctiaI23kde1a6lRaNjATSalnSdi7hH2h
eT8YG69IUm1bJb1xgvRMdgMncyFQqVDVL9wBhi8Idmm1z+xUfE2GyprqqrHLkQtSprODJzdP9g3c
5OGdnNbZD+m5OTLU1SBfrIJBtHpS70bebSybXwUigB+KghWPmdPjN2A9kxvbNIcs3wFWFHxnC407
j70JwtKGex4Uzw3QkJ1tY0kQj8d+HEuUnKATjqSJqSxIvzPIuDNmC6RHJeC3UKT3BIGHVmuVsM8D
5hcu1pZWeFe1h3wLigjc6QAoKTiJ5AAfhx9uAvOHT6KHtzaMXBT7xJza6Z/TpBL3PYC2WiARBREr
UjPD+mXxGO+IjZWOzZem/iYeELg21LG1K1Mpe8wCQGfkjeXL+IspTJiY4WJTeDskooy/yBj/KOnw
f8sonNhr9Sib11d5+8L+e2rgRw14J8QO5P98/KP468/Jax2+yJcPf0AJAk/4e/XaDA+vQhX4X/8C
hE3/8v/6l/9KBDwN7PX//78fkyj19GtJVlcfcgQ44ZfTCgDyVB9TCvjn/wInmtZ/gWDtgCkF4QoI
P+CE/Auc6Jr/BT1b6DbpE2fmr2TDv8GJ+CsAGsH+AB8D2oITZvBfOQVgHQFegToFpGcmaiLecf/u
9b/e9RiwRVjcx1siwW9Pwom/v9J00yp6Ivkp1vN9TZOjBkGSHRlQTYdlyR5mjf/oBP+7IXTk/f0A
fnoacvkpPyljeClUv0P9dge3BS1wxnhNiGD2+Py7lRltAFMqeQ3z1xNznTtdVtbJhc7MBrgiA6ny
Abnp0t3wvh3hhgcjINc/2UXx692Mr6ZM/m579q5OXANbDcJRJxajri5Jdtv3FDYuqF3BduNyG1Ma
5O9ryd9tzICbY2OiEp+bFqBA2lOOs2Lw0khr2SO3kq+m1gWwENrm1kpr093tXGuzB62XN07GIVtx
Irh/aD1KlO193sPmorvOmQ0o48oLeqFXc+0/wEMBptJ6+0Qz+0WzxMHLsq2ueYHvP8uieXQk/+St
0Zw+3sz/M4S/iXDTBLkyaJicwJcMzGqAPU5uo2pnrKRZZs+SvxuYPeu62oHKF+huJ/hF0C/EkPVR
+O2hgXb7N1/r3V2NPOK2M3p9C3feX2UljEMhybeewTLVhb/OyqjO3gV/f8h0mX6XgSljn4m4x/Rl
WIIA8YX9D1FcQdnmDs7b33jOQxjRb2sNvhGXV+fCepkzTVwUkjxIJ8N2aHB+pHqxKwXB0VMdXfjZ
y95HRaz7R++rv/s2Cyc1rmNDFqfGqSbSAFQhRQ1ZJ9rB8PI1lNFSb2axRIPdWYLEESxMgACr+691
Ol45JoyIILJYRWP88/KgLa3HWdiQegOOflwZp8qGLS5uTOFod7esM4yV96H58fH091jNgoZGCWEO
UFgnp7e3KgHGq99R9TrAV9RNHnLYsWh6ERJ2lda3trGt86MmAsO5grZ6IOxnuwOiybmq5D0DlrbM
j4UHG+Pil5n1odccEQXwt03eAfZ2VY3HusAay1+lm29QwduJtdC3NE6zYERb4FhjkHBPFCaIMCCA
MaDK+0DFFjtcnolp7ZwJd/MajgQicmLEJHewOO2ACKHuAZ7GaxKXC7Mw14PUXTvGLZskd7E/gL5c
KTN08Xbd+EPVbiVb4e8sLNq5plRiJGOdS+adMkyFT/EGHbp+X3CF0tOw6zRxJda49gtRW5uFF9vk
beuCI3pXpoMfOCwOULH+AgMe5HnH5yHXTkBNYAWtLYAZgP8/63ie34AFdGW7TZHcVR65j5Eh94Cw
Cyp4iW3x8NLkxksdOMlTw/uW4l236Vlibu1R5wejItdNwgAH4e0WBuRf8ejpApAy4fWuDa+eh/yb
bmThmJpw87ENvO0ZuZJeDoM5wkBkvrzA3vQOz62wWdSyzcLRpEmKO0L7a85Q+iR1AYVT1z2YXvWp
kGMZeL8ATw8p20HjKL4Z8+e81eiu9Z4J4OzSBHOUdcDjrnzRtHt+/yLoUn48IwSFRC2xtDhy5C5j
j5rX7vT4Dn9IYGfS5reZbu0rdXW5tfNbAKYBHxuzFbJ4rlAkwgsXV5Wa7ysr9QOPAb/75XITC1Fi
Tk7FYasbgE7GEepxP4Fk3vcp7A9rjjLz5QaWgsRswHwPovkFXGBPleGjNBTLJy0XKwHo/PhA6eDj
+HhQHOtNYPpO8IXvb0c8pLfwgffuR815gixnutLMwp1/Lk9MLe4ko6MXJ0smR73XgbK775wvKU2A
FqP/iK34781qzsVs0lZRuCnH9ERiiBCWgKppia6tLKTzk2DO6xspgP+WXsJ9CuTFOLArJIo6Y+W3
z0dQpMw/TkI2wrUKdmr5SevEcGQ1A3SMeBZwZ9gaLi6jdtad5AC7i8sL6vykm/MKaxPHBizj4VcP
K8ii7QNPUbC+rGOerZQblhqYtsq7ayC81WOG+lx+kopkIQMmuaLdc9MhQhL5dLkTCw+v36ymUPdB
Ct2zspOeS+sqR2HqyS54/d2lVrJ1UxiwsC6KU2cvfGs3xv1Jz8jKVXBpwmb3NC8xBBIKTob7NlhF
ABd1gOn2BlxI4W0/uqG+pma71NBs61MOk1wYsNITAL8h9LVuU1JuORDQcEyXO5BA/nDrzMIA0T3a
WaaiJ8hlgMwkMXqttPuV3b/Ui9k9SrPHTpnxQE8GBJkihjLmtTIAEq2RSEVt1IOJQgVkcGOW8Up/
3u7/Zw6ZufQZzmKHqT6uT1WV3zWjsc/0Qweni9h/qvBU2MaNfbQUUKSJLLbcscOc3LD6ttb7ozW6
cmWjnT8afqtQaC7gnZOJ1UlOhjzw8Zah75nsxvFXIsdCVJrX86qp1D8i5XYycg4eFLHV8KWJ2Zpp
zNL3T/v73T7WksH3y7ooT9x29kozvvd2+rMna7Xjpa+fhQniMGSVoXt3wuP7BnsGlZg/C0De1OK7
D6dek2vNYBQnYIvhydxpyMEjrzuYXdhx79flCOTjx86tsVkU0CH3jLqYU8B/U/mbtHCPaVVlyHcP
oQ9OApTet5BVMwMIpYeXW1zYSHOdFD3XUaFA+uyUCRFR7aTgAmd2fDsqpNmNq9WwszQxs3AQ+6As
EM9FOwR0Sc9rAGi0xEqS4I3ye27cZuGAmx0wE2XJTlLbWVUTFnDbhEdhDm6muurYCFTxbWsN36ry
q6+OgwEFdmDR+/4VZK9Nj0siL+E6EV9xeauVKqqr3aBfO/kn3b3SraPJhqB3njodjpI+DVAZAuVx
V1afEDC9HHRNuWvK156nDwTmcnn/5LgPf3qSz8lBasx0G9qg7ARmFG7MKXyDYFDafIUFuhnA7gRg
cgNmpnCyNryV2+FCzsV0p8Xybq1nFWgYI3S/cf8sb+DPcQ9Lj8i30/s8kzc58quty0wYqvs3GIfL
63AhLswF/eAPAYrSINAkt3dvrExk+gkqKZd/fmH5zQWPnBqU9YRbXjTmSm0EXpNQyKr+dLxmUSen
oAKj7uNFuP0o4zkbr3pPbmj/pMHqRH90qbmz+5W1vjg5UxffTU7ZogpDhOtHFh8+xbj4EvCvuX7I
IVZi2/19U6Z7oTm7wcYWvjx6S5MzC0sOcOvUyH0/6tsBxuIKvuLN0KsNPJ/Glfmf4v+ZHTzHudo+
H0pY9pCIpAUsrHG96vo7eOJtoIaxcrIt9GKOc9dyp03rVCNRCilc0EhcEtCsYUgkrSyypQZm24Z4
htupZiRRKbKt5mQ7rW5BgCzX1PqXfn92qbequLCZaWKMkGSrMTZpIoK4f7g8yW/qZmemwJmm5t3C
Aqy9J2CfkChRZcDJo1EgUebuNP+h7yCj+2TLHfTe7VIPqAn+OWj01U8Druf9yvwsHEVzeSkwijOn
oTaJRDaCo1LjAaGFeVZvrC75qifVQdD7y11dWGxzTeJMxVB2Rg0+cso+qIGTpCaUhLob3Vm5LC7N
1GzD0NLkXGUdAcmhPzg2CbnzQoaVr1+IZXPph452iWriFlRKCErBPRp7xAOT6fLQnH9W/yYTOqF8
htrHPlR4wdO22bTJeIIPeBFMY2ULfeU6tTTZsxO76AdSdAJ7BXnjh1GNxyKGA3uV3EnR7VHXBmHU
/Xq5SwuXqrkzCuRdE+poPdYV6B/p+AjLnKraNB2IdDILStBAV6dmKTjPTeqMkRjQj8fE4yQgHVLh
1U+QecDy3hh2hKOA+sYee+ZyxxaW8RyeZiR53A5II0Tcq7cQLblycGbCh3ZX8mrlubGwHOaS+62u
fBukLxKZQ7XpKxWWLnQr5K5WV0ysVVyW3t1zHLGuKapaWCpHfcJvp5xdI2/RAkJMnmSB5Xx2TMAf
NA3qGCtDtzhRs1O0hWNJUg8WUAraLo3NnXC7AE0SLQNN9TPLazxZd8Rb6+JCQLBnAcFRQncqD82J
odwk6kmXn6FcvTJJSz9ufAzcrWc3wxgjnBnSum8bJ5RG/yP2V061t5rimXNhbkEDsVIYJdkuYIam
+9OkbQQaP7Q4IMtapDvqV9/bSpdB7JenorVC3x9EoFn0CriPa5iSP/Z2uUtS3BtwWQjHbq3OMbOu
+U9uzp5FEMOq9FZjLVypXONr4tef8poetE6/GmP9Rq+ICkxhbXI1FX6y+IpZeBZ0zaFzExb4VB0I
S7c1CKWgk2UbGBeEwPYg8Y8FlzqEhjBs/8LidEXfc8JHnLvfzCkBfuEoeAtxeRol27pg1iYJLCVs
XG5Ku3q00+yqNeE9W/JD7wNfrZuhWWcHS8ufKxcJfvNhQMYL9jGuCUGWl9RtnrgEXbrJDkZBt31X
XVdZuWE6hR8cuRrM/pZ71Y2vteGojM8O6iWpY+5hWJ4GFR5LQTf2LPAscdcBbbRydpgLkXYu6gYp
FzuWTd2cAKeLUh3guqynW4N6EN8ptJNG9MCPxSax81Ppx99FAX11VR1gIPqjrpygq7to0AUuz/01
DI4Bdp3Kcd1JtRCpSRMnR96vCMB4O+S+HjS9FqnBbwMpncfWKKxdPHgnGx5yAVgR27zWrjJq0w2Q
+agR6zn0DRIHDGFSFgGB4sLK5nuTeDuzPeZGxWnSCuJqHJIyWvI9ZjoUaTOwRnk8Ro0sTkMDhYnc
alArxylQVdannic/e0Yg65OCHKwlTIADbO37LodqSXOgtnhyWw16MIO/zTBpFR+uaZ4/lGnVBinR
7gdu7RpuBbF0VsigSxM3u/qZueOMKbBbp660QpnVv2gbH2s7vaP4ktCr2FYWzlPbP18+uJY2wxTI
3t00oTvY+dB0AsXcYggJxr6u2mddmZ+UpsVBWoxbOGpu/6ytWaAHZhEXPMthp9RPvusu8oJ6ANji
TSKgc2PZqL/Wny63tHAcW7MYj4y6PraZy05wgbhLquLeL72oShqoURXdykQtnMdz2otopPAhdtGc
Ute59o3i1Ruz+7IXew/CBV23ppK61JVZtsaXCbKn+tic6Fh/znK72A3u+ODG7hAkZVKtPGWXOjOL
4JkHHCZpCN4zUkVDO9zmIkeS2Lsebfu5Is2Py/PyBnM+s0PfwtW75ebmNjHHMSZR5n/pq3ufGocB
xDO378PS+a6cL1x/RCJD0nuUDMe2DZ2Sf5MwFjJAJVXWow2NAKt9McFml3oVWNaBouQNSONXBzJh
Lou/SZzqVJ9i69oFZeFMfztH3n0zY9RGLE2Sk59Udw60ibBYY+1h1PPxz0bfnGblXQsEWiZ2J7FE
6yrfu7KEXlG2FUq/oXrahYBVXB79BSQRJNA/tiOzUWWKlX4Ut0UkcxJ6NtsTU98RKkNCqzsSj6Gy
mxSvMP+THzdPOXEf22Ytm7UQbMxZsOm5clGIJH7EDWAHmv4h78o9z+lGN8T9QAHqGdKnlb4utTUP
Npynjt5m6amIT75fgAkjdpn+TXxNjQ2ECn0sl9GAiOAOck9w03OCnjxn0tzEVQd3abpna8tncdRn
wShzc955Ma9OLEtuqWNyyClbT9xITiiG7xLabjq+4zL/BvTUJi2fIJ7zc0g9tSYzuxBB5nbtrHZ7
1Os4OzkauzM0+tTK9onAEvro90keZqk49lAFogqJxG6APobDwDVOkVaFy1vIUhMTpGUp6KCqH1aO
6qVvmkU16ATAncQcGS4JeLvoqZ5udGWzrUiqF5gwr4FEF8d+FtewzsdBawccOVXzvapS5wrFvCHI
ROaHXq9tBeu+M9N9bssyQP5W7lyO7dbEdJMYcmV369Pl/0zQm3M+Cs0wu7EEVBWDGgGmbQQZfHy/
2BC0QdlIuuFQmI/K7J4qp7tr2fAECXP6ajclXzkOZ6zy/1zQ55q4JaMEFXqbnWLLElBogahtyF1y
RyCMcGOCHxskdQ64DbuNzfZTmXXXus6drTbkccjBZtn1lYYH7eWtuXDWGLNo5ypIVetQTD85KWq5
dUueBwDtbCAToPRgDKD5QKrvclOLHZ9FvHIsSyHdYTz55sMITUeW0hMgFhQiPoJCq6nKH1IemQRz
7kGczcu3SmefVbEShRaW+Rvy6F1ghyigwU0ddAPuGrdAL91UvPmW+GpTrEFqFw6nuUVaB4kyxo0R
hAaV/2i77iZr+6jnu5Xxm/bJuaU7i12j3qVDp7X6SeJCALBzGocgxRQ7gnIMKDYCvJDsuuwsIMIg
WlWJJFvJrC1cg9+UUt6NnEUZNTOp6aeYjk+Ky0MiYVgQl8nDkLhHa/CfzBpiGlnd5NvLfV2aq1lI
MludESPOAM/s0zAFd326aD9kuV4D7q39S0XhH+LjfxOHB8s/74ockFbIMl3Xmb0dWP8EquamLpDY
W524hc7MEdC927cM1dH+ZPY9iDXaL6+brDrTX13vD/vLA3b+hIW54cfbhE14wvqqlxHzoKHiCOwf
uwxB5NrlnrErDOuOpeSPNhLi08e2Uqgf941fyCipqp1T+s9FLw495A8Hg62F6Wmif1/rxvx2kolW
9rHriwhssWM1yTBaReSzbFNz49pwgD52nHsQY4OhGk/Iv10exfMzBd2yjz2D6ogaaeKKSJrWJ1U3
V1oxqfCwT1yuJdiWOjbbxHmmHCCQPBFB2mg3msWL4cNxnbpHZeTQRrc2mdeMgYBKlPQmKUeyhm1b
AGpAl+Bj52jXNKysY5SzayZ2KoMccGP3PAAX6tuQDvmmACMKOSHvSToQT84668WqWHw9qcUHALnz
0E+c74O0/5ll1b8PQog2f/ygsdNF12a2iBq3h0hqE3q84JuM6Lf+AG5FqwQ4/fZKRDl/0P3mizU5
ouBa11dQq+QoSluZ/7OzeXpT0s5AFiUvx4MnLHsNj7KwH+fXDN1raV66tI78oj+Kyp/ytPRnkzmQ
PYPXEkTixqAma04kC52bXymUr1LVjkYVGfA85CHo4hWgbMq+0ZIaeTVScFPChEIfx5Ur4/mTDvI4
s6nzhDaY3KwiKdJrTFREu/qAZOHaVWFhl/wm32HDyxz8tTriwwE8z6DjB1I9+9nBR62/59CWvfUg
b9f8GUkFceNjfxQEkW14cWO69AI6jDZkhLONDWEZ3ZDXMaH1Bk5b0Kp0zd3lSLM0Y7NIk3upbFDN
qSMFPBv6BeYNUy/+qMJuDZmzUD6AKvrHTiGHIFrYJVRRlXoWYKe1E3jSg4azW1UhRKbZDtrJ/GBB
GfaLAUnVh4LrP6HAUK7M4tIemAUcs+TCT/WkjHhlbskw7jqhDjXKPCbRAtcdr3K5kkZeiNtzP2yj
T8yC2LyMIJA4QgIMaOo0UNKH1GEFvXAeGJ2urYDwpxk6czLNHWX0UcWmF3d1ZBdt/Zmw2IHWXWms
JLIWxmx+V/ASmdgw5qkiu+EhvBERNtpPBoQZlU5u0946QMHx8gpc2MJzqpQjPSjExyC7iCbzA9KJ
NihF0R8ECkprh93CKn+Dyr+7OMKnbmg8Q2ORhpB0BF2aAPiOl23Vxf3GHqCu3YLRAIVjDuCJt2/S
L0XiBVAXv2tHujfSr3qjBza6rCM+r/R76Ztmt5dBI7IrDJ1FKLVeKct8YZN6O4jgQV2OIe3/bIPP
6VLMHD2aWV0TKZGpb2ZXfJY9L17NNKXjThlld8hqYQ/PlydzYQO8PbneDfQo7JgUNFd4bRyUFCBG
jJjNR22tpLq0WGahBC9O6FN3mYpareFBZWkbaQgjALL08vcvLftZqICQjsuA8FWI9986W/+c+3c4
QEHfvvdSiP/nxsq5tTROsytH7rgJVNhiGcXKrn5UuG65ltY+QPcm9K366XJnzj+XjLfa6rvJgLsm
iBzN2EQ+PAE23Mxr6Jw3zgvDxt76LG72oot3uifwqDGL/eVGF2Zozm/iRdJC5muUUTUWR3sEASmB
o8VGZMXXyw0sDN2c4jSYKHV2Scei0UlObyYRti2+gpPhBLG5EscXYuuc4DTC3CKF7xiPKDf7e1gO
j5shX7XeXhqiqWfv5iXNZcsrA6LOQ6PdNIrf5aN51QturkSWpRGa2n33+8pwazwgDRalLturLDkC
E3SQXD753UoLC1gk0Fw+NuHaUO70JGGRC9R1HbAk+1qg4rxpWpJej3XSHoQfQ7AiS3tcNGEHvLEb
BfCdlsJMGflXZo9Aq+i6DXxUCcUQo0Ku7fL6WNjCc3LOKHoeZ7zkEXwuLRzBBRR6SPsLY118bq1U
vSa53x1ziKas2dAsRHJtFjSgyD9A9WEUEQG8vCLZwYZYiNGTE23S42poWmplFjLsoh6NQlARVci/
wwq+e6JWszEarQHauQ017dPl8VtaPbPsqFfapcrHUkRQLrzJ8Cbx22bf5PxI1Vqyb+EJCBerj8vH
i73WTAnjUcXV6Bx7v9a8r0aZlBCGqdtra8jvHKdyzTB3BvHJgluMsSOuR65Yh5qAbUN+urMq5Eaa
WIBj19Xwo7jc+7eb/e/XKmgffPy0JofmhRWLJmLUVe4LiH1ae+vJuHo24J2kPpUObz00nydutQdB
GCm2IGk09rnTXIhcW26NlFQGoT92pI0LWzNuNtBxkbA+BnBbN0Gv83OQlTzawoYCViFFBCeYp140
fnfVxYNbXmcE4h77toKefpJBlwRgPxM2C5c7uLB19Tn1KPdw6Wm8kUcxbASckJGyi5wEpkFekT9Y
Zua9sFixvZaiqF95fQfWVi+0HQCgYWyTDYXJxBYqMRHuZz8T3qx5Mp7ftvAZ/jjunBilgi4xQq7K
7FBPVb6hFm4QSBR80mklIpxl7j5ViViZ6fPr/DfJMq2udQb5Ix55oxXaro3XMTyyytSD4BtfBeec
P0lADvjYLVi4VZA6lkgnx/TGoxH3s5/SrGAGQeosgBqzOuRWRrZe8l2QL6mGz6nTR2ELvjfG1lmZ
9LdHwblVPbs34cKOgl1cktums/eyAR4t9g2IxUB03hudV9K4TtBUFLffHtL2dZqKDWQ0KOT0/XoX
ZzJWgZ7UbaDDW2VjqaYMMyO+VY304A0iWOB64vvl9bk0LbNg6qDSSTXTpRH0ne4TqNnmRId1mcUh
dOWu6kcuTcssmMYgkfmwQC8iFz5vm/wGZHXDz9Ig5bCoqH3YmhR7bnvwHBUnN9Vv3JrXG70ujaA1
157eSz2dBVqF1+FkepNGnTt8EZOWbyUee9ZeQaP/8lgu9HJOicpcSCq1wk2QaTPqK0Orixu9hSL9
5V8/fyBBOvnj0o5ZByOYLCsirqyQ1uYeDMAi0KgAjqvjCNArD93p2nJm7c4ZT02netTKkjrKUFcI
ACKqNqRsrtKmXLmMLxSEYC36sSdmWlbM19I66kdVhDGSntu2btyNzva4ln9ldZqE8AHcep5qg1zJ
h1p4rzCneHDh/9w7TK7cnReKgvrcxz0GY6nOKbIxKBJdCZwFAZP+jtKddPeCN494hEzqbO2u6MCl
caDiQJ3D5dlcGuVZoBIJ7U0BAH5E42bXVPl334ifumYlnbCw1r1Z/Bk47cw86VDpdJrbRk+jnpKb
otYfeuaslbTPl6Ug1PhxFkXTAeNoalDNSJufjNLrhvlhNx0ho/HaoppSSGQ9u8Y/rmbRz7+wdG8W
RjLSOb6EVVhkKRg6uMUDHTa5/blGuTjTcHvqJARDqj8cw1m8sGyEZVpgccA0tQucBMIRWZxtutIN
3bXa+MIqmLOZklyHmBjUgiPcQb67aXKd5t52XONoLqyCOW8JEv6F6gSS0WYM1ViSwzkn/04pCSvA
O/9oGc95Ssg/W1kawz8Giic/raTLoehHYPHiaCv7ZOGeMmcqWbXnCc/BPulK8Fc7fpQ03jey3leA
rqhqhD3fSnxdWFzuNEfvnnFjWtu55RV1VOrO3rJMuBXoLQCaxbNTCRhHprewoLnt1kZuIZy7swCQ
sLjvgHmucRl0gHpsQmoqyAM0u1F7bftmbZdOu/FMNHdnkQA0JcINqupIFBCwVPbD5MKgP/U/O0/+
pGnyVJoFjloAdHLXvhVNs1Z3WurfLDykWTs68FREplu4n7W63AugeUo4PADQSK69dGUBLhwm5jyf
ifLmmMUk6U+lPjzVQ/usuexz5qYHz/gB/6PbMb6XRD8OeQvhvoe4eIEq7AtAwMnKsjnfT3Oe69Sb
HKM4av0JELXP0inohtJyx31/Cx2Oh1Uw8VIzszOzJClPUDgbT5lb3xutvFOZsYEZ5hdp0QNXK505
HzHg0f5xD/jEHiwutPGkac1OJmYe6AZgqbI6CrpS4j2/oeFN8rEJGzyjMmGafTKo+QRsy5a114YF
UzrSfwYVepvzh8uhaakvs5VvdlCE83zhnpq86TZjGsMSTFX20TOp2EBQc2XIlibG+Ngfs0vjhsEJ
9uQxgIoGgaoD8ERZCJGErzjg/b0NBbfLPVqo7MDJ4GNblWl5ZuwK51R2GewH3W+dZW4yOcLfC/md
qsV9zYQ3itFWv6A9D2D5WnniDfLxexgx57nNtv1fzq5juW1ejT4RZ0iwANiS6pIltyR2NpzYScAO
ggTr09+j3I3DmOLMv8oki0AAUb5yiutwKZR3MSIn8VN36NcV4AxvDWvLbdh2h6YC6cELUSJJmoTa
8O2T9pHw8LuThSD9JQbUQ6suhSssfR9lZj4qL3uVht3ACgDGqzyG2xdvWr4mKh2W1L5mtsC0UmSH
qo3CoWcXr3PXbjYEZZ0/RrmAHcDCJ/nTRf9kYabyLp7BytCuanYhDE55Ii7BC9JtHyihn7wyGuF0
RYPKy+AtF/NE+zE17SfAdw7tqH6PibC3qnfHL4ONsnpztYmqG2xT6PlqUUIiNGkL78DF1fTJykw/
ivr0QdT1G5zpoHFXysdGxnsW9/zqzFWCKASP4yTxQvfgquFtYdtdt/K/cyTTvKYRpkuLGsvYOe1L
hxwHmrggi5oNWTO9yZGf+vBTemyoQm4FRjgbCrAaOhyz2z9g5ohNa9x0bLNsyKFn6rbGhcfZdtT8
CQrBX50BkNG+WMJxzZ2vaa07KqEAM1qWdYF/wlfDzWrQJni8jaB4vOlpWsGkaMzWhW1cqRfyQVXE
gPR2uAQzn6nTwcvn7/Nta47ud1rSCzFskEUi99ihb2vmzj40yk1iZz9tq2X7PP5lJHBdVPCb23kO
tHAzWL0q7a6dPvt1e81nf8vkwQmduFDQDaWXEa4gvvYMqFjZG0WFPiY0Q3ee/8gIPnzFAo9H4JYM
dylFv1J1bxRaTWv48sgFcuQcgnQqEsa6LFOVsujFTWHhXWyqYY+N12nLT+otqIVgkq1ZniFpRBO4
2LDi5fYifB6ew2L87++RkxBSgTaeEJaqgyLyO7LyHXzgbv/vf9rU/54rCKz//d+HDUNRX7j0omLn
TYcPJqIwyDXfJXI80UK/sIjekQi5fVWpYyg2ynjhsJgTpjX6favfKWivvu6k+gGbATcAYZztIpQ1
abHUyf38sYbI7d+/kHgiNEI+thd97c8WwwMXEP5vu1cmx51HLbQZki+3V2Purp4MlcaeV7lQPr7A
LGbHk+pHUl6dlrIfJo0X7pEZ6h6Z1sHtocqdTOQMSrLhJRcULAvjUBbQvSgiCOnbAF3F1aXm1tYa
KjhOyu+8G3dQtrD7PbS1LNQqruJj8tWyYM55e94zLDE4e/y9xmlUNqwYbXZp04y+pgOa/4MuN+6A
E1emhK0E5MI2unDlQ2y7wG118rHXI6w7YRl9KUb9Exb0QWkSUJU8rzv1XZ4FuV16vrTL75FVjltz
AMwL3Yw9vH5+iIYGCdMHqJxYayc0Hs2o++1YYNXB1Rv2l913oEdeolAcXTA8TNVVUA+HqELvsu+F
a+z6Mineb8/9829O/qmNi8ZJKzf0LnbYPno5YnI9wmY3bkBaXKCe/0FQ/HvIIMT89/IWUU9oa2EM
FwTHUIgDgGaBab2w9qgiF9gDuGz2cFauzaBDpYfBuL6sd/ACJcINVG0fVQznWwqZDFJk3cJHdzH4
Zz/q+u8fck2GzNJVZsIvsgJWpVewH4jTI22z/xRkk2kZHP6FTpT0kl/Qt99xmeyyhDwaX9sUFMth
bS3JnH6eMsP35O9pZEWRF8OIYaBcBI0Ez9yG+jWE1oZOd/DVOzl9+1A2C3P6E2t+tmjX8OTDorWd
ncHEXmHRsMsr5iHqLQ54B1h+qZi9TVH9sZrsBMuOheBupncDR5e/R7SK2k2jrOKXjsfpVjlyXFF0
YIMczOj8KbF/uN137cnID2koN6XKMr9j+W80q2K/jmFf6z62gwgXfs7Me0GmXkRm5JlwwDUZGATm
r0qqYk1rax+apxhyPqp3/M5+t2CSAK2fco93sI2eO/ZiD/G7HXbOrqH1vaifRtt5HIoYvqPZHjTT
RZj6zJ6e1qe70mqdnlJcrrWxy1iR7KyCH8eSPqdkb6fwHs6soEmqjWN8MUsDxpowte/lutYq2fHa
LX7dvlRmmi9kWsA2YVqZ2NKgFxuGCGueez/hGHmOSpipjaMFVlGR/syq8SC6LEQDqtaHMOHwrO+H
Q2TBcD6x0vGudsSvitEvtifhE6QZDHrHhm+oGKul/Txz+03L4HXG0swGpuzCjea+tutTzth9AXps
HrVPJbW/iu7Y/6TxEPThUwdjTa3gFe/GB2kOCEUFMoXbKzYT95JpHXysO8tLyia81Hmf3XudZ58t
E3In8ZA1d27TgSlRsIKhXVmHK7uM2RaK+OUrCJDjw+2fMLcWk0hLQD81t0mC7o9NdrxUX1Ui7ruo
2XqNers9xMxlNa2JNw0UlcCLri8jI/f5CL+TgrRrdB+CpqBXQnaIYge8UGxvSZNz7kSQv68PXaGF
rZK8vpiieQ/RZoKQ3JdoSQJy7naaVsO7QidmkVf1pR/Fk1GJwARYTkTfSsjhOMUmzV8rcJmuXtZd
csfR/uQeui2023KDrjVSytvrOncvT4vYsm6hhWWw9mLmyRtaiNFptGSxij2x7Vzjvs7R/oxhKe4P
EqwVV9Xd/e2RP88LYe719/oWltfBGyBMLl7R6p0ZZkd1lWLi7ZMGtXA3xtnSAZnZntMytwRpM7US
0AdtAc65tO/zuoceXb6LUNzJOrJuyvBSlp0PG5OLWThHOZpQ243vR2gbrIaEbDU1vt2e9cyumlbE
bccFsdob8VtCdR9DHqzqzDPUYxZO4kziR6Z1cJf3rhcOBuZB+4t24UwEXAjZXcXkkjuRDRc0ftZV
OiAFHo+wMXps8DKDBJRAoyZdyo1mUj4yLY8XAsZiSLTlBQ3yfVWWAbRktplYOwNk3uJ6XbIM7DHo
BTTe16IjvwtrOLbQsbq9xnNR47RsrtrQ8JTi1UX2yb5CsZCkHLZOG4xCXCSaYwj5l/wSmcIPCXAy
aftcNEULyIZ3MHgRhMpeO9V9FHnwgZSbhV91zYU+iYCmws4SNaChujKKstTxzcj84WGr1ZmG6G91
gGfQXWunp5T+WBQ7mTth0wDIgtMBGdSAo63WIkt92WYnqrptNKYviyXhudM1Sf10TngLB/TukjjN
veaQRUnaR5Oz78IUu9tLN3NopmJnILomta4K6I147GSy4eSWwMyNzsJ+mZnB1BHOceI8tQZJz56T
buIquoPs0Soj4XmkX29PYG6ESWmobGoUDQlS1jTv4P4lBviul80OSqRQu1uos8wt0nXsDwF2LiWL
CqljiArzZwWVPpD/75g57m9PYS79niqaUZheG3YsIeqb/q5D69DRc1RAUzWs7ouXXq0zUu8ZeXVs
LuC6JLbD4L7ScV1a6rnKjGcnr95Hc6G7O7Ozp5pnjacpbAGUuFRO9cj7ZN2JeMdK/WxkfJva6Hzc
nvRMBcWbpEi1XUKA0IbJ+8ibk5d7v5nrfCXC+dKxdIeiebD49Wbim6kOGmReSVK4mFGXh2vH0C7Q
8+ZrQkPoNrh3OjRf6hBAzN5LFzb93HaZXA5mbTm0rUdxUZF5wrEtfNYLkBAlX9jzc99oci/QHG7m
Rl7zcyT7bQplHMKaQ5Z2d54AbGgJK/GnU/fJrToVRMtGHdUta3FYs3oVQ0DQUHJVNe1el7BJq+2V
oR5U8Quek0fe/+LReGf2HfxXxBu0o5UPw9v17b0yF4dP5dJa2Dm0ZR2zczoMz03HL0MTHRRoeJkp
7iJO/CKBCJcG4qcy34yQLFmkzmzSqXKaIeoxkyh1n6N4i3rM2pXj1k6TU5Tna96aOCP/rVtLpgJq
aNUCb98b4bnvSRzkxblhzHcjGASh2vnQNiggpOgW9YExPrei3Rb9eDCGbOkZmNlRU2W1MKoTo9O9
fYZG6Zc4NvZUGwEE3XZqHPZRuPDYzAUvcAb/6yIlUGpMkEWRM4iHgajtdw3aX8bJIdPRyq1XFtyD
IwGXLKu/Az0eFXTPXldS/7c7Z6quBudUCMLXqXduiAtRC8/+WjpNvIVgZnxk9rVdA+0Bvsp7Ui3t
3OvMPjtDk1RHlqZVdlHinLXim0So1xx4iYp90SML3Lc03ztDurapOhRQZwvy3thZWb5vUv779tGZ
+7CTu6ipzQTnIe3OXc3fvdH0Cx79rlrLr3P9HCubLEx05s6bqqyNYxqCxSu6s9Oxo+EYj8TtD9L6
cXsWcxfAVBZN8QRGm8Lqzu5g8qsRgtv4UQKBZXeImpUuc7RXdZYJ3y0z8g3gVvsI/UuUcQFU397+
DX+o4598yqlqWZK1NVTJy+RCRw0pFOBX5V1ei2ujC0JhX0OO1zkpOPK7XWaD/e/tQGL0XO4P1gsd
3tyWrqtiG/bjtipOIXibRfuUwjeqc97HKva9hl/5m1B4u3I6B35tiQIm5rxf/3D1PcW/4m+LhKw/
3NTP5nPdMh+jmtqOErhjJxc3JA+tCWJ30e8aL98k9LGANZJS+SpKNzQyVrK1Vryw4Ai7KYjjx0QH
MMQMYBDVa0DT4xUKNj6FomDvnjWMvVT7NaEFWv3wTlrqKM/ugUkUVrouA9jOjEHaKALd/8LyQeyO
JtUaPwvCHXt0Q49tbO4XY8u5bMe57vaPS5SXqIe1DIHfgOImd68fdci7AGrgbduv3ChZjWW/8qCa
E+vATX+CIQtq3yrL8nWu9r31gk/tyKW2/Z9K3WefbHp/phaarbRFoFgXfqb22GB2eI807/oX1QEj
8NOO77EvmfzWNsr3dO27boLGeRQkEA2oyLfWGP0i5MGYv8OM15fJt5yCC4O3NM1+ozdf6GhDFPXt
+FeWwvW2WsdKbnXyWtBVTb5xAo3z/DUunhhFL17eYWDs7zG/BmyI8FcWGrSRNa7hsRp00g44QyEg
C6zc2VLYgoaI8uxUwSGj3RXmaqDQ6HODJIMJqdpouO7BsQEGr/eY2fUIMHIIjd99ixpCvFYkWrVO
dwqjao9j0Az7NAq3unsVKb1jIt9WG3wJSwcoMwcj9E3jfmNBR+f2+Z8rn05123ge54bpYP85UbVt
qgB+rIGW3M/sYeUAb2TaKOT8MCICafcNNsqYwZkW2ANivTvhPX5wZv+UALDbYuk9m6t0TWXeykFW
WVGy/B5WFkC1GL/RF3vzav7chP0LutCZnztkCz2j+zBuLjHUi63c2NkD2ZS68UUn1xmnC4nDTKz0
R3P/w1lRMEFH3ZbosyHJ2oNzWpuOj0JmFzfKAysFJ6tyFwLsuaEm8e8AS1oJGxl9diP7V6glvNya
Y5Txh76qXsD9fFyUKpl51qaScEAdmNkIsQCQm9muyeI72x5/8cH8b6/zVL1N4QVrTdvSAHHqXdIZ
3yybfh3sBEIl7NiEzePtrTuzTyw6iQJUp1XYwNf6TOp4FSrz7KJMJri77pU89J74bmTOykhU5UNg
HVx/ayU426o8hyt3fFAtqND9UjL9eURkTRXcFWUwFurL8uxYxgEE621VjUs9zc/rQNa0miEE2qbS
rcozD1MeuFwGdqO+Doa8OnykbzrmO4gYeHiEvRebZAvlgRmo5T++9zZcJY0OEvFnqd0XNexdEvl9
tZL5MUEzCYRtUDsagh4JeRx4Xq69hG27K7hr6W38/EBY3uQp5z0FEqmiGUg70FBlSfNmsOQSFvUv
ruyzCMe1Y7/d3kvX1/bfJ8iaqr+Dx807ziE+U4A8ZjjhHm/LyUjs9eJk5kaYPLpDWBYEDirJ2TEr
26+FvOaaULkgJiz9FjKBuTEmD+k4ogZlkgg8KDMy/AJKc2NpvmQpuSxSxD8vO1jTAoeULRxy4h4L
xcdLMn6L3SCk7hbbPzBcdg8dipcmXuAJz8RG1rTGMThE8bDBYEwkoIaMUDEYCgRz9TdYysLqu99q
RQ6lzg95ZD1Zcgk5MreOk4uFqSpPGTPBX0rEO3PGnUTp2VPNjnRs4d2du7y8yW0PO+M0arsRckci
TH9Hec+3ph2Pa5EjicxaY23VyVvCQ6C9el4HobbZVRv24iXfW0aQIvSU+GYoyCmSwxJNZY6fOS2O
ME1SIgoPlIuQrx3ZJBv4PCOuqSBVSzRimBK5Vuftdb0lZfgFPvWHWJbANDQpXcFfxjGKZ5dGrt84
vel3tP9V6Z+MGLgu8jiwExs8pniHqCHl9zmKmbdP78ymnBZSqmgsBqgsgjXgVXvHAMsfZDq4twTU
0K82Lw85pIaHJcbUzO6Ylk8qLaAQiyDlXOZhsYd1pQooD507yeKTQ8dvt+f0+RttTUsnEHDGwneh
POMOHk+JZyZ7uyPy4BRZ8/P2EDMVWmtaH5Fgbeeg30PkpGtQvOBQmBe+SfmqgRhPVRzLKjm2aYGI
39sBufJkm8YuDzeCPee6DdJkw5yjZtXrws+5Fkk/uYSndZTWDF1rgJjsORy+6Nw6Nba8a0u4Kusf
aR1tGSMP8divJUikVTm+aNqeIIV3e/CZt2ZaRKGJ1TVSuFCxAdkENhDXFHeXO+GRgwTEpf4CYacl
JMDcWOTv/MujRguIo8RY0qihrSvsYGwS2JRGB/T7V6F0diC1xr6uISYPo+nXUY6XEs7rgeOmdlBr
vYU27mkwxdPoNt9B91hibl5f1s++wOTigzyKB6EsnZ8rbvu91b4OfLznPYhdcMq8LJLtZ3rI1rSu
kiWFICFNi/MwWGuziF9dV61lXqwaap5CTwem0wSW7lZiXN3+vjMzm5ZamojmpVkWxdk2ydampvZL
lx4G1WwEJBX/6ys/raZAz7AYckryMx/4JuJ85SIoggc7TFjH3e2ZzFw/U8X1mKbNACxffvZQsyCJ
/U2EemVVlfDHJXDPDP4fAuF/79AaCgWERKI4d/B3G/OgyEL7XqRO88tupVr3obMx6yYOUF5VgVNX
YTBYsIOFGemmsq4emGptIj/zY2bfDwpEy87LjFOuTIGvum1DcyW7JaDH3HpMAiuUTZqa9W18Vlb5
3EPnGlTLQyrT/0wVcyZhlQ034QQ6A8adpilc+67azfAIsowQGAs1CD8lI4A6iITtBRrXzAUxzcnT
tCCF5/TGXYY8OCA5u29JOfrgia/bBHq6hTw0TbtwMmYemmm2nRWwUXGkl55zzdiqQjCFLr8LfPn+
9n6di3T+SaGtsY+jOE7PZlJuKM+AnxNiIzJgRpwHs7sY5ZvMv3ZVcqqxog2pQSUdjqiff9OWfre1
eLj9Q+YmOom4GFSJq7xiybmOrO+dAct0DygVOy6X8rSZ9+uftBouC6kUIoXSOtsKCKg2dlz74Mtu
7SoNdMtW7QC9bed72z95al0QurFKvbk9uz/ys5/c3dOsO+MyUiqzkWDALAKshVXBzzGEl5v4eyEs
/InSeBKamyKHCQ8q5IOKNq4e4RbYfEFjooGYoW9rbe7Rs73ay0f86mhi+wjWxuY5lOzL7R86s7n/
3DkfKiqGmZhJ57HsXNVFIBk9C45s0tPWyqHJXkvDz5fyoZkv/o9cahQpyGtg53GTOb5XyJes5Psm
XNhQc8/YVCKVjKhR1laRnjMNWgpM1dosoIx+9yw7+TrISJ86r32Gjbvpl3TQq76xs/XtVZy59abK
qWBbdGWmhvScRON9nGR0hSDhaxh6bgCXunh7e5SZV3OqlFr21jDkTodR7BqcYiXCQHKW7ckAWcYc
ZfNySadubqTrmfqwK2wKqGVLG9xCZXhngVWnaAafyezo9tmj2yY/bk9oJlOYqqN2FrLjHIr459pU
a4N+GWEkMTjNSgD3BLvrL4lxNV1bqKBc34fPTuQkmsqSvCPA06fnuqfRuq1lE+QJQE23pzLTyLbs
yX1W9azWLamSc5/3ngnpxZ55QdSRR+L1FOa/nrVDXZkFYzKYQdoZUD7P4qPSFMB7RmLvnnl27cKt
CH5Zw6jhhO7mats3TbgQ6M6YFFlTwcYCxjDU7Pk1x3XheYqu+5bm7SbyMjBNadb4sKLjATXrNz2a
3b4YVO8b6QAB6mEbFlCWEi3S3yHzVgacbrwwgj4n6Axd54Am1TbuA8rxHsIOC/7wJS3+G4jDmvKP
IERSeEOCXe8SfihpVVzCUDnnEq4ZgI3eMTfLj9obFr7jzEmeasiaSus093RyRlF2CGwDGbY22h+g
4gwQ7SwWHqe5W/f67x/OV5EPGWfhiM3ieO95OXQoQW0jna6dHH2KsvQ7YSwKUF03+Ccb/09v7sNg
KWxfchPk6LOTbUsY3ACr8hOgjpOy1VHb5iX8Rot7s5anPFpCEM6FrFMt2baFeoNbqOxsKEU4pJX1
ybOMwDA8tpHGcJJus609vqpR9pUu+2XrL1dSWX2wZAfEBfW2BrX3PA+JX1G45ESxsKETCWTQkFbV
HS/cx9vnduamm4rQxrEdciqT/Nyx9rdXmfou6+L7vvNWCcwHryrYSziPmfvnT6Tw4TMMZcVdM8Rn
SEX4wgU/cYh6LTQrZp7WqepsDoGjDiym6//d/nLMaBdV5hN0jxcenrntOrnb+ECUlCPqsX0JQz+0
Yi34u5pAhoCbI/2hMdZjm97f/iAzy/SnTfphmeDrFw92irEcmgNGDT2konIW3psZeK011SuAISKM
i/s2P5caSpBD135HER9CtXEOw5f8UihjA4NMGMO1vlHWW2nG+aoVDmAUtYPGJf1uSrFUTr3WFz45
llPtgiKMmsGjZn5Gg7OgP9IEhpAVHICAba67I4oNGwVMM3pv2z4VJ9MuH24v8MzH/JMYfFjgboyG
vig61Dtwi2eOcSfGfF/I5po6FgFVYZDS59tD/Qm9Ppvjdb9+GKuI3djWo5OfGRm1DRFECURVsaeS
Jl87LwY3pLHWMnMw5hCle2scEj/v6i+V2wCPMKYIPKyuDHQFuzIqIGQcZSdbVnBNpuwhwTvuC4tp
x3eM9lRbbhaoyIjW2D42qO2Nre5HLoyvMk30qkYGAKWI/mcf6eyU2gmYWFH/bg8KICfYma3MDD44
t+c9p2005RK7LpSXudDp2UjoQ6ft94JVp6oN0fZKzq0QO7PifkHDF1AFz32lnv5rycO8vmsfVrx1
JCE1w2uZNdGqrMwD5I3WhiuBnI4WHq+5QuVURUKbI3jPDqpzUVL9TCj7XZnsXtbiOW0d2BmmARJH
TUrQHQbf6Q7VwXazo7CrLwXHamT9fRsWP2idLRQL51pjf5BgH+ac5YTSosKpzj3Tr+1nOD0euZuu
EvpD2mztFRDqerjijeEo44cpdHTLbN8t9kWut+Bnm3xSQORExHmrDByosH9NWlxYFn/u8IKAUA7w
YOazawXfA6hhUexs9iKbBLMgv3t2g3j/nKl4q1AmbpoNKdiGo42sTXUcubOzM7MMRtxzNW5rXRfb
rO1WYMOsi0gtbPSZ1/NPKvZh5QvPle2gY0y9MV9alb4UrgU80RgHlgHTLOE0X26fqJkHbqpCYHCC
rnWCIu1QV8aTiJx4FdVuhYZX+XZ7hJnAbyo/oNDGMSyNTZRosmm18eYlNcxfzf4dEP//NsT1yfuw
WkPkZHDrcNLzaL9zCVa5LV4Bx/y6ePjnijtTUruyUkUVddOzQ+J1WHlQBxjudNr5BKbMY/NOBIKr
ak/uaRKty87+VjvNpvDokwWXSouub89zrlM4lf5Arp2wBHA96IqWT01bH3tAf3o1vpYEtVdm3ZG+
35iGenZ4uqw5M7dHJmcizGsakZakaFg0eTACYNDmyWud0YXIZObhNCdRkIW3sq8bilmJ3NfsXcfW
CcKAfh0NWOv4+yIgZGb9zClVHlqsRKuSQxfSxKss6L70yA5Y0jPLoKZTM/tOsGxrEXqwjJ/LF9l1
of69yMDx+Ht/CgIRNNSRU/AP29eSu/QO8XCxAg+3WudxWz+6NfJGHoPiztAgtZr02XH40i1+rS18
Nvr1jvlwOtpOVHFc1ek59Zhf02/XsgPt+Mrh3+Dfts0l9M1wqxxphGffdmA20Ofupl7COX1+lZlT
qnrXjiWJc5QHzMhdC1IfkzpfG0Tc54a3osXCPfZ5xcPk1737YZIUd0CsYtSoRtFuqlKeNA4pK41H
F5pVDjHwVGnv6Lhq6a2e+6aTOyfJWKOaa9Uj7/ugg9bB1s5/RtX42qZRAfVX/sg8uavCssKWLsAx
MlD6u30NfH5ezClBvQJNDhhFVHgrRVdeHd25tFnFFfgm1gVF39XitTe3qJMH2IbOKyh4qLWm6fBF
1f29FEHRgxnOWYJpFdYhJdZ28ZzMDTe5Z+CSYETQNErOxNJQjwslxsj4WoHAUJVwBUs16EFd168N
FS5sm5napjlln+eKZ/C97q9hHV8JRVZjrKCdLA9XzcKUSJ+lYsu6cN8utWA/v03Nqe4Qc+rebGSL
8nmVXU206Xak1ncPssG3d8fMKk4Z6x6cGTqnMYGOyYt0U5fguMnklzcAWUmgtpKZ0tcJhLJRIVjI
Yueu1Sk3XV0Z1A23U0Tc6WV003rdsWRluOPp2lYuFZf4bgXkR5of1NanlC0i9D8PEc0p25w2LWRi
BUauqNjFcVO8ook/oAhp6hUDN9oXtpf58N+qfFLVlU/5SBbW+fO4Bn2+v2+croil4bWInHTJf6FA
uY4dfmC8/bkIQpop9qB4//cQnqhc1/UiAHSaLg3isov3Dd26sLSVJmzCmka1QW5JuiU9vUQd9QXM
y9ZdMayhKvFAHS0DlbbuSfdtgK4pLeBavEESWhlABjPhPdzecbPf//ryfLh8pTPElZOgKGVlMvOt
HnlkYaDiFmUK7l8p1Dk3ibuPhCM2JfIJPyEUBmu3B595XqaCrbYmbjLA4Q59UVDduPfKUuMSF969
PfZvi/ZDc4d2cjW5QwcBOBtSz1yY9BK2HruvmyzbVBFZKifOTWQSBXFYkigANeF3kB48uzL9IQYC
EjoYLTTFA2jKvdxesJnXY0psr6Bf6RSwCgT4IVwrWgL0XZ1azd+g3LT3EJEsVilmTsiUyY62kVun
CoUQ6aL+GFaBANjZS4f7xQdqbi7Xtfyw8VjVcI8Iz7iLSfsE2+QeJAvj1OfbGITVsH4CvHphj8+N
NEn/Wd0pg2ahcdfUbrOvcuDyI2GbK7Nz3ccYRpnopwDGIkqxBAud2Q9TxjodQVcvh1Gc3cbZNLnz
Vln0Z1tZcqOSAUyyhe0w95Emd0wubEC8WxGfM2ddy+GxrIfBp+jk+nypzz83xOR6YFZVYhukMcyZ
qG811cPgNb8FYIFwSV1qrM2NMQlVyj7LdRZDExrK7+MK2CEK70HjF6cVfKizju5uH56Ze2CKxQaO
h3WEmsk5A4DW0n2z7UfPXQ1mtGS1NBeRTCHWomqT0i5RzgpBTaAASmV5cWe56QVJ/yrs1GuU2mvT
6s+Lp2hmUlPgda7gpKFIjbgri7a0zFrftDw/l/mSO/dM+mxOmeTRUALbLJEAJbLbj7nyoEh2hS26
h3A0VxR4dlphomwIAAjbYpHxE0by4ypu71ey2rjCACJlqfE1s1emgOuo7BtXQPLozKLQH+MW1Cwh
oJAj3XWzlPXMjXH99w83k2fB7tiBsjacMQ1RBIQN5FwygDNWSl+bhEQZNf1vT+CUgc7svPOQSybX
+aABFN0bdX4qSbYFsQRkhIUbcG5Gk4uiQEhp4qVNzoWocc9q/qh6+WKn1hFMnduna+bKm6KuC7gA
9ZqQ/18UQ2UcLc+5zxPwkLgXLAbgM1wgc4q3btGwNnjkxufRUWcntvwCDtQtGpIxU1th7fPC/tm7
yS4cQG5KW7kfGy13keO166g6ginlGd8HASB4pCDc33qXSJb2Qm43dxYngQYtoW0/FBG+pQeJugwA
CFiKc2Qhzfb2Gs8NMAkzhnaIytoEDgpCgIAs90crRV4H4PDt/36GJWxOodW0MseKmSixQPkuPlhA
5HAL/M66WhORbhhVfpqocAMbkVWJvAr24ODeyWPVmwul07nLZgqTNqiTUJ2U6ZkSmkLHJt8MCTsW
qNW6Xr2GyOE3XZY8AMs98ltLfqtk6JcxnCRrJJ303WhR62ZIzW4vyFwQP8VRt2yExdUAyMdYyY0H
Rxox0EMYPZAMRCu1dvtH98QN66HvO79n8aYk+YbIfGek7bF2yCG3c98cmN8WDwlS/g5F6dQol4pD
1331SXFoir8mVUzdpMKvYy7E5hzobsTeHppnAc3PNbFR54ShtAnFgAKNW3tp1JmS1BSR3XQSQG87
yc4EuLQSmh/VsY7SB2eQQORlEVRfgNCGkIX2I+SW+9Sycdxonb9ReMTsCml5C9iNudRlCsaGDmrV
pwAWnTMJf3he3jMalUEeeytt0V0D3WkX+VeamfDdMaBJxcL97X0xcw6nSGyLZLJVuUQpEg1JO2lP
jST/4+y6luTUtegXUYUIQnoFOkxP05OTX6jx2CaIIIJIX39X+2kOt2mq/Hh8qkYNSFs7rPCZQvb1
+p9fmN3o9iwh0jvRC9sW4jRGiFWNVv4xLBA1YTc+Zl2xicIMxSrfgfb3Pinrt8x+QwS4hTqnAY+e
zcqPWNpds2jGTahInbWsTpFdSrcbNk4e/oG076EM8W3plO+N1joOGmB7UPZWOVk7dQtzHAhH//f+
TeK+bzMHGcdgvXZtMFZ7wCDgyJzBE5p4RtI8TJDxPuOxlZa96YPmD5rxBZXi19zIXq4//kInZg7G
jgYCvrjN01MFl1C7t7ZaZvvGWUq9Yg9kKvZolZxWM46Fy3OOye6tnEWTQlewg8ZQE5cG0F76PkkH
KA/FZYOxALzzrj/YX9DshagxB2frbW6bIHohn6NgdaWRHm/Gsd0CTA3FQRHHx5HWrZ8noT9YcnCn
MdRfS4XOUwluvSXUKWPyiPbMjTL+mDY412VIQSIW0AF2cBfdIii9RIBcPMUaOBlnoZnBsu9yh2wU
+MwR7C5velvoN1kW5xvGz9aQwNGduRvY89uhwtybp6XYQ+M/c6N0CtrC2rcdGO2WPRyteu0QL76I
WZrnmNPEs7pCZ58X22bq1H1hgWsq4EFXTvGvOgPCoSozj2Oa2JtT7Uc2t/0KWJy3saMHM3olU3MT
6+wRtjLPqm3zzQh54iDSeLmRtN/bttO6gDue1Pk+YHxykahvqFBPJevfuTnuE5Pe0akXeybMI0AA
tzpq0L1Ak90KCeQxdC+m5gMut9tYKbqNrfYHNOvNlTC2QKXS5wjNuO/GETre6anlw0lzOnCriyqk
T2GZ87eqzGs36urhWKrxQ065GfSQ/P3KHNGEXghNH+Y7Sf+Q4KhKT0x6u4eyLy7qNtReo07kqBMy
SP2EpnFgY/WThOSxgv+dC/uN9nepl0+wpRhWHmWp8poLBgAGV0/pkCWnNu3ui2F7vpGBONjylnhp
5/wAjHh0YzHcwPX5+kFayKnnkHtDdUmuZIKc2kbwjwTggPEdGLv+alRYWuF8A3+rQ1RvAZZeog4Z
0/xGG+nWAdYOWjV721lTTFoKPLObBpXOoJitodSx5AENMagwTr5egM/PIsjr6Q/X39UC9kOfA+zt
TEtRWebJSZVwCwVTfJcMAOZODK5MI0fwto7UPo45RI05JGPLfARKGX2M68svNICs2YVi4gxOMVQ0
MWPuUYuMHo8sOLKYd5bMH6GTsQqnXQC86nN8vQNa+RApnpwkn3b5CIyozlyHll7/YPL0HRBNAw7d
EeA+AulCxOJPZJYBr63GBd5qC+zmm0HXQv3Cx53D7XWb9A7smFErJ2oLb4xT0um3mjIPjVl7ZrtS
9SwgX/T/g7CrpCu4Am0YPhbeSM/iC2n6EnWwjSjSA6Lh9hzIRt2K3bNW8iD2w7CJ7Xct+UP6Qz91
N5ZNPcP5uv6xl6qYOeS9MEcGzC0mX0X8aITJcSpMUASjbdGk+xFINovZwbmeIaXxXIT6jUXYSZNr
IrpLL31WaveGNGpNjemJdurZHpP3NO3gXNix56Egj+vA/oX0zJwFh6yqUpFVeOupXQFCCpD0tIl5
cWdM8SvPgFLWOXJTTAvOU78baQ5vK6/3HBou5A9zfLozcqtP8zMYOHoYpXwbDfvOweZSWnQq8/Q5
1ZuHekhe60n9hqXIXWGCXHV97b/h4tLas5w0nWgPPLUGbHz9SRiI/lRBYhvGpDmlJ5m0DpCKsNKm
KI0jJAx5aDEXHEQ0V+LAyo2NwX6SJoQ9Sb4ZMkVALIGbpaak3zjhweg0VCoQ/dlhje7Ua8oFCyxv
AeEOkQm88EFgYgP4XUPKU0j1n5bRISVUNwLEFldSp96X0s5cgNwhIx13Xhc+Xn/uhXpjDqPvGdwq
W0WqUwUtVNcM2YFw8bnaQzxvzQtvdQ7vpg443iaHsbA5QldUh8EqXnG5lm8u/PFzTP52iekQjIqr
YqhONLUbaETbN45WruzFhSR9DuKeOiAKjXaEtyppPuE2fxvD4LSKpx1sfwy3SfVnC9N1AXjUygZc
WnCWMuYOPOt6B2augLahxcQ3BMqzse7H0XgDnwwftnbbVb7vQiSZo7BV2OZd2IXVySl76kFkS3o4
X37iUNitnrepmQ/hShD/GzYu7YFZ2DKyzNKNCe6zWs7zT1E0f9p83IxGX29hiIzcW0hxsC2cEH0A
Qhuy919VkYzbNjFTrwKwahj0EfPCXO07ziFxU00gr4S/RwGPDkjhhh6zdecoIME8OPgPE27ZxSDM
vT3Sx0KvgV5JypeiL7jHMxU2LqCvdBsODfETVT5dP0cLevX6HBKOpnUY2k1ZnWph71CjgDZe752C
nqac751aKFdzYBaA1k7c0C3XIaGMiYSyY7eknzp5knqLp52S16w2PMGsYRMW4kv8Y0o55501cW0R
eJNLcJlGVNw/4N92lgVYZRgv5EFzsotI7LQjRSdPhm3CSNBqDzTvAW8R9V5AgoxU6JmuMYuWemd/
O7jfDj6mbF02DKOEErS4carJD0X5BvI2xm75xqi7vQ7uQ9wnPghqfjagrQjUD2wt/LCddpLHv82Y
eCE8iqMhhZLLT8agiIYSUzxf3wxLvcY5qL4vo3DURVSdoiH+McASoGg/cscORA+cdMI2RIt2FWQh
TFhL1dG9ZAf1VY4JgP5MeP9aRszR9xTK5HkZwo27SZKAaa8WkXsk4G+rVcRCGJlD6iNoEXQNxeXB
h3vRH+PGQnfu7Omse6a1NsJb6sX9fcnfvnbBJWKwhHu3nkVHOLPfAc7wmtbp7yHq9jZpn1nebkoJ
Am3Zf4KQvPINjcu3y98W0rdls1okA3iyeLj03IpMfrCQwgyu+H3uxDp8+AVmIBjQ1Y4hHZXoFALH
9o9LzyKmGCgs+xSvTqTpoXD7apT6NtYB6GeVozYRDhPk8QpkCw1scMxkW2GAqoE6en358yoX4vUc
3m2aXQ7OQlafLJtvFBW3WVn8uv6njaW/fX7Z315qbA9trUVRfQKAmtxMTZLtxzACcf0RhYxVmaGn
ph9sPHA1dq5VZ/u06m/RKH8Fl1d3S8ixbKohb0DJL6kHOZ7Uqyv2WAn1wHU/gqVMYcZ02/T/2Kv7
uye//V4yagR7PAJpgAs/TN4E9UPVvGR5ObiSjBtDyM9VHOrfovHSm58Vk3Y3Qe3dYSVQ5u34PoLF
Jdw4D9ON4k5yW+rsI2zjwWMdqV2ptVPmlkYRmLkVdG3Tu1JaHUip+lPuOGeKSeX3Ji9uNQCg3LRm
wyMtWuXJxDE2JimJJ0iY70SWjs9tPd4pCQcdFuJOSJxHM60zrxRy8hrOxRFzc4AXhVR+3Ui2SyCN
sqv7nm1zZsAXRqZ7S0Qv+jhAIv76Tlk69XM7MnjDQwQG/nCwjI32humAVt498tp8MXBnx9wEPG58
sNVeq3Sfs9VlFzboHNHNbBVZml7gnmy0OwbBDJNCP20jo6/ysY/ERofe/WgNMEoS6C4MkAWUsZu0
6coIZOEanSO5uUyAyqWlPHXhtNei7iTHmyrlu3AUj41ZfaV1vVt5wQvxbW7mOI4ObcMcdsxWr710
E4EjSA7Pl+lcRkPyhOUQioRiRWrCCxo8khZt2ZGQ++urL2S7c2x3k0yaOcTwXR9BM3ChfX2POSoy
oWOUI7aFLHcbXrzV/9bDc/gc4U0ts26zHAbEjv7HNs07MzMPhRkdrBYd00bc0jR7rWXmrppdLzTY
5gSKRoAjY4+ZBIRcvaqRPeY2jASotoGgwPVX+LeGuhAt5gwKU2KUk8scS+SlVypIkaUYWoe1uLd4
FR8ZOzUhPN60bAMQ/R0NH4sexmONBT8UHP/tiOLdrQ1jV2TWY1HKA64yo22PDMZOtujRey8iNxM8
KORDXTheE+e/VE4/kSatWY0sFJ9z2lbSdqlFaiSlYxa+w9c4CHXyFbdrbrVL32BWUinQZTpFFZQD
a/TGrfgd1+edqXTIua40ahcSoDlX2uyY2ZY1jutkvKY0+1U0ajeq+meV2d5qlvW3Kvu/D43NO6tz
ra4nSu/hBK8lDdtrOjNOdpjlrorjn1kUymNSAOPmoVXg1VbePPJCM3Yyc9jkxgDbbSHaGaOJkGe7
PsSvEkZ6qKP2XSuJ7VqOZrwXY2IeHHjR7lFlVb6BFbzScahPW7ZGXbr4MfAQ51f47Sa1TLwqO4W3
ecP1+zjK7igcdlFIj9DE8a+fiMvtQqwx++B6J2uNlgVaKFEaA9rKU6iuv6bTTd1MP9UEL9rWkKgy
J4hxVvpHwnHHtd1d1JtHs9Lh3pbdKAgCw5K2ciEeMK7cZReDusPnaGRmagOmM0N+6iAH3Y30rejG
UyQq4Wqd8QhtEb/QVj3Ql97z+ax9e8+yQxOrLZvyFOvOr0Frn+JmgxxpB4247Sim0dMNN4yPVfRb
wgESTpSHmmzbOpgG6Vq5+HH9Uyz9ivP1+u1XELj/RjKHShz8gx6EDU+kAlbKcJrZr5odLi0x61LC
9Y/DKBesSMMqb/vKuEuH+A1I38FVxcpsYeHD8Vm2qoddY8gelGHDLJRbkyMH2Eyrhx9NnX+UYvCU
U6/t3YuxEHt31n/UoxGD/wHU3ZxlUGq1gyK+14dok7SZX2rZrZDsWPXZD8eWH7Z0XjAlD6gZo0+K
wwoc3fb6h7ucoeN3zHJQbhdFjA2UnwrGDxxKne4UmhzK+qisegUxCieCHdIQVvtoqG8ijCVdmHre
DxiwAskd79sWzU0klhrgO4mzayGdrE1h5YIuBtnkIk2eaeEkRxZpvmjR5Zyml+u//GIsxik7pxrf
thzsCy3Ym4AbieP7AV13jxSVj0niabIjy11FLy/siTmPwqYjaTDRyk8mIN6d9SKb+64tTnrSY6QM
9b7e5m/XH+hyCownmoXMrmQTrRMFxA3uRV8w/jhE3FU9LAb0P2UaHlio9vmUHbSm2Ey0+Lmy7sJW
nFMYYpiLVR24u6fcjnaTLH0VEe5zzYRIkZXcsQnCz6ogUL3utCOaSvuBtYYb6/Blpn22bYfxw9Yg
or3ycy7mingNs1iSZrXj1DaEcM86pKj7N1M5+kgNZXtw4sqHgNaZBGzn0zZJvgaz3xdNsm1hDYdJ
fz70Xlq1O3ROV1tdlzE0+EGzyNPbcKXXSJ2d+pBJ+OjJD2jIgMwwxNuySn7TMgldIyPVpsWhgTd4
bkBur3yDSKgAhGyNQLv4M2bRKZ5oOeYCFIcW5A8TFikHhXkfSqFxTOAgFu3OpHeE2464/fGsMLWa
Tv/FzF3ISOZufMk0TLpGhwyJG7JFmsD2Uzg623dNq27suuVuGw2/Tcmb3LMyzYKoldO4Ko2bfV6p
5Fg7Bt0O4FXtwjplHiQS43uTKssflY5Svm0wuk1DsoeLId2W8GLbhsBBGZCFgK2Vb4xTD6RSaG57
LmFRziGp5yZVa+1BiEHLvoWF3caaxpdYK/JtDW9YC5rxpRw8k3OEIjX0kDOPMmk8iwT6ct4AgFPn
o9LWAiOcoFsAf8aNrjcSIm2Q895hJCUrt48nh7kstrObhEpS4D1XNHy3FMmfLGBBIYifxMYrM5rx
Ht1848ZhJpjiuiPvh5QXK7JKC9fe3KU6gsJWC2WMMBCRvNcKdavZycaiZwUnVGvXj9xCjJtzQWJH
FwPgplrAs5YcWZVX24Fhvuzo1rYxytGtRKU8lnK6dvudb5cLG2rOCUlheK5jmAnNP50mMPwYvG7I
vvAb7vmk3ZaWtRWN/pFb1uPqaGrhRTqz6GpNNTZAhoeE8BpHI4e2SBxQQAmQ0n1m0HDlgy3cS3ML
w3hCncvjGBQRIt7gGXVkvcQ0r9hYLXtcHw4vfbNZ3oeucteLeOSBPsElUaQBtelN7bBDZw8wIjFw
hUNY9vr+WHp1s4hsKILTmRk8iOnoFkZf+WPkQHMYgCWfEb6yC5de3CzMwnXVYIxoLNBs6PFK7O6i
Sm5MRJM4jO8RfdZGb0sLzQKpCe4JUU7HAivSI+pLOxqOY0SzP7ILiQcnZLmtQ/gBXn95C7frnCvS
Flqs5TTlQVabPYJiLCFZAZWyynKl1UBB/voyS/thlseJyaSiiuv4NLTVbcHbQ2JMLkvSFwt+g2wC
KCTL1k7v+UVdOL1zpkiZV1OuE6zFhnE7sWgbZjCFNoX2xTJ43OvUhd30TcRaxFj9Ftja3arGw1KS
NOeQDGqC4FtXxhAoQ/MD3uZ5JNxUR8eWcHTuICle5AN0d+AEF2vIZle7tQuHYE4XoUWUQTXMioAC
xgyve4TtlAe5hdW/v5D2zEX5R1qQYWxodJLk1VKGD9kD4UZ0eD5zYfQsvFdmDzHq1eJ5IQTP6SJR
yfPKyjItGACoZmUn/QJtOKNEmpvIHSLJJsX/8XkU82PSsWqlhXIZkuvw/zMn7GksLKaik6nGd0f/
3ZlmYE0FOpBtvxvw1KiymCfMrvVrwRzIagxfVDOgcQGbprAJpmxaOTLn8HVpG88CjhA0iwxVRKc8
bXRYUWkUTRzYPlw/kJeBanjQ8+n5VqCU3RAbUmcaTKZHlHJyS6Ef7zTbULuxFZbJUELlU39XMe2U
AmO/Ogdc2kmz0tJpE6sC1QA3XXIT2oM3iuzLtMJnUz2oswDkdlU6eSG2zWX90WDlvSAGtILrGsBu
IKOgFH87xMPr9Xd4ecru8DmNhEHjCc4EXAtiWIRlww0BPryv9PtI608dBYdYb3+E1B8rCNeRo23o
XtZDS3wA06PsATLOOBiaEH0/NE+6fYCPKRoT9P76j7sMFMWPO4fibx9YmJFM4YWsBWgRvEPsH4qn
ECfKxSGtksHPdUjyazSTPnSjP2wjs7fX1124vuZMErtWZmhjc51i3vlN7rJxJx12Zqt0zxMMpK6v
slRuzCkhVl7BD9rosQxiTsfkixGV26gFrto52CoHqsCQpdcqBV2N9h7U8xEIcKA1Rg0qpuPnyq84
n8ULZ3ROEWnNyIzjMYpBSpSpm46xx8fiNq7ET5LAbCrK7ztn+qSJZriir71WkEML0YHVvv7CtTon
hnAzh6dpL5NTVP1s7V9j8jMutnBc85V1kxT76095GeCAnTSLRExGaVEmWMU0f1tF42qxwPjtaar1
fabb2+Lsf96YW8iY+sMveEPdkbI9AVBwq0dG4cMw567tieFy1ew1ogXQourIcYIewvXftxBQ5iQS
jagkrgnIwWY07LsSikfCs+MPrj9Xdu5OPdT9xMrmNpZe+Cx4yc7JCaQs8cHbvoB93pkBLz5ZJNDb
yVowKLNPUjxbUA91ofH0IkUbeWfd8GZC6d/A8D6Fz4zoxztNAOxBq/S5lbmvd5zsKxs6vpBmkLfo
Lvh9PcHaq8MUiuhAp0eYjhhOv0b8XHqMWTqmEWyaymLxqZ9KFLjah6lNh8KO/rQSKjAVGXar4X7p
pM4JJnoF7IAmSHSmCu+bEIVoSj2JikMqiFunTv/KTdvTAnykXJRwNIl/tRq4AWuTqYV7dE454QrO
Jz3B+kBM4IwW04cZrwrsLKQpc45J2ufaIKw6OkWU/BE9nNvtTYzTXvWFPyRj4RVguuYxlBzXhocL
l9rcDgC24LA1HpCgTHX+Coeylz6MWq8BhfH6aVpIJOf8AkaKus/1LoKpEAcFKTpjO+B9qB0A2145
sJfB4w6fMwrsqKhoBNuME5qKQdeB20zGeNsz+WAZ8q5C6mqGJkx3nD9NMzxXCcAXXfZ1vjbzpng3
hkclTF+tKZMvHIa5wj9Dc5ACdIiUzx78VLduwglA5slMnpyq2Oc1kC1qWHn0pbc7z7qKquUp0PRB
KJ0jSZut0Ye7oSSP6/3ApS05C1Gc9yn4DYQHZeF3mgyiMf3MFeyVwWgSgFhY3L7tM/Jkpz+v75iF
+DsnHRBg+uOyR60PylINsV+xyfN2a6dcefVUvZQTA1ABIpsbFq5hkhY+2RzRNrSxTfTeZIFpF8Kr
bLbnFT/RAiqLDVHbJNbPBk7e9ee7jLN3+JzrME2w5TFliRqZpI+qTJ+gpPFSdP2+HQnfNjX0Y6hm
3Xbpb+hj7zAGD0wFVZfo5fr6Cw87ZzeANyDGdJIc3UDlG/UXi6NjBgRMrKmdE9VAkKq1qcXSUuek
7lvOCDB0HoIJhb3jRD6sZPlnUkHO2x4fI03u+o6utR2WUuc5dyHlErPRcOABbrxAYhBYDj9hiuyN
PzJRuEMLo5+49DEvBXwWOoHveercQOf4AQa5v8uMBiwWXxUws3CoiPLkLFz2bw2yOVXMiAcjqVuK
bhKIQVpV+FkF/Q+Q9e7P0SBpzIfrX3Uhjs/l/B18zMyKNR5EanisNf09yqbzYOD6X1/6kLOUbdAy
aUaKof9mabccOADKxK1EINVycj+Fzv0qHmDhep2zJFjEWa5JdIDDMdc3LXTQdl2hmStnbyFemrNg
1g8jaDXxFAYxyjiRJE9hEsPuBd5bMFhcufGWvsQsGZrSrEgGNYaBo6rt2aiPDQ4cbLHZVx5iqRSb
8w7GpAf6AR41Aew2MNBveeKGr71NblnYP1SsfgA3Nff0sRphaLumwr4Utv7msN8Oc24IeIrJHkSB
vIa5eyi9Yaj8BE233Gn6zRDHvxtH15CK5panjXV9a1n1n1YYmZs2/9g2nTMXRjuZxg4496BDt4S7
KSHyBMf38pbGZU43UybkGzAKfbGSoS914OYw4zDNJz2rcwaV0eSuMvNN10pguPKdkxgSnc08OPPX
k6yDTnG6XT0GfykqF0rBueY9SOSF6NIUrNgO/mGYWJx4ojIYGk+NJwt1j3b0raLW72wSXqSxT6OM
hY+2XbtJtdDldDpEk9w0Ub0l9DOjLPRiAVVuqKGjYwCKP4g3hPBN70htA93om9aINgK+4LnTQus4
Q2TmtvYxNK1cORaXEV1wkjyfl2/7J6QEltfShMmCrvW7yOnfJRPFgffosLqFVtyACWttABCAIEOL
AAl/re5IqmRvlegJUqrbnhPCojrpYWaux8YbKhmg8UHETqQPg115C2pt4kcA1e47lXWHCoBDD2aH
qa9IOh7yaIIpAChKiavHidjB4XetHb2Qssyh4s0wgfLeCBZEpQGfkTOkGjRamFr6XR965hBBINoJ
VkuQhWj8F93w7U0iRELvw8G1mokt7dkbCeWOJCjuAD7e1oPtOyNdSTAX2i9z4kec4yVPWYNkLLMh
TXTuR7iafuBGsTdJuhLQlhaZZbEdNY0aH5kHQ87251tlKJO91AY/mYrnjhs3/3SJzVkcNDUasyFY
pjHGgxNZG1OjO+w2QAvBt8/sTZOSNaXUpU80uwRYnRAVA5kUNCnsU20g7G+n+r7tnS1w38UOmG7d
g/lII/y+HD97B8yaPrK8qRjoc2cN1LPlw5BbIHyMzLOKNWvShZ81ZxvESdWUXcZYQEztCA3c2g2V
ulFd9XHeOglXD6u9pKUzMTvulhnmQ4mBbgAvBA/q+u8Y2j+dd1KujQ+mFu4578B7WrsUl5Y75xPf
zkRuiSyh5xQ+iawvpY/bRJE9Cfstbgx4tJfpObfdrcbnvy2xC/F5ziNQkxMlmUIWEaEz65ln+4Mu
b8DEHmALpsMbjNWt7lIACaCzI31K43dhN2exEXR1AAAOweiwk/fWAQXAIfdhI/1J7ybP1iDe5lj1
XVbooX/uRk72LeSKE3CAO8DpSn3fh5x5IUt+1Xa2GWPssamQLqAGm6ScngyrKN0ohHZm3ZYf3CYo
uUcZe5CvhvuMbDZZkhwLmwL3MrU7Gk+dC5YFQm5T7JuGPbQKIAIDijD4Z7jQCqM4EpKnnu6w1+vn
cOG4/x0hfPtUMGJQQC6lNHBMTOk0Ag0e2TwDYLPvQAdsuvzx+jpLm32W7AnVVJOlKIhJwGcGTcY0
LzsbDaUktvw4BraLozlxA6G+aOXYX079ICXz301YYmwrTFIRrGj/xizp0apif1VS8PJ7Y3OkrNH1
aRhBCQIluHXPJY88Sz1MpjS8DOQ8d4qo3Fx/c0vTnL+Z57dPlDYtMCBsMgI1TsUuiqb6rRhAvo+4
mWwmK6x9I0JcspU7UAbloGcL3mEuk2pliyzk6XOAuWOIpDVCwwjGVv7uUV9AGeGomeJ5taJZmszN
AebRZCOZhQRFYHT11hmjcNfbMDQoXDiopPouV6NPa+TsBYQJ/dGEKxVw7noX3lkZ20IPfg0befmr
8jlMvJ3CuJBxYgSZJCE0i4xTFtbvafPRYYDjFrww1z7quVi7ELLmbh7GUED6JwlJ0EivM72oEW4X
SvgoyeQ5DAtIyICbGdLt1JUQanG245CB55itUt0WSrs5nlwq6NR0VmwEuq02YxG+o1aHPWsIyqrh
pdwCBz2CmkWSuGPND1OT/6AU44fW8nTIgV3f2Usba3ZNZCEUg1NLGkEBMg8aPfd44dscJG5M1Pq1
YejSIucP8O301EnJONIxEtgGDGSsJDeeyrRPN61y7Fto5XQrydnSC53lTbXBaB0JvNBE15H7w4sk
i+O1NtXlWMbnDBpY55bEAjkRkBvrntTtrSXoG4O09b99iFmCVFQ84aNVI1RmMNpp2+doTP5g2ndr
9yudl4VJAZuD8hXTmwFGVnZQRdjxyP08K092NfJLR7CtFY97rdaF23PzddLPqkGZJyFcANT4JstW
cs7LWwEA7f9uBaDZyNhNrR10RX3IB9ujQkJRrTshZl5/kZfjB5ubAAgxtVAJHSHNIeQLRaZYd9NN
r2FGYLH8web9ypMs3AmMz45OCa8b1IW5HfQdqzO0sKx2m0LQzWO0+olSTj0x7cw5EO3kpsr5kqoU
WyvMR+6SAhyNf3vc2dnK0Im2Bz3DR4XaLXQjAx2lI1IVFVAFr20rXul4XWY5O2wOjx+Lri6JKLCQ
qXtJXf2pW/uoOah/WNo8mVP2q075gxZlIAyOXg2ZKbepUji/lgFxutuujh+JRvfXn/ryYWRz/DxQ
aI4E3skIaAf4K0m032SiOyjwXP/zl5NnNofFl22f6GFUmEE9FTcFBcQ9H257+RhXX9Qhv+JuDFaR
iZeDFpsj2c16YrneV1ZgopB34QZ3oMV0f/05Fs7CHL7edcaETklpobWXPdRtuxns4VW35Ca01deq
YuvSSZhD123WSphEdFYwOlD4K6DVemYa0hBQaOIMPuuBuNTFuLH72mcmuYfCo4TDs/16/SkXvtac
cUM5IMSQ1XUCXjnboTwblUG7JUa/twI62w0lhbVe+zFBnH5lf1zOpNkcM897kIh0cDECUdHHmtof
Rsg/McR7hPR+61ohPZyHatefbmGrzwHxDOZbRqzVTlCkuXRtqu4svX5NoR9x/e8vdE/ZHOA+aBwN
Q4geBo3D/Rqw/1CzNg6CR2hMfp3iGBMMuKYtJWR3fcmFS2Au1085g3ggI3DAsYenwqk3GQID0fk9
z5uVy27prc1qHfjF82kQWIKNYefD0evt3JbE6EGtfJalZ5jd11MKAEwYYgF6rqfDOL8tTOUBZ2zD
fHlljYWmJxq4/70texPZYZxSfPsYiBNC6cagG9UMD2bm5F5HfuWQkK3gEllmPXk2ERG93qoCZfMj
k3D3ac423A3mPQTSseaxBiRhQ1vrI6+Ie8YR+S2tP8eh0jc26WrQLfrnOqv9vjFd/DEXoKnrH3yh
a8zmiG+rgycVVOZxYJqKeLQoWjeXMZTuKPy3JaKB6YjbosGQukc/N6sJ3ekpWXM/+tud+/9Mn83R
37nU4dtnKfQj477Z9aR5LSCHwiA3bA/KFTFu45HI+gA7K93tYaO6h5CGh7t9Sx2q76ZB/WDtsE17
y7X13C/L+NDhPUVGCqct3hVQOylfJm0N97QQ0ObAusyAwagVOjSoEmW8mAmIBRj9HpyWoEM7yqS+
ifPpU+WwUJkAjljbbgsTDTYHr1MnbkEtMFgwqZ7caiDfiAnT5kjt4A5w7IXK3hLEevQHi1spdj1K
MQYf39EqVu6rpVg09zvI4CaPSZFyAjNidK+Kd9LqrxroGNAN3UwhIV5cDbUbM3FfhJKsnLPF7TlL
5cyzEEBMO7SkoUSvahDinaHeoLmAWG4fQZ/d1wUDQsi4txMQ2NH3vX4uFu4RZ5a8pWVc19SR6PwQ
sRNIUYksbiHj/lhWw28bAgT/iEhijvHfSGInMSRZnRyD3VR/ctqicwWLfo5A1PWOuSuAPXZXc/yl
p5rFXtWVRjROEMCBWpN50+iA7gob+mo2ruXAqSLzhUzG4I69iPzr73Ehh5rbJWR6ElUEJjCB3oxq
Y8Oy/aaBUMXKX186F3PEOyhyk2Ez3Q7qgUCZEEzmidfQM+/uWsCRM97caRHsdgiFI6R4MtVkQdOu
GN0kKm6uP+DSDp0D36O6kHUH++4AphweGiO6ayjrMDH6JdF4wmXEvCwNfzKV39b/4+w6luTGleAX
IYIe5JXtDWdGZkbmgpBWEgka0ICg+/qXrdMIb9CMmNPuancbhKsqVGVlAis4iHplZIOf04HvA3GD
FgVMPNhGMOBYJQDiado/+gSW0q3o8s5hbsO/ShFAfwH6bDkaYQtCPrPaQU7POfDMO4OuemUJb5fq
DSegQ959KBWA13xCry0e7dUYHRnL9qFMAYtzPk8gqNjYY/Ct4NZejYcAxKLhmfjummUzXAod+N61
fdYM9eInnLT5Rg3BgRVsL8riAEWPvhYbL5QfLVJeh6A99HAutq++2zakHOAA+I5Pzi8wNe5kFa2c
apOT0WyPipYSuRJkg/MxOEfc/dAsak9uFlZ5n7us+u7R+etqetGA7Ax1PLxvKcfpi5omU1p+slMn
2oE3cYyJI9pk9EB0XFKQH1b+cKkF39Dhu++lL5OHZoCJQseLEwGFDhHkl2iS32pQNe4qQbfN7Hzx
o1Bu2ND8Zy/enyKDivngtl8JvPu5H3s0iAdps/NdsuYtTAunmTee2laV516QMAimQLzQBU3+BH7g
6nFpml1bWDOKrD1oqemKlzAwHYQ6Dr648QCFY4u1a/14fgjoY/hbRCEqF/XWtdrPtfM9QPgXJG7P
QFdffaWTmyzD9CEs8yXu+XL15CpnjuEa6bh3VAcAwY8iL8kK6xmm4JwKewf4ELp+yMFdyCEXwRlC
0Uk7T7uF8k+tmh/wxlhZDMPq6/h3DwIktl8RPJdtv41BKb9X3MEFyn7PNf9S12qIITQbr5oNw73V
gfDEQbUXIh9+IgdLbtEdD3INQtsdHurWhoBwySvay4xmnftWyjTc7T3zyg6yLIUSF8jFEgdhJaJi
ubn1j/R+9WmZ8oPbLFfXXntZmpby5k1fjQVUN7NB0uEnpJ2OdLmZvVuZvk0/lsSBJxv/KCG+35+X
KbLTQe5Le4PSRSPIq6roeba/YQnlGJ5LYAIY0t6eg/YUlz+vPjkMfktHrSvfR8kmqH2wzJDfXZ5/
KwswBNbL/r2JG1+zA8pjbchBsnHJLDcFaEqCcJ6DleDz/RUzvGB18YLGFWWXi2i6hL2gjxBXJ6iQ
5w7yCpE/e2vUzqbAQiddthcE2siSgks66iAqMo37PMsu0PZ8zGQOvUFEiu6Ynp3G3wIrcCxBYXt/
fobclI5bD2zwS3XUcy6FWyesLnZkHI+Z3z8Hmbce9xpWUUeno7ZQBrNopos1gjYAlqPw48K1mj/d
jdfg/kxMZ1tHqZOAcdv1ShfquVclxmRwo4MjsiOAb9tMtYemd7F12YMffXzniFq4ZJUiDTjDrhU2
+HsbsNoE3WVoh89ckWObUrTCDEhOWY82ONHvj/m2YhINdeR6u4ANI5oHB+rvPYj7TvPgb1BsiSfR
HNruY+Wk3ZY49q4AIV/sNck4v4jpux80vxrr1zSDXBpZcDTxNM2hBOlIPCJCf19CSQe811MRQjWH
BZdOqIcsQ1xRqnTLpA8z/eH+9A3GUkex543juqKenAsV35ZbUtMW3zzol6H2u+l4cwHs/KmbVxRp
DMbrr9LEK8ucR8xGOb6gaPcfPtPK+2blaQK9zCvSWmv4M9PN/8uN/WoQq+qBEat8/9IBchPbafGQ
+dUHKYat788ny+MvvJgf3MjuN9xdtlM7r+yWcWQtd0ZRQWsyPw0u8ux3AJmPcwIK4AQN5TvpITrs
vZ8RDMI4zhckZFZGNVgCHWXe+SQvJbXdCxg9vqWC75WLAIKsPS9MP39z6K9Ws6+41bWBmi/o827h
SuubkmIAbMqaStPNK7/xfNER3cHISBixfr5QhVPIPPSOo06sVjJ0hhOnw7KtevLYPFfLZVickz2D
Hmoqx/JACy7isWXqdP8WGcIbHZU9uLK0F4ROF9iCSyuC55lbMBjiKhXEYez2S7WmSWJwLzqtfW6p
JhN+4V6iZc8yCI6B4XSyHms6Iopea5M0bbqWVUGky4RbB86FN2zesmB8CYAhQxOaWqm6mQbQYowJ
LZhThTrXJRXpvphuPCDluQz9FT9i2nXtIoZokq1n1oPkfpw2bA7/85X/X+H0J0bkan3Bffvg6ujs
aJg9Nwhd59JQ51jW9Rn5/zgE3WCX28ioLPux9M4uFPTCVJ3TrNsLYt+KqHLFmBpOgo7TjuaWhqjT
BBeoe38ee7a3sP9elKdoFKZAi69E7oat0pHYlXKpv6CF4pJO3tEaEMEHoA5Tv+5fHNOvaw5/qBpa
pGKkFztznyD+/mn0+/UePsM50KHIgi/BolLqXCQSD24bvsjR3gCx/Dzk2/vfb7BeOkQ3ozX0FOoF
NyVoutgea3Ddlt77TLsOyk1LdwmJVM5FTcPF7sejAlHQQlZslmnp9UsOuZlymuvp4jsB34P2Wl5I
1rAtnyZ1vL86piG0a15Bn6cFYTtsOyiTIkDM0/aRFd1aYt+0+No1jxDqDoB8LyAHHn5VMgJT+moY
YbhdeqsYc6p0HhHKXWvZ7kTtnQomXkB4D3xmWtcbqui0csEMh1TvPLAgnwXhY4wUuXTbhxJetgl+
tTRDO6O7f9dG6MD1hQcl+vdmMMLk0adpJocMpbRVE2Gawe3PX8cIdF6gFSDx66pC6quPHmk9AvBT
nCBrcH8Cplr8X3jfqzGWUhXd4mIMVzhsU1afJeQuvUyAIR/CatBEDo685N/r8ltYRbGD/uRAtM8r
gxvc+1/k0avBWVYAQmbJ8ZoiIbNN7aT1bnr0uyb86SNyti7tnLBpjj1UURofQgEK4ibe+NVeoPsQ
9kcnHKZ90IKF+f4HmQ7nzSW9+h6CfKrTzNZ4hWQPcFuEnajdVFcUUuWHgOU28H5es3J0TFHt3x15
PZjLVBSKbMLP97uKRx8a1JGAUcVGP/RMgaeGzT85afZ8sS7Qo3u5P0eD7fj7Oa+G9TpZl9D7xYYT
gB3Q+bupZ/sn9A9WQhDTnmrGY2jdiDWVGq6WChKrOEWeemBTF8RRkX5WYkoy98u7ZqKDXCsrssOm
CIdrEIptx7tHsURXENC87zDoAFfuhoPLCjJfBgirQl4rPEh0vu2C0n6u++W5IHm2siWmo6BjWIFF
ieqslc6lAsfs4GxsdGQhoN5XwbRpLL6nQfjHkc4xr8skT1dJfW7u4o0ngg5oTceuzhfk7i4glsIF
YylI+GjMXHap3QpM5gQJWS/8QDvIuM7DWZJyJcQyPI51JGso7GyxBzaBuy0rv9IApL9hH9Zo/YFW
NKSNIAgY0yEjH3uoOz4pq1/Cd27qzeW9Ov25nxXAZU7iynP/R5gDphIF0XDqZe4fvMl7sPt6JQFg
uAc6V7yLNgEbQqXiylBukI6kMfig2RZRjdr1kSjB1TH9Et1q0fF2v97aTOffmVEWRWKZeX2NZjBO
gQRKtDuvSrqbKEL5ta9/smk8VvXK+89gRXR0azl7qM6iq/VqWXWCh7dzcpcmPzQpeDXu325Tlkxn
gfcsdD+Xddpcc8Gfc9GfbMt6zjp3C3A7uB3dD2SQyZjSpyCfV7LON8f6/2sIftt/17AZl0J5zdhc
ES3wjQydbVSBDKNCe9/7+CLAD/rvEA6YSHM3oOWVdjclI1rFAfI0jVztbn07eKM6ajdIraXloOgF
1lK5RyX9bcmWaMVpve0gQVP179cHNTRYa5Xjx1X1uy2iL8vSdbE78RtL5h+wGXZru//2AQPLzb8j
icFz8sDPxNVqRa1i3y3KH0DR/Sgna/nVs3TnzX2+s7wyuKQSGgiUQO46jSwBLaz8Q62CjefMFKTC
Y6N290/k2zcaPBn/fhI09SKH9X11BdQa3VfLwSbdtmVyC2mu73PAvoVW8T54N0gO/h2LzQsSHySq
rq3d7VOZfnX89mQv9YZH9tf70zEdds1gZA7NZxuo5KtsWVw3ENqFqPfWqqwvq1bibzrorQulPVRo
EQEkZPcwt0j8lmCf9dl+LrMNBEyGyIW419lm14b7aEhNIAcaY2RwSWzsDBA1frj9Cwt6rpl8Gccv
IKQpZRnjJnbZeGPUddFUEqh0g/+S+H6cTv7tfwLn7IXXP6bypV1LF/8N59+ahhbTWAp1r5bjMC5o
fgUfmlcecjR4gaQdnWshGhH3EMqLHTc/DJ594GiNyOc87gQ6i5Aq7bqrt8ZCZ7CKwFX/ezAGKIpU
AUUGjEwPFqpftEFGffy7CJX/4kVw2Y7/MQjGlRv/t7X/jbnrmGDIrIdRPhXwY32vjmkT+g+eXY1X
iMd0QDh5D9TO+JZ2IIF2mhL9wwyvXr+1l6dupCrpc4nSOwRlTiUrflsknEEJRvtT3/Gy2sqCsXPk
AjkGpsboMHolk5sMkIYLy9Vg7/xOgkwid4ABrFyF5fRAV5p51bzNJ+HtANmc1wzO2/4TmvD/LmxL
oYWdW7W8DhndU19ccd8RGEkEevMpAuZBBLeGMRlDtvj+BTSYOB1l6EB9dCiXSV69yC62qah3YVAT
yLut1d4N1lrH582TqNJuyOXVztAZObJvgXgJ+uUhnaV96lLk7e5PxNALBu2Sf9dO+SxrIoBlrzdi
SLA7nVrin6yuQWYYTxnnEY+8B/DO4N4UF3eqWdz5+QHvZrw/ioDGKGKv9Se9HVmC7vjfLwmEkr3X
WN217Ml2HFFlKtP4NuxMow0ebyfVWJtV+2YaTXOHS+uJeUId68rAEB1NzVH53tZq5cFVeF9ZZQIT
vmHWu7ojqY4in4q6UwH6YK5N4SczcXFklg9zlH+6v4sGf6ADx0Wbd8XYV901JwRokIdylqcw9Y9W
9vP+AKbV0nyaahUSGiEGsLr8yoi/410MaviFgxGbtDsQmj6u7oyheYnqmPGh9frJmQlmU9T73Ib6
7vCFhuE2H9iBO8c0T7epdBPpDujftS0QTRFoAdBpQ/mwEiMbcitUJ0IHl0bRlhnu35gnTvc436TB
nt32mNMm8VS1aYvlxMPq0gTzb3st/WgcVXNWWYUKg++nEqED+qaF/Ab+OjCTuWd/ot8bUl1zr9y3
kZsEkK6w06Mf+isH1HCCdPg5iQbLA8JGXqO0jKFYgAx99pi14T71mxVTYxpCi8GWpWkhYO03V4Ju
irDgF0dE18WzHvGAXnm4GQJoHWQ75YhyffArXaHg9dkRdpI1xef7N8D09VrIxUa0e6WT017Hpo+5
K1A5vVK4mVWKVZPF1+KtGv1brorYnDR5O7Ub2SmoCtjCDqONl4flsPVcH+R+fr1mb00DaodtHKra
kWUxJZMr1S5q5V7Ao6F/Hk1lilS7VVlPQ/CtY2ot0lXMmsopadEgRm/CIYuogeNKePfB60KyTt1s
CrF07CzoBoKb0jTmJNIsDqb8ZXQoUDuQJmZ2e1nkmLRlPsVhgUCPT8W3+4fDkAWiOnS2dMCtJJdw
THorvIKO5hzU03a0kCYvR8R4YVJGoCXiIX2STQedrqwRa8HP7Xy8EeTpdNIodXu1sNshgRDszwhk
+mMTHUOitp609p3MvqscIPZKgE6E1ecG8lL352xwCTrGFvqjDrgepjIhHkTWIE82g9k4ncFlyi5d
1QIq0df+F96VL/WcP94f07i/mg2JJgVCUKjdJ9QLkHeaNsJttxC02uQQkED2lfnx0uHpaAFgKp2V
UQ0XJdCcn5M7Gc9Ct0zSCLSXaThseJ99FZ1vxwFjnwqbP92fniGq1IGzNes9NyO3JQUfrAWZx46m
eDG5h/f9vGZhKqeVWcj9Kokisp/ksl2G/rmahvfZd72VBYwWNer9rElA1bovPHoGjB1CdGH13/RO
Hhuqw2OtUeW2LPsGzLcvNV0U2JI4sgbltaDtwccxXC3gGFyJjn2lte+0kfDqpKXWtrP7J1ZlX961
Dzqu1Skhyc3oIpI8CL+DvQVqfKU8F6vAUsPN1HGsWYhCv3AikTSsPw5u99R51k8QDHyewaScDxBC
qO1zKOWKITBcD525eZ5QPAM2rUmsMfxEum7HPWia8vlqjfwPX8taGpyIzs8MqTH219Ql3lT2QMu+
NABidv7Qx8vg7AZUVY/MylbSRYaLqCNYi3wqVUnsOhlKgIAj2ezs2kIXWStWBjCtmRZNdODxnvNy
xJrVHvJC6Udg2tq4YvQI5iw8vLf3T5rpJGg3vnElifxgahLEd9vQE9F2KPpkhJg6RA1BAcDG7Vh+
49JSK97INC8tpgChRy+6HCjPeejmOKX2kZCujqOMnoO2G65OvcavaRhJx5QWQcUGW8514oXOZx+p
xNupU87cb0bC15G/hrBPB5WCzIa3QNSrBIw66uTkGYCzslTXMRy8bejTlTtkGuY2y1e1jTmoUxAY
VV1SZANIX6ykTN24FtZx8r/cPwqGI62THZeAGkxL73ZJn/VeXA7gCe3w9I0hirNGOmSaxG3oV5Mg
wwJKXqeXYMq8pKAxE0OebtCN9t86r8XtfrwR7OjoT9cbQWMERajklpQE1AFtJCUiHJb99pUrICZD
96OnOP6UfVhQgQO5xdkNs5VAwDRBLRAYG3vGdIBW8jPrWJUvQGmdwXHxsEqtZTByOhhUuli+pfZk
guTaL4v/CeUCz6bOs5Nd88X/6K+BH0wz0QyDV010YJA7S7oUHJ31jo7Rt9Yj+360/tw/b6ZXvM5l
XA42T7MMpyEdqjM0rR/nMfwAdqG53ZeRAvNMFZz8NvzTOyoOIWewmUP1c/DQ4oZ/WgmoDN3AVEeC
zjBGvqNsmURN1+3z5rTQ9kjUsFfO+DHtlvNcueG+KVDXS/NdCQVIxtod4eDCJZM4Li6ERpv+Rod8
tMnVs7IBorx9vS/seZ/m7UHw4GVlvQx7r3MTs9Adm8HjKkGqC+rTYgfBGQnKjXT6Idx9S9JNmIFz
Y9xQmrT593LaL7V6qa0XHxnttjutHkJTFkLvE3BFYcuaorl8QYuYiI7YtGjfLf3JJ9P3xYFCOsuW
j3PfxcJa1unYDc5KR72iawv5Z4e3yYDiNRhNdoSWG9DWfm/QZqVs/oHU+Y/Rc1ZclakyoONg52jx
kNOKmgR/reMipdmeW/TBa099m8bE9vc98uYoWkTQRRuC73wYlrhtIhbjAMHwBAOKIQFzto76NRVR
uOKzTW8cHTirmFsXYXOLo116CG157pr8c8UfOrLzwWUqSH3gw5eJhJ/unzwD2p/q+NmpST3e5m2b
uI4Mjmyix3YcDjbEp/EpT1iIXRfRb+3s7tM6a06zO4/Xwvb/c0BL7oFuwOsSNj7yYp9XN4GIZjdP
FTu+8+O0SIkiDxJIVBWARzmPbpL/dMMfnURPs+sknov+yqkFF67X2jEQH39Ahb0FJ80+YsvVKTYD
tLHLU6D20BRMHGutvm00K5r5nLOJ+uE4tUlog2AwzirnGFnkc1HXX4QlDu7U7WUbOv9FtAa7IFte
ejesN+hRSgp/eMokMop+Nd60DueHyvLZzoavsgYZbEgRPtlo/euRVudtln+4v4wm46LFZbVPXEbI
0CURSIuWUOzzPDu5drXz2vBjrqw2XvXRhmusY4BdWZAp7UeEMuN4HUfnEgQQz7L6IwnR9C6KX1zN
n8Z+pRBjGu024VcxB3pfosEW8JjU7lEo8BHZTIe0bPG4tdQB1Y1z7gTN9mZbV0J3U65HR/+KPFPd
1GDIxml2GfOg2RU8jwh3Rzp/QdqphOx9s1FZacV0QWd6SZrocH8bDW5bZ0ZmUe/m1ZAjbRpBZjNg
j9WYP9S2OK8af9N6ajGcTQYRccrJ1U8p1OtIQE6tTNOtFzbfF0XxWClUzGoi8cJzV8Iq05haUgdA
TMBChg4yyAxqzEUXK9hff/wUTu5hIhLIwvFLvt53afJvOoaYDU7koZM/vGZ2tiszGzSj4Mevhwt0
0B5TUAtErvoxA69Yi2+Z6+4mFf68v3+mmWrGzM8qJMaWCThTV+0GiQuh/PIRnCPniUVdXAr3ZS6c
56Zek/w1RP06768bNUDSjsizz/n8DWI7HyoXQJxozYUakiR/Pcqr2zcuuHwFOFSus0UOFVSZ5LQD
33nTfG0maHIV3mdwgsbh7xI625CKRchSQJHEyxce319Qw/x0SHJY09qyiYqurKjDfe/O6aGSClGL
XNTKnTPFCToYmbuAsNr+XCadm/5H+mw/Za5I5gjKKiHd5l6+uWllD0W3ixp1hrrEFrgtj2cHixfg
f4egNVrTWIk+Pb9eW/i35x3oHB9FNzTSGXmT2MI5hPKwsJi11Vefjk8Wyy+T6o6iFN6mdciv1CNZ
LGdyjWx+rsl2KayVUOX2On3jNaZDqAl1wYoTLCXcIGReuso/irl2IBzaAQnAvU2+eGJlKMNJ09mb
O5C/DnMjyqQsrQPth0+Q8Hy+f4ZMAZeOo+4d6kpQNZRJP7ckPHuOn+WbZhD0qGZnBGN62R7srOIf
WlEsexJY4b4Mh5UnisGk6zjqrLYWPLogdNL0+cc0gmJtmrETNOMZZBndNUC9gVcAvW//+smQu0BZ
kbpKUgswjGoMDlw4uyjsGUrs9r6nVRmH/hFHCc+OYHKu4VCB16AAPX2JwsEc7TiRw7ZpJrbtqm6t
iGDgW6F/bfQrC1KPaLVvauTWx6xXz8AEQ/oSbYjbPq8/eejbIZwMJxDnjTEvKa4ZFXQ+cW/8MGXN
55GuwS0M8ZGOrK5UWYBxCHWFIAUuZykOYUguqpglGrzkGSA1DzRB827lwL19e+nfg/hq0jAm4HeZ
HeT5pwBqnzPEpHEn3cD7Mza031SR/xK09dlCi05c0wqMFtigHzVLIPrtNCthv+EjdAh2H40zJ5Us
kyFIf2ekeXZpt2+cFTimKUrSIdgDam/QomnKxCbtk0PA+63k/Isv/sFi4WZcyl0FMXBk+Hedw66R
P6zgkw33ScdjW1Wg7NROReJONza0JTzSqj07WNtVEkSDF9ex1006LGPY5yKpluETJ+h5AM07aM7A
EAYGdjQ7F9tyDWhkuiA63rrn1tBGo1slWYmpABnj9htLiW1hZUdX+QcqEIp5zs+mmY+ilsfJto6q
XO0cNlwM62aPXx3VsY5SNLixKhmV+C9HY9qudlq285Tfbcg4lqAIGgUFjLTaREV3wrUpY54DNs3b
9sFHZ9+m9i9z5G5GcJ2nhci32bL2qDFttWbTgFewS9ClVMlEipgP/ZfAtUmckvJPtKxl0E1jaBEb
BGxnl4F6HkEo+dwh7BVIRoBvZeNGZAVrYlpi7TGZh/mSgtK+TpwFKiWLBN2jCrN9Rf1+a3MxQQcs
AgIdsJ775sfgtXVw9ghsNHgYRoQwc/8xBSnekvGX0l+imBXZYx/ylcDJwAMEbs5/z47HiR9V4NaH
MFXbXqB8giYkBUUXXkdii3m2n24LWVO589tqR/r2J19kekx9Qi4ZGWEdCHQwITZr7/JS1bG7jNva
mg6zBdFklBjs8Rx1NjqM5i2whl9Ye0OsdXFQ9DuarTUXGwByaFj9dxa+rK1xaQeRwFlGMSgsD67w
T7YTz+UmIAFydZA+CL9a1XwEH/Em7cVJqQ7pTNfb2yX/fX/TDHYg0LHhtWRSKYbD7k81CHjIcOTD
X8zaDLakfOq/0v4LvDeuXAwBa3gWdN6OrKMrrUFv34NAR4/bfRpAObOpEpran1HlOUSk/qBYuLf8
0/0Zvn0sAx01XkXUrUZpV0npjOjycw5oU/8pp2gLCbykmb/eH8WQlg50JLhqiVzQxghhOaGsJ25n
kFpxq/YhdGd7Mw91hOCIi23Uj5vMZvzCO57GEPABVLkVD7zF08W36/39r3k7qg10H0yqCEnkInWT
TIhnd6nwjMj7L/d/23RwdQ+s2CAapBGXJAS1ZDzXzabIg4+zUBsmwn2Ypr/oGB5BnvrnpukUuhQy
60W0syx1zpWXtE16vP8lpp3V7PQQCpRilr5Mplz+Rmr9iFv7PczbDQXqerWkYQhxA521ehIlqOUK
DFNSJ9yqCja6tDduIX4g6vg4lcOeDcWOev2GWvxT7UEntikuTjc9FFXh7mB3944jwM5vn+p8fte7
JdDZqxWP2hJ50hLXNn9AhAXhja7/cX9dDQ8XtFr9a5pk3kAxETq6CQPcBx2JmxQcqxI0tT8dok6e
H24aFXwv+mrlrWIaUEewi1FGU281IimYAxZEeshq56ke0wNZPoQtohIf0ALY6T6IC8cpV9bQYHt0
GPtQDawDwkqgcN0eig7VAbZAuLSss0PEvGxzfzUNp1SHH3OxWLRmTZG0Y7VDFW6T5aCYtsYzlKEv
74y6A53AWs0qD6ll54loM/Bwtiim5LkDxpUVi2KaxS3afxWvEaS2VEEBWq1vQemw1A9e4W78mTyn
tjyJNQoUQ1Ik0BHHQFrxRtKRJ3lhXaIxUl+Vh2BQQl7z6KTThQ5AL7IASrAFP7KU/zdatf0ULQu0
EzN7icdwKVFJH05z2vRPs8xXbM3NK/9/SiL4//C/aKLWqxbUrrpd7jJwFI2Pkxq2BeUniI26W1Hj
iL7vyGiGDdndqVeLzRPQSsap2KKUee6ov1EFqPiCNYYgw5R0OLTP8jnlkPGE6322Aprf9BQvquGH
jLlLTHD1u9yqDu+bkhaMRugbE2xWPEnR4rEw5EE84iD7wb6PnX0CaIWtrJ1BZCAINeOVybQM/GLh
CUTPUU1rQMq5dLw6CEk2vvwBpG1g5XzLpvY0yArXcGbg6m2Gc++h2ajtz9Yc/OigbrXyQW+/hwMd
Ad2zMoRcc8oTdDbldnse6ilDDTaQKytreBEHepeKyjy0zoJpJwnYJz7zfTeMkF0b/xTLcEh5zuMo
Vzd275OawodsWEmumwJHerMUryyChWYR0PGFNbLa6c9qWjbR4n9rfvUdktATFF+7M3eKndfb14GW
ZewXzraAr7x/nN5+KoNB+9/BSRmVs1Nh8GECqhg2/CQoJKrtz5HzsYrItlVTQlizAmI3BXd6M4vf
Z8GE+miTQN/9FBB3ugwoYS+N+F6HLC4Xdea9+7h0Z7Sdg9wREi8I3cuD5OOtkeDT/TkbV1x7M+dF
PzVskk1ShsWjnzk72Sy7ccLxLUeZoGfia+F5m0B5u7ytd1HhXwInelotiRlcgA6Ch3sBYZkf1Ylv
/5nDbIrdoONxKacT6NjaNVJ803XRDEVBh0AM0I5Kbra/yKp9O3sPxRrazxTM6TTPqIf2DDR7aeKX
1RFyZh/yqNj2kDaXhO0oWH3neXn0xbgZCigXh8VeZmxjoYrqdPM1DaNvzA3zGJWA1cqYIQrRUeyz
HKdGVgG+iA2Pja9AWd4920O9QYX5/sExLKkOXqeqVNSBIhu0Lf1nJrsHXkyfVtXuDcdCh6inQqY1
GhjIlUAXb9OEMtq3C0HxGhWuuZrlPlXsw/2JmO7h/2HSyaBqDpLYqxhRkbUOAQJv23nC3+XujBIt
atvkeW4/oUYeo9fE9oZN6q8kAA3uUselN+7UNihQkist5TaAtEFtf7sVFF2/2XhNea5/3Z+k6Txo
t5x5CFxCXmK38IrqZu9E3eGcBbgMa5fg9ktvxDI67hzUT2yQaZsmXEkr9rylim+Vpvufb6iCBjrY
vEV6dghyniaqdYptNVaHbHpYuOp2EgzjWZW38ZwOD1HB45bL5wHV7piJdiWfYHpKBJr9cMhoTUOI
bWK28xyUaGMm1sco2gVzCojL11bZCd7DH8naI9T0HNbh6YWch9BWI7nmrjv/aNKcfOT4hDiDLlyM
5P9LnQb9n2auPrW8qLZd9ztL6W8fBIYxZSXd1d30Z/H8bCUcMFx2HcluT4OdTlIRIGmaHzJLn9LS
263eQMPh1NHrjhrTqm8ybG7tDo+qhYamIiGQCSJyYCZFsFs5RYYzqmPZM45LULkYqHXOrts0/1Wj
i5SY12dbMCRMJ3BXfxz9BWk66DPLGDCjL8KWICC2qnLripnGkVvt73+M6Vtui/Eq0glAyiP6XsLq
TDZESHM5xUWzbO//uGlFb/v46sczLxo4yVpytadmB3Hqp7LoDugBgUjfSl7WdCN1iPtM6GhDLylN
pjpEcp0+OkhrR5+gYzMX00vT2MeJIyVst0drqS6riTeDwdTB7hmr/appMCzvyzhd1OfCR9I5IuXX
Lmu2zejUMb2FS+9bR+ffdVQeSDP9dGTXoqhORRoc/Ay0gG59nNa6KE07pVsWZ5Icdp+AmYptwai8
LWdWxV7bX/pQrHg40+3VHi9e33M2Abh15YtHLos7/LB51h97kYUr6QjDLHR8e1ANUlVtxq6LqnGV
0ufAmxFQOi9smlZssGESOra98TJpt67LruUkTmQkpyWXSTgV77NwOlVyWYXB8j/OzmzHTp3bwk+E
ZDDGcAurb6pNVSW5QWlpTWdjME9/xop0pGz+opBysy+ypWKBu+k5x/xGFqNkCS3nJYvZS6XIpRim
lQ/0R+PxzvE4V7Q3vEqL/vbz0ULz1jmkf6t8HhLHhs3QAHuB+Hbks1BCYQOrSKizhgdPVhvBAIIl
pQ1vi1qGGXAxWwqNDAxxnW6DuF2sRHML8dacoZzqAUYGQZVcTQce2FACVg9ORzOYt9gZ9qvFyIXV
O1fEk8GMaCxH0OgSc6Lc+6399NzyIfR7+XUkv4xamS1LB+gciyxTTpVOYJ49VfnD4GUo4NZHF9aO
TYLr+3NaQP3J+ul1avY6r3bOGERmsr53SbxLLbly4Czs8XOFvGHSg0taEF/Ayo/qAfnO3sHq/nhv
+nMtfW9KzbaOsmUuWMy3Tb4ukW4sW3WoeX/Qyu/vZKcGP9INbpaNKtnnDFmZfQs7vLCqah02Bfwr
SsCBJGnuNWu8e1sVuO523UvVwpNbjIEN11WYM7id8y2uvU8NKkW5Bgiy64HFC1Ty4NgoLYSwt3Gj
JPP7MEhiWHU16Nn5WbOM7oYstja8psWPKpdZAYvtpn3s8woyiEp4KgFEh/a/M/SPfJa4HqW65huh
S/RDkLijuzLxoULySf8t9Ztph4s5/BQHIe6B0bb6sCts5aOq5XWoON642qKAiijJX6fRr7apIuJa
e+4EtpjjRML49dl00EawksBvM73JHgeUmwZZfU3LBMWozJ5AP+yzCNbNemOlvjhmSH+epJsj1aOw
JB1TdvdTZcTnZAjWNJJLu9psa5agnrDW9eKL3ZJ97JfPI8PhtZrA/YMxfWeOzFsKXCo9hSRDcq3z
N+SLnE03yAT9teSu6HsATiSOg2oIdQXlW5blb22B607SlyaMeTlFsEfDaHXZNyHhJ0SDPqQNWr9A
Y7E3vRU8JiTeA590quoSgJh6zTZpKbiYC21caiCWblsHvaUZHExj+JtDs1eAnZ6139PyE6hFx5sj
YNDrZjc1SJima22tSzvHvLXBLRE3OXGHaDT3dzKuNlrKfdzD2AgVXduHAXEzhYH+6tP+FLiguSP0
8R99L40c+n1laSO8eG/Ubrv03+Ebel0apyoJgP0TDDD0C8nV3hrpa2qKVwvyoo8fs3Bqz3sYQHtC
04vdEEhDkA4unYuLLE8qu70IDh8/YeluPW9bGDqnbUcWT9emTi9j0hd1iD4u+H3q+rlh7k8dxAis
Oz+0C72BYCT0dP/cBikUVIKqO4jb/s0a05s3KsQxcUmCBNtVterYxpD4+IzucfEPdZDsqGwt+IGq
lWv9UlZt3qWQNpmAK56CszQhJ9tmR5EMB68YHkrckFNpDiy1H4Mx/pnIbusCbvwHi7XmqLxwmtNZ
2KpVILwpdwh8LBMeKj5ENiRZUMHQkLgd2VN/1aJuwQoSopX/zlWh3Nh3B0KuMKYredycBif9wpIY
zE+kbO+rysXGEkSdzSj630X5pum+z/cK5yBp+XMOOy3w4+BzzoMwbYx3XzcaTn5xuXf06yRerd7D
dgwVYIxOtqmJWn1Ciw9KUAjD13CsC2HJXFBnSAdcBsF2w6GJYHEfISS4Gyc4i/jjlgzdT2ttyS0t
iLmaLplikasGPmKaTRsKoKybJceiOtvTHRkZemaChwQcL1k3B5+qgxuD05SgQJnJlavhQjuI92cg
/9pcyjrQZTUl5FprH3QAx26b0LXooZAq2Fo0vyKQ/2mX5a+SiCosphq2tUHzFNwCQzn84nDfGriG
hpcq9EryX2VakSAM7LII/dhVm9FSBJDrxPxgTfpvPc7IMP93ljUjBYuMBNO1MtW4p2mVh4E3dAeR
uGt35iUF0JzHXukgMHy0p6vsvSHshmJPHDBSJTQIHKQldizUZUqViWzXeCEndX8ohi6PwKDakWly
wGKrfEz2YwbwnAN3ThweIZTe477vHdTShw4xJ6FanSUt/QfCHysk/UbgBFX/tLLfvj+T6dwzl5ue
cNSfhjO6OsxzY6MZOMxbH5eMLnJa+VpPyeeycCy0gTll2NUUhRwXPNYAI9uMWbktavq7Ej5skPvB
eTGlE58mkqwy92870P+ebHReHuwy1kBSMIxny+/ANxxJg0ISueR+8uJgugAAEMhQwI1hk0rFNwW9
52qnWxOvROTvH3l0TkqyXbfp497XZ9Xdsi5e+n3oKljNy8d6jRz0fkhH56VCQJAIIAOtPo+D95B2
Lt+Ct6K3wMuvWY0tDPK8+Df01OZSF8M5pjtm9eMGeLpjWsBIroT014vJF7tZM8ZYeJt5HZC5bpol
KlPnHG+KnjnlbdPR+pyVgHZ/PGffr7rRecmvjqEiAvFPnwUp73KVfY2BXRU0e1UWvRu70Qc/IT7T
bqXEuPTxbjPjr+0PXZJ9VeTTcB68ZArroQDyNX4IyvbnqNyNdotDOnSr5OOF+T6v8RGfCFVy2DyN
dqUjWkvyYDN+L8GBUTuHiy+G8zpqPQaeRpXm1s0JGvcpx999/HHfjwQov91M/3rbgCBr7XeNPndd
9XaDM2XuHcCw8LjgwWcr+PnxUxaqxXRexZs0VR0cceDX4WVFcYAVcFS3kHEFI4T6pAqNBGYa/oG7
grT50RtNaY6M+f+UvKD/019CGx83UEpO2s133djdJ3FykGm2r+P66uu1/uyliTqPdOo0kHpwyAla
oTSFH6/MX0ygTn0ZfCPEfi4lO+iYr5zTC3cgOi8q4qKqhwKq+rOs0a/iVvRTm04nGb+pdAo9Kz1X
HfjxY7IzhH8e6vbnYFdr2ZOFbXJePlTuBAXKzU3Zhanht9h9xAA/8F5tCRDFaFl9ysHJcGHB45dy
31Hao2EKqZPIG9BSZeUIOckYojtgzShiYReaFxt9f8ryGp7P56CjOMw0nM1lKbbNsEZLXnrh2Y2L
O7UI4tHKz0MjTxR6qrbk+1u4CeXKx2tkYfbMq4yj5RQxs4P8rPv8GnTxaynbqOO7zo6jfsheZYXG
qH8TVtF5WXFqa+3kXEwnQZsNaehz7XUHMGieg/TZKleCjaU3mu0trS9IZzyrOoNZEZpMPkD7ehIK
0glota9xWl6r0nvVayquha1sXmCEGU/qOUzbJw3v1JgXX5GsvZnN4CqgZLsySgsXNzovNEKRLGKI
A6fT5IpXOebHUaggQuK5i5L20KHvcbTSLavqCD2gLeo26RFuTk8wc1gTZCwcGfNaI3PiZrRaW59l
rjZpl7tRnQPiLjnyCyD25+KzrkxEiB7CfKqP1mheY7tZK+vcBu+dAG1eeASwbPA4bQfsOpCBsvjV
1MiJq/IcgE/OFWRqPSTcHu9ekkHCF+OWrAou0sc/6rXFuLDa59VGS1kmZp4YzlPmh30KobELOHOs
wVD6eC0uTKV5wVEjABRwi+3P3LXj283yiLP/RdSkRLkxFftCTitrZOlJt3//6/wVfV0KovsBnRhc
70TdiFA2t5BG2uXRrhVUNsEaM33ps80im36a0kEniTwPCJwq6vxuCnMQdvD28UdbOuTn6CzB+sJC
d25/Zn3bRsra5dDtRIo3yNiWuCynlom4531prB+uU0XZkP/b/ZzOa41NlaF9XOX6zMBtnQq4G3ae
vRdxfvBi+2fvBl/GtRaahfk/ry+6VYYudULVOcvGPkpIV0VttRKMLcgI6Nz7deQJUYUn7ZNHP6fC
/R3AvlDp+tK6+dX3epxsyoOHEzhU49qNa2GTnpvBep6wdFFPHcAGikVV1edbMMzvCjQCx9g+TmVT
2bsUeZnI6RV8VVfmytJcnOW1rdqq+slPBtzzpkMfcFzzqCiiNBk2xqms6+CgtYalVG7BqH1Fp1UO
8PaIjpvqBxdJuW+gfv0SYzL/24qfFyhdhvZ1IYg8a9RFkHjy3mICFXo6bApfwlRgbfosrPd5lbLT
2mnHCYeUw+8Y/Y6E49ebqieeWPWHkvHx5116ymxXKbwMaduAD2dVuWi2CqQbCs2KkFnsG+cusou6
XgkFF65L87olNYEGssHUZ8nBAVFoqd1qVt8NMWLBiYJ0DdYrTe2V7rKl43deh4wrj7ACpd6zbx+R
fto1YzuFQtwlOAR4wXYdCPSJFPtSZkGI/sVzo1HE9m1n5QcszNt5gZL3dQUoK+gcTq4OHdXHtqvv
DV9D/i6EmfOqZDsFII541XiGIB0u2ixH0hlup1sgzOtNJf01B+2lCXKLLf46dmyZCTQntQYM2eYZ
hkJqQrd7lgyhFO2PPvv08TRc+lizCxGaSnOnTrPxLOAueUZ01h1oXvfXUQ7uykay9MFm+4hyuSqH
tKZnQtK7ftCnZnQ2ddxeg7UhWfhU8wpZk2Pzq5PanNCrAeh+UjbJpubt+LUvEJSbbNy0efry8Qdb
eJt5aSktuo5WlT+elCOsY95k9gZiJ3Uhdc23/vbfHjLbHIhBEt5tu/GUe8o/wCfbvwcTsN6UylTP
KICqf3zO7SX/mmOyGnE5FPVwMvBdfijHnDwn6JAf4NWdTw+oO6IP9N/e6Db//nqSP8iG9jIdTjIh
wzkb2ShCqyD0kmcD37FMs7X0/MJuNy8SOQ7tAjHgnWq5G93R3/ZJXrz5pcPObWyTJxAqsu9dXG/+
7cXof18ssMAfDApD4ZxaQQDsF8LbTU7R3TwaHC+0YGC4EtcvvdhsQ8iDUXToiehPDnKyITHD1hvJ
DrYQFno//H1dpEcyrgjbF0KoeUVI1YlfM7dwT6p2YVySOy0DdF8S2vzjzJttCoWfq5YBA36SXluG
xPLOpvGQwvOj4B/TnvN6Q1kXQd+VhpwqtGr35yrAHlCnUAafmzxxXj8e/oXYbF5wsBLpFzrp2pMI
zukw/Kx8geuU8UpI2JK3cUDLLLfsyEp+fPy823p55243Z0HB/MOlOXgAp6QfpDpSq4jDFM6wFHc4
J9Mrk3rprWb7QoY+H4cVfXO6MSpCM34aUFrNGvKI7qNXC1SxtOdfqiIu/m13mHvEcrvDKvKgJ9Lp
kF8QTvYj+ozK4ew6XAMBZSFj9/H3+0MKeu8D3mb8XxtRJV2d2xlezVZtWJtvqX2h+gv8RC9TeRPe
7pLmu2Hsit2jNtOmzSDYlU+FO4SwfA9r70UmzaEdk7PXvH38kxZOrzkdqkccBAvErjmp2N+y3kEB
r9/p2H6y+fgDCZKPn7Jwbjmz3QNWLlrkDbNPkjqTeaiKSvdRCSsilCCanNyoceOqZmDpYbOoIgfd
o0vLlJ5GzMpq4zvIM/TSErtJjbbagk23Bib68/vfG8/ZRtJZoomFM6lTTB8T+QR7pdsYFmlU0jsn
fuBm16KpjLjOJgagP01oNAkDaOCu4XkESmikpnaLr9yijJYqZ0OGYmURLeyh/4OKCmRaxNQTpwkd
B6lJLp1bf/unwZwToiAJ8uOhxS5QEpdtgVRwIpOK/sXxivFo0ml4/Pg5C7vNnLfES92lvaPNKYet
065OFFa9os5hKhh5+vgRC1NlzllKOMbA2B0UFiKXVRTkBWrD3Da/cH+27qxcrsU6S+9y+/e/Fn5B
XQMdPqOnoefoQyNoYRzAhuXO/YQm1nRlmS1lWP6IBv56jAtnsVh7aMkoExn5lpdFGXSfuGShrSEB
XZcnzgnYMKQ+mIJbJgGhbM0HbiFA+HMh++vRcUuHxB1S51RKm0e948Ewp4PxRUUTqLxy/zKhpwL5
/gromI8Hb+mbzjaVmIDtqb3OwRTvUCwQA9y9YgCEIMgDMWz38UOWZshsM2nLvq/hUUNPXRHkb3CP
SjY9LB0PEsYLG3RdrVUVl54z20l8m6P3gsNDvqbug5ub+2LUd2MP/kJuibW6L1sQ29A5gsF3CKEm
Z/UpaVrxybHyfe32r6mi4Nc1hES2bdWXPnH5seHTaay7yMhqukBVIqadVl7yaqmhOOYw4It4DPid
yLoaEpA0i1Qgf7IRZRunkj1gpLwDetN+jDugTdK2fInNrSeyM8nG60mFJm2HnVCXh+Re/+AjuzcJ
On7g7+w/IEdY3JekTDY5m8Y7F+rPE89gNpam1rHs3eesC+5zVz/iPvc2Ak+6HcGw4op5sFrBY6GV
toZPmGnFTnkkQXs7UqRFF7Rh2TWPhUFLQ5ncOm6sVB/tXuyYRzF/MnMekWEDaJj1MECKxwMtu6EO
rbK2fg5OxkP8H30aJD0Bh+6g02qg+yaFcaoNpOItXXmf4zZ7H7RxfJ+IZksSqb/c9EmNq7wNrlV0
y6Q62373GVREqIn78t6qtNwNUAx+4l09fhsDd1t75CyqYt+SuOEAMWd9srNzdiz9DGZkoMzrOKrh
YzG6Fno+bFrRMnRiVh20QRoHGvos6S9BX5/tBia9xK5wgY/jPbOkvfNYq+8Iz6KgMWDG6uqxc50H
zeiD9tmwmxLImvcTHyGAVQH8RmILB2Y+9JGXB+VbDur8JlPW3mZkfCh0++h41l0TgCAi6vxlggge
jCurMpBUWgccwZ8aXEEiGOBdWJmxDSLswmxgaf/gok836gxzIqxdc1AsB9ivSP2Li/myzW1zsSjE
dUMCi8UkjiMfo99alPFNW3jjPkYe8AAp2Z6PFd+REsKUCrw/iIdhquxMVW8fuQDW5VNZ5lkROW5u
R3FGcGEZLMcDcjuDZBzphrNPJWzcZey2Jx+Su1BRydA4b9QF9NG7GpPRgYxr6wdQMez9jmYmFHKA
0ao2h155lyGpXgZl9nbh99W21iLy3MArn2Si+othBCbIMfqePQZEIA9w5tuuAtzIjc+silWkWvJi
O/CbI3nPMNHyQETMFwWgbL6/5yyJPL/dZW6yb9mE6h4U/IAn4YM2/e+g8M1GcGjzeMf7Yz9RsoES
GEp/7881YPJI1JNfkzs9KuWX3UOQcImcu+ySO98eL87IzD5Anl1k3p0PK+MptM14NZUVhwkx7XTO
CxQdqlArTU/JCBG42/dJsel8XNQn6V3YUPegpppCvA12q/AR3CEqezswzxQ8bYZLiPMS1/0X7tbH
gnrkkhVN8lm2sOrp0QPcWnlzmBBzdzzd5IF99JD9iYJR79Ao7twjB2lvWwZAqlvkGAJj9n6WtMeW
oFYElyFMC2JcEAqT8bGIU2sHlM1JFRQW5MN3nmj/zs6dG/O/w8o2UzN9nrISSsksy9g+t0sHinoS
h7pNT4JQ7zcV0oDonLjVfQXHXS/yGM+mXaszemHwIE2gecKdV5fplcFg1d/onoJlN2kOWmAJrXpl
ENib/GuacrTh0L6MGCy6ftlxhYq2LtrXLCPFwZZVt009kl2ggXstMy8tQM7V4t61ONs5KFAwwbA2
Ao3b6ORFQe2OobJs2Di1FNtM7B6Kjn8DjsF+DSzWnAKF2vbNn7DdWIZjFXgZrGGqQpN7VnTwnx+M
FZK6uckSeWdZWx+I3pe0bGDjKHGK+Tgt8ROSDmORjsnWZKS6SFPex3UQX30+3N/oVE3ltAAVAXim
nQTM7GwQlwbbgT1J54vtNYcK+nlMMOs+gT/fLubppxSJpMgfGxrVgCiqkLU8Dp3WwnKO2+lnA7+Z
XSFp8awnBAs+uvg+21YwPOfE9T53VW/BLwT5zmjoVRB8LYO6/2G50kePAK3aT3HX//JFb52R+4Qi
zmAoEwaaT2JZE1p8Cd20ik9PRdVOOyVStMZZlUByye/0D+12xc7Vnr3xLXGGTlFtY+OWX22jDJBv
GhE8aQCMnLp2kwZddWjG7kFBmHoPvIwXUlchnCcdMjyhW3tB5BfB10H2yYHAoeetRPmnPmnL1SZS
faAu+aADDoaa+tJJq7rQwp1OWsAR+lRIH7j1zlPfUEqogJ9X04OIXfYpoKMKOwVjp5i1YlNrJsJK
jsmd6NMex7RvItk03SHQjb+fijq5aLAUNLO7U8undGunrftQcCIAWtTO0QrIUaYgOFMmex4ZkTx4
Aw+qcHL7Ydg4OU13Hh9/gwjl8bNFyqz9ylF0iIqxS/as4VErgu6TTkv7jWBIIfoTv93GFVHtNqx5
Mdyd+o2PZDfd+LnDP5c6IDxsCfHvWjEdGss2B9iI1vvRy4Z9m08T3Vhu8Q2XJU+gjgJ6IS3p79RR
/lPddU2kyuwnJRKYKpHa9efeVAS5+iD5rDsltm1KvQ0QFtQ+mDoFJQQxTQkKa69QbctcAoSare+t
HurlPhYu9knl0+NYOJ9Q5rCPSRDo32bk6QtvG3Nv5cLdq4pBrgrfVnsbOAzDJVRa7irXv8+Vnh5c
MqURatgnbGg33Vdp++6ukSXPT1UrZR7B3xZGdtCgdTiyarAWQPZEtV80QBYm6Qg3x0nk/SMas7xP
da7lxee6euHBBDcGRpPXAikPBAg9Wm52kD2Zg5OJsT4Vdl2ExKYwG4ZBI4vyPq2wB+VlHQ6NNZ4s
UGdR306tjYiBLY1ba0c9QzdD7cJzPINDmAW4ejGUL66Mhx18lB/BtkdWKC07SKRxkiKuM+Mz7fGE
AvyGkGTtS4xALKrLtnowSY6RE9xaqQctJBzmnC5L4NohJQo+Pbmly+not/s+yX6KlncbbgMWHzKN
T/Bx+L5wDZ4DcjTzFNjldDjFKCY+55r2ZlsUBRMr1+yliuycjlm21O2Mb8ZTE4hrkcFjvBgRQrWt
iDfggLYR6s4ChgpxH7rokHouYu/Xx6/2J+v2v8kHb56NQ0N7m/l5NsG2yT/i/gr/F0sjsmP8u25E
e0VQzXd1Hx+9oCu/jgWcbv1mU5Ei8viAQyfnjw0ZNw7GAmcoxLw+Y2Fuf6ldcmAI3SPW8U+WHbCw
yN0s0tqv96KEnY6GMfzK+Lx/h/PmiPfATCrNghrv4JqvQndIzru/pc8ePv5GS3/+9u9/XUor1/OH
xK6ma02Kb+gs7mn6rR358eO//v5U9v70TP3110sylQ1z0uma0Tg4GaZY6A9NE8EqOT6VONz7KljJ
HC6I+bx5nq6CuVkjJfpgxi7dVurzgK65LM/DLM3uysHsYxHsMFZJiO3mkuCwCNZKGouPnt2zCSTy
Sebw6Zq2aKGbAHjb2tYnVL3P1dTfDar9baFLZ4eekLAa0pDa9IkgUlmR2y6sMG8OdVd1MHT+JKcr
hENYXfG5p7HZNAntn2i8C0ixS8YAPYGktK7M99cY0n/qd+8tr9mNfLBs3nD0T12HIik3OFm+AGfU
hbhB2/B0r54z0GJDcJkBwOqqrSjSsKrhnp7h7Nx4bv+SmWAX22afG+iea0ixIHY7acIvE8k/xe5k
h0MHxzoLTPHHJLOeqRzOgakELjENRA699wqDKUDufEke/c4CtsSUgBbCkWmCeUZ1LBxZbfOGULFJ
7SqEGyH+I6e1z34b3Xdef76xFQr2pW0LniLsRA9pML0UI4tQAQwH98zq4YkF9mky8tkJyJebw8cq
F2ahhI96/X8XrVWR2KQlgGJuJ+4RaDf3E83eJvRb7owrv2ZZSoBQlY9c1LsJKqjWe2xighhMrtSM
/0yt9979dpr8tbBr5rsCm7e5YoCuiZ+cMkG2lavDSYH8R9n9IE6Z3JK0xqUKhRbNX2Be/s0qk22H
gtLtKyHHa8ElhvyQ+pczrOmY3i+NeGRW70uKHGncdhyvsOkJhYv7YNzW5was0p22kv2UWa82c54o
G14+3uIW241uv+SvT5HYo6oB6SFXDw5wPMPu78bxKUNTQlbqiKBRJSUuGiGEhxjZfxPTeEnyJoK/
ys0e5+MfsbDPzhPOidOlUiM9Beuin6Rrt7xv3wqgdgqveTR63H78lNv0emfQ5+lmK7UCUFOww1p2
cVGQhikov1F3cVbeYmkfnSebDbIJXYBS8DXjtX9Cb7AOswneCV7/bUrdnSvsBt3GrL9IYCl2I5Mb
Pj7B/uTt4/db6kv98+9/DSVzG+0x3zjXdixb3C3zLa4XmxviF+1XfgZptkE81uLMR5aDZvn33GIb
rbqvWdoWyHZZTys/5JY7fe9Lz5ZXQzvPgozKAfu22ZuB3DHDr5ntbrrWO9fEOll1gtF1CT4QJpoP
/tXHT15YPvMc9QRNtoG+xLkSk5xG9AyhbR+3Gy6elfg9FCBoJd8COAasBId/xGHvvCi57a1/fXG0
llGnStV4BZEuchlSn0FSPeZD8SOv0mkDN+jvnZMceNN+H5rRParJue+5jrrE51FWShF6LXueXA8Y
FOetSJp9wtyt45bjwTYV3RIHfrDJKGTIafyprq3vDSJOiMDdxEQDFEEFesKBO2odeaTlUVSHQPRi
3wXTxgCZ/CVzJYDTBCBT39RwFc0jeWNHBrD6JSDz+56/YYpuam/acKQq+JoLxMKCJrOkeixbTawg
hu3CyO8MUGeCgstduAedNSdnDbH8fkXCm5O/iedlQMdT55LbyY1WP/K9A+tv5tP9kAcgWK4s7PdT
92wO/la4/0rWGOcCeNV2kAbUbi+sYYW1yqxZWLpsTuWWbgbWT5DSi1ffZF8pEjd7gP/2MmUPOfd3
kzSPnTc+3Wx8bIuBHAljLUvln+tKXL3EWgmn318/bE7lbp2sQvxvORdwemAOuCW5jkA0vhHOmvEI
z3OkC/7pYsDmBO46h4gWrcHOBakbKMPIY+BMIepL+493gvdnIJvjt22D7PCojY08l3nFrfdcue4W
APZzg7GzSndFNbM4cLOtTkLeXxZZ4v3/HIT706Y11zrbD+0uHe+t9OrB7lDcF9YLeHFxgxrFWr/D
+wcaC2bBwphmXu2x1LugMgfzQnvYd23+E/ZyKwfmQmTO5ghqAFFQg8sz71LrLkqZBpkwvZNVHuXj
PZoqYokEvn7skpU70NKYzXaNxk7tcZpy72LJN6zlSRaXogcQ301vFcCVxbz4UrOwf4xtwC1sfDWm
gq+Y8P32Nr2ZYy5lWV4JcWCISIcdQ+lo7GA19PF8XKjcop7236NCBJODnF6DwVL7EWAfzBBiveIT
dv7V0l9bqjcKjG9TfF554O0M+t+zCRej/z4QuJPUdFgGF94CFQgzGB+bxi3ZNqLH72vGx2enLS9j
N5TIdR3RW8/8fyP9sf9hTxsklyyV8MuYVfsqpzrK/XRtABd24zlyukjzWtpJwi6tdp8hi3tGtmnj
BdlWA1P88be7Ld73Pt1twf11rAdB4glcf9kl094v7ePS7dJuZWNanAizHaOqg9aznYChPoM/LCAf
1QkKwtO+RPdjwxHyJwXISlSNRw8exyGj/kpmbunLzfeLwK7TAh1Sl0wEEUQzF9+xdqylz3m2soIX
zo9587bVT/AstFx2GUm6mTrgT+r0EATTGclqEpV2/s0mcMtZU0cubBjzXu2hqQJQMox3sZvhxwhP
TBgZvlXlCDsNsTHxykm1AG9l837tqSzs1mjNLkJlu9JBgAb5eZCiPLSbys+CgH712A3tk2bXAWTO
LD418q1LNep5rAwDjkoFotKVmHNh05+3dlPuU28ISnxiFAK7cOpCv/63aT/v5PYSKCHyEn8akdUA
pk5NwmrV+GdhasybuGGZ19WoGbAL8tYuQIZUhtJG50k42DH2RHTKNX1Xb1gGm5FUNkfH482TY/Ez
iR2gCWIVgPrb6TzfqGpU26GtTdQEuRMlNhegtEBe9/HiXzog5n2YrByntG+c6SIFugxSKCVGVEEH
Yr6hMPkJGYO958bAGOq7VWP7hYk878a0aONYrpeSi4nrx6opLr2XPMe4panaHKu6XznQF8bAm209
bVnnI3pnxkuHG/zkROPjVLR3xrYelJwii01IoK6JdxY/42y3yZ2+7VrYVlwc9AfGpXMakc/A9ROJ
DPWcJ/YVfnsocQgkVaGVata4Oguf8g8L7a+929Fx0/Ni8oHm49u4FPsGPrnJ8H3QYguv7gylUkFI
CPlx1MbJeQIdLR/UF86DrXb73yQYr7KjTx/PpaUfMztI4BqvrBQWipf/4+xMmuTkuSX8i4iQmARb
qLmqZ3e37Y3Co5AAMSPEr79ZXvnlmq6Ib2c73F0FCA3nZD5JM42Kpr3PKdsJ1/ta9Pmjd4shsLJc
LS38SNp2mxBBAZdRR/4ml1NxT0Yo9z6+hpU6abC07g9lgQ6vCKILQVG05CV4WzqUe4vAmTSfEb8H
VcBeu+UO59d5U00+iguuOeZdhyQSKHE8JEk6LEuQwuKeDKFfdNVs4BB89qpJ31sG/FoTgOgqWqCz
fIOoeKceL1gEIUH3+uCUq6h4bIRpjmomP+u2fyzhjnhyfMe8cQAT0Vzsp+eYF3CXa/aMNBy1CdFQ
uzEf/FF0/2M38P8Mv+UUoruIlNMeO1/4PqdRb11zh6M3lATgMObbOLuj3kukHz3vuwP8izNlwCec
arT8Ye1q5zi9WrzchpzASSxxAMGZSnkHUTYbg445HOsbZLN26OzfeGTXvey/vvJiJ80cNNd9g68c
i++BfqV9ldDKOdT0C3LWLQ51U66R/fQMag3lOzk9GHN0PPusydsUv7MW7Bz2oMWnTOSAC/nQ+e1i
mDjn+n0sh3SKsy0uxEZTqhpyo3Tzp9Hxr++82JcP2dTmFljBS66KFDe3VPcR9qZZ9Bw1h8q845uz
jCb9XOyagScEvZHI6RLa5qkfhTskaMlmupca2h2gMvDX2DrboppufL+1+WzJkOAuqDmt67GL6nP8
fs4PjhNse7TyQV04duKPBEQ9F+WPm0LntRd78Rgj8AVDXUfeBe0AqIc0UgB7Fd7YSKzsBpf0CCnd
qm/tcFVuqQ1QA69lXV1ySyHkOX48DNeWm+u//zUVk0DWdU0h9cLijeDNPnvzA4ixqnnahKhv5Fz8
HvCgGwflyY8/caUEGywxEG3bwsQWNfNlLK14VSM7lm3Ij1LNvwrTADs2SWg4xsCCbMTz3eBDU4M+
dVIraLQ+/g4r93UJpneRKm0ZrNYXK32+F0ikrMuw2NMejI4RMrNbl7oyOJYe+FpMhjozRfhy8dIy
nUJGkiBGJc0rvkeVJij2Kt9pTff8eppFDQICHRs/fXyRKx0UkFj++2yjnM4aIo/4UjU9hHZoItGU
5t9wnr2WO9ry0A4/sdwK36Y2eO6juyLLN7UFMhG+72mHySYNJDAgExqdt+7Iyp1fwruDua9oTnp+
iQT5DJNtdpxGuItYsL9WTVFb+I29pkwb0fk7dPI3oTAnn5BH+0fd2fj6rvABgO1FfAspuHZ0CK5f
9a9XoKsZZD9IBb3M1SfcjrG6v64ZY1hsrwx/U+dbHFNMgGj1DBKusfo0c7JDVgQ2yOJeYebFvaLx
88cPbe3oufTnC1hTrOVOfHHK6SxZvRn5UwGCse+/57SDrOSOinkTlCxhmFk//tA/rMh/zOtLa75D
G+Fx7SPTevw6zGJDtYYSQW60UUmXvTN3RIXnHYLj9ApNy8Mf1QDZIzB7mPDb4PMV2I+xbBGqOn7F
rE7zz9c1CDcFFShk2+AScALDUJ/HaH/FMV/XCT0nnp0Af324fSErs9nS91+UkCGymvDL6I7QdD4i
0d3gdSNSP0J4ux2wet9MIv8jj/jXTXP/O27GADI4HXT8MvkAGzbPrf3MR6jf8So7owNJtZNeNx7z
WGwnZCiUBUtxk/Dal9B9tPaOZF/xNEcBjac7nrrobhiyTR9eIxVRtFbljxsP97qZ/9f3XKxQIEj6
bQZ1xAV7HTVOifDvA0UgePt5xcTWXZ1Qdq+MeWjiaWsVIKLgLXWIzajRSG23V4Q09hzX1wLZ9Xja
10AIzCGCsWOIFgcesbXPBEt8gcR1DAAfevlmYBe8Fh9fwdosuth1aFhsg4F3OOhNiZm1/NkWnNy4
OytH9SVSgGVxhqEat0DtVe+lK59aDqPXTVLkyldfkgQ8BD+WLvo650Gir9eJ4Njk7q269sqDXdLO
s/5aoG+C6iw47dPcaRM3v3OvwlyfoBbryYcsZFt/OmZVdkRGAtsGzo+guBXH8+/WDjDV/x3/wkKs
5tdteUaC9uuMRrPvDVD/OUeou+lWRpZBonFjCKxNi0ukQCHgU3ZKSk5YpsHG21LRnFl5XyHDKuS7
gHoHgNfgPNCHm+k1a7vJJUagiEVuBYGG3/OdHbbX1DmOftNsXQj+yXhquv5735h4Oyi4iT4e6iuH
0SVaoMu7UCH4lJ7imkKa2VxURfc6r86V1ikdyI0Jf20PtmSaazuPY4Vp/ZwXku39iqU1LQ8T9ujN
rPZDFYJ2qb5k6mvu9TnQfdI5Nzm75S1efZqLKSlsvbD2KAAb0AUmc5glUxnspRmSBvAEr+gvzbV0
fBC1czs/cG24LmYRK2UoGPaS5yAP8tQUGTl3Rqpz0wFqXCOo/nHyB1g9zaxuyHeuL8I/Jt4llIDl
RTkY3OgzGqvWfFOiO6iifwt58+3j0bJySUsSQakzXlSiHc8xkb+buj37MJVMTD6gHX0OmwHpgDfm
mrVPuo7Xv/ZIs2DKo5XMz7Z485tNidLI7PrvsKvcRXZ4s/KWO+qPv/xfN20xq8gqNHCnOeQUR9Gz
E59j2R9zheg6sNyZyVGq8LeIx75jEd/q4ntdqr3N4N7p+kdT1b87uN/SQBTDxu9Ju4n5k8Txsp4h
t/aR/y6eAUTF5q1IHVllmLFCB4LNCcr7wt15ffdY6VuYiJWVZQnN5tSbCm2vr3LJ4AWvzRWy9H5z
J72ysiwhBx5ORDVnMTllg32JfeeVDfmNh702bq/rzV8P2+uJrmbGyQn7hmQk/QkiqmsKoor1jWlu
RTYbLNnWedxBbcNxc+aSp0GIdR1lR/9ZKu/ife8JiMAbiOS3M9n7rkjyzwpU+r72kjgCU5zqTYgO
YAiZnhv80NuRQWDxyoSfRsGBl+UmuLUbX5mOlxAEZ6hbt4Af6+yw8LsK2j2n1SdPZSINSKs2htwq
YK29X4vJqSiMHvoIIuDM3vtMQPUNTwwIeYJPW9m6h5vDZuXZLpEIeuRVh9m/OY/hsOua+NBNT8Tm
5yFy/7dZb8lDUFhAIoQxjefI0C3yp08jCgsNxLB+87+pxGD7+e8ANQEqCDoGnDcInCcbs2/IHoTY
40aDbG3dX+qhc3eaem07sGy7dgMHdyrdF0Chi1TP7ed69rdYoR8zXN1NrOTKOFvSDxTwf0FoInIi
AeQbM4e9i29haDgQEtzbFgTqjxeMFSVhsFRLSwO3YdD65NQHsDZ81i3YQgZw7N0o3yNkgSJ3PnE7
3MtDRd9DzFnz/xaRFCy10yj9xmUE0/gJoSE7npWf/JzeEbf7nN9CNq/dxMV5rGr9EdsJXBsBId/p
viCn9bMrnXdWxMebeqaVWX0phJ5E3sVBhw2ZUvXX1qt/RDL7ceVrf/yAVuaBP8yKv6ZewLLcsaCA
4OLEFfDdkNnEDBfX+9EWcjfe4putjfAlmKDlvFINx8OArPsh1w4ImCIdwq3udtbshNmZ5p3iJPjx
Ra0VopbaUcxsg9Yuhjc8Boxu8gbMa7vJmiMSJ0HV8EQKpZSN5L7z+nSqq3v085M4f6uDL+3EUl98
9wKy5VORsoidq1tYqpVqwVJsqqQbckeU9NSKZ8Ye+nHYE6/YDJW5D/LpK5yBFzdXtwgnK8NzqTyV
/YhEBwGVk1fq4xUZq2GE/az19BBNzx/f6NXneh21fw2fnDluwSM3Oxc0S7scGP+m2vBOP0yE+Rvi
RUdwin43MUSdXjvdqDOuLClL3oGuWpobO0cnatq3eg7eOzpvSkOgiyY3mAprH7HYkUSwSbWzx8OT
wyp/x3wvQ5fGCTdmBvYPseP/G2gg+HNc+uv+9cIg5o5hW1LqN9O3xxi0Q0/Yd7wUHz+htQtZHHw4
IpRU02EQhOXP2AIpOJbwRYotDKcff8DaKFtsJBgamYOuu+rsYiZ8Erz8wivo0hFW8Qhn7FdzS9e5
sv1cMgw4mUCbnJk8l3H/nTvt60z9GxKYlSl2aU6rR8SEOvAHnzGaH5lD0MjR/L0Jbxya1n799c79
9YxLJSsf/Wd5RgB2BfiuPdbXEyjSOW88grVbc332f32A6EsHGIXeOXlWvruiOvvFcPj46a4sD2Tx
fldIFYTz0Din2kZfc/jkUXfsfgwFImYzGOf1RA4ExfuPP2xlKJHr9f11Hci/8HNRKfeEc8ZRKIaU
cAvbWXSASiR+cPv+xuesvBNLP0XnIP8ri8YMxNvuXhCDxnDzBNnwg+rqWxXutWey2BsMfAp85tfi
rN1s2gy1hmxGzDdmp7UOwlJKHcX9ULk9EIo9TO19Z4r3AGbtPgfDPvpuzZGKdkpLBJRlIwpJQIV5
YVBvOs9Wj7DWeGktHJwOeQE+PMzMNVDVHz/BFRcPUor++wgh3XXrGbKosxrDF9PYLz7jL7kcd/41
RXTyn0xWAn+dZ9vBNS8lMftM9unNw8a/XzV/Kcqu8oCCAe3k52ZqX2QU3c+B2PjjrRiQfw9QfynI
RrEdXXnaFmfuBF/9obL7Hk7DdCqAw4iyLeGfP76Na5exmDFIF4FWBcfCqZQG/rqqp+MmaBWDSxdm
1hvP6t9vAfgU/31UhcPLopw0gE4NECoE/nIb6i6BACctbzV71y5kMX1EaFP7EaLizrOxXwtV3knb
H0n2/ePb9O/tlB8v5ovcceFkLb3xLCaxGYvm7Gb1zmdNek1LHHi4jeF9uF2dXXv63n9vWFa2VPui
a8+Z2/4cVBHBPIuXcGON/xbX5M06yvkGPnO+9UVUH3qkKqdFhUwyY1WZ9qIud5r1l5pNJAV9EOdT
K0Hy/vherH25xXzjceU0QKmSk2J5UhfDHYHw1VVTAuPmY2PMjbVsbdAsthOuRc+uhdP+lJV625PX
LP6ikeAkveLGgrNSqfXjxQwy+yw0Q45FIHfFpyJjLyVylhENAGiDX3pwdNgdd/UPV9lfDNZ3lkWb
j+/gyqUttdgxGlazdUCk5aHYdDNM+UH25GiIvcktmea/V1N/qb62AMkEvsFmLBrmxKg7bMqtQsYi
gZbmu7mV2+utjIWl0hpIJDVNptDnQg7lJhxB6e6K9t2rfLsTBdgKPrdNQoT8LpoKAI3CR4sDkZsH
4QIEABrLpXX1g+zrYgPMwzWByobfjGPgP2b224CktdTxwmbnItWEb9TYguAkozbNxyz8NrU9OiS0
zTQ6j7pPgWFBww9RK6/mipVxPLd+7YjpNi4JUC6t3LNnEUo7d8Gt09/KtLAMsyrdiem6qIvz1cG2
pTI6gFeEdpvdY0EOU79EZz2PHNh4HRPfGDwrE91Sf+5lg9PHmOpOaBvCZXV9Bx3WJln5/PHg/NNQ
/v9Vaj9azKRq9m0PqXZ1lkDYdqkbFHfCE98BAPgBkOTADgrhTuBnOCwCr31kaIW1zdsIVuw2kMg9
ERm7KycLWRqQC59bjn4HBQSCUv1AouCtzXUOEJ5o7lrbpaTMi+daB89OhEdTjOI16MGcdouIqgR8
gOCTyZw7r6DkDO14uclB3cjESDa58sK9oLAXxLJ6AT5M3YssfCTONZy9RVZj67V2A380BgYdi3ar
PZ++eWKAdwkJyjBcBO1d68ZqW8puOrICdY8sG0+gGPz4+EauvIJLLVDX2sxFKH10IgViOuncPnDH
+wrUwZgWUu8yY0lCM/L48aetDMWl7EdH8cQAhYZc0RsPdYUevS7RDi0buLkDF/mVQL65UdgcqBz1
jdPA2lBcrIrI2wpinsXyHCp2D39cGvbs580C9Uojz1+q+dvRc5iEcP8EWk41XLL8W+m9gyjmBUee
XeaIJFaxje/f3XQ0rdzEpaB/iBozeSNKVJAJoAM79i+I+kgz/o5ySSZ/+Dnbf/y0VspG/lLTj30c
aalg+iwRFXnNQK7bTzGf96wA+qZh32gBLKU55XxELLGbyBDAh9p7BcIotQ3PwHaV3wSUsAOCUAIe
7zyor3JQCj/+eisPdiny12riMhoRNoR6KeWfaZdM3ZePf/Wfct8/ppelyt90pMsb5HKcFW8/cfhc
UsQbh4c+7z4TZDWB8HCaJ3dIemyCoOCALrzqobng0YNw3d8KC3PlOw9KYamenHxDEFCccOFslA1v
aLhXMon9pVfA4XUotECTqI1PYfPT8m7rhA8QuGBYVFfij/lU6csYQfcP16c4o0mX1PSUw1xXBjAI
cPx1enM7xFhP9tTQ4g3m25M7ZMeP7+H1/frXLVzsp7PMNR5ppXuKB/5FjfGXKJ/eP/7VK2/AMg4O
nA3C6TRonKoUttCkOHpttO3zwuxdisYUbNXvilXPVXzLtr52MYtJxCEO4jZ4GJx8wz83TvVCUeH5
+GJW9llL5bgFj46y0EYnw+mDN42Pymdf4y5vkyan/1ND0V/Kcue+juYJRZ0T5ltkUs463wRV+8UG
nB7K1r2VkrJ2KYvdsPaQze5gWJ4heC8Sh3CVVC6PknyYH2/GGq19yGJDXGbWbxS8C6fWn0aEOgXY
BMvwQc1sTtvif8uc95fRbbaCrHrIaHTqZ0D8SnQHD6SMb3niV+oC/tI+42nQZLDAI8Km2Mf1CIE8
ACqm6VKfHEnPuqStTXL17OU8Bl8C9GT8+aY7cG3RX2yeop4WTYSEg5Prt8eBRnteeWZb8HLaVGAu
NLvq1oF35U39f2aamjr5lJHwpKA8TPwSOG/auPYTa9RvkClxlFdBCp4GYqRz+fXjF+pPg/8fM88y
4syb58YjWcFOV2Zt8DaDKbvzKWMvpohJgi7Gg3YQF1z0VQkepTj2OjtatwSSsuH5o68RWJJ21L5E
hUHMo6CHVrX0oCaEaKsWfJXazbunsFFmQ+bWT8Co4DbxA8Sq86JAlqjqzDNzOYGxIWLgVnLgLcs4
34NZE6eDU8ljnCHNMZ/k+AbD8ubjy1455SzFxlAuDWMFM93JxFG8GWTmHUYgg9IJbO7T1NdfNbb8
N3aNK45uKNL/e/YfBkuFHKgPohhCMaUq3xjpJwTYj+E9cqpF4kr7RL3w2cc8vO2AX96ZOrKnLvNY
4rv82bKGJ40mt96olVlhqdsSDWRSJcvtKaLNwzzH6Nw7/jke7+St1u3K/V0qtoYYLlQ1C3uKsQFw
IIdOfHp9axj/rK9cCut8//hBruxrllYa6qC9ct21ngaq2yM2yNs5aqZUhDfVH2ufsJinezeQk5yG
4ERnM+2iDt1mppmzZUXW3SjJrn3EYpaGMZz6Y5MHp8Ar63vEsnt3eX1FNem2ffr4Pq2ARfyluJ/Q
Oe+V0eFpFtVMd15jXbqp/AhU5rrVKJAUiDirYJtLrBdULwIHXX/TT4ELzDOthjl1u7YNkxJUU3ij
0YB128A/hjj8vMtgEp/yHFYARHAhdbWJox7h3NWzIcMLqXR4KeYM5jjYNRMmERbQDh0B6s64j1KB
ah8C2n5QPWhEqujMpwJslyPAXdiCEaHDM5vK11n5YltlVb4vR2FbJLx6I92DfWX3jefo18KrHEBw
AucgMxEmEWv8A3xnWFIL2b0LV9Ebhc+VpiX4k/99mSsCO4CG9/4kvTJ+rif11mSmSTVavSAtTSJF
rNIIb8YEfSCBtaxIQt+tb336ykhZ6u29dkRudJiHp9CVEeLTxmzTOiNuq1t8dWc4TjB/y20wY7HI
qjgNtMsPRdy1B2hbYzzgGJ2Fu05adavidi0R/mP5WGrxw040BsGt9MSLZkskWM9+obYVqEibppIz
ENcd2uDwiVAjEqeKnW3ltc03Lm+M6xVtlv+n5vFX3yeznWp0XKPZ6oD3dBRN/jxVkPdmLWi4/Rz6
SeXwF12Sd9mJ8K4cpdlwPT62xL1DZCC4xCjmdHI+AvQS/sCM+y4G/FDuZr98WwbIJB/vmiI6oDMQ
pty0p3bwzwY0/hP82DeOJ2uz5WKKybp4Ml00mFNoEMFJxR744nufABjbqmCnhLz1tK6/8F9P6/oU
/7pZGjhJYFr5fApha3edESfTcnjqTIUWf/3G34iHkPu61MPeB/U4CKrdx7PPygUGiwsEWRYhD32J
E1P9JppJpyaPgAODlygpY3fYmrETNz7KC/90VP51lYvpdIZJoJCuhIADyZrQ2WVom8o2rYjngMEe
ZzDzPM9mDLufEqdWMPDUrKYZRHRlHFImMnIDDh98jsmxTuDS0yp8FEgBHou07SjeubQH5wgH6Rnj
nOYpuh6F/wZjtS19+I+gwv4thiYWEzalKNbeqzAPxA9YWXMUhycxNh6OwSC76ntXmmILbrO7F9YP
nG1HKnKPY80gDyUyUaNt5sX0c8+bdo/SOfQdFgpyoS1ObaiwEZQjs2BjEP9+goQCs0zcI0ny0DhR
cCmUNzxRSTiUFLNEI2HgebaTMf0NcuD8k4+QeRaIXwRwN+7fOZv4fSWK8EsZT8NDk2myy1g478zM
S/Xbdhbhy8UUFvwBebT95zKKiLPPqqCAIWboWkmTDitYeWK+VE6Se9hYxBKpUl1JVFLOTpwKm4/R
ph2Ccst6r7lIKrOfsmpqOHSKlzqf/UuMa8DmFubbFJEQfBM6uUpzNZQIngB5N3Hbhu1qPM5HIkk4
3scg7iOqItDBQxEI/uBwJg/FUFInGSR1oU0reIfwj8mtXxAPGVaoqSKCXLXoIjIRuhuvdF9BqiQ/
uO/+Di1SMGolW+wzI1EBJFYQmTozShKA6wabssaxovX7YQcMWJdvI+lweUCWOvwxY1e/gezrYk4u
skme2wzD+mCy2SUPMRS7fJ+NpjEH1fLJe22qumFbp9L4+cEG05TCxoca6sjCEpjskB7xACp8S63g
aD/WRkQwFBqK7JFEAoeh3riIjHtmXQ5ZxpaC6Kf61NFgl1xohB9FSb0a07kV5FGWgqCVFGp3x0WF
SMNxMP7gbND4rbCbh6I+e9DT0O4kxvulsK3ZDV7dAaoAliXyASUKq50LOrkuSkQhsDwqyC7oGkZ2
Gt3gEImsE6KlN3U549ScoNRb1YChO0N0FzS8yd5004TkoYro3IcJxxpJUp3pHHy4cWgKZ49KI/D7
qdQG8V2hr4di59oO5EbXgc/rG1Dycn50uIbgSiJZtP6MfJfcIAWpgie8SVwUzkeY28ZRX1yXFN5l
snUtf8hZUHmhssN/LXFPgiewCuDLtHgYwS6TgQ53Xge63sFo3kYpEJIQfiU1KaogHTsbR3ccTHcB
Er3wACefA08/RBV+YDOXlQMUGDrSPX9CeArzdnAbhGaXNbUvfyFssYOVOPPHUTzUHgbiPhrGMTxV
Va3A4kJsBBrrtYBn4a4HnWh8zKNBbFXrcINtvmhGlnSxMeF74Xle/aWxQV4/oYEVyK0ESXt48Ada
e4cZQZzTb+VmzvgEa7tsLujHO+IIKD2GLM0UcqL7MKv7X17cKu8uIirvvyDUYoIowguk8ypKv+4N
EKAMsXNTrTxokpmp+Rt+Sg+PNRIEQOQ2nhPpe8lIN+xVb8Nh65cduBUF86cBCjmM6zMbSodtGze0
9XuIalOA81uRYRwPJYn3dT7Ezd3siR7sFqXK5jOZI7e8s37dCYpU64YMCGsIey88MtX3+mfLgfPX
KfIy3Ct3P6gOxQT/7bmG1psewizGZhb2i6mYj1Ncjqih5lit5KYnk3+dXQeAQN71HFb9rh6a2ru4
mI1ssK1kxdUJVs2Cv4+oNOSvZajj0E20NtzHSayYG36P9I6wPE64JvXUwrhUbXmMNK2j0jwovmhu
O3bKgG/ZyTZDDbEw+P8bPc8V34aQ3jZP3K06ggMwzV2cFuhoDWTeeiTFgcRKTno3x1GnL7bAg7l3
Ql/2PRg9QxnusRDBuEJjCSMBshKM/sUA2AkPblW7JJHIkBZJ14Ztu6m7vKA/53Z0hn1J435SSduy
0SZhFjgbAe+/U6IZUzXDt8pF2/hRFwjRgg8fecPCwaaeNOLU0RAFtK6IFZmTmVZYoOKglPy7AHPd
eWYNRX6fbsJs2vuwBEYXinZN9ENVLqWvfe46eqeAVOCfPdqCzlgyv+lxjMUg/T1if8GOGRr3DUFD
y6X+d5+4PfI6Z9+Bm0WPk04CdLebX2wcR8jLvBFIF9g3JVJHKglHwl3ek3C6mMbDaSBBKynKvw39
wGOkURRd9gUWGDrCF8FMx18jKzmyKrhxw53L7CQu0qtKBznqlgbZpnR971z0jnH2eTs0wdmgZi2/
QarnotlAzUhVt+HSjY0GhQ+l4h9gtuDEjQ8qcxiN8XJ0FrFIEIkY5NW4LWFbOMeC/CJdOJdBORYi
HH/OkDjl35QOVP+tB1yVJQEAkvY1qqBb+eRVo8l/DYWEmAaqaSccgl0oPRR5tn1fUyBGMsyyT65y
SJcdQBXJIpNCrNM3hyFrJk8c6hgQl18lFPhYHmTg+Xxr5wrH7SQqwjqYknAuZRBuWCZJgN2IWzvj
xY0ayRMdc59hteW8Q4E9bPs2gPEttnDObzJPB5W/ZwOSB790kpgp2Ju5kUiTsz4K018RNtKAQxEO
YzNsS8uJPySR1WIM4WygDoxQPZVIWSmiqsthEA9DQTcSezZHnyCXGrwnd0Rkq0m9KQ6bbwp7zLpO
vBwxQFCD9R7YO76kRTknRQQf6imYRgjdNtHYawaIPmSCsORqJ6/zxCk9RNsgEsbmB+ZoOv4OSB2y
PfJ2nHqf4fgMBuUctlCKs1JhwzRJQA8lOPaMiyKx5RjqbajG2e6L0OTuF4dnuttOQ+T/RmFU01+s
HL0ccFqa4wb6blr0sOS6zhSQJMyp8vdAGonoHAuXTIfOCSLk0QQzRchPnWko9Iwp8x3HwYy8ai8X
8zaMHX4N4nGBVL/Yzhnpj6h0ycH3qa/2UYD1eyu07AIEeIxzLu4ALKbuXTXZqStSjrwMdOIbwx+R
SayjF1qOY/Otmzx7dK4kaWGGMC3q4WpfkKJHREtdtl+hrIRaGJeM9LVjm8emiZNMA3y9jbxIxX2C
flusjwY7S8waUskhiScYLKKAxrpJsKsyvt7bvHfdZzqHk0BMACPNdCrDSqonh3YBPfuB62K7hleX
2iplno6z78LxmvYQSXZC4EF1READKTHDxtUXU8fOAA8bMsQ2ilk3Oga0QydTx52GP9xBIUd+zy2H
j2QeMyc7YWeN3PK+xcqFpKS8dJ95PZP8OPYRBmCIdAZUzFEW7cs90HoNvkmEpIzhgOc35U8zQnRO
flfKn5OWWAwVnw+iCsxvxroMSQJm1GP96IVcDxdWZ1Y9eNDhIFdqmtr4xXq2tgdEO5YSxqIiC7wz
Kzxrd+A8dNWvGMFXwQ6dLhJ98Qc2mJcAZa/ohYuy5T8Uviv2OzlDssZX3jMH0TpTOWfhw1zGqqpQ
mCh6gisjoU4yAMDP0ut8OMzDthunq8qCANZUEdhrjhHkxDs1VU1UQoILG4ebj6zDXDHl6oGHg3Cw
owQKsgmdOpVxCRHFdozQff8UQJw4UjjKy9Z5GapG1mZLY2yA6gNijlBNZxGW6p7xKM7SNtaOh83Z
HLCfXJvIQxLBWIO1G44mkMdrqlGVuGackErhqxemSjgecYV6RtSeqnwZAWk1kPLOj1pdZ4gAiMoG
mYZ5UdFkCEEewfoM7nuHB+cINd8hLzobqlTV1ib4dwfqtCLIcB7FAoHpD51bjv6n6JAV5VmA2H4G
3DpPIaKQdm1JWHfW2Kb3M2Y0t52vsSKO+IRRSxGLqerQHGF4r1owEEpL7pGeGSEPncdBLC5hGEGM
BclJFQ1b/OLiAFJ5NCF9po7NdNfEtG7gz+OWbQrIVckTNgqSbBFbZGEHccDbYc8IacHmV7fhED21
cZ2ZPVJS+MWP+g4q40DsseUSeQ1zcx6DnyuxLXmYsQ0st7WLcVVtW6SOdw3yV6qgbrCjvha0Mjo6
d3JQzQhroOrZd4M8ojcTutEvHE4xme1iW1Yh8nT4NGxq6CJ/2hB1DqSSi13fEdfyFGYcECFSTD7e
aLfKwAfZ7P0B9YHmiIixCrm4WYMkqI0/eKX5lNUIxuo3Ten1jYCJd47+j6MzW64T18LwE1HFLLiF
PXqO47bj3FCO40iMYhAgePrz+dx1V6o79t4grfWPQXkK59Gfn6J0AqIjRcx5LwfKk4BV2QySPNi6
sk5e2YwTczuTK9HpHB3bhm6kcghqRqMA2hhGB4rOTJdZk5p7ZQP3Y0L4o3qa753Kp+tioeJFZG2F
xefX4BG+dHAC2811Vu9rAepi14osKFMwyc5ZFbqNf6TOpuh/J2WfrMeaNyJ6TvglSAUcxBo13+J6
c6joZ6E6Y0qAG1snXnaKiIzyfNbdvlk+dBB53nlL/AJNsLDO6LxyyLbxyO7q1NtxV15FE0I6+jaM
Mnyqcj7HtYrU/WbHILisc5rMZDh2slOZkS0kxrTDdkY/p6iqx7u2CwljvPrM9+9T4QaZGGvN9QhG
AIHV1DkbUO8dk3WOvpsOA/8w1q59R6zpnEmuCh+7eXOcg2P5d9DG4Gtohd+fTDVU9zwr8W1IdZB3
8Mzm5Gbpg2sbbMsLlQD65yxwgmQhgmfWNb8OTeZB0GyZG3hCpy9xGNqbgfyfr6CagvWgm7UmWIFE
SCvT+EeysGIxkhDt6bEWnktO2oLcDPIiprV+moKRE94We3BT6na85e2avJzoHSK2hnS/1olLlZnZ
DdM3NcKRaxhQ7EjK0Ja0OdaV8Vz1C2kd0T5dpiAqzoKis5uq5IBKvEXnfauje88DsPFUXzGwIRxL
KHe7JRnGPYoJ8cDQVHWe+MGKaXbS52UJ+/dpmTi0dOMfqkLg4Ss4dp22E1mQrG/UIdWsZSGDk2Hl
3pvJPaqKM2OmnSKvDamEiQ5TMG8AD5KQXgO1GB45LPIcFMURWpYmVvCL4mRqd2Rj0uZKEPanQQ3G
1ChZ2FrBz1Pq2hIIMxV8/tL3prylDuGWoE+fLYAUuGGIvf/6huMjLJ3lvdEY2YZwjJ/isa/+q4Kq
uLZyLG6qZKBgLyWzM3CGOG8JoqZdK9gZRGOcF+g4GJtUOjiXtTTzYRsqRro47szveauSrC/SCrOX
J15oQAStjwN5Sgq/vdQ9Q2BWtRZdaeS0xS1bNbMd/pvzsJj41hep7rOIo+Es4aWIjwkCo462CJP2
tpsj+4d+dwZgltvwaah1yfovbP9VR4N7mUJnew6xd5/RUhCQE3c7HxpNQgdJnBcm6KH/7JY1uZ3j
ePopbe/z5PslzEJMJr/iYTgNkbT0XPfA9pVsj3sa8KCPSHCbctz2fEvNemqdgcoMF7HMl2za8rFK
A/lLr3Wc+YvTtseA1qfXpitQedZo2+Kb0tX1qWxNPB+8sOl+RlL2P/qwiT4Kry//LdI6T+MaM5hh
3/5v144T3Adxoh6XsSuudHelTmaJrTg0dPmhI61nfS5hRD4M5+BwiXdgrgP+2uJcRYVd87BvXJXv
ZbFditST6kgyPeEcwq0r79Brja00mZZtBDqimeRQc30di73YvPeptdzLWUn9960Xit28+pFZxW0a
LU5J5ljrTEe2dXIupz1VD8Eu5H3gxfU3dCoaQKR2+3TdrX2P7UA+tCOane+OFZG1cgFP4J50jkYk
408C43WQjXMwNf+Ksqr7nHzi5EFWvo0PEnb5Owl8n56kx4hp9mqmdsBvvsOgk0E+QA319cPO+CuP
tQnlY+inXXrYJcmM/PTMF3nCVf8Rx1TmYB/TJ+ST478Cd/sO5rkSZJoESmQk/aVRztMBkdS4eq5y
3y/DxwDPvM0JVnR7ip2ihnKt0VmpuKOXaCQAL02TfJ5E3x6GoAqGayO4/Y5tGwwEfvvkyTlJG/1Q
/jDF985okr/0VnYqj+uRgdYjqvLd7UPBU4wf3z36lPF8/7YzC36TbOY3M970Vuxp8aWHMYgyL3Ho
nIzXkNFYzd3i38yWLTPflnSZeVkm91ep1/mBQ8H7GOGBvkZ4qKc1mbc0c12KMY/Oupv7dU3jm1VJ
9Rk3JvrDyCbeOrclqI9LZHFut1Xpf6pgfsv8Ptyqg2ROelj2SZGkZIP01pOTz2FuJv+5NkxvNNd8
D6WE9chbnwlE5UPV+dOpsNPenUijWvQ19nSLUukbAhH8ZZAcvqFIVzctoEYzqCYP/EaLN1pSw+Yg
oxnprY9Z9P/aCvJzTOTWss0IKKr3p8kKTrYk5Px72ve5cH5ZprqbaCQ4taaKLT7srgVxxVxSp1A8
q/np9xX1L25okwjTZCHTHzv04wXEg92MQ9EtAIaSRt8NxnWHXHSbcxHFwHmh9BD7b0r26ePuW/2i
vZINfBemGPNQKLAPMxTTTv5GY6fhZxOH+6cx1XyxbjKFR2dru+eA0Pnfjm7FWY+JKW/nIWD8i4aw
ni7bWpav8V4SkO2yz/4gYld+VXvd1BdaP/c5Hy3Q3ilusQBnm9+07w2q3Md0WrqHXqCjOxaRVuMR
zCJe8o4dRN5IUPn5wn+R3viIbrozndBxdQjjkeCGnX40nB6JO/bHOEYJSwOKUOwc6C7MwYxh8CNd
N75Q/t9qILmr2x/dFk0umd7OUpwszX70x4U66W5Xqio/ymiakDxtDXxGPITJ2Q1H1HMsJwzh4bSi
i11K4koBZ6U6KH+j37AMrNQ35d7wptbQzf6Vz03Gx4gEwGtJ7u3N2hnPvfp8dB/OTLdF3jCY3KcB
wYinwu2n7SrqWofXLg1RAc96qZ9EXNLQPNc77ewZN1s8XAEPVH0cBQDZhbCKBdH03Ca3hbKoY/1B
cA118bJ4j8xem2FLWIzKk8W6JStctcDODcH3/evTJZlepJH1W1i6qv+RGk85P8Tm+VvOgK7t2Zl6
aU41DZZP89JVH7XZWaSjcgPOpIWvhlvxQu8TIwATSJBEk8QM3w9d7o5jMN+HlJEbdtqFSrNyKMVj
XznLn9HMZXCJak1nlecArLjr0jcZX1jzES1VcBD7XJEwmmyQr13MZDCymOlTklI1MGJxEFldEl1E
yScVJU6fxOcNtv0KB9JWn0E/us/LKFt2obGgD9Od2+FJqMC9AkE+qWYNHj3p7jceazftTJuGpBv9
gp7PsmtVcKbREY9hR8Pve582W5WRS7pc29hUYe6XdJPs/qpYmfc2OrrDNDLg65XazSpkS19tR1Cq
jaR7doTXvw395KcHpt5Ro6bWc38mlrrmSqYxUmd97SdHDVBJcZD2KvG8hKq/J3S+MtnEZPmdodSa
Z9UR68LpsiKe9Jr9rwrmlNA0lSII6v1lNEeqEzvEDQNHPyhvwnQRld0kmZ8chjUqSfDdZIagZnWw
8a4X+krStLrUsZtQqRrCtJ/qULUrTXRxmeardKNDPK0xnMcWb5r2UhAbUo6+o0+DsEsfosSxuRMm
5acN6nphxyjd5VS5oyZVarTMPNS5nGK/S6vMSYMApLnvpYvQXbfmunf9Nhw6vakka5qF5O92QAZ2
bECfrmIO4kdw6+hQNQG1uEXIc0LT8yvt5eBV5MvEGQE3RfsqHTPRSWPThlGPrtoxtzqsEBNCN37/
KjQhZWs6yyFbPSL8g67bXaqCAwLYoggnLCG0uCRmln41tfAsSzo+E2i9/aayNIoOooVAyFeKQPfj
XJacBH5C0viTkpYS432vSfAq+vrZqSl5fhiSxm4s66uknAVqYjtGhWNBR9uo6xG9guLmvHiiy6a+
KJ0MKm171nLY5gOYPveAP4P/ZaZ3e0xYshEfMlV1928PelL3WC9BC9ye9t0GWZO8LcaAIO2uC7sl
qyja3Z+GWBb1edQODUmhNCQGsuA+FbMs1DHusNsdSqRgeMBFWqNNLAb5jIIIZf1GuMsLzNr41Xti
S47MUtUlIvn9zD3PzSSH9qYFF7OngK3xm1lY1GO58kxlo9ya6FYNq5putlLEtM1V4AyXWaatPTbV
1nzQT1ccpS7KX2sYL+9B621/NxabGwB4njoy/15s4/kBo2qCvKIuhvBxZrW58mqhJNhoLSZpY8Sq
xnbTiOCGCmtnevF0aOJz3OqmR9mellsOObA+dGEVt7cQWF36e7M7JTPLyPTNgTG2XwjGt89xV748
re7ivVQSdkyWA/mp3CW3M1GTf1l4oulsd5qpATnM9mXikadAJtbTx5bQNIjhmD6xttDbXRQD/C24
uF8S8vLo+6bUlJRqkqqmEC+xvylmisH8TbWdlntZwBEeu5iEvzqM/SvVweOdWYm6Um6y9zmwnKKt
kNpW/zCgfrxqvmgAUu2xgoqJC45prsTja8MR2AG4FFME9smzaK3/lzp37WSLAzljymr5t9TgxRz1
xLVrWRavWzNYweM1CX2Qzrhw8KyDuY8cW/5rw5QhmBRAEVEzHcKyCFmu973pBpI/TFL/tI6C5MQu
+J/lauMynkj1izobQgQPSXdD1aH3vDmB/tspxz0uva9JCoQrqzhjOOgCJsOAYPZj4LvyZu/n7rQG
/PWea9RpKjWYX1pzybSQPKQcJ+oELNxjbhJLSdwryNpzXadsYnIvod5Ht7jvS83Iu9TWfCxVPRyK
MYq4VZyGEMPE309FSUQgnJWkmX1JycwR3fIq7EwFtBk5Q/Ciivu1Ff0l2Ai7hNtBt8sGBt8NaZZ3
TTQCAhQyeJ8aLLLY8uUPlAPJwVDVebB9tL7NDs1CPpTz8yCc5rGN6jIH5tQXJQqKQoYAEaabYC4G
DfPOczG6dBEBIHAXyjNl1DVvUFmwliRS+HnbIucZ251GqHHDHBKv6sPzhu4W/JtCOeDjh7FN4CEK
5t7cg9q6+BMYgDvK8n4OOj8DEv1O0DTTfWTHkJ7bht4snJmUGbR0HbhbdPADzD2RFdGl1YW9hB5k
bNdt2x3LxoYwv3FonnfKSxU3tNs3OjkZp93PiPubO0PdxZEI2c8OR1XOf4pNqB+LMpt17a3Zpkt6
llKbPtVV5L6upfYPEJPuI6Bu80CTu/fJwx4c9lBpWquXojhY7cJySDKddKAQw3Z7cSzqpfoIJJhh
0LryMpWeOgi5T5zijvOBFqkA0Cw/6JBoz/FaJKclse33cxH+FQjxZ3XcA+DBQxWL5ocSpTmBSEOL
FtYeAlrZz8JswqHyYfkzLw7QTDXv10GHfxm4v8gsj59x3G4HYpzdB1vBWa3g9C+udMUZ2tc/lLR0
XZN0dB6mdfiIe90f60HBrkg8JeEEtccKQo8c93n4ArJAdGY91kT5FOqEym7gIt+qLz80+gIOGf9o
RvMyiaZ8bdw4bPKZGeA8qKnI9qKusZCb5NkjlY9uDvAImtVTmoPRXvmk8lCNvhnhIrfyPgWqHD7P
JTrs6NDQr6iNtEciiuoxR8lCFOcaLSsNw8oqLnuE8YeBJvLDYEkvsk757le4Rz5ovA5sfeMJt4vD
oxTayWe1q5Z+LjNzEdaxAx/zNGyVK+/aefID57TF1KeBShkjaadmeYyWtwXRa3dhbKPGGCi10pBV
2xjScT4t4WdU0xD96CorhqOmY2f8V27BTrSgXWus8GpSg3+/p3tiPpJycPUNH3fVfEY+SgJo7rFX
j/5Qx8HdPrb1IZRL679tgbcPN37ttdCNgVnV8JxiNqdbvlo8bkm3Gbz1v3Qe1fCVOGs8bFnXl974
nsz8AdMGSZlrZlDnqHwOMdudw81Lf8+mYYYORSIfoD9r7zguXfF/f1x19IUxL2qdyVpAXjY6x2IZ
KkrAV18wWobGrGySncEnnkW99tXHNtQhnFdBc0TzUMpieGWhpBIjazhuWurl9u3VtficfqRlsqoT
mXGem6fN0N8DqvjIGeqi7v8tTmG6l76Ktu7Zw0Y85mnJxW8Po1gJgi95Was7PfUDekSP/FX2Tmis
kCq9tOseO2OwHFoKDZm66w3AOm9Wb4RqINhSdzdpGoTbHfLSQv4yjt6SR6Ytt3zd1mjvs30O+/W1
7AYeJh9HKmNbsK3+O8Rr4j3VgCzyn0pM928W+OiOgUZsWx6WyE3YZjUIw1WPsxfkIE2788ToY+Rx
SpTzkq48JfgQw1qRUM9KKmra44cIl5Z0Ztx/iTEluLGJFkvHeaKS2f40CnLmUE6onpxMaJSt3jHS
hvzIU+wW7vzPW3tKC4/wefq746ZRcs6mGI9yzr1vqDkoPGf+VUdOt36lQEqJn23OaMeOeYwwWJsP
XOtgylxPJeTfZHv5FlQOjDie8SBxrm2vpqQ9VCQPdjeNj+To212amoIw+6ilCn1cx+06jc7U6oOY
2qR5mOxo07NQVdIP11V4krFIJvH+O1zmVubEyLUaEdoM03Ro21Ss/ymgreCHnd2tHw52EnNcZGaJ
Rsbf2NujB6dkzoW09lFouCGf0JJhphnXPnMcae8mLxBBe8tOyrabdT45hH+jLYoiAqSXuNyR/ygN
ZEEOk5B6PGEFAAObXRk39wN8WPMJgdXtbxMHVvSv8owLMRmXzVoSMJI4UdgyKwi0cnBbNb87QZNt
mXjH3Yu7jt1JGcegTt09B7Th3PJlyubKecICd+k67e+/XLmQbR1MJinrZ8iCbdUPieuL1j0kezns
f2JPxvajIZubCB67xc0fCyIw0w4SBFKd+qS0Q59PfrQP93KHwMa0HeN5tcAD7XmXSxo893vAaIre
yVC1OXXImN2dXyEzSYXEPVuRlP0D76/FkbevSZZDYraRWldgsnsvYjXTJ+5SQbJAMUfsJ1vAOcEn
3Tb9H17mKrx3jV+SbrcGK5U42O14++shUPniTQl+QJP+k8otPxbmH2vguVSEl68OkBfIcx/KvXku
4onrenfb8YnDJK6ukFtt9LNOyrl4XN1mMfdO7y7bDYFj5uSRmEVtUofwpuJxYzZZhuSvSqsa/3RQ
DbyikrGCkXEwzmvLmU2lpFma+Vi2ndcckCUFRy926YwuQgCdj0jucf8bxZf/dwjsTkPmDIEKrL0m
tA5AUrNzQG0E5yIeEVx5Om2ek75MnTazMR1EBD24/ngP1Nj8Uohs5kfqxMEDIUbFcK90mZSnLeD9
PfYpJHAWzHbvKRNRvoheV23W4Jh6rp2Qzdr9cdN63XW2YNPd86oCf31yUL1EJyhmsqqrYIs2BhI7
3A7+MNu8oFBEXQirxJvkqs2p6cQgHSfUvn0eCFUJ39w1du2H2yVo87eZhRxwdNlere8tI8MxSYLv
i5fqs6HfmqinWFxTYkBPIIJ7nft1E5ks8V1eJYAMosD6UoBgp34c5Sn3GFUqNGPD7O9KmEvHA+C/
FDWN72wuTkN5TdU8TWEyxI8T0y5DizKzhS2s2pu6LsV+jXFdXye9x59RSh/XEcGG+4tapeWn5Jud
coTw2x0od4waVLjj84hGQPyNweb/FAVvy4WSkLU7+FEIMihcRsGrgH0PbxAlLD/CMiS5qm27pMjm
yF0e1tqp6tuqVpppI2jnj7BPA/vg2rT/DZdn/7aFIPIq7QuFynsOQ1g9WR9YBjo3X9NiSXI8j4qA
gTASF2BG/nFmEoZq4suiVmt3qFJoEpLkZLucaZ2z1WEoV2AI9/tF1n4KG7L142+1mh2bE3Q6d8XS
YxhNQr/+9oPqrwai8K9ecVX83MNo+L05aNJ/VE09FLfjWDvjrbs5C8XeMOTjEeHk3h/SbmoZTNZA
dTTZknOYdyUgygnLVeU8x+g7iPTf6/EPlNy3zvgbrsexa/UMok+BOJQdBctjARMjqyBfy28XcbQF
qc4SLwlqLtTILR4BcHFQ4cMa6umfZ5T0jgopC8OWm850qHbR1npnpx8d/5erCz288laJNfPaDYBr
Hdy6eUyBsceML64VX1Pa139KTw8ez9A+q5PY1z6+RUPGVV1OeFfitB5Evjuef0GgVE3ZrAAWzKT7
H0vsD4CbI1KF8kn6OpTPAFXxMxBsLemYZKdw52qhf9Q4PzBhohL3Ys4HDO/zxNnvzI3zLDm7foSF
lSIXYomSY2xVjexUDE5Y3q4Yqpu3Ouw7jkupnOiysoCJCzms0j0JqozdEwqvcj5Id0Wi0m4JHpZI
Dmh8RFO528+BP7UjoSs65FwSYZds07FcRtImAikH/4UYhLCz58Zv9+BQY557kka76TFElcRzReU4
Nrkt3YBnVz9FuJJFixb6UW21Kn43NKNEdwBCS5HkcV8kYQaItA/HYIhFdJ9IRuPHtl7Ha6vLIISE
HgfOpblKpxuTbOsL7ml6f5zInxSm8hbWQUNxntttllfRctJflm2e1gzYNC4hODiHbvtt2v3b7+SK
+qfmVkLU3mFtQEjeA1T+ivZZh8c17UN+jGVdRnLqSn6LuGzTazwX3U/cCeLFTeP0zR94knPjra7z
b7M97QQm6oov3wTj78RdhD5ZGCxiqYveymOzAx3nlID18afP2UcaypwSdvGcrHG0H5dWTcMrrfbk
lTekfRR/O8YM8bb30UIFqN/cOow6zxNVG2hQ6pHvqymiDY5hnkXmOmE1ARyLbeKpn5tuUE/h0DXu
4+KhQ71rCuPQIYCihZuz2x56h7EKdXZV1w+DUXAqKD9xGLWqaY6RcNR3qrLZ6XFxPRm8dOjmrtoz
sXzq2lHlK1tC1rNMYz+N4vQydug7l84ZfgV43NOsIf7ksfcIAXiKOBXpKqyMfmczkQgAhpCpSwPi
dPd124zNsdPrRul7VVcqd5PQcoh1flpkaB59zqhE7e/x5ukc2TL1w8jl/admmlz5o12qkWwMoVV1
HVVDUwosf2+zfQuAl7YliJ5tbEq01z4Cv7Ni+seqKYptR/sCVvmTjSTVx2H0lwfcL9G97IvhmjIv
ILQg7yN4RtFiwwPL1jS97o2PvFKscdu8lH3hdsdSWhQ7qGdt9RZ3ajNot/olKu+Q61VAwctgin+Q
B5V5Z+2JfY+2eXcLT0z7u5NzzrS/nK5NqKlOtVlWkk6Tihup4V7mcPaDNEb2CJfVnxe0T4sGZ241
hKMz89RSKm9Mn8+l460XCgv9j66rUn6C0kdsOCY9eqK83GmdPW4cbw3didYEjyuxWy5xOesSP9k2
rpvLMNLy9cvSsru+QlKZAeyTT7CtMxWJdJeZC4wLqYvbyJy3pfOKi073HTo8qU35xg1Cvmm5omA9
d984CHEWlUyAVyWJlrfsAbRftyiBvc9hRSp4EWHV/VvRWnOTeNazV69TCmQhQjh0p+YhDm6DeJ2Y
h4uarfOTlz/cjoo2w+RI0j07bNi0/nJqi6qLX8O0G8kjYBBY47yLsa7yNq0gRlXRt+cgidn00hU0
6iFFSJry2fvlzkstx+APdgIwgsQ3S01+vkoJXp+kAmPxajc8Rn1o/f/w7xovPK9YUvxf41iVK9EB
SG1vi8Fv25fdqdBIEeYTr7cQbOjHazca67+NmRNsuxNX7i9/6gH5iXIbwre4QY8ARBqEy3GrG8aA
DOErU2ppRLSfQMoLczPUZvs7lS3JUBlnAO+3QF2MQKAqpLoiSmmcF9h9xJAbQNv6QyS9oy9hHVXB
yZeCn9ALVyAutGhrlW+Itq58YNP6B7cT71gH+AoV3XO1/6drJcKcp3IKHkl62/gFfDQo/ZzLJq4/
vITfKZd6du0rC/p6nEznrhIOQ+zOIVzLfrAHNY+Mzc5cyP9aEo3w73ujCOQBHDst86DRvUAlT8SF
+QmIM7dgnLpvcN/IaHusvbF92xyveXbRC1yJ04vOwarb23HBxJBpcnBuu9H1T2W5p3FObsXyzFNm
7zvhOk8FOOxyLaqiojS5Ikwl61SaUkaEMPRYIURinNdC2gP/3Dxs1dK/TRjjcFvUXifQWbikRxZ1
vF04fZb9nCKa+a8c6CKtyyH4ZIkLyh87LzNRF82yueYwzmwy95wLeESYze4syerlPxbKsOIGHBSJ
jkPtILoLTRp9tW0YD/8Jf1v8u0Y1OzT/QOLwFw5QkOUl6va/4BI2uIxxkvIrTBHbzCGMtf7kDHDd
xwKaDJ1h5wuULmk444+O4mBtPjujRfgNVQRjfIRmS7aYvnmAc99dSchhcm09SY4sfePXio9ueJ3s
ktboCDuvQ+gENlH7x9B38GIFTYs00HeTItqz0U0L9z0I4KEkk86cJOBWnHZUwMsG2UtO1J3b5ZN0
C+BfvlT0c/kWIG+8S+dhjJAtAh/Sxh1SIHy1IeMRn2Jy145aF/feGDTFce2sfA3mTn1gyAFgDFW0
isM4bhGAWRqGyfwK/xV2t0PqqL+yVvF/O0sdD5Yno4r70UUa3O3gbBSJTlmzL7tAjJykl2Qto68a
cTK7+jT95+OZ6E/tJIihwZS6fEnVpycV71N/2co0RCHVqfp+Hub5YdBmbqk52pLxudvn2kFtUEqV
ZoXqR3Vc0q7+dGBPp4dOyWQ6hmG6nWPhrOQ864Z+qepb3s2g0srTVpQlqn3X6fLYxslfBD7h81D0
5Z3SAuopUT4rBT8sLP++m+00zj5aD+wJbv8CYca450jhAn+SKl1lslmC4jLrvi0eAmd3v212pgtQ
8rrace5DMgG7d71O5WPXdWLL5i2OXiJajAKWIzep7gi5svH9OoEKf8laYLDZOwLhxm/9DMwI5N1N
CJTYnvwq2uEBHLvfO2gYGGHofLpMU1Q8NTuatp8tm9JTGC4r5C2GpkMRTXa/86uyFqcEfvE3d5/x
cr+zaiszBKb7m2ui9LvSZkTymmzBAsY6l9+mUozwM3P2+5QOHS9WMX7F0iVPLU2By51lVW9qnboX
yBIYo6jwLzP02udQRvtPa6P4zu+m/c9WVs2JVNDqTrgi/ogp0PyGfVF2lWP1ST5U3+WNH203i4zs
nYMiasrnkWMLUm381aIkZyfoZ/HQYsm7K3QsMo9bGUtYDTYpfNO/p2XswGM0+yvqMfu4Q/tcG0dg
2moLirEJ0otuHavLB69ZWEn2wuFAJ6cipJpl9wXSXjmfBs/HCa0c8xtBj/O4qhJqEwncLY6+IT3i
JOr+oklxc6wKwKTT6rwkah2f9dbbD+II8cHgEniywpKahOzZBHb46S4DvIorxvmM6lfeJMs4XrXj
I2t1aqYDYnLdoxctnyyE2CAmVd0hx8F+41vvTlLv/I5isyc8y6YsJrZFDVEURl93GbkXf+22ezFH
1Ue0tPpNS9SMDt/Ip1pK/a9rYlwE1jgvFrnGc6qK9a5e7HwNYd/vgqCio2oLnCsoC5PNymuW1dQk
3Cdxnd7J5VtKNRVeg4TLw19HYy5zTz8eRDRRJpd6nYSFcLcjZBWXOUpYTs7SInZIK0ghTNYRBPUc
989Eq9gF7U3ikE5EDucP30dZFq0OLaKmXH+1SwvWBaqg0sO2jOoyKWvYR4icz8eKaXsJwvLQi9av
89lF7ZdZf3KZfYAWuQRTeGnTjzPiKzHI+8mhmiUeC93kbu19TLVwrhSsFDdFYsW7dUJ6Ltokugd8
Nn+2yplhy93qdfUEcPe8+ncg23SBLvt8iwOhOxQp8UOSmLabfnbKg1NJ+wof1d1ViWszw0D1bfvy
zgFbA/Gf9oQz5UMgbLyYPV3+x9l57caRbdn2Vxr1Ht3hTaPrPKT39KTElwCdwtu9w379Hcmuc4tK
icx7CyigIFHMiAyzzVpzjrliF2E8uVUpt2K0iiuqNZS9DIHMEsbzVCkdAsz8VjVX0oiUJaLEBE24
6i163G/H9KXxZdSw+MS4cB9smdfPQatrV/QkcZp2dIhKJW2XxGtJe1rxGCH7rJsZi1NdTIfcGe95
flELVIV759NYSGZ6qwY/Bqj0cyqwbBZoFh403jm6Zo2vyknsqfleDImlTS3D1LCbW1VPT1TNNgP6
cHYwca/vWY6om5JOE3NOr9BsYzyaQaGH00WB07oPh5rMrKoJoklO2QmPckehQx9h3ugN6gu2s8ON
VJrSJcFuSB9c26T8Re1j7jkCkZLDuuwSMQ7baXZoynoovWxVGDRfXJJlnpmR6PxngZ3MMDs1LzZx
vN8QxguqzZCULddM9mUAkNATg11cZUBJZmFYZt9E3mEp9QaYEZNQmu5hSDGkYmVKkXLoMjmUiYF2
BkXPMrXieNNkPgsnnyh6mi+QtKLSBAPYdvVSoeidzTO6Srd9a4AFHbAXoYJXUlo7nQvdrzQe2As8
5iDvMHzKhsmxsfHh65aW0xGyDX2qdahaV/FQo44MG53WH3bZWcfkObPZzKHbaLKlGQ/Wk44a6iAQ
8c90N6evzW21mUW6Op2FFIWnmIUhVpSyv1dR98AuI9e6wTVkyrWl9qh4K8HWKFTyaNHRhsZQTKHX
2WBEM66Kzq6vgnEcVpWWwS006rBBTlJpP5J4zOAGeCpC6kxB8OWZLP5Rw1TeW0VJK5gMR8/VVDMi
udXNJtkHmSWdLV010D+poHC9Qhs8ICtB1BFPMLbl/qRjnb0y2sbdV2Htz6nC0cevS1C85J09Yyii
g4cER85VUck7H/Ob9oCH3LvqtYEOeVBFTRpPWGNhvsIF0CycTGrrrEYjgdeuWQxtgNkmrDK/mbYA
lzZVGsClLrwi7zcapvCB9ZKWw5LutZrSSjleWrbOvgBYUztz7HR8YFnqT7MQOuMycXvlMShs8cai
wloNtlksRitV5/gWilt9dLXb0Wi1t7LANmA1rs+8NNJr6Yw0eAzrVg/RVejmjq2CnGtGjL6TjbRF
7heWKSofHWRIjy3ihlZ3RwFIKo/SwwVFZc9J7qouM9eZjJSnhEyffDVgPd3i6im2tK2jdadW9d4K
lBx1nVdUu0RpeTbIRTqEA9/Ns3qx442iFgDAMsQ8IjpvQtmh/2HakZizC7E4JxXGJRlwEVZfi4YI
sskbkEY+ASKmfsBDkS/Z45QYQaphIXWPUE4laMtwDkWruGmLyu8mcdrwRsVGcRiivHjOIyW/VDxb
WVlONd5WyG4w3lEFGKfSa8oYk0FMici2vYXeJOnVOHbGQutG69JCRvdmYwzBOT6qRxVskqwkvJR5
Q8H/EhZctEv8obs/ahEO7KWKO8cx229pyOoDI8v4WmsCla5siwZ97ZinG2oXw9QA4rJREF5fHd1d
+A0UHorpMaxh34sMF4PUx5dQNYxrB43r2jfc7DLWx+bZqI3OQDVvJwWjPTVeJJaUt4wuT6i+EqQr
Jo6hMRCaTuMvzN5vD0iowK5BiSIu2xQxVUS60jaSlMAt7twWs+KcmWa4CCRhsHNR5tqNrTJNJBgL
n/vGRNPRe3QADyommPgp8jUK/NqAPNerCuUHKanZ3KybdHyLlFRbCGk27oXbagg6pJI2uzpA8L4h
w0q9F8If5Ty01ArtlSydeB0GNPcLqnGBTEiviBE/RHGYMqKhlMtu+jz3tLkYwmKPRFO500uqfwsv
J8d7wT5NaYjXHYCp4uKwXsvQt4vlUGFRmIQu8/eEOKVMvU8029aWdZtRwhpSbgIkg7Yd2QeleY4d
tm8UfyOGtmcjWDINxBhyLM0fpoDAu2qHvGnIqe/U+FgmgOZaC7NFSCgq9gxnwO2jGPHI3Hh0ctVS
WmvFGSr9MaMTOpWpr7XXTIKOvO06l934WOideeUQh9tPkkrhzc1V19g6w7uuF7zXBZobN91lvpJC
YWIhHYuDJaq4lwSTa+MCRAJa3L6OTHemlFWrFAvDIjYZ9a8eUyF21LLknwbF0KizIXTU7juq6GOf
Jgpihc18WbjwJKBz7EiZbo37nEK+d0tTLCkYGdNkeChDSl/RvrSFQTM5r4g/UjPoasNSjAN7Zvph
ibUHU6F303rsKkRpHmro9ronilvB5YDqIPNVsySQ3DJFvad/4brI/DOrDhDwOMieJlaQ1+O2bDwj
vx5rJE8Xqq2iup3i8xrrS8OFfIm81LK8WzVXCUvuW7Ppd5VSDk8WuMUjkr1ImkUR0mDyJrWPjogF
tWPZLYUgXAO4xWU9o4tdXPkoH/BrlGr/aPcuwvhjRcCY0riIrsm3q7/RoKk23EJx41kJLEFFMVHJ
O5b5XNFofAxwC2yaykQerXV45wuqcEzctCqeeV2oSNYgQpI6rC9CTZJSYiHtstya3n8nbWTs1AK+
54bM2Sd66X4IS/eWWcFbUtRiYooS5l6dGNYRwSB7BIqPMzbO5nc7VQ0qdh0gJ+o6ozaN6wY5AiWv
bJq6bLRmkaMQ75UU5MukaIiFiFNrEhMvYM6QfuiXSRpYW1m3xQZJUXGNhvlZK70Iv1QsvrNsjBdC
t+P5EPBqeGam3ahuKS+9JElv+4YoX4Fj25oi31T3du1gfFaFaIkVUA0Puq3SBu2sGhVmGhpGxUJr
BpzmYxUk30zPr7r7zo+ccunFodpPc5XRfm5pdcC0Z2pmizzOxHbvdghLZ8wa5HH3RZ+Hy9BiJGZF
HtXlwo57JtbWRyiGdZzagqJRPydyRu+0Fe1P94r7EcMt613NIyLUNSAiSPTUsyR1w+I1hLLgLyKQ
GfYBsUY2TCGc19neyfsoXujhWFVLi44hI0PvKPsU2wCiGDyDjzaZ4fsMDNOT0NEfEXKqGZeqX/Ws
L+2C+0RVzfC+w7ehHaijbCgXFdUPY9t74FHWto8PZW1bbkVgYZ2Lpw6Fc7TG05IqOIv6Aj42RkYP
zkiMSMxBy5RucrvsnqrOaelz06M2qURAT5wYtYrdiPpsnazaLGdYoLct9MsR3mlzabtBLJe1pQ/O
rYPMaKfLoYzmwwCBYVUJPP6rQjSJnKIpkNk8sAJ9nKeDHmXXOlUFNt1Ud1Gu000vviUZGRK7Ksfj
O2vDuGEdbRUaoCHUV2xyWAuUuwEjfrVyVLoR84QqwrTvsr69zFWHs0ziUslnpV+M1qJ0rLZEv5CI
cYJzR2dzEzf2D8pHTClMMc59o5diJfsoeXRR81iInfqWUdv21ipzi+VPEFzaDc6/xPL3Toum/Xul
etgmENKI5lpYqh7vakLoqJc2mDOmdKFbcTmEtFajLNJuhIlzaIZ9dFhKvCs1ysDcLSe6j5hgoiYY
fuZFr2TOVO+DXEe7ScVjQZFGcQl8cNDWt4FKDw7ZTh9fIP8vH21RauRzlWbDUgiaWj/pcNbTsghq
RhrRwjBmMdCOt/kYB49xIjqGRyc3owDphQ1+RItKLL9YKvpdGKfOt6ELTWualI4arRsyg+ax3ufK
ziyTRCzlEf2wRNoGBxmcXNAvtb7WlTelMtp4KqKgPgojIMq9pLxsnZjYLcXD6aBBpXxSLK9ENAgH
JU+uB8/PeJUameDzbnwzNF/bKK6yHzJzaK0GNjSb9YBjnCWK30MlCes0bGeeXueonly3Rko/hmkU
HPG+QfGIZdQBtp47uVVee7kamuHUZPvUblKz65wlFspG4BwpBAXaqHPqFT7v/BoSinddl1p7K7uy
1+c1NyWbMR/32V6RWdNtqZnEVzlpZQ9jaw/plGp3FxGGnnX+IqUvsCpKs9xGeYIenm1/QBkf5sWm
57mbhknl3keyRupvsmB9iXR/8DdGweriewyJxUaSrltADYJheBrQ31VTq+7EEypb2FVtwxJzS1/B
d5ZqxCM3r9AI7oNEi556XCA3hjKYD5K1D51JdAYMSlYYmZsGN/swqcsG3gtMq9q9SdWgq25ivyCq
+VhuyphHS9fb+pi6527cYCty0cP3c+BWyKjp68vrole1hS5H9TDgBt8LWVi04JVAlksBSgbgFKWW
OzrHMcrAJPAXRzULwpsYzQT7MyuaZo3VrGNfs5pJ1+noO9Q0fwxSusyTsXW7p8a04puw6dO3vk8E
LXoeEEqGLIJmDGDZitKNvyDMNMkxtvrlfQMHatk6ob3NfJz7pqcrBy9g2mlKrEvQ5rsOTaOiFouM
Tz540nX0ZTpKcRAAgfDGCd/Z9TZyhdjTRTwPfVaX00RNkluvUbRvuZcZQEv1Rluzk43ZrAdxP++M
oFBngT9a5dRCS80UQdcEuQQFtqXpG9bMczUameXgkFbuof6fjGWm4ULJpOJPyFuIKOMRlz1JBK7w
GtjSzjLHYW3h+KJdUZnj0mfrMQGj2j5VTklIfZlIr1s33kBWG8vPhVXH+QVCFAgo6AuIXIr7fFfV
aXdIs+S4UvDDQ17EPkoGadw5maIlm5iq+LJtSlU5uLLylkbsKbPa8q4G1dQ2JvCTvQ/11duwFy5f
5RClKyfuhX2ZV74n9nDK7gK2L/PY0YtZNfRAfahmMzJZ9NQoO45XnIW1H3Q2BCXRDos86ySMJjrG
MDCyDYZBk/Vpbq0FGz15kUL3wC0E4zPAE+4iwPSjMHtTakdsi75KNjh9CH20fWxViQhe0OzJb26U
1wiucEfj4xawHGzwg6MFCW2itRSl58FYYyY0jDDZ8bzLZQpGYZ6mjWC/gFHvuDOQ5tzsmhqfnY28
dOabBkkW3HWQL0P4AB7AmtpG+ZrppXaQOUQzRhgcnmGbLXNvtG6bSBUvWe/Wlx3u93UdJcYNLd8C
LimbyoBXQUPc4Dr0z12tXBoKRTEKMyjLyC6oWGpgM7Mn2MmHrSH6jjUHK7cJ75hmUi40TYmSjSYg
RcGM4lJZJBRf7THcI+JzN1lb9fwZNt04xUSX3/eVVs59wBm7sDTdJwLQxTMJXOpusI8wEHtAfoKR
eIWPSkNpU8DdEDZMBkc3gwNtNfuambWdZRqVVRgE1g27FGVnp2Q9VlqYypnJ3c83KK+0jW3C2ufl
h+VQ4AvEk1Y03n2OsFmb9szJ0c5M0/KpqoEEl6HLZbXiRp8HpoxXWegH28RvSKMaI9mt2iDK135V
NjM/kPozy4PhVvX1kKeFpMCaUlVQATL37EXXDRjh4thb6TGSA7X0U5ZcYVx8F1aFWJreD7InJJxL
qqa8jr7qlAM9JLUNVm6RVLdurXX3GZq9Cf4hBfRYac2tXufBpLfMDUSjUE5a0bL8Ebg0R5aC1yDq
rJ2rVYDpgk6vWHMpDKqkaOvlJJNqfmApJxH8WBQC/BEJbxrW1WpIRb63Qs+fS9OX2z4GsIas0t+Y
laLeERVLX2pQFTTjxRHCNRGV+lpWbO+6FBG+ZmvhNZN6cmHbYTULdLu8V5MmXbk6llejq4nE1HvG
gJI67zKupDejlpZsGNho19hhlH830Di0c5mNNrhAVh0+siYW5Md31Uja76o2WA+daJSF0pvxnl0T
LlWtSeeOge4tKNwWShZ4mtcEr+3zeBxvB0dPLtiracPMjbJ+rzUFJrhmlPEch76G6aBgnwbCCFhi
N0xBA6P5Wqc67J9h4QE9j3G3R6Cen+O40MtdzKQWYgPprEoc7A5tczqB1sSKeVIrjuUf1JBFG9Vz
6TnNNeq2yIxZFJcZdc8YBAn4OyP03AyRHZgmRCdIMbJLm306nTTiLSQDa2aXozhQ9mZ/wdZFZskF
8zC20klhp4jb9iMb31hZjLAdgrchI1Z54Y7IjK4VtD3F29dczE9I+e+w3g88zqGwDVwPhrFh540s
qy5gXgedq999/fHvoZa/IWGaR6b5h8+vEQ/abVKZm7BnQI50e+2Jg5F3E6954p2RM562kN2WdqXE
6g/Na7YWCYCpEb6yTj4DN/3sO57QryNhak6a5trG62LohthaFyKV51LVtE8AtOYJj9dQggQzCO7V
OPfuilDdI/9ikT5s8FNf+9W4zezmRRb5VTr0M7Jb8int3vEMj/d4kN9d3yOm98P1TZLMjqAv6htF
SYypEsqNhjyc4ema/76+h58Qf82TMAVACJnTDaW+4SH/Xtry2lbbOb34ydcf/9ndOWGlOiUYOF0o
/abIXOOCnmy1hrXQzL7+9E+I9sbx7z9cH2QVGPfoim/YbscXpnklR2dnxCT2ZpAP+uGtDpR0Rt5u
t/z6gJ9cLePkgXcN0ExSE+3GJ5JkTkPemnfO+Kgi5DnDl/3klr/nZn34SjhktCSIQm2DDvZVIPug
oDDANmiTp7ORA5/cFOPkmVaqd5RsrW/Mxn6MbLEsivSfocbfYwA+nP7gM9si3NMBhSEjiCOMBtya
SXEu1vqzG3DyuNqdmsW6jpmiyPznxvdvgImuHMbmM8/rJyRhw/j5iVK0TBYJ++zNMZLFFHSQEvOV
OsH9GKnfAMe1Z47z2S3Qfz5OoPjUSetE3wSiuaA08sAy+QyF+fgs/mbQME5gyDXLqJCdebnJB9Vt
ZkXf6AQ66M5d3jjtwjZc3ZzY3vhD9Hl7JuX+s7ty8pabMGMts6jLja0lP1orRKqtWktVj86Mg5/c
Ff3kPe+rpqZpF5GMAynEb9EXom4AWcDaYw7teP71y/1ZEIh+8nYfpTmsMfNyQ0bd1s3kzI7FVIvo
67fjxJUxbph4WfrILXIKEWmywLqAoVloT1+fwCeXUT+ZygwDh69OH2+DhASosoYQsnVmCo31M4PL
J+OlfvLiY8ZwY0s9gjXU5AK67zoqgz0EmnlXFBuhhkR9AeI3rcuvv88nT6J+/J4fBoOsKkF/RFbJ
R7MP1a64lJSMg3WXi1XSaDdVZp4Zdj7D5r8HM304FO1ss/YMp9nIuL104xsUTlOj0NZGty89ZakY
C1rk1Jr/2eurnwwTlSHHinm+3eS6nBOi+1048kw80GcPwcnIoHeYuGJdrbcZLTbFlJveci9pQ37/
+p589vEnowMmZw9LbtBss6BwLjoMUalw8iuEAF9//ifz13uI14cb4SVeQikwImTX6DdlGa5p4FP3
8JCMnsmQ+2xJpp2MBpgLMqqdQ7O18bZN/UJL5hFr6rlHv8endGdl7sJ2aSEK15+Slt1dp57yYIfl
/Ouv+B5S/5sR9j35+MN3pIMeqRb7xC1YUHuHCY9CCftBzV/3rvQXXd84C8zRxWyAQzdB3km/PMa6
nMhuh+7/KrBBCWEVu8Lp9nDmnI5D7e/O6WTswHFU6qS+tFuJU3beG90LxQieeLs/jPGVpmFiJhFj
Emkljm8n/qeX4mREKWJ0a3g+iLktXmIQLrdV1TcsjJwVYpRlX7Gj7tZ9pd+D4U5niCBYD6TrIpEB
XHU/ORY7XwWb2TMLws+G8PeMnA+3pocb2yqe1mzR8WmLJLeCKxJV5llSiqmfV1idKWauu7HFXdFG
35rgphTrUti3QPCUM6/AJ6/Y+27pwzmASha9ohXwxgYKe2hhxQZFgbZwHQx4X9/uzw5xMv6QMlHa
Te+jS4bDsklrEc6EgUPTMWkR/LNDnIxDXq0WEPKUbmu1qseMNLQr3crjrSb8c2vdz0Zt7WQwyqDs
ozZBj1w6xSMGlnzuuQN0NkOlsOlGzyhdUEfM3ZHkvurMHPjJAPV+Lh/ujlFZ9AJMLh3GoGImnJq+
WdTUW5Ia0Jyosv1naxb1ZJRyeC9QlFgdTwEQoRRpz30SZW+OArtOhcS6MIamPvM4fDKvqycLF80z
SzK0uY4kmGVtPbWhjzku6xX1GjAoKsUl+SxfPxafvWHqyUAjOicy8WIN29BZN5rABDTeqCI51J36
WuUWXFa9niuNvpWV8xAaYhWlLNrqKDjzdr0v+n4z0qknQw5IM7WvqNZu26x+He0YP9sOWMWyjJst
joSVhEtpVSvhK29+/eOIeVArYOcBMtgkk7dp2n9XM+1alcoanek+qOOZWkCKygYPDMuIFwfJmcIL
1dA56PHV9AcKKWcCBj975NXjG/3h8fM8VsbQ87rtqGO5RKGcK/Y2UFU0kh7aHOebWhYXsR7RYW/M
tzP37PjO/u6SneyaUqVVRAWEYxsr4Q9WFyHZ3+MFiRGLYaQit24NnEq9AdLSODLTzRmw6XPhU5/N
lurJWNXqZlgbEQdHuqb2LzmhN4Z5TZQbtPNigT6EpOlCHRBcwJVR753BWohi3yT+1dmo9/cB5XcX
4GQwi2FF0dQw2i0l9Z2Lz17eRp7xQHzDKlAFZE9/5rv6U9xgmlWEee5mf/ZenoxvcF9L6SLI2eJF
qLZelgCd8lFw2QEwxwgYOfbf7xF1y2ni2AQnD8llD144jelZjq6/Ve16ro2w0n0nDzZKKh7BNWb7
MBRnVuifDIbqycZNDGqX5DjFwXVippcQPsgqKtZegBu9PrM5/P0uwPBOBsJcC2IbWgXJQwVMyzIj
YJ4IIq8z7vWgu9a7aONL++ofPenGe2bPh9eLOiQmfpC62yIwzFnnZRcDRPBRUbZGj3RYLTXtoQrr
4dLFiLxxgIm6iFkkeSnnxsff7+wN72R8ZNkB5KnjBS+6lI4/SmkEpPdmhlE51fGjtE+OUj8pgzEJ
Q7KX6G7grS0LSnsMSl9fhd8/dpjafh5jUNNStFb1bgusfYad4b4Yi3nhqKvKJ3xG1bZcgY3lWz++
PtzvHyLoMj8fDvW7mRbqKLcFXhTkVelqyNxrSNuAj79/fYjfr3cM72QAC33PQ19giS2YxTejSzZO
GNxplX5mraMdb86v44PhnYxRXgWrE1WJttXzQ6YlK/bD09rGm6i1M7SA0yDT5yBjEr9b1lT3B/9Z
uAayBnIOBrCK8qE5t7P87JuejFREYUBNyaN+CyF92hTieVDVVxmeed8/2TuR7vTzvTJISDQQVHZb
L0yXjbkYC2fL/6C8TZR83Oj9YuBvrGDfFGvc6l/fvc9eiZNRRmbwQCSt+a1iDsVBL/N2lUgs819/
+if3zj0ZX0pCohwIIO02Iukrd+NrpCvrtqlWpW0f3PDMd/jknXJPllgNWm4Y0NSFxpFwZ3us96jt
kBlklbIJIGeuKhPVASq5fDoq7pmv9sm8Zbgng4mWwHuoPG6XC8JoHNORMkbx1mbm3lTGa7fKFiWk
yQkKFJs9jn9TR9aZceyT59A9GUOGY2RGUpss/632WomVpyEzSPpKJ1/ftE+/2cmgocoav08BSCVp
DPziWnII3Kiehd2xk1Q6W7CCd6p0L3rCUjAFtfFm1NnLnjn68b3+zfvuHp/UD9NE3Xc9rO+i2QIr
0i583YR3fcwzSWTyQyVsYKZrzqUtu2gaQUVADMXs3CCkvRr0OD6AlvkrH/e/Xvr/Dt6Ky/89pvjX
//Dnl6IcWO6G8uSP/7otMv77n+Pv/N9/8/Nv/Gv5Vhyesjdx+o9++h0+96/jzp7k009/mOcodoar
5q0ert9Ek8r3z+cMj//y//WH//H2/im3Q/n25x8vRZPL46cFUZH/8deP1q9//nGs/PzXx4//62fH
8//zj8lbnTWvT6e/8PYk5J9/kEj0n7YJmsMzXBNsgn2sHHZv//6R6zqmi3zBwx+tHX9EzIIM//zD
0P+TAY1wBEs1iZ9wj4OeKJq/fqSbDpgqk3QRFYSg/se/T+2ne/P3vfqPvMkuiyiX4s8/7J+HGssy
VEfF8WHDurA1mwiSnx+fCt2gXeJ5WhDhsg6tZFm6CIp8f2rC7NfB41nXugMNJhl4qpNV1solJ4XJ
A5NlqO1jJ1kWOFqr4R4Kx1QT5Hv2HtIsb5pJsfKFO3MV8sExFXjGqykfPcL0KIKv3DB4KJP6rgEg
CM55EYTxSqvB03dTJ8ZZWI7g+ciU83FdoHgMZfgQmHDRkMuOeEggraBwIQzcNpbYmXbJOjZADdgd
xkm7g6I1IJeAq447Nr7FZfDN99rrMQyXuCrniSe3NkK1xJjQzZ41R1NyV58ZXX9eQvx6YU/mYVe1
WzvzRb2QFVl5Q0L96tJs6PNX58a1n+eiX490MgKUVUm+CY75hadfKvr3Vjuz5n9vDP89tBwP4Lqe
amua5pg2D+TJAUAi5oJQjXrhEreDaIToljFZJJoPcRatzy2IEtAy5ANUuJjCLVlSC5Ztszi+kFCR
jjpUgzAiFIYbiHMzu32A0TJTtXsccZMjsUZI+GD8PuKD6fGzJGwcwH8TpOUYHK4UaMhNgQGahAyf
OBBAZ3NxBKYQdFuzyyN2cJUTLYjwcVJYG7Sk0w/v818vzceX5EQU8NcF0HSPd4TKu37abFA12/FL
eB8sLgLOGPzySxyAc2seQDuvcItPJYRfp+c7UiTlomDjXhCSNv/6PH59pLgPH07jZAolTMWwh4D7
EAPAsL1jFoM30RzAVZb+/zVX/vqNT9YIqC4BhwU9w4IxMoOgfbGQ7KnnvtF7Df2XRwvqjebZDHb2
6a7NC2uSHhKurNBvw9Jax2jPUpalSlYulfCh9nZg0abS3NRqcz0qB0iqczE+wJ6ZEm4DUUOdADn1
/We/PVf2/3l59O9L8PepnawvTdH0WAGJewSmOgVwOEuIWYaCiUcimAeiWra2MkcVf/1PbvLfhz0Z
kInAHPwSm9+istOZdYw/wtAjynZBQOeZ5/rXgeP4PP19qJMhKrcimmYY+RYD+XICUl6QPX79Zc4d
4WTkAP5Apk/NEbrhsXZuRXNmaPr9G+G5lsW3YLt2/PmHxY8NO6CMHQbZRruQwwtd4TnR1hPPf/n6
exyXcL88piQ9ep5l2My5J69D5ECTzATHqXD8eu2ybO7V8ebrY4AA+N1RXNdyLE3DYPC+pfvwbQSw
cVXNeOKyOmGE6xYlhb4wctf6qM4IVZkdeV/uEayQdYvI3qKIn4wBsW2Ocd/jVw1K5weCZ5DOEFMI
S5k0Sn/XSuK77KgWE43gsokbddPEb1dKau2y/i5OiFZL80UINQDSygWFmVnWJPO0pOldvgZkiagN
7lFvPEjnRa1eFZPfpyMPu26jhYeWSpcLt9+SlIHQno1zxXgV5h1EnrFeSwvhhJlgG/HWbc75Qx1P
K94aQm5ZsCyCkRYTuEU0vWuorrTaHYIF4WiM9xW2RFTvq1RtVrJblqU6h2ly0PM3dQNX6zmqnR+W
2d4DdLkhb+laOkupH7qov2pS50fceLNQ6aatVs/9WL0JWy5cHG4J/V2I0NmOaCLNMJxEDZ7EDEMl
Aa52d1mnlEu7x5r+KmbtpdVZy6JEsQI6LcHxhxOfR+QSE9EhEfouqV4blhDjyrmS1UuC0Ji58fgV
4MyirB5xBF83xVNuvwTjY2M+ECzH5PRkRdmlj+zUBhhu9t7saO0ZMbcXXTyXHmb/HpWmiPe4XLZN
ry+78K6rKvwmxcb2lnqGWaGBID7G+xgInC4L6BnJXIleqyg7ereXjhlec3tmLnNmw0yRQQuGnLsb
Qv0V1ObCdP2bDkAw/StyEwIt2Rm6vi9MkzSgoDtAtropCeBtqLVDEfDDFNcy1UYxK6to3mAD01VE
4niiCIFitbVSKYN2x+kh4m6DBGMvND027GA2zHpyZC35rGQx9jTGcSTW1SuZcROwhYAdkUE+A1Oa
U0UkX1FbVwBJnGALMWNiOeE6hh+M5AYTEObyA5zHGdREU/3fFUFqI5hvVk4QT2uyWXTK8llpzDMg
9LL1brP2QljdjHUIiLGZYNknm2c9nNdxjYHtUDSLTr1UyXAZK4VaVnhdZO3CoNLWk5miGO03WivM
fuDyet6yJJsV6D7rIIeCgees8RiP9b2HaQJmy8Iq0kPtmE+JGj9G5niR28WhGLtr0cE2YSmrmi8A
qDcY3IisCJeyeWmIUsry+t5A1eU7dy28CFSs0HSeQZV32CvUsoUxEq9q7OY2eZJKLW5I/52HKokB
HtvLyyaqJyJ+1XwTSi7zoUZGJafvSLKlgqXZ2VyHcqlBWJJedOgVZN4YSaEk2OMwizVlnobjriTK
o9blFvPTNNTLPc6Yx5JPa3R97hYXBQx4hFuA5KE7y4siEVyHDlcDUQJ2u4hoLgzxfWqxd6jwFChA
QqS1SMpHfyhB1hvz0AZp1Q2zOiinJI/sXfemAynuq9ZUAcTc9v5ksEgrU6g/HbEfYmoH6VWdwWjp
mikw4XUS9POozuk7KVNQffeGWa/smAABnv7Rg/0bkrIZwRDqd0j6UcL7LNHITSgzOFgjj2Um1p4z
Eq6VrcbCRomCBYBvmLjyxhb9stUfScWdx/mNBUWXm1N2B1Hkl1iK1mGePbq1coXLZENi1U6nvh0H
3bJXdgoEzSoOQVQ8xnoyM7gLFsM1oNF5a5Ht499IMKNHh6BWlgsz69amny5qYa4Mv1n3hDPg88JQ
6s1JdJ8cMzRc9ZKF5syoRvYK4yQCbjBk8Qos7hh0O8PFTAK4Ebsjbp3gAYDpEozHLtN/gHmcCOIM
EKWStIEhv5oMwc6KgitHbw9G9YiX6Lpu+nXb7ksiTI3BmysI4XEXLOoU6EC+zlFiF2kCSoKDx/1B
ieP72s+nsRZua7u90JxsP2KHbiydbje8PCVdR+KmDtpz9aHjVPrTVMumFhiLY6sWsDHttFqjDGT5
RA3sWisqNjFAcRvzv0ViO07WiaqniyxnS6jHM/CCNJaSmX1kCrrhNmnVfc9aqXZbKLj3uEvPnNov
0/PJmZ0sv8nzhu1ccGZ25tJTABrpDxMdO7Al7qEMLTyRLaRMZ18vC35Zepwc9WTpYSDJrgdiaBGZ
w74z7zFuL039XPHqvSz8y2XXTJuBWXdt71SJArlIA9P7f6g7s966jSxa/yI2yCKLw+uZKFmyrHh2
XojETjjPM3/9/ag00CIPcQjl3pcbNBpBG+19qrirag9rrxWzOEa5zda8kwrRdts8t2p1zhUL8B3q
HYgjzAFAFNTnEeydA1NJV9rf4T+DD2Ge0j92Y3y02gcBv4ykgzrn6JSBDwZ+xRDdFwMCOdNgZFmO
J52/Fci+hFMCrez73vzafGzCz42mHwYHzclaOwCI6+50UkImmo5oGkmIYhgEPmvG98I76wbRiV+f
28Jg4Kq/jIF0Gcd4qvTmGWWwi63/Fcb+c6DUz/OZM7Xuq/Sh1atRFpl8eAKdc+Kk770uuzDp9DUw
0RqEMa0uxO89w6NW8AmJB2hAquGSjtOnWlGZXWvvIISAQtv8DhHGx4nUBJ5cJtjRviUbY8z9b+px
h7a1T35aHoFgnuqUQIOHZNb5GAN9J4hfda/JU2YH+d+XW8OUuAK9alST2S2fVO7EoPoEcc1cxkGG
4xHUXTl9bd+1iABy93rOTmR8VT/SBPWtuRhlSigbzNl9X8esKIsjSon1PHfrsL0U98FTmMrHhoGM
l4Pw/7qu+D78WeV1/nezLiwuapH/H1UfKbu8ujHm6uai/Hif/cqzv+pwUYB8+f/8U4FkvPo/qubo
OlP3ktRlPtn/FCAdyR9wxZo2pL7qov4o/+Oo1DkcR1V1U8XBSNz+W39k5vo/qmrp/KEBwk7aNCbf
UIBcXqoW9U/KSwz2qbaqGaRrqyybISPDQw1YXtK0aewT7OAtdcfJ6ZOHvtCK9FIjWDI89fDVMBIR
MGTDhHri740lrEAM//wOKL9B3KmURFnz0o+hTkAv0qN/BKMOg43z2Ez2RA0PkQ+HObO/x4xxs0Pp
NcnPSXf4QZAR5ycVdbidNHCZ0vJDLKlLhuuE5TDSYtir/H9giKouh9q4iDL/qahC/Ul01f9QUBw7
t0407FwfV/uPOYvvSX3PJuu0VucXrgalAbthXILGEk8xUhcPs1hQiEBxoD/RqYTFFp6H6U/UvuWd
aXj2b6+8daO4tiwR/LNeWEq4wQxDMkW8SuFrESRmaUCzbtSJc3FQEf5o+HXq/gsrhjSkrRuqQx1z
+XlR226JFzV2NalgKzPhGfQTwtHbVpZv9ctaKPCrwtYFuwn6ZWklx3l9ZoF1It66ftcz7gBrGHnK
MDT/vQ0XTZbXNcnrbTO584ltNIp7glnbpanaiWYxe0Nc+iaJGWOuzYcwUsPPb10Qe0WfQRimTUXC
WbU7sx4CiQ519ktvRc3ZzFXrXaMYc/4TJz9um7pakKNrSGA6qKWa/MdcmUJYEMUfWSuXeGRCn0c+
PaoDKk23rVx9IYdPA6ME/Ljks/j8ctt0XksG9i3vUo+M0Z2REIHqbEIAOTiOkD78um3tek28iYjs
wjnDrKmzhnJTmrGdztS8CxqmpHRd6ef9Ue+b5svb7UhuY4EtVeNAL1fVweZgtm3FlLgTpL/ZyD9D
MRqr3/7vrKz2rrJk6SPn5gEILluAr3K8oJKyN66y/kK8A9S/DJuOlEWfcj2XBKGPLjrI76HWKoC0
dXF3bCcj++pTKr6/vaANUzZXgcS3DYsXaP7zV7FLBCUM/CCUuGovFdAEKHA6UmdWv1uAx/YO7MsE
1/8ibMtmYbahSZVladKyzdlZXllLU4ZRA3DNl2zSQ5Swg3mkPGBI8yGGkSz7apiVGkEfqEbGu4gB
X4jI60J2Ty00XWgyBq2mn+x66lUUj9R2OET1VHyDbLPtjmZUZO3XEHhw+alG8xq0RxNbs7h4XI4H
Q/YF+i2wSvyGOi4UspXhFM09oMbwhyayundRjFCBaFTMplCPm7TsISwKB51ltTbdKZBO6xZWr6XE
6ErTwn7TqfN8roizr0LtKmr0FXqpSaMrw5sKvPOmGRpvnC5t/lERrV1uGvSALIpKHpOzCUwO0/AU
jcUvL53+tgJ1p1h97Q4Y0qGtNrnopDRWp6ht4aLwUxVhBS+CdmvQdZh5QvsyRAgH3fa8+a9a+gKm
SHOFTawhMbhc1qjYQeYL0pe41JSHrmGbEQmZLllWKc9qgUoY9Ufn422jG+sj2uNl0oVuclusHFBH
gnnIg3q8mDHKbqFP7+qgGp52Z7VwXO2scMuYwVvIPw4WVbFcYe3XcAXSEruM6dCihd4P9/M+oBMS
2ac3r0vYUnXEfKvPj/vKVCxAIZb+eBkVJ3AjqrU/zH5I7/qk1ndcZHa31XdDAQMjvE82Zc7VI6V6
fqd3xTBcFIkwpTMmzruCqcm7MEvFI3Q/wzentZmqRhhMefNlJVDlg0OID083dh2gwk6doM2aQTuG
+gv1phwpkqNdl1AXdMBquvNbN3Vud/D4s16BcO0qHi7RRRN526Fd3hQCvXDzN/QWdYgEoJ68bWn9
SNocOnvuK0tJKsJlvPx8ph2Gsek5kJ21kgEKiX68MsY798i1O2KEhcwd7DnjWLkjAb/ZOGOuwruM
kHUJSOzOQbn16Kut9caA9mU9r0ytzjasB4Ufjql6KToAsFDHF+5AF+7N7sCCiGRMjc9kA+BY7hox
QGoDKpouE7itgy6b1k0CaMC9wMx39m7jAxnqfA+TI1IAX1fk6kKJJq1Exl6jO3bOWtg/C8aFd07x
Ou9h2wzNdFTBq08AoK+OFrpwjVpzX1JfjyDt68xeF3N/N/yz0lAW0ccJCtzbnrfhFDSe6elxlgXl
xnnhr15kXi5ThQNavdi1+OIrEIlaSfC7oJ/49o9FikvESYGffqtcGZLpWPsxQu4X5FvHz93ot++g
Gg3c0QrGndO0sSaCGRXX4MxqtlydJkPvI7RWBAQ+fgQRsB9YhXAH2VDEz3WdCYLbWzj/8uWFCJIP
hQzYNCSaMHL11dLWVvI0R5ygVRwk1qryR9NTY79tZMM1FkZWdxFsxyLU6Xte4MHokYJirvRUouim
tOP0Wa/i3ZGr7VUxZEcSp/PRVpuY1cVUVhbSo5VeV4iEZUnfo2TeQeMIjYvZHvU0g69pTCABOOiF
NK0jiswFlU+rTD5BnhY/GNSw+7PKh/J+H42q+HF7S65/IRGZSbQ/Z7PSWafto+6HdkFgd6FNHLhh
XXw3dUgO327EmasQ1OMR7l2H4pXiF3kk47ljqJa/IyHlfeZ/2puEfpnRX/oQdwuxALV+aolgWJbH
UBuNEi0Pv79Ume135xzwK7ySSBtMT4NoDcYRgzSfW8Bw9tzBeG7mjwPMPe8rFZWUZz+Pi+QptSoH
ketW0SsG+OK8rAABw7VzhFlpTA9mhbTduVUlvgkFdzHcR3zB8U6HTUQCNFND4Va6LCA7NJoPiDY3
2syQHTif4zImEKCGncDgGzXhlKHpFofdL1GZBcRxMERVP0kwCv0Qcrt1BwKR6CNsUwgo3P4a1yfb
0JD3AxlAGCyNNQjJr2fSOwtt19E2krOOTB36LobDkLO6Z+rau4jFSPq57jWHfGz1WjJCoHDhlz2U
Myg4jQhUnEoZyp0Q8armBgZOhcjX4qayaFe9VLZf3b8IW0V+0erdpbaiP+GrG36Jnh6K6Tu0icep
ePTbMX+EG206ojcoPmQIe+79iOtdNZFAJd+U7C5VsNVR7y29jf2iBF4z0KrwIzBdQWcBDDS9cAei
e72rlDkpcYLuUOflru7K2ESGKq0ziAuMtqWNQSA8+c54equbYEXyFAMS1TVKN8vTZOgVTJ8lCyKb
gbxdTuLjNJHPwBcrdsaWN/YOU5Kg2+LlduT856++n6rAIOIXNaaiLvnoI658mDPZHyqC5f9mVSbI
O6o3PG/rQVTb0nqlCEFBlXUIyYc5pt8LIeWT6cMbvuOX18kZOwhU17FhkDDQSF0ta4hsz5EttkBj
hPA/trH9Cdz/Bwm9LNJX4M7e/snmi8+yyVRILlb7OFlWOzrmbDBX/RMZLySzqjHcZSRYb95H6mtU
Cykwc61bYvWUlqFRIraEQFITMCxkw/F8SCVq3ilCeZfbq3LYpuW1bgvqk0SplFYsztZyGx2IzAIU
gMRFrSdkmntZlSXT3GhIzQCWEpVXTeT6LK4ePo3aZCM5ZsPc98aSrE1sx4QQhxyQNWH+6lfQnzMU
YfMraKsjIu8pwKfssWnuA6vvdjZ3doz1iimnQwXHAZ+BdcsVm0MCXipT9YvVsJoU3nO014L4fHtf
r08dgHAA41SseA2sNRVFVidJrYSFuDhjBbViUt0FGbURSzq+e9vS1nocY75JKMaBsFsl1qNE9xTu
RwE2PGmfE7OWaF6g+/lmKzZzY5xWYdAOWtNSaRniuzKsUO5C0vzoF1K4c6X4zVmZo1MoV4HVa2TQ
cpWVhVauT0pf+y6NHkQK0MhGZt1X8j7f2bTrz+Po4OhJKDUx991WJ0ymhRMH0g/cOoMJ3ayM6Nzy
Xw8mglM798b1RYUp8goaZzCDUSRb+psBCYoHU6nv6mUmjGMxtkQHSp1Qu2R2Qvva9lobuiPYk71F
XnvG3PybX22HmjPlnaVloAieA41/6EbEbNEhyJBfIVkb87f6BsU/yn44IJ+MytVqhXHAExdPqUCZ
TRnO46SCn/Lsvbn2q9XwIFORFRq3IvnnuofdCSinrZoKRAYDJiC1fjj25Nw7afTVfUhTlpjdQqF5
brWtm0OElE4QMfB9qeuY0XxFazT7YKowRjCmHXXxPQVHR/mrEUZmHosEolRIgJ0piN7qNfwO/SU6
0IWl0xRefjsUmCqvixN+h5GC/HNQ/ZDm+8TRnvssQb/GqfMdixv7C2SWDqPh2MYca60skvED8KCA
oA82sOkRqAayZv4OYc6VFVhANZ0clBoCR8JaWTEzxOFNxO5dJJNmqGnJiej7bMcjr443VnASTh0L
kfbLKP+rmCfM2b8U4lIgwIxLVqFtHXtR/cqSXDndvhe3LEEjOhd5qPAQjy93rU+RRMkgjEQBR/wy
iUm+5VadH6PJt3c8c96ZxbvFmrjfNVrPpkZGaS4tlUqA2kid6G6QG+ohGdAeH6RF/w1ywE+pIs0H
uBfLx6HI31yteLHM2mh5c/mvY4SiRQNxyHPdhZMzIbHxbVRZ0+wE6Mnb2c55EVeLtEyLeG5e4hoq
Pthi0pFwYpG9Fr8fnR5penpKXwKlTN6ZUxf/vP35NtyR5gWM+bwDczi5+nzN1GdGJEvdtXUF+q2u
ZgpmkPlOir4a86VBQm5J9XsGpROGO9bqja79ofOETo2n8eBUPZoFagjn0YZmDM3VlNHsEXUtoq+k
cBLAUqV8gtS0/AbJfZ7OOrjCPnDDTqAUgQL8zPsS3frRUJk7GEQs2w8yqbs9zMGGZ88hDNch+T53
u1j6m9S9zqANK1wlhVkaBtoAtmjVf5C1Yb/16mF7dPXltM5N5XXSPDoRrj/1wp1FkUEXjM2dqcTq
/e1vvbUgyofUsLkUDGAsywVB6lqjYFIaFGK07ND6qXPIJIUj2JWiu39har7eyNCFJta3XE1GDNV9
YbhOh5RMosdIFIe64qI48NZ0la3jmGDIIICm/rNcVNBV1eCJ1HCT3JzelWiOH+NES3fisq2tA4BE
FYAAkLh5ZSWK04BbFi1CFM0RFIDC9oDupndiqFvZueZWSLl/zgrBOaE5ebHKtNFyRWPd1r1TR4Yb
5WZz6XvTOTfTqJ0NfyZ/0YaMUV09fzTrKfoc5dX4oQj6/GQpXHuKjoQAiZnx9luJ4j0PMXtMiGOs
joKtOMhxEGa5eYZAoyEH80eilMMdz4wPc7XS7DySG7fg3Cxgo03Bdbuet8pEoiGEHkpXixH1qKbs
qbUUJiC1/BSF4a/bvrp1BVoWvVtBRR+wyuoKdFqI3zvFl25AT4wme6B/bBhd21nSlgc5c+xGTqRy
naze/TDus8mniOiGskqfukkyqEDV9o7RLG3H1MaCHCGIMjQNHB34uKUD+U7WFSNyYq6VNKabooB0
NjLd3MkgrsJ65oHp9VEqUk00MNfdAqNA10UZuE2y2GIsxOqHsxGEyAnDsXafB+ghRCZjcLe/1UYM
MPdB5iY7AfAVm4KMLFvNq9h0h3iKilPUtsWfLT8FNp1+QDcyQoOmOwyj8P5QrWj6cdv6xjckJXN4
MC1qwdYafZzLAW0/5HDdVjRU2oug+JSaiuEGVlDuLPQqDGd3gTuClZFcAaCBlt9wyKsJ9AML5Wva
EtLxKTWPcUM7/iEHqiMOyI8ZTHJGooVZpWdAoISx1r/cXvDmdgPXhxieBjmNhuWvCPIsb/JRM11z
RPoDDTOvTVCxgZhe1RBghnqkbD8SpBcna8j0HeNbu83nZKpn7mRT4VoaB8RYRopVMH3RiNqtq6K/
UxXTvCj6tMemt3ViXpua//xVuFx3XUOtrrbcFlVkJh4GcdDgmDjd3s0tKzZlLZ3qAWHkOhEOZxK8
jMaMa3nReGcgf3QvIuEc/4UVYgj+Yd6QXHG5ltCB7NNO+GZOaoz3tR59n8tWO4d/cymvjMzf7tWG
9fpkVYi6mq4MdOOiyuGTOtl7Y7dbN4zNJDMtXfqSprV6CPURjKkxY3tiRCW4v5nBictHqmIzP3/4
B2qK7Y7LbS0LQgPmTWlXgShYnToBZ2RVQc/kggMOv1Hbjx97OljZTri35dkOWGcAtHQMr0rsmRKE
ehQmmAmt4Z1JFn0oUdy9BDAA7qzo2hSvJ+jouczjqMhaLD+Un8E2Pqr4XBYSTMyI3lNK3Qpqk/TX
bb/btES8QjOGcIyi0tLSEDTDgMqpdEPRl2hSK8ppREvh1JTMz902NX+GZZLEogwAQnNeAVhidpxX
3pegORcNvOQu8w31l4GzdgwmzTu1rSYuntmEbw6csYclLkKNWtka/Z3klT3xlHIZx2rzce4QngCy
908diODz7aVde+BLJ0sFIwTEwFj3RSzSSgSAc1wjSgJ49Arl6MD1tLOBm1YcQbkKdBf8HauTZU2F
im42C4r8eLxr1bR7XyKcs9N4uX7DqHEIlP7mtJkIYWUlilSdcR1putqk6+iFW+qx6f3OzaKwvyCa
qB/7oa6OddWLu17b5YHc8hJaMf8gJ6jAzZvwykssdKr0zOq5o5JeO2bACWF2b8v3XuiVrj3G3k7g
fv1YwnpAIVAzVd4Se01Sm1dpnpMMSReZPSA8Q67mzKSGfvyr6qhbnYA72L+B0vOearoOe3fK9WU5
WwfEBsxAEquvnmoNxhbbaRgFDh3kQO4RUangge1LI0VZKJBQwbaO+csaa1KxN7vs3Ha3CIxo9/Jv
y32Ok9rUDTIPV4jMPjlm4Z3UId7rv29cLwgOUjsj+5hxPqszb0QxgxfoTLo1S8VxwHEIWIyOommy
nRd0y5ROS4hZE44Gk2bLBXVBXqmJFCwo6hkzQ+wku3cmZ/oUjEXi3t68TVtziEcFc0YwrGyFcUoi
WKWmG3g6E7PMOz4imWa6RTjsDY9smgIQCOwGNDEeulxWphQzNrow3bJSIV6VgkS2JLyyqG/suMTW
UYCBgGoPkCVhrCn5KguhJqFXRDqNNb6HdVCchOfrx663Ga4zsgLZEJ3Z0WL3ztm42aiu2kQD1CPJ
gVb7OaroejLcBx7YCOW5ysvUjUxUcm9/tS0rRMPAGykXS+wttzJBaj0c6XS4Wjf157KHP6jvkTT+
F1Zgc1Ed6lCAllYvKllFG5SJlG5SRSGaBQZydChefXq7FcnhpXZCawsE83ItvR0YBle14foorzxI
tQ9PZgwb+m0rG84HM8/sDrSOCepWl0TWFrqTqzJyRWwFRzIYRIRA3uIC05u3jSeN8MMkDkGVkwh4
uSDaqCHd5Tpy4Y/zDkhcRhc9G/YKtVcugBW4MVR64RaF/DUjFSG+4EGzApdLqbzrrTE6OZMd71S3
rrYNK3MgOrdSwXitx6z8WqhIbY2BS+DVQUmVeM3PvvTtUxKq9Zsbw7MxJuVIOnm0r6ouXR/XjFkB
1Cq9MP+ZIrN8SLoAPdTbrnBd4AIZwa7RDxREccT2yw+Ue2bnwPsGP9FcFf5S2pGlFYcxLJnRR7/U
RwhMaaLy76LwLXnQRhRYj45s9PJc5uYw3MnJU5VLNHRm+GFET7L8vvMD54O1iC+p8hFecn/wztAL
Wjmr2qdNotQ4azmk2TlF3yb7Sx+tSj851tBp1TEoZad+mThSKNMVyhh9GjM11D82aIXOdB5mhkzn
zo+6drgZp0C4BPQM51oTrSP76KSOHYUu0NlwOLVNmXQHI/e88SMFQ9v8GNp197PyUql9S5SoK78X
0ioMqKpCRNqAdEb+WQk0z3w3hcSFD5qVF3vA86uIzyIAYLJnBjFQplljh5TSboNcqqHrV02cn0PP
17qjjeIqrMtAN7JnDTJieaBQEXZA+9mtkxX0qnPa2as5slx+QBx4BsVQTQdwvw6GBCMfZZV2kL7F
OYLLWYhXH9AS8pIfnt8O1mdtEHmvHxRonyEOEZmO5GWeq+WfZQZSc0/f5CoSJdenmst1YIKFIXxZ
OnwcqooeI0vnCglVwiFwoOKC1VL7oIX++L5p0KW8vQHXvkLzdn55iShofa8LVYA+WruArNJ1FOl/
SBst+Ymnv7meMbeImVADXcUpoTu2WpaKuqIdJCmFU9EchJNmxyJSd7nqr4IJetGgnNBfBknCZMHK
TB5NBoKgMMYQA1JVTMzQGg9l2zHsfjCQU/fv5GjB3SoRNpcPlMKK5N7goPxss2LKPgyp0Kc7ZO4c
eEssS2EkSQRtehKN3qFsqWgGn76P1NQ4dHpjVXuxwvWZoNvLHgHooPxLhr3cpRHRe1MWVeqGpo+2
sqP5YwiFlSdR0rALZk0ookIIpYgE8UMGiYR51PQBCprbLnH9kpC3giyi80Mpjwb/8mc4lJ6NkbjW
beVY3aEr+LN0fDg+e3hOb1va8HbATC+9Wmrd1PGXlhq1myIw/rGbQC34hWnP4FSoafwlFqN5mlrU
GG/b23B2W9ATJuuBZvIKtg7pTVlUyPm5kRoEz83oyelsRtqUnG/b2VgXtaG5a8/oJ3NJq3XRf4ZT
BcF4xLlhGBpVBBsPEYqej0PUTL93CaKjtw1efzI+leR0ETnN6fO88FcJrNLomfCMKXfLVkueBn1U
zjKhZZA5dfNm76AnyFw582Q02OkZLE31wsFJpyh3W3hMzuZoI0g85ZJBvy7K3hoKgkwAXUH1AXZ7
nZHdpa3SrzrfTsPcneysPoxmG54byWRjQyK58xBs7eBrU/PZfLWDqaJMo6xidnDKrGMm+uFg9aLg
yEHsc/tjXXsHq2JughNOwO6s+S2GgXQhN6vcRT0Z6VCZvIu1DpapRtEOcWyNO+aunX42B1UCIyjE
UGvGcaNOqeGURe5GTTQ9RDUIfzLUeif8vMY+z9/qlZnVrdFOxBQDRLTMBlUINPSR94c9jN1pMvzy
kNCUO+pEbP3BNxFodLqsgZIksXfWuvUV6YOQHFNlIIdYHbwx1lqFniMOM4Xth2QEBT8qandXGcjg
3v6KW6YA8MFGQdMB8Km+dJgRSiZbePGcNEbPDLxWLoKA+qEbbOdy29KWvwBaFA6YCCKl9WxlqZIV
UzRL3KmECKmwvfiYTPU7RQXSj1D1r9vWttYF2poMgvY1Fldb6DQ0kVACSF2lk6ihhKN2p8LHe9d0
cI3dNrXlma9NrVwGoSGkjvNgfu9arv4RGGp6Qmk32VP02NpBYKwQAVF2ss116cTSKgeaOT91mfX1
P1NoqNCNTxu0fuvhQYs6c+eLXcchBukRyDtgybRX13uI4LfPyAd7WCRqflKAyd9bmVc9147q/0WI
N33Q2657V4SN3Cmkbm4pHQmAG7gfMKulVw56GA0IZaRu5bTIbQ4hhCNDj6F/8elmlhXGRsFc03df
2pkyBZYjmEXcMaj1o2F54FCbaNzZx9kBlsE5Dg8ic87+mKxYH+eqyCnAphZWCJpPei3NzyMn/6Om
VRqlh1p7SKEFCneikq09BHpElEoMRN96dbJ1OUomiZHr0RQglBWNzHNFCv35tvNvnTMaEjT6ydkJ
VlfnLIkNeAFi1pZFXf2H7JMh+SPwASo9U20P49Nta1snAOgulS6DeRtui+X34gSoZRjYidubIvkC
K0VyFzuyunheXn8T6Ha6t+0t9xC+LXoS5HY6dRVKe+b65baNNDbxOxulPOYNIgaSGDqD4Pe2leUe
/mNlhr5hxqBvsC7hMXHYwdal2g9haJnvUxRTIDNVkv572A/et9u2tlZEKEKhl3uYQYqVx6OrLlCl
Mq2HcRizs59l9btCt/c8ftMKHETzwCNT7dbK98poyMpsCOyHoo1aANA9jHWF4e08k0tv+Gff2DJq
bHgDnb7VWmodSY26ARCch/3vSjn9BlNQcTDUtj7oJXJLb985k/kdUJ+kNYwfLn0viAqGdvzOfhBt
Yt9BfA2xmiL3YBBbvsAoDccfmj0upJWVohNpHYvSfrCkNXwZZXGyLYp6fTe2f99ezyrU+Wf7gBzB
usIMgUOnYbkghtN9M2cI4wEV97o46GqVwQZvt819Jq3WP1EX6L/nnYAjXGowS15yv6nDo2r2gf2m
e/i/P8UBlAlUgF+0xj73uZ01CbHXQ6Ao2tl3/PFomChe3F7x1t6+DExy13Mdr3FmdRVYbR6aLLiL
Oijq+8ZNPED51tRH97dNbbmmTeeGYROdOfp1XSjy9KEo9Mx5yCivfJlHwh9EZ7TfYn4fxLzC+e22
vflb/e+J+WcDacAxSk/NgNHQVTrTirGXCVjSh9ED4Xowc8Tq80mrj3mQN59is0yPQVs07m2rWxuK
3xCTE+sTj6yeaVCVuTYMvY34VJSeLa9V3veMHZ9ts/S/3Ta1daNQqLXRDqUCDaps6ay914Ze4HH6
pq4n+tYa6wjPyh5lxZYV+gIU0sFcE6uujkSJpgbzUPihNtT9OyWL4aUNonzHD7ecw+HGms8d+dMa
f+cncekXKTTCRYe391nYPYcgj94Plprd+X5W/HV777Y+kyOIHFkTtbH1rBX0jw4URxz0CBTI3ehr
8vOoNsaDyRjH5bapl++wckQCNmIBQCUUgNYzcwEzQ4U3qc6DLhklOPFzkufWaXQNAEZvNMeUobr0
qapyjfqkouf1QZTlBHNorkTPQi30r01nZtq7MY6Tz46Mkq++IcfvBfHb98zLx2cDEt0fkdFE4MRr
5dtMUzMTwwTdoXb6wu29Ug53RlMk6bnIBtiqoMSarDNnQftuJHajnmo7auyzGaaoqmpxauxwkbzU
GtdbwImfqfNhHeN+XbqqBXB0aj3NexBJgCjbATlAtT1ElV4D5QoiqYWHNnMG/w9bJKb+e2D5tDf0
XBoKnKrwbDyoDUUj3rDeyD72SW/CKg03wZ1Wp0V0NqtsKi5eXUfefaY2dfBsJEry9+3PeO0xM2Wk
QfjD1Machi6XUKlWXNatnz8Wuhl+7kNGK23Q6I99HL9NQ/zl5oINYdZMIfgB4LIyRU8piyOfS3kQ
6WQcWuFrh466xV2Vj4hHFGFv37dk4GemEr09hcfr886MM2ghmoGceeLz5TpVBTrSohicBwT7pgOg
9PzgZ87b4xTiE8CTNlBKqvNrcG8cywquUj1+HOJhcub5SgtWZdE26QmZ7+K5NNpkDxS38QVhIaCl
Q0WclHEdrVhWCogYMvHHrG7Do1lnzITlDHcOBVNMt53l+jqDoJFrbB6hooiwLvarCnxdCBCnj5Gh
BwdNgRWkieB1tfNBP+WAJXcO2PVHM6AHYdr4BShHJX750XzfM5x6nLczGbpzMNJNoeK1F5JsrIrR
DYvxMw4BnYyVa+TaqMZjHiSPMg7Hg1YZ7piE3nFIvYtiD3v8d1vWUEVgWIH5AbAsq4enJ07OHZEn
j50Wt7DvVtFFZFqLpHn5u5mS4dz+ZMay4TefOlq5M7UDXjnTx6zsxQMovTLsGTTTGxTnO9uf6rNC
VwJtIMNOo8eZ36t4NxgBXYJhQurw1JO9GvDoR8YfNUwI9rlXYf6fdco8qn7VWD31nVcV5yKO+j9z
VQe0okVpaB2QSBzSP0cChepk9239h4H6HJVkrbU+S42X6ZQOuRN+CabEnp4JYsbqVOZ9rJ5FHPjo
Cyh++7GtTA2ez34U1SEduJ2OejlMv+hvpN1h6hr72VQslF5SUXafWyr/qK+QukWumY9pcNrZPjxs
ecPPWRpZB5E62hPrwcRBCcRktGb6SJUmoHkxdSfo7afzbSsbR5h3lGr4HJvTZlwlu1qpBkUry+zR
V6T8LJTB/ur1Xv69McJhx9TGkZIzAI826EtMMv/5q7KxcAYupbLNHlVfyENuhNFZNuq0k0FtLoiQ
gNEiZhxobC2thFbrwPLZZY/jaFsXJi9CWIvgRE7b3YRiyxQ4Uw4w/ac5q1iaUhR6Zl1bZY9B6E2u
olnKg2GVs4qWZf2LvQOxAHRx5oYFuLA0FWROqgSKnj3mUdVeKtP2LgajnDsut7mgV1ZWzlAWPZpx
6ZA9KsIb/mz7rj3UnYX+OZRmO/frlimTPGKeYJu1x1Y3Xx1mtdo5Fs5QNx/Rzm7PTuMHkKV2/s7L
seV2r8OMVVAfD3E/BhNhhu+L+IFeXoiEguK8qZj4ctfN41IAwQgwuPLm9b5ybl8PVFRL4vxRhzDr
QK6pHk3oFt3bp3VrLRiguMsQExzNqzim7LrI7ARjSkliemcFyudz1WR7UJ+NbzMPBkANzOwimdf8
jrxaCyWDICwzLXtMHdosia70d6ldfSw9JdlpWm2sB0smeZ0GGSIp0dJSoFEfalqbwwpoITxEnubf
+3Fr73yc7QX9z8zKBbzAbmxZq9kjlcpfWmSJO5KA/mDpsTzf/kBbliTAcAvVPoYS1tONgMYZHWuV
7DFqIY/0p6lojpHuy2fgQdHefOOGMerlJHncdHj4mgwCRFgYJZVZPAo76dwwzJxLXpTJDyh8xM6t
Oj/Vq8cIsUIwMvNjhPfNH/KVS1i170ROGZSPlMdhdMwHJJcY634oaSMdRRrKx8SujL0AYsMoLx+3
KwESGPpV/AChqeXbXVM+6uMADXFj+l57Cmqn+3T7o83X2mpxDF0RGc1klXNJbLm4hKxIVKOZkXkM
z0NdPpiV+kdc5A8on7yLch1gwcgstGp/vW13w/sp/XL3zePk8xzk0q5dK+MQeTVDh45Mv5VjGz7r
YZLtuORLDX65POIIdMpoDZOW09lZmgnNqU8CTvRjOIaN+CiyyUSpmRHggdpiVlSurXpR+1tf6IHx
vqV51h8ao/Obo8NbMzzmYNWCJ1SobOddk4rBeZ91flf9RtsmzN9PnlCQyBmmoD46Xdt9BQRW/nSc
KPLf5cbkpw8mRVrL1VtvYio5lQVhDAA0/eyUpeDI9/QoH9QMlsGj2tekRX2rer8HvZGaB9Ue/b+s
bkA2Uis6+G0BDk+/CZkm3WVKDOUjeGIjPIJKDP92ygI9HtOLxHetAJh0qqzebHeKKtcnjq2cKUQo
P0Diu8bmwBLYg2NI8scxiTqkLmbWMWQpLnFsvI03YX5QlqZWJy5IpqoJjTB/DHQrPjed15zL1NDe
fMSwQlGb1izYTqpRS98oISdvoKYiB/d8xdUiXT8When9CytUtXm5oHpHOd1cWmmNNgjNIC25JMbJ
uut0JCtP2jiaeyDI+S9auzrXHoNgUImDhVwFMAOu5skKV/fiUjtW9lCfyqHPQ9SqqvY+8/ppD4S2
5RHcwLApMVmo0SRYLo2ZsLBrSHofjaCxf0krKr/qTPfNEkTG3ja+AOyulofeB7ODc9dyjQGynCCG
T6AqH7u+lNVhknFd/DbYRTBeSJ+q763mtcVne4QMnoqUqWWnujHGwZWeHX5DIaxQD8As1OxkZ2Xk
INhmTsNpmKrgR1JLUFRoeLb2Ma5aAdu04siO2cgp6T+bRpdYh6ZrpH0Jph715LbJRucjF3c8ukYY
luII+30jXElNDNJpO5SG2/j/h7MzW3LbWLr1EyEC83ALkER3k2pJlizLukHI3jbmecbTn6/ae5+/
CSKIoG1fOMJDslBZWVmZK9cym94tCaI9qmjVIsHvowAyM/pYLQ9FbhPdXZsKRf8sW9OSHtQiStKH
r36gPqI1KUbdaK6tPIKPwBvVWNgf9A6PFCmFAmySulx0w04ys+F8UAyBXKbWQ1dl/fIoo6g1O8hR
L808TGeoE8qnptUGOlOL7C9ZGH+6f31suB4NUWAkYEIFNGZ1dq1QjegdTvXFSIr0j2WWzN6twqoJ
oTaKpebhNNpgaaTqFLOIgPrKWlzbncn4RH2R5aX1FJweqHmg7Fi5zTOwAuIMgKWY6V7XyhwKLU1K
Kn2ZaNb8gpOW39K+Hg9EKUR0tXD50ERO9tfjH5J3NmPq9PcojqwuSG1cUiWOMWpkjKgOctZzBuz/
QJ20HP6FJdyQfAYngaPvOloUTj0FZW/XlxBAXfIsJU1tfIzzYCmPeszVsuP8twnGW7+c/YL6mGL5
KoGiXsUIAsrrl0UeUUwKmvqjAn3Nv9gzQSjHhpFA3U76J3oSwHzVXJxaXow/jUDRRjeDqi9zE9jM
nQtcUroNFBMKjZ209DZzY2CI/AnvF6xK64ZNqixm241Wc4HGqfiRcj9PiDhCSCihZlgqKeRU6Au/
gPJOF1cLLYTm4hQ+652fsXUSQQCREdCeopa3+s6NqpTR0GbNxVBKHSl7vfwcjHr90VjiPTbhrS2l
wcLTj/oGjeLVMezisipLZ2oudeoMgR9CS2iepgAFv+N9V92KZuCDBTIBpCTwjmtXbXoFNIdhsKtx
lL6EmdSlXlgP9Yujzss300qDHbK+DYNQcwvOHE6/aOhfGzQh5wPZ2NaXxBpaL9biP5wIUWc7RKSj
Ss0dNoeNLSNIU0mmyc761vVkIwhHIBfcC6Wk1Z+jtO6Pcdvan3t92ksaN7ZM3Ac0+8DMY1Es/N3b
qUpybVZHwks61o6bpTITJ8WgP75fGjrutC0JL8AXVxddnsXKSF+R24db/Au1DmR8SNDVV2OczF8r
eRxO9x1ElJxWych7g+vu8wImwmGuv750pZKRi0Sfyyz7skzFxzkuPoBW/rt2jJ0O9Nan5CnDS4au
A0n4apF9XPAJ4Vm+NIvEwMg8L06OFL2hPF4CIZgQMSHhgDSK4Ha9Z4oWxEXH++fSOGXlBVUnuUHN
fME413t13o0rD1MwB4lZRW7Yld9L8Sw1wZQ3F4a56KXb8ogAepDGz0igpC9zonbHXA72ICBbVnl5
UqsAPsMwx8oprcCALmGK2gssY+FTDz7sFOpjd+pVvb/oQ1s/mWO+l7FsG6WDQ98PNNy63DPmaejo
WdBcCjocz029DK7aB/pzzxDlIYaAzsvK3c6RUEy7cVR4TQDUEDXFpMhqL2ctUUy1bC/DUtfAuKS0
erb51J9REkGuwSzb4myYWXFoZC0tXIZ+EMWNNOlAWaPeA8xtxB3AEwqUbowvgC4THv4uGCShpOTU
BPgxhQlQo54OHWh/L+yccifCbXxsHW4huo7Al5ByWC07GJasGUelvYztmP2MNTn8wTBl9VJESvLJ
0aSGJKR8jDX07dVK34wOq1CP4w27KqXo9UCmoZfdRdKX9HUpCgsZz6jw74ee1aybMEMZwRTsw3xG
0A2rtanOmBNB+YpmXTXHHIpSL4saE+KtTjpBuYJoOkqvhyyNuxcalPOB0bP5oEKOeeqgrWcCr6ge
0y4i2MGeB6kG35pWNuXMVYmewf/RTDrkL2WbyooWVMVzsjjR2RiXPTmhVRgUphgo5LXOFLN4tK9M
xRV0JHYTT2dUgyVGhOC25d/eQ+ZuWWGmicYGsZbn+yowZQi3adZUT2dZy2QvMuTmROqzB7lfIxlY
DIkpTkP7ky4h6k/XJ0INyrRr4ng5ay1V4EvmVFHjj81sEQtpEyAIqLRt+VRBtpRDgDFOP2OpNYfv
mj3ApB3SwvuPmSVL8bnQoiXKBfup+XtqDJ2GRmhhXYphUcpjqqZhc2xD2ar/vO+MqxMtfj8rEHyQ
jKNpN2AU+qm2Us3GfIZAlMp/GlUhv6EHlQUJ8I7jv1GlvLt0hTHONNA9riU8fy3j41AJ1eUu0c6V
qQhNatlusuEyh2OJH9DnR5sbKb3kCWZFasCZQn34hIyRXHuKmpT9oYHTH4l2Xe9+HfOKSc9QTocU
qaMiUl90KVx8B8Z3y00Vqf/WQTkCP9GYmY3q5l1la8cWMeT026AsUn3Qjb5TTlqU2ia2Z8ZcHvyw
vKbFMCv1KcCdNwimCsqRjlo61Y7Bbg5a33duZ02/t4va7+RON1vI84GiHjoWVHBoeYh//i4o550B
OgaR8wulo5obWP6h1w2tItSX7y9pFZPF9kEhJCoO1NxuufXN3ohR7kn1MyqS9eD2WdIdFkkOvUwN
jM+DFud/lkYjPfohscrBogKisTxegtfLG/t4sKRK1c68wBTTZcja8pdUnBW9TfaunduoIUIGQG1w
uYhnrCfiDK1tnZThwnMAewVROUIAHdTnY7UWPiTxH4Q24QLn4DxcL8nIDRUFM/Qq56QonvUhCr9o
mW5/MGJlearVfI8PcfU4ebMHoFPMLnPEccZre3HmTBB5lQboaZicgS2VL4oZJ89az1y1XTTtl/uO
skqu3+zZb4pPDLzhNatEN+gg4g2Nyjjzi6Lfm2AZTxXtqmcGk9Hqhpbnlf78cmp7aU8Mep0u/WMa
egRI0xmTAwx5vdS2VO1csgbjXEtozHMsUUUPpr9gtB6exzjKL41ixAcmEWGQCpziEMwOozywYT3d
/wQ3h5ItdkS/G55rWVACXP+OrkiztKGGeA7SzDxReJg89I3Cg1SVey3iVRnhbckMb8J+R7ihtro6
/wOzJuVSh8a5IWNzc8EMFOdlcYA7W35Sm/7c9xieu7w9jVEZ7lRpNvaa9idyM4LqGgq81W2eoxqR
GZ1qnPtyMb06VgefI8SHNZIOGecqOgrePk9N+z0G3jU6Wyz8yvTKzfqqaU2pjsxzU9fjsVPm6Gil
svFRVyvrtICw9wK2/WUYi95r6z709fBBoNXbTyDGQ2cEsAsZxtU2620fpZWdCAXT3DzVitJ7UYtQ
+H1n2vBqml8QAHObwJxCt+/amwIS+tJAUepcK+ZknQZosFuvq3toQIcYhjCkHfKoctU2Vj7qbT1M
h6Gjc+Y1jpV33mLmzh6a+nbbYZKkJ2KK9yWNg9UvytS2BI+uyec2qs4LV+v0orXWB/LnAgCr8YrE
497I321sphAhZrr4zgAv1tIuYKxnJhx1PkJuZEdJjhRXjpo9mprb00SIJEEVcEt6FOu69JJmNa29
QDvPvTF6fdUPzy11ykORBeGpBBDtBcpS/ZxKm4J8NOjP97d6Y5HifhV4JigBb0cA54XSVZzr51Ip
DbetnPhiAWg4/gsrNMLFiBzt6TU+ED3kvMmkUT+Td8svfPX0K6xf1sf7Vt5wPdf5Hhc3z1Zxz1Gi
XlcWK70KlKGorLNcOtlwruNUCWMXdvDeOpJKtMWrKlWt8aFP5i78MCemM7k68pJ/2YuVBJ/aqupR
FZkTPUXGEgbxbok8XZ7Kv4pZU+UnSWcK1nDzJrC+RmCAZ28wivh7LNvRcqoNowZDyoScbH2qlawd
3Xim8OTZYZ38KWvRoD7rVt9BOiPBILI38L6xj0Rk0FWMzYnnwSo2GRHwuilM9PNU28Ur6jmyO9RW
+vv9L3ybkXGD0bGhkYI0DwfxOi5QStWrSGcfizCYvuTp0n0J7S4+WUOtHWk8D6dGyvcoYTaOPrpH
Al/Ky4rwvjKqq6HVqstsnSulq55UM5dO5aJpT+QVuqdHTnxs4CTxoq5O9+i3N74qnVEuVDpi1CTX
t7ualXGOgrp1bgtnOEQgxQ9pn2c74XbbCvcZCpIU99eBRu7wU7Do1nka5uxIZ0p/MUtzr0T9NrO2
Oh2CxYJcmoKDwNxcb16sNFKlREyAJZYDO4okgcccldKvpqY91WaS/r6ksvZpGuX4i8PW/uSuiw5D
0w4/Y16yO/24DVcST2Vq8xTnqStr178mq7MoTVvJOsdAVl/oinxo0/o42nHGWEwwvTqSlpzue+9t
jkQ9S6iNC+gZSJJV4hKGKKZYg2Wfh0IKPnS9ox/jUW8RD5pk976p2y1lN3kesZtUROHPul5d3Bth
TS4onTMQD6Y792gLHnLLTNSd1P52TWynCR6G0SZO/TohUOxgojnWSmepmabfc976qWvVjfprMDp7
U9W3B1G4DheF6FxRSFodRHp0cgG/FLaCBCoDORv0AlU3u6wPAKEi+I/1Jm69QXdmzWvaRNV3mh63
X1XIE9GIeNOGBgV0/VWdclnaUCnCS4V2rFtRUT9M0x7z0tYX5ZDAxg1MFQqqVYoFfXTX6eEYXqy2
Mt0c3pevjIMuXtFH5s56Nk1x/bIiaBOpZl+vR1HYs9Juw0tZ5upTo8zZqe5y46WMQmXnuG2agvOK
7AnGTZ6B16Y0Bhh5EnXhRemLz02sV0+Ukn9drKzeKaRu7RE6BW88rwCT1ldE5XRJFLZOeOlaWfoA
EUv+U4n0Pd3J2+jBXSeYOyCU0QERrTapD+IprYYmv6DtajzlTV98b7q2/qNyjPZ1asPuU70Y4c52
3S5N0K4QrkA1MZuyHk3P57IpUjMGrmiDZWJiiL9lys7649HYQWEMFQwyTqAYoD2vt2pizoGbu6su
UdnS18j0+LXnSvYft0JhmPuAc0SeL77wuypORIqTBDXomCDrO68CiullubI3RHHjdqJWRKGSITdC
BnXoaysSMm0M9EjtRU2HwMtM7s5QydKDMT6KXBbz7vBNIQ3HbCfzquvgAA6uqVIAeedu6Lov2mJU
P4ZKexDY8WaFdB0SBKo28EKvzhFv32Hmxe+c9TAevxRLaZ4WWI13MtkbT2MtILNscg8xYblmTG5J
aIhDNmuZkBsYqiiE2M/aY4W63Rwe0tSd+IPeFnjV680p1Llx5ppRqzKiRn+MFzOFsNvRxoNawet+
39+2jNE5o5ejYYswfm3M1CVlbLXAOUNBHpnPha1OVFLRXQlclcnc7/etiTNylesgOkCWyifkIAku
wWtrlbSgwAOY4WzotemaWZu6pREdpSn/Hs3FeHjcmlBkg9rkrdu6OkvTgGJKEC7BGSSL+mOqJjh3
00p67njZha4RGg+2r/FCMVtPbZv6By2N9UNH7nvZkYBwXjQQTYc6a7pjbxRze7Kkrip88knl0Xci
dQDSDIBaTCFQTV8FpTgLjW7sghJm2MH4K0gj6VNDHfjL/Q956/fiTDG3TJxlGOqtLvEuKGVM2yq0
oupLHmjqV6cK6t8YL6qf/o0VUjMihRinWK2lYAjJDGEuujhM2x+L0KJAV497ekM3VxT1YTZH1E94
t5A5XbtgneVZMZpdf3GKxfqYynF9HOCQedGSfvRSc5yPWaU8CLDEMXgF0hwne4FRgsmHa6OZ3hhS
30/9JbKQh1XKNDnITZ+7OH234/Q32eDK1Gp9sEtZWkNP+AIBzvJFMxP9MEcC/a1o8SHOpvSTM0fZ
cyqle/zkty8Zwrzo6fAk5G1GDfJ6lUs/GYU8q/1lGtroOY1A1+lmVh56Ow29MbB6b2gXt2wDy69b
aVDcgnmglnlfMJNuZqMvdd+hbmMbCSOXNnkIsjzggK5/Dx+hWpqpHy+KPRrPYDelj1ZsF8cpK/Kd
fH/DqwTXoYAfC5Z7e/XOjyup1jo9mi5Dm2Q+s5Kmm3XD6CoTIkoG09jHoY60nQOzaRQCbTGpjvrv
erSA3sKYQWM2XZayLF5CYGKntNKHC4X++pO15M0fiZ3s9WHESq5DOLAHlJu4M6j73QCBeMiEeVOm
w8WMUFf7mNSF4Xbl+FcQO9HTEhazl4Xm7PYAhhR/MKBn3HHwjV0lueRxxbQajHvrLoZRxkNbdeF4
GYygP03WHB/qIeSV04fTTnS9Lbhy8qEN5GWDvBzRYhWSBofawjRr4yWawrZwixCabDfs4+yzkgp2
Gy2Zgp8Fq1zcXlEj6ZB1ej4zZVlTYQqaJNxTv70+3QhAcbUwh83zR/CC0Vi8dmkl73OpCXExZFPl
/EtN8lv9JiVMKrhR1iy5mw/Soj+3w1JEP7sqqfZwktdXwX9/ANm9YLGAAnfdGYN3EETT3Gd+ac/m
i5y01atelI+xCf1jhX40LSraw1w7q3gZEp2YrFxyHwGfn/oy56dBkx6WbeVbUi0D9Q6WhcHs1Znl
7cW1WqoQn1WpVnlaYKsv4CODvQrPtcP+bzGiLyAoGzn713tWajAZR2iY+qncZt6kzuo5jVXHbeM6
3XHYrd2B1JBnkKBFpQl8bQouWcmK2jH3Qy4BkKtlOfVeHYZluBN6Ng3ZYDgBvYqxnNUGMfFW2XoC
mVVb1szwhUX4oYyk4fP9AL5lhdl8wCGAf0WN8Xo5PCuyGV1HyM2GavY6iIVOhWbtSYZsWhFzKnCf
EtCclR/QuGwLTYa8LR7y6NUIkaRFAW8c251U+zr5/ccPYGBSIEQiibpBaNNPkJREkgsfgvv2kMvg
jA6xTuXWC6cKwtBZR5bCe/wLgkLlwUJmyuJWX5AmkD2mFSSNraTK3tTH4zGN08dm3P5ZGf97qgsg
wuFGXIXJyYihPIAt1pcHKJUlFcbOsVD2ZB5W0fi/Zng6kLohaw4W4NodFi0tRwY0Cr+x+sts5bMn
6Q66c+MXNey+Sl177gf9pdSMp2WeU6/RGA/5F59T4LShn6NCuob5JO3UajkwHV/T8u4IOK3GK6Vq
53BtBQxYJikLWfDDcO1crzNfbN4RWVb4GQs+VX3VvpII18fSTPbEGLd8n6MFPErcpTezq4Y6JWCC
msJPRqpqfWNa7hSFD6tmEGlFxZXGKIOJ3GDXC2rUfk7mocbz29Q2vAhgavdahnMfnKXZKP56fJN0
yhtc2zxpb3KxOZVTKM0L+E+Z83SrIW4uVaHN/n0rm5v0f1bWVScGFatW0WFZrfWSQT5FnY6ZMUEg
Qha8c4iv87x//J5qGkBvpgPgfln5vZYXcGzrWemrzLG/5nHdTW5pBQF9wcCGg8DWvnAs9jRBtqwK
njFRHyJ7Xvt6Bm/IEqdS4VeakjO8N3VJ+7UcMnDzS+78mMnRGnfqZaX+F1EflDlPNN5piBAJn333
2sRMKrFp7F8CmDZGjQiQEYnk3sDDlu/TcKBFiBWB9by2wxza0k0WyuJNHc/ALMP2iGZ1v7N5m1GL
cAEwgJNM7WN1mukPpJKlDaUvJbnyqdfT4hjkWu3VTmt+lXII3KZ4lJ+zShp/1yNm1ctlmP3Ohrfr
vsdubui7H7J2IyaSkCqFMzqfh+9hOOau5Ei/pFLzW5eOlTvF07f7Brc+MH0BmtjUMUU16/oDEwyG
BAcqfb0CcD7CleAabb0nQLpphdo5eSJ0r+Q+11aCOKrNSsFPQbZOyI6nv8sZjbT7S9k67aJA/z8j
K5800TA0kyIsfUONg+Ooz0yPwVb61FhKvYOk2VwPo59UJ7jobh5YyOPGsakQWDRTcn6FZTl1NTVI
/rq/oBX6+J+gIiZM/2dGeMu7UxbqdVApkIz4Qz/+ZATJo/T3xZHjH5bcHmtJNAr6j9HUuYHavWYU
Hwvp79Lco6/d/K4iGaJ9zfWwvupMaVZNSSnJT+YxgHVtKJ+VIa1e+qEzd76rcO//e7j+s2B6ZPgj
jJ6iGX+9YLkvDdhN5NzPtO5vWRskN5GHZ6WYviV1lOyctU1jwAcp4zOgQMPx2hjwHLuIGjDjlIfb
xHWmUqqfR8laCm9IAEc9JSl52b/IG8gvUatlqhvahlWyZzWD3TXVLOiVl8Wz7En12nwOj+Eojzvn
YctJxW0uMy0mWter2Bl1GbVoGj1+PlUt4txL2TeeYRVjdLrvp1sOQgVXZFtAFikZX3/I2URbPWM2
1J/IGT63+qgds64svVmbH+sh/OMgQjWQ4T8ha7oO1EFtAfIHXu93nRW6WhFKJ2PJjJ1K0daCuNto
jzEiBqH+6gXP5Gc3TGpb+OlAwjxMU+TF8O8c21x6jEXonwUxXMdwLcorAAJXm5SUc5eVC4VnaOcL
3Q1rZGG9cKghzVUnnVHp+1u14RN8NMFwDA5QfMjrrZJTcAma3Re+ngbE/FmdPXvUl50n7sb340XI
uCTCs9AwrdtwyriMlo3qFZIOphMzhz2W1TNQVk315GZK9w6y+NGrqAEaCGQGEB6KBOv+yDRERh4v
QwLWmPHBD3De26EbhWlTeWYdaNlrWTlm9lSnltk8aZC0tDsnbWu9VClEz0SgOtel49Do5yhRtcSX
87n/1DXz9BxLlv2kknk9fl/zEMAlKZBTUlz3HgtlkgBiUVyqDSWPnqnslb8RO6I98daNJTH5Iab8
wHIL1tdrRxmNNmfmXsn8bkZ/2oLg3rcbU/OSMEwff7BhitcvRw19sTVSKFNmM4szPYP9yWBFw5Q/
gZZ6jNHo7aAZ+CMJHokyEJbVmc5Vs9SnBitJVuXekGqGh4rjXmV/43xhhYyVMjPnbE1IrfdTIyRO
sIK64Z9Iq+eekQbW3/dP8dbmOIg08W4Szcf1NZn0Zi93EmToQe4kXxCgsTU3Az78nElzuJPpi1tw
dbjeetxi6Bh9ljUVxEw+149jnFEnbumrFw1v3JKdPEHDGhw7hachhJTwDj+8RPCO0IhTWRIi6Ku4
ONIslJ04RV8hS0avha7aKzSItytt2mtBrsDJb65hCkuimCn0AUSi8C7NqjV4w4ckyHhkKH9ISoS6
U2X+HIrmuz3mlrtAevqqePrOJbPhKpRnYb3iqxL81VWu4/R1nPTzRHmuGMBAm5J6NLXGejyjopf2
1tKFJRHHvF6bE/XUqocm82NrSV15KZk7dJbneKSApuXBvzjLpigI01qC2Rjc8bU5q7cGAC5q6suR
XX6ychPWnJxS22MUf/9sGe+VN/0qByK01T02IkBm622JCAF0irCPRuUz+kt7jNBbW/TeyqrqKMn6
FCKImvlyVWpPdhCkZ81Mx4dgP/9dC7WyN+0+QaB0/c3yqK3y1igItZUghGjnyo2Nvj08fqBERe5/
VlZfbDAnfrqSETP6YPDMuDS9ZBrzoxrCU3vf1O1nI1QI8n+uflF6Xt0dw1zEsgUZMBytE5X7sLa+
Fdpk//m4FchM6XCIPFBbz1JVQxeF89iqfpjjAsmitQCV4704tBEcALGiUc3QJa0BShHXu1M0/ZiO
Uqz4IaQShTR/YoD3NHdN58Zy5adq8sHS06fWzH3UEL37SxSB5zr2AmKBqUD00QgQa4EIKYxKFEol
zc8k2+pPaael37RcinUPubPiJWDMea95tbF3QjqSoqbg0qe8c71chrJ5foWYtOG5fsrzdDrmS9Tt
JIhv9+D1yqhZWTiJGL2hIr3yedtJwt5R49p36gQRRkdkZTQl+zb1ozAvooNhopXlT9CMJX6X9D1z
eWkPNasxalnijlUozYwUTFn3UmaKJj1FQ5nKrt6pafOkw8MYgk9lQMyNrXRozgmkKz9jKJj/HpS5
yg+hNPHfw3IVtC75bzN7UVNEkZtTuki9PFCz9uQUSZMe21JL/6wMlDV3cErK7cVKF16QUEAWhIbQ
umLYk7r1lO8o9dCtA4MNbDl8lmqwIs9wZYXhIUV/cfTqZYw/dlpVdt44LsvXIAWXcSAtCBFfVMYs
OSRakXYHpmZ6jZG7LFTOwVBaMWx5tLt3PPI28xA/GhZtQUECyFO4z7urUpcgqQsDh4rqLAPtjsbY
LYYhOslKn+6YuvVEMbJDuYG10JVbl/6MDp3QotNK39Lq6oCeQu81Q97s3I/bVuhV0DGHP3jd+MvK
UQLELZW+mXWVD0yhe40C6KvuH+RNK+AfeeaBMeHeuv5szjDwmIvt0s/C3LnMNLFPCALtEZtsbg4T
1NRqwHeyR9dWtKSSHfgqSr9IqViCN4g8esyLm1PjO9xf0KbzwrJGgOe5Q/vh2lRm10XdL2Xlx13W
fBgmWfnSNnCrhsY4+40SaF4ct8VOKir+p6ugIVSURPeKewW+mGujVV7PKsJDlT+Mk/rF5HJ+YmA7
fM2t0HFDWWpPfUkP0rEk4+n+cjcKxDyZRQgGYwCMa11ohwuklQJ04X01QJjiKW1L4DK0v6mljF3d
fteNwPg9jzgxT+PAVII3Z0FiHqdFrpF2oAVhHu//oturgR8kMMLMEtNqW+fHnW5FE0rapQ8QOmNo
2gmQk1WK7lcKZdlprHZ5yvcMrjI7WYkC5r5xLtj0P/dDYXwMg3H4RTbS+TUM9giCN60JhUFAczzp
14yjFVPKTdOzvCiFngu12v6zLhfm10Huj0E2PsacI1IwviZ5pMB48367gWwsjDIVEWHNHsrgt7YD
Zjam8fDn/T3bOp8kRYyKMdfA9bryXzmZNTuQCTMKXcIjMGzpSzpp7QdIR8Pv901tfT9412USPvgd
eZBeH5UgrnSrk2xMNdX4H6exiycpkgHD2I7t21OY7ygNbi2NXp6JZDuT2BzPa3tOjfpzHdZMxORm
9qEKLNUrslI7KnJi7OQOW0sT2BqKpyRlTBpcm5LiYJAMm9p7RFejR8pwcSa/zy0G0ipnsMIXuZSc
ZOe23grg1KNJV4QwKqjsa6NRIKlpx7yun2tD27pNbjXVeZTlufj6+MaRZIhpc1BqoNivDUn5PM59
mle+LQU5WMcw/GpEcnaQZFM9Skq27Cxs62syAMN1zkDRLc9Dsix1MKgctIZaqpfTJaq9QjHLQ47i
3wsUDfNj1JnirHGb45fgfW3KPmtCoGheptkphGsWXQvZkQMWS0ft15x/7ZHh3skibtfHZtGYxTnB
dZo3be2pjjptbGt/WNQCJsFmMg6DM1v/MaTU/nVKJPPT/Q28PQkYFA1LUCoC6L46eVVQVnzJpPG1
VtKPeiu3v7QVWgHRGA6/3je1tTbIOcWELW1n2JWufcXUWp2QbFR+BTrqS5BNXeoGgQxDrMqN+Gyl
SbPHPXN7DsT0Eh0FUehEE0as/l3+VzeLBRqXzTOlND4ak54eoOTVdtKlrW9IXYtaHdNZFAVXVsjk
ZQtQXwXrnKkNvjRO88+8luzlEGhasrNhW0ti9IEbQMgL0ka/XlIhSH4Hup9+VAQWk//ldGicNHo4
zwTq9c6K+BXvPpxlRkOTSGXta10XHQo91g7JlO5xKtymZViBVoMtUkExr8/WpMMDCNUu3q7VyXM6
q8pvvRLrx9Foys8zTGYjoJ9g2okhm18QVhp6oQoQiDXQjHleS5ayovZDmLRrVxkMs/eY4iM633f4
Lb9AaOH/G1qF/lILtVTv8trPuyB7KVtDOsI8N3xzOn2P8vw21+RL8iIgw2LqQl0P7Fmw2hrGYFa+
MStRfizTSvEmpdUPhSLRm9Ht3j71mZ761pDvEVJs7iLwdx7//EUH5dpXTChPZy1Mar+Ijedck/8K
Kylxp7nza5RU4nD8ef+zbu7fO3urE9D3lrPENfbMoOoPcOrObqoG0U4k3rRCXYHhATGds77ZhqLk
T4vNG4am8Kgj9yD4tD2e6S0XAcXAhoGVEgNa19/OihdVy5hm94uiD5/oFhKqQmX40lAX+/L4Z3tv
ahWlevS+5tzERfo8TAwUXJDg8vJaD77+Cztwb5ENk2GBTr1ekmI0FjimvvYzHua/A7BMTU8ag0g9
3rezdZ2QegghcdGatlcld6mfhiTXCVFyWc9/Sv2cUbuDSNuVzdrypWbW9sLV1maRUdBlgo0QQvzV
XRkqgOORiKwpNsXRk1Y0xpNehtNZbVXjl4cXR8edmUfivKgarxZnxYGGLPPU+KVedYaryEN7qXpl
SQ70mbs/6xImnMcdHq4npi1sXZByrnGdvRxn9IjA7eX5ZP4s5gkaLVuXmKO4v7SNEiXpFIg9kTPy
FFo/xi1mmjJdnwpfSnvnFwW2rWNjx/VZl+vgAtbA/pa2dXLSJ9P2gd0534xZQsno/q/Y2EtKAbyN
qXDwjlo/bkJNm8G3AruEI81xo14qT/MQRrErBdb08GuDBf+fLWu1mUVgJlYZK3zZUZO82UlN8siu
9JbGeEy26C1bFU8oOicCdQzY/PrwaUXeWmnUluhlUQ9tjK59VsM4+DWIqmRnVRsBUoyT0sYmPpKS
r1J/rVz6bEnm0oe2vCaFC8pfpsqJHu42MN/5zsrqcmG8frbivKeC1yfm02SV0/dCGuyd47a5FnyR
VhCofcYJrz/btFippqM45sMaMLq1HWhH5vjHnRO25fnM8gGmwekhalxP1yBoTPNExen0of86G1Lz
WaW5S+8hcntzfKmb8TQq0uQqpuQtWrOn9rexSsyDVSLNB5m+vmyaNm/mrsUPpWyIWzeuRuegZ31V
76xzIzKT0TFsId4UUCOs4uTYzZXJrDuFPVuNfAc24WPWyrYLclx7DprscSFxKHV4wkCvyTcl3b/e
PZTPUnJzuwC3raQ/p8SRf5HRUzjcjxhbX++9ldW9Jged1TRmUPjREFTHfqwGr8ubvx83AtUW07pU
duizrg5Vn02SUYZW4at1oF4KeTCPOEP2eHYv6OQJ9oDrmatbWanzcUiyglAPW098HrIuuhj9ZO4k
HBs5KVBztoTHF8XkNSlxsCxmTEERbD2DEn+kSTJ8V9TM+TF0Yd38YpVQrXrJktpnMtvR8e9/yC0f
hLAQiBcdi1tJiEAfLGNMckrYjnYulgBll2J6VdX+e9mSKdw3tuUaFpVNIOJ096iZXTugZRQJ0DxQ
qXGeVuc8hNalaJVkT/pk486iek1qRV5AJXXd7GJyivnwAT5JpYjmH2Mj6V4tM2IfybHz+BuJshFb
Bz4Oor018MpBsiZtZZy9RKrmB+M/ynNumNXx/nfbWhBz0mRTgqyVl8v1d5Ng28qTTMMPO1W6BGNj
HMZ80F6hot2jstvaIkpGzMkCJ6NsKP75uwdtXSmUETVM6XWZQ2CXL4cl3c0QRQnjuuRPtU2wC1Oc
Bbijr0ocUVCORQT5H0Nm9niYnNgbNMut2uCjaTV/8apOXLq/muvM2eNQBmEainNSK1E7Wn1LVOIs
JarYsaptG69RBvWH1If5zpne/IzvrKw+Y7hICEU2LDCbjCRya5R4znqShz/uO8bmdyQ9BKYpwtOa
v6eoZ4ABVUrRtECPLDbkuYFutQpPcdRPn3Qpil5NOjYvGdrKZwoM/Z4A6UbsEuV8quuCNJ6a9LW7
dGYP51/EANeUxs6HMlSS4yBL8ue5Gc0PRZzBPWiVls9/7OzJ4m4cCjApFLahPGHUeF0CjGIri1oJ
eGrnWM2rytDY91yZjB+Ip/ePxy2iIwhmUOH0dtdQtkYy6rqTYjCjkI0d414tX+VENX+9v5kbPnNl
RXzrd0evDdNIU1JAsEvVpOdQhlDyyXTQYzn9CzsEX+IV1GGguK7tONC5QizFavLR6FyNoY/GTedo
3qu1bG2Q4H+jhMkgOIDRaztVJZf2RKPH77vymM2VfrTH5LeqLh9HDdHmJeUQiCFgI+thc0VdFJwB
QzE6l2fYHz8GEAHsJNhbqxE8wjpZIc+/NXgYjtYi7hdGVjWZo9RV/UdzMaNDDnPef+7vj0iQVsER
NT6hyEcRmMffan/KYR5gm1ewVA9e0DNt5GlI1R7TvkM7L1PswgXiXu1NXG+5H7VZgWOEnwEgxvV2
marcE0vi3E/MyXT/H2fnsSM30mzhJyJAb7Ysz25JPXL/aDaExtF7z6e/X/ZsRLJQRN2BMBtBHZ3J
yMwwJ86BkxoyEogMDo8Xd88KI1PcV2LIjlbW0ko6OwnssKDXjTiLD5WmDufI2o0A7luh7y/IkqmZ
rlwv7cCmaBBHXezA8mH/6oo3xH+SnQLbnduXcgq1UfRNGIZfr6U1U2S5W2EFbsVXaWpl40TCaf+O
BGVxCMLK/iYZQXIwwkDKXLuK99SO7vgkhW10CQDzgrNd375SPStk5ADa55lZg6xjBi7R0I6aqm7Y
qQPc2dGFqVXuUBhOrMUhA6DM/llHu7Z+arzg/y8jYJQgFwSxufb8LtPLtKVbdInUtALL3vzs5cC8
Pu2BXBJCp5EYVDAMLj2wVBronQPezFwOASoh8odu3a5q4r1PAxs4xLQ0jcQztbSiZVpmBzH71aRB
XrhO1EpwY6bta1RLw7fnV/Tf3DmHiqG9VZoSaZXeDArpcttW9BURN3DhBC+//D+s0ERHZAQAL2iN
5YoqaapLwBg42xDblqvoVXpJJnn+87GZO4cK4B/ZNxBAhnfWGh9yq49lHPXEunE7vc1TaHaVWycD
A6t6YdaNm8lhNx2drqmqUxKG3Uvf+UP0HM/le4FI4NjoesChBbJ87SVNOYfF4GeXeQz+nOJI+Wgr
UbaTX95bKx1TrkEmNkHLrbY0a2TwjWiGQCmBKD0Stgh5WP13w2h/g3/qVYv7D32rtrDpzzso5Xvu
yUvGQWN9oG5WscbAEHWvZBnHuTQsyKrRMUfNAwx4laSn5z8orStCRHou4KJXi2TAfy4Vk3ks32j/
rtLxWDRWfbYc//fZms9SNH7SOu1Hpqc7p+JOaPrek6BhQH674TRqOz9AfYChMz9vquxQGcH8Q6vU
5otdS7X1JWzl2DxHDOnUJ4oJ07zzONzdYZ5RUNBCzkRdLRsyEAnhKye7CEYuFPU0qT/IStqfDBAo
e/K6d7J4NpZapuhtEZysbptIL5LK0oiFlUg2jqacazUzR73mBjqpvZUYxl51+t57II6HKByQaq/h
GpOvqyg74rpjIegaJslAl9WXtdZ97D137ZCsoTrAoWSQZHnrMILWSZNkZ5decfIvmdnPBxus4vM1
WgsMGBkQWbagLFta0btSYzmAfYuI8T3JKMvXIB73qKjurUWcOYJh3mui1ZWVuQkLtcUlCklOjmlU
BhdbT6zPj3fsnuP9akX8Fr+kEYnZ0GbvteziNE78d1FCPuE4QfBH6g/y83kRbImUjxjiRpl1rSZi
ZFJXUsfl43SNcxyqMjjOAHafz1dQaOAYo/vEf+vhQNm3UXUy2DY6usnfZpn5aC7Z2j+Pt+3eEaKT
waQ/f6jGrT4OVY9w5nHNLgBn/mDA8rPSN84hreEEjsc9JMSdEJ8lUQozRFC1Ye1gIkC2U/gsLlPf
fAzt0v8gZeb0Gw+i+YVJAUAe6H4+Xt89t6DuAfcJ4vJU8Fcung2lJaEDnl/oaFUHaIQMtwyV+SAQ
x+5jU/dWJzhxqQeIVa47HqGS9FUgqTwuUdd9iZQ6T91WNYJT48/+/1rYe0+wiTx9unBBxn2EcC+W
mfdZ+v0c92M4WE1+teym/KQlmXUoUqs+PV7b5gxjhayZ2U7qlwIju7RCSamWp07Prp2tjelHtRza
+c0y/XSPLG/zvTAEqIpjRQbDPNgqqJN6MOBNlKZXhuhq5lT1EFUgp3DjpNl7Pe6sSWA8GIYACysk
zJdraiJJHWLTTq+x3zm2KxOWnOtRU589YRRJ36fNBWsi2ZJwm18uJrpJ4N2rMLniOqGXD4b/Y4zb
5hAYuVEfEsUsj4+/1XYLqUwR3wD8ZOYMDvylwbBrRmPsqvhqhGH92ZHk4S+/Grob0w/ODhHuFklM
8xlYE0LB5LbUFsXv8svicmNq+zCu46syMumrjcbw0sfq9Kmf5O5HXWj2SZbQdHL6oXnJyza5ohoX
vQXAlHYWvf2YXJVQpAqmHL7lOhlAIb1BTTVj0UPWenKbFOcojpUdK5sjTgWfLECMlDCxB3xhudw+
HI0eQafoWqMPC0XIaH8enH46BNHc/VmP8vRWDLP8dO1WWKWPClacguGG996GioTawRRd5W6qv3Sa
PH6uqTK/PXabezuIHVTFQGBv6y/SEPPiGHp0rSBDOyRV27kVRYudHdy8N6xFxE9QyXHAmbJf7qBt
ZqUSDEZ0TQYre6u10Pbd3An1FMh7Nfxj6EBEH6/rXUt8UVjCJKyb5DR4Ka6xOoBR1neGbpbxdVYR
LP7uSHXSu6ZSa9onicrxfEUsRssOWmxk86GzevvnqJu1f6SfIvsnuURO50Wl7y9dND6xfqiztkvc
2e9hd+24FdWOgn1cZJ/kzo7lyh3UKZe++LrT+h+VwRmGl9T3C9NTWpR2T7Ef9XvqttsTTwRHi0Ts
J6XA9U1GOl7PCEtIF8kMoS+FXSb56VR5AOTWipsfj/dzk2CIuIcDJnJhtLHWKX44aGVAahPDRFKW
Z2tukWHJ7fqTXTT9KzKV8t8TQDBqxk5/eWx566Eo9/GuwucElgzky9J3zEEp48aUo6sipfbJbHIA
IHG9J6CxPeOkpuT7QolLUIytPNRI7MpUGpMzHjhz+0KSqCZnppuaygXcr/hHcBVdcq3MFCTdkwsk
Z6KtwRnk/Ikzv1xgpgX8bF8Kro5k+rKb9JJ6TAce22eDIrRzwNiKCIzxbibXlnaiUYpMo56jq9Yn
9hvlojLnlbXVc9u3YIgeL2pz4jEm6KspFzK4y0zC0lgl2PxKrYuu0qj8NUstY12T8nFwpE+zVO/4
5uYgYAsBHXIZAggNa0tbtYMyKaIq4bVQ/frUpr555WquXnzQj+fHy9q4CaVPgEFQCtDII/ZauYlf
oOKDPCYX2RQraFYMkWF8HhLV/plbfRge6g5ZQDdvrWyn93pnjdQvmL0iNQQwvDYMYlnNRj2Mrn3T
Kwez5p7uWzs5jPa4R0WxOXCskWeH2NkBv8+gx2o7xyGk9cBRgNx+OjRJWbu+giT64528tyD8ngye
Nq+ogC2twDan23OQxFdmU8NTGkisRZPj05wUe2j97YLYNObUyd0I/GjELk0NiGUXzqQH1zIb+9M8
2crn1Kn3II7bBRH9W0AnuKaoS647QJlZBXNth+olbZPkz9Qmb3e0Mv4W1HR8H+/d1gsxJfixBQs4
aJrVgnLivFI2MpWnyfia1YFXdtHnPFf+qKb8Y1OXT58vXQC6xO3P9biZ/JOhog+YalAuZdjaV78b
50NsqKWX+sXTE96o/MBaQzqlA1eDBXz5qWqAfyHwf+Ui59bX2U7mG1jzxFWkNrw83sM7n4t5A9oy
IgvgWlztYcdkFnPJinJJp0w7THrZHczSlC+2Bc7qsantXUjCgQfCpcsnYxRsuai8ntLBtCGvLYK+
PXQMwaCB8BeUyUe4ufemW+84u+BXFIRJAKD0dS3X1AJVbgCUXRr6Ap/kqI9fWxle6MdLumuFBJ2R
X7JP5CeWS1LA0ZbM9CiXtjGnjxEcOSc5jPey3LvfCAQ0oaNgpVkDTkrmt3tKycrFyZkfcpnZpdRX
OX70V1WZzV5n9b61d70FofO3LoqEdsDwV2kpMC0O1kEZlPo8G055TsvnueRIQYnZCGwgtqVSvHLz
Bq1dKQKWcrHDGpnMKo+v+VQ/zW4srIjECMJUBpbWBBNN5NiJExtsX68MtybXu7M/V/VOBrG9jHAz
8MEMtQIWIPtcukLoV6MdhInKdJIgOZQzGeXH2TKyV9Ufc8XtM6bOXF+24mnnXG0/mEFnCzg0iAjG
vtbuAQeSFMW1DolhHDgvGSQNbjs6thfO5dPkf7xRQE4Ejgv0Bw/kcpHSOEIrr4/MBdf09xW7NQ6K
PfVPnyoBb8EhmOGhmLRGeQD5lKljO9MlC9LBtaK2dNNsmnZimO3ZNQSARnwq9HuBRi7XUobZPBld
ODPGEw4HEnz1WLb2Xu1okzAwAA7cAsJXIdVJ6re0IpWS7TTpODIqoWsvtp+b/+qdUp5yu4h+1PNs
H5vQyX9Pi3ZvBmDrFtwYzKkDNSVeIj9aWpblgSFm5l4uTTDW16wPEKbsrOqUlfHTiCBxOfFWcUPB
E0KGtDSV+rU1hIzCXxqbkVhmcw3bpT+e3qamqQ5z1Fln8ctkh3aMld+fvYKFTBXBPC1xHrF1Tq2r
xQz3W2TygCn+3xFzU4dAbau/n7YiJosFPzr8HZCvLFdoybHV+3lnQDmFnqwb2ln/rY1Lfa/1ceej
CZ0MdOkEsGor/eFkcVhlgXbJm1A+Mf3aH+tpyo4R2J7nThmvo0DjgbQWt4d4WZZLkrpiCmQ9hCfR
Cv3ZnbQ+CA4ISuwVoVfn7D87Jpz+Kitibm6VKyQ1V28BmOqmTbZ0QHpPP4VMUexcgqvr9z8rDjMv
lBmRhdhQyCCKNoYxVuo87v5irstKLrEf9PVRztTp3z6zE+0WTbaR7Ri+u7xfDK8OeMDzAibILG8l
bG5fUkohX9FneBIl8b48JMBZHAukzif85pdSY9EyfY3cR3XLLZK5vM2ca1hL08+nvHxjZbUWyarK
osmy6mbo3fwhLGznLYZCY09xSfyYX2pS/5lhJo94STjgmlhcHfxibqekusUhuhYtAlKs7GB03eyO
JXx/zy+Kl5E2NBEukJnVouwg9ee4zdobE4/6eASPVqauOs3y3kDtPRckuuUmxBZVjFUwCH6r1awi
aSE5bQBS5RK8EbT9inH6LeyqPv8g+2FQnrRc1afr4zXe2VEDCBegAtovwJ9WF3Ch94lOFa67NS3w
pEMvAw05W2MGvXLd+prxZ5KlAwivx1bvLBhnZGYCdiHa0Gsm/8JUkJfjSbmlcRC7iWH6F4sIIXKJ
FGUEe6v4xZb0ptwxe+fEAcESsi8kR0SOq8R8HusgGZBHuqWqNKiooTjRSxbO6ufHq7trBoyhaC/x
SeWVGafLy8SJwvpm+I3fuXNDTPItjKZgjwvlriFApBTwoaym3LA82xA/5XofmZzt3orcMYAaT+rH
J2UXxKGjVUZ7iVufW1ITv8UvN0g9lSpFmaS+aWrxOkpWdzWU2b883rNVtIMRxvPFPcUpoFy/PtlJ
Z6l+NTXVbTTa5MUqmz+7qqLeHNjZi52qc/nmB74RHtNcLfa49bdnAFAeCTqVDWZEeKeXCywctWmp
OpW3uByaz2WZ5o0rKcME5Z9loU9gBE3xZNfzfb0CrykgH0R36zzdMJE5HjTWqxcEIoeKYv7nMmP0
5VSmw3TTrb490vts/3y8zfeWivQ7ITJgNoaXV6FdLbURIyVqfVNoXNcXeZxAjmY6YRiED2mkIspY
6NPOediedgAtpDg8P6Lksl4rg6MKIs48dFM81h/RHu2U33KICdIPkgO/lcuUmBRdy2J26v89Xu72
gIiSLVhH4b5UrlYHBDyKOTZ9VtyC1s9efCnL6GCUT05KiW9JrRbMEG1sso+1mhzjgbU5DUNx66ox
uUhqVb3BB7TXqrvz6cR4LM+DBeEZQuBLLwVnbOdxmhY3Gb6wFzPLnX8z5t6PpJV5BlgoK5+OT1gW
8AaZWhzp/LpiauspuHxVLW51MCRwo3XRJYyC+vj4E63i1v82j+CEiwWOGh7a5bIYTDH0NoFOvDCn
4lAEZueqPpA9rfD3ykh3vYFxFYEw55ZZ38u17CsagzHs4GB0Z7sb8puWjntRw90F0aphzhhE8cbb
eVBDBfBEcfNj4qEgqudjr/fD5wFt3/PjvbvrEnwfMeZOKW5dqqpiw2oYiSluajjMg5v5tXruyxHi
BWUyrFfFL9Xnquj/fS2q2hQy4aQHq7/8WmpQEKcixnQbtcT6w4CE2y1kK/qcOVay4xj3vhb3I34h
FKDJopemUHlAuEqecAxV6U8wXZnHEECX+3gL730tpgEY4Sf6EgoISyuNGBYZ9aC8Mf3bfYvT2vzc
B07jBZW8N31+zxS4eA4URxUIp7Y01UutWdUppkJS7kPQJN1panPjOHV5eH28qnt796sp8fe/PNnk
ZnNFy6+4OVpcFUcq3WZ8LAkEd56Te3ZAgHCkeEEphqy+kZIrszIqQXEzM208J6FhXmodttfHq7m3
caAlgBrRUxHFzOVqigogc1XFKA7kZem/MlOc6weFAQf/ZcjtYC8av2sOImAa7Ti5taZvjuWhtXNr
xvGmrjzqAXJ5sVpl7qQm6c4Bvrd/xIj/TR+K3uJyZUxuQObRcKeza/Ox0LLZrcu2Oj69f6IryjMo
yjpwNS+ttEXrYKfi0LbSYKBi0rXfIe9V+w9UdJRgx9qd1x4IEgE2tVO4dNZKp3FsBLmaO9ytviVf
4wz6zUCd3Cmw3SSVmkOiB8mOu2/uQRqyTF8LEJmYelxXciKJiQmI4fKblUnymxl/LEsUmef2OECU
fnq8mXdt0Z7iHaFRRSlzuZm9rpZSbePy9hwSNUlpV5fnIq/5ak0Qa2+1ZA07l+7GS0giSAwJT2kX
CLzC0mSZGqHu08C5yVM0fUipDB9SRD9+e7ywjdsTKIh2Du1ECiHYWVqR/FFP7TbFSmEEB7Vu9Y9F
MeXX2KmmnWvjnikxys5cFRgTpiuWpqKhkHM7h7l+HIPCpfhdn0txtbdxFDwHXX+nihSgAESKOM+8
kUtTct6reYrq/a3KUuPqS7LzUe2s9LVuTfnZYFMU8Hn1RU+Htu96A7VSDgtrMoJbEFvhcZKq73ky
7WkhbtxPKHkQygLFB91K7W65njRPfStqeuuqGvPHTFG8yB9sF+mSr73kP9kf4E6nOUSDilwZonU6
IUtjPniPXEPF4xYT3p/M1g9T1/Zj/1jxz56cGXo3RklAxND/4Y6WxnSlDYS2TH6LjVg95uHsuLOW
7wEl34vzixISGSYQe9pTvMAEnKvHhDnmoXDAt95stfV7N827pjyEXZTp19Swm8Jr4S8ZXwD4pse6
5HVz8yEKP1ah0ho7OPLNtxTJLhcWYtRghbm8lis2ZqFHY9ts75Q71aHzHfkK7s/4Ycf1+KGBOGba
iXa2FrmUqdqKiFEwma5eglK2/Dav2vQWtWb9e2Mp/ivzv1ni2V1iZUfgM5GyY3JzeUFWxFynKD86
0MWtp2GdtrWNutTTW80EtZtFmXKwR31vUHBzo0CfzAw6aC7wtiCdVp4aNjjx6Bv9bZjoxhCpdC6k
HPWhmI09SuL312TpQeTs8EqRhYm0aL0iO+U0BE3V3kKEbD/oyoSOTxU2ARbl+NVJEQC0FaNzNdRE
L6Wa56/kbdbPITAsN/L16MnhCg4OtTQYtCG6Al+5mdBlmAMAaZXVtzxv6x/gCFW3dtpkx1m335Ec
GnDGexihAoBaOqvcKP48OkFz63q9C0+jqUmIP0Fn8GywJ9JocjNBaEv/fR1Szn6EMGrYtDdbUtpP
WWGk50lrkh+I5qrHxy/edkm08MBXUQ1kYXSTl0tiLGBIB6nPb0UMWbJrzpLxuVHl8etjM1vfJHIF
T0AL2UJEZQ0sntJKI9CbMdOa+oEIBo76jgw3miEHfmxqc74pDbASQcgMvpjEfbmiabYr5iCL+VYF
Q+WGZR+4SawlR5qVtYdm14/H5jYrAy0Gmpd3j84JSLVVLNToFSAuR+tuyYyucVq2CgyX0O7wuO9B
iO+YIsBjpEPc2hCCr9yv6gLZnoypvxVdMB0tVvqxy5TqpSj9p4tGAg1N/5hKPLzjJLvLTQyb3IQM
L1ZvXQYjAfRuJVNY5nNC5LCa09diEIoemglycQPNmM3SKSslVckG2+AcorqOGGoS/ex1pMeMvFRf
s4obded0iS+yuLuEVQpxNJUFLdM6t9FGzZEmZ1Rvcq/5pzqs69Pc2tHZqdLhozK3/YuV69nH2kz9
v+H12CtYbE4cBR6QcYKdnI6evG736kUZM3ThTDepNuUjhP4jJIPN0wkcVsg/4JUFB4XPrHJ6EJl2
miicgiYf8+PUm/8aTaUeB1PZq8mt10N4RKIoaPChJBcg26Wr+Az2p8nYyB6TOdKngXPulZq+18IT
vv3rR3u3QmURWiHBLLR+cEbC2syJ7NnzZbsU8NavtT78pgJvcNvQ+AMU8/nxuV5fI8Ig0TnFWoJm
3tPVYUOSIZ4sqPe9NDNHN7BC8ziNoeXqWvq9ycMvj63d2UQxdKGSv6HgtaEcrCujNK2kGr2O0f6j
Xkv+oY3aaudqFJ9iuYk4nmjEU6DlMn4fyfilJCKJiBr43eAFSV78bRSKfizGub+MlZ9e/arRfk/j
OD+3xW7Ifs8yAlpUkkSLA+9fOkmr+VVmWPHg6UpcHcdmbo5q1TRHfp3pbGdW8daM8Nn4Ve18e7yz
60uTEA/AN0EKjz5B7xp0U6djOWvD0HtJm8snoPjSAeEG2c39+dn7GU0t2mpIXvF+ka6uI8sxAoai
dnnrdeVsfoXqgMnvSgm/lta4N+H3/rOWn5KSEwVwQcEvEsjVBe20qRxGvdJ5o2bGMnqocxZ6sdSY
/TcexzQ6hvqQxV/toQ6C69Rr4ew2YxbbH5XeCZWDI4MS8giqAuk0pfIYHA0djaKdm3a79xpVZoFQ
49HajvgMuj4M6jh2HnNU4D6QDiw/9bFdnJ0u3YMK3bNFXghMAiemj7vaEKMvorhBEdeLMrM4dJTS
XodsCDlL5fjtsUttDyuODCQdOXne/g2FZhKESs7EOS6VlM0Xx27Vb1MaP6nTRrsI+CryIrCziAGU
NWhB9rOisQOz8frO8Q9RaqaHwNTbnU+0yQXfzYBwIunDCnXZ5clUc9UHYIx8zKxrxU8ZPdN/xwAK
zbaN21NSmtNLiCLImX60fKpaO7wZ4WBfH2/onW/HmNs7UxCtMab7l79D5hvzGNty4yWxnH80/DL+
UKvtSCkrG3cIBO6YEkIqxDSsGKKzVR0pMrO4tIvJ8dJ+Tjw1BkpTGVJ3MdunsS3MSOD6NECErDAb
LNzol9tWnbO26f3M9uS0VNygbuJzEJT+zju1jmaEFZ53bjjRoOaSW1mxdIBBhPFeaHXBGZ1mG0hS
XFwh1fbPTdMn33QCHs/JsuhcTmZyefzpthc7JVUG20QuSJ6+7mvOWd4jfedbXgUe8MPUma8VEfeN
3GY+Ey1U57lXlE8acw7Hx4a37zMfT4z3CpophnNXPqP6bWMYc2x7upX+HlZwpMNhm0BumU5uE8h7
8cf2zHPYoZfnFhPt//XTCcFPnZB9Wp4UJVB4Bt3gNTw4p8eLete6W17rVAfwGsGMR8lgXRWktl8B
5JFUT9VQpwNtGBq9R5wqd0cLFDMXtzOG/zSmVihQH1d28Sm3W62+ZVldRKAkeXlombeq8inJaiu6
gVD3/zdEdA/cyR476drUhf9hTgu4oF2mJIzATcEFBC4DL80e0fXWN0ANE8vAZcFTRU67dE0qkhNZ
kKF4dHyYMpn8VtYQ7BrT4ZNCxWU451JjADCoJEpOtjmVys6M6dZHyNFpXuCfQq1pXfQf/LmF7jpQ
vVRBptpFgrW1vwW5Pf3PHi1rPoTsS7dzwWwcBVtCF4pJMFOgOVf3qURgwFRrG3v1nI6XxAmjcwMI
4vrYUe5ZIbsVmEpS3A1h46T7hUEHKPH0Ugr9m+5XXXmAKmFKd96HO4aYCGa2BudnOWsELgNgrZLM
Q+Kldsn0nJy3pyqow69PL0cQ/wCCwlvElP/SU+qobqUxjFIPXAYjscZUHeIInsPHVjZ3PzU/hpEo
GfNjwJ2Itf5yIZd1ZOjj4EdeMcDIZMal+qFQocfQ1PRJKUNiEGGKwpjAdzGYtGpqNWmCCrkZxx5o
ovkoVaN/QITGerKu+G5F4DrAW1BYXNO4NXkdFnRpIg9jFamJkhbVIRnDYu/222RfLIcXWiB4qXLw
nZY7l9t9mjtZHnn9UNu/tcmsn9K4Mi6jLgcfBkuqLrRGlZ22xT2jtKWBdgmyXxKWpVEq4NUYI/rm
hWi8/mSMY/qZ2n34Glp9/KXSzOEtNiHbfOwjwgcWFzDpl6ge8dEE5GNdRJWNftKVRI+9TJWys19F
Mqhebs/nrTD+xwAgCEAwSNpyac5sU5TVo8Sz4kg76QFcl76i74Fr7/g7fk4YCb6bPu76iQzDMOmm
zEq8Sh2G+IJEmD6ftaQJg0PmZLvwtXvmqO5RW0fQhrdrdbws6EBsTRpKr6oD3xtGnny7UcIzYKN8
55LdvCyUeblk+UpAYEnOV5dsMfVl01Zl5fmONpRHByBG+omBCDM7gF1WkaqNnFIl3Jq7/hJoJQSA
jz/gdq0IiwBco2Ylorx1g7cvVaOzmYPxtN6Yj+z03zJP9yHs570zvj0FWGJD38kn6VysrsYgqHP4
C9vKg1zF/1BKko4Yu2X9RiyuHZPRcK6GNUfPUTeKFAouDd5tRithg1iXyMIeJLMRtQWJ2zxeGHhs
DtUIFrCvknznwN3ZSZDDMBwzwUnHTF+dcj+RfUfxzcKrFMTDqbGoc3wY1KFpTkor+9JOvHpnO+m4
EiozGMW5WzspCAHU6xziDVMLh7Pit9MrAJvpzWLq8c2cU+UNzac9vbNNjE5Gyl0tlAkI1GkALY87
0rl9kvtN7FmkBB9ha9NOVj8WN0bslMDNy7CLv8xZ5QQfy1QymkubZdbONm/vNZJINEeY2RaNzPWv
MDHyrg29Ld3gTIsQL7dsl8djr7N4xwpPHle1I/TuKdYtF1pNKk2XqPZvcxWEb0zXfWeONf7y+Ozd
MyI6T6IWziMrr4wk6twalZH6tzzK0nM+pe1BSyBnfWxl65cakxBARAXigMRm9c0SrpRQ1fPAmxQ4
LWZYK70iY6ozNKQ9bqOtKS5NykYi3SdhXEPfHaZickMbCi9jJGw8mOgWQeRsSEYEH88ADffjlW29
kRQG10dOCqZ28DDLjySlVT+ZtZ16ZZKqxyzVNC9NZqD1wTh+iBCOOytWaB3LJhhOQzA8Sc3NQSBb
5Ylg+psLmUrK0nyWindX6mYPvaxUOha6BmxEp9rRuwhPTHtkeltvwRzFGuYjhWTlOj9OmW+PWquY
vSyd9GtYOvYR6ZHo9HhPt5+QESDaQEBFqQkRxC4X1RIzDOkUzl7gm/RLas1qXKfN6AP5cHztVf/u
WrMoYbGD1Lw2xf12RPFbsiZPkavmYpg9Kj8VXtqg0fT98cK228cbh74ZAsjgYujULxfmRPkAkf7Y
UwbXqoA6eBwzH6SDCH9sZ7sk8ZbqMB7CGCy0VFd2cjB6ZGq9p/m97CKiWFxT+AnObSfvqUrdWxIp
Gpnpe31/zcTjNGg8zeBHPEvqsqvs5N05kCC9fbwgsTHLQFL8fBJAXaiYbN61cpRGjekVxbNkwPQw
h2k5Il0hytxwmw9jfyZYl5+cPuZsCVA0sTLIDpKpdYfQykNl9O1S8RKQGscYsexDUEfWoXOSJ7XN
303R0xUE0gIfup4+rrNslucsUjxtpI879Wl2DpHl3jlX228l7kNC1/c1gcVeuoWhlhNcwJrs9VRK
T3WgwOlVTntyanetAEGED1sEc+viThgpUPUEtuxZid+dp8qYXa2t97iYtsUdsVWCY0fgNOg7rhYz
zTMcMP0oe7NVB+MZ/9ajf8c0U/OXfFRb7WJRkdHfWmnqq0NdG3Dk9BKUPyeunnD4lMpdFV7LvOzs
a5AY4DJDww8lyZWzqjGY28xS+7sy5Ul2kqFd5x/0OVolcRMSmRpN6eypVt3bNjE2rSDFBZ/ymlQn
HtW6JjScKLnH43eVOfsXgc/fO0nbq4EJIqpvALF4NKjeLn0gIEhN26mbPMuX8rOcO6JtlNgHLaie
JHnFqcWwEoELIGiGtNfZH5/FjxDj5GLVC7Dk5cDwGaxTrlbVzdvj++HO5lGHxtdEGwc87+pi1Us1
srImnjyZIPAwTZXqWr0dHB9bubN3oAWoJ6LXyvze+vxE6RTA9TKNXlvU1XWqISyJyiw8FFO7J+Cw
NQVLAPtHd5HIaUOtbeiS0xWxX3lcDerHNJWVP2Jn1F6YtZF2cDj3TFFqJn6BQedOwDRFo2ONWu01
hO1X1FiKQ9sbsFKX9g4gdJsuQPfC9CO2aPcQQix9D+mLUI27uvJUFWiVmwSZZLpS3UuVCwqxyM79
qITFGchx7Dz9IgrFT3IjGolgy9eckEVb2EbHkfeqYlJu4BPbUyMp1jmLaAc99pLtW4XGKHgjUYlg
VG89ExggxqaHpVl7dS5l18ZKnWur5Pkh67L+0HeyuZO+b32fPhPvPdEfVVm6pstdpdJrDF2hZ144
ONkN7Ld+CqT+6+NFbZ0EI3wzeou0SnmFl0aGJMv0Kp8zL5/k8IcTDNZxYlLlRj1hOD1vioREtO6h
n9wAbME/RzK5VebRtOoOYVoZblr7wTEvwvD/YQqMN9OOZLFU/FarSgSP3OAPmdeZxj/aXKtXpsqC
Y1C2+k4CtHUKgjFA3rSy6Z1vyLecSS1S9Igrb6AT+mdm6XnhIeHRTWdZaeKQDgWVwp3r6p5NHJ7c
USAugActvxnAN72M0VTwgjnsvsK01hzjTIvOQVxGf6DG7OzYu+MjIjPA7ekPQEKzKtMGRiHLs5SX
3ujoqeRmamnNrl7JVULmJZf/PnaTO6uDo52yEX/oia9j3H4c6JbTHPDI8mG51tXUrWzluz9Kt3Ee
y/Nja3fWBjpf3F4sbIuDM6NBLzVIzehTIZV1LrtcqU/IBdTBFRhmu6c3eudMAyGkHUe2TKVh3Vi1
u2Z2yjQCW2Kn41c5IIUdyjr/8nhRd7aQhjjkJu/6lZt0ZJh0aFpav6PbWThnxYxCgqDSuLRgmG8J
+qNPv9KAcQRpFVhMdOrX3Rw9j6gOdUHvAS6w3UAzJs8og2bnPbuzd4IiF/gUgxvAF1dubw15oakM
aXpj3IODy5zmFtOsuj7eu+1bxqgBP50LSsRRawxOTKNAjaSk9yRQrN/leeqP+pyYl9a3iiNi7s0H
adKUZ696fEKMNLONXCFwSi1PdC5HsRlB7+gNtaJ9iVQtfKsr68fjlW32DyOMfgtRNuJQvtfSSDDZ
UZuHUu8FE9iEKY6zQ56Ee+S496yQBxPvUkkgSlw1QTJVmxyJ2NyzkyI9tpneu7oz75XQNsdWHCJ4
0ujlwyNJy225Fth0rK6AVYyO/WR9QjcUGQCrij8NeRY8/22oh4AwphwqXv+VqTiUuipL6sGTBqlR
PdnJ2vEYomv07FgD1w/5DuVdvj/FmHVZsNWlgS+fDx7HTP9iSX3laqjsfnvaC95Hd4iWyBUoxSx3
jokGJO5rXM0Yg6mlYN11t9Y0jWgns9/4gdDYpO0KjplWGNTnSztd5/ctT8noRfj2keRxfM3Csn72
+sYKt9w7ipm2q71aDbPMTk9nX/aUKY0O89CEbtE76alsd6kNNy4nTHFICdrB9HOAlguKA62bJiWV
PRP6sMzNbL8nyOUDEfCGFGFOj7/Tpv5oMEtDO4r/E95S91yaG2fUr42IlYFyjM9y00l/9EOnf22z
KDyHBCXAOpXxqGn+PzVUuLfH1u8slviCOrhQ7COZFF/31ybwKOUjuBTZi0JFfzELy0E4LI8OkRZV
O4/H5sJloQbdS0FOAZZrPXkfm0bcWUwHeDKVwcOUd58GWz9JajKcLCt7nbNijyJ565pi2JADLeZ4
gaatUuVIKzJtAg3h1XU3Vq4pKX8xpuc8Cy4W8qEOkDRNcB4y6Lj2zUmLY46B7ElaCdKwtzjZhdyf
lNJqdh6t7eeCmkoM6gDWEi3MVQIW/x9n57krt9F06ysiwBz+cgJnB0VbsuQ/hGXLzcxmDld/nt7v
BxwNZ7CJbcAQDBhWTTe7qyustQqlhJypzsajXlXxz6mfp1MlvfpgyUHf6TffMUWSrBTJ2T2FEbg+
GUE1rlrpt/FjPNdpE6b67Jx0COthLILlrTIsbKHKyGnEKHQMNbtrYwxzxP0HWUxirqX/upVVPlpm
88YxfHR/ee+500CXwIlRV7220hYQGss49x7zdKpOgzSV+HRb72QKt+ccmgCACoXh45Rvp5f7oE6T
WM/dR61J63OeirwP3Sn3TzBK0od4mOYDBYM3l3GZJUCDHi4E4Sb/vjnrlRB9zrPjPVrSmkJOTx1p
tlx21nYTcPKO0AVSBqipsqHXOzjaBnjp2LQercYyT67VJJ+yhN6JsDTv2RdW/dY3WVXaAWkrMCTJ
wlbOJlF9SKKC7slqGFwOd7JGlCQu/nijE+R9VEhlUPO8MRC4rlcVx9WkMWUTK7mI/+wXuwqDsp2e
52Gddjbw2iVxn3B9IJTIsZTa7A1wjnZjjJ6SMZylP5eYAUlnhbMxaXus0Ovr+z9DhNAvcw0VJ2fz
paYqJjtYp/HcBkZ1FvMIFmBs0mcGFu01U++bIguhVaHQ+pvLa4ksoZexjOept06zZXUfaqMfPw/r
HoD63ubxQoLwVjBqWiPX30l0cDzyzmdNPVX8Kcj6sFysPZET9b7//1bF/3aO1AAeJrEgz/JmOQmj
fBi7hJWut8WTmG3nrKVWdwAU5h4KYAef3Fqbn3p92MnmriOBF8PkwzxUHA/ggdtj2DA7KDOZQXIW
hqVFIKoTAsNe6pHuzu0xyxr9AmbQODOANji6hb03xOjOd1QBsOqg8aDddBcaBntm64r9vtKqUJ/y
/NCl1fJYVjLbCTs2gP3/WytdV1qfqmm91VGVmt1aaSGn81KhUBLHZhBpVTtGli26o4tefDgY6/Kk
ZoyrYZXeKTWYoLD4vRc6xlxfhhLplGrNvd9fdwV3jhicUQqMqs+t8sLrI5bkLfSIMWMP+so4rcKv
w3Gs4uPrVl5aKJszhhlKH5R2ELfafmojyd3cr4bpbLeggSpgH+9tuOKM6e7iYz5ZeSiKzo1mp+sP
WseEMRGY2Snz2v7z67/k2qH/7zvgHahoAW1RaIjr9c651neirKazFyduWAS+9tTAlAKjF/fnUWpv
44//z56LoDu5Auq27hajJ9AZzCcK1mc3zUAqCRpxg1FLWnLVnizD7XFW1DKCP0rwPiCMzT3u1tVA
KN9iac60frCKPPhS1kV+yhD3GnaSoPu2aDTCdaEyvm2iIkq5ZMnsT+fMbsi1OhQfQlAYTAHz+vHL
659swzZWe8jC1CxhpE+pxG97JRNNYEMUMIXcbo3lUzG2Yni/QMedzkni9dYfS+67H/U1DtLQmYAa
O5XhNAehBas8WIlALi0085o4ZWcXbi8PYDICAwTofV7rLXLDBhEircWbzrFT5J/8gmF1SRC8Tfvi
f8sHAQa+AEwiTfjNdy3sUmv7ACtrVQ6PlluZodSDfueK3l0LRQD1CgDr3eoR5p4YXQD183ldgn+R
eS4OgT1nO9HAC5L32g/wZiJxoHiJiie1uX4tb4rUjGY5B1M2SBQr46Q52Oie9eFsdYF2QPYOvl3d
Tb482Xqcl1EhLdFGMZpi3ZOxLGZ5HPQktz8SizbLIWfMdPvQuZTgw8UYu73a0p2DjrSPYhm8kPO2
Yea4rmbSSpR9ytn/Y1nRXbeT6Tuwzb3JGnf2n6AFmTbIjYSA236FNYETsP14JnSptVCWXX4o43nP
yq37UxOlKHkjTANXaoucnIxmdru8Xc6TuiftCsRPL58sgYat01s7+HsVnmw+NuEf8EwCWgV13RQW
BMMm5AKF6FxqRXnwBt+sws631pPjLNlTzoCzc96N6ffX3cVLXn1tlryKfATpCFoXsIuvXfyYBXk/
0MU/N30d/xtDLu4i287GLKyDxgi+8/hMXxHMKbynOp0GESJPnBvnoDPS4JS6wv5HA4ZuH4ZiqdTs
isKK32et52dMpLK7/mR0qytCQ00S/ukP5vpMg6n42q9N3j/adSbQi3YqZl00euk/mSUT10PZalYd
pbHpfl2zWOvCeZoS80Mp5drR3l9hCagxRPJiDovL1MZYTu7jMMtFGCdrzsufOvJpcRSXlpTcDidd
2p2beXv8fBBhlCpeGqoEVNeblpnr6EKJtGDtrNUlAY54IBl+G7xauTISAZhCjLsh6XW3vfzEzrPZ
MxfvbJR6/r6GO/RY63KPHXEb0BI0Q7oy6foBKbLVWn+p8fRNaxRe73nnWpPlR7uctfOkieV9wtD2
Y9uOyfcYFs/Rhi+zU7W7Yxl2OWVIsm2VV20qIzUiF7U/uv7ZNsaLO9tpuEjrBwPGHhDsej/Hrgzj
+I0VSUa5w3BRQHI1lYfa/nY2hFH55ly5rXOeitY8rtO8nNPG0Hceu60nxIoiPCr6HPU7CPvXuypw
XYI+p3M2kEMNNZH6P/qhDGhIO8mbsuCXBTHCw7Wxpv5wN3nPIts6G6m/nPWckRoIFI7flsxf/3zd
UWx9IQui2EOJnRAG5ZltvCQGhr5CfHDOWdc67mFY1/b3uJ7yKWy6OfjLd6S+J+d9Zw/V6B9ERKiV
UNTauKapgO25uIVLwIBY4ZC22XnCzZwAuOxBp+6Zgq4GeZTCLmiwTX1kdKvW8BZMjZ41hNlqjodM
h+mVZOseovTeRqqjhySiIuhvY2rmBIPeWXv3nMxzcfBFbv4pZMcgBXeOP05r7R3e/OHogeNB1EhY
qjLq9/xyv9eqcKShsBC5PYmDaBCSd418iZBz7Y4W2eJ/sEfgRVOasJoi5MaeCZehiIGOnZss9Z6x
Up2XcpWR6w3LqTS06vfX13fn05GOI8uihEUUePV6fXbmErIre+St1R91UyBNbVTL99ZnFN3rpm7y
Ui6BUvlQSriggpmGfm3LQJJz7JsiPnvz2H5jolJcV2j+DmX/bfBl4X/ubb91kLyKa/OSGB1iUBL+
7PTgGGJ5qnkyRnTmikQ/mlVmt6pu2tY7P3L7NlEHI0PlDNEYC6gCb/y5TeFINrbmnVNnLY72sPTH
cup+vr4T94zQnoL4QIBEGrV5ANHUo0WG4ObZzpgbAENSCxe336u1qL/l19hELUXVWmi4qILp1soi
ZJGh9xqci2XqHqaiY15iMuin2RnGj0sdiwd79fSTN5jiN280utNbF8mbSG3qZTKSwrdff+08k3Is
hkxE2UQOmgvLOLsy//G6kTtnitOpXl6aH/if7fsr18Kv62AWUcokamIdSEjwTOl2psd2WIO/jLjV
7Wic+sD4HNurHmekw06/HCGBozstal+jHjFlQf88N+bw0xus6W0DytQTw0AFhaEGhwkVZOuzGDUe
Z4MtkqibJzeystKJhraUb5It/D8r7AQUNu4qZcnr/W5iu7bStUiipE+bg94VCaXwpH7zV2Ut0GeI
OCBrUh6+tkIDf/GWuk4iy6+t0J2z6jBRN9zxgrcXBEQx4bwSi0LPbAsuLgG4S6RgkqikIM4fjX+Y
rb7a6cLcWKFWAjPHhWrId7mRbxrnIBZ23WLFCNJTB/73kDH7561r4W8GT8pwZzBiqo11vWO+FScy
y7Qk0go3Rvkt0P5s+qX+6/WLsJkfyud/MUOrjEo7WZe+eThWzXLnoWOQgT6W7r9rMDvrF9NLpBMS
cIiPTRwU7aM2aqv+nEnb/6kveedORCKMnQ6LPp3SYz+DpPwx1gxDPIvAyH+TmQ3NbSy98Z0Q89o/
Wkk1ZeHqrE4SjWCw08MiM9GFulWhZKfrYvjU+QMs6NcXd/NIsTbU0BRnF3r3jfCyqky6MSkTa2sQ
CLTt+imvsvVRq/M9uuQ9U7Tc1UBiZlUDs7v+WnqeMdINOkzkFC7zEUpGGqW0UcIsSPd4CNuUVamt
Ma5APb1K92f71FSZ505TF8Clb8pLr6bVOKPzA3f8eancjwPDIN68iy+1VyW6z3iobUKkoakofbvL
Iidzm3BlNjaihzEDgGjbnl83dedmEXAq4A+xJ1HoZhezAI3RLG+ySOZmEQV6Ox2d3HrbPIaXI6+i
TvoIDIBUwknX36q1bTJis88iDRrtAV346ugZXbxz+O6uhXyHMgacNmpv11asuV9GLaM8lZL9nabJ
mA6Zi47q6zu2zeY4DKo1QSRGxkpZbBMbOUgKNmlqZNHo4YYau7Kf2qI0oPbYWteHptONPxfDKR5s
5O+/v2773gqxS+WJWg0CixvXUZeTyL0W22Q/zTGYzOWooQL9JuTZ/74WGRAJCZkdxtQO/BJJ181U
N7rmMWkF4epjncANXFemTv2HtShlStA2NBm26VxRWGIdSz2L8tLRD97qwVlY9eCtryBRLG0kiCAU
iwmyNj49b4d+NJIij8xVSy5BOZCBd8WX15eitv0qfoPSQzOdf8Dt00DYGJlS21rGtSmivhnQgF2p
xvSWUy4hqKD07MnW+Od1g7e+j6oM0s7Mi6N3Qrfq+gt55RhDCKF45CT9+GEdFusotaz5x82LHVd0
szSCIAomgOhoNYLYUifyl7MwoS406a2ZR8asdfqTPQ1GFlYC0fmLbdIvfp6rEZ7J68u7Z5QGAvER
LRmkqzfLE4MOIy/BKfmNmI+LPk2RzzhI6M1QIcOer/D36wZv9pNVgkZUM5rRMyBlvV6lVRdeHEO4
jYrZlMEpTjyQR3Xi+VFvV9be1Nh7yyP+5TzyduFANssjkBWppy9YQ+gsRMS//yK72P+Bi7bexZr7
xgkZXGiW99IpxvkS2257Bb0Le0UgshaV7dy802LD+KQBQ/9LtiTlhij3RgrfWyC0CLJwmgZK6et6
O3sqyPkKHiiqliVr4K5qo3Xse5FdysmLP83NVDy89QNSGiK3IBLlQoAmvLYo4qLQDHSVorha6Qoj
5vuY+2n6QVuW+vy6qdvFYSqAqIrACqXybWO8E9C4itmqIo8PBQVDl18dL6VtkY8iri7GIuVby7DQ
IhQzkW4XpS9YH9vVUXlK7bIH9DksgtpJ8AW4XLeTldzeAcryoIF89XyyLvXff7npud+ac0ofKZoN
EupQk3H6ceSx+321xfrv63t4846xIDA68I9wmrdDfiAFNcWSlnVEY8c+tDnO+9g2gbanI/AiWn3l
mZUhBdMGp81p3O6crSWjyemTkQiK7LfJTbvuEK9+Ol8IhxGDW6YgD2s/bbrHyk878R5XJ75IL/UX
wC9N82Fwc2v4MboZ9dm4EA7TxnWoTGFdOE78QWYVPK0iaeevoHKc+gCJU6yPUPJW63EB2e2i8T+2
zmloDOPP2h+GpAopAMyBDD17qt9aSVcHhaSPubnEdGo44PU3DKp1XYrOLyNtpms25rHxTmbp+uX1
r3cTAW2sqBvyy0kB6mSaVW6VfL0gQ3LW8Q91OTBhpSzzk5/1BfuayN+rRhbR65aV49h+Thw1qCFY
cqqMcG1ZAqXoRKHQz0y5vcARn0+xOTQHY5buZ3RFlktjiPR3H87wOzEaHOP/YB/CHAEgkyRvhI+k
LSYNbdpKzZIs0doqsz8TLZ8PpdSK97Izk4PD1Lh3vTYGX1Oe/bemwRQo4NXwcEBapzS9eTgGECTu
WuVc0Tj3H1xrXD8MOWHG64vcUFLVcwEAR9HwARcpZPvm+3ZBQQOOcUBMrA5k/6CvRe+Eabp01gON
VrmEbm5q49/JYGki1GtvLR/IShvjUZqdq4e1MfkwTDU3kag25VrGZAtzLg+ygggbdp43oytfNHp6
mAob5nMXVIv7gN5elT0NVt66O8dVHfrrQ6NeWd51vBt5/baHyg4xUgGUDZXgsQ6XovAOhTb8jizN
enp9526fBlXsVv4Mh2Mi+XV9PNt8am1E3esIrWLHCIN00Z7ryq6iRsYytAajeNuUnpdPRRkBJCd3
gRroNjxDYMBfZ2QSoqUWxWnN0t+DVgsOgZns4S1uXTYhLi8stWfo0Ja3SRRnKFMDyVsdCUj5p3Gy
9bMuxz2s8q1roYhEbAQAzOf0bdtJ5ir9dUgsGfVB/J2XfjzYo3HCj+oHhK3Mg1lrH5fG3oke7nw3
ddSRgoBERyV5893yTkg5oQkbrfaSRnaG3FjbjPXBXktxGldLfn39nNzZyyt7GzfGlOQE8PAko9zr
9IfVGpllTV57eN3KnXOPojUxEXQEgujtaRx8AqBsWpQMRBOkx64tvIXRjrp1RK/B2/HMd7aQDi5O
CdlFpU6qfswvb0KdVHVvlbWM6toCtTZP/86W+JpW1c+1j3+8vrA724fzp3mFK4Tut42fUQXV4rwi
yqqk3h4E80CPpR3sxQ63ViDKURtRMDif073J8xlcY/vMnxiiIvA6pZPba2HsjvVb4ULsl5pYAmAU
2BTRyibbHrMy9z2JndHsjLBxV+PiisI6vr5nt4eBisgLsFeJtt0oEHZJ7DK8ae2j1FxMcYhnns3T
6JiZHblr6e+RAW6PA41fVb3i7NGu2iJK+qHNhs6eh8hL4CiFfut31YWYoUjfM/w2rz/KzmjfxrhV
zlA192mBsU5kFrd9DE33CrczdIacG2519NtUOxSrZVD7HvbeyNvtVNgupf1JJ5oC5CbDoX8m9cbQ
9Cjux+mQxGl6lKXfPfQQsnZkt27OIcEcFW8yOBs9oBu2ec5hr2aq4pFom/nYi6Y5K8zkzqP/Alm6
eiX560lnQEi8CEhuNV1aIx5ypiQwu32q2j8MFwcfGZVIu0OST8I+DZXdflti2+zTQ5y10/JcG3W3
XKwc/KrY+TW3a6YxQnxD0kPj4mY8pV02k2YNwo6CAdH/uPf0aPIZ1/D6nXghf12vGdAZh5MzauP2
t9ob3pLUrg58KxpLJ19PXe+J9n1mr2l1pEel+WHqJkUfDlM2a0/gQQObcF4a+XNH0W0l45uNwfii
p23l6tG6eM0IN6RftD/6QYcu71O0tX+rXEAKJ8RlpuApkTUEmaIBXy+buptJBmrRr8fcMxvzzyBd
va8taNEiDduhkN4hWY1yeaKAjgByyRSTr6WfQRAe3UnKUFZu552klI1xaXSQjE+Dnhn5aRylO7wv
AwmyvqnHTCBmbOfjcW0SU/5Tl13/1So6uwtH4SRt1GSdMYZ+o8EYl9IAE3AIaAQ+MlKr746C8l0F
M8mW/sX3lrj4tIqkdwnz48U9xUYb918GlHm8I5lUOr3rQB4EZwg1TIhYHa9vT1VVZMFx9iZtpZQz
L9NltE00duIiMb9Ywbrq3Bol198wHfJfWQPp/lbqSMH+FVtxoT8XfpsVpzYeqvif17//7SlT3Dai
eQINcGFb9PUsjbnLaANGXdDJo9sb4sCQGnl53Yp6J7aHDOkiTjIUW1pLm6C9HZo4wVO40TIl8idC
5NVz1roS2R9ZPK+JZZzyqslOrxu98U8gf4ijlFC4TSC/1SzJgmTRZG3Tw0SR8DK5tRGVEFQP41Lt
qR7e3UXCa0InGG031eLEtkcYAlwidHjG5wpoG/qHuv4fFqTacsBWwOcgKXIdXyyySJo0j90oGIUS
2HCLUwlS/1x1y/j59b27tyBFHYINqGQ/t+XvOe87Q1a+G3lMIHzfoCX5GDuBfKtb9wlfqKfSwqK4
am2RtY3eFoNWT1o0FoUJtUKLj0D9jLduG8g9KNZwbBS686YulvgrLI7J8KLer70/aGnGx7RxgvNs
N3uDqm+OHKY4BkgZEZnRn1AhwS8RoD52PJRB7fNOTfEPMy6XDIU8I2XGAhIOOw/ErTE4ZSyNRj0l
P7DJ18Z8uZbM89aCqIIuEo2u5v+NNmt9SHpmRe7YujkPICMo46lqOwU/ct5rW60rNLdL3SDi9EsQ
yR2VpLoJ9lDQ980AXeI1gk2+1ZuS0s8An1pBVJYTfFs3q5Esj/03HwgWg/sF06lIhluecqoF+GMj
DqLJ7nUQAUqnKxv74Sjzpt2b5X1nSfhV6qQcb+AO25sEMynVKWyzpKSRISjjATnqfO8Zv2sFoAMN
A9RfbxrBiZWjCFSLOBprO86Poq7E39Rm172pCLdnjk+j0ikqP5y4bXhZzG6Dcm7mRnGW2mFmwlGp
7L6/zHpu72Ck75giWgd+Rf2Fc7fVP2U2wIT4oR1EXZtNJ+Ls5WCkscuEjqF98+l22TTm5wABgqC+
NQVNFyko0QWR7Pog1Ec7OAhjF5x3U7gjnIP1DIhd6ceAmbu+Q43nDyg8VHHkd76Iv2Vd7esfpG0J
HegrPaUwXUdZHoHt5/8kmuqirZ6p7TVebrcVeDHsZByiQnZu5emcpdYsI5sDxrvjbmU62AcmXweH
Idtl6t8eStJhinWK3khat1WfqJwqyzWy88goO70/JVOul8yGrq295/fOmpAmwxC5NwzRbaYVt45o
Pb2OI2cou0PhU20qZUk/0F3m4+sP4x1T+HbyBJqp1Ji3OOYOx24Ptq5FDG1DN6wxv086gM4STNbb
LanSI+m9am7Cbrk+LnmRt0z6asSlGxgzYgTSOyEy7J2nTHtz0ohbgi/Mjcaez0iOa1NjPDbVYJji
ktvd99wH5zt3i3ZS/9dOieTOkVA1LRJGzMEe2bxZiVYB+04XcRF22x1aZx0OdjCJ0+sf6Sbz5pcR
vIAjJOgEHLl5hrM5JR2bDHGRdX3WAOKFQeL+U/cjSUv1NvUTMm6aRUDq1fbBReVgXG+eY1U9VI4h
uSTx4IfgbqnCD3OwU/Z+OcNXITSxM76JfgZNRdK1zTfSzKRztLrVIluz7HIKx2BO8w+Ljijzx9Vk
BHA4ZO3oUpBfsyasmX30OWuDoQrzDvFcBaCpiqhOXKYf6z2zyf4aisozgM8mfrwTPN7cER4IIhLC
boWGQ9vmekeMSaAcJUR5QVDsD1llZFBV+b1iXNhOde/mNLHx+FTqDzBHqe1svnNcj/C/clld5iBP
jl7duaegt+qdi3hzmpQVGPW0kzi5tDyvl9MuxlrVDtwPazLb+YC0Q92H64j4fohg0Fg8rvzIPRXR
2z0kBOKlBRDP24Qg3LXRwZUF7YnUJ2NCJ+jgBhM1S+TA5/Wc2r3YE1W5oaHSMMOr6UreHGEzysDX
9oLZCJLKXT34QOX6Li1n8djGRvmvviAweoJolw7o9o4BI5/rKvEuQZDW08HStKQ7Ww3knp2M8eax
5HEiZcPzEQYi3LEJOMs4ZbQCQJNoSeO/+mWNzEp7dIT4Lub8OW3dP6zGey6tvS7zbQkIu/gMgniY
OKq1fb0PfmdVQS1EwD5IwwgNUVmhn8b+Yeh041IOSfBkBF36VNTm/MkYNPNbbJfO76/7r5t0Wf0I
2ltg0QBaAce8/hFJPdo2s6YCIgWZ6mfqIn57YlCR5VzKAt3k0E/q7mOelHChXrd8e6MoNVEIQpdd
9W+2ihUM2GlgIS1BlBuNLENHegs939UZ/4sdnCUJM2IV6LJsV+jWyEf2Adz21vsh8nX4pFtduRNC
3lsNMQElQ+I6+qIbn0l/NDU6zlZUS897phHPYPYiXY5v3zOKDFwdolS83sYKgWrhm4LcaCVms05T
lRvTsTbmaa/zeusTyPRgS1OdJJFg3uP1ps2OoLkwE+STNacHMHLyKfCG5pgVzZ4W+b2dU5NtUF6j
YENUdW3KDnJtSIs8pjvTpt9cOJeRk9fm+e07B9lHzSFECJSy67WVqmtj5sUlcWSN+XJKrUy/DFrm
7rwSt/6bbfvFymbbJHifjoQojiYvrT5Uq1M/ysQ2z32qme/os3un11d17/Yq3WfiDkVt305hZ+BT
MFMNIsI23OHBXf2/8macD6BV4NIvj1kNTuZ1i3e+llJ8UdyFlzLKxmnBAUCHwijjSCRLF/l6mx2T
OVg/vW7lzvGDbYIhl+4CdbzNmSiaGDmYTMaRFnciwv8Fl6lM9BOnY2/4+V1TNIQo1igl7a3w1tRP
hA3WEEde7nxZqpnKspe1xDxVsfPO3N06B1yzQi5C8tkcQVvL6WygDR4xqLUNB1OzTro9OG8/6Eg8
qPAQIg3+dfOaF63rLiKrtCgohsY9xK6In21LMYTe/ImUqiVBIp5VTWm9vlA88VMVVIm4AMEoP2hZ
OT1lmgwOy9BVf75u6s6tokkC+YtgHkDBliZiFXJlQ/vkMlSm/tTHi/9QaVr32S/c/k/Ha9u9WqG6
plcBMMOWiYFf1qcK6JtD3vJOIkmaJxfmIs8ynBrLT45mm9iQ5V2t/ZtoNvbP9eQk1Rcr7702RAih
a/8ZvKGtTnS29SYLZdyVH+CCWNPHAdEPlMBgDjhh1dZTdag8rxfh6svRBu00xH/FzN7qTzy2M/U1
pPPksctMkYV6vrr+D7fxYsWCNvTkfTyZOBhDdkMfib7Q/g6QJvB52NqqPhtdnwSnLO90GP0Ccg28
19HWw3yatPxg9TO/YLKmbjiISWTfKsTDmUwc6GkR+VoBjPv1L3fnyIM1BkMD0VIRkdR//6VI2QLN
tdEaAgk8JfVnJFCzMzSd//AqqtAckBBZIkHz5igOo1eD1FvQZa8T50R1pTw0K6WO/7CWX6xsfDv0
KdcidU0usZH9ZQ/DfJTUMY6vG7njjShkIGcEPIIKg62uwi8bhtxkm1Dc56jn46RI6ZJ2ammcknp9
q3oIxUgFw6V1izOnTrQxxUijxS6LgoFyzCC5ZA45xigzI1KNu52tu10VPXAiPfUH1bNtQlmBcilS
10wvWSLSk4f8yymeg/lsreCa37qBtG1BHqq2xYvGxfUGFpC/Xb9AtxWxWOswN55zCoTnfOptO93x
gLeHG1M0cRWOBfz+DVs/LjqrcUDZJnQPQ17oJjSGYA9Rf2/vFMcW3j5FE7rf1wtq+mysrBTOaVyl
dAyzYDiYS/oHQkl7vPlbS6qWgVSsktSi1b55dGGm5kgJ6vWl8SYjO4AGQcEzqYxpPOploO9l1Ftz
fB/1vkO3oatPALi5TzS588otgjgq/QXlEd8szPySikIwJlMfknWnHLQNlZQ5+H+kuLRNYIJtfLoj
zUb3WqppKEKAbipT+WSMVnHs6nSIWh+6aacX+k4cs325XoxymV/2FbDa5o5p1OpQSkVXq1uM5DfN
G7vT4rT2g4TA8I4od08/Ri3i14cLey9EElUkslnqxhPGiCusEME1moMpGlKy+1mZxteiaz9OfoGi
hSHPZTY92GW+k2Td+ZjkPqpIqYB/N3IfcQNUQdSruCSmVQRMbRDl5wXAdneaVlfuueI726pwT0Tz
jN4hGN3EOM1gx63RW+JiCGbqTX5FRJ92DIcS+XyexmCZdxzY9qqrfQX4xLkBF3KrGu56SaK1FQZF
489h4LcM+izKvXG69628SFFSSiSTuL7qvt9UJSLo4mIvjAdkkll7ZLbjW9kerOUF1spyYAxQhLm2
YljkdU6VpBeXmc/w9+yqfWIMmXhOXKd0Q6aaOG/fPVS3iEehISvsx+Zz6QtjUhu7w2Lflx+YZTqg
hWnsiajdOYKq5UH1H0Y3JfrN7hVpMPsLGvUXrcjrk54I5/2imWZkDvle0feOL6FBSSqJr6S7sSUo
ai2Q2zzXec8a2XxOEsAaEgd5spI2LsKFocjR4DTODmPg9nLz5VBaoC2qAuHt5XaWNTBrfc0ui6/X
Y5T2ozk+2cIx0vOEcnj3OLlD8Xcfp8wRy4128I5zD7P2ja8eg7TBX6maDUgeqqGb4zOlmmv0SZlf
eietf5sSf/ltGHr5+W3POFbUvtJ09skAqd5fH9IGJTgnNez0ojfd8AS3dj2giWC+T+PK24kYbm8d
pugxIgqolDq2MWoH87+vTS+9zNX8T13rzbGmPBS9vp57RnDIVJ8UA4Nn73o9utNnWsuI0QtyPtVH
zdOQD3Or9a/Xrdz6RRqKuGHliRUdeHMFKLA0NlVUeD/SST/qhfC+ao4abygSg/Elplh3juQ9gxRP
aXAzs4Ti2iZksFs3n61pyQkZnOzZLITx2CSZ/cjkjf5ceUvz8PoC72wj7hEZP6XeAMV1cyzEAh5R
aH1xcWTVns1pSB7M1Jh2tvGuFZofigxH423bZsn02bBKxqtdpD/KQ5qVWRLqU5t/21nMTSWcU07H
EjgUvl5XvZ3rUzGYs2U3FsWUfK6q9v3qFGN8DrRUjr9Lxjz/1CibaU99U2cPc9yawaVh3etDtkJZ
JtvuhXXSeggnz1Nne82ncljMog0JWdGVSF23dU9JLpIgUmbkacnSqSDwHoO/R875eDArOTUh5CC/
icyube2DPq5Mc6hz0VTf9Lg37aNAkMr9LXYm3j1oHo137FeAzQ/CMsf22VgTJK7jYU2Sz6h7ufkP
UcUyC8VgG1oZjqVmdk+mtXoJWl8xkBh0N/wlyjpf63+D0WNYR6fRJdI4cdPrf8amWJZTa05Ld0rK
1CtAo6Ecdcjh/XwaAyOFYWxqA+Kr4NpIzLO4tr2EhtM8mDCBpTCWMCnaKb1Utdf4PzMhrfE4J0Zr
PCOFsTqHTrpjdZxKK+neLYO76FFe1KX+KfGZ6nKsglmfnpJKD4oox8d6x7GqkbMJNKe0fs/doA5C
l/NtH+gEiSScesY6DWGXMfTivZLb0p8d6BuIsQQm0/lQMap+IOhfDh/yUfpmOM167Rz6qpU/Z49G
z6Oxakv5qfV9NGxoIjK9RpOMljkG2QzzsnRhvBznfF69U+9nKT7XjrvqXaOV3nDWNFczL+RRU/nb
IugbPcRt7BYP7Zo703FS4ji/zagjmM8AEQtGnXV5bnxH5M+b4O8D7lreYwUVOh0KQ/u3Rs/R/Qvx
8pjQYxRVdUJCKK1CRkDXxWlBIT5JwmDGWQvQ88YwvfcdWnwniZILY0aLQDCOqeWxTUCeOG720egX
S0eQ0u0Rs+mWBbJ2AT64P06d0XnvsgWAPEQtIc0j5ZZ8+lg4tQh+QhwWwaemkYb8FFjjWIS6N1q5
G66l1pWX3NVs7+8ucfvmNPtW3/7Tak5tLWFcJnNmHKRlaPVvvdcHfABf9tP8WPeD1T0WWb8Yzy10
njoqtCAVp1gOWZw85ESu5ld4xqb5zzRbmffe7YRuMeTNMIcvs0l9+txqGeo8STEb07cFgGT/UNC7
Trlr+jBnJyX3Ih/Q8J+Tw4pUUGaGvUi4TOGYZDXNNLOt/x9nZ7YbN85t4ScSoHm4larKJQ+J4zhO
JzdCRpGaR2p4+vOp/5uuKsMFnwYCdLoB06IocnPtNcx/gdEmc9dSJ/Wfay3xrQO9gkp80jZk/FD2
ED33AnZBFqXBZHHNmxYjO9TzoF66xujq/RCMwo1YM6oLSexlV0rWhrei+rrPD3k7WtV3mOYkZTf2
7GmxqRXDp9WtMMAP7WL1kyk0/V4FH9e6r/ynasT871FvJxONcVBNulzDbvVdwE+kNRTtUlXOB13R
/j3WrpjMl9IppmVnkoEQhJhTbj9pwA5lZ8hMDLczQSPy0NiDo4eDt/T+jbKkF+wBCJPqc0O5aYZ9
b8nvTT0OFnF4Yz9YB8xGxU+QA+JAV6PPk+NqrGOzV006T/9oziCyva8XtgO7rRvtISqFmsq9MZq9
h3/ClDcHAbcq+2ibrWaJkHZj2u4wMXaz0Cr8Yfo5Ee01x2aJhWBke1UHDlApszN2Usra2E8JMlJM
jfKye1FjYBQ//EWXc6RWEWDICFvB+2OUHSlc4Vz6k7yp5GBEyupjx5zgJfnt4u8tp28frYwqI6oG
t013teuqYJflIu0jvGf79lNGdPsdOOCU703chhRZqG4m75OlW2W4al6eQQwLxuGTv6LzDqeyUhrK
tiT9vgG5QoZuN3VrxMGY9H8zLUueR6OT8+1ajUkxQlXyVVXsPFkKOwLcVH4XpnTMB7yNlpkaPxyV
HMo8ZC/L9AdDFvYSG3ZBjo67mFL/0iXNzAJIykKtO7fKNdyYA0TuqgoNO9fdR2bWXOM6QAf/GWcM
Z/o5t6M77CrlQ60Oh160Y4jvXuXedEHpWlE1DlOF3sxdLa9A4YMZ7s6qZZ/dZ2syN/gPNN22fZuV
i2gNem7+KItOitBrq+InHnAqzdG+d0O3k96AG/TqNPxuvSobbCT7uXWNuzbRxBivduEyi03fVXrG
sk0GP/Twj/Rv9dWsjdsgL+vnAHKXuhXG0lehDFZxW7azrh0zZtU5NPPYuuGUMcwuryzjnz6w8zGa
iWqiGW2LUe5W0hzch5xDV/sgU1bEHLY6us8H3+4c87ZtB5XeVF7mez+zPMnWD8Roq54TqzW7/jhn
i99guq4odj8lbpB0H9FcmU9BnQMeVas9fPWVbfxKsGUmjpqTKYkIcZru+3Qs/6GGEI+NGu0y7Bp6
cEdN6u4/yArVS1tV8xyB0q/2PalFnnNL91DJUM6z+pu1q/MnmWZKQjsb2/xYkdrOttSIXgcgCBzM
gz7knj0vL52hUClBrkv9g1+uKV+RJVbXY5rcZHwqnMWSd/5gSCLIW87jkjScZnYfYByq/HeBK4Ft
YRlrdeWLgX6ihMzfLV5NXF/lmirki1vLmwZyZ/kkdOEPYT4kq30z4iNnro/t9peXos5yHFi0orFH
wbqlWD8EVTeqSMc851flJg6BeAoafZj12aA9aK01PBo9KP2t5sk23cohJw+zNjVHKouq0nfWOjo/
tXmQmFplMnN+2UQG5hExLqJ50hKnKULHhS/5MCZC9ubOIVDmrzFlxjPfk5a8VKor5X4xTJn9zbmA
zVEF3fu9/VYqwYBu+EYIBMpGCnpaCVJB6ByIS3U0ORV3jaO5EZ0kSHOF5e6ulJ38qFOM6HSosxra
sKSxAABWx5LJe5hFUX3X/eka8n95ReYGjjEz1D/ucOCkpw9E6m7WzIsqjxKxTVw6Iw0RY3WeFr9q
X6Q76Ltszu1P7300eq+bYJ9L1iaGOrv/NKPeKS+rqmNnzJnY9eaYbCWffk2rdgk1YNRCz3XDEyHB
nkMNrZK6Wda2OM6lXXxXRdr1uEHPvr5bVl37f1yFEdRicI0fHhS9s/dlIru21iURRx8bEo3Pykqf
a2rqJWqgX11jX1882kZLha7sAtPgGHDOHK3WhrLXaOrj7LEVpppf/OSrtLDJLNfPb7+ti8sjqwPs
Dl0hviobO/p0ieQNltPgTsNxTDglbU3PIxlML1j0YxVsvVujgW8hGmGktC74CUm5ZyiU28hungKT
4Uhfj8S89pulCvbzDnzYt5/sYhKBLlgWwGtghfhHnt3r9KXPSFNwoBjki7fnduI+B1Mhb+ulGP68
eyjKQ1h6FrA9rqZnSz5AceSNK0MNASsiH30ZjkUub+qsuWZb/cpTbZghFHMcamjLnz2VNtdqFO1g
HA07IR/B4DiXm+hJOfKaTZZ/vkdZdBfIzYGatDl+nqufDWP20oqGwHFcbKOL4RGbPyq995rQTNPs
xRJm8kmkPOi+WGtZ7t+e04v7/zY6TQI4AdBRMHY4XZilkQ7SEoyecvs9cAX3OJLca7Sz10aBrgxk
yRhk6Gxz8J9WH3eQxuHKaB71gmYAhp3jTscV5MqWeP6RgYeClODDDWsUvOScRMyW2GwaV/+oKsOP
a6td48Ie/4zI8g/2WF2buvM1gihla7OwGBkM+7azhxpwUPPmqkyO0GDqQ736y063uu5GBOKaS9z5
/DEUFNV/W8sWaOi5w7icR/hCC9ArtYETFTBS47HrxBW483L+NgsDtvnNMZgqanvg/7ylABPkQJtd
/zgL99sgjPu+dOuQq+OnyV3TK4NdPBLx59vOy0bFrshfTgeTFX7LiblaR5gFzbQblo4atJZF9uPt
BX7xlmzavohmmT4u9RfVhuBZgsQ1srhbOkwKs6wuo43z8CyUcK7s8pdjAUWyN/FJQfODOHT6TI4/
lm7Z2EWMCN+67Tm4PmBeod1NEKevTN/2Xf63sgEq3qjA7LdgLYCRZ9B0bi5TXgVaEbfE2Bl7lUvT
/SnbBERjNRPvsWuQBXw0VZJn90rUxZM+NEod3zu3NDkgs6EqQnAGX+X0edeNX5YaeHRYfSNwshfj
izHAjgkzR1wLG7lcL8Ru4fvEy6S3yE37dCyuaBDNRVrFzUpm6dy7zs6bpXt4+4kuXH2YVwo4OMAE
Q2wks7NhEn4F1yzNMq4nLqokKrMz75ZSV1kE0OI/DwHxWDGQBYlt9dTNy72P1nX9mBRLZoM8pKt+
XBff/WJMYsDhISeuYzcg7pK7xEwygtG73m9fEi2bdKRYaR7ku0B4RNhWXuO1e6edl/rYzPow4440
ttMzfo2Oug9WcpH2dldfy5v4H/J6upRoCWxd/X9lJZhcnc6sORRcRAI/jQuzovQ5cPeb9CzWnVJu
UNTS+uqrYzfj+ty362z/MzdmZciQ/yKtD7AdcmfnOghqP8gCeswDaloxR04y866I3FmNx1JkRX4c
gYnAsQIS9vZ1RgJ4OMH8rH6pAmJPhABA7z8idxZzXAsat3vDy1oZKbMVyQ6ASWjPg9n4JK02S53v
l8TS1L7mopG5YVDo09+Rzom9qwuz5Jqdt75zVBMRyFGdWsaE/cbYZw/rXFTyvm5aDMRqJ6A28vPV
ElGzwIhDLJs36QcvxSBz74zJ1IWy0K3lzimQ/uAzLunUf/R6zy8/ir603Ec+tJZcxbRLysiYlhQ9
gM/N/06UVas9LU4g7Vv2VK++s7MsLcPVspYf3N4bfS+UV80fDJIc/BgeAOSr0OjQcB8dDCi6v/k6
A2MAidokRFRe0kVJnuflQaCVz3Yr1zJjn1ZbjJEofO8v3yhPPWFzPMZ6VrbjYS2XIogIVkp+iqLA
FNMSBAKFi685RTgtLmFicjQn/6ZPTOMHR0JVsthl1R311RmbHd87mfNtXwz601Qv7rM2qaV4HIrE
0fYyyesfqAr1v3Iw06cl0zsMCbHqBZnWtqxLJ5+nHleaQX6RYKnBznPd9inz1vmxq7URIacza/fD
MjjToSJFVeABRHkXmmppm8grK5TlhZN6IipNVQT3eeE5v/QShHtPg6IwvoLS2Mt92gTJT8xFs2Rn
1LYcoiAPxCowEfJWP8qV0z9XboOhAeEXXRfpXRm0O8OYJnBdJJlS3ZAHE+Crrgu9eRZ6sFR3mMxO
5JunS6luphaF651IbOv71Nlr8dNNhV8egeUa7ejYi1U8qYCDn1gZ3dTCvvWCx85dlbVGytCE8QVx
tPlcloudHQqMpKo0rCkbku9+0/rZH9DY8ksmRTbe6HU+OR+XlFbqTrcbWBvVmvFKlhU3+6eqy/o0
KjWHACslZ2PlZqTXeKFojUb71SwG/6ESVT5+qDNN/16uMKuOpqj9TEV4YXrjYzB3XvNrCqrsxSYZ
K/2o5qr9PPmLYXyucGXoaPTnCzBVNq9u7Hdtg8Bf96bixQnyxdktfWAQVAmG+3emJa3CxRyJWUxx
39PDQNf0+b62+7K9zz0ln7E/0iXED1Z+aGVL4j7PUxkMf6WZwKuel0IXYaeS6mWyZTN8SAdluAdX
H3X9xm9z17mtW/jY91BvK/tTVifdg2U3DtakLnr9hzoRvdwZPepMwKQW7M6iA7E+NuiC82eaA3yN
Bci0EbK8hEelxJXswUn95iPJATRGHJw1ukhYiRGEBh7Z5b7QcpwOCPTDNg0ou46nlKjivZmA5O49
HVVrJO2qtMLB0rN2B/4Owi886f/SNWfN7wD1hHNYKD5FNJSB+QmXssLZraIcCoxCzIFsAt8fAKOm
tO8ia9p4lEA2/sfZLuh+uN7iKoIXlwZtxGjVKpJmT2/JHrVehc5QgjE1qdtZOx9SPKFFnp9n8WS2
pb9JkLCRbF13OHp+IotICo3cmzGXDl5HnpmJqKNl8tucSCkJOwwVaJmD1mWRk6XrZ0ltJ/aW1ekf
U4NG4N4yZPsBaT+zq/Khi0kwa3+5PVzbvW1J+xH/hDrHdX8ti2iZ9fVXuwoa9Q7+SrFpYZS4F0Pg
Az1RGITaQqbM3suaZo91//o1HdPCvLMWM7FuPPDuP7nWlRjtqFo57MVW4u40MXtfZ3j+bbRwLBlh
UefDA9eg8tvYmKRSCTNTQLhm+8mglfabPIH151Ap8Y850BuIukC0VtR7g8vMGXlR7iaT4wGQxgNc
lbrzK+9k+i3L/SmIhgGpPplOpppCbUWnvKN17Yu7ifP8D5un1YSwuiYjrO3ZoPuGrnPcSaU3X51x
9QPihNYVvUwlvvqelpQ7OeNJs89GP4P9qoinx4KspD0t7PaT3ZbBj8nqajOanaa86+k2rqhgRHsr
A3M0dnNBMALpI+bah0aQTHIfZJ35E2svUi4ACZhPEWipEeZZECyh0wGaQtiFaHIz0R1IuDB61rQ3
O+kHESXKCsPFdFWzK5BQ3CUkmvwqp1UBU8lMhcwq6q6FfOffhdRLO85dY8yjwa1h69ZcMT46OQKD
vVUgxYyk9PzfntmYXzx70bUwZQnThDPBusa17Ds4bUqxAbdSg28bJI6zk8mk+nAgYZxcZzbv78no
eRaQs57/CYbJ/JZMxDLti34YvyrV0YBVjRd8KdLF++xVY0E4s1qL+2QdIQP67Th2EXYDlFCir+kK
abCYvpEDZ/KvEwbuu7Unem3Xpsb8gKB6KHYj5elRqwNmBoUn56/vdfyOuM1UcjemDgcGEFZvcJ7V
sx+yQvRPre02v/uUsxt2UGaWUVJx+OxbX1s+8eamr0NfOVpoZF3z2SSBqQ07Dww37LrUesjS2Zv3
Qdtn1U6HtDWGNdxx4qjQYn6tSV5UYTahQd62Vlq6NF1aNgaVNcUeJqn40E0DprSr6MSTbmeDuOHe
4MQmh7uFSNtrnbCfElcc3HKsPhdN5+HLvhR0DpRJvi/+cwMbzZyBlz11ZVnuIcwkxa7wK+dz69FR
DCk+rSKap8V5kr02YZWN+bh/WDW79nAULqx/tJUvhEcfGxn5vV6/FIs7YL2Is+vveqn9LkKUr2h+
JCuiHGOkg3vX9Uv5Q+Om4/CxGAHfbeJLfb94vcUMa/Pywyp1IwmFW9fJHo50rt/QxsQuZJ5Nenq5
FF0ekrfHsdw2djliXeOueWS0VXNLl2HJw24qBG49CgQ3wqSxf8I8f6G5DV39AUvzMQfYdlo/JKdJ
z3f92voyakbP6W/WkTnb56uddVFgE3IZzdqw/MU+3vnS4bn4T0n7+LGyA9XTK1PdEHaBu9ZhVauF
01bl7R9g3fGPDn4WsGf31kvTQi641fVKN2+EUs291a/Q19EPcmqunU0byU1cSQ+4qcrPFF7NlzKv
+m9OYiJ7s4xCfSIRt60OoFne56KdjK8+4QNeqCZgwhBhDWVuVi7aZw+6wZMiQBwL8C7HwsOYdUG2
oLBmbQ9+at2v0vb6XemsWPLXaq0G+lkrk9R1Lc2LxHGTeeuHtrc59fH4URpVkBKoUuRPmT74OLLP
pWkc17qYyp2atLnl8+Dsiyzlmr/NhS1w13Tr9M0NuuQZe+OgZk+npgqH1SQr2MaNUIVGb7TmDTeU
SROROztLecwsf5A3o1bxNcLNluOxUU4+/Rpx+1keKMBtbZdZQhnPyTJjhszTdsmxbfNxPTBLRXkz
l6nLCyVbEnr/aHfJN+gdYvlI4ZDVX21H67R95c92F41Bl833DXy5/hPaZ7fdubriltaadmHXIYGn
bN7hWGeDv691U5aR6HqRfp2brKWZznnyy02CNXlBaz/RsqkSrdoPuj6h91F5NyCS5Bh5gNZnt7vU
7Dz/JdlM6Q5WYw7VvvSHNr8dU5c774Stxnpwk9z0720afMMPZ/B7ba/7uRkcSBns3V8I6kamwNAW
yEpVMxbkVndDnGTIJb45FZF8H4I01dZ4XZbJjAkVXb52rJ/ui+2tRpOGOVKn5qFEPOt+gBViPwND
mdqeScpcEaZzUo2R1hFLF2MSHvR3bt9y08HRvRrjbjKq/G7SjMLHL3Oq/PvOIRk08lTmuAeZ0+Ll
uK4pN1F/pFmkZ2MzHykivAmAsmmqncHVavrpmo5mvWDZtUCe4GLr33sUoF/aGp3K1uWsOCxrg9tH
ZtcVlzaNpOl/yDEu0udR23KTIo3rSx2Vdd3XLw4qaiOiwdJyxqWk9Cq8cIdx2jez0uofSzkiSSVx
qQnubG6r1geSL7XipllMMdOVsyvtA+ZVpDqyFG2TJS98PQ32s6znIq7YLtUHYy4p/Sytnfw7EsOn
YN35JSTwLxN5d8uuJYuvCM3EqZ07+DSyO2Rl4KxH5EQOnqxgVNXv0pTEcRMOP65h6qjEiJC62OWh
grSe7fyJK+znwm76BV+axXM/5Hnjjbt1HshuhMmwLn+adobpF87Vgi3e3Fe22MOA9P3bSs1Zu69T
vXvqeq22buhGNtxk/Lwv9NtGQEX8APRs8IuuVRccNGvJxBQS8xE0t25VB/UVfOkVKIsdEyo+gItB
y/UcC7QQ9eGDU8ZyrMZ9lSZJxIf7BSC0j9+GXF4byUNYAGCGJAz07BR+sKSvj+CRZTwZtXggt/3b
6kkAj275+v6BsCpCOAPajQ3oGYFP2n5t6GzRMe3TKUoSncB48IxIIKu6AiOddwQBAXUYsw7sR0YE
TTp9pnnOqZKroo6DKnAekJsEUV70L1jezjE7irWH5PH37ae7xMfgozON9BFs+hUXrEsKqpqLahlj
euLtRisd2TmU9e6XxV2JviNFL/0CenSnD5brGlYgmVfFRBJIgl+mobgVIGXLzsKa4MoavJzFDchH
3beBP1hOnK3B1EFrklbcxjYs099pbo0TRGeM/TFd+5RrX+cYBQZAwfLeuJ4tQQlbU/7A/WVNnoHT
dseD5fNYxx77WRaWHcB0OLS+Oe/ffmsXi3/rdPKN4Wm1fWkXknTDdlcdhky8JMsS2gk0Dj8JqkgD
uL0y1AW6D26KYmyLIID+ewG4OwsEVg9PwniZa/PvPJduVI61S+qa0bIjNuq93ZjNJIQtG9AdPRwr
83SpKFwGDX1c83gVrfls8qW9wDlofvramH0mpFpe+eYuPwBYAvpmkUxTIUAXejpek7SdlcCXjade
syK38fzPTVVV724nMApVLJoFWnVU76ejuFVSr1BpiljCGaXSXMjQDa2hEVAYMZm/Zit0+VC03jf3
ZTRKHvYFZ5M4t3MAfa6QsZWshMWKYOy++3iqvtcXg5Y01klw3TfnADbHMyTfbkB5obNk+CXi7p6K
nvPMpOVYdvk1KdnFOtwaMgS/4iG4bVfne2OTJMNgELYWa2Xd7nI7GJ8No+13ypXWSxL410j8F5/Y
Nh5QE89GHxqB0ukbG9zFHtZ0zGK3o6Ao1mmqMNut9PuhrLRvb3/OF6+LbwvpJ0od3D4oa89WR2p1
WF9o4xqPtpz2elBpO88u7Sv74mujGOjdOcpwXzDODZEFd0Bp6BSICkfEX02SL//gVDN6Vzr7F9sv
JrQoMCASYMaD5e7ZeenMlTSn2tHjZEIrkw1BG48FGtewrPI1zAD103CS6frnvXO42VdwzNDZgp7h
nO29Qc49jjCFLl6GoDts6bdR0xTyyu50OYfbMckMwkqHPnM+h7xDayzgw7E7Yd/ezwBfvZZfI0e8
MgrlExPIzg436PwEqyT3ztyv+ti2tXG3jIMXQSjod2/P2OWL2o4OhoFzCWx9vtOWRZsD7bV9rHez
F2UdlqZTfpem+Z0PuTYqOvvayXzxDW+yo62lamyphiyT02/KlTbo/0wpqGXj8lR27XATpHN3qL3E
ioe8nq6UHZfz6NHxQwyxLXv237N6CpHbYKy6oeKsD9LII9s6hEo4vnse2SQ4qyAqcE5S9Z4+FZNn
4bngDTHuFelfT1p0MnFuSdtoVAQ/H2mVBJ+MqravOSRvP/ikA7fVN9t2QWGF5Ojcal/1yViruUCs
uNbLX91SzX4Q1XqnL0Z5XGiI4rObZ86LwTXg5u21czmz29B4ULLikTn92w/9T89/qMssW3s5xXpA
2VhU4xKbGajn26Nc7MHbAwb/pr5yltEtO51ZkYvOHEo1xbIzaCniz3ZvtXTBgn69dmK+NhTeNOib
4EARHnm2NA2fFAl67lNsNpYd6vPc7RdfelGX+NeaxcErr41qgAXJAcMC3b6S/8wdxh01dX4G4doo
sm9oCdOG9pSrzRE+U6TdJO2afDS80fmhxKyKSE+H+op/2eWHSOsfRhQEIqYXmsjprzB0ZBVO2CnH
k0ATcDAVhto/Ch08ziudYfk40Zlpr+hfX1sy/v+2GlTaqLxOx7QGaQ4jSH/s2+Ae+ojYkYAN792f
PEQU/N2RE2O6flFoLUAayVgwigY7fl/XHT3JYvj89rq8sH+j6IbVyE1mOwlsJH6nz+LR36vwrVCx
8ATC7Err2cUSZ5nWD6BQ9hiW1mA8Ys+yGGysepGEi+vidVd4qdYfDADu7iYpOuQJom6mIRzmTuR7
uNJGds2og9/kfI8gzJ4ShsAhPP7O1vWqydaG1q9iFvL0JAy3/1PUSl6Z9VeWNF8pmwFsRYqm84sP
UXy5K0jpw9DJqdyPLOnUjXJ9LuUOx2xXHlt7XX5NJr4QB+JIej2qHT+5Bgm8ssJgg4E+4BwKUdg5
qzyMrJ29gVYKd9nKP+Su3t5hW9rt3375l8fmlvCMmRBXdWrEc0VaSpon8SZyjqk3yp4Xq0sjmrvC
DELR4ubxIBJNyx7oRufLuys4nNAsnpESmDvXuUA/T2A+LUk+x17QDXegi5+CrOze/51S3VBo2xus
wq3odG1XlplOU8bzFf2Csb8wyn2rsfO+PYuX+y0ushzObIHbzeuCMDPTBU/rBaXeQDG4Q3jjZaGH
57+z94ief69TLgZd8J6hAW308Y28e/pQNlnWc04MRWxUqsKxreCeLBfTvk0QB17zObs4lxkMwScX
WZYIBiJnM5hXCbG3qeXFWes3fyV4cnUzDr2vHXXFZr9DkqR5T0Nt5C8WpnlWJHDJL6KSJIWGRpST
fxNoUrnkLKkoP3IceM3jovLmi2ba3RC1ZS6eyHIK5nCh090ioRpUM9yZQ55XkQTD+abWSfo7sNby
N32+ooyLoCi+WsKh5TSRoKDtMMWC+e9Yy1THHVYrDl1rPZfPAOQ2iRg0eapD585B+s+K8OePvQ6F
+YskwLKIx2pJ1Sez8jnvW4TeI4mfmrSfVlIz27uRWwZUEZPydT+uST9EtgFWGqrZU9fyZC4+RSba
ph7fQrw3tPGsvivHcRKZtJxYG/Qv+HDabKfqRssbZF8Fsa5e013Z6C6WLSOykwI38no3Ff3pOnKk
469qaN2YzuFiHHovx0g8RTUjI2tN1bvLLFjmlIiYSMNMtfgsT4eT9tQVC8SNuHB8DBwa2vRDmfx6
+1O8KAYYhCqSoJftvsupeToIB8MgFJnZsUa+ZDRWRi/pp5nDvZ2L9lEvc/fKt3+xTzOgvU0jdzW+
xXPvKPwbgsYXihtiQIyEndBQx5PbvPKqXh0FhTdS7w1Qss9e1STyADFaoMe+ytXjDOfryzKl11Qp
r42C1wB21VCbHGDH08mjgydqC9VoLCyzPWZ6tYY06K+BH5fLDkk8Bw55z1uxfe4/agbpxHoTTozW
1txrtJGiwqhoeNrWtePt8oHQvvwLoAJkQlM+W3IeLVc+ftOJu3lrfMxIoTKMe6+cZJcPBBpMe4CL
IFfPC3RlM/tMzWH1YzuZZfGsBzmxa46RNflvjHXsp7dX+OUzsfk7fLMOBwCnzdlSUPB7p7lr/Xgz
S/8KWVG+FPlyzXLl1VG4UVuW5fHn3HmyGtu+aZLJj0fDH19aJcY7Q5Pzy9vP8u83f1LRAQrAJmVL
xtGXaMWzTY+IW91GmRzEtDqQWqFDHuRhwYGgjZBqWdatZy3+n2E28u+J1qrsRqT68LOS+CscYDOs
BrTLIjEOb/9ar7xQhACbIeZmMcyf0+9gKovUb5OSDMDcEO7jDGGkP5ZOma9fFpghf94e7ZWphnmK
txTbIhDJhS6mT1XTTjOjudKJ+F6cg4vPze7tUV57JlQwRNnRZMLsYPv//7mojWKs9Tzpg3giiRfK
V6bHM4pviHzjEL491OVJRuAGmBTyA5K8uYaeDrXVC7TbeamOnZU3PgVYuOKXcis7vQq11NH/WPLq
R/jKLNqATOBL8LE3gcDpoHVT1DpasyQeodJFjV6UkT5O18xLL48XIrC20DfICBg4nPOEBRyrwbCS
JBbIOz/UUua/sGfHIFvhh9iC/1w5zl6ZSsrJzf/boJWGzO30qZppTmwHK4V4SMcg1HSk+XrqZs86
mOMuMDrzrp5Udy328LW5xHeR8GtSLNAGnr1A3emVSKYsiauCk9r3J/0mMNdrop9XR0FFjIOUB8v8
3HN2wTPBtpc+ia21+IWnzLQXrf/uKzSZzOSicNjQy6IJuf0S/1n2pd55ObW5FqvZN3erbWqHonDz
K1XyKx8XFRS+8EACSMD8swkTLepADjUtnm1TRp3plIfSXbEtWauf7/62TkY6O9F0BwOFNGGkoMHM
zEPtf5fqDp/wWPslZJqevNIi0fr928O++oCseHxGwSMAPE+n0axImxUG01gomfwELDD6aBq7do3c
qe1+vHswJGektGxtdzQVZ2UIVTDRdsDxsU0J8miRgxYa1VLuxl53rmBHr6xBeptUFmBl7Pbnyr1V
WivMCC+J5dwlWGa06M1n970+/pyjAN+gLBymKAXPEQUZEIPVz7YWY14PJ1DPYNi643x897QFPAmO
7pRXG5x5+o4GLa/ddJHpbWL1xZaUG+zLurPuaxoWj28PdbkN0vljj+UCgZKZdX861DhKBUlwXeJx
Ft/tOfkTZNbTqteEmxT5zdtjXS49xiLTYfOD1TdV0elYZku6V6qmJUbBZ0HAwDMeb3gfS5hg2r09
1OVqYKjNAZtrNXZA543NRbrSzx0TJLFwp6iD67ST6/Bed8x/u1Y66BJOVwC057SStKmprJbJjkvN
GHa1J34Na+DC75rrKwfx5fOA6gCJevwDWnbhWzbVkPIN7iZYdayPBO/lt3nQz1cwlssXxDlPB46r
CQgSJl6nLyj3EinIQzPjZBD2oenJjw1WvwoLY72WJPvKA5G7hpyXF0Tj1Nv+/392c8gclVd2sxVj
J7bZevgQJOfce3c9jwZwU/IydVQT3tkdsnCVItPSdWMiV+nJjv4PUbgPa2arK7vq5eNQ+3INQguN
Kgj+w+njYHezWrWXeXEvjL+Dk8qjnc/2lWL2soRgkO0xUBlSyp/3qZJ0wmmj6b0Y55FKhVajIfDI
3fUr12QNEis2EdgrwGF7rw3gZr1O9Cr0EaRV3IrOapdp0Iy866DfzF3fHoU3Puljk1x5ussphGdE
hQ7IB6aAHvB0ChO/wLmrGShVGu4M3Twnodbq45U96JVRuLBuJr1wdz2gtdNR2JlECbyUxPbiVDvl
1FWU9lDE395+gCn4OafXoU3UzRYOiRQk0Tz7lHQED61oZBIXw+wFOy1TnnHslSF+4q4wvKTtbP+u
7FrXDpYYNu03rv2tvyWZBQv0Kgf2beTlyiweTAlw9NQVjaaet2a9dkiyZLQeTDq+1T73iir5xGXV
d/eTnhjDIcUoR0NZoVvjA1yBxjn49MAECrESUM0wawjkaZX30x2anGm5wf5jRFsVlP/H2XnsyG20
bfuICmAOW7LDdE+SZiTN2BtCsmzmUIxFHv1/Uf/m7YBpzAfDXsiwq1nxCXfw8+3SxK610frWBn+b
1kN3RKuz0B/s2e6dIsjqpsu30KOGeT8g3bHcOaNeRFscKi3ruyXE9COd2tKGjoS81tcGMS3rrjJF
Mm3cNgL5qs1mWajNoEZnuSsWvbAPpqLoEtpd2dLamhPZvcyYSZuwUmT3X1uqrn2s64yeodH28fdJ
oJK9GbVoiZ/7ycThoIRY124WbuIFSDboyI0rW/sb576J7xxTGJT9kXIKc2JKa1u5IKWflWtUXzuD
L36MJ8PMdw4S0fJucK1l2vppoZBbMQrLP4wWIlDZBt38Yg7qSiCao2cz+itu2Q/fx3Sc/86aHg0d
sQyFHY6ZbhcvyqTJg6GoOcELUo4Td0EBzgxXK6RdFaaeJg8RLxegETddMGeE7jJKCDfoWJVfIWIl
/mMCna+kG6EL9UTpMnF/z1Joxc+uUSq513uUQPcWzlXau+EucFt67OrEcTYcVwYaEhuU/6bIzpLd
NKWTuqPjK4+S+uib3dVddqykjeAaZCpRglmxlLdZ+kkfdlmFd8lmQuBL7XVrAItfSlonx8zGafbo
1sA0NzbaMTKsB9WLOytFtWGTgCCq9llBsHcUhq54AS2W5YHUe/53mO3BeHKVDulHgGr52Wp261Ef
sJ32bmnaqt+6VRcj4WNkzYh2irl8TaPI8UKAvkn6ZI0UHB7spdOHIzH5kO2dDAWhTQISBq2gCaNU
G/qVQs5gbqwK4bdZqAZtMJl396pUeRTOpdWjG1EbSxm2QyTiYOjMTG2Uk9lQOmzRj8EiOyRrGgcf
21U7aCiOXSRGFaRNbrZ3Zgt6apMjq9xteVOKmb3SaDIkaO/Bxwu8Y8cX11csbwz+ToVz6nnq3m+d
2dwN2hJbqKYNU7+dkjEe93Vsw58IKr8zxi8+DSHMiaZIE1uEvxv3PcLstHvwx9x7T/pMe0WGzffD
NGqS6iEe0VcItAK90qA3YUGF+dKyn1ZNuTL0nFFEwRJDRAjHOtFlKMjaIorAjsrClGrIHDoFNACC
FStVARxyH6NGijLP1SyyV0NvxKuB5Ev2JcZMTP/eTkupvujsF8SlMWGfj47MlRtUuezKv+DadsNm
BKomNtZUANuVTuwNA+xJu5jbUGH3XAdpaeBvnZiT92670VTvU2VJE9IJHe9ffYK9J7hpKFktdcPJ
ein6pPh7sBu92Y+tORcgpbXxB7DjLH+ZXTBwzy6cgOmuo+jRfkMAifVPO7/+IcUY6xt4QT6wcX3C
j1jicvCc9Tjn7nwk1X529lxEjzrukck24xyrX/OoTxizVRz3+xHNWHirEP+6h6GfByDcYFTrEFx/
Me5Xl1Jn23e2PgWcEqYQLk7i/8U1HOV7GGdDG/SrYeTd7EZWfxclrt/t/AJv+VC6GJX/R2ej8cJ+
GmID7cIFwUgx+ToSdRQClwe3x9D3ayodKF71PLXGV0dM8bIf4lGbdmZudG9L5PbTcwyZRm5TrSma
zchSYrkuZ73dlmOzqKc0jyOoha3AnRoFp77T8BMZhLUZJlGh2me3tfXAUxtBVylpS+4Se8rVESsF
q7kvVNdPhxIBLvHsD01uBW0yucZDPkzQWDrTV93BWyJjfiDots1/IsNWPwpljuaLLaXvfs8bT1Rv
ETVN7VUvkiE/FIOWdkGyKHvZl0bVPWULVOydk0GE/Y7RW2fLsJezLTZONM4Tb76K4CKzTdD8Qz3S
g2SE0kyz0SAFlTASvFasklZDvKsalIl3pYzyKVSd6I0njE2WZedNTVOHfRPPbKwFjuLeawYHv8ti
7px3bqy+/rWgTivcsNaKCnZRE1Xjjq5Y/80VszWHQ+NF7rETtAu4HuIlOXDA9a/O4tTadlBtb9z5
LSbMP+EKFe0uyahB7ugqFLoZTLmIky/pjMYugPbGLmg0WWLZKZtMG7k5kn5EyOLlr8SGDt0FxhyJ
fGO33JtwBapaPvv0b7sjcHbzGV5JU/3SVBtHG9hGJLYpccS/tK9Im/rcW+o7AGESv7E+BU0Mta6y
f1tpTPMN/Y263RTczbRMYa7bHfO8mMW/vD5yfPSFJ/xgbksMJUSZ6WmIIGcv7rssg8bnz/RXtnaN
9F2AJGkfBfT/bIoimFISYtpicUO/no1vjV22aL91NWSuZfHcp1jrnOwwu0uWbZfCEoizl1rXbDXe
Tm3v+DNxTVZrmGrHrNJ0gKZo2iH/kVd8EcjczjtPUdLcODLxMa5bkoaTpPRhb2WT+NGmGGN8cedc
14I5Xcz3Po779GsmPMmxXBBm4TZDWqz7KQW6X0nAHqnG12UUrv/qI+4AW4juobn1ipZmBTLy6K0h
eenU+wVW5xtmUBb0KX5kxHOfuCaejbHASHyexerxVRXqOzp4AHC4f5cHxL8s7TA3WSo2PSyx7nc6
pTXm2O1Y/YQDFaE+Cwzrl4Lg9GuCn7Jsl2wFCU3uYHAfx7B/oPsZbb5LkQv/jb9oqrYGJJrsxU78
tHoo41IaBIdjY9RBMcHE2KzJH94S1VynPzKV5e2PCvlMaLHGiCyDQpcG+vNkTl/oNeIHXs1qEa+z
Y8CqCBLese82IHT5okj45aakR5tBjWvnp9xN+mI75HNXP07jGA+PrtBGdQdtUXuA0YB7W+L2WcE0
i/al0waLDnEG7Wdfd13khh7IAi2EmwsZhOiSXwRJvPoaI7ZYf9WwUXb2nqXsf5AwZ7cNXVIlz1FS
KxzbBDJkD5TCxuWe6Hhp75rISNVT4WVtFaKbPbv7SBv04ZeLet2Xcll1KrFLcqZ9vejp+MUc+/I/
r/M6/dBavf5DjL41/ONHkTS2FfYu86vHH8lgarN4fptLAbUf//J0LwlODzoqDnaIKok9Ebtl3JXN
0Axq15cLIhWdUVMkCWTftHj/NB4qmUcTUU/AFRJaSwhaOuKxNaM63XaaML/FHvXFncKpHejAIi1M
bhBl9NygFBYMzsHyMq5sX9R9aHpxn/xlJpNnvnqJ3Tc/up7NcEBODjcjmz8Xm7hbNR0CMC5j+eC0
RdkgLJiV1CbZrPbX2Bpc/almw8lvXtwYw1ZGlbD2Fbc9MAxntndkhSaSAjm0l/uqhJSKh42Vjve5
1ebeA1Shsb5b+UTNv4Ujo2Lb9Z5w2M8FTMnRLdExLpDV7PeQ74Be4vygiqAbDKPagR92jWdDSBFt
qzSJUAtEXlEbHhok3rQ8UFpcIlah4lT8V3hR3u/KXi00hwQUyV0GAcJCajddOD2xtqob0mJCAUty
pdWhylT0NDTSeo1lB+PNblPVPeJ7WzmHWOD6G8aaKN9Q3GPDFa1fa7soghIZjHA96v3URIN6LpLY
LdHGpKKHjstodcVX21Xw4oLeUaviewVd4cEv83b5OttOz3YTyhjfSq1CVTKD15iEUZwtfgDRLteC
unYx5kp4Cp3VNzT+2UxTVIXEbcCHo8VPNpPJNRTMek/YxePm3LLMWeuzp4mlT0Gf9JXcknz5vPce
VWVml5HvU4E0433qI6Oqesd8nE2kN9A++FrLBLEKUc4dUrPWZ21uaJWA3aemQjFlZTidFTrivh/r
xmyjA5CRMqg9kT7BLsEyD7f0p4+T6D+1x7NPRb+FhgkdZhSjzsX6hJdNrhR+dGhRss0C5an+VwwN
47WGkOsGvdHkP+s8Waag5I158fNY88MlF+k/H/+QK1NOTUynhuTYa8Pt7JvRtNRqgIHigNRsHSg3
lzsWvd+hbdPuoEsPBz8p8X5Iu2QD4/Pl49HX//vZLIBOpgSDWhwOdedkBmSPJQ9rER85YYvc9e3i
wrQkpHlb0BVFyKeElnWrfnE+JukMmOiVxQNC4QKTr4lJWdy70QHuOBmfG8nd4vXWkzUj5tBr+nyj
KrPWdk6+kfGorANKwrFQA3vBv//faiDpP6edXVWldCZ0u7H+6Qsu1EypboNtXfRIgD7+lTn9LSGm
i5LnOrKn09lfJQapgJ+OnGHB1VEwoU6T1XmYJ2J+hryOkDPSbn99vJAX5bt1KHoUtFFpBNKQOx2q
o2c8VRMdQBCZ8zs8/HI3to7clQil7JOe9A2AGPofH496bWpZQRqplN1pJpxt3pZQqfcUbaZYz98K
n/5Slqh7fRj+MWuSWcixQe4ggfHxqFemFdoNFXH8nBCjPC+zdYNWCDIrcZBur2/7qCEOLFwVRLgA
/F+GoodEXXTVUjxvF08ZrN3GnsTBbSJviwpNH8yQqqknxLfUQy+Kei5oUsrJvgZig+v3rHjoCNcq
hBjQ55Yj6tUj2u/molU3DsO1USgmUxmH1kYd6GyfiForK44JK0ZJZFNBAgvBIt3qKFzZjasRJOg0
fJFXf5zT3YiiUaYMDwfftBLZ9x5thhfFTJrH1sI7VkyTR0kGBV/j7uOdcWU/rjQVmiYeOB4utdNx
9aVZAPHF2VHD/A0eqSyO2aBQUbEtBDCrPtvGSp9e8qSXN87f5Z6ktrziejCyocR83iEEt+C0M3WQ
I6LWKmzzRH0fyL1DCka3QF6XaBjOOB0hpPqAd65X2+lXRmJGyE7l1dGUPraoWJjm6mesujh9yrW2
p+ra97p9TMC523c6teJvMwlPt5Ne1KPS4ZioRLARtf7Hx7N/ZQ4Ml4PJruJkAog5/V2OuXaqEJU+
thpmH3S1xjjoaEWS5xI27j4e7HKLcdGBdqBjteIeLo5LN5ka/fT8uEwmwi/d2PrBgJbJvYKQiOiK
qSXlU5OV0Xxjj12eIINKJwRROrSg9s73dkK63LbYJh6rRopVs4O8gKjl0xcPo/iULA0awnBQ18//
n0fLzDMkVLysOCKNIL7nVRptzXkZcFyIbl08l4dmxfFx6C1mcwX3nw7VYR4MIZmipF032jGrMmvf
oDTDDbFI9H5S5PgKWNmUMD59FzEwJUIMyeg6sZPPBi6MDmZ5WRyNTAxbVKqmoCnm6LN9R5dRUHUD
TkrYgb/46SjuaCPVgcDQEYkI57dZImrpmYt8j7yh/yzI889QEERXwhcRrHE6lEbewsFlqMhvDYIa
Og2el//+eOOvs3IaznCxIgTqwRfGheYccuehINW23sJy5YX3BRVhY9kAXKAsnOdAchuvtm9RXq9t
eZIBwDHgVrhY13//P5ux63Snm6eiOJZqKf+ahmK5dzMkcT7/YeA41h4kLXz/PFqioaXLukqLYzNq
7g4rElKfeeYfHZG3Neba58djT4DGpIoFuOj8IM+t13hlmpTHNMXFcFmKHx29zqDPx4OvZ/99/HFX
DhmAM429zqO4ek2fTqE9OEOPaB5bw9uUrqr3tVW8GglpTmMa0Xb0mpmqmrxxi1xZOEDbKAPQfoIO
YJ69FLMf91WOZtIxF6X33oxchuxKdSsMvLz415wNbhBsGJAe5xG21LssX1XOjmYOB3aklr9LKjO/
79zlJqF3fUTOtj8xMjGFt2JYvHMSxbJQ1tHmqDlKRHKWoES0tg80G9l4KvwuLiUTbYZvWlt0X8Bg
tj8n2YzqoEUxjg3c3Fm3gQIyv1Y5omFBOsW+eTcPvlnct3lnGneevQi8ZYg6xQYDinLYummfT5th
oa1w5B1tVpFwjtguJ4F2vUBDR3nZ8xqtVt7j0Pe/Es/vM8RmWZAwBysyb6krIFqZm7KOj3XVx25I
e7DEojDVk3mLFAV5NkrGSABSTY/yOwHyRA9tmL0eGM+FgAKpqLa+hwhc38iDr+wQn9tBI+FGhRc1
19N9GXmdxR7JqqNNn+Yd5T/1FbuaW26lf7Lps1Wjv0/ffUUcoVGxHo//uUF0dp5XDH11RIXKbO7R
bPD8N+xK6M7mC6X2QDMQHT3SEKRN1ydy6h+M1IzLDXz3Od3Uzmj+iyZlO+29qG0k9dlZJdslbspf
AiatfZAZkP6/+lFL+nCgABsfPj6/V7Y4dH/YO+srAsDt7PyWaJBG1N6qoxC5eC/YgyOYNk3fzo6w
Py11AYmPtAp0Cn/jjnj2ZGFm5cw62eoRA8bhrldZvE1ds9nRERM3vuty/bmO0AomdyNtBEV3ujBu
h5aPSSGOG2JxzC0avoOJHFE5JbuPJ/Dy2aKyRHWHwUhQL2AebuZnupdyFS3ExX3YFAW2CKlpBnmE
VRO1TxoYH494uWRc78TjBDZ/nsqzcLRGIrDNZ6c41pyzEIWmmmNHIw27cD38eKjL232FZgM/A/gB
du98FhGHLdvImsujLst2Y8yPVVOFmO1QHFzLyViRlqsMaHTjer82p/7Ki9MAORGTrjPwP6eqwK0l
xgmkPMZpngXJ6G1Sp7BCXVpvI/f8jffyylYxgN8jRe6SQIIvPx2tWhHFVeqVR0KFZFN2ZnJvJcWn
aR8UHx1nHYIoG4LO2UFbEOPS0R9rjojn4D9lUG0F3oJyKst5Y9WufNAqk71C0OHlkX2fftAwxkgg
i6E5jqVSX1LXj++iHIuVj/fGlUUC/8j/HTgaHtfnwCoP2W/oZWVz7Jpdr49MWpVNgaVo65jixoa4
8kW88pq74pxWmN1Z1qASQrUamb1jTDVoJ8Fb7JK5mF8//qLL1GulTpFyMW0EUOdsjMnkXY0yh3mb
yXAJ7XNaWXoB982ucTpT2tSEOX5Fy42ZvHKgIf7zDgIfhNFyjoPrXDlU6MY2x7ZotZ0CFhzYpfA3
mAp8GnTOUwXtCDTLml2CcD/dGmamxYPXRfUxyaZl09iy32RyvBXMXPkgzi0BL8kkRdjz6uuSALdY
WqM5Lj0YpDKW3msJgH5vDpnz6SyIh1cH3UdiDh/o3Gt9RIAX75FGHhG17rZENH5YyswKZx1rxY+3
x5VNiMo9RQBEclAOOa+ZrRjqIRtreTSRNLRAuPvC386mHG5Vma4NxOO4ymvhyoEGyukiKZWOGYLl
8ogDZIbUxQRNTIhbmfi1UXxQzLxbMOCB4p6OUhSzNfo92nEowWrPiVgMD11HIG03pu3ynoAfCMkS
fOJ6J53ze+quRLhVGcPRj7LYvTPVjNJzqvXxtJ2Fj7JeOrvyVlhz+XEEfbwguD4gZUTadfpx2HfS
XZ3r4dh1fnEciRVo9NR1mt8IMy53+urMiqEPGTjQ9vOj23p925VKG44IYssdRfohgFPWhZDHb1WH
r30S8bHj+vwFLmL9Kf/zKHaGM1AJdwZADkm2G01DobUibnFfrn6Qs773kEV4qM4mDjaaC/wxHo+F
PpWPwgVpgOKsbeJEIOB2f3yiLi9ccjh7tV7CPQIlnrPbaDTtrGsBEx1Hp6vyzRRPvrszO0HyYLvF
kB4pvxv+fi7K+MvnRyYzgHlPN5BHct20/zOZi+VgQyMXcZdLs3LCCv3Zam/VPjiWeQbr9ND2+MBt
DEeN1e7joS9jqrWMwoajuYDSy7mKg271ieeleXtAeKIN3MpcvuuJjZDuosV3Cw36L61jtiF4v+jG
dF/uIF5OZAk5GBY0uHMWS2vKTqoy7w6DkNY+azpeNiO9hXu+PO/MKTfX+qStOfrZvaKU3vQgO7tD
rqWvY1biW1s2715S/+vYXXT38WReblcYJSsIdfWpp3Z0NpieWsCZNAdVoDZFenuJ511OXoGKh34L
5/+HbHaa661jrbh46okwts72TJwaVWRZCRI9Mu7cjUzAhGxQhR60jWpSK1+hnmAGVkjPssGIUXug
ATEOr6v/H/afQAj1PrASZUZ4Z6q+R0AbaN0uFRMN0jE2V+/MSY7gsjI3/vnxPP258M5/PPgBCsqk
KNSyz871FBvZpMumOXRFtiRgTdvS/GKZCChsi6LymjSg3F4k4aTqwj1GMD+zsOjMsdukUuXAqrOR
wHtp5m7c4UMdx9u8p2pSBCoude++0VrTar6WKE8bb1YC0mEvWi/7ZbM6S5An3J44nZCBb7Ii0fUA
pFNmPwGEwMZxoppdfDUwmhg3MdxeJMXAu2UYf8RF8/7xPFzbLwT5Ngup0WM7d1HqxkoDXGLlMNWA
uWhz8Ua0YAdu03w+BnLX+hv23UT9FKnOHnE0c1NzAuB8GNfiTT9Z4x6D4QlLzHjZfvxRl+faRb0A
uTTEOPm285q67Hyfty2qDjUP8SPooHJTGG7x6duDkG5t6SNsR750TrwmWeka18N3eVBasUFrNLoz
mlK/UTu/skBQWOnaU74kfTkXZSsF4Co7GeRB2knx3urGkm3QcM/3tlHXxY3A+8rE0ZFcuyxrQwJ1
sdNXYFz0ypz1RCJl6r2vEMrDyCt/Y3Uu70MYT+sbQ0pBb/e8Tg+KvLZBnbQHbJSmO4RtlwWZ7q5P
D1qcW78jRwzyBq3vchIRpuRxISomMr4g3MGQRAi64YlJiiz5plprQqBS+ANG3kSW040lu/KB66uC
ZgdSgWSEZzvdnKQkdlyV4ECVjEFuO7IFN4iC+i6ercQCez7Tyv54z1/7RI8WOSAPgqILkrUhZl/2
WNMcmqppvkDcGF+K2pMPGf4dN2KFy10CqY43Bt4LFW6ujdNdUlhlg7fH0h8sjLL1oC1zD4pc2875
7uNvuhwIF0WI1QArUKO6gAkJHZO3Eu9WOA+9HigzB30am5/mcMPfJrijeEQUQt3j7CXwypgCs231
B+xifsa23OulepqaHr7NoH2+UL/GxQThVDwIXc8vDYldrmYnoodL1hfvA9jqLdjg6UbifrkZGIUm
NQ15ZBypMZ6uEPpOQFI1ORymSlX36KG5gRc7aoUk3srVr6wRhVK+iTic03zepXI1jH+oE0yHqclF
CDwDk+8VjP/pnUAXnAsd4AT1iHPwlBIVvQ+L+j56Z9im4BX6LPRluRE8XXzL2s5bLyekTtYlOpu2
DCqTOyaA12s8AZ56bfWy72rvxmV0cT1ATOXQABOiTbESTE8XxypSPzWGaTrkpkv9ZNC1LR5jOJiI
It1PmNEHH8/d1fHQXSCloANmnsfXmoaol4lazAH7Mf+FCvu0rSfV/B6NJN8LPYI18/GAFwE9H4h1
2kpYWwNE9+z+a0WBQ4FvTgdbztY2jZM7taTvatL3pKDPemQ8LKV1K7y4Pigny2ArroOfzip681Jr
Foe107R3311CGoxt0DWYwiRJWgVu3z1P5XQjjNTXbzkJI9dvpWhA9gB6iEjgdFhM07LOaGt1aGPA
+6OubZYRbGdXGvl91AvxginK+E1VVQqys2ytF0da1m8V2d8/nvOLzJHfQdb4/yv8q9Tz6e8oslmC
zXbUIa4sB4HdQZZfBe3lOOwjvVopTpX4Ci2X7OPjga/tLsQ9/hDzKRK6Z2dGVwPlIcNXh2EYZ5y4
nF8S8G2Lu2TQ1/HfHw92ca/xlT6xIzUn7k8St9OvpObuTEOKtGNCGf55wFkCXL9w3qPI/v3pkchF
AVDBWOXeOdePnaIez8MF5U+Fb8MRLx2obINeHNRoONuPh7q8dRgJhRTeHoSSqT+dftSCXGzR5JDn
fYDtb+7g5j/zVto3btArU0cXlZIcV/SqIHw2dYluYOxRZdoBu9TsS9UU7n1ZiuiLMXbljfjgciiD
zBOsLRRZ+mjn1U4Sz8KsOk0dvMydtlnUThtlwDBK0vrTjGmKt38EbMgneMDPszjK07qr4A8d6lGO
r24RjW+EeumNgO7ycPGYskbUZtAlpOB+ukLNpKWpzOP5oC9yDg3pZd/jdJV9G02x04cUFDcQqBuP
0bVZBOvJRQqWlULuWVgCn8+blVXOhzQG/OjDRPoxMuuBqOPl+2d3IB1BhBfXjj54p/PiT5zPbafD
gTuktMDvih7MLALhavPxKFc/yCNYWLXUkcA4m0V9+CPWo88H5J+/zcj/bUG1QXrFKeTGSJcnCsQj
KqnA04izuZlP1ys1CtdNZnM+5KpdcN7yo8DsYYV9/D2XNx9LAzoPd1Ri/AvQ74KDrHL8ajnQ8n6t
++bQ0/kMqln+16Bl+H8ZjKO7on75rHNee1votRdBTDv4gzcjduEu7jcLCDB8J7iiR59gz7jRSbj6
fTyla6zyx33+dBZXNqVTjdNyUB4Uv7BxWhVKDaqL9I0OKFc13/jGyw1i6TSzgIyzaOyTs2VDBN+b
Z9AeBy+q2oOOTvhu8H1Mx1p/vgHgujoUGDGAVahZUuw//bapw3/VW2b7sNL492Qu/2EkqLbcUO2N
j7rci3wUai/uynlYmxinI3X1HEWeRMbRcEW6S6vBQruJCuvHe/HK96zwgbVOQKsObaPTUdK5GvXB
qj0SXFyPxrIVP60S3hFGl/bbx0NdbgsmjewPvJFH1+xc2ygvhs4uK9TtGssGizaUEMcL04y3Oq5R
OFP64vvHA16ZQUQjVn9jBNFoOZ9FGK25+Ng0WM5hEZn7GC9gGPrFmm7s9mujeFwa3O7un/U6nUG7
hVqIiZR7MHuv4pb1q+pvLc+LG7f6lWEolq6bbp07+qqnw6StlxONWt5hLtJ4K4YCw2N60Z/fdOtF
u4quUTECHXE6Slb5PQ6WeXTQU8zr81L624EQ7samu/It3K+rtw4FdMY5W5i60pPVE88j9ZuT33a5
eM9aHuc3jur1UdjcBvcez8bZAZJZ0uq9nXtYIM/9o1vU/iZGB/vG8l85QGsIAX6ExJky29lrG6us
d+FkegcNATXk8KT+iCAp5qYqvyXs+uehO80ZKK/xDFJ20Aguz2WFnCprRFwiDKGTCcXdA+KXQS9d
ICTgtQdP/1G4kKLLQMMbd8zqDfMSoveARUeGAOf8muBuJ+Yfs/dNm7uwTB57Af/DKb8l4i2S2Z3r
Y1wnTfV3K35/fBQvzz6B43ppUkEgfT1/hQY3zgacFSLWAiSlWTTpcWqMODQbCy3waLzlqXC59ozH
3vpTTeP4n4UMpKlinDMYRLXpKSyPqnpDZ+oWqGfdp6frAciewiB1BSpolIxPTws2Lz30nQWpwK4Z
D0RkdBxSeO0BTGf/C9iz/Gj2rXzAEK96I8uabqjFXZlVRuawUnpd2VlnOxzYa+1gBRAf6S4kB/Q1
MCrGenFDvJbyJGW3dH4vKXFUrW32H4yNtXFzLhitdanhogkXH3MvmdV/uocd8UNcgYoNbYwWh32+
IhbuFl4asZlhav627XIFtiRW4W0/vaWAha91YLJH3v6zj0+HDI51XSRH3FC1zWhNxlHPBKwRlGbx
QfQ3Hw+37pizteZKpNNI/53G8zmUoEUhj85N0h7g3KfbXm+tg1KTce/LTN4BDM3uPGeZfnw86OUC
o2cO9Y5khQYIZeHTDYbJoJv1jt8fcCBtOfYpYsQQEd3UPWCrhZJdXi/drcY1N/HFt5KDmStHZkWs
XRglRcmqjUwX9RB3gyfCFLHsMWzbbuq2f8gID+NYL9893ZRuWE6azN4Xvx+crQNP8LkfqVujBqXh
HVolGC3k3EdJlJfcQMBcKF41cI/zFJXqEKpdaX9PlyaqgyEm4HnSjdFsA2eAN3SQ3WDlX9u5qMV7
JWhd0MtW9rD6b9e4smFs3m4mOx3qfwo1xC7NgKSLyeiaoaw3SQSr9nU28PnGJVVQj3WLbiy32uQl
A7ayKHHvbNhT38XUe+27nSZ5vsWJwPW3jhw0b++oVckDOYH2dwt9N93JGMLifR6NY8bPdGGSaaPv
QveKlIEbo6m/QQfBLhHFm+ElzadhwKiw7nDNHbNCz0PwPUu9N9Je0/4Slj6JO71Zlg5JU9GMPwyL
TDEPorjwtW3TRbn+lk2+p54SSR7xG0vnHPmAMp5V/t9kRm3yYHQoxdzHy4AsaqEX7RQaqYNMRzoW
8Y8szxJ9n5dLmYReIYEnUclxcu0+0WqPjqnK5kwxdo6Ck7tVXpGaOzd33eYwjK5KXnOtjuMEo1Qv
x7MAW9QWMjnBUwD2Tp+efb8wOAq+ymWoxhQGYUs119j7WeO6d3x2PoRmr6XNl2jpc2OVGa26t0EW
wkeKwliaO/yCon+l6JfyDcp+/K+DJkmyTVFwjx+bRveiJjSrCK731BUQ+4uhRsuio1CFNNRQdzIY
08HWthHNYEyp6960UETpNO17R5DbfwNOEuuvM7Xl9AW0cD8eTHvuEFZC7Br/8aFGAibJSnfYpmBD
5ZexyMe/FxMN6UfesNEPE1SB4k2mFf5CQ3dC6wq73KjdDAViHNvOrrJ0j9HmoO5ntAlsdB+qudmx
1Owx0+DuuzOXunU2ba6c5Ji7WT7tNObexe1blO7ftLL9+F+p9CHb6JPtS+gtRQsHtNLK+ll2aVJv
Fm+S5Z1s3C5/0BLN+At7eyd/ag28mQ91ryTskS7BiXtIEEd+komEt49cTNGHdST0l9GavfYhzVAe
CYvJGO0ng2WnDdijxvDgGpnziD4UrtMSE8/uIab3qe+QEBzdlxkaXvI9xf69eE59QC4bsEGyf5fx
XD6hwI5YSclE9fva1WNxTMYMrjeqKo7+o/Ja7+8cuRE0lUskzp6EBkxil9AYmfd568xoqhheZGhB
lZnltDUtXk/9MGAsan5vhzZJv022mPVnO2oQIc1hAeLB2iDUl4oAT6TZwIsUK5qd8nFMDyhLyeio
XESjwiVFK/uxFpN8S6lRRWYQmWX22OR696CmekQgvMSjd++2vWmLwIPq904rP1I1HJLCH4sAyTKu
vA36Skn8QgIWp3gAp3njb6xYuN2uw121q1fHUsFXiziPdiYoM+1pLridgygqh+gwUxt/Ay3vpchS
+fYPAm1U/gE8TugOJaPhhPCMBXXORHr+RlGvlBslkNJCC6VsZ45jPihsUfwaRTZ3xiVMx/cWQ2jP
xmy7l5N78LDp9e8nLWn+NRO2+X2O+lj9U1LC8w7CxI313Z7z7LeRWGn2Du8nau87XY3/wIjz8E1G
OMoPJq3RvFB48WhtFjuevf3Ioy+OqcLG6EnzVWweEsnavtgjfgd7kZluGVR6LJO3WNlU5vD8bNWm
RRNDIpRj9tZBy3G7B2rnVuWjxoM54wUy2Qsklj5FEzWp+ymcmrhZNu6gPOs5WdLpHzCU49s49Z32
NJZe7iHFhkRjUKXVPP738ZN6JYZB/X4tLbNpAQ2dgw9lxjZP6sWENZ9pW/hYaiMWq3rEGyg5mKir
7tGQsvAXGtvH0ZJIv3hItH38I/4goU+jCegU9v/j7Lx269a1NfxEAtTLrTSLLTtOnMRpN0LKinol
VZ/+fPLFQaamYcEba2NnAQsIJylycHCMv4CpJ7hQC9pm8qDourZOTOM2lzHekdMS5+WRfAbu1Djg
LzzzOe27thfQf8aSF9RnQ2ud5otWKvMHglHVHqp06ZH4MJYOS3gcxXPcuFvdqbLkiF10YTg+B7Pq
Q9cVPTISIGHEHz3nrI5T5fanSIhBOYKkmTDihrxlntgB3pe5NToudScDzOVPvZB10PRIt506WA16
hbIVfbTO1ycTp2/fjgfndzlq0fLepDU/vjXFW/UY4TgC+H72AdykeAqieekyVGlYITluBArXf+dz
fhP3PMsG5bPengr19vVvc/V0YNCVoAckm4cw7ZnLnCsGXregwpSGItaG46Lg4VzXRK7/YRRQc3D0
oHNTJb4cpW3malkcIw2dIhnv3Y5SZm4Ja2cuV0kraAxei2tvAKgVT4XLUcYBs0HTqU0SOd0iA4AD
g1W0XtxbmSJCklbvlr2+53t0vYLrqCsgEAsBmq6bJ/HgUZdAq8u8bRGCq1EPwmvFh2gx7ZQRXpod
DEfK3LQo6YCs//0f6GFuUDLCk8W6BQjSD0fu0z79OOB8bAR6U8/ga4xCDndDayhy5zVwlZgjpIB6
JFPk3cXx20zRalEpYzciBbOkv/tyvO+64ZeXO3+TJNrzPXx5rLUsA8MLCZD1v/8zzbaaraan+Xzb
wVtDRCmKxDldVA8HCgMFACrV3966N5kcAmort4LW7xZwhSjcbOkKkxtL2QTe6neO9GC7EwPNF7bJ
yqnANopYuBLMLuc1dqkT1ZXu3dY2zN4jhC9T9ysdYFlgWYjVBTO6jN2dhdpmcXBrsXCnFzOUPEy1
lLs2TfXkRqRWbB6SIrFS6HMejuRHa2mn4RA5XTXfmXabInGVOYN7a60eaHagRyWCakoh3PSL5Gja
Jx2pyifE30Zov2osloBsxRBPGrJa8slLpzg6N7SIe0zlh1jcWnWeSuQNbSc/lGBLyZh5+KFDgwMO
0ohd7KoBkKtS8nsKZQ4bbYF0W0yt0txYUZotR7Tzoq+NrRSD7/XelL61hgfeawWKABYAAANy6XJd
syQxsYZXkQ9F9CgNbPThYPMjubkDR7j+foxD7WEtFwJO3aJ54knT+1ZHXV2zRXbrSau4Q3Gt3tsm
/NqLm3KdDWAAyp7kQajGX87G4AkAAQHBISRap5sicdPANPq987zeJFejIDG81nEpsG2tgduuS3jz
sxdBJFVfW0R6j2Yaycfa8JKdmHy9bGvesXJTqeauQNLLCU2smUS9LQkboyqedH1op5OTosK7c3mu
n/lySlBQddSL0EFRQXetv+OfsDGbY6/Xo5KFC10a/BI1yBYH0kZoxKIzl9nv4LrhkuUove0XeSl3
eKPrh7kc/5myvwIQ2Ry0CS/HNyzcvquOkh+ugFOAci56x0564xr9k1sMe/fp9QfE/ZgKiUpWRaVk
Wx6HFCqqvkLCJ2rbn5pajKcKlpC/WKDR3xodV5dIUhLa7qsY1ebmtmMsgunkkuUXKaW2svzPqsY3
w5b4m2HcUuynPwGQbXO/OHad6l2qKBT1Up41w0QC3Q5vprcxynM1GZcVm0LaJlL0meO2TjHHYVxN
xS/gBHU4WcWextH1hqfYTzHI8dChpgSyGSUDZ8GD3YlDNS+oU1d15N0mwt5z0nxhB6z65IQj2kuk
1Jth4rnrRT6XSahUifloLYZxi9nWFLpDqh9e3wIvDYUSF5VXqoErMOJya2ey6JdKuEmIvOgYqLTY
TwjZZg9IzjQ7u+15414eI3dlzpvrQYYY9Ywj+ucYd4ZAx1GDFTtmtTkces9sBr+rGkJuYfUUt4Er
d8XPrtIyzfY1DUVGfyokxEErmVHzXSw3Ke4lqIPirl3iVDvZSwXXvMIDRr81xnxIdqrSL3xvfi6n
EfVxwtz2bQPQuJay0bKwN6kh3mjUpY2bful4dr7+Ga4HWrMUAA46MBtuos0Xt81y6bo8LsLOFTVv
hDL/YHnpnoHVdRxbl5+OG88QGi/b90Cem7huoMUQ9oUaPyAYufoliwFhWw1mLRqmUbsTuV+aF2hC
pDTAydIs2Rx+ExPVDAtVSLv9giwXErzpMY0y8+1BxgN7ueKM2cSg3Tfr12V4zxqpA7Of+nxI9e8W
WkG7cw1cnxX6ItBX1pRSR7hqc393XutotdnXoT7xuA46d8qQ/Or1/lEFP7vn07aevMvTsqqqEGNI
XR3aW/rlycydZe5TCTfYrWfzoYGNsFAp75UStZAOwUUNNHXxKxnLagLdN1GKIp6jbfDmjbk+uHgj
YCe9Qpouf4WjRII3AwV7R9ixby2Fco/GpvL5zaNwE4EOAC+1ZtHryv8TGaY6bcvItqLbNs61d5BO
pI+zQLnz/dYs/N8VXXuNSNJAXOdCAo6wWdHIbdQyGmGQI2zRt2cPXtV8E5fqkPsozi7jTeIii+rX
VoRX7+sTXJdpM/S6cyjU8DqAyrDZOqodO9imOVBsncxFJnbSqLlr+ihR43eSzk+4rDR/THuVJJt+
687w22PIzC3I2FAEKQVA4Nu8TyZ3HOayLOtQlrUSSH2cAl2d450u9QvrSwRT18DyjONbf8U/X5HH
cYyVylKHxaw131FIrqqgkmI4ThbPGPSdtWDOUvv7W5cW1POKHSQ3I9RsxSqmGaFpTau6EKr5f1k3
Nx+1spyO6toFjhYnOwMOGgMpbPfT6wNfLyoakqAI2VJofNDbupzuqGLogHpGF6aGh+sPxMGHVtb6
zqbdxux1WjTpMDdcyxC8mS9HaZRpcSqzESFObvI2cWnM9VIbT5lejMFsGtn5rbMyaJd55PMgQBDw
2cyqL5AvAxlehUKlvG7JAcQ85didWV2fBwi4cKHW9JOZbcEZaFS7bqK6bRgLGUlftyjiBq1tT/XB
KbRgUG/SZe66265X95y0nm+5y7O48s9pBvKkBDq1FdVpGivrEQDpwqhf9Pief/vlxEV8MldB+YMG
LhsRMNGuxd2u0oVv597c3GQynuwwWxqZBzyMNd0HioEvBTPkAZR5EPyOyuwu2cmz5754t6xV6NiH
vzkkp7JH5eZBS5v57yJn8zfZ/1BTwHczdH7jaMpuO6OwnEC1FAq5CMB24thhO1pAJdfS6BxNbY91
QyzVJ0mNnOJ6U6KtBFZTTj6i1fUYKKobxf6ENbETjFFp2HdzVHjRu2WUdnUios5WIKxxLnyCVCZu
+kxaGirwlY6yM7zv7vOEGrf34EWY7/hpr9PZk1361zAmJ/mvNha5fDEUM8luwI01Lc06vChRTEuG
T01pdFU4KYjCH8q48cy7sZ7U6GC08RTdquaAgYCL1/RwTyvCeJoij3WrSyoUB6QXDDoZSoESrNLY
1jeQrpUIJ1EN30xhNH/0Vk2tQ4d8dRnkYp7nu6RwwXJnFs/csAJK91ZZRW4g/JpIT3HoAeK1vYvs
WnixFrVUmwtvDvMcS15bSO2pXaR6i9dA/aHtgFD4lLz3jHu2CQY1mtXykjHXgwGm9/Ks505N+O7n
LiStzVzWrJt/6o3dtFwN3jwse0Sc69hCpoRIHJVbGvPkhZfjSZfOrh21ImzRIrPPzahY3b2xlHYe
pG1rf0qqvJc7lc4X5oiwAGKCXIKrvedmjjFYKZzsFsjxGlcRso2drxi81nJjeavGGsvJ7EAcaoQ0
iECbS1eP6pkLHXJ8YXE/rP2w9qZFSulr3XgNLgxe3p9eD54vLCgqyxZwHYQhV+T85YKW0FuXhVp7
mKgAEUGKQrkLrKSrjGMUm8Lj6q2tPQ2AF1b0WamG9UQcB0La5aAzjVQ9Ec4QZi427n6qqdFRlRIJ
pRyS3c6L6HqG9vNlxHZZnYq3Ai9Wlbg846YxJO8tHnkGY0gO8+EMF2780OfZXubywnirVhPET0Rc
WdtN/hnlEyJour6Eg6m3sZ+WGPn4vQpn3V+ScqBpJMpoD696vaL4YsLr4x9yUlhdlytKF1HB+WdQ
w9Gy64diqopzZcfJz44ovfPwe2koHmVoNwHGgXW1ud51oUsTcwY9RE8+/VErYkJQnQZ+2FlVv5Ow
XI/lrOzZVaWEbiFY98tpJa029NRojHAxxv6WtEa7SwasnEYHqbG3HgTSFZIfCj5kRyi+XA5ltjMK
I2liI4tSRDwb+vm+6vT846LL5IiMnXzzeCBJiWSrgMGq2bh5Z9Zzgo65qdghtiaZryQIbZS5fmp0
/SM4FrETw561LS9TiDV34E1EkW4lsW1eEr01JpoCRCXMBrT3AnQFhiIooqZQPkZDEU1ggiKhUq/O
KYxPWoxO9GSadXxWVFz0viSTWk8nar/Or9eXfV3Wze/SUdaBvkCxmnbVZuNSgsu1vkJ1YJLYEpQ4
1Jx0xYl3quW0a67HoSxPU4z6JEykrcAjCguCu0om7NoEdFO9ihHe2NggGJ/6NhO0Njtp49xR4QAu
z3ME6OogoNrNdDnstvk5OkaxHPOm6Z0D4gmG+iili1FiUrnj53opXP0pd/PCOLC3WtxfVG2yTqNd
uLR56VAoAf0ju7lr+iqC0jClVftDjkJt3hVGEsUnYlReH2Jduh/wBM68Y7QaJT3ZdKLv6QoTO3TU
ylV8GxAnv6e/UmPVhkDfeJd7ZlvckaDUYQ2Ui34yib8S4EflPpXOOP3icQaWZm5o5x9y3R1Nn6Zo
agdgM2LDx4wEF49uMqw/ooha9wbkbAl2qlpGnCHiDvpp5xbKckiw6yz+FCYGE3/yeFj62yEx8uhA
Y9wwwzICDHha+oQYrvZZufxXN/gZvYfBCLQ4Qa6xPBlgKdpfokjK9NyrZck9ExGc0baPMOeSFORT
rjzIOcNtAdc7xuVdb7Ix9hEkK+QNj3qzOWRaab536qyX78fUs78aTtXNJ7zGaeTniBIoJ2vyEF5J
wHK4SBU0ET1I24miQ2eUySM2eJV3B3oHV562QwMbZ6N44v21OF+oQBVNUJDqiCOPT6e8daJcmDgR
jnV7jPpRU+9loUbWEX4z0LMEBQqYHU5bYpPpCMNBK7JNZHSqPFU8YOOH/CDQNUU7DbC1fqNxqoxB
S0ar3tNxt2Koox7uXZWYccpRXWVZjkpCn+ywOoP8ssZWa8+qXrRfZux2vLCkDvnNS3Kz5e2f6cnZ
KL1CO9pYUHVPywTtaOfQPD9pNmcT+P5aZbXBSXBsLkNirE21ri08ebLUQFGm1NP6Z6qt7uMW8sd/
JheF5WOM88dvPcmGOyPl87a4tNiHOabbExhWXrunoVe9j2ZuxBmNYdLiwCxM7YvTK5Sjmwg9lFu3
GjksSNXI6OwJbX6r5AM1ILAEpIyoolFw2xYRnVkusWXVdWikZQlYqere25hQ7TwQX4gwNFOtlSZA
zQKs+OVqaSIacruLm1CaoIDtpUuOUdN2Z6PapRW9NBQTWh/xa21k+8IuSieBqjs3oTWPFdZUzvRh
yTXtj6fY7k6F5IX47DzrXZEgrqW9TXxus458w/basPNG8x2aJNpJjLVz89ZbgPYEInzo4kHG5aK9
XDvi2IAZYNGGphNV95Nbl+eUXPXNmcs6Cp+HfHetqa3L+m+1RzEtMRtZGzZTOr+P404BVlmAIUQr
9vD2CRlUltYaFnHJ2CxbGUvF0pOkC5teK49uaYsDKeFeKnb9cehg8uQzIJhR69x69noKSkG5NrXh
MtUOtza9liEyk53c4TqhZRTXJRMzED0HNnO5bAoFSLMTKVUjGpf3KBbP51mDODl3+nCXUNM9v33t
OKfU/Okq8OdmvMgCVQGErgszG9+too6NY6MO3c6sXlo7E6Fiw1JXEup2Y8u5qHpQA+sXSrNj25eg
PBtnDwN0fVJXwwE04tl2Ko+B9Vf8s+W4SoCul1nH3dzbB9XpvZvK04agX+poZ0LXBSqGomJKWKB4
Sgy6HMqQBtlPOvKZwGsF5ZB8dYfsvIya4auLOpGSVAb2a9rH17/WSzNEgpH61ErhR0PuclhZ2HkV
2XpHXSzLAkROVRwq8WYlrd3biC8NRWOL5yrDrcTey6GUfhnwEcDN1FIsHNEQcaY9dHDKaTy8PqeX
dvwaV9cXFSx4axMobC9RzGksuxDv63cOWlaA8dIeEc2yJGJEe8/hqzYjj0WuDjR+4a2vqsKb8FfK
TEmFynhjnGf3WiqL97Hr9DeKh0ewOVfeoehJMxVezV9HYPkPY1Ljt4lD7bcoluWpB9cQxAYEOK/N
e9+KYmUnQD97Fl/mArSrEKdc83QQQ1sw2yQmvVAyvAmjUtbLybNyclIvV7004JlYAVZXuyw6WS1o
dt9tu0Q5dJ3lPSVinH+6S26PfqI4neVno1mPR8rf9uQ7sUdgTHULsayKidi+0JZx8ico8dK38Y18
TCUv2IMzZlaG6o+sk51Pve6Z7by8tfwPDJDi8darmfQwkipg2rBFzylwk7E/yhJTxjdvqBVshYoR
8p7sqU1NIE1cxamtWoRzpMuDUSXpxxYpHkwbuvo7Mqc8od8+IAHHZUwcIyjsXB4VwLyLJSZXhDEO
DsCLMZ7Mmsl81HHz/k/LomgnV7w6mtqzwRC0Y2IpUXsTs1telUCS5iG0XIjvvqE3hO6lw44ysAfH
+PT67J5FPS++GqOs9T+0+Z4ZWJsDWtcislucclHg1jr1oaX9PMIlaEsPfJdZNZqfjLPuBil8cuco
7dYqf2H9WKPRHs22dsulOjl3s3Qz7dgmWW5/G2pE3Py5bku0jIXd4YrUak60HGoZDV64JBHGdDwF
7FQHRQGSv70bRDHB1ZXoZr/TOmXkPROPGqaJfdJ756Ystf6WvFgmBzHHHpX1GZiw+mGamkj8ThSe
jH8qTCW9p8qoeQyZKjrE93pi5/3j2Ennj6XF1Q9K8mv/C5g8anNpkfffM+5N/OxbI/f8Aqvd6JjZ
hfMwgVApPhmpmf2CAuB+NldS0AdvXizrvl9kMd03E2XHt0Z/uDZgV2i4AqfmHK3H65/7bYK/Au5n
0MIWrMDR8+TgFylYPvT49zhg11uModD8RTDlWWdzs6UhTbkYDNtaWGZF9rmtFHGghAfLoDeyYifr
vboA1lI6GSJqT/AXef1cTiueZsypK6mFymRaf71RJlA8pWt+QuMwOVdaY+7t6G0YIv6sgHSk71Zt
3q34hmJKBXTdYoQp4aM9TvMi0uOyiOyDSErtrQL2RDtSEWiEPOro1G9rT1XK1mhrYYV5GqsH1EJd
v1OHxDfU6dfrJxVs3fXMWEj8a1xuOFSAN6HPTSbPQxB6CckgleSnLidveLTVeVyOFMXgZETzYCSB
0GQrPnXQbb4uCHwOYZnCDwpGNjj8B6paGJX2qXcvKnOgWlC5oukedJBanusLpRqWDxp8lsWPkQSp
HjG3TOugmlr7vqV+n4PGR3vwsGhjZvuKo80QNpccqkQ+SgyC4hTZBL8x42aCllLE2Qngy5wfBItS
nQgxs/5xmevEObja7LqPvdk2qDfk0jLgK5QuMP2hwBhWcsLEPf9WFadJsafpkZgfLcHQW3CD1LYT
0ffEcJMfKBPSvoqTxcpOkTeM6llHQN3+UaqpZwAG8WrlI76HrnVUMHuNT5a1AF3FijL3gpaOPd7B
C37y93Xh2j/LoS+jYBwnL/ezZYKWYPHQ/qtK2nrEiUraZ1yCqvHgpVaq3WpGPEigBHNGDlFCAdAO
mVMWGc5pcgWrpo2uRP9BctBMP62tyT6ICo2rU2lkaYr99Zx8xhgdM2X4bd7fdlyU5V1RN8VDg6ro
R7IY/IDLZS6SY9Erzo+B6h/0vwi5En+0Bl4nvVw7VGmSur/zRZ2pnfTZkvrLrDb6SbD1se6NlOQ3
ulhR6bdgj3CzrtNU+x4r41Af9aTo7XPW9YsbeDJVk6B2iwIyNrYjsK0nW/1K+iG994WO6Oe7ce7z
+uQWWZ/duugDFSc1Qecdy3geiqOvD5qw31uJnsijqVQens0pTyqYnnMGLeT147BFyKwHjwYf/wAo
o1+2rRFAMG+gINo8Ohpv4SJxJQbDRuKqYACKyqbRw9tnxrVC6ul5MnBhCIZ27vawh8/vz8sLlGY5
hUCU0yiOcGtfBjiYb3SVoFSGmtUb7iOm6ol3ky/kEoHZG2pzVsB/aHduM6Q1yWeHBScVFGtAYDuO
s6PMqml4j/O6W54Lq4rKc6uomCqvkjTdgSaclfiD3jRIanmV8r2Mmtmg6Dnk3qnB9HUICleWX9N+
GL5yOeN65vSiNA9D5eVToA6Kqj+2ddPqj7LMjZ92jLrxSZmTygrqohnlDafWSN+ZDdcPRvazmFVf
VlUP6rrW2mwnt7n+aDRVVZ0GBIQU/txcPG45oFLUFXgV17mT+7NV5c4nj6ZjdDtBrliw1aHjfUhL
VckxTe8QlPH7vrTkt9c3z1WqyvUK6xugA3g7iB2bHKuBpxenpvTCCceCQFLnoqNr7sm5rH/L5c4g
u3/mWqOnBxVnc/VNHq50tVC8cMgHfT4BH8UpclGxuHWFld8bZmWUx3iIhLOTsl4vM09IElbSupXn
vaWGVTT/p65S87uuHQa68ulJao6AXCtvGXTBXF1Uh1pNz1Yjv76+ss8t3MtJr2NTMyNDd1fw2OVx
8JLJ7QEX5ndqHw1UfPWh/a24av7RzmIkHuJUFU9ZraRfwRM0w83kJkkTKApaE1gX1db9TNf0O/QC
rwIuXI36wQXOK44IbU7ju6RXZXp6/Rdf7wWaGKsGzgqNAnS72ZOAnwsMipPiDpXcHoP1djrn1Od3
wtX1XuC94tFqR14WkNsW/krNwlxipS3vFqFEU+jBY3zSqDmlJztVMZuuj940zR9en9p17kXNmSc+
gBeo97QZL7+F3Ui1GfUqv8MrwDnWk61/c4xKIQ622RfTbuq3amFi5UPf3YAQuNISjSukW24Z6Qg9
+U5DqqbxTSI0Dq3KHp/uhU/2rB+yiqavtLBNqsxDOKlmd8zvGguRtbkHz1fH0x5Y4fqTUeWmgkAd
AXUGktfL1fOK2Y0XMAprNX6+0Zp4fj8Ip/kwi1485kU6/LJUOT299ZOxgDSDqTsBFkSU/XJQGgFm
r0dxeecWeXdOm1j76qJ79dtTWu1QD422k55fLyUidQhSaysmGL7B+lT459UhyZ5ETzP9DsRX46cL
xU/SzDJ4fVbr33IZFC5HWTfqP6PkmklvCBDinZqayXsbjDvS6PiiCzBf718f6oqSCvwQ01f+D+E4
aqzbClAyZjJf7Lm4G0vR/bWz3uNKTWRj0V9b+vymwy4+OtkNHarjkplJe7RtkSqfKCzlbhBVOhup
Sr0Jv6aiBIpexs7wZNlN8yOVXvEfId1APmKmHWgIU3THSu3bGRAbkgEP1M9GoDSDpnTBXLR97Eth
lkVQVlHsAG6jt3SoNUUYRzy2659K0y/isR/GLP4d46Ae+ZFS9E8YoU3ZA0X7XZe8q+9AYdFaJfyo
o6M7faU1oo0mELIkCTtSkoOVoHsh+k4/No2dvfWTPw/17HAIm4We1+Unp/db4rcWJ6GwUweVVZP8
M0p+luTP59e/+NWzaB2JyxzUFK0wqsOXI+WplZleDWFC4HDkg+VNvtpObN2Yma4dpnbuIYOM4507
e91OfL06PM8jU8ZHZIQswt7MsUSz3h0blnOypHvDCVPPEpzvzm3+0ig0DBCxwplibR9ezg/LPCin
S6ncunErHxp3Gt5Fdea89RpkLhTXEQBeb0P+dznKAv5RAX2s3KI3nT609dTcFdLaQ2W9MBeLDgFx
Zr0FAbxdjgKFivQ471H6wTbAOad123zQwfPYN6/viavYDTAXTjwtKo2WGhyny3HQzhhR5MjiULHV
4QfS++53nA0kngb9NDufxroUw3mx8mjvnn/hhIGyYUwYl/yxxZfyIl1JPZECAa9bYWZp0mAzX3aU
BDrPS3eC3UvLqVOUJLfkMPNY3Uwz5x07gTINhXS84USrTK8PVm0Tcl5fz5cGoriBXBsKRSoR5HKg
JsqTsogiBvIw00b4RNzQas6e3j4KxeNnjspaTtlMB7onisHlGIe9o/zntXp2zPVoj4n0QrigZ/n/
g7ib40R8h4EHOpdwYc/fS09QaLOifriB9pz8bFNpBK1m54RIk5f82ye4gqxIKCBPXnWbVToTQ+/W
QIYb4Z0cbkS/xR1855X10uYnYECnQMUIVswmIMZIewxt0iWh5sziVA91f2ibj1b7gG69eSpIhHem
9cKmt1EgXCmnGL3AWLncHbSXMLy01DTUI9P86RkdvqvTZC/6kQbHvGcI8cIHJJ+lbL3i1KnHr3v1
n2Sim2KIWZ6bhnNK5WtckP7AB7M5DIVH/0bNtJuIsu2XLEuyeGeiLxwDghY6sXi9gP6/4uZVSiu0
HK0uSA7jDSoOPF2sOt451S8sJ3ZOJJz0vGEvbFv4LTKMMkshnkGs1M6qNf02AI4dmy513z4foHpI
xEKIoZSyBVq0idaP/exk4eT17UPeVOoP8EjZTjB+/sEX6R8+zivtb21+A9ra3pOTJFbOdZbBZnIU
/CDgm43JUVhrZ2NyHZSSiOE0vpbYUKw4GKQyT2ROwN7pfU7KhMd5O4pDr9uU3pZkRHbTyFwKSzq6
YuqhMxtPu6ubRMpD1Es6QCq4ny+161V/+7IdoNx4qfm0AI4y32Wdkpr+gg3x0gXxkFn2J7jsZIFl
Plj6yfasTt7YpVG0H6p8Mb4msQqs//UwcPUu44KFgwAEmgYDlgGbdBhYPzdxPGKxih8pWjliPgh8
Bv1ZUR/SvtzjF17vJ1IPzJdIHqhHwA2/PDBNQsckQ1YlFBVcATVDlwZTw8KHs7+HC7k+IAyF2hpd
RRyYeHNeDgWRMWq7BpbVgFbrqbOK+NzU1Z/Xl+86vtG88FB0AOfI3t0KsHZmbUeFggrqXLrp0fRG
8X3U3eK+LmvtgA7s+JAnw57y47OZ0+UmZv9S3luRAVyEW5KxNPO5pa4B10HkhW37+ajE4kFf4Sm3
SlqJLPFzc/S8B23Sk/IDClmNCdTQEigoVKoaJZ9xKh3UL0qm58v3qh6Ud12+VLo/sXvTgHJ399k0
h/m+nuAWQpZyUeyKRVUJf2wiHWUjs4Ltp9Yi/5bXyNz6AkXi4ZzESrn39L0OsdD6VxkBqmMgibaF
g6YbSRLtrgutwWksP3FreTfrifrYx3L+og5Nf5YyW8a7MpmFsRMurgG2ZKIcDQznqFloxI7LTaTp
+VwY2UCL10SM7TA6pqBdZCyK/bHJvD5/6tOiEfdt3rr1R5Z+jm+1Pq/+A9CdGF/tVsx6oKaUYD++
vu+uN/fq9AXFnPyH6uU2PfHIWD3pijLsDeo1+iyW9xq6Dn9fH+X6tMIq80BO03Cmc7a1LkmdIQW/
BZfTmYHw+w2Q0TSYYh61N9BPlz2viutYtGIz0JqGo7sy9zaLjd6LbiwRhwnr4KY6mq5Cu8cCPtsE
S2JPX63csH6/PsMXh+Sz2mwuotIWc+c2RTd5aECHHa5egRxV+9gKdzjVVeMe2yzfMz96cbxVogjs
EJfqliRoY5VQIgdGUJrGqDllYxJ90fOqfKTxyxWTdrRRdi7WF4akdoN3O8x6DtA2yaw7VeOdkzYh
CGlxoyRdF+hGl9xgp94dckR3dvLzFzYNDHU0dcgbQL9utVIQMmtE6yZNaM55d9K0Yn435p1zJxCy
2zue60vwMhCuZFaCO0eB5HLrW0xnzpxUuwdhqMcgTLLemh1YBa79NCOe2oeZaNwP0hzrD8Dy6Xnk
Jds2sKQ0y1NqGGgsWo6QM8Z3YqyOr2+t66uBNaAzBOKIcgA0v8vQUQqR55Raq9Btyx5ZXuMoyqz9
jwJXGUwdxZhDP4pmJ99+afH/HXSNG/8kpCjDikVGsOBUvK1Ooii9g1bFKG+qWv0/fGeST/dZSZUS
4fpT/hlqRljfgCsD1d2stFPFfRHqatkfsE/f0z15LklvvzM5PcVc6irQHbbTotkFukWrwgh19dR3
VAXZyNiIxgfOL4vbYblT+3rvRX/noXane32Z4+/UL83Oj4oie6sWsrcqYtDpI4FZWzbbZFVJRq/V
Imj+DVqRviKpoi0yfasfMqOAEloF7WCKg9XcZDBSMcYEufAqXESO0ahlCsCaTnt+fZ++sGVIIdR1
eUlgiIKX39EezUUZlRYcdSyUG3SuFwJftYR9RNx9fagXbq21IkFKSc6iknZeDkVXeBkS04b+TVsf
mEKDJXdTWG+UCliXDTYvdR107lYE4+UokKOEQMUCwYKxRYRfaYyHfsnF4fW5wKLj79lsSorjtLRA
rtDu3tbHS29wIiDBY4g5VbF8T4G4Lz8M6A7i3ijjqqiDReH6/laIXCnp+KZNK47usOhDUM1Ygn5S
Fw0DNUxtpuFop0mn0GnFaPK2G5VZ/1vmjfEFEECdnam24TCvZ7mqBUZvtXGwZInxWTULXi0CJIn7
jsd8hpqrPbWae+ysFjCRxFPBvkmqSevuOou3vU/BpBIocpGuvLeVbqlT38q01Il90QL3zHxRZUpy
nh091g7FjLbqoXYHs4bIUhWL7wxWV4ADFFIOP9R6mJ2b3pJlFaZKoaaBjmJ2czatcSDERoPsIeMl
bRnMQwwGIiqArDaDriUfh6p06qMkkfR8QxNW/KBxN/VBlWVz8TGOgWhV/jCleupnqj4NJ7Rl7QHv
kMisbqq2cOzfVaPPPawxd25uUdCszI8lYmOgpWn0Or8zS43t0MlqtTzCw0ijP8y2swJDuJENXiQy
VCrw1YDQdtp7SIYtSOWeGr7WO3OORfzNbe3mezQugqJ03iJC2lE2b8/Ypo4/Zkq7zcHyetv0p7HD
n9xJTaW9SUylTx+dGSVXJB3xg+x8A0u+4owcpP41HiZY1r6dNtncHxDOlfofaMRELXTZkGQVQ+F8
7vvFs9Dc7cCwVB36KHla4Ufnlr2DF0ZiCxzYsX8ryneL5M1+jtSo1H2tXqb2ZERqqxzyPkqdL9PI
3e6PtiGWR7CfrcNKIeAUgOacte+tQRXXH0wr/bEYaaVDDhrM5ogEj+t8nfWq/1ioBfoyMu/E8s5T
E1GcJdof0xH3VW5K3+k7uNP+1MpM3mZxrcibSWsGpJ0dj0gF3ZNN5zfACUrfIJcbT1jd6X9Gw17i
L6+fwhciyipGQFl1bVFddfFNtm1Z5UrDxZCh0C/+j7Mz623baP/2JyLAfTmlKMmm4zhO7MbpyaBJ
Wu77zk//v+gXeBFRhAg/bVH0oMhohrPcy2+Ze5Seg6JydoKojUuSccCSLmhv6vqrO8VBSTfHnrLy
0zGBEY18NxLJUwdZyKVGUu4hSzemRdeSDBlWH6CSddID4WRQ8UGsfKhqlSeHlXhVYeTscGivfHe5
KanKUdYhQMRhb42W10thjqGJbCVwDUc8g49pfwAvV76mANvafwI6cvMTkWw2301ljuNjETsVW7bP
O9u4L7XYSB6nyY6rg1PSUPZrXsP2ILWW+h0ZP7X53E7DFB+CGq9cz4z0rCIZEuLfKOhT1MkrSYtf
jHaWwyd2vNY+xvNsdvd1BGDTHY0eIqostWiiIhRgR14BRyG7v71/ljLu6g5frKCXHYT8w5XopNIq
Tm3qE+BzvVQXpXAkoOLApiVoAESXEhkx2MwEfySHGjQ2QzJ/3/4B759y/QuoH8CKIOsB+7raWQbE
iGlxHfCRdTANb5yd8kk0Upy5aS1wXe7CxJEPk1oan2xTiueHLp/L2tP6SVXcIsloDlq2VGsk30Ee
H0ypFd0x0+PGPKBSV4XnTtTR3101zk8ZcPM9daCNR9DU0N3lVUcYEUDN5WObyjhjDT3R/gjmyK2K
3iuQFDsETf2JaNfYiVU2YmqaNWxbCCsK465ilQR1XgWxZZSprLl2DXa1V6JhP9O60ef5gYO001Zb
Us711yHCA/sMxIui1TL9P4JcsoOwiLqE+yWZ5EdV63K4ik2LzH1a3eE2JvtTMtsg41pzZ2duXAHY
+iC5gkEC7eN120jqzQCxurRkqtQbU9QUvUq0e3yZzXsNsgytNlqx14ixXBtREhelrxV5f5AaPCLn
vJY8W47HnSt0a0J4XVCYx6yIwvxqKZtOD6j/M1Rgi6FytVgo5zzR+50vtrEhyQURLkFpSKMgt2rc
jFBxUWwzSr8LxSMEjfyt0+1/NTTN7vUxCbzbx/d6UpBjKB6ofCNS7HXJwo7LGAU+qyGfr9P7FKzq
46g2007cfD2npctAeRwUEw22NXOlCnSAeaiu+PmYiJ+LTDkQGjMtPytCF/JBE0739+15Xd+Ly+ni
mMF9pPS1rmv2CirhQzJ2vtxn1Xjs9Kob7vK6z/Rjn6RB4IIXsKq7wrK4Io3G1rpDInVCvNz+Gdfn
nTI9cyYtARZlrB16a1md5ECuW7/PY9xEU1n/DLpYPVCLe1eni36Ewpx2Tt7Wai8CazzzFI7Re7g8
84Gj9iLolBbyyBBPfhXLHTg1J5YCF7/WIbgDQVruGR+/RxCXN83Cll8o83hegRhflQsqYExdAonG
5yUNpa9O1NXSK4IUXfcFIlEfvBTOHE5A0HJqVDCScbeflU6SW+gtYDIPqaJ3M1WGrPwb4LMTv0Vq
DWC5xt01+DJ0rWmfSSf1v2XRBhGsHYrCr5HeS45nDGU6fpbEFNU79ZmN0wH6DjlszhnhzFqGRFSS
M/f4Vvi2gbWFOaTzl5zqxc4ZvL6jl1IT6HrAUeyU92r5H3d0C0Ubx6Cu8ytSLy8nYqgOgsCnd+VG
i74b2ZieAoSeHrrQSj7eRmVwkkDc3qiuIcVwuVl6c2i7UWo6fwYIf84p+rimhYbU7XOwsZB0T4FE
AF8h51w/Q3Mk0SoKGcVMJd3XRiX7LpedvhMPXj8GSyl9UbZF5WthV1/OxR6doMhDg4XM4+kvzezH
R7JD9U4r8If4HyZkcrze4TIk7JdDhdwVg9rond/DN0XWAMJZpaXq6X8YhRLkUvqER7suRTYo2oWZ
FvY+YWjvBaU2oF5b7FUCNj8OWEpwvGC/qddczkVl86lxWPY+8tvOKVam5ozXwPzj9ly2Ps7SpLN5
2QAYXcEeaqWOw9bu/Tmrm+e2VyPebKsAPWZIOwWU66EoN8Foox8I/g9W5uWERFdYzRwPXP6dkt9n
up38Eo0KZYL23c5rvTkU6GC8ppZO41r5F3Zp0DsNuCjSgt8WLWA3NCpqA7205xB6/ZXgfFJKe99x
QGxXXwng1NQWerQIBqHMMUlF6jpolBxvf6Xrt+P/Ib8AlBMQX4kSBOooYjxUBr/r1G72MhorZ3gW
hfwcBXxa8qRKj73bY14/kkTUMKqXDu4CdV69V+DtIR2kjGk3jfllMvvJ7fJqMU5RE9/UzOgk2cXe
0dqYKKgpFINQESeiW/fRcfFAzQOGvy9rLXDGENHeFFeP59A2q0+iUPf8DTc2CukwurSLaCZSxKtJ
mtYEoaO3B1/qYLB0Jt5KjiiCU1z3zodfLTJvMmMSfsr33IiX2z9BdQSiVTb6ja0Wd3AYxnsYpHvY
n60FhKph0nVHK0heVykNvYf/kISjXxWtWeAXkuCeU3RqNPmRanWv2ZyqH8dYLNw3KpnQ7Qgm1933
vKfda8YVAs4JCFsBmxLRmiTVk53nautjAb7hWKPzxORWH2vUixj9+nb0hVbUfhKY6jnX0LJHMaja
2fwby0jURJlEX0SraDhdfixzouEhSkf2m1Ix7sKpT7ywsctDxOV46rW82xlvY2rUgbgawZeD+F43
8DqjkM0aoU9fxmfhvwkXLCQEhZE/kAAYO+/x1tyQyDL0hVdEaX75LX8ENk3RBBW7QvHHqpCOdo53
d6an2VMxo6BfiV2R5OuLhAYAFS4QYbD61DXYJw3TtpIy2mZqYhufZWqenkK88ZYnWXEvAJ1+TSf0
g27fXtf38tIMxV2BXFdf5NkvJ1mMYN+wgxp8gm75qMSy5AZ4WJw+PAoJ/AJ7JY4mVlyBMKG/xHOS
YVSrV3M93dEdQnoCwZCq/3CWCxoEBTDGABBCMfZyOq2Js0ZWc6xrrYMDppjiyyxJ9UdVaUBJsWo0
/mksyjRbL0fBl0uPM4zS/NImpiGD1z2BULNbFPpHhdl5U4CwUyYEVwyBcR1DUZNSQnjGo98CX3dh
Reb4zijpwTLD8n9YOzAeNtfvotS97uamBRXosZVHf4Zd7nZCStCCsPaey+sTvNRwGYTAnYB6jRDM
G1mZmwkVe7a7hL/loLhS1I9nEweJ4+1dtzUUbH3o7MQeFKhXu26wjVS3ymr2S8um60vkEXYu5I0h
OffgH39/eDQdqAZawIucJVSRy03hqNiHsVwytSoHqbHJzLxmGOwTdo0flVNnUwCrQiGe6wJ8yJog
3pRJ1QzJIPt1HTieim3kAXWr4uPLB3CZM8Q7SWa1Bt+0iEWPJbY8QBzz8kCfHW3cTMxnLZH25B2v
biF6ueQHSyWHbEFdM7VVDVII3mWWb1Om/jmOUeuVQ5R8vf2FrkeBBcLVCqqYB59n//ILBYOehGWN
QmY9NvWZuv/8aLcl7MPbw1xtOw1HOq5S6MwL+HsdVA9daqeDlFBKWPAsWeTgDapVmOQY095GuHqi
OEoWmTeNcP4LlNTljDotG+vecHq/ixvxYvZJ57XprJwnOW1PTVPsgemvp8bRRV6U5ju4JzRjLseD
24/8RKoMPg1m6U6b1NgdujI8jUqzc5q2ZkY+Qlqy6Gpzri5HmipogIkhD36MGfWRlhZtwmgsTqVS
lN/1sNjLiN8rBRcFoOVWIlhapOdpx6+nZnXyHFgUe33RhsEhhA3+YGUI1XWFKD7ZYL1+JN1kPKBp
58CqVp0zndDhPAOZ82MVD8FJy/VPmjztncKrqIBVxikDRUuFb21Yq8JUGFld0WnS6KdWMbmzrs3e
WLTF57DMhkON4to3K2n32LnX1CkqYbygGvghXEHozVwu/1gaVQUZTPU7avPOVxF3U/aSalBzvxUF
FKgfgT3r6Qlkta4+UreYUHhpK7t5GEL0n4+NaA2BBU9NUO3UuvLkIEanH8Bb6TPd7AxP2UEtA/Gr
pdxqu1Q5U+lfUwqMNMFSdJSh0mdxVh/CoYmcuzZK7OrY4RGcf+owZnG+T6IoY48YuGhc0r1U+lki
XR26UcVp81D4CQMXx4lJ672K6pQ4FBRJ64+WBFgd8Brg85aTcEWhosae9YQzmm8jASoDHlDJhyKs
g0ctj5udS+V6GzAYSHAIW2TrpC2XH0SkVqMls7VoXTvmP1prV8HXqh703FMDQ8vPtW6I1KdrOe0R
da7qe0yTPAkkBxEI5a9ViF8ZuRPEE3YacW3rruYkzR1OuUDZuq5+bDo0MA9GVTbHIjHF19s36fWF
zUTB2ZJaw+li6peTRgg4G2291PwCyZADrNn+PjOLaYf4eH3VMApqUbihgLNntMtR1HIeU1VEuh8G
6hS7TmEm9QsVz9JhNHjqSNdkw7gTQm58TzyQAP1i7kGxYl1SNCT0SKeBQUkFp+4wm2h+0WyUcv1Q
qqPUHlLEbAJQe9w/97dX9Xq+3N6YnVNaevfyWH3QEjDLbAy67oPXMjWvLuJiosOJr8AxzMNMuHod
VLV3e9DrlwNI0MI4pEi8uP+sPqVjdwAzoIGDa3Ls+ybQGQZO/32c2XvKlNcbdumqk8+Qaeug9FeP
lGaMUV3RzUBhE9djTRVPVVq+DjMa/nofvjYSTs5Fr+/souu9Spl9UX8gACSNW7upLxIeQ6yBe5lM
oB4xHkde30XNRwGGFETACyyamItI0JrPj6eZDGsNiYnBspvDWGrBudUDwy2RKt35Ytf8fbIowhhs
od6D2jXMvdFV0G9lbfuZHGTVf+1EfnBIgFwBWaHXbZ0BPwtxyoIssjxRB5qCxjntCDRZjMw4j3HQ
lY+mJlS8yDuqLHe5JohUucWbIkVapcQCrDXqPNmjHix76fIpXyo73JdUkIAxr7tnY+yEaVbljg/O
qxn9RB4MuBWwQxMvHUwlesjtUqkPOObiZWNLGE8dmy4PXm/v+OsNwY2JMCoKRAtfc/2pBgSOLChd
wo/lovsrSEo0/GCkvNwe5RoivyATAUHSQ2bL81hf3l6KPYgFoi18ZGU5VEDHsNw2jBRnoqynHHqH
fwSCuImxwD+GHN/KL3anod4zgfDq76Wu7u/VOpH2KkMb07cp92LHZADOgytx+buKDN+PGXkHP5sC
EAnkzE7pDlU2fBiss3AwFmkDkMhLuXx13NupiIISW90HJGGTgzI23VmqEHq5vc5XlyZnAN7SgrSg
NEOF4XI6wZAWWJWUFBZoBT85VdjclRCYPytW1j7gdt/umTJc3WIMiDYJyCo6QeQTq2kR50pzLlGO
1IfOeQxbPH3OqFaVhTtFLWrXhZUn/+n1PKEDxObauWeuvh4tdSDrvPh8v4XRdzldFIUTIRXgKzB7
J/zO6cqi0eIk+U5Ys7GsvETEtYsUDEK1q7e3yLOE7mpKPa8NZ+mUqrpoXDXui0f05kLtZGjhuPc+
XMOZkShFqIsW+3s3b12HRS8Uy+4JXf9xiMf+UOdxlRzzPnSebWW0FNe2u+C/FM89YHpg7jxgkaXt
YkEdfw/pxwvv9tbaWOuF+YXjr03/Cpu5y7VOmjK0MiJNXzMbOAhGH96L0Cjvbo+y7JeLS5FJo8m6
II25g7GXuxxllHp4mE2u+I1okru2RPyjjoTjK2y/nc2zsXUpqi+sFVC5vCGroy/yucno1Cv+MMq9
F5mxhZiKgSS1NGYHPbc0Tyjy9FSbwR5BfmuSoARhg8LuYOhVlBGbgxY4dY3EHLJKj8B+p6eFhfYr
N4f+o+89hCiSRcIZwC6LYszlembt1IDwVRS/BsN6B37AulPTPN0hgG7sDTrrdIkoPy9E9lVRSUIy
pSKN4XzEZXmOavWn0QhtZwNufC92HffMUn+hQbf6XlETWEUkkewFZq8eg0YtH0C2gn3TWrNxp0S1
vqU4Bh3zoBl3rtXNoQmBFw2AxahgtfexnckkoQXqAvBKv5QZku5mkimvc2f232XckTA3cgTIYXNP
+XDj5sH/adGMAXlFBXx1HkRttNEgZsXPhd4/BlETnvq2jX4gQI2361x91DWQ15k0HqQFVXCoims/
IUBgirLo1qPMbynPmVR1njxXMc6LPVjB22d9a9csVXB2DB1J5CIu92bVBjKlV9xEAkxLvDhLwlMR
Ev3cHuVdEWZ1pVCv06ivwg/klV89Uc0kTKDMuuqbongYEVFJS+leC6VPshy8ZpJxlHvr30rTv3Sh
849S2y4GGcfO0KC35qp1CM09fOLWvMGBUUekU0lWtf5Byog7Wh6rdGza/GC2InnIoPLe3Z73xiXD
s7gURsjEKfOtQgGpjMNuLitkJeMs+9YlQeIHcWQc53reg7dsbdKFigdqnoW+cmGT5aqrYouhZFj8
P6lQ9b4WzuarCEV8nwin/WhqSCcPGA/BJPcnV87qOKZCkvXZTnS/ybrsiQJ94jkoEB4KSRYn2ays
j1+iS3GLshY6o9DPV/e1EtdKgLWd6uPcPOP+qqleJOsfFqBhVgBEQCnRMCT3XX2w2uzmCM4DhRpL
alA2VWJvVtFFRtNpT+R6YwciTg9OXeaf5bxfnrxS1QQ0M7x1wiavvg5WENyV9lDs3JrK8risTh5N
DRBd3JnkZ1edjb4a9DSQNT+YW+dMP0JAnszF05RNfe4CF2xr5G+00JUK+BtJ34njoOLDcfsgbOxO
DgDxBC8ut9da1W6uqZkWBdqa6UgqRKW0Eb4EiwOYz+DgTKrHe3LsW8uLIq7OnYNm+VU3bJy0WimQ
GAUVKCbPiG31kJftfLo9ryW4Xa8uWJWlyE3udqW+3lt1GWtqoPuGMfw2S+mlmoxHehLPPPff7Gh6
vj3cez66Gu8dxUEiA9iZZO5y01hZpmpTUBpgEZCrPCM41Uf35E/z4LUUM0IvnWO05q0xKe/J3AL5
PAT49h2SuS7zX0YYZ+a9ZHf1cxn0hv4NwF1ke2LsI+mglJJmny1psJ5aOE9LFBuNuE3kZqr6rSSn
6t99GiNURLDcRY/NFCUOnoua82KY81QeyjAlcmpwfm3vxazKyXkKGwN6gNTb2R28/751oa5H/ZtW
TTr+N00vSdzzYi68cGz0t3JIU/s4qnJre1ot6cAmYTTBhkV83PbUmtTAjSVUYl3dClU0tkZL/MWX
b38pWToGXlJlcXjURIw6I4EtalpDSd3qlIK4Sd1JJNk32xLq74ka9HDoVX3KvBGDGlIHWUhvZgk9
9cmQy0B9LMKs8dXAKvNDV+n1X+EkRHnQQrmzXTR7tfSuIk/5UUoyFQmzzfTQnbgn4T8pUvI7lfs+
OQ/RqP7qBZyxA4yh2uHiGlBfzTIn+TtIHVielZplsocFW2ftHLeNzW+C8SdYWXSNr+pa9GyxtsmQ
M257kKV5aQH8GczZu70bt0ZZOCmsMTXRq2CwyKnuOwObP5BUw5UnaNGSPu3pxGyNwktN5EXOTmKy
upJ74BPWDJTIr5su9LR+tI6j6Pe8DbZGAXdIUkV0uYioXB6sgZfFsSXBXAy5f5nlZHjL+iQ43l6x
d63S9fld2CPYDPJZru6LkfJijccQtc1cR155WppjjwVZCoVrhExUD88zgDGNGRLKzh0qll6M1+Fv
DDQbzVNiK21erVLtfsvUaOK9X7fxVsCP5NZc+rgyIJ3LRQinAkiVALdqok37PTdq5esUS5aF2oih
4WcaN7K7CBX9nOohOdGTm3xaDXuJ/tanQAIOHP2iK3ZFIW7NjFgGsVtfrTPlM+T78G+0BoydcsJG
aEZvEkU7tCIoXKxR3LOtS5RMCAC5dn5NsQjOPWf/kHZ9t7OsG/NBQIWKE9yQBRW3ilwgHQAwqYTq
h+MAIc3I7UMmWc3OS7Q1is1J5JxA7uGwXH673jCSnAtX9aNOAUeYwX0bCq6r2xt4470D1vr/R7kG
9w0o/9aD6mfF0D+WSWZ+g2GmutkQzQ9K1ZQvaV/sJZ2bU9OhXhEvOUQQqxylC5I5C5uMqRV250qN
M95VuWXsLODGhgAIClRsiRgoeqzumUAKW10tRs2PhaF6Q+C8yfKkeVGRhDuLuByj1SWA2iQFAcsk
U2f3XX4qXNpiswa4BlscMKZUpeZ0bCc7aU59kydPZiV9y8O5fohroX+//f02lpKhmR07nj2y3iWa
TTKb0gX0axLoY8oVfsQuYa8geU2VW4oDTA6hDiIwapKXM6ykKR4LJ9X9NKi/CEP5r89sCZpcd7Il
46cTRV4sfbcq6TOX4beZdihKNuqzDVrEJcjyaMAWbtANX6Nmem5rcz4o897531oJHkjQECgVLKy+
y5+o0Qqx1ImVoJ2FN/E026cgxk/t9npvFRCp5/NHGYtgFrO4HIaYkfaT0+m+gE4PWEAvKvSL+1l/
igaMoU/Iegbdp8wc8vRRnRNqp4qKkM1Jp9eoEAwl1l7itjVx0ieIENz0QNSXUP0PrCLYemSSYXH6
WYfxMy4e2VGO7T0xoM1RFvlJqoj4A67hJiOVqJb56X5ljO2pUHv9FPVV/T9sZwr5gCERuSTvXa6r
P+YSzcMUohqhU55N+2Mlm/nZxNx957xe3wyQORaEPVAd5rNOdYe+oodUlLqvd3Jw6m14tU6ktKey
aD++bMtQQEsohdKqWDOaJmTyU60peIHlwIBUX0fDmxXucmG2ZgQ6B6wW1e2FpHm5bn2fdpGkcddp
hh6j0hFTkQkSwyF+FcVOzrI1FkRCWgRgZhRqP5djQTIFf26y31DyDj6NldYc9MGW/KkunJ3Tdv06
EScSv9l0InXK5KvD1nWo9o+SYfjFgP+6EejFU663+RmAkv0zAkXtVn0r7+zB98rD5XXOqNAwUEOi
ZkAn+XKCUdbmitXIBqEjmdnTTIn+3zhy8tL0irDEhbwicQjJz9TyWUWkYT6KtG7eBmDC/WFq1L52
ZZxzngXqEDEo72FAEQBzB1iK/cJoJonqypNRFt0X4YTFP3GNdMSh0/V0PiSwhGZXy5zguS6K6NkI
DeWVImpdu2oTi5eyw9vTVaU+ls47N9uymOtp46PAd4UPsrSyV9NGmiIyGsf04X0Llz6udldz7x8S
wY2itwoJWWx+bfpYu0sFdj54VmCNMUZR9gnjvMK7/XOu7xt+BRHC8rgBG16HcxLel2aXjybuNHXg
4U9qwSyb7J28amuDETNCOaBxrjjrMqba4RiS1Krp65E0/hgHtTngjJHdiSaK/Blqsdv3pbPD8NyY
Gt01GsNQAoB/rDsVvaJ2mtFFyCU1wQ8FG5Dnus/Nt9vrt/Fkc1lDLAbvuASpayii0fS6PTe98PMg
MOofsiWp0Owd5OdjN7WwBZjHHgG7IIhs9cyTrQd+nWJ46yKKmzbNocrUJHKdgB7zCzbqxRe7qNTk
3opFOkDKN43Yj6I5D/y4y1PLRX4x03a25MZNwxNAVQQeKk/OGoUwjkPOX4GFZOFQeEjP4UnSwlEq
0NH4+JPAci1WW0s77qolMM/5nHAKLaLt1DxVwmk8KSukc1J27c5QG58fnDqTAnjPPbW2v6j6tMcK
YWJWoL5Qn6lp7hbWXsi2NQoVpaU+x3wICy5Pcyv3jhqMue1LswESRsPzpVdnsXNBb4xC5YrXkoSI
XtV7sfKP91rNmrRswwU/RaPq1JrReAa3tceK2xqFrokKgZ1OEY3My7lMpaNHcQRqKbc7fG2RKb0r
i3HPAuI6il/glrzUfBae0bXf46QnFHc5uJTZMwqpcvKqh9Odpc2QycLIi4R5pE/93+1julyqq0sX
ZBR9GnCECB2sIfGlZSIn7ySGb3Gzczyl8DnhLL/Zda6gKxHy2W4PuLGWxAdge+DtQJNYUyb7PgOf
FPeSj1p6dCh1Lfaixsx2Tu71KEjWLugBqPNgJtbKVhBKQHR3s+VrSJScnKDLoM5SOPvoXKBHGFQ3
iEJoXqy/WG00Vktw7fgBxdNnUYzqKYI08fFRoGMSOC2MO+hpq3exr/tRnQT1PmupT3bgH/8xE5qj
H54LPFm+DIALwL5rUGAUo2nWgEDxgQMEz2Nnjad0TpLX/2EUbOEXUOUyo9WtMNTGhN5TLPy26cq7
2cZWKCRR/XBrh64LNxuFYxIyQvnL80pEEJTIaAt/hlrtjjO45SHI92xGro8OGANo04BIYKHBW7kc
xZza1qk6y4FoGemRLw+19qUMAu1xAl2jnPTJcb59ePVANSwJPlUm8uBVFoxkBlZqVGJ9cGv2vZCT
3jMrbW9XX796AFRojcEkACUqr9FTWER1fZRmwg/nQiJknOJTP5WJP6jxnsvkxjElyiIFgkG9sAbX
3QdHqwpbT4QvsHf7Tbsx+lwWlb2Dd90chSYxNDV2Nsnd5YdyhFPMg1UJRAqrFueLsLqTkSt6uf1x
NpeNWtlSt6bFve70xXaIK2jJKDjZiaOsBuHJiOb0cVjqrx8fCgAB6LvlKHEtXE4oVJ2s0NpW8Emq
5qCovX3IhYW1cpvuQRW21o5rgcTxvQi4Li0ZbTO0pUxzLcez/rM9D9FpVqM9LZWttaPnRamck8S/
V/sgqZQ2HCRixVBY5V1QOLw9oYlR2ZB397fXbmtC3A0AFAi10LVdbYbeUCVIspPwE8T5ALBHxslK
++7jdzZmPTzXC90cB4bVDSQHWDLakUZPMpyTv5J8fAXdrO6E2FsXEPJVy+vDspGtXG6DXtKzKK0i
4VelJp3p0yWflSKM3KiXs2+WPOd3H186Ci+8YOxv+oXL0v4RbIWIDpYN4Dy/NePiW2+F2iPXxJ5L
z9YHgt8DshSO+QIsvRzFBMvbx7ig+pQzxuOMY4+v67Pz9fZctnacRW+GZjlqkQC2LkfBw5u+ZDMI
X+uVyAtwuH4MdEQwK4xnT7eH2pwQMihL0/i9YX05lF4XKOE6DAUwXP2nKOrpIQLXtLdumzP6Y5jV
pVBjUxVn7cylULTqoxwZT1LhhOdSwkr69oS29h0HaGkEEpewxy8nFCgC2aNGFX7XtK+9ZsXnQBoH
ty769ogYa+reHm5rYkiGcohoCqKCsdoQ04SHipHpvOaJbr00XVJ9L+D4pJ7AEWtnassiXYbDi40q
Cq9kE6gKrplYLYJr0Mz64GG2jPo4UdH81Rid+JnFY64vMyQxHXsLGc7bc9zYIwhjQajkSgeOskb0
9cMM/ajvUa5EbfCYc3l9aUdL+/XhUaii82aArIVyvUa8GlKbpQqIaD8MZ3zRKEgco7ZQPz6XpVgG
1XbRB6b2eLk9hqoWVGaYi4JO1XIZDY9BJUc7QM+NFQN8YoEaxMqH0qZ2OYo1BqXdYNnjiznusT0d
5aNZW+3Hzy72OSAUuSPQT1iLPxpTWSUFtQEfJcTxwQ6xwxAom+6ormzNhS4RMEuoFfy9WrFojoOo
VSrLz2a9d4vBFsfW2EV1X58jxN7IIziwLJi8zokc5B5NBWts0Pozfox54TzSn7WPadjKH35k+fPh
WIMOIlLlO11+HBxe0lSSS2xRrVHz5AbJDl7/YmfZtiYEU5abFUULXsFVONyUqpE6GqPgsmu7IWoo
B6fHObTArHpnT1/fC0xlCeo4OO+Ch5cTkkZpUNWQPT119vcukfw+rH4HVveYTZykbGp2SnSbU1vE
z+hQUqdZ726pxYhkHplamMvqYbSH/ptdqcanVGst7/alsDfUsjn/eNVLBV2xJFkOkiRPL6M6YLye
2fm5ScNoZ1bXDwebG/sVKBMA7q6Q/UpVzVmWWCYq/8azYdW/0Z1+Cxq7cQET/b49resztYwFwmNh
QfPIr+6HzEwtp15qd5HkVC6IovrYNfPevb2xePSJligCNA7B62oLdt3oSI4+Wn4BCX4+oBdsHPph
LFSPKqa9c6q2BuNOJkogosRvaxWzIChsx01gWn4QjKkrAW5y03T+hVO19uFrjz4yG57vxH6ntnG5
J9BTduohVG1/oiR9kFOrP9X0rncO1cYnAiW8rBwFKLL01S1RV1gXVeFs+6D2ncOElpsn1cW/H94H
NKR4jBbBB5La1T7gsR+iVKUWoNSt5LZFm92lhbrnfPDOCb8MHMj6FkVwujZUcdcB/4BzuTRgTubj
Ej3Xfj708dcaCPvLgEme6VbqhBKOY3XxZynhZHnJnI7hoURAH5qwVpkqhy7jf1FSjL3f9GEu1UNt
iblxzaFVLZ8dWD4rTjfP/wTcu+JXitid1LpypEmFcPFuDKO3sKiV5gCyHLmp26u4bK1b01vFYEgi
LUJeNik0sXjmj31THCNt7O+HyZyfk0y8QrAbKctHyVPTROnP28Nv7HwoSRSSl8oomOTVHaXntuh0
o8Gx2YG+V1dlfAoR5H4IUvPXx0daGm/g3CDvkfNe7vzeFtoULombrOOSafeydKRqbVEZhdZ9e6iN
7U8gRmMRqQFgKOs4Sdhxq8tRLvlSkAVHgXnYmTX4sMwr5QgQ8ugYLOsHtu5yQqJWZ6nMI8nXyno6
2V0JT60KfuitvCfGuDUf3iqqrSadbSLZy5F6LcvSbDIln2qr7fVoaBgghiDf76zb1mbgwyxqqBAP
KfBejkNHJizbIgweLKsovDlr8r8sOyju5tkazrc/0Qbagi1HT5Jkl4CZ0v/lWFolzdRka8RiUETk
7v1aa8XrVKqYqabwtU0rlF0zz79KeXtGUfM1HKe92sj2b2CeNKI4AKSRl7+BiKOqFbAtvpaazX+G
aKsf3STPno0y7CkVpuMqohHnJKstb7DV+tnuWuUQc4Pv5P/vPc/VLUCzcuGsUGxYntXLX2K1Riwj
ZV89zAh/pAcdTQDnFfpmHJ6mUY71f+R0FD9LfZLm+7YJ0AYpiXCwnlTiXBIeQSHCVVgKq6h0Tn0q
vTTRJCErG8LA8WaoI4oPOFN6hRbjtE8411bRt8HspM4zWx2KeFLJRXVI28xqDNearKoDAFzLfgnc
QP0MxZ67VBZRfTScyEnfBr0cX+Naq+NDa2Ok4CrtKCpPExHe0CZprHaSRvm9MWVa873c1aP0AtuV
OoBbSVU9f8JQNcxeoqzM+y/lMAfPed8Ghq9kwgwPU5Y7L2GcjspBqEHiPGj4bpV/pdMk5wegTNLg
plrolJnbkHQmrwZspvzcEzMUHolLiF+KSMr2IIrQAYeqjEN3Kuw2lx61wUrTs102ZuJPltGO7mhk
iuIakkpWoNsdjrmILWiTO9A7se4gU7SB7VIDrH/HspI5J1qHrUNYpYyCXzcqY5wfCjujW5rKeTN9
saY0qZ7Vusjzv6SxHjUEHVpr+pXocZAeU0WtlacR4pPlxiDpS8WbYkvkRyAeYeHaQWSN58bI8Kb0
zDIw9Af0t7L00Y6cqPQCdTZIZGczVfa0+DeuGGzSKewTmFDcX0dAQZ5hOiEU4S+2xg8YzwRAFYJu
J/p538erfQ7WFHoWFTwEN9eCARBbpTRsSgl8oKo8qKnevsahMhwisUC8QUv098hUKs/RNDtPcyl3
L5hBJl9u3z1bc8XxGwjh8uihzXp52MpRqzANdIRvIcl2UCiLH2O1GnYu061RyNbBIiOGv6hMX46i
K5WpzA4vqxmH9rcgEyFt2qrYachsXNkLBIl6APAOSuTq5SiamiOirCbBQyYExAKnUL8t3e3HUAnk
Pd7SxoxAbdAjoedsARdbXZd5W2fzLCTJFzJX9EEV/Qs+DfWeneF7DLzaJACuke0gnwYispaoiq02
mWyNcaJ+fkSX5iCZQezGefiJ2/G+GZ27WLY9Mp5P4xB9nrTgvrExlGy64Ck1U68GxtIq0xlB31Oe
ZX+3aXXCdOyYZJAgAqk4TPLoGc1UuJGm7zxrG9kscM2F9QSogRVavdTI1CYjgtrBA3DNt44r36WK
LHlaU/8faeexJLexheknQgS82aJMdxPNphFFitogRF0J3iU8nn6+5CyGQCEKURqFQnfBK2VlIs0x
v3lfGPxvZT/OCuTAykY9VTxqx1v8ZgGzCz9xEQWGFXe+WWjzC5HWcFAQ2HsqGUA+1JZMnLeNP69J
7CmcyihQXdxqwiJ9ivMc8hhYQct+s8NhxFbG/SHaEmdD++PYOwdP5N7mY015IClLgM7erGxeR0aR
xHMUwDHR/pdoWa/5jQDK9fDdAAZWNjEoh4K525xa6uNYrS18wBiNmnOaCQ0/iOhIy3N3MhwjEht0
qW5aJfOgjNpShVGQj2ZEXaqCduLr+N2e78/mdjtSweEvRGUl9W8LtaoQlLcH1UwCtRns/EL9pcQI
dclQAoz03kk/5qMXfzZKxE0O1vH2XkLNBPI/GvtUxqjvrO8lAKU5xPgqC3TLeCFEyJ6Q+HSIXY/k
324rH5JFLSFEwHNv6zk4BXSqC7ArSHj9h1OtaqLwzcZJPjraNGPNOUAzOjjle2OySzjoYHIJlzeb
ZAnV1lqaqAxqPuOnOddEcurNDtmqJu+tDzLT/HT/Q95uGL7gT/EuhAgp/m2uXid1DeDFJXIYptZ/
D+1Gfcm0Mj/Sc779apQLyOdphXPK0IdafzViO60bErtEEG30sF4ebNJmb3qq1PrxQghMRzjG0iKH
o7aNvcs0M7S5ZihMcsLqZdaScHoau6w4OAI7UwJygTIvhUxVdr7WU0pLkQFa0Hm0olnxDatOLpWW
92DO9CPYwu1Hog0FhgnMPqVFdGzXQ8GuULQFSfFggCP3g6qL9+SCyDiSQ7ipGFA2AtXFzQGElSb1
5mjV6OOCVZ3HQFMWrAEdZMOM902sj5lfWlH1HeJenL5fmqIYnvpRhBgB1aU48la4mazEbxI7UfqR
vjFb27nUwv5tgZkQ5FhZa3DlOg3JN5j5D+P3JLiaITjhtmyXbxq+Dm4KdcTDGqhZPZ77KZ1/a/ul
CeJFV77dP2U35xpEsrTSo02EOCEojfUHNL2l0fvcGAKzsKNvIveGyAeHhAV1b/XUjlDEf9jARYKg
QTXA40Lt5iamwlKh6spGHwKhp/Ubpraln6n19KjgBEYnNpcx6pj0zfkI64mFLmZmtjCHYKCLWD+r
+VJ8TlALO9Id3llAB0wv9xN9c0k3XI/TYAijqYsxBqbR0gNRhs58ikXeR37aud2M/NkR5VB+klWs
yMz4WNR4MCNA8GFzFY91USuilyM2Xv9PrrXl8zBo01NuRUh1GVr8vSSPOyX6PCSX+7vl5maRQ5P6
OnRQecO3eLvGqXAH5s0OLDw5nk1dJF8FxklPlmiOyIj7Q3Hzcydzj23TJnVxOnuOhzHoQxtP+lqt
jOKy5Ln6qiXLUaFu52Sjdw/0itAEeNwWAxMlEUe7accgq2zjL73szKAn4D8/vnqQQfAdlSgvQA/r
rUKJxaaMoWAxXegpPnyxXpJPm6NTv1YK4kF/PD4cqoMUe2CMeSgGrIfL9amOJzOksBlJLrHTNdc6
HP8Yl+5IWXHvDCD3TclaklStrU4ZjGOk09JsCtRlWn6ABqv/GqJZG5/R8s2Tq16npXawE3eHBMQo
ZcbBxmz12mmtD2Np5VMQUaZ/zg1V2H7ppdafXT0XOQZiEeH5f1jPn07pUuXI2bY8cy1RU9tJp8Au
h+KHrc3zlVoMWmBj1B69ALcPHqVIAKck09RaaWmsvx2jOA0h1RR0ep+eUoU72ldEGT/35LufptIZ
3vKuFCc3Naqnqq6PWtV7dwztLsJniQe6qRdo1lIMHeXWIBqbASuvsHjqiip7EfMPs6d56bcuzV7A
hfpysMq39RLJrOWTIowgq6TbqddjgSLYzLadmmbq3mEcHzenykCB4lQOUfhvpEZD4puRKD9GbTt8
0hTTryk4lKeHPze5Jb+ByAaIpbd5GedG+nbiy8MjnNbXZliw21SSvwcr7J/vj7Sz2DL8xIlOJ7QG
irn+2EmsQ4NxkinAZWZ+URLT+B43bXUtxKS9leHQw91R9Aux3hFKfOfeQ5BdGr8TBZDFb7ZZ5aWq
QRV2IpOoh8tkdOm1z0Jx4D+wc5UThaKOwi0k+yCb+eHHXtQ8+lPQ1F19KbWq/NA5/XghpksOXv2d
3SN1Vl1QHLJAZG47tUqKyZlSRsArhD1Nn/W8rRwfvFv6fioyZTy1YSxK34hn+IvGhA/aSTGgSF3z
iM7uwQ66/a7cvpJMT1EHIP72t9RYBWhuHLGTVfGj9PqvvWu/tOP0TcAA8Cku+6HZ/35/L91+0fWY
8s9/acDjy1t4VOCGQBk4oDW4RMQgmuRgx95+UXJrKh30dcF337Cr3DZKcBSWj7NTOF/rpjX+NLO0
SfzQDad/7s9odywQo9IGXmf/bPaoFgniGnRiAmzNxpNqjtOFyrVyGmPv8RtesmbobBm0hHilNzGj
kTh5GelMKw875XlO0vzZVovyOrnu0d7Y+U50VmWBAmFSCi+bM0FcP09FPJLRJHF2bakzvsvzKjrA
Ncm1WYeKTAgtFvorXCw33HR3nlsjV6cx6ByYC3kJNTT+UKtq5k9VXCFhd6iltT8v3i4OIX5mW+8P
W2k6Xe1Ywm7kZUoQkHithiY9AGHv7glgGNQcqc1xyNa7nI2AVwCyMoHo0asalGiC418DXDbKhykm
KPBJCV56qxSbqUesh4pC1Y1NagNB14se6UigYQ2d4sv9TX4bzlB9QLYdDh3LRiaxHqUgPavLShuD
xhzAzlidj+l4dmrxvPaLngzpPwxHvdkF1iLhEvLn/HJLaOVo9Da07iAZU/c9Hb7xYzvpzr+DqinP
lJfmg/H2dgX6arxxhKH8U1+P51Q2EmPZMAVhQ3vfrxF/yfzE7dvHl5H/PhQa2sZc/tvYwZgFEK5a
mQMDIVXn1W0hLJ5ztxlbRhuXBDUrLate7i/mzuRkWgQUEo1/qOtys/6ymDSoKa5kgxpQCAdjHDZ/
JIg4XO8PsrPjiYtc9MwohPCibEoCTdjOVC+FGpi1hrewHdufdNKvF7Nx6yPfh9vgEzqVZCnLah/p
3uZuWpKFDmQkBpDFdn6d7JQRMjdZLrjC2NJCNhnROx77U5ooyfdZWEfmN3uT/fUHbE5DXvZaWMb9
ELQNzHwnVVLfGJTpo6JV03/4eL8Otfl41VCAgcq6ISDqpOPtxYZvZHiR3v96O5GAhAETTaOTThdw
u6Kz64yamIcgc93pVLNj/DHC/bRo5/xUxtpfaZ96ftvZB7tmb2v+Ou5mIWnvL6EYxyHQrJQ2o9Fk
77F+PoLy77wyEhACuIH9iWb4Zg0NhVffjCnomBhxnwly43NoayH8pSr6R1GH0O9F454fX1Lez587
lGLZtpgaI+01Dy6FK6/o8j/mvC8DMx26jynd9CuPfHtK7Db6SPPuYaSoxL9AQsZ6GIkOYpL1eVdd
3IdFznQVqsUvUTT84Q61eE7ohx4EkD/VLjbvN+r2EnqIYBYfcrNvRrtISzOh3pKaxfSkJ90E/EHk
KOwWnnsuokU7DaWBWUVutk9JVXpX0429pzSivGBMbXfRIs+9AO5SCbs75xou4oia+zOKvfmNULPB
3BJj0KtaL0c9p5BrzHhEPLqrfVcrive1SanBzZqz1xkRVrOJdUY/qr7mFQk7ZnH6O0w3dLTXOuWy
2Fn95f7W2Ls+oB5SFaAmBwx6Ex1obWFpoleHIK2t6Elx0/h3fUENahHeEU9id+vL7hlXP1XwrUT/
XKhugb7zGDgLJcxrMhVFBcohyoXvWp3xXrWVcDylU3ykwrp3snniyN3o6UsG0nrV4YynpjNnZKej
3TYXS2A75FuTtZgHXa3dgSi0yAIxkKVt0cpWWnXR3WIMXBdBiBSnPl9QKTu4hnfiH/J9qTxGrk2Q
sNlEHRzbZPbMMagSG8muyVyI6NquSnzuTWynbKG2R7SqvW0i/UD4bKzijcaWJYDYuLLoN4+a9/ug
DjPHLJlfNQKjg3t4d3ouO1HyJMA8bW7ItCy0ss/DISi9Un0z0hGRlkK3C18dYuzgp/ioBbT71QD2
SlastGiUT/wvMUk92IqWV6ksXixJ+DTMS575Q59VRxqyezMDp0qTGjIpflGbDwdnDAnssSPHBbmi
+1amEYv3xjz9gfSkWV8rpa0Pygm7QxKXEPiTq91wuvIFNy8lIXXyYi1+EmNffkka1Q3QPTc+t/SD
Dk7A7niSSAFWlALxT/XgX9ZSDCKr4okMoBDmWW3S+VpjJPGi2KV9Mt3xt/uX1/5oEFgBHEh00uZ1
0WvLi+wYOKpRoOOOl/Hye9MqLTQeG7/BdlEPxtvbKTRKZBIFEIpy13qnREup2Ynr8QGR/tf8eiyp
Ucyp+Z+G4dmksgdPf2vlWfZlungJHTzRdtnnTGunDyhsTv/lU4HT4QoBggSEfj2ZObaHpR5pjWhK
F/2pxHZ6sV0n+Z6PY/XHmGVHzePdxZPwVDJdsNhbgK8WCnMcuEeCdpyz9KqEHW4V7ai2X+9vir2r
Sl4eMo9HY3jbd8n0yhvjPJ4C3k73YpdZfUWYtnuHsZV1uj/U7v77f0Nt8904163FKim/oguYnOj2
1H6k9a9qaL403aGi8d77yfqRNZHIszk218fiYapSN+w+pOXs57Gs+4vX4ko6oJJxmWE5RX5Lifzy
+BzJoehXMyZn2lhvE73sYY6knDEXo67L2HbRuR2F/rrE4Cp8hCSPbEP3MipOmBS0ovGPiMl6wNqq
QmVY+H5AeHQsXEoOv18NWv6tC5v8txHezyXPZuWT5CYKv1ZK95//MGWpAEV/iydoS6KKXUuZ6pzm
havGmG4MhacqJ2ekBDCCS3X8Skjb1Ptj7u1a0AHcLtJgFPmj9ayV0lJ6SCZT0I+RPp/CLLM/ESCl
b1XOM3mwb/eOIjRf0GAeTjm8R+vBsrDwplClY6HiwvFFcEaUk6o441HEtzuONFvm4iC63L4GtCUp
yNuCYnauAWgtcavs40EcXGR7CSPkTfq7hNRgHzavQCpio6kHRnGiefjoLnN17RuMbjCeSZez1hnV
y7iUxJeFHR6U0He+GvRENFzw5qQdutX3rzPVWQji6UYAhOBweNYJy53IX5S2eHyDQJhmEQHH8rhu
gSqKiHLDocsTsAzRN8co5sLPlcK5pKXePT28GemnSUUF4D7A/Tc3jTV3+O5oCTFeuESIykVjVl2V
XF3id7o2iKOi0M7FBhoSNjg+c9I+aBOARaM7A4yCnR2aQnNPIRHUD4IFTfd71ez/J/2llifbzR3z
oDS6sz853iBWeY4wgtw2HVR1qF0t4qCjGZw9N+jsvY/KKj+I13dHoTjEU4vjHOoe69NGU0koS8cm
AVtRvGSdHp3mMjnSL9/ZipKTC+QH/oyOgeZ6lNIplrIU/RRUwrK/zXrZvm/BIHxT2pIB7++PnXeP
lJFaKE1HruotHSEz20gotse27x0UyZPOtE5eaKHzPSap0M9uY2mPH3LGk5JgVH7pd272iOtNCTaY
pB306dsQz8fcXl51I2+KUw9s5PtA7pP4ZVHHxYl6WHek3bW3vJLBjaqNFOD/6ST6S2CrQa9pFDGj
IJDXxeexQh/0HDfYoJ7stpuag3tl50RQQ/8JE6akjqDF+mNSfkjdGcx/kAlvQNAxbpX+hBXoUl20
TJ+bl7pK6w9OUmvR9f6n3dmsMhPixqaOj2Tz5ugX0rvQdmcVjo9RnDvVST84rW09CktHp5WzzhP0
sxCwfWFTPEFpzlsqeEVRB4VqdlcrloqD6uAeDHULTWYs3NW5yvhylIc2azmYrcBEs9OCxKLA5y8x
FVJwJBE+qmCRXlFpmKdLMaaFeaIAhBR8GZaKpAl2sZ8OWnukqrC3wlysMq7HFgb65frbpvNsx1Sk
1EAgBej3qTpcdKU78ru6HQXtLclgBs2FbeUWaS6ENRV52qvBiJbeW6907rPmoNJ/f7fcXgRgdwnR
ZHGPHGL7Hb24AXdOhTaYPZAFk6cVfzfVPP1Z20qHmb2Z/O/+eDuzgrMq6w9ImmPqLP/8l1NYNbh1
0oM2g3mu5n/R3p3n8+wZ8VFgfxtS8OxRXaH8DIv+BtKRtDqmGnpZBkmVGO8Hu49e7VKJX/I0aj6l
eWhd0tjSnwxh1Q+fP4CTupTO4qtJcMd6hkPvaE1pliIo0jC9ONZCBx4RFu/Lowsp8ZnomBNs4jSz
xedkhjXDgMWpsreb9ApkdHy/GM5RKia38rrcCaETTyJJcAF2tGWfaLYQnjr2TWApdncucif3xWz9
BhDLpPpRXhwU1vy2KT/xGf6+P8EdcANjS4F+Qgoa4uomV7dEavb1rDaBq4zgvGNJFClcR5xhmfZ+
WXX91cgr50wd3jtbuVZ9MdDeevxrgkslPqSfwaO8RYwaI4WgpVZaHuUlmXyRqH12spc2PTJ6uz2I
MnqSIRu5NdXvzcFIHNBjbaF09NV05xsUs24+29HsetiFmnN/TiO9WT7eX+LbJ5EMm/iJmjs1hBs3
2zozJ8VsauhgNEs+grWqnL/EnGb1eSpo/R7c47ejEf7CQSZFIliDnbU+GHSFyoJb4WfnonoyukX/
2HNVo6ZSHtbpd8aSdRHEZ7FZl6LX67GsJvLMKMmqwB3T+Nm2U1inZZE/K4uuHbz0tzcakTb0HPTR
yDiRHl4PlXCdjaxwFVRq056teuq+LH3efr7/qW63B6Mg7Qs3QFLrvM32UPWmDCM4nEHmaOJcVrby
GlnuELhLonwuRKsdYCl2xiNt5mLh5cHicGsul8VLOPd6UgeG6EyE/hMjn31liHD3BiSQpafIgtl5
fXiSDEb+AHxIBoqbEw95vCmMzK55HBwEb7ulf9cBr7iEdd++ZrUdHuz/20/3UzqGOUq3XMgK60+X
Z3FPqZiuGsZrf6RGp1yjuZku9yd1+xLRCpMiY6CmbQTnNvvDLtEF6QxQKWraaqcYhYHPNVorT2U0
f3e0OI/82indCx3nr/cHvj0DRA5ktGR61HHhsq9nV0amHiK+AgyhKIflzSMx+j1ttHn4AFbWePgU
cEHz6sEJkhjO7YGbnDGpoJxTs2uiLDDmJD41lMoP0trbD/Z/xbNkbgtOcyuMnDcZKC03XoJynKLp
DCXHTU8Imk/ewzsRsiwIBxD1AG9ILNdrl4RjhhdSrwfpNBWvhRsPp9aJm48ZFqTngbfyIB+7/Vag
HcDT01RGnoTq4Ho8xYpSGwsiIyhsRfewUjXK+jSFovGezcq0Pz26M/Ba4JgBiaEYgSTKejRLAMJO
OdeBI1r9tCAJcI2sKX7rclU5WMidV5xQiFAZrCeH+kYxW4ydnntz3AXlEObPbqpDosri7u9Oh6+O
SmEynKvOUc4SjPYh6+ukhGpizMbl/pR3dg4IY1SIJZGSKszmMCheGiv8SQ/yIavOXZdnynsbHSxx
cKXcfkikrkCXEpBJqZltlpnoYVo2VjYEqA2ZNKF02oig4JWXuBu1gzfhdk7gpygWUEuCPkM+tv6M
QCq0okcpOjCWyDvraj1eMsIT//7K3WayKMdJTii9DElM22wWjJdSfcCGNmimSvlzjN1p/tBRDnzK
2jH6HchbqiCybM1Hdh3y169DTzhq1EOgFpIpwI1bz86wG80RVT0Fy9hoT23dj0+wg7NLW2XZBwUt
xYePIMJuXFyw18F58vatx+ucTLSEeNxg8Vwgx5B217JtzXMCj+YgtL35cAj3gKqHQMCpILHdvHND
OVkjLB6DJUVGfNBG59oOSfbolpejkH/AIyPs4hFfTyi2CluAWTIC8qR/NbdxfX2oH37dGERiBiWK
lKtrW7qlntKg1pnYEF2ruPm9LhxRRKfUiYvkSZsr+5+ir7zpLcq6rHzOaiN3DwKVnbVE0g8YMKUB
mcJubs6mSkU25JkaePQMr52quCdDj7WDOuPNZpQS6dLlj4qHQc61+WIRRwOaoacGA+2h94k5wYXT
lLZ9b4omucz2GI2PbkemApqV6JXCO/3RzeFOwqHGQcPUAtwb4u94+LifCjVz34pKz/68f8J3lpAc
WX5CNox9IznXWSQCdehqQS+wZwznDuQnRJ2Dt3tnCfH2ookFFw4jsa3GTWIWITGCYwVZa09f4kTV
TlNVKWccAYuLMxr59f6sbm5iGjHk/YQJNkE5yfh6+4ddPHvj3FoBoty2d8mMWqPq5tag/rXFGdKX
+8PdLiLPN4AOikKkihQ31sN5amN0XapZgUfEgIui0DEfh63UfP8P43Af0vMFhYnCxXocNZlQ1YRx
FfRaOnwoEkEUWVftwTN2+7EotAE5oFFJrsH1sR4lbGC61nVuBxy8F6EW3Vmx6qDRXOWcps0f96e0
86V4YWyCY95lSYNZD6aGbpO41WBJ++rkbHhKjq+lXiLb3xwxjXaGwoWFsiz3L0/LFs0WhZ3rDfbs
BLkCoOjvwnBK/C9qFcXppKcsdRBo7SwjjUCgPlROaAtuYXv9EDuZhTx8YFPPfkfzyxG+5nX5kx2p
wNM7oRy1KnYmyCIS1XFj8Pc2pak9Iijbrt3Arvrx2ilpfw1z3MzGQTyMKJLdLElRQIYLitgW5tnZ
uVWr88hQSYfHBwptxnBB0wYbzqrK1YN7fm9iwO4kLIXyNeOuNwnSEOUw97YX6CEKOr3S/JY4Sf7c
6vrBQd4ZiIlJSTqeTLj/mzgg0URkp8MQBgUUhWBK3MG6dKIVX80uUo7s9HYHA+nIXwAsQT2uZwW3
LC9i/ApRo7Br009Ct/9TaXPQHOC3fzx8zMDQySoFjxhJ4WZiYxypMeF4GKS6NZ2nqq6ehQNEVhH2
+f5INyEjKQwlM0NS6aTb2ub2AMzf1E6jhYEtqvQPyvrWK7rr2qVspvncpt3yVEde/Hx/ULlUq3hR
Diq1ChHep0yybdItZW5jt8ughWLo18yhf5uk7pF+/O2J5v6QXiKqxEaBi918sITbaRgsXrGl+LMa
l2/AqRFQrYTjz0nz9/0p3e4OBnNlfZ5KNkSCzZ5PI7dR+oRbONKa8KI1VvlCQbh+NpY0PoCZ3a6e
HEqiQ0A+UleW8/6lLm8NXtfPo2JBs04W9RLyf06hjMmA+/6c9gYCbY/OI4snWw7rgerIjEXY5w4M
cnN+zmPLeuaCOTIxud2B9FEplMnKHFnL9p4XNKemyS0cWYnIfWwwEeGvf0y6+mJ13kdIY9/uz+qn
d+B698HzgAwMLBCYKmyq9bQKpbGTpBmdINGGtz4V57SeUbCH+Da8emp/TcwWfSLK09XivTnlGJ0a
xzgiusj9cPMjiFN/Gqpw+W9OOBQxrixoqoGN5h3uHXmTn3Sqk8+FiJHDrBBiPmdxPfuhM/Sf76/A
zl4FIy7jBWn6RQa1XoA0U0yrCytH7lXhg4FRnqHVo+YmsiO7s72h+KhSNUJie27OYCVinHAXJ0hB
w79z9cymhEYLsBxD7eAm29mtnKifrEYQbzd3ZlqXDqYxrGglMvG/Ar7Pv8JpHpZ/JJzjNuHFAS7F
4m3WjuSosyvMvIJsirOPlTPGbyLtlYNg5HYujIGlIYEBJw/dzPUXysN6ya1sTl+R9jVgWzEj9WTG
1Xgku7gzEAG3vCfZiECON0cc9G8zjMJMX4HUqEhCKPkZAUDdf3TDUZmGcMog4OmwQVlPJ1FmovDI
Sl+7qZ0uaCosp34wtSc6GuI/DCXTCED2AEdvOBBGXM0o2VXZa5w7WvZusp1wONFUWIznsgmLI1L4
7RvDFYIZLRGB5KttVTr7AvFaXuXsFWWLyvaX1qhPirCMt6jNQewVhEEPX8pyRCmyRKzBJaau1xKn
gjjLmjF7ZZkFNvPefElJoA5e6Ntzux5lU1QNMx16jNZlryAgPHR97eQMW7Lz6ybJDyZ0NNTmOq6U
phIJ/iGvqlV3r+4i9A9G07cfZ2fuH61807DAIBs/WUtCu7b+naVTk4QZDDVFKJZF6ej4LXjcg4to
d0/wrMhgmw2/BXEqFFnTqlOz1yFVFR9Ly6epcxAHsd/3oqsfrj0wJdIW+haytby9KbC4s9K2NrLX
kRj75BXDfAnDPnnnpuPRh9qdly2BFAQet6C4aqqmgisre02M5S3P0zM09Xd9rFknMYRHNOTb95Gi
tyw+6LBOJQRhvc37YS6ckvLha7VY8TenbRfD13Ey0fxUa0fDH0qppuFNQz+dl9w5FD7c25UI2ci5
ctsDbV6PX6sQBowiz15Foxjse7sTpwycXHcaqPIcHIGdW1i20YhKcKeDEC3//JeIrsNxIxcpZ7pD
QfWNgLt6orgePt2/hXdHAcpM1xr3ZnCv61Hs2LWnHrez12ScPAy6zeR56oajKuPOwqGOTGQP6cKh
Irx5uoxZ1amtaFzAFcpeSegsiEyHLkp3ziELbW8siRiRGAYqm+pmk8SVWeRRPuevQzN7+kUr6uiH
E4bt4s+DV02nvq54N0vHhn/WIL/7bwkbSTtphaPSpUcS9H2lWMu/vSi9typ1PcXnbVfNh+N1oNyI
nXEVcOvQp1qv+9KrWq/kYfaaUeL6C1BzcxlHpf9x/+vunE5wTtQfqXyCndwWV9NJaRJUH7PXWbF/
z4zk2QXPeV7wPIwy/egj720lakA0f8EGgEfaLHwTx8VSiTJ/jXW3ujZ9JWUjZsAeB6/57jhysxKr
SibnJju12aha5jb5a6OE+TlGTtmPncQ831+6vW2EnpNcNjAPAH7XH6iJxzrp+jp/TWrjbTIVBacf
sfjDHD2eUZHUg3GQrXNQZ1s2WWV5QhkHM39Vlmw8F54zX+cinq7357O3atKnXOq2yChhM5+8rOOO
+mf+WnptcS7mfECc1TD/+g+j8LxwOcruyPag84IaMboh+StAyeo6upm4mD24n/+vUbZqaRR/1VqP
lPwVhndyGoeWKLWbj/Q19lZMNnWlZwxv6La240RMMa4ZpUMi9lQNmc5NgO72/bns7DPSW8AF/E3r
atsEHK1SMfsqm9/NRSSwfcP5YHivZkbxZZ4i40jfeXc0eenI9pQKImW9q504SUwbldZ37Qjf2XdL
0z6FWmac28RUvz8+M1sCQShokupt9UliKw9TuiDzO71xuydQw1nu66zndy2Ph4NnTP7udeYs+6jk
I6CvZQFkc/fU6jiXQ20t7+IUqDeQgi7rXgd3VOtLZoeJecmUvFFPLn6vR0HJ7TaRPiu2JxEodEa2
196SL5UJil1/Z+KU/s0a0UBMLRgP9xfzdhRYTsioslc8QMHbYm0mJsF6YrKhR/Zy1cO5elG1oX4U
4gXoWMYCeKxIaY9tLKxopVgis8fIEc2LjxWW6y+9UmtXVNKP3unbLyZzZSlg9zMN3DK3IvwU58mR
Dn554ZyM2i5+6EpjfujNyD1rs6L9bQ/GwyA95oeNH51GGjzUlzbRjg7Zep4y5kcfM1l8u/f6sz7z
+U5DAoLeGYYhPjjfu/OE/UkplYlS31yfOLcOIexKL3AjGVU/mpwYQibmDQLDzCs13dlPbfvLw5uF
2AL9W9R0DPOmqVv0oaWLETuKZLLHV2Xs+g88xA/bkFHGhwoH2FGW2UHarGfm0ZdzikJllFgBv20n
+rMRqs3T/bn8vCbWRxt1NTwDeCAlvWKLX/DcpFQjBQH1vDXb8bcsNvIS0e5KtF8KIHTJi2znjX6R
VN3gh9Ab+/G0pCaqb1ajIktOZF6Ep1ab5b/W0ml+8xKwt4EaN87oG14p8otp5J3wwfV7FqqDSdGf
APZnR8/W7eXLTNgIstUNq3r7BC8IUVWmw0zaxsC4DeMC8198lPExbbOlOlRp37kyZKYECF0qKqFf
uvk+YV96sVXGwWJNtnrpETVrnj01atwnO2w17XUYUc4OBs3sva8o55XRC7+woAKzJFT3UcYtSzDJ
ltKcjBkD3sK3wnmJEEhUxi967/TKyZ2NsHyf9ELv3rosHNOTaNVJ/TOxiyJ8sc2mGpEWQOT/69hV
3vBwS0kK/pEfUbjUaLFvLn1rFkujtmoWZHVBHt3NybX0ovytpYx2ub8LbwNpHk2IShS8QVIT2KzX
Ep8TJF1SkQedZ06wvpb8IoSrgiFg94TV8rB1Dah9iBmg/6jnQNzbnC239jI11Jc8GEIhivNihbl7
7rCu+KzrqaUexFM/DRXWZwy2J6LxAKTxJEZGfj29kIYjHQqGKzDB6Ep/6Ruj/8MFpOec+4xCd+mj
be05EG5MJMD8Nm2t6DRaqlt/xLIdlEOq9clfhrARr6VT39rXLI004zWeGtRjsMvwyq9ekurTuY4c
/R98aMMCSrVVwrmPDCW+2B212t9znWTsqhgLvIwpJrV/s8rB+4d6U5P6Or/HC5Z+VtunHAXn4eAb
35wXdBXoeUloIg8tvNf1IkAyLdO5KtNgmDrTnx0lPWdefoQUvAXUgfRiv1KWkWxe+q/rYdq6WzLD
hPIm8Ee5zEJDONkqrWsqwsIfolj3MbvBD6m0EOChu/jUzktyAIe5nSrUXvygf0JhKDFsfkPcViXh
LdB8xBj0F20M29+0OG5/u39obu47ympITEmEIvkNdOL1THsPWQfEKgSyoGF9nt25PqVFqD9ZanzU
OdmZEMxMXnaQitKZdZPdVJXRYn1hi6DO9b86KzORcMEj5v585H9kdUqYD1knpWiY2LLAtp5PVsS1
Gy2LCDgKmXmpF47oOTQTyzgrTTtaLyqVA/syUur4Hy2+bPbb1lCOXhH5bba/Am0Thoefxkw3tx6C
Wm3j2MhtF01VvVnJkD5NaTE+YctoAdrtneipnNz8n2y01QOg0c0tSJYqdfmgGgBqohGxXoCZGqop
MGYLwrj/NmRm/yHs269W4xrv1DTOD24led42E5Ue37yYZGHSbn49GnqmoakkSRcolbCfQ9WAdl6n
FZr6SVWE7Wkey4F8WbjL0X14O09onLLPjpYeGOKtRBTaeRYWRgigFAKFzpfRyZhuo2vxdWiGOn8n
wqppDm6f28/KmLIdQkQscXDbw1Lg7Nal4RS0y0DUkpejor4vBR5XyblVG7d9P4TdXH2o6zj7WlXt
Ml/v7+7b00qcQMZO3IYoFsWz9XJLxQ5tnGypQ6RZ37LcU19MdYF2hbvdwcN9e1qRUueqRXuZKJU2
73oobka9jkLkgHI9Gb+YfTp/mIEOHSQzOysqix2AQqH8QlnbTIgeliLUnFvUnjNLOSHypXa+4sBi
uZTVMIsA6ygn/CRIEgdfpdJaHNyyt9uIwAskMTsYIiDCNutp9r1mtnkFYxUuqSILIZndnqrILpL3
EIgQ6RSQho44GLefUSYZpDaIyqJVsQ0yPZQDwdu2SxBlQ3WO+tHzPRVYIHyPr49uGG4fiuCwnrAC
unGuj5apR4VFg0KaWPYzohDtxWi06EmrJ/Mg+729CvDKpHXHBuVEkm2vVxKcm1lmc6MFTm6F6HT1
eguZZdY/Exomnw1tKN9GRYsPjuTOUnIOkVaFgg+mYov+stBAmpcO0Kg3tu4z4h/h7E9JIz7FFfqJ
9xfzdrOCVmI5pV0rV932ynGkCFreWHqwFBTS8YnQYtL8GA3iayPdxU9RnPX9B1srxu/RWGlHHcSd
uZKZSI78/4Umbo6kE+oZ5F01Ckxp8WXOdOLxEJpeSgwhD84l4F4+1/pm/1lnkGaTZMbEGOvPqQ3d
XC7RVARQkIbyQ6UMae9HrRUvmm93KLC9i8SwpOdI09r2hetSdU56G5vK73mZpNGXpoeCGpigB74M
LYKE9Wm0FxUts9Es0/bcueGSXBxPatUmXjrk/4ezL+tyFEe3/Su96p2+zKCzTvcDYDsGO8acX1g5
IhAghCSQ+PV3E9X3dNmODt88L7UqMzIMBg2f9reHD3EZo+86tZnscUClGEUfcKwc87XYzRdThUmm
Q4dt4Y/R3TBs7umWGSGfwYJwchbDKribqi9pSKeM1TB+QLR30nqwcIcjRBZOQue8jVqVSTZ2PO/m
OClkbH8IFvEDWpkJe/DC2gsQOjU1d71KzBWJ2vBaqqhsinJwt4lDFrlBTF4DlfmiJAEFD3a4WTyW
QGvdIfAagZsf04exHaYx74ioZpoFYOCmuXRIchMhvBOSHWX3XeDPNtfaOr9GNaFOryBO/rpmk5e5
qT1y16dqW89gJcEKXmSp9trnUQU436XLtAR5gg01qxZBdwFsJnWO82waZ7A3+9qXXpApH4a8ZTxH
mxQlo8mWoXct6GhI3rBlsIDhFA1FnVSYJimcjLKyjE0+IxVE54rH28C28I4Me7dIsY06OURwoJr3
DXJqv2v8wtfQCgR1ytGyMNPEZ30eNJQ2GzZqqW9S+FjNOQwUhyGb2EKSq9ZXEJXHXRmpXV0t3VgE
DHYkG6R2VN4VUKbyU+gaOhZ4ORozuNfa4FbpsnQZlXCEyGXoOupae1Vvt67tFnlh9TqbW6BYQhME
CBSugxDCnmxEi47MgLBHKBNkStF6Au/g2W9kE2Zz4sp3by8kZ3sr9lOIrMCRDeFmg7XkeG4ROnj+
HOrw1gFquYka/bHtu0tO7GeVMKQxEPgBQ0YbBt5EJzVoFdvGxTtJsR7X8G0MAM1U+RIuEl9padNH
16a8zNNwGvGuB4f1D04/uPRCgXi2v653gbBV3AAoYmc6fp7ywEHzMr01YYoOd+Wi50dGeYiGBmnl
BCmTbz/a8/eIAheukR7SkICsnUWZzFrBQlbDu82TcAhNKlN/p31JhgJAu3h8+2Ln7xEk5xUFQL95
NZw5WZBdoYRLgeDcTn7P8gTyssL0/BKf+uwqoLuvDq9rQgv4zafiRmDJUVVhwbiVvEHiZSgqSUHm
L3ty4V2dPTuYIOAkCC1vgivinHA8LAPeTmXZ8ejWQRhXnLchqz5MUzD+VJGpL5DfX7kW+MzYyFYq
Fpwn1p//pXNuIz7RqU4DRPZIseQwRJPxtW1a3yuQ5HnRi+XlVRxtZ6BIAeqAtx+qWZQLJ7PBmVfc
qNOAFKth0oAUJ1JmLuv0fE9KishT23TkCRSTur7yhQ/MO1rSbrqJumhSxYjMivjAK9RsNwuiIesL
T/6sdsLdod+HoIH11IoHc/w00rFiIzZ+6CgABm+Q1EQP4+gaMPscDsDHJMOhG6HWunBYPpuc67kf
A3jlI4Fhc+qVZtA7q5DgFd9aQ5NdN5J2/lQZ0SY7PZQT3+Asv/xuTx2SCpzbAAiCdnU+mAWrS9no
imOdnVi5ZWGCUDG5pPOFdeCsVgOvBp1UjCx4U0C4dPJEddjTdCobe9v1Xrmpob3Pmnn6QQZG3iWB
hZkBL8PHqp8v9QrPZ+vq2wroGGMbd/ACLf1lYAcNY9DpDs7tpML4Vqq5uQFx9bexRyA1kM2CTQxj
ITD0TqozHdXp6JUNmPrIe8E4jtSHRIvybiEXo3jOxyYCHBGZDVHAqr45ZYKSTkvVJ4LgIMjaJ62T
dEd7lW5FOssiUW75M2aXfCnOB+ZLugVeHHppq2fY8XzQStWDRYcIBGYa3OG01CIcbfaStkildeyO
OmNHfnfEAF1FUxxcj/Vwj5FzfM0ezYo+jGZyG3ne8FEtJrkK6rHLQb9BNnNcte2VYC37NvTKu1B8
vDJmcGm0gVafeZgIngzWTswAYqeQ3Jas9DfIhg42hJngf3MVdNSA9uGJQnh9/AUhyKqlKyNy2wG4
zmanDDMJX5oLj/F8YUecHnYr9JpWVDw96aUZd1IMLszk1vglz2E4lRbjMI/7mAMj/83tF28MF8Dx
BOgo/vdklCSDIdMSg9Iru8b7BmxxOPR9R3+9fZWzlQRXgVMrlmawUsFOXuusv0zohHKuFrKOf2Dg
y9cESR73wSL7+WtraSpzJ0H9uw3hKwLPQ8frvr59+dfGBtZZTIO1ksLScnx5O3Dtcl0RbJRlncsO
YSXuos2FDeisWMSXxJICbQeuARnyehd/+ZKtHZYZPiXpbQt/jLCIaSLBnWML1ZluXdJkNVKxvgWD
Egt6lVA6giXA5kssm1fuAqyUEKUbUHc4cZxMQdTgECvimHUr9ZRGG1+b/l67i3UzGs5kH0hNSdY2
/rIUcAin/sewo4gi/u0HvlrzolkKSAjZmid9Fs/hWB20JLfE1v0mLEs4i5FeXbjKKyscljZUWQC9
IEk7xamdMpkHf0wxGdOpz5Bh/pmXXp15Af/s2eT3N3r04EB/x5K5thlPC1Vbl35j4SYKjdzk3kHO
UV2BpKvughFhaklYXhJqvrIIrFA/atW1+Qxx4/FwGlhFAbs15e2E4DtYEUCc1Mw1yZIxXi4AeC9P
6riyAykYhTGUIcicBL31+FqVceEqgrTOvTTpIguGPXO1u0EealaxPng0CSvbbQxj218Thx3BfUxo
WmeOhFdqS/1pymkAX/9i8uZh+sh7JsUHd2GotCkccrusH1KbFG5Fquh+wOM19x5HUv1uCRPzFWVd
1O26qddNMcH8w93rTqW8YLZEi84gU1wXOkboxFU3CfhYB7NEKIQ/YS5nkxjV3aycKsy9ZGm8jBFd
NQ+h7hPwYqIxrncD2hkm96DEUMUEzmRatF0ZhJtZmv57m8DDf7dUYzBhkoYTz4njRZ8mpEz32UxU
KAoXShQw7xzeiCsbxAvPBIkrDSf5dXH22GLszdwnsOVNBlRmF8b4+cqJ0ycITOv5aJUonGCr0+hq
UNEhrUordz8nk5/Hsg0A8nhwXm/gN/OwEnMOaGJfCnR/pWZ5EU5i3cTpAtSH4zGBYhck0QGzC5Jr
u4H3xtyjNemyg9a13rA0WB68kqXVhXr6lbUaPAY0XSCbWTGzk2HPZphjzlQ5t+5I6vGDi0QTDMLZ
d7oLVfT5kwVlCwsHzvXR2hA+ebKQ/s3UG6dqT9NSPHViKusimpVtr9RYpoxmPnqWKov6VCSPUwqx
4AUo9JVvimMvZEiwFUd761SKhdTJZEpEBfWh1s0Hbt1wE/ApvoBCvnYVKDZX6/J1MTnVOxkWI28V
U/l2tmG1qamp8zCUv91UgfcGzu7AY1B7oQtxUrEQInBgkRA1ymns58xP2uUKPjumyh3RX4qTOx+Z
2MLxfWByCgkZOHfHIxMJjOEseFftZWX0fkJMUzEZjMm2C+g1ACj+CelalxJlz58jtGLwpETbHHXS
mS3AuBjS8imt9h7OkzlRY4XCTPw2G3fVX8NGEcjW6ulzyvll6DCME42rfT1W3nXYpfI9QW8jo/4M
2PXtTfqVx4iKDM1kCMwBVpwaNwJ4rsA0Cqp9yJacx+o7vFGQz8LVdQwUq0idCxPufEPDd0PTBuTP
1brk1KOvTluPliWjezKnbpVVbd3m6BKGH4hAGf32dzsvDbCVoWu8RjMBsTgd9RXjziIQf7uPVIIW
ymI+wVHqRxm7UwYV1qVkpBc66fH+CeQL0WqgUeNcjtbG8Yg0CWyRhrF0budUeE2u12PzbRxNlYvN
onbczyWbsHLC45uyvAJdCZbRIJXx3QRLKDeTtPXCnceiSG0Uei6fYU+MxoSafQ4XJ65SJ49Dy4cf
bz+kV17IauKE+0XXCeffk6U2htt6EkgRw1QezvLosP9oQJ66qf32Qv19vtQCMYJWAas5PKoAzhw/
HkuwPU6ExbcKlAWIINFXekKRYOacOmlwjygHfWs6ET+IkMrvv/UlwfVBDyZaXUOAWYHCd3L0GDRg
/Qi5lnunAy8xiSaSq9nZEbcbd29f6ZTx8nIp5KGvvEuE3MDT9vhrxmuHNda12cMPwkQwKBng4PnZ
b9MINpBDYz4lujIyJzVUENmEjmoWgWd0oZZ7sTr/y1j8113ADwB76JqBcHIXiARIeTdRs/cnyWoU
RERvhpiSQ+R30b6uvC9D4GMK1NzUnxomrmGv/y6G3HmNE5Nb4sOeFupnNexqgYLrwsQ8OZ683B0I
QVCt4L/gsPjHz0jbpooj5pp9V2o/uokGPUW5QFJwkrWRXfysjsZ3sNzyKfwy4bqVgRlU2QsWz6/d
BCB9UFWx8KFxfjJdazAE4XWlzB6DZzRFnKLO7GJRXnvNEgNHZToXlQsF7dh+mVOFw9zbI+VkdXp5
CBiRkF2s3Av31IwIyM8oEH1u9gh4vQ6n1tz5YAjnnT+EV2IQF77tyez782owJ8XWgsUXFoLHj7wb
0IVKmsbux47Ka1eUQ5tXgtZxFtrqLnW7IQNiLfcD+sDJhdd9ujKuF8fqC5Uo2JngLJ1CeWXd0HKk
vd3jsNhtJWNRvsD1OTONMzw4JSrzQEXo7QkRwvip6kf+TFyJFmVDtPQLDmrlPlhmuataZNP6Y/y1
5wvPYTt3Kbt6nRcn8wYcBnA01/QJwMcnZyCYt8KL10q7J3g3Wz0GEpkTYXhhkXhl6K1YCN4+5iew
xxMAKRgmb+AUeUZg4NE7x/fHLQipHnoeS7jRM7PYACLxhFCg8Vub1Prj2yPvNLvs5X2sez68ylZG
6WnGZLfitgMagHtbabNb5rRCgjF1slW5sRl5qZ+DirB3FZbUPI1anaeVM2S0rUPEaDlJkdgkyGwV
eXnDVjnzKKcLk+OkLHm5Q2wR6GmgjESZdzJcZQ0cH3wEJD6xeDVQtMuzIXOpMxqMY7WDWaT81LaX
3FFPmxt/XhY0YlDOgE2AmXA8S0ahejVN1u5nhwx5pEeY4tHZ3OM+nzB2wUodOHyEeUmKMFmFOIM7
vRNDZG4mUGIyCqHd7x39/rwjUNAgNfszquP4juTMHFtCHLwnJmxU5s6TiDPiaE9jYBq2E2Mi4Szc
AYdMHfb+7YHy2luAyS105LDAQkl/skSiXATZOWXLXkJ+8dMGQMuSAIxzKXCoH1pCD23LyAWJ8qsv
AfgZEAAgaSgZTmaHI+ByCoKS3aeJdvc29TDVtRSuu2O97wLaibB7ZD5MuUBRaw1978A9qb9ms4cw
u4izUWbtItIPHKq2T28/kFfWbPJiUoqbQy1z6qwGO5UyoS5W0YogjixrGoMQWA8Ui41dxupgAqPk
hcXztRUJHSuoSXGigrz+5FAFyrnbI3TW7heJJp9j2vhp0Ut34YB4alv/Ms7QVF4XZ2ilIM07Hmdq
tYrpS2H33Fe2LEpIuDeeraY5c2Yum2uSCP+xF0P4KxY0/uUkmlfbsXYgO560711q1b46CELIILBT
QXmBqvH4fkwUAriBBnE/Bk1sNvUAu9psmHHYyyWiwbcuwxtOQU39Dj8WuB/CW9L9MiemO8R6rHQ+
oOf6DYrw0V56UicF88uTgr4LECAMIXA+O5kUisxI1aRq2ZdQFH7goNK4GfaSZTMhXcAUkWe7PdEE
9M2O6m8wq9stk+Nd16QCGqnhxvpxQSWeReMC7T2w+AuAwotV3PEWBkQDLVB0nwEfo745fnLodrbE
6zt372vX1TealM7zBKSlugpFaNpsQe/lrsc66mW1Q+rnyPT9D9460UHEYLiP0Ba+g0CEIMvbmgb/
Xqr2hzd6MGB1cPTJulaX+kJ1cj7Ij+95/flfUHO0HwBQcIp7trLdyJYEua9bcv327D1/c7hKgnIL
zHcIG07jyq2swj7oSncfoOff7Bm2x3mT9vB5vHeXIWguLN2nNjsrXoaxC6Uj0oJWUORkDFOU502V
YAw7S8JYFqgxGLBt1miGLynbKjUeJiXnBydBvEBmvFn2xQgu7jNcBoHkdYEBuPn2I1gveTQ4Vkxt
1S3jEIRs3dMmiAnbpSn9YNlbNEA4PAR6hGwJjYY42i701kn4lORj0DO36KK21u+8kA4XDoLnh5P1
JvD4saEE6AadUghGE2PFjqS750OdxNncgEyUVUG3ZTQyLOOhM+2dyG9xRkMkLxzmx2vDTLpJ6OoH
Bpu4PHRs+97YeiiouWjHdDYYcXto5q8+26jN0BU+Hoy0QdOinJS7bzFvuyygTRtl8CAKTPH2yzir
ydcLoVsJISe+LyD34wulroMESJz09xxWSCg0uu+VMR+d0fkpIl7EbbON3UtxZ+fnU4C4uCzc0tHI
WNVSxxeNyxY6l3nx9tYrhz5X2tHvozVirLDwsABz2OjxHjWv0xVWNUGTLV2ANEw7UuJe+P7nmw7u
BeEBazsceBrURsf3YgOK9M3EuvsxVETcOxQF1I2HXfRONH1FtrCgog1g/9CUGxBKhwjtCOTuoBTU
JMgAWIQXKuNXXj0qYpxVYEML9O10F6y49odpEd5eBkrclsTVj01kyaXT+boEn8xCWBqh/sbowlA7
tVDywO0zHGfjvZ3n+Eesenfc0t6ZhqJnVYQQOmpFfeOi6eIVAqfyMl/QsvtCFbEkM9pSP0C8mT+g
myh7RboLi8RLA/vo/oAEQRqLHj5OQRgkJ+8lWToHVcDEDg3y06PNMEOi+uA3XV2G4JvOEEh5/mTs
Q4+/C52MrGHj2zJBKXrL0epkGzdxrNi0Y13LQiCze7wSFGTUj1pU1hTd0LXzhzpownnrR7PjPLdl
OomfqeWLPJCyTiKVNX4t+HdoBwn2SVCtokgWFUgSMDBq2Rz0RdVLSPBiuzDzLSZOUN0JNOH0vles
uxQ8c76UY8df6U7reoWi5NSpsh5i4wtT1YeUWT/ZTgF1f4QsDj6bBR46OfpQwstCcAKWwg2dJvhk
G1ul2RhUTVf4yqPdcxlyEezeXkHWF3H8orDNw5QZulR0CNFjPZ5AcLQqm7FuQXJK6HwvI6W+DKXA
XPZiZyb3NDFugL46eJJXb1/4bOkCvgUgD8XQyobH/x5f2LXAlqrepwcNDbq4EhDYp7u2g5nsJg5F
e3DRNjvUSLYQkLZ56hKicDZPQXdz4XAGvBr4LkCF48vDvhmrahzTg2jJLDIwoKd3fsL15u1vef54
MfpRDmMTX4HdU+vrhGObMZHbH3qgp7Bq1mQeH11m5PzdprT/BRFh8BU0GPSJ3r7wWaWCLdpdTT1x
/sUh+xREbMd48Hld88MAS8/r0SHOjkMHsQsj7lwois4f5VoNAJQHfxZeGacNKDLNXepozQ9WIMXW
BzV7h4hbemGpP79KtILw62UAeEHqefzCHGSXwk1C8oM7tlGObT4peIAsrrcf29nxDMzE9TuALYZp
cYYzqWkpCfMVP+gQBkJOavRuhuvDO0jdycb3HJTdb1/wrJzCBbF1A8wBhQwngpNTE5LAuG4DLQ6o
9eEe1+OUCmZV0I3l1kY18h9RiNb8CYpueJmrGBvvF0lGOtoLpeb5eAHdA3wknJMiuOWdAmzTQgJB
VnIjkF1+5QrfltslSAcv04kHh+K3v/Urj3n1DoOxCixpADGfHNAjv58B01JxcDCkNv3YjVd9asnV
VAV+k3mSq0vOhq98P1iTwCNypXZBTXUyfBrGQzvISBwq08Ro5jcD3ZAmkZ+ixDG/3v52rwxV1CPA
NtB9w3c85ZDp1Li1dV1x8OpAqDwMKrCRXV8DqX/7Qq89RrDUVsYFQOgzdKXxwNwESUiAwl27eQB+
FCxePHHna4XOAJvNJUnnq08RKlwYP67T/ZRM4ko0sJHzLA58xoEdOiL3hkMBcIOsy2b79nd79VJr
hMy6MKKIPtkfEgjq9BIJcZhLEnf5Yt1gKEbkZxNkSyTzp7evBtAc68fRRghOGcpImEBAzoeuywlK
AhJGO/fgaxxoSiDHILlAyNE9yGDdHoo7XgRR035MkUPkuPPXBpRtuHGRHklkgPUtqsw8Xdh0ZzRh
Qwba9PQtXET8Ez4rOSw0kpxWrXdNddtkfSBmmaNTh4OBXzOwt7iXBciE3ImuhTmT6kn9kXp2L1SQ
3BEdezjkIwgPUmsICCCxPgDSNrdGhuk9TP/GDardCfSNaT8NiqJLWbb2YJkWG5fGKVKek4DvF0s/
1tYTPAsaqTdVRdG/17rAR01bXzufO9ncxWVvrgZX6Xyu4VmLzMqkowhTleNhKD2vKpog7Z76IBpv
54XBRwCZvLs+Gi1WCrfMrE3v+zKF1B/0gEMKtcx20MwOml7LmJnqYwMU/7l0WvPNE13JisEStpfI
OKvygc4yvksc1OZPSVkv8c0QL3hYyDGZyPsIzeymGD2L17N2595ByupNWctbf7giNuHfRjNTmo3u
AGIPB/uWwRMqBkSd0c5v8UYW2FbUeN5hLw6wWPEWclNXTtKDLyGS72k4NzD7MhNz20x10zzSg8LW
bN/FbhklV+gCh+XHKu1qGee6IbSPcld7ar6KEjb8mkzEBOQ9hoZbMqEw3ylvoTJ3a0br7ZKkDLWb
qmKciDG1xk3phDEGlJVzvVUzFcsmSBDE4VjVffX1OIBFzFHuTcsYV1vqzb7JVaLADAKtxPiFC4sy
nkdjD2sFYgKGZq87S/jfDlMrrlQraX9rCEgnV5GqYSGAE0LXv5uR8KF2nE3TAJFRCyT8UcPbiB+a
IXT3nQOKy67tmw4kpaEZfD8vU6eSH1ULh6B3AdSnv1Q4BtH7HsuR7PIQHTeWe9yVZEsJS6ZdRENU
1pPf6iqzQSoFwDbssdtlbqZ+4yGRl23UrNPPftglYo9sJWS3jEM8gAYBBIxtpkiQp6EXLsth8w91
vyPLmmchqeZ2N8xs0O9D1drlc02lrZ+QwMu/wIAGNYcQtW2KfpAyzhIeDd1jKZPO5VndJKPJYgrv
gE1oGxwAooaBppU1TDd+Dg0TfE/CXrbtl2CgvcjQG5gCnU0zOgq5C53dc7pmxdxoVrUfZtNWMp9a
fOmHwWtZ0CK/1fMVLlPq4R009ba+r1JblTeVBNvpEMkhidcZVKbqRkWgbx+WkAMRlYhfWXLkiMzz
1syjbe/g/UT1eyfl7i+U6SMtaIRTGyYQiHMbuE1YVgSjO42PJrCjepZEDcrL2qB15wO4ASLIQIoI
J7ilLmy5STgsv/KFRwC+Y5HGIzrHWhPk0DauP7HrdDEYSOnUOvEARHEJAD8rZDHdMgsT8Uc+m4Da
DfgIbVJgI5j4D8j9ZvKeNmqghVjiIc4d5YIN6kVaTwVkEfNtb6CN2UE8nM4/Sq/j7R3s+DV5byO/
gnfPDN2cDxdDbPC1EA1axA1tmg/VKJtuGzbhNGXQ44H2UHLZf6S2EmMWJTXV99BF2D5zLZv1LRwN
erZzUGs7BU4Ikc1mpsPkMbYBV7kkU5hkbgLC3cbivamMLOPY3IQs6XTR+t3A112LofCOWl5t2jic
lh0yXdpuX1YKNq1lE/jiWo+RPx9s7UPKqKMONBNvqE2UdT1sJzJOVySjXgbXf4hiDIq8LrsKcpQQ
VLCd61qkJgNxB0VKL4AeMsTxjR9WdkGQxQ78eHZIpg71A1gZgZv5mN8kJxI2c/u+TwLnibt+PT7i
RqTzaZ4kSt7EKw3d9Bjg8VUytMFSAEtRPpwJlzTIlpEtH6MKeXEcr5eGFKsFoO88kaGFSdPsg6ic
xWXpRzk0FjIqus6z0Pe17awhXmpsuhusQaCr44qhfoDw2+mxiDbaZmnH0nknwhYC4hGHUJX1Si7i
wXohjzLPlJWT9UJirZP4MH5lVR3W173XRN0t3p1pr5axAwI8w7vjQwVXrBqTSmCwsmEcP+gGjtYF
d5Eglbnw2fsiIEH9VKVJ6W4SFXl8yxhom7cDGjKgTlY+1vzaEEeAVITY5B0STxKb4Qwkk4zxHswm
mNXH9rqOoDzF5Obcu7Gc126GGIzgsyvGUOYiaiN15UpjwgIGKaP7xMsB/QpmuKVZ3a4ijrSHpCQz
Xd0uG2PjMXpkqbLNtWRamT7TE5KO0Vu1jvDhKN1oZCorEFO+IcEzlIcB+lIJrmFbQi06UKhH4W8W
7OGZn5Ala2xvhyw1vZ52tYHz8VYOXbh882DeP2xjUyIamkdcFiA3Aez1XaFNJlRY9hmipxJ/N8cN
TE88gUQNvDeQ7jPpm/Bp6Ze+20a4w+cl9rj8PCyeqlXucIYTPJaOlm/dltcfa3eB9FeqZekfKlUN
K0rHdFegSymrnTN5DMSNubbDpsFTWGcQg+uWY4aR5I1BYDWMQZX5PIIpY7Y8iUSdT9xbwN3tZ+I/
u+i5dY9TCB71mPGoq1ne81o7RQUOdrrn0Rh8WmZEb+8jkdi7rmmqfle3QTB9EDV4LTdqmZj+pGJL
w2yptCOvfTCb+6z2DNgdYxpRuUHuNmt3/uw2dbEMImYZ2o96uS5bZFp9sr272jqjtVrnpY70cpjD
CfEgbirHtJjDiti7KBjI+yRs+vGqhARUPhsgmHHuD1E5IidiVZsMvAycwoFicnqs6Ny0W+aki7Ma
0YhPlc+gjyOc1SA0AyT5DhipoRDNugHa2ZH2yisGUTC/8xtkrnzG8Q8lQqCSYN7E0+DoA5h4fr+r
UhDl8kVy4WxMxFuGJSng1QEshm7aeJidyZWOZrfNOWTX/raBHbKTodsxLZsFlcraXUZPK0+7IYLP
kAnCZRfC7LG99wPFQWzuq0leEzla74YsNCmzufemEmYghqCrYAWyUij8dOLC9dgw7VqIbfhONH71
waQYFjcY/VAzuxTI2gY0r9begu43jVvjdQsEx4xT9lQGQX1QXQJheVxODZaNErJlUI09zfFwZlFe
+ePad8OuF9DC73iJb4t81Ie5XqoOYQGL3+1CD0XYttKE65tBoLrdtBUVzjPERkFahFJSh2V16k4o
9LhHSbnkM/JE7NeKyIbUmWqdyubOxLjIm1YMVdazloutMw5oqcL2pPHyREEHXiA1w3E+hEtZfasa
5fvPDhXjRw/GjrQq3MgaeRUTBUVXRGtub+q59j6NTgjeV6mB1mVEIoJxiyJ8sPekC5HwNyLJ/kn5
nJBrJH3USECOuRzg0h7HPRzSKjpmdRC1BBvXoD9EwP1uvKaMm+tymVW9gQq+ZDvTYuRnkzuPc9H2
Uffdm90+KkyjTHjF9eK8d1GAJRmGLgJN9OKlfW7iJnAOjnGhWQ4EVzc8QNrzFsGGgc0Ncur6Yhic
XmVtO2IZaJcQ+fOwMjLdhmI5Jjfw+Buw2ped7q9jjHuVLd6I2BIEk3YPjm/jFAUYyt/DHHgiKFqc
9mwWs7mK8F9u4nySCi0WKylE9RWQ+jBznNZ/9h0TNFfhwBA45FisPrfDYmOShcPI1mmCQniHN6XL
ArDO5N3Coia0t2qRy5yZFCZZWRkJg3GWLDWGTE8EViIJe6wbGDIM/BoFh+J5A02IzbxSzT/Z4ifz
zltCWm1LNNVhV2hUPG6Z6OpgM0+I4n7EXGimndBIVM9hAA94Fd28he97rzLtrkO/HjsT8u86lutK
TY9B7bHmWymWSReedBpq8m4Q4oFXTHyxtAk9LDx1OQgsBIFKbzlMa6sMIKoDDQLOkk25neFpgsMh
DGhcin3cTvUdc4lG+xl+js2N9XHo2gELIeU9QUEVbIlxSVWwHgkWyF9OxnI8mDrgqL3AI2k2rnVc
eqU4aI5gcQRVEhSRXy/0MHEpRNF0KlnyuDEoVPHXnUSoed8GO5Rw7XSLmjGtb8K+A0889hU6t02y
hM8hE3N/iJsZYbB+gxLlE496EcK2QTox+dmgk6YOQU0jtypmDQk7ziDwEsRBr6kcM2ZgUAwa3ceO
SMTExfXEvoMZuPxL4v1/vpv/qn7yhz8P4/Kf/40/f+eDHeuKqpM//vN++Nk/q/HnT3X4Ovz3+qv/
80+Pf/Gfh/r7yCX/pU7/1dEv4fP/df3iq/p69IdNj+3RPuqfo336KXWrXi6AO13/5f/vD//28+VT
3tnh5z/++M51r9ZPq2re//GvH13/+McfYHn+Ba5YP/9fP7z72uH37vio6N+QufETfdI/P/B/fuvn
V6nWD3D/DvH7yixYY7cg8Pjjb/PPl5/44d/RIQLZAp1r2LusuAf0k4r+448w+DtMYhJgKxDsrBaf
uAnJ9fqjIPk7YCtv1WjjE4H2+H/8v29/9J7+/d7+1uvugdco//DBR9CKA34YhGQrFesYsp2nuh7m
ylRPJOmaK4H8zh2FWcaFXth/+vRTgCguXVei3/jYN9HnTkma2Xa5AEL9p89ewaK/sAmkp2HOHnTV
E7r8WOKHtJAQWP0vP3xFvv7y4QFmoej8qXzs2+bLgD7FdV/x33Pn+/czX7/RXz98km20nkae5Jz6
GRDfWwcElAu44zE29+8PP2makGgJB+W01VPoQMmtZ4d/bXuXFNXUXYol+09P3j++/xlXcJYFl/Cs
Nrd8Ztukdf8vZ2fWXSfObe1fxDj0iFua3bnDjtvcMOzEphGiEQhJ/Ppv7pzv1JtQ2d7j9U2lypWB
QaAlaa01n5mfkRCcuvgq7XzERKqiJvnt0vgFUHTuo5pMzLn/WX38v3/sp8ZmlT9Evb9edFWFtwi1
ZkQ5NWMP7McYCJMz382flbN/Rn+NWJ86pZYW+9zbIuiXq0b2/Y578NhWXjXdKArxQ2uJNwPuEtvP
H+nEcK1rEw3KhjgWMnKLY/z1UgBE02CRPvMtnbr4avriMNy2recHt2bhf8e5DTtc7j19fuO/huQ/
Sd3/DNVq/lLCexFAuXo7DlaKQ3wqobcj+d6eHsny0AFMPwCuSG/oUKdG60cQYTbiR57vg2mDf3bh
jxwJzc9v5pcj299uZjXfh84a3cUf51uBA6Hs5WYpLgx2J2s4MtPEc94UoZEyjrmz/UyeA0mjFlO2
GYYDOo2gEE/+/x/D7B3/DrPqqJyDDTN0anQfTh6eudNVd+9/hu34rn4LHiYQQ0yVMzY+Rrl3nDcN
6JqPEXFA32w3ltQRYzQycIhasK8WfWwjwxI0Ksbp/YAN1Zma1K9myL+N2CrONCGrDW5rdmuCHTUB
ySaPR2k2bS0fI7TEGARJnvP+Ni82VqcijE+n4wDpgZrzOHfzSE3TDn+Z0g16lSJxrmr3Sz74tztb
hSemA4qzbF/dQtMAxCoP9lKZz2RwY+rUPc4gZix5Z0dl339D2UxEzTi3t7lXP86Eowl2+Kj6EB4J
7Dl0qjtbG1cirJ5x8H4wRuxEcAzXljqghTzmpb5AkusqQDMiKuDjfsqdB1/yN8rMROZ+GbeW+j7M
2Mg32H+W5YUwNBJR+Y6T+gBc07U/qW/YFxxMM9+CFXFhlAWEMubhOGKVlScwfr4eZwH1rHVbG+P3
Crlx9MObSJMDfDzzbVk1txVMxKPBIBv0cqHOgSSoITeNoin3aiSa5LCxG3Xwqv4Q2N12nIcL0szX
jtXeNU2/KWbwqLTIM5SGvxgFVzHckqwYvIkOmT1jgSsV4FS+FuVWILt3ZYIbcVOi1QUntfrMrDgV
qNaBXS1Y+nWNZ+D9Bpm5TT2w9PPQcOLSaw/uWsLxOIRcI3MlPohl8lEM6l++du3V5svtkLrze2fI
hsFGGcTPr1G6u/v82ifWunXX1WyA8tAj85OhyDuOkVZeCYkSr2/qwT/bS3RqcFYx3GkdHbiFhomV
DFGqaA61SbPP7//UpVcROeCjFYIKO2QGDCejpenuUNQ5p845NTjHX/pbEEXeFx7xTjFmc0hkbHjU
QEGbovV8Mu0vfjer+KjQFYakl8WzydAZvNNUZPvtORe4U4OzCnECOrcWx2eeQSbuRaFX8J3Emf1r
e4q13ZAiqh6J24xZo5oXnO0j3y/ev/ZWVxOVhaVGQ7/gmQUWSQztR4b28HNeYX8fFTS8/PlWA2I0
0ywRdprccuMQdx63LPjSXP1X6zxSOG3nhtOQURX+WBrQGZC0PrMXOnXjq31WY3Ndu101ZWwk25bL
PhlRfT0TjE9d/F9zVI8DJbi4HaJWNdpIyeWjTr7yPuGW/eeQ557iAggJRJmBl7sZuZWkzvk5bPKf
DTj/t9cB3vvPq7OZUU+CxpeFwhURCmVQgtBvA60vrGb5kG51aKdmzjy0kZ6Rp5warNWsHX2kiE16
HKyefuB7gvos/++0Hv95mtWkDbugoNKdeGZzkB6RiwMAx3V3n7+IE/sxaGr+HKvJrkgBjlafzVPQ
vrbMM16WAA6rgNSRdBmUuaH4zOKmHexrwB1RIhs0oBbUs+6wZRhu2tlDNxEwJw9q8Z3rBuA7KFlp
kBho/gAwQ8tLrsVP8H5RLJutc/7MpwZ8FRDQxYmyumFOWU/Ie6FM9DIBIPf5mPz9MOaunZtywXIe
TgwvM6DGjnkwRBZO8Gi68ASXDQd7pARJoDfPwTFPPMtaV7ZMErx9Y5gy1aDoysEUtSYkwj9/mFMX
X8UI+IjkLUelJdPaz+G9GQDNShCbP7/63xfEf2kFLeeoxxJ6yjxSVkmxoDboyoklo7CsLy3o0CT+
+YEKVPbxeynPwFfBiUH5bgrDuuXMeeTU8Bx//tuKng+ALVWKjFkwacgMvPGnj+r0mYuvWtn/mbpr
ujdRhmZVxYcMuAN3b06ddTHJ6gdsEbATH/olhUTM2BNS0is9olQ81g4ao8vgHHLy1NOtQkcXNIiy
PucZssV3Xc8vQNH8+PzNn7r0Km50Ru3CjmOa4PHr/uhN9ycayH5+fulf3aX/Pomh1/7PlyJz5Yic
VDyrOyX2aJDwo9oBh9OfDLuKCl7MCbTybgI4wZNflij2DtYQUQSrgzEtAiy5pt2GS05RAg/Ft4C1
xhWrCDL2IVqQOSAWsQEEZ9yzCctxTvl2sf0mBZc13MLG+x6gF5ZYixwSgxE7nQGKiEpSehGiOpge
1sSOrThjEirpbAgqybFrDsMt0V6/R9UKfUbQ+F8bodtGDvxlEmYv5JmGgILwMi83jqb2tw5l+We0
3uiDNYASLJnUqSbmD6HHOjZlUCeajmhukhCZoP/YRG04fA5mplJpE1Ry+NyjYD6/qQqmNKiDfHG1
WVu9jdJotFbdkE1M0URrukTGxPafv9kTC/OaXeLDNcKd6dxnaJZnsa4gFK3M9j3wA+QcSNsUUd3n
ZQRfhzFaurI4szE9EaXWLsQzL92xMP0+QyhHw1redpERsmGv7HPmaydmwxrjDTlaQ6EQ6LOc58BI
WAQO5ZDQfT5qxx3XX6bDGrZLbdnls+n2GVLxIi5DLuM5DFAqLg29h/iCnnk7px5iteNTC2U9OkPH
bOyHG8Hz72hDuP/8EU69gVUQVxVlRA9yyGTJnBfCHfQamkuXonnwnG7o1N2vYp1eBtQj0dqQmVAK
yl7/rCk5s88+dferWMd7bdfgn0P+2FT2xSTQxQfjavPKw+H4zDs+9StWIU84Ng1MPfmZXZnhZT8a
884JeB/3mqgvZchBF/gzqkLKFWiOomTm9xY6YFz9UIfyjP71xOCvkYJLADD83OPaRoN+NFGjq3T8
WmYf5MQ/75tqKQof1a+sbmLubVFv//ybPHXPq889oMTQx3J91szTnoXytXDCr+1Z/NXnbivlD3w0
/SyAcjoO8oICizvSL9748YF+27Nw1OxzTUIvG0rLRHlaubG2yv9KdPvPlmUtEHakmtFGxfwMDCv0
5TbTda6N7sydH1/ZXyLZWk7C1TDZYuxB8THn/lrmKKQUIa92aJ/nMQy8ZQQjOiP5/P2emFJrISnU
QTwYZ8fLiBpUDM/xKiKEG9f+rM7pJk99QqtZa4QQlHjQJGRwyI2lPzwadvj++d2fuLS3mq1FJbXd
c42XPKA3pjBHa6M8azgzNqeuvsogEn8qaT0L3LjO5wjdJt/m8r/D7f7zBa0N2ygaKAen8nnW1ujI
tIISGXP3+fNRsY8j+5cvaA30BKeJlDXUspmqoeULtnB0jhu1sdv7vMyTsUdDhYd+p61i77bz1jhP
prtcOP4+GGEkhP8aDtVCN8tZI48TZ0VvNdNdMM3hVMGCjOQSXSkqJqpJrIFGMNzem/klChXwhgqG
eg8FATqJYvBTIjG4WzUg2XwsYgzASH4+OKde6vHnv8UFWdfd4vtNl2FzsIELBygsHG4iX7v4KsPR
umBF4yjZZTnxrmCfeJC2cS4Snyij/Ut2DOtxX5oVYRkRk/zhoe1yD6/yVyTnq02/OMiBDp7eq6p/
K/P53rX6RzhtkDulFyfuPVFGrPDHiNKiSmcfdatutqrE6W15A0vH4hYdOk6MXiZ0+3f9C/DM6KVW
9ncUG66cYTgngDo1/KtdgkLx3xM5h8GDWX7YMKyJQjIvZ4b/xB7QW0UatHX6A6SWLBtUc9XpCR0R
ONhFoYasoJBf2wCuMVASFaRqBgU8g5/DqxDFmy8fv/T1uKt4swRj5wzGzDLA7FIW1hlaSM+Nu30i
0K8FydVUwqFlUU0mULPcl2qxvvVOV1/ZxgK6clMV+5CNfR+HZODJhLam69aZGoBSHB7D/LnZSDpV
CZG1/4amwPmSOK25KSqkDiecBNELYd17trI3x1Y0xaH9TmQnfSAQcGpBD+yZQ8qJz+dfgN1mySfR
zhh8NP9zu9ziRJF8bfRXQapCO7DTwPwgwyza+lDGeFNzJiCfuuvjz3+LOZAb4uTaTDSjpH0P+/DZ
+u/opP8sI2s4vSkV4Kyiq7OCe0Xqjj5PS2P84mDbf962F3BYsS6yyuBMwVKrGKxEi+HcZP3lV/+X
VWrtY+9AIYAWbYXLQw2u5xi7GiTHbluxR8mdeeghqefU7F6d49JevcNrZcvcECf7/bFsQi2Atxsv
mUqY8vqP8FraeExF6D6Ncol+Q+sb5mm8lPcUQhrSP6GxAXvkiDr2t3we0hHZSfymiTxL/NSbNv/7
a63inG/1qXe+ikXSNOzacpsmU4v5RjuEVvOsivTEtddUFFSjrdqBnCjjc4daObrQK/tr73wNMwUN
qPDhv0OzHNDPzh5vevG1uOkct7u/TQKnkHVJF3aMm0j5EMNP0XP68KW5u9ZGNwgwpfZ8BjXKPnez
4YvrubOKCR1rWkv6imbO3NhJiLayfS94sPnaXa/CAs1py3DgxNU7yHJz8Yy83NPXLr3eiHQDo4y7
LAM93IsLQXtobmibfO3qq8BQeh3x1WzTbAl5l4wdvXZz+5wHxqmPe7VD6DvbN/xB1JluiifLP0pr
FIRyX7vz1axEtzlx5KLaTPct3UAHR5yg+9rrtFeHEQr3S11hV5tZdTimsyTYccEEcPelO1/3ki7I
OhW+VbEMCKonVrdvIKGeKwVav1IQf4nFa5xKXvSUCr+tMtM2tgjEgFjuPf8RsdYbyN5s0L7P9qPa
H2O0Wqa0nJ585GJtbce6WBLt4ojNDPSXQ8opnC1nLJLjT4fe4wogycGi2Lu0cRXIhBCtxQ6538hl
eu9YIKkygPLxkXZPkCpFPmK7A08QoJ0ivmQI4H3roft/P5uQ0IloDGTUm/UWP1nwWRjS3GP9GECs
bv3v8GwAe2m6wv+0YQfH0fo0Ef1G8p8meYC+IXLdGxx2L7EYOAv5ydUe8sQE0d/AyyKdHw81ZGZi
DwUtmHTuFr99CKZv3pHBgQep+rua7SmexyjfgaXF+/0xCu/X78ElLeSCjRwtajWoL3ugUFLch2cp
dG4hhcv+dxjHJoKKYTu52L+ofT+OMZuv8Wx1/i7mfoMBwWo2m/0hb9xEVJDMQrPS8uEwmZsQWBI8
7HGN04F1NCi86SxxgYzBUx6i07J/sj1A/IpLgWONxaq0sP0n3EOB/ErRsJ0NGcdoR37rvVQuu8jb
KWVDG/tmmS4FVNbTle1fBigglUURAcMLZiAQp6aVKgBlDS52xyGECinGoUyYYHsCGG4CwvVStxCw
SX3RmmPSlGgf7BPa74/PaItnQv0rJAEiczGT4YtJhV+HpN9Wk1Ki3Au6Sp2NdQGeYe59LyBN/nyq
HVekv02GVdQvynFmZo9jRDDJ+2CyJSpQAq51HV5lxcsprjRgu5//rhPRzl6tAQRWxXxGT0gG6Q2M
FroHt/DPID1OXXq1BgwUvoitGGnmi9Ldw2APfm1QjXzxxldrQC8U3BuOR11UbJ4hsLyi0zlnAet4
h397AaslYEDR2vOkU2Utvn2oymOLywMmWCm8FN//cccz0luJT28udzABvbamM0ewU69+tT40amob
Ved1RpzmAzUvI8vDsb9nPqEfTuWF10Toc6yoU4+57meGxNv1e+gXM1DuhgsZet5tO+ZO1OYV0h/C
UFctqau4qOEX6uZQKWNOWuG+d0YCSaEl9sA0WGeWlxMPvm51BpsFAqmGtZlZd/0V9BDN9TSS5rkC
6BJRUxepqJvxa9/OL9jxb5OXUOj/F123mafk69CQZ6aL18/n0/Gs/JdP51dn72+XbiYHjp5oYsms
gkKuHAZFFFKwyuvJqfYm5eHOCBudwKzjnM/HiWm2Zt0FytI5UbTJ7LaeYzS4oNrYfLHQuLZBJEBW
ASKom4zK7gX651e4/X7/fKRO3fcqPDglHw3iiiYbqH60/Pk78p1nPqZTl17FBi0MCvydXWdTYD7C
Y+9p4N65NNipa69iQ1ePfDI7q8nC2XzKabhphunMBu4Xt/xvH89q9ls5AYsIWNqMBzY7KG32kekx
937UOkhL4NSKyGgJqssdhM9pI/UtwG8wpAo9VielqKxtBycouEKB/Adp6ZxK1VVpVYRDgqSCteOs
cCN3LvwNxUMk0rZampSgjZ15gFNH6nU/LR81TM76sMzgVhVRDwbFiCRwjo1bSiLV3mI/A3etFH8A
YRFRGAMft1rSf/ICB2rn7LijWiAkwqo+LplN73t2qJWBJ6Jb/AyH6slnKQ1Yit1ayd30uHWYSR4f
d1uV853RO/BUEsdFTX50d9P80xTPs/habW7tpOOzwOw9wEeONa5Kb61zk8wGy/3vYWPd0MvDjktk
R+ussfrym656sUHydHlwfUl2c9X4KcC/PKUWM0HyaIpta9gGusnh+bi1iCkhs67h4bnwNg69Kbdj
tFmwR2qXyFcYMLuN2tFiSTVKfi15haR3B/XiHECM6YhyQZySQOd0Hr10LLSGAYc97drZ7ljU+5O1
mQD/uJBTO8a8YPbB5D12ImPdzpsSPYd4Q3C6Jl14ZzZm4inrppw4NtFAWMALAA0Z06KbOGggRw/K
fgFfog26qG2PrMSqci6NMnSwk9eQxwvmPLjSXTYaJrKw6TWqD0PI+pWE0n+fu7l/L/t6vFmcDkpk
+F6n4YKbQAu3Fw3gaT/l0DSmmCFBNKigRXKZ2HFVK/MyRxP/xu9Vs3dqgwBc5twSy3urSwdGvBZM
sz2/4bt6KtUBfXbBEIOLeAkxUbGlw/AKg0lAWeTsXhGXvbsOxNnlUr6EXd88Dcz1Llx7zLcSfjwb
z+xZbLIajR+tI+eb1mymrZyU2Glf+EmDBpV4sargAD21k6C3AjtVuRgxfFQfm4r31+Dp1wkg1cMj
zkRQ3Yek91/dwXJv6onfYrmOJ6N0d3qACxCuDY6jOekN1cLCX0BVGqhnCUMpsF6aIChucjpWN1U/
OziET0Ykqvq7VD1LNUUY0SxcdjPTdsINa46pOY7fDMjlbxdAotE45G6JXbQ3uCw6PbjxACW+jCkY
AW40Azt/qOZK7/VS5Saqyb7xVk+hnTit6JNirKYdBMsGjLkdsalYYCdjUc470FSsPXS7eDuKd0UE
SGWxN1vYrPoOUy+m9JwkHNxwX7fK3E6gXUeNdlg0d1WYmmAeZAYR7VvZFo4Vj2gI2nSirw+QchcR
+ruxKwu0vm/aZikjEzRSHP1C7Q5R4xOoxBFb0T4GdoqYQnQgjRNOLcIKBJS8oSOb2GtqYNqxht7y
yS3eJxA90jlvnDe3cDlwUTTv3ugs6k1oeDy1BIDmXW6TRIOJcQ1HcSBrFtN5Yt7owBLcyKfXGo7r
+xZsxXTUjY5raP0rHErm8cN0oQ13OpMeCPR2rxUnc+xqnC7B9dGoFRt0KwZtb2a/qOPKMZoUGVw/
Il4fgjQr1LRbmrHf87YTr7nHvUMvg7aIuqZXmBGTe5BBt585qC6OwJHKAd1ysp+9wYlDu9xzDkAg
g8PubqiCBVKZMLzVTdkeWsBoXkazcq6sRRAWWTqsDgITE1vPpoAtk55uy7EP0wKrydaU4Ayl9RSw
R2BdnEvPcPm2q2YXFbNGB1EYNM67Rwnz49oxxQYNJuMFF0jXIHFaWdcAudB8N1utr3GqVvRicbzF
QJa0tvZE2O0NAY0I4D+wssGB8dijbL16y6CoeZjG2QVOCKL7MIKLnUpDi4Hi2A0VFDRLBwEVbO5w
Nhs4W77pEBNHDXL5OXpA70Sk6bWfTJ4y9aarO4gQCGEWml+JgeXHBlLg1vH7QqAPXE0/gP0Axhmb
CPEIvBiSWpTLj55D4p/WwoI51mw74pYso5/Ots2WtAmbMRHuIA1UJ1onUjmrY1kukA4CVHQ92Gze
LlPnpF4voK5yg5ElS2G3h7qyF9Qs8DRtaTURHx1Q3iSB2keXziWs3qeLYbSMlHUcScyOmFMKoJGR
gIBRpCHoMrcmEoRAFvhmOk7oaqOzDOOqBT8KLXnoyqBB9w4O1fI6ojcuglNLHjEJTs4wAPvjVOB0
XfawK+rgi46mshYfvALgxwh2oJbZSWCA3gCKQBfnUOm7UT77dpvYqKW9kXmAkkmaXuYUlg/CK5Hw
zoTADo3Gk71xvBGu4MXcpMp2eCo84aaGb3spzKSW2JoL7F9HaYNDNjURoPAlT9x6nPxrsAjt2MO/
fp/kJJ6kWORlgVbc3RAI1acTLN6+zUOY35ZTNSNrwk2A2Xu4Awo7hB8G7GkMDcKUqSIw5q2oN8C6
wRZ8iqzKt14d7U1vmgVIXrTg9sHQJ8dWvWAHV6l275QKGQSrDeKhwzwCvbAHA8Hxb3xdAQ5AfXBV
Io26fJvbxaHkc7ul9uymZsjaBxgdt7vS9apr2Peyj7r0IdNT6oaMOfYt1ejc4KmcuGRKvgOioIFs
IfA06sP5jdUusF16Np7cyTL2UvTOiwDHF1+XKBIFEkAEXbkfFbX53arqHyYLbkpwfON6tJzbpnOX
yNXzAP0roCtVk3+TNhYA5jZzRMZ2SebQq+GWQ+ANGSiYMgrvdXG1G9kMN0Rs1WyaFjUMUhpLAgEn
u0Kb3HQD3PgYAT40p/PsAPjjgD9SWYyljWMbiI0qhCNUCfcRcLiigRo2OPNo0QTx24tFEACEYwyR
BpcYoPDXvq1jQ7AYXFoWSywZt9jP/DBb8D1rr/Px90LjCsp5vmfojk2a3iPYtCr0utibcGj2uuQV
XLqPTwSGzoaXlrUlxdy/mCZptwBPBdfcyOcNaIDmnfQbK0XhjqbUzYF8ckzqbCspWvx+Dqx725r9
fdvD3m/TwQoT+yxhVDuYasO9aBCzCUqICf6N0nwjhC9juw79DRBrL3wWYA4YxVZrO0+bjmIZw949
dVhlJI1Djn5Rih0AnMCMwBzNU9tW0yagApzAvHOntAOVagNIzPsc9jouAvCPopC3cxVXzIDjpjAr
fu9r0iNYMTcprTCP4U5Ft2PY6S2CEXJ47mhueTvi9R+1mZVlLAfHmgMCihBUoz0HsRFgOucSvWt3
btUAKFJ5Q7S4Rg7cmjei02F4P+5sryHUFWAnAusTlcEEwgg5MsQ7u5iSseR1BEiciCuv97YGwN37
vi1lHHSY00zUcF7CSnJgnd1FeQuSWWOEz+VS+/u2co1L1suHwoTtpYlu3/08WM6LD7R+Urv0g+s5
2NGpewx6p4hcbOSQOqXoD+GLZzyAxWy8IgNqxrz32k2L7dwTOG/1xuNhUpd6U3pEvIBOgzqxa7XX
leFZO9IN+YMv4LW8YPlMjvrOsNXfEExkMhlqfhiAA/lBKkr32lPL3gbmeOMQRG3M2C5SAVGYHGNY
bZ1mDLdtBeIeRPZGCQ6TY1+2wJnA7ycowH6coRQO+RSHjvVtWQQ2ivDFe+7HwL/sWAB4Vu1T5B9b
5wDMNDBqE29JhO2Deg9ZYwexHHV5HDJAAyIDmHSI1aAk791GBtjRhDhDGUTHQnrN9TDa46U/KOx+
C2sW2UIUue84FyIq7Mr5AYCttfFnXlzMS3+DPaN9X8/zI6AreSzR9p/opTATbdjsDjxW7DTQL5LW
QO3dgHIi3k2XykMRVh9+2Jup01f2w+J3xhxB2t7tJPBfu9JfenT218FV01loac5NZN47UWp4peFI
EbdNORzX7AH8sllHiJU5BsZoE1MOppEilLYvtAVhKvYppQBtVxSxkEJPXYdkI6rxWg9FcLHorvoO
hE+9hcjZB7+eNQlIdHqnCPtADh/nGzGWFxRx90JAYbIBacZM8rx9b7xgggniAOqi15TX2rEx8y3s
+Hp75ug6tfSG194SD74TQgBBeeRafrODzQHColu6qNqCsILs1/KjzBet447UoOsYVVilcJZHGC1D
eD0BW+ZOcemqakHBe4rgTfvMzJxc1mCvbUJsYiDNpT9A1lk2ve6GFBi1Dl+UuaCTawaZ9ABTGOwu
eGhfyLJgUQ2AVFoctb1doOHbUdF315T+reNwnQokaDcKxvNTJEaD3Ye9yyCBYMis475/ip7N++qI
gqsBu9oo3vtbkCLYfmiCEPtd0W7g4IY290n2L4PfOd/76sjCDhYTkEnsKXleqR20dWNizFJsWZ+P
l7KC3Ug9L+2VUAAS8+lIm8z1GM3oiY9rX4TXYnbcB95NPdwZ+RyPaAWIQtjVpwUEFREpEd7MaWhw
GCjLtOuw3NSG5ohSXXFNBeCNpMpJjKpDsPedvn0ksj/uG3zzEl5mCKdj5aP9HDtiH9YFsWobfm2V
BXyCOWpngztOqau6Mmm5W6IlUdBvtcYdIHMe7CGhAWC1I0b4NE4GzrFqboFYnVwnJV1BHgfwPOtI
aQsab8+crngul5sGmw/4QQXux4K8wgJ/It7Cpljl4/2sTTsmpvJ/Fjm1dp0d8Jj6potOsqBEa0Kp
NrD8fO6EJPFsgj8BZtMHUPTmBkAYZ2Or3EVMDQORDFBN38NIhsVlU7CLwhX+he5MK+m7sL6QjdPu
8HjLRhbsWCSa/IPZWmhr6Vv7rVP1EwfhNeU4MeB4U1s3chlDI/Lcdtp51fiBFoNXj3pzF2nZlOmw
hD/hVVmlzCr7qLEtsRtHrNhT32OgxGhe4yS8oA0ekkrKB2+jKSIUEaO+mQWim+5VF8u60Hc4SoV3
2jaquASFKRWGrJLWxAuC6sFPgP5bUIVa7A3PAygwYF14BS4tfAEBXU65as29YRI/dYyKHzoSLFFo
ae9bQ3CkRxTCIU8bcxsTfH13/diVILQ2Gh0/c4CZ4DvfgOydzQhHTkCWOcCHwmZGTNCUt5ksy93M
OT4rGwDtx1op9G0gkAPLVn0UhZ7ieeop7KuJlUCl1GxgCdVu6yP8Dx69ViprKINbW9VRMav+erZ5
NSIk9x9ll1fPDa2KCyyUwUM3THQPDtPxuD64kQWsAOym8xw+Jhynx0V0+9Im+roLmzx2gPnaOqGn
r3NcdavMGS66NBgSi6ANMl8mHfdCdxGkRvIWNVoMflcau3G2l596cHyAIFFiY324ZJVG+Wdu2Q/W
VMatDz+TtOed/0AWlu96bL8vBmR/I7LgMKEYWFxELdh1OKQC0hMaKYhlvXvWN8XV0rj5LVx9eTJ7
0D8wbE+wy2/K6kp0lnMHjGq+gbdMvi+GhUMO6M0P0DTjVIGTxn52Z576g3yWrg9Z3dgi2cQDgkJl
MO4mLFCRAS7DRY6SQlTpILj2JSqsYmjJ1WiK9nJSnoTgJtQCm8xi3mkLLQctc0d8F227tThSVn4x
V8820LRJG3hBhuyHC7aB+J5XQIpiGWAvve+NG8DK7/js3tizDrdKl6C1T1V9PUKOB/astDO/HLKO
MNOPPEO5B6B8BSwsCjNAETUwys0E2ym/C6x4CapnIrrYNuspMaflHSew56bMXyiQYR+EFVXMRZBU
gTIToYQN7trQlXHjq+9m3nl7Ahl4SgcNxLPNSDxhnbtHNbpIJiRyNmPV07Qr1QxR0Fxdas+ADMnA
VC78aUgx2V+1Da9O5CxA06/D9zwIbKTKGplaE86xwhmrAxJdtxRdeMiVLG1a0QBER3vyVdRgV5SK
EiiLRjTePbe5fehaRCu3lTutBnFnLcrYNNVbb+I8StBSuaWuznA8CnY4eM/AkoLeIJruqS6LG5cB
SejyUeJ05qunaTSDn3REDgxzrid3FJXnC7s27LvSraCvdAR7hIefm+UThxerM6ho7nmdlgVHlzu1
/AMSJ9Z15eGA3JlBjt6j8HkUy7VTuhe5izo+yRsYwyu72NDO1xew060SCUzLA0O64Qr+Gzk8bGvk
kQyAq+YJnikga1/Rrn7AmFVJ4/Y/m+n/MXdey3Ej25p+IpwAEiaB2yoUy9J73iBISsqE9/bpz1fq
mdkSu6MV+24idCEFKRIFJDLX+tdvrBo4iVTUMcfjdy67p7nz7ynIbvASoG22xHscZA8dnrF7yLxy
nRvYVmNrR+L9EnHUTCMoxGxf0asQVqLqy5z9JRqTYrOMS7ZvWt7PFUncyWUfG+3JQNMD3lBMN13m
z28S22+KjMZad0k8E7rThHXpXsRtQHZY4qzSwpCHZIh6/o87r5Z+9i4on8wN1t+A3UGvn6xAYybt
n7pM2Juu814w638kiGx6slmuu9gqm5OXa+8BqD++MArdbT0cpVdNHvk8TqJp+35btn7+rVe9FeNW
N5YsQ7M8aC/zLsaiM3dOaeMRKP16pWZvUthPQj9ZuTmU7LGybw3bwPrV9zd2ETdbA4OUg2G3OA7Q
z4dlHqsLAKwqNHXg7PKmwpekyd0Lh8ittaxzvcFItws9g0TJonPmtVVP+XOtA+/QC+a9vXZDcOLk
ahHtvJIyoWkw1cGs2rBsWs05ao0XBWq8U5+kxu0i6uTRTrjrPOng6Iui3vRBRxVgiGvpW3SKrsvr
5ef4gRV0kFQDny5efGFc4ixLhX/NvuWFNYfnZb04xz4qT9KKrVOlasgVxdCs6MWNa+wx34c51bgJ
UqSQtj5g75njC+ykAxXA8umdUSjYfvey6YN11SVyJf3GDpkrxdhtNJ9WU78Y+kxLNOOrYYLqx7hj
ASW1bqcsPwo7wp9A2U9LLrFtqYJVLeSpHhELibY/NXgirxuWyaptxaktnYR836HdpIP1aXO01VO1
pt9LKBgHg96gfxtAU2xqUCx/bx03oGlf8nln5k387Enw66Qu9DWhPBjzzKU4Yirn4vbpe2svCFCi
VfogF3HwWma6wtrWtru1QD2lVT/qWvg3ftGWbC2mf6iDjrB3QZ83GXR8whg4ln0zJH++vzC9YB/r
ctpojW83FtrmxnTH9haCafJp9R3ukuYjK4Ij0IjxfnWJjbGEuRs7XLLwrKHW23lDdlpM9d7a0aHO
yqs695JVbkzHeLltFy+U5rSNdUx+ghxhe7iGCn0XH0nHEbtaLPlaGsFqqYtz3fcCPfjejosgHGZ2
+jm/Iz/k4BOjuZM6qEAhevCQdNnUdkBodQRXxL+Y4QarYhk2C2sef/rmOqnsU2MU4oBJ9SPD0xu8
dY5YPt+2LU+/cCLUAkTNrfNsGXfDMN4oqFCrMon7kIyQ4iZNg/JinJbh3lfYH8/x8kKyTnURG+9N
lbwvNri+g9vB2nMZjNTpiG50lvGFLxvvwyW+oZyHYad1hDN3wlLRlGkkBQRZ9dT3yUPGzKvp5GPm
FGHdKupWo3iVaf1dtRlMag6LqMissyrzFHPQGzK2Lo1C3TFiWS/5cisaM8fDt8nDTjBMW+pZQQnS
T5PR/0gGe2d7sF+rYKIBau6AC9Jt4o1+6C+FXqlpONHTnbLR7MJisXYTPFi8OyONvXVAFPpkGldS
c/nWuGycxDzWMJnZerDwdAsd3C+dqeERcc8s5g/4LUOK7ZxsXdfuBmuje7cnoaGPI2yj8KIOGpCk
kayjOFWwY0XugUEW2Lxnffdc++28cbBZX+F4fUprcyfN5QVVlbkZLcokarx+h/FmsB6yCPRpni6r
CvKuNX2QTrajkDRWgkaeXINPrwmGw9LpHhys2eEGvS2q+DWp4xP9+dEl4m8ddbp6iCz7WMtvriue
S7M52DhwNtM1pUGYxoAhXpDGxyTpYAUDzdPXjOaI/WfRxs+FV3wSbxVT6qYXjR2/jFEnj87kDwe/
A/PDk92+zEV5B5brrqCsP6Qg7KtmXA5t13QwVJFBG9ZorPFVfY0Fu0ttd5dpxTjU7W7IkT+0pXoF
+8RmP3gPcKP2VYUJNNz3VWPlJ7OmpW5ii9gLrMPXo32ZRo0KB6IlmB+Ia2FAt1eN1Zz3pmRf92g1
guU5J15g5YzVdobYQsQ9ExJmaWvpVKQ0FcI5LIu6UOoeU5OjZdxYI33t5L+x3V9G9vexzaoVtGqq
vX7pLieZgb5m03flBP1WY365mh3jR2obO8Ji6j0alT0tT7GH6ZUwaumzj5EgEOMwWLPv4stqJwDZ
i5JNCC8sY6KduSmFvN2vaNMfKyOYOVd8W7FlyimAyyabt1aM31qD0RRTTvtWi+ExOr+qXpCVDBEk
7ZtVORQrxgCzpwoAaIco/p4iYDfq/mpuaNHzmgqCdj99AN//bmRGtTNQldaeFiFxFrfmRPsr3Ay3
WmSa2jTdjT14r0DjXigq6wf5l3ce9EGrwBxO6axbA2riPx2V+baOPuJhouPpyxD31hb4MX2erdhf
O1l+WQSkkmoTm/Zhk7a8s8bQqpWc3TuDEdeQVd976j9T4HEmI6umki3gyM045Jemc2FAWTc6WRFL
7x2z3lyXiuZqGXWGRCc/DtyiYe7X0oyPaW8e5ci3ou4ddklm3p+PM1FPxx7L2uvJm+6Qymy03W2l
0z/LIJarQnbBN5w+t6bHgRfRCDET/1QkAIbjOH8nSnpl5i6AtF+m66ZFsDZjhWZkN36j7syalruy
C8lQcjomXnQx+GWymaNkl1dGhJ1PoS/dWCTbQHRPY9vI9ewVl8w4M7YhxiT2gLEJ1sJb0JmPMoMM
13O2LkwtetX4YNHJK1AX2JinU5zxGLT1fR22Bq7/JQkYhI3N7D35vTGlD6Zrc3/aK9uFIBFVbx3r
c93W3YPfJu5GF3iZMxx9q63gI4vTNxG0H8wYl43hi2ptFVMRcsCQwZCU9/0iTon5zXIaCUzqYroM
q/pEBjjBq6pz10YROI8TxfrGbvXBwh0vLHyGGolh13dz7bph1ZW7PO5onXQ8MHoGF48SxkaGVWff
4qlx11VmPldE3YdGAuhQz3m+dhfIaTWBZmspiuqu1zROqoskveTcPNMF3kW4SG3TyobiKaeUXWl2
dn5kNOtYDtWaOKN05/XDE4FkuBRHcbRZfAsqqlt0ZISn033m1OmTHhKAYUe3974EitNajZdM/ryN
MfnevewHeVuV/WutnZn6w7cwPNDlcjOVXXRJa+Pc50ZsPnAS2HdSlRRpcrqNGBbg+NP4F0L0lCie
li/mMtRbmbcF95q9PDJH+66uinHzs1QN6lTZIUqf/lRxBJ6sGFtrp53LB3sunY3rJnel32OdgiHt
iq6kCBerD25Hb/GPoi7YSXCiWpGNgFl5U2xziuS1t4xYGViMsWAgiC2ThZnRs6t2S50/kN6I37Vl
D7dZ49ZUh0W6Cnr8+jSpZLbK8Fsw2suB0uDoVaQqGOgWiKkhVCe1+ggVUjXtlrG8WCxWL07VxsYj
SfCFHVsxj23fxgXvzVXZMVIJkO6GrluKjemp+ogNvLM3JiE2cZ/Pa4wYjlku2nWRiOAqU4EACYx6
RCdI5x605RQn4jli/ElwpZTpfCt6CQsgNRHc2WQavOB9yEEZ4ZmXJfY1xITpFlf3M/vG/GF3PK+0
cO0Hxy6y0DU6Bo9Nv4RTbjzXE7OBscsaugmG9GMQ3UvPAbYb2DirNa+HXfMKJniVV5nxiGsGwNKE
xpkFlFAdtm6260Vf76wBzAB00XPD2PeX46S5icPsNnsVjaxkaDJKhA5HfNi2TvxQpO18KF2jCrPR
HW9GeYYcHDIa2ygrKKSM+IkYm5pIqja4FeP4ALpgng3mF4f9POp3yxAHV9Piq5Pouhw3cnKIk3Fs
tkNcL7e+GEVN4YZPVmXH0eXUTcnew+P7vcYIPySATpxiDPibVecwyaqc86Hgar3Frtpbp8zYtkx9
bZ4ZuRHH2IliYNjIX9XE/HyLWgdroCG3KBDhkQgY4osZfWDBn+69wBX7rm6X/Sh654Sd9OJiDJjk
n2QnqWu+uXLWujaXJ2/AWz3NiMGbvda8k2WXvTmpsA8TyZ3Qp6Lq2fFH+4MhmQcHJsovEiZ5a+hd
nBUgpg7hKLO+BPlUa0JhxFXhNwG+9WYOguwBpsYoYE+imKYtUzC9IcQX+Vzatvumz4Dz5sHfMoW2
n5vctG4GHspedEV3bKhuHlIq+bugTppvahCzRDkf2/iRm9152AYf34LiEndQZ6yxNsLF6PXNBGj2
wzGIDLEW4Nb1FJXjsB6iFOA7i4IiLJM0wy6mNkDyOzzp45JtBnp1ckEKSobZSF/KA+78ydVUyeWb
vRQd70iDm+dQ9e+NWdNflEWwS2eTnTGNy61SkfOdVd+fBuWQSzyW/t0ydCQ12Cx4pky5Jv0dnu+r
Epr0zcYvLlISn8bQKrHbxVa+JcOGILxJb2epuYZRe204t3FzGu1J33SFsk6yVUaYx5JsBqe7SMyE
kR1gqL+t+Zxwc2wJ/62e/Pfe8fKd1QJcx0TyYDeQL5YBQC3Em+dNFeVeUc7fowxuKNNChqWqUO+D
Ice9SQDhg6yzpMVixhlDIdqJeQ0bLwNpMD7QAM8cWAABMGDp1z8SVq6VFO1VInmY0OIc/91l1nrL
ULR4F2Qe/SiDwV8lSQTARhjbTddINnrCUX9MnpPexV0uQ9nbjP2iaDwEmlcva0omOZadXJC3oK4U
x/0pc1oUOPN4JDKj2RPlA3ViSr36eSk5fILsQyuyy87ITbYzRD2ux7rBnjVwiOaQ6WaE5b6JprkE
VTLQDZSjj9Ld11fMxZ7SipMzSB1WiRndZ0FSPS7NrJBpgGqUm7zNvU9HjUBLBj9djVN2CAT7cJJ2
zYWwUutUuJ25FiPjIJlB44lAu99NI1BXlRwYM6Vxs2bsK69728HipG5eja6pCaaiQ2FP1Iv73cmz
AXkbOEuSDBomVixvCVHKL9WounRVMTW5IXGCoXAr9H3bVlAEYgOyQMB306yx1Z+J2xftlC8X9sDl
GL0q9xV61VATYrwx0ppWXZb2sfAj/Z6kDCFNnT2rsiDWh53AWGMK5sZhbRX1m1Re+TxyTzbSnTgd
0BdjrAYFaB6g1ZAETy5Trdv3MW0Uo9DmLfbltEU73d6QL9CuKcHFTuBceZU5nv0k067dOfGcM4Wz
gaamikq/dWf6m8a6MMuo20gya2jis3GdLxVsNaWZh1sUs3U5vwl39razOUYXTHF8WmdfbmQy22GR
WClsfObFSzBOF4FvMC8+h8m2S+oxMGE2pCIsmK3R7lY1g5tvVQS/bszqYN1D/CEDCE3LEvh6a0cT
QJep0ksl3SFfdbattsJ2WJQxyRxeGzy5sc+bwPmcvWq7aa7Lyf/0OrM5iVGxKbSFyckiskf2/GGj
SSnvuwcTE6h7Z66ACprS3ke9zFaOlulxBiM7FYKpeVcMBsGBzY88J/wQJld+GsekprxN8OQcx+5+
hJ/JXN0dn9wpShhwmsw3sAhHkJwC1NhFSdiYSOfQigSdYMSr72XY8Amcqa5dp3ll+cv9QvJTSMeW
76a8NV9TPxoOsx4ZJ0u4S22nzMekMWByptUd5VhFcIzIuX/auB7ddgqF9GUIQ82i8SO8RvAD8CDu
4hWGlvTVquXjJ1A6G2d569W4QAjybF6LpiCLvSw3nd/Qr1VVcAXpP7kgHydG0zTw2L3sm/YrfzsE
gFZam/nONgdYEV7fHj2OoZJJ2yiOQzkmp2pyxF0sZmc/lVO0tY3oJYo6sZ10apwm3Yv3qG74Z93N
J6Lq3L1Gpr11zFjv06ZstlU5qLt0Ahcg+c01ruJ6GNfOYA+fXZ7MJZ/NuQ8mUeM3PCzwa3RcbWW0
MMZvhk/f7iER0+3fqCyZicBJfevkKpmsZ5eJVG1bzsGB7FOFeds372kZTTzCnj4iC4LPtLeKY9Y6
3g0+nRDzU+OlV3N26mrGksIR+aaOAJwMOXQHUnHHLajffLUkRh+qvCB9femWF1tpGepc2mvbmdv7
vAmah3rMm4uxsZ09lpwiJCope43H4hzWtxqacgA60WsnhmVhmP0dQDoweGsT6WM09XU0WekmFp5Q
Kwba/OyybNZdTqrWYIlrBkDfFPO6jTPEw0Wla5jA+Z5BeDj6M3l6S1scqgUDJD2aw8OQEeRtDHP8
EC+QxqQS/acPRgXotjSHeq7cjZwj/qliJhDUEOXKnZwn/mt7cDlzdzg7f2pYlNzPbth6UZy9L/ji
PY5O2l2wMUSnph/0sYD+ieGEHWy8BdnDbKXduwWv4s1w2nOEUd5GYT6YTz2fasvdde4iVTb3gefX
elU1fbypy6UOo4mU8MkgP67Io6M1YDUmOjHfI5Sc8ZBz7FDOWXHbWBVUqLSCEy9qP7lWge/usEOj
9m6s/gBxYbojvrQMk2nuQsK9g8uWodQzrTIdpnbs/NOYNJI70qfSXZVIoO1edKfEGuZrOuhHaefz
FjNVF/tg1dcnZY2P1UJfK+qlXg+2/z7Erjg2+GHDggFYZvCYMoqEFYna8A4PnTc3KT/9SCVAATH4
KmYNwBZeNf4wBRHrqzTvZzbVogvpVQs2fHoM3PrMDyEje5uXbrJ3qqBC2sbIMFoJpex6TfgLiS85
cVNECpXGbnZVuvNtT14ZungzyDtVqwWPOhKU4vKUkzm6hdo472XVJkyWq4L5q3trp158Y0UlEy6i
tm7ndpkeYolJXcW0DskdE3Odp+M2TYy3bPKTNUwsd+dWjE7Ss3fkFtdEdcx8V4cMRe3QVmwOmI4O
9RX85cfZcMtt41TZvsA3cz0UC0LuxX11oa4c43ywXwhCz2HvDJq8nejJI5I0xrwvTPPc2UCIQAxY
sqSayI7uytTfme7VuEC48OLqzfDy+Kr2m+LObTwOSr8JIa9YS2ygG9QLHvWw3hWzi5WXGddLVsUg
+fZHxYa85nT/kfjeReduVX1r2m13Rdh0e+WhTiQqUG0iCTvRVzq4NLP5o7WsIrSqAbC3TXzOLkKa
+Iz2ZZZLWpwit/3PoMaJbdVJ2FR6cbzNbJvtxRTX+PKBU2w6FxIosYi0K178MrRltqb6x3THjKQR
Qvr17j22wGvRpvqmhgHxmsTl8kPMZfEgTIgYsuutO4gdKRtRX4C3GwQ6qSF5do3WhlGfEPppQXIM
Id3D0jTELuqN6mAQ34uW1BXZbZdNcInAbGvGfpGsPwKBPha6TrWpIGHtLEaw8LRjzLJLR0EPzqw1
PFiOj7F0tjPaVEZcRnWjgeb2UyDi3VwSddhrqz3hC05JSSBB1I75kURDMTHqihi7KzXe9xDvtpC9
OLFI49sEsBIfarPMQqr6eVdFiVpbYO0nHZtqDW0CxGegwfGYp6x+mtRGBrCECtIAiNb+8LsIoI04
bGDEdDGC63GiEB9VEmwDyHbfamastOMLRCdCNjftEBdPtUdS4rpvwELWvRkkoevVYouKwPSP2k8Z
3xFjKi/TuSUAAsFlDNvGc29j2XFW4vHQ0U38aIHxr3qH/NxQeYP/QxY+FLUe3k7ERHQb5Yt3ZaLE
oZ6Ki/sxFwL/e8KhuG/zRwAz9VAayAmrFPhwcJHjRMmQPA4QpwCkhvHYNRVEiCgovQvRYLBlEQ7E
B4EBbMxBc9nCXAWKT6AbEAh6J80cSokxiFUyweajUjG3lahfAB/1FvSUH6qgkC96+IanSP4RmFN3
RQ8ePebgWtugXspDuaQT51lMU1KxQJuYFFc6IrG27Lw5BH0Rhz2N0dMSL8Q3tEPHOWRhpqk9dfDK
tD0MzYgYQJJfhTTZHbZk7KqrIiqC92EA1Wu8NtrIfGp2OqWaKYdyIryCCcdhGQexQ7IxULx61DMB
LZqe4VBO5PUlwMN+/dq4DsGP7IVEd8bTScYIFamIPL1zz0m3i8N007ZimEba7b53ZJ2RptyW5Qtw
dX43tdA+ytiIjjX2RxtpM+tdLBXfd0U/nqYeMiWmomhmcnoSm+BIZmCZdyctfa/NOtqaRcI8Lrde
IdL0BJVxGPp2E+1gzJbbYoysfVdJGFyOspNVqTzn3lZ+fZphzLH2m3Rd8x6B7bgBrzoTLR15IPnG
5BHDWYCrjCymiBCwNU1y/tQFOA6sxOjN4Dd+qzdBb4/Xoo7Um+Lr68Qf6IoTDs+yirDxmOP+YOV+
smmxCN5UgapCvCfVOnNBNRTObDhaseeC19+7UNtD/DOZI6q4/miJzKAfSMadgri9toy5Pw7Wgno9
HtN9EfjtRbwE0w/pRrwLASfoluOnWpcc5QxXR9I0jHZAk9Imi9ogx2FfbuMMqEbNz62P9B18+HMx
+34z2DArTVvNeo1vu7FzvPpNi5qxJQSjDcQdIhEgpYxoRMjfACdF4iHr6dvoLtVKpYw/eznoMBlj
va15A6/MZEFt1JvdCyPjbFOmKEIXmtW9OfveIav8BCZBVLylafY6WCZAp2YPcSSijqicXw2jXJDG
OC7c8NZYV/B571IUDEjoM17l2ZVuCnuEsBqPxEuq5dr/S2v6X4WnPZQ5f77mof2Wobb9Xp4zx9qv
3/T/ZWgamsj/l8z0t9C0+3OS2T+FpvG//hOaFgiTnDNiKuzAd/jKf0LTmFA7vgNdG/jvHKf2f0LT
bP9/PEvYYGXkpsOcOCts/29omv0/AjQEeMS1URAFmGd+yY36K83un0PTfkqO/6PCZGjEpQVcnSPt
ACWC+UWN6cJjUWQ7qBuyWeYb7U7ZenBzMpH70biK+qVk1si+2PidvYoVL/XKqLpsRypQd/LaTJNv
lTn+ChX3eFmx+EPKZSKcokDqrSHwmf6Dp4h1vqAvF0wqmuNI0zU9aVpfZK9NpQmo6xp1g4jEuIVC
AtAm0v4ia4Rae33+Uk8OSG8RoHoyABO2NV47fxD7/67fPt80GPuCO8YfHt9PS8Bf9M8dBKnOkdgO
GYnnXEeLFO/5YNV7iL7MKVszbUOn7vTzLyvr5q/P+Gvm10+R8+8fnQckAotPfv7LeSX9au6j46mt
lWjLG90WsXfdIYV6dXNPXM2ijLe4SMnTUlXqAYvbs3iCvFyxCqrF9yG6R2l8kU+Ffyu6MSIqOVXF
Bn6n9YeYvN8V4ec7g2G45QtpekQpgLX8fol5ZLdzXxXZTRfMxWl0EKvooG3xJIHJVu/MWlp7hILu
lT3o6U+2az+f/ZcbFPhSCs/hXZNO8EVt3ZpNQtpoW9zouLlKzEo/OCloao9d3aXB2PuAJyGwKFkC
EbRmq9m3UCbCIIuTQzprK/zD8zo/j98uxzalY2IEKaUnbKRuv9+MJZH0NeTj3tAj8EoNlT1+LjD/
r8xgavMLbSgkKdSgj2VAxHNaos5bCbeaT8ooC3WZFiKHVTDM3SNJw396Un9/kYAE4H/bpuBIl57/
ZTW5RuLGOG7413VllowGyuXKH0X7allDvP0Jpfs9WBoCmO6YJYlxKK0y/cMt+rlkf79FZEN5HsmR
56cmvjqj6qRDCAuweDNBydh6bl89WhQW+xGy1W1bEG23coMORVmqu3pN0mwK6jdo+HhBV97MWlN1
G0kmsVxU2dPsOPeUIdOqIr65XuU9qlWj7dwjXdH4GY2WvJ0cMtnI6UDakk4P9dSPUMYxjodZC68i
SrCIMK1qCXtEyPFqVEX+VEQzL9J8flCmuXSoKublSPHQrVQHB1EvQfkK/ZhLTUbkLKsqmS1C02Ox
a8p4vg5UMX7++8r6XUDNW4YmiG3bk9iLsq7ML48uHwghcKYuuXHi0Tu5hZmiwZqGF+0IC/4O/p66
1BbiqipnftgWf3Ac+Kdf77psgJ4Qnu26HE6/7kMqyBbQyTG+aQ1tHBhLpKGFM9iRVdrsqrGEzQUb
oL7A2O6zwgvu5t8//U/zx98XTWBCwuJ8tIVv2l9TKuYhCgDkVHZjzg2rYtCQGevAPe927jJ+Wr6D
AuC8qDEXsK4gyRc/rMaH617UWYAfOsbOtxVTSGStcLrCDkp8s6r61qJ/wNhiNZOYBlYaaZiEFNz1
3ogn66qrzXirIElmKwvdR78Gty2XlesGzX1kTPPzgp8wEkv0wxZkLnKCwtiduCgjL6yrpETGvhrj
SY2rYumon/NmsK7wNjenddEX3aMb8G/DCsZPdM7uEbwrf9Hk2D92zL4OHqDHUf/c2L3GlLe4xlWv
eVzx8//97v7Tw/UF98gTOOL6X/fQwW3tYmzc9MbgiIfIzB53U1m22gs3tvAmWuYPDE9BG+xZb4xZ
OX9YXOfF8/vDZUcSvm25AYvb/lqQ5JDegaOi9pr5Q/U6B9n5jTo/TEZK1atTtO4fDnPrbGbx5Tee
t0AqIEJtnb/sCn49zaWV95nhjtfUN7zEuAY3h4zgGERmJOSVJDeGbhyjOTPlAI/fr4n2niGhkNP8
77f+p9HIlyvhAHVIFrEkKqbgXHf8ciURMzS83f3pWpsYFXV+G1xUPZqwgWxve9W4ZnzJhCzajGme
nrqC1bRCvo8/VCmZe6NhWpZkePHjP2UJ/e1Utyk1PZecXipPHs/5679cF4EQqqLoMa+lN8Zbaxqa
gyNsDRBfeq9WCfHTCWZrpcol/sNq+HvNw6/2XBt9CmeEJb6eUpbbKx8JoYOitJKP1TBk9JxFWawa
LOM/QTytK4d27caGEbZW2HmtFsLQRno45nmpNqtwLsZxN+m53PlKdtN//bqwZNiILNvzzPMb8/ut
qc2WyWEtnGvTHrvHvrPpD+u+fwPLaE76nJkql1QPiBUsFxpP5n38Yc2cK6ova+Z8b2xpMcCyaSV+
vwDTw5wVXhVlaBkYz+2cg54SlxdaQmFZ2XTxVtZWfKkaQ8PKTGb1NKgowf+IneYRR47/LvTgfDbZ
v13PF+sYKAv5kI7auWam9AIL/GAFyY8/fOZz4fS3z8xvogmwKPe+LgrfGpLGVz506WaOzbW/dD2B
qlO5LxB5nXqVqVOS4jxdmJgsA5+7OwXxZi+HIt1rmFr92nKs7luJ4nFjBX3wh0X799clIFuKItj3
eJm9n1ZUv7wuihY8cxzcr9UUiZOTOh1hWTHqJFpwM84A/QJGmbJw/APJJvYf9rO/b6CB5Zk+ZE1E
SYFwzwvml9/udRlBSFS7N81IIs0q01736Ge+eSURt69lZ9O0/fvz+GLlwzOHrm/bHkZJVPyUc1/2
B53iZJX7fXLrxlmz7rVybOCTEilIWaLoOG+j9EMV/i1Wd5nJrllnpGveNEVvbGSVV69LEcDKayQR
X20AwXqCX6nlUl52ZIzdUvtNxxGBSKTi5eln15KWvfnw75/iZ3zTr6vKcR0paec816Ia/VstKiF3
wgWc+2t8PapT0Ij66Do1nOzWuZ+7jGNIWSly1wEZGMPu9LNP68fGWjilVK3QYlBp7r3YSUIG5EwY
GcHpcBg95v1BflkmxUuCNZa/Gqx0eTOnvtwC/jXoxP36wdf2+D1FL3bzswIoE6/cB1683E3Uod+Q
W+HvbJ4Fn+nkTm/5IsRzCngEnyCiuo1RNpp+wxX6tb0Tcw3xFCT8oh4HzKFH5nFQRoPrCBorFE0M
o7vZ9TeDZ1QWCzPIt+WIZ6AfzPE7mmCnwY0k65D9oULZxlPCb0jM8caX0A6XpXoy2OVOSQfqOLh9
f587FF6Ley2cJWE0tAQrmIPGew5377aFlrLx8sU9+l1n9du0MTXsdw0dVXTpDx0YxaN07HKvukow
AJ+G8hGin3lMGDGduj5ZPn0trNc4j+Ted9wae0aKtaJ2RfyHVfz1vXFcSgCLppUxkkUI1peN1A3G
Yk6QDl3DpKMQm3qaBfdcuTluvgmGZPpDEf9PmxgHmkkXRn9ofn1pCNhagsGDrcZR2j02Y1NvZ8wL
8lXeTBhF/fvi/pJR/de2DPzEquaPDy/0913BcLtJFD6KMiRvVFRx1Q5PgPf66Oft9JnTZOEUg1R8
ZRuM2mg6h41DZsWJOvrRZ2qFfbPi7iusFUIoQiSIWKrBocBU7fasXN6Zsx7+FB/w00ju11eSwwTc
zLFstrR/6FEXN3BHV7TWdd1XZx4jY+N1Q+V+goLAJRWBh6axauzuKCE/P0jH+fa/1J3JctzIlm3/
5c39GhoH4Bi8SfQNGcFgK2oCoygKfd/j62shdOvWTaaeZK+sJmU5yVTKSAQCcD9+zt5ru3NJ3CJd
+9H0dn8wWCigpsbZwq5F8tjxkj794dbOXYXPF2nw8NA8w2fC1f711k5q0mmvcJF1qXUQUFB3nDIn
zjZST9qtnxTufnRd75H0cf2EYrNH+xeu0hzSn9WFHxZpfn+CbP3yxrGeUT5b7EL69f//2ybA78TQ
WTJFryfLOta13jwBMWcFDXPngXCG8Eh04rBPjGjCapLkX7umo/YVSOKUFpkPomnNmyhvOJYwAXmX
QfDfum3X9qcpDV7xz6AxqDQkQGPpoI/V6ydG7cmdFXkvbl8gzq5rhH5RkeyAxuRHzdWwbBTUe5Ot
9hzPm7Pwgz8Az/7W1ONZo5KjuSbNuY31ad/0cYNAuuv1s1v0wK6ysHjtvIIFOgkQO46OUTEB4Wb+
4en5Wz9z/rWKZBY6RbYrPzf13FZvk9mWc/Yz1/9mtDjVrZaceorNei2Mqb9EqGiPlVs4F9OYcOBe
D4H/jatQpmW7XIyUhO/+9Rl2437wxYDVOkb6nYA0UDWqLDtYR7buLxgeftPKyXvDFwiAY/7zrG3+
RMD/RUeKhrauU8TSFHf1z30FMshbxxyM6UznITjmOfu/Pin5HodSPzlenyPBSU5TT0Y4Fjl6Z8Qx
bn9/I65Hmb++zFyDZPeXlPQUb/Px+N9eHKfXCwSEUjsPHDxwG9sax+z5xfWZQCYLDwU7hLA4tjfZ
OAUnGZT6w5CV+UfehsG0sqVVvBKyRFsCDF3zFCOD3otOGhcH3tzRmo+vftjl+0q3ayaVPUq5ZGQY
ihknCTfY/zSDA05ImaAcDr3XPi3xAH885nNb5+/000flY/KN6zx6pv25i51kHXrztv/nGpEwADtJ
pwi3qAKdC/Zm/ViRHrDK/fItQjx2z66uLpK5xBGeOgdj35LbUDPGmyozHvzQlutBAL/JXaBriWVN
IBFk/4Hf1jwxJvxSmR1djWHqscGQUoPZtH5mY5whGQzVfrZIh8E0z+WEwGfVuXhUEaiWTEIDCUfJ
GMZ7SBclTC0DdkU0QZvR527qEFt0tEVuWkcqmBh7e8fwbRLHronKQ1vjCnXjxlrHWp99KVOffoYK
sjXu7ByIchVfLDn4PPg6z1aMurnRXR1VPndf8FXtbZxmB7g15ePoFu2PqYFKiUQGMVZn+LcB+87W
TYwJAaQA7tIJ8Y25q0bU0Fz2mvw3J1ZsaXSYcqsD8JGZ2wgbw62XqGHLmY1HhVOZunR9lu8Vc4VL
6YL9SAsgHlPsHaTvvGjY4sFDyK2v+XBRRNGG77mNqfZaOHdTQ5miF+oAJyw6kDUVbi06ykMaBZsY
ZdUBE/YAT8Eot4bXDcepNxCtzG2wqO16RJ/l+JE5QXwKI3q/aeZRZ6ZJfyzNsibrRooXlfUf2RS7
J7KgooKBvQddzQM8GJjpWxq37oEzmdi0TQyrKNKDs3Kxh6RIepD8tOGIQ9e605OoW6FcuAljAWyv
b/V8j+S8eUpLs7uHXMUOxDTq2dGTEtlNrQ+kVEJEWVz/ktQSsF1BZT1UegxZpMUv6EREFskefkE1
uMnPvQoAooFFgq5v1WDuEuhfX4OotPYpRfUdwTza1rTQ9yxKC5cGHeU2Xbjz4TEMjBwQEz3jsi25
DdcvDWWpsfSY0H2L4lje0o1xtlnNmL/t3AxtAqX/buyx2ff1sSn8/KvpdbdJpzvILBWGKCvzlmxw
NqcICyEFeN9Vonn+1pJj81hAaUMLb1k3oVWrQxUnw7KBfLCIjbJGrSLT+HjdjTD2hoj0y4kepsjM
R46Xxa0+xuDZpRKHIsmTNYJ4eQqNMF+O9IK/9XmZ32Vwo/e+JbpVOCB26DId6mTYFyun85stolwH
/I4LbsFMa/e2zNz7DrrSTeaWw65C+bYKBbHLHk8yZiwfwWQhA/0VXTUOT20EpdKmSPBWDQbOpZRa
gJ7MobcwhiJY6WgxlkZRyZe6DJm3M7MX5DbBB3YRpdgFIAZkK0v8WM967Rgspd5b6ifxfTM4zlvf
Bl+82tfXKpPp1oedeJegX1gWFd7/66oY8Jo9sQ1tGKNwYWHWrhBIp0texreJxflUaqyldd19NasA
8cGQ5d17pWosCvOBI2rwFWOK6TA8N535hgmjfqLsbZ7k3F/92cofyoSHUJMSo9SYB29xxeonInQn
fE6GNZ2jtnqJEWvyOECNY+XfeBjGtjbHoKcS0vPaRW27GWbyQN1q9V3Uw3IaZeOfRdr4e3QG4Dis
LD0KnVEn+ngBMUNJhBwLR07jGqFKRIKCKl9UpHknr7ADmjYOy0sYWcPaacZ7QiGIwNLs4hWNJAth
MzCWIIsqbnH42wzgTItdpq6i8jUo0b0srp2S691LRtsGR4v3JZrSd68Mc0R3ZF5t8QBD5eX8dwsy
M3nHlWx9Ma26/576Q347iFCd7TQXDxhfxkPdG9amGmpzrzl1v9flhP7Sa+r1FKbFBngGDDeiQaHU
RQWgkqpc2lHSPDlqpBWeTJTMU0Cf5rqUjYPRPCHUxbMMxMvYBeTJX4wIO13ZDtaBLcd4tlNWddfM
H41Qu50GdtkpI+xqUYjGWhghJuE2h/Eq9OmQjmW+BV4R39QKElPoj/y2cdSLZylwzQ1I9no+Zw63
s23AEAzul7SRxUfReMzinAIVMv5i7TW3w/usN0Yk3jhtUPQdlW/6OztO5KZKJnXbmMrcS92wdgoY
4dLokILOHNE8LJqH0cAL7VbKWhtoWm7TIL2z7T46dm1jXdRcbbqtwzd37XCD2teLJRWhs8UK1fdp
92BoJs2EyV1TlE4f4FSn225M8p8tx2gujqJQSDS7kbMM+aq2SWfS4DN90S8RfGPO9bFI2CLQbmiB
JchT3BrScI7ptox89jYRfIGTd2MLKwLJ4/dHrUfEmfa59pgyp92qphzfM+q+FZ0Z31lFE7i1xaSa
+glvIKPn1i3DVeHp36U21C8yLwSOjQixr+npxhJuKK25OhoPhiuJja2cFGdUxUzNK+PbKoT0OOEV
BVwan/ShNXHgxmQfMCrZQsRB75v2HzmJdrc6ArhDzEhqbZac0RNHhg9GrNlYy9sZp9t5G7wm3n0i
huZoOE1+TrKRFp/0yhnzxluP/Fd7okeTnIGNEDgRjHr3FTZWDWGMVum13AMeFV5KM04/Js9knD9n
5WV17C9qYdur3JLeQsWc8fSey1kYEUpVOZbO2WH+vMgkusLG7cfnZBTiMBVZPesTqxPpQeGWY02+
d7RMLk2tVHgcuZFgOyg1V4ZZ0/LhBX/xWjiWTE3d2+66Q5bRRCqILGHSm1nFBMLA9F+3EW/51Lrs
ZvkEANgsenxv87tsULT5ZW7et3PzLHNxdIN7W9NT6vxVnHCnWqVokUccAU1eM+U+jGZvH1t85FvK
IP1JEwDtYmRKPHaWYrwQOqg/ukhdMj+fq+JZPdD7tv1VSwbBx48DdRkMnXfGTTTjtaCs4BBRVezd
JSaoCEpDzcoDIog/6fuSE+VcR8InKF5R3vO/8MxHvAG2au+jmj+dEEEefWesv/i1zxPoKhzYAAbl
gQ5OcAgj3X53wQyeKjeGp62Qie3RYNVHNMgGEq6pLr9JWfLrEmaztFwnHHRIbB79QomzykN7U5rT
APdBn7J9fh3xGsKB6tvBucFb1NmjvJMYCcR6LIEInCIPiV8YxsN9n4Xn2DPLadl1s+Q5tJzugQFT
/V1rRfelYVJ2A8kXfoddUk0obZic/bXLAwrP+E78gPiiUfUijy3N+mK2RfmRVwaTaBhiCeDggvM4
fvgWI0DdhDCDjBCNsbHBDjIBLSqHV1Ye3POdbdHQBnEEB0QRs1MV2lfU976JzTjoj8NkPNWqkPfI
g+/GyHpyEtt9Gs1B7VlHO+wBPReva4KqK+Mty5mNeszWDQqN9WhHYsWzjkKWesUXSzslGbXIDaxg
ONgXplPcW54W75nbjOuyxt6fCNt6DZyiv9FjJTeB2fUb0/HsIwHaBxlZGUVECI3ICd7Qb1C5BVCd
ziPWoKWBvB1BPGKeuBnLrQzg6iUkgDhYzszqfVDFjP3x7QkFcCaqb+i8S5TSSeOdMkIsslUzmPI7
z57n7iFEtdFtHsSqWtqEm++cFFNqZhfWCW9P8SNzC7vfiDEM4Fq7MnpJRm3eAeh84sEbzOqL6oJa
3ICs7mAfRkZa3jh4Rb/iW3ZWhV67/mIYxm1SJ2rp4T5c4AA7p8o8jH3aHgzVD6fehpBnREl5G3na
RxkC5MVfFSaXJFNs3uwD8RsrojnirR/cdGmHLGZru7WMmxFGr7voC9d5qztqeVBMdVAf4iyTz4lP
wgJA7XY4d3Xttne4n4PSRRqdlPGWNEvtWcc3wM9TA11/ByUVhsgp3IJJztYJfKALRBhviTlLMi1M
OAFMmplZy+vw+Wf9kNhlrRYEvXjnIjTb83VOfe3RlgLzK5PvfF/anGONcaCKTj3B+22kHa+Okea8
Ote/Fml6OK4AiuV7zY84A5mBjhDpWnsU81IbpZxSrn+19qi3knnm7dMtVysXUNNGVjB3A9ts7kgC
UivgHvqJTZPpo01TKk3D8jWMqv6d9bzHhcFRjm2Y3+jNp2Y/LSgKgLW/aDi0yQCw8d0uSR4sXpFm
kpDkDqH9A14HodnXWjLJ5gNB5rfR0bRz62jbbbxKANREyN/D/LmZD7x+2tOXRYOClCRUrHVy1Dmn
gwxgzNICbWRtnnt/TSxZdobCbgpeqsJtEPk2MWZDNVywUtdnIZ3mybQwJtquz2sYeMbPy8iLmh8o
/OK6SkruWj9rG7BPgetEIK4OkE6wrWEIOeHPyD0U+Rl9UV0EcweNTx74OL0DVZab2p2G3ZgGP9pO
IW4uh3HPdnDXl5B3Or3K9mngejtWB+fJ70khCsKWTYqPuKDc9Xci9pKD6NwIMAq1lVCJ/1DnqXHL
O0u8jet2wzKSjX6fN23zxNfO/aPahOE8BP66icHGgetML6n0pmlpTqZ2KAKx6VsLAlVTg/nMBP/i
J2/XTojeWxzGa+wVhhZ7K3fiFKH02P/uCjXdjqrUIcX4WvAtC/FTLWqM/AxS5pvjqPkRy+rujl6w
eRyECdh3RDX984vFP/akDzqtQye2dyk7OqeTpFvRg7Lu4yKF68ZXO0Waxgkm1rxknUnO9n3dpN8c
Cu8HgN/5OuzTF5EEHFdR/ANoivR0LfXIfky1WN9z/gNXNWk0P2II1TmyyBMMdCwqVAgPImzYbFkH
eT58L8TZHnNqSHtmINcnOIpp6vlgUeBfgPFfXDeKnzuqCadrWTJ535dzxyKA/rGnUz7ikM6fAhF+
c0xpnaMSxAs7oBxXyuBIjvS8velryFQ6M9RLO1bVO3ZUdV8HZWyyNHDDZOmKj9qhw7pMetQ8sCcQ
R/UyLk7+iClS2FMwLqYI3iqwCg1jQt1AlJ6nl0VaDt90SJT0tTTKxLH1kg3mJFgyJJPtZJBoeyWc
ZN2rIT5PVVT5UBzDr9cGjZ/AWFyQ6gUnZCqd8fmncMqx8R96XWI+0cZ6kcmM1oyRRH8VdQwFqzER
01wlRomvsu/J4Hl318e99GFi59QWPuUub3ecxO6Sboh5aYbkMZ7715qdE+hl6CWuSERbrCI+3ZKy
F6xGZEPXT6Ut8CUJExTzz+VIN3CROzjLlryPjbPom3DKFwnKL3vuG2+1yKhmczfJSGAM6IBk1SWU
IwW8JfoKAH2SMKaYOHanmB4byKOVjztj8EqKHQ3M3KYh3pYn3TPSr3A3O/jQZnC+rm4SNcXOsKyH
sArVqasp+TbXLuH1iESnowyxvif6nWcW1lM1l5PX4x37Ec1CxHQcStHNXECTgIJgl/RugO+rS48S
4Wm6LsSVxofOvOAYNTlEr2BA5dSiBjhIkMFHuFbFaTDgnWGA54+AuJYAXr9Zle2tzbDU7jStCsh0
FvGrFY7VPhzkmsQC60RzTNwThcXhZe70FSZSrEbPgIrxrKW3vVVUr4mskOQj9cNq3Q731862C0Dr
aKc9h5oh3fSlJfcNbKFzdtVHza2ta0MS+V3+kpByfbBrHzxFP4plVXj+WuRzi6ju8vo+BsN2StDV
XDq3g9s/tN2pRS2yVWCc1KJwrDfTcJKjNm982KjaU+Bid520CLdaF2m0RXBBadUgN5aJ/3KBed+D
z0AFPaQaSHxQXru0GQNmEKb77kwjPRu0pV3mtADWNYLoxvykm5OOs7whIsPVPKoiXW1EjZ7RiSwe
OqukKu/UWAAgklZwskImyHKoeUQaH2JKDfuBU3yThGuLRWpc0SGDGB27SftdxwovD+0IR5gdJ+rf
W4vRanyVHV73eeDz7FHONDcCnFLjWbOdhO9hHgDlbugtc9dy1lkT+hcY7MOW7pFD8wJm9vVZQj2s
b3JX0jQAJnOAu1JtM3qw+zYr1E6VVrEvofzv3bJfF5mn3ehaFzx2cfGGYSO4oaChKLOi+AbQ5A5f
u/GtLmTzlMw6DFU4EtcGaA/oesGtzukAwugwPsaGOzyCjo1PrkthYMP13FoR2Q5p1xmbXKqTw6H6
xs2F8Z3nKXyFIm4dr0/875v/vxAbMYdylLIUywxy+E8jYNA9KgexyLjRaZJHmuff1RRCoOrxLHa6
lR2qXFPbPgXOGQbdS9d1jEENocxl6Gbex08Fb4lOa5vYvXf3+6v7u6qE4ZDS8APMkhLn84imHUCW
JEU8nUnfwK+Duia+ygykDAzch3kcHVswF1Coi9Jzb37/y/8urTZRWmqSgsZWqLHMT9MxL7Eyu3dK
kh39EFMgDpri9boi06UirSeMy1st0J77LIk4RTSFeWcWefARa0mO4iMNN7+/ns/DehMdt6boOzmQ
2P6uUgwrsnxaT6hz4VCPQZFlbqHNR0bNoSsYSxbv3//CX9wAx1W6jbzdJI/FcD4JvSi3u6hIfXEe
BXtXQk8xXgyh5n7XjVE7j0Uu70U+26195d4CH53xVVzcoi+b6mCHtvv8+wu6Pox/Hd9wQUwN5/Eu
XpHPoYZGKKkJmgnzJ87ji+MF7ns10d/VwDxvmrr+kXSdu/VNhS12Gojr6P3L2KjihysJDUdorrWg
pwpAtEKL1kNdeUctC6h4w1A9SV74Xdu34R/ma7/QIRDJqWuObqKxcf6mstA6jJeNMswzNrV4PdVF
sxNlQN8ohmFQ9t5XdM/NnZ9FUH6hiXRrL8vEjRN5ybLNmfnOyS0T5EzAPz7Ut7tKa6pd74M1uO4X
CqfT5fc3Wp/V1H+90VwymkzNZcjvutc4q38bCeYyzjDcBdbZiZ2EfIHa3HSBjLchloYNDWXr2PRU
18ofrdcB1Nkm9vtXEqY4Ff+zp0SqwzgGf3ol/z6w5rrYMXQHJwxX9+mVxKRS4Ayu5LkP6uiZUFZv
G8mwfaodMDMwEo1LOkSrqCIJJvds9+Aw5iEjCOHOrd5O9kHNhZCJYnTlmXb93uLdWJEDlK3/cP/+
rq9VGidPm2tELO581iLM4treByx3jq8TnmsPLBzj4jWkzF9wZUAoCGPZm1XyloVRvMJPSKd1nuf9
/kr+vmgobtT8rvAIms5nqSQ1F5uOxsDzOtDVoCx8dzHPo8Dy05M3T4x+//t+IaVG1oMAHJEiViH1
SRgCjAOLUpcYZzP3Io1G4jvjmGybF5FEnKesY0+mwh5cascQhqLg97/9F7uZ0hij83QYmouj4dNu
FmJUn5KMV23wdHjyjU1He7TVqXUTmthNd2DCEN+oVIZgS1HnxVZZXqzAxTWdpeJ9yItHhe//ghrp
T3fmF9+EjjSFL2FW94KQ/+uUvcqD3NL62j6HCarZq0DwqjNjYFy8wkyt/6DR+cU3wZrjIOqY9wvk
HX/9fSOFr0RqaZ2JvYp2FoFU7Odh/pAmOWOc1MQsWZHVk2BWOVjSchZ/+Cr+LhGibapbGqWF5uLe
+PRViEonHKVQ1jkWVrvHoeLvMpVk7+WcNaBH1kofZwkxI97nblLZrTGqx9olkTSKe3vnk2/1B5/W
rx4OLogmq60jEtXtT9+AiVuxMAvbPtOzs5+qKPcR8ZmRvykQFNHIsJ0fUjJPCCpeEG8Uu7aMm60e
BBkxAwamep1oq2+95vfvwzTLHX5/x37xhXGXuNWIqlk0Pm9uBeQK4ZuOOks9nnvelWSE1ab9ezQP
aWM9Ht6vxfJ1vRqGidHE7y/gF2IUNlfcAJaOGJ926CchSDPk0g3Jwj2rLhrva39ODopibMJjfMyt
pjmmPsAjneCEXTgMyTa2adv+4bn5xR6v0FmwgkhDknL4WSOF4yG3Jxb1O9dqD0jKM+ZxQ7OF/8s4
VEzTFzX0MNkq2j4MI+WwMcJLbMft0cwDEmGSKobuZdRvrQ/iAa5DCHBcb8+2oJ1SktNOvqBDi/D3
t+4X+xIVGWYuyeuChubTowUsiJMkNOm7el7j6Fg5l9YwkFQV9nwqmcd+rfWf2/T/tPX4Nnyv8jr/
0Xz2Hv/vNShzUPh/G5Rv3vIaKzInumbcf/+//4e661/OZM35Bw4bXjHCM20bEdC/nMma9g8U5Doj
ex78Wdf9L2eyYfwDnePsP0PqaLBs8e3+05msm/9wEWuywNFXnl8a9f/jTJ6fkv+quoShS2f+57N4
vshJoaHwc/dyOvtyVWubf/v4dz9/wl9ctPZ1n//Vj/60CxD+jbOpFcm+GLJ6UUAgdRhiSrVj3jit
KzMw7km2sEhj09xbPYqMYxNmzGsgT/qgS6eQRFS2enhehsbJzwRdUa6myhw3Du31DdKEclpogyWB
W3nJh+k24x1JW8B7a4hvL43nqjWni+48NU1xR/RC/8QQCTl3b1czlTl/LllgH1Spmg+SL8ApFU4B
p1yZxSUSjfugCBm9r7W0/9KoicmJ5CSmAJG8IvRuabpZZAwNI5SaxeCE8Q9gH+V9aAtzSeCX+WBZ
LVSUNNFXediA5MzBHnJwDTUiHzAJNjvgYRkd5og5dxQArkx7jttE6Q7JerLAciS6VcWrlCr4pSEw
YKHVUWSvxjh1N3RYIezhQP5Gwli7doVHkG3b0jmIhB6ua3J8UPV5BKrW1vh9mFL4xt6ACjVrxqN0
IR0QumZJyG2GvStFXd6hXNNXtV5J8NFRdCQDFSh+Mpg+QPCqf5P+lAbLDjDdOoud4WTZFgGwyRR5
p6gxPc7HSN/xbhlrtym927pE1S4ZY57t0iOkz7DH4b2nVfbahnL4glJsuoPEFK/hW1n3dUoiBl+f
9RqSD/UABQdubokGeOdiPjzHEwbR0W06KNulwwBXaON6CMljJpkC/Eyhq3TPBVnIIIwrnq2hY+uR
dZCYKcu13tQ/DDEWwaJCmfvoTKl6YlzSlwsjqVNcIhSkD21reVvPoGndxQb5oMRFoK/o4m6T8oI8
mm1mo/SBMnRXoGW4DYsBZM5ErsBGYWt5iAEdAYxT4Y6PEB0rIohvWuKkktVkJYTotUXYn9jCNQL6
CARYjgVsk4UQvfeDg0yDc0PXtrIrpoywB4UiXAWcZ1TTXyplVyvfJfTAz4g/QTZba2SxJt7TlI8l
MXfDeGvaVrazvUE+U4X6d3lrhF8jfYJ8jGTzbCDuIZaxq+PdkLTE/oy9mhZeOZJmZg/qW1/XLRFi
QUaiiRUXt/4YBz86K5TkKaBdZrQyaekGrZtzN8ID249NBoeg9eGdUkrOAFX7e1rL4NJWTGqLIA23
uZVxFlYpfBCHeI4IjPwSZXRLbzYp6RZy4akAN8Jhj1664QoCpyGRVBvs5Lge+7GBaMvn+64IENlD
++2x3hFMCYTccIg1akh7wNFTCiRFIyLKtcW5KiImNisXbZqAwoc89BUemf9Fa0HYF5Bhj5KpxlMI
MRpgkUjPkWoEj2xavzRGJp/cevQRdkztW2eZxDF1UFI3Nnfm0BFw9oDAz7oriTx8MzsnFQTShNke
dnCxZkUzD7kJH6rER/vgF53k0kgslmNqlscCBQAXhabjXjRFvrGSVty2ykdU0Glp5y6CrHOhhZBQ
SDpiUhh3CBOdI4+CWtIe8E42E+SLoZWBWtSxa77q5N6my1qhYQZ9lNaIP712z0/klXJd8WqPYnjy
hGi3g9kOj23h8OUVUN7iLgEX07bTsPbKhKlvOCqysLSWxrfQ1mUcm180Gr1ffBnr2xCJERG5VWUh
IHWmzQAAe8VHr8HNp87GQkfDwCJIDk4EV43EyP6LW7rhCoOOvmnHUicLehL9ccSVzdKIROG+mbwZ
69f0rHKOrj1Mg6Y9jtjs6pWiXb/ku4cOnDuDs08Cap4F7bnhLur04oYkPq6GHr//Adcn+gEbd2hI
cKyjtfCowPAwDfrWR8N+IT6NMFuNCf29ygBhlyFouM6P6nOki/oSu/h4mnYkjLqdGG6QynhGMGbd
YkZ2N7boupc2ocoj1q4YL6bu472ADEuffRqMXFsiU270buXWHqxx1tCKmGWCBhK/QDGhoOO8cSQm
hFyPvQ6FnGjPYSWVsyAxxkDuZdrjhwhze+sV/lhspzAugs2QRNWFHl+1h6ZhPQzR0O06KdRNpSUj
bXBpvMgS2B7YoBTqJGz1m0nmPOAimTZ+I7Cs6qN51gYNpWQPlerGZSG44D2rUXqE1YavdlEOfXxP
8fE1DMmnGcE675C6zPGsTWf9sEU0bEaCHzZ6lLqPpC3OcWgR8Zv821GzmUKs3JZlpuiq6L0ogn7f
+LLjYBulr8GYuE9Gb9cHRrrasI6CbHoM4ri/C4CH7rt6nL6ZNQKHliEx2W9ZuPMzDYGCAh85p8cP
/VGnVb7FKjCwAIcuL6tPNoE/zLF4KnwhdtBdd2VVPvSW434LKHBbAnei4CmFYbwCYjDB/MbPe9OM
eUdMQTp9dLImqk6DC4od03FXHLLESuu97jUfTMFEHCecUM3I5ExLB/pbaJhFFMltYUaIQ+grI1Ul
rCs9KS/rz26UeZQxKAVOVLyIWO1Ou6n0zNx3QToLC4pubdSduSE7mkaPhuJMgLZ61RNrTmKZfHvp
cgBd2NqYt0tpuj2TanMatm6ZqkuhwpBNLI4fwqIN9qqvjL0pquQBf4Z5C29MHuh4OEsLjR2Zf2w8
W5J+GvQGyp7Wjp/pDBtMT9xkBBd9Qckw3ps9lj5EX36cs8hk8VHPetODJlW491ZjRhdJRvIja3O5
bby8QcCMcGKJjqDCuKK7I6hHSI3Oyspz7ehVqXtr0S4/1J5Lh3BMm3tPyHFNPZRlK69p3FuPNubS
oUveLRwr984GmPCDBWjsvTK0aReqcF3SE4IjmsQoPdzWfgmGqHtnPGneArmWNxNV7lezThrSEjoG
O9RA3rBjBFvv0YV8pCPY2ATqLpTbOFgxg5X3bhx1AKkJFX7QhHLvMx0Jp+AkuY4Lp9zngqW+rFJE
2SjTYZaCAEJW5NtfpY8Grx0afVcgGyB1wcawvCzq6oVmf7TJla0deXGnbeZH6CeCMTg0kav/yHUT
KZGVuw4DFdB3S1gaAKFtB66mbfXaK6aN6DWXudpE0BTXuT/6t0nieDsnYWYsUG7eDrpb7xvkRnAP
ZqgoPeKecG9wXSXHS6QACPoF71tbGExNE/PQykp/xtakbsxKH+7hbZn7uKjli4XY9jzkRnGpPMva
ubk+1Vur0MQLlqSGkkNAZ7P7xt0GrB0zNNu/T90k3jCEgyjMM10+WADYVrkMoiXbqumvraIE2Uco
drLymCch3LS7twarxgKz8amixNiygnn7aZyZ8TXz7I2XCn3PEu29DLrWP3P0VY94tf3H3uvDG6ZZ
zdeEMdm6tzNr73ltWm7iwv7wFCjQQdbEsPToLsBy5p4GtJt8YWtJoencg6a0towJs4MKG/BGGtlJ
px5xLl2SVpyUxeuw9g3Gj11tERHkt+1TNOFAW9ZBivULa94lJKn63YoN/02rCeEA8xd7N8I3potJ
Mbju00GdyIVyf8RTWiIqmOiZLsYkTQCl2g2aQxP0JOFm7PaLPEjtQ+MB1QaBMgHrs7N+3Fg4KZ+R
J+fPWt4mrH9GHDKOpFzmxBMV75WwvdukHHF0VvAlYTp7xrgzmgA9cFYSq6IUhL2BiSzDnJpciVRv
MvBoIttl4QhayUtHE2cv6vepJYu7zSJ10v2oP/pDY5Mi4PhiGxie7qGtRwXsOV0LN9YM7Efw3d2x
yCx1LKr5E5Gw5Sz1keOOZw0+HL+gApjDMZCupP09Slr5EDAl3w1pD9I2NoNcrJkAp5feB5kWywmf
vxfxOCnLfx5Hn1fV7DPnkboKcFoyEQYVGFO3SBAw3/QtoShZZxg8Wuy7CD6RkC0iqIwEJlMSrw0Q
5WgPzFr7LnWCO0vRldBm7CzcjP2U3hRWKrZCz5Aguk1GFqw3AadvzelRd0N/X6N+u7NG5JJuaOSX
Ku3liZkaTpZe65EDeBVNtK5EM9+1dXkw6VruBOjEIxJLojwcA9gpaNf8MZkEUSMc05YQUv0bVwA6
Njph/HDIj90S+VJ+CQurO+bNVK+K2DO+IzTiPZQZEFGfCDYKwmqc1uQ9pjdOPPRbrfTbF/CjA1t1
5R/6/6DuvJZcV8/t+ip+AEOFHC6NRDCTzc43qI7IOePpz+C25CNtH+tYLl/YVatUktbqZpMN/PjC
nHPUsnFpWdffWoJbD6rWE1A7KRrWD5X5NOdi9C1XqfIsr1IKbJ1QFIkuZI7ReiDLi/GHSA6SptYt
m1LvmW6HlocKkOVCt8ggpzIZlXQqK8chBS6s5j3Y0bSAg9StVuSDqaQFVUQpdXT8xK+S1KCyxWrb
EupXLU4XAUYEUpO9teQOPVsdV7aVqiihJRVydqVrArGKjQRfaRRNxwJB9hNlOkrRWiS5o4rL0xpJ
674dDZHf8lyjf5UnzLVmlj+uZj7Avy54wK/maP3WuFN6e15blGGRqb7IE/YS5C7tAiVAKx9bzEjb
wQqtpxAoKl1pCtyyMRPcE1UI1R7dUhzaeq8Nv7KOBhBBmi5dlk40vhrcAdCdpDyzNSrdk6xzxaCU
qotL3hnbLBLQNzd8ZLbGlUTBPRf9M2Rt85OIvrTd9wviT2dEqL234G59MIPM0cVK8oXtn/EIhAKe
VhgvppvxU+AwmTnSuzUcDsCUsmMKGHaT4uzjF9Kv0VFGfsMyX9cO2mBQSPMsd7MUOtBKiv5bNozp
hwR0xm8yTX8Q7ySlqcAJ72pRpG2VzswviEHETRYK5bcpkdBZy5QZtlmOrwMZjYWyDpCU215Bu1qC
TSgTOcSwAHYQ6a5xHIRKPNUzAOduWo2zrAlcFZjisSUrQ+QsLYg9rFUS4r2y3eBf0j18vt0NLap4
wPk9v/RqlTYOgTzWcSLCfCcbRVCjZZTzKUNqkeY+uD2WXFutwtyuYQv6MfQue18guRf2CmXJb2ma
HkNSyVAmFtmNHYdKnwlgttWk0V/FKntWhHr9BRbWbfrIALCMpMbRDcjETDSL9wnZBo8ean9iRupi
r/OEd8079It6ID9kZpme0XdNCO9Xi5X0WKxOFqHnnGkCRlrvxVrsXoqyvcyPslFncfCtxFKemTGh
PE4iIaBwfkThst7MslEDqO4gQccSmijn3/2hPvjA9ci3FVuj3o4WThFQEIh2V2V0IklO7sFCPArF
dok+zbR9M7RG0z21lYe3WJQ4HBpBfGXaQLta9vdrn9RfFxF7+Tp04Q3PxugZjbQcET/S9fHMA169
llXQkUMkAPsxmKHoCGEmGN3C+mkY2ROxdwSAKrBR/F4fhKs0ZMKxqrr6ZVSk7icVSvU7zu4/dDN2
kGwrMfRFnlXwdwU0xqIJVBxnr7/UCzHdpbWbJRhMa8WRQVVwf99qMdb7Ql9KngVWHiyLLhw1BJCo
10or5DEpMxGRK/2dPXh4Bu7ToJ+kWyrGlogDSBp+hEePICc936TpMBzJCs1PI3sW0ukn8Q4oF6vV
Xxuwy3ZSTMqdhtzUF3LT1YZZi9kFVCbSjn6cgkvP4+LWK1n0FiM0281NP7rcVOVDTtbCN3mQOrLY
uI4PuhyP2CFq9iVM5RRMbSNMYDCrtF9GOBpnBZ78hhqvPhL82nhiLb1E2Om5eusSMlY/Ms4v28ZO
q26O/JkRlMTjZJF30qJSMmXVOFcUyFXzoBRg60nXZx2AYyDVnK7nY5VmwSz8JlIaks9VGQcSXQ5n
oazyOHT7yUiDLhXbT1mU5o1YGhzMKQ26iiwcdLvUS/11LlQTlLg4dqGdIMm50Llae6uNyy8M1WXt
S2AlTkov6Id+QkhC6aVM3mKmg0vRlKvOKChg7sw6GXIfF7Fe7Na5kH7rJMtf1LUnjCuJMgilbRJ2
P7oxRwwX8ro5YukyL5hoE8md475Yv0nEXy5jaujACOVWQl0WAuOyx2TCN4dshmspTbToYSDrIbXl
VcN1gXKjZDZYqc9qXk/bsjYI9p+7YfZ01MQv5OEUVM6CsdekrNjVjRJjg4lNogWgXJzqJi43Fi5I
1rRroo1+yfNDttmgFS/JyGYfzSqiSCfSYEqVTahJNhmE+pOickRcQm1cNwU7vgMTBwN4kGJOLukh
0zUb5dkZ9Kn7Vtdu2ncKKep22bUIR41eK31dH6enWRsEhzZSfZoEXfg2kzHc6HXdHpHjF/cQhgYb
IRLkjaEWFZHu4fQG2AZ3ji4KbPQWyIi1pI5XPIDRTlzoGanfTdS/SMhmRy3V8aGJquSnIEnJy1Yj
k21ZR2NMbqTutvg0YWHi1P4wYyofD6kdAK6irCKfgUfLUWOst7juevxfCcLOvBSEX7IaFhB/jVXu
tNnIfKvgzi8yVQz6hYKW4HW6QBm39L7Cg3TKsJ1vp7iv/AEHTe7AP1nfzTnmvjMY9pk8we4baYL/
ZMawia0tWD0GpJq3meCCN+wwyQ8jSuNVV8co6POy/V4HQT2KWbq8r9GKJBKz4cYQp1dNWmXdGVOl
OWDEVt8JUVseWAkg1TCGQtlhxM9funUZNqFZZuQnE/GdpAoZg7Q2UQdhr4ErUeZNdUaf1n6pesYj
l4y3/tx3Vu6SSRwxnBkT1VdyuBNGI5vPplzlGJAN9TgJsuaNYibs4yUJsi46h/LAfAS5BnrMQGIz
0cfhq9wn7OkqHBQGgFoCDQUZQ4QB4LsaRYZctYE0MOn0nu4oN1/uKcEqJ1cRS7ZpElIHBr4yXzGU
rL/jJM1PC4HYO30mE5j5adlvIqvi8tV4qO1kccK5ybxv/Rhacow5YsGSWXg2uDJTNT8yJ9W+sOtS
VFfDFLpdmJVbYrDC/T1pc5Pq89psJPKnFqfgfXg57NjqrpTHfKhyEjiCSCy9jQApr70C+dFeiHLO
l8QCG9aMavTWDVXx1hrRepMZwzxYXG0MJ4i/TGKr2hHtr2ymXhA2NZ0PmCGJnoDOiWamWXSLePY5
hkCnG8PjYIgpFCxB3yFlGhmXQQOyx3Jodks4Fo/ayukH0hRrQY0II1HHBa4vEoSumfvroqxwdEQo
o8bYALXF0u73nDJejhHwqlMtkMK9CiiNVAS5rUTvE47DjlyR6gTJM31JxX6gHh6Ecpul0PMoUuPn
MmIIVpQkFvlQlltfH6q5I1ynUj+GNGmCfl4W7x4P9Wbh4nEJrWw9hFARi4ySZa+tDmnj8oGRX76O
I4V5aN2SKclPYh5OLh692e5lVT+B8WqDqCPWnQeCepiTsbUzcRGfc01ECG9GSM/Ddi79ltXJPp+L
4ppXPcTaOIvohZXZyyQohW6kCOZnvtCNOuSxdAQkRm26wZ3W/+A5NY+QRI3Ulcs+GlyTM+4D5CIe
HyDF0msujeZj2YId3ZXVXC3bKK50+HM56AUHZYT+vBjGdCiycdxK8TQehE7NBUfVukV97choAwA0
zlbpS3I1lVvGSuPTSug7Bhq9e0RpLiRQyjIcmcA42HONqKdjj+peH7EaKtJHAmvymUkl6PdkCQ/p
mLUv8Be1YzuqMZPosAk9iOYQpox1NdnNkHEhOVDrDNPvTdT9946pt0A9JHkgdw0lM48dgTj4aFlu
7M1D3SE1LBQg8vTTYxJapLkUq/BeqoqAz61fGTTqjTpZ7NeUKuBUHgbO97V9aecCkaIpyfyLblwk
FWkyww9P0OrssVLbUHJUTtqvPlxGEQOvnkGFgKKgBYSzL8ArwY8szsi+j5PEqtDKzzqhqXbM6AuD
X1zl/lKhug44y8JNhQg+2vNv6+ljUaUifNfCpR+DjlT1xE5jYaXD5cqyUJ4na4YdKc/1tiWm6X5a
q5NWfCR4AtpTLNyBcLG1yvlDH/fsOdZSNxCsGBKutylPgYa2gpyCxmYc7WnwL8kbtVbF2laFhhFd
yAQixqe6m+Ztn5iF4jQV5wuKziT2iTrsHgqTMtXjW1fNBisK5BaC3Vppg6Ux9QeRPZITlYK0EUVu
klXAXYFTYImDFJTq7E8JnLImHpU8YF5YPMDThrCbx8JTksjCWcrINXEouauX0jDTdT8Vff3Q1nn6
vbbEb+X4WC84YNE80glsMDvkzA4M+m97mYx5rwkyaNKyStffIkXcaWeh0TMphgmBSGmxVrvGMd3Y
COpplHK9Mp40AmMNPDCrIWIngpO2rOsTOvG8tJu0Bp3T1UMaGIQ9MaIckmGfy/P4mNwtWLHY6lux
XFPN7yIit8lpK78WUaP+jvt+Y2K0OWJ0llEgpsPL2i+tn8qr2NtY99N9hw/spcCpsOW+LcF/RYDH
WzO/snCNdrHVMJTJNV19rPNS/R3EonjrISDhXdO1mN0WIynn7gsG8oFs7Qi2NvfjfIYRkFOn/vSc
kvgbLCvfN4vU3RJJTj0LxAYYXG1ih6T1twL3tyOFgwpU3NCHW7sMyUOfAkxn7Fs9EEEh7bmtRq82
Y/BielMQodqPj7lRjwSsZfqhU+RlO2swzVk4kIicrTmosFoB7V1rv1pydxlEJQBLRnz36MuIVUW6
ms3zgvPIx52Q7UZShWxjXpjv9MCDnCQrp+c+KczeTsYm3RLYwBZEKvWPlNWDapt5J/kzIRyXROka
3eNOEV76LETmFDZDjEM4ikYf2snkjxDMmXtM6nPUt/jDOiyS55DN/tGUe/aDmKYVFoh6cxIxkXfM
Jom3Kw0iZ5mzx5Fi94p2RyTheWySdDgsA9kQRjkOHhlcbA/MTBK9cRpWBylC7M6Mp9+yrEGPB09l
fEcRm5ke6x9zR+QA+LsUZSWbfk1a9PPQE+5G/9tI320pVa6kxOujEeVEO/whn/i/LbP5/ynhX0OX
+b8W0Bw/vj6q/3L7bw//oKK5f81f8/2RveiioiDguycG4VT6Hyoa/oZYREM3kJoSLKfwNX/N90dF
I6OUYWUoKoz/ZBUpyl9VNPyVhGpUFZEp6iRCIev9V/L9/1F5+FcZDYqdP2ldoEuYNC/NuDdG1Qut
U1YpT+xtpgji60RT4jHjehlGf9r35eG+xf27z+g/UNn8oaj8nzQ2vC7v+e/zk8RY7Xoi6sc92uh1
2OXSTZyqUxk9STEgDbJUzlrffoR57eqR7nYG7txqx7J3UB+aPuCscchNgFr7gyHPHhAjW8DOKv08
kQg5IdUxLNw8GTZOhzppP6irvcyf//xnl/+QY/5HP/yfZJqGNYxFGsXjPku2s/iTamCR36n11CV3
UrL2mYvVX6X0i95k/JL0II7cdbqI6YKh9GQtl4nHj5GfhLfkk/91H1xUawA4WZIPYEp3TXFjTpJZ
FCyFLyu7MSRgnGgBVk+76r35zRjd3Qd1W+YsQXks30FNspn2Ecb77WYJQg+Kstt5gze7qyvY2oFB
jh15kWe6wHmd1M288izYnyx37c4jRSA+pAd5cXrVq8IXVIZQlH0ZZ8t0mnmGNttQetMhJeZP5byD
U2koTxkSpgnUfP6CR9bOOo6lO9tXczHQduNZrHlu+6PiLvnuvWMOu8saW7uLLGzkBIpjdIHObKvi
j6+h3QrDU79YbjZj1rQb5Zot5yZ3oWwaepC3j7wgoYF9K7lSR7ZL6KdkFTSHqTip/XNTksofKBrw
ngAojqQG83hphrMZcQBuxHGrjN/4u11ZsIcxKCrYKOjsIZovD0CcmBY7RCUVgah69Sc5+k+dstEy
4tqP2jHXfKjeCH4tF7XP5ESVXXvwWPpnGke9o9FfXLU9Q73kj7SrYha6pOcyUEreJl3HY2ePH+qX
+DVwqtNAgYvBcU3mKRg13eW7ccFID7PhAAhkiODoX2wfzU+8kW/lpuOD7XTIrsF0S15nufcbS3qZ
dJ4g0akLN0v3yFbIAapsQ5QFsBE7Gb924QjeXar2BdU5QZ3YGaXIaTe55vI5xd5sULnaqU4B48Z5
oBh7tqDK88p/WB7FFLgobZssz8OS2EqGl3rXW8/d6De+7I9et1U8lnxPViDvNN/yNV/0LFcPyb7Z
ZJhu/zP58T8KwP+m7mPf9I/Hw8yoNO5Na9gLt/wS7pqdFMRn5aQdlV15mk/lrjxKl+I/0eH/CXLy
76/2p1xaegGy5jJerTwMz82pvcy36j2+kb7kpaf2VLwtt9Jrj+ap+j99xT+5hOTFyOHQm8NeOos7
Utuf122zic/ZUT+YZ21H53bQA/nFPCmP//zQIiDhHzXT//4u75/13/lTxnwacDhriH7PTeNAxURC
0VGlv1inZDdvAQc9zizc2WA/Lztp2wS6t/pZwC2wg+q64//zW1fZdrvyYH3hbTm0l/5c+8m+vCSJ
o2Gn7oI4JIqXSYctJC7RQJHL5lqdfDlzItmLMibCxKPb5CJBogXCDQGMhQhzD/mIrGj4lEpnuiaz
y9zBGuxmcZk6pB4cIpvt3Sg6h1PlX40OOhZKna1GbtZrfZBJO+OeO/TjVWzp9/2632h6ICHqOFkT
HMlDzsZMoUC1l9+FSSlv+xkh4fI7I8xjVsCM9ReRHHOpYlNcRSZC9l3i8dE8NCdr/9ht4DHRZWsS
w2gnO/YBXQ25JcMrjuXlsgh26N+FVYDVeMktL3BmcMVwz2MDYbpMWon6FWjdOEpy1+iDISJ+ZtMU
u6H5sTh9K7xWr1n3hTG5Z49W/kbMRY3ATIP5Sz5Oe+EtExwtdSXVJXJJ39VRMID4/hE/06OyRaQE
wTl326/oc32bDBs92Uxp/TlfxCu6Og6t/Zy9AyKICrdVHAGjQOGSzNGyis4DEd9xaNe9xwXRsTW0
16/ktHi0L0HzrDRXS70/R5CG0lIG3X7ZE5E6vbD0eRCv+TZ+VF7BmduJH3NL5scqGJyWm6h3vxnd
u7qfudHZuvDpSxPHo098bASJgWtFJgeI5afdbxU397NNGdCBe6utOqsvXyfGXY7pIf7xslPVOKJT
H0Yffu5Z/I0v+8hN7dZJXH5R9sTLpw7Kq9fGs84D+EQuPltySQaAnnjkobc1PLi8trnjLdZbhGsO
bgryMXhyw9p8Wc6kNr532aa3rhFBPsszdmk7eizpd6qczb3uLOWn+GPtm4f6rX3jImj4k3lqumlX
t+0C03JUBnaO5rWFTSf6KzLr8JKnfK8Lgm+OW7Pc9I8adub4LDWLXT1hHeFL+Qb6HSxoSw/icjOZ
eF/Fi8kEAJqj6SsP4la4th/pSbs2r9J1OZsHweOE9pSD7DUOYky3t1N3tR91JwqqB+EVedvh/mEK
Dpv33Xu/tfjXqd84pQtr1c+O6ETsN8nR/eER7uMm9tBS+W+z8zV7pg+O9puxR/LWfySX/BTehlf0
YKz2NQQil2zXRPb9u6m2tFt3PLPc2GFEp35kCjR4Ny2JqHMZVXeTJ31KvY3D1COlVNX3I5TXeiGb
UeH2dFSiZGVbx0ocokJ+iBOiFKjmbMu2/NJnicFw4Dtt7epVtBAk7k19cqgUHalcHeQuut/d6qMe
uuOyYQ5XuMKmOnAnMj0/MOmpY/rvg+YJp+iaCM/Vu+H3h5Fh5+AUhTv9TmSeEbTLhS8fhXGDSQ+w
RqL4s+XLpqd1TvauelGAaslPqZb0rfQivSiB6vVbgGkmaS5bZIInRsun5qTvimdhv16m6/glazaA
vy522sbljmRTG3Mls4Mc7fQrZed5lQk4YxVYATfd3GNs8i2h9O1Aw0lUy8HM9gOLqMHt5qumBG23
X/uLrOA6R1IMOJxJVO7K6yVcTjPqpc0sedO8q1/KW7aP9v2hy3ZV/SxLb7XxaWXvuvBivEZr9sZ2
OWAjGSZiDFXS7h6j5VcgryT10idyZub+sSvzTzYdXh/BYGdJcT8ppyA9kplMgUpEiW56bC8Yeky5
HX8Lr+PjeLFexrwunKpp7uPxg4EEsZZdgcEbb4ZffGY3P8WP+WY8yBfxspyLdSZvjdADO/zqP6K3
/mG8Rq/NdMHZtWE458lzgyLJZTrdV7I3NE0AWztM3qN8o5Ussijza8S+RKU9qS3pttu8JKitstuH
UoAteTN/+m9Vt6maGSTiAx9O/Vl9028UOcPyqhJVZSDZ7WZ5e1dyLZwRs2EvH0lyHsdNNG4tOcgj
X32ovtNwPyJLZq1zM5/F8TPrvhdpK7wWz/2rehW54kaNvKqO6m2n07R/yoOrsOLn8+EWrwoHeHg9
Pq/ABlBFE/iOYmKm+qxDggPmQ00pHOnR0eq+FcvRMlcFwThBcXcaZRs/1fnoVYh9+hfVNY5wZ1Zw
5hzbHLKaQ96kbj0Ukl+Ge6W/NJJfK+cBpYnotXuqZ7aY+kENsnNzg/3L5O9ZA2TeklHjFCTbLE69
uKwi+ppSz8NgU6eMCN0o8lQiHTK/RFSkejMT1YIrjOH5G0833lp4UF3rGn5F33dBdsu3rcvLUrzp
7KBimGqLIyzbkTSEhRrXpcqcSFVQGIPaCgeEYqOAo8lA3yU9rNaVHAfiijjn+J2mvyQ4ZRf5wGyd
a68O4vZDUfZ5eCjUT+TFpPnr2pZZBr2d1D4lbenUkDCtKcjQicw4umEaQzV0NWmvpPs5/5TiFIoY
j2edUD7dibPngmG6Pn8n4SOPTYMChizI8/LM2XjFpNFx1wt7ZThpwym7ql7ykH1o5/pVqd7z17tw
6iW5VWflCUq7LfXPrACrbefOD9L7hTPJ6536KSHAyKsbOq04JyiD2ywoM49FjAZqrrQXMG9WYN7J
n/fMusldpJchLfeRJNniODriFpz0ulm97NLex/7B8hlVV/mmWV4xZk5MezKVj8Mt5rv1tvkiHcXH
5oJ2pl4dNvp0HcCzaS7n6/SlAIy4x7bbTeKN+RatAaAFnwsy+6q8+27RUV+MR9PvLrnmpJCNXAwb
CwTZW/9usrMVfbZIVr031Me23ieqgxKMbSTr2S5Ig8IlLa2w8yeifcz9cCuv+Y9QOfORK5xNLHZJ
/kv1mfymh5l1Nyl3tv4UH7KX8ASKRVCYQjlSFLBwXb+bF4uaDDFHfS9sZDloDLRXTsPjG8ODLz7w
azbvyxbnv6L3btIqzMZ9EuLDFDiMxEEBQZpehVem7U9IzHkCZD86+YlAO8RT2h1Jn7bDHSnwFLnP
8uxqVDn+JIwO+fOe0LiiOG3qVrBV4U1qPoacIJqhOOYoQ2mnLel1YtQ9V79/lN//0ljsf89advoA
yPtb/dl+9v8i+lLDk/VPBmMw6Ko8+fjHuRhf8re5mPUXizycu/X7b9Ov/869NI2/GKRrG/ytJDMB
05lN/XUupjH8ghuIR1cHb/aH7+yvYzFV+otmMsYiegJmnaapxr8yFmMjiYXt7/xlGLIV0vr/cB8j
fzdl8U+dWtgLCIVIizjG5Gc4kaH2XJRzKxe50wBwnI5dVrARcElIYJv5POMtZuqSZDF7gM6Uhfop
raxJ/NHvuWZnvdbHhWXPMn2ySC+Mj8wiIChA7qLqHyyPJ8muGmVc/TTq1nXXlUs9XPJUgxKQWWrr
dnLLHlPoc8C8TSqSybygdohQxLQSSjLCfNBJKaveockUkse80xQn1ZqpeOy6HsmhjmWkOAiWmj+g
F9HFrRGvbImjMuuufZGrzxnBHMJusaC1o7dIlSLC4jB0gSCEGmPtTCgo+YYCG7tkl1NXJEf4Dlqg
66wn2apaC20bbo2Z/mQe0uhG9jorBrKRGvNbr3EGyDDlZ2fKFUYirEZHjnqifb1wBIJgt2XZl8cu
LwZ6llGrlNZmObxkwToxP92zuhYx4KVV0b+yRpYNgvow327lVqu6IJJquftmRllH21hICw6cYcrf
o7VmK00GynSWKuWOAaoIi35ajaZyC4Jzakc26+VLV6duM2jdvJHAIZdEfcnq4yT2RuPjwEN/r+b5
lnk6exYz0uqEB98MeRGI+kSIMdHikfCToHGjTirVcnZLosQh/xUdKbcJQdooS/SERBkuirax/BVs
8CnqB0R+BTNj5YCIg1BtZ46lRPRq3G/3sdpCNnLoJCwQQqIq27H1q3LlzEaTonVXPBk1ud/9SE5Z
1shCYMwpPdNUUXNx5dG853fZh2zMmdp4SykJQFgQNi6bwTQSanJ9Yh140UzyqE+9Vqj3i6Ufawx0
xHUPPL0tvMuUWJ3ZTf0pNwspe2kUpKOOSXRM797hcMT9xHpsiQEietP8BhqVqdvJSudFo/PJ6sUe
p4WsNSll5YNNpdAMMtuXfuJ8N/vDKo2T+iZxJSgvE5JMVrVlW2D2Gme01kyppEQrUeJmsvKEDEmk
yCVyTXete4Af3rAyLLaotab4Ap5NWbn6s1aYvGosNOwGZSTN76qCmpVt8DwNt34oeDgvEE46z9Ij
Er9C/CqJM4nrbARWmLAxRga/5N4MOYaqWwSaA0O+qydnRPKPbENZW0F6bc0Bb2g4VBb9rMQ7X9w5
79DWkmaXq+lRNFqESx6bSHMpXFgrdbzTka4LOsUXionYVYmTbw3McXW6Vk6eDZ2quKo+cxTYcdVp
1os1ihb+MewvyfJjxHOlffaGeo8OqyotEyU7bbM00myxGbXeS9Kq1p5rk7WqSTlmmRnNdKaHxjHG
fyGYTm6FcuXXxV1iu0sGoGzVbhAMvWDLy65fu+lrQtT8vEyt8l4rC92MYiEMc+5RJvpjWEgg5jAl
6qvTF9aYP43oozTbKpUu8XI08P2dsBU+hKJGLaDKoVpgnRCRKoYKoqO9JWcaPeKiJbSSimBYl6ha
Oj771Ky/o5k6TOwXVUDwEgsF6kf8hk5HmHzDHFhVHwuhJBWrI/mDojoRNZTuBNgrrzpZTByMWgIY
Z1hwXr1Oli5UbjaK5FOBg1pe9UQgoaYhhqd5bHDmU6KiEyTZfajU16Iac7eZpXlLmJ7V7sMMBns3
d+lxUboMUDbMG5QDDb1PGSWRttGrUeozm/QagvwsKRkfVkgNr00UrSelIiNOwk+213J1PHdWhdrs
vjw/q4g26f8ZLThJmcy6M0gU1nGNs449u/AGXbl/yzpagCSBc8PkoTWUYCLo8lsssoV2mK+1AXyn
FJNdudMniblCjSTflOoQGAIhQDZCxejZXAzye7ucxQOxEY2XELxwnaSp+MkQn76GUoLqtiBYvvbR
2c6oe9eWhXnIRaygcpGBnBOfhlZoWVhC0je02hEHcfWZCZn4ms3o6Jh0NYiEkzlbbjL6mSP0j87G
5rjU26VEMoDOVhUXvDED+ZBOloxmjzWoixlB16GgH0NBHKqz3ifDrZKI+tlWUyfyrTQFdkMT+6GM
4HOIs5a5RFkX5WYhUzL1RCHXL+JKZF9GXCFNHPJ90mlMNu4FmbAmzu3ZTjVZI6eyFbqnSBaIj9ZZ
o/YvSzNlz5E2tsyr5lB0Qni+hhNFan1saml5K8ql2U5G1pwj0eRciJBQFZEUP8x9LuzyZIgOqBI4
f9Sx2qOfb8Obqo4C+f0rd6Qu8IFEWptMDl6TfDsRaN1tsA/S7GXE8e7FRRHeEO0wHRtU6xJKAwIk
Io6OE1Hv90h/Ym67HEGwxDVpItBDg7407R7X7Mo76DpC59Hx6O0iHM1ViB0Z4tFeV/tbh1yXi0zO
RrdYYIouOfh5dCYTI6ihFbmWWQJPcpF8A/IKklSo0TdH2bU1uvSWYUkJSJphuqEIjOOGlgkQklvz
FdVQ/gYjTPcI2OLa6apkRyBj9CauiBrsYZ1O8pwv+3Aaa0yxU75Vcx4gkxElO9NAi5coRLwDScUX
IxqgYXDdtsy2ktF40Nd1INVab9ixG6tud+3ADshAQWRn6px+qKmpYharGhQXRStYNDQDVyhAvBvK
2xTDIFqMZlbM/ZSuTTBA5NoU/Zo9JQLwgbAIGTwaqXXSJ4yE4iBLHyE6KnuyZPpiSxcnOxsz61WO
UnShcSSdDPTy2yajelL7VXGtSrFOIc7VjwjbY5bnzJXC3rjiHFQ3g4Qeoy5kVhKGaF1b0coewoQ+
ewX9lNujLCjnUamKU540sXuHXDeJin2OUpPOL0xcPK70IhIm+qE0LGyDcbnnMBZcBWndBvmACCIg
Irsbvf4+lTQFYXPRmHuripNgNkbjsZNIF81QpR1mtTCuAhS0Fxkxws7isuS4ZAxerdlFLaXaqwGs
+Xqlqi8RlI37BxrBRma+4oiy9Ag950Q+L500lko2biWpMrpFSdpjv0qlOneVRn3T+vErDhdxE+lK
6BtgnoNOYkbRoIlEQRZ99TjjH80WXTyc0ShIizTnvF1kj2RKbrK42eV9Ih7qnk2CpRSXZZ0STDB0
WrjOT4ZS9Lj52UitZlhvOgOED5a8u/yc9FLmJ02UXLgmFJaFiWLlGyOUdOVSwck7qUMY/aiGlb4r
1b9Rd2a7cWvZlv0iXrDZ3Nx8jWD0CkmhXnohZNlm3/f8+jt4slB1LBsWbgH1UMgEMg+QTjoiuJu1
1pxjdsWdk6GMboq22PcynK5ifywpyzktRjY7kukwvYbZ93w26qdK4CWGLePy5eu3ecdC3sVjc6/M
SFvn7DQgpEHvqjnc6z4VNVEnOYpc8kJRnWdvsGpJyCs0hEnrqBXxbaD80FyNrWgvJXfCK8uX9qmY
O1xWfEWMLOd6Y1dpba8xV/SKLlHtnlDvzIcclSMlvnzk3hvftk2kc3p1abiHGrMMASsxnbKyMzdm
2xdngVYIfdZCmbE0xAYIUHrrum1Hf9WPETjdwsnXwRD+1DTZ7mbL4NwJhsm+b+MmLNd2r2nvHbqC
E4zh7rom1Zpu9lx2W85XWrMAxz/CicE5kMGMAMa6euS1Vut6VJIbKbqAHJ6xlyFBpRxqGAOPpHI0
MibIYaSh3o5BcS5s7m4216FdEYvghwlEE4aMG6NvN5kWkglM8xl9z4p6iFuhvdhYQ0xeddihqQ4j
dWrKJHrum2Hghu36W5xM+XlkzdVARz2Sl5oDodL+FtFdg7vCoi2jz5iSkNz5VCAUFivNlPZb0Fc+
AnBQN5Ngjxn73nxFld0f9Cbn7JB55iFez3+GrX6doEFCeznV5yxPWy906ulkii7bqqoZT8Zc3bTC
MO5KG2mWSBPnkLmzepEhmNSwUlskaki9wpQG9Kx036u0/Krg6nUIrBx9ku6C9HLpX0nNx6o2q3Dn
MkK+N0T10iUZpnSTm31HAMdWyzo2nDGPWY917jXhaEEazuq7IIjTvV2F/wQNUCyQ8ntd4cLlSxr8
yatd7H4D4khCmKW+MQO3PzYls6nWz8aXbmjfKjdMT3YSyWMYZJJFnr+2KLK5Fc468UQFwxNlDfPg
WaOje601l1viANRViwj/RHb5XdsbzJtLQHEHI+ElNmPznqCW8iGPEOUFKC9f2H7fcowkuyDKkI5L
7jagTb2qgh4tW4XPWDbvvGATWZSUc/Dzi7upKB2vSPmua4um6Sj95NZwIXd0fZ6dRRcKj8tAvQYY
dC/w2iJBFdPRbjO6Z/VS/2ZC/EwtBoGzgfVsmmkw6hPtp6xvyPnQOMadkcY19+EVxME0XgWVHZ9y
ELz7loTF/TTTVG8m1MMry8wGJumZT6pGTsIarh3yImbISkbaQ6KrZ5xMKdYtZ9U5dbq2W/yZzlie
VTkkh7yRw8ZK3eqeKt8gatj957UeMkojhksEDF+suAwuBCRo921hid2MpPPU6k3K/9ha/GTspZiF
60di0913txvKS0Ssx4oKlRIZB1uxVpOtvaJ3T3DqOjS49Da8LwkXZFiTdveimT4a4S6spxIOSEzI
Q7ciySDz7ADq/6qs9eQmrQu6nW4w3pHh4uzZXOPDHGb5I8Vu/zqpSb8logZorCitDR327KYJZXzE
Aj6S82bRFkAbuGvysbt2AD/QfB2fBXXBs1tE4ZsyMbIxbXY2LE1Gtxwxm0A26REqo7gURfdQ4BYx
6kRg+4/Hk6uP1Xsi+/nIMdPtDb0Ur1HHEC2N3PKGRKHxqWSxPJe95VJy1NzqwrDrTlwOnqrCMDaR
3aRn1JfhVU0d/S6XcBo1IVVG63buHdHvikkGJzmP9GZ1Cu2c1Jqj5Tj4ijJ7ISAKRkBtsh0zc9oS
EI260irkCxXKeB57Q2Iaaax617IPH0tdTYic64fZZWYy2yZ7ZwDdBDZdsXbb8DRKTVy12OIOXVLS
7Sg65fn4v70ysKCWkxZKwKS/Ibr2sbTyatPmgckuRTshqtsbNuzhx1xLMrGMoESDHljqgOu0I1YJ
QoQQtnFwxvZWpJ2xc0zRP0XEBm+McjlUpDt6sU+qTqS6aufjwXgoXHmBuGusw9wkn33ijgyVQq0t
ZWXMJwAUYAw1zi7enFUxUNdrut7d1o5TMVmNyTRfL8m069CoJbLPoKoPhNenu8m1rp3CXpZsyTI2
9PeKBIh9AF6fACuauGbcy31cR/UevwhT3gpdFkL8/MB53p2QuE+XGTP6xVdJfQKEQO1pEOIQ+qF9
5MPnx6wp4SBbZcXF03zAmGBtXL07RkbioHXUuwestSmDhEh7wPqc3ek67jSVICmwg0q8Dck0r/MS
+FKU+yAShNk4tJRltK9UENw0qd/v8MV9xwYWnnAqEqNklw4DsMb6kTiWtXilEvyaNAiPaVYPSEO5
tHmFA7mepiU0I9biaTHlcNvsxIup5vI9nStmYYpOo0ffptlNsaxu67pkiksZRMC3kyzTtwh2vhPg
hAhofH7TndlmmqHZZMDkkusNHjFJQgceuKnuj3i49HUborzXMTOsKV3zI56E7jmL6xK39CBvYbYb
u9TADak7tv/EkewzbpXJewwlcQPCjbEF+kPu8kV8QloKJ0b3EYdFCF4rZeFz0jsEENyAKRjtPL0C
+dOfxCCh+8CEQScxa8fBiM/McftN3pL64NaA4XIzyomACtL5BxAIOOGRz/fbzCNeyS5YkALBtoFx
s0kNOnboDNzsNhojg2negjqIG7yzBPW812FpXKnBjbakKVBDF7OFiNVl3UZxlb+QuDud9bJL9mat
E0xAqsetjQ/kPE05K3XM0W/nE1Gqix2twUv1NolwcldG4TBVatV0Mzqz+UwqBjYEMyweRESZuAJT
UoMdZmbgp5F9U03WtOMAQTKFwu+7TC2T6IQss7yqYZKaK228a2L13XfM+Sob5+FghrRliFM2u52T
BWobpROjNRXZq6W8P8uaOS/0g36r5dmwkYEGM3EcSFFeCT9Xm9jStAs9U/pgGIIvdjxF92FPz4eu
s73TWzEDQgCsvY4zffagTQA1agL9MtRze9JMXd2FUHGu3ESW65RMzNWANXMFsRunK/m8jL5zTkM3
HrClUrdvx7J31xmke1RvMf7HFhZNE2M7MUELrDu/sjj5TItZiswJz2vS3vfozpPHrNrhEXozp0dg
WTjGfNX5Xt2F/gWn57TR2nBGyOIubc4E0ClnEh6R74XG/rf0dulN0NBBt47sO/QGn67r1BVdvbYw
AXo9cMWNhPF0D2RyrPZErCACYvmmG+LM0p0ZUNbOZtYegjgMKI7CemNmXUSWk9M332Qml/vz2Bnv
5PmFD3LCmr7ipBkew4ZyVpiF2gHyQpMOh/yg22WBXBLxPVI9SfPHH22dm0LGMDSopvchSM3rjrAY
8JqCG6WmxnvV6ekmE3P6o8Dj9F2PDMFfwzHe0Mlqy6rpL0KW7hWkIs2gcMeaoGRoPwUFlXocCutG
r5yeifoYHKQkLG/VCRrGht5oUAlmoh67ENtpI0mGKpqLSguHaBOqyaS3xxVZI7h5ffMtk35EhB2X
jj7Q8+emH5G344xak7Wg1m01X2Gfoz4BvUGb0fqexPGw52r7Q0XdlRbDAqJr9KHq7jriB8cQ5dTG
7WyVAkGgAVaMKJttGCc6cqc58eg6m8RozRiSeB9X3AsQS02dXIO6oLWgnsTIhj5yuHJnKS8CBHpJ
nBFxO9oFpjX9sjp/6CXaE7S3RAO9NoXFzWme7dcsrr4HgHZoViiDG0hcbhE/ZzeTUTIWFnzjXCOq
laCZyazeau+xkTLOdguVrgc/QRWlwSDVipaSVybUVTIrf7apkT6TRUEwApumxKXhhQCdDn0WInst
ooiyP7dqpv628T5VbBcU5vaObft+FPQjLFkjsir989xW3AP1RtcOY5Ncoh5TRIIpjTdZf6nzYHyq
Qqv1al3KpWEermVNp6PW5gheb1heBbbtn6Wy5KYyxB099MeKWe+21LRHe8Kc4KuKwT5wONZT5LnR
qG61WJ3wQY3XtG0Ubxq1KKkE58Rp0o9WsCF2TjlunJiOAt4RyiBcIYcyoCI1J02HIjX0G7IssjsV
J+rNMEYuVqbLzQ1n9WFMxubN6k200b5pUmrbgYNLP7+3kprUpSlpDnpdDVtBsbf3ZwLfwHYQI6UN
7q0MDGRMTuavjDBxbnLyzz1uWM2djuOU8Xw83BWCRTnMipB4EbRPPgmYK0qh9HlIlk1WJCBiMmOg
u2ZnhoWmAyDHiujHelOZZrPXpwwcYekPu7gEuLTqAmzQUSjelLHExE5IIIY2pdlg5Nq3hpbABR5S
DXCAF7iDxXMs9LK5DUQ278Cvxmfl28NDYLjabjEGoZS1Irpok7S2cA7/2c/DfVC58e2gwm6D1afe
x5THDwyiil1Jw+5Ibn20b11AyAzQ7ENm0Az2yQocZBPsRkVHWhQYVA09869qclGOXc9lMudj/ZiV
gx4Ph2Sc+k6zYtIEetEI3CXzNr4bi5B9Le7kFjKc/4jym05tXCH1mcioWhtzPTw4iEMRSWm2e2pS
q6WW6FkJuMFQVpUG+7Ev7HOf2hOkaH9AMpTN8YRy2sBE1/QS1VtcSu52IOZMhjVnhmA0XbJcXaeJ
bQabEksomsDm1WktyCN4qi2MwwT/KU6VjRjpIun9SJu76Zxb3VJsDtgQ8pUfuLGX5+U5r1Gi+9DX
hJnc+/CSbu3GN040JHyHzlmb7ZOkiK7p64Zrp+qih7YEFFiD0WET06JkY6kKbEBHd31l5dFD1Lf3
ZMNkN2Shtdh8De5HjeFz107JXUsCm+4mwISCU38qdn3UiZXbEhewmH326I2o4JlTnVWf5bduq8S7
GWp0PGl5kBwionnVt0T74v/v91rnO1dMXTJugJ1FZ9YNv2lT906OIFBG0wrrJxpTcbB2LRnetBJl
lg0a61iWHIUr4iSYyRVwBbAnk/c9l643wyX2atNGt0Hzd5UaQwzQiJQFsFy+JArDvACYGD4q0lmu
p97V6J7VL65JMbLS7aqi7d58m0NnIG0U0WMVckly3PRSSea+pV2cTZvb/pw4KK46ibieYnUaN+Yc
DojOeBDNm5rU4Ggzx8OMFDvPTKRCs+WXJaFKMruLCb+RFzcR1gOFvRSAtgr5PMX416J1FfR5sW44
Ng20RaMdrU0T6uhH1nZ0VDRzYAaj7NiBdwFv337Jqw7MMp4yUe2JKSspsAA8NRu7i8wPjOYuQ9rW
9PtbAfmoJLjNvAMiZwL+yZwBJkFhDOV2tOEFrd3IbvXFAT+QgJaSARsMpnXXtGSnbButLR6LmhOe
TmUBx2mc8lsmcfm2GGVw1BiDBYeoyiNiREboU94UhuoNR1mGoX0a+OeczLo1Z4/cLT/0c9cGyEtn
TR3pjnUXtkz6C4ZCkafhaEexU6X32tSEH47tXkAYOt8mhkMbMwReU+fqtuZFWhl5pFKvYdZxF2US
boGv+9OVUcwls3CjsR4008yb7ewz7CjTWnRXduqT+J2L4aL3Nqu+p2IbDprv2Jc6CcRLFA6Wfuji
Mr7EFLBohkhsQuKYqlBtZrforwWwq/lI4ELlPiRC1XR1QvaGd0uAEV0Pnd80G+Hmc0dYKmMF9l/K
V/CnfIkdHbSQo1sQ1tSErUZHCivYvVPNttzGjtD7x9Btao08RBGEH60mOoo0jbfHBqZBiQIeGT6V
iPdS8L3Oltnf9FMQQXXharY3+iZ/nTi8tsDfEJNlrY1SryB4BWFAFxFOHEU9nVMN3yKJoVu+MEC5
ml6jD4NLIlPzuxjY0Jct0SanY0vdV+2VVtnXNqXCYWyH7htXXkJzrXqZMjepJ4ak9UACIJeykxo4
DN3iYh70PfST+VxEsVjXpiBQp7emny4HwX1mgqVZIyuQj8p2xCXhUv2hA5l5mIdBPeuVX0Chjcie
JQesWvu5CK86E+wELDz/o7BLQCNxjilFdtawmypGtYzeiWhmwFZdSd1VdL0qOr8rRav57PSD9b1v
qmzfVwynkoGU075jM7Wqo11UQFubrKke2rEsV1jdx590PXWvaZbr1WCar0UxvgdlU5wiaRjINO0W
paPqb8nRps8TBdx22aH1dRJy2TTjlpZwPcij7vdqV+Us2aHn1pvxFq1V3ReXiaDcfahJkh+DkVdY
GycDLkObe5IwONS6yXiOWJWHzDGe0zE03yppkmEteX8SrQgfRnCi126Nfq10maVUuS+9nhCrvTPH
yYOT9POB2cw9124TMXzqDFAnfH7iaFZnvMpMsbp+Uid8o2rP2+/cd3mrP5LenVxUAUevyCeO2Yjw
NK/TSszVAfGhm6gCJ8MWpV+jmrGwQRX9syqb5CGow/Gs44X1kD0UZxCcj+xI5kNbQdrqSG1FT9ZS
s5pJ5TAztAjkcWPXZCjTDgg2aE/P0i7wVnVHfXCcey3t7DX5B3d+pX8HiTwEqzai6WDQbT3m+txR
otku48XI2NjF5HszLYo1azdHFUIjrmLqttIN/dTQFvUSkhT3jS7DQ4KjnorbquR2ZvNaj2y6T8ng
z9vWKT7mwGTLYHMMVqqX5l3UGsVaClo1EMEc6DM9tgSuNsuiS4jAKxADSBmWgIgslldgcdkPBksy
fwnDc20sSfOB9a22CL5kVF0Y61TV4zpoe4a7E94AbNbNnuVl7hlV2+CHuMSnvIg3nTmru0mB5ILO
cQmExHpldd1TmKbRz7YYDchmVl9/d/vRPLdlVXwbq9m6H9gClig046HP2/4nOoXxZ0Xe9D7TYtKp
GYkLqwMhq/vjlWayzNzAvAtM4zZ2Ovsxcv0NpwLkVtNKD4nvIndE26jMCsUhf4doR1xJecMoCqqB
jf7E0qxk5Q+zeRfHE+6cdPwA9fveO+DX1qnp5vs5TR6kgPXS4869pW8JbgDOdvTgN8ZVoLBxbwRY
+ZM7jqiIK1FY26ULu9IcRqwR5+eeHEkc1L3TMA0emQWM44DwQcBJSoDkn5IgflFhGELCJp7kKcFp
i+cpsR94NZAjViKB+irlPgnYMaq+4q/Uz85Vh36Mpp9tQlueEcBnaDp1uCb1qs+gHa0qF6CkSVV+
doVr3VZZvCMtufYmSx/eees1b+aGdh8XJCa2LoqTcODPqtAf9nbB9cPoWvE+MjPYS6vhftWPBrZm
Rub3gZaE94yKhgebHv0hanwE923PDaFKcLzY8LEwp8Etfy6aJNrHqfuiN748Or4rTnUBC1hLgvAH
3Q/6sWGmJcaaQyhnuFIQh/m9EGRiICrP5vxK9cLf4aI+FAZr9mrmy7gZtWBurlDhyG0QFVOybUDg
ADiL4rXGnNXjLWNc1czVPW+L/wohUePDtaF1U3eypZ0nTAb3GiBAKp+02wMXcA7GwlZNNCH35A7G
a3Cn7ZWUURc9ZTCmjvoc4K9Rtb1LyqDZNK6JX6xt63Nu9ECya8YtkxdVem4cEycJyTNB1hPASyKB
DBfSzPzH601dG49zhXJjy4QEGbh05qvUjFE6G6Ch+m07Syt6jXW62bgFtTEadm0eGe3PTHVY/nwD
ddNqmNIqvhCkbLb4BCv7gfBaQDkinDuDX4miRn8Sg/LVxXDAeF9poByo1Bnu9tHGzXQQjbSt3AnD
ZzDa2sNgRbY6d6Q/5ieRWRB6LS3Fr1AnYdZ+aydTaDdoydLgwih3gJRQCdF+TMLtE2RgESzRl1mr
fFwVhoLOiLKbvryer3oyO4nZdUvdSH6G2qD5G4a+zGHTZN7b3GCPnV3N4AlK2hqirzIYDs18nZvj
vNYVyuuI5vI9/ZgZLTTSwlNa59M1SCG1D1VTh4fJz9zKaw3UM6NbBhujgsHsd6je+0h3vU4X/n2L
+JfUMHqK6HBAK13FjMp/0kuq3xwg0u+2ZqcOzTNTJl4eT+MPOhTT97kcjGOL3fq9N6zWOQ5ZUYKd
myi2tjlZs+I4FhXv3NTYQA+jkOyWAmOCgzKKkY0PNhapmqbvMnuYfsqQcmkUwme7nrLaAhvSu/YG
vjJWjlHZxrZV1ERZ0JV7m7Nk3GRFbXMUdowb7lrdN38qYKOHGjDUPhmJPljFUT35tCgQYharWdBm
u9jlPLanQJpgD9YMJezpxo7KIvDajBQB8yoch8h86SoogMCcCC+JviP6DOmmmTKuu/5BS2SREktk
6ARr59bkdNVtCQFSwyaXihQlV6qqzrluIxAdR+W6ibsNyiHiiq1U290Js9StGHmhbqPZRycS0PIP
Ox9V3MYJo2I3BWP67NRmo7y27MbGcyBFXdPSHhqNEior8etYdbuWfvDGIKF/zYsZ1MsQ+CgLLJcu
0uTBlmXQvCkmkQXPbI5p8tw0FF+6Lpp0744TsIyWsrHYD70L+JOy3mmRaaRFwJmpWVbQbnpV1P1N
PJBM8oCGyGpxCpR+r/0nK+//gRz7pvyR37f1jx/t+b38/0GULREy/0WU/Z5+j/ofv0Z+LH/kP6Js
B1aB7aCr1hnbWHRf/zeswDH/C9aARGFNPCYD9H+Jsp3/QqdqkXwGkIBmnXT4Q/9Lla3p/wXbwAYc
S7wCf5AoIfd/osv+lHEokGVD1Jau0l2H8BixiLb/ZWWNpnGKZNPqHjcNV94V3MfgeGAdMFIsBE5d
RyfD/SJH7degEUc4yrBQgNPuJq2GD/jJ9O+7Y5ij9mQqXsH8MlKGBlNutpt//Qx/ACI4f3yMsG3d
cLhpy8+5JoZfZhZQSN2Dj70yCem0/H3D3oSdn6S76LVInpN0XyKNTI/Er1fuOirXesLMjjyIQ/WI
0VRzjjK9LjXPL9ZwM1scVRhNuGAJxjVrmLIUvE3nUSNwg025LBobNALqyrjGie4Um6E/LbLdeiXx
74TYRtfxe/LdegepYM9rTdvopKAjUccq/jF9VAMabY9uLGHsGG+8aD457lWO9Bvu5Thw74I7u3F6
miae/0X802/vAb8JmyUcDOgZxJZ/sjQPNae50fMekKA2rHTSWcIBplEc93eJncZrew7G9TTLy99/
pD/9RsIxXJSJDoE41qfHpnlpT0XAY2FBjluqBOp/tym/ML9bvxq1//PGOabJB4PwsZgPfn3L+4bk
9IpcbJQoh772KscT+S5szoNbYDaDKrcq4W3K+j3Ln0jKNuybrAC0w17P6z+hYF+Pq1ocDDSv8GJv
a/c5wbeT6zcOSEiHa+9N1DMymv3DOLxO1qPMaJP1r0F3PSbf+vyL9fPHj0PSnBR8deayin79OPUU
OgQwkJ4bKLBhN6g9gGDE2zC4GiYdWx/e6nhxbqdrXHLeWJCuPNzGNv/Im4xIUe268ibTt2F1Sud3
O/qphYe+El7qgMpsqCmv0rrZlMOBMKuw85z42hWebYGJq5dh0kV2iNM4xbrD39+GTzlW/2wMSjo6
eyEvIRlJv34ujBo+Em05eymOhRVJPVsa+uCR1ULc7XpWSyW+eO+NBY/yf8gj/3k1XKZmRE06pJ7J
T9+lZZNqk5v2TPsN63z0nkaJfx3aArVyyRlaobGKkm5fuGyHXWmFOzU73t8/9vKSf/orCEdIKW1b
unzuhSjzrz0YZn/p1LkcPVim9GPMKwsqXTbmH4Sg6Lv/+bOUQ7ceExDL/TMOQmhOR3Q7G4iKkDmN
3UonDw3BVYFMatD77d+f9od1xynG0Ye/yKR4X5b/vz7ZVFpgxWCheWZrXYERRnuNMmyVmTYEgbR+
ShyHwL2G2aT6Ysn/YWPhyQ6RRZJcYcwnvz55HMcqqVqynOlUYLMXbbybehl8ccb84Skc7K5kHRq6
gV3q16eggyM3hs/ohS198i6vaOcLa/ri/ficjLesC3IVXJezDBeX/s9J96+vMQFul1sdc2u8AhvF
kAndULixOgNXNy154Ms3uZaghhyZN2vt8MUm/YezwcaYRfYv3CSuK5+gHrM70NdEUeRRoy5j5Peq
RRqjTz2S8maajoEdebzBXzz1D5uBbXA7MCAz8dTPNxN6ZMjT0mBGuTcmkO0NOtguwnVALIzBadL6
5ervb+sfn8iu6ugmA3/9M0kpMSpyZIk68uKCyYhgzkZF5+PZnTNjXWqM2ubYDb74cf+w+P9BVtmL
O45/LX+pf/22pZ9hw+nHycuMG7sGdxFI2D+9W/yclPXF6/rHZ6HgXdY9i3EBZ/37Wb4YQlIzeBYj
je0wRdqmGCEHyRjAyKQZXyzBPz2NJxHiyx2X3WbZef/1yfyWRNyUF8RLusd+Mgdm0AVTEVi5SAvF
F1/jn1aiJLiDk4N/s5H++jBLD0amfdRMZoTQ1cTHBEcFBcvf35DfP5KpWyTkYYYUYO3cTzt1F8xD
oLs8BQet2NjpW98n3yabIaNpRV+cTL/tneDNbCFcoWwhSR3+9GJElWt1Q4N21BUcf1h7hn3XBYAi
Ev1paki1qY350ADpbWR4/PvHNJb70C8nEs+W9A1NB2o2G/en3TOcMEsyZFguGNHHXOePTYxLc0Q2
6TUFwhYdJDGS9A6/4bYnHc6r5+YRCcBXi+O3Fcnfw9VtxyTRR3Ez/fSr+iOy4maodW+Y2+8mq2NT
6mI3+ckuMZHURRrTmv+Lj851lIuApBqyxaefOK7UnI19p3tWQl9t0eYMlXuRmEBoMQpotZF5iTri
vF27UrSWxU9gvnSJpuSrv8nypE8/Atpxm+rPBV0u3E+HC1E2huE4KNhRmHSbKGsXR5x21OMKpSbJ
tkuHgS6FpbauDnBoHLQNwQxH2w2vNdF/FX792yFAwUmRyJDU0gX78adDAOQaM0QjXmL4SEhMwnDZ
jdcVbMhqqCXmlPCYleHPv/8a/ySX/vod0Bl2TUJ2KA6odj+9iGYgRzON1OTp5Kd22c+eAiEIXory
B2sGdoG9wkXh40IPN43cuvNTJq9Fcq03b2n/1HUHU3sLgTIteUnl6hItQKhhHwCMJR3GyXdLdIL9
Axk8xAwB3Sa990OcJZvSPBTBUzy99iHNyMuQnMfm5u8fzfhn//v82ZaNROLZ5vJsf3rTSNA1Ytw3
HDf1XuhHjerTsb9P6jZjvls3r1WO3FfCu3wo0pOvqFofIJsw9c1CShj7uh6eDJTJQXURaBei9kV2
u9Z5UeU+p6wtdth2J3dbVTt0F7j6e69M19gBS20dbCp5Gwybuj0UzRaaqB8fUov8ikveXTRSSNJz
b56s8r3IzzCnXsdkb9HWkl4niUODkeBZL+Nram679rkP79P0GimM3V1BI5A21AI7fBmjl35GoM9Y
7n4WBwvYTbSGRIU6f/A3090i6J5X+oCEuEVFdNvWJxNufvVYuPTjea8eSB7GYxLd5f4mCnZJuvYB
IT+SuJTrt+F8zXUcLxFToWbeuKWHUpQy27ZOCMIVFP4cbhB95uHR8e9JdVbOFdkzXF80dViuoggM
KueEhFDp+/4Va9+IIwNVVAtKzoM0eEWQkOxudHObJTAlViUONu2IDyrG32zchn6yjdrD3H/Lwm9j
vpmcFXIOAq4E+YUZpAt4HKRA4wB41+W5OiRIJ3F/9ht/PAFdNGwYc4dxkU5/ccL/vmFSPTmseVpL
uk7J++sxqDidshy0txcWFrM3A45HHcSbQMue+zglXYF9/Ysz8beT14X4zP3XVrR0hDI+FVDonYu6
Hpc7Pv9lnfXMO1SK3+WL5fJPV+jzcuFmpkMO4GQy9E9bwaKpqLApTt7Q3yC/wk8pzQthZlgT5g/A
iEp/K+uHqbsbxXdL/IB7y1Rkr7C3mfohbDzMFjnDZyx7vdepDQa+ltBIdzcsyu9wbTSeVC8xfum8
2/T9S3hZJmV32ikj8Y2Zxia8ULQIcwUQfwYSFBwdclJXodyGp/bc2h5GVuL/ZjIMdwgkrqt7EzJV
upaAXCKPJIbiQkuhcPH97oLrPr0quz1pLrBmD2CactISPvr2QUX3OTCP6SehfvqGqR1AHBy4LHpa
7qupYixNJq5uP5fzB84s2z81cEB6T03XET6eBhfPS11fl+HeNFBWe2N/T0dAOauWqde462avH84W
pCtCgbBJVluhjk3zyuS2vfjzc5E+ZmJcCVZZb7wp/NNtNhCDjfIHGqPU3tGdi/LGamiHoUasq9s+
Oxbd3mHYOX3/+y/+212LmpFGNj0OtsjlP399lduiTZ0Kv5Y3SJjsdtR/2DX4LM0Wp9lnfvw/f5ph
cMaAx1DUHJ/eLkKCRN+gG/IIyFvHgi7eUIG+cdBjeTlO4b8/7feKjpYvvSjlgsFgxbqf7sZ10izd
+WnCpqcYtGeI4QML9TBaUjw6vHkycUbcUsmases9qgH7i+Nn+fY+rSauydxlbQPoMhKIX7/d2CmL
sEv4vCPZUOskjVCkmW7zxar901OYjdBf5rLMlfnTU2q9mVWiKmQphfoeISNbYXf/qgj/w4vC/7ll
SvT4yy/36Rw1U7e3BHpFjyDhbTrXzmJ1wl5hEO7hqNn84rf7/SK0PItmER5Um8bGp2tZXBVu1vUQ
FetCIt3Sjq5OG41qB7AYiPEcQbajwvKLjf3zhwRVT4isSdufrj9Kjc8be+nPlY3njoDb4bUsBnyp
6mzO3yqA+V98wM+FB4/iMSb3botrNy6gT69GP+YBMnDa2oZLYs+MpwXliKzcx2WGbPrHPqo9x4qm
7d8Xxeeza5kKKD4aswGL++U/Rcm/6kVSjSwT8WqD6YadFpZ3vAKTIRmWYUJ3Bk+fNeeLR/62Dmms
gIS2qXa4ZlP6f3pBrVCHONE7NNbtkgmtVp9xNHnOMCGq15LNjE6AcAlz13UVfOLZ+GJ9/P6rQt7h
wfR1uN1S6P36VUephqw9cQvPxVrjxBPa/oJrUz3Ra2hn9+7vX/DnN5cPy1rkkKZZxV368+WA9pL0
CewqPX28aQYskjpiVEUCOmYSJ9xCLXj7b/bOq0luHMv3X2Vj3zlBggTNjdiXZNqqklQyJan1wpCl
9yRoPv39sXr2jpJZkRnq5zs72xNjWkiAwMHBOX/TFb+uj3nxUQWPWIpXJt9T0LZazRBSajeTyKJg
6I4NIB+UDx2QrtsanoPfVP2vNC/jGxv4uTT0e3BzhUnqQ9GBRwDCRnJ1WGCwaUbZB/m2dB/neE/v
Fh+KB7d5cmo03hpto1dkjCCUGsBHHlJu4IHyB/4NbdF5+JKme4xHIowb9S+ReqKNT/N5H4NbkNiF
lq/461Qmu8HjyYvPKbqD/G+96rE3nvgzoI3wB8jFQqfd47LJ36rluB0FD3P5dH1xL7YP83RcChEk
fEvpejVPbBZofLtpsZ2q5n0wNJpfVxbcthEBPWmj4n99uIvAQA2HnbO0UTyPysTyrX87oONQTfaI
tzcgBJ6BYMRIIDxgn5XYZVn2a8Yo0m/1+FEV1uM/GNlgeJJbcymXnY88G4D4urKOt9hn/sTVAEeL
QaLhpyLtgOD7HnsCjMPA8no3Br5cYaZMQZCKOcmBJVbxARf1tDUxJqFLqR8mfXFhiR0eW1Pn+VV+
6ya7aEa4rC3ralhL7YWa6+q0ZBLRddnNIwTelkZVu8Uq1D7m7XiSgz1hOjzuC08Vr2mUhVs7a8st
9Lsbp+e5NH5+euiK0A+l2sxvoRlzvthm5cgxb0Yc2oBL5Eg16RpYwidDkY0KlL+teKeDjDzqRvhB
aXRP6bDGJwtRwiI7seHnErlGPQWhuptSoFeIZGF+FEJtAZrGASneR3Sm3G6v249efeJhzzsUAi5+
LwBLgLhgKlR/pfmCVieHib9yCA3UKBoKHChSzdnHId53UMHIePAQZbCHgD8a+S4kRW7s+Zc+iVy+
PnGEJiW9hPPVUInhhjk0OMrQr2NjBGco8+4+4yECL8jwh0LfoJYgt00o35ZdC/UHC5cbn+QicC/N
cmAEFFLRT0Pd7Pw36IGMYSTxFDBUpm1mZK1GFxFM9dEZnRCiKyKmoba/fuQudz43sXSleO4LE0fP
x8xcYFddU/fbuZu3fY/gKHwg5A8syiKWvrk+GE0M/rizTWdS6qJYDESCYbmlzocbih4OpDZ0W/2t
+b18R2zRP6KBYuPWFL6FDRFMO/6t9r2ALEI7s9mWGC5T9MHdPPVFummtjf4034ensdga+TZHx0f+
4K/9+Kn33gDRSeqDayDJ2BGwYQWaXxe6NVtI84WkxHpCTx+uYdbsCvGunP4akf6Mpg10k5KeqObn
us/DiL8CN4WrBH03wXG+9vEiTaItwKxaUn3YSeFj1+YWW6c/LoxAhPjNo4YhHqWMaA9FvpaHIPEh
TCxZdwAnY1M8mm/mxw7aJc4vH5xP6P2CQIjQJNaORnFE2dizDlb4o3AhHR6oPc+vPZ50yqf/QVFL
vF+cm+0j9NXMe13JfdPsm8TvcCvRT1W774xDoUPKf43EZQe80oPac+A/RKABGYVZHKbuhCbeoq85
7JMvbfLGDO+Qvo03qNxGD+L1+Hn4hePmF3HAWfwngmsqlbtQvkFhZpgeSrMDl7xPUfWcviNwUaXf
4/xtDrEUceNHYGqhcQc6DRFzrKm8H9Gr+UaEvriUlo2z6AZ6OmkrXbjzjaNlWDLmwczGaSe2gVfB
xnYo6pgYaxujGd3NiPH5sSPCLSpT9unGxn1x39LdYPMu1fJ1kTaW5Qhl1ei2eDLuyibZwPffDpM6
aNBb+VqSXo6CBgjMF4CAyvM/fRcwfRsoADUfx3Ip1p9P32DCid2EbDWtvcvxLQKV2r+HOk1VpBhv
DHYRh8jLKfRI7iZ9CUermODGkdM5LXy9BD/jYzsFr6jQ7ytIgBtzyr6GHZshmWp1IzqI5QW3Cg6M
C1jI5V50aQWcTzJP47oBnN9t8wT0qaFwBLYKUK0oLFoHonZ+H0tzwUAYPviB8U2X2chWq9jw6ZHO
25w0bVdm0T1GAe226MVPsLbuHXmbQLZeKuxTY436YtwFfreoyl7fI5erRgrB5lwyfEsHZHX+6+E1
YSPt4SuhtPq+kT2kLtCeAzkjlloLibn8NCQ3nvfLlzhfMcYUyHMtUArpuatbCw6n26I4V5Om1ejh
yvFg2/2dqsU9jRyNsJrfgltd3BcmGApq2Z4wHMErdTVLFQCqthSQKAof3V2mfctQx3IHDNqHqf7w
pyu69IKeu+I2T3B9tQ/jslQtJnflVuMuOtQ61Tg0SYgziLo7/bYIPe+OtLi4cSVeLip7Tze4gYVr
U+pcPYy9eCEyFiVEUaFqiHXtDriNfsgwcoeUj6Bbgv/h9Zleph8mG2apedIKp/XoLkfjt5y7kK2B
Sk2Kv9SoUH/uqDIOipqmPffBqRDgjzs7G9CCy7FQ6UWN9NAQ+cpI/zjMogG7oLR4q3qWWL/jYEAh
gVCb+VbHr3TsIKNiCIwsYpz7QY1VQs0WHm30k+X89voSXG6s85FXqw4Xr3fQumFkZ+uMbrBTODdD
0JTOLkxuLPflZXI+1urYVNSfHcIZ/uK19gXXU4Q+ehMYJHZt3eu5e7BEUu8NSRvw+hyti+PKuIRV
QgFVMhCf5185jyEDV31EERDpVb+fWtiJWhHeyGVfWknSep4YXBSgIldHNJzxtdciUWwhDy/uITbk
iAHFuDCGmRjdAhu8sHU9C5QRG9d0JOdUnE8qAS7uzSW86mTMvsd2+gtiAgwhI3g1cHOUQb0ryamj
zHFOdB5DuiK3bmdxeTsvP0ESAE1EjkE2nv+EsKFZyeWI0oj6UkVLOb1wIvr2SfEA3xqljkbF9yWK
e5vOMr5akwYPm0YASmKYWwO1f0A50vUZotn1vURVNyHnxEuv8iMNmDYqjH98w/KDEZpho/H0YtnO
f3BvysQ0gMVuo0R7UykEUUOr2ttNitnhtKdcNeD9hHnT9e13sTEs+suUhADjUnKX9iqHcrUABlab
pNuFp7tHw/CLNoy+ZzmfzDx1/8lgiFGgUs1LnhrN+RTLwIVw1kYpbP0m5PZO6Wmkxl99hVwdfds/
nRn4SOStebyxAS+gxuCW9KGJaHig3PitqdviWLneAQrttjDQY/zzwRbEGbmouVT2VzML2h5uKITT
LfXLIxSmgwwstUH6Asfi2P51fbCLywjajkMXgXyM+9Zan65JGwG1waPdIpJJ0SlBo7/23K8LwdLI
HXXKo8G+EaWMW2OuLiMNaTBHxVRD3ADsA1oOh7JCRz8teh0XexT855E2NlYKqYGdsRFhkRsJ7y4l
dcfD+dM88zizR826dwIXTQvTuYFbuci0WBPAAtRpaBjZ+hqoNk6Q0ilHIgRRuRrGPGb2RnTf6hID
77LHxDKNHt1sqE7Xv8TyWc9yLcA91lKXZ9jlDbvOTkcbuqDIkJjjIJ0ybf4GX/9W/f+5jfqfUVyq
QaaNUtJCJlg28hpN5YI9CoVA8zLNomqvxyXA3ojytJ4Pb+FPVd8g5r6FA2ccJw21rt4zfrRp/3my
5vsoQr1JG+ZqEdn5SuCtToO+iO0Y5vu2gcVyfT3OL9G/fyl8b5IEynVs81U0QQm4GQItSqhK2q9M
L3/d1QGqG22YnCreuJ75VxSHD7E9WTc+v3H+JRhZUEKnor5I1kMQXZfToyK0etpBnIm4Oybw27Eq
nI5NnT279YqDDiq6lSCKAyPEuXmMdjFykOWpkE3zJRzmj9cXYtVdeP49tkf9ZLnWwU7K1YU7Jtrg
6ChLbxFHsbdmjY+Hi7u00+y8Fn+QsCwPc+d9Bnmjb3KULW+c1/Pj+u/hKRpZsDvIktcIyjjo8cRI
GF61oBogMH/QEOWcNf0RUh78aaWNN0Y8P4D/OyKvNEnTFjvy1VGoRpT6aCosaosJCDU5O5i8+nPp
IpgXTeaxVqilwNn/e8f9f/LRfyN9+Nue237tvv7Xz6KLu+n11/zn//z3q6/ZV4S9v545Qix/y38c
IWhV0qskZDzXsP/XKdXz/sWNT05kUraAQrTA3v/tCOH8a0kDwE5T/yPq8D/5f+Qj/V/PHxYTQRek
uuUuvdY/sEqV54FzecMhyL+kO/wrx3WV7KTWjKyEqtqD1c/V0ZWUF+cQia4sCJLjb8vy+Hec/K+i
zx9RBe/a//nvl4ZiBYBbga8XwGPOkw5EDQpeDEl76MzeOjpF/NkYdX03CRjl10c6j34wvZgUPS/y
G2kaELiWlPS3B1uUZuVIGG4PujV7VGW66eCquNo5mtPuS2oX7wAt1g+ZaqrPWW+lT9eHX2fdf49P
tKGLalnLdXQ+/oyxsQDJ3x6cWhvfz17f7lG8SfboBgZPMi6SwxzUyXdsAJI7p2/T+1qfzA1aJeX2
xi85Dwb/XglSFIrndKyNdeW8Vn3Va4LPy62JQE2He8RbpLxot0V2DlYlB+w82VV0HwVGg78g8qRF
EEXvgkHHxl1NEYg12KUfUhtfzSjp6Ft2Q/lxkqlzVEPpvbr+e5ct8J8L9vnnOg7dbnIqfvAFjkmO
cZYm49wdvKlBV1copD7xVYChmYzOXemk04frA76wJx2Hm4p2LN0WsX70xanwxg4laVA5yPIWwqVY
GuDxFmjdrQRfnN+Mf0+OWr7nQrFyl3rh+a6YPMAdet+wKxASaKkjFMmp1HXVbZEuyj87jlPsbKTC
F+qpkaON18zuezSTMG7IZ7N4kwpX4a/h5R2OYFhufZoLyByaERjeTkYKTSnD7Kw7O0lp65gIOu/0
aeyLXYKMMmXkJJ1RjgDgkt/YZJdrSDnJosOLPwbQnfVjoshiFU5x0B7SFr1m1A2UbyUURYK5DW7c
bee36bKEDGVTO6ZD57qWXKU1raY8EDMl+yNW2uveQupu0bFRm6B1nTcRpu4QQJCE+NNNwhaxkIUi
kkAQWqf50dShh+6St4gZXcEks6FjOW3rW0Yf768PdbFHFnwtIoEkmA4EgcU8+/fIVTQojXSdag7T
qA937SgRRUDe4cYXe2kUOmnU0YRDDWJdQ66K1urHwq0PBXqpH7xAuscA3f7uxtda5YJ8LoAVHOLl
NQu2gsLV+WwaXBqSpNbp+rTQx05mo6U/Jq/FqS0yG/VFTqr6ESBFZ20RDrKRT0yRZ96QqqCZNYHF
SV8lfUihByl+BPORrQZDfH29n1H0ZxFnuUYdmFEue9cFa37+E70JFYC5NIAha3W1gwFQnKqhtb4l
YSmP86yczRzhKWfaWrjNFQ1HVtU5pq4YtnbfG3c52nR3c1HW910ZujcMddfhEP4LOvou2DRrqRmt
CVRGPjQoLg7FQbPwTUya9l2pKnRFOerdLLQb2/zi2lqGc0lIaLMLgCLrOqfXd0be6LI4DGW8c4xK
+srsnyyVf2zSCZBGjymZBVIlF7S3ZgNYq3x7/XOsQ8nzL6AEIvH5pd36HEJ/u7ht1Hn1uraLg+rK
fNd6U44pJkoTxEDjcH2oF9aWS4YzRq0coO66aYTeUVzxlskPsS1Rq5HaJkJR0I8VIOi6dm6s7foe
JvkHaIjn/YLd50OuYj/0/8JJxJQdDCcBzGpp+JB2vUFfnby8fkTSFZ/41jbNXSIq9Q8Gp6vLF5UC
xS99NbjrwqXo3Co7mFaq8S6rJrFNHCXuRI6oI5Cw1i/pn30d7NnTb4SadcRm4sCAFoI5e4vH4SoE
hBPlF92os8Ncu/KVYUfpXrmaelOFoG7hIk0f40Q0N7bRxaA0eqg3eYKLFpaluTrUCKS4YW3SV00G
Qx0Vm3o/s604OcXPIMVmfIMMybS7vqEuPjGDOnTGLI4sxKQ1TSLIOs9II10cxi5xH5rGjY80msRx
kk5ynHLXOCRZkX4fCi2/wUVeh3NC13PLhzDmkOat0ZBDnXhz1WLCnI6Y/OICVjzIrhE32lkvjGJR
MuSPhxiMRoh5HilFrni9upF5cMNWIQHlGkgyj/WNVXz+Y34PyEyG0jj/4PVD2rpGPrbuTNHASEya
t0G9H9xk3mgYf2wdbPka35Ktftdn03hEKrk6OWjh37fo7fn6DE0X15zsNRof2EFf/7YXcQlqsoAK
RpoDQ5ATfD53JEmMvKDOfmjyuiU8InJSjc12hIR1uj7SxSovuS/Bnrt/6ak7yy77LQI2k41g0BwJ
yJZOeZ8JPYK3Md3iBF8EP9i4JL14CnocTsqX56PAIVXYCDGKWaPK3Xqxc9BjGB5NL6xjpwBB/+Gs
bAOpL5rj3CuUnNdVEPKdOp5nKztUjpEeEed1KEyBf78+ysUJZJSFrWVy/MDHrWnkiSrCHvBQdujm
cvxRzob9ULc5Np6Ja8d3qJ02d1YodCxrDBR7ro+9fnLSzQFD+owCXPDk6xyRtFoNA6LPB9mqoN70
HR4828QAcRWUJiT+PJR4xi6g/VhkIQAYlDFutAcvP+pyky2Bj5At3TVCqbPamaBjZIeUTOSt2+GO
js1P7jcugqFDP4gbpb6LKMuUgckxW4RT2FDLVv5tq8aV7Wq5W2aHPEafLIB6gqhtZL93UwNH9CT1
jmMTdcfr63xxEp8HXZhoS70CEtz5oJbTzFhPdej1u63c6malJDdaj/2rWWr1jRVdFQ8RY1mNtkrH
FxikbZYt7j+Bh2/7OLfGjx6fB7/TqupjaTu5cYefyfQXCXAz+YONLPgJM7b0xqwvP63g9QH/wgaU
Dad++e9/W2oVIYNKyoDF68LcT3FolygAww9BmUhLyxsx+CIGIfzA08CmgcJziwttNZqp45XWVcMh
iHtnj8S/Q7cGz5PrX/LidQBgxuLAgnSnTgnDVZwPU2D5oyUWruUdLA2MbA3D21vVpL6NLsk4CklO
SglCJtUx6ws33g501b+mM17RVmtpT8KInQRRwtlZMGEpz4frv+9yFXjMkh1CM4CEitLP+c9r+gw5
wqjNDyJjqV1YFHuVDNqNm+XiEPGWNXnKwHSnJAAf5XwUq8Z8AsHn/NC5lMr7EghcMotpay2yyV1j
f8Tm0rgx5sXMwNM+IwgMtFgkoMrzMce6K4YCA46DSyb/OQ5k8RqO863X34ujAGJdUJtLKXq1fmmr
83gRU38Iqt47SScI9hB87Bu5z+X6QcDliQn1jd6yYa3uSyJBhNmK3h9sLRt8zcQEq9cm8bqRhHyy
i+7NXKe3iHAvTE3oUPuYFxU+WuvnCxhwv1RaSdWoQ65ni5EWfa0SkNMfbkBI7tzPQDENWqe8Gs5H
yfB51Phnd6hQeK03APyB2RqJ8+76MBcRlayRPhHdOi5NMOyriDqoEO+XUhXkAjTspgTweu3JfpuX
Yb2/PtTlutGQFcwITyOoD+vWBNa7YyYCpz4ASwCXH0l7Z5fa938wiOdQUIegyD2xmo9q5swNC7s+
DArTDXeKggcvDNSNp/lLUyE8kPIjZUlSsTpDgyyiaNaG+pCjyIo6IMVeXErMGw+Zy29DD00uLzcg
AZJTdL4FokSqemgpAOC2495TVMfWgpfb61419Y1tcDmhZ5TTQrkH+kun/nwoQzOnKHSL8hAbGIWh
VDd+mLRZv5HeLstylt3Tm1+eZbzvLZZvfbVEdOUppEEDzsIxP1KV0b6nfR7c0Qwc3sVuMd0IDxcp
Ia03tNqwGOVFZvCoOJ+VE2LDKJBI4Ayp/NAEjfMOrT4LMbDSaO+00fXucsdO/CHK+xvp0eW3Oxv6
4lUmJomRYzagcVVFuwkLrC2GsMYuasfsRqS4XFV4CjCLUHOjbH6xGW0MtSVGV0QKxy4fRJvj5JH1
408DldYjEmLqFlb8MupKAzEEZJJo8EMHWTbTb/mINpRiqjHepXgy23d2YyQuOu+eszNxELlPYpg8
mczj3fWTvYYSgcJbOqhwxegRwDJcB/s6aAIEGJG3NeNaFZt2yLPPWVqo+yZVXuMnYRp9xqy8cDe6
TVwD/W2m455OzPihN4s68kcvnN8hwFn3m2LWC3sXxG4ZHs0cdtDjVGuTu7eysml9JGrl1yKaQHJc
n8Nl1rMUCBehP8CLgBVQDjxbOjxD0MEek/rYabJB0rYKURHCywC7U0xh72B4g6hDyZ8GwJACYN5H
KNN8lIkKtK2tQOf7COMI+66bE1jQSOxCD7jxE1fbCcgA5ZpF8IPkj6RzDXNAt6WyrcAzTzYox/Yg
kmz6gPtX+dPGKe2HGSbkClGRCBDHwqvS7dynBqj2sZrAvBvJgImDW2oGUmEieIubBqYRgdVCR29T
OYkbCwrE9SKmLNzBJQxTN3DBlpyvaBxYBRJQojiA07ERpEgbN9/h5tD9qIGMgOSvyirFyQmi1i7R
RvG5jsPxJ0Zw8Te0w/FwcbpmsnaFPiy+EEWCg5lVJyEFV+JXAkdbTa8pqqgY34bW6XZ6FglmZCMI
jm61zFJfYmx+X5mLhyWC7ECeG5BNSKu7aXlKR5nu0t6wFls/zfmY9Mh2i1B+0oPWmXwPK4Z93rra
HiRWmG9cK6PYIWN0wBDmxiF4h/2R+SF1qzlDyX4G6xkGAlhvXFG23uDHJXp2hIOUsS3nwXpAi1ca
x7okffanSsSPrHz/rrfMofU1fS6+t0U9nDxFVcqfvaZFnQAx//xtHRb6uEO4Fox8QVL8WPKi77d4
c4ePlpHjyKb1em/e45YwH+I0RenZUFX+eZio7W8aNXkGrH7VjPsyKaPXGaAyb8O0MWXDjSo4qDY1
4a9HxggxoYBBr20LXOhh/GNllTwsBdJmC/Buio5ZO0XVqwYdZukTVdKFcla7X/uq0bERdrIOxLYK
KxntrLZGMzBs8MnwByvM/uqtoruv3YEynIWc4nwMMQV6M0Pnaff9IM1w7wnU8p1ItMiWuGP60Ux6
7atWZ+ZPPMIpBxu82dH57brwMGfm2O8aOqXDxsHZ/ClTeWLDOMFRbCfiDkp64DgAW7DXsD9rAVq7
vxxVmFbgi3ju9YODwTbqvOVQf9Urb9brjYlt63cbNuPnbAT6s0cNOq8PHY4l+oM9KRcYZh56HSqP
qEL5eaO8RfpPpWgDz7GHDDGyN82PYJrrCSlzTA4O4VhYOHoP2Httw7Hr3jR5i3FtmmMrNKcmuhlp
YgKexeEWvoCOKWLwoLoBN6EyxqF+a+CNge0SXXEXujaw102m67BwRrSK3+v45fUblOeNt7iLwooR
SR6PG4QIps9iSvGsD71oXFxr9feTAWRzFwvI0Oz/XL0PuT0Qe8jxp0Y5sOsGrBWyuPFFFS+Liy8b
IGn0my0YZmHzA29J7Uull9qPKCscPLmCJ16OSEuMbuI31CN3tqXQp2+HaH7buwXbC9NLt9xYemk/
FM1c7GFQpcNW5GVvHvE8rJ+MZpgLFl22GDgjsvquh56LQTNCvQdLOuO81/TB8zZJ5PKwJhNBRMSk
gfq+SY0Ge3Zjqh5mM/HS3VBGybQjkQRGNRZA57ZD3MN4NPRsRB9fBPam08NpMQKbQo1efjnPyMLg
T9omZvKBnZY8pqFWtj7XW99vKlVSiCp5Wn5NmyQotmbLrsK6xjC+jOXgeJsG/fFHQN7S8KdWT2zf
cIaY0BTK6B4Ap8LXMc6icGuli7PWaLgROujg00ATuzUOVF6UyqdIiM7c6pWhfW4DUX1vsWWFpKEj
pGmFeV/7g0T7HGnVHMGXnvtzoWahf+64gROxE5YLsLbF9KYbRRIfNJ6T4xbwZXqs0Y0t3mf2PCCE
I2KLbaI6qFoCZLh9UHYDXtdAbt3eJSWAkff2kKOAgxEhwihO0deIO8yN8VQ6MZexNpiVuQkx5thl
hRRqj9J3MWxm4DHttsW6ESq2Ps46z3Ds3QGSjgp/jAoOSoq0PN7SIgvkHed1Gu5HGuSfBMZm301u
NweAsHS+OXHqIRc12vN7dFGQ8PAS1Xyy8LjGFakGpAdPaRw18JRm/lNHQEBwJMKk2Xt8Tc3PJOSm
FIX2nE67bL7HzMLBojfJcIRoc6p8/TTJbJd6tZZiPZO09WY01fxhiuMqA34ao9ShIr2et62ZN0jQ
Rr1ewSwtctQfae59zjo1mAu5MQ232jSEOMQ6ynZ23PsCtZ++5YcGBrYGNLjN7LGKVC58NeJM1M1a
ZW9HRFY6aIg1dleKqtX9gES/fYdTJFeYcJPafoVPYV/i74HPxj6aI5sJuHFtHpswCoI35ZjmxU4M
hYNQSUAg9s0KO/KNg7ECR6gzxd2iq/7ONibn+5x5JlK8iYAKoZO8pPsBTxaE4gvDaZ9yOzenD2Zu
q2nnmiF7qjda91dueuFHIrup+zqGXwCN4lG9a6m/kLp12IPT4Q1MtU3gmJlowUTGg9Xi++EPeRSm
ODYTWnC4d7lw03AkxuVxJ35ZYY0qohl6KUJsXGqok1WZsfeMuW02safggIdhm1u7dKRX7Xt2VP5o
M0pLmHlrwri3OpQ//XEELbmp58j6VkkcUjZGSqR71Dtd/0RDpHD2Hua6UJvSMjfvS4AyyRFdj6Lf
V9zyiNmo1tRfmUiVqY0bar31EBVmPh/BI+rixhvqWSPgt0fUc35GYdLEFRwqE7iL84Snn5yuwO7S
Ok1sn1dEt9yhlddEw6aqLQi8aU1FFmuWuvM4NkAvyTxKdLiKYfjQdpQzttZYkWsUVOOnTQzqwthB
73BfTVUceluULi0Dn4jM+dZorl3s88Qb3xRTVeUYJHvcYtfzzeXnXkxn6fZ4dJ+BDq8yYm9M4rKo
S+vUyaBHMbcBwNwN5v76KKss8XnRaMCSeoO5Q+t7VWiThScjq67sk56RIlgDetEOXvUn1xtuNdJf
GIr3mKR9zUsajtTq1Q6kc3DGOLRPwUDbA48Ck0Jl67pk9wjn//m8qA8JnAEQXgFyuyTzvz3FVK2M
ukpz+8TrWfhJj5SSNjUECwmX4I+X8G8AP3VoUL7rrtGk08udys4+uQIdicEa9W0mYXAQXqIbxdcX
niAQSim/s80pea8RdFVtNgKdfusEmjx9mhHgORqx0CADa2G01xY2wfW5rQoFy/aQYgENQtbjn2ul
R67B1AEvLU9jNn0medp1afuEjeFD2yW/hpE3mTfFt6hOLw+KwMsiCgKCalVzGRrPzYDlyVOgu9F9
PbdqF3Wmt0vgDez6UCO3jXX02frAuoVpeuHQSTYpFRFopKDfVnVTbzZavGYrecLVEG/Mrm0OmXTm
G0f78iQs1UtULMGBU4a50PxWGsorBa5KRbBkO06t/7VUY/DU9G6d78sJwWbhsUpKALiOj3h+DqDo
FCnWySOgRh5NFuzYvdupT9d3yQvzQYGRWqyDBhrlOHE+yDRjEidaqzt1aQVtqvIEVczKe9N2Zn0D
CrluhLMjoRrSoAXGQJONIc/HCvDjqabK7U8q6aK7ICyNuwLT6S9N2Wl3Y6uNj3itOL5wVLlzvdA7
ZpaHh3Se9qdutLsjrT/5x4eEtXWB8ALpgH65LhWH4N+UMQXNKbex9MhNzfhc2Fr/qpKZwEDQwTrS
7rL7LHXlH28kOlLU+TFJ4AeY6wZyaBSh2U2VOpFYjpt5qvs7kiSkN2a9Olz/xpcbCcwugzx3F4Gh
rgJqVZQyNdzeOumjIO8HogAXLbwVS9d8aj6vRW1aEkrpwtMEWh3A1uuCtKo5+14GMCYMq9i3ba3b
UB4d95S5xImCvYvAgCO+240Kdl7QNcj39uWd7vWpPxgwt3i4G5tkjLRtJIf4aRxM9B4xFN5Lsw0O
c2VUG/yWa1+zpbYzdOiMf/5dUIAWQNsp64LbWM2CYnQc6WZsndrG1p8qo+cp2iUQG4qFmXr9wywb
/rc8YYHQLwAmYjPNX4iaq8NnmDUKAKOqgWHapS/d0Hhftx35O13ug4WbcbmJsmG4oaC82g7UHEGk
0E+noQ6lwl7jxEZIebLQvOTI3efserrhvvSCW6LGL4zyzBAgfNFzRTny/LA7MhrHVDjYxxaDAeaZ
V9URcIgobqzhuvz4vO1AE8IzxJODEuoqDRrqrHW8RJqnCKB+fJB1oLf+3JiiuwuEwoUs7hfWrRNk
m8DEncfkjWP41oxj6aZwVJ/4E8VJCqxcz7/oECEIev0rr1Zi+YEU6pd+IcVsHrerrzyGbpLMlA5O
Vo/kYGWiMVpMVnH881HchbjHVwVgucZ9VzlVSne5/tKoDbFtDkwIuf0tjOHlXCRiA1ARF/rjgkw5
/6ooy7oNIGHz1Cj3CwgCOrxFYQIEuT6Zy1uJ1A9OPKhhKrdgUM6HmRvPUPYcmqcyafUPvF8Qr6xk
fMTzU+yuD/XSjGge83+4JIA2WQVHS1tcFQG5ncAHqJPEx34PWOmWvN9LE5LAhaGnQpJ2n2Pnbzlt
Uyls1HIl8CrO5WusK8dHOaElAmipvwHxWNbmt6DCdgPTRd4MaI92BsOdr10Xi3yYvMAAoTNE7rZx
F6vy0RyPlhVh31sFU0X9qKrRMmyL7sZef2GeEFTY6+DnycLWuTs4nU5EJS8fVA3qh0IhQAf1f7qz
e4S1rn+4l4ZawNg8GSl6XCTUetpaEF0s5jlTTjONBr+6yKLcmZbGn++RRSqc0Zb/p3F5vqROLYZm
rkJxAoKeYKzahOgdh/9gj6B4C1Wf04X02jouZ0FtmcFomaew6LM9kwv8UekK7Xl0wa+v3QubnqEQ
ACf5AGKw7vUKrXednnTtNImC8qXjIsNaBuP++igvfCFuF9CyVCnpbpmrZbPysGq8ImPTw3F4TTVq
xomo6t8Ry2/1C1c36bLpGerZ2WFpLq9fV0XkjXGbduLU2xg8xxSMMZbT5WCeRjsPj7i0jU8xdo36
jU344rhIM4Dr5LsBCj7fGXo2p3SGGnEqquivhur4Bme7gzd63yxraja6cj/8gzVdZLuWuMgLazXg
KK3ew79NcJl4NLK8mDYVWHZsVtI/H4nduLylln2PTOj51NTQZ22SxSb03t54W0sPcRK8md9QFfxD
eJbHYx9GKx1EIEOOJ58Z4r9FR2cIXFAp3JBiCEdAxXP7qvXmf5vJfR//T/izfPw7BP7O1rv4Vsso
AH05W4wDAut8Qm6j1d2Uselx5hkx4Zjq6rFzsMuSVoFXa0azQ/Iaj7K/rn+yNQuBXItDQPF9efzz
JNZXK2mIzMlh0JenTikHbXgw4x9cWagnzaowPk1l61JuVUZy7HQZ2ttcR//q3o1USOGyaOANXP9B
yx45uyEoQEAohCnDs4PK0epclgQ53Zv7AnembPZLbLo/DKOp30ALLMu5HgXQClRQUCL0MJfP8dtH
1cZA2uE0lGjA4yerUdo8TmMZ7I0wecqSUb8RbF6YFNcAnNTFu45YsMqy3AlTXmnN+anrIhiSldnv
szq4Ja16sYeAaJLIgUiwKAOY5vmnvP4Z0E66uKspd5JJIX+5YK+4N8/XyLVzIwn6IDrWIAY/tkFO
lyTS9f5nr9L6J8V07Kxrz4bSSKek7Ta55anWz2kIPLbhoH0eyGyeBtigv+RoG/hqJ2PaoAw+jMGO
q8ppD5GpyW1VFKhFRIVloI8hFX2gKjJ6NH9m3XzVTuWENXJctO88RaPKr4csKvw50FE+0+uiujNL
G5ZYVVmU9pGvwxU5i6OGv32E+Y9OYUoN3gujXD+EdlniHTzXIsD6ZZy+jg7CXn7caom+K4s+qP0G
z0galXQfv1ZdNQWoNsyBufMMSyF9l0egHjwtMH5INJfSHeIX1ccwg9riJwktfnw/M/Nz2Q0HFceT
vikas3P3ceaiATEMk3xXAcDMfIhVHfIYqS7BIxhahpwFGmlDYs7TuxGUB1hM18XHpZ+yMN2IPqSB
oRxLvYdU60boIDgI74E4zE1/AnJ4mi0qFgdsVKN3RQ9kYUuiF70e7bjMdtnQkksJmhjfc0ztNqly
+a976DBh2v5f9s6kR1Ik7db/pdeXFmCMi28D+BQe4TFnDBsUI/NgTAb8+u/xbumqMitVqbu/i5ZK
XVkJDoYN73nec4jci8uYxsaBwnS4Fou8Xw26hYM0a3FYRbZ3kahHKa6kq+E/b8D2yUDPu/a+72ta
eDTSHJ7WtBlu7VSz3I1GECkAdLKQet1aTvvZJNZ6m8YYxuGZmo1EBbozukln1zjgUnEBr0B8pDa+
LmsZB8NENLyWGmoizdfyw8FOypDw1Rn/9jVLonzkpiOPLX7Hccl2X/zEJQJhostnxnKjmjDj72AJ
IrYW5aVWLBgQtm3s3s+uZj6K1qNEU/TD+ESKxpJvvEGZL4WVl1/xAOkQ9ZmdvCbWXDqI+7nqeUax
wwCdXO3c8dBwtxPNxlybGTMnTXlwD7SxGRqPNS1+JNNqkCOhOOEBqXnWBtRjuuakMjAmHYZ02A45
u0+agptPstoxUcz1LOclcNLb42DhfdhiHY+pCQgSzWJcsZ7mOOWHZupbiqQTkrMDVRpjtXM6r5yD
oiWEAE1YSyhL+DpRu7MlF4xG88585xg9Z5sO1bnnPyLfMswWYzKQ8Fp5McQrad8LeW/HWXSNGTaG
8N68tZe3g48S00xlpihmzIVNwYM+5U2/gJ9HtajTJz3x10sCe9E+Ui0ZbhcnlU/wBFCMqsyANZJx
nLmjesasMVmN5cvNVz89Lm3TW2jnSXFAFJvw9aEyhKw2idkPMfVIcMnQ7Q9yMj1ER1NX30aTVjhT
DYhzqMgpbhIVEcJQeaxYz5rvr+9mHsvPus+628zMp8eKdRxPRy2vX4qmGK5mSdtz4GeStJOEXNsn
n55wJ0ongKOw1MjuxpU1zb/cIkmsXWPplXnEd3x9SspUy9CWLCCTZq4hIZLB9z4qHDurjbO23sFp
kIn3KxbZHxnBxUQUyLkpAkF55obUyPlT1QKpH6pIfozFQBUvVVYRWEYmT01tr8XGEp1+vWDskm4Q
Rdd7O5P4zuomctLGUJ1RBkRW1589vQ1p6Npa0e5slaA71wOQUNg6lB0Bw7oq0DuV2oHWwyeR6OLR
q9gkTicia6hc7jxeBtI1J3wTMX3qW6TEMavNgFQ1F7mPds+Zf168a5MR3TF/2n0XIqAMK2iKtVwv
tdHsxeoP5blFvbSjmR7ZW8RdI6WBT2Y23tH8nmPiZt6H2eisBchzlBMWy6uwUddLRoppS7faTMko
qw3p5s3BVwspcoVWSGPfOBa/Yl1l+pkIGqwDK6YrNzRs9hwh1XrZhl6V0lBtitr8YbaSvzwebO/W
9huLKXzsknOuScz3naY1odVCMlXbck7fcIvXP5RXtGaw+llyRQirTTCepp3fjaaWM8dm9SKSa+LP
YdP3MkaEzYlgaSE4zR9JW/TMXtbqPEkFoLBHlpF64OuT86R5fBqBTw0J/Xn16u+uL+N5Y7OkpVBC
nZ1tl9WATEDJrl882reOssLQNsI9l80AAetFj62js5J4YbRlve+arvkoTTdj6GG68NKousSldOxB
CnPDH+ydW5WGHUB3rKfcWdy3ZeqabDfNhoUhtT9m0WSvKJMpsrcT1LnWv3UgJ0R+9raNU6mtvea0
DmbBnNjO3kmAxcJF5fnXQHI5E82YJnVk6YV095A5ydc8ZvJ57tfaxpFYyxHxMFEQRBo2SKFFUXZa
uOgkOUMU8CMGgLUkonBpkHQvTW06Tu5ss3CkU98+lDJ1zD31VqFFVqtVU9Qv3GBoYkZWhlbdde5O
mydafWFCVsA7z5LX1M1Kgy58h/ivBJNR/XBOXimzkJD5wjxw+sGW2nGlJ0LSu0f9wVFGNu2JeyyK
qLAS73M2oHmDjPz5mBxbQVj7NGjaU17lvdjp5YTdAQaeBVVbDw91xlIT32U2+MIyD+6XNdXzV2wn
CUgPaQRYOJVuT6gMonAcrEA7hJ/wvojFgix8oqhh3pqtOz9zE8szjRPLXWHJ4hugwP+aVMlAGxDq
j/hiciNa4zWb0ZlJNBrL9EUDmPg2lEca7dCfNWWVZZobaXMef6m4Lx6LRti30Ive7TrOCbubvNEx
nmwttXfHDsyCMiSVBr/D2yI6u+wjaKWCqEKIS2C7Qet0jzwXW7zKelyyK5y+u3tmKd3dNJMzwiW1
CLUbcmeGIuqncf3EI27sd/DSU0Pnf1f7QdXX0DixVch4NzrEhoS5Sttxa0i/dnbWUpgnPuFYkeRt
5PkG0Xf5xL/bSXfKoP0kXOmredSHJMcew1tJNcwtt72Rdpm95nHCXZaGiAH1CDvrghbhZaRdWGXE
bbH4/9B8MMDImym8OWPh1+GcEHhM5wYID7FsY3mX95W6JKFy/OgGYEB+xuJngao6nmeX9dUcCn+e
cT6uvFhnncc8VylzFWGs6j5nH3j+WhDy2CrWlIlJCcx6PKe8sk9upbQn8BK8Vm88xn5KOCzGAaTu
kQ3GcRrGLGJLiJ+cOQp/ihZ3zBlG/ZnqOdM394NSBW1EDtEgARRR9j1yZNAPbF3V0ZOpnPfe1H/o
c/KR5VaSBWxSOPuNBJHtejacD33l4HYb20A751z55lSIDDaRYeZeSdtKeEi5mbkRtTd9jCxvcGRI
I6mIw9WYsxNeEYIC4jiuCffjtmNomTJWP+h9TF/1rtSvVj1v3idNm04a29ZPgwRYYz/NWEtEZQMi
FDalMWP8v6ykQzt8tkTHGxpvNauqsotEjt3wvi9N7t31W+vTiVfzIYEV77bSaqeLPF+c08Q6t2zc
VXqnOR4NOMYiX5IA2nVgfw+pE2/HLB0rGJDcf14NkukvuqLhbQmPFTSaRg1fdupQhjr6K16zUWf2
TLJKS7XPJVFJ6LsUfe2mKsWF5OA7RTKvW/WoOcl6L8ZkgNCwTMK5UmO1PMxFHTYdxeDSL5n0mF33
wuQd4qXVX2e6mD5ikpoxdm39Hn1nHdorayDMPLQm6TrhIG1gzZGwwiacZcdeb8jzFhYzt3K5act8
9UA8/HQ/G3F+CbpoAv5lUMth5er5R2Gb2osFUMWWl30do5IEMuN+rH03LBfzqJXDixRqL/MFYwZi
kIOknaNk0RjuadwHttvdtPa6tS1v44DbL4O2XehweoyloO98HZcUgxPZsSbLUr3RlHLV+Wp8Kcau
26SwtWwC+aey9+9tdgLXuZ6bLyCqJKmtCbrvdswb71YDUAoamXgnnALsTTf1m8JtorUYboViCQRE
tUGlptzYUK2AWMvlRavc+8wqnQhr/a3yMQ6vYr65EBKcQ5RmXwL+XMwdzvr1AAgcVyfh0uncxeSe
2UC5Fmh4aKjMD2LXujZ7CQRaONOrEZvrxiWw5aHSUpcjm6su6qzTb3I8cG+M0SWv3DOzi8VvLnJ3
6DdaZrk3ozaO5BuKJsi6yn/yLHioNn4QFAKiTMbrpe/Hxd1CSnukyze8u7NhVrfKdE45EJhcs/3E
/HjuN0cDxQVFf1NMiXYyXqu1eItNoFA1YScwEkjhaKEruw0gYuClzgH/0f1YqWvXXSNM+e705AqG
NMrz5D3hlFgUB90YJd2c6qHE8HVayxYgaiJs3X3o2CZqJlZ2BR6p2CQo6uPJUoepEAGkBiXlKHey
55XYdIJyOKmQyKWVyVaDawg4fkTpvG7K9JIkXT8aRFZvkEeJUvfpUW15BdRGJ/YC83DjuTNVSSNx
twsZX2Kti6Mmqn4zGO2nu3C00BCPLl38b55Y8fkSALLx3jXylnOzY6TLzi7naHUczJ/iYV+na2Sx
ppHqyiIgy5u8aN87UWy8eCQVbxqsm0zal1W6fGZlRbaGRlScQ2vXzh/kXeUl2YPeZuZxGnv9fZQ4
tgPJeZGzpkNYEGZYz0azyVxvCG1l3zq0OkWVRndJXt6ljtCOXd7WoajEi8GGNUwhs4O2abqAQ8AV
zeX9tS47/8N1mzdBMS8ynNLerJzJQ7srr/CX3Hmss4Tbr0swdtnr2Q/1mMi5Ciuv2zt6c2+K/G5h
ZgBWVMGMyzpWQu+LmT0I+aMy5Kc3rttBGBetp4N0DpG/YECfeXfgnbtSTx51b43B+OiDmBxOMcwK
PgYfUav5hF/wr1q4gDYYFu+1SMUL2SSvaSmeBFVPfIjP6eBOmuALMHJ+BMp8XGba8RCG7ap9NK3k
w+3b5CvJtyVTr+kUrF9FHJUKl/+1rG8RFkHfm+dEa5cTuPZ8b9WpezQKuw6c3gj5fneF41KaJhBo
svtDZ7Rs46p+CeKplXeiAUs23Wq4aN16zwQNgVAW+hraiaVxYPS+ONIxv9hmhI0xZv35sLXZ+ARW
i/P40G6bdHjNM78Nz9CczckxvmSn3HxameN/TrGX3/Plk4ikQ6vS9fcccwTfzr64KkVyX5gYH2nE
355ipzkn0a6FXoYURzdZDvzPNv84a+5pNq1QgBLObvNaWz35GWklye/01huWta2ovJOVqX3Hln4E
2sv6ZA7sujYPbjrLyPdm43v214zITZ+OF7lNlbpmrLwvDZk31EGk9tAmJTv/znrErfk60WIXdqqd
dW6uPVrzYc6tmNVSR2AYjdG5MEQjLnzrlXG+RmDzog5pNpxYqSnj0D1xK8u8KgJSbkl/8wfjwpS9
40dtlvth7AngKIkVQlwlyxT5lRh3ftkkAg0ml/PWxOk1r7raZaUxfHbA+kC9RafmEFrlSHUsmdhC
bVlqy4OLMZ4TSqnp+sGLmYOxukrzO1+fy+pK73NTu7fKji6xABTW0V+Y1no3NDpXaIeuJKnlOi3l
8NSA4vJA57Z3TpQLc22rqtrsH5Y6baiPrK08jFQwyg0NQ3QUNzH0/w55LoHF5f9o6CJ1U/XRIZ7Q
VtDrDMzSt2Gs67bFRK6NS69+VLyJ7l147SJYYPEctUaVvVtmu2hb/nMmcspl8ZbzV4UXegGYsUnz
Hm7cqycFoznOKt31qWjrbVF0zRftsZhAwkmZe1gegyoKjP1XrRyWvGHAxmE31e3ww8RC/92vRfYk
6nx0g1xOiuoL1ennNVHuHcsA/RJqspo36iqmwEZ/nUnUpLz/MOiA++SkyGS65EG1rBcYs1qhZdn1
jUoF7wysyloOpUl7VaSPTZ5cUwyNS+a2ortPU2/A1yRNN5z8VXkwe3/kfCsbDMhmyqVTiIlcobYm
c89H7PaSv3qdNZo7jJlgAqvt23tTVdlpdEgFSPSWSazK55OknLH19Va+mDQytXtL0eywTXsNPByq
n7q+NrDPDKaVLzAU9rIeuxQeitLuOqmbZkyzD0hsOkqWTC84ZXpG2rPiZz2b3XGsX7Q+Yde+Wudv
YFm99pn36OCxPIw+bQcimyBkVyHf3S7WBf1Jnlvwair2sL4sdcrJvQYXi9hA2YnxzypZGGP7gyWh
/HKXDGa4I07L3xilWVytLiZ/xNCXov+y5s6hcGYLLUxNWljolBvnj3IoUiMolpJSSkJAACGqMYFN
eVe3I+tX7bOC+138UHalejGWOo4jc3LMz8qiTBHmsVhkuDSlqqKyxnt3n+mDp+jRKYu7fnWvEkqu
b/lYq/FaED9xQehaPLNOegszV+8W1KkzSqnMfllGQToW2tdAsPyLKBZxaaRi1jb6rLM/87qiNTZd
Gzs9/RDOepdVi3Y/dZlfhaOyWirsBqYhQetmxpMzru69H9ey3ppGOd2WMexzUOVG/2KmTvvYdmt1
b8dONgTU6dmciSFpz5lC65mqjEtaLHQ6uHZkS6nyD7LK33UOzwKUPjfamegqv0q3+BnZvSzi4WDN
Woz9aj1er5bT/+Eqf9esOBXB6eGVQIsiESQ/Cx3/p8wWEtX1Tj8sWmtMO7bu+ADnzXMHukAybmFg
dOvEe7P1xT2sX3mhqMRtRW3Hf9B1/iYiwwJDDwk0NMg1dLSfJZK89hp2xiWIbpcWTjDlM0XDWmvV
5Wqnf7J6/rtmha372V8YFNI3vV9l5DktjaLAfe/QUs7bDRzjHhVLyGZxbL781nYe/iABnVu3fxbJ
eJu8TJi5s7Hnr7ysMTK+OM6OB6/w4/7D6C3nDcM88Le6LQfKkKNBjl+VWQuF4Sm31c7nywmSBrvE
3T/fy98GFnoWHn1nHg13TQTXnx/0KNXkSkISD+ZktVxm7neNWf/J7fs3VyHThoowmS8eQtr5DfxF
FTQ6sm0Wm4z5dumnnV8X5aVfI0v982/5m0wHzwMCxREP+yoHK46fr6KImRJ5Fq+HWDrGyeXYt5eO
mB4dcCKOW8m4FaRfhf980d+MVDoRAXaxCcQ351fjC8AunNlrdz30GZHUxHbQrmhg+AE6sv7ho/jd
U4TDInURUuTMLv38+4pM6zoxeuthNqv1yxhacUo8q//DiPjdU8TsFYM3Pr0zV/bzVbyYYlm36uvB
sQpxTU8lMcflRLDNOHTNthIcJXWSJv/wGP+Do/70TfCDzg4i8HwkkyEe/3xZO5VLp3XOekCxSjFS
jBd2mM5QmJ9UYxUnKEwwxrOcNT/aQi1PC1VT53ws8gtKZ72YkSTUeRutF9al2SUaxVypo1H2xrnt
6p9f+m+eEQANMAaOkBwXfqUkZs/tdH9W8OCKipd1zlggYjjqVo3sqGwG4GxBYP/5mn+bpRC5z65o
sKO8fv3Xxo+spBOwQRU+pChsPWGCUSVydLk0f66Rf//5Yr/7gWyUztbNzFCO98tQk55UGTsu/VCL
BYO7JplwZJNaNmyUm+p3NZ13D+uSGW//fNnffExA/NhX0gWNDcCvVGdq+TPdxC6Vu6EsjrENPVFX
nA4agpX+8Dh/cylAFxznMO45o43nJ/CXKclZSqBNac4Hy6+7jfQn+qJF4o6Hqq6LP7Agv7sW3yyR
TTR4w7uc//1fruVhV+7R6Lse/MFqX0x7QUgVFJOCslz8P3C+vxkmGADj8wPgj9HSrzme7OFTq7dH
JsHGcRIO2iX+uV5VXCS8To9NHGW8f35pv5mWaKHGl5EF7Wwt+8u027NMz/p5BizihswgiwxH1Fxx
989X+d0EgV0WKKXJzAdf8gsdOmkNmLnBDyNEt/tYGb3XdEkhtQ9pYz5pzqRfVRltwhCx9a3PYnpE
3HXe5goKMTBFNl/GcTZvxiwGpqBkmOzQnZc/vOnfPQt879j904UD/vLLTfZZ3bSdpa0HCzAt6ldS
NYdxGP8wdn93lbOxLg/hjMn+ag2jksWfp85fDvHqmbsqQyWRRvIntvh3o5b8UCYdfg6mcL+w3Gll
DPEUd+thcYmwNStLbRcUGY79wCX/ebn/33T/X8zXfxnnfzPdP321b+VPjvvnP/9fx33P+zeDXbAL
P3u//zfHUn31w//8y9P/zfz/X1MlUubpn/i/jvtC/zd7Ebp66A78D03N/NA345D+z79M5994dcAe
2WdXeb5W8//FcJ9b+XmRoKnUgn7EI/A8Bf1lOsu1akkGlXd7t7S7W/ozx+s0jasD/Pa6sT1Nu9XN
pqS+M0y0dWQaTWM7s+u1Xc78etcU+E2wMstN3FXxPkuXbEPk+/hdVZkT4axRvCsxTnuvcM+nyzyf
vso0szf6UJVho0bzbKGptkBThHA4VnoPu9+f0mYCASCWqcDOWjQIrmq+8qo4uacst26AJfSvAqN3
4gaXrkMkKtw9xbbi1tdRQZpJ6Q8rKU7AFVns3YF3GgfHH7znif7IAzl35fuK28kLHda43khNyq3T
UJBXQ+UdNcPI9SDRC1LUZUzhtK+LCPCwvlAzgVQWqvNBVql7dy4wnUSq5JM0m/jMxeLuT/HCqF38
CyyxnaVsvjL4jltpphad7GOqvbgKQiOYurg94Vcgrxx9wgAkq+ybwXNDr9GTY58Vxok+qXmP7LTc
TXlbPlemnTxmhXSY/XIfocPX8TWxUrG+Ts0wHKtKwwO5pMZIEbCQ84aGBm9XlNZwOWZm+zrbFHmw
5+u/BV3uJwTJ8bPAnfQy7/25D7GEQL2fUTqCsZiMg0SPeZqdwoi6fhUXC525GXxUmpTBgmWwFcnU
6p5ihGOEaXrTPlq5VB+NWdWHdejbz8KmoTrINZLpKInkNBjoS9TDgW97YXVnZeTeqPG1EAPFQR+l
HAQqkEXzNJfG3kFfwFYh8YOsoGq+tmN+l1D1ai0fJfuhbtkqcoxyNxgCVjuXNtNAo0PYIVxbJqm1
T43hJIw8GFdK1glHpTscfY19nCsRac13Qs78LhNZGaLDy0AT46bO13dn6feGX+00oyDE3iawcyJc
zyQBbBqtu762zr425bqPC22T+skGyeUNJABDFu/G5HD5ndfo4i7JonMACat/KnOMIwxpv9t2Uj8w
Iu43kr6PUJZ05lv8j9Lpm5hVtvfL9En5aB+96IojzpjR3L87JjVRi0bzQfN3rnK1EJkX7OXVNrit
olg3caodsiLfuZpfv5rLbG+96g4Gr93WGio4VaRSfxhpSm2q9IqOcIcMZtLLMhf3GIQNt55u6XNg
x1upGyViKqrDuEv6cm+m9QdEqUeTcLWpkDKcej4QQIZff7Y6584X1mkPxkCX1xb7yIvUzaKksV+8
LPlEzyZJvcMy3bS/Mte5KbJYBZUiWN1wB+qSFOUCa07xZqJ+BgqlUU5LLqsVcbjH4IJC8o2b+pvU
VeSrmTB8HdHGVpXdral7W8Vu9yh9jRTaISt23ZjvepTwE0Y44WzUUeW0eTRgrzG7vopKPHcV/W7B
4Hr5vjUYiY5l1Th3V0/62fpHVHLbjDAGpGtbh8oq701Zf4/lI3iBHuILRrIbe+ZA8H3iuIhfB+W2
jU7k+AXOBGagLeLgG4MedHx1D+5kejcAmQyQ+cthR31By9IjboD1zThr/HRvDlrUmK0PIzYwxxbk
DOPxRbv7KO5rCY/UJbeeS+WfnlH9dukS97seiJxLl3gzTtUc2V0hTq61vmHVquc04qGEYtcEKZk2
fgdhmZInRAdCdet03fg2W7w0Y667a2XZyU4b2vykU/DJ0EfX4dhyLIqm1ogvigb5PNDWFfOLCROI
lCn2CEp2jRdF+7GoVbxpjco+1tSvv0Sli5uk62kRkRKTVZ+U69KzKOEp9cMeNKoOTmzvbc34UTZo
Br7RMtxyDnGeParA8VV3sVLL4xw4N8hiheV8e7M44uZkhV2fWOHq6Q3g6PBawrgNmCpHbMPmo4FK
clGj+WzKGaDJGPoTVg5tOFST9dASlHhrWvOxrkElsnl6G3OjuKkFkrM76X0auE18HbtO9RE3sftR
IrQugRhr6+TnfKrFfxyMsB306tDIlnnjQfLczkudnxeuZSTO4UFT0wJMYdxWifGxWuuwTe3M2Nog
Ow+T1p7tsgzSmugpmJnOivmyNOmhjtPVfR5meS8rXRlBAxTzdtatwhYSIMS/c0cr9yUGRZTOWT6Y
UpPK3uLtyZrjG+Ues5olOButcpwXkZH0loqyubeNaAH8ccI4dbr31kHTgOtXx2GyOMuWnjq5zTmM
kMXdYvCtymg3TGNlZGUI50GhRtFEBeOs666MbBj4i6aDZZaUVyY/ifxc2gG1yXDiDC6qwTmNw3PZ
dtV707UizAts44D54g3nBXsz4CViIHWBpJL0zquoWIxBIXLNpREm1/a8RF49bQ5NamrX3cwPDXTo
zQAsNQBMql9jAx9VeFcdUnlW/lOeFsILvNVlafDPnKWneV3Y+UR7C5D60BomP1rbjszp9CaxE4GL
zVk0Jqs3KWsc7rQxmgYbH40cYsLpt6vXPXfFEKnZ+vb0GasROWN95/QxT2d6VA32CyMN/lcZcSEy
4FPyUAZJfqy6i1ZoBTngjjjSbzoFC05GRI2uC5QuCwcSfwTyCE0p421jfmruMG3wTAKe5j6d2j40
lsM7HNV7VchL+rncc6dyGc2l+ppmhXjeacpmelG4nTD7TZaeBWs5mXvg7yYoZhpx3eXCKxSqcBKO
rgEdJp2wd0xsTuLWD4UA7tNsHcMZP0qzknaW6Ye+aK+zI2vUS9cm2HPJj8uEl1a6im+qNtcrLBC0
qroQmrX3i/wqL5B3ZoyJ2pX+Csr5H26BipotKx48PnHZeM4EhhJy44r+e9EdeoKuHbt7mSpxM1vJ
smuEJi9w1w9iDxDeldUXND+IphcxFwGkJfKVTc5wHAeCzkmPzXa+1xrRKtTVONnFbTIe9SXWgkrO
JhZI7dHF5604O4kZhJ868opAguk5m8a9mO+AfPVwjD+g1szLxHA2mFZFA4JGRAxnaPXDqdbS7UR7
bIKjWT/UT2k9QkLW1Q/DJuKZ4sRi3tBXfVUOy0FHxLvIJWAlr4VcsvQNz0DkT8sJmwF9thDrLQ0R
l0vWnHBruZkG/P7SytpPzNF72yTIEJps683DwS76Ky9zMPrHVsq9sKYpkNaYHqYKqJAdwIVbpz/6
UrPu69X7NpuFgPn71EtlWA/FczsjqGKA8+G767rBt7BQcx7O5fTurBksSUz5pmKwaqhLo1W9eirL
L8GuwkKnDgFLCU1un9yyMIIpE1iazc94/WfX7Wh10fkx2ZCxW6ey5ZVladapcO6RDH9A4B9sTW2k
zMo7Mc7fyAPoZE2jB1PPMVh5VvepZfaRxD4RjHH9OGX6g8K3mbDB/pIxW7Dpqp49P0NAa5UXLqW3
8pUVW6toFEveWoUYwt3g32JAHtlQQCSuBr5WeGFXlS9uiU8URGviWP3WsJUZGAtfWlDVWryzq9QK
8VxrN0Wdn4hbvqzg8AIyY+7GxNm3A06KmvcgRsVOg/6c+xFXd6i7mT1GDbXe8EU3Szhmn7ln34xC
3ykaddIzeKlUhXK5+JdGu9K0LVEIxxsnKY+Fb18h0NJ2PAGP+1k97dti8JoIuzukeEzz6JHHvcjE
WE8DaKHDlVA9pVkbey6w55k+sOnKt7bbroE51+kOU75D57Up55rli4lfq5Ljwl70gFXThZkY7KnW
fcXeNGNZ6U1YW7SO9p4iE7RMoTuPWiEusEm0L/W2OfquXIMyv6PxaokMq9yXvgSi8465pj90bHlM
Kd7l1HFSGOzrqWcSbScRmqtxHdsFO9y8uWRNutTj5oc2rzLE9eQiYRL3vGbXIOWlZZnCyQ/XunGd
eeahd5bbMy7LG3HAqkaTj9UkutFd2yPwwb2lD/6m79NXQryu8pVeD5UwbwyBrWXM01374PSqkpDY
fn1CKXZeYthBO9c5hk3qnQHLOrx06Y7IrUBLiShjAf22bXoKWB4v8wW5LjGTkzbjoeXpz2ym4pS7
taM8G9n4+LrauF1972Yu9LhpMK02xY8JL1K+Exg6BFuGw0pUjdPQ8IddWVNr8uB3n50DjLmAF8OC
rvcua0sYxz80Y7pwndLaVyUQFHCHVWrgVjori9P2IRAWfQmFmUYqsdew9kzvoy6y+XV0/FOmXWTa
MIPpJhsqaJemzu0MwwQricMs517JBmiwShLMgPHdodv5RfOozc5eIa4WI55d9YBLiSisUJPWrm6T
x7o/b0N8uSXCfTh4jY23pcCnre+G+0qJlE+M/FU7H81t7ji3dQFchSfgddNnH+6g3brGup9cm84I
U8C0+RdGZyY7Oeq4xOP5jeWZkW7TbAonwYOoppOZG8/Yd8lQmM0lfMrX7K7ZCcYvDyyzfl/4I0Ns
ltFEbWlbaOZO843nydSJQk+M/o40TfgOveJP95wRstLJA6bIV9zYzE0zJ9NN5VXrLfW9PjAyPXQ6
GwU8X7vAbeubRg53mWFZoV/R4t9O9aVone4wtWMXabX2Xo3pJzD8m2sV2EgSS4Q8D6gFR/nsUrl7
rpV7XXlzFnGOaCM6E/gZbbFzjPJSd1XOVHQW7SvLu7N97UFq5bLP49bGwc87Kr/9IihA0XzSzUch
XOLMRX82ADSS3Zlnsdv5Qij9jjdPq4NtZ5tzTGHZYzhGBceL9B4on+FZXQ0DpY/CVBvqGUk4pNQH
nMw8lDhn1JOE/ani+976X+bObLdxLM3Wr1Loe2ZzHoDuvhBFDZYsW7YsO3xD2BH25szNzZlP35+i
8qA7C6eAU3cHKBSQmWGHLZKb/7DWt6bNqCSYJK0jzasbDk1c7txMXAxVyu1Ebum2NUt9DR3/zEr/
Lhvsn22KXCV4yIQfit7/KTKOuKDLviqkHitT2ZFhMhTQmSWOgflYBiMB4pTUHpXXbIMpCdBiivpl
qFFz4tLeiiQ9NFkhViqBc8eu3Me9bCD8JTjeBBO4GmcEfF2m86CaXiSzGZFAs5qTYFmn+KXWi66M
3aIpflOPtrNBAe3OaAmHTkWzZiPqHVLjKDUXSa9+KJ1liLRBPMBK3CztuGBbI3yVq7pSzavilN6P
BgjaxHWztZDxD47akx3EzwWA11WTMTvKeWGYagQBqZKHOjbfsIU+sgbNI3cc22MS+3dS6p/p6H/1
dXozUBlZ2OtaichlOhuVYYZe5lNssERf8V7daEPXnyureTUG68VPeOu6U0fQQh8lvbPVDWqrDm5r
V6C7nexL2fWRKc0wHduOhzTZaylsU7P97Mr8JUMtb2f1I9OyPhS5364WbJrFXJyRZ3zHsbjdKYi4
8UzVHLJpqEH122gE5TRJ/p1DTQ6FpT1ZWvaoy4U7vTTCxqmhV95orQvvvpy7x06gYmgIrrBpCH7B
DDreUmBi68f2Z2uM8bp07I0wE+pRJ9joi31fz1DthNrEdvKdGelm7JyVbkzDi1DIBDSKUcl4Be4/
3Ymcm6uVmp+Fz5tgkC1/si2yKNPNh5IMs61s2CsVU2zekIFacnYLHA5zQP1A47TG7PXGTxxaQ/lU
lg38KjvSmlI9xIms7kgRbF4Hy0HH2foMgbr0BwvRx3mu20hZ7nMt+BAXc1rPKUWAmThXOU00HrOH
Ro+hT583z1lSREmcgvzJpi1ujosyvPtqGe+zdKA5KO8L5wVYjL8GJPia4vLOtfkLm8Gx1dRD0uUR
XuxmY/kaLh6/7yJNs3+Ulb3WsBNFKZ8H+2YSS3JMgtyKXinxANR709F2QWbp3OhWVDpWQn0p5GoU
8Z3LYgNlvI+eB+Xyq7odLgCAY8d5TcGVGODdNp4m9221HFt32ZCO8jT4yDDnOLnmfbIp0QVvwCIc
mmY4Gb2xwTdz7kWP4ixByy5YoPkLHccYh9IW+ZG5AJ9rdVB20W6C3MOjM270IngcboIe3p2hZ2oo
oiRWHkevT8BeHwIItdTP+UNsw1tB7LaLq2pT2AxreT/levJULNWrPWHxdYcb+tfLGLiAtZlzIw/9
Sj9DL8Svo7oQ5/e4JXig4eEW+vPUvvZutUutzQ0oE/aOYKvJ7Iclh46/4OctoanN9C7qE8N7HJ18
JnDL2Roi3mZm7G98RaHCrb4fLGSE2UGz/aMX1A80nndl5/wit2GV5MZlGooW6LF2TWpGWLjaKern
116k0A1NagD57Hpas/bq1yCn0sZBuGrVbO3G6VnH8DEoev8+TiG+QgvJ9L59L4Ccanp70BCUITJT
d0xPySDTXaSLvbXmHx47ZHfhkswXJKIPWGLueKSO1pK/DAMAVyTWV7ILSQlUKXKq+uBU/qle/K3r
3qTbizTOc92b9Fdz6AzdgYdiDVEkNAzrGtMTrGxN21mZfMxG9ZZJqjbDU/0WjQTrWiuWB1M1hzxh
zOfYD6kDCNcs9n7vP5DniuIrX094ND009oSnOnloMCMrGlo789Yrq3cpMcj3LmNZc9yWYqub88mZ
K06BtrpDiYfWEn2er0xKe+Gomxy5WesU+rZL8bmM6cmz6P1KmAis6MOkQfs15nd+ZbOntwqIYMZP
PdGu+BP0sMG9SRBO8IVFoV6pgPtbHzjrhryYn/q2TyOt7uQrs0Urq+N1MtLJCKpzVH/rZnZ+eEP3
A7Bxui6wcx7jmx1WX5Q4+YHaOfl45zZLtgGTsp5VTZk1LKFdttauBl7udHdGWnyP6PBeXB1hr+14
itRELsqQB8O5WvBezinOaNWiP3cRqyGVoVn1s/7AOhA2d5Ef8dftKu8Nc2wezW1b04xjN+mjxWZ4
VrKonKZhy54yHJR88Z34R1EGxpr5C3C8j6AQF32Yjv4Qb8rlqTApHBuCgQb/W1Cp22wmfM96Nwv1
s9Il3NM0mhzMAo726ihv75putIzFjoi86wINcqmyX0D7v2aHcqVLnjXzjHSW2tE76G5xNqH9rjrX
Ova+OMaZjCTIpkx3EzTBWhYFpluv2oxxauoO80FPhX2fuukYqoSrEDCYmq+Z2ZghA+uRN2/wWC/Z
ZVHFI/sRylufpUDM6EjR3hE2gyZ6GsXFVYyh/YAzhYkR5x3ZVY1tbvsq+ej0nDI23nj4YjauZb+4
sRrZoxiP+aSB1bWlhSiyHTco6xYsd329mRlpRs18b2KNnOST6u3EYygK4XqufvL2piXECwVhgVvX
TMSp63ATO95HNxrYNEdn4+lQ0QyGI15LXdLhliuTLXphK0xq/dRyZ7Xu9EwD90DS8cx/dt2j42Ov
NJsoSKldHfS2R3xL3lpN2nuv8vshZdStpb8oKa8+C6kol9wzOfXbXpsNbwX6NY5yU79LytsMFCNh
ejPNCoRtK4MFQRp8mTjUV16S7aYkvanv+9AcDAfPmQ5Ha4kZE6vvjlkH3qBkPdhpdahYuUxFv07L
2jwDVk93dPzyEKSUaAyiqXB5X+KIC2Q0mAEpWkEathCEtuzsaqwl+Iowv9e69ih7nWkLcXVUMPou
iU13kzWYylPz3ep5cBb8hYnMDk4D1mfS05K1RcfTV5g1dcvsavr94DjtrsSgczdki3upmqAjKQzB
6uNk1Q48cj94B2c136u4qj+cliEah5tAYtIaRr/p3RKXftAiAGrzyV9ZNVh3W5zHeSTRsWdLPTHs
n9xLIXUSa7S4lPdjn+FyrPV46Da4aps95w7DA7PfmClk/FnHSOi0j0FfJ7gRsp/6XBxrA/V6Vt5g
Acs9Pqv2RhhYt74rTwvjgs9GxtXjVGB4d4rMPwt7YHDfz4zSCr8BqjCIItvKruBaCVN9ZPpQ8YhT
A5sggcuWeJvUXJPGutyBys88GpiJAkQS5jKQAwuDttfRIqOIdptZ38B7MDATZ1bwSxqZxuqGwTX4
Of9Qk0MRFTReEfkfzebGrr6VGUa0YDQ+5hCFTglo3bUce1yTtgNNPa6k+pph34b4j7rI6/kZ86oH
cT4tY7cjTsi8G+EfkC+Y6k/IlD0YfL6DXmTBsLiiso/TMO9b08XS0Xf7YXH7T+E2xd71cprmoFnQ
f7VR7Eiaf42SUmLiCetyHo98ot3G531sbrRsqaZw4truOuocM4xNhbWfcX05bRYPg2xYFWra6pi8
HmZr8o+xdjOdCGmo7wngOJ5LySMToKR+WYa2TEO7H5gW6YbmvYJUG6M2l/VOmTPt9ZIH1r5ExHNo
FbXVJos13kROUqW4rVrbODZipG4aSoj0sSiwEfrpe76U2i8N5/GySlTvbixliH1slHLj8NdVVNrA
byzu2A8x4Vtg+rGcHJksGza1XoVXPMfQRW7u2V6kuY6HQG06HpF8lcWESM9uJw+CQdAun8of6KmW
i2Fo9dYK6DJ4X8VH6I/TyaeeeWSGMe+zGjuXBQ0REbbNlMGR9t61+uQJbLT9kPRTHukYUrZDQRO/
wghgjw/0OqzlfHAxFO949Zc95ELBRJ2n/1MlmXdq5x7oWK0FT75Fwx4SFqLdW8x2Ijml87DSsiD9
0QWJurcTv3gYjdo+GGOgfmDbUvNd3jp48Wuq4iMzdnKwdS/V2h9EqXXhMkxUlbUuy2/sLhYeP6ID
NgL9dLrzhTAmdk3ZwFBEzKwfq0NR9eycigEPWJl3GJ+Wsccy75iT88gB4jKjybEumrdER6wvnRRr
T7LNHocau5zJ/GK72Fr8pEvtCZUfl0DzORZjoyrvli6Yros2tK8+s9yogeUQFt4g9jCFp3toaNbW
9N9Lv3G22HCSAKuyETyni1XCQ7BktMBDJDa5S5Nzmw8NZ1DdwVioVZlve454guQT65EAbbfe8rTH
4mgPI63gmE7M2v1xdCUGgiEAexMvh8ZKXMaMOIeN0PWZyGz8tns03QKTXtYn9z5tJJgoTZujocR8
ZsVZUPzi30nrJ+QKPNtwg9RWlRUxBrwYuglVU4HAQR+7i7BMz2InOzrXnubqtXE90PWaN493vd1P
R6ZscF1rRz/W8xS/YzBxGIkwPw/rapnXfmLE9wqCT1TnTPGZVFNF6Jn4KO0+fwpc4KS36ts/iKCw
35oJf/Zgl9gYqqo/N15j7yx/cTZ5NU3XtkmeUZUl50wMYmOQ/IHnNGu8HwgGxLgZbddmI4iO0x7c
Sn/U1NJrz0CdvZM3ej/sotG/embFOIRGNn0Ovk/82ZJ+TRGSEo5eGRA74sr40cAmcFmsZHkpeSm5
JA8xc5tf2FcGz0Nq4xtEDVqtJGRLgE7YhNKJU2GqshFQ/YQYgixUGwtnrb0iqrajsahxePrdbUqV
EU1RWu78ysddHkc7YKCnaXF+0Gl8sYoyxiGFS4UDnofjjIMMJaxtWz/0xA9eF9YMW8cuNwkBJpEY
PIFg23Ne+6D0AJI5urcPEj7TlY5GIsL+PV5ANjp3A4qXKHdrepneWQr8A3Z2seqeyXbDzja1cBh6
oKA25I7Hm7bsMmQH3kSIBilwaxQvvMNJnn4ozKE9zHkRn1tzxB+UCKahRVfex8mss8czc3raiYgV
ZkdIY1xCN+mpclYEGUEZJ5mbGFWnqrbylcQ/OoRL0QfTSnC/3CtbdWo3s2PMQU2Uw+Myu4xOY0/a
9/NixVS91TzCrfIW3KlS0m0gf2xpFib7SJ/XRQIlHqPtoFgVAdPXoDdxUVoxk8B2ji3OPjYonmrG
z1ijNMQdNjzUs+2s3NiVDw5ZbqFWOU6x5mSeMfsa0rsMdcGWnvT5VEe7IuSHi+G6jiyb2qguW+at
mii6lHIC2v+o8z6yYAalOHrq/HX2VSCwA+fD/ayG4cPJDfMMF5S9Fahcm1y/bHzDb8yqzYLLGgk/
p+Nn9Vs+mHbvtjszUPra4haDSYtGwNSC5OS1mrVmSFzdzd2ovl0WVKux9pZH09HbIwxGsdepTiOs
AOBA/nXd3KUu+d9/3LR2P2tJo0gQwX/9x1/+aftVnz7Kr/Yf/9Bfvqb9r9//GaraTaX2l3+Iqi7t
5nP/peanr7Yv/v79//yT/6//8W9fv7/LZZZf//lvP7mVu9t3EzDx/6J/Q+CJzuzff/8Gf/4Nf37l
7Vf4z3+DQU2K39/2Xa96+bd//1vUge7o+r/t2+Kj+vV/+VZ/F9NB4frDx9KCyPy3LO6WXP53MR0g
xD98BMe/NZskafwvMZ3t/PE7rQ5YpWUbcP2RQP4pprPtPzDj4OJFhYd+zcU08n9+5D+hdHye/xRS
93dB9f+Wv3P1iWF0fms6faR5/yC2lHPJflor3BflGL8gaGo8cuR3KTba9/USmJHpZt9JU8V7vF3s
ZstlEyflsQMat0qN4b5PZvvXaJN+tEqXgACWzjyPsdmcWxLiT+XsT3tvUt0TEMFqa2NaeNCz0nko
BjRT8NOOLUOmlVdM7c3Zzp0fBPOhX+KfkPPOnoSoVFbNW5kY+YZ21157uvg1G0yvsSNhsPXlM5rA
fZv5P5iCnoGGMVRxWxmNFdOK0lvYMJTWmar5s6+L97jEzjX7aRbqo39RtcdbztCqlcMhBTmLfJRa
JyYqmLP3IF+uONNezKR8rwHJUBX6e7PUPpgFQUMsvntEx6tMt0/pIjamZqm9VTMmt8z2dVakkJpK
Gm9lk3+mhn9pZ3uHEfjGAuIvn3BXxrZ2p/eeFlkVyS1ZlRxYIdVrzTb9ddzwtBMJxxrcWKqtziJm
0yf8dJnhTXTz+jUW/JioQi69C9vK0KBpUEQn66Yqvomp0dddoF/1Us3beWAAYswGFbng/0Y7++WB
FUJvxe+tk2X/EJsCOYU3Am/FzNjCP1rNHY20XtY3eA/vuCmt+p09tPH7KJ34TWQeryJ96B+LoUiY
3UkbSZW2loZEsT+xjw4oEMJWCfsu6Ba1DxrQDNjIZAROzwmzlL/fAzz+CTfDeOPcAt7hCeYiGOU3
zaIwP+npL62wz4Gn3Rkjv7SXENyl1ck3S/Jv0mO+UzkCmrKqW7HBxFTyEQmPfipVfbzXp1nbpeRI
RNwmacj6Xt+JUT7h4MOXIQ1nN4NsxgeeIdxb7AbVIL8+zwItyzDcd/jR4NcxWq1NSgNhztfBT7CR
1poPm2xQ0K7m2ziJKQOkKusVrgNssYQbTFCBL/p4pQ+YQ+gHyRr+5LkliQtok2NtITCctHZwTqm0
m5+Vhu1Y+gj4hLTPSV/JCNnrOa+zX2M2XbOGn5tmY7mXoza9EDcE7qnjLhI9lCMc/RfXHcyoL7R0
57l8F5nWjzDqzjl4rJbZB1fRtrp2HdhQTioRX+Im+9QW+Vz1XP064zPIZYvO7/aZV7Id6HKcs2aQ
39L4XcaiOTmMuXzUx+F+cIujkfK6XJZKhnHGk+TVKDVyWKSrtuPudCZna5sM/QFMENtlcD9qDPqP
TKz2QaVzc9fVY2N56XnJ3JPJ1VypWb6RKEfhM9Bh06nv6q5+1isu37TU7zC0rsKbUXLq5jWmDlrN
Y8VYpvQ7cA7VEUqXvUlFn25lWnHb2Zm7ki2+PSP120tLrR4h1Y8vsuN8yRrQVbbvRFDCotTmd1d6
fy/gygH/Yv81B5fWlIDSuJ/IHzw1kEgofPnbk6SUYTuy7jbQH689k40r+8xvTfb3DRXd2kIFhWva
HMJMZ0bSKS2Fa9bE77/PvxrKy8oGMxTNgkGN0rmLini5au5M297FdeRwkdCLJJIBK9e4KSA32TqP
ilukn61pn3WNVzhT6vqhYuIfIjSa8Pvg7U99C88ps2CQIIUM6fodlHnGxB015Mzy4Aq4K4Re3J4Y
hVC8+tWqDDg84Fm8Ufi/aWWrr2ANteEcNKg5ZzbSCg2cNdntU367kOxONg4s/0hLS3/NmXrNXe6e
qvUv8cBbQOeHQaGp3vqEN4WMP2w3+S6dUe2xlbNvl0MX/f7elcXgV1+c/dB76GQWEameADXATp/z
gHmjpY5at6IGk4TFGnd+xVhwtLbESF7jNPsmvsi7gSKNu2AY7xua2nAUPLLAc5gDJAXdbY5GgK/n
7XkK2vEebNEUgfcGoGdnIAPQVPWledfRi9AFLVfZuinLWm5ElMFzaI09GZcV1i61qQItazaZR6kZ
tmx578kM4F7TKfLHwUTBSRVrSYsyk+dOF/I5KKv3RsteqJtZdSbcC3mDNM3rubQ27BakGxxFUNVs
CmX3BIsLDcRSdc9WLr3I7DLJqI9rafI6wKP/xjw8v4OwxGimsFZN39H09dotI9207ljwpDuBgjAK
fN+4AEV2wmG0nLBb7PNo5QHsDi3Yk49Bb4BKb2wl1zZ2LzXpXUiG4JGMACBDQHzfy1A9L3b9ODn5
+8SPFc6CP0xwHTATvlSY1RHByVVDVTfUTcPuY/B2qY+cwCIkct0J9VYi5ArTjE+i87WvQPCvC+Ht
yTB45z54qyZuaiT9hGsEP8mJ+oWNcopAWnF6E9TItHCJn+KpeizyGfymfIshLKEhztS9VTXDymlZ
8Qeu9sWbpl3ldfqt6Vq3aUps0kVZvhtafDdLtyCFVvyClM1HX7ucQBKyHlg8ktKm9g3lGuIwwc9o
8DEPcxzs6V2vZMUhKfXJAGEMkp01nK4w8sQBhp92Gec5Z5is+BGc/Fcxie95EuAuBJoHThlZJ/1O
k0W9myXoAAsDFC0577oxpdOv0NBuUQiaUeN4Gs8nF5YX1m3LPdqoL0c+JC37ZmLSoKjj2hkj78DU
5Zkx+vRzsLQ7dr0OigLt0jsc5X0f+KvFuX0gLodzn3HvsznJQ0G+oiBReVXNbNPZIzSrUd0+QaiI
yAoF43VTh5US2k7MBHQw7CtJaBwRHYcuotnkNudPPx2Lt0CnFY+ysuy1rhPDafGrB1mA5Vybrnna
oyXI+fslu+uVmceXxNbPHXTBVbAoGeEgTMOl8aytKhZ5Et1N1FIkyUMRVNPd7aQM+3a6ppUff6jB
5Zcp2rdbfdeC0A7TnJzmbDEYN1FbsbmjqJEmR46ZNsHGS2t9XbecszHxcvSkuojMojiS1ftRz7cB
4VC/l3WK1zZwtt3YmdFQiV8A0bj9OK7ynNNf1zzBOpnKESVKvcNkoO51cjo3MBfNKLFhXGsWJ2Q2
8H8mubfctbT8mc3ZrQ1qOI0si1aDo5/1zNtYwjSOqcdTg1Z55VbsjBB0PaIVQrRwAzEl9NmrJUXv
XbackWnCx03Yx6cqOXaKkhfv1AFdrWe+0u84ztC7ER/pJc+DxhgZX6oW5fY0hObt/eKSHUsQ67sY
A5ZTtxI7KUr3HgaQDG9u1HVSMWGPEd+uERNcfPZTkXCr2/zV2AslwScO2+UzVuawyqxZ+xQ6LzNb
onFqNR70IgZw8vswTBnJRcjG7srE+e6AbhBBaCOg6KiDyAphMWm22yCG/ZMO5EUGTgG7quMOvom7
DmwVfAqC5FuMXH8GOTMFtXfBknZjKiaQFFLXXqfmVK8bxZsoyyY+xtxFLJYk3fZfb1Tv05+qbuvv
7h/b0L/0qv/0T/3/2KzeaP3/vFV9/MjTtvv4a397+5K/t6Se84flm1isTSYBTCz+pyV19T/wXWPi
gotuAGIw6AYBx9xMXJb7B7nLZMc4v7/CxLT3Z0dqWn/cTJjY3zF+3hpS+1/pSG9xJdi4/qcl/dPe
hW31H9yqIsDIIJi5RmY9+vFRtC6Ms9SHXbPCyijYsvHgPFHu5RgF4ATVO+ZHUy23JkqYYWEKt3j5
tIpVBpnJHCbOqMw2kn3ae/P3nFbQrrGY52shAkKh6s6ckcRryKElgu8cvSYbh9Cqe+hozogmt9R6
EB2MhMora0bXjwKmruC5liHO8XlV8aczzBKscp6PL5Muc3E/d4aH7O2G/gtBWvRPAC4X79vMS6Z3
ZZHl6q6qcc/MwFnsEz227x5FRykEXoLt7iHXqkQ8xpym1dVTpTceYHnWdbkaDQdJKlwRxZhyKXVd
P3pTV+IwK4zOJ/Ao6xdQtR2lXlRaBQ9pzTY6xWrqiua1nc052M6zX5iYFlQsXrB/NI80eGPwsPhO
gejLcqv0Ds5gpp+qTBlWGGCkKo9U6XhuHNVUkwUtLW9QwtZGHfAqKFw+jrDIC2s49opIhHcm04bc
izl3e4MhmKvSM4TCsTgm5tIzjQPn6dVnpsVC3rODJnYdp9Y4GGcKwardlzourVU51X57zVQxA8Gz
+szqsJLESChIwq6d967SxoaVJsLBAqOW7sG1RXyUtyNQlb7Mg5+jhMT+7fWFai4WUY/dUYLVqR4A
WmuAn5gLlg+IdwYugD/kVGt9yh6NTgYFGOcRwDm7LEOPljO5sER26geROX4GkodlyiTZaxt1d8yn
yvWvuamQzffQScGqZzqfciDsVGx8wDQgBt28DJ5E7xjjQ1eWMrtHSw1gaSxBU/4KKD0A8ndNZdXv
lmraA3IsvwP90pLUDZEWdupzFWd+zpEpCuMCGMYy17JGoK5aPDVrbSkRZmIHZiY4VTbqJX0Zs2U9
JGV3ajyzOQmm1HA9RBn8iG1firtbWqjNHDQWioabgrVAPNpg+XP98vbhSAwxgLvWljHeqoHcSV9v
oq+W/VFJQZIrpYElTEo9YsphPxoovfadP0BNrco6u6mgy97bsD/MGc/Ymm5COSr0IQqoPWp0Nzcp
YbG4/g82XeMMj5kYqlWpKT/MW11hG6nNDSW+94NFuL7qYN/UYZV0NytITFFz83nJrZKj9TYqd3ZW
rSNlHk0iheMTd7A2thLcw6+0G7Sb0MqlmwnqGu1MtsRog2xR7+pGlvwoCmgmjsbgYs3gVqrAHadN
K1wnObEXRtwGn6raG0nT/mgwOd+lPSJ7k6D2G+APT3iIrmu09l0QpzUceFTA0Cd7GLgLidQBhVkZ
qHMz+/kZpBdoVzXGxuMU536yRlSkQ74r/OwDSmK9r4NFnmMJh343O1o8rDvo+EULeXP2hHcjh7Np
2WhsZeSmYyQ9Rp3J+m4FcY7RqahITtWTnC6G8O4mO4iyT1kh9XE/7qssryEwaqCIrSWu2siorbm9
z4xmX/mj+jIWwadTimzdIm+EImo01p5Im+5aJTZ/PCe3AkHzMOJnY+FPMrU9WzrSJ2i7O8HC7rPM
cM1v84nZzKwbdXYF/lXe5W6DC6HoYvecjpZVnJye02YdUzMdSGqGWKLl+fxJCMZJTxfDXBdqzO4h
ew7TQQ5OPIYGJwq7GSBqVK+tlnxlyglOnpafarDc5XPvDMZDq3CxrNrSYYFRtcO1ydDEqY7ZmoXz
ywwLDlUWGrNwqOrTGD+bV2X1Jpl4jBlKIfXIkRXAs5A37TF2yGb0Oxm1mo4XjIVdgQGR09k7erVu
LFdukaX9zCZV5PuE1dER7nAjnuOqrzCI+aLqvtoFa+IuIBXC38dIEz/SW2jwxmV+jpUyaTv/3FeO
CPZT2xmvwqWhQPM78zU1cVG09ryeGROqBPmJ5Gmg+BtJHEflJABEeuQ5hRjTEnyf5BqDIaO4o2Nb
pCXXxL+ioWmJiB5XDcp/2IN+nY9PLhSemtdWEd8zfwXKNXWpyjD+0puuS1nE84O0+XEwX1LAXU29
z+YNt9zA7UCWjnVIy4UQBc1t3OFYBtwQXz78RdxuSeUvIWIt9PmWrd+MKEYGfiAmRPuouYtW74iG
RuoJPVtNa69IsfLnmX6AnjLD1WJ6mq3nmE4AxZ7mi2KbETuwUXo6v3Qqr674SVOCnBOp+r0x0DWG
Iwp2ayN7xnykg8cSGGjSIGyYvF7fs4UhrsGuvYRTuGejQmHNucIGsVl3yJLL0JkHV4/UWPvNFuDJ
jAGnlzhJihL/iS5I9Niksqa5mk0rz85znKqHcpjbOiL1Ip0OrmHqMay0Jsfeiw5gV0uJPRbWcVVd
GNf15wnlI9JVAwJZmABxae8Szcu7LXV5W7LAywIjQjiva+dO70vnLu4ThHoDxL3+nllpPIRuK0SN
uCHRkAagcTBXwq9MRKu8MMW4N0BeNCGrNnjLkwnhciN9t2tO1pAg2um60hLszZHGMrYNQFZ1Hu++
VdPIof+e4cvdxu5c8ghRIhesjaEXrZtGmDrDZt5TFbeUrl79JIY+1xjAPdeQ5yeDH2hqL3pek7O4
4Mk6KrIXhp3lxMOvkTR5bVPbZJRygVTTH+B3Bydf48jZag4v8i29nzNfAqUKZ1Wb5qiHlejm8rFJ
ButNOtJEdo+ggrdhECPl9Y10LGnITFIl2tacvC0NqAfiMSb5CQyRQNxM7o4QT4J4CP1UBs7i4XTr
xa6sDM3kEyjN7uRztUoUe2MchLIIjFcG7hNXukjdvNppvd4D9yLvykWpk5bWqfDQGYcU10gJh6nN
Hwaz8+SKLpde1F3MYN45xMIXhwZQ3kXi7vJC6sVqizTGf8jYAEOBdWXaPi2GGp/4ufVPy49nxuJm
VaV7fWkTijgYoMPPZZh9M6omwjEwTHbjvCYLsvWumFVdgKRc/RwWrscW/rMvO6/bIK7SUOtMVXBB
DjaRduEl3MwaU4c0nLVOr9BA6Ih5e06g+aChKqTjF5XZYC7O5BhyFurHVFTTQKXVFtWhJEAcUWPv
s/eQPQx5uttpiDJPTh+BCZAVlVEKDXjXMuc3wUB3FVZXlfv1ip91wPrn8cBGWQm5LOotXAkPzL3y
6bnumSMelvmWuGBOc17up4m8urXygG7j+TVAKBsdVBcw1i6b/XQ0fchVg5m0h6Dr5m5nLC668JFZ
k7hyzS3nYFMPqy9A/IOJNclemo8cYQNmQtcQ0+PsJLNxtgatT6K+y3BrV5leblikGW+1icsevm7W
rk2jAcpyW88m29KiP0IrCyt4HVR13+9kO2WsVG3s8WzP48Y7U/RYJIX4TqpecH9IeZ8nlAxIo6vp
iMi5Uxud73yq4oVipiwTq3jJTKfsj1kF8+1NKxygrANuCPfBYAnv72YYSxeEcZbkPivkQz0QKrBT
CEBIYbhF5oRNz8AlmvoAUVfXNHrwBftGIU1lGYRlyJ577ah5btzd2bJNfTbnt8mvb/w3Z2fW1LiS
beFfpAjNw6tt2dhgKKCKgnpR1ITmedavv5/ojm5ONrLi8nQiiFNK57RzD2uvRZ2ATgNjJji19DKx
Tpx6AKCqbEgStNeeJ30ZTDKnwIRIudOWR3XNTNzMYZ/2sAKNPY+Pn+obxWxaak3QJnyFDsnk0JnB
NOQvRQ77+W8nxyj8bmJPmaCB5+TWryqcH7lM55BFQn4XogLnbduEdwQGhnzQ3LqEOWMThk5/DeU7
Tw+ZNOCUceUTSPlhE/7UU9N8HoaqtqnYFL4MnNGyuAGbXuv9Pa5DrY47TeK/nksdAI6Na0/vy3z8
onSNFMAu32kxGivYgiBjU1sY07YRDjoAoKjGU24QEqqQAqglBwoFXqWdFsYjrTjIT0ChYZZA4pNw
0DooFDLvCfStD8y+7nREknaqBgo835iW54FttLtk1J8VVBOsXeTl+ER6kIT+XUevqf8XMwsrFy05
9bAPIHi2j7bRFRo1RtiAnRcAT2r9AO1mZj1kuVUk29owMx+PlirGDn5zjJ+FHfVcA7mGmSp7bLTp
zLaa4fUUSM4jJHlhdKDa2ZV3Ug0Z3a7DwkSnPC/7x0lLoob8XRvo92QGO1CLxKWgXYChoFEvawbU
dH0MBrnCvese67GWeb6mNE1OY917Ha3IivY9ryb1VYWDn2R37g8/yZspjzbA/gJWlQK9nMBvtQwG
+Van6bXvw79ZNnpQSNP3k1IE6fKYU6jUAzwXPRTYEbOkcubXxW2KT4KwptE+B3IyJ+K61qZkS2cp
ogWERmiLkPPkxR1qV4MAIjkjL9GRX4tR44xTSpNpngD26eEvh5HZ+BLZXlHBTaqTW2N7d7S36KgY
GqX6BSIV4F+a4pF5bVKetw3N1gbyQlICtj2oah69iOIuDQCl3PoQTfLq/yYHngGeVoda32ZVoDjc
rYQbVhQVDQeNJM+UDQaFbNVprPqLUYx07SOzSuf2RECW7EJ4RYLraSAvin1LAm2jUVkN3ZBYpzlq
ELqf4Vb1aXfTsh6BdIhh8NelHNbVTa0X5ncjqe0/2iDJzQuNePVwF1hSR5d9pLf1Rs0NKIi7IaOI
btBiEWzNTrfv+QTs2x1953OfmAIMrTakDG6xBork+Eo2e/KfZWtDCrstUkN5ojPQ4OVB2ukxViwy
AJXB8d4mg5nbR96bJjjqRoAmKhTF5iFtYw0Mb216yH5JZRWekb9KUZOrEBMAdl/IEK14eR9s2hS/
7LoCg5rQpIiXSjJesR/6oHToYnd6KAsKuw6fQdvNcDHSkZQYUvub19oR/WyFE3wt/dL8HrfAPreK
HIc/yTlOj7aVZfzIngfdrkYdJF2gOV/Mzgt/WHKbKDupj7Mjg4xftJGiGIY1vo/9iLpJAvM7vKue
jfCFPzTyMY0o9bpwFiFjg4RKOR9Z26DrHjfA3w9QE/u8cy3FWfo+ne4k4TEGj34nQTxdxAVujlpr
uf4qlbYfPKY6ZMTupPBKkRuwbXMbeiR1bmP0dW7q0ZDdqJWg9obZxSrdqopi+2HGoNHtIqlYXY9X
K2tphFcNb1e1yAuRKIWRgrSNlFSUVclYoLIRkCNPiMQ3BmxisZPfQqc6fgNp1V75iS2P142fZ9Xv
epA9HouUKsVJGpHH8Hm/QtQrSLRq+pdBJhrbOnFJ2hfmV0n6opVjQBY5sGWQ64V1nGyK5vT8DBb1
79jzw2+pD2Lyi2eHuoqPqnQDncm+f0+6MB1dp27TW6PuNJQMEi8foUOkVV0r+/J6hEUfToYuQ6rK
8HhIG8cpobnQdfuXArVRuIsR1CBUNULnUaMP6eR72ty52sKUC8wzHJ6IgOjvk6RqRHNnivLmWqos
s9gOFVSMMiQeRw90H2Ugx4tuSV6nr4liWWVGzKtgLbwxmdLrFAb+4boDgT4z7SjtgAYzRAs7I0sk
FRwce3awo6SDd8Oglug9WgYlsGspgi8mKWjcI+qlH+Ckem1bsJpW8xdWmtjfGPBfWaio6WN50Fu4
6Vt7IF2PH+fdhWqv3uiecw+XEnheBYQBMg8txrwmY6/eJJme/U1q07q3ya2+gEqR41MWoG1zVSmJ
TAcfNAztYZo7lzYN7YYPhqFp93rjkUKHw2V8oZfCelazPjvFDayxqPbsx4C43sh+wyRDi6xe1/2z
TFaNRlwNb63x4DhCYebW9xzzTiPX2m3rGu5dt8N9ekI8YziWvJ339tjUEiL1iEmT5fP6e+j+plNX
W0a4oXCWnPzi8LuYULUZTdq1dJmi+IF2ahCk5px1DJTIf1QTP3hWbA5XaIdZsx10oz3kOYzuIPtJ
Hm1pPGQrUDvQbqEwV28R8xh/eiSUvqWGV9+NhdMoV9C1PjnySOG/ejX87uuUJMBfq8b3TxHFVCrc
pRFcG2UQHNkYifI/UpTbBIpngru6olue5Te+eXCydDsT57natlICe/Ocz3nVpo52LCTEyHdGeu08
oLlG+7hDp5KExBPFxnL0ZyhsCQSfqmRyH8n90O2JtyHSD8KRHF8n6+ULvJmkGyxP08gEp9K94kjN
ETbBpmCv+uy3bkzjX3vsCplk12hQX69S+zXLMhjyjS7in5plFwPDacDTh+BCqEMHgfqo+iRD3WIW
+CjVDBqfnio6GbSqarxd7lhRtVF9AywGvWHDTTsMwIvoqZ6+kqrXhv3QIVl/Rzm5/0E6CsL0zizt
v1ws9QpWahgntBRGGSU+a1MFzNcstPauNB3/jLm2fsWp5Zk37yoR/0agvZdFnfFkHyX3Z2rBd9xt
vWJnPHx5QdOs4npYI7onNoUFicL4PJbUup6tbI0idyY9/GgsgdJVTUggkleDfUGdqkMyhcCfacna
trBNEHxt6QgmGV85K1P7J2/hf+sWAg9lgi1qY2UoXCuLbwq6LD35BqDZ/eWFU+Zf/dFsBErUMOh5
TBo+H9SgLRAt2eHA3TmadSwhf9lNnr9Lld5ARcBGX8lqr2GafApRwBmbFYrPpQnOtNLv9i6w0BLL
66mgGaSmT9izkw2ZVpClrf+vct0iHlH5J8Pkf9bQEmCIteWVeQyU10312ZtLvNhNQhmK/KbJtW2f
V/Ze6XV1381IChnGeDg5/D9twAIEvUI/k6NVBwAv2uBeXvaFMzSzI76fs4fGVFarMHiQb3mFUeiR
WJQskpN/CwP9JCUgMZxxZYsX1tea+Q7fre84QVGtxoxlcTgHnoFYVvdEKT8uT2WhrmYJtIkTDQPh
UAKKBJ8Je5h8CACHqdZDUdXHyyMo/yQY/+/2zTN7N4PciWo9NoAAoCVCX2Z56GdriEfQw6LQjtJW
pS8oBdZOOLPCSSpwx/93TNGiNHQQ+dCrul19kvP0QMr2qjBk7OGTBN9PibBqyo5B168na8d04S5a
gmXJbFqp/K4eXEtRoYUfaN2SyBWePcgZUe2Dwd8maI3p/i4OcvArbVZOyNIWCiZGwXMrnLga3DJu
UmQRoJutwn5O2ETTQ6vmq/dwaSMFY2NWo6RyDxkokE4DTOlMRE/Po5M9AFukQ27cFkpBoXF3+eQs
TUwwLd2kzC0HOaq0XHZ49faNah579PPwP1eGWHh5Ziz1+7OZ6LFGbN0Obi5nV3IILMMxAcruMSxu
BlOxV79m6d3l6Sjzlf3AWJuC2fBhk5QUGhRdU1JODDKPOXida4XVU9IoWz2WNxMcnlH0hf/I1R1n
hUTT/HskL7+enGrleizNWrApQwS4GR3ewQ1zSMv0/kyNbsdgav6DoDwp6LM2Vt6/paEE+6Jng9mA
9gbRZcMZQiUvU391ZBNz8LceNmCCX5P85coKL5wYUzA1AXGCTD/HAEvHd0eWjoVpzhZglGA6I/Yl
NiVteHbqV2jBtiY2ewgmVxp/hsELnIaXf8TC42AKpoecUWrHJaeWPLsL9TLCggAp04OvPpom5CbN
yiP0hsL/6DgJ9iZSqs4Lqgwbl2LYhvE6Jg4y4NqBH6r/3StHR0teOjo5jef5ZFtkFVsuj+5XJ/pu
D2lfbuOILD+RzXy8ctBv8yKVvXHbUu2SAuNkOyO48mqLhLFU+Zsoqa4vL9KSgTYFo5V4xlRWSGy5
Hb70RnXujdSHlS280ZTpliYNquMyvaM3Q2Xu5ot4eVh13oSP1kwwYT7Meok9m7Bq6r5Z5uROGseD
PoRcd1xVQRJ+fLIg3vJZxaY59xHsES1JEQydcWON0A+ShI1qyFSH8lAp0ZUSNDCL/ZCRcqutl8u/
8o2z+KNfKRg+p5W1JKB75+0YYwAa7xf66dlIgMVJns8sVyZHxbIhczaCU4ROiucEabzVU/ymT/HB
bzAEyxioJZTAMldpqs8JXVoksqCnuHW4s8wX+xRoP0gJbFBlgAckWznUi8MKNjIpp6Aimz+4UkoF
lNZah/kXWKnc/oJFbDiYLEWV7Ws0cXZx/2dlyecD8NF0BZOIBBG8pVpDU4ASwh79XQExOScoC/NR
q87Qjm/jBK36rt3ZcbNyGpUFUzFjrd6/PlWSqgWoeSZrSfsyutVDoOtcYjAqL7UyXlXmTxwHY4QP
lawW6c3MZeZFa92ErXwyOggRMmQT15/DhethCPbTkhvoijwehiaQQQf3sCqOUhZ+WVnkBfNsCKYx
kauwzKZ/P4C+9iv3IDCrrNsxOnO0Wi09a/257w8mDXLI+nDl7F655WGiPfPq8m9Y+gmC0TQh3vMS
GeR3oP7V0/jenNIrKPhdM9hdHmBeqo8OkmDYVPgqSrBPgK9J/W1Ly3nN8+KKo3T580sRn6i3EnSq
lMklHgsnwZJfO/gwQAjxhlutvuNa9sB9TCCyLF4P7R5FwMsDL51VwSYF8ZgZQ+uPBGFOBw3p+LXx
/J92IH8rRjpCx/Knqunlyhu6sEu6YHxUEzJhCh0jeNwWHJ59O/X0SDaafUeid2WMhbMuqiJE1K1T
uzYwcLnxTTajh1U3ZMHn0QVbgvB9ZjU2gUCqaTcFnQGsEKQ/0c3sv45ttzf9+BFjfXljluKrN8jk
u/iK/jZtTEaG0638lqYZJIufUtRQsVdYTI6EMbU/Pz05wUQ0spnSfYChnKOcDn8CerU9TWnwB77+
K7ZZPesLR04XzIUaqQk4DCbWF9WOIrCLYMYdtsEfor2dVH/wiy8v4YJjrgtGwU8CRJYz5lSa0a/Z
8s9mqHqOff26U1aO24Jd0AW7UNeQbXcmY/TyeOVnKZLIxpYk7OHyFJZOs+DYQLgB1fswQZif5i+5
6n0hwrz85aUfLlz8Tq41Ux/hkYZ9/ndSTC95Yj1bXf3n8ucXrromXHXPAj3QqdrgAgX9Y47+LWK1
dISpVCkArV4eY2EKczPt+3eWJPI4WKGJzZSGloKUVQELK++b4Xj5+wsXXhMuvBJnY55bPc4DZPV4
3Oj2wrJxr+bloZx9xPB+1S9bWq757+8uO+CaSNEjzH8UozCqY315QycZSs0s/6RvrglXPPYGW2qd
YkS8QN7OQcVAWKBB2TJfjRoPDHjrFoNSFYdVs7Lk+GnCZS81+EHthpqR5aHhgZUnUMPtnlezejaM
0p2jY3l8MpCwLVfu/dK5EO492Rpa/hy4vNvKeo2GRgFBQw8zDublc7FgVzThznfQuDQGL6dLfvtB
9uCypQmjcMYTUKejpDx+bhTh6qcg0yla9CPETmhqFuDtwLrezu+MXk5XTv7/U7T7T05NEwxBlcPk
A9n66KrmCAoxUE5tkP9Q5ebQTt39ZxdNbDpPdRBATsR0KiW9bfP2toJswtYh5JHCc9d/bmtUwSRQ
/MnB8nWj208l3hlU73l7lVb590Kqn3ztc9nVN7Gad7fVswuv9sibuSa0tP+KpHtt2wYAXJCQWRlk
4ZlUBZMQ+ZVnGgWDhD4a1oG3DVV1jlh5jW3A2koaup86aHObx3vb40txp0sKByCIO1it+nNuoyIl
ezq+6AA5ZhKvBApLMxJsQZAbtQVybXQzq9Pmjt4rTSPuiSmVNn6wUyGlN5VxJUO1YFFVwQhAoxCC
RcGxdcb4zoEjj6J6eVXZ5S+gkysrt/A6q4IhGHTHAl5F1GGjWYd2Nm1yMrb08rYsWDFVuP96n9SS
Rz+AKwd0C8KY9Q1AIfiMlfVZ8i9V4d73iUmF3wmwksljOz7bpB7COQIHjLWbkD+kRetbWXzuXs5N
Ru/PWBYYYKlzdmOgIMhK1T+Ikh0aEGYCIjWIifsVbWVmC8/2W1j+7nbWDSBjas6Y52aPjObepv2V
qc1YpVIHlUBz7qqXvnCk33LC78ZqYq0fNF5W2pqHvQyRqIXox1uGmS7qIJjo0F1ZwaX9essqvRsq
H1FtKByH8MOQDmRpFP8pRaCawiPhwJjdV3GCZs/K4VtaQ8EmmLVqh07JvAg6MJtq3l3R8TdHn6wk
gsj0OTq7y+d84TV9Kw++m5cPLhH++RzzU/RfDd++yhJSl3o8DRBiIrIJP/v28khLzshb8P1uKFXv
M1krOBlaqlE4JZSSD2Vnch4gs9rRHT13cScDIKupeVA9y3npfBrPil7xHhDJXtMhXVpcwWy0yLbD
NhHhE1E4Sk0LAg5SQSCuWsVC3HP4WlffIY2+POkFG/WWqX035xY77hcJDlgS1H+d0Ki2dKB/MqB/
O6vvPm4antP6Ujm6vorOQFXIW9tTH1tkH3tNX7nOC1dMVEyW1IjCgswYILfdopMRZ+t/jWUOD6q9
Mcl+K2H4uaP4P7KPtHZ4RsdQ84ZQQUxhLp39u0TiGVwrfy2lB2cKove20KJhUdGDjIc9Cn6UTvU8
mgnwtLje0CC4k/ro1HfIVQxQmBMEpEbsllr/i8YLOPqbAxrijxlZbf7/62lVh3HhlMiCs+GbbWfD
rMNGyu2dz91OaNG+fAAX7rcsmBIdWoiimc+Ikeu0djp7Dxa4lsb7TZc4N3Ou8PI4C++lPE/t3VnU
EtUz0eTD9Uu8m7GDJI8k4MNnA31Z8CeG0TYUy5+dF1P5bXf2TQx7IVxzPy//+gWbIAs2AYx8ZycW
3t4E/HnfhQUCMnqNjQIgfQ6yHEQfnIpbJ+/ajZLA1nt52KXNEZwMwMVNF8QzpE+HPBX+vDO+2alO
U5IlpE42mhJ80p+RBX9DrcZEqnMCAIv6Va9CIlsZXytM/eWZfGwmZGde2HfbP0h+lo9QnLqOBHrd
4RbJVv4SxTgZSn5qm+GUFsfPDTX/hHdDBRN8jpUhA6GLHuYyWj4lgLkPFO5OFJanaq2wPK/M/+ac
adv+5ziAI7OpQKjNlaNE+xV2QJoQMJhx9bF3bkAhJIOUAgk14QCv6zWn9uN7JIv66YCjS70Y1NEd
8xD2SPUKYeo7WDUvr93Hbjl8NsKcGhtSh5SvK5n6HOrDYx10X71QPaxe1I9N2dya/o/difQQZz9k
1Qr4ombOHmx3vhKTLX1bMAKWXA8zFzRmMmge5nQJVMcrZnJp2QUD0MsQrqQW51eVi23ptKfMUG9X
f/jSsgv33GvUWJ4mll0OErrj2pt0xl7QS7WarlgaQbjeVlDanVVIGDCv2VFp0zPz0daPUKWsnJwF
B1gWNYLRMxpkZ6KNjR6s85g84fZWCCWCp0BZM1NdRluN8BcK2fAa//MUjWFVhLLOdFKt+OogXdM3
EN4203Uk+1dzvV2SdQCcHSzNHd2Yk2J9/9QFscVLb/LwR5nCO0NjopNFe+jXtnkJw3+wYr4Wdsqe
//7OfElV7mhKaBCLAYIfZuRsmd60JrhbL1vxtBfuiUjrgFJrq5aVRgimDZCn+ObreoFnwdDbwv22
4kjSiqic3DyxIW6GPx5tRCm+z6waNdmi/CkXxrTzPHDil3dkaUDh0tcVuP1qYkCN5mSbaCRQ9K0J
hMIHiuyZymE1xlsaSbABE3Bkz9J8phYnxZXZw9UK9WwAzzYKIWmbRddqqFauZFC4vzy3pbMg2IWK
bpY6gGwaX7QYdlEyDse2NcK9MinKlU+zjHt5nAXrZgvWAVlHQrk2nzhzCN5Z+oHGxivZVlam8bEb
I4tQUhiubEjbC5hmYcLzh/pGblCqxQnYgBR1dT12VryMhYMtQkSj3hph8mOHDLu8pgvou1LYh8tL
tDQH4eLbkWZGTcm19MCgz0FvZFMbDetrkwdfnVYmsDSKcPnJV6EDZNn4LgBDbTM6yFV2PURnerDW
AVsLp8oSHvmg0BDFpe2VrmtnX2fhL6mSbgPfOJRyt/IaLA0hWIGmbXPFH0NkGdL4SXYoxJILMR3J
LWvaGS/vyNIYwsVnH6jEKEwjChFSCrgoG31oI9rwpwBlk37l8C4NI9z6ssgHB7GLCaLOoUB2DvEt
J5KOBHr0cysrRmzhAlrCRTfR6gxDdBLcSUKJMJfHM4TmzQ6xkZXy0oLtsoQbHsvVaMY0EbIBSHBI
E+z/TzPgK6J6kSXZfjWVuPQ0i+BOjYbHMeqxx7Bbox58q1NFopg0C1vUtAJTWipTMn6ocqy74gvL
J2I8cw8xM3uEemf++lv5ikw8oLIp+RvRDJcB88z8lzkxRsFEIQ8YS7FLMHD5IC6srSmYhkRW9EyF
JcWlSh5lLxMc7Rp55szrrvLoOaZ95PI4C8bBnE/oO8/A5wGKY7mALZwUYzf6VAjle/TTaK59adW1
sGY+1x+ENaZgHeDJQzHDgHwttfbFrKVnyadhkKCQuItghYDn7nY0hn0cGpCUvhpreZe3xPZH4wom
Q08L0+YlV11026FR0F1PQ9Kv2fN8F8URqhkXTqhbcEpy8gS4Us8j6KAA69XJKXKCswLXNvnPmO1e
TbMuXH1TsDCWWrWl3VBpCYJIc2W5oSE8iA+j5FvXetoi1nd5YxeeLVMwMcCe9ThyUgPsFVyqA93g
UPxN5uHy15eOp2Bbui6AISrxDZqjaD41G0TY9bJ06XpPNnQ4PaBaOOxaZfUAzd/9aCMFUxNogRQp
Y2jwhsW7ikBG178P5T4J4l09nvPsJZS+Dd5Du5ZCXdglETM56ZUz9XJguEpvngajOtTVcC5QOaFb
cGWDloaYl/bdzZtoAcbZigw30tAOGpGyuqHltz/6sFdeD4T7l3dqwYwZgiGBMWzwKi83XF/J/kRJ
ecP7djScP5e/vhShicBH+E+yZFJrwy3V5AAjz3EAkKxnKHbr8ZU9qT9pZHQNozrSyvb38pjOx2dB
hDbGUJ5qynyyPQXqbAhCUYJRYM9qcmjKC16eoybJK5u0UD+QRaBj7QdmZw+tQaPwnL0sr4zq7IdQ
T+bnDs1lhozsfYzmjBTt1/PFC5fXEIxE3k9VnRaMqgAKhLvna+chJD/tomFfGc+MPYw+4eltVD/N
DXa2GaD1uDLlpeUVDIfj9PS5JZLhpkV93c9UyzRsNwi0Zf1zNzUHW0Msp4UJ5vJuLl0DwZLAVmfa
KFGgAF1d0Xv/lA7G1ivHm7C0PjmCaDt6yIq8lglVcnk90HyWDPFPZKrI5e0uz2HBGoogR62gRbvL
PawTapebVAdHLUvX6kS/7JSeqmBwUPa7vzzWwn0WwY6jljodpH+6m6HUAEtFd0jl7qVsV3Z/4eSJ
iEcpa6YSjJXu0rz8rTf0PyEKxSvLtGQsRHwjAqHwUs1vn4aOgOJA1v8Qo4nSo58azxKdm6LtXTNb
sXwLJ0sXnA4lmoLYnDKTjiDVxv/1z0Pify806Gk/uxnzKr6z4aaZoJvkMYQipU+qo39L4mq/Wsdb
moBgBXwdkeVpSE0XGoFuZuL2txUythtF7X/0kFmtbPnSiRIuvNbVEj2XTMJDcmzrW/lRl6DJhkjd
/dyRFa44HDIhLEUwftrmAAeZcx1qJaRN04ovsrRMwv1WPIgdVQnGdzVBgEgeKSD7iB+8zoxlG7VP
tJXztBSFiABH3VA7uUCvwTXh1jU6B2rgjGzDH6tgRJhzBwB1UQd5kzSh2bcSxS3YFhHx2GhKGw2+
gR8HFzb0e6dhSvYy0B1470/5pN/iBl3epqXrKYIfVSjaKtBUnesnrzQsmLb3FcGCWUUUym31CrAe
5HA7FfKwywMubJw2//3d7RlR3IXJLe3oWP1VlOY92qJHuXzssxVTqc8H7AOvUYQ/ppIfKmXsdC40
oFcjUX0jQa9wA+clEovoHpCesHNpS01nIkflIWu2UTT1iiCOmG9OX84dVUOePVS+v/Ot9mikZ9Ov
jvQThYHyzeHflnE2w7MQoHpxgO0XiGZm+Ym/6F2Tzn0nRij9kOn3A1Vh88Uoma6dqHWtYGWSSzGO
CLfUZDswmwJIrGHG/oQKUgKJUaaEzknW9fqx0xP5bE0DdLfKuDXHpD8rMOp8h3Wtvy5bv4bsO4FM
Yd8Nmt4ehi5D8xCxpzu4Dgivq0b2jrR7BPdjT3v4SkC4tPOCRXAs5CamgNwggjLbvrN3MN2fhux7
tJqOXohrRYij1IWZ6Q0k82cBWB3mhNhQHvqZGaDv4CPpHy8f4YVhRIijVxnoDNeF7urQk9HZ6n3J
4uTLGGQ7OM1QZ1S1tcu5cJZFmCPUsGaTmrz7s/FpgvYMnQJE5smwj2wTEUC6jlBECIcNzKOX57bw
LoiQxymegOVQy3cnuULw1v4ZmOP1JOsrhbWlpRNvv18YdmbHWNPUdODN92+NDJRyauf7TJqenX7F
yixNY/77OyuDXMzQWbAYkjCaftdddrQjOGuS4pOfF1wAJGjLsakyImGDZtgmnM4jWpDO2vVeWiXB
Byh1rYxjFPFcGSHHQB2+5sP0mPQ1UgAlNC2rLuzSKglOQESIqEC4xDitf7Qa62xHKYk8dWWVFoIK
EdloQVZdhTXTgPZ+A8zGgjgMwU8wJ09GcpgctODz0+eOreAO5KE3WVHLTJyg+9K11G5Q1rWHZOUi
LiyUCGsMJPijJ8DgriO/IkYRIr2EmD0Ccu6nfr4IZWxaw0z9sDNcmB1vvEmCoT+8XfUmln79fMze
XQboU9W47/j19ljo90BYEStFefoElXTxfHkCC31tsohaNIt2HHWtRwLU+xH0eyWQYcXWN5BKSdug
OFW5hw2TtvgtafZCkuVzR0yZp/x+aiGkhjBdkk/J7qb4Z6sEV7NJTOWntkStM7E2q475gk8m4hcb
PwGvqDNUfULQBsypFxlf1KmGWvdBrdKVl33J3xSxi9BJw3E5H7VRb/bGICcuCJTDLBE+c712dncb
FBD22uP3cEz+rs5u4YxogsnJm6YeUICnkmtp3/Pgr1xVN0aRXa0cj/kefuSUCZaGXuSibGSKXkhY
Wzt/apxDnmqvKfSJuxLNyj9doLbHuLKb69CcW6bTNXKihYm95XjenRCvR4ka1VYSAQMoP0lOvpZm
cKyKZsWrmU3+BzN728d337fRmOuGmKwNhHHnFKGpfjVLstBILr/57O++rVD+Dpuk4ix4+s9ck4et
1ZrX8AXep0N8M3mIX2vqs5pXyltkIquZC6LrANs6NB54vnFW3UAkuHLHFy6ACNCEda2OtZiQsdai
X6UOBdvgjdCSpjOFGhX6yvq22ju44CuKCE2ltqxB94geAwdexMB3/iaN9lJM32IVePflQ7k0hmAW
IXsdwVSphmtZ3ks7qTsLGZ0i1J5W3/GlFRO8na5U4eYtCOPURD13hPOlqWwVXNPkYPrSbvUdX3ho
ReilH6PV3uXMJJ6k68DXX7wWqbAQ5va9PnoA8SCGXkuSLwWMIv7SmHx0lDwL3wc7pCkQkdEoLXtQ
PcTQF0YbmBjNDCLetQEXnCERkMkayp3uMx5cK09yMZyHQNtOanJbjPWuX8OrLU5LsFA6+uFqWhPn
ezP+HdbNPGuuZK5YHNluG2a3IKC3rRbt1dysVpztJWMvCyGRFJIy1OCMc8e4OPZ+u0PPvN33jqPs
VAdi1MnqIa4OH2JZgX/ddK71hGTA5eO/tK6CyxTDggqOKyJBYyh3ceZc4UIdeuDKHnRbq7v3oflV
HRGuadtJMYx6YroT7NVFoh7ksbxOSsu9PIkPbxifn//+zkKSI2vQZShMpNDAVU/hN6eXs60cqo9Z
1zyhuTvOLIaXx/pwwRhLsBdhaHYoPGGT5BYQvGrnt29eIAGAkSIUvZqN/fA2M45gNbBIA7zOVFf6
/CEia2CPSChAHpLVycZD2dpvoqtJWsk0fczOxmjzxr1bQcNu5N6Z3y+Fvq1d2mlnOOC+kv5JUS7L
v4DibPdhLH+rrfZ7J/vRRiqCXSA3v3IjhZ84HbaXV/fjC8gPEWKqQVIsdEG4C7r0lKd3xLhK7h2D
5vswvWjSk5Flv1bbeT58tBlL8HZkYBKhPfGwWrqZX6laHe4rGGEuz2Rp/wRL0uXWIKnF/GqHzY2S
KC+GIv8d/OAAC+74WynKeGf2anAV6MGfyyN+XLBSHRGuJFWZaoUSD40EXA0Y29bTUAqXd5k8R1qU
SRvI0wi7YvkweSv9GgvTFJntqjzpmiE3DVcLg2iTaP0B9OLTaNpHJK+PtpW+ZJl60u0pWFnXpU0T
jGU/2lFUR73ptpbiuzMFcJOoa/39i8dPMIc9qRbalKc3Q3X0fX26qZ3wT5LbX+U+KreSrtyB291V
efTaKIWy4u4vmEcR6xrIBuRaLXNSgh/KqKtksoPtmEvFyq360MdREYz85+2We83Ooe023bTND2Ah
tkhanlGGcj9r4EUca+pnoWI1oYkWuXTXkQkNG1oyotivV6awYHZFGGs+qI1aTwFLNAVbW46/qnUA
IZ99oJ3wkKwVQJcWSjCDlJLL3Mt4p9RJp0u1lCA/9o9lq1q71aTUwo0REa3QBLcO8Yjp9jbK0j8b
6tYlLKmo4W4lS5sdNjhnV1Zt4WG0BQtXl3KOm96yatQ+sQGzObVuO9V3Z/OwCvN/C7T/J/zhgAnG
btBRa6wCno/Wq3c6QWOr+zC9B7myyfokvEJqyUO5JMkPthpfWRIKRGVsPfThCCgoG5NZcdfaWuka
jeOCkbBFIzGgseFAgk7LNl1IOgorFFLWcFNLh0SwEYY0pinNR7iivkYhaFDb+2LKcH11KdznXWev
bN7CJESYa5AjlhDoFK+LIrC2hlanX8CKeyt2dMHmiJyhBXy5dLZguOPKOHFbv6pDfEzhpLj8GC3c
VxEU6rWd3pOHobYfIIrTjhZS099RA0iIFBGCWeMlXVqj+e/v/JYiV4bAR7vFVaLR2HvwAt+1cW78
ujyJhZ0WyUC9cYBItWUSce791q3pbgiDk8TJXjU4S46XJdycAtWYPPTxv0G67zrL+jVkGcJwun8l
DzjlEiVsw/jt1GgKBeiBkPxpcvmGRURnYcX5WzAS/wMWjeKU9AKzLGcVhtZvDlXtn6Ok/Q6Qt9qk
njpsh0hZCTiW1lS4PSo6ItNUsGOtr9wjnJShygd7vJ8mCPSOyIVc3rqF4y3CRstCL1nY2IR9IN0V
SrkLYDdq5HoF/7pgxEWEaNKHUq8l3B7DSPRNHOSHMegRqS+RleCoKB2tA/QNFKNSrFyopQnNF+3d
SY+khHxgBljG1KWvUVPdJwisbowijzaXV2zhKolwUGsoLF/X5hsLR9h21mCB23d6ufzxhV0XUaBx
ish7ZfBxrUMWU4kS/1TX2bSF8XraWQaqYZfHWZqEYA9QcemdJOY6abbx0mXTocjqz3Bkq46I3tST
yYszxDRc9B+ROFKVn8D1v2jOw+VfvrRCgiGIBiR4zIHsjWEh+9Wp4L9y0GzS1eeAjUxAeBSRnPcl
D0Ukt+qasyIVdDQF4W/bM/+2Tr5ySpdmIdzuQEIw4S0caJ0UvlvrIYyRPy7082rAsTCCCM+0EXhF
ik3m3Wq9WzL8Eoka6gkDEcfljVg4QobgLJe+hjxhorER9IA5YTBsFD1/vfzthVfREC7xoJa+idQb
1QOd5Nj/cfZly3Ej2ZK/0lbv6Bs7IsZu9wOQySWTonapVC8wSUVh33d8/Tg0PXPFIJEY0arMqmQU
MzK2E2fx485StzupZvk0hJDtcuvPYSSHndu8FQza6MyoThl3FqyTJu4RBWP4ffD+IGRyWH20lt2L
5tXqb4awi0y+cO1W4/WLkSKiSosenGhHp52hbT8t+goSsHvUNc8nypixEZnURVND7GL55gEiidl1
TxIfpCxvavqAJCdK4sg8A7rgNax/4YZZDnQEOlGQSWMVkbi6ZbX4s0nM2wAKqSUd9ssuGy+wtO7+
PAV1wFojjoCDI6ZdQGGiQDDXL+QmdsGtXC76HjLlez2/W8NZhqCK+zCEIok4hinnLmTsWfu9MhS1
rKJJTxUko17xKK6OvOvontO88XxJyzBMTgOBF2h3Hodxfh9BeghSooBo7R28rcDdxmE2IQXxPAUq
PWMPtFS+ruer1ZulS+JBe84vne40qwXezA4kbGMRbTAmYWJwSoEJQavsLjLBXTdSP8rCN53KPiv4
b+4e0Hpj6WxcJhdBEQ6uEketIfUDYcmVg3/YX7sNi2pDMykVAJmNOA6N4HDQe3lwAMAd0ZDqgJRs
xx/bsHw2IhO9VdHQNFIcSUkzP4+iHFADvpxcd2mvCSSc31V8THfM0PN1aIAvLTcAonqrjD2WrMsm
cejzeJVcidH70bZeULEv4ZB86EEC04VQA1TuK9amfzcLBPrAXndz2dRvraplOZwJKKsUJuw4jtWn
Phugw1q910H3fnKHnbTR1ppaZgNngijX5QLqMeqbhAbnmnaDDOAbeECnXV7ErYlY1mKgmUC6CKOA
PcIA7NgfIICXH6RJPu+GQRtvrrCsQ6Z5z8NSYLFC9x0SJFdt3OyBAzZWyYZu9sOAPESLBqCoJ9GR
IFfIa+2rImUeafVtBZzC5R03eOSeSYLYcM1mCPucAv8AQFjdfYi0m91ntQPFjCaqjiABQqmPCHYq
R27eJlBr3TloW6+ijd1sjQOKZ0EEclXXDYSUHEkP+N+8+AQlcC8faujeEmhygqH9pebWxm86Q0o7
SCUKSINyv06ARirvJ+A5evwH7bc8ajxaC/Qp7LgzGwfEhnN2LG5CNmO8RQE+lCL8aaduJyLd+mzL
WBShzCV4NyTErebstmTocUBdoN3Znq1TYdmBskygX8vgEnV587dyxteidtFLBCYjaJkd0aZ5gnLf
Q8jkm8uncOO62nSVJglEztY4wpn4qQ/55zAF5pVDgA6SicPXy4NsPEncsgmjiHQZdxgk0iA77zgk
GN1zu9fls/XpljWoS/CezQUwNgEArMe8QMNglBVHmpmdt3vDJNjQTSmcqgYJP9zwafHAUXIP57g0
9QkI5F2TtrEPNmiT0VC3QmAMZ5hexVn9Lunrz71p/+roi9D7zNgozQRan9WkgLYyNbtyOWSG27qr
IZChX4JqwQDr3H5x54UInDwcMADezMYra3abaNPuXOmNXbaJKDO3QkU/wMUIQHJkZnNSVX1LqPly
+Yhurb91q5esXUhH8PEK8prLKhoMBHeToGd3Fy2wNQPraicw891YYoi+LF91tHiNetEnObyIIgCr
bz3vSNCKUja4BkAwvgtBEnOYwXsCBcbPlEQ3RRrtJDa2boN1mYnmEH9FovwIvsTD0NYHvBxl5rwF
8nDXfm/55zb/ZGSGYVI9vIhQEn+VOEMEugpAzH/2GdRW36kQksf14fLeb41mIzUXaVDI5XguoFJ6
PY/dibfR13X1FkfUQM5mD4i0Snh7yU0b77bPbRw5G78pdJ8WXQyXT6V18zZJefYBAn517I1O6XhJ
l4kdG7/xYtk8lCSKGq453KW4S2avgvjtzMv8ZZ66jeGUWcBI0wNtPnTpQCDThP72jEW5lxcAu9cT
7640b+pvl7dq43m0oZulnsEY1zfYKQddC0gLptAW7RLQ5KX822zkjYoZruyeH7Fx1p/AN6E43YGI
Xhwli4TvEJ7/SGeyHOJwqQ5TpYrKM10UHS9P7vnRtI0VmSD3XTg0WcMQ8KBSnjY3dF4lt2YFxjXC
X8txeBGxJjM2YjTqGzTzhy3OhIhfg8+vB0okPfYIFIeMh95SkJ2K/5a/aWMpIaDbQDECZ6FszbVZ
oldc55BGR23Ey/V05eRNfMrbabjhVYazn8sSuf5xJ/G+Fdr9/Fa/vEl52w55jUwMMKSNr8H/Av43
GJK1bIquiIhCnvjzqkknVXJoIYS7e3Q2rP1PW/PLwC4xeb2UGbovi+ReTWnSo+dibu4cNZmPLzkv
xsZW1kMbdkGTIg8EEJiYpnfuBFUQkl0nqk6Qkgfx+OWBNiyVDaxM6yltjMZARd4eDBEgtOs/TmUJ
j2tP0G7jYtu8lw4Z8yrNI3Hs+x6MzCn12wCY7NVYYfduEod8y9KFXgNBUuyZ/fVlfCYCs3ktyzk3
bawdfiyBORnB5gANla+DW/hQOfnojs2hKfprPNZXCuh6bwBMfBd8ubWi66n55XR0eTAk9QDJzLzN
7+JSfIWI3jkKojdLsRfobQ1heTRlm/f1UnfYtBTacvOnXg2HCCyp4/zp8ql43lwZG2PJ+yYTBgLN
x6kdIZ+b1+/XZ1M5kA4LyeDj2F8eZ+toWI4N3D4HksQ4GjIhr+vAOUy5OQoQhfpah7cIoa8WQC1v
d6PVjefSxleCKmoKDKSRj/Xc3A4Vyt0B3YnuNoyCTXPJYxKmToyPdtGH34Z68TT8qf3enOf3XNvA
STLkvYSHwo8qGcAPxPvvIIYBrqv7M5Y7wdDWEPrxyWVVx8YwxBDumjGlyWGO+MlNq9ZDLHF5w5/f
AP0Ey6gck+kZQ1CTQBPRyb92y7yXWd5w9rSNXewBOWoGB58+lc5N1kBHr1iwB0pVkw+X9r4OBUS/
HFDPQjXuBrLBe/WIdYWemhttYxUHBFtVNOPOB6ZFUaC7hW6oOhAXyQ+h6MepGm4pMLs7+/T8rdE2
WrEEkzDJG9Sl0Ov5lSQ4amKa0+McfXcTjFqyv+oiM95UcPdFr4Q21j1N0xyw+wwBiOvK9457FcAT
A4f8dd4sO9dnc++s2ING9aSDAiEUnvC85TdAfYLlQleDV4aBH0zhoRDTzW6RdWvHrMyCU7RjnQYI
yjlQZLyaZz8DrjtPksM4Zg9x3b0UEadtTJ+jSJFCvx1cGmn9DrruwEK6Ny/MLmgb0WdCVPfiEVBP
8Mj462SSAhSZef55F9O1YRZsRF+qyLAka6lSQ8/Ooe2HnrgnnvACEJ4ds7C1+zaorxBD1tAGY4zl
39D2gcYzuVkZ57v0CgcBBT6RfslfWILSNk3lUFNiyNQgXFfufefo9zNCwN3JbBytJ7C+Riwp4iIQ
gbiBh5T5LUKmez3Gd7oTV1kg3u82526NZKUdlFOiRO3CEDQsuA7nnx2OB9OB8UCM7h30s/9K5Pxw
2XJvGB0b2JclAfxejh2a5E3htN5Qvc6EQNH4TxGSc9A9uLeXB9o6bpYhUBOZhtEFP8gCJD0gxZ5p
zOu0H253PbTnvRttk1LWMsLpzVEHUM13MBNeoVlFmFVdHdU75/3lWTzvDmgbsjeHqjaTdlFrEGOE
CC8+xzpF12v1ws9fj8QvXiYBTCs3Ga793CpkgwI0O9T6IFK1BxvYeKltODdy9pFOU4pcuMpCr6Xq
7934aSNu1DbiEAe0S2mPpEwXzG+zQd4CIt8BkxWctRu9ImX/Q5UZwmSsWhjOX3IZ7PV4beBT9RM0
YqULlGKQfQLHwd0w5idG8qscwZznmOHzwvQxKqLTknffiMw+i0kfgPQ5zyi1SiOv4VLsKW1sHRDb
hy/71KgeKaKqI+e0Zl/RBLkSLexY1I0zbgMWw7A1akkWeNYxJ0fwV8lvUvbhFwO28rNZCTQXwL4/
XD7sG3bIhi4WeS15UKDulKG2dFdUTfBBNsO4oOG2dTLPZMy9y1xBfyCvwveqeVsLaNkJOurJyLWy
S1HnXBeQhqBf3Gsg37BCNq2lCU1Buhr3N+lmH0+QrpJXRfpdaHG4vGYb98uGJWa8UI4cNcxcMHT+
FAC/kpF6x1/bMNY2KLEBU/YQxbBw4KUgH/IGrTnHxOhm9Mapn+NjPU7S8YpmaUs/CFwBZAR32ped
hp9ELL+YJmQkBzYKpBRo0R9IE/gSVDics2sWpHeQHzw4/V5ifGOX7GpxGFdxPSRIqy3Q5VtjIsXi
Y5O3t2nkfL+8TxtD2EVjl8IxKfk6xEJi0Hr12gOAfBWMAdloX1RfXjSMTfVJYnBsQPgb5oCpz9PQ
IRNe5m952wMikSWfLw+yYRRsYGebVlFKHIQpqTN9AsQQ/C/9oa30ax0PK5v65VE2AGfahniSFv1U
84CoHiHRw8DkTVxAV6JR3aFnFZR6wx8LOpMbLSH7WX9q+uH6pSGsrdauSG7KqcVuKYlUJ12G91OV
doeuBrjUzG8vT3DjSNj4T9ZF5Yx/VqY32nkk1bcj9qqR+qaZ/7w8xIZFtYk7KwXWziKo8bxDEtwM
V2E0e2gJgiToESV8T6Z8553YsKI2FHQuA+I4U4LKIaLWoOWpB/XON7v7sTUPK8xqV7MSh5k8FoO+
gQ76PXwt1iZHVTWnlViEsBcVQiDz+NgfaqbQKUSNfh0AothJ9QHxqcjnHXu6seM2EnRRoMHJI7R6
ToE+hmr6nvXhgYOpajcztTXCemV/MZrwr5I4boFSn1h053am99dzVZTpTVJEewmSjftvI0FJNC+F
m6LhiGS1eAXZq+Q6cUNQO/XFAghMnByLeYx21mwrprNRMBkBaQNLi9XL417qzocpeIvyesJRkOD0
VVqjlTV6lzFnx4RuPHpPKEHzLKQ5A7JcqOLvmATfAl0EHp2m62k2IEwGFD/iwDICtPSyy2OjUKuB
OiNY9IHEX1n5IvopjPPSC+Zlp8SxdSj440OR12OahiP6fvIEWolZNyL1r5O3oYmLY9ZVV5dtzYYJ
sDGnSzElVdahJxCuDrvSUrxxl0578RQ3O7iarRfBVjkvMmx/SAk63Rz3Ew/it10FIq40f51M819D
UR/5WLzpBpKiOwsw67yVBvyMe63EWxO0jBBlLTKDE0UHCOsaj8TDfcOqN9VeEntjl2zAaT1B96+u
0bNJ5uBrpqL26MzDTVCiYzpw9I8XbZINMjWVk6cN0EnHcRXnJp28AX/Ka2Bzd7ZoY41saOlU0jlL
IduDLq26/0YznqDgW3bQH+mqbH5/eRIb9sfGl0roQUsVoNm/l8l16waIK0vnLJW7qlwhxntpysrG
mC6m7YgbZO6RVzn7gLbH8nbU5XIv426CrB/yfi+zADa8lLTlFGQaMwLvn6TI9jjmLm6TpvQ0HekL
HWrLDCgjNcgfWn2cwAJQHGNN9UeSlugOGboYXOEo3ZEaVIXZXPlTn+tmpzqzZcFtkXO0P3dtJWOA
MWv3fixV7/GFcq9axtfr61RP7ecmi9/DSk3+rsuwERjZIMYcZK1N3edrWTd1rhNkZeOgb3ds3daH
r3f4l2c2buNMJhM+PHKKv2RO3zbhnm7v1kevN+uXjwYBdRyjHwW4ljD4Vo35F9rovXrmhhtl0zv2
hZsFPMJn6yL2F/QHK43ODb34sa4OJvi064ZsmAGb9omLOQ1Zi4HKPvdIRaN7ivxIxZd6x85sGEsb
lAh6Ue5ocPkch4n6S53cBHEKbXD3tNtVvXVqbUjiPCckHSOkPirRenP2BSAmJJDD6huJ/pYwNVDe
9F58Wq23pRNt6ZZI6h6zhY+eBgqAznuNBRsnygYnlgshOUkAx3e69gOUWV+XrhPvGK6NE2WDEutB
xGULTbPjNBHmuxXEH3opS6+ulsNM46+sgA5rlt1eNvwbu27jE7u+TkwJlctjrt+rLrhDFFDWzcdd
ZPqG62fDE/tpIUGsAEShaydkbk4AX3vwNUcVerV0wYZF9w/YxitmwxWhctOPOVQgjwPK7p3KD2pO
/BVeM5dmTSJfXrKtUdZD8Ys50V1ZVw6ysEeSZ/mrpIlLT/YD7GwaCfTRDR14sudiJ3raujO2anYP
5b+cSyDWUVdMAH8qaj8dlj9Xf7nX1Z/hEkObqCC+TOkVZdlern/rhLPHk5yhNuWMNRLBiet8g+xO
d6BhJm4ur+DWobMThLyco8BduUXrJu+OhPfJW5dDXAmERs2RtcjqXF0eaev4WUaAd3VkspX+k7ho
AY4feCoPcSUOq6WmrvQyl92jIeh4ebSNedmQxn4lflqiCByHGu9uUdAvY+3cQtEh9vNR7Lz9G/bB
RjACw+UOwkVTE1WBl6+hGl6etqVe1H6CY3U9dzsDbbw4NoJxUEsduBrtWprGV2OR/GX08MZBgeny
Ym2cMBvDOIRT4C4A9sMTNJ+Gmt+ZxN0rJmxcURux2KDjWsmV/qEZw4eQt/d9WCdXMeU3NHFOWo97
XubWjtu2YKYAkQcgsQBRXFPwGNLtzaEE/831LmHqBv2AtlGDS9x1STwIdNPmjc5v+pCMLmoikSMg
h9xmbwoSANtXGqUcX0ex+9FBd8FwoFJIqL3kadQfeiDQ19/PcnY1VgHbo0Xb2kPLSnBDZt47KD2q
tfAoR8W9fq/DYMvy2ShCORJIoUI68KiBRZMhhGzcMYSQpfAKmZz68lWAciooWfaL3VvHxrIWUqIh
O1LI7WVjX1ZeyAMZnBqCfK/Hq8KocyCStLrJFQXo4ect+K/v0/8KH8o3/weK0v77v/Hn72U1N1B/
6Kw//vtDmePf/15/5//9nce/8e/rh/L+a/7Q2n/p0e/gc/8z7uFr9/XRH44AN3fz2/6hmd89IEXd
/fx8fMP1b/7//vAfDz8/5cNcPfzrj+9lX0A17N1DGJfFH//50e3f//qDrRiu//r18//zw3UC//rj
TRRncVXFxUP75Lcevrbdv/6gTP1TgghJoXjN0UK7Rr7jw8+fUPVPI6iREkq6goBn7Y9/FGXTRRiV
/hNXjlIkQ6TkjK0OTVv264/EPxVVFMw3roTQESVIQ/3fb/dof/5nv/5R9PmbMi66Fr+NB/B/AEUu
sD1MckKFa/AygfBzPUO/eAGpZO3cDEDsNlHqXDF36AGbN82OW/Z0FCEYGF6oRA1fGhveQ5O8Wh2A
5c4MkoOmrK79NsrH619W/j9zuzwXIYSLgbgrAEqwScnmodOZGcx8V+ig9JfOWXzdgmDi8ihWUXld
MoHPVq6U7rp0bJ3sL0umjaNL5VbTHR/Llhwi47ah54pIfXQg3/x6kWr8QVpZf8hqihBaBaGWB6ky
4N1iJ2V7ucFn1lZqrtGjztEdruxiSC/aUCKni1mToT0QMN+e5oDvsSw8N2sl0BqimUav5xMZbFXn
kxOF1XgXd06aHZY0RpaTLm2f+2B+ragfjpwF3jAV2eCj2zH/tCx9rw5gFi9Bn+WwcceVfPyer9sg
gQchgmiJzSB2m3eh6yYALcZwFy/lN7cQ6RVtQOvrQEDi8oY/fhR/DkTBL82h/smZYnYNEO54V8Ws
Hu7mMCq/h7DgiMVUDlUBPt2XujQ74z2z1BI3X2BSSq5WwUrHhFnfJjHBzAZ3qPwSDWmHJB2nL7Is
289OEUC91ckH90eg5vZvSqvoRxYr1wcVH5Agl+f+5HAJ2BoKHCksEOZvQ42QfSrmCnQt5wT245CH
qFV3uII7V+rpKLizhEkNrmdg/+yAhyaVQdRh5NkRhCGQVj9oSdSOl/7MIApWUxihjALgfd3mX68t
LyiOZVXd1RJw/s6l9cfYLennywu22stH9lQwl+GUEFdxpoVtg5q+r0oQu2V3nIbxchXlRVKDP7AZ
9BHJiPFLpaEh7oFJWYudrbJy3zinGBrH09VEGtcIGyBMgqhCPbIt71w4jpUP8qi0ODS15udumKLR
k4vbvluyqmE3EkqtCWCro+y9hiuO2mU6R28d3Tndu99eEK0gWqOEZiC3tPPK2ZA3bCjc5g4w0r70
eV3NSPA1pPiRJUmtr1i+iB910iH7eHngJ9dWcEaBdsQLS4WmNgYocjmrQQiX3ZkggiywKwsoHevg
0EIN8a5ORbhzbZ+er3U8pTmBqLeClsnj85WrtglrVmR3eTgyf5zYeDRuyQ+XZ/U4XFo3mWMZXcwH
twWHxPLthAFXe1/U2V3ZJpzdp8RdIA26iG4C8i8s9Xkw9fRBCZE8tC5InHYO2TOThD+CN1xx0BLh
Hj2eZFlkE2DPZXlXQrrQ16kzegOYp3bsgQWe+jlLvGRUMo4LT3GWHw8DroE8LGtd3LHFAQpidLJU
eWIpnL+iJIOmJoMi1vdBkdjxwrasPw7GzT8bVae9H85u+ylXFaT6VOuUkwcUbjP6aZKXu4XHZ1ZD
42kg69nGdbfT1ykvK5lmrLhzaAQds26Orlmz5Ad3jOJr1xTDpyocl49sipNr1Vauz5MlvTWSxJ/B
QxHc8AXJMFOAxePyIbFiDayfyyCcw6UUBoGWsiP4eRySERLv8zmDKO99nw4ohHO2dpxVFB1TWi3n
cCbdDbqX1I1YUFqK5jj9+/K3eLI6P7+EMrC1UsJzsM5K3YQjZQApnsPI7T+4MshPJMl2z8p6rx5Z
XAwjMcnVIeOgE7bOyhSBopO243QOVkpVL0P+F4rTnBehPwog0JIoy770pODvq3QWwaFaYrfxoYmp
r8p0QWtVP0GxbeeePHFOXBh/4YIgyGi4ZTYQpmvScmbTNJ2dSXJQj5n2dpZsvOK1Q3YuyzNDQYmS
UGw2Wme53SPHcl6NfVf350Ty6DCBuuAcz8t0HnSsfvz2jhru4pUW8L64tocCc0tRoQmuP5t+4Scu
GwH2h3iPQfSJ4UaQJEFqg75ShCTwOa3LvyQk52Lqzn3a9TfZsPrQlTNfoVG0els3PPitSsF6WTAe
51wxCok+/I81XjFkbOEYD/pu3WECnufI5y7x0cYhoS67pDthyhMXwZXI2oAtBX4rTKjtU3WjCsY6
dOtzOKEdlOvqbb/QTx3X7ydnfBMUTP32CVGU4IgoqfFwMBsqTBuQrWdwes5zDm8OzkcbfJmR/71B
EzHZgSz93J3H13E1PnDO8UQRiqf/8WqGzRwGgSyWs9PA7fBETEvXE3mZ0sPY1GT2y3FeMm8wNIlv
3WnqmadqqmsfHgmHuva4dB/Y3I1QcekToFTaEsbeh7ksoquoaJ3QTyUkWUHtnnUgXpeFoncNCQso
KbS10j5c1AUCaMPkpH7iaGj1zcOa+ZByrnMv7tmce05BxxDUvpX48rsXBJNXeLRADO8SpixbNJpl
alvHkHPCWiRYwiW7bsv2tz2NNVgn8KWown+ROXi8xMBNj0URCno2ZT095Esv/Ehy+fHyXJ7aFYxC
6Wpa4c1y238Scwnhc7HQc9vk46ssMNMBrDMD5ApQ4r481NOXAkMJnE7OpYHoizWhJVRZieQfOSvQ
oPo8jhufKxApXR7lmVcRwyCOWxMqiJdt85UjXgsIdQiUITtIgBdlC4pThaKEN4OQ6eiOqOXhq/To
2EiE31VBeXDbvtjJQz83WUGFRCiNS4K8yOPdo41K4QWU9OymY3mVLuXopaUed5b0aTSAQ4IPJxoR
JLCINliJRYCTZmVBz1x3kHqAuvDgJ7qdXweqSRqv7hhh3hiI4iPa3CjzxeIQ6omkzlD8zbtWveVZ
0u+9i89OXkrNEBFQdCpZO80qvONjF9BzFS2Fb0ajvMJA1OXyTj83CkyeEBzMBFLYDUWzbNAP3jF6
1mGD3kLjBq/HhfMd0NQzo8CaIveCwAsPh93rGfQm7IHf786uSovPDvIEp7GCSvTluTx5DTXsiIIg
pIC/T5DaenxclJPrFpnY+SzKNPpK0Cb1FxK8xk/xrr3rkOD93ddJ46kQDE4jY9TFlXw8HlL044Bs
y3h2shiwahO4zYd4yYo/4543dyWfwa7dxPXOpXh6XDXFaHjy5Zq/k3bLIXFn7Q5hR895vIznAvVB
cjBNS9422dxfkRYkol7FkvgtM+F0aijvP1E2dNzjYV7dkIXnt5fX/am1gOcM5wORHM7p6t4/XoiB
ZQaVh4yfzShAMF8Moj3keS3eum3jnmqioNKZ1OGrDp707YIKoPGgXenuRJVP4r31Wwg4CXBvsTi2
M9SiYRAXqeRnJ4/Azoi2JeMv1VBdBSEkz2vKFs+JuPxGnCD93YTJOrTBAyAExYW11fS4KVIThAM/
u4VK/wqmKfqWO/G7y8v85BJpfPwa0xrq4sbawNfJ6HguVMfOS15kjRcGhPgl36XVfmYYpNI0TCHe
Zo4M5uPNLBEfLEiUsfMQJNmXrIydWzxGzvG3J+NKF+cFDyd8H2nd1cmFkiskQdlZtUn2KWnq/Iog
uip/17yt2QwCVw7peiTb7JPJnLRCj1HFzkmQgvgs5LGv+zg7/P5kFMXRQ2aOSWJDKmNdUPAmJ+xc
62AAFyQaH5ysXHbM2zMbsyat1iBRoM5mu4upW5fg468xSiL0CZFid2gWTXYu8xOXGyum8Rau7y68
MrsGrIqpy/O85+c+Cap3iTTzXzkj8kASJDDYkIevskjEO67wU8sN+4FaOVYQlHgwJI/PXONOS8yc
LD/TKK7PfZ+qTzBWzk1XtPM1tKNZtnMunjGiHJlNV7nI2Sr43pbtBiogCocsKs4uZEt8MHmUrzIR
jl5GB3ZjdJVqr5tjeeoWIc5G1+3rvHGGm4Sm9W0emnyP+ubnuj4KBhD8GmRCkQAAZxhSOo+XYMqK
aNZFnZ9rNeSZp8eqfKeaQt2VPRkeNBvVa93nIFwDnj7MDhzqs9oDFVD7tXEqqCE78VTHx1bzqLpO
TV/l/uq6vR9bkMR7jiiKdG8JV0NgfWM86Cj6KVg/DSfi8TduAoCr20Dl52yqW7SNxGgnAN3ie1Ru
5Dms4iE9tu00/tB0Nn6QDw499GMX7flJa4xrfQ1E2D/T1BSkKHa7copMryrTvDrLMQDZDcm1e9WZ
qrgN1JBoL1E8K/zSkOZVGSxx7UX9EvU71uxJAAAzKVHpYQQZTYVExuOlAGk+AehI8lOtIEodxKM5
GLgGXj9DrPl3bc1qz3BbYGxcqCOxx0MBPp/hsanYycmC9pYFGfVKuEQvGAXlK4OkjIKv8aTW2eZO
1FagnMB5d6/raKhvgyTcI7N6btnWF4C7SF9iAa25jBGJy2Qm/BQ37j1I5r47gyg8GtTTjmvwzEAM
TycyFsqllNmLxjgcQtrkwUkUYX8ai06CYNDJT/EQ/vjt7QGrokTdhKCAglzC4+0xGeBHQmTmpJ24
uab9VPhxhI6El4wCOimEm0j62u0cM5wLJkO8AhEU4m9ka0Kvy1E9uTzKM6sGr0ayNVkGq2T706Ws
azCuc32KW8q8uo4rdI8Zx6c60DsTen4oFCdXC4iX1Fo2VDaaxpmNPpUBr77HdfvNxRIjCSEmd+ex
fm4oeOx4P0GQoeC1Pd6hrkQBxYkSfepRwf8uauFecSWSO5pme41cTz3Sn1gFutL9Iu1ts03klFSu
yObglINn28tMWrxPkGiF1+ZU+QFFtu7clW58GNsk3GPZ+wngf2wXMbiLWAjPuFmn+nieTslTLaMy
OI11nIY+jHCZ+tPCzNe0G8b4luax+Gq6Mv8LysOCeF2fOg9laarbONGgcHdwKN4ThW4Hj7I4a330
sRbDVdKm9TfVsHjyRTsBmEDyMOw8OkPPtHPZgIaIhDkJsgUcTdQ0ZOPfTbJKb8C5CzKv1bgYns6N
+dgt+SIP86JRly57rX08ERHI4nsoUk8SzuChqk37rmYgsPeHwA3v8fej3hcaVuJYdxV5100Vm6HE
k8qvddvyz0nU1um5DJ2l8ea6CszOm/fUOUImieOQghYEVV7b0aurJsyXKtAnXpqPWVV+MOAaQ+ep
8yZPgjfQgtmJMJ+6fBgPKoNrSX09RdYe8gm1XpItGiyccCyHWY+nPACR2+V7/twoiCSRfKfGhee3
/vyXcq8kZHaz9Z6PaZweikBLP2lydwc8+8y9Q6yMznJ4DCg+uNYobJJF2A2YS2Cke+tAkPqNgL68
J9juvXtum2DvkTX6uXQ2n2DVNJUah1Gf8m7pDkpMxT2SHKT3qGrjGyRF5VXZVi9aRrjOLp5MZONt
xR6dhE0A3QtMMNXldRpHrdfE07CzWU/dnRVbsj7MCP+xjOsy/7JZ4BGI+NITfdJuHflpa/qrea76
22pshjfhUlLcGj6eWKjZTdcne12Xz8T6qIgixjdEuohF7CgEyNqxbKbCnLqhaA8DcsvXTRAynw5r
6LPM1ak0AiiMMT9WfRu/NhytfzvX8LkDKySSVsieU8Qr6/7/sgZdDz1dl6TmBL8PYmasbca/UjlG
v+81CJTDkWdDsRoVCOv2ZV0JwaxZYJilNp4zVPmC3smY3wGLa3YyZM9tq6TmZyyCjllbJlhmLCji
hZsTK53gS0a78e2AuvFDP6VgWuJd8Krq+28RVFpfO+Givv+2BUAJFNlexB5rDdS6m1VSAOo9Os5p
GtqMAdLesWOITuS98sozG6e4hhsGg4bo386Y8ZDVkqeuc2qqZr4nIC86wImS735/NiiGk7XKuQIa
1rX+5XjE6CysGmOCEySeq7Pqsv4w9fL3cz5AIgK/Ai8MRg0VscejTFGRm3HQwamnuUY3/dIcoDYu
j5fnsp4x6xX/iSgCGIegtcyOLNADRHIJaqRTEcMbX9yCPsSNNm/qoo0+tLzaLSk+Y6ZRsUQKAHNb
5UYs+1KQ3O3DtINrOf1vys6sN05lXcO/CIl5uAW6bXfHcRJnWPENykpWGIqZggJ+/X7IORcxbrll
aWtd7EiupsZveIetJUNp66TGtohTV7vWj76wGwBpcMDMP3WzPa59MpIsK8zOP02WtG9pq/h35LPX
qrQXPijQt57e1mJ+ebKy1FzMCur+qXZWeHJd677vZBac86YRX15frAvvDvqMYIocahnEe7tjtExj
Oo4ec+evToMdna/HRdEvH0SrebfTlBufrWTsrtQerYsf6AOxRCmLb9z3asqJNj0lT2hbi12f5trU
7jcQ02/sFYx3AkKkupukJx690fA0WCMD6ra1kcxnnbaOFfaz6f5Dex+0pbYATAqHQa3fZ9kImslQ
RI1IjqX+1bI9nOv9dpRpXIpE8q5SF4D5Ip25R1AiddwbkgP/XbAYUoTtNOZuaGBJ/92a6/aDn9Xz
V81yxT8m16gd6lNa3Th20y3gIFN9iV9fiQuRN08kvVVa7yRjezpANi9j0luLf5LaWN2g1NbcjbZZ
3dVZr93gAGKcRCGBQCA7eE2x8cKuZmhiNax+gVj8Wa6/bp+mmsuuawz/tNSrHnae8E9zqeTb3yZg
Imwzh04HJc7dVhMez6ro+MBNbj4yx6aErp2nkbTVtSzm0v7arji6cHiE23sO39w1NQZSLVcQ3K7b
1BAjxqW5FTm951yJES/NnYVAF2k6eWewp2+PVaOjEzB6J79MvIepM51w7rz27VE1n8GcbYgJYt5d
smlrTV0IkpxTOs79bY951MH2h6fXd+ClWQN1zgbYsOLktM+fBwKz3FNF6p0aD/WVxCicO6czqxsx
m9cMil+iYEHMg37Hep6eMEWhXR2F65mQcJ65AWS2RMgponUadO9yN20jvDLNMF2aNOzt+rYyR5hQ
y3lum6+vf+/FH+FuBA3PAC9IOvH8g9sqHbRWEXSDkieL6IriYDdjEutuUsZUzoJ4DNynDlL0PQur
3TlJKm4SfxquyWxdmnmgwHQVKJVz/naz4duk2Nqak+BDyrhxpqm8HTXlRK7lrvHrH33hdSYCpgJD
wxEw7otvNpIAPDfBuMV+jWiwpo+ZqoJbnWjgbJdu/vayXLBd87AZCNUY9Pkc13Kq8Nlj566eI4+B
V8A4xnr57eE1o9j0F4EvEnJsX/3XDebovSeL1PFOJJ/eLb57xsmszP7KDXbprG9XJIEGZ53G7fNR
cseaMsyF7NOgTZiiCzsnh3Cu9ZkuPck4H3PaCWZIWXaVWa0wlzTXNfvk+Z1xY5qJHQ0YDETpSmrU
O2pFbLserjhzvNyB4HnIpTmJ9IN4gp5/GlhhI4fw6J68wRijyeuz2KvEEHJ0rl3Of4Kk5wEiY3GT
GTTtYMfs9d40qTwN+2bnlLVTk4SmnwbmcU16Dy+ykvpB2DaB+NyLCeqU4Y2AmysrGd45qPJ4oZmW
1OZNPatuUlvpyPMmHW6pPkoxTTgNtVzDVceShXe/M65kPC/PjkesRMl+a9b69DafT5Jm+VoGdN8+
OWZKz7Ra2ntlV+utEq4Tit7RrjUKXm44BqSYQftsK8/uZeTKfMTUuu3s07JBACXeVndYrPlXtvWF
BNmjOetSNiVnBGi4uwcLtSq/puh9kn4KfDztnD5EXdCEmtyTF5siu5uRXj44fuWdSnyAfgd5X175
FZe+lSoq9Q8QlbCjdpMbJFhSB4Vln6zK12/mzvm5DOpakHVpkI1YRcwJwyrY30aTrmN/QpZ4mkoP
Lz/HX2Npr1n81jsWcgd1Kco5Jk/LPpRLgP1oU2q4pxRB7Ai0jXPkhmyjihD8SDp5rWV86fD6OmQl
6ooc333rIzOkMeDu55xW1MnDYRbdSVUaumx+UF4J3S9MII1pSrSU9kDB7a9Au3PHOW2JEegujRPK
3qo7S+hfxpsvdLoepCWU36hmEPs8P2qwP7tsmRL3VNGHuR9sYCGFJj69vk4vb1r+OOBQeoHUpZy9
igF+8TUbX7onqx08tP5HGhOJ7r6TyGXEEmeP07L29pVQ7mXZhA1BzsV55rxB5Xj+ZV6rBUpH3vUE
5GKFADTp49cVyZJ/s3kKsFbjnx80NSxZbPdZ8FQuptl/eP27Ly3iRpOhr8Sn0zR7/hNcP8n7YFiD
k1om+7HLjODBGa++Yxd25XapEBITG9N13Wb/rzeZNLIJjDGgFqXsR18zrQe9m9ODLq/q9Fz4Hkh7
HDbD4k2BovF8JFoxDozbOjl1hJURRE0jTmtPu7Jwl0dh2jaeGC/Ybku2ZiOrrsiSU0E6+gE/K3Sm
B6O6giu4NArQPlCZOvVYY59PlLm9kkmwPdygSd5bS1CFQ1k0V7KWl8kmKG8Aph4xOBiTPazesAv+
N7n+qfS67tYW6XDDbSvOblBQu5u6+Z3qdfNoTq395niQkSFYmrC1IMDtlaLU6q/UDAWVrtY33o9W
2+dhr3Dlu3KBXDjbXMAudK2NT0PW/3xP5HScq7Jc27Of583ZyhLbDAN0XkWoAxCORSaGQ5eM7v9z
pJ9RpF+lqW59FlB2wJHopsIVej6uI9w6sdOkOZe1YaIThN9FAW31yjX8x/FnF0N5ZIKAQf7slL3w
omtLfOeQfT2X67Jq0Prxdoi2En+GOYHR3shKWfgXpJb5u9d8+5M+W8UUjkqt59aB4RotU13mcaYt
jR/S3zKtyNW7Ng+JyaS4Tcs1E/FSLOuTZguZRnnX6tZxGks1R0K4/mdwEigDGzBLkmj2R8RNpZVI
4yj9qi0i2sxmdlBjZn5dk3XWwyRzG3j3XIe/NaAqZWx6PhqyVe7lOiuSCfWho+NtxTi6N+JuLpK+
CAmwkzESues/lo0u27DrUU78lq+Zp6KqC5IqxqhHfxKLY+gx3XF9vNW1VjR3clFNHo08UmDw3WyS
B5DdlXdoJeSDyJq7cTl485DUobnm+VPqjEYZN77sZJgn6fy0yNab+FB7MiJvVs0jml+NjH1UzB+c
1ilgosy4DORiBY6euwNXttQnXE1ro/iG56gqo4L6NGXxyiwnPEmgDT/YXu38U3jVZN+nSZqVIRRY
PX9nl4OwIq2u2t+Z4X/0QJj5tQWbTgSasfCc52V527gl0sfSwKE1kqRqwdHXJ+OmTfuARmkKqjN0
krL8bVWVdl57J5ljsCNVAnssT769/nz8CcV2m29DdIF+8DdYx75856u0GrPCHc/T1NefwAcl935t
W4/FOOA4nWajvEM9Wt16mjYdXWTHjggwuO8t2fta6JRpglJBETwaejleOfUXf5rj8bzSmYAftU9v
jbGRzH49n4fKER+WdTTPejetWqQ1UDdBQGNa/rsHJ7Dc6TgvES1VQjYPSTkKdrNX1v82WG78Siqj
6UMrmIZrvsUv7/eNOrG9/KR3wDu2f//rVbQUr1gDkfQsqkTvo5Eq/3vHaZtrGfHL15dxbOIbMH4w
Y/eVan1s00Ahlnkeu9q7G7AP+2i0pnmkjOR+fX0//EHwP98PjOVSZkPOwKFksP2Wv76p9bOh0Qt9
OHuZIazYcPPpczClJaryTdmWB0wZ+/wwZRKJANOkH66GyXlnsXe/mH6DNm2+ErPGpd/X7+d6bFzM
4sakQyk51+t48RfY9pMTzKjV+6irp0WNVhYd/gfLaA2b1nwVwAQ0qtqOZtZMRKIW85MaXeQB6Lal
/ckf1ilAT3zqr4mqvHxn0MvbMHDe1kSFf/P82911Hgt3Lsez4kKIzUrUv9tc5jdqXeqjgrQSebWa
D6/P+KXF9eGeAdvZePJ7oqZl9nlB+DCeF4FBledU+TtwPfOxyFPtSs57Yb8CqKKICs0A2Ny+MGDX
ObelkQ1ntnQfDauZ3LWTOb05KqAaBarK37CoBOK7U7FC0oPgbvSQXowmVq3RxsiYXKPXXpg2yMo8
LFvsA/VlF/eOttHkhZH3Z+FMZlQu/hiNslGHJs+uJZoXh4JIy+eYvscOeb4tSi8tXdnV/VlrEBHT
ha6Hsw4zsatxwXp9M1woY5LLbpIhBFTU2Pa9ZTQsOlwWCHWgD1rhvDnROHNqRa02ZZ/m1pEfaWoM
72Bs5kUIKmVawxbk+SFt62sisC+TG1qlMDaJe8BIQ8R5/tk8t5pEbLYHYKl1J6dw/PcazFQM/awS
pli6dP2xrZb0tuS+OOij1K68TZd+AET0rZjLnfeivGlODUSDwOjOvTLUsR48F4dQYS51nFT1+EPT
PD7eGIJjzbk6ZsD+r4AdXp6XrTy09VEIAekw7bIErXVR+4EbdvZbu0Rbc1xRrbWq4+trfmGUrdOJ
sosFVwxk2PN5LuZCG3oT+LYZjAbADae/rV1dvvlUbrheWpB0m7jY98CJwA8mcyEBPTf6qB1c6t6R
Hly9QS98C2g12gBAuOl57vvF8C9EViyudS5s2WxI1PHAO6JdiZgvjsJNRj8VLCpJ3PMZI2in8J0J
+5x1ubxbc0N9Kojsrj27l4bZRGpo0XD0vX3xtpSBdPogQZWhFsNDP2Xp/ToX3pVq7aVRaOKzw1l8
i0hi9zFN64kRq7XzUmr0m5yyfhi12Xh8fZP9ebuev+vBlrcDJtna6y8gtWUXdOSCuX1u9boYD7au
tI+mkwVx7kkdtN0QfFjmaox9Vc2HYZnaX7amggbBt7w5pKKsjiNO9gerwKMe3ZMlzkXh4dBV1wfC
Sy2yJ9UcsAHKjqpP2gOVOHVvqk4hEQsoyNA7LMJklcYVKOgrl+bL+5mONzm8RdfOBpK0KxlMnkWU
7gnzTDdhgcHqBRGOjwNGFs7bXx1KgdR8CBB4sul2PV+sscknriED3pMK/KegcJOo5Rr/Yqa5Fr++
Yi+DET6F2jT1e8qBL2iB60zJfib3Yfdl9YGQ13hoYa19xqczo3LupL/roFJXbokLU0mGTbt1u+5g
YGxX8l/RX1Iqb2lyn0Hbpbxdp865dyCyVeEyGde8Yv90bp9tSbqfANY2ms8fbaDdzrdaU6vK3lXn
KmvdXzVaB+vdKBJziNQ41MnB0UQKUrquhy5KXMVdInzNO+TdaucxnjLrGYSY9WRKFPPPQ4CgR9Cv
hggBpWNvYplDtkbASZLfMhOdERP7dedACE0PW6cZuoPSS5K/tjahhRULGV04mqMZRDla1zKuepnm
Ua2GPog0Z7LM49Sr5dPri/zi8JPdUBcCJcCmotKw27pSp1TuCW0+W16SfwASshnlXC3Hv1hViAnw
j2HUupBMXwQwiaYXQw0R4ex0NqKdBSyaDtbCERnWq2S8rbm0W1TKdhREwdVwRe/rd5mnyyDQ7Pxs
1zpKILo5xEZp5Dd5Z5t55I6t+qD3arorqsI6aM5YhxkiOFGDbMKV1/slyYbXG+w47eBNYuxFXzrL
177eFD3One4NH8nsTSP0gP6eK88QRZhpflrfNPXg/Ox9Y/7iN2i2hPra6j/mZaXwUUmar1eS2gtL
QSEc5ASBK92RfYoh8WYVme+Jc28sKcr9k3ks57o4COobb432+XwQIGSN28VPP/D5Wc6nZUQI3Geo
aZ3CArOfqLCt/Mo1dWEHA2WASc9Mb6nw9u9/3RgQ3DyCMUegkVB6oTGWIhq8aj28fk5exsXUx1Cc
4g0Dd6mTCD8fBlALCWu3FGfe5CI/mJM13stBFtShfJY4TIJy9SJgbOn3QK1OEYnU134uYmkfIQ4s
9ltjNn4OeDjaq8DbLXdv9yAqxYuuaeK8IGd8aJWsbmbZXWsvXJrbbeE2LBFR8N4+CevGQfOTVpyT
tZsOpNfqrlPNeKV+vE3d7sSSbVj03H2QBNwSz6eWylRiz2bSnQHV53FAKo/yfzPcIc9SR7XTmFd2
zIUjAFsZoDeQOsL7fdV4wYWsX11UNTAhMe4StCcO/bzW723NbN8aKMKx23JrWgkbk31foFEr/lJq
1eH0mV4T9knQnEpkK65c4pc2J6zYDfFpO1BW9pxVU81kP6jsnbV2DOB8DXb1JRXuUsbeEqS/zKDB
tRKpgl+esXhdKHtqUeEYzG0f2UoY14S8X0QOFPTYmDR/wYTwqu0e8aaRbtmVc3WWoG8OE5w8P8LW
Ut50RlDl4ciYoB4s+1ryemlcXphNLgF8LYS05xvJ9yWg6EArz/rQene+lYpYU6MeteMKAyQ31u6d
gbXetf30x3drt4Eh9nMzbApiW0Pu+bjJKobOHMv6nJo9viEkxaCyy8QwHtnVWRUW/iA/TBQ0ta9p
l5U/kYtoy1BltvtTq/DHPTiirs9G7a4wfjA9l5ElsvKJrxBPazmOH8W4tjcY3c5eJOk4g2FAwNJD
7Co3voPuz3/0g4k4BN29MtYaXVS3iDBCH5Jts1aHxpyLJQSVrtaY+Er8HCqfclrnW6UZT53mfJnq
OtH5mRBl0I1f/AfwRcmd3ipjuhIqX7hRSGbpNoBHJUHbF5tKI13MXqkajQIniTxqqofGs69twG3C
ny8I0iA8OyC66Rja+41QTjONebMuzrmA45TDBfoCTCR/HJrK7o5y1sss1Dqx/hKV7YaQMruvrz8X
W2li/wPYERsDibRa34exyBH0Rq35BeouKS+96XZpFga5qn/5TilPSBQHp2yQSxqurnbt0nl5DLht
iOcM2E/A7/bccsNqoDmtZbFpWpThnBW3tjkY2JcvephNC7sH/bk3ryvbnrGoDCICA/T1+REojY5H
1+F5FEK6H6yigeVU4TT/7fV5/SNHtptYUkjGADFHQWYP7Ghcd21HkfXnTubBwS/6oEa+cBp/JbaX
dHE/+8MWt+tJG/noeWMcMSxWFWW10v7tmgHchNYsCYEPOoJpOKFH+tPPgmw88lDUI+RYF2mBiQfi
x2QDj3rzy4PuH4RrwCJABJDqeD5LSUBGa7b0OnL2xRGD7l9Bbn0iJjKvhAcvnzgGIkTwOWlbPrVb
DkvOFD2CnpouRPwxrHWvjX2rTs5V6/tvrR8QhbAaqCWw4Qhwds+307Z2hvy2PGeTr59Vmel3Ro7h
1pXAdfszz1ce7j8xPd1/kH9Els/nTvV5ElhDUJ2zQhvhqUORw9NoLg5tBcAyLzTrGj7/wiRuTR+A
LZAwgOntnpO+KMe2n53qLArkTabAmWg+zOZhda46r768Fvm4v4baIebUOjnt0sAl152uj1cb0uEy
vl13ErDh36OYz6dwyWRtWJlXnSuS0Ehf/TH2tKtahxenjYvPRUiB/bevhth6oVx/YdqqQn6p0LmK
OmHY1F2S9eb12+DirFGBR10ZvCGMl+ffA4KWGM9mJFO3ujtPq/oDXEn/yqF9eZcza3+NslsbexnL
kZp5dfZGTz9iHuIem7ZL446qwkdhBkUMnGS4g0T0ZvgGUdSGawAS7lDO3Pt95gVMr2oKmrMXDEi0
G6Ubm0v2/fVJvLBcrNQmCEvSTPS0+7ys6oVFSYnPmwI9Wsq+uB0WUcWNbhaH14e6sF5IFBGdoSCJ
DNLet7tyem1uAWmclZkO/5YE+mflU3t4+ygeK04xmz0BFeH5rlBc80mfMspSj7xCQDe22KrxPr99
GC4iDu0mzAeI7fkwXgUBMEtSkJS6b4TK8VSMwOE1l5oLqwOIm2I2WtoQb/cCbpWT+a1v0xEs+zH7
akzBeqiCZXlETPrtiTQSRgTPGwedktA+Xbc6B0svjSSiSXzzZpR+f0gQ+rhymi5c4wjf8UXkp4BE
9/WHlnAog1XfnlVTO99Gf2yPS44n8yzK4tGrRnmFh3Bhz5FTEpHY8KfAqO3uvKn3W30J3PY8paP9
zq3MJfKqpriSwl4chf32f/0NZHCeb4as1gpZmkt71iyzPWYDqExfV+OVuXsZ2NGYY89tu9uB9rlt
lr9KHaXroxMwE/z4Q5V/FGqln52NS1SUnnwYmNabSbsqQnchudx4tqDIuEo3Iv1u1MVJ58ZdA8BP
7J2Ta6qiC5OqTWNjdKaH1E3TOwMI+70x6d1NSvPn3lPd8Lnokmtwh0t7Z1OpBZkPs59r5Pn3e0uC
JN+QtOchMeBzNXZ20xVj/lSNdn8EZOFfizkuVPBYS6ApjInSGcXi5yPCc9ui3rk562V79jTpHExv
yeNldluMi8EYhMi6aQ/Z6AeHSlhzaKm2uNH92RyjubrmsvMnPvwrBqL0hHiGT6DFr6KPvq/6uEan
mXOfOucOvdxw9uxkCM0GoNOg2em7bi1l5KEu9liks/3oKquKRYeYX5b782dwZm6YrYH2tvDvz2/i
+aUzve1LKmPPp6gwHcXyT87Z0MlxRA7VazBH7fj6bbu7B/+MgrAa+sBA4oDk7EbBOrFwe89wzyVl
xU2rwT+WSCPGibSMu9eH+kPx3M0ynVDuQRCgtD/2QPmq0A25Lol9htGePaixNknTCHz7KOvs/HMu
B5JlpBn9fydrAO/d2RhVIbQzdSmehyvWQb7M8ggvY1+FvVd1P5tar7NwqlDiDmep/M/LZCJDWicy
yGIqN8NJc/ryv8XU9M9pbzhltMgMvLpYaieNgN4u3nHwmkqPJK+eirrWDO6wrkPnTVnmLCDA+cka
QgWuVEQARp25HSu6ZfVgGSKi29I8Vavf40ORzOtJlWutYiFW4+xMWf/RtEeMeKW06JbloEGuJYd7
TgB1YK57KntY0gN4hYbwfI9UlV/YS4UMmV3PDaDJqgzu+9JMi5DcQR0mr07v3HbponnhdG1CUM1x
LYNr2KKLvwNkER1oWlpb5+f576DAmW6CE8a57k3AZa2d40OhjKbVjogwc2ZBEwZjqEMVQ3l/XREN
XDMbbVqvcYwrOoa7J+PPnIBroC7Iqw7IYLej0SfImhzYwzlblP1BWFn3YUS24UoP4vIopEygt2AQ
7PvhIDPwUtJ0uu6z3x49E/rnrDfFlUB8f0/++RiWlc3Hf7Bt2b0RNeDRyapM86ypZc5vgkIZzs2k
rOEnWJL+m+8PxpeFTdLjSNxnP6A59iAqF5V/4/6sH8mLuyJ8/RjTZWE1d+d409XeND3ow9B0fr7a
GZqEPhjT9TxM0/CksQi/IC0XjwrAQ0C1KxkQHQ6S+eAiFFmFZeOnVVhpTl3fJHVVTaHupnl6SDKv
Xam1DdZ0FBpNbGoKGfjTMqXcGJli0ppQ71adBp9mJ3Po2t3KVWF5s3dj9KUqYt2ZxZ2zeOvXdawQ
q51MWd56YlYf3TEDTtgL9KojB57HQ1vpnYhyU4fYLtirY+TlsxKRyoI8w9yrSN4DrcI3pbeG4SHr
s/XJxXDcOE52kYPXGToUyCAxaXD+13Us4gUjMLRrm057XFb+bChKm56Xsjr/v8ShZnPo+xQ0DX5q
/s8mUEhDVUllfuz5bPtgoeDRhAAqkgI/hqBVcb913mJWsviGXYPzTzWnXFR649YoMs+tWuBQ2cU/
vt+NG0rPk9rmPDzcVzrIvoPS8N2l+xmMnzW6qmZI7iGPFTiLNsLfq7YO+dijtZMnVfVoKS9TcWX0
THAn7X6MLG7FPoQLMDVxgwgPBzaX1LIcHRuNoAyM94M5Jz+MpvlPDab5JctyGqyqybL3uqWG47pg
Touf3AzaHg+cR7vw6ved6KfPCT3ub50rfesGWVPjbhyrnt3hJvlt7w7jb/x7rOboOqu0wyAoaeyK
QPYPaTri21AXFqrUpe+TO9maGIyTPxcNVuaOWdxg1k61UalumW8yx5x++ovd99Hcrd03fVqD28wb
+l9uus5m2MNlB88q6/6H4y8tuzEZ68eyn+RdYlrDr6wvhIzcoPSBKDqr/rNeDe2+b9PSjJq5X+4l
PcTv0ii6G3qj3HCU3hsn3jDjWZTpXfMvXXRqC1reeWfqyUregP7VP5SWhsRh5QTyu950xb9duqwP
xdiuPxTKAZ8WjEzWcChsEM0rExw6S1ajwFnl0yHP3fqutYXxucsH2SATkrhffM7BGspBlyXbwXTO
5rIoP1JqKu+r1G0eA2nZIsqqbirCznbaNpLz2j4oUehFOIy291hCbxoPmpYnGqF0k9q3snSyr4FR
q89dpSc/UGjzHysFseY4BZ5Y48I3tW9SjjouxG3fqMjUJquJ2Mim+rjQ2/mEZzWeqw02r2208kni
xh+scb5PM8CKcd2o8R5na/vb2pjAe2e8ZwlowKz8N7spSJQWttVwm4reqB5LuzLkvTIb81/MBKbP
Dri0PDaWDhkBz0j1NDSqLOs/TNLWH9F2lhuwRQv+GWifORHtOt+IzGnucXbI1ZpFi9cE9XuB72TL
M67KOsQbeOnul8yWH7Ki4veNU8UtNQvpcaPUjXa/lHqN3jmqAwQbKq/cUDotjBKe1z6CGqQOulME
K3KI5dqhP7X2XxDIoSbYC+dxcTX3J1LCQufJt7zPYkqbX6Kz2Qf5POKWYZTtSLtaUWg9ySbPf4kp
UemndGiNz/rs2/nBSeFThcJA7OFkDLNLDC676h5loo5Isy90bEilL7KIFqPMI4Vwy78mmOUl5Ooz
f4BlXNOPuWNU4pBMjQzCRbMH8Fp5Vb6bDfCEHzYNYf3GqAaQ+/0weHnYFqn4DSAjSMKscubsIJrC
/4/HXnXsymm5HUaSy0h36zWJ8Ck0fxuTGuejN40a4CGoUs3POXGQJ3YS9V0YWpHHY+F0TRjwYSQ2
ZtL+kJDMgafC+4th5Af/iUHQCKmsvGqipJ2VChPpDE4YdBlsBolOdxV6yxC4sdbW2RS2c8M7YOUa
kkAW6gG3ttfh9s6mZD9Wo27dWk7fStDrtf9Ptg5zZMLy6COlp9qp9OvpH2i73pdBV+tX0Cia/34x
A+27rpeiOM6zKbOjBe5JRlrRBWtYm/24gsjpuOjTWSTf1tUOQB+NFTezTAQY5gU+7peEMsNT0cn1
vkxX3pRBFTwQGSKApJCzTNrP7rJU5W2XKaO+r3NgKLFZiPn92M9QQcZGK/6B45J8zcGjn+3UGWC9
pOjjh6CKje9mjtlt22s8Q1q/5p9wfNHSQw5w52yoTreAp8vZjlHcQ7g5mrq6zc9jlrXqVoOb3N9z
vrGmmYxsdt6JYVyCEPpugf8S4hpBmGu1/30tJ3+OGnvtCJvXxL+tcz/9KGurx0wN7f7m4ApwLJD+
23RiRSs3i6SWumbYQtrhBKd97ccgCWp2tqjc4MYfi83JIed5OmhDPeTvfSMDBJMG9VgcJN9kspAt
5qb+UqyfUgeiBDH9YBdRVugmAui5XN6VmVUBFAc2W8Sbvk8RVoVR/B5N4tmw0OocDlm3GgTuvnQD
zmbSfls90Xc3i0q0+gjGlJe+6vF6iLAjWW+DhJbu+xpKVxk2fmFYj3ZSax3RRtnld0Hb6bcVVelj
57tZFvP/Jki3Slr1N8PsdTqoo2H61RhdcZ/KMRGhk8JbiUZCYkmemrJfJ6HEEBmNg3gdNn6OirTe
Nr/19twF1P7a9d4GZFvzGAWre4O4afO+Gqa++ZQNlKOQEjYRxjeSXiOvYZmGMFnxcY5pBoiHLFDY
pHiTpZHoTPlTl6XFA0xgy410NGLwZagyt4ymzO4foXr0ekyzJQv4lcaqUSieDB8ejDndIu5tdxEt
bes3TFVpH0YPu4abuVlaP0w9u7kdnIYpbolQ3tXGWH8LKJ3j4FDbK+ct9dz7QNgFf7klL457v8v+
tTTX/o2dLN0ebjRN/zSxVDPzkWvLwSISI9haseKK2kUkGPRyMQVhM22z2CRNYEWQd6b/6ryafieO
3Q9hu7XmQ6CBik6v689xrvfDx9kvIJ9T/i6fWltL50OVFx7E7iaYl9sK172vC7niDNIscbKnxB1q
de8tNHTDOSg5bQjltNRQSAbD1Bf25zXJE8QklKdnIQLYbX+wA3wSY1pY2UclAvHvAuwHHkQ2vWsA
V/4QKcwtBEX7PpRrXnxKVqfNojpXFn2TZB6bMJla55/MFgAsEkdqZqiV0ng35mPah9qAqlo8yHyT
/hfLeEd1pJ+QNcsb67hmm+RhR8gyhHY9CRAFupE6sYtl2NdyCIS8W+p6+UlsJIrDhKvfqS5Sgxx5
Q2TgLCSLB/QVRhnObWmJEHauMiAwNct/K3IFeajR1m3ifFxKAjU6DTKsBzd9xBsyK5AUSrWb0Z0t
/0Ap0Tk79cCTivTU3EZzgY93qfeYh+iuwNdj7LL+MGFeVEcQjfom1pNEvRdpsIgDf019VdBIu49B
URHYNRLpp0gVGtvZlhXSsn4zJwRv5bThADWnAYDuJ98zOzDzEIYaCo9JntofhzGY3qVzizM1HD2K
Mjypgx1mjSFowk9V8R90/KqPi940TtkIYClOSivhuCySgEHTWgQiYQtPT+BWpE06r9cfTHvi7ytE
rpDRqQUHrc5NlT9aFS3NCGsNpYVAQnrkTdJZVbdt6Wd4tAW5/+RaueOFqKUv6DuoJf9huFozAATo
AgxAbFyQQrtHkT7yrKkazk5lTx/EvJCPC54S6itpHzyW3br2x5K0rz+g41f/qmca3rGl8qC5+x9n
59XjNs6F4V8kQL3cSi5je0rKJJPkRkiyiXpvpH7992iuYtkYYz5gsXuRRWiK5OHhOW9B7qh9kVpa
1Zs8xljol+znytwbXcwlGjVuXgdtjPSY7wm3mPxSsbGUQoeCFnQpeJ77XLmWTvjtyj+FUQ4f0UKS
4TaP6/jZIv+pcfodFfG51zLvZ9l70R9cUbPvmlVw4qSQqNxHkfMlTqfwt92O3j71YAtt49jltV4I
FuRBjJnErSpGGXrTNbaJAmmcEOdAOoVqILJuhlJU8pE3szFO1jaCnwUagWpfs60Rgog2Yy7t+mnQ
KWUGvAfHB6qei0LkYMsvJi5Y9SFELXy6n6dxfBonZ4H4NAZH2Oam+2C5nTP5QipaBNigjcM/ppsx
81SdxWOkZE3Pqw5BPN9IkSHBssCKvxDB6VlzGvDAGbXc6H1baPZ/Q6gVe7L+cNpEUipfnclw03uk
WbBYyJtueNLDiTCoULb6pMed4+070OTxXW1W+hd84MxHo/Ws7o8DlkvfZEqH8FyZJuUXTIzZXTG0
QGM7xWEakiKF9R+lrChtTm0FCaoChcxPAqxrbxUkj9oDcgd2tUFkLjY+5E5hf4e3L8egJhsOfZ4/
7ovM+ex+RDHzq1N1zrOVRqnqe6UrX+LInbUgzmgsTJ7IKLYoMzm/0oRtgUCH2vwEQ6Pe167aJ5tZ
aupPpyub3/WUtUgj69J6tFobgqmny4WeTT4XBo1jl79cng6PYHxIEqHtjJFvl00Y3c0QNu66Xne7
oNLn/q9YHM8wjinC9KD0oRFtDSwr1I2FFEcPYbTsje3bhYhV/3CpjYD8gkIIOHHBZCxV7X+q9gpO
BuHQ1sZp5v87lvVYL/VzSTlmKuZMbD0zbyyytd5L2DiJvCWhd1E6pYFIcRe1SErZGh2E8/EpwKCg
VwFWtu22DlIEhoMiUvv/prnO3ykescyVGhB4wVdEMaIY52NFXVFiEVepJ7W1jE+oJFioq1j2HWfq
ljrlqhmwDIXYObMC5Itv4wVqcKnK5ICbT31tfGh1Ud5Tu0i2gDe1H4NX3qhyXx0NCuTSo7eoE64q
hybQ666OLO0U1vpTLhYTKkmdtKb2sm9r+fL2lnm1gj8rXS2KQMAhVarQNP7Wzj9909uN6BNxwkpX
zzbWUETKTjRjtoMvraYbpY8i2tBKl5NMOPbQBgox9yXOTeObRho7+UNo5+pD68YRKLxmnr5pNg5N
flxG4S2iwOUGAwCy7LHF7hew6OrbFK4UWJGNM4sOO17yaAtEKChBj4r+vj4bi45QOmV+ynkAC+g3
rPaXqxjx0pA6IeinbYUiqo3lDsaHtz//qs/2OgreDza7mCnhnHE+Shw6aSWVVp5sGKdHCVDuaTSr
yrcUvX3GgEnb9N10S1v5slKLLjvWLVASgDeBNzgfFAqB1hV1LU+dVLUg1MYh8Ch7bN6e2rVRgMVR
FLXo5sHFOh/FDUt3ptQsT6PjVqSQnnlXxPP7IAWv389Q0fhZoh4QjNVUhkWpzUw6eeIyUE8oNMTb
EdLECwYTw3v7QmwImIgACeksoHS4GqqRapcWvLJOKIXGd1Y1T8+ujb/OYNAdvFFRvrLPwX0zKbxG
EYVXV99uHhonQVRoPvW8ODc4AFLiqudyy1DpjWldhhsoA3S52Ap0XmF+ni9TWDnaENl4HDWUCfS+
p96LyXOoaCHVIVO7sSmu7XcwIACwOVks3GpiLVdv6ZQoXHFjSqyJBMKNYHTDx1pNqY7PXY7kghhv
7JJrW/HfUVd3heqmDk/tAnczNKKeS7159rqo+fX2fr+2ZvRW2ISLWdxF+5+eV9iTwmt4mMjpTrea
Yh92SvhDinn4+/ZQV+eziDR5eGBceu3ILjFKKiraSVe0kTTZsoIwHOcbEfDazgCfAcpYtcEbr9cK
PHdWSgfnznZUi+3cW9EhpfKdBIthxug3ukRl/p0To+tMzxWQC/xNuqKrhdKzkNwkwgdGS4pun/eU
K7220W4E3YvPt4wC3xdoPmgNCL/nW74zRQyI2qPrmhfxTivGJiCBz96HU33tIy9LxDkmeYD/dT4K
/jpllS2jTDHWOrFWt37RpsP/M4rpAhzgZgTwuRy4f1I+N3J7p64s89Rpotnmea1i/WJXh3evCwrP
gN9g1AOHWMu2WOTxmTFrzikB1b2xs6wIxtzLb8xljf9YPhlwYtBHgDtVYAerO9csXOHRNHJOY2np
n4y2wFGznj2Sc7PaWy468vEMW6OcTH3r5Ym7b7DG2csUWPo750vgBdcPgpZOMn3T1Q+ZirTtO/Qm
T5qNaXnTj191pwtvxMKLbbgMsqTKXP6v5IXzpcvComoi/A1PDYL9AeVQxY8d3NHfnsrVsLRcXYiy
kE2utfJlWeW0QTTtpDQqL2gaCxuyzmhrJ1Z14yq5FtzxzSIw4S3Mdbza8bpJ+RS4ChFQ06l9gq4+
qKEhjxlMuCdm6lLZLaQYbwSN5c5YZbBLx3/puzJPktjz76hXhP5uwtzVzTQbJbR22lMd9XhitXk4
+NaU5F9LfS71oNR4It0Y/cqkgeyS6HgGau7oiZyPjiVgnITQOU9alHY/IoSezZ0uhmingqJIgrYt
1DyoTbu5Me5rvrGaNu4AHBmCjA41a7VH61bDe0HrxhOumvlz0sZo6CV1mCRboRmNui+HrvleIFki
eInFGTQEb6g+mlaJipIiF7ZrakdQ8mKvLO4QGLTo3BtmjSCP5clv6K0g4TW6Wh9vOtPsPufAUX+k
iW7/QiiBXposZZX6bTpG4UNTxQhURS7txY05qDnyPY2UX3WlyY9DSpljM8NhlYFRhOYvNZqs6QFs
RB35BgZr0jdGtX2hhKskm1wdp+/A6HmgUh/WzU0bScpicxSjMRdm4FIDtZX9fVEJKcAVO/F3tI0o
DVlujFByORpo4ZkNpcSc96nY0NOKvjta3ue7EOMb9CFxqP8Sj9VAhZvp2v44TUg2Gmb3oxvN+M4t
FsIMAmklSl8idDYzTfCHnI2jnBDe0LOHZlS830IJjYcakRgn6EJl/IJQRWvvkpksGhqbVR9JiHED
k6jhJvgJ1OY3r0moBelDpr0YelH0B50mXRhMpVZ/LDK3SH0VF5VfWWc4xV6rTIpYrooliV/X2vSF
m8r9hCVKnz64sqw1yunF9DTJrNa2gwLNfUuH3DD8nhbhLSOKK3GKnMbiRQqRE8egVYaY9DltUgOi
dMqW2CXd1D5PsmMLvB2orh0kvqW3+AkQRNa4KzdSkDUjPpxqMVKegwSwRyQq/1BUY/uglg5gBhTX
b+Q4156/7GcHFhmAL9DXq+Nr5Brd1XgUpxx+7kFOXr6r07b5bUx6ve2GLgsg16hbtzXkA91Od4cK
YnTnGaX1seyKCUGtGpUAV9VqlK3namPao/Lf2x/mVXdzddKJLmCzIdvQCVxrIjlqVOdm1ogT6Kz6
u6pI/VHKKPql6H0bzGPyOzWEEoQ0PU5svWgrJnN49IrQOwzYD9HmcW16bGoZRFGl79/+ccv3ufht
kCn5WeBeAfadh78ucbi0Ex6wgEe0p2yq9U+Rqi9SCGr/LTa8+tu7x1ugTPj0kPCgV7KKepMAuabU
Oql8nWM6qpeeAW5jCu/poI8V+LMougHyvnKBUkwjsUcsahGUWI1IRLE6HsvayQz7/7LMLYGv5c2m
cMr03ZUfnY0IQn6hci2c6fNvqepFxzJr5kkfNBeaUMYTrBLiWMxV7zugZG6MdwnyJMmm8LNUt3jR
AlY7H9AaIh61tA9Olg7MoUbv5Wddq1R+Fao+vtkp2q7WItOhDZQ699jS5Ue1NspfcSPaF0BzFZ0J
5SatfoHorbYUeEgIbejdUvFdk2YnFciINTrmiaIOHzvus62NHdRfL+3Ed8Opta8CtCQd6bJ4wvmq
R5i/s4CLVEZ5cCejfWzCOc3en0ax+kALF9tIoAmrT1WNTYtJW2ydspEna1tSRne0RPi0kG8RwK9s
uEXnF/klmGB4nS/x+J+UnpkbA3eceWpC47dq5fbd4FkvZie6G1n9lbOLzuRS5mJq2Byv5uSJyE0z
FEhPczLr39Jalg+6nm0T0LXbOdfCG0f3yrxe8fhL6W55gK3mVaPUbYww6E6uoG4XF3TfkEmZ6WSq
3Y2XxLWh2D3soAV+iUbP+SeMQrOAYFpOp0HScy86YdGzGuNtp4W36ifLrz7frQbZLk8Fgyrxgv0/
HyoZlu8W4fGBxKN1amlHbJJmaG+E2cvLkVVSeUlS5oJqujYPF6OVokSVyBPwDO+DSp3kOYJl+xUi
rfk9VlX7uXZH2q1vB9uro8IdtJcdQma/nNR/dqI2l7ERqc50yhH0x2huVruvA5rDP6y2LH6kTl3e
zTKFgfz2sFc+KRqvkLk5ba+2DufDYh8eW900DpSkO3er9TUiN0V7C696ufuB53LnL3IDC3NeX43i
TnhuhT3qfxDGtw0NcFqqtIqfiSbmpykMbymFX25KA1VXYgh1NlZzrUEdjZrkIhHjyQFBta964d3B
FOl2niiq7+/+guhswelCTofrZB2tPGuwTKXV+1M3F+rewoImmIRt3r09ypUvSBGFYYDhvrpxn39B
UYGUbMtsPs1xp32yTOHtcn1M9qmJAe0810DV3z/gony0MDIoE6zZ/rKCkZJWrjxhjBy3PqUPdR+a
bbhRZG4f6hhExNsDXtmJ2CRTJ6fMtvyzOgDoRWlKgtjsqS6m6FlLR3kck9q9EYevgMUXQSdGgWnB
cVvzyERlDTSADUmDaYInz6voozrAJfPiUgsiMZt7PYn13WKIe4x0mF+dGr7TgnSJKgs4nJIHvTSs
wleXwYgWpJ0rYj6NhIODdBx1IwvEqGOg6+//qrwXPEztsL4AML6KzoYXac4EKvUU9pXyqRzHzySm
7Y3b5tUVbBWYYbAsSmAEEchEq2zKm5KIp5otT1E3Vnup1snnHPDEsXPd7IPVAtqbBeoAjisU0M6h
tRFVrSOrkg93gu7z6MdodR5rkLVo4hreN73OprvJUNuPYU0nX6Y5yiuLe3Ve6dENKtmVzAxxDQiF
5LoIJUNvPT9aRZ3MaPlmE1QXQfceF/qpCgANp//BIIdlDocINEaVhur0NLZg0PbQwrS/WhtF7oGS
T9id6ikFOqK7kz1+fvtUXDn3ls1NRFbMwwa5uPMfN9r4f6SzKSHD2qhT2UmzN0ZAT4mDTGIaOvqN
DPzKA2hpuCxifmxOhlwNiKow3EQjl6eiAZ+G4BAqSiDZ6bw7tag/6mkH4LrNvOaDdBMngoo0VXsj
zKbqvotD7ZcC0uQPHXjglFJM3rfemSgFvP+jkE3BhCcgom+6ChVAqUzuLE+i25t4vj5Gia8J+SyH
rN3qsVYF7x5u6Wi4GBFRfULC7HwNsBpS7Rjk00mfzQapesS0myhMHgwvVT9ppT7dGO/K5QWHEi0E
VNAXKbPlz/9JBaKpHYBHpfKkCVEEuiPkpoySKgCleMt658pQC+0QCiWtB5Ld1dScVDFFF0vzhDli
TSLqNACm2/GglFN8Y1ZX4jstfQI7xCY4r2ua46SGet2Gunlym+xnNyOVQOfV03+9vVZXR3nlPVPh
RqFqtX3hcNlhbPLM0mp9uDMoZTz0bWs8vz3K5Wfjr3aXRvKCgTVfD9E/KwQloEiBwRonXIAy4CoR
HKwFq2yEuXujanI5IdyCwJpAdnkVIlxNSK17a8ACTT+VVQKLgSYseuRtc4O25LGlzgM47cjl4C9C
FgsZ73zL2VIdzUG4Guz++sWN4wcYtY941XTUBhH4yqVT+71+i6R+ZW5kFhQHue2X/HN1OVnlrIgc
feZTmYfVphWd3EyjrW7eXqzlt6/mZqOYzeN7IapxC57PzQSNlZQaLetQmCm1hPqY2MaEupaeU9HR
tqnrvre3Rp+L2AmwhCuRwL0GzEwpSYOeZd6hTrzpgarvsCmQE7xxotaLtoziUb8AVAJugoU7n1gE
RD3VdOwfC5HN4C3ttP2pQ0x8KnW9o7aszPZTpaflwQR+SdGyv8WpvLg6+QVsf2epHyDVoK8XEAtu
syyVPDw4lZ0OYLMMeKmRLMwDAuwgX7tI7F14Uw/9MJXPGt6bGSVUzf4K1neCODI4Ty18nxsLTl68
WvLX30V2t6i42lRcVvlIZSsJipNaeAjrQflswffq/ZE3X+in2jwYgYOSSnt0ChMBphzPPHgdXYZl
ujsMDZSxUoPimXcRppBAf8140/dmgs6VGOqMW763+iBS9MLelOiX/My82PuspJPw9jNKvEctt+hy
DuDDaz+N6QzATfKUh3hBvwQWcMvGh92hws0Y7J+5pdk58uSJa0NTNIfwjnxCPUBMMb2dGjmpDicV
4MJdaDjKg+iiEHitQ/oEmlZWX3AR8HR/SOcQELAaQ3IZUaXaqELRYsCN6ZwHWeg6G81Iu2pjKJ4F
L02VtXYoUiu/Sxoj/tQ2g/axNuvhUc9tuEHCzNygq+rsT61RsaJqP2O0kOSI/2zDWsnNTe51lUXN
qrUgWCSDB66gTrLPtRkCbZybvvL8Qk+IjjBnhqXG209HBwXiDAcRDUF9SCCO+mwXaTLeu3NiJIHe
mdOXOGmsLChqU0fuPaqT70qXDInv5Lr207W68sGIYLoA8dexVhvdotV4qza2gDgv5z9WlBsPZZzV
yMbghvK3gTgAZryyxodGn7U8qOy6PHW5UmbAbLFPCfq0x5gLlzE38EqZfgM6WX+ZLRn+qMMhhroX
KflOh3AR7vKa90gQdkYZ4/AQuYafuRDfajPSBiSrgSJs0HKW353ZsP7DLUoSLsNRmIGdT6CTE0cX
O28sw9GHYAFXgGZK/jGPAT9mveF96DL80LfC0pVflRp6ow/PxYAIMsb5l66H7O0bQy+7QFSR1vku
kLhso0F+emr7Ov1PAIf4ZnoDXD0jnFprUwkVm+7eU4Zw188mAoru0DdjoA3q/AP5G8QzwXe3vzSo
kUjx1on4UgAEQ+Ns6YBtQuHMPySydKnv5V1ekGGROuOW5lGpbOJRn3Y8OI2cIoUSfSBXnOlzahhQ
btuqyONgMLLqYXCz6lmYwoLrGMoZkkSoJGOgxGX3MxoE5L8uG/MPjWxnWJutFv9nVYNmbUGHG2Fg
tFP7X458irZxJtP4A868EntNU8pTjPtduU28rv2TFUX0t4uyxQEA0+DK11JFe0nNsPph1V7xueR2
joOuzPVHUZTTN5hi/XM/0vyBvZhmC10PDBKRIUtrEnxLQHxrOROcHFG0flJN0+fedPX7FABF61uy
g89aS0eZtw4rMQZuEaXGTusaZfYNUQG8VGAJfDWTJP87ZaYYtkC71cfGK2QZdK5ZfYvCpmx8CmRu
e8BO2v3lNo77aJp5+JkuIKQbyl4GvE8hhm5jGE02BFEtphT36iaLaHkA87rHLBHTiQgk8qOqTkLZ
qLWnP+HQQphL4tb57oSKHLeFomVPQ6uF87YajTHDwyquxYbVhGKveKX9ENIj+j6Pxu8JBHnNJyv9
ObMWFTv21U9qTiINpF5Gnd+h8P8hUYvoC8/zEYi5WumKj7NBFe0U4PPlvdVEyQcYBxGMgyEsGh+w
MlXrBhnWb22u6n/G0UvbbRtW0WeZLFyf3iiGCG6TjF4gJ/CekVUMFCo2FcX0h8FjuxSamz4psYKY
YWL30RerTqwaemliAvzN2+glMuPug5axaTZl4mGBWHhD/m0IE+/QE4D77VgQ1HzNhnZZ2cKBiKIk
deXnVt58eTvPWD/VOANk0dQVlrcChdfVpdNC8yqw6IUm6s730svtr50dV7vY0IdDqcXOjYrQOq15
HQ5b80UhddFOWN3+Yph0IwphpWogfp/wfQ7v89YMnzNe6BtkX03o7Ylxq3SxTtleR4UL7C2sf6A2
q7dJqsmJF7mhHZ1Z648NFK/dANH3xgPv2iho45A7LTUaWqHnmQ3mvFWnKrl2VOoQenFash+0LL+R
Wq+z+GUuwJ/s5YGNnO8r/f2fLD7NTRcFB8GCAW8+xZ4+B8RT8JM9mJf37g0OM6q5IEN4VmOAcj6h
OEaQcVH/ONitJfeTEg8/+qQofzcU5B/bOEv/vj3e5eagRQgqhEQItifdtPPxpsIcoDZryEnAKf1V
OH23h4JQPVhQZgxf9i3ijBOI4hvPiMt1A2q4oIaXkhMGnvr5sJ4+zUhj9t7BSokOhpKKH3Emkxtv
vMt1YxTQk8RmXiqs4vkoRQi7SqgpUpa4TEG8cDw/HuFKqml66+l/dUL/DLX6jrR/iyKjeH2wq1lu
8gXHoxn5LW/fCzDWkq8iR7MIGlDUoOV6PqOozrQiwWvqYOfAV3wV5NeD4MMNPrFv0VysVSsJKkmB
ys/NlmvCzaAKBQjTm0+gxevixtPiyrwdQN+cDSqygLJWbybueLVyvcg7JDC4D650tY95VSo3jvnr
Nvz3aca8aSvTElgcU4HFrqIJRUMNE/neOXhzD54lxEsi2eUywRMqabRkIyx7+tj2JcQUq7DRVieL
NJ4MFTArdZEs+lWBNg0D1bRwiMab2kAnpUGNACASbJiDlpvi/Tt88d3l0fVa7nx9efwTMyAZGzGu
Re5BaQpzo03S2cgeBuDbx/fy89OS5lmHjggvVrb5+X5IKIdy+dbWYa6SKcCnLgmSWg9vLPJFLXwJ
gFwcCEpCtQACuLpCkCEILbfN9GMOafvRUJXk1ABs+5LVDk/jJIqOkWdBvCL3vtOjsdmMaN7eaIxf
HmaKriCQeJdjbE+wP59qhhdKu5Q/j0MJgyb1ZPhflxRRMFlK8e3tr3rluQqSgauSx/LSalhrGGZq
iiyrlOrRylTOEG6y8hGzZNOfnBD0VD+Gd0qdpDtdc4pjhvb3vbD1MkDnpHzymqx6dIzK/fP2j1qO
9vkRoO7CrcA3gCZw8VQt8RdRYqdVj3oziIPa5ICMnNbbeGFNLVqHn/r2eFe+NzRLan7ETo6ftTrZ
NuqDgwKTG6HaAg19rzD9Xs7plkB3q0x7AfhhZ8HLoZlJqcziol1FT/xUBhMbUXHUlDY7eU2DiFqo
e3tdsNNA0iaBlGmxBaAhH+wRlFeI1zqyE930HGEUsWlnizf1FKXP1dCZAcRE79YRWLb46vMTfeBn
UPykbLiW9O3TWMnhg/RH3ptwVYW5Hev8szJofxX0QlwMWqxWfKliOI9Krz0omANu316Qy7OOewJ9
X4TfsWoEJH1+AMoYmGAfW9OxziH2Ow6MPxGCqHx7lCvb7LVWiaYrRdELMgBYV5HORiOOsxkOH0xj
rj+SHWtBK6pkl8lZ3Mitrs1qqQxhB2Yu18hq6QHWReAcDXGs0kx51mEewrTN3qtStoQuoiMQZtog
lJ+Wzf5PNJ61tK4tYVJdsOfh0FvNuGvrbvj89re7Mhf0VWkj8/gFubZeoQEFIV2geHq0vNLawK10
ggru8fv3AaMs6AZw7Evh8HwuqoFnYxqyQkVlD4Gd9fWu06r3YmsQ6KZSRx/QWc4kcNbzUarOUlIc
h4Zjg7rOBg0ede8kZhkM1ExuRJrLzwa0aOEJLV01/rXa2EVepYtshH4Mh6g8StinfjFY8Y2NdhnP
AHCBzKWNQZ3cXEPGUI+ZkswZjGNNPvowak20F2Yz7Btstvbv3QcMhSk4VVeq/9Bcz78dtq2dhzyJ
cdTH2N6MelUGSIDfQmRcnlRG0XUK8Qt8AXG881EMU4TuKBklbzVbIB4kkqfE0coAA7fGH9oqeXh7
WleuRUZ0EN9G7m9pM652nqk3sgslC+VQhXtqpi4/lXElD1EF/EpWqP6h8aLgi5ElTw1643/GQlIx
hPT/Q52G7GRNefrpxm9arv3zuMxnRggD2giS7xfXYiqJiFJ2+rErY+tDSWfvPlbbfm9FS3nMqV17
2zaN2Ex6a3/Es6cOzFJP401uGGhDqb02PdZKW3+Lxlh/TEoj+2wYwvGR3O02rZrfYuNe/bnA+qyl
C86XXGUxjpJ5QiDZeMysKNoMvdF+57ZzP8CvtPd6atlBpyzYdKW6BZm8tl3AItB6B6pEIWC1KTvT
mqoefdIj+bHj+mR76THN9dZHkcN8yJux+vj20lwfcLEEpxtKk3i1W2p3BnSeuPpxiib1kCuK4qtc
9C8ZlbOdgWTcl7fHuxZGaBBR4iA/wmFgNcFGYlM/GKN+lCgoPo2hp+1ML7l1CK6EEaIU+SfpNnfx
+k2JNCBySXZhHNOYq6ro23gHFopS8uS9+zZZQhVQg+U/4DtWSbeNnUWBUK9+RIMoP+YKhfMiHW/h
Ta98tYVOxjAQqWGIrDakVRd1H6roUliNXezipEqPHkpTd2+vzZW9QBEBrAAtZALIBSHDq+KwpId2
pNxknnjC5miO1PZdifocymlNf0P38MoqnY23ur2mppwjq6fEVhV9v00jUwaago7BMGCR8fbUrn3A
hYqHrwVPYMSaz8Mw2uYpFnWxdqTAKILY1ccAMsAtU4drEyI9xkcLTDdgq9UyCYqmpJSFdhRFkYAj
H0dys37cl2n93mYrNz9eJhC5edeTY6yT8RRpDplAXDpOfd9uVIRL/LRCaeztz/YKTlgFbs7QQuJm
Q0DpMs6/WwvHPXM7VT2qWGPbGxUp+p8U+rouINA3O7vHoDtokTb5XjR1ZlHXsxWUt3D91AOK2+oj
FT9rUaqZIunrWi4Rl4QRIAIk+NzDEOVNs+kTt/htzoXye+FGITcS1gtEeDL4izAUVTY8aOgG4Ks9
D+9PapasiSwK5hzvtlU0muohhiJtucfMHNxNL8eY9s90S3DhyrnixCzbbnmZUBg6/4imWRuzmhne
UVEkqo70oQjvXhNInFp3RR2mN1KAK9sQJiAPcCICrYw1SsyuFLMG/O0cBUFlp3bKuJ/sWA2mzjZu
hIxrQy1YMfJ2QMNk0+dTS+jvT5aZuMe47YzdRDvDN+ny7UKr+Pv2VrwyEutkLgoGXBzUOM5HgjMg
xqn3jCM6XFCHBkR5uZOV+1lzh8P7h0K5e2mDU/zkebUaKkpl7dH7O6pT2f8oO9XzQ4hRP9Iqcd6/
AV+FOKARLFoGa1JGpDi2qsS5cxy6PKWfqnvbnmfyDRjYlejnknXRtQNdAONkdYrHHuPANmrUY9mV
zs5GuxKhSdTv3v3ZlkaJs2S5tOnX8ht9N9mzqXbqMQPSdTQ1JdvmSW3uo3rut28PdeVE4XFOfXUp
erggMM9XyMvhw0FTVo99XmR3Hj3FrYdEwrbURkTdM/vn28MtF9F5FHR5xS0OFoQITtUqie/1Qlcq
p6soK5TjDsxBdph0NdpWikrzlyAtkOWiEvL2qJc7HuIMMBpgVmBq4O2cTzJbTB9S+ovH0rSrbaia
zdeyMIoXB6myG0NdbpDFdYRnF7OkA7p+33uT3tEWrItjz6OVhLemGdohtPv2hC5GIYFBmWERdeZ2
ZCeeT8jSZ6sbpD0f63AeoIPl/cnq2lslsctRSPnoNKGdwZzc9enFV76kvdmEx9CB6AjNv0QFTZo3
duASA862xKJmA2CM5BLnAiZ1PhdDT/GpTVvv2FRQCBNPtonvpra1gfifb1s0PnPfUMviwU4M+8Yj
+WL3MzawO97JYMh4paxy9nBRLLSqIjzKBL22IvJa39baF123nkWvfXp70S524etAEHccxC6Y6GrR
pOiaQRrCPTqoSD2pCIt9QG093aGg2N64t66sHAp1JBnodlDR1fXzb4rTK+6fcNeOIchpv02UPjCh
xN1YuWsTIhGkQUjzfdEIOR8F4WdCcWh5xywLxaEl0t8jqdluJqscbyS4rzf7apfAbjHBAi0LdtHV
nebUnkZE6I+ajMVdEyEEOkgtv+91O/qL4Lp9h1JDjpqCbt8jTbbIvHreJyce0sDVs+Ip7D3rUFpZ
fKS9OFs+glvoECJwHQNwKNvdu5eaXiZFnqWWTLdxta/ADJWYNDvOUXEVeWdpTX00+D3f3Haa/4+h
6NJa7GB7ab2srljRtaj1tQ2LAI1/ExWTcwdoB79DN77FRIAFcHFWF++rpfpA3dpw1/sKZ5EYjIRJ
RJicEZfktlJ7kM7zhJakumAPSmGFGi8c0OA77lEYxVPdtg7KfZX+W2Tt9GKLMTf82pZluk/DMC6D
HsNCz5+VxPoUpl1BBwsq9+Qr4IZeYmTi7uHVGyU5pQzDoxYrGYjyMA77DdLb1hxYPdc14rKx80VA
iftoC0y5FtJi9URckwh8i6b4rPcuxfOyihNfAKB/VOJIA8Sk1jaQKb1oSVeR/fgLEK/+FtZt0m4o
/liAvESkP2rxWD6Zs9Lfm4WXfe8HTct8DckTZJPLxoo2ShKNX+2JEgC6hv30Qv+o/mgrTvmjdluz
IKpFzt8kKpp0O9HX0Z9rT6vKDdxitQryVPZ39Pq7P6Xn9h6YZk/B5wtgS34QpTT749IHeZoqq3M2
OVoOkV9ghVEHXVMPDGiOperDGYijOwEuBo4U7gp/ncRQoA7kqQAcWyVUyCSkB7+aRnfc2aps70w7
63TkkTvDCJJEKB9nHby+r5uKtQHXmkw7oxmsF0PNh+eYNhU40ch4MVBUS0A4tX2xs9NEazZRa6HU
7KZ6L6Gue+pDAfCFpnDp9brvYXzQ+V5fze4mSi3kRu0yyj4h/Rp2W3PgQCKGZ3TIlqsd/s9Dg+lL
gLdMON87jZF9t/sZHKCSzdWznZrJl5Tn3J/JhIsFYqzU/3OQ+Wo2sYI3IDRo29k5RtM/VjgCLnjF
xnaPvVE3gABHw2u2UWnX3hbUrqF+VKx8UbuYYvW30BU2nGeFyI1n5AjGvikRxQ6c0oTUaeUGpAwj
1srx3QGUwgoCSzwtFozMuuhsIVEKbU4rT+hWI1Vrs+1zP6tdzPJ0A+OPt4PSZTcdzANZPwQwGPQk
fKs0SAAjpJZftKe5r/VnVc6aQIwjDB1fIaH+Twcr9kefuQQ37swHB9FVSliYWesCV6oKtBhu/aDL
eLIQF5GmgUXNnbi+EoEMAEqXCCm3bmbZm4FOpNwMoWv/qjw7qwJXqMpJGXLoPzKzlfBA1ddR780I
/URkzzVj9PViLMWW9iCPY6fLUTFRuWTTneEm+s9E4GGMTEQZ/2yxi2n3euwOX4GTDr+yfDIgrMsq
i7d60ua/mrFPUWaMuugDcqLIaSGcn7mfygoV9G5GzJp7dNaK4wio9KXhwRme8ihUU15QVvOnML0G
vCrAC2WfqJWRbv/H2XksuW1sYfiJUIUctmAagjMaJUuyNihbttHIOT79/XpWIsgiau5GG6nURKNx
+oQ/IB+qpodhdMEmpE2OxkStpKUbGEmafHRwJxx8mon2KR/aNtlnYeT9Uul3RX6/OOWP2tbyHj5x
rfX71HLqj7FW1D8zMcN+NOD/n1DjnatdhuUJwueOkXmHxUBl1p+zrE19o1CV8GS7Kfs0Jl4zPeFZ
YMKVrtEM9TU3d5/bMsSswe1m44TwLNg2UYYJkp4p9caOvLJLzoj3Ft+qfsJkmjQMiddeZOhdF1g8
OyB9277cIbaPxjSdX+Vjo+V2tK/csZz25Vy6YkenyPw10EGMkJef0KLg9yvFUzRxv/itlTWeX4dJ
Xb5QiWLPnTcKkFM78ab05CEi8nGSVla7SXMLONhGrfwxTVhW7r1Ocb93vMmfmBsIsYvseGl57Unz
NZodQje1Uh/QOe3rlyhqBobXUVRjz2Cof6feMM6BF4dRdyrcouolsaorzoOmLKBgU/rSG4X9TclD
95ROBTkmCnRo36/y2y5GQX+0yvLSdpEJYDZqv5GwmU8NeN7dhMPBMeePYuPbus0AWRVXYBcnKyYm
69nc1LXVkHpWiUVJPBwLzsdn9ISrjQB2mz/LVWQdRzbggMq4zgAZPxhhYbUlNHkpE0IvQX2dYqc/
gowZnnut20IE3QkYWFOSWlGAG6q19iXPin6qbVXUF8TU5gtY4PwSGYv32qa9uvHe7i4lFaeojSU2
YpVDG+qEdATa45dxsBxacJgELInKJLrDYvRxILy7FJNaz5NNLctaLdXkFbIu9lJfoPJhi2SVu0Ut
cdCdQQI8XunOsQBuAHeKkRZjLUMe1t8Hwwbc92yKq0ttWcM5txcHeyRbeW/bh4tGDiVknf9mynu9
CkK+kwNZjmORIHnb0L30NdxY9il03Y2tu/dAchSGSIFhg/dfpb+arjbhELrVZe41JZhi030pVfvH
4117a+tcVx9QISVigzSMYdJae6wrM4Z/ZisuRai0uV+UucwLDG35YgtsEoD508zxp8VKLnXahkj3
Go34mhqdVjGoK0b1afK8AmWW0hzUA0Zq8Ch0vHHAbY1VFtTYYiP6jV2UQfplJ7+y0B5/WpEaBSKn
P8mwUccy5/FD3fl2LRB1ckDBmPNGNaVB3qLVx1lccKrpfhmqMHxnyfLPBrjm8xwDKnu83p03hZSZ
tIBCppYu+OqQT4vXLvZgCZQeks7vxl774eWet9FgurcKOp8e7RHKeSqi66Pn4lkmeSHxpUgUcZjH
DGstFY3qx89yJ6aj2APHkuiHndi6D611nTqkomMVzEOCRSMt0O3URGF7Hqqjzlj6GyOFLRm1O88m
WVNgIhkpEZFWzUcsV2NloiN40ZzCxTbJWGBXxLT1Nk7Gm8jL9XFnDufRvpJ9Ec78Kkr05myGjdtF
F/wMatPXhi5ansyw7sddpFki2ltpnJhfRluPfoRjGxm+i7QZ6t9L038rrWz4HmEEhdlGPy4vyMk3
7i4eo8n0C0Sl5idPy8iVitqtvnbZHHqYfDCX8/vBxkEKAXW/V3MJS1+m6ReCE73YuePi/omkt/Ej
ob4adrowxy+M+JIXGxrgv6VGNer3aCF9xSgUW26NQezkd6nSAXn08LD1tbQaq+dItEu3L7oo+blE
g93uLeq9gVRk8vIPUWXF476se3xPzMK1o50d0jfcTU7UZfukTIe/yz5f7D0eCfqHRq/dL7OoW3ev
zv38dVJTuIATSQ2S/5MW5TsTljcWLmGKB5YBW6Y71MCgi31O/9176Z06i0n+PO1TGSnx99HKtY/q
OHj2EfeA5EnFlO05raLKe/LwSHH8rout2B/UPjMOhVcs3c7wSp6mN7Xsl9piag+VxLWaSzxj8eaT
0hUjDnh99EqtWf7dz6UCC8KLdc3HLAGr9NnMbOJNES/Ct8um7yW2cP5oT1n0wZo68wM/qcXgqvIg
+hdFYhKjBNuPfUqKZMrjL+omGtFTIxbRbLSRZGWCdP3d1owPMFKekkAxveQUC6Pyx0I3sQKYw9OQ
bUGlbyGeUnFaToEBuekSjXe9nijrUm1RqgvcZHEuZuU138FWDL/CGsJRbmT6wWjKFMuCUFFSnzcQ
/UXjOt9oa91+0YxGJEBBynEYyGtd/4pFLO6SVFFyQai4PyZDvTxTuG0xjG/TC5qBiGZK5DKyt+tu
cWyJlg+v1gOv8qJDG2Jd1IXmSE7v2O99jUB0TCSDuCbhlN7K+SRRhApdawStiMxfuTOrHzqLLwy+
cY47uz1+e3xs3lAOq1DFYUGTjCISIMR6HJ2U2FwoKFUHBpnoEz1+WjJQas9qxWm1cq886q1Wn2rM
OT4osT1/9qwi3OdYqLxqoUmllObl16QvNzGe8sBe/zA55QWsTKYFdm2dqYZ0DSSlMblMiaF9W8LQ
1riOSMH9zDCNbNePSA4e4iXBKjOxe/PgOAN19qQp/ceNPZJ33uqn0GEA2EZ6xPflrE5Zzhxhceoi
uhhZbPPEIpy/MRN3/7O6Kf+V56b+Hbx48YJZoTnAFRtxS3JUrDh8R+2Nv6kwCQMezIWncHCWX1mC
8N8eLsjc74e8x/umULXORR1sGZxfj3/77QcCSEOlrykxTygbr24inAoXOnBLGKRFwilS7XoP/8XY
uPDurML2mJLvD2foplhCWj9HZ6QIAzfMkf3Lw19qZL/TzpeuNZhMxnpAGki7vPVX6ILej7FdcQNX
YP9XGeFr38LiXGLve1aUG3PKG4tKes6Sh88ytJ8ZOazy4pSfoyJJEZ7nvMyox8Mm2ZVNnr8mUZ/8
h5Zt5jPkDA8lDYtzB5l+3/aW+qp7cxn5Gb436fGdb5IhI1GOPBgiPVu8CrhwsMPJm3vrLLIJQqRJ
1G3GItyIPzdvkudlbEoCKHkTyLtcB9ReEaHt9YDWc/hwh2ZAbzselC2R4HurgBWXiqdSbWPdSBvr
Klo6djMwQndGky6MduGo9RvDqZskk9ghIbz0BjHNuJFVrowuUnu3iniWTj+NmatLS5mIOziv93E0
Z4e4MNuNydHbMbwKFnJVih3ZlCOGq6sdnAS9UEtvoiAGla530x9i8nbmWH2Eyxt0HjJA1fhcJuMp
m6p/BrT7nSjFUqb9IPrlQ2OZu8VIz11vHRGqOzdtNB7KFAvGytkoJ+QBXv1OAiygHX4iP3VNkfFy
vFmsZkgC9NxiQcNrsH5Wk539PSGdcDQgDPzsyIwwrMLVc2OTbi5UuUcO4G00whm/rrEGIADkx86H
Q5fCO1ZLnB5MhdZ2U+rhp8efzZ28iC8ZThfzJJ2OxyoAthYcqKUPo2AQCJ86mGrBwkhyAL1m/C02
sRbc2Nd7pw7RMYQnqKepAFaXRRjqDPJC5mQ94opAjEzPV2f1CF879fFWCfI6fK+rwRuU4rclV0fO
LhFKHlEHDuI4/9Hkmn6YU0g9qRttpSe3Hy6irsiYUt5QgwLDvw4Ps9dzMIqJ3Vy05ZyF4c+hrfoN
5s4tbljqoJMIkWdwq3DjXq/S182ouladBslIjPVrUzDlGYVbE161/t9Q87LxwDRY2L7excnoQ3k0
KfKVrNX9WAsRJSYVtl/UDMDT/vF5unN0MQaQkHCCCqnAaq87TZVG1Hw2FBPRAQyK90JJx1yts7N/
Hy91Z7MpwuWlbTBs4M/rbZhNeFOZsSRBUeRosUG3P3R1stURvLuKDVEIzAXp37rRyTjS4It3ksBq
03lvjlPxGtmd9l56GxKVaNbQYTJpmlF/Xz/LWNlamFtFElCR4RPstAMD9dHayEPufOzMuOG7ckOS
jKirIog434tGsdNAmHb9EgrVflanSHmadKx8faGa48YVc29BWRG48CtYd830ZdgK01dN8wCgG2rQ
g2oRqVHCBHneg1lOhuO7jwSTJ8bipCRwmNfznhadVy8udRGUnPtdvCCWNyep+f5tBK4iCSk0IOV4
6fplVWVb53MsL85Ri49Kq59TUxeHsKw/DQlz48fP9IbcXN1ElsSuQIGwCStrgooYlME2EMcORKVn
4ilqxvoVz7/wWySWIVh6KY4Axkn7ZTVK1vsMXMd/cJ1HSMMrohIRWS8r9KPsNeSXYpkRWsH2tdWe
WKn9JJ3k0AJobTXeMWivsbAf6noXplXPzNSSdL0SAx+w9XM3nXp1UrML5DLV2jGznuw91KZ6b2B7
aR/aWXN6XyRh/nNAlPezpWfZvHF73B4o2TUCDQL+HT3r9dfIyDruEifUgjHtnZ3itOBPC7Cg1IQo
qKPNvnGgbql0VH8MLcmqpW43HIPrd73EosM101uCuFQqc9cNdv4zrsO63FWRMU6+7oyV5bdKOWj7
2DArEzPhVDeOfdd7EdBb4cgpo15/1KvECI+pisOqoydMvFNBD+rxUbmNVfxYWcwAZKGhbK+ak3Ha
VxSn/NgGT63n3k1e2iKc3ttTkDvCDU4HVMLs1iWTrncdejDKEqS0o/e2gbO71jvTxjd2e49IkK9k
stGyIWCtQlWolyjW1JYepElv7nE4rZ7Q8h1eJRTnvV5Rkk5BMCQRprlA1r3KgWKtRFpk7s1gxJHI
jy073+voBW080Z1rG/I8qQESDkDBCBzXR8kFDjEwt2wD0u1drvTpKWnEfkiLAFaNX6XiKKepfWu9
0A16XqL2HMuPa/HyLbD4nXNCX4pyEdVgCWpdbW6laMB/Y68GZkOCjYo6oiG58V5zGLYVaqWMWZRl
cvR0/bzk7Kk293qDUIbtfm/IhHZTlLybpsIqhALCMVAHEGn69Soos892k9pNAHvZO0ZK0x0gs0bv
P/RMV9GBJS230RdbhQGwFaIxlLAObFc4x8LVinNZ05N4/P3e6Rqi+8qsCUgusDq+4euH8XTRWblS
NEEXWeEZ+4PyBXtqG6f7LPug5G180qbeTnxUdqLjQjn8ooxT+PT4V9z59Bx6hsAHSBJIMlenwxma
ucaoog6whrB2ti7ys2Lb4bOmD8nGIO8WMsLXJj8HBIpJ0Enjrh+4NvRSZ0frILJm1LOKfA+axdwZ
YfIBG1YFqngCRlPRGETUZgZteqrQVxu7Px4/8u0HQa0n8X+yOePwpq9/BrlynZez0YATMaJT1vT1
XoE7vREBbi+vN9E2CcRhysc3cb2KU+OL7dhc5FYTKbT9bfdoCF1FmkcXL9HSxhuX172nYrhMAYvA
JOPfVcAx4lFRo2EEUiLieF8gd7KfBtPZv3vvCM9oxkttGmgfqzPLYJyuk6LkQZ9n4c5dKpTOOtBS
j1e5PZQQtyBs86FLwbt1/14bFCfXMr0IrB5RgHiJ9UNiY+4p8FrdqK9ulwLVwCVH7U2EJHJdv6Y4
c3uki1QiyjQZCjCw2Nq53Rge6ANsKhbethmIkdL4QhLgqDJWiy2GO1gm+OpAjcPhI3gRDesxrB7s
suacDJ3xtQprcIBe49ofH2/p7fFgkClbG1LGUG7t9XOGhYPElKh7jsdgYKhd5p/ywrZOj1e5t5tS
TwikNzcBl/n1KiMZVFxmdh94nde9VJO57E13hl3jmPVWffPGO79OlS1GPCbJGlNn2NyrcELTKTOt
IR8Aq1b6PsM15tKn4CHQL1adF2kQcKaL7CK2NfTCR6cP6TY4AcofEUJR/xbphF+1lRJgO1qZxdFE
+H0jBtzZjjd8MZZphBq+zOvtmCcpXJkOQ9B0EwATM81Pgw36Heuo7PPjnb/zfiHR0eED804yuO60
mGVfTvqk9gFilcWhWtzKdwAIHx6vchvU3sbg2AIYBFAaUtcP1ONWtugRoRMx1U8hBs9J0Yb+0hjH
LEfR7fFi9x6J9jYzLa4LrsfVYmbl9i7aXk2AW5r52imhe6pEvhWn766CXQRcDplcrFVgsjpGw1LX
msBd5vnzYpf4D5p9txGd750EEgoqGaQmacysOuixuSwd2CZWqb1plzrTd9QUk33jzF8eb9rtQjax
zKDFC/2GfHq1EPxHTNCReQvAqWfnZF6GE+LO6hGn9i2S1O1h4EiT2iJjDYse7dfrw6Awh5S48CaI
pqg4ouM4+baRApjTluzg9WILhXbv0X5fb5X8oZjXoBzPHmIj23wzEb7w+zoJvw62nW9MPAyZ9lzH
FiwiEBKTDsIWAIlVWpTQIpn1KWnhS5Vq8zMFAfDBNrLaO6P05xUgrHEhB4nckqKkIlv+KWAim4gZ
LmF6SimqBS7pCUbgvamoC32QUHRM1LU0eXZKFK0PHHzD3Rlq7phH0Znzt4ieirQv771PGrpKYNhz
a/6h14UIMpiemb/Y9vhnGBcqt3tfFd9xdtYn6QomtHd/eFy/LlW7tCMirhrXL7YWbbYw18sDXrt7
KjIx7gVha//4pN72hsEB0+qgz8Z05YYQVI96lBWiKoJcm40vM223j9LCO/LDwVZPvatmvyrQ3d8e
r3rn0EI1xvAR1iKt8LVmG24LrbHEShEwWsZWfUAAcgGiPZCb+m25xfC7k/KCQGCGREsMgTMugeut
jDK98urSLqhso+yZahFnYlA3Hy1PyU59Bi0ublD9VBKocl0n+iDFp53eeJkVGy/17oNT0CB07VBx
rIma3A5FRzFfMJas1chPzdj4TI1aHPpMlA54XUXdSK1kSrH6hgwZVRmgSYjgOn4rA1YaVmikdFPY
3Dgt/kRN7VNTWACC+z9bZD583TOPo7G8v2cnEVukj3JSLRsY17seql2sW4vIAtsaxKlYsKVLFa3Y
9yjzHRCBjTby1du8jrKXzIK8R0IH1s4rlGZMNvBPQNtDK5Jdw7QD+cHZ/hnSRy53WpEKFIYxJvo8
aXO2caJvLzAW54KkiqPMIBhfP+w0JSGsRyMLDGRZvkcg3Z+1PHu3WBp5o0UXgZqbIh9xo+tVCsVZ
hNkkeaAMerxvmrJ6acxx3mgh33sW4o6JkQbcoBtwSeWWmTvC6QlaAOuHLtSM51iY9dP7YwAEAQix
5MKgB1c7FtmDOw1tQmccK7CTak75WWuEdkzoMz95XeptRLo7FxcHQwKn6TvpCB1c711ntIvAZw04
0pu4jD1klZ87YL3mMLK/vv/ZIGMwS5RiTax2vdZYhlxmUH6CulZwXKxAiRyjPCwmops1nxFsQ6j1
8ZJ3XpqkIVKw0YQkmVhtp0f3olsg4wagZ729a7TeXqCB+/5VSDjpyjAhlUdx1WCKgafVCXj8II31
2od8N34cDGFttH7uXEpvCRowLqkgukYARc6ijklDzqkabf4qDE0592o3vyz4Q33QazV+VpH6OD/e
wDvng8Mh8WomJ4w69PqdYUHMNTiUdQDMYngid7f2cN6afRGa7y93yaQNLKkBOPPK1kKArRNbeqda
ZTAYarhrzeIXVnwGBDdRvv/QyxKBTh09LnqDq1OR6FOGcHtUBQiQ54cBnYBTBq/slCfdFvPp3kvj
+Knka8zTsDi43r+pEGL2JhNapOjGfdw5w6uDMhWkm7RMI3/RquGY92KrsXpvWTikWEWxn1w1q2U1
L9KhznVlIL/5vdJk0S52mo/dmDBk89T5qGrluxnhqLxx0/CkrIya6WpXywkhZzWdy6DU008ZCq47
0c/uxqu7kypwmQHsp9cq7RxWMcSaO0TyUvZTGZv83MQzUyBXUZ+x+cr+TeNObMxD73RCmWtLSyO6
08izrs3gYHJTRpdNFdhjkc0+gVv7ZMSD+gq5J8r2SjUr8VPajFBCCWj6eXDjqfTxIt8CD9wJZW9o
KkjI4EBusDjwwawpHu0q6GtDe0bt3XlGZv7dVHiphixdF6VYgqQ0XJ9XvUxmZcCSg++99Z5qoy+e
7KYrD4+jyr3j+fsq8ll/Y2fMZWXEXqVXgTNH9uwDIm4PtprQAyky8yxmyMwjhOetevpeMCPnguQP
t1cGtOtlB0b/oQ6OMohkaYHIE9jpYmDEXZmT2JqB3TupDk1l6Q9DX22dlajI9qqxytQhTqDcTwZc
7FSMlS9qTD9rEvuNJPrO+eBzYB4GUocIuq6MGriCOEyWY1BMnsmzzfXeVeKtIfCdp6JXR5XCLqJn
bazuA91onEYM1RCQKDVPiQDUadd9uE9UJd+VyyaY8M4rk76BlPE05YGhyZP020mxOsDYSdUMjLhJ
1AccA55aM86Pbmdbx8eH8mYD5UWHayC3EDIhlLTXS7nukHRGrpjnDJ2/jC/dsI5ChUr93mxhtc7q
8GdgrNu5cTnndZ1e7BxYQJh04cYndpP3s4rkqlElgxy7UcYsjAIbVZLIs+oUufVcpbb6qbOnFqdr
rWifB7MzwA1HTfPHbLXJxlm8t7hUSZbyPogDrNuf8DXyYRlS8+xGavHD6ieMGOvGzrR9nwye9zQk
uvY0DZPXP+VN3ldf3v8mOTFoXUklBSqD6zepIhg9oJ5knEUv0LhUZ8W3jOj/eY/QpMhZqDvoKq+O
Zu3CWCeMGmfqPbEz49Q6oFBqbJyWm1DJdwYLUCLU4A0DXVk/ixU6XuWEZ6tSxWmOEufVcCd43nnz
ZlcjdkOW9J8fb+DNVycXlU15DK5gIK4xh3qkGyGN4PDsWWL6opR824g1ijME5a22/C2wnXBMokKT
Bew4ufPqAdvGyBpjKpzzYFfGXzgJDieQOukfWmEpL0oU5R/CJhUvqNyXp6xqlFMibPuUeXl1TD1V
+TYMWtyfxthuN76g23jAD+ME8ftoVyEjdb3zYT/HzkDGdq4wmT9mIqk+LrO9JXR5Z6vB08iBvwTz
0iC9XmXUzbZ3h9g5CzpCf4pF65572v//Lmmvb+Qyb8H5quvxdvOh7oV+teQQrE6sMTju0lU6awn8
w+0sIcx1AEe63VjhquuPSqF3vgrC5GcZqc2rhbn5tEMuK7R2NNN1h3+RRC/4vdTDHodq8Y1l8lem
WBUc6NmLf+Ep0tY7/k905RalQYPNK/QJd76ajmELa8hIE5+ja4a7gtvCggWoh9/p8kCtEnneNz4G
IPSBEkgFfgecY6sxfJvPsQcSrQcbhrwc2MFqvy2Pk5Ia9nlRejSdHXojf/TdXCV+bxnd0fXS/Ilb
zXzRxDj9vWh6vaAxqkf7x1/YvcNFQQC2VgLxybSuf0Zi9JDccgzCBCZAUksjgeE2io1VbqEePK2c
uyILpaPTtL4+pyzuxwi+9nnR+D7oRhm9X+Z1g69KXBxF1k5fQ1jnwIkq7xWB6HTGt77B4H3RdV+n
0AtA+Yh/3v/sUgEJYWAZPNeNxyxLVG3McHbVYxDretnoh2Z8f0ueR3cJXdSS6MoDnLre4SHLROxZ
Mw6dAGF3xlKjo1e73S7pva2k+e6h4qpDK4aJH8O7VVNvthY4NgVuoE02OK2flzAk53G2gm5Q8fJq
I2unDXMBO8f1/D510Uhweqd9eryvd0KJFMon54QQQatv9SsUEJVVHRbMAZza/IF/wPDZmT2kDkCD
xd8fr3WTB0qyj1R2ZkUsCtZrzVmIKxijHpKlpkPfzNUOyCObqS86w9qZSza8WyuOFaVRCwwo9NuA
2Fy/T0Mfo9ZDFBKQErI3kVX3T10a/sCn6N0KhawE4RXIECKWYE9WKyEgEbl4mCnncerw20YKQoGj
PhgKDkOL9n+8NNn5BrhAmc43ev1YZEPOvGS6ckbNzXjtwmI8FMZgfkrRatm40O6dD3nDcLEDece7
/HopM7eFUpteFEyYPV4cxYxPI0XsIcSYeyPw3FmK5I/4SveBq33d6uvkxDvPsyhIpLzLpCDRpKMK
um/Kvt5IkO4tRdGNnwGIQzpU8u9/qxCMcYSL7C0iUGeteprdxXx2xeK9uABIN9JauUGr+5P2nkyJ
4CYTVVcHI3atSk/sKA76Ae9mtxHOCZWRWvcrVRm/dGpZ/gUcVAy7cOqHP4Twtlost3k1bWHYPtbb
xIawdv2svbRMWEI7DualC4+OJPAKE4EwRLj2s8JyZBg7Ehr78O6v3ZHNJPTIkbEBXHO9rlWQxvdK
GZ6rrE3+SqLGfFYSLfuQZYv70UCxYCNTufNOHUDozPkwRWBWu35ObeiVsOuVMxS4n3pcx9iSdoIc
NFFOj59MXvfrV0qFIGmVfIVoEF0/GVVQBEsNbrvWuou3N43Oq58Wz8tRwckM/WvpNQvsP27GPx8v
/JZo3KwMuE7upxz4rRIR0XROOJK7BpOd6vsRxPRh0XokAMsh3GeJ/ivrw0/Eb+Sh5lcUGA6OqxyQ
jASXo4niuFhxgd9mNBwjHf1lr/DijZdw77TTHNUkN4uj9nbp/fZhUT6WpjEaBFyv0YIsEuZfxWhk
3+1+UE/R4NW+i+LNBaZW+KmKEfF5vEF3bhggT4ynwKfIQcgqMc75DAy15sy1rVrt+Cqyz7jttc8o
16TfSysX3969nsP8g++bRh+HbhUdcxfDLIq98Jyr+DsVyIAfYPqnr4k7FhuHTsb01av/fak1sLHF
DzZFOyI8jxlGR241Ix+Gnt/7YzCrUIZTWdFTX+M6vHIiACes4mhd9GnKVXe/KEr5cZ7wvH28d7fo
dHqy+G9AAuKdkYCsDnNB877o9CI8J4tSnfUpLP+FQoetalfXHfinBF3wOVlOtPhLCoymfipzdzlh
Rd9hZ9o74hynun4Jq9T0E9DH35yo8T49/pF3giewCcQg6SLJ+291oFRhj42qTOGZn3M0SxANY1l+
cqYxUHE1Yt4bvpad2Bja3Itk8Pbg65C7gAZbnaqevYpqtHTPs8CBtDcK+3MMLOLZSRrz/1mKfgso
ZwoKXsd1KGtpk3lQWZQzM9c/bCuFaAWU79jp4dY1dC/fJWRJlBUKn/T8V0nLMqpDhxlZSHzWl0M8
5suLVgBJLJwccqAZda+qW3ZPoainozsm81M7wud7/DrvfURSZkWSiLAXWXNTJy+qqhrdr3PtoGbH
tRzuId9vGTnfiUJQuiBFSY4b6IzVTaSWGfTL1PXOmTMDfGHaXT21DDkPpcF3tEcAtNx4jfeeC2lx
sBAyJeT6u36NfTgkYMlrOJcAoPf4E+ICJZQtzu2950IKVhbCaHHAULpeBdpOMS9AvM9jCAOaqXP6
rDpDep7yOv6S2IPy/jSXaxxmGX7RbOZa0gUVyympAIad0TEcf0QpXZ6SIvPTiFDQRnS998nBVabr
gG6Wxj5eP1pcl42r2I5yrs25fLartPjhYCWyxzlia6l774rbAoIhNwcl5up0tKiVov2ZRrD2Yzvo
RdwGVlZsoZHursI1THYLzYtq9vqB8ByqjAIBiGDEuGdX9ob4CzZN+vXx9yRD9OpSglvIEiqZO7JF
q+RWLVDjwyDCPpuFszy3iucdnKYXKOqX5vipyxBxIx/Itz6wm7dFtcr9BIlUrn1DpArrTqRmPqHm
kgzOfqoj4ylRKvdQ2PmycTBu9lEWxpwLPlKYE8Su632kTEnCUijNxc0m58XwELCpq3GLangbHKXv
AeMKamNwjkDer5exR1SI0yFqLmGmaTjpIsBT7Wah1zHWUXk2McWojA8Y5SYDDfhBB3xvttG+MF3l
v3e+Un4JuZtkYhGrb3rHHa15D+Nkfoltjf2eLHjCuUpLnddkbsR0MhLHA4of22gLPl75JndkfC8Z
yED1HLKCNZrcKytygEVtL8Di0X+ME1VH5NEZtYM76/pT67bh0VJz+z8zbRXn2OauuQGTvH3ZDC89
GBTEbHLXdfunivsmbMyyuGhF5f0CoW9+SWFybIS1W6A33TXZxKJ3i94DMijXLzvmcq+ieiouRtk1
H70yNA6NOtbfgdwYvp2LxCPJmQfSC3r4f822S3HoabhHzb3THe2+hEiQKs0zOPAcmlXmbGzDndNI
iUEST15LmEIq4/oHGmOmtaoVlRcBFxIRA0zj95DC0y+V4FdY4A/+HBhjfpjwFXiedTGeAHK9O+F1
KB0lAkKKy3GLytvot1IidTGQd0VVXrq2W16ttHeDvomt9yK03lZ5c7d7IwSu7zR01Mu568pLojj1
vmmV/KURRrJ/fLRvcZNyGWaRNFLevAtWJSMd1V4bxVheUkubP7siEbt5iJWgKkc+5aUcTtnQRq+W
h8BSbZrj1zzqx6eBKvPd8UzKHVG1coXDBrNXgaarND2fByu90Ly30UdGxPGnZlXd98cPfOdLgucP
qAM8GiCnWy4YFQaaJtnFyTq6+nbtIU2z6UV6ew+QZb3hMcFGMjxeXT9J6KaVGxfZJS1wV/UhXWqv
2TRb0H6LbPr5+JHuLYbiJS9Sei4SIK7PY5aqnTUviNEUs+78Aa5VeSEb857Gahk2PsB7u0dkYBBC
BglxevX9hWC1x2r0youH4LYxd/VOcaEGPn6em2xOCnQwSIArILsJa5Dn4BapU9p5dWnpDv8yI1s7
dlMx/ZcsS7RXTY7k4/XemKhXyQILgoumJ0QKTgffud7AOXId7GJEdglxH1PA8nvahIQZWcounY20
8FGqQwzTjAvnuQp1D/f2bMECKB/HFuEqIVoHNyVEayITTUF/mZkBwm1C8nvXjKn1z5wMPVCJrvZ+
1HTcg7oZraehGbt4r2l1g1RfFDqpb9ZTGDBKqRENaMfktXd7RqOZMGnbzuVi/JWUA2wTzL1CWoOZ
Wn/QM4aLaDSkHmLQSh5H+wbNyMRPBysx91HXl+d6rLsapHdcQfbrln7el2M9fbFbQ49Oxji0Pw0p
DucLsGWNr/ajm+KSLNTx3I8e4NYM5dYKke1m7H13UCvNn2oRQ/0Jxzoi9ubF3/k4hPmntncqcd54
M2z86sVATMTaFq0Dtm4tPmk2yLiLGJnQiksLRXho846T5ozVNpXs7nxENMolA17K+IIZuj4DCsWF
GGGdX9Q+cQ5eBenA6lTIouYWf/BWltQh+jBgQT6bbPsGGsjwUB2XlqUsytJ9C//1aZgy+xA2vRqg
5u0GtbJEv9xeaJ8tL2wOemmanyM07n5Wbqvt8nLQW1QIkugJVdj0FRWvfFckueP3ZZeR3C7iGfJC
Hywo3x5MJzX+QejA/Pj43dz5ShngM4vC15lds2Wo+O0WtDG39Qop4RoplkFaoKX7ueqQRQ5Dc1cl
2Y/Hy917P8D7eTUM1R3Ow/VyTaZoUJJVgpyOztlkZINf1q56VMJyi7h+28x0wKShpAZVkQgEp/t6
LYOqdbGapr2YFfe/70bOnO7brvA+R8uitQe3rLry7BIHe7/yJvekemIefapTda/XIDyxPA9TZ9c5
ffjZQ4PnVwtDnU7SojWH3krqfuMWv/MukAeGaS8FSLjOVzdAGebOUHVNc0lKd/qPoZ2BRs2AcB+R
S11eosLZyhtuU2ITTApfJA0LJiNr4ujC+WrnulAv0dRoB9SHcAQYh3n4V5uYfu9z0NDPGeph53h2
xkCzw7Y+Pj4QMiivYoOkDHHp8ZoYIayeOYR7KWXs1IvVOXvDaNWjK9qPiZn+ZxVZegQBsAWRwcH6
dk2uIzgdkCCZBK1rV9QXm6KwWVOIDO+JuovBUxH09eU5yoRR7ysbQ9pTykk4OYUIOaiRa4VIQhuY
1OV1R2KzgOHm622n0fIHMG0eHBQr/gfxufScF/U8+aYtwg+KnUzJSS3s+fuC/VLmhxM9ttrGMYM2
CjoK/qzmxSdC+vI5SvP+MxrqPTytFikAw4or5iiYx3EMRkf5H3tnthy3laXrV6nwPdyYh46uvgCQ
mSSTs2bdIChKArAxb2yMT38+yK6ymGSL7b4+4Qg7ZIqJBLCn9a9/GNmp/P6t7VQLrLN5++qlOY13
7hiMX1srXcn+QNP8xslAHMNubaaPpVmKz55IsvV+cjVRsOskxZsaXvrHZbKzazRV/tuuN9UXN7Vb
EbXFJK5qIxXaTg5J8GUtWjePrDFN8Rev5/GbTL1+Cis8U+6XooKG49rJG7T/Pf7/zmp/SZHSssXq
hnbURZ48ZPpQD+GYLdBUjSStMOwX01iFcwlWFdL6dt61Qd5WcSvT8a2VDXjlw9AowyHPeDioEiBB
yBzFE3QNHhW+tJJgi9XwevKQqgA016eVbka5lOuNqrzhG3WuB+Fd1urG07U02blOMw2HYkqyfj/U
sz9Esqh6XlvTB1M4olhTsZclxoF9FdeRavbwsRTColPe9dMaCb7QhF/ORJZA0o/TV60a6WaxjVXy
ykmrYr4hcqCRh2TA/j8adFGy+Sa2v0bU1rrJnj4E9SEboZRCTOxSRhXO2VWEZq787E/4j4dWYXjX
ZTHhKwP3jPs3ZrfHmX/1851wCuMzx5NqoR4XrorYxVUTDV2bt5Hht4Wxq0ZfdPFsjU4VqamuLvvS
cps4IZEBJ15Tad8p7LnZPk80F3F9Y+ZRlsz2I8rAqgq1xNSTy2ydND8a+c8Q1r3bf9mEQFnYDsIc
djCfSjNMclG7IZicduXNxZLvMQ0bk73QjPQLRHlXbcqsRY94eTgJ61bCh2MKo8iE85cuJzTQHt8L
7LmmaOC0y4A1RkIj8ga//DBpl0ScQ4NR9/hHl58L3yu+juvkjCEHq6F85Xz6wiEYJICzAjaNaD9O
+5bdRnLSjUE/ShRuURdk4jJpXl1hX9jwkGDYONIhZGeF29b8n/ZXfDWnYBnt9Qj40+yoe9e4xO0y
bj2jf2UpffFS8GABeah+oDk+vVRjWevSr5V+9Nm7rqoGs6Wg6JezNCD/4O+v2ptTFlAwDIBnVm74
lWY9J/j1aJpVd1HSQogTXx93SV2OX7zCR8O1ON3Dry/6wv3BnQGqpQ/mbkSpp/fXNuD7K4vbUeh6
e1drUH5DIKzmQ7rI14jSz0lKHoAcMNUGELBNnCrzPfYIVfX6ciTgJ+lDmx2DJY7UDS9c10ouEZoo
7WY1nByDbH9N1zBHjfWdLBdjCUc21TeKJeC7Xfa19sp7fj5wYUJu9CGIiZsg/uQMVak07VfOlmza
XfPRwT/7Ai9Cdwx//bi3x/l0Z0bPs908I2qjQZ6gSIvvlWma+sOxJwA+sm060U1T1WHL+43bjEX8
19d74ba4HudonKS2/uDJSUAvMMaQQHJHPWGL6TIr2wnyEXe/vgrA/kv3hQca+BiWEhw7ToYR9ooL
PVV5bOkjL5FpTtoFUDz5WYYmyma3sKnT8Z4C0V8VZpZeKG8WuCK4iTPEjkzyKoIkXLZx4Kh53juz
YR5tZx7FHmKq97a2K/Ndjz+pF+tl26+hI0RC475XZh+nsEPJzukb751nyxY78jangzMXxqzHqd4l
bZQHdvPopl2rh+M0+MWua7TsS5KMoHS95bdvTW9JzEjT22DZd56nGWGrhrmNXAI++6iYNX/eKcKw
Pw9FqmccJSqzCkXuwmOc65G8BGU48t4rjem+psSlzFwGy9rXcu4Fd1lY1xVb7UwSDsTs2NSG8sFP
8/5zaWZ9sRtWgpLCUdg+eUB2UJSxolGzRIpTSh06s+/ed8RZFZGq8kkd00UD4EvK3C/CkW+WI+sk
k/SmCFZpvuGhI3TQCld9nbPA1A59lnWPS6Xyh7SVQxO6MpW09OdKcQZLOk8PYShg4uxtdTveKulE
AJrVNBHOLfXd1MLwiWiJDGVUEI2C4crQasfMsJd3GkyYL5PhTGd2u6RpyG40fJo5L5n7bCARcKiV
Vu6D3OEVZHLFK02bdH3AyjrAJ9hYVaDvMgaUd8inUeH8k2rGepyLYiseFNbM8QSH8TEpzbzHuXnF
WNKtyv5Mt4ZBxpA3m6+1I/MxLF1FMTLkdnnPvjrInY7v1ds2d60HRlVnxth0aGaEvrioI9daKZYN
vLP5dzEG2KxoIyeiX8+JbcE4nek0POjKw+bePAqezojBng1lBNl0lFk+xxmwyTnVlOjCdEybOCuT
9XZKZE7e5f8BhIWoB9nUQAHDizk125JeORlkEE3Hqe6MEMprGumdeo36/8JShrqfs/62lD3Hu0Yc
84PC9NWxtpL8EmmCvLM2DERUSxnDc1avbI8vLGUgeJAO2PHhyZ/ihvrqT0ZW5ANCCuFcr9OkVWHu
J+3fxpaBFmANQKSAHcKtPX1vWpGOY2uJ4bguSXlcrY22YOPv/OvR8cOz7mR4bP03umHbfg9J+ell
Ot+Tfd9kwxEH+9mKAuQS19gB2jLE4deTIYrj+ehrg/ysN7Xk1DmbHACYAVUaal7pfupLL/kIX8se
QlvrJOqAJbPfGxVH2mh1MJYJVyqSOrL1xstR1q/i0Uxk1p/bRCt+rs1O5DtSN9YynpRGNdwnC/VI
PQ1TEgpyEkSc9LC7gccGOexKbyI9QokOs3RtTG9Su/JvJr1Qj0O5Jt/toSv2DMSuD1EX58s+G0mB
CdM8D8rY1/GLDc1hJQCILW4ISJAADog4Qg4EaKBCe02m+7wW3Xgw8BV+aJc41Zw8XEK3+jLT1THr
gp4oj0HrCarJxXmfmeYOR6nqe21L/82v3+nzoxRXheXN+WYjUZ3aFMquLrtRWkwIu0jeZovXX5Ij
71yhpJxfOa28eIObAJlmKh2B064b+UaFG6yzOlJmumJvUtrf2Zj83eEhHQBxBs1W1byGzr10g+jp
4BzzXCHtnSDcorCmIkk0dWyBaeYw0dvkajWt8p2WOubh1w/zpRMFBRsQIPpn6lv7dB6msqSNy27n
W60zR7Of2OEIzh8NbqVFXVovbahZQx8KPe32bB/6rVrm4mrgBB2ZQg/2STd2Z8WQ65+BszSwiLK6
IQhgPvMKM/hil0N61RHPd+e5WXXJ3DAuutauXnlTLzwzMKDNHBMhMmYCJwcwyx1zf1jVeLRJjjlS
lxZnlGTzhWzS7OzXj+yFQbGxcDdyMQds8MCno16XJEJO5jAeTaPt3wNClGVMOQg6oIPXuUWixZVt
4G3+68u+sA8A92BKi1UhJJZTkn8WuGoRahqPgw5v0ZFAAX7SV0e30cd3xdT4r9zmc3ELYzgI/lie
4aGdInqK7kPul/Z4TJte/2IKZ2Wt0xpXREYz2ZcS3v9Dbqv+vmzXNZpIZR2Xwn/cAAdAjgb/qJDY
z/pTYQfjuyHJ+3SHKmJ4L92xvSbandTpDu7v+ypLhnY3J253Ma1Gc6NyTXsrVZ9cKyNT77GvLB9z
15NmaEjtvZuDFFDxGlWzX2r0lNGvH/Pz7Y81cWucbf6FlCkna5rvzVlpr8V0bLTAI361zugvm68F
Mj1/mRubGwLPxhqHV7P9/KfKOnUHpVuVXxzLatzT228RNkz9+1Q55nlDG+KVm3o+ZPGhosEEqRvK
EOYNJ5ery9aBby+OQ5LNbC/zXuhJCzO2LEORGO8gDrxGQ3mhCOUYgf/8hlMiOjptnKQFqVaN65XH
FnPoMnKHbBbbpouAECXHWuxNauKHLp2qbx1FYRfamA9/RE+F5blZT2ioiLvUhh3NkuFvZ7+hE4JD
j/KbTvwW5/P0efgFhDsAdEXG4QimgShrgxxfm7HPn/rTq5z0tY2SkCV9YWllE/cPQ6UtghosLY4m
9QJMv2HcT8FQHX49gF9gULBT0UuHGcBLZ614enMkU+ejdHN1HAYMdQVn9jtDums8ak117tNsv3Tt
rIY5KqZzS3nGWefnywd9MNxoHHV16PXBOZZBEdwmbV6+8u2er9Pbl6MuhxD1QxLy9MsF3O/seZk6
FvCUINybDh7D+rALSvm3Lft5ybxhDs8bDEDIz9NLedpcrYvXqmPDwYicMTUD8w6v+khvy/3TEyaX
oUX8gwK7TbCnl6lry+zTmvO5TeEZg0YmH2o6nTf5ODd4RAi8cZNA7eiKmHTWRrHT+ml+J3u3OMB1
6/4Pz5egP9496A9Awfb8f1pY+lRT1LIGxWu2akc0aeMtgYpyP+NP/cqW+3ylpEMO+RcVA2kmnJGe
XkpKqn+yRJhEvaVC/lYfec0sdr8ezs9XSpQEEEZpVG7nvdMuj+kLWSUGGzt4d35GmT+EFnhWLGEl
7rp+7V+pJ1+73smkbbBTygZqk+PilOo9QpshtpcB+9hWu5rN5TWTgRfILwwdSPngVewItP+fPsWR
FOG+9YLhiBwH6xQy8prQy8zqrO3b7H1S9zPQRzZ7h35y68th9uojLuQy0tUwvCa7e2FyQqmmo7Y5
Ij939OzTJDe8xgE1o/UTplq5XmKnisPkIF8LwnmuUuYIBX3bCRBrOii1ttH100BVMhgb5SfqmGid
97ZATp9HfS+JaPekcmlsiXx541cEkkfasFTvNc8f32NPgvNkYQErRXPLerZbqHmI4QPsfy2Ha1sm
T+Y1DmqYaaH5p8F8Ku6qK2+2hhUI0U0d79IsF+GEHRrAi8rqxsgoDXkgSklGzmisb3495l+YWeQv
IdMgZo6Y6x8r/E/Pxsb12mBHHI9aRWWZJpV1MDv1WnHz4lVoISDqpF+L5PDpG3CbaimMPhmPGe4J
cSnH5uDMSfHK/H1hTMGGpk27cSNRmJy8Z1L4yjrZ5pNTYrRppeKTvUgvdmj9vHLIeeF+uBIlDL5R
COVO7YoTLzUmmwbacVqJiKqndowVqdWvXOX5pu4DW1B98i9CTk4X2IUvrvs1qx7LH6vQbBsx0gES
o6xljWikqEO+aq95JL90UUTtPERqNHCZk/OKAqIXraAO1WA/7fthyaCaNm2cz8t0YU2Vey8LTX+F
N//8zaHawe8CjgjrEnvK0/EBya4TSJlITNbmN6rFqK0zm49kQ+SvXOhZI5/Fj4ugguPu8M8/WQKb
dlmWsjIdoh/k+ClRrYV7VIWfjFn22tucoPli31aldy2wSrnMeq2Lfz3fnt0p4t4NSICCCHHhWbeg
0wBQEZB3x74r/FAW1hpLs7ciwYH6leHzbJByKXOjSVhwirjmyb0muhYMmpd2RxVMZZTOnhGtE0nt
f/uG4CNgyoOBFILiH1FdPy0gEw3LKdDq/Ojpyt0jLbv3SFffqSx9++sLPeep0BrknYEebN1ITC+f
DpKxIhMosUV6NAtYQ8SrZl5LmtWM7UEzL00dkStaAp+vS5HuF8tfboKlW97j3ZXf5NY4lsSzNwTH
2V3lVaRtDOlXpxmXTYLZeDZadgwyzn79nZ9Npm1Y07GEWMMcRr709CsXRD3mduprFwuMhAc8qHqN
FFM3P2a2mm5ItMvdqNW78e9Gf7Gkw1HeZC9cmp7t08u6wYQtSZPmx9JyalyS5BC1ed3tyOsuX+NF
PUN1NkYMYiJgHdbejej19GJzks7ZZK8W5xZRPuRILe7WeqYiN1OHLPegNEpxtqxLepGgKxoj+LVr
9bEf1+7e6KWp3Vl46ti3Q57m50WuVW2om4tbx45dORMOOFpnAZUGWhAJ/D4Vtqq6p8Kk0PtvOF8m
N5MjYAPoFcK8UGjLAkWxwlAMqkAvHPo/Xkqwb1EJPV7bsXUvVdAYG29BUol5id0WF8pJi7tUel4d
FWOTkLXiCkvue1x1cfBv1jGe06lzjsHSL+8DTtNGrHVu8r0fzeWewG3idw1FmdOrhXy1IDFmLI8I
D/xct6Omn2cV9idMCGHLyMtTpwxHY8iHKDPd0okIhW/OpkRPiM5Ju5h5Y32pbFFtvh6FvEzMMjWj
tKzaJEIS5MxYLxKOtR9RMJFYs+ZwOKp59C9I6ky/0IoJnH3qTm1OSYu+Kyr7xUnOilWDq5EDFV3X
Xk6zjfNG18eds7o3TtKt6iywV7VGjg2jYOfmg/jgN0Xbn8HDdvX9YpQtaZD9oOp7exBtv4MEl77X
9AF2oiSPgFsq9EGPdYteGM9c9jnUlcz5kgRTwgRDAIxrQmkLI/T7punYnM3ssURJQOoQuSn4eWkr
sZ5JpaZPZVX1RJoEPWk8y+xoH6yq8Pfm2hsfO6xFpv1CJPCNLrVK25d5Vb4hJq3fL7nj74ul0rN4
woj2lidtfzby3rzohs47N4Mp2I2DIe+CaarfUSXb+6AX1V2tZkj1nvduWduar4drzPvFNcc+wniP
oYOsBmf3xf6G2RELjb6qTx62Y59bDwqyJLyv2JOaDhjZmPXwqTbdbN1r/kR2epvl2YcqU+IR4HwO
QlOwwMV160lEykMLToGLNiShzLfmaDFlZpNfWsHQ7rCpaGKz7v2KAEPL7cNiMuW3boOo0NOq7y0T
nFphLZpPq59lH2jBNvxygdhoZzVJkocaofa3fSBHItzW7hM9VfPBJjHvEw8sLWjNr84bS+R+vSvM
ZoIPW1ZWFcPREW6UdYZ9HFeRBlGemObBWFKjweZEzjUva1qS0O4D2tq48itx1wKwcIQubF2FrY9e
q+uX9sz1Wr3cVVjTP1RBu732pilmFAxy8ENXaB3vuoGCH5W+Xy/nCSo5OD+DLh80tys/yDVQTUzB
R4WyaACeBwuJ4m2p8lKG3QKDJupk0tPSXUU1R8KYt+c9q0Gc1zDyzMiv/fQxL3JD7VYCjNOI8874
zmAxqQhoTcbrVLPrT87QyXqPLip9k+dr7UcpbMXguoUdfB2k3XI0K8uYwgy+kkl4YzC7YR0QqR76
jljmnUPu/ZFSEruMPkmLq4mT0YoaeKIvPtoNnJ7OHov32Yw/JVk9uSouqGL7XHC4d7BWcBbL3rVM
wiFSRjmcF2bvChRUs3kvfRzII1Wa6pE8QGfA0SzDwieVnIn2PbcUHAJNdfOOmqlUsdF62Rsm4qCf
rbSqr3s3r1gTUwwNQuLAh1t7SZYprripIOz7pbejbkn8cBbZNO5bqqMsdDrhd7tZOGSXtIhOwqaY
2nnnKWvtQjXNAjPnxE/N0Ieo7e4WVkfstFXv21gDZcYI9Um0TIOB1Tf0AwkRELFy+nZqRWGGYoAe
E60zC2ykr5Xf7NLKgnWcCczUqqww7CjQXOdLagv/TccukFyNoxgfJ4bQnb1qKybIDj3QKLGEvC7a
hfAcW+bztS69hneqLPdN0Y6qizEAKcCrXa1cDqaENRt7i5cMV22J6cyVEgukci0x2HkhwbfXQW3U
HyejJTJd5G37SWkmNHRwAKwDJMy5PlRkQaCuQRyNgCLpSVlPjKWKrEq0in6+9I52YSXZTrE+x6m5
plk0mAGceI+8tY+jb8Dg1WYHLKzdOmhuhbb7UJW5fu+yrB4t4sjqWIGWXsOvtyt87sFaLprF1AvW
G7v76CZrc54z22mwk9NQhlrWLMRLlLhsRZDGmO+DmSY3tk8QTKgrTz/oC8eOKJsWg4nWT9ZdUze8
lqxsMxUTnFq6IVw7dd+1hTXsOWebPYH20vnG9t3eguGu9pnB2iNDHs30FbqRkPshASq9sYegtUM3
ECqNgzJhPkvfW5tY6n3/nea7yw+12W+3vFUoAfmwlhPbLcTYS3/w6JY7Dpn3MWT8xj8I4ZF+6i2z
9t1LFv63Kfhnj1Wo0cX1St47bdMyz24zgX/mfkrIDzostbGKLcxk+IYdni723RA0ToTvoXLO0I6x
HaVjp3s7Eu9quZOc7T9LRy/u88GevhsatJL9CjNjiaxcg5HgKZT1XTq3D4NZNo8ILwRx1zV6eyTw
ZrGvTLY7nl1quTvDyZZ6Z1aNyGNhtNR8QWdrVqjjvgXztZ3nG1tP82UHDpEYZxY5v1SgZScPBDQs
LJH0KrpwxLrCDtumxVPbWIsbzbUGOjtW5T32qwg+Cry2PjfT2rmxQRuq3itkCW9J24I0VbXYSGR6
NyGFxPx9F5BesG+tETij0FLYoqVYiEEd1irRIgICLBXTuq1ukWcKM1pzeLZm3y12RIyj1UcTjMEs
clsLQ63SkZaD+VHrfbTM2r6GoyPEnYQfU8Qdp0CcPW1tnePK6RIIAa5oYeei+79GEsLWRtQTS2Hb
Gh1cj4xWbrQmHVL9vGNddyZ/rFF6dMGtjoHoR6UC7Z1T9k4XtlpvzLCCbFOEmuG23wfckD7ovV9a
UGLd6TJ3DB7u3Cvtuht0bNbLYNEejMLUbwyrMqbYmocliXCaWY+uXIs35mJicdEPFnzYQLWrGdOS
TL8XozTeroNefNH03A92liS2L1S+bL67QKpW2FAQlqH0Cn0JofeSQpSVo/Uth6RTsprlSx7WydCl
Eamv7RGO6VLtyA/xrbh2qEyiabAY4FZjbIe8kqU47qs8mZHVlyBo42IWH+vRaN5oixzSyCs3r8q0
MbQvVVpCxinHxD3rE6//UgnX+7SwyTD++4E+qQ0E0EWDdIyEGbHINsSzykWgCPIFIgrW/i0bZVOd
TbTQviMiKRm8iRrNM5kHJEU4S6AgIkBxfaNV07IjAYHPWPW8biOvSmECBFPdoG+tLHzYjbaxOeyU
Mr8JkBzQPpvSAs6XmMf1AvkL9iVApNXlmFnGR19bTNyQ19E515dOeRFopva21mHdhb2ayscqmUhX
bvSgag6SSujeUb1uRW1ZswkmyoMmNAlyn87Krh/u7MEcrGjoi+yjo5pJhYQttDIssA+8oFMqHuth
zbw4x9rjk8j88SgdUYCNrcB6oYcY1bmtx4mcgzlpnSJMMXL97PdWdTdD5NXCeaaRGPVm2mlR73E8
F8uikRhGMKBxhnmtFgnHnO3Y9nthHlzixL40Hi4fuwGdxOeCJPkgYvtNjtXYuMVdl9isAVm/qj7S
0Ql+nsEf3i5ZNfifSzfvvzd1rfLISDBlhMwKwSZaSpzGQo/RmWM+lDvv5Rh4n0zlld1ZlkyUovDn
nXVnl0V/3Qt/8fHXZeeES7X2X5BE4NPgqSBDrgW77NZbfA2q19g6TTiRCPDWTHOhwRIW4r4cSDIN
7VG0I+9aN94CsltfB4xA2n1neqmz87IFWTiAePCahckz2HUrDLF/MTaHMfqcpz7WhQZEr7O/XOTZ
lB30JFXvQUGNK1vK8naqiCsJJ9vrCBTK03XLHpnPklK1D54txsj3EudO0jWla1g7yyvEox+oxM+I
6x/fDdU4GyY9ytOo3KYaxzV3R+sCKCGN0tEZCDSd2eETVXCWd4zU2cvEJzC8sLtDpyDJl62R7ot1
CSJ9FsYdbQo/6rPW2jm9sXKiU9OFsHN5SHUcRX2dgjdcOznvO/CBP4DO/3ic/zP91tz+8UX7//4v
/vwIJCXzNFMnf/zvm/Zb/UbJb9/U1UP7X9uv/vuvPv3F/77KH2XTN9/V6d968kt8/p/Xjx/Uw5M/
7Biharkbvsnl/ls/lOrHBfim29/83/7wH99+fMrbpf32z98eG2Cu7dPSvKl/+/NH51//+Rt+ID8h
LNvn//nD64eK33uT1+lD28hvz37n20Ov/vkbKNfvdLg3DhtuNow+kI/p2x8/sX4HRCXLYsspB/4A
iqkbqTJ+6XdU0QigSNmAI7ahkL/9o2+GP36EGTogKOEA8CCQm5q//even7ylv97aP+qhum0wzOn/
+Zt90vAB4aQVSZt6MzHg8/QTOGjOc3tZpIaXYJ0Ujxk7cyVHwuhz6A4CxPK96S7Vg0IYJkIRWOgd
5mQ0VFgBVoZO3yuC4r2EuLHEX9JzZ5LZrochStvPG2YZlYtHvdqNhrdHB3Azm62DKCTVBQxbwaiW
rZaOEeO7vpGlXG/bNhF1yBpRImfMtXcmDak3Ofh9jnCk8JdQD9YbHX48Jtt4wpdRkqwHQ6fUD4Wb
ux/KwfbBaWA/WiFHMC0qJq8oQlUh5gkxNWqjsujWc7KA9VcYfT+As5/mL0+SnhGUQXBUWA3P5FBs
lJ6CANoc5tU5cxOEclI6+bnfk+NF/lzCPrZUewl8z06ijxclep1EzJ/sikoOOuzDrLT0DIOc+lra
1tFNVImuo/zWpE6w6wPrzloTipFmlKye7Xq1wmiIPZEPS2jTvugptiHVJfb6Cj69jYBn9wXEidx4
i649HSF0f5t+1qfmUE/alwAqFMRA6wp5Sh0ZmfZW1Jy1kqJ7DcR76arbODdwVgVc2GDMnzBcJ8tE
KWBEHjRrBFhF07PP4RaFQTXaIVYQxuGnSfvnxPh5IpzAoj/enre5vNDLxtHjtLEhq9GaNc1pDott
LreQD/VL0+m62JjSjOpqlahmzNcih0+Q92cXPcEpG2zhXDn7zSFA7xtCAWL5LhJjR16at//1/Z1a
av1xrY0Es4G/m5f20wda62Ob+jJoeY3LuodETxFiXfT4sa2BMGKI1Wm84Oa4X4PyulAqjbJ6FI9e
2xdxlWlmOFRVc1WvSIFcTrx/r+/849vBpKQNvHX+oFs9/XYSldqQehzGBv+DC1R3VHJdQcjEdEYA
z9/rQvxxMSrrTY4CN+JUadym9OnRxzYHP1mzc0Zgup/K8jUjyZdGFIYh6KZ9spefpZTKJeltOfQN
vLDEPpciVdTq7XIoq2KMnBku/GqI+Y9t+Mku/PMwPmmw/HFrHvoeH40u6P424n6aNq6bN4WyuLVp
EiKaawz7G128lh3hnPSsuAz9emgJUIv5h9bc08uoqSng4rvNIfPO0+Hel+eJ1AErgl3TGMdStrup
up/qM037MHRLbLdIcVsRB9p3XdsbMtiT+Rup5B16gbBurD0perPxFURxcweCtFNEOcXgIvb61JIc
eEgs90xauzLtj53+1R7s3ULHO+0fqmQ9RwTil97Btj+rbpcF50l51TpO6AA3lbVxaJI7K8X9eVwu
ERYiqZuiqnKiYm2pIECx1LRzmnyfKvT/mIi8MrB/WJM+XT63TDTYwYja6Umc8pFk0AfamhfdQUDs
21PWZFSsjnNXCwK6ROstUWd1676xWPyB7Y2w9iesaH2wAsep5Lk+lfl1Dop0SLRFPxAMBDU77R46
QlvDmgS1PbAK/LFfLxcvfm2ybEgERGnHseBkaSJvdFxyQ8rD4iN0D20MudmXH7131veKENew3SFG
/EBp34O+paF7cO/v3D8cI///mfK3H2Tx//jXue3ZmfLtQz49PD2EbuzyPw+Upvk7GADcWyy84BVt
TdQ/D5SG8/sPrgbm8nRyf3DD/zxQmu7vtN7IDaEpCksAC85/HyhN/feNiOJuguENq4M58K8v9r84
UJ4wepAEYRDOqnoq2R9Tg9ycWTcu20vjZr70b6sz8xaU1T2qd6/J6J4urf++xqmnpp1Kfc6K1Lh0
74br7H047bVPvx73J/5Gf330yTkY4yqm58pHW5fefXI5fmgum73+Jf1uv2KDChONxfGvFeGvS5zs
cdPkeGo1e/2SxJPiVqEF23mpkDsxSAlSC7IAGi5nDoba2WL2/TmJAcnZ1MPrL80B6Zbo7EM1zDiN
TMKIirLtws7pvRiGQB7TsffjgJXtbOkkrr20TGJ/bMu9Er6/m2wkbKsp2t0wGTJKyeU8BDppl7DK
ASWRB4WD7Lt4yLLsYEhy7X2jdPamomdh6Kr5PgWFG3mtY5/V3VDFWj6n0YgncxwsbhEuou6y0CdP
4eB61VWd1XpkpPeqr89UMLY7tIpuJMohO6t9OAbFqHXnbMzBLgV4vsUg9VH5TmOFIhvEGwx6nb0/
BP6bVFr2YRwQn6huUl/1Zuh3ibArkrVAtjhKNB/pEFjHXsr2QCO23jmFX1wDiGtxs50m+sJ8KOZJ
Oyjl5/GoeuMK9K5+u8jF3mlpPsH0lC1uWeDYWpJaEb2QgEtAllRV5T96dELp+pZ6VI0In6dMS88L
ElAOueV0EFmTKTITelUBUEpU4Y0WNhabX0ma37mwuk/Y4o9X1Dn4zxnVa2THpwfzv8bRydI82I03
DDTALu2r/MyN9SmEIBVTAf16KpxsAX99/skZgtYEfaZtKtCjX2iBXYlhN99WLfsOaddjLO6z+kgA
bJig40fgHRvELOQXtRau4/2vv4Nh/g9zZTvn/HSOgfk80tzrjEvPuNS4T+8o1zMCbkBc/Vjzjq57
N1FbBZw+8lfu+396rNu0/emSAapDlHuldVnhAR6l2WhGaim2iEvu3DU7E5OAedxpGf4jv77LE77C
X096u/ufL+n69FW1YL30u3wXpP3byat26xYq2IkrCOG7ugquOR/RQRFFXHjeJ9w4xA6RY3MhiRJd
K3jMpGgYH4i5CDuZ4iKBfRjOi58mDXcb9ZoBx9Nz319f9OS85ymiruy6Xy+BQ+NqvJucPLRjr8qA
go/O18E8e+WJbB/40hp5UqW4/4+z71puVYm2/SKqyOGVDEJZlsMLZXstk3Pm6+9AVXcfmS3EOfvV
rlJD0z179pwjiGho+LQ3OmFrlOUFvWhIsNJjI0NzU654SBuOciRqmb8RbCCIAgIYGbl4EYhD3Zhl
cs6jlXvowmqYw79Q18iIEX1ehzUyUW06NWXQLPuSoAQgddbzt73Bnh687ZyYQEHcAJKO0eAwcq1G
m32rE86gACa/i7atxemVHCiJ1aiZ0mmkBpiQDHdrZVeoaLUeC/2MJqM1aOdSEXd2rOGKtlk7aWdw
+n+++PxCJk7iH2GFR4MtMklqkgRxnW3SpEpXqdkPk4FurKQoL8qxHFBy8fV8RpayiDnNZ8JMQfkn
hJpLoKD+CaZf1eNSAfl0rtplL6k8oJ0ihiv2vUthZi4VUDVEUldNjg1oIPtWIK0lAy2DaMrYnr42
l0sBdS7U1AJf44sSRuEN12iuqVU6lZIpuemepZfUbG1RR5VX87fgCFtrBNrZxf9/vuA8noEcBOXE
enTQhJRH7jMI9yHUJEXcdXX4GuKCqAjcxZfQcYR3N9ppDQeoiczSK6v7Jl7xaHXPohsvoNDqttno
pIKv1E18hdvpDgwdHVAFGSRlJYRJk7Qps4/Kg0BBAV5oxOoxJxiFz6P1jUZigO8yIa7C+hOKbqJc
c4KWRND0e5eYUhVBoyf70cmHD4itKEh9VZg0637Z6kxbAx4PvodFhE6VncT0QgutXMSbYkQnJ7OJ
HLiVUwOPwJQ5BtxrODSyN147EhJs4pHGE2ZUp0UBCWkl70RBMr9DJ5CHxFbwLQyxUrmWO741ohFH
9AZcl8MkqDvU4cYnXL0Tao0pIEojwiPWlxn/4LG11Vdw7EwFnQpg4bKtU97soY/SdyekO12/7XhA
4lzSwmUUH4odFI4/8z31WkvNR9/imIOgjYYuzI7p/G+farZFPqrPt92sB/HPWpkD5iQxgBYjYLbY
B8GGo2VyG28oM9o0gZIeKBOIlU/xm3T6F/613nZn2lnzmlmKM/NaDKqXUCr1MbJHHIANqzs5Ra0X
9YRY468Z9PvAmxsTe5qpodiSzEdPH5+/9O0G/mB9zlXHKTSsxDopR6ePm+3IoIdGssAG4lCDTLFR
iu1hDDlL6qZu1TXNO5QvAKURaYUTDba5AKL+Vkmnsd+kZfXhRwOUGkatFy4cul5N6OokVejhZMqK
zm3VGAWpxaBV5yUWJCwZeghV50WE/ikJKEuriZ6vZygJI+baYQG5J3R+qDjQhGg3eg7l2l6J6kj0
XvYOye/dRsuZs9/FMAcyB7bQeL9xGhoJK9xDUPB+PkVLX2duZwGqZS+2NWII6lhKQbVGT6k+dOa6
lJSrZEsl73VkYqZkibdFNG+Bh8G+ARokWamuTznng280r1q6XRKUVYw9XsH/NenVtHNgVLzyevSU
MT/49VuZ6y7/gkqYlFdSQTtwECA/gDwazTILJqJmCno6OBq60MKrDRJugVKGYDAJaC7bMRVJeNuO
gbP8GCl0jEUrjlGgUy4voFfetHLOghqRe10jFznM7irwXFBX5Rutq6nqBNlSSNaxbVx/Ry2kX1de
Z+ltplTm7m3GhODF2sNcIWEZWlPEoemPghz13yurYWmA2QW2F+MGhHZsmMHudpKeKZwGOIdSIj5Q
2g/xJ9B9O1VWBvtd0fyfkDQ7vgaQyNiuigfH94yGcj/QXdPI5Ii7l1siTJxSCTJgNTCZqNptsnBf
rjklLr3l7NhCZ5jK4wGZT5EasBWPCVicEftyVcyOmX7o0aqbJdMSUEYxKHODk2jFB6mJ79+V1akW
JfNXPbGFTajHci73mmim8gGyKQqtflNKbQhq8xV94dT+83yKb5rNjx5knmxDsVAiXWFwInTAu+8h
06nMLND7/kiu1bENdN4AkIwGUlIuDcIGVze4hFuCNErUIWADncvUT/LeeiZqgL7drDXEF778nLkI
qXOPaNlwcELKA/wUYmLXOtSTsTXGnwiwis7rgXD6ZnZFZ3C5DVBc4Bv0ANyGhEu8VfUqV9mjrw3C
FjKpCbeWLE7T8mC65loBEH+DYAewD86oIx4Qn43eaolKv/LI2la+yNKrz3YY5BCgUNXyWPROpdVO
d6q2hYHEI92EampKW/6tOIQmKGlKI9NGcuVURvZ0auXOc9NRevSG05a4iyAoIJIgBCCCDPGr5Bs1
3QNxCTtBVgl6XIGNMSVwJqmMDyE5UfXz79gM3SvQV0CXwpzVlasCAhHv6DSr4LNWX2IBQLHTrFwO
b6SpR483K0xw/OgnvcgNjuuSGtw8633N1btxgAwcuLsvsYjqCwBUguLDpqS1PYMvNQ5A4twggx1w
g72vi5Hep9c0Mzn0vniVSBn0CEgrbrcVCDhAsQT1oUp3fgl4U7ZG0Vra8XMLiVRIJYKZHhxMVFXU
QgWhS+VkwPzkUUUMUyFoogAfo6KvrngWAJkWrxpQIlRGJbdxN5BrZY2KvPiRZ4G1pSpuiKkUaU/g
b0q+NwTxPRktQjgGpDl0pNIwuxKSrmkXankC7F3pFMDOhzUkhwFblvta98KPEVKXgB2awPoCg5vL
HI8bRQuA5bEjBMCOiDVC4oxr889BwM7i8YTZEbpy2nbIPRSk/BSuyZ46fhW7UIXQFMmoKCmmO1J4
8QBjllRqrU27VBS+3dvv9kNNuDGkLggUhffuS642n4BjvWc0Blvj+TILCQ47i8FuKXS0FGGIAbC7
XXBl9OKUq5WdGoOJ1pc16slnfKA2vFxfiS1/yIzgpVfaq2S7sr/zFORiurfFlcnKzuLK2XtTsHmw
0eYqqz4Ut4mex0NlvQmOdlrYmatQko6acQ4NazlDmqsNxA99IHUOSOJWhfA11Kk5g6W0chu2utT+
kPShi1SehYrEEcboRWLnOYDtyA/Rd5Nr3/QAWodW9/vz2HlTpXn00LP0B3pzKddyeOhGgb3uvjAo
HRc4rXnxtFecokZvsDqpU3a1if8+H3LpYj9XABJKogf8HUOGFgswppNtYqPXW4tRq23Ayrhny7hf
C7ZnDQdKi3sl+Xo+svT4KJpjxVoij8d0Gpi3OQcVEbXXQnPcCitZ99LCv63Wu4UP8l5GZgV+H2BQ
olR5RTrlV7AxKC3cBurzd5iB8v7Z2HNuLNScB2mEqrQjwRJaFnBp2vEKyi+lzL+RamZ5h2i/dnYs
FZbmOgVB4foA/UyDQavs0p8Fs30l/kIhgtpGBOpnK++0kDzeToC7ifOh/AbRfwzjXWHeeEJz+qd3
BJM/k9/ZBSJ5+nhtzmvrb+lAvGnY3I/WBCNP5RiNNghcQ7eQA+Dg87epfW30zAbUhO5A7FoL0iMS
SJ2cPJrtqVXYRAlImb5SVhS/M5mKqgZ5cHGj01OY2no7sTtAcyRbkx25iZo92pmzGJc04H0yrEs5
nT0UKKyAwwtqg+e9dY3GUPgD8920h4BLrYzfxEDvF8yhsXLQeRJ9Tf50abXNjUuoLuurgMZc+TAE
hzNjf6Rxep05BoLFHOrK+8DpQfYltSpAVF3Zp7cCyoNXn7Mtc/AEIOHg0Q4p7QC3bkAWEdUC32Vy
MZXTACfsNgcsutFpxMq9VG6B++94EIpk90p3Z0/S0F1Byz+9NrlOH3tKQaKbF5oANSqCUKtIDxKd
Dd8BbPYqlQxlhjuMKORJEIswe4hx8oAbo33wt4HypIBw2F05qIM3B69G72zvnbJCExmlHOXnO2AG
h/tnV9/Sjrs1CVEOAnQSzHOrRlpiSzqtwWhdz/VUFY1R5VVe9k+DBcEQtXBqxd/WBhTED4PxEWv5
y/OHuO3qR9M+S2T5lgYVMcG0c1AEB87jbSCsMtEHo/mhYf5Iaai7aT0UDc6Q5pTeP1FaEfflCzKc
UEmgkXmFnOYOxBgSt3jQBh3whCpQsdY8spbqKnOYDniBnBAwU5gIFB661ZCgLK9A1m17sxk12hIE
td6gGMGDuKI9n5PFDzPdOe4+TDI2PkizGLNvDF8fhkaB4Ealh+CCTHfOHPwrMIHPo/gSGRiX619R
Ds+V7q/XKLTZWRmDPPCY8XuiUfhdulYmXkqOb82xu+ea+mkgN+C5OHQzMtk3rpSO4KW1KqQ0cR74
Onpi8l8KLY9KzTVRzo1Cq9WXXssNSqksXz4/n6EJd/vogjd3dEzyuCCbKXhnidqYACPxymjTiZqB
WuCropWh7ytLinutXqMda0LxC+7bsJ/H/tp7GjOYyaiHbzAhqbX+PGj8OTkmP+6OJw55+MpUMKta
SdCWIuqtjns3Z17ck5E0nWa++5WL+lhtUbCCgohKQ2KcsRlfjW3QKnwjRhYCjtWWGA3pP57bt2zo
bnCSyd0WHFhMk9xpyS6yM8XijhqtxtpZWLsJT9n9gx081x4c46iM2Gm1llgMrdNojTGauRYZJDph
ripty11wYN+AMN76Bm+AT60/XwVLe3MuzZkwLSW6IkYWDUYdVc8UdNCYFJDJZX4fqanta9zKVC41
gG93nrupBG9NDOGETDnBrrZYm1PjS+6IdoKqGmh0l1QODFZG/niILO8CFvNGUoWVsRdSyLnfJd2R
DZBC02seKfUCz4O9K8frK3ShWHKb3bs3o72Sb8sOP8/okUlqfwWj1SSDsNambulaeDvn7wboaLKJ
q2mB1HohTydLZfCqeAmUXCZVsNFwuyb0P/5a9FxI7G56b3fDeW41iCWL4UDkNXj7chqVFN3CE5im
uMNT+h5cmD1IWDKtJmqlXT0VEsYrgy/Anm7dy7uxQ2BMR6nE2EAoaomCq6C2lrDebgyP9tmsGFkP
YPPw03eq9RKNDmPUgbZWSbnQSivRklOsVoqnV0D7cSajUzLgSjjJD/A6+KTVTHcR+rhtv0FfGrUi
lVxZnLeb5qPHmqWMLBOM0OnDY7UqqaV67zTXVm5tSka3zwpMqGJrrNHEcqRVV0rGaf6TOe6+0ROn
12rDRNnPolXBoHVwD7XO9C1PXwtNS8F3LmWRF0GYDdPhTe1Hp9N4A247+0Kh1F6mLQiFK50lHItD
vg1XNDSWWrlzCH5E9ETiTiPmEKsnYbdI2KN8YFwDQrsR1MerTwrpJcTNlUgTWSCWVj7D4qvO6pFC
68UBiOyUM34Tb+MFjS1Ugco/yBY+W8AR9nD/gKrGYDHnzmK/iteVELxwEM/1ISfCb11O7wvLltPw
M6o5Qr8/rTpKAUYNOyxEARReW2sTzD0+bcjp7/c7LKlR8YNinzPirvbXZc5NcYSfDhbYEcrxSDvQ
bpBhIMP6qnRZecmlMdnfY9JtXIUxJPWd4Sjtkacmle7/aWsF8u00imwy81Ei1Y+E08Bvg2CliL00
6Kz41xEMrPcqDtix/oPirlJQTNzcldx/6ZI918SrYVMjlC2mkYN6Bpxvtt4p16MteybfSmyQ6/OZ
W1ods5DV912Z8TGP/GOIBVzkQNkvfPItr0m4+oiekeUurkh9uDLcUpeQnMUiV+CQ4oUYr7gK4L7u
mp17LbbhPsK5ozaX0qyc0Q4sqGn/VCZt5jato2Wl1i9gGK70RBYiAJRpfy8WJgADnGiwWLofTnW3
qDYxb+EBkOzRgEJe/sPY+anc+Uf+9HyOFwecVdOkngNVFNpHjreTviX30nQyBuIZuZNk7i/9Sp+D
RvVDhf/jublKvT8fdiEhgjze7/f0UyEeA3AbnH17zk71NMfVS7yHToQ1/ki2d06NFgtrk2nRKPOo
khb7/CUzn4/+eHP8S82pdim2cWMWoEMSIP325BfXpvo/EgL+/8UYGoO/X63oJIjYZVhGvEHbtRVo
mQJ003THQNHf//z8hFCGNmrTcZWvxO9bFfnfx+gE7f4V1+KUh1ksRNoczKUDlxwWIEpXTlBnhmTV
IfkoWBmZpdLtyVf3VbBrUUnza2Bxp64zQY0H4mZEMxuMHyXY9j/MFcIIuS1+5ZzavcIxiN74x2Rl
iS9N/iwyZeHo9QOUtx0AULToEqycJY/TXNBxfs8A0TQQXa3wszz35uZ6LHz09cl7J11VjBRqMJ6v
nIVW6r90LD0hTSCmO0W+7+BE7yiL0WlODq0QKFktvTC0zF+4rbhnZe+FV+HINZXR/V0x1SHqbaYT
6K+GK8S9hdQY1KPf7zxKhM8WFVbaoAEgjPXlK6QS65zhyrz6l1Gqva8FerGyaxbAQ9xcsJ0Ygkrs
cwwnyIEW4Ho26r7OA5zPqweoLCuthvKjytutiqnYeitre6H4+S9jewiXsYQw4Ms2sMqd8hKaNAMo
Vu2giBlspFO7aQxqQ7/TF2IbHAiVPZbfMJD+yI/IDXEn5nWO08m32oat777X3A3rrZyDU7B6sOvm
3EW2avkazCsshvotFpGuA/ZDA24Xwo6AhETW8zXHLw0zXVXukpYGejZeSFIUbP4AkfPBKhtFYlsR
gRYJ3y4/ykIobkkYggC5XhOFFgKvLdaoFmTvZXuuaUKjAbGErBMfNSYJ3wIUKpU6+hKgd+a3MeD8
NUTEdqCQ1eFLjnJIIFZHSDBCxkyE3sAXS+oJ5ykp6ppunzZqMXD65NISirrEvreR1qWi5ZL0Z4wm
bNyCBGCG3hVGqTxAvIAe9sNHGV5KynZ58pp2lOFHvDw2sIaSaDuiXCOMX6NiH8GkniFx1eBLlWDh
OdNywVodZQouj77ULCbnvA8bsa5CKv/NQvwkV4kvGL2V59qmGyP5Jl3IE2rZSiha2pcTqfv+g8Er
EWRxYkRaS3z10Bwleg0wF6hJlXJcaX164Huz2kIHh0CfsbAaArof+BdwFtCfWVk0Cy88i7JkXQpc
5uIRmpJW+ghngi7Qggm1+5UBFtpwnDgLuD28dCDwhikt9VYdtMgMkQHWZvtFaKz1HZ6mgl1s0Bvi
AtjU85daKNnA2Oz3xLJJ55ep1yCrNQat2vUbahOePdtXKZvXawNckWGz5kG+GO5m0TX2427MBVAT
Onq4cINrMV5/GcZA7wZOlcKpsh7uCp81KBHqTAMDbX+IJDF/BnGUmZox865RArRc6vKDBTg04NG6
BX3l+VQstG45ZvZ0PF1zcZ4iKoaiNUoWR//QMOlLNTbSJj2ibATegZM7aE5CCVIuWJseTTKycohy
dXIZ2/BoKRMVKn8B+nBcxGAt2lnnK8wou6EApr4KvVAZpE7NJxxgPcL6nWU+E0w7OjtF/vb8NW6F
8Acbc870SlK2YJuBQckDOdKWeRdM5tzuQ5SoVSb54DNHQO1acX0HT+1yWnMGspjSYdkxvsDyDV5N
cExMVvbttD0fPcssFS6gjho1LlaXOHyW4gX6JSvhZyE3EabAfhfAAwjQhVCEwcViUFzKLlFYp9Ir
NGsq6YULMi0ptefTOT3pozeYnRQJCLVl3eMNqgBUHVDNO4bQQmFTD7ER+9uq/3k+zsz94J8cV5jF
07GGcrabYW+gpbvPPmFp8eIdBQ02ZG/jFVI1K1/kVpF/9EKzSAogeQUTZ8wca1S70oktuHSrojoq
ErINHnAa3IxaGXJzm/wlNtHefF1LO5ZizdwXpAUwIqF8DF0eGFZpgZVGfcr7EE6p2dv0N/MpQgmU
XYfxL327WTylICgXctOrdgqxx01XG9Xe9PUY1aZBz41AfRcUT+m1tbb80nizWArLtKFzB4zHoB0j
yZdaLpw1atkCrgAWWL9XPAurKS6GfZcDzVR12EE1Sw5NKAYiP3y+Aqet82BhzGk7fgYd09zDAozj
D6b7wx0LqyMhNrZSPlkK/nPGTsBmdedNJw18S+zeLPeJXdihGupos2/aDYwO1G4vmuBo2Sz61xtI
bz1/sVsAf/Rms2DBtVUHlWZERHyVt1hvSRk4/dE1IlhIcOaYmwQF0rwcg3Mvc6hXxVqVy96718le
ow0bBgFaLWqgiuCbRgoK1Kr2zOH5sy0VC+asHaELixxu9AhkwKzrvIK0708QycQJ7LWNdKTVdtsa
iVrWK195KZOa83aKMocaJUXiXnsdneiDUesAaBthOxruGW1byULTi99BjPx9zWlpaenOSTxwQa4i
ahqy0NxjZE5fG/bKNngb/zGo8bPcrIjoPoKbL9auhcJjd6ytxGZe0RFWIwcEYTM3BxWiYnb8maJG
ACfiy2pJe9p/jxbXLMgIgdB1xZQWcowmZZfM8KAqx8n5pg9tf+OvXEwXDtJ/sQmiwSWkApfkCK7P
Q84ocWc+X4FLhY45TyAcCboOA6Q9GbQw371RiU7wRir3LvOeDEbZyGGmNjC5hZ4wJCDKs8eeJOqI
m4rw0nYX2nQ3abxr9mBZQugtPFK1MbKa91P99QPkdGrg6miF2yFKNib0jsny/Py5l1bVnIHAeq4H
+XcExEJDpUv2DNisWcD7GuLpP44wxfm7JCMJmTwvoCiKota3m6gsk8tJB5NtKAwPMshvQKhdV6nJ
Sxtz7h8VF10MC+EO3wE8Vq19E/a4yp1qK9UjazzC0eNc7wAmzT+zlfvGwnE1Zy4NXBsNPBlOtY7C
pmBjqnFA4v1drYNOx96DnTHnJ7FEO1IDThVIDmBJvfroeOVbUkVQk/+sfKGFM2vOQ4JWKptCrxNn
CqXm2OqhVkHKOOYNiMzBoNQKJIc+iwVKCDZOZ509lEME/I9ZrmzLpfFncQfiWSxZUB5am7gY/MTn
1nZjZU3/fels4GahhfLIwc8LgnTGfb93P1ury5T4wL90J8/uOpky+kgGhzeEfcTX8wldSKu5WQbj
8l5PijCEcNpGkVAZQipoZxYUD7PDGkdhoVg5t+WBM0LsEzmmDNf2rxjS+fLzR58S8gerbU59EAcO
dj8lftftRijWVHJL7PwCyl5rB+fSALNokJMwAs17ERoUAcrA6UU8QnrbdaRjq7gOZRNGqiV74uKu
4SEXQj47y1qqxqODAc7JTsxlatUfoXWjdrxW8zuYb9OuOgKnRoHzucsuPndJm+PzeVxY0jfVu7ug
R9FjG8Br7IY+eMGG2Rar9/+FJhc3VwojRI5OelimozMyXMNDdmXQnmQGZfyM9mvX+KU4OmcMxKVE
hYDWA+BjsRr47Rvhrbcim84hvoXyMRvK/qbY4/wUPRkFs+ezthBL2VkggBgJhGhJzFptoe+SvVBG
bDZfEKp6/vNLH4X+fRINbhtCRw75jSChxEZycBaU2a9GWPn5pcvnHK1fEW3V89EwNVQH6Mo2SttB
x1AGaAZKsCdXL2K9odRmzTF4AVEK6bLf75NxY1FEUGJxBGJLfXFb+D428I2y/KMLLw8dVVAHAOb/
1h6ZQ/KHOhVassI5NF3/ACQ2/9M3uUHh7jaKSPZVSREuojMPVfHhSsChmrtynCJJK1jyGxj5QUyb
g+Sha1pKXSTgeLFzQPk4cNwCu76kB2EDjL4NJSw131eAtUBUSiHBduH1QPWBdQGi/SpuKg0aXdYa
lGahmQvtzd8fDV0mEfbwU9cAkJZUJ23aiFCYdC/5pnHQklFQ2NJr29/xZmc2JqEi/1NZ4Mu4lRbn
QgSeQ+sDlxNrqsMNshwOPMg2ATqNg0ZgTzz/ogubeI6qz7uwCgoiQwlGZhxiB5EUmTi4p+c/viCY
wM1h9LC9rXGA4NfH+CNwYGTYu4bw0RZXl1bhpxEDngJ9/7W22lKxZQ6nHwieKCWix5UIPJ9RE49h
mMslZY2+gh5kgPQyElUSHColvvprndqlQDKH1RM1T0bV1DUtuq9PuK50tN7yemGFuUpDIMFsylf3
A9f753NKL5yRc2R6TQgukwl4ydAZAcOCLUd2EnTIEKnlptOhXn5BUxSVLf7Q/3jv/Wewr6BKc63W
bu8L+dIco97Dhin0IAvl9Dp5ba7NzrOZHVqVKqdlTmij4vrNA2ubnkg1XgPcLOyCOUqcr2BPJEx1
lAnry20yW9CjY74J0KKsFeKd3NTH2nBXyp9LqIJbMLiLcrRQSGLeInhS+rXVkctv6wsE+U7Blvvq
HdfKHN/MLODo0fsxPCXc/S+gugtX6znUW4LTwcgGOMkBKzWpFrVza0wt+AGMmeIPWgL5pGL4b5n8
bYXdvSflprRExci2fEbpA609u/F7L13p1+crdeEAv03v3c/nBYwDqgoLxe3gyyJDdrpuTuDcQVb6
+QBL0fnfCGwPCmkQlHcolX2B/ucL/CYSwz0wr1N2igoSEKQD0J0AX2Nf2OH0sYyPFFeHZuURljbj
7PJAcHzRhnXGOjQkv2U69bZZ1a4chUtVijlyOnG5ENKPeD0RJvVhbqUXktZxJ2ItRlJrSW/FF7c4
8MW1S9VxckrQihMsIdLiNSuu4gitkuRNDK1esBu3QGuSU9DpSCF/j3oHblOc03JwVLJ6o5PgX2nS
6CEKyQb+pz4Q7EW7ssoWTphb5+9uGWQ8jLGpGHnWuK+9F6Y+wYKgCnQIRBPhyldYSrLnIGw+JzqG
CgLKIa/+hTFrFMF6XIvleIu8QHm+2paS7Nvf71+k4htI3tdIshvhCDOYb8p/odGu58xEUvrhh5Ui
6Ef7Ghoa71WQnBoO4lPEoaJBa+ayfS6tHau38siDHOl2eb57kiYVOb+eSn9ktOEGMCpJvc0uRXMq
hj3v0nBXgVHRK7unQYoKQkitwbQAmqE7PjcYABh8yGCNlZrGk1BNjZ0J/gRphvuE/QudWx1SfRCD
hS2jBylBSdSSjITrhTNCnBUOyawRUIA61qqE14IpH6vx9F8SpAYKrkBsvA0F1M1g1MKwdhpsy6JX
G9gGjEAPgPUg1g7Jfjz/Hgvn0C0JuJuEGDamXJ6jc0wq5Zm3/7Z2ardGaDz/9YWNPceLD+wAsS23
RBzmvsn63fVWNvXCSXZLIu6eGkqCXpF4+HRjskchPvNNKRtkb1WiauH8mIO/Rz6EnxKL62YXWpyr
Ji+tzdiUhoy9R2L3fG6WMp7bNrx7iaaPQ0JoUSRsdWieyJGcW5SZWKHu6qjWSYc1/9uFusmtDHo3
Dp+xsDtjI0wWA7x8/C6Uvtw21vO3WOoKzoHZUuZVJFYRFhCuf3sKqpFQqUMalZiQ0dXGDcrnGlZ8
aaZX4Jbt+loa0WUVdbUQFucgbVqEsj+b+Sh9ynGiIItjr+lGdALw+KfGBJzLjFHzNcCKpXdh5TKx
VF0jp6P6bkKzKPQRO7CqY6vVXaMyWie8BJtEE1XOEHVI8YjfgyP8x3UyB2YPA4mqSoot2tn9XrSj
LSBF7IE4xTKlkK/SYTg9/5QLm3WOx/bLrA3hh0c6bOzJDCBTIXd5/stLQZ+chrybsb6uakb0EPSp
ptlGTIVKqg/8i7sXGKiJcb3GVIKSuS89yWvFiBayy6gcAcokFKv5rHZyltHY9mflaabSyoPAT85K
Li40V7kxxH2qVjutOjXbZPu3xmTSqmi2W38l3V5amvTvd478Is8qGp+tpCKHpFul6jOtLcZN0kdq
ySYWfLZXNuHSDZGcJVAdXI2m9vxEn2Jt8Pds4H5khzAysEW4lUGW4CHkFCzvPiKdTWYqE8IutWit
MqZBPC3a0u+sCsShARpsuQGL0vDOsRG+CAfC8iV5wJVCWnmChcYNvJ1/PwEQQAA6TK8JzAYoMoUS
AHAAzrqyFpOnH/r3yviXP/Ughi1ZUqguRaUOh0CPNCHEX+kUGJC13fgrp+JCEQsmIL/foxyhmCv0
mEnCrGT39snAI7HBrIH2yKBG+zXc1NL7TOfn3Seb7PIkhkZwrisNuA2o36M2ERzK4xpMZ3riRxM2
w55wrgsbSQED8HYlIzs+9ts1YPjST89iRt1GDRdm+GkG+ufstXV1JoIKyD73V+rVjzcoK83CQMEI
DWymMcBAGc3JhaaKBERWAWq2wrtr6e7SF5hFgX6EkSruV5j8RIOwXpN9+rEiokZqM6kcDTsKF4wK
ckOeDLl8BL8fWlKhhhxIkIXSn8e7hVoHK82iA42KEgyf8QzR5Oyq1MleiB3AHgXo3cHRi7yKakZc
s6BTwx5Ojm/iYPIQFkm2ot6i3Y67T74lHIhP/Xn+QAvhip1jpQc38JK8wwON51YlNtmO1oKjQRkc
J4NPsVKAWABFsnOIdOnzREDC+dCph1cus8phQ8LYrIae4Mh/FLC1YRsz8DPc79QQ/UuftjPRHIiN
0F/Iz7STg2gNK7mgWcKK0xK824dEKgge/GtIh+voQ+OVevAepIMCT3mz5fSA6bYhsw2Y4xDKPJKK
8Ap1v4SyyBpXiW1CQlpgA2vUlTW5sLHmSOkmz2BbVuBhiCFVmhp0Jxoy5wII1ZDi9FdAO48zdHZu
ZYDbatIKPkJcLpjjiHYXdyp81Hqs50vocU7LirO404wR5L5zvEPagI1EFTIBdVyfW+ugTSHgQVib
g4bToiVqaTpowME0cmeU2w2zaxUQLjXAXFD+eP4WC8FBnEUgQgJyNBExTKs3n1CWlid6AumsNbQW
cnNYovxedsCOtiw1Xe5oCHIdvDNsdveRzavCW/LZvtJvAhQYIO/kbSkllhRoXkSqB2WOtebQ0hqY
xZ2AgrNf006vB1hI1FuQZZf8RM3DlfbMQgCfux/EIUN0fjC9HsjBxQ7pgCKi9byyTRaSVnYOh61G
j+BrAmm+CHtaWu6uqS6eIf2uiZ3cqKNdK8JlQAmTO8bm8/WwQP1k51Z5MDQcs2y6L9OdKiIwmJSZ
EXIM3ZhQ7tGjgYtjCGNbFEyjAzEFy2Fl5AWMHWiXv5cKndZkkNEYuf8G3w6GlRTAXOgWa57B7mMd
bohX6IbgTaVtdJksRpF6aWtpygKThxVmeYoUeNIQgVmOdpX3keFrjjqruAiQZ8901eE9MoZtswW4
VAV5Jz0Rx7GUoYK9DTe8npmNAsSf/3flG0yr88Hen8NpPV9ifZpB5OqUVE31djMeKx0ulUZlrylJ
LX7nWW5TUmwk+hywe8lOghMoZlNpHWzFq6sWCuSSHVfnNFaHPBAH9NPKdlmImXMQLZ2O8MjtR8YR
A/qHqAHaEwdIDefp9/OZW9ju8Mj7dcgNqPj7GY+Jk/Y+yJiVswZ1XEpghFkgiTrowIYsLmypQ3+i
CI6d8Vp/MzrqZbnTHopt8IIl+v8IO4/dyLUli34RAXozpU2fKaX8hJCl955f30u3e9J6T1ejAgpy
SR4TsSNiLy8JYCoe5HaTJ06+057lw1+8yN8ilp89tEaDS/A/DcEt5j2vuAWDrWD6oBNsqDLO/Gna
cfSXIP+LvqD+7KddILXHrUblZKSJ1gaCWdN1/yFejM5edys61ztO2d3jtJt2+p+67PfS+y/L/meT
7QwCNVy+l2T/VDw0jHEQjr7rruKG294T95n/51jtfxfX/gM7NtaKtDZQVg/DrYBfg20EMzdreWw4
5v7IvX/7MD/Ok8FcRgkqPbVYsxg2pjytMN5gL//7Qv8tD/3ZCWs2OhYiEusxesV4TvBGB1ujyLmX
/ura+O04/tn4Cu1liYcBXqJxjW4pv6Z305f6QCsPmIIkYfSaWULpsuzK4+Tmub245fFPZs73fv1v
K+FHVJKp6f/1Q60kAbvWX41zEVheiRFB5hup17rNHyfSLyeG/uPEgPac5qs60KiEGL6Knb3oJ3OQ
bAFk2L+/ql8irJ/dr0ZqtNEif5fOQx/T7lZwlxh/24JWHqF0WnyC0pt//02/Loof8sgCTGiFYUxn
ynSdEzdsXwcQvgYG+EP0LDwJ81Pyl7fpL4HPfzSwhpaWqxENrGXiMiMU19u++Bgsfzb8GS79v3+g
X17OT4aaWkimJsLtPoRSLL3qaV04+ZxiS9JOMVzvwhr/eEe/nXc/+1fHWA4jqR7WA7yziX7cLIVw
8pSH7kAvYeFi/e0qODtVjV2VW3V1x/G5bGNX+Wu3/XYd/+xnBU7Z5UY6rocx3E3VflhEgHB2XXoi
g4KY/oK9W/GS3yXztgi3yzvH/hB9FvmhLsQ/ls8/DVP/Zdf97HkFf11Y+PJjV9veMSdoS6D7pvUZ
Il2sHEAWriE+jeZ6GmpAkS9LExI0qI5UPRWJHzaVM+bN/TSXDtR5R2lKp16M2zTfKDgzg7T22qHx
CqVxinCD0oF5a05KFuiYDUvFXq5rr0hfJypRpYxTqOjJyV1nfCx/MQx/fcU/Ap4E1HszZzxhYR/u
5K/yju6KneEsfn5qN9JNdVdm9jW9//eV+1vmr/04wRIQ5lIJrhWdMNqIODhNHnVfP/r28cHjMn5F
68XiG1dr+4/N8ouhmvqz47aSQlMCQIVNMtPf8l3XoSSV5VmOMHjK7zudGY3oomp4/Kx3ZaoFsc50
epl5eVIedGM9N80dtiSACtgCGBLruhcpdCvEdpHODv5vw+LWamWPUgkRYbaN2FOH09Lrf+zBf46O
/7b8foRYppH1q6FMMIDCHrsJyimr6sPUzVIDJeLOZPSl69iXSDSDvARy/JEJJwjNH5iD21H+vmav
QyUFS/Rp5o8AIKdoO0FZb9VNnz4K6XnAHRzPaOsaZkGGqp/gZKGl075gl+t4e3d0ToW520iPOoUc
USvPahXUtWAL4o0Sf+Jy4tQxVmuxYBfl09zmx1EIchi9gDIWfhyOOJZSHg3LdIzW0xnhnao/SqS/
FOp4Sf8/sBUSo8l6DTNkES1AcoVbaVO6CLYPzTamYU34o6j5y6n+sw851Rd9aDR1OZh0oqsYUdsR
GIyoYjR7ubPG53/fHL8Mq0Kh//+fJmFB5ZOGL/boTke4KZaffUGcZPB0IwfcvZ1NfXCVTGcI0oPx
NEoeRCvNsGWnmmpbPmSIl/6t8I0+6jZjDFcZMRMfjfHU4xhi/rEgfzsxfjYxD/DkYUOwoTiQs/IN
K/a9el498duKKHsCbdozCM+QiSOl7l+Jxi/zXurPFmYt1HsxmlMRSbimUb67UVeKC8z66efksTbd
qD6v0t1Uvw+dL940ofON5jafVGm2u756lJlNZPTrfQhXV6FqJSb+OB2XxYlzCN9+oh3TWP8jY/8t
JfnZEp3KzEMLCiGi1O2aaPWtlGeCURo2C5LXRc8WU/t0SrfPYvOXJPLbCv1xiq91X8+ZyK/EGuw2
96Otvukuf6Wnv2V5Pzuh06XssvK7v39kMiEg+5ZPWs0T3o5v6h0yOSb4eCrul712Z92UX+Ntmzvr
RcJ6PKj2f1W5frs7fjqfL7piVXn3vdlv9F36DGsoSI/SVnKz3bjPz8UR5UPAFrP4UPlT/n1PgkP+
Jdr6jz5qE6Asrw8IQZHeAWy+EZenWsjeynG4qRS9N+gKiSVbyugqWvEokIYnRbpNtGjXJp3bduWx
aiJX5hQsb5bwYiZ+1d6M1TXV4OiVmdNQdgCdaCtQn6J5voRYjybF8hGHw66PllOrFRuzojqf1tB/
Ugx7ZWyas44AqCXZtEKnaMBQJu1+DXtUmMmL8sib8LzMY08JmZEV+1tBsha7tXTsRyrfkiW3mVUX
foBtytuyOORDc5ysa8OUpCJu6Wnz+tKMmXk7S6HXz6YjyK9ceW4fTv5gVq9DshW10ZH4uJr5nKYq
LTkwJ4B2D29FBQUmz58Xq3ZK4yvqrI05dwCG5cblusl6v54fxcIXejT1ymxTJ4+wRcjGxJaXS6zm
hQ2Y/hQVMb5+y0SfUzLV/tpnXj/MO4Il8Mrgsnaqpr+EUb6H2/k4prlrZeW9Fs9BrarPsZU7c1e8
xfN07ud4K1nBUOME2pfipu8tm0kBuUsPddJipKSyCxc5LXFQUpNysLtK4+BSdK9c4TlgcSU/Z1lQ
yLs0+qi6wVVxABJN1Y5Tk9O3tI2RGVd1ZJRjqMX+ppn0l85UTlZrpUFrDHrhGYWevo+F3LwNVVNg
y9JAiCitmSeImxZQJ2Eu3Qi64laIIHoUTWfYPMXFHluDrxxl3VvU0dYUDi8m5L3SwhVaaJ9ivY2e
tKp8TIuXPu/Hg5ZpgTRrbjVm5iZXlxepW/JNpWjdUxxjTW+p5ddaNcE6dRgne2l/DePzNNy3+jmO
O0cApVH7S49P8riBJUBEb5TxJW6dLLQ8JQoyyUnD3VIWICIKEIumNVCh2bYxwNabrFmY0foIVVtO
LgpzuPE+jbZFuunr3dyeO0LhOAsdZajdELun2cYzL55ssXdxa2XpxpzDulsIwQxboE8O6nAQF2dQ
bzCkztUNiSgGcKZwO86HuKOlRQ+01kHANjxIvooTZg/ieoSxUUx0ScLfbiUbRvQ+F5tjiGlIQR0F
K7SLuca3FsDGhUmOqj5N2bVm3RpPiwhirIHiedXM4VC1n0XzCRjdUVugIvJrPbNIlPG26+PAzNRH
ynWMVhmkJMLsJmpKu58Y4189OGTpTswel+q7Ur2s4V01ydXWKMUzZiPnvJWOrdx6DZSv7dJHj4Nk
+pGOnrjeZtKpYCJsnl7WrNrzMZaJ2qSAcU/3EDarM1r9fhEjvCas3aSE1rYv5auyqLcwbZU7M5y6
TQEKV4hdQZnzvZYiSrB566IE2FRiZMXSUClgtXg9pXZdiY6aPypN7M5Leof79rTwzmPQtI3hV81p
XNfGMQ1xayheMRbenAFaaf1iXh/HhsluUG+jJRCL2nN0Gp7zReehFudxgqEr4CcVj0jlCVYaoGGE
iEJW7wksFS1PfNIzpi0B6Ux3s5T6rbG6laY4ldHxksRmKzVuKXvi95AUri/VoRTKCGPuo2C4I6qK
iKm2BzXK/f45KlTI+VBqmETLFlxxzfIbsas2Sox7h6XXz02tXmp5CQ9FdJ2m89B89mlrQx7ulyBr
7kzeup6gFvUuDfvsjkKvHGMQnU7Z68ImMcvQLYfTije5mTQHIc63BWJ/JGaF0ybWXQhc2B25DRVB
v8p9h4W2kO14wFPQ5EeUJyvyht5uDwYn21lEujYuY4+9MyM/cX4jjraQvzBebFpXiCvi+KZboWYL
tGu85FYgLhvII4zpprrT5470xnc26zbtnRogiWlLkyPRykhBQLFHnNz15DTBL6oO4mpHxW0lXRI8
r0qvJ4GJGt+U9n14I6xfccFsW/kuFfhewAwxcGHPhuh+bOONkOZbPc7v+7TBaT2r5KArdjGFjqYr
AnOMDV9hfE2zIADPetBxXw2KDPMic7qhnZ0MG1psOTWuNI1T8NvKcR8pd5zkyQJOacGy6EWjlBBp
e4v8Si0nvBuM2tG0TSyuvVNWNb8h6vtjUxrJm3RtE3/WvDBnSE535O/yLP2WRaAYRsAUFQa3s+FI
emKzeLyoUx2hogMlYYAnukya7K5GbwsmKEXj2AEoMiMO0XVbfOUrpijMS9zWEA8yzL23vZ45fQWj
Li2nZ7UbznOPWzqG5Egfi1fmB1BymYxdGSS70RukXa14Quw1CjVjXG16fq9pOfGU9NjJ8NRek+zU
4dSdkRZNDC8ey3WrZOSS6qciMqKvukt1SsX7YhXsCiWg3xm6J3WUWNp7rKMCrTtEqhvFDNQ1w41W
nerR67DsUhECAKMWYLH663oz0uCT9rfMMJZhCzmv9HDpNg1vSICMqPfLwnlUzr7OzHYnD06/zACr
3UF8MdMPA/5DTxrjJ5+DySHBCGrFOUXDC02zGMRL28pSHFn2Jcmz2rs2uteqnfJ9VNj6eKzKPdWo
qDjpi9fi+4tCrdqV4dQ159yzMF+L9a4iaVEHdwy3MsNgQ1D2GwvyJxrf0xrtqT+qbI41foW+5Zuy
dbD05kiUB7d3Qsk3pN4bmoJzKF1u60XbRrzROhLPKlloXif9IQV3VLYt5SjKc47arJ61zrsU1w4v
EjuumCU7w2e3Syn2Ul1/NV/i1kvKlUWbOooub6Iu32NFtRu/Hz6Krjll/gAhtFlxeq/8kYO+5l2g
3PTzvMPwwpGawS2XU06VfmyMS9s7Vr/L496V5yZYhrF0mrY5aOgAOiRtVWnOTX+QhWuo5PtOfgUg
XS4hY+39eFES4cLIidNgEIrL5N1goCkJO10Af9pgMTlPkq3OTmqmx2luFI6nUofRWbX7QTYqx1oX
IitpI0dPg4FkNKgGQZXYEewRlMWy4S/FXLytIxd+aihuWvg0L+MTb1WBGun+og64MHXusCr2gPqP
aCkejZr9m225BAyV6etq3amL6cslaaWsB3EznefpiXqx3aidI+Id2BaTK8NgXCrVibWDlWv0ZZfL
3lob8MR4cXCxJfq1njqfiUT4kdBk0QIsoQCfLMZPZWgEQvgqIhmgttmrtbOMGyingRXJgE+/FzOD
QGGp2uZN2wZaEe5qy/xalEhxx1S4FOU2rMVXKYVflfCqtbEJ5HriiaHM3/eUndbAvNJIrmmmbRl7
Gr4bopC1fVmWObBa/JHGh8J6kcWHfn1QF8I6r85vVnAAUu8v8Huwmg63MZ6VhAKOrKe3k6x8jgxG
OSIADXzfBrrSinOT1MdqtGRbKYWtXrNihXZjjL5cBWKRvqtG48VWj4Xud1mxWoHHA2dtS92bcj21
GTuf4UxF+6YspsOkd8AEyz7exsu8GwH62EzB3o6VdNT7Jd4o4vhccYdvGFq0gqp9ldbUK1Prc55h
rFapM+oPqU74Tss+OntyAe0OlFMq3rKUxGQsgAZOWKWMjdvltG8tw45odtuEwr6U0k1chwGY0Qfs
+/aqKgTLRIgzlsmXYgFDiWD0aUDtDfNFXAyCNJadDoWd05Iuiao8cTnvFbqLu/awpi+J9SxqHBUn
I7NiO2PDlyNQT0z7M69GZOq0zhMajpJxxp+Gcve+W2fwzoxi2Yk1xIe5NzdtqJxroz1oFN2iutiv
s4VdF8lAG/p5lLqVVPL4anGj9hWF8nU5zFHhJ2viaMujqOov9UyaJpX7QmJDobim2mfaPcdESH1R
g1NnEsBrNM1bh+4sJ70jKn4sv3XUek2lvArSbY3rSDvdw0Q9FGp+mfuISQOTnwRO5zTwG+RuAWOS
LwRtymPXVs+LYm2qLnso4+lBRp+Z5UszHOYy/oQMAjMUYhxssXEJuRep3xQCvjR2WN9FEEUlVuC1
h2vFXsi8rD5xwlaVJ3f7jCK05C9WUORXi3SAWON776r1rrfkjVTCfOP2byZWCQTxO2Notk3Csdto
7iLQGSq9TuKdvrhDyuSQKn3K+fCkTR8sQpd8jPPDCYvCa+PUDbPZDZt33QA3rnxWo7cazWEhkOum
5CApoi30n7op2BJU6vJeMW+KxC0MXLiRuiv8G2a0VKV8VrT0YoUSSA8h2y6MkzT6whlHCXWqXFl/
WuN8t5jVfZPQPdAVG1l0ChFDa4Zocs01rJ1BnKi8p5HL2dpnL6rBQ3ISxjBSntywqRNPTe5CxlLL
p1hxTZwvROFgipvijQJjqzkRsJ/yeVKeNHNLlLDOQdahZEi7ZILt0cU7w/K1hpuaNGWvzcNlncxj
hNME80ZiV7oC5d6+J6TFMHXUnREbqD7DM5WYqP+YV8hJ4C6Up3AJUnzjW+askyLy5PSkNq8640vm
mAKUJLUbfVE/Zii3mGDCaeszvzF2enXi9Gy5Ycb0oOBLJ97IGEvO7J+6d00REAmMR9V0LfMlwoum
hYwtbzVqkOHrch/TmNB8+w8Xsm+sDzMjfV3u9IhOUACkbc2Gak6h4mvh0bTglDlkOjURXy+4g3Hq
lYKzaJ/3uN2u1skkClazxpMwUkIQHtrMlbIBgBlHNlF2V0TbiIxLsTIvIluQM7a1SE3tdikRfXu3
XqIjDnFB15NRzP1O6GPfkvDMTL6FhAS4UONF/WcIjTXJF78ZK864yk7aYIyCVstxgrxvVcxpgkLy
jDzkQ7T7NI/cKlWIjRNXF+fzVBlbLaLeriofYoSLU9FuuNovwqT6Qu6HOCzOTyHzG22ZbxfRU/Rd
VXwZHD1zSdrhScilYbqV6ay0TeadqeRsh+bFULcjzfXV8trVF5Wpj9KmvtRDneMEyG2i72z08sUu
P0EY2U2lPxTdVo5PvfAE3TsQJiAVJtP1uLDx9M3ehX9rWkcpJzIK9xZX7VgxpJbWFTpZpSUf39aQ
ZMuGMdzE1TQ9a404P6th0yFVmoO6E4TKV6Y5SMveQ59onDjOfB06dNiT+crMSqfVl8lei8oWQ/ZJ
3eXtvJuiJJAtmEj6elklmYmpzO+XcVtK7ceq68mREPjOEqNyQ6uJg9XRXa/Ut00xfUURiZuKD0EY
xkbQx+VtbTI/FZrWrbhYuj3rMdnLEkL/FW4qeXE6cNR8LldchjczH+MgCqUvwZS8agg/luk2a05r
59QvSvNOjXBg9IOcZ3CV3MnfdZy50rH1luE7gDP6ffUoyHAqsHHD280MvostJhmZeqwTBvw8QwCa
50qTvZSeNPt99Vol/PW2Kt2pnZ3XTqx+jyds2bFq5SX5zpR8rYucsPVhCiExLMUT/pQEgiUtv24v
7iUUu7oBBr+FFGZZl6LCGvJLf5PO6oPyLCw+cG8pkAZX0t268/PkOqTHQescKsfapeey1iIXsYJJ
Vnyx4zjIqlPL/+Z8vBm1ze7y45BuS6w3R6dMgwbHS+uspIEOPJum4tLwGjBDZMHRTiDQqe513JjC
27GRvaGwx+w90f2QrnNpqx4VOhGrFZvCNyPN7Dyk5PnQMLXWbVJlXxT1NtUDIPCMuk79Wzy4crIN
008hfg3Xu6h/H7N1W0t+i41T7ZL6lciEUYtJsA3Jt2s8qz5XxspxSjtbhAaW7Qjk1rryU/PVGtNT
ruEprPNlbA8N0EENZ1gtnTllaWTb7KrUERnobZN63CVL6sol3lFpfKSbOGi6+KCaB/2s1QccM00c
aGibqV3rXRgbsmwvMh4KlIny3I1baYUIn1Gqx2+r0cnD9226I0wQmHcX4RwwVGndF9a21p5iiQHE
fLrV1XcDg94UgQlI/cRhVj6pLUxMQffU5lCUbix+dDJ2v+WbRf9c8VWPF43qv8JseeXhkClpCBxH
uXhGZ+rjc1hvG+1aZsdWO1Q4hdICXuAUSnOTKHhceku7leQtAcFafZShl8MtzwvXQLTrPexQbRmt
Kp377zFEHOHjUXfjL66kEDThrN6Xncox6w8CQgvs5uFIOFIzZfZOjOc29UbCy+yxqGzzjUule6g+
tcaPmrtc36r4j8K5h/DRM9mBpXGvWOM5LKobyK+2UvMwAdWLt1YYAP6MzXs+i1HdlFc1fojmM17D
wnrfKkQ2ceKkSXmqe/J4kmo9LmhlGgJd5MOtx/CxFFZGpoG3aFsVk7WsRrnZ51YeGGXKjsdbz3Kl
+CLsVDykS5zDD0VTPejckjlBmByTzOYPWnWJFrsqbsKeJX/USWdKlTdAS6CoYv8Mr3RxIvOyZFdr
XQn7jlTWx/ZMu5ptGIelupTKfROeNALaiipY7iuhO8qbIt8nzFkPCuJh5qNbpeW2u604BzFn7mSW
LHnNtS59Q38Z1l0hoPEGzUuXbSYGf41XBfabyKXJ2OD8wucy4mASwZxJ76W6Qdy082qnJT7uJcAD
LcMfPtllguX16oYK6EQEsl4S474uP4f8VW+6G/R2uhCU7lD3jprx7p74W8v0eVZau2kpGRq3NIta
vL7OEjcxWkRd3czF85KcVqw1oqeujOxCuUnDoCQfj2zDuldnF9nNOqUtOpgSKOWW7izH4KQaScQQ
gXLIhcaj1Ox12o6yeD8SynKO6E7bsd4PKff+oJPOS5wpq+AiDRFStOWWCIhkOWE/QtVjLYQzE9U2
zuyoXhaDbJYfctdFr2r1PuVPXeuozBTh3mKdy6p0sOjV0UqkfVeho+hnmhjGElpfYKQXcqdS5trU
c9tQHkzCitCpVkekI7a7aTBhLLg8vjLtolSXInf0KIiUD83KXU2/yyInT7dxGwzqhiIH1/BoOBM4
h/oe3+A0x+9LOC7ltYNBXp+G9BJ3j1qJgLvvhMkbmRlI85fZ2iriFxFdI0SOTpQiE8fE+2xlhC1z
hZkeHKdpoGLYJWue6EUkHrHj1txOoXrtq4j6CZ8PhxP4ZprdfUzVhp1Sx27aBma6aVuCl7sOMFwX
fYb6Xg93K02wsWvkwfjRpIRqWB8xpq958cMMv3h25e7M3DCxYEeCJ99ZKO4HBXy0SYqCuCSylxOu
wEBHJRHSbRPlbt4+ZDoU+YKCxz4dCBqNrdC9rqbh6MmuwCiwqxzR2JS0OEPakLlOA+OUzZ4qP6yf
SvIog6IXSH4fQ8bkOZf10hEL3j5gRDcqXYMTqzjSSiJoHx1y692immjbdoFpfMs5mgMU7n2BgUko
sVQE5o9Z9fo9buSLRAsQ8uIdN5ARYv0mb2T9PZuf2kvFxRJvEgxPCNPCTz1/nOgERsrKOWpVR+lD
lx6dUSc8R3ZE/7CnbrvQLakZz5Fy7FSsZjJ/inlI87087VkJeYNG6CiM4zWu1Z3EntZOxF5XVh8T
xAfjMs4utkkKeaT0IFDvVlGShUZ3xxlJjGYMwzaazyo8TdhKW1v1WUfPiQmbN4t5rgBGDrZu4jvw
MAmVS9+jvS4f33rgM22/hngQ55uZliJS/7oKls6rU1+cnEpww87r+i221WLyYo7bLC3deaISJg43
yhjaq2EGUYTPfHdTzuww0k8NsgFdeue0vo1Gr603zbRr7xtYwDjMf5F7hrRCqo8R3YqmF14HGsqf
ja8hc2PJqUQc6jeyZTPlY06bcddTPxg8mTv6U0l30meh4tyPC18Uqt4QvZj90yzdqHcKNgTyeNM9
KUtQ8Rcp3rqsSJW3ZSRtiEFAcTpk8WHysiqio9CyhXmCVhpbrmR0GbIFnkOQfUt2HL3nSHuVEk5K
ry/2iPWW/BlHbt69JXmA0gpZ3JzvJWHftW42b0IxIOHTv9TMcNrnVP2oh1dEXlDbdvoiE1Jfs9Jk
kdXfPQ1KFRQo7/kpnJttqx+pY9v5clC5dYUBFdavFfTBGTTp64ADgHkjflXVLalErm/UqLKbea9V
XNMzeevWyN4b6UPRbr/1fxyUONnk4vKPsPS95FQ7PSTxBusYy9GqDfUBurhEhKF4fdPTrQjSULzP
eeUT37wyIJ1d0Zttaq1GeBWv1E06IIf6HDTzvZZfU9ZUXOPCjcfrdKtu+/pUK4GxuOHso5bQEAYM
APfqgu5Gchl2F8ZAQStuG8lnvRnzy8C1EB16zTNCZ4iCsC5dyNDVdF1jLA/2VnNFKp7eh6hxqidV
vfLaxc7NsfjWg7H1kaonRh7eVn2fhmANdLSEwWkIaoSGt7Y8aJRnkodO+FxbR2bhGAt1j/03iED9
7mNzrKhwlNqzpModig/cHozISy9r+6io6CsSNyHW+0+YrAnZhii6XryRfimB6z9oVVoAAPW1b1Cs
LW2fa0GabXLJsYhdQeSY2HL1gWlyRvs5qS+nELh5odhkQ8DW1AsfhVuAYoiclPui9RC/Lj2ZekFt
SnbGeKMZJ4k2P/nYNxtLfp/4z3U7Gts6s0vhMazv69dSDndhek/l5DvpsQaa9Fv8sbqn7qgi6bez
4ij5TavvpZHLXGJs+d4KH+eYppDK4SUQq0kE2qvmppTEOIk7ImedCvloi+O32XviZhW93fxrrURU
9Z06F/sZHqis+hNrK2MM1RbudIYdik9VkZ4ridnbHC1vppDBdFUrK9wc+6V0e70+Gv97vUNsqCBA
LdPkxFCaqupVhX/A5Ip+YzTyk4AAYQva8F3Drgqna6nacw2ZKM9akaESQauJurtWaXbdEm/lsnL0
od60dfglpvWLNZpvgpwEDaVlO9MTR+02epb5xaR6hunJ+sjFYpeRr5LNXmhkooHUNiW3ij/k+E2m
G0Heh2ZACg5Ft1W2Ur3/luFiV9S/KNkXH5agbBIFt2pm9qpzcx2ayBuWr2FUXDpQOi4uNOeNyk8W
FU9alSGY+yZ28D3zR81rJX81/ZJSizYkX7O+kymdzObwXKoeyXjTOao5HbMG8+J+3C89m7hAE5MZ
r0GklpNTdWt1z5Em+umEH1qT+ZGR3SAB+Nnwje+Sb8fxO7FHqJ0Badftd5ws4ovPFTS3sxc1HK/1
ekRTC9fxWTKviZLeVOE25as1TbhVhSumnG3GNYFD/CWOj9yb0+KvFjHWQfuKps+JTusIBcAmwMeC
wnAldT/RuqhABoigBzgctd9BL5Xh/lt9WBC++8sUbcpxt6DEUqyilKBEN1ZJ/YI6z1aT9quO5C57
dcYpuO6qBZlou65U447cwsngmLqvztcSo+rWDnWvYkAzhGISjGK3rZZT9WHQc5UZ4wVxGZViHC/C
sBNu1/4AzoIZytF41syIp+vmclAYG6uO6G341LFKqc7ydVa2RYbp3RbInZ2BhefUGwefhFtt71Tr
lm4XfJhpJxDkq8zSJ07mHU2qO0f7lChDJEDAr8XEg4yCUYSRFPTskS9EvO7ecuN5mDaGvF1wKgLX
NX+M9AQWFPDOI2e5OhCtFV5GmTicMepW4k03nov0wdKPy3TKqLIi9Go7taffDnG3+cZ3z42fDwlq
/xPWOFRPrgR5hCgSxob343JupGv/ZX3kiW4PiaeH7/WMgJUk11kfniVuhoVvHuLHqn7N6QSzpv34
D/d3SnyKokrvCox39aNjHppRIpR4zogeCSNzH/1OmW1rY0GqCs95FuTl1RoP7egJ+Vmktjxke8DF
pmI+Lk8NquenSK6N7hnUH1X4qZlOZpH006uciQ7PXdRO6+xqPO/ZwXJWdxaVwNUpH5IJWpJUeHHy
XDdH8c3ka4bMm4uPsHoYsEJVswspIEVIqkeqelz/h7MzW25dOaLsFyECMwqvBAhO4iBR8wtCY2Ge
56/vRfeL4/S9PhH9ZId9bYkUUJWZe+2dZeJ3JvcnjsFW28uyPZgNGiCJREiMubpbBjoJJseM+gLe
5Y7a6Whnz+mCnA7O0gMHZG1g8vVmL0TfTOZ8qKnjdNt3u7tFO2e1N42kJW8I2gjMQ+jcdneb67l+
m1R0fs80fuYbTgFR467pPgywlZpi49bfpDqFBRRJ5pVM/CgZIH1cjL7JW/uo0ZpUXmdsp2VtPLiX
oXmuXxLX43lgCMqwQpOIW8pvVryTSlblgftWUGhqrw1jFpls1cL152IlIWRz33BWVaT6+iUukMP9
W+32Ns9BGG5xAqnis2aR+JnpORZrlKKzy3VQanzp48bs9lVPR+OyNEM/1P0nltw7h7BscwkUZMzl
MxygJYrH8U25JcF0dwqURlOxULMLYg4NdTfRKpULCXlHaUDF3u4ZVAW9Wof9cZGndH6r41cZrV31
XUWii80XO3U31t2kricb7fGQMYF3kX/YeKHG9pOrqZ99rhxkzU0TkpD4LJjtK9WrnXDM+lH/oZEe
PnyQNR+lPr1GAWUo7maLiCubPw6gvvkzhfs8UTYq+nUU7tSRLyi59kMduHm6qR00HIS75VzB0kkE
UEDs4a4KOSekb/NqV+VXEp1iJtNSeg0QiWy2osm9me1sNAxR82kpj0Y+AgeNMPnYPXlDpEPxDvpY
REGyFNQQzLVtbqnaXjvpuJ4teJxMMngw0nOXjatKc449ij7ByIpn6Pe9vLJiEq1bugBSK+rtwWlo
79OHqCIRYMisBgaKiYlebVOb5TaCLjzPgoheEeWZiUn3IqoPoW14LmnGGSkq47EpPzKXZyJm4EJ1
KqLypAndK8S90vq3r3q4N7tzzg+U2Qf/b04CxijuM/M7rIiZfklU8HyNBlx/VNgfH1nBtHTEHNHs
UieHUOEcFflW+9UZ2rtRwGSknhdwyFA3/cJ+Udi37h4qjsLlo3Q/Wylv/5MDz38CFWNL2oSj6VB3
x55uPoxTBPmVv3FlC41xomOvBhDt3EnfW5sRajaRafPCHASbDgAZwsCr2t4V0W+LDj/T7Q6/i9n6
/wFVzot16pHWJT1azZmoCvFaUhLFzeuQpXtDwGRFyV7nF5fCObAW85BP2rUnk2DcF+ZjmF5MWEYZ
Pqvt2PqLq537bgjXjX6rNsu3KEs2+UGZ3lyN+TWgm9fzUfrn2H3Q9SGYsn27oFOF94VkomTcd3Jf
6iiHD5qytcR6cUPfHn6ach2hrtjOzsw9ql2r2MXKU6wPVNpfdvlpMmKKu51lIreskoaNkwWT95Qo
1fyhG7tTkusPmcmsmvVlUb63iFHMv8wGXKKbVVRn1tkXy8fYcpFG7pX8Z965qfm0p/hJcdHaq8UK
Cm1Af4J8NJpyV/e84V1vca45X33HpIQbWBsVse1T8RFG8549fY+y30/6kwNWXGIhiOsXS5H3LUPt
hgYjdpThGKPuM04TqlfECLspRUtgGWoUVLr14NgyvhomgFAtqemLpdyZrryWDltvTMDR8kuX6Vq3
jJ1SQzPmy8ui3kZAHDlSZeu6fsoilFxAKDO8kYH0jabbvOQuq/QUMezNccALQK7ayiz0be9GoVcn
Tur1aj1sos78lI0jA5RQqIU5OooQgMQ0BnaHalT3xTlUgi7bmpqLv83HdzAa47PC/R5al3l4pP1s
koMr8E7UsV9AJBWflm36DhsElpXV0E6lpNALnDBeI39j5cFguw9NKFYZ1xjv2W2ECKcBNqQaHrOp
M1gTWJcPmVAOtaaMnlCMtUUuh86L6vqiu/ZW7GvFdjY+LIH+pW+yjqdB/2gmWvwcmqIq0ErQLMVN
oCO+tzQ8hyCjpapPTVS92LZ2ldybstPXwOzmPtGs80DwJmOCmSpWMMJipztl8Da20QqMNzMiozKK
hl3T5nfD2JuoWiFqF8m8kdjUtcofE8Oc54g89EKlNVdNbWrrSPJ9Oy4ySa8ns4/Ac2yL5pLrric4
RZSpOhntu5uw5JygkXroS1YfWf7kwqFaRvVtKXdOme9i2eON62Pm+/lGDc/WECSsD3GxZRmspJ6V
syFIgiUpoDglBoWzRxXpaFu2NxjcFpM84lOKqTrn/Gm290oT6O6+tDZyug7iYLLNFHsAb1tXdfc8
1jLo2HSBnGUuzOoThXmkAQOmgWZp62QymPtrzhNWda75gpCmeHlvp2bPfIVutOy8vHmsWDch6W7O
yNuKczCjB9tat0RNtL4bM2dC6I25WXo6i2zZ0gG4GKSwtAqx7nE0GGvwh6BkWVc/O74h+bjVTtZi
189R0EMg9DqNZf0cjeu677d1ZuxqszPR3iiZEphDoGfO3+f6oWSc2osvh3Ob4rcbPrLOJbDGeKua
bwZnYVOcOhmftHKb6ePd4v6YgmF3TofS6PvZaoPZ5nuolJ2IPg2TbSeKj/2MtKh9prWV5xbqh+pu
WPnoNxX4i9uEH01Rs3kmCYFIoPEmzfSV0v6IHW2h8mExYNu/dJq61ZPoOoepF9aCbXemZ4UxJESp
wOEO7bxpG4e4z6ns3e+hqdR1r87CVzQZrzUr/NFKeFReaqNvWShZdWDDicqigtwySv4L5IOo4iZf
chWks2WVliPdAwi24aMA8na0fR6kSbLta/cQTRNKHltjoJhGBPlykszGKmvyorYMGLWVpQlyNjC+
EUORHJKpZi4VXWpMbTXjkT4tjgpinDFo2wUScerLt1Fzg1ikZ/DcUxon9+HNoGgwd+op7xd8KznU
jW3b6lrtiz6wqxshdpqsg2om4mEB7SxH2w2KG7QL5+6NEfnyYbSzh9Ui8q0L6m9RUJl0JwnepBJK
wbh2vPI18lKYN5Rsnbq2h49heTfrrU7faYCTNZA2EeUJHj3Fl/ZDq58mx6XWqXw2W4e6tdI7fsXf
tiL6L7TvUgiEhkK5cKjS7Y9UqelgFNuf8peiSp80MdvnGZmbWUJGa36jt7XU8LPh7FQXO3pWGqbU
e7Uoby9cEZM7mduflc2DZrzCtAR9ih1NhSCOjPq3AuVPvUG8xlJujBixomYKl6qm682d2LFvh5VF
vy2ZMO1EjeNeQTia4TwU32n4GQ2MO3mFxfwDZDBSYecJfvyOKcWsauvGDpY+aHFHqJfB3Djhfaid
jLCLLinOTQMK8WpNy3dcDeM+aZ9Ftuky+8fKY/aTDBsLXIxdfgGkfGmc7ZHA/SFDWPG7yku7x9jW
PZt8WGf0Mmjc1Oi23Y28IygaNmRyYX7FOu4yRgyXsj7OEcAT9KrQc1T+3LejZmtHkNhr4u2cmRUI
PF2rkXCpW1FboE+oKHvK1s0UzJOvXL5gJyBcDRSIStddvcck++Uax6u5borxtIy7ODzo4txaiSc5
YtLheWgeEJ2QlsccITVwCyZvQKcutlxP0axgULnWUGiiIX0flOicUo2bzWFS3vvRDTi072OzDpTx
yTRMoldHvAmGX6SKdW9R6+UZOMPQctJm99IW1rZrFjJAKP/XZdijm2r3/P8PeuQBMVEg89KWaXcX
04nl+XKUGlsJmVMYDIG6IUFWnc8is28Uk7bJ1W1WfiwziR+T6TWL7mnaWxeWe3fK+By4YNMPx4Gd
4n/Y3saB6JDab94DwOrtymEm3+HVKI0s9hmGL7ON5ZRJR7bsXfZX64ufVxECCUsLcyFHuALa3kT5
yYUNQQrdCGgfJ5tIBhX5MCUD7DTeDtUs6O92tRgukzrjbhnauCJUFUG7yBCuzY72syYQxW5nZg5G
MAy/Ue2IB8iAejVERX/pIyb6HPsTupaMtNlXVXweLoOq5E7tk9obKvPZAUPB4FHa1qUqjE2Mz2Xf
4ErGuKIUW5GzB1Gh8O5nwQu7AFFOehj5t0Sn16oi93deXtJlUIA3tlqnFlyATEeauNvo8jixAqly
TLGq9eRcKOsMQKQvCZgzDNpFR0FZUAWux6zZ6oMC0joxA6QQu+8VeZVD5s+TIe66af6YFOaGhqU2
vtChh0vHfag1do650wMT17R5aW6dcqvL39Ilnj3WLgaFqFmNqVe6zkVvUZWzsx4+Qqln6zR5r40g
nV76hkuzqq+huDcIsIYn7FUi+MXzlH6FNF9N/RKNbxqHWyQeO/tlspjqak8qQ8PkRgS9JCZiscHP
8XlsTu6IdyCM6vrOmRGZQivTtk4c6R8hbtUc4VQuaHJlGPouxZU6BMatuesRzsOldpmkOruxSc2P
bqnXo15jaA4fp3jYGqHj5+mkPariO+wVj2vBquP4GUSKhQY2QEZjVA5E8Kh8NqrEgZJ8tG3+I5eI
KdlLtbS7OgmfFcYLav8YT4xkIxvgprWydBs5k87rA9Vbqn7O47fiHBKWo2EEkHemvc3UrzliO58w
4IqNrzwWR4YX/SJU5GRqE2w5oG+c41bJgelsiuLXKGwExo5IoknrD+oUaYQFf5Xji93jE2Imb5ou
9126aed8azPFk/1HSUp6Hz3ixAJ3h0Ic+Lo5HsanfgQNNdWCbiXxLSYq+oI65JjxtqOMZoLObGq8
fZqkCYr6Hlk2o5N3xVvrqA+ycN/zKqeAZn5pz7kCW3ALdwB63OR589zZlHcM3BJ7OBJInCgB3Ljs
po2DIQqC2UQQEX7T0O00yQ1TZ7fEKlKQNxC0cwPqxbLBv6vECl8Z/HKA1T+2Xn0O/GXhOLQIdJSw
vfRCkDFjEuVB6U+CfS5eS3/hz/ULuY7QLIb08pEpJ2nJPbYureecpJnLS+s+51+1dFl3Q7frVSCQ
RRxYD7rCVjxpQC2N8LIu3sThzB5jxjPKyyz5i9XasXLuGEEem4HBt7Avmiy34NO5HJvXiT2yRV/i
H4JWI+HZ6fj3BeoHzfK8bIhn2rUNL5ZFtGH1O4YM8srJfe3TBuk5outWcDjntslcxqwCzAkTGacn
sPZ612au2C5uzfg1Mu+KhGkftZDqy9Ktj0YPaSa0BthY3Yc6xXDS+kli0dVJnsJWHahLcaK0Fmx6
5KIWmuG9PdoMkBzrpDji6qS1p4Wncm7ubCp6Q0RBKxgWC49j7JC61CsIYLJ9qVPglHHalqZxZpse
0t0TOuSMx2Izjj967RzyxF2bgr8w+hc/75HpbpOPWznUu5hfS2th+IenUhsDK3nn4N/OZX6IXWcb
thua46g/Wk8hzE5VsdsbaqUtNS9ktrs4gweGvY/Ct7DhdORBAa6J4uWuklbQoW6b08QoVjxVRMSV
I+tc7IsN6o3dGulZ9erlx4TU6sJ+VxfvLkuMiH+4VU4jbFzx7fYvinntnW84sCj+kCpCChxb78fK
x0hOt2m7fFQmGg1rctPZH6sBE1kCPY7mxog/NS9G8haOF8rTsmOGVfEWA10oTqB2ylUvm60bGUFD
fLw337QYY5I7uvSNISDg53I7KC9jnW5skmzd+KBPzxVmJH1gIZqpeiJubzKHrWWNlw0Kw8jbSz9y
sCcEtvRfrjVGW1MPd6nlvEcshh3qbDM5JmvFMbwVGG9ygDw9taHMABNs7RBTB5mYN8NWHtvhOo7x
ppqx/tnV3sBCgClwTaDizQffm3xTyoDYCXblmCt65AH7fMm0jDZJWtM+hfawmNLl0bWxP5X4qto+
/iLwtbdZ/9SrLwddXqtJde3fymLBA5qMX/NU4q2vijetTC5VTIhta3QXbXKeokUlvyBfvMqdD0p2
qFwi5lrWwomdxlQsoau8fQ8y4td0sCA2/J0wtKgy+gZK4j4+MDvm3eL0LJ10I0vw8xQp89hXlyi8
0sxEJaLwIZc322RQ98m6s5Ivi8HpeJ2VJ+r9uA4vg4V0NREAoMoR2Drs6DcYydP/77sUDtwax3sV
JHWBtHXnYdvRnAgRZytdFCe9nv3FyvdzZOkPLJqCiTU6PJNxN61FD4GraZKzO9M2lTV/6cL5LPQP
J7ssoveyRgFw0VuQrNyVJ2FNHxDsZequhxCIPJxUpsrlrToqw/xJa5jm0wL7Mul6novipoTf0h2o
bKZqptcldsMokLJmeuJKOltVBFrDdsIYurQ4sWgm6PTGc3ibycY3hXFIc8TlToT7KTWuZhIFqWX4
0p0wYmyqZKMpkKWg7b3p682mSE6KCB8wQ3Tx1zg693J+teQ3Vl+kfLpQ21J8PXrQrPtEMS4tc/bG
qU7KpHq2KYLSVu0HZ0ohoSLHCGjiCHDKxwAr4ns84roaSWjLRWJ+OGFK2uxQs0UzG/9vua5kQKVa
SnsiagXhrMYK3Pf8nawpWCKYIwyTU/EixAfk32J8VYgFBsjD4E8KNQwHSvUs7OWRnmlnc+sUGtqI
K9XTgAlK6T6nJT052WGuUTpk6cdFhrXCARqat+k0byIhTwqsQT0lRyup9rq08MhMVtBXuu7j/1ln
Vs3USd3XIVODuIqem1Rdk9/LV4DvJIYYLtugy8eTbENPIq+UywyXvyS+IRw/K0cYurbWPqrFtSNG
K0S8Ki+t03i9y4m6ZYMDg+udDtw2sg3Axq3mZ5Ih7dkY3zh4e+1FzDsz5I/mYbOk2H9YIuJboNYf
KLAreeX5MN17eG7R7lxa5lA8VoWNGnNd7GAq7zoqCa1maGB2m1GEV96vQiVOT/kpgeSNKfUas+ct
ySrARLcClUoqxdcM0XmxbPmCtSLfZ+1IFh1D3iTxGzp3Gfs1ek09jnunsh/YWlX5rVXet+11jjaG
4ZuxcaiYEGvGU1eXlNCSRmBdZqGxqmssaWWgoroaYvKyW/oS3YpRnJOpxzj+gqVt56rFRmqpvlm0
5WuyH0Zqs2q5uMp3Pr0gh9Oi3xyhLMUhmNcSixeWSYBcm80W3KbY15APot2qkfY5tBWQcb6fGMTo
xV4M39JYwM/jL0fPmIUr3H0uuWDPXRkfJ0LA2eQmPqOFZi00loOJgr9QS/TTGb8LU5R5PXORz2eF
F3tQLawI2irup1csQ537HRu/mr1d2vaSW2eUTGTiGb+xUp+ipvANHPmJ1Ryz5dKY2YZlqesG7cjI
75vizUme54Z7EK+5OGQjLHsDLm6cGrKp0kYwpLzpFUHpYJ2K/exGIaLPWhStUGjt4hwb5dcgMjfD
N2w32GBukFIfV3jzxRoHUUQuXdtt2TPk5XG0RuKdWTWo47gNgJ91W3hyGPxyOZl2wT+MIhciiMTc
rUrNaBEQFUtikW3n6i7X73TqG3XTLXsyYxnsrxZykJwJQ+vyfBO+5Lqsdjh0Y6aS1o6BkWluuuFc
917OmEteTbmuC4ps6Gzzp74tlWIwItInBboDTgJSKboDJl+lxqegf0ZNgK9SBoTXBoeucuojUBT2
xqbAeC5NuW7wN0IdiM8omorF9QpZUYe5F7dFMM7jXdUibhzj/tDOb7PpJ7bl6emhS+7b6WgDjOrx
uVIVHs0ofatyc+cIwbf35VaXRin2toPK27hQmVgjlU/Kjh1tOeM+jNrMkdZtFvlLJ/al67JPD+MW
LW7ZoWtP1rNq/lp5Addl72O5PCX1h6v1Ob4VrA71qPm4U/1Z78Af0o2SAMiKg7x9ov6TNp2/PLwU
02msf70ZrouuelKH/i5GjukdgqObgzJIbGLKOmrko0xuT0V8b7nxvuab1kMtQHXxjKbfdcZRqLNF
IiolbCJb1uSlW7VrT5iNKe4ehSxfMWoAACAIBOwvWyf6LkwJSh4soJJ5Kfx5+LQsg3FRz3hAVhty
sZinNnT+Y09SuePp7rzT1Hn269EkkrO4K5OMZJaIKqwYOqYr9iCnIBQdS8pq2t566jdLyQAibXB3
Mnnqp/Ypbkre9laqrIazyFgxO12/SEWzn265fapv09/7crD6nasxOJAuswTThdsUE5goFigsKcr8
Ui9n0M5Ue02b0ltakgrg4Wu05zeHq32S1xoRyMI44TZBmDQfZndpbMwSM36wccp/ihaz89yG1Kg9
ZL9WPzvs6m3ynvJr7L4iQ79ram0vblkQVX6pyC6ySxFvy+G+YXCMprZo6UoyBBMIx47GtYhlZrKs
oLa/WW5EzlEy7cLxR2JRdiMauCi8dwfKpELM1blogNTw1w90nixutfD2jdo5vHWPFVKIob5lmvVK
9JFS9rs8S94MiR+3yOcHh10CV6amW0rPzmTmNVzGDPBJw9WwbnnXmv5BENcDth9HX3O302Nlrepr
4fQ71JVNRdBTleXXiLws6qYFVI1sQUp0NjNA983mu0zPee5L8Gyo0HiGbpgvManmK+ps8gNAfyPF
ueTL4hlj6CXtOmrbL72rNrxL/tBGh57OyUgVz0J9dDKk6zrc6EyGoulqzhRm9lUwdfXbcF48J88o
sUnHUvLhN789cHHA2rKNYd8B7NThdTTZZijqTXUrL5i61dU7lt9+DESMm439VDYzcj4r1oNaD4CI
RIlKTZ5R6ZxVGL6E/kJLCXO28R+HzTRRSmB5w78YxZm/FAX3+NKenFG5eSLvme6UyWNdBxhv8eJf
YsTQme7tCV6U/ACVTz1JHd8YQ4ZA5o+iX4fzg0Ymi7LjtcTSWrlBo7yPHWBNEvSWNzXvcN+Sxbjq
Qxvuo/Fx1nZDuE2l4k/xJUzuMthT15/0a1YH8/hd5Gu3+IhR5e332EKceu5QUeO3iLNifFaztcMS
qvGoM+BUCuJpCvrZpaW/zy9TzsRcaDfIM76TDoXNOeXQcId72/KL6aQPz4V5FYN9VqT1XnF3ZuJE
DeyrwwlpslX7pzra9+6LQbFcMQfPhrBct64dnkU/enrLHy3G49HrmMBoVmpWk4y9c3Zrwg5bKPsy
c8yDcTPV1rUg8hNZ3GvIOM+1lkq0PbkWaM+ScEQtOTPG3Dh3DTSWUc7bXhEoUWW7D52SY6Gf9c0A
gOXV2K60/KVWv7Jk3tR4SeaK9bbNshCAM8T8Q9ZhNsKdljS7pqq3mYJbKlM2GiYAQSJMfhfd9sFM
62j5joQnwuSslp3LiNneV5pK56FBTzPV3LmI/i1jvWp8i1I2wBc6BYyNtqFtDNe5DiVVPDjwobEo
iGbseHX+Tu7cXaTSRJd4gpPofnAKjt95I8jImfJNZ58N/awbO8FICAVSde4yWvV2PgpLW1l13exN
Jwr9JLJe0SYIHEHmbiIipBAWI/7ig2Z+SV1sEzxe6YKinULgo3JEg8ErbqxsHU8WAVlq8pkLqNcI
aWbWzQ3j28qkqBXLvjHSY26019gE+VWyJ0XGhxA2w1LkyWpjYyUqTGhdsnVFtNUXDBEkrE3l7BO1
MSAAFvdk/6yM5rlK8DOM61K5C3sio+fc8qqb/ShFJb7veVQHDlfj5lS2Uw66urahu23D4HN2D0y3
kebLVUi3GOkTZoG4zVd9rb4qdfimJMjCKFO2TdpBZH3bXNZNttYA8912N8WBHVOuRPOvTJJD4UKw
Y1SggrJKhnTzjewsNr3brx0wtkgr1qF9H8n42MHmWCpTilt9nuHALWx3rzWEOj3qDjFyDixQymAX
Za2r/QRPPMu/LdyFrfIs9cZ3UQa6LALYuJf8RmDdiVX7y4K2W8zftQsGoiDJEPoyzBiiRH7nMDVs
AEz7GKQIKnBloAfmWbFuzfohLIuznUUX9ibvplxcqv6YjIQq9f0PIE2ibIVylqnlE7nxqoXRIcxt
1UsjzAlU+ciQ7ooZ1jENYZySCaD4f8dRabecxH8IAzT/CLxLZbHkjjtit1mp3ufyguF5dYtMvB9X
eAb/Epn4L3HUfy7XrdJksFTdguAzg0h5rLqHLnz+ywe4pRb+wwf4c8NubUbqnBm6dlDVsboBonpz
nPUoAUW0UIe0uarf+nTEGms1FhV9hOb600uBrGQuEfTBX36Pf0n1Mv5IVU87vWgGFzpnmU63+NwM
PzsSYLD48F34lPR1nXksGkfzDJVjwrxB/cuPdv7tK7j9Sv+1cqLpDHuxHW6GySRYl+wuW4Yqhrxp
zSwPWvqasp4T7QZ7bd5nh8HYjdrO7j+mjqCDlgdMqTedi1cRN0jcvdaZvk4U95tbrI22vL8M5gq+
TXtVM3sw23vdmj19plJz+VD1QzS/FBzD7YdRa9sY/kN1MZkn0v6IxifuUMxPWDI9gcMsrCZWT/Tb
xFL2mdmC15P8vvRUtBjnebANvPj5ypaPbCRxGhLOat7sD3XAVlls677Zamm3LyIFFslkSStV4XdG
f6DXe53/bMpw3hmouP/7T/ov2zLNP5eojlHeDjKqjUM0tgokeNaFBomWhfIWlyqO8pjJw/eoQ4uY
g0Obaesqs1aLGB6zyzAYOub01aTZbXifVTub1Ecyeoq2OHQjWG6d6s395FCx6GXYPo6unaDAjxoz
PBcwCytSjCCYLfhLe9GGf3nh//M8/tP7cntH/+thGao0K/NCXdguGd2d/XwfXspNvPr0n9tt2q3U
DbyMunpRPPyCAMCr/bi69r5YMXH35OZXel8Yq44qgPf6b1/zv706f2QNRkLRW8WRxp3Uhy3BWyrg
ilK/kpv/2jj6qnINZq5yzTzypuyB6oLCxsmI7cqg2SCTEkkm6yg59z0a3EA9va1J8f9M2peYhiMn
ptW61NHF1bKtA77eS6LkZ6SzkVRW1dJPsLuX8UutnjLrMP1a8+0HOKSQLdu8eEiMZ4Xox2oNoiPP
akQU1415OOmjwLX1MgAdFvYeE6/Zr2E479k/vXaujNqX6Gm2ApXMj5QM1KNCldb7DnUtsjrvyV6+
dRqYO4wTjsv1YmIkD4qROf6G1MWHm0eU4fPv6ADw4Kf0WFejHo0vcvWqy9h/GFw2XMg88Xl6yFCx
luqMkDxVhBcoeyjTRkyrkWS2YRUScFUw1GFUNj47L2jSlnFncDdTBPfDFj0GF1877mzCkPr0dIse
y43HiYRg2Dj9u614s2nsQxgJlqktQCDjp2UCWUd9EOfLCd8l12YU6StVtXl75SVrJEYn8znTzUuc
HGUJ6OOec5hKUhYS5l7tupt3rW4Cp16FfurDHzb0dNPZmOq1VX8uxQGfFPL7c4OxzGZbScWpQzoU
Vh+N8Zx+TTkntPramHFPnLi46tVwafriU08d36WR06hj8oLGlfA9Ai/mQ2q5Hu1R3Kwn4g/ooClL
VyL51EP2o09VECEcs/m6kts8/GjVU0F3wCyiMgWBvOR56US0wGpt04yj1DhxMS9IDgY8ccFvlY4b
kFlYwyUhnKWi8jXY/Ga8zDgcsKEl7VMz7/vioINNNADcgIF1gpc9TrgUrP5XkEQXqng4zdGz9F97
YcTB9j+MGc506c1jnt8TbaPJnWuT+xOvqX9H9ru3mOtS7H7yrdXjVxFFz2mxLVTPrZ7S7r4qdF8b
5INCMZsPAz5u9psVwot67DKtEW2mMl1BdFdwnX1eXv/3+2z8S+j/f47T/zphek1PEpV8taPd22QO
OdSVZVASHQUM7rHimCEjoyi1elcgeCxRHueYpIL5LI34NnNCm2rjn6LPr1U2b0ywqxyBP2KjlmAv
koSdaZp+OzaMpHDbjE3FAIKAKidm17P9lxW8/5wlb9h/VEWd0hTSiWPOuV9zrZxsTBrVESD8L1sF
bgfb/3sGG9btx/7XN2RCvkmNkTWfXIfI+Mzav1VD/1zOGX8muYduW9pZW2ZHS1+VJ5oOej9SCHpK
+d/50aTZsPzwRf5l89O/fE3WHzWPUpIsGM98jpS25rl5VB5Qh26ZqeX/5w/4o7KZRDMWJpkbR+ij
BVbvZL/pjzDxy4f1l4zkfymADeuP+zCtFU0YCT9CfkxfxVf6a/6298oDHU2nbcRXd9T+9pP0f/mr
/3HN5Vri6Aak+XH8ZTsb9xxSIvzyg24SDe41++in/0tg8L/V23+EovekumZshNLvwpQhd6xwiXJu
QwaVhAX+77dc/PMzbP4nHf2/nuFCvRUpmTLdIRPhViIIsCEgDjSWuFpLJivRmriUswDa5fh/ODuv
3TiWdEu/ykHfZ5/IzEg3ON0X5Q2LXhTJmwRJUekjvX36+UrnzIx2tYo1aGBjAxLF9OH+WOtbCg1H
kVxp0YcPHV3zJ+RkwyLrrieUytpnUlIHj5JtULP5VGkrV+3ChF5WpzpdoIGvqTpm3cLKvIWJeDc6
ug1KtfbZgmQdCOcvqd37MP3Q9Ycw7hbU7eaMqZV+qMGVmTXF2iR6adV1joQcnoeXMmTorxU5ne2w
8rSnIvzQE3FXTWw9xtmiC9EI6tCgvZgtA60lS++plHcdid9Ndo3gYygIYhheiwh0OpkMLds3o7fT
PLRGzLivevUxTN+Mim2jMLuuBkw0rETZqY3ZNIvSwpl//Qp+xRT9azeCGfCv3Qhjced6Y4EhAJYX
Jke4v1r3FtVUSdC6d9ggbPQiIcv9KdXvNHnDJ7gu4Q6jourDaoZEcjDxrSdUzFP/0JfOT03ijsma
o5XvreDbERQlqQJ1hHWEd9hWwOvsQ+wwOPOSFvm7Xc1xAZQOa2HmIclWr2s2+w+9tmvSg+buumzn
2TrivMcUvUaKtDKt74pxM8b1bcd2Quqx0Vu0zTpl229mheGdFXkfuW/Nc/dH7e99xKICc1jWPLCj
uCya4S4Z+nfT7zZyGOcm9JUhBTZvBNdyeh3U1mwOzjRdmCzr51ZWJ+OAaCi5WHbNJlKzDjUQhriu
nzUZfJMBVqWdn0EUBnfQXVhx/Lk/lcbx739vU0r1I+IZsW+Cwn5wqqS+YScSw0iW5x6cfaWAxKTO
AnldAiDPdazbrz+lcwh244QUL7RJ0DWN5l6rK3ZxJ1+tktF+0FomhgpVoHKGAKvkjSUaaqCfWSmW
nVaj5+0pm7RUuXOKp56I3Evdy7lJxEm3PEjPF0bi5RCmevbCEO7MxZv/BtY6Zq8B1oprYjF0N5ZJ
dWqB9rJAEP5pPRR3UffWf9NYC7Bp+N5f8/agAq2nvYYmihaPgJ0ZBdkm0Hje7Qq2x8aJ3yiKQrE1
Zt735meSXqFi53Y/UxLgqd4won2vyAphKvDB3FFD1jHO7E90S1q9THY1pAIs1ITerZGqNwoS26x8
xTldiVl2CwzTlcukvoOGMoUBQsQ9NXt1IbDgV1DUH/oA42RQMUa9zCfoUVdQ4VfmJtmxD3KFdHMW
EletzR5dssbk3N4R2joPVx6qy5lG2Fmxssl9slnXJQt/xsxyQyHv+FuLbI7LcgGPZS4pBb2ZS1x0
63SOnfEG38R1umayewVeGTXumt3HbbpuN+0+XLorvFsX2t3ZKeTJAGa7gV/ZOXdFbPMcj//aWIs7
vK8ApokX7xdwmpb2lsc8G2ZyARx1/vnyLVgkK+Yhe2zl5YWBVD/OZP70eI9j+W8tMpraZKD7NkiI
Y5tzgV1lfnxE9gx57hySwCxahd8utME/zw+kcdKdV1QAkuR4Lv+gPagtOQi34wdE77la/puFOOOk
P/MalCeVMTpXvocqvUyuXQP5nxoS48KbO7OU/4Xa/+15NaIr3SHpnStdO3otW6J1yjgHyK6tvLS8
mDFzpnf4le7z22mU6VXw3SeKGGyvFn27kOM3hh90Ds6qt4lJqPcu02rv0mznTMf86/P47Xxt3nel
n6Ky71qY9aAwtXKXUemFYgetpV8UBhEn6sKHcGb29quP/u1kJlu5Mk3ZoqM2tJ7Em4mx3L706M5M
2/STfjWQdjEm0iSdJ3DuuhIPIDTGrz/gc6Ul/aQvcpzMze2wpQRa5SCSkoot/CT07GaOYQOu9mBP
1lI4+HML5Dw3+sDWcmRBtSItIFxmVsjkkQBZqNomkIK2bKhc5F4wGybRIkg2oJCMqC8Jx4HFLrRo
b9eG2KZuKPYtiIrF0OCX6bCOQ7dS7os0gEIS7eujaosmz7lyMx2gqO/D3EqF96OFajtPiwGvQCpz
QAmw775+EmfmDcgE/9ptKLv3rVbq2WG8i1FDEgTwmRUrg12Eo6x/jvSKneuvz/Xnr4XgoL+eyvHD
olUap8rjUN+6qlqh3TUXw1HK+vUZzrXpk86YzeNqQp5JTEYNQQg0OT3iHAjDzLAujGJnFmFSP3le
UWXZ+JI4RWgm0bpCYAjMPLSWnYNez9IdsewHpz4YXeHfRGHV7tIMYx5c2hhHWDEtYrrpC0v/Pz9P
+euV/tb6wjFjt96xB77CkmlqtHPRgY1ReeF1nXuYJz2wZpt2LIZgvNLKAyEQxrByPYA3l9JF/jxc
iZMJZN35Mh9M8gyitKLQDsK2PnSGWP5bH4I4nSQ2UZaWSHmvbBfwjRTeaw3V1aj797SLLzWdM127
OKkp4JANJ2MSnGRk3t/GCN2zvNvFmaRAFO5db7qZzNGZAWpfGBINzdf3dqZfFMf39dtrLwHilKVv
DBj2vrXZSx5fqGAcn80fJhDipL91HTaMq5LjBvouUUfyH0JyHWNouLSnxb937Sf9rh01bany47Vr
bKe7qyhRF5r+uady0vQr8BlOlXHkI9qtSR56cSEA60wzECcNviXyNPM1nQOnC6jIo75ADA3o7+sH
cqYNi5M+sar7INAMjm454YyEDt+AZX+hdnfuhZ40YHREQxAfr9zDliowNx2N9OrelXN0nl9f/p8f
jumdtOIw84OpS1HfSANvuslOtw0d4oOF9tfH//NsxvRO2nGk+imA0psfbNTsgZj8me44xlZ2EACJ
73P5UOl7vRQBQG6AKv36rH+eSiOa+GsLC1O0YZNU+aGN2vc8MS3q9Ga2TlIIEHnSYssA+/v1qc4E
dJreSWu22zbHHDTFB6xCybX4NmW4p+fa3fDNnF0q4p57Syctu4gityAoNT40Zs6SQ5URmNvSfY8d
5KoFBv9LIcF//uJM76R5p0Pk6aZfQ4pFd48VKI2enGGvjfjm6ucuLC4UH/7c1k3vpK2XmZZKiST1
0Ak3+lby4ve+l/ubr1/Jn5uk6Z00+DCIAy8oqvggg1UXPcbdjSgutMhzhz5p7Wx2N5ov0/iggRHN
nAGk77KsLoyo59rKSXPvHeanesdTyZ4AuStMX8DYdKiH8wmW7KV+9sxZ3JMWb5lxh4L0+OzZdOvW
1Q92ZGICJfzZAAfk8+tXcK5VuCftfnT1phtTzhKD4aoWcUdqA4CHGWa9Vtv5uBvKCz3Yufs5aetJ
1CQkJ3MmtMeI96mjYvB16yVY+ooUiQs3dObFuyet3CMY109y0JOj971LX9K0htDx8fXDOnfs49//
Nh9oMsvzhyjLoCvcdhhyQXeHTXTh8Zxp0b9q6r8dHI9YbRoo3w/yAEe+xQNHAfxWlEuZX+gBzzRm
96Qxy6btuk5xhrZ5ApWGhfDCpZ97LiftYVSFW4S9hqtiGoD/ftSYSpsLPdCZr8Y5aQVKq/oYSU5y
iI0FkAwBtgLe3NHLsCiB8F3KAD7zbJyTZiDTYlSuMyWHHKibZtyY6fbrb+bMiOCcfPVoz2RlR22C
ETHjc6Hw6Eg2BVCYWsp4+vocZ5ZKpnPy0Zs6FRw3jpJDH8Swxm3VjTe6plrEwXRHekh1cgqOnGcv
j5dI9fqlNylzw4zlPWlcbaMHXX+hbzz3IE/aiGf5YavsIj3Uw40mrwhBuvCRnVs/O8cz/tZA6nBM
3TLN0kMBZ8Jj3wDrAO76WfvhP9eYbEkuuyQ/OXcTJy2lmPQ2dLMyPcSo0kvnqakv9CDnvgbjr/fQ
6mqaQttLDu6krSUMmYpaeUQKgHNpTD1+V/+6tjB/6cF+e0ptKiutUJyh1YgUaICz3Praz6YCx2rG
i6+/t3N3cdregwhJksVOeIw/u5UPiY+AAe1FPl3KbT/zAn5Vtn+7i8TOR1sfQraLjOwprRskxtrL
1xd/5gHZJy09jE3Nq6YkPUwf3aP+Xvz0n/HLfn3sc5d90tgbs+lSTODpoRltC0ic8b2S2oUaxLnr
PmnjDQyZ/5YftMgPyIx8slfh3deXfe7QJ212EOgUyzigZZF5wbYlikhDgrKZYptMOPDIfur9m0/o
+OR+e7FOkdlt0PCEsOeQ6NVClPj6Hs4Mn/ZJk1UlYW1g8vhiGuQ9e7USt57aF2+XxqFzxz9puV5b
W8oN+OYJ/dQf2aM/pnBXWJJnbHd+fQu/aqJ/aLv2yaS1K/IoFEeFSWvNsuv6rbjV7hkwzFdzHry4
m7m/REP89bnOfKnWyeOKNWEL1xfJQVOI1JylZ2oXjnzuLqyTJxX2vjGmx6E01CDg5AFJbbXFqg6y
HCrIWuDdjsimUBmF3x7v3EJrnGLp2nV73dS5XOdpk+/oKP3l17d65s1ZJ09V2nXemIWeHEpyZNGn
PQffrKN4bIbP4OsznJtEWycdYi16nOuEGR7UB15v1IapO0u/Gx/Onf/MkuDrs5x5Zaf54F6ZO4JI
hfTghJRZqWLnVXXhBs4d+rRPLESP5p3rFxTZM4dI09i/cNVn5obypEsUmTlW+H9oNxOfmdJw9ptd
MUCK7MvF1w/m3ClOesZcOOAhpi45dNC88MmD9LCp6F9ah507/PHvf+uyslaN5Oky78gytsf2Y7Tu
wwtFlzMdrzy+j98PLcyGSEkO3d+B7CZQp1oMb9nD14/l3IRJnrTxoYwsze2R2pDZODx2t2hejmnQ
N81rfdO91u8XTnP8yP/Qa8mT9p6WEfiLhJsg343smPGYHTEDY6avIzbDCG02L3ylZxqyPGnIQ+R7
foRu9YD2AAaX1QAbXPf+LPooLg3g51ryqfXhGF4tod0xOwiJtyVwBccPXf3SqVbIrWH8u5e2D8+0
uVP/Q9lmNbHLPLaygTClbVo6/a/fyJkP9tT9EAt9mPySgn+ngXIjVll7yQFlfX3wc5d90p7NXmsn
Dwf0VQP5TTAC+vr9ryP/58fwv4LP/Pa/P5n6n//Fnz9ysGpREDYnf/znY57x338df+f//pu//sY/
D9FHldf5z+b0X/3llzjw/5x48da8/eUPuGejZrxrP6vx/rNu0+bXCbjE47/8//3hf3z+OsrjWHz+
428feauwp91/BlGu/vY/P9r++MffjOOg85+/H/9/fnj9lvF7T9Fno96yf/mNz7e6+cffdOH9XVoO
zAkpXQMJAEvg/vO/f2L8XZema3mubRqgHPkCVF41IWc0/049TcLK0S3BN3tcd9Z5e/yR+3fLxiDt
mQ7ZtZ7hMbn+P1f2l5fz/17WfyCsvc0j1dQcWJz0L45rW7aFc1aXumUZhm6d9GJOm4W1H5PAWWDv
J/5Vx8UwfcsLMy5AlYwWYciDpaqnvqgH8zorEYeCtm+SUPTYCmqyqmd2EziY6sIiBBRotdWPwpVT
dtdNWPV2flU046vjR4V27bko0oATVPHRCm4EjcL6aHq6zt5Pmr+LKMb0VY7RIOAKNaT7KUsUEGmK
asiWIp78YOe6qrh1/S4jqqjW+nXU1pWOWD0d3o+40gfLRnuMf6DT+p9tJECrOl5HZqJwjCC7aRoL
OEgQ2JLk4ZZbfdZJEu6+FSal6rWrsGqj/0mN1t0ZTsryNEo1TVJs0cesfhTsSRfbypPAfCw7K9EQ
Fra1yc1osjcq6/ziyq6dOtmGoZ3jFuz68KHMNeVvid/l+E5vuMXOcg1yuocU5AeJDF0iUyIuCiNf
+5hShvdWDxyiBbJyGjfR4JUQSbUUGom0EqlBiUA9LjucCleaZrrd2mkqAQU6PJrkRzWIdO4HCWCE
fhSTvCcWvtCXddjjEVBGCCKB8jauBXLfU4qeQhvJuGBEX2RhFYLaDJuyxXrJJtyGCTPuAOUf4wWU
33s85K6w8G70VRheNXHmhHOFHgRahPAn0q3yUUNhGVedlu8yO23RKOVO3y5z10FJBnOG8tIY+VZG
orimj3M3Y1Ixc0UCQy3wmrz5ruVT8Sksf4q2Q8yODzYZAwD9RAQVfjpzPMI0fYxhP/JaFzFxwwlA
YMOxxmlWdzn+3DLFn72d+Df+0hqiMcOA6cLz61QgkWV7QdkD7Y3DN+gJUOA9yHZvQ5hJHEtFYoVP
+VAh33amIXzC6e+QuuY3abUStj9l+3C0KjDvMrFeanSf7zqQ0GSbmcRJz/Iwi8NX2SQJX2vsICpt
9Zq8JHfyYVNUg50/hORGsLT0ikH9KGWg15+xyrOcJABS3qFR5ZiqlGcJuQOvAg4idKzyoQvZ15kZ
lRRHSo7UmqVH5/ABmI9YZaOE32NRhOjiBJWtkP2TBDTm7q2sTuut8LzpzTe7aVgVRhnq64E1g7k3
iVwM8Yd3ecnXLSP9CuttP950FQRk0GJlVd5mphXqYmVbDtzYhdVFXX7XpY2RfANoBTHdiCQz/zgR
+rQxjUQRESQtAtqtmT1liuyk3AliCV80D+30Op9UNV6ZdY/NAagArxcjcqiVlI/TLH90xp6V06zm
kvA+RG4DP6RJCNHYqar1dkmZ1+6jL60gamZ6NNETJENQt9t6sAydYCONeBVVjkG36KPKz/emjNyH
JG5bmOdowaHKk1FXLeVQ6cZDa47yTU0pAVhNTeTxwmxEaz2UBeC/J6CT5gHbgUX096QV/baLpmLj
OX6J8BBPtr+GrZfay9QPhp5Kexe55jLVW6v6EVkDQhB7GMFr+HZPhNxQFxlUw6pt9MWUNJl/NZDK
gc1J2km2w6mthXO63JK8GdPKHAhouVVxO6ABVj7W2m6esQcP/8fRR33J9nmOVUKklbeOp1yzH1uk
MNVsarsGAEQzwPh1M2E+Tp3vYuKVeSZ3hpml/SJwixG6l+hB/HdlXGHBckc0/TYyAtxTRpgnGzPy
zM+ysAEtjVPe7H0hCqIXs4kNvCjym3rtmSIoVsCCYNzbWpYfObrEBoPUrBtQ9unohXub+BTinyyc
J0uNUI+30GbTaSErDxAhcXE8tNzwiHoc6xBfmprUm1cpdv5LJxjiu7GcFDtg4KpI2yud5ltalEcr
jxwfdcc/WB5Lvto2BDTUntIYmCLARAbROUd0dC4DDxbliF+3jq7TprtvQ3DAaR/sEi3a2T0ZigA3
ayAdOTQbM8a0o5b4zJ500ZIDq/lbEyADX6b9Qw/G4MawFHPfEBW1K1LtuRwcch1i6AvSIhk9TJJi
Y1nsuVByfoo1hOzxBIpg6St1lLO2fvIzpioDl9h+HdX0DKRn41gOfJioa4kFagmACc1+3GkyB+eo
E6tj2XeRUi8oMt7SlCKLZrEsWlia+SOJpf0zEA5YVHiAQD+vZNt4V/A4B9DAMJuA3B/8gResDdFz
UnqkZ7S4vbTQCtbKsR6cEmubihxsjeZ6SFzYth58Obu7DmAjtbUJ86tw4OX6w6bxcLaGqBbnrRuQ
apAlu1iE65rJAejeyJ9lClKchgZQVYB07aC/NSLI10K0V+yBdNRyG/WzJcBhTvV8jUfCXobKEK95
rkXojOEQgMjV5xPbSNFofAS9TqpGZdx2bVnri1qb2MvKEqCU/rjVsoJYXsLSpobYB70NAE+6tUME
NaNGGdZzcsT3el73YBWhOAcp4Om2VvkW9ny2D1yhFQtfDSwxIM5Dix/lvibCKQV0UCM1La1ybipe
tjDIDijlAtn5rslkubVscjBSP9uZFmRM5j4LOqi1OdTaYXCmeNONGH87zhYkxj6X0NKyVpvuy5h4
ha6CHKaP+XKI23rVBuwl17UEazDBmcsITpNH4rY1Hp1mbHVuXZ+UhpgZF6zJDkQ/OPSfvlVFS5J2
IX2I/kX2Tn4V+B20Pq/2t4XufIxdAqxbJI76tLvMJCqnGwqoiLb6YYPFIrfJdkn9mIwHyJgNCTCa
nMuoU995wNF7XUzZwoIOIExl3ANXk49p1jNVcKp9ppVYLHuNAZkCLgbCsdwO4I6GoEl2KmhAdBH1
GYCy2YoCqOmQdfqb3+dY8ywuCq1uKcxPlXikORC4jUO5TPeTrAzmGkDgdcJAgK/g17cgH+a2DvpI
c6JVdUSwqKn+TASM1lQvCTYVzNZ6e6wPsfKvU7cFQ+ASs+N41jALxuggKvMlakmRKAYBkszXyQQo
6dHI+TKGu9LUyRYZooEs8XDajlQuQAOgWAArpxOtXQM8gRnz1nie85qO+ndtqDDmuwYDkTMUx4wK
e9sQO+V2cpsH8btgor8QPhi8shpuaugMu7bytkPY6NBwzHzRAyaMrPCmylWxCMoKZF9Zed+gN0eb
PhA1TsUSnpgZeAx+9s8utQPwMGF5NwR2sK1SkkbKgXee1uC15HhFU16akDMDt3pRkEBmYqwkph9V
LC3mBrMA7RYRRsPPguAb+sIdozNW2ygnP17ac8uxdhNGz24yCTbJyUKFvbX2/WoXyO7aiuzqtZ80
+SMcwS4KqJmDFx3c9EhJjQhwg/uVtyNkkdpTM9OB6mjb41tiDJLd3zQYyUrw8Tp3OpGHLtEtBIMv
6S/87YQ7fMWGcQ2TCrdqlABiEwB3iYoyDyrxzXni4kpJFcboTLzBk3zU8kDbmm351maB+2zIlEj5
eLpN0goHeWDd1SPKfsHs1PGUvekdOlkjduo1dAC4FZ43Ev9SuPVBUpi8aoGYDD4q/8TIAuwmdmvd
5XChZmMXScagol44DknBNfu/JVWtxyAXRLQrUQcLzxY3xTQEBJ1mCVBwQmqb0t/oRUGUGi6WRpvG
75npYtoFmZ4lXQUqgpBKyOrtIinURN6URzyFy22++I21iZr6pU/rPRXugmcfDTshfYAzfjcspzQQ
n5nRAZ/0rLDfaO3gg3yRRvC9TvxvjKfYWyVCrSklT5HZ1MAUrySowkQQplnJkWlRp/nctHJrwSC5
zevsmf7J3Y1F1qK9HX7mhBnqbWuiZLFBvgWa+ZjqxAXbUcfdu5FhT6tWuIt4qMtveVk6s9iOXSKI
B+/gmqH3RknbuwmGKMJvZMM5qhrXwyvSadotdALtutP8dAFM+dbV62OgnBR3I3gqGZMXwK0t7QZT
qOEy38MT7m9GH2J/BfOMKd67tAmCSmttNEj0NG/bfropNf8xwWjsVelDEBHFZthp36897KEfdF/X
mdDKlR2H4370JeG4Ff3OgVkMaQzgY/JB05+SKGB+w9T50YV185O+oL/p+1SQz9E9dH4EZMxw1lZQ
xzTDVnpq1REoWMb6D9WZG9tsXp3MMV9cQa+aEDuFLLYl7CYUfFEKNvJNJoXOjMMd4VwTeA3FqH0t
J7grXq55C54mUNnBDT6aURNz2CLBpp36Dz+Q2b707QysCnPG11Znci1k8xBmzPxUCIwyUep+tAvg
jeGGlRRpCwi7cM8e+Q5s6aiyx5lVP6qyuTKD7iYOoeRPsoDDpVvGTaI72iIPzIesogoM9R+MAsM0
NyfWiRc94tti1lHo7i4NRbysiSkpjmRR214n5NGvBZzAuI1fmPy6TLUNwjXLzqcfOzb1oXlvAK0A
BYN32jjYUZkPu44bflYdca+w20iMqiLyCgDH9jDF/eFjIMFnGSajwfrexy5n9FH6ntR68ZwMBM+o
TCDvyfr3oI3xAxkW+P2gFASl+gAuU+SiLOC6gOclhpgkmYaxpCM+KLKb/NBImDxN3bwMTIXWkWM+
95NaRa0NF690xKJXOsE4tb1KDf2VDCPYem7qrBFFrVjak+uavlBl5vTurPPjuyRyyILC5e17MdG8
3SEh8tKyFHTi7NFuBjKmexBv+cDiloBjug2IXWNDx5+OiVrnArlypA/smbCSfoCjSWxuIFzyh2AT
BCvbC3IkooiP5kkPVbHwpr0w4Bn2CSDmPFWkZyJ8t/UtAGKrge5Ub2GekCVhu++dqrOHqPS47ERm
d3Qoe12rFpOTfMc0sQTO9hQa4mfN+nY2+GrLNEnsbIuYxAwaDJB/0PFDrbK5o3vrQXJlcZ/RVzuR
QxhpTnsG8JRDMaIYvx2EWb9kNdG0Wk/igd/cipy+nW3ujRzL/l4DuU0cI3uwEAhCgnVCF+tWqRzQ
TuH00zdrnRgtZ4efw54nJb6qyBjZh4dOPrNTkV4BRs6eZdYQ6dnTpRqwjaHaZTaafqjXa0SecBg9
UEGsnJhL6B3cJDsSw2GshvC6JGAztZS+CSo1z2X3UkcTPLo0hroGF3NXQqRbwLAtQFEPtg+2Jc4+
zCTYtWH4QTY3NImAcckZKnyItk2KkV+QBxcwnpC+4c8nncShYSjhhR0deUkNAjtpyuLD06C+B03U
v+Vkn+6la8Ms4l3DfghyAjUor2VEFnZwcoGTtftsZCRmpAfIVZMCKGH1M6/1kjXlrXibDdAZlAxr
MIl5sJQjJniQSda8DPuEVDGDOB8J7sweWdpDZl4UhI3FAenDPmWr6yxg1RQNBZoyZY7v/shkf+Lb
f46YqgZzhzimIcq7q1IfD1Vcpa823c5sLNV1oINX7j1NfLR8txv6oKcuSOtPQ47+UstgX3ka5t2q
tofn1BzZzxucbeZa9ZNllyzzRzSxcRXV88ZDl0IVEPspuj87FM6dETFxsscR85mbZOSL9Zhre/6X
Gin5wkQczczGeqWhP6dF8LOI8xefoY/9jTIbHhW41jVJFqvEFfdOVIw7lrb0iME7KHrjdlB6smxE
tsUpycr0qFLXCDOq/J9RBsZBb6CrqiCdbnqsleTsOWSmkpEAZyAhzqrJDHOTx7YkRo61Wlf7VzKW
RzJU3M41yF27UkKnSe3iW+UG+bpNWtLLTT94qKqJWIbSTNCrtJL0j84g34VKus0SFsCZs1BR7uOV
tYxg3zekPaZFnn83q864zalyLNNuutIpEF254VTvrMRPlvAZibbz0nwVD35FpEljXI+y8peOArQ4
yoA+DiXoUI3OLnCcz1akwOdKVmgGxPkUCfoq8Me71O3tB7ZV3EVf2QuEQYdqagJecQyBL248mQKo
pAwEARokaOSMTMFrGKsQqIJAbodGVfche0z3RugQ9jq0ZmXNkrGADGxq5ByOBdGGU2oPzabOSMCT
Y7SRRdywv21QfWTsNPKtgpZNIG/ITjRsaG0lAyJopDbGqzjw3dfEz8tN4GDvHAr8mo2dCAKQYjAa
/UczaeJRyT4BljsN2HcyT7eWdpbE15YxvYaJdq+SUT5nCdp6JojfwKNppDwF0W3QQI4bDHft2y3h
S1Mn50nx2gQkBJKIUJN3YZcz04MnByhR9hWTbpoGmSBWvzSYfPpzMZbcAnEGhCaVP00mEDdakrQQ
2n15q6mwegQF+RmRFkRpzBmwmio/25JlM13n6GfUHHEtKxoSOd3aaO/zpi/mPbkelHy8kRmp9bPJ
001cA4tUg3q3O3mPfiu9bprkOq/CYcsiLQClatHJDbn1Gch+2tRBShKWJ/aRBh7Tss1VOmk6k1y1
dXmbZQ5Ynkp//EgokgJBNWohfHDH2TUQSsE/eiAIHbtioDRLQXxWPQJdJ/Kk/eHYtQ8AbzoCY3PK
BrbBJ7l14Irede4gPqkZxti2It0b4LFqYAYnWPG3yHBFMY9aZfyMxtZ8YbBIQQYbZHgMbtZtLYU6
gEHaXU0OtMAjkPM1M0praZkNxHvDiBatpSXhYnQDm2ZlpiD8q1ynKyl92gIpoixF5obFEsIswnSh
ihjscWa1BSFlbV/AT8GoGyoqqEneUBIXkmpvkxbashoiBiawMcxM/RiaSKUjLZR51V13jYCInjhA
7ZZ62dqPmRFH4PjtsSS7KIo64LGJNcBDq5sEnlUbB7ddU0OBT8t9ZGofBBxYRyQV3Muu0vikmVFp
t/hwJCmIxWA+BFkgnkozaj8NXQfAa/g1/BKi59IOAItVPRuFUFDUU5iRvjSI+c1Dna+UTi9+THLL
3icsIJh+iOnO1l0A0V4ZMkUCe4nwzzf8Z1uM15ohsceSxrRC6Ncu2FdhTMrJArtPIk+xn0kfu1RU
3PJZ3ddpt6iNkOjoHHB7Ipz6WnlAon1RPHeGO0aEFwkqYFEaJAqDdYDOYRzi+8QnGdjqym6lwngv
jWp4ZbnhbfJSZNcoAq9dRo+l1xXGvoL9vBWJeMxK99Ck0V4jmpYvMWMPtLyXDrnntHB/o5SU3yZg
6PwvazYa6vZExcS9WVivCqrJgd1qP2KRf4+t2ltaGsVX5s8fx6nSMJHTrgqxLwckEo5Rk2vbJYFO
Qk+zzIjAMUDGDBLiJ0ufTWLaSTlTotgYAyY8gyoNutKcQFbTgChrGgHqZMvmKXneVus15hVu4Hog
Or2Xagh2JV6eTWObPS0C50qYGs0CyYN21RLes8YtTwXCZpkNMlfXO9il8LAdPbmesnoZJ9HOUCYc
C4CE8JqbbiYb5p+xNx5sn/0Pv3iop8w8Vi3VynaLCvtZ+RAO4hlgDAwGkBSgcKjeLKSM7oKsfyzj
pLrHTQcf1AFGkdtTuqT7c2Zekfg8ZeUHt5pIPX0mWlU9+s3kgIuavCwkrc8NoarFE/HEnUU6aNqH
W7PqmztZkbwya1PCPWZBMWoMeIkNpT7cob0gBM5mZK3gAMyivh5B3wIJ3pRuUfvrUU+pJo953/9I
hB0yEc/GYpwNx5LPTHoj+tRUV0YCurUzHQIah7qbjY7lvhqjX3/X4qbO1nY0ugcJUpiNpMCur7SK
rc1ZL+CoUvLjJE7lrdjpioHUuxbYSEFNaOkUqbGwwqlnSW+oPXYARe3PNrgHixKvWvJ5OPRjjQq6
lYUQ1p9N0f9m70ya5MbRNP1f5s40EiQI4uq7x65YFCFdaIqQxH0HSZC/vh/PTKuuVHV1Wh1nbC46
SKFwdzoJfHhXAnEjZe46L/LoZKrRNFjosc8kBIq3Fi74VkxspTsX+PU0mBFYw9Revvd0m70MeFQj
AnCt+00O88foEJo16p4NDliNop9tNVTmnV4Gdp5w9oP1yNZH9LrPUHcf5eiP953IkFC0EcWcLPwM
3X5Oj8s0995DWQxUkwmz0vGTMZlnNKhy5YZPvTvb19zTxHuWxCR9M14rLlV2zIxd4y3XodAApb4j
63dbjuMD7zKbAWJZ6qkccyksE0XxXEIaohUOVnrAbbsbRTiT3wfISRJ46hPtqvWp9XKREiW7ksrv
9/lKqKCPqmTM12xvu/Sdc9zVGNLcNJYExG8LTgojfU8uYF/QKHEVcjrdOYJIUs+k4hQkQ3M/yyA/
e/Qn99vUziTbTcvkvMUeUVeLQWVvc6VudUENMyOh+DGyHV9ze9D/lXo3bTTS/c4IRkP8uG4Kdx6f
lRPQd+CRbph4BehgRqowyPbwAqBcleyrwr1mAd6ubkWslAnj13FcoTRXowgUIXz0e+IWBGqYvnQu
j/PcNxtlXH4fygcC15zRo42AOTJ6d0e+yyvsmzGdwznDDmnnNQ1dWwvXul5NljDm3g7QVbpn5nTz
koLEYm4+BaAZ72nRn5Oo4iqDfZFzMsnHJK7lbRpm1KFnimpPTdfZbOkLgCpClDl4RNp1jeS9WMe9
NP5RyuSEhJgtcvlekzRJbvNU2psc9p249iql+72m37esq+LdBHA/NG42Zt+F8qUEKuI6NU9uGrlX
o6EKXalhB9fFXlD1ngN5NfnDYyQp+3UhpO9AzPPNIBAmOvnr4GbuYQkmUv/ctkcLzDO+Ty/hVVpV
eqsYDvYcoN/q1uo7uiKmc5HO0B5uRbdgSaY8D/wKcd31WDSaOnop2vmxILv1qwn77K6o3Rsiw3Yy
X/19OMhz5KEBmOxDQZ4eECthvrEdXiOVu7cFvPR2qIPvLhQdHVOL+jE34ktka8OG1H/Ty/xcud2b
J3OKX0doBW9oQHydyqMx+VLDlOFhPcaWZFiM0/HGZauiDCKp9m0pCb2YaeJAACpxBtAvgvdKP+Xc
pfu1Kygm6gtD+oXnfvECzlTW5J+bCth/NbRh+VOdUqIwBD2JwwUj8uKZrtgqoG+aBpbAaQkubiJ7
pAwyA+jLu/tJ91/ygcx5BB7Tui1kG4MBt0TAbKqOPYjydw3611gPoNDkLhkeYei/OOTjNf5Ad9rq
3jmLg6gcvHd45GAI7TnXo/8yXtTmQFA/sagN/q0HxkrDn+vSD1L5ef616QT87bSMmzzCLo7Dm3E7
j+PwynQL/D+P2MlzSJzZqtiDVm98sowLQ3uIP3srLRl49uxWcUhh1+VpY7pkwuj7+Sn33Ajai3K+
OKXSRfQVJ8QURx77EagU7KX57EUOOYIkovt8hrY5O7RExSWKXjH3IxsLow2bif9mAs1hdgH0oKBr
YTRy3nrP05/TxGHtcsG8wi3JcqR+5gRDLQsAZk/DWZGktIDOaQKLNFTdlgQPnlNmrXVq8wdAj4J5
ifa7wdlNrPGXqkF5YHjHYkI52QGS/l5m1FUHTMe7LJ4EUX74zUmE+xoVuT2IkV6juIpYBzT9DYMM
4ld2GUl2+kqLWRgnX3wr+jc/BDtXTriR2IDp2lrdW7oAxOOcVPo2gbgHj1T14yCkOXAdvPPaU6s1
UiJz1UyegjOIn6pY/BQWdakTnEY1ASpRAvYTMm+IyOYf5ptMN8mnkPMu5FTQcL+X6x0SjJu+pXct
01F5Vjx73AXJo3GLceFCjMTSmpBe7GjKKfyYio5HyY2bl0D42XZ2ivB+GsdLemPx5FLMh/bZThX/
woFyobQ2iINP3dj2N7HFyUvHuAerWOdJ5B+kNJPakUKHWCHzulLtFw5XJYRhN9otsEbKuaLoUd30
yWqeRsATWjY6W9xJdyUas55zMhqGppmg16aBDWCQRnYPS1teklFqOlmfOeq1CYCUVQIiKx/xDftK
OGwCtV89d/HiIU4pjWEBDKelP9rSJ5LOhAovHSXVONHmdp6ByS2YQJx7U7TteMLefWmQ0IWrC19d
r8h3QA4Gsrc9xyvKa3hPnLKsM+F1m3l5xVlXzPAuq6T13PL47TPSzsnassq5axEhlbugCsEFeVIT
KiuSgqpc25K56TeRfzfJxP9wFhcwcY60oZIk7T/nUQ1APAdVsbPxON6ESY9EoJkX2mXDtq5uNMm+
Z8SEcbBrUNuhi0JX8QqtPwTEjo/Lj8Sf/fsuTnxivWmuy7ZtMK7dw1S6wbldpYfCcXHLdp+HkW1v
XM/0Gb3JGpOxMzrde40AjbR0G/AwNwTH8eW2qEIQv5Q1RVpNTf9k73pscD3D/HumkC0RzlWh1vEJ
RDm3gA8EkyfjhPIAIgyxDlQYZRe8cofuxqKSilpFxPUs6cnMZ7jvHcRp8zb0xXhjooJMRzetVrQC
bBDxwRHNOG/qSXVfik7wrC0FKfkDKt0t1szywqRpapUSzOQEx40tYMglBoTA/iBm6Pb6hboLo1Lt
bsKIM+QFE/W+ewg2uqs+WpuJN8hXvWmlneqDSOawOi5FZJNr7moO2y4KD9LevC66a6u0y0+9p3Bl
r1HkhFcu9VN231UekxIFHfqSUSsW2pTKnuFaAhP8XB1tn5PR128r0/W0bSkO6giobkR5ars5exx9
v6Z2JnIHTqO96JcNxC8lFIljyMPN0QIoN063ZLKpFnq8imGjPWjezSS75GfnuyL45upmIBIpteFM
dQ+Hs20pmq49o4HTlw6yFIs6krlySy8F+bea6twHymLLN60SetfWqZpD6lGr0t2ss7EtF2n08ZZV
A7G2rduT2a+8Ueq7GaHdDZq6Rp+49oiHVmoZhyP8SjNsRXLpX2yQ0pTfwLrSAha09szjMgdG7zmo
TxCoTZWmT7Fns/qwTn0lP+qCZfdxmDMQUZQ8adt/67TIBABk7KSwBFRGfyqHiRVapEzqB+PV47KX
/UgNYSyJ8EX0EGSXMkzjZn+T2vBXsbbiMvqhQOio/DCKXO9XiXCQBhV1z81yltdEY3+N4t1/rn/9
t+LWvwhi79sf9ZPpf/wwt9/a/xtksBcp8r+XwT6PfUHRSjaYb39Vz17+2x9a2DD8LYRxE1Hoeq76
Zy2sFIhkXeWhaGWblkg+/6GFDcRvSuswVESfEmyAYPYfWlhf/uYJ7SKGlRKmUMn/RAr7Vzscv91X
kR9oJAG082K/v+jW/0nNP7HA1qVEaCnafjjMAUXtqac98rtneZy7dPybnIy/SrD/eD1Os3yy0KPm
7Vcnmwgh1XUlI473HVZqx8TrLnKS+O9yu34Rw//5QpyYtOvTwa5+zSsReRc1TiQiEpIsXaV5Nw7l
sQsydSk1Vx7WcQfaK6T8m4NdEcbeFXJTv4VPIHrmb3TnfxW1814CLyTVicsbRJJL/YsfGJQDjbQM
433qrsUp6rzkGbK5hixBZvQ3r3X5wv7b0fD7a0V8kYp+GR568aspGHRg7Oj8RRVmrYOroXMfjMzM
2Uy6emWXTK8RhWQPjpj+zh/6i5P3j5fmjnX5hL4Mo+AX0wlyKXbHcNJUB3vzDSUq6SesIv1tODdQ
bd7kMt9EXmivpnga7lOuM6B+nD8jaSSt1G1DlMFtU7380/P4p/j7n8XenvgfrkgYuUpBpHqu+DXN
y2vrfHICCd7GVnKIilSdYI8oUbkQrZjjXQALS+ZgT2ec046WM6hTX/ttF+6WIK7/7s78lyeOXY1C
sIDrdNGf/xpPUVcymSXk454ePqR9edGFRMHmPbG2czXP7DUJY+7/fg3+5am7vCbPukbuzrMQ/fLN
mKpaQsEOzgGMfa8sOSiFNYWu//ur/Muth2zBVZelDlm54h7861pSsXlHTmYBsdj8fLTAk0lp9S3Q
L/WpU31Ypyr0eRK1ak9NUQ3d39i3sY798lWzqGitfW4/HWAV8H75nLkDjtzHHmCrxWCgN0PhRdju
FUK3LSGk4zcAYferXQn8gmHNXgK0vP2NXjRS13hom28kh5Y/yuQSNF+iT6j3rZuN6yGNcC3s4myg
eTMOMTCTxe+k4r4GPL2fc6rgKLhHsFkmHNlflsiEn8S8BGpTBYn4GdTamntnqEZmt5BUs5e8t7aF
ybEdWQkRY4CkMm3pcfoplNfryUmLoaeTTkQ0+3QTTvEAGS+qBc/XNxmufLN34OocAkRXemuFCc0D
sGzGJV6S4IKUBIDJwvXnYyM4fI30zHaqOg2dDMP7juSAz36jMtqu7aWwxnK21O8VVeKICdEJ+prO
xdZRpLSmNaJeaP6ZgL2BnvBd6wnq1Kmx8IKfeDGD5WnqJ2lOK6aI4SHtvPUnYKloqLir0o/OTaxz
8FMZuPshKhnfohm4ldjdCg0BTyVJJ/NixNc5UJiw6jhdv2bCDA4B/aNjwZxnQpb7uTVfikBrw6pR
4SS01s2/oOGynB4CFxl1x+RDgqF36e0RFKBH12GGa3Mzt10C+sSRzQJEoPe9djO/N9ci0TlqO0cj
8MtXQdslpNwQ7IbU74Bu4ylwTsj+nUNVIQS8NWoObkU1iHLTpi21DqS/QwD1cVueSmYuzFAUsRJE
PJg4pS2nY2qOYfDjM/Mk+EXchNNPZHHoWAeWRQbuSjZWERBXpp9B2dDzCT+2YLxrOKcPqXQbd++X
jJWPgxfnRDWmU+q+r7rXeDUB9+qnpc1i7xqpuqdvgSk1Kle+HptzOqclBnjQsfaYcLKgxsSdh4jT
WMPa4HAa6jAZr3OCZIHGYxYh4kz8QAIeDWYKWCVRKHCOxAKxMYEBX42Q9g+HRs7EqoxFEH+oycmK
q6K0lEWuE3LbHdg1AKZxNLHsgOFknalIgFfG66Lp/tYk6e+boTXpcZUlFHI/MHVfY60Bdcs9WDg6
PvMMwfNIRcACKrcbNXDkrpN+okBGNIKWKgpR8XWcUHdRWBoaL0js7rcZGFW580zZ3dFXS55NVqfj
maXU4bMEuqMTsCsDQ9vpWn7L/CFcjror+vywWlBt0rVTUhgFIPH1EHJ62YSuWX7k/PENKRu1M4wI
nnjjdg3NzZLWtXdtEHU3xEZrpA7rDChxZMEYpq8ZolJu8EnNybutk3ngTG9jeUJcEdbHKZqLLxoS
pdwzBVnnqO2aohys2tCFcmsHaLmksVQi+7NrOeZzJLusY1Aa1A7FxyTx/XXnVjPZMxbluDhRyYLC
XZbIwdDDpj7pgaYNN5mpkdfXHQ6gzUCOOLm3kJEe+n2u7LYu6CzlhNT423CKMjj+EjHOhpa5hBTw
zI3eIJqRkouRkPG2zfA7ldR3TjsoqJjcbPrJv5dQe+c5I+KE7Svwbpo17b+meeH7x3KNuvUIDer8
dBpETDjNlwX5FmdnZOxOn9BDixhDHubcn25KFOA9Keuqc0+AJvTpZVUiw5x0qETSdLRk1PJu+dJQ
WECWFk91mDjfhiqM7rM6m+zWWb1JcZxvEDLPmc5hsZog+xx5qxz2sYguC1lctM1TSUsqmbppHNO1
u0aGkm7Py5cblZeGaO95bp7XkmKlG7H6bUCRvIMEjDpDAu3brKUqw4/btjwMFksCjqlJjzcT8mcw
UNCYcaMLn7lnqMvytZ5KseyqpZ8w4CUziq7Fd36wLGuHxIzEIfczFf53XTAegwa6+H+9zCBSTVx/
emP4Riqr6sCv9yzDnrnOasrqT71de+eEiBdR3KqqtLkiOxvdgiMEyw3mnTQojrODHYWKlho9gBiF
IzYFYMu61UHjpzd+65gflD3W7ePqG+pYqA1Tn/pQkwJf0zYLSjN04W0bzRF64SAmYbnnjyea1UZx
rGQHVaZFnf90ZAukT6l3hxutldE1Jtc+unWzQK3IzMKu98Afcc601xaB3XCQmZ0oXWzxWVSmJc9z
mBb/Aw4YacRYQjkSDhcjVy7KGI9ZDq5ymuYW5nrR1IGgzKz5iEWc63O9ughnDCGB2AA0OmM7NJm7
y5t0WO6VauFPl7iT2atxyr656QLCwHDiFCkV3aVGPTaTBrdSoQWQWot7Yv9nmjlpdzdkwGce0tfA
+LPWu7Q3+bTiA06pWUYa39O0Fls6kriaSY4eWnZm9N7YKcwEPaFVeI21HXn5BrGXsVf9nKXjmy+F
pGmqQBaHsfgi3MAqVZ2rMECHVs2dWT4WNaj63gsTJGMGbW23CVTXzCD0kLB0AkOqjPdtDmezm7lt
X/uWfW/bzdg2zpnKSrF1bD5f9DrJ8mJSWdtbYNDYeahFNjyA2VtKWjqPSpKmcuSt08flsmNUKB2M
BFWWPGnHSX5W41p1N30TarMTtic3H4S5zK/Ixk+Gj1jMHSqd0qbDG0qrGvG1Dur5IeyC4SFWZZV+
Gb0sfs0Cp8xPZWexScVE+WDn6kL6Y/yUR/61oRUOVXXhJtkhojWZ0TALHw1wyooIp48psS+8CxJY
1NH90usI2c7aJixfrUYvDmIj8ntwsPItbWPE79IbWFNitMU0J4BKtvTBFCPdPeBjuHhW9K+bZtIU
+i6q1R9AK9OLLaY63A+Ojh548sU7lYPpdbc6Q7otbbh8p31n/aTbvAg3Tuz3T3mXEl+2Zmt3l8eh
aq9x7NjyRzA1gNA6hMg2Y0kL0zzSOUbpNxsSEVWp846KkZlvLFTJFMIn977MAK7kH2eV6Z8Gmbq3
F+QSTbMTEP3hAZhBRPeGwuhUlKHelX4RM1AAIX7K3OnSKSYVZ/M0Ua+QH9bZmzKCgVN+gTuxC7TE
rBW5fXfGFzgn+wk6+gL7atdu+oy1gKTnnlxi0sBSb6sSt813jiqcaDex1M07Jhaav4WaTLCtozhD
YpAHlGwkIBH4MgUxYqz1fvq5xPd2CYnP5mcH5ZTdYywsfnpR4jXbbqnoEZui9S0fQ91tJVse7Vsm
JXuRb4g3lOAIfQkz1X9rmsXHVmmE97aS+As9k67pO0e11twmK9PZtGmrWfWftGyoZZ3quMjp1bWh
eeV+GKLvRUAi6RfXRTlyZnaER9z3yGYZVHPKTfNdNQS5PIcW5HBiE9cSFU0p0+Ybo1FzVwMV8zOT
T4V7FZS+xnRYhOm1Pxaky23lol06h6o6jo9rRBotC1opZI9WiDkbDDSpkbBLgXKGAlWF4DI3pSvg
R4h9Tsdp/uqsRUar1DyOL07WoQbUjKvvTib68dBhXCkO6WIr8p+dpXhRcWx92tJ8S6XzEpTRVjK/
NhhGnCjdK69E1lUtZrzHJ4/ILYwrHDbIO0KokqVCINc6aDU2HLviH64kFWeH0ljfLFxAvXE7646b
HurGx30WV6dFFnlxpNuReuexqvw3Mjql2q194H9N+sFBIYLLjZb5uKQuNeUYgtwom76qIJ9oL5B6
LvBxZOi9KKeikLbCF6jgbNDR7EypenNQmFfSXd3kasS64tvvcERkjCZNnsuDpibtUw2xmx+XMr/Y
SP1l6rcyLtmVC3fwPHqxtEl2rdupD5f7ZNg6LU85XlBDtIzQ5cXQkqwqxKFct99l1uibIFY6xpsl
/Zkm1nVkrkQ8SsdpO6hPQN8Y1xZtIoqTlWde/QWB4QE+omk2EhF0uPUr7qZmziZsJ2Pj/TBNDejf
1O7YbBub6/wkMNLhUgrN6l4Z/NFfQPv84BTzHN+lJlU/pcj5BF7XLlRk59p7GGV7KS0uMu4P9Ooh
6poW3RXtCXl6Xgg8++kNLkvN4GMTJi6qQ7nnB1a8Gq3svIuMM85Qc5Rsb9cqUzdrg5zgkKui8q6k
9kdO8bM3h7cZRnDkqiayfAFFMAgKE13cbduI5WHaTwFMLGzCOtXQwlgIutUlk9xqAVK9EpQagMEr
jJmWFz/ivHSyg+jm2dlnHIzdiyQhfQUKSaO9YyWHWLS73FFdn8FtxfBx3/zc44w5oslQR1OP0xe8
uWg06nla32ubT3rHrVqgyFxy9BvdIFYMRaSK+cfFYKPe+X09DidRi678XskwqT/cMrLlOZS9K0+4
RVPnhNcbfzOKjzk51NJPg3vWJ9TIkr8Id+gLpz+TyP/MVvhLbsDHvwt1+H8T1PYEqNS/B7Wvmv77
X+Hs3//DH3C2r3/DsxRJJLS+CLkb/hHt4Ae/YRMKA5QsvgsQdEHi/ox28Il24GFgDooiQNnfm8L+
jHYQ+jf+gnBg4br8QECs038S7RD8gkIJ5YoLDuUqmliF/Jeyywmlg0GaarY6nbyTFNV4g3VYcNLC
k6ZOpncYXnGl5edgKNIVN1e1K6UDCTP0gblmWZnPg+d/Jgmt45AT2U+iM1/GJtsxQM939ZQtLw5G
mWfh9FTtNaOdj5gY7YF1Yb2xZE1kG066D0Bl3e0gq3C4QmkApVbagXchnLDqD7r1K/9KZYURIJJ+
xZHDDcUlUd/th9sR65YZt1FY4zsNI2RFP0pZyuZbTBnVEO38ISCkQCcUTm4yN12S/WJjMdA0lVdh
H4GJJOAdiwpgJjMX7Z8PvHKNOyPsrlvFY7y2S45+IvdQC8dS1Bu3r6oYE00i7xBUz+eoqUWwyTTD
tmfW+jbj91ZonTgl7Knr9ozdtph0wjt2KYhwFwehONajDYPH2OlbRLo5jUufkGtn58HYILma18yD
Al7T0szRrlMZxj+/1c8+BnN3huMNh6De+nnaXcuiwtvrOdUXBPKWsumure86Dv67IsG9fo+JoKB8
0cwvkUuuwW2gczvelbrl98L6YS2URAp888eEjNYss1357IZLXV2FKyMLgjkvR8d6SIeeIwWKjppK
gwFSb0phJaJc73ph4xevT1J5bvOIxOKtwC3kXGnsw/g1XKvL+DApqT4ShN1i2zQMZ9fuFFX4RrmJ
cJrAoNv9iHUTS1HkTcXW8qItfogkbw5yyMcDwrze3ZYl2QHf8LN7OULeeJo2EvMIPtISn2OYXsz0
67zA5sMrVs52hguXmzaTJb+R1FJG4n7ZWbtiJ60RLX+xs8ySfaWKzEWxUi4Y+lQQfzbRlHwrg5XM
iGXSEhtuhtuMlvi0eBovePRGRgsJJ9geCLuCF2fXwyzFCN60zXgdhajCINYxGMqgLSsAGN+/HxJV
r8TAS4zX3tQN3c7hRHGOOT/+VIGPnRU5ZERNt2KX9ZsmxjrS0KGMKT5QBHm0QqKYUPpU+iWSpBTK
/LFaFcoe0pm4WMhd9W3hRihsyrWsz8BkWXcQa44wib775bmXfYpddS7G9yhrTb7jC1ffUzVcXJYK
vSnGgOXFbxsRb1t/aWpOCAAWuxgKI0Yd2FTFjagnlyjvJfX1UeLVBhhIcbNfJ+DFZtOBm/4Y44Xj
zxQQdrE1nZvhg6gIcTnJQHooPJPhnEdRiTkJTPwAg0A5WCOCad3ZYpncG+zYZt4RhdhdLkjYNgwA
fS/2QRAjI8JNLaMdld4OxswIZhzz5menl2u7X9XE3bYWunp2jc524RgFd6FbD8V2CtfsgG1+BvTJ
QpcM/jQlGBy2cVSf1paQpoNVfvtZ9cnwA6BKI2hh/sQoUxWPUYO4T/Z00J4uMDrNas1kk13EL1KH
Til7L/u8Pk3STb2dt3ix3YsxjNE8yziIgsOKiK04+OIG7TEaQARRfWXC6LAQbMEZSAXJ/vfd5/9v
xP9HXLLl/v1G/LK+/yj+lVu+/Kc/NmPl/wahpXiGZehe2GB2wz9ylqT87bJLk5xCmJKv2T3+sRkH
8jfJX3A3wh4TjaT4pz83Y1+xGXuXbCYe4N838f9kM/6r6iDUEU+5dnmpC80Mw/ZLmJsZ0jBK/TKl
iRb5Y+6Y7midbj4main29SDEMyj0+PBPV+h/4PsuZOp/E6CXFw350JDqwG8e08QvuYY+RKfKA5Wd
sMjQTNHRZU7bPSoxwge9i5oRGTlRnkjkOeOX6RBuJmKUvP+IC/vjXQgfxTZkKF+y+vVdzHbumtLN
T4As56zBhyyoWUpWMW9NWGEWWZ+ZiD7+94/uhb/Hz//109O9qQQsLDIP6f1Ke2f9goxSDs3RkeyP
oxxuFhT9y+NEbyMt0LFvP4VmBASNw15+z5oW0qPjFIRJkjUQ26BdPnpj5+Dr1LfiFairnU8Zetbw
xaZ1TpuCj0ll54WEY51SmYvyCVX9iDLWTuXRkGXCmFTVdwhCx+zIuRpU2RnDB9jju24ofGqLPNcK
FkjZzNcxA9DWwWHzWl8MNxKJHmx8CeXEd9fl57rS6L9yO0fzZkw4Ql3OlJdjmWsSuqRLonlCndY/
CrL8qAYl6yEZwvOKnv5cj3Pyg3GVAaryyxMxq5KwiUQfMaU8tHp80HP6WiwGd0ZpnE+LBeAFnzVP
UHPdeYFtu4esRwIW1u7PEu8jG2f9FPV4zxKSnE5xS2OXcL1xN8W8SK5yQUJ2XRxVt/yOE9+H3TrL
XeqMX7yufwfdfnNKn/jQKhRH5j8X/CUBLVoKteWk9xMY3pSbJHKGejOJimLjkP5Q6Zfhu1miK/zA
GpSGjxiuXv2jJeHsI5radhcYO7mPUxK8Virv99rxr61sx/wwI7IO9xdJoiYEJbwI3AENb0e0xPeB
SrrtUk3d0euc5cdKEtBwprctsMxDk1fsFt0m5cNoHTYblyn1Ph/RtTcMoYgmyq7Ir/lh/OU4G8l+
ShfDl7KEwZtNl4j8mGjM8cKqcVb3KcSY3pIRZSnIbNj6gRc8Ks5MPFbdI9aBuX/CSeLaU1lMyfuo
nWG6xZA/cNau9UV/jwFvi10dH4zhQUPLXC+kUK92piKcQHJ169iGWkVJwt94nYzaPNP3MD6meGCT
jedABVDVOqZnr/FNssczrHtMdFmV8j5zUR9VmtGtTROrehRFGvon1ZAGc7ZTTttb0Xfeh7ZqfCnX
enFBexz6EqOmjzwK29gjtx7JNiBuDekaNTXRXngfzNGSBxs/4Ciyiap0lThdmAXeuY9n1W4YLS+h
H8B6h1gUhmF5hlzbL2nTPhYmaOVOhHn9VbG05lubt6Wzjx0cYscgS5dHtmLjnMum9tpnHF9LSe/1
wkG4Qo6qNuTpIX3vpkREW9VzEttOBA0EWCLTsD4g9MZ3643h0Fyh4E2f8cTWGhDTAeTBlRW5uzII
EzpU8gzuq4GC6J4yOi+Wgw+nf8BL2jEZmpI4G3Igo/HKJHDeZ9dwhuHJTZx71SQTxmogS9SFJEbE
+8jNhdlDvRvYmCgMli/5mOKImadGvzBC+OWTXbUud1kuoucOze9n04T+k5auBXflWIHUFPyAa5xm
UuBx77PiCw+0yaHdhUxeJ7+b+kOGLxCtf59G+lQVfk18CijCNsnJ9mWRz4fwaWydLvwohLsQzUGO
kLpid/SJyYLvqq6J/hjQJyjgJUbbudqNyyrKXYhBc3qOe7F8wF236XXfA3RvyVpn/EV8JOJNt5ie
sJ1Ur4ec3IZrf6jTR2mrWVItG7XzLoBqTg9UKNUfK6zXsqtd8GWuZDbCZ/TL+LLkskcWlYvxaaiL
iIkcdtk9w8wUsAp0atTXPLR+fHPJ+yr2UIvrY2DNTN5RJwGZTW11cydshfmXfWO+6ryU4qxALP0P
Dd/c7wCAvXvYETkdnaCU625hAfpwp2AsjlMWts9LH3jVd8by8E4WU0fySWn6AfeqPxMoGKjpm7B5
H10xHWL6otySMLXEd9vrgoSn5VTMFNXvvBJFy9YuqvpQfqk/NZ4aBlhVnXJmRI60SYkkIeqpb82G
iRGLa5GZbjOhKdkoFTnP0lsFVlSivzZpkKbXBceqFPExiD4nu0V1JL1k4a6x83DiEdItACRSuqtp
KGR/7BMOg5/KnjXh1ms5Utz2cdz0G0ieNEMAkRGMJ8IhuyeArS6PTqeafoujNCu2Q+gTN7KYPAju
ir4d+QpIsXgoZNneO6ahDadpW0oWEDNoNgY3LOaNsNw4u3QeuNROI3zMntkI42+k7WZ49SW+T3O3
x5nd9MmDIQlw3TcIwo49b+Qr6yYpTGV56W/IyvJKVm4aEDUyvAXNeu5sZVfIA/Yv8rtM/dZGBZpW
qU13HU59SNLNlDXPORbShd0idw/NOIgvtdLdtw6XTwka63WkqKlh7Y/J6EWPZsQov7Es7aXv3gjh
9SSL9O30qnNhaw6vrUNKXtSMLzjQnQfoZyJU+sSEhJTEBYkBKb6bI7rulDCgcHCDozMvtFwIZ1lK
sOgR4Uwml/GO/fQy+EyhUNdkSqj40HX4O/YAL7U+BoUlio4SPOTR8VJ+xy86q11ZEqN3xHDf0OzK
STk7o9B2+2s3InLhyrZy4R/xZs94qnaFWzoRlrfFPkLx/Bd759rbNrJl7b/SmM/DHhZZvH2VKIm6
2pad2PEXwk5i3u93/vp56M5Mp4NOB2eAwYsXGBwcoDvpRJZUrNq191rPiuqjbddJuB36Voc0BV5y
PhSyLXbFJKtwHaeirs/ABud5XQPw8o8OVWADTU/zqQukLL7gVuhPdqxMo4fnxOndWVTGmRN7cDZV
01kvZdKGpTs1M24LkQocK6Bk/K+djZ3o2EUF/YmmEkazNetOrbZJ7KDhpggfvuK7CeJTqgZp4PX9
YmnVOgrY1RQuzSIkKuki8CE/KjGHrxA2slXfdP3n1jJuwlIox6Kz6w2R6/Yz81BoXuKxlfrGMZT2
oJZWDWqiS93GofHOvDddM8A4DOhkPNE2AmZHxXzfZHqnrukJcySqSm6A+w7L+DSnjf1idwsmmH7y
mxY6/iEZwnwPVV96THLaQ94yKiqqAWG90oqLniftV9PKanciSvSD4qTJpwDVX7Di/NOPsOs0a22p
fXKSYSq+tGFWHRQd0V/pVJzUkQ4Vx4mjZwbH6ofYKK9DbWsIpRJ0Qhk2jNUg+uvsNBcK0nxblenJ
1/XnYhmYptnyxCklyqikbdyuczQPk0WxjmWDyCdqgx2j90PV9KrXBYHlTqZKud/jnw7VNjpaLaZH
BYzf2nKUeBPZzIZTO7uhDCrgIsb1Vqr2tW4TKoBmEDszAEqkOWcQJKPr28nBEPkuCQECTlNluHYK
SCJjVC2No+zGxO3k8GTr0r8U0QB7q/DLtWzZ3iUm840+1s4Z8Ua3RbHQe2wPb51TJDvGMs9N4Lht
EPueajkf1SrDezvFm1H0xU3ik1VJqsSB/8Y/TE1dfg605KkI2J2h32q7ZAqPtoEYJGy2jZPdUSBD
oFPUO5+QaDQHhhdk2N5WpuSYCkV8QJEDir2lbRWUtPeMiSxMfoi1wwjz4Bcdiposvi0FiXNwdpQz
36C/rkwRX8N54S9VmoEjVhn8s0LiGlLKocaqQ4S2gsZ4m9eCoVdZ3lK4j/EKV0W2FlrbUfspxksr
wuGoVbn5oGuD+RLPeXhhWv0M8s+41WkNMiFR/U1ZWCmEQOVWg+fnNob/IAwaM35v1itud0AMrCeL
CSo8pczjFtS+lELme3qtuzAjMLKAC3WAroacZCA+t0/mXQUpCWLMJxoZwh1i3zVrbae0yqZI/fIJ
JARPkWM5566cy11ZJ/pa09rzDLNEhGOEqCO82gqour4c934C+kOX5JU46hcbgUIjDHOVAS8qRfdQ
1iYHHX/XoSFMYG3J7GKavbpqbPFI5TIpGLpYfXk2mk9tbX2MB1tsRhwLeOYgiuQBfcMczx38qBVj
PmqQ9kgwW7hmLkyuQprpV5llxVGz5d00W1fEdd0umzXzYg65/WoMCBYGc7K2tl0dWaPdg1knJ9So
pzL381MYKYi743Ouy2zjJCXaIXj3K2bzE51ayG9GWOkbvQ+uqdJvO4K28NQNWxWwIOdxUjFlATd7
kE69k1JeFW3aJQCqvEZ2wRGcGIi+KQuf7KEPHgK9xnBdOunTlFsahsoRww7J8PIShrAoCAACE5GZ
4i5lFL1R/FGQFKbPqGGjml2syXdQx/Qvvh5FH7H/GlukA/apy5HmKI6abP15+Jj22bwpnRLC8Jwe
CjVmhep+d1di5z4M4fygOortqcgfP42CEbdZ0wIorQKuf2/hVsqmg6wAKPgpvMw8gZdSMp/bWMgZ
18XgBzgGp5AObanewwGSD53OcTeAdVj57P5uHJoPQBKCax9Ddc+SxZsHaIkWIy3yXI8Kd0r8j7FW
H2kcRtspiy2DqeIAp8FElcNErDU/BZrpn2c28KNOtG/ilpAa0SpG56yroy09693AV7NWhwK4RKir
G8vsXFzSFSQapeZQRsE267m4QW7MVl+08UorFH9H/x4JSyfh1viCnFsgOPlBTMjaVlmu9C+WE7R3
tKX1G9KeIPHI1l9JXQmOEsP+Fo7MkQtn5BrTqDz4c5wnELxy45UO4Z0Ttc4LosE55HLZBXZ8GcLS
phlL4du7HcQ6YaqHgoeHgjxt96Oj0leuK+PR4ms+95YSrwurzQncKDsc8pbdrEY9yLZiUrpdZZsY
zYygfcjj9DTkQl8j8gOgJujezj3VwDz7ybXuzPxgZqZrFpWNMoa2xaqnc3Cj673pZSpz08ngSpAp
fn4MQ1RBYAbfmo7yQUPZsgnnhcobtsNJLxAjJBVMF1ALnzsmjau+UPdWK71c1XdzGW9BV2OcL/va
2fjOXB4io9AOmMlw8Y7FhDIvZ1pBM0FnBjz0KJ3vQ9iUDGXGkgn4LfBLW2/2CiI3hGgLbsq8Rm0f
ONGmRAgopx33M0xerghqE3B33UDuXjWaBcyXLrnRQEXzUXkE6wExN0DV2Y8onzdDqoWLqnYqq1fb
8bveXE1KasiAqUAbmhupzGZpb1WdBiKHeVNgjIecGzBX/ywGETi3EgJeO+RNv4m0CH400hn+K0h/
qtrhn1CNvu7QxADoX6WpQ6QV9yQoS9YTWhgtq1+SLs6N3BtLqzHbvZN2tU2BFNVgxbclSmR93M0Y
9pAw9iasAWNVdQz8Z0bMDdk0B2Q3jR53eLh7lXY3t8RRV7bhu6QsRnhkbguRFs9BU/rA/KSGmpiZ
PDDvGvpKEQtmPvAJG3z569Kvd06mfebQZfyHLvK+rggkXBX4XzYyUkBoSugno5NlVNHFW1H25Rbw
bLBurOoDUoLNbCNSGczipiZIMK4I2I4Vf2ZUgB6iZ/DgOkUxs8EQho1xQP+EGLUGycDSrJBioaKs
Oq8migG5juhFv+70YbmNqU+Z0WQHHkUQRiGqu0jPlPMwo/kUIHG9YiCzKwOjs2oLvHirwVAq18Gg
WQPiQVtdqTxPmEUW7y8yW7O9AwCv83aasXy057iAFtDWAciNUZobv6y4O41CiW+cfEo+CTgx69Y3
k20lraLa1BXpzTDTEAq6qgbVAB5MGKeuQscSM3Mg6UhMELkyd0YWMK5oOFJLCKdE9Bk64c6INLDT
5WTpj2GEPNlFqxkeNL5aFxUMwcB2BG3eGtIPKgqQVRTW46lqBlhN83QZG5ns267+WjEfiicNkWzd
b2WGQpeZP47NqQJJ3AwbnCEh+uFivpPz4HtFUwc3uV+3H5RQXSt1Sq2RzuElEdw6wLMXbwLte7Jq
Bq051W0vGDAp1yjSwZkIx3AbtqHtkIbnwYaFVwus4kLNQQKm6c7pKW1XRQ1AIeoMWlkKyLqragwG
4hkSNQIC1u9BuZkvaOVwdJupvm96k+joIRC73FS6QxNpj6XulHvRoY6hDfvBzObzZKApXnQR9U6N
qzt9ABludLN+Uuf+DaFEvgbfW+xbS1ZkoNrNXsrJi3Mx3hVDYDPZyqabMKrMPdM6bYdzdkL4XxTm
6Fm6rpw7ZqedO9DIuPUHq0Xyz6p4pEXjb3DCVJ6SQb8LpWqBcLZQFkGqeaBWjPemGbHoNaW4rXrt
akq1B+idZHeFo1kUPP54SN99qHoRGa5hZqWrgPPdRnoEZU1B8mO/y2YVpQ8COpyhdWZUWS6A89k/
aKW0d6l0hmkjcSmRdtJFpyBplE0WxMZ9qaUzsLgm5v31dY3hvhha9Jb9J9Wwyo9zwh8xYrzgWDUX
Fa8xEHCoWMZt1lEP105f3WPGqFfDpDhrJwqTLW0NwUSQjpyLdTfeSfjPtNSE2DLC35Rmta2dtn3t
VAl4kGatF3cFlwMlm11j9AdUTLL6EnPFOMZdkLsdEKVdq3IFkQK4Qtf66VZxZjb/ZOoeubEvyuTw
D50yg0FEyyKHBe8h7UTMHI0hEiWayRvfKpvLxBX7BB/TeqC3MW4MbvjPrUlTcm0E40cwqw7JkF3L
HalKgy1je87CEACi0oajJ+hE94OoDz6yTh+0caB8nACI8+laxaZJlWptzbPcNSMkN4H5eN1i4PvQ
Nlx+yZ8XX7S5fgsaimS6xbnhFn7W3yN2vU5qUK/bOZncabK6s1/M+n5o4dTHJqVEPvi09aZgG0k9
3cSxfGLgAFJwZoBZTxT5grYAdRwnsB2BrKyKXjtlTTt7/mjbrpa3SGZnaNQ13rtthlPiZgx0c6Xb
qdjRqHM+TovE3KqNr4Bf81s9kunOMgVlCLX25xJJ7Rane32BCgIhWm1mCHEl4RNkY3ga05C7wW+f
6ETttFTBKEBVZ9jBQSJTX6lo70Bf17Qe6vyKNTvfE1KD+l0YFDCresDwwbXH5+JT8njndltdW2VU
iVW28s0YVaHXJBlS5Ln9lMGE2juZHZ7okdpuWob6Hu1ceavCOV/P1TJHDysr2SoZCvDJQpUAzZar
dGKVKOS6Wn/FlKvs4JIEuNDBJS6RD0XzhVbU/DlJDPOAQJ3DO+NYEBP+niZsOtiXpnKDPbHfK6lC
6DPtq4wDvg0faANg7WbSsJ7D0tjXdXfKRJYd6TPi1cgkLI7cvkQhRDyMUmt7CD0rVKZ9WzXjbexH
oYcTPXi0340HdWGn4ZrYyBJIHba+O4TTWOOnlO20gBi8G6tmD/DoVI3aPW3rHMJA/YF4eWsb5nw6
gzZepk7tvKSrdnWeM4OQxh1+BVZ0aMyVDrpAbc6h8MvXSsN0iBhdoEDFJMH02LSceMsfV5/pIOCd
mN59FBQhpUePH9K5io5krThZuZ6o1sURs4d+MIs4D/bGuyMjwRE+I3Kl/VkC88js6QVnN2cW0RrB
ykH4s/FbUgu68bEHcsCY5EQTpMFerZkQyOPyVOhGurENiQK0MSiEJygziA4WV0gICjDYWk6IA0VY
XHG0Sqzh+JIvqKmvWoDr23da6+ukZw1ncTG6NDURqaiB9uBjXTlYnc/tKdbhog+VYtz5jQ0WJY8E
wF1tBNrbF5Rw1ALrNOvrfWLzYBqEYmAeiqf7vNRKls0s7goDMHZjKRzA8Bb1HYpVOKSTbOOrVEY7
dYNo4Nbaxq2X9DPiV2dgpDUKuqSQEorbUUmLR8H5ttLoJi8mKGQCURfqm6zpg00rMPzSYg4f6L90
25QaDmyG7h+jiSsY+MPi0VfZ3hkoOQd4lNp1ylXjunSM7ujvGAeITwBh3z09aW52nhWho0hBq971
nGoPBe8bAgK8Vo9ytYTbzPgjHeLxqjnac2PmySecsxiFhnfTkIAzRrleT+J5fncUhVHOscJPxGWl
Nabntq/nR5HYJoKTUizgnzr7PJkRs7fetlkfXE9tnGN03xqdcJrRpkNdRPIAklSB3pNWh1jI/pTE
uv/oAxBZc29SXexWYLLNOOkf2s4qdk6M5gdJLs8PLZk1iDLMEAnRgLSH/3BMAcSYgheUp4Tv2msF
+di4yd+dVciI6TGtgIs7vPVCl2VLv7Po5l307sxS311aIAoCf11zVX7rxpbLzZpqmt6brdrtkcgS
CXRNL4GUVLOmiGPmQxGNuwp7wx8eMOZpJlkoQZTlm07U5f3UNbOXOh1WEdx226DWrXhLFE0Ki7TK
n/USq+KK85edadQr7aZK8JMNtdW7pl3ogD9q7WJpHeU/qlZa7O+mtGrxpw1KzWCA2Yu2QKtE7aaq
1R8CaprWLxR105Zj+9UG4ale8avQ1q2y+aFONMrYeOmta6jZB6nunIJkFzVqV6mJGXAKLzHesrJ3
rmXH2BIplhvO+UNUW89O/TLjxT63Q+XZuBeNlc8Kd9GRHdkb13S2kwMqnRWoC0YKMx1g5rw7m34o
nb34MFi+SSaCf5pips9mYHDn7Y68YbiEmuGa+JJrrZq2sToVW3Me2nUH9QG1HdOcQkIiyW9B8zHD
8DFmteElQLLTwefDpTDqXt9p13Fk/lXVIE5IFlsjJDNXZgNB2nFyNzE5KiJDx8vH9JFehWfT8w+y
8Kj0ZQeENuX3+b9T0uZmlLzX0GVLcJdRiBV9UKrFXOoDZMGofG9xC9zE4XijKiSa2ugNHZ4Rt08w
nQzlJVK7S+9bM4dN8+bk+e3MTQIaYBjfIVBegxXaa0Z8TnskRlNU0TkHmFeOiVdPqnUbDPZRpF0P
ILFEzJy+6rZ9Y0waHUq4WWlWuXZgvekxwoUO3Q/wxSy4yyb1XGbj5zSoh3XJTkqTxFyVurXLyg4W
nI15xsaCd0g5mjYzXTJwSdx48c9Fx2jxe3JzR8GbhhYi9S48B05YjVypGGHkoJd1v0q3GW2/YMaQ
lLG9reHMf54NWu+JcoaneJeRLgKhiQrWZx69iijo10Ggor0rgJ1mWfPI5+NNfYitQn/UHRK61lJW
1rFmC9lR8fmcKUyf4nGE+z/UwyMPgrNyRI69t+lZobMcmW+05jDCpzSW0GYx8iimdsCjPOk33F+R
5MVyYupDmxbTafluQLUSoV4khQ09X0H6U1bEqClyfIKi81+UMtM2S3+C5Kv+uQNN8rbsX+sO5P5n
ANxafUhKLJS8deqw2zDGhHT2GYyNNBYHE9yvHLjYDZVmyhsrnQrKtwU9jovZmSjuuoWxDlUibg5k
gUTBiRlRlK0Do1ffOvbT1b+3mTpGdtdFXohFN/2koX7b+kbVlk//rERZ9MR/VeHYjkFP0aDzyexN
dX7wguNqd+pCDQNPb53wLpVpewWuxOVJ5ToxuqOdq9ZK4MFmXtR19KArFAAtdBjH/5R3BdYsPZfK
2ldS6OWQ6YzhimUA8jMCDLVdwXBQ002t93DmgL5Ygvt8DjHTD8fqpJs5f8kk6St1sMy+EmBQi03J
t//Ny/9/wrR/Q9f93Te+pAv+Jf3vAuH1++i/9//8D0magirpd2ALNv5F2zYtyAP/pUl7/y1HOpah
wWP4ph3/phBXhP07RZkB10QzdaRp6p+qNC7ovwMSlxjWVV2XErrAvyJL05bQzT9FUoYFE8S2NdvC
7G4hUTN+4HFgQbYWN2D5gZwcABxYq+twM+r6YXGvlni5repCcxf0Q4Y8J1/RVItXea2R9ofna8CW
OsZUUdkcnNg4AjC4rMEvU4JQbxXG5YdQrRiK1HbZnMtGDV9nMB/n94/7/1bev/FF/9PKOxdEOn6t
65f2L+tv+UPf1p+5BExKQ1u+WV1l34WG8YcmUuG3NL5uliWLVOrv3/y39SfM3228slJFEIncaAHT
fNNE8jumBbtn+UXWjmBh/gsGhXcKxneLz7AdLBOMRliDOs+B88PiwwYOZF5LRrcz9eYDfrf5U5iM
u07iFFxnchCHQRn0u6wyi6+EB5q3kTKPhxww4AE7cffJXKKXkijpjloqgz3wyvTKbY+Ii/+1FdZ/
rZeO3W8QnZrftl3+5aUlTPT/A7gTIlETUerPBbg3TVsX/W/HLn8h1aH+7T/++x+j3/ZN+pJ/+csq
/OOv+2MdCmkuMltwKIsnBiEqu9AfyxBVKkGnbEIa4AOL9ckC/bYKpfyd+6QOCZjft7iJcq5+W4ZS
/93kL0Gey7qF76n9S8sQ781fNsElRJXNCqEKM23L0oS6bJLfkZ+qwja5WXClN3pg2NhQz0jXlI1p
xK8FMpFNiNjMJcSqfOVy6WyT3Cpc6A/m2dTK8gWf3rRpq3zeRnZqXAj1mpk65zCpaZOegU0RiVDN
H2n+a5s6ybttxxKCa4I7JSPGYddjJfFmmpgbQ/Ult5qhOKHlQDJKS2w3a4V0g4YBZzOb20EkL7qV
T/uM1Is1+XndNuvjcp2ZZegWLYw8pkmpl1mMBGmpN+6AogVudlriG8QWXJY+UZdFeCzawnZ5zrfW
BGLHCfLnqgGc58x0o0DS13vLTl/FpN/ZEAqjOv6SzRFoQOrz5RccX/0owyV2rsm2aOg/NeliZUcg
1znpSVGZYKFRinYmjIAVcaDP9KMw4hZIpaheSyp/C/qqNEG6YHulmk/eNNs/SFp7B6tVZi8yktdw
wrnYhMV9YPXnsWwqImVQR0U9g72cbOF118Svlqz7VUgS2M5Gur8qazV+qEqR7qMsCm/sliQ6Bgnz
dPQN0tvMqcehQy+APQS8n8YUIxkte7doa1e19MVpLM1Ll1TTbjLH27J6xm3A2C7Nn9M+R8MwgCtW
Bz6F5ZcKM32miXZPvM/Rn4EHa9BtVkTGZBSmMe2dXvksIlG4tlD7Ndi8cwjp0K2z0KL/S+orOsSH
Lo++KObifiCko0LIuaWcHQ9NWkd89yOhJlPLHBRvFWMXHLLklVXLwEKtzypfj+YE9dOohtw76h6Q
cBK/QVQ9JNPyM3bps+OA3ncCgTVVpcU9831EcUh7I2/K5zJ2CK8lmoKrtS5OSGILb7ANeZmWpTPq
zdlBWbNyir47vbMrLTOQIGfnXMDztDLtmgZp+SposN9Fc/dEG3GnRZ3tcmUFHh+9lsjuuZqSfWq2
46Uc8+fGr+9JbcqwN+X3DT9tXDVPuPtvRQNwZx5GEjlqJdkwTnu1uuTLRIPalTJFv8A4Fo93wwFQ
MPGQeamvnHCJuAmVQ8i1H4AN5QeJwy5ZCF+0woChIu4Mf0JIlRWgpKMmXiUJXl2Ak9GlULNm0V5j
NMP9+7GL4vwU+xZQZT9RENJM6a1WG147KkuGY35fTzxnhFy+GZMgC9UeQbWmLLsofzNKuhxpiBBS
akg9oZjkdDjkxEgdGmkTI4hxsuEcRyG9nBK1c5AXXhrz0TIpxIkaSkHiWjsUoAKm4GTOsGN73zA3
bTCfB4M1Mxp8nyoZR9sUcAafRQs8m1y7m0hDGjA3+NCdxIeObTRIQx0UrEjhjPUgbCL4Ev4CQ69w
tuMfQpmNBJQQqydaLWRlTObiLvYbWtdB+KUtnM/0oKuDr0Rvvi13NOKQoVvMJGVEJ6GvjFuLbVGn
Pt2beSbdtJnznRPwAXSE1rlawCtC1ZGuqswf+SQZuzrqmXQe6RV2oro9QGOaohpI0Cb80kfDecyS
Nxyu/cc0BgSlIRFiyOjb2NX40RonzNZD3Oa7LtDGvZUS06OD4U3s4LXW1Bdb7ZnW6VXE7CkfD5Xf
JVvBw72SScPGJ8nysSfodrbRs9PmvbYpEDsB1qC5X05GdehAwXsoZMsbsGGzZ49+9dQVId1Qu8xP
WZ/Xr2Vhdqs+qnAu9B0RSawbA/3b8rCFtM15pJyaTALigSZPFSyykf3IU+yJtJwowkslu/+1kven
pt2lvP7e6vut3P5/GbOuC3MJJ/95CXIPKLRNp2/lRvN9vfHtz36rN6hTpaXbqmoa7/y///blCiF+
J0JGM7G1SRBwktf7r6pX/C7BtfGHVEy42EUoo7/VG+bv0ANpwxPErjrwku1/yZf7A49RWVxK/E/X
l0bBd2VGHQ56z1Xc2uv1oTFyWCKmm2n+h1yInVIXa1kW4HduOiRw331Kt39U1N9z//7agfjzBXlH
378gKZF9qmGB38+qvrh/dhpqTCKpo480oF//+TXEX4uoP1+ECu77F1EDMYR0cKd90l2HWboyb93B
MN0g4MQfX306vz3RVbU+Y7Bn1MaBLH3zF+9QcCP+7h7756svP9V3n2lqZmKKCGnZqzGANxjLTGvX
BUFOoskoLm5VQnN4wwuFdq2M2SnPvF+876U4/PMS8+crLz/Rd6+sOwoBLJWCjoVt0i52UJf3Ri8g
V03HTu1vB7psVmK6NaNJH/3fL172r3y/P1/2h1o1kXSODLsq9tO4cW7w+t60j+Sj5R8LwqZ+8SJc
9P72rf3g2FJEqJGNXfh70hBJXyYHyxl2U30TOFzVCprTSI9+8XZ+snq0H66AEWliTjWM434w7R16
TFqYZITBQCXt+zaldUzHeMc2zLXkwdCZcmT15hcv/ZMvUFve/XdfIA7oMZzF0O4ls9geNiiAKqMO
PGh5gDDoYzZ8ovKIAMsN6Rj+86su7+tvVg3dm7+8qO2MCgOWud0nGmEFg+PqKuCsXu4cHhk5+jt/
1lbA8nf//HLLPvq3r/fDnoMpZ7Kr1rb35VN5H30lcBhFfopi77E+EyeD1/h/+EI/7DUQemJbT/Rq
7yg4b/SHjNxffXLelw9ZJW6gryvGaiLWP6i/3ODE+975d5/nD7uPMVAxDX6NcIQ56jr6KJ7ycxGe
Q9IS7W14m++1w9CBRZvXjAo+E4UQrtJLfu4bb4TVtfrsE0ccgkc7MAi7wDFsPsZMPF76k7KCCkVS
kH6uXopLcU3J43WJWtwZxlnZcDHZ1vzyXRzv27Ndise0StfjI8mYq8/2qtJIU3Xtxmv1QyPXoMJW
0af22l8b+8z8fV2ciI2xdrilN5Nn7BWM4ftxO7pyrfvbaVcfCoLuttKd9rnHnNtvPofn+tJ4UXZo
vfriXIkTIuwwX40P2VXZdjfVbWXhbLuT/mv8qJ+Cnd3vSF07Fh6ZOtgeyDv+kt5Bh1Rrt3+VCxLz
ohzI8xh39Q7bV3zsvOZ/uDNqP+zJYsicICXRdU/lB8VzGXlFntX6yL/6+NZaLp6+DnBIW9n8c6RO
v1qDy1r7u8Wg/fXhUlCYIfBXtT2yRnhRmGhAlda0un3tOUTnUCy08vo5EqDT2Vb6trzNIm03kWGM
EOUXP8XSJf7bn+LHHZq0vGbWep/ANlTABYlJDmU2EX3M4xpkluj1UJmlj+mgHn1InJvCCA4zcgCF
Kp7YCXxbpWAsSM91hMQ/Sm0VUlhHCHDGaVAohHuHGLrqSs5DHTBUojLuD0inoy1F+qaKapczsXMr
jUA7BabpoBDyonFjyAiXWBkDir8GbmlN1lEaPFoTMH11+hAHYs9EBGeWjsa076ZPjK5umhHHyKJk
SwN5OwrjTJ6ci+Sp2ur4MgEculOO49PKLmFPNhDwYu7d9zDovEA0MJVEhpI/qbaYAMmujowLvDqk
eEyyytfAfhbtL+juPytDtB/OrFjqTiqr0t/7kRdXT44TvNqK6o5Rd2uVfIIzuWTllRwqG/dzzTfO
PvyLQ+wne/pCgfn+IOnCQO2NJPf3wq9eQ124ua27kU4J4KOiC6wj+cMY2/Rf7ek/OTPFDweXrO0x
MlVStivSrjgpl6Eji3w5NZHWXMOe+WF0DauJ7T1AQ2L94n3+rID9kWo808HKxkDx9+i1b/OkW+Vk
9KXEAYbwRpy4PMr52Bv4Lq6/OFR+9k5/OL2knvWNDoHhgAvHcQ5pU39ADeYtX+pi3mQI2tfpLfS7
28LUjnNwcPb//Mo/qYB+pCdPEPuSpjTjQ287R5S2rhr1x8aBSGdOx5J/X8qgf36pn36qPxxhhTqk
Nkl62r6Y1NvQVw+28SBB8nZB84FJPJURxqh2prWR/qr0WTbEv9ko3x+i70qfkYSfHA6R2Pd+e1QI
w/CHq83gNAtJWBXiGLEbwiq5ee8A8KMkk/WrTRrU8E9efPn1715cNpOppxElHyTMZHA8PwVFzuEQ
F222EqND1llBezFli0qS9pSHyTEjgBymMObxCxqH45wO+7TyP5V6cdJBI4K0JOlz0SKvldbTzK3d
bBP9UEHqLUCcshURb71V+PaAkrQ+6BMy6jRv4kqiURnYCrssgiA2rZBv1sfjQzIQqS3Lwb0O52o1
XPX5OJSvMr0tKRLDXd/vaodgOC9QvdHy5tqzxq0Ka4zWK/7FnUlBh01n8o9T8qRrlyEjv+7JkNdO
e3DGx1K+tfJjlt+LfpfoRJS+9S1Gq33f7FWsHWIHfVPNdmJcfugm3NawyHpP6b0w2AcGvhQPdiot
MqiGq9KnuQdA5tTbExeRPibCKVe8GCpNUncPjNKR9Me8rfkiguTolNUenaBHEOaGjspaj/ot/N59
j3q1ry7jlOznWL8nQnTXTXtVnS/SfgR50Bf0tKbJgwi+bnjc21Ie49TYhoDaQnv8QoDyyrKneydd
QmF0+03JxXVq7A+yvYii3mPef0CeiNkm+8wc/GhF41UgHaELtCekexOmtRtkRDWiAxOOsoGn93lQ
bPBQ5Fc3tVvG+cusLibyKLyLbBq088SeIz9kwPPmCtZxzIcBMSCluaOeAPA/xJW1J1XZSL8iHF7B
llw1FQ3ItyjwIA+mgCX7KVvV+nAOO3KfcMyqhTFv0hy392B6FSnALTFVIyAHdK6HQdf2MGs3ACtu
JzxnNg2mvhy6FT189Iuo3o92ad+JsPbydtwg7XedCktDuJ4DjptQ86CX36djfhP3REQKSXmi7vHn
Y40kvKxaPpob7pQPbfKoJyQmQTIyXYt2Ki3+a5INn0uiz4Jc3eK52Fuy26dMVc1U3UxxjLXOQoQY
2V+lNuLtPldyWNOqwgGWoE6xMvPcT56mRochQL4ySjg/5v0QWK82OT9z0uIi1TwU4NvJME6IPs3p
tkrQ/FfGXQ94Gfw6+UnmflC7nUG/Qs+Ep/gFBmDa95btmeEtchhEvcYRHSnq4QS6wCdYhTy/410Y
yGBFue3H0ItlEr1Ip0H9T0cAL4euPrGzrhLLWufRLdqYX52TP9tofijEBPow+n9dt6+m/dyMpE30
bqrUmyiEWbtcN9+y2McNQEllzgd0qf+8ob9nWfzd7vpDKWL5hOxajd7vbZ34+sA/By0PeNZvi1i9
6Ei4MgxV+DRXXXkhZ3FVZPcIcdyAgk8170nTBlYIsSCo3DI112qJW6jtXCtnAEDwWbGItqkgBQpG
KNgpVOiE7CaZPzT5J1Wl2vkSDRoqMsDSQnJGQka1lR3K2XVPiTZ2zaYjJ25w7oL+P9k7k93IrXVL
v0vNecB2k5zUgIxWEeqblDQhlI3Zd5s9R/Ua9Xr1JPVR6esjhTMl+AIXqCoUbJ8DW5nJCHJzN/+/
1reuquImBUzpYley7/Jh9j++BSfal7+qFOrJlmiO+jntCcnbG+Dfl/DO7CzT7wr1iRUGNRhxXWOH
3pRUjhCC7nTVuBYC9m6lUkdWp+tu3NMBHkH/FoKs6jZeubpxZOd2QS94fU2g9yeLr/ubEpl6upfS
zIiYPJIc88nYRyzCtoL7Ihy2hSSp7kZ1L+SMcxGubqojldNISsr3adEe9aDdoLbxZYwoorqK9XNE
VgODTD9kKmHiFbc5kuSi+V2Hjz17NFqG21eaiKAEgm2DtSWt7dWYCL+BD7sE8oqgQE9c+k0fYTdR
vRJZV6GsG4zRtCKx0cCSKO9yAqDd2c+NxlONb1n+x3IEwNHkg75cN8TUphCCtQmqiIlWGq5awDxV
tS/K8KyFgz/ox8qyMDxM160xYf5SPV1ep+0+i/ZAhU24/oKsYmicrIujjxDsWH4ZK8LsdGfjuPQe
0HvUA3aypNkU/PESdBl4VGR9wnfbp6KFpmffwRj3zPGrzaTbzfKTYWUtVZJfvFnq8t/fbB2IYQiN
tNE4N2NP17YlDGx8zuJqwt2OrYIO5N4igC55CFGB1+NTHV1bee+HA0dp0a3nzvGztrnDn7mBUpbQ
XkhjXxJ1zSELreR0a9UIsjDJh1jkDdASXbr0nMAmu8GWYN5LgMzHBCcjUx9uTX2fWwE2rX5Ff3OF
+cZ/DRfAn1hA6Kj7eYef0k+E5c1ZfpaCXEQ8vUpy1lXyNOa6XCcQ6rQiRIhJsjvbkY9fP/s3+2b1
dN8cgB13aLXtrewpwCef1pBRpwkuH5C6sN3RvbqoY/da78zvlRLfdeo2sgky5MGlYXZhwE7uRX2t
yb3JME8m5XIWJR3S9L6JzC963uxF2K47zA2KWfoCtLxVLIfoPuRM8iQaeRzC8eAo5c7QwTlmL3DX
fJe1dA5JwZuUrZNgOWQ0ToVyqWT1ZTWIfQgbJKqlX3fdTpuezfJV0+z1I/DfdjyvyHGf4gphf7DN
c2yB/H+tCpqiYqtG3Sp5qIdkLZYTc3kbJJXXk8/IvwGlXyOE3xKPvhqlw8n/s8lD+93kcVLzKjGr
wjxJojN8SSvHlezTm2sgCBQt+8PUXo4K/zlztvhMVnXj3sOc8thzkZjcXtWTi83xs6KD8ZvSh3py
iJgnwMyUAJQ90MaGycs4qNNlM5Ua5Uz6fencfcWLd8zs4Y7t996Yb9t9mDoHq9SYf+nx1u01qZ9Y
4WfdVInd/DJl9zPuWdJsmefyr2DR95T1z3TXW7Sme8tpb2Zoj2cGUaC6uxusPbn2H4/f3x3m1WVc
v3nP7cq07HbIxL5GEBFM0aNBRasCbauhXl31iTgUbfhAD/JQjgdhKEDNuvqTl+e3F1+2E28ujrdH
ix3Z06ahIAz9alUXzqGs3Jfc7A5RrROL2h+QvOMTa6/cJDtIHiv5LZ9d/zcVfvVk25IVaE90Gdr7
JLcvSfw8GBAW6GteBQk1/pJq5VK7GiwUzsnDxzf8NxWM1zChN19ZpnjIkfVacKFccDzGynGulnP9
UjnJ2JoMEaRj6z/3dCHovr/Baqy2BMS5xh573r1gboZ3vams7yA3DpZzl8fVqgTCbUbySrGmAzT0
g8U56OOv+uuTve6eLPh9XWiIPXRw6LBXBzAJM4QWgV2Tr9mkwVavP629L+/e31cr/VT4S/rvFM0t
58R6utQWPKWT36t8x+XOksy5lX80NQgvLWGpbIwVYDLWAbamifHZUPp1KVJ/3fW8ea4FXNWWqBRn
n7Ja5rq5wtjjaym1cu5nzT1uWw3nmOMPbD1SPtbH9/g3XQfdPZkYswxN+GBOzn5BEqX24/Lu1sED
Fu7FMHXQuPWiUFZjlV7V5af3+3eP9mQOdONFC0kHdz92MFupAzbFw9L8B8Cre4ple0JDdcGW0yUe
JjwroEaM4SMGumdIBlch9WhDorUih/Xj2/DrtwqR2ftxnhGy1FkdZ2uC7F/g8a8b8Cixam3TAABj
rh6Q8xy0wPrsvPPriQPX0Pvr1RipUfBV7n7Qk68OrUdIxWc1SavMV44RrbG0r8ryS8xh+OMv+Nvn
fDJVNRaUZMVhhFu8ObFJeBDeBGN4DEKH7IbmapgoFlePtb3FtPGfmqvIXHj/Lcm8ssZBcRV27D2I
auuQ0C3reIOXadEpgA/TrNRYdT/5jr+5q87JbNVZQKlkair7kNLfMmGUvKfjbLB6Twddql5gYlpp
tJVlBT+v+Y+UzXdlzt+nAtK34o3//n+TxsNW4SGbbKB+r/I4f8lephfUpTLO/tf/+J9NuvzbVk4v
318Qne5evpb5y39ITpu3GpC//ux/q05RdFrInK1XBwaj89+qU+B6yBspfiMHtZmf/kN1ukhLVRTT
Lv4bsKGCl+jfqlNDqItGFNIR2mXH/Cfi5/eTwqI5xbWH5NkWmL7QnJ4M48lNZaYXqrwXAT1F3Gy5
KVZVA8xNhYmFMDPNq21STp/1R062NT8vDNFLAMUhcRHt//v3R7gaEHfIYPdVREwIaKPWNO/Bo6yV
DOmSilNJGdBaTjPoyRCJZ4zN0iO6jThxFGWkq2yXfN7GbM7MUWz0KH9O5mkdsTMv9P4mkeo6A2FB
qsp+qKurofyq5dZ2ygsf99k1YMa7svoaUaAVdX4E7bZucnEHFezchXKKV3Vep2OJtIzN3jxujUQ8
2S14Sst0IT9jlDFqcmWCIfkamdUWMg1hItRZzfjFCK1u30vnLsw5jMrqie3hPQaKvVG3uNDi71ER
eCCrroUcb3rRUc9irgRP7lwMmY3ZbrpZ/khU0BjN+SiNMuxT6VzCPyPCXA+ijYleR2F1GAlcU9Jm
s0w64wLHYGFtMSKtOTgfgRl+m0Cj7Iuh2BVK8h2+T7JBgmdu7aF6dAOYTsb8PE6tRQYXiDkV2pc+
9ySh0Rmnr0JON0pXg3yV1kSLWnOEKWRKyxSxLCV7ACgUBbPmrGJNLcz8qDkolSnumPG0zoDhvHn1
rn7uUt5Kh16X6n9vXl6Hi67aCKlwsTBWTxcxUOY40DRF3iPqXamjdYjAurn1RJ/RwicNK8cQw6VO
Yl0vwkPkZmtTFn6a2RcxVU5kcrdVC0obKj/yn+YxzMaHDFtuW1bbCCIXZZQVkdbrSOtXVmzuEJVe
I6XdkqO1n1jRvLykXy/qqzIYH3LgbFHEY0/EkbbQI0kbrDYBnZLxUBeFrwwI8panMzOKOZuskMTS
ldc6ABbLAHeMdRw6sBmiHto863CE5iLKnm00SmlmLWSO3u+V/HnokZV2RIIsysduqp7IQzub+xRb
qLXDP3vtivwq1+1jko2XoTFeVnV9S447bkYFd6V5D0Z1Z7j6fS/DDXl8/hTkV7hl12MET1GXC3zl
vA+/IRMDqZlfhXDliBf3M5ecP40RorUbI8v35GGeMUCP0HnOPn6u2usZ6vTBagZ5wBZncAM9/ft5
oE+lzItBNPdSde8q4d4l2Mg4rWJFl4+SqATUo+hLyTAFJ4//lDqcLG+CflsSThBY42UyYXavk2NM
gKtahpsqKXFW6+cVUIyhqK5EoNyZU7eKM/tYzXQdDAHXhNqSoo0HWRPPNFpbE213PhbABHqfaMk1
cRFfAmbCJgDXYZhbSP6rxJ4OcYq/VZTbIAMBQbaLIZOvQQQQaWGPqKTt1MXwIJ1kVXUGn4hOTJyv
RdOt0rbduFO5xSi50cfQn1R903e9X7f5Igjj1ldX1EVJAurOK7f3R7JpCjVd28xCZQuVhBp7aPSX
uUGJgUpabo+s+vNaATKXaMN5Do2kqKLZb7XcryVagw5GYOleRPWDKfrLYFgSXr/D6kb6XnjKaHuq
802SymTo6LSlPOuaakcZ+CpZBOzQXveVwcxPbNnHT/xEIvPzTdYW2wTLDcYb/WRTntjgoay4au65
19jkmVJCaxtOCzCo2NWcUdzBwqAbXiMxps3lrpWk2pK7s1JGbiODg/bDE9LttWvGlRdlJXgwsZkN
uZEm2T/C9AmjuHDybjWW3ZfGQXtjGPd1EH9b3hKd9zZk2pfgeYPJ3YvSuZCu+8lO9H0l5ud3NMg3
RvuJTlOwRL87u8OurW0BsOI+SmwCobjmoHdYQwHRjNB5Pr6jr13g01eIOFDClG0CDvCqvL9ar0hD
qeA+35tlC7C03NievTLaitr9oa2t+8AeDlNvHSXiTlIwIXKgDof+FEHXLtYff5jFrPPmlEmdCXwU
X9ghW9siPeZ0n2pY1H2NoR/uYTbR+K/3Cl5c0rKgXhaC5qDA/MEuIzO30oZnWVW7obUQjFubnPdJ
TTvQYeIiaY2LNmNFxYkRdfaxRCg+4qYGNnGomVH1vtiXbneu9+WVpbtXsSW/mHN4QBhO90a/z5X+
RrR8zQJATN4lF4YyPsjMOEroVcCTv+d5ve2phzlTd65m1go4y4+GVVsX42WTcBG2QLlT3OJg6L06
nOAv2TWW9GB60Pg1Xh1UT2BgrzEfS6D1zPO6cteo4gii4EAex/DJQ15GzNtnDAxMx76JQ2lxw9mv
tb83R+hKCzD/RNxWoRg7DrVbIwt+Prp/tM3/7R7+/9qdPjtbXg22vb/f6a+Y+Er29Hcv6Q88ZfnL
2938X7//z928of3LIcfadVFpE2W/bMz/3M0vP2E3r6s8J4NtOY/wz908GQ6sbTYicIstPTt9Nrt/
7uaXHxl8RLIBVJ04cGrk/8TKyNXfDhNYppa5JNdj5uW8gYr8/VSgq+5cQoMi5yf/g6b0yCaV1JQV
5w9AZcUa4rFfYhmwQXJGdBqhd30y853u6//2CU7O4lEArNWVfAJEUITE4Fqir1CyIg7n095iB+lg
0umec9ESuwAcRfn++uj+C0bx/2NHWoc7/fsxvnmR5Y9fORaW3/ZzaCviX3DEHU6UuqriyLVpa/3p
0rX/JQS+TAY9lFSHLfhfQxv/Lps3HR8uJ1zVImPsr6EtNH5kqoLjrSZgKfIS/pOh/f6kuiT3mMSm
4M/k9XP0v+8byiICjVOYPhmrzXVDmt/elOFd4LTxuu+nYE/jo1nr3czWDrLtVneSmIjQTD+Lk7TY
UAmkBiSi25CI9N0cRxfOYLdHVWnTa+A8n+1yfvVpuS8wo4lbWc7W71/EwakokysFlMxAax6CItNs
vyKi4A6xkEDYYS6gjsTd6zqgPG8wuxrBnMxHr7UTbd/GcdOsXc3IN0lkODuwSAbHhawtPdftOF1Y
+NyI/5yUH+mYtBcQitsLdCaBV01mGuFeSubrCDcpArEZwBvbKbmgh2ntJQG5wb6iB9+b0MEW54zu
j5awS4R6FqcoXSjplaYH9HEzyu7ENwa499IcHvqb4feLE92rPPDfK9ryPPkHB4zDgc4yTXEyUdBX
oeOd10CPS9tzO7c5RmnZH3stjBFADSp43QqnmVc6g7GPQz0H2It35aYCPgVCo8DEMfML1pk6Rdqa
Br1+HdeFi/gGpNtqMo3PyouvEIKTT0ygz7LHYm+n8WzfP1NyfQACCtI1JOii27YIsj1KHeCWmUO8
moyt6EzVq+A+tkLiuxwjCHdZF/5hBmWL6jxaMsOSTJ7bVH1ryhA10e+DoU7wpY32IcirKga2mw7g
/YMmuumrZrwe+64bfTlPGqLbfiKQhUxNi982Js8zmbhA9sDkrslstXE4tpDpPAZM9B24CCeVBP4X
SXJAiFH+thNE8nGsruehbZf0ig6xBVGn42qwozvCFYLHziDzrBdRftPGdvUCdg8kCzIJHSclyR7F
GJIYMOaO8hTpndxNmtN8b7JK8doxi/jwJZyoVT8L99wAU3mFvba6LPMpIxmv1eLrjwfQMlG9Wete
BxDlL2ph/LW8aCcVJKXOpQxURfOHxXcn7QAJhJ1wS4yMuFx/DCXpvgMVEw90kLPGLOpu7K4zb5LB
yJA5KwsiSPV7U/ZXsZ3Y5pr9l3ZXowWBq+oY9WVIBa7xBfxYC9xbmJy7U6WDGZoD6BSDVk3nXcDx
Iyrk4Mkq5iGpJpFqY9PBhNX64xSQZ+hbGRhyr1ba2K8nxJNIy7CxF0oHKbmcIcSnpUNlK4zOCwk/
0yPBLrltiYNyOCxM0jfUBMoVbLCShLlwmvAlDgo56WR3a5WJV5FNabk2FgqxoRIOkzZ6flBgjJ+T
GWdx3Mz06gKXibqC/R2dlcOADSge2yxdzWiVjwC6Ad11IjaQj4hLpXHGFSDMLtrVKa35GtU2xa2N
WsEfLMh5/iIm2KmQrKzoFg2wzFZ2rECDC6G7aFZ1mYx28iTqbDya5CTc6LNL5Mcnz/4Xjx6jvivY
6FDJPbXrZCQGgYfAsk26QezFk1SP7DrERQ3YdTsPnPAdK2u+ljNI8o+vrL3fiP8cdS5rJJ5/WobU
pN5PAnk4O0E+APxr9KpcW0o1PuE4sQ/o+w+N02d7APOLO6MneG0gwxqoCaL5LjpX3NpcuxVDZWjU
4vDxxzoFqCyzKUgJiwP1AsbgEPb+Y2mjSdpBNmm+O8QGpAC73yZVQ4kyRlc1J8MM9Zv4Wa2S0qP1
6Hi2Emb3YRm0bAiJ8BVGr26J/DawzhrqmRITwBulATgVNRuJUC+Mb2wPkNw01vjJSrCEm52+yBgk
2ViwV4DBsOyO33a6p87MCYpwSS1SzOQoigRPWaDpU7Ej4OK2CKK2Ib1Xuo9qlgMUWwQwaVX9ESGb
AxFtRT0xUbhrEvh6rs7/kppzaaZaDW1trIB1lXp8MakAOYG069FqGFhhQGANcHc1rVtP8dwQoiDq
VWBO1driPn7JLJssZXfQ1kMJT9eLKzJVSjmRR66Cy/SicR4OOMQvk2BAlCKVwSfeLb7TWxHy4FNX
Xua8108gT+cETWg1nnczmRIDVcyDkZjBjZVl40VexIxcnCcmkxW421A7KGKaMf0MrnNYmCUEXepV
vGmwTO9kykxlGs30qLdOdJsFifaYxxpKjliP+t5XxGzcYDgmOkxa4x62rziqbXxfi7x9sSeUpqhZ
xSp4XTf6KaJa9PEo/NWabvOK4V81qATo9snxo0vMIsX7qvnGEAd3eqeZu6woupUssn7dtKAMrRmO
38gyeqiTud5oKi39NJzrLcypcpPl6gucgWQT1UvqCj6SlSQh3KuqqV19/FlfU+dOVnOOPSzXLtVS
QLbLqHxzom7CfjK6SGX5AA3+pa4N56AouWeEprYpEiE2jCZjq4pSQ0EnQp9S4VPdp8OZ6wwJmWUQ
leE5GsTFQ0UuhKbDUO7rw6w5XtGEyUZzIvO+nkiaagi3WDWzJm+qKMG0JT3riWzk5KLNRbTN7S7f
4c5UPnsYf5upTGhKOiARrg1Z6dT/pMRx4OT1wBckwfKqrDSHWNR5+KKPrXskddJeayWcN9Vc0VmB
ZhGvSUXgw3do/sJOfFdZ1j57109atEyffChSEFlIAQE5HHnf3/XKyYNCxS2Los9Mrky76NeQGjtf
s/s9Oe/ZDko56VfOIywKqvHm2dgN7ubjR79c492Tp0immpzQiUhgulnAQm+ffBwn7VhjCqMSNXyj
2i92vdsvaOJw/mRaXogyf7sUJ35OARy9l4PL+0uNzZQowBEhlYZjdtXntvvAF2P/bduMoS5QnuOZ
HbffFlZ11ehF81zaRvigCRHKVTDqjddblnKAkgQDz3Yz7Svcyp07Q1sDfmeClp8n4Gtzns106cCs
YS4z0mSbM2ee64IdkTQaswISvAjY01K+FJlNqJ2mxvWZjZHWWZtG8klzz3pf/nx9yI5BO5FahDBg
NC01wjevFoc4qJIES/mAVttVMU60hXRRHIfIme87eMWEDtnDjSwzB5V/mLQwws3LsjcJfm7Cml9u
JfI8R1pgYWIqIH0TBRESwaIpX8Mhbm41pTqonUSFKoumwYLYlwBKcke+1ObsPLBvsDa9EgKPJfuK
zbbVLyk2AbEeyUChHj18tzK1pe0WxcOlkc/V90EqynfVzeOnsBTOI9l/zsFQdPvr0JrsqisXPXoK
54/wxLITB7uzSgwGUbrX5jarSW+w0dfqDojiPnusRq3I1m55zymt17ZVRPyjqSVciSwVK2r0+OeQ
/i+oelxWP4rbVv740cKGOu3nL9f7P4zGsLi7fl/W8F4i+RIXbwt2y2/4WdCw1AUgpoHxdihCUK3j
7fxZ0OAnBu1zmsw8NmbJN/wFHcoCP4MqRpy6SimEwftnrU4npdV2qNFpsBMsIIraPypovN/22Ev6
OkAVS2cbaQOREidbNkuxjATITr0ShDNuJpuAAbI1DBpgjn2ca4WIPfiyPgGg5jYgx+5Zj2jjqVOA
M90YzP2b+3b1c/p722FdxA9vpqqfH0d/LWDSjF+Kze9fWqsqBkUZYyKjq7nr2LPAFyYyFAtJVmJU
CscYXqZZ95HXtPQlZ8i9Xl2hSKfVnJwnVhc9W5NhXsHr+ypiXFwoQY3bYJrnzk+rwXzQcGb4Smgq
TwaVmtiTEvAW9BKTpJ0RDPGDHoI+buxe2U52G6P+jMlz91iKsXK3YeAu7B37lhUV0nqQDKTDpTG7
BAAb5Mck5Tm02QjEqm33PzKnak1mOUKqKGkM0x+aYeN+KdJ8NFjrJvE8ydYlhkRN1E+2s6/KhX8v
Lz9vJHufhTDGBRxxsgkC9pQlSlSR7md3aw3AqD7o/jS6tCMXCpQSnPf5d63C7M+myGiei9wh8PKG
vYVXqOGmtG8DOrP2Jq4myLfjvs46D2I6DisCFRuCY9IYlFPj1aazM4mD+mQc/GIY8AIAfmR3iZ3h
ZBjMddqWYYLTqU77eBW2+Ma1NC62H19l+VNO7xEUNpdCuW1pzutgfLNCaDYFuFzitbKnwlxTsSnX
RXDd5SiD8+fZHjiA13H5yY7o5JDEk2EoLDgWiiTs+MhTfj/EQ0M2SSVauTJIhllXZq4eyXMgbaOP
1fGFGAbjBy8tOkhXC8trTq9I5mWiRt+qMs+PVjyVx8ww9avOVKlG5VGkHAnSTL4ktZbeRxPCxZoW
33YUE5mYiROanw2t91XFn1+A2Qy9zGsF9HRhZSKZLSI15CrK+nGFZaz1iYXE2YVWwdNB1G4k7W1/
hkC8EWqXEcBp8M6ple2XmjPurSYafEuhCDES0OO1etWAfFPSFbGYznaiqW2JBnUMkX750mbLdcs+
10qFWFn2+1ugUTftPBWXabKkMlhR+8kXXA7P74aFBfVmKRgbFAXRJp1UTa2eXDq1GzAnUJXZ6VJi
MHcwTujmH3TdVg7ZCp9c8W+zHlfUTY1CDhpcG5b3+yGRwdgKQIXicZLybqrx7k3dQJahclbmjfFJ
c/Rk98vz42om+0EbBCutoNfiwpthX6apKhtT1iuLdJmsha9VQdPyC5Jw8GMYDgIVMr3KK3UnHOAm
8fjHx6/d6yR+coNZujS+LXVXsK4ncxMbToJNTSxdoXDJ5itz8yzrsHBn9hzg0LGCVTSR0NEV5NZ2
de0S8lkz01h2BTGH82uVzs1R7SFKExW1cY32DjkKqSJJ5AKealFeRiYOorQAjwUjBSxVNPCnCTyI
De3TMFOtu3y8Np0EjcGgKVd5kdaI+y1SmHs3vGkSxbnro67YEgKH+iGRwEEIEOJUHmGSbAnCvGdM
qn4Hfl+OJjqkzEgOFLPKhziquzONBCEvxva2HlMsuq+37//vsv4b3fo3I+lvcGH2D6dgzeU3/Nxm
6SZ0V1ozrHTQroSxLIh/tkT5CTYNk72UWLRbC/Hyz5aoZf7L4Vdq0PptzggQMP7aZpnuv3gnmeJU
XpaFCvzPtlnLkH4z5FVtYRvrrDHM/Jz1TpVjUG40qYY90+BczfPamBMVL5EWIsMjUNUm6NKGecjI
Fu7VXJPPZaQpAVl6p0PGfHPTuEckWxZv91jvD5728lEMemRU51QOSbT03082vVkPdWMQu9ZlclqH
CFzWnZTQIMI/Mdhsz8MfuCv+8ZWWifbNRNOUOISLUFf9wtVg6lGz8hI9itBF2v0nq+rJmvT6pZhQ
DAdZ+zKlnJzoMxuTX5Nrqh+6Ak5o3wxI3ciFd2MCtImeQ4fTI4CiO+4eFPLQnv75PX17+ZN7Opvg
N6mIqn5EaDgxc7W7ysOuv7GN9rPixcla8fObmoJCq6E5VLFOtg/l2ADsKBlJrpI6Rw7qmJaYpxUd
AaSr4dBrIqlsPv56Jyvi6zWXdYMXgQMJG/P3D9JS5tS0Ir5ekqaSTkatDGtdUSK/KRvlQkmxFARR
PO8+vury9p2+NLwuLmUSDkl8iOXnb8bPxCEcsEas+Rxnyy+O1nXHMOrmZN30gwg2pTEGBjvtQkdv
jvB+ZboBydikUjj98zSrudhZIevQOlcFq11ZFLPpWSVneUzkEUV58jxJOlXIV++v7ISQk08G5a/e
NJcWHXIEx0RqttRl3nz+LC1K0kcMjbDPFJdxSU7IDskS9SzD6MpPhiCHw7/fLs5y3CqGOJPWKVJv
IlRhLFhw/VKZSaVoBIc+5pU4vi6dInI8Co1VsOrNDDbnECLYtK1aZwUkYAZD+hwI2wvZiBDfMFJS
ID6yrY6aQi+S3lxLcExnFUa76zlSEoIgW7hJydyOd1NEARuATl/e96M95vdzjErId+nExH5itQVl
/tDs+10QVPUfelWA8GA3XlwVEem+K4ssDDA6dpwQW2A4CmX0ynJ0AA+QrKDr1H21UrsYN7wsbXPY
VTX5RXSEa42E8yKdn4tyrIiGSEzdOpekK0W+3dIZlVZvfu1yK6o2gVEsBdA0iIUP+nNYqUFFAI87
K843jeBpIHy1JhWvcWrnRhvBRUkqK+xMtWbhN0Q1jnOhRG231vWBferYaeljq9buVWfkQQvx0qzu
0dyo9vlAgM+1ldZWvp1K4sQ8amL2vdtWWLstogAvbdnUT9wmosgc5HjfafHY04bdEKSifA6yAJZs
aP0YTNTDVIt6EqX6LGu+CXOyv8R5Jx6hP44akeOJOKusdv7W6AkUn0wrjUfAO/MFFt7whzbpwzXZ
4rbuzXWQPqfGgpeSxTw7XhNO7XWbjnQh8rKyHqbGxcHbl2K6TWRRdoQ/lertTKZdSNpe2d86aeXc
zMBZ4Wz1+oSpNHE42DYktu0qq8xwtWd5R3FLdWbXm5ympYAr7dr1FNcmaoWbYn+DSBoAp0hhqZKk
rsWkayuEQQeIBrwhS5dg7Um1+0srbPSzOonR2ObMFjeslHa2Fnqs00MqbdecH8YAyNBWKIQanuER
N80z9ud60FCBHPpkS88yuUdUROA0px+gCkUypD00IFveN7hUDc9OXbPacfI0rT1xEJxY7L4htcV0
iNagW0UdwSB/ribV0EtMMvwuhgKqv0fvPSQKVXKqW8u8Hq9DVS1owrHA1BTnCL7woXmJcZWPZfbN
iNJ4XM8yIbtIRqBVCQPr2+dqiLt6oyjKrPptb1vTDpq1xati2gmFhtZu7w0WsMl3jSk2/LntEVzM
8UypnA1O8wLsJdSONUVub6hSIoEJoBwyn7QR5YI4mQAdeVQP1FxFKIbzdK4k2nidlvHW7Lt53Dh5
1eJAMwKGQguXVdWQgNhucbAGy0ruScRVBQWCvjNXhSDNbEt33pnOAxve1rkuO+ywI/Wpfl1UtVVv
Kvge4w+0AhQJwiHiL8+2B4FNXCfX96vOSwb0bciaC7TSeffQiCDqL/VWT6NLVQ408ih8lQcznAB7
xUHYqdcV4YpfLDzNjjeLqZRbRQ0VWv5xUUR+yWC1/TaRNDwod8v2giHgfqExXIm9OSmB6yErkLSs
NPJY900USbADsLxvZkGy08qwI/O20DgieDpdSkiYFUzeXm/AAUapWlMcIUCV1NvaVbqdCDNrWvdE
Qs4QhMPS0r5YihFd2TD3v2pkNvaPaCZiG0hIEQQ1GGwhZ7qZQ5cW6nmk9zXVc7L+LJg3RNjYu1LE
orehT7Si4CQja73SPLXQbJNendLhEXMxcoSEmISxoWv7QMnVHnBWLO4yDHRQycfZZgUsLArqBuqa
4Vzv0jzfDmbFIOwIloOcnIS4+wdtbO9qUzjRLk+0kYAt1ekJNeIPw6Rlj+mXySKqGz5C5RCX1na0
m3qjC7fYC9L83GyqVN81UwuopbOWI2GRFOIh7UR/J/rCPSqajM5RLs6dN6ZasGi6TSh7shs3hF1F
KwGfwB/Vhvs699V9UxrBrRmNfelhpbFWw6yJzqOvW7wgXg8241Br3jQU000TIcyOOgodFMnaFebU
/gG0YcfrjK0gsMVa6k27HpTxHMDOeJEk2UtpBhlR3oGQa+KC5hXWldlrmyxeN5HbY1cZYBEFob6K
WsUevFDm2V2DK2MJ3tSIzwqbdZ066VqtasjbyVOYAFwGV++Q9Bi1kMHzjshl6bqPAIIUb7bDa9m3
VryLK+tIwFNwHs9jsI6NYmP1pIINoyoOinRCHPhzv2ECSs9EF4T+PM3UI+0V7ryxQSY8DXQWse4n
bp6uDbNf93aznVw7zj2ztxgbTggmJuqbTZxm0aZVq11g11/qOSqZiqrReWnyxtnYZZbvuqLt8OkE
2ZM76uNuKM1+m7dMXONIZQUQIbMK6ZkTVafxW+GWX1I42TuJjXoyapYAvUK4gV8f7ro1Uk4di4pj
rNEc4H8ZKpie4NkcTNyz5VC6XufYwVe2M/vCUIJdWujfnKGyUl/Jtec6nfHsgChgP5qk2y6XKqFn
yQDnMyhJWBvEl6CZqzu60Da1oNm5VqaZ8Lm+hJZvd38kUSXWCmikpqm/jXYAqbHOrsvC2rthmWwV
6l2IEBD3JOM2y1ml0+VepVnWrsMUJNlMhcH1AxWhgZYV/T6IpLpZtFFNrN3p1M/8otQqH2htvRmS
xt7RDbfOplRHjgrc2o+JMMVKo4KvV8nseAxig4pdIMEbaYVuXCROYULVWIKepD5Af5M9sJAlsx7H
UnSL+6uLPUdF+L6SpF/qazusrjIxiU1bQ0NkF3uHOkm7GNCMt55eF5dkk5zJ2N3lFToYpym/RoN+
kbjkpkpa8W0C6MMB3n9WhvZlbJaD73aI1fSKtCs6uzAnlmmFPLopIeowP/5v9s5kOW4k27a/8uyO
H9LQN4M7QSCCrUiJ6jWBSaKEvnUADvevfwtU5SsyyMuwvOMyqzKrSqXoROfNOXuv3S9t/pudYviD
cpWRNBGlldyP1p1pAKYrtS8glMC+2ZlLiOU6CLKd29J5VqSuxnxw9nUORoHYRzfFxJRf9IXW7z3p
3M5l8Muc+TtTCzbMo5FOIvZv2foHNmnTbW+Y025pw7PFdkheNpqfaViOCQ2xgS6ge5vLbPmyesK4
cHX+Dr4AO80BLVps25SfzN7o3mnTLmJrJGrL1/XBEcF4oLGVzKGLtEpQF/JXiugErK1SwIc1pj27
wfSi8CiZ0cwjr7pV74htzQ45ddyMBMH3hKCToddLqpAzbUkQQVEavkkx50xIzNwIu3NqiPfGAsF0
Y+Jn+ZfJST+ouVO7ZRiveqiFSZ9n35uS9Y0qhBVPQ3rToHrzi37Yt2JAcG9xNErZ9cyT9VMMbMEH
SQhgMFgQRSq2y05Kvhs9ApNjKSFWkbD5l5fMTc+yssTepXDTfuloOySmUr9NfHpJ3qpEzI3eFaDX
8RzGdmq3ifCLXdf3ZGQFsEEAfuzzjehiRNO1Q7hEnKvujcuGWMZM9lAJdSY/wkksgOgrA8bpFpAF
XkhCwOkGf2G7MhqQe7KIcHovmiqNSKsbv2ReRmRm7ubqBwosTWT5pJj2hpSM3rAai/NmNvS7wk+z
96pY28+53ALSA68YuGtN1kRgXHJYWYu0zV/kEFsIP/2ZvDmLd27Y1QVNZ1KVGhoSLKXc+raWmCGa
HtCfRX8SMaHh6flLNFCpPwOYOWAf1wEiU5S2xM2mOASpZfYw6lIobg34tEubFdglBN1HkjWO4L7N
qo7OcRqBUqMJVPLmiLYKYjfKnR+Z5df1zjNrUexhxI2/uY2EPecT2Y8Emkf3owqtBULmpp2DUES/
W2euJJZBTsQRzhuOVLTKWy56O7Ju4BgRXTgbZkr7rAEiR5idfReqou52DpkqN+akRJWMFJ6/W6TX
sxBQgYLMKjxR7FzLRzTLVZZ43kZ7CBOagBNhpiFBDLHtEXmNvdom3XKJevMTx973fdMTBx1RuiGe
UQ51BV4qp6hpZj3/e3EXLJL9YuS/4eLZsFFJQ1/x1RpET2bdAP7cn43iwnIWctQdR+2ll9qfpsib
7EM5G+Iz2slxhFHTcpcCe6RYJaMq0Ls+zPxrap6UWrW9jPxj1Ie86SxdAWe7ufnkQ1L9VIBBKnaW
3QYfqPuzjIVTheMQHQs5BTpNx2+iFyX3SjUaIppBn5H08PZtrobI3WdzmrM2ZNXK4MgFvgXlEPrx
0lr9uWUTR3sx2e7wK7WD4lsj2wUfoim/hZ07XNRzD9tBdi1A2aCOvM/TmCJ8rNtBn4FM6pBvuTpY
d72kUEbLIsIHgJbZ+rHkRfTZTSPmo9rLSubdigSbxFGj/1H0BnFfIy/mEtdOLe/cYOjuq6VpmJay
gcCJeR3U9dxxKNi5eqTb382uR4J34cjlYDo06zkmK/cbuFLvg0N8tog7GmAdgdcePoUKag4lqtmQ
zFyrIqaG8Dp578+tg8q4JQQYMu9i3bmIJ95lqdcUl4JR7mrJ7iBuoD8vZ643VayX0q93E6HBMi6c
UP9Abd29I4unx5XnZfWntLOHn0tt6tvKca1u+8x6j5chGz40pT1x8vVzj4iMidDAxDNkbScZOaKE
OZAxLkiI1hm19NRzvxGpFyou3C5+GoJsN5bcFHAhFyQITMun4ndbrM672ek5BLlor0jh6T39JdQd
JX0ZBvh76eQSS4KSsf64itQC2NU27b2BSLZkJh6HO/KeOaCaREf3JO6IAdpM3Zr3uJ9cAu6VCXmM
PEw8x7JAW7RflWJLqrVU045OlboGP2vIpPdW42u9hKMVW9rou91YQ0mIl3Ald3itDCIUm6omrWea
aAdCkt2iV3I5r3D6EeIeOPqyXuSyzIKdY9feHYqNMowNtvgfaxXQBUCZPXNUm/ocS4npNNN5TvoJ
od322F/gs0S6Sky4JTnk+Ra4LJVZhypHB3TQPmFKZ9ViR+oNSl2agUgJyk9GF4HQDEqSSQP2rRaq
cjmi99RS9MkwhGMFXbzBTBcRmM5JZqz0r9ARc06oakpoM1UX4y7MzZWgHhHgZLPTkVxqrx83C9fo
o9GLuEx22C2AK11kRNRLCqnnIbWM5szMnPrdOK2Ru9OrQDSCQHIpeLFsCscLZlIol1Iwn6MMHjiv
LQfdRNhKZe+Hn9OCKuUu6FiiDoSu2vNBYNv+fqJEuFU7n9TVIzwddBxhEFANpfbLnz8qsfmd6/ep
0+RJ3a7mHXlKJQBNxL5ss1P3zHBmRdce8zHbldAsRcIBuiN7hxBny++ND0ROD29EpmGhvv6LPavS
8nthYSHJa7MgIkN6+nsVkSeqqsryxHbU1wUZAxt03AvdnBV7NmTm2388HDYGKsI2bURKjUflb9RF
oz+vPmhAj9gHO1VWslB9oIHn/A49mqavD7fd1aO7TgXaogRpuwGWsSPRiGtT1YfdUoAlyFPxfejS
MfzUEOSzd2lHq2+BNMjmGjZamfYm/0Sl84Wy6tZC9wLKLJjCHxwSj545AUkdZUbaCopJHN059jE1
+eaZ0banDI/PHmPgeaZNh3LzPOI5OupgkO8ILGwbah2VPgyNU21yGCexJl+eD22d7V+/sS9c2nZR
tukT9UYK5dFzDGZBb7KnuG8HANRMYkuv+O6ZiRHFnHiGz4ZC/rjpx7G9I8+MzKOhEO8EY05YyY6U
In8XIBM/tB7nAwfS6n86lsWkLu7/+7+2d+9/1oURFzzO4rEsbPv3//QrHRL9aL8DqcAi+ZCH+3e/
0iGM8oGCEuJNAm6y5aT+beH0/iKfEtkIilFaVbwh/79fuf089FIYEfCg8E1G/wjIcixSQYvMuFsW
JQ0FqmjHrYsuchdLpMTqNYvmDF1HW3HGLNF97pawnrfq+vKOkCfrOurJWZDoaDjfo1H8AcQzpQs1
Cht+BXVxKk9yQJ8cTt/xgfRfRBo0czzMVjDth3LqR7aNRd4eWujT7olZ+Gie4iqA9NEU5H7RMqDF
+3QWHvtAduaIOcezkHOOBfJ2QxBGV2rCAbsACFVT7rJyPjFBvTQsDVQqyabpYFY86vtEa0+npMZK
oDLYsm4KWBS4ttnc6lVf9svyRo6+OCEhOfqcHy718Zj200tdwUA5/bSNaa6w99nOgdHF7j7Y3x69
wm+fN3Xt7Sc9mvwfRuJuurYdsugCU306kjlifTR6vCcFukIkOh0xb0mxVBRhynYxPkwqcq+aXEFJ
72aO9jEVgXjVsxr3a5FRFDM60AqeKSFGVzY81z53toTzYkbG2tnWd9NrDDCqDgLAOK2j7m3v0GqI
e2up6hO9cEzrz68GXygpVlhDN2P0tgI8WkwsvJx225Uab4epa9x+mK4hwMEdiqBHrHv6ni3893YO
1n3QoBlMjGbQX6BOB8WZlF59peVivUnTVsvDaM0r+hDKm79yV/HFuPUQvg/JtOLFC4y0T3BhdTMl
qR7MuvVwnfZ2yfQHK5CR1MZiPdfck7Dv1oWaBLdKbjctyqQe9yl30m0hqWHD3O6v2G51sd30AUb2
ENcPz4Kc2GEPuim1NoReZsZO75AZuOSN+0uVXbXuNPNHd+nRE1p2Hen1JLrPnZFYWq+/XdwqEtxI
MVvsfl0Jl3qKnN8VBSCcgo1Fb2ei95tRLUxdDmzOkoKJ9SSmGTrPKz8chAmJ3WLciu1D6St4RQ5F
YPL7bGsfABnm4SpnSpPKBpT+XkXz5ZCV676kskZ2RwuH2vI1rJWWpZku0NCsn1uPnSTYYbtB8JPN
dzmioQ+qcpavg9eb5nVuAUZ4S5iOtJKJjPo75GPdBcVmtRxwe0h97+mm0XtcZ0UYA/RY1xuK3EMW
e9Iohn1Iw+WuI70zo0qmIl5uMaXZmV9X1Fxqt6SHoCaXzXg4eYGxm+fRWpKQ5JKL2Ws4LRBID3KX
Rrg+iGJV9kG0E3qh3JcqLsRCGcnBHVHtJDv4D+zPxkvw41Tt+Vu8Jn5AbMkOaxM1I5Sl4j1qUxqG
gnr17zxdIxkzHzu/usLzrGQobYcTWrXM37Hgy0+91Ul3q+qDpcyGhv4eFaYiXhEfEgHA8o/0Yath
NTw1lvemqdU+zXuZnlWDWezonPuAtOdu+CK2SZpsvxVj6DZ1+9skLh/m83ab2jthM8uH24SfblO/
2BaBwPGm9/+3UR6aTZAvOx0Z0b7PKN+umVlwbRFgp9iF7ATnUJh01By/ij4UZUM3/vWp6ZhBgnGc
cwkLoI+CmHKJc7Rdk1AJZB5wK7Ud3EKQvw+BaUHQQGTbzcX1OtPkDWz7dz/TRogmQZnYv3a9kUpx
ttwB0T8f4BO8/kuxwj+dLvmd0EywkqLCZVE9mi7/fWMKEXDF9sPFhxWGUO/hnngP96eeDA6Nw3bb
1HYDH36H/0jGkIyxEP7PO7C34PPmxxuwh3//zw7MYssUoEBEGvYvvN3fOzDOUUjGTHZhAVqpP3iN
f+3Awr/YWZH5jYwC4caDluxvXf5f0VZOx5MZuNvKCHPmH4AGjrYQUIk4WLFjARvjsks8jrVZ7CFt
aFir66hopsQqA0EdNlTxahX0aTCixT31OrdwmhOvK7fv8evKwCAOKFaQho4pjUP10/XQ7DNofJYc
r8MchAEHICQTht2eW5yZT8hjtlPio43En6EiWguYsdjUHkN6lho3+izb8bpLIZNV0+IfVs8vTlyQ
eyS924axEbz5yDehovC0n15RkQl6yvUwX4e+ASZ+JNVJmF79MVD+conCXx68qrbs/TTiQ5rsEkfz
6kNC2/FLy+/Fiq9fusL3KXUOtKI1lLadj8ITwJcO7Nt+RZcSZ65f3PdRdcP7xralnZT6aC1KfK6W
QZLsmhtfAwOHm0dD3cP3XC43BBh3VG6QlN6VjW1/dJEcf6U8FFxhcP9BY8V8N24nWntZKUeqdGtN
U+pYv0XaMroTU+cLzwIPGoVny3UwomzUjcfbIKrKjW1Jc7quZDAfSN1uoCyvzYknfnSc3h4FqaF8
IBb/dZ/VDXyCbzMhQ3Ht6fzTMiTODBlM9meOn4oTO7vgpStyYYL4G9gRXsf2oj/a2OF+XwuqquI6
VQWK5u2c28DddSC47+r5J97IHlh/VNGkgnuvvPEwL9OZUCZL/JyE41t7Js28vCiG7ldmuOyFwrMm
uiVzOaYx54kIrp/aEWOaeM2nENjDPBB1rRdAANfW+HYpLmmE9eIuNeGGm9/c4nO5XOKKrUHzbbuM
wKRTadN2GHch5SFaT3Gpz6ycLov/WaS34C7fEfmzi9LrEsH5Wr5T/q90+kTL8UoWd908HWrrEtn4
rrduGozC0j84Yba3F7o6/vfAqW/D3j5v57uR/tujSfTt8zOAc7So/XmQHtLZbblFJXN0wqHT19Kp
tQRIrMI64/8e/JAsFhAnv4qKzY6qrOLazkt0WfRrz/JpyT9YVXVTtL158NKchmSe+mgFGhk3qRlb
0/yFg+hhcX8tFoSKmvo8Ir12fFcKs9hg3z0h2fpqNYp6P+UOOhuxEmQsrfsaEdRFFXjLFdHcwRvf
FYTNG4OVjKzl753K7y+qtSD0uWnVmQ2d7uL1e3F8HvpzL6hAovGjcIPY7+mLVpW22ZezP117gqgz
ABDFgblIXSL0BRHaOstvFH9M30G9xOXSOF8y0uzoma8YXGXk75bUJ8jdKhExjnO6Qy7j4Bkiv7z1
ynmXMtGcrylIbBLAm73r4rt4/QKOsrao4fFVYgAz0Tt7ISvY0RHImHM8FIE1XTeKjWTJ8YWye+Sf
TWBc9iKUyOBDVV3JcF05hM2fg9JW/6wY9edXcJimN30pdcWj90m27mJyBJqvjXBllouM8sqotHcW
kud2Yg56YYGDgYv3gPkHjtnxctC6+TAIjpbX0QYoXF2FPpTgj6/kYOWn7uxLYwWUSG3IINQiHuao
R3MQcIhQeHMvruvenG6asKGnh8PinVwmecXNcGCwavpmcqw4wZj9frBHcUDBo84DSDi39J8hZ0yl
uBnrxr4+8dyfz8ZUR1gVTfoy+A+PUwKzAB+2CK3hOhtTG5kMRCBO+zmZUaIP4YcCeQyykP7i5HxJ
h8IBL1qm514r5YHepc/hSOpzw6glDebFvMk8ZZ94Vs93QUjmWLSp3CBTQof/9NNy0wyBk3L6626d
urumpfeR0w689PVITqfC91oK7V9bDmzK12/Os9WDsjI+HDoKbBlCfGhPRx4y05qDvG2v6IaE+0BV
PR2wMP2nqy5VdKprVLNhELNH2abZR+9HTyN3GdaScok5rgezKbj35JUdXr+WZ88ZQ0TEPI2Sz92m
66OPy89MdBRq0VeNIqsKi9H5rBH9sZHFZim9P6P956zxXzQ6Ht34Z/aUs+/6+//B1Fz0Tw4c21/6
d8nX5wj4L0fvAzzsj0WFkwjekIjKrUvR/2nJ1/rL4/UIOYr4Pmr/zdfyrxMHpxRmbWwHG8bA33a5
/+TE4Wyv9KPtOKcdtn20j3ym4Ijv7ehlbMXkB2mfYX716umwzAQM3SzoPyIseKkTrJcGOup6l8HU
hxHA2sU/YmIZz0ecuWti5YOT7URlO2/EYldXiDUMdSD/diGwydEinte1vBWOwh6Yt9lIKYbyVoKX
q0m6eTWMWwE36AKQFLFNqkUGcdYKIGNp71vZ+WTPGewBRFtxrbTo/vPS/qtDQWnxtZf2AtbCk9d1
+9f/vK6+gwcdmt7mwqVsQZvw7/Ox6/5F/yGgwo2TKPCtjVryd4ci+gtLO5MnnU+oFvZT4zozHJgk
5tQ/f+2fvK5HdduH7h9OFDaF+GoisEpPp85WA0IuB9veN9Xcp5cLNIOrvKTFfI5+34m+eV3XB+c0
KifTiB/doRd2v0er+sPQnFc5I2OywKJ/VNFBRFIUlZuae3cuysSAFPRBuovYzYtJwNvrYx1fJjZU
0Ps+WzRsHSzW20f7aIVYGmF5kLlVkstGHoRwyLNjqdB15n+2hqm/ybNSntgYvDimxVgODhHHPLZF
e0a1rh0niiR0FVp5Zx1+GVOefTb6yriphv7OH0P3xJjb43o0+dAg97GkWpaL3sVxWaSeXqc3T4Ep
XPz6bp+hCEynksRO5dhklbRr/b4ZsUK/fmdfGpH22gbe4bxLuefpiBLR/VjnnUo8OVRsxobyyg+0
fYCDJz+ZhphPbHFfGG/zfWMpZnbF5Xs0nqhLEWprUBimQcMv1S7Eg3SDSL+4AFIjT+xfXniGkWex
5IM/gTx77CgeRSSKYrUVLGOC87qV0B2jfoN/xIj91jt3IDe9fjuPNkzbA4y2Oo4FzwaozfEOXqk1
g/xVqQR620cStaNLT6vmxD18aRAfqCzSCuxUYLqePjPbQIriC/B+Ot2C4oTsFEKfLgwvXr+Y53eP
EgUTHDfOYnNmHu2Yhqof6NBbKsnkqKczf2wWXH1+Z2eHGUsL9e2yy+n8lKJZvROHhuOxmVYpFCNe
Zvb0NjzH0TU2ZYOCeNTJsihjt2T99NHKF5Pce2uIs6LVl7rlRp+YZ47v7DZqhPlxQ2Bu7+jRTltX
Og1g8Wrc3m3aJK6PkH6Xh1amD6/f2mcDMZOh3AhsEj8sLvTo1k6Gj9w88FCYBiUq+Txv3wHVHE7A
f14aJUJ2g7vX3wjE28f4aNok41PWhpeb1P5Jz6uIgSNKKsutU4fJZw+LhqJN05BNGFylZ5/ZMvh9
VnapTrzZr+633f7e9Kzm1vSb+aplJdkBYJiyEw/r+MTOW7EhW2hub11Lk2rC08sL57TOkNUviW+f
9X4V41sIxHrm2865IEdCltE+7ecz0zn1mjy7Xo5hPD/KBC58BL6RpwO7sxIGaR8KqogDla9ysgQz
vIr7sF1QbLpdQcyFIgru9ZfmeMUFmWFzbkEYw6mMbu3RsEEbISFmtkvScFT+3h0dnc5AZNWwUk/r
jOKf4kcYD280J/eIjBummqeX2XSjNIfUMBPUh1ZS+113nkZVeeJTOF4R8NMGMNEses84zznlPh0l
WCy+aUImEqCd3tWKUO7tqFqN28lY9/la6BMr3rO7yHgO782DDZ4qy9E3bhAALFdN3q+TRwJfGlK9
OMhlMcbFxHJx4iV99gkyGltDEzyJb4J/O5qrZ3dtpoJzaSICs7oYJw7POl/HE2yzl66JygU30oPi
Eh0rPLBx5pt7JKDu1gc/W7PrfrqlaKFx0e1M/uFbuF2RTT+Ib45UBfvoeU1rgLCjxg67mES8Digf
31BVKchCIbT39aFevHk2kz/FB1oxx9S8LKh06Wtunp2V/RUUDrHTQSP+6Sy5XRAflcXei1UuPNpc
2sKL5FxWZGoHS/dhafvyssnKU1TQl17zx6M4T19zvwHe4Xi8dmTEGlc0+tXbjXmY6BwRcQUG5uPr
9+4Y/r751LmsrXe2HTS88Og5jQb4W+avIBn9SX7s+7Ig27tzrqpCVQerxB7An9qHsBLmJaEV5Hks
SPq0PcukrEicz7Bqvf4rbSM+3t0+/Ebsw+Dvb6/OA5Hl0XKUV30QqIY3JxBLczCocF83nRUchES1
O5rzvSlH+9PrY25f87MxPdr7nLjocR4zDuem1d3aWKQqU3fFHeDps6g2mrMagfmnzOnusnSWb6Z6
Dc5fH/jFTxJUAJtzCp8sGE+fdz7ibjMa8hSdYXHOrb7W+2JeNHYPMzhxatjm4efX+O+hjubpsNV1
gY0Qb1Au1+s8t+7suajiHI5hDLb8PBSmfj8Uhg0roOtOPNQXv1GEUD7nXQDix3SCLhIOoiseKoZr
pEARKXg4qdv/zaTz71GO5QOEfvi5XIIg0Xh2rtw5JwY8CrEG9O6pJOkXL2ibspkRKDg9NH0evaW1
lsbAzokHZ0fLWRsE3begm08dFF58LxEPb110NjLHBwUDoQrOCm4bvd72MnJ0cLmkMvu8RoH7vbO8
9pLzPJX/ARff6y/myyMj4vUtlLW8NUcvJh0q2eD/TsAqWirOBwKBfbMwDt7c5ZfAOMfE9wt9kONS
/Xx96JduLVteNol8ErS6jxZDXWBsk8bC0E4RvNd4By8Le81OzHwvfXmPRznaW6tASNMROgCeB72W
6pq7GywBr22N5hN5tacu6GjpmBqMCWHOl9finL8ohzI9iGk+Jeh5aelARLmlF0UUTje565NtfGuK
rqfLniiY+gmUn2VHPryVWEhGy1iHpGK//pxevIOPBjxaOkxnNL2psINkwBj2syXuMsEhW3wScnZ2
rw/10h2kfEXCBVJbdhNHD2sATTCvEcviMo7Oz2Bc1MUo1+nEEv/SBVFNQSwM0oyAv+3PH33Tg6Dd
RSxpkFTAQXYcd9Mru4+aQ8fT279+QS8OZTu0gzmY40U4eiUgHGQ5Lp+Q9LEQ23BjdPdQNDAlYwM6
sZN98d5tzgqOq6irjt8L9Hga7Asr/IR9aYdlu98jGa1OvAwvj0JvlBaQBfLt6ILCqAIzNZLe6iOn
PVhO2F/jjp1P1BpOjXI0K9Ff4hxj8ITUWDLLZ4uBibxr/lejwJajnEiGinf8HqShWawLc1834JkQ
arVjqypPam1eWI9xEgDEp3SIGeVoPa6WVLu64Vo4KQO4RXHB3O6cqs688KJRdGXVhR+HrOe4USFs
b55L2VtJVJYRVGEyDUG1bwoOjzz76MR3+ny0rQhkcth1NljjcXA1TINqrlJ0ly7nEFr7wAEhhpfS
NLbcDdGe2NI8fx1I76RoT5MIOTKP6ukHa9nFhuTI7cQYG+vAVmrEl0uj+J9+qyhFsQtgPOAWshI/
HQWfGrJ5yo5JNw21ioegd+CBjxkilCHEuLR/fbjnFwWVDQYzlwZxjKjZp8MtzcCWArVv0uEauqfA
pVxaPEAATjyrY2IUW3/ygbaaPOJ0YFXHDeMeZq7qCQlK9KIq+SNtB3+AMB4YprqoYEmoIQ6F61Sf
oem4BDEvjhyxKtsA/kriZryQswB/ckfRGzpyx+F8OERWZaIfTcOo3G02v7Y5pGaQ2/tULCjGl8Ua
T/mrnr9zmxTLDNgosPA9OztnI0aLaXQ4L8x8swcUdEu2mx13KDAqtt3d60/neJWlyx34FFWRXoO8
oeHz9OnwxAhxIbA5aXlp0DA1RvV1HvKuTjL+HpDFEHLPiSd1fIWMiSZri+nblGCgsJ+OOYusgBvk
RhAZSea46iVGJUpJjlEm1Yz988T7fvwC0sveOppwAanmUEM6msq9qFiHqCLVPhtz8om06btfR3+x
T8yyz+/kZjXZnBHcR9q1R8MYJPCU3ZSniVEHQ5n4IMV+KRy1ceal/Tevmq1TBrXnF4bidPsPazw1
iWNWKZVgSa3YTvmQ5Xjei7a86BF1nLh92+fDA3l81OI4x49HuLeJIZgHjz5hMUrR0gXq9tKu2+p7
bfrGcB6EbF7uClsLecgGc3PpkoL7Bd2XTPLZrm7rsQlvs8VZcYHk2iniQEVk3WddPr0fyir9jijf
KHajMTUxs2H3RVcZXgfrQ5t17jkCWRBAbpk6Dm9llN5YDTtz32/kWza6Nc5OKi+fcj1Me9wJ5Xvk
auLOsCOEktoCU32FpaPvr6SHZmplb5Wfq3mlUUc6hLppiafAq+EXzQdvmuWZkxbuBTpRaqnk8Hif
lywa4X8O6sawh1+9bcAyCRFOQAPIrfumHLD2WKL8ZqlIXPW4a99iemRZNbox/+DMRXMIHEInUn4T
XN9YP1xP/ahIvizi2VXTe1DMHTZfrM92spatlcbLYARrjJi/LBKVhRkZoZX0s72pG1zJvV48g0Sg
Hk/35OpzXzbh1TAZDbkoToBzxQBGMAAEu2lEV+4Dbx53xiJ6O1bjYDoYp031xlnIt1CIyOBXVCmu
ewf8cLl3RR0C0kjFG0WcZLmLgBd9DdJl/VS6VESwXXi7yhMmwKkyQquY584v115sUoagADZxPhdk
D6FUS5bMns7LnP3up6kn3QUDgrfdqTbLgpu8lKDbMFxoEoUx3YaH1G8AHYdF7gWfHTz1XtxFg/kJ
cE3wBZIUuVGdYUVN0odW970uW+itFVF+v+vJaq+wm2TzB8OqO/T9I4rsjk5XR4sRSD/ZHlYMwrWX
vxod5NZbkfEXE2ckWyhQFlgVfqygOAnZkILB6tv9gf4V7bFSTrX1ZnBme9nDIoa2k9XuuB9qbN2x
0+HospvU8q8ys0HQaXUEv9wOTDreWdB4hXm/gL3rDy3Mis+VkxuXoz3pYj+HWfPZXss7CzZHAhpO
fLGVHTRbsjZ0h6Yre2efTdolonnpop/amqq3qp81Qow6t4BZZdUbSWDaih18dHeuWU/q3SgwoTGb
9b5MKHriZhnaIsM50sqmW3eArFR2DpFZeoKcN3/AkX0oAiuHXFORMnPh9jpvDm0R1TdZpytCUMBL
Ih8dRH8zCQZDSYrpJB66sKiT0renatex7qo3ZV9UTnPXcYyh1rJmabV+dObV4juSfUdSTg0Of0e+
qSJDzBpJ/bZtqb19EJV9eedjxuHLlsjoM/DeLhFUt9FQGs1NNgmjmHfcDnvaAcmD2amnEDcb3InK
jUECi0+DhNO3C0RkZN9IJ26d8yAD6XHwy8yAmBxO4pb8GtJOLOYlERFro8yclmffpLvCLOiZwKnQ
SxJ1AZlXRjAt/GA8OekhCEUZ7P0wU0aCoQPfTVENEShfDB4HKDEEOEuzLbtDq8L+bbjwJUFqqPXb
LNJQJVOwWPSZVrXZaIfMv2/SUTjEbOCBgaqfOsR75BPylnCQ8POR2hft3gE13SehadjhPheV/mRk
BqAIw4kU8IqizCzweGt+W/Rlq+NwbOHV4DO69dZUFslsDoZKOku4fjwiL0JGqFHqhVJWF4GdBcZl
WFjZfTay+iXYeXSYaFWuONF5raHNgcaLkmBM9Q9ZVuDr+jZcvi7aroIzF9wT0zaZYN99iN0usMDM
pN2KUNIE2VOU/L5WlX8md2jAYzZIaexp8RvFAQD/eibxSeU7s8AhGU9wI5p41OYwxZkzqCs16aXd
jRldqjgKnGrZ96aAGd5nTmOv+3YKieEt/LUMLgJpSf8Nazs1Wt6Bxro0oYhXm1ouuK5UoSIEisYM
4DkKVpm47mp/zrMhKs4mp1ihQfhpSUBJu6jfJmKJ/GIJ+2o9wOjyr6OqYMlavN609064Wm/toVcQ
S0YtcmbZPPgN6TG6YevkuOd5MXtffX/S5qUDXIym11pG5bnbY+8ida5lHukAG/6C77fovdt4JKU3
rc9FSdV1sasycPprYE2fdTSBQQlB+vXnE0vHO8x1NgtEp2FWjbp2EGICdUp305CG1yl9m3uj6gI/
biwp3bgcJuHAUEuL/szqFJileg78n7xkU4YnbTCtvaVBV24WkQVyCMoDN+4mty7P8mV03uVdWXqE
G0GW20EoWu9Jh2cOCn0l8gT+zTgdXBeOTNJmK2iNvgncOqZBBBjJtIm1jkO3ZD8qeBu+OfxEG31B
WssdGjFn2uejML6ao+t8k3VBFRg+ivOldJsK28MEFAF+VtqQ8R2MyJyHdXujGrjusQlC59ryyqxO
in5Mfw2Gu1bAhCTuCgCbHqlffj6JQ0Whw44By8y3JPUgnQ46g1oGlTsBfkC5dQhC3FnDXZtnq5MI
wgU/ToWuzWTEvl+xKsthPniuXH/olMn6xrfz+WOqqwLfQ5XLb26gq+tqqk07Jtub92Nqs+aXMTM3
7vppyqN3ZGeSpxUWBuQNwqyaOp6bScL4ESuY1c7MWd8WY+ABRk2EQUAtVWCcdeTeE7XQlkMLG1QX
3WHmZpM6XSkuUVpZb8blCpQFxozn//TC1XGuhqAjUqxv296NW1Au0WVO0qS7q2QNs49PrABrsxoz
pMSKeXZXL04umAkyh3jqyupucgii5JNRYYjYQhRb+iCCL3U+qs48dGNHCFIQyXH+YqfM9BdLX1ll
ooT07O/prEprr10gGTddq2nYx12e9wq+1iLbJM9qZ3inB09XMwkSXV7+COyi6O6n1YDOmxpBMddn
rvQXLT5ypqx1dyODaTaqQzubOtMQlTK3bN/hziQg8bB4UHqsfbqOsudUD12QyksFaGWMXe5fN+/N
Xg++uet8wxc17Il1Ke6LOrerLwHWUQI8JuFJpiI2bC5f2ti1h77xlTrU5HSmCWgcYKBAiab+NrXr
8tLhF/D/H3vn0SW3kWbtvzJn9tCBN7NMpC3HsnQbHFJkwUQEvAv8+nkAqXtUlD7x6Ft3L5siszIL
CcR733ufu97iC8hKnSu/c7/u00PQtDUQVJrJCKoqZCi6OprKpltzyr5Ty51IsD1z82QqvExH18On
XrJpkMeMBWe+6wf+nz1fYPtWsdbhoTryC6XSi0dCXNYchG5bF+bQUau0/eTybxuHMKuNk9NQjXgy
VN/DvW05lO7U4InwkKh5epBF7/rX8ySMj5ST8j1w08Cq9nIhd3yYlGit6NgUHrAaOOP9U+WoAirY
pEi7KCMcxqOk4+jKTBurvAxVPS8vbTtC3OSZUYcfZGWs9PEqyL+MeAEX2jZ6nn5LNC7RUUDvg6Y0
oI7G06LDp1n2ZRPzCXp1nA2zSI7pnA3wzewkHHZOXlrFIbTH6DFtdHNn137hXRsQ9a5xzdBazs4x
+0R21/lUFGWVPRc1+P2Tmy3Fu2zuuGO1Td5ftXqaBtqmQodqjkgWHBlZdn0K5Gyr2EavSIlbW1CF
+hUMdzTdNrwvdSdfLaF0QP64G8zdSFUFR2eH8pO9WwTzI3Wy5VfuiPazKi34QB5EnPS0OEUBZwey
LgvXxZ/isuyz19Vl4Z6UgNKrja4yGWFC5M0E0uhZF30NDyd05SuoHZ/YbtAS9GlJsd3PrghJelHZ
972w/Z7ZpfY5ugMLFN9nIivTgSL5lgIDSiziwbB5Mle97JjhEqu9gnHKsXDsnKA+Sp4IR0OgF+0p
RXWKnYic2j0QGmimXZeL8SPFuh+ShUpWU6ZfvMlpD9AgeeOu33cAsfXw2je12E3JxL+cyPGdFcz5
OzDJ34AF5HvEpuJ2TmEHklIGVil48FTdPXGQ4rme5vwVio89XMCilfRegK31VQYOglOCVcY8CiFV
ov8fWaoYhH9S6IlOs6ivgxybD4XhPs0MQhmNM5yOdjVWzmAH0ds9kUcu94XZLXtoAk0IEcymwH5I
fXhiNPHEUIZ8DMVF8qimkGLCim6TmzAx6OkKqU7Us/Xsmul8s4i2jtteh7dhFjRHW0fR+4gF5HXE
GSHuAkq/doM5Gc91XhqflCvKp6kejGNut+5za0/jwxgq2EBJlH+GRo0K5C2E5wlbMb2uv7Z2Xy/h
cpVxvj/liaIWlavoQxp205OKPOBT9jLeuZ6ScdkAbKkMgte+p56XmcTkUBOio4jnxh59YmEt32xI
qHqJRxOMBkeflaVRuB/yRuZnq1LFx4UnyIEu6Ch2p6aMPciRtyTBiXwyUNG4ayS8rUropw50d0zT
hHs16by/ZCjYwPnMG1p/roPSPfWB1js8qj3l6vDFygypL/Kp8BGTBVYaovEHkxH7HFSzOFXVbH9a
cKajAMrifVkK0AOkBoJ3C+DWI7HI61kn5Ys2/JKfneIfof32OnGjK+pErVc9ds1lGvOPkXKzO8c0
iKS5Jrm6nGjILD3jQ2Y6zY1uvfI59Nz+URs9IMwRYisT62SbZ1fq/mByKQI+do6OCD6NjJtrq9yF
NVP1oQVNyDmmLA42IJGdHpvumiE016xdzehT3hRBdnRn+nazLvJ3rmrD85IW6V5PVX7BsOdfy04t
r2FoOGfRSI7UwgaWxBi9TOZnv/aNRxmJ5GynvXFd5NmGdQXwmRl5EVtzel/1XnfvSit/hqLYNfE4
iNtsno0LusR81kHNvWzU3wecGkeVzNbOg3T4ET2Khp9BwJQOO/FrQsfkVcXa8UZ61ZeSsxeThRPs
itp1992o8+uJLs4vtOZWz9h+7avSaMHSJigOO+37fMahKXHINiMhxqqSceIaVHJ7qE7HgqEeVHmR
XLBiPSxRG127I7bX2PWphV6Wkgu4FJMNKXL09zWL2SvA58YV7vqrUU7JxfUrcT0I772bOMb9Eloz
pES3vvYox+R6XObqg5/VwR0WmUduGMF3iOs8G/zUuQ9E8tq73YeB9/CF8aNqY+XJ6vMsI9JEblj4
B08U3ZMN6vFKLnl7dszpXpaDw/eGm+pOg5TEbew799gxOHa5/fQpH3MgBgsT8DwkOfwEh0mE55Jj
ZTHkPE7ADPogcIWrko+Wo0XGEIVOFuuhq8fYtns/2oEtWM6yBs5H5lb0nNDzdm5PrdmNM4xXwpHA
o/09w6j1SLWxCa47d7wWLiyqwn5IBkErKr1/BvetpnucJ49Ta9hK+9qvEG53NIo5H2tPgWY0Ut/+
iiNbHTM36pKjcCtAEcvgF3dzGpXQ0VEqkl3YpFO6b/htFQQ3h7qMHdn0VBNONTB6brGCr57vQQAe
bHmiYCnBpCUE5y1qnMF/0ErjO7vcLZFkpwy1J4sMQJuUu7pAcI3JdI8uPNz86LWFJcDPt0Ud57Uz
WBdRhtMAEY8Pj9KD2eBJnI0AioWZjdXer2Vwb4DID+NmMQIPHCHoMoOsH5x/GBD2Thqp86EyUoCB
7Cag+EOi6KkYN73pFuoiEdTCUjAzK6P76vd9fy9HRY84fbppuh+5a/9aGnko9jzblHPsWwJ4nP3p
myUAG9jdIYfm9lLWBrc2PJW52E9G2PJg4mxZ3w7IKJqQ+CTqI80AKMedlk1xKDq/eyKMmvu7CD9G
QKJP9FwK7O2+SFsXsAhVGzj0/PRzgn+29xDEpnJtxLbS0HvotZvc9p1F0qRk6ZTs5ryY7iKvtgzu
6emA4OQ39UvQa3TjcumSD64nZp63rc4BRHMUex1aAWmjUmP9pSLurS4zqR183hNoylvDWYdmmK7h
AnKYEvaTT4RTAerUHClhXAfDXidN86keQ96D0qim0YhytONOy6dnp7ULcwOwi47tua6bPTVf4e1Y
SpD8zRjBxqWY20fdafW8D2Zm8X1Ak5N5aUbO2BgO2ulYUEMkY8rmChphh5FbZE7+FOoLgmNwisrQ
h0ciW1OdKrMzzjrxPjmesrODJ9OC+nJk2B4/MjWBsdbtuJwHlVLfLrlvv/chyX+nPXN9Ab8pH8M8
77Ibm0MdsaF1U4PmI8NvNavJ8ZAGvcklmGbJI41XYRAbtk24ucL7qQ5GDpM+dhm3XuSYoGRzAYKJ
RWLyswNOL+iPBkJxs5tSMc7QJN2Wbyf5QHEMk2i8Xap2RSGOHQISFa8BqVqzxEppIyCFcVebIdMj
Rbf2cxUaQ/pa0GbSHwaSld3FQnS7LXVaD0/mUrn1yaj4SjGGNLhhD6XLh3EMYQXUKCTVqPYwuniA
mM7oeft8qSEpzmWUhyB+J+M6YFr5VrDAmeJg0WSlrLaAKKuxh9w1oiy+WHNUlHGTZ/qdPWtugAOF
Y0SdlhJaZOJ6/d2QBSX0X0caXJGZsp7HIUiDUz/okaZcUhQ0TNc4dGM3TTK9G1tGsqumtPjF75ts
qnt/Bx534OnT17P70rMBEpB7u7K5LTD2+G6c2ZK6Vh1ItsChMyWvjZYMP/RcwSmEaU8JQKrqQa6C
9qBfwp7aEJD/nkKv9QN6U5imivtqkCYHY3rWnV0T2VOz79PBnQ6RP8nkttFeYO2QRT3sNokfdaey
Fh3mdaz0Ns6supsG+hunpc93uhhAPQU999GdO3rEYtWiRH1PlLy1bk1dUnYXUYXAVKLawUQbd8Rw
8jFfM4pS8ZoAR0hVcJnHqKwxVXBS+KCRB8f9MHE6PHoVLjSyxYSGzPcz3Yi0s84zC4HrSAfFfIWQ
Ofb3XYcZ98At3x6fyHMzVx0G2zH4TSqVF/6pypO2eS6k5yquHGOaHhLtmOlrW5nKuMowhdVX4ezh
7ePG0rRPE2hpnGk11WRfq8ypfapLyLasJfUgoL2Tx2aovMBEMKn7KC2ffly+eXlzl6P5VXTe19lo
VbGp2CJZu7keporWiKWqNa04LKxf+86dvwqPSY2ulXpGpjOp15bu1VjLWV6QZ/roRZIfxEIqlAH4
lDYmEucrJLgxkMplZ3X+SzRTN/Vu6YwgeqSmBPHHymF6JecB+nPKbhjUwnDRkSe8w8wgrT6in8vp
YGRuBzW8sYqQs3ZhLJ648xWuKqAObuMANPCsVpwrG7UoTo3GYIT0pjECpBzp2eecV7JtAqLcdWTk
AyLvDUW1gE8OZtAawdWUJAaVMA4hYKo3OQKm6j3FG9NwCpp55LRt8Cg3HicbwoaAilUZ8wvG4yJr
9mahemXElA5X06mjMym6VwVcjuukivL02mfIz6mYHl2YjmwK8n1Tj20hebZFkzgbsu3rR7ZTiX30
SuGNd9K3Kxbx0dDU4ZVIMNQuEJVpE3pX91XQfCktll1PWpqN8njczUZdn7ZF7X+itf8ND+QPO+s/
RWsvXfvlu3ybU+Qv/B6r9X7xQwzMRH8gwWJvwUn1f7Fa7oEEuUlXe2B52Mf+K6fo/EJuFl4DEAvm
Tnza/47V2tEvIEPYYsB3Y79N2e4/ySlugKE/bk7XXC3JGn/9p/hRcFu8XXW7meryIOhbVNK5AM7v
yeVjm6j2IZzt5WNSDTBJnGTsvuvAqd+XtqHlMZ3sKYD5m7VN7FS+RUHDWhq7X9A9j01mdCL2E+Xd
WesQb4pIPY8FHsNd2nlLfZjZlL03RXsKWB+W+350MDZ4JBZpKHD6DudCZTTVEV2o4V4bAOHBSFXN
5k1aONOyT5kri/0scsM65mEor0FEd5QzFvbtUrZDefbYGRr7yQWGD72Cw/sBlE3z3e2crt95aq7L
6951oX5hrHCjk4GgZXNsUW71ZDuJnV6mKqvlAbdsf8tzL6kuCcZZi31vP7RHurF6Had5NCy7tLTC
nl5yNonrRMpNvhK+NZwd5EBxmYcixFY+Fc3XGXD7zBm/9OBqVdJCqk3ZeO5HDPtXwh97xkDY602c
uya8kbBGLY4TFfKEtJQnHBh5cnxoYNtnMeCY6VT4kmzgUsICj+dhgM8OIFC6GKlL67ZJuvJ9V5cw
kmsd6c9MUgFNwKy54zFfuC/YofJu6H6bymNkTk51mzjDF9ai/XSmpzjjma68lt2TGwbZ3i/yqI47
s8RgUrQUp+8m6C35Q4+m+S0yguVROah3OzZAyTlNG9vbFU5O9xveana3FSepeJh7gESOTsJr7vgl
BT4qRdiokzyiRJdgLANK7mubFiSPrc4MtnzZ2xPX3Yqa5X1ZHGg5wLe8VeQdaIDxQhvFd8J1oFd0
m9qgQIu0+ka/lQcmSQvjM9MlJgcZVPoUtD3GZBmE4lZF3E1jCheMXyMQ5C1LrcFszxHigHvqFi/8
WI9ufTUVI6D6TE+pA/OgKMv7Ia2LO6hHE1fmkPcJ3CkWvkBwLeNVa7e6oQXa0icXatSM6Ne3rKE0
PUTt2Q1SOZ5V6FXZO1k1jndrLVU0wTswOYcggRCr+Ui1zxDuyQY3yRVekKVDqCkj80ShQOKfGI2H
mQ1nhgRmWwv6Lwvq+Wpko1s8Fs5cDfSFadAMChOEvhrMUmZn2+ZB1e04oZfF2TIEm/N2CkHszwKN
nedxHj1ifSrVeSptvbAlWuy6vHEE4MBvWNPzfdnn3jlv7BLtrqnSvYmWZTOKNdZC5bbVPFdcBHcg
1PObpmchtctghZxIPEfHBU9VHI2R+meOUW5XRJ987CRYWCySNT/crlQF99LAsUHRUtcd5inLd12k
lx1fPus/XOB/pe5XO+//G0tH6r558zRb//PfnmZu+IsPEXg14AfECmBX/ftpFv5CvbGPbx5QF4wc
LFP/epgFv+AWWw3Sv/8hdr5/UemoMcXvxpORHLAfBME/YkT45g8OpxUQBGcc4xbmJky+PzLbWN94
MhlNCgCRxpa4bTv/nJZeRU9ZiQ6Z5PKcVNzNsY41rKSBo03Z2UOLy15YMzG1mTO0oYfAapR4xkvF
XEk5Ycsik0/FjlNGfQ9WfUeyXfVmVBwDhrL0ZE7dnB4jJqa18c1TAQiYjvarnehap/kMesvVj6CS
+N56RhHJq6IUhvve1bLrOFeTwWQJ7SsrPGW4KT6Zs6JXrxKsodAhDEadZJtXhm12abc5Jm3XmYYB
iPlmWEedsKVNiiVQU3Ir2KahtF4no2ybkpJ5WfyduU1P7TZJRetQRW+80xzonh2q02iCKXcxDBIv
vvUGSiEf0IuYzgCp8hzSTdMztmG4QEbek1qfpitvm+4oRGHSK2xOx7thmwCnbRqMtLae821GHLd5
0RZiuDN+myIHwUTpbNNluw6andQvUngVPoF1BA3rmWXAKlruy0E45U5s82q4jq7uOsTKzqXmpdhm
W2ubc5Nt5m22+ZcRcER693ILmt42I6dk8RiYufMyPaeZuxgHtJrmxaWokQfiOl+P26gttrG73kZw
uY3j/TaaO9uYrgeZzIdmG985FDHKj03AWB+sEz4PC5f6gm3wnzcRIE0HBAEOQLy0W6ZOdpBdazbx
nHZUAVA+mb606WxQWbJJDKmzyg31b9KD0SWPPJIRJIi9IE6Eq06RCKBJB2eTL7rK6bObhgn+kZYG
BI5g1Toow9PvlWZVeGgGo1/ORRQhjLRqtghOCwwTQINX8YTnzafUNI2zs0krySaz8DxHclmr+Zq9
vUkxepyJlpYi5AUADE9HfA8EsakHS61LuAk6TlIv836wFskltok+06r/6MkPbp1NFIo2gcjZxCLW
tjCGy6nDAmCrTL4DFrxaIFaVaWBGGfbWJj7hbF59r55q+tO8CVSpu4pV3SZc6U3Ewvbaqku9alu4
IJC5nFXxCvMBcd3bhDC1amL+Jo+xsa5flsxDNEs2AU2O/UQ7WxslgMMk7TbdqrYhmiG8sZFFhKNV
E0GuhtNK11SzGp3VJtpRNBF+iayUnGCyyXrVJvGJVe0zmc2Kw7SJgPI3QXATB4tNKJyGqRsxMq0C
ovpNTFx1xWiTGJ2QdV/cbdLjsMmQuBWQJIdVnUxsDCL7rPWQ3ZrZ7e/LfOi/ilXTRFxF3jTNcbrl
MIXoWU4CAbTexFAPv8wHsUmkEP2QS7ug1p/8vEFETTl1hbHOfP9ebjIrxbUBXqwlwskF6h8pVsgC
WRb/FxJtucm1/ibdepuMi8aApFts8i6llUi986r65sPEaTHfxGCmAYRhJ0ppzPLsjKOydkEWnPHr
zBg/GHV+hUONxtxsenOejBKL36ZDV3Wn+OA3fRpoj7iTm2otyT0kx9zAxLgSuL42m8LdrGJ3sOne
4TLY13pTw5dVGHeTAI183PRyr6ArcO+QEKpijDUgWuiIsR6lzU4vl2H/2G3qe+pAMjmhTKLKexg9
WaqvYv2QFJhBNEbMMSaJi57vQcSm32OV+b1N8S/51JydvW0C3G0rIHuXa85hOX6xw8VBWVvGg11k
70qeVLmtdr5FPzGb6ewFf49zCWTNJs4u7khjjTf8utKD7s0H4aXTuywo9qmgW6uWqXicffdaFk1z
L8LyUVIF+k4rQk+hAbswe0qwj/JEsK97Xd8nU0OLUWe4sR+O945e+dXNlS+w1aNY1qaKuf9XZ4UK
hHzsW/upbpoHdIkrtzUvWcpxMOpUnu6c7j3POMEPkDwGJV2mQk/vKZDNDyY/BIS2WHBM/5aa88lS
9nsoFpckz0h1AE6Z0sR/ZyWwnSPvK76KZwQ1PyZcxG8ksevz6C81i3Rxu6yRLdEZJ4yzXytfvHRg
+WNj6K8au3O/19Z81CjPtz2JwKuZwW7ZDzgeP1JUO+/8bNR0l3bpxZ+y54Z/wSIikbKwCzP66ArM
uSxMuN53yTA056x17lg9URKMxUuZLrbVmrscQyEtYfY7W4/h0cmVv1ZRivSA+pfuE3sOH6LSt8/L
AsNxZ2U0gHrmlwB3Djb8iimpq5pjmsvrZKquemxGsTPmO7fT72SuHmQvboxR9zDLW098G1rvVhiq
uF5SNT8EJU8Uv5nFnn8I3y4VkkM+PNM+yNpZaePs6uJlavPyll/7uAsRTG8S0dlg0efpFGJmRfJE
+BGm+5Ch+55Gz9feKWLktksjOBuueGmUlAjgPHmxqLAyLYZr203YOqvo3LjiNokS96ljE876W1kP
1mDT2Ok5D3NLKZyCuvjZs9l+hKoJ7xODx8nimxrxkEc1Y/VdT1kU0NyI7cjew67wNE51+eoFlGa6
YWXRJZTpox5M/7an2eid2Xbf7CJ1Lo1R7iuN3LbThsC55NmQTDMQP11lvaNK2C5Qu111NqmZf/Lr
Se7EjG6gOsp/2Unl90U602yW23K8oyA32Ne0OPN0peEYR9t0L4DgAhjInts5+2DWvfFgcVSNSSm3
hzyvPyTDSH3WlP5KVeNn1sIcadbcyJORmtWzb3jOMWmE8y2wkhc61JYXSRphB7yE88vCCkrTGjC5
+cjUjtUU70zcZFKc09r5TLAZnuPgfsNhFPsBHkVqVg55lBpPlHvz1Bulv/c0DhWrSG5qGyoBfXb8
/AFn1ry6Ec3k3eGnwV3izLcdJsAdvuSoOAVYVS69G10M4Xc7JB56KMvloumQ2ssOVxSW+GNoBfJ+
8FP7m+fIx2RaPmo7e80Hg5oMY9LPNhvQz2nf4Km8ZF7BYjb3AEnx5svaPjWV25UXuO1EUQ/cUG1Y
L11Wwlk3dW3e25Y9ilub1U3IsozqZu+1wbBL14AtctfZT0nT8zsa3K57bHuIWVe2aqfRiekNjeRr
gtCLW14k7dSzjanspd7PlcnQfdeAQyYOKKdgxF8oBD6XX8cQ6TM/VIA8ZoU7N3VKcYcxYnDYtjZQ
66+QnwfgEdJWuLt3YYj/6KHInL55wnJpzJ88pdJgtSVxjnKufL0Q1zxlKsOc/dwqw7Ixz/rKnMVN
SiKI2T+0idp096OIbFF8SZo2bdS+S8bkFWD8WoWKVZcfqcPo/NkFIbBrUBYWFmK+xRZrdP35NDi1
/1hE8PaBKQp59GtMsAz5IyGbu9YoDOelIJj40XHs2jyUdmaZH+o8c43fge//UWn/G3/V3021N9+/
fimrtzi59W/8LtP6DLbMrL9Ls94vlkkMkYjTmuCL/ijNupTcMFyaoAjhvbwpuXGYZhmLaaVxWVmQ
ZfxH0qy3hun+EGohuk9sPyDq7tPvtOKP3kqzbT+SGVDCiqnO6ttDMYr0m9z0K2wn4hYOC4NH0YtP
ahW5jICI5n7YpC9KE8KDXAWxocitKWbbIl/yfkq+cgkHLh2PoXWfJHjW8ZIZAIIUoabP6XpQY9FK
1ZwpaD8ngy/KI13ECzf1zkLw1MYyt7uiHUOsNuh98BZ9C3+4GSXTq2wi76WUEZWJYymek3LkCVuy
rH+qgmm1HyOs3Sg1TM9K9/kdFd60Jxdjnt5QV9H7R0njXbZnFk32ljGb7W70dPuxdzgvxD2OEQpX
vSG9y4iQ13HgsxYaRgD6e8pBy/mEKEaYxsKRcIhcOiGxIsgKM7A31MyUehKf0rz+JmHZFvtG48Ul
iUFugvMrsrMyuXO5TZQKONxYbtxFO7eBj6nEyaw76aHbHgwc52UsEqGPoTME3AeHPj3aWdXvKaZo
qGiVtuDUbBNT25GmGf24m03zCuW2REJn1PnsSTNF8JOjjgjrWDz9SUU4BkXZoYQZnZYFMP3eYFnj
ooDHKftpP84sOT2NRYj62HnmO8fkZsGb0zwjZRUVgpV0rdt9pi0zOZGx9x5zSj8/h2GiohPQUHem
6XApehag5XRQsmJ5P3f+/K4YWnoYQX1RxONgk3UR4eVAv+SqytvT5HyiCDnSMZgs9NYqUM154Bzw
q6xGcTIZEZqjJn34qkD6fMszzqFXCyKEFYvS8L/zcXGTNBeDaiMXhjmvpNXFsWeqXOtoUF9bTWXl
0TeZ4Q/uzJC6q4uUm32bu+z3Ch+3M+VHon3IO+ziu56OY2+f4oF4Np2leQWZ4ZYxJqLeIPwjumfS
IupJsjCWe2whimoPp26u2lXSnZkF3BNpDZTe/+y8fusOg1f1d3fTy6/f5Zfy2xuZcP0bv91N6W1h
S+UB+Fuj9mhj5r9vrYZNFRjkTWLE4Kugzawp2N+VQj/4xfLWKO6/VET+6HelENwnZWN2QHgfRsW2
EfsH/RVrZvT/7qywMUEK8T+TkCcOPPdHbqVutWcmQzUeAjT5tqoYsIpmPjXh3O1Rk2UszfpnFVhv
tcn1NX2ESUyklKqtO7/1Z/oD62DwvSyh2KY7tEGHj3maS/Cz1kMZMo6NNL3+JBS5RlTfvkWeQw44
kbVkYBVD375cb/ZJJZymO5Sw4U+du7pF7EWyd679/R9+8/e//aP/VQ7qvqIiu6NW7q9eCjkeXASv
Bpjw7UslA/xwkijdIbUMkwRYRIWSO+iE1ETl/iysvT70/vS+IqK5KwfQ2jazf/wYO9VWlmLjd6ic
VtxlTjvQUiSdz+Q11VNvTP4e/xspRNsf2ltIsO7h79/sX/0aMUj4Jg944vY/ciRG00z8WRrtIfVD
dV3TOwvfrm3xtg7FHqPHz7Lwf/l6MAnZBnPY4Evz9sPlwYozGeHtQCNx8xguTXPrz854bU5heA0y
6SeXzV+/HOgKc4XC0zz29uUaNUSTl5IorANACZEhsczUlc32MITcF4Xytxvor/P/pN+rv7h2/ur1
8ChxvgHtwzd//fM/fCs6jfeZUtf2oMOZ9nmOE/fmJKNbZafNu8l26p+8vx+vVVAJK+YXXAZ3IAc4
0tvXkx4hWVfM7aGkZe9eYEk90t6GgFOX+ae/v1I2btYfL9UfX+sHWAI6vV+UToNHpyy7i8ClHqfo
vzEe5RJDZjrcpal9P1vV/IB7fLjD0u7eJDhJ7P+PN80FS18ipQIryfvtm56omZJK8oPoSJV7+FdY
e6Msvx6HZvr69296vT5+eM8Aa008y+uayHd/eM+09tQp9SkN5WI80XP2u5jWrfmp15WM4q6ffk35
i+pABi45/v1L/3hncM2IoxXojnBj7f2IX63JwhHoSNVBvc8Pxp1rx8NH4zSwJn/6hy/EnY6HG+/F
Y0YASvr240xdUkLJmuoSkyBQxfco7pOgyWKcdc6BSpHgEorMORhy7D7WvfwZq/dPnzF+fso8Igis
fmCjPr59fdIHTo7tDSlKjvk1eybzvHjDTCcS59cmtb5Nmdtf0qUMfnLv+9MnDGvSZbdGJ4MZ8jBe
v1x/+LIO0i2tpsvkYZRle+ZF2jUBU1xpCmwIa3QMBZUxnpqx9PdOmjQ/uVf8+eVB5oHVYdXGrZfj
w9uXZy0eoY102YE9/XK0U4eAeNK4Mc2SvnWwpW/FeDJJp2LvDc/EMMOf9RD9+ZNf2X1w7mH48W36
sYeoI6llZj08n7mrqSEJi2+5y3KR6F95slpsypyxo+OEW+En1/Zfv3BIF4YL/x6W8du3XudDavks
EA8+JuZjFFXRQRiyPC2mU95REeq+zHpcu7TznzzbfzwpMQYFvKATrHtdMHI/fJ9NnVhWrsPqEBRh
tzdmXR/NUHVY/oBPzayFiGUtw0/uV3/xblcCB64kNs3U5f14v/KNoh+JADJjzenNlEXesfPtkUVP
FMQz8tMjLU3hUxl5P0ME/fmVOX+GnA6jAPYVX+63n7MzTcHcwWE7OPSf7xPWZezIxHuqZpxzOLjO
hVHkVqam9xNg2Y+PQRfGd2jxe92Q9aAJ377uZDcGIbc0PXhNC5V3Ci24Cp5zHWrnwUoj4/L3d7AV
m//2Nr0+bG2LX60NeQQZ4+3rscOFQ1F05MgLa6FUMbdY6WZ9vQvyyTxDVGlvSEgCg6jHIrtJlyi/
ZYXifCXNxtCcS7rXCLMC86i7Z8Ntx3NuR9NP7jZ/uvT4jmOB4zGCsrMWrbz9GQlPtwRGvAnDScYq
bvQxtFP9dfaJCp+NORtj7kX96SefDD67Hz8bGHgwS7YzF6fMH2WXIESuTCVhuySYkVtNb2yXz5ZT
OfIV875q7tAoy/lGzbiZr9M+L5xDkRQ0zowejmgcO5NdnOZpBgzf5dXSerslpcdlbw6JnX8mtWGa
dzj8XOspyQZFeKXt6jWRX3nOFQSOrDvTXFp6n0dbV+XZTMUiiLxqKCQ7JNjUPKhAJstVmDlKngfH
MqdY23XXH41CSnXnTE74pSPn5n9I+i5Lb2t3bOt9Ujlkx0Waj7S44Hn7as4Yrq6MLB3fL7qjRLw2
WkxawI+cPDbtZnlMcYwJ1HeH64ASIuEeZkeC8Ui6KrlvnEym1OtyOAQnYWnzeQgn97ugGfZceqX+
qFn4UR6m29KjeyBKXxiQKPQMVB/uq7GewrilSam8XzIHapmRNZG5r6Vi090ttXHTcBNIjxjquy+R
Ozr1MfPa6aQijhUX+lgDAhHLCAYffIb+OCjXxD8eNOy7Fi/5TDizGa/S1kCDHuc2uJvZVKf7iVlI
7XTI+pcNVFK33NCygGWbi2MPp4cs7Z058t9SBWyLU2uzjYtJo3Vfyla11sENjP59OAAqiNtCadgJ
Pet7Wn6K+cvMKuZuIAY/HSejT8Z34zg3gh1onQ3HPFcENrSFQXrH3GBcJM6qGws0zC7j3yOtSsbk
rlyy6tXxzL482S2WmYv2jR7LSDvldbxM2ZKekzC3L0HSLuVNYJmZBi1qonJkmA8PphKRcWo9D1nK
QncBxWnnyo094mxIfknq3wUSn1vst32T72vfIggbhWM74lC3Axz/WRbax8mfA3GVu6AdoLZooryl
5SSHgkNdenIUad+9pbNKHMxOT9ezyxL8YDRF2l/8TpV4/azGzXeSY+1wiaz/Ze/Mluw0tm79Kif2
PTvoSS4PsLrqS9WouSFUVRI9JJB0+fTnW7b//UulOFb4fvvC4bCtotYCMmfOOcY3OhSh9ibTb2Fo
LDckrBI7VzKJWlD1G9jmqkDPj44cGLAXUlKIN4tNVHOlDDjvOFe7j3Xl2gVQbZgqSc5q1u5RclaP
DqgabsNADm68janaO7oghcmeSqOmiQaZ+B5p47hjsrE2l+ami+aAmVKJW9VpMZ8czpA3y4Iq/7Kn
3HpYfYcZMRL5LsDrZ6biQSrCH1E29M6OLn/HFYZlE4kq58mKmcNlbdTmhYNfawMsYrZT2R0mdKwY
8YaxQfZnlh02CDqcsdmPuIk8bAt0RNn2Gt4qxN5JWpvlkzWG6TP7GcB5nZ89Pk6YhnfTmuKM8xUT
GGxSNZlyvrSxzpbZ1r342cgeRYVquFFAj67Yt2bZz3e5xXTz3s7rpt/R5KjvMaH5WLc7U+4JG2ub
XV0MneLrMKfwbpN+H95x8GFOJcfCkddLEKwPMC2t6iJszOmqGAAV7eytal8R3FZLrNZpxqouuvSE
7A8Z4ErJxri+oIuY4AlEsT/XpoUV2EN9EqeoI7qkDZtp2zVd7S0RJ46ZtieLORYU29S7TAv72mCw
H+JUCfMjvVF4ZlhyzVs1lExrx+LuLDR24iL18oTVhMMTWdGBwlTcemE8NaU1fDwrGfJIgZia9yiY
0CKKPlD57SRxCuysIZf5RdXgPDl1HXJHbjSt9/12zgmMM7smNMzbJAj3GuPszUTi/PZUzZU7U4KA
0D+UKgj8D67Xe3Pi1qaCtbZ54ltjIiqICp8jMv4w4hsjfyA4by0BKcfKkfpBVQg4CLVgYK2ZZ7cR
JrDJ3vcg3AUeNsgAuAtCjQIlyKV5ssuyvG032dZJXYeZczuZ7vQcmENgHhG/LPdhmOWPqdj8T7Ts
OWHNzEoJKOSxOVZWbU9MlFKkzfnKpJOo5cktEuS6LiKvAHd+tK2t9plrw4KK07mQmn1nWZrYh/Xy
VGWpBz4Bb9MdGo8Wqtw5ApUZrwroByB6elg7sbGAbr71cB5Sv47hjFqAApG+mT9s8lu1UU+eOn/s
INrxnmf7Ngu36qAn5vEnN6zEHnV1wJ6OdortSBTZtyareuTnICCzQ6+sALdHkSs60LgpWRi3NI2C
JgXR3KC1mNAdbId1VO0FgwKQM2aXqge5diVC0NxYLvXo2hK7TlqPLANrhokImkKDuy0wPg2j1t/b
xlnLnYX53TpOOsV7NU62FxdtzpC42YbViGggNcX+LEnGlGfr8hrH6tnttqTGNyv31H0jGwBF25zK
HSkZAEhKCwkFMLAS+2FumPaFqx2X4PlqTMkZd1JIfWmZ8mIs0MbXmOqMnWhquw3r9WohsxYIAVAc
+06b4hCejQk3IEUH78dmvyx5PV6ZuIdfvNyreqg+UJYjlDK04OUAjIZEHFciNCv0S2bNuGg6aVZr
go5Ld0kF4ue2t3H4k5bFxHEH8h6jeuZvEvU6w+A0bvIRe1D3lrmUFTsHrMcNOQfjo1qb6uuU1fnF
SNI8/velc7OY6qR98eZaNpRlbnbNLjjOf7AJX3BajnaE7xpP2zrZRcbopnaZHFWNWjHMisq8KlTv
jbtyG0bEVoV+zIK1/4zHGnFXrkcxPGzBkoYHCaOpj4MMQBB+OOEf4IhY+VMz6Oq20x1Il9CF7RYZ
HoOXaDbq6nXrXDi1fjb5u9RPneYwd1n4iGFwc5O6RIoCg+PcfNEVzLXBB9eW4rhqkH9NeRaNwq+W
i25ez3WuQ+nDrA/DK9H23uUWgEM5Ne461vtFhxXxqdb6eZGbfZSiElZUuivFQs0Nhwe2MVXbzZbI
nrI1mPc24yC5W/LUIiLVXLa4M5RcwPCx/K5F4eVHHcwWTajaFCvMrdyEa9MGW51QMYmLDrSdieDd
zO6lW3O3iEUceIYsjfUMPuM47uuJjItID8isdjbFxBTjBm8zdKsGIojVdRx5aVgjpj20R/bXjkzh
Pm7WldWr9ofWPfZEPre7kBfaJDh43vI9kWZyu+izOgR4JqMwFS9Uk65zTfA0ln+d06ZylOHwE9H8
eKv8OFtr8dy6hc6ibOiyis5hMJbRrNz1yTCRDrhzIR7JxuqHJOzTbbnIqb/fFgpRGkJ+bj+2xpw9
4n8dOwr8uvmoZbfIN/IVrEPoKu3sw3Fdm+s29XFCzeGSFfjubYQyaZf16mrUeYkOf/Tk7ewN/UWZ
ilnuZdBKVjFDOstJiwWURthszVEbjY+qq6JnFMGlWVW0eTPM70F3XY5CQ9JZgLaAq5uA1nrY56mC
AIasf8ZraYy5jhd/nKejXPpVRv2IgPC4EXflRCv+6eZUSwFoJ2sWJmI04JbPNWY6DMB5O4hLSl5V
HJEe6hmyoIf7Vtuk24fIt3j907ltomKo60tyJczxUDGDpbIRaXYkWBfwph7lOdx3zZ0jQZgd2/oy
VuATLGt8MVDqvUqVwUDakFvFuvAGNBhTq8N4zt0mi+kqWY9mWRRb5GvDMOJaIYiNtFlYWcz7XK/x
GkwQAr1+uQEUdLb2DZD9kiDslxCzHSqUKLfzkB9o6vFsxqHKjcGviXm3YvKYaKfK8r7sFWuiDdPl
aI9sjEe55nKOOHpyzXazxZsq8PfweCJvxKqHSI67xsoXuIvCXipBgUVNuXRUnHnRF0eVdfAE+9kw
3citg0UlENPNNBqC0vnitEX5FWuyPMckj4WK6ilsr4s6DYfdKoPCYQDt1B/LMyM1UdXAG1qIKUAO
hJ3pNEj0Ibj1KXUpJy3c6jQmIIaroYF66Iq+D/fGOW02tssKpmAbrkBCrA24wYngrOBgjmEZRgiA
PXW7CS1Kpp6qkEcXByJVyLJQZXsFZ1jGGkCKts0wvaRXXfVxZu9aEXZaAejFFa+ugXMmizDhFqhd
K+rMC7hLBNjYlHoLmCQxY5Sq+ru8mYLHbDXHi0Ctg7GHIMpBzzfXZd+5nmHuJl7tgUlIMZkUZ4Zy
E8NbYbqhzTq2xmjP0WRM03NFTwS+TCAnG6Gn4c8HlDAeN5SvlQcT0VYeBauW/k5m9vxGnoCBKtBo
RxMYBekZb0Ko7QgqCAhSWRfti+hrEEdTujavJU8pb4o74Sk12sCRSbVgIIhcg50uATbRwoVwAyw+
laP0IQiVsnc+35NxgJBlNRiXV+THNm7WRC6qOxmbX+vjHDTGK9/prCMvaMshGlA4cFfqObzYyBP7
wCkWNg3qQYoj1+ctswybgEcDJ+rpLHLD9dxn+rL3xAbxkiH8cgSAD6yoLtfuQzVLHHFi8UL8WhP3
I2qKcRmSoHH1bTecA084fi1Pc0mdwB/fIK3NwTzdWRQez4YPFQohPV3UqLPs9H7C1RXg12fH3BU4
Y5BPZ5rSN1/T5mqieYAUitnaU9WYJBSxyLL80d9FCqbswkaSUXM6W3ltMSrVWOQivShKuly2Digv
s6VisQROXspzX+xHxZYzcKQjILe2a/ilXpE/oKOmZMD+bj7VooF4gERL7JARzPrggpfiH3tjvBgL
dCgnUbBAdoLkqzjz1mLdK5mTQJ6t0sAioWxvZ8EwKyOvcGg5M4lbyghyWdAj6aqQnDdASHivoJ0l
Oda5F39a8wVnoB08iHFurwpXbc292eQijfO8BH2AgiVc8TYJZSdOULDrObRFslvmUf6jO+ltiY0h
c67dccJssMHxDM/k6QYeokHj4tJo6g2KXT5hnytqI4ditCkEinLGq5GHwbSdpLSXbM+gja+uGP2W
R761RXZpoxOcwMxAk0ENs3ZAlXBahVFNyvSObzRNH4QHDZYDaucV8VQ2UFQ8qeVwO/nGWHyrwSAi
iPUm1uqzDDVnzmPjq9pNDckAEZPRKjwBgQHOOfRlueE4Iac1VqVr9ruacEV9yEBVEgiySvFIAtmk
H/s5tQqK4ml7FpAWcPla6XJKuzbPI2OloIvXpVi/4NgyjquVsyL5uFg0REM5fXOrUV9lxkQOY+R6
xXJVaB9K55jbyCTrqhutpKDsWK8620JWy6BgAnBjjQy+O8EynIygS4yTFDaULvCH6IDNdYR7ye4x
3rYGO3jkQTwsbpQR5OFesJEZyDfsICPRPWMk2lewd/Y1tTEpYF0YFIk2BlLuoYQ0lGaI9iCHbh4J
v87afHdrI7iWoU2+oZOdbwmAvowdf+79xOeIlUdWRoc6djKalBGPwfg5oB0mdqKy2Ah5NWcQVKFa
7Ist1f0XoQMqtNXNDf9p1WDKOHrb1sU66QzPCDPq+2Bzsvxhzd1hi70pLIIE4y4ixVZ0dJxDf7Vf
u2ZwkfxiYhywFXQNtkSrzpyYPzOsV8orSoRZHZt5FC4GgT3sVg2nX5XiS8EglD2ZVGAGEevzAF5T
YfiIwKWh49o0jv8D4HNQeEUjFGG1yJAgITamMSR6S/NgV9WcITlaDHZ2XCoceTuL0vNUOfzRpESR
f00vIdC0Ec6YzZaMRSJuZTsotiq7sWNzAt8I18Movq72OMHZWx1e1M6BkXRup2UR3Q1CKvJmwP5i
bTp7tpqCs3pqrevVgLYcMKSZB1faBfgUl75MvxesvC+N8sXTYIyrGzcgHvkE6KGpBoUcHrjkOVge
Gt2z0+XDGjl+nr7l29Dpoww3wz5C7kIXqUcP5Vgr++CWClFvR38umvUOyWS2RswmpUwgMgp4KrRA
WHu0GALWZTXelGOWwzqYuuElsIqgiMmkHr5hSQ5eTNV3t64eJ7oWqxBU862vGkpqui6XHY2bfOfk
nndVZsyYj8q3dXHqe2k+D2w5H11YMFCMsGs8jQGY3D4AlnwjQVaUuzkvlJOYYGL8k0YbfOgkYL59
Dt/l6HqZzdiaXhkWB+2+MjI8SLYbm2hEx89w5fbFASsHZ9gOLwfKK8PSd/5Suqet3Ko3p8+tkJ3B
sF5YPqb+AzV07h9HyPoi8gMKiIQ+Q8XzznEs34HLpxqhNbTRWWQQ9ZaNBhhcTs0VvFJlmTsP3xmU
tUBzo13tG19GjoYcmEPB31EIut0ltEmIqK45gywNF4ooScNkTNjINTC4EYvAESKtuZMTll4gIvVK
O9EZtr1XNPQa6D3O4042dsDRtdKzioMiUJ+gVxpzbDjsxvvZms2XKQStBBjKYCyGhbl/INqqEpfp
sC4isl0lB5TO9cITG3KQvPQRwkLpnlomESpLOdhDY5kTsvR4ZzdjmC/YmBpYKmgXj6Tn4qdOWweG
twNoMZoA0nf0xqACH2xhILjLQUGDS3Z9TlEz7eIvLHVVe34espuqCrNvmLZzi6J3LOWOPnTJLeuD
aTlI5k1m1GS8DvGEEJDRQ78ZHfN7EBt0t+Zw2jFR73YVtzHuJgNdnNWDSWIO2ZyT12YVWhEeCAtC
vd+DsmiAlsZbP3ef4XW5eu+n8/IBd/a8Ic7R/hCN2RlYF+TrerJUM9Bz6P2mOVYjfTyuMLIOVW0l
nzOT2dcJZoc0HmjYDOGuAYxG2UMb093PevJGqLUqp1MddlW3r8A5Fwc6IZzcWSmsgfq0g+YJGClT
WPRhRYBkhmrLRAB+DrgVoW7NjgOx5dUhR8PCImAg0BrMeSrnMdl0PtK5FfiX4VNlEONo8DY3uZzO
lJfc08/0chieCbOrOcvjL0jMoFw+jW5Pp8H2849TOM1eDH4MF7biHEJo6NlIHWGF3LjbdI2BUM0g
1HDIS+etZMGiqRS42yHVpQNpzhP9YamG/olvx5K4sOv8UjKqCqNg1uoSZJwvIhLAvQMLAieZedH4
3mUDkDQRnTZwDPSbxIgnQ15HQ/pDyrzFDrojlYVJaaH7ydqvlqTz3lI+c6IBq7jGOGBQFFiazLKY
Ceg8XSkS226NIk1hZdaWN+5Z6OfuyuxY1A9CIys+wgBpqGoyhYlr9QrQtbYl+8/0cytOQBoza5LN
bQ+hjcclBk1dzwejt+tHVW55c/S8LDjmyH+sKOD497mim+vGKVCRe98ZvO6yRFB6zXevMIcjIbnF
ruOoKGRTSAG35hgMFIl59J/H1L0qtjSzsZUXnL5swhqqHV2uXEcKsiQyeYbuIaaEJnX3tYlINAbV
XX0IsybnFFKL5WtedA2U3BYzFRYJZ35eC2HoROtRs8syDUqkEsMnI+s4bm/0HVIiN63gjGb02jEp
yQLA8u979XRUPB9fhm2wOA7NeDeuVal5CrtQ26/2DGGFiVYrXv2qtx9dHZIheu71ThG2GyJVysyu
9tkG5T0Yh3omq2Pq4Tw74uD3glZiCJSF+UbQbCUbpJ8W+yInTmTHLBvj+Ogsn9A2zC/rstAnSWEs
J8a49PWh6TXJH2x1rM4pLRAHAEDN+X8K69rfdcBAq50ymHAdOqMp4DYElReHme7FsRk370PIyQhx
8Tj5MCo5KVu0g8bsnga3/uCFpMXvsCx1xWEjccK+pvrjxFLTkEsv8YnN6YeC+cSY1OAQl+89XM16
4FYGY/DEuCX0knpjFHnoet7XSwBpZX5vN0Hj3JBcP2+3AhNe+KGzhyq4cnH/KQIdQhJWAebSXWZK
Od4B7Wvg0rmWxLH092PTX+bJTGjRRPiWA5GVHCf751mt28jN59C4YuMqFowrjn9rrna4Y5Fz9rbm
ofzjev91MfwLzdQPX/0vrJnb5uvPFobz//6n6NYL/y3Q2qLfR0hAU+acoPqnneF8O/6S2No+Znwf
HI3l8Mib6Pz/I7G1sEBw0kf5Z/kAlwhW+Sf2hT+CFP9XCRacw27O2R8kuYYBEUXOO8lKoaDDNyVh
N5YhqDcJWYGEBi3UpOpYN+sOFImhTvMs5v6aFHVO5NW0Yn8CHQms3pAD2j8Dy+53aaRMLkxDpjel
zXsSIVKkS3b22JzxulaI35VMvleBumwDZDxLknhDUQGHrJqqj0j88R6Mdp6fza3PafQTA7ZFwWC3
LoICCcbXN3vzXikj/9RqlFSRyMXZwGcK1Kxg6iQcN4Zi1dGyBq++LHWXY+Uah/VzA395SOx1cOhf
hAFREkXfD9be8+gB7JRiBrq3u9K7IGC0TFlgPPaQZZJaXwzOcMZf0muqdiHSdTcCvVNUe/rThfPI
9j1frqrCN8lZqeSf1xIeXZHBc4lU1mMxEOMEH5SgTnphUG6Mi6BL7Yr2Su48zBYfMu42crMjKxh+
Ey35R1DMT7eWjQnZNFR700Ij8z6Ou06t2pwo53B2hbI9zhNQxChdmmY5+mnt35cYE5LUM5pE2Xlw
Y46m8mO/LmC4WgvlGz+4vfvhLbj78+I/apB/XoCII7J8NBuorFHbuahl3z1tVi3ZqNCnJg24gBvL
8FeyxBZB2MeqLmxA9ft/fD1oToHLRdGQ2847Ac2SmnNts/InzTrq/cR5/nMqsII0qhtfLbscfqNL
Of/+P37lGPTOvAmE45S5Ni6wnxfYSY6VICVXJHXGR6uMbLkgL5n5aJHWv/loZ/niL5diGbHdcx6W
671TX42QVXzcUSJBQiB2IAq712KR+nfpib9chuUH7Ad/twPB9nG+oz+ICQuaeWz6nLwzg2wJwt0Z
a2Wkv/39fbLts0Lth4/jIpD0MFGhqEG0yed593EqRLVLoReXSReRWOHOXz2Dw3K2ONsFvKmifwJl
anqfa9ewaDoCif+OEceWOyZDHf2pFss9Hpra9WZWobxa19t1AdMBYnBx088llmPIVnaHdAfMpbQx
rNvNkkZksGXtEaSF8S0k3KS5ZpxrzMdp1f5HF4nIttNq4gGqWCTxYHOGt8eIABGQ91pxGIwXsejm
c04v2ljiPNRbsxcVsFY8Wi341L1jOPXD4lBoRWqGmpGUCN/DQzFS7N23Rk+FTXQB/RN4iWiFQHvN
2XBJ1Q/5I/aMyYBvjMN3Fh6oKUiIZ45fzgG+So3Vi+kA4Dw1Wm9jhms1XRdbcLibGypgjmjKn0qG
ANNYBenlRJIvT2LTVOYuMy3FATAoZN0yi1629KqZTb9A2EYc2U26mNJ/8hnnzrEANei9DATfcGiy
EVQecjGO7aXZteknTMQGXgwNFvHTio3jlU5ufe9VFaEZ0dhbhbrTQFTKZxRB5XDvbP00P5phIMuj
KKquuNZVy6wBxWZTn2nWC8CDpPSQRyMfSTdKUC3nHkT3WlbPWbG55YfeRtmZxc6QFzd6ag37Upfr
tL2AlKF8JRSjD2/nyU+Jl2/EkO+5IgJTaKsFqSWF671sVV1fL0a2LVE+S6a5+DpH+UaUSQVMqlSZ
mI6esYVOpH2ohh6T9cEwnoypDun98sZ1cVFMot53KCFcJC9Oo57GfOrch5mcpvUZGGbW7jgtrgSY
NDUjcUsY23xb97rNzoCDvk4/YYly/Av0fzSDfAgQ7RfuBWkINF+WgIIb7gMTQDubEDMdJB7a/jUT
DFOWOENVUsWtCAtCdjIHnUbqFJadBDMbKNQu9DHCWKoswdU7t5f1eapN+MU0bscqAIJ/MYR9cCCM
xfEP0u2ACsv1DEdQ3FxxYFYmyEBARRjsFL83NCoETy1SCGgN9Ieq7vNm80wmeqqWLJpU2K4JuC26
chThaborqonEpXI5T63hTKXqQih3zjjJwZfcuaZRLJGPNOIJyUB2ZbZ0nxGseYWOaj5quFNitICI
L+4AqD2QLiOXFRSQkbZkFdPktxEf2Q7E8bXdjCKCerYBmc7zjTGZhKJ5hYwCzI8prHnjVCa9y1IV
dgucqw+/FF2QoVEbyLZIoMaWct/3ReCf/KbPVRRoEKoXdHod0GcIKc+mfdFe2xW6uNtZYf9/zPPV
No6dM5kzGGmzvRlnL5CsR7KryAZJs0d35vPG9ArZXNBkdBjbral0Gn29uYw/DNKiQofjJudKbi6/
eR1wnTOAJi+wcN6sRkmkVrNChOBkyr7BCuTqbMAZN80+fosLmF0cAKdkaus629eC4U4C4E027qFY
2pTp4N8vzta7PcB1UIMEaOg9wVaDpvssx/1hD2AJUS0YT+LYVviqLejWKnVvBqBJ1W6SQSif18ZY
9MnGhl4cTCOzvyhek/Cq7WizXPVMrqxD366miHGQbiEZXgQiPf39b/lu63Xtsx1NUGFY7Igmfeaf
f8m2TbO8GMoclVzr3oar2SRITxb6fZbxm633nWUEBiTXcgI2xPNGTxH+brOimpQsDOe2yTC3e7h6
zIExiieu3XnPmxcWHySoUf6dnd2kghFft5LjMlS5/I1C+Lz7/rRrcm3oJxwiBF4Zy3n3ocOewCN1
hvza7hb4R7aa7MVlPYRiSLxkeCWG1P1dPuavTwNlAOYCj1IOZ475Tmtepq3lGq7LtLdftkTRi0dG
iNDw72/nr1ehSMRS7VJSeZxR3lVSNMILptAQsLuFmWoms/Iwh0AR//FVmNjxzVFzUJO+DyTsO+qe
uinAV+UKaero2qfFGIPXv7/KzxJpREJ4bQKOamcvig2N8d1dckZ7Wfu6xvbd18HOC5EseLK29vgD
2CHOrD9y94o/39r/nr3/hdngh+//l7P3/Vf1dfjJ8Xr+//86fNv/Pjs8Q8GoRdCGd/kvfx2+zX8H
GGY8bKum6/Fi80D+72Ec1T+HcU5T+Ih47/9zGMcli0D0fL74C6j3jzCv7555FGjh+co0R7G8cZ13
z3zgsopaMmWwN0j32gqa8qIw7fsfvoy7PxeHH49gv1yEN9fDke7yArNivI8XnThuGoKRVbLUBide
UoWOfb+l/2xhoq3Aj4esxJfJJTzBV/bTliFGo2PlGhLSx8xLyAiPCMOzfYH+a9+ZhnX8+w91/nE/
rIN/Xg68NV+dcE3x3piRrpmBXncdklQhhAvGiozWUCZabBaBO95CqMBW/OZ8fTaZ/HpN3mpeay+A
AvHzR+zUGavimFyznuurss/CE3qVbWcrZ040iFMkb84Ri9h2Kr1x+82m/G67++MTY6zlxOS7Pqen
d6vwvAFLamquHvaEf6CxaBI6KmOcC5X95oP+einL43nBzUWn//z0/PxBiwzr8EzaM0zfjXaFSQXV
hxgkUaxvyd/fR9oBv3yrUE19PMpn9/k51f7nizWcKsaxoLVUAzVc4r6bmouCifUDkEC/3VEGDl8E
fAZGmr3D7H0jjuJUe1PzpUbYezZ3IHIoSZWCGz+nz9A78i4Ztqr4DhwG0ReQ3U8o/rvElau5T+El
lTZqvmJwSF6SHWewWMtx/IS9PGPemM5fDFRNjymGcSf2Ks0AIE2VMhMbtiEavzRHZpG7K8BZkTE1
bfDsXuXCK9LY16m64oyJNNydevc8SDP0s8d2/prqYXJ3EMzrkX9rs1/PuR1+X7siNGK/Hzca1Gja
8B20fnoZlEwz5ByK67B0MiLVhvAZAnP6PeiyuY4xdrdvtKt667SUIyHjStXNE6gHfORMrM50sUk/
FdoTjxsSy6d8wCQD0NZnOqwCW8PoZ0f/XAprewWjZRVJ4y2lRZXblDeFvxjQcMqAHJBN5XWLo9rI
JsTlDJL4IR6KPFR5pIXqcVSJx7RojpDyEJJmglb/yowTWVPq5yZihMU3LidmnEPSSrW9Sr/NvpmB
0V/PVdlPB3Po80+mVxaP5lKMQcTwxH/UChVeMpVB/QYaCioGDS/zeikNQsHKTe9UYGYNKtywjbXO
4QSo0LxopO1OqJcMBknDIDjzU97OFVpAbfjEYqplTw4n4+2tQ9cR42JLJs8xjvC2/BvLGUcUbQjF
3sDTj/eFeSbRm/DsESLWA31QMtqgvoN5muJc6vI5hV4C8kqqNGTo2A4wCpnnfJWyAl8Kad67RDYF
DM8iStFkECLXW3skPxTxKREAKKptfcx9t0twYwaJ0W1TdVQost7IfQYdtm5ajTGTyo3h9+Kv34Er
dc81482vGO3nj4aJGjICJwUFkTWZZCEGY/4n4fX2OdWhmyEDBrP9kWN3zfjTqpt90Sn/NMtBQNks
5pdJKOfDAE0hwQo1f1cKuWC2WKMLorU17+0JUepvMurfd3xYwcIzgFbQm8SlS9Ps5zedWFqmYHRW
k63XcUnEar+JwxI+tYy/wmndgcyJRrIfjclHgv0g+9fFuWTWGvfhjRderc0tzO4EAgysEdo0tW3s
kf0e/liQ/ltF/cs+N1///3Thh6/TW/F//u/w9aX4+mMx9ccf+6uYgpnPX/CEBV5flyL6f4oph7II
6zX9XdzPEAPO/+V/MMM28BAasdxwmpce5sH/FFNMNhwWfwot5LImxul/NNgwz9XSD/szx3SKNlyT
jnBwUFKC//x8ZRtAbySiTEF7qzMOaUYAZ4E1USTtEHgXq8dCZw9am7Ft2OYSWY7anjX9O+s0s7qE
sek39fehsbaHDOINAzJXlccJtdXBRgBfkRoBg71ABJ/Rhcj6owQqFo/l1ncRneXszWuz/kQh9NRq
mneDMNtL/EhoxDEaDB+LklfdbgvjLaWk+UCkoLVfvBVBqm19pvdXojRSQILFtNAU6ltnPMmhyhAK
1f7nLasG+gVB/YFFG5QwZU91qjJ3wwcZXvF7hzDmLEHHZJC29z1TLckg9TAvCdIN985LfUCHxujG
MnWWe/zzQPirKUOq46TdDIcE1QnK7dw9bKNC+kR7noBBS+mGaPgeOcNlOq4BRsiqJj5D5EP5UGS5
PRPcjPc4Cca0Utc0YYtDx+nnujRkBQivDbxPJgOn9ckmWLw96bQkaY5O6Lc090n5zGtIm7nIgVfV
dl8/EV5SsDxYIbMSuPHARo9k26TVa9V3FdsMQe5T3TxDZ9rCOWGa3vj9AdkDhMSZ0i8jQFOyK+Yo
2mEozN+XfOUoWEbgqOQIwtVrJrjw36ywM6Y7u/e8xg+5YRkT0bYAPDMYScPuIc1rSPuiQiauae3d
FLQC0Z7zeBsdwaxIiyZcl7FtYbC8JkwA3ryep4FMhcnF9ma35vS2sIvyC/MEXVObjMNp6ZFMxrNX
duJK6BFrRODPc7rD8uN/TIm0NqLRF/2c9BoMMQWeCL9OhIJaEa6A8DIYZk9dSZilqD5WBBDTPs1V
Y+7ndcIHWtOpjafJsetrInvd+YOPWYVHqwHq89nz8m3n6bQhE3Ea5vBjiOHnUVAU3fhkzEx7zPPV
feCvYv5AydJ6pwUT5vhMkpb/nOqwfMvN1nFve/yhX1ZcZwX2ToLAWgT4uE7WMFyQ3DXenWBXrOJJ
MoZPaK1X+dO4BNV2oMUISHYJ2uXVH7wK6T5dQU76oP9fxz5HgBlIW+WX6Aj0EltyYItWnjGGFzVS
JlhjHtVdbo3ZpbYXIKsGXcka7XOBAxHBuJ4SQnWXW5Fb83rE+rQhfIMxs3dQVt3LZrKfPI8mZpIW
/fa5nWauTeY2cgbU+dV+XpqQqDmhrAvkuhuNOuadsIhn57FHnDHGs7DCJ1ScUC77bstPQ7ctJjlj
MqNhn+Ez2OmMOKKvplgwUJ6lUSj4AmKhLvKy6scjfNYcETB5Ong/MyVvhZWafbJqo9KP2JsYW3Yb
z2K0WL3l3hKlNKnI3JzgbVjb2o8BVmwZxqtBPk7Q4xQK0MIHoz41OE3zHtLhrql8QtotmwYpfLGw
2aG7yhGlW37+VVaNC3ZhyW/BPs3uvmmN6jPjhpIUgjZ0jTFeLJubklrLeJlJorTIVijcb5r26p20
/x9n57UbR7Kl61cZzH0epDfAmXORlVUsGpGUoQxvEmpJTBvp/dPPF9TGGVZW7aqRGkJDDakZGX7F
Wr+Z9BvPGikVw+VIXxx3UvvdmJfgEztPn/uNAzsSVoCSJ+XNTBwSzJHa2MGENOwesiJyl3MZFZ/J
iOtfF3KgQrIIyy8Uuqxvk9Z3GDQ1Nq5oyEuPtV9ZIYhWCI8ZIGFMwaB/lFEESHCywb4UCUrec232
EQFWFQYLxhYPJHG9LwoHa+WP1MjcXdzB8yidykt2bq3hCSFkCt4Xo+elfp3WS15i+AaZY1eLDvs0
PSnyYjOHONXtSF3DjBw6SmC3KEOjGaLXXokmtpKYebdpKYoVHfS+kOVzZfQ4DaFPrAgr3FHsAegL
P1YlQ492jtbg5+jaSwNEWlUH+64q7bTEuJ6MkSb8jKz+s+ARuU302rABMOsqqtJDINISyK7l1/jJ
h9WjM+oGhEcfNeV6AM481oxpyyYZwZjdh6BVIDH6aqGyOupGb6XfGS4qChUQrXe3iUEkLYLJMVuw
nWbEy6M2UDPIeKNCD97oXIvaHYrHk65uk17j5yICM0g/jRl1UZ9jBzVtHfF8iMt5hg7uFfa1C/rP
atOHwIijKMLpZIv1mIF3BmJaMGoTI7On7FExofFZfmV68F7TFm8PmPgAdpsxmuo7M2VC0QjUnnHr
njPYZVAXeGb0Mz4AONZ/TGrPKTd23KudP6L7YG/UUHTN+xT5xf4OaJ0z7lOLAtzemtr2BTlARA8m
r5u2cHHsiA+sxC/0Q8mZh7CxOlBieQ3Jy5j0Z0ov8fIJJy4BKBzA0AhRTc+sK8Ebz3nQMyOpbiMT
1M4mnSAdsy2o9AHT57nIFOQOBu2QjfTuqm75eFD2YDDtoBXuYH0dhFWBYZsbe+ke0J/CO7UXEXqG
VYqz4c4hHIeShlUruM4o5Tg2kHiwr41ltsVdrPbR9YzI9Xg3il4F0a/zMxd4zElu3lOwnPTHBcaw
sZnyJs529YRZ/PsU1Xcj0JNBf45aA+p8jhuJR83MTWFTo9m3d4HaPnT0yPtMvat0OVRACN/n+DKY
N9BYuKGyBqgo6v9koIuHLtNAbbijaj2ohYMFDlRRcIWpjMh+tFoYlRtX9LCnaiXCuBNh13trUOaP
VhWGOyeGurDB6zDGhdDUsdTSfE3v9WcN7YhKHjpm+YyHYfI11zq4iFg5u3ARU2qw10KJ6uQ9DmbF
R21GtfGzkk4OEHVlyHL9hpODElxe22OHyKXmNS9mSac+Q4oovG2ZiiEOWmQfLQAWvduGt03umOpV
iiTxssNNFQukLgSXLjYJOwIoKYyY2rhBCCL9gSKkXW3dAQ4IXNGinR8HMcXRc4+I/3NKfRq7itTm
Q1PQHcwp0LdqWxLyJtezMbTWp6hQrEr4wrI6sSM2hMUnpn7aQXvWwrseA7Xlg+YuEfYLc6ym26WW
EHzf82r9GWnZvn0Us1U84u7gPKe5ZCFMbaYbV3DSWCqFplfNljoZ9dOREiT6ybh4IwpqABEfnnt4
lOCEIbxZu9kFzomANj6vG+kij/mhGs2un6dG/pXiIQGOAGJuXUFpX+JrLBRmqp52xVVgL04qHJh3
HV00YH1Rmms94JZGZGmxnyizuSPuit9p06h/KcDDP+iaIj65UJDB7APls7ZdPRrzpkUlQLnqNK5g
tSQebuOZdJXtDlTV69w0eMplXvNFRQS6gp/S91hajpajbHOku7OHzKq67AHJJTxE+6zw9kuCn/bN
jKn3RpBASXawr/qbEDjQ91DyyzegXdznmuTVGAgWjf1RGVqRBXB8UDmds7kHsk6Ab0MC2Ie9QrIF
Hnb7gnzy9FT1g3Y1UEKJ9+gTVx8Wtuq8MyCsfc0Th6PTpgvX0KwQWQoT9T1SD/0DbvPtTydOcI/X
1ASWlowdN8oChYxVb5jdpixM1osyxqx6DClVjggyPjDAvRG/CFsplsgByoQGxI5kp3m7kFiCm9cO
RvxTZOCSdlaehTCczdjiphWihbEyGPbXUsnS27IbDIyEQnXsNtlSuhL4rU7fIevNpm+gfAUWgngR
mkab24K4OmycO1RD43eKFoIrKNsGwFJrCZWroeydR6J07zt4gRLvz44l0QEbRPJb79kvBkzaMSDK
HT7FC2T5/YKl0aON6ILBjW+me/A4PYtfOjZuna7BX1BNvfJaDBZHX0t9GcxyqTmI2Fpjj/b61Gti
O8KvL/0awtW/oIj/VsFulSEGbscIa+BOHNK1LhJ2h69BKIOTboGK2GSmx17JCCVeJkvKyvIo4Js7
kssTifduGX6nEP5ty6s8sU5ikAIWWSkOSqqGEsr3NhVeNsQXwLehhk05F0u2WNHHtAglyB1j41jY
KK8MxMiPBsoY+4WQYvyzKpf8AkeapKoWJDqb8ujhF3BN10uWcERXQg3vsVo0dyHky5c3+YHH3y/r
t4WFdVX0taOGTXWGZLGJ8OIqdbvk8hk0YtxtTaRQA6duRbXp7cS700mPKr6H3xool2ViFIjiOFC0
2oa6GFM7+4TcU1xdyJGvSh18EJRjnv6uhainY6+libpUKcPcTMoNOsHmTrN5vhfhHL0/3+9TrSD3
gqId0ltSsfBwdEHvlwMme+UGasRyzcPIJMQJi982V/92Fa2S8PSFCqWH3Kur25Qy1NXgWsDbrTZF
0FmFzGZygMMf59VSz08p3kblhTV73CeHsiXlMY0cDWDVVWuoSIY2kgMFAZnHFpmBVm1VyS24sDJX
9Wt65aKYCSLZtSi+GusaChWLnuuOvRGiQ53uSsUiXg3nhuSxURXbDODXpcqU/PS3aSGapKxgqIBv
bdvgvXs4XVKwjqsVowfXLtqXBpW+RyuOh1s17u1P6jKKH1w300ZFQzu7sB6P5pCuUkV06KwlNXVX
Z1Bpq5VnzyZ5hAwmuB8BcSNV1GJUB1su1Z/Pr0up63vYU8pCNvU3SmIeaIX1wtSrpBKJ5hLbDAbX
TudNXAxpPs9P1oBFCBaFloN1SGx9dms3LK6sxgnvE0Sgv57/kKNJ5js4/DT0wV4F21YjPrdqqhuK
JTbI+siYpFh4QmhYO0Qbtc4wbsVe8eLKOnHe25y2ho4YIlWr9cpKkJVYMjwFqFJZ1meB/CNCSUnq
WZDNCnWAtxi5C37dWQN34oJM3NE8I5SqUhQE6Up8c3TuaGkj38Cx2OQDuDsVoc2SR6HbvkSxyRPm
j0YXdUnUNFnRGgLCNOetFtXc2r06mfjZ57xPb/t+cDK/du1veYuEeuOSGbzQ4OpskA1yhXDgkfCl
h+sGKy/tYr0vob12DvnQFK2d/PKpulo0pI11x+G2lulgFXW01QlkuRieSO7PpstEtW28VAsWs42d
TYlu2x72/KXra7Vgfjcom2Ox4tS1PvJsEQ2g1it42JGhP+c8WL/gQbolY2IFfUQeKKZilFw4/1Yr
hUYBuPDigKiPsx5V+cPDiPIGnOxZwhmV8WdICmYDO/9nrtvThUk70RAKpACF+cXJvjZkhGCmVXqT
IjbBtvDBjc0bvFMyOGbZn1amZZ0YOROeF1IH3Fwjd0Z1nNWER4A/hRATXzuVE54Gnuze+bV/BHGn
LQATXO5UTbnt12CGPLSttIW/uqkMeqRVmHOQ8By74V1aW0t6Ey5O9B53p/AeRhhnIMW+DvOTSSzh
1WDmdv4OaCUO1Oc/63iwTQkRs1i2JvrTa7PeohvcCkEsUsQLz7oQJxG8eHpU3OTv/rwppCEZZzoP
fkQ/XECQRBEZiqN4o9XDE7zIp0H0T7i7Pf15M4SQ3F2aZmtgzQ6bSSFEViCskQnSUqq+Wp5vMfYz
sTBs8r8YPAw1IAcYrFQW0WFTiGA47gCVejO2AvWUZAnvIRRMYG753fleHW95E3MQ6dkBNwC02aop
Eix51ujgJYl10j3ZZvb3NPTLtcg4Y6hvRO8sGCk/zre6eg+w5wnCuRxAjLBAnPXNhOmGgpQEhDVO
OA80N2/N+9Hq+wev7VincTx+WZIGUINLOQc4s7gQr55YnQ7rE7lY8PxcHKu55LE8ugigy/t/qPRH
R831ZyiYxAbCFnzQ+d4et0ZXwQJBRfAwI12/PYTIqx7KjeLXzfykCIXEt909/S/OguOGKPWhRAs3
x+MWlGSqt88sDTXWCLsqEp3L9LoTKJz91U7AMUaXzgYoz6q4IB02g4TclNgYnKAmvCAcxhx9rlHb
o2zF7/506GyiYxx0WSv0a71QRuSRI0NDy6Nu0xu5t9Edufmbvc1CkKg2gHGc2M5q4HLL4i1cUyd1
oT3ekm/9KZBvvE3j7uf5/hwFDjbVfuJAYm9eS7yGDofOwuy1STvSHampSU4+WjuXe3OiEcSsXRtN
WlSpjhrpoJMmJSxbPzeK4iP6OO0LO8rc/XFXkD7maMf+neroOjoRYwlkrkUQJUOk4T33S3Fbd/2l
l+XxkoamCZ4ZvK3BQWHKP3+Duya+TXBZ6UJfL23dCEz6Nlxhq0747GUtEfz5Tp1sDmAkCERCEfg4
h82FcwtpeCZVqiPE8JSDP7mukdi8z0HWbf+8KeDDRJI8aa2jzWpA4dUoDSh+I7JwCnIvKW/VjOdz
WSfuJXLR0ZIgCYADhckDXYWTtX7xwdzxQM0gfZKGuGAqZIK2asziO9+lo1aIGk3AEBwMrAeMLw5H
T1myZjBpBr83lltLxhWBOTRqz7dyNEe0wqBJqCPXMXfWYSs9OqWK3aByE/F0Hve9pDnwVhbOB2JJ
s76QdDgKwmkNEAeHEAE/oeNqx069gdgeFgDUM7Lks4FA6QYPrPrDrA3U21M7ene+d6fGEJYQeBJu
CuK6VXtqmro1JXXPf00pK7Y+BBPK9fs/boV+GXRH52uPYiYciNUS0ljox7kSzrdw/3kOuuFUz5H/
py2hBU/+ifiM7I2lylDgzQaeuwUgbwLLTBc1QoXUTjvkL1yB3cL5hqyjUEZ61RCZYXUCuoZ/H7bU
RuNYAHSVxx5n9+Bl0zskD/R/BGiEuwplkxgIQVU+VB7FTtD7Buq70ZyC72jU1EUmEOtZuKrEqn6B
dxXSs6K/A98gVUs7gTSrM/f3fTdYz5g/G3g5IXV572hi+YzSM7kD0o/zk212ZXVbhz2FKKcGv0Xh
1kzeU9Im79dFFo//OLPr6DprqTTsqV9+qcPRSG8Evp/fWqub0DOUr6ynCeLQPTl1LFop3pTDxlKL
9mlcKje6bzvED7DWUo3HGhmiJWgBNNx5kwb92DWjMN2aCOiQV4aJ+WsZJpQ3OMtHNBwae9ovCPO6
913Sas8pbCjKVk5P+vf8dByvY2goWKXoZNC4WNf7Bh2GFqYMFrR9RAzbZkpB4eniOj7ene7rXUp1
kXQrEN3DOUcRtFJtnevBdEvSSSjAhPeF1xNDjkp4r83Vcv1n3YJHzEMLUBUOA5LeumqwbMacFJGl
ABvJ2pfJg3CUF8MluPF68GiFg5QsJxkyctbrNHLqogdnAffwm8kgFEcJE06kIj6e78v6IKUVD4wZ
GUAOAlJyq+M6zBO9b2NUCYeiR6EDEbMKGmLIC0CA273w0DjRJV5obFBCfwLhdbiQpYj0lGWv+P2I
FHQpuBYiCpe/D4E/wip+KgW//q/8f35goNmAuupeHbj+57/eJT+asi1furN/6+pXef9d/GrXf+ng
J7f/7/WP8RCSLIyD/9gWXdLN7/tfzfzhV9vnv7/iX3/zf/uH//Hr9ad8QpL4v/7zR9kXnfxpUXLo
D6nrjPe/RzI+FUn36+crlPE/tiJpvne/2gNEo/zf/4VolLILskZD5knjyjOo1fyLHqJhh0beS1ox
kGjgofH/EY1oNZBMtqgyEDyz7SV9rkXgM/6v/9T1/4MPCccyaV8HxglGFX9gh7ZeRY71ms4ks0L+
nwTyasnanhB1jrluwLcMO+pYxTUq0PaFq2T9PJWtkCDyTHmLcIytylWuMSIx3vR6QDmp2UiE2zPq
kyW8VDW50xxUZerBRgCtiw0JQS4f38zNiSrSel/SPIwR/nGIcsggrZrPEYAvQ5LkwQhGdKsIlaqV
FhuB0VTuhZ7K8XpTCWAOZVMENjRDJLD2XjOov+m6MqE5jGqoKZZPI4qQG/A24PcwfwMCAjcWacdv
53t4YhoZX3kzwD9iqFdXdTM0SCELhR7im+EL3BV2gCQuVR3Xl4PsHGQiyb5Rea1KmO3b0AOcgL3g
oGAFqhInd/OUF88K7fpaIsw7Ncv6H+d7ta7+ydGUCS8ywpK7xNvrsEGvQiW0R8QcCvYwbTQwD9dK
apFcWUK9hAdErNVv7Ew4u17X7RdI888JHPIduNfq6cK3yCFczSzfQpJDQ4+MhOeq820yc7cg0BmI
Yah8zP6CeUoegIcCsB/CjQHKd1OG7TuLb74mS+NzPNvPqALDClb7enP+c04s6YOv0Q9HxkWOLQFX
ZwSWokt+f/tdDSP1RiW4ii8s6RNryyIN6gEOIK5l+x421eF8ApiqkbsHaAA8l4951eoXXgUn+8Oo
yKe8RdVBxqJvotrcmTWs0niQeuzUG0JswEdOGu+RMamu/mLo3jS1WlRm2OE3l2JODRIDn1EHvU+n
r951UfuHfNPfyxf1CZluocBqrkJ1iOOUFziRggrJGGA8an07Gr37x0sBShy7g3ONeJ2H7+HQITDQ
mZWDxpkVGup1IZb5GhyTuMbhvv2Lpnjy8ugwyAtrhlwqb2YJWjlxuelUWHWI7jPwaWW/uEL/HLVh
84fPNsm643Voypw/qfj1WdP1PKcaTwXqOcKFj0sEXW38ibfn18L6icMP5udj8vx6NXA3HHZotuF0
GyWAUm5v7ZfdGilK4raE6bfq1QgN4Z9UH8L9+UaP1/pho/KkeTOK/eTUaH3jnWyHmgtotR42dqo6
KOrlnn1hsR9vXjlVJDBZhtQzZFjytq2yrifTauyWGYOZ1E0eVH+zCy/wbo4vBtKj5MVYfR7XwmvV
+E2PMB7M0fWw2qDQoGEabeXs4eYAEBoFw6gplzyzTkwbrGfJFHdei3mrI8nKJwf7T61HDb3WYSkt
5bjBsqm6RUsK4frU7rce8MELB+GJeQOEIgcRwI1xBGDAMDbCuiHuA9TVrI2NMdBNXjZd4OJCciG4
PzGg5AF5D+ngvlXy6ofTFsf1MJFKp4NqPzyUVtN/VBfERspqqndm7LnThb6duGq5ZfFco+JDVZ/M
8GGLbZS1k14nTQCkygBA0BXACOwadScE/xwfWLue+nbZWN8rsG4CydG+e+9pY/0eDxlgYee3iGzt
8LIluGWMOdIg7Jtrv7+kKzJH5F0TWFJqxJ86BHW3WtdllExhwHyAEQOCcJ5sfGgw3kgvKRSdWGCc
yyxm9KgkSnx1LgxFqwNmp/3e68KdUShVALqiCyD/fO9TL76ue2ob5/t8tLzA+RBCSPM5phxntsMZ
QPNHWyDJ9QGkj3TbDphVZKWLd1RZ/Drf0vFk0xQIDnLn9I2DfNVU1RmYaoARwRZLa/JAOGinumro
YaDRGdAO6pEkTknWA3sw09no6BJfuyi53zj5iH/U+a850W9erw4SIJIRT9pk1e8iRw1JR/IH/VPL
x3u2/mDlWvyJHE164VI52lakt2VNjoeTXOav9ME359RSoA8DaATdW7WMt02SQoFVoukpjMMJWcne
/Xq+a0enL+2ReqRqQFJfusoddg0B3NRpsHoLmtjzfmTTgj5D11y09DvVjMF9STaAp8crZ+7tIZ8O
YUh6Q8r5Vll4q7VeluBuUeZBp1A0v0EjptlmU9/66WTEcBuidOvAo7oZK7d7FApQPh+Gj3m3uN0l
V8VTn2aZUjGOnJXMkK5GQM/JLRcoA0h4C6JbBmZIJbqt58dZrteD4wJIEvEPv2iCbIhcYm/mNenh
VeTWAq8rS7CjiIclQ/gcU6Ogqnv9ylDU9F3LkRroiJvvLeCxSnD+CzTZkaNPABLJPMhje100j2ot
Q8AWodwoznRSm3YY1GFRbsZSt277vO7QAo5b7FHcyXlijXqP7dgLZMzRFdBxc9lXkJQvXMsnhwV8
JqMiY/f1iYIyme5kBaLuGIIn1dasVN4K86h2zobLLNsDYpj2SKM1O71AJQkXLCW8cKgdHaTMDDlL
asLAVV3qZ4czQ4YSyTVHLs1Uqx8qRsO3szm77qlGvCyKO7FGF+3CNteOWwUeq8LVROoSZaW1dIMN
egkt2nzEx9H4Yjb3RdnB6FWCgkyZzDRThruWGt1TPKPpuKN8fg0TakASqkUL3IooW0fLw/kVcuKb
qE6RY0HfCSDkWlwh9pD3hrQ0B1Zj9HfZ2Or3baXVj4tJCKGkS/PgzE71z/lGjw88idJ9VQUlrYux
6eHw40Ew9qCx1aBonfR2fsGp3ZwqLHcwN7kQQZzoH1cmaDHuTVKSr9WEN3tQjGbRu0u2BHDtm/fQ
/PEPKCiXZnlj7UmNunfYYukXZCSOVzjXBshRki7y/lhnjzUzDguAaTNFc0YRk4P0Jlradp/PFYJh
onCTPfU51fDRtJ7vO/1i+vr48qJdk4CJiwVY3jpDEVWAhVCDXlBt6jG04KV8Gzpl+21scv36/Fwe
H6WgHYhIKG/KEV4n0aq0kvHYgmlOboU/RRHiuNQb3843ctwf0v4yQY4sDRbwUuXm7UmKJCpkK5dG
RrVvPmKPWG2VMjZ+ZA0CBOebOl6bNMUrQAVOCoh9XUIdZ0TYtDidA61vchwkzQpdFS3hzG7hlMTJ
7Lnb8y0ej6C8IVVy5vKuACN32LmRfpUwvTBfRMdnbzS18k4f0ST/m1Zen1vo+BBUr1pRo6Y3sKoj
NYMPG9gmiE0p8vV/0QrxMRUhUlKodR22ssAwHaeknYNcI3YRbWrf9imOpOdbOTFHYJdRI6KeQVLG
kX/+ZlNnSNKRXUOmZaTOiH9iLclTYf3BNGPgtnAcLozdieWnucBryTACFacodNgeblKpSODnBcJN
lBsjVRTPb8wcwxYcyy5dj6c6BxbCkbNEuL3WE2rzjqxzq8DsDTusNWI4XGr0oqrpI6unuLDaT6w9
3lW8JORJJe+mw55p0A3tena7oG5qjzcTen5dXPf78/N1YvzkXtKo0cnyuroaP7gQpCgVq8dFA3fF
MDEJdoxvWNRfAvOfbohHGu9TErTrRa70TQOMyOgDSPDFh3oswNaR7roLl/7PTyRWAxALeY+DKlq9
9RUE9xM3VPtA9bTq0cAqeas4SvVxqibjwhy9otcPgziZ2/6ftvTDSVrMWI9ch2d3XTnR3YC0IgYw
zgKHLym08D3+S4O9w0FTg7Dt4YZBGFVNEDQLh8APJhfeCA4g8dbvqC8vm3nUu25TaAO2XRN+JsWn
USmqX4016DpsMTE7gVhQHQjOL4I1SB/mKfJwIMoAIxAGoR582A0F8+x4UMohQMFV3cax0b7rp677
OlML21oeVHQnDJUU6YBFudPbJMSFwKz+YinKwZRcAbJna/RAP/OgnXUchktTq68inTiX0nJ/JcE7
F5o6sZFlnEekA8aa0Gq16mcAdGDrQN9gPpa9KwwDEaU5Uqo77L4gqMdGfUmv8GSLlBQQmUFx7EiT
2SqYgiHDpAS/pek6Mex+D+YfM9AI9Yd3RlbFj+fn9MTxgVE4BA/AJZyP6wK2hjkmEz4jl+mVuFl4
OF6hEZFeWDknukUdngoSEBOCgDUMv8uREx9GZBjrFCX1dMz7mzpLmz3+gM2D0iKCcL5Xp1YqCoZQ
GkivOozmaqWKVE9tvcTDAuXcwY+Q8t0tkV7shjQtP811rnwXBrJMAbDX8X3SeN4/bk8Q9Bf7nhiO
5CU3AWknS47+m2sOrpOdA/ZGdNbutG2TZcW1Qk4dCD2k0bvJzOMHo3CH21mP9U1pl0i5wtnejMpi
krTtq0cInThcOXAiYQ+LXTy28WYeohIWA1vRR2AEry1X7y9czydOYVmPAqhBJAW6br3web+oWamM
QYWXneqj0zvtPTFqj0Uxjj/Oz9WpFciKZ0tL7XeALodjhOMmEgN4gAdq3ITbGCckOJVWtPuLVtjM
LsU+Fbj76pocFc9d9Ar5Xyp44T5v0/Km8iBcn2/lxAORfAEQd4JAauiOtx64Ih5VQhDkZ0Rk/xxz
nDs2Al/TrZ7BLb1WReT10plde5pDUeD8CFrmfmjV/Noz7Bd1RHfCIiLZzU4WPVroOQz+TJYDPzZ1
+Hz+W4/fVXyqlGSVG9xAJvhw3KcEoHpeMu4kOZbruUrEXR5hjx0tYXg15iiH91pl/nO+0ZMLy6Hw
Ck4YGpBEJrzdEBh/WgN+6BOi9tmXBn2ijarWGNh7i9ieb+nksnrT0qp7LRnOVC1pqRgKJNzmNH8X
Y7V1IRNyuj/wGShbG2AAV+dM39lguJwGZwDpD9ZEWPX5CbRcv9C99BJ/4mSXXGwJpOgnJdPV4sIv
sEe3nUMtGzNtN+PA7jetWl3o0qlWZN7UgXcogdyrl1rtTFwYVjsF5jj2W23GqyerpktsmFMD97aV
1X7MNLWtNaNiIfCO+9iXELO6qZw/m1WIdsP5pXAiLQ1IUKZoWXRwitZVj1EzZxXtmZFlAME+Mt0h
9RFJGG+GSLhfxsbDyM/AZ2iq1PwJKQ3lLuz65NYUs2tfOiHkiliFgiByEDRlD1CFtFfrcgDk5Slm
OwazruWc9FOyFWr8ZdKc5grRyJfBwHyvT6KbpMP00J6SCEmE5MJz6OQckyyCuUKg7TirOU77MFan
BU488urV3hq0DmP2Vly4RY4YT1JHmLqWBnEMmCywlcPdjiC6WzolQ46AlXO74Mr+PiN2veeubd1A
h7Z7g5uRg293VvyjSJ2lEIr0V52U3vd5ICV0YSGcWnRvv2e1W80qc0aUAMbADeFX9Q0DQD0DIQwd
O6jza+7UCJugAsFW82SC1nnY9SwjLKEUwkUwG0jAhOYciCqLLhxycpesFxNQL5mT5LWJgN1hK00/
IrAyxmOQErP3frKIDLq1rD29N9VMFMGAEd6dCqvV8I0wLf+UXiknmDoPLiG8dXkdrnYxNdvIWSJr
DMrYEzf1gK8lik3Nh/NjudZ0l+8Okr3UIHT8bVVzXcnBTTXr8TubsO6b4++5bkVJ4Cy98mnGRuBW
K6cWU990aO8B48U/kBybYh8doL6+XjpN+TLqLebLU6hQ2E0QD8kv7KZTNyljKhEFDklxYzUKdVar
UzaoI8kM1dgjlzP7yFo4j4uLAatd4mWJebf16fygyHNiPfUyrsQ+Gj8VcPaHUx9FfaJngjNtLvNk
m8TtY6+UKRIG1jetUz6fb+zUanYYecoQRNXwBA8b08ventSZ7ULBWL8xaheNr9Tq/+LmAc/noofP
uURMctjKoGWWIxLGEcGsLTKA4nHphubj+a6c2jLIK8jaGeV27G0OG0nMGTtmlfpA7hjt5xBjxXuB
pt1NoTTdc6iY3jYNDQQJ1VG70L1TMybJKigieNRJ13lJCnRDWoIRwsVYichDNvFNXSHYuxU2ugy+
UEX2dL6vJ6cNOxY4p4D3EEY+7Gtdon7CF03BOHpegFkWbt1Dku7Ot3LqVKVHIOmQBIPfvTrlk7jR
3THRpiAMhXZvtJN3Qymmu1Y7pAnON3Vq8uB/mQBbSRHBlz/sUN6YtmJp2RxANhvvM083n0KnK/ZT
EylbwbRfR1h2fC300PiLoSTlqsq0KNemudoBOOO2VEhx+RHGlHxOysrYCIF3w/n+nZowchrko3gJ
gfNenedLntrJkBscdC00fOGNmOuNeun9zbkNLF5W8CTm0JPf8eZdWnEJFzZeJMECFWHrjd58Zc9V
HZzvzalzkaIlgSQIHgZtNWZ1xIpszGkKLDMc3/XYg8TbEXM1v1GRzUPoWiBrqObjBYzLyce/5OHT
tJTsXa+SqsCKVNWILcfeVEffKmrnMezm9onD0d6HwzRct0BAr5YyHR5GLy4ecxyez/f9ZMyJrCyI
Qp5YqIOvAgBz0dpSm9gV+Rjqu1zzhqsBTY3vaRti17gU5k8VE8NvvBNa5NDaDo3mtLMeozz9Q9+I
19vz7ZesTrwUkTWMOxcCervqb7Ui1nep11yiX51YumDGuRvIGZDaX4cCKF7hWmWVhNfLkMU+XsVL
7k95pV2Y3RPtELMSPZPPJypYF34roemVaDstgC0p7qYUBVi0rC5pHZxYuhR5ISdJeBulsdVVhKZg
3VhGrAWmi4G2MtjzD7SliqsGfA5FwMiKfR28w9X5ReOx7VZ3OssVPSIHRQl8CNYzpSOdG8W5Foz4
2r/vMyfewQWfNple6JseqZkb7FJqpATjebNkVaVeCFpPnOTAZMg6AmqXkKFVr5sYVb44irTA03r1
UfAQ2jpFM390RuXlfE9PtkRSjJCRChAL5vAAcj1tiXJ3ARLUuvMtopj1dslq5aNqoM5+vqkTCwak
DCxbWcx1QS0eNpWMCOiFiasFM/Ayf3LscaOXcXjhrDtxM7m83ABY2ORSyP8ctuI2Vtg08OrwHXBA
Mnl2G3+JUrevghDJUqnh1sX3sW615i4qCqy1z3fyVIh80L5cWm9OdDtrY7vzEj0Im7p5UQUU/cHU
u+2SeOGwKYVZXKH4Kbam4rRQBtxJu0LTz/ysJ8otuivbMnHrTWRG7Y/zH3Zy9D1VYu4IfnkIHX7X
WAxLWpKkDeIS16h5wjrbmW39Qvd/w2AOtw5x96vjiSyZ8xQ6bEeFcu4pLVr/SOqirenMS/11MXTf
1JZvxlxsstxtsivr1e+qmOr4ExqruGC1WuyBAu7D4j5SKKhsujJEWr9ZtM761CeNEiE86xbvpn6J
Rl6MAxr5Qx256k2NSxwCr+7k2teRId25klenLjvCvG9XZhh4hfi4NT7m2yVydMqMsH4YT/N+WXoM
8GZMEaI78eoFxjfgCza+eoTh3zZnVyIEUcVIRdBakldPMfXVX0zToxaMi3Qdmxq39bbamONGpr06
k0FujO5mq1qexnJJyaoVaDP4EyZzqe/C9422iPzicZa9+p3h2QyUoYpReOCnSE80fcTqOlBfvdIw
HBB6UEsLtQZuo74v0Iosdu2ry1pcpZazbQbANvhitzix5dqcxVRkpENbF4+4tQ1j6lxJ1mJ+4/72
c3v1dstKylW3rdHi7Qx+J4o2g1nZH8MJektgTt0IYe/VLa4kE54h85dY2ZMRJZP1lLnt8l63xhlz
inxCVZJ3l4LDY49gLfYlGjb2CarKX3SSDZCBDExgy1qpvlpWiwKwjmdp9epeOr46mebS1LQgdZGB
b5dep8pAvOR7LRaoSKJZGp7Q0hmVMjguqdarY2quIzvuJ0PbwmBOzC7QsITFbryjoHyV93aGvGMY
Onep7TQeFqqLPl0h1Kl+0SOBP2yHZ/09fqt4VnsxZ/01iZ/U2Did3uobe4rz+q6GUqTvMABtBGo0
fX3rGSH4OhisCzz63oHUrIWDU+8HFy2OB90plM9InQ1fcQ2BtOuMVA2QRSjsf2ZW7HfbLcaHRiuq
W1csgvKzOuo+Lx3V3mVDOn5STUQ0kDhoRqxeXRgeYGw0xGajsus8dquYEpZ45N6rXesp+xHp+Olb
77qd5aezbiw+ug8oBiNoKtIgH1TjZSoQ8EVt3sACS2mUlxLNedOHWpOOO2RjWbFqkc8fOCxzb7sU
i/hiiSJX0JYmWbIhIRg/4zrtXqMmIH4h8pg8jto0pA9h5JhfsgSiLpAb5GV8dCljNYBGHzasGAFS
V3idUeMy2ObtNZK/LcLs1px8KQaUbEBKjGH5OOnoVgfIRtT5ZvGS5ie+aCWGi3lRIOXmVMNzByO+
2tedK7Ktk0bWF8Shx+EKQatQ31BGMh6yePIsCp3wf2PwNMq2y72l9WNzZlMizCz6rZl5lbp1GgeJ
cV1ZvIcsyhXXV0I+JIGaFPk5kya1wGftZ8NTByqsMfwTNar0UR+tJEF9OTO/JKD5I991qgUpxjhN
cHwHg9JswUpp7rWnZFi7JJ5LQFd4im1s2nZJHnX2MoofUIf7zRBCNdhAFy8UrFvy4tozEyT/kqow
KEc1fUXO2ka9HFM0TO5wlU+xEOkVnQLyFCc9jhoqnpfB6FpD+s7WlRGr46XxYF8rMbp3ivcqiNoa
cRPwdCm+6qOKNwaSm2V6NXsNu1NXY1cA+x7CbN+Mdt/gB5/0OWqAHApUv8MOYBfeve+nybU+KvFY
67s6XxpBkdseNUn2TtBE7du6wDoSZjcHDhkKH5S+8l6zymy8muwGMjylMHu5EVi/a2kg/pu98+ix
G9uy9F9J1KQnzQTdoRn0oMhLXm/CK2JCRIQU9N6z0P+9vivpZUr53svqBLqBqkYhE3Khq7iGPGef
vddaH6h0NL+9IMgb9sEkBUr7hkyumKQbGfqfQcIcgRVS9lBOqQV0BjuyymjtfxY1PjsLldRqaOPi
RO/LvhMsRfdCbSTaabCEPCM2sl1SZwkomjFmYZFqt6lN9WGOlIQvgxt6MIOi4orKSqn4D2rEvxOE
Wl/ps0hBoRtC2/5jzy9E3DjAttZXRBrc8XbliJuCmWw4OVsRCkZhWjQ10PT0M7sSifaJRA4ZglzH
JrXarfr24esO/5ecvP9nNt1z9aW465ovX7rja/VfwKtLKfxDsfN37La7rBxe05+JI18f8s2fi58W
z5RJPwR9E06tqyj8mz8Xdgi1Gr3Mq7Hyuwn3O3FEt38FeH/VvtAu/+rq/c2fq5u/0n37GhGKgQAy
k/FX/LnXTBFKoh9KJp7QV7YcilGdSEue488lU9vOaZNl1eAGTa5Gz0FUmgQq2JCQPGlQFjKa1UYh
+dE2YoLmNAHTKAEfsvQK+FZMtmOczo0729xbJHKr1nohP+1lxl+wDUa1fi7HjpZ0rtifQsoZXF2t
5jbyci8qOqJkoverFsno/SIR5jwO9uTOmpl+yboq2Q96Gn0azWG5TZpkxYScSslapA0RjBPr6lC8
q/oc4zKYhseK+GrHqoV0E1SddKgS076umW3tC3PMN6o8MzKvjWYHHOCtkR8HXkMavmSR6ZMU9g4C
6WKnl0h/xNia30AUqj2h5cN2CUl87kf9cxVq+d01cPuMdjFGc1+q3cmsFPEWzoN6y6a83GApND4V
DM2LFeaifK2G9rzJk5F4c+jaW3tg1JHITeZgvO52lWa5lLAjFApuTrjn1iYoCXquq8zwm1A2PLsv
6804iuCTPag6Ufm1Qu4uIe3TuB5oj/n5nMgOw4vlVCzJQ29W0BOkOswGz5Cj6aDVFYn26rj4JXKS
Va+H0YHVMFgHBnnQrXin19qvOvbWC6CT6ThoeXEIUhVgmA6GqtTji6VV0Lk0efLlKkhuxtTmsBBE
7tTI1r7PW15C1meOEbbtrgwYgVZKuzPyvEKyqn+WiIzexiiSyOYu7iUhiaMdVY3TI8pYE+NaHCaV
7GyhJeHTuBQZUwtK3dpojYckFs+1HIqLBF7blWpTO5RhVK2DOKZItmabPOqixUhS1O9BUhXOOOca
VOxF2qlRHnhao5Wvff5otNUMNyVpbgypV48jIC3UVd1HBfoB0E7VK+d8DtJVYaDinnhenlSjaTeK
Rd4vkxgW3oYOaE0IOWsahnzDTL5YDwt72DwT0Dl0U/eojOb4OA28cUM6y09auzyQGU1Cq5mHe+w+
9a4C2uGrAjFFmOEPrxJSG2pVdq2xJnxXNN3sooEcdwEadh9QhP5SaWO9JnLcBidM3PkSQekgXHZZ
D2WtevpsBGdILPWxIm6mI3MkYdBDaDi9JE4XggrwXBYmmqFhnpTV0M1PMg9xF0aJ4TbXOjK6NVnf
BHNnbrIY0/NQC/Pc2JNREmBpl4+FjuU4baiqCyuHEbiAMQ4n1dz1VBmuVC1kXMZx8JBXIVd00s57
dVBrP5Xs5r3T8Xd1lbKgRwyVBz3Umi0uEllxaNUVu4aG0FaRG80Pk/R5NCFoFF1B2ZzVspeFyS21
1TUkqBrtz1w9r3YiAdZapn4XjeiTiPiBej0XrSuPOgiUainWxI7zK7kMfSL4XxYrQiAuzxK2g1FS
uEWSyM+Hut7nJtDDUaSyI/BJdg48j5SYTpMVKJUE9eTSnouxau7yOB52slnmblSmiQeZYNhjhshB
vOgJcfSKfW8kY73XwkZyaEPCRb4CQgBFq9K2H1WJTKqKAxPdx9cIHjXUhmJx7AnWQKa0lS8o9PeW
Wql3uGhUL8z0g7qUR5rr8TMIwNu2TJ+luO09DqjqydTRm0WkJm7x09wt8zJ7lWGcoyKPiYNpCkpJ
43p0Q7Q4jSgMiVLNHcGEhv4q6aqSRAWpliWfYDmmhwCckCuHuvmmp/P8MLUT8p5cN++KtoV61MjI
zINAeEk/jiSzasahySk1DFqqOfcZq29ZDfJ2NuRLqCRvsbrRgbB4s6n6Uq+/4Ns1jDxaGUxUHS01
/amq366KmdLPo/GAliAFD5WnsGSkWLpVu3Q5a9YM/KTStqk0ekhqKo+qkkxlmrhQwYfKixol8Idq
bLZo35nMtOOTlIrEQzVENZ24hUx0gJMtFmmoyYVZNMcNU1ppoLD3oaIWW9q+kdN3hbqhUL/TrfhM
qU4kLHJJr9XS/NQDj7iMDN2f5KCrvF6VXtp66ZwpFNalzxPNb8A5xkPwqRDmtlbHbtPMqr0bdXuD
O2UnC7W7M5fEVxhUrqXR3Jpd7XcIm/amza9InJ0rTw4NCCoQt/xwlBAc2B9aklyEmqYeivGA41b4
KtshwnhlVE5JXFc7/YqYN3MBd6SxlvduqJOV1XKfJkbVORwhndAQ6UFKZWp45unCyZldiXquPho1
fQZKHNLxydV7qQBoKiN/T7tphCwWTg4+yWgz6EG2WVRJPMcGToq2ikxPMqiy9VrfD1VoeXiPaoAR
rFVTPIhdyVa+TSyz9kMadger6o/T3Mw7M7epEZQbbjLCyyOg72pMG9hcTpyRk3OfpY5t1IjgSnXQ
tvMyFqkThErrW4OVradB72XfqCLFicFVfdiwLB9orlebTB/Htblo8qkcs5eyBSkRypBtOC1qWyNq
PoYoy3wrspvKmezSukurQAc4L2S3reNwT5KxtG47pjeObIbpKpACcVsvQj+hxKouVy8j5/diXs9W
lN+KLsVXnNvGrl+64JjTVfTruq+2y5yVe0gY85b5Ev6escV31STSgwwL06XtPfrzTLowfKCvAKRY
Xx7sME5KxwLf9UW35gVYxlyrqwYQtcvocXlLA2FiS+z0nV0g8M0KqXtMlr6/JAMHQAJrxs9FpZWp
s0h6uE/kLDzmSWqBXujccBwOppppRIEYG9HLsp9lcs3Iba58U+1XehKBMyn1z+mo88ayZW8zktcO
g9YNXt+SkB7IheI0vPkAMzLD8GRNCs5TMl8Ju0zaI2BBmyGzwpdWWij1rC2MhP2kznsC9pxUl3yj
ln06cZzZMSKkcrBL435bJwWC1WSPskt1aw7bzihhDYRGeRTV6NL80HaQuHRHMiaUzZm2isGiHTjA
637dFuu0n3aLHVQ382CYNz3oN38iwNA3wvldkqVtUE3OAtpHnubL3O3jLnSUMl5rhPdyWn+eCOvy
xFQeZQ5vsKoXoEfzvhNS4pZcyOteNE9KuhwHE8wp1C/HkBsgEWPjLk3nAnJ4tdNZdaV0kNZqm/Nv
1y6ZoxsSULYZQxvs/DJNMfs9QvGxihIuYu4RP2Y0sJKa3l5HVujRP3urpZeOEFpOh5EyHS22spXG
odZp7Pl2nsWtFTS+MfFOTq2i+VmiH5I+fRiuUFYjK++tiHAHy6TqCkm5nLNqHRdnG2OLWy5i3RKG
BpQgbyBRMjfqZvDxRTh8bhSV2fnYVQTC08/QMhqumrUKTWpwRyvIOFGD93KwH4Wxm9X+mFN6k6Cm
JJ4k57cNNCipGfZanThDx/scZJ3GTcNCE5nsj5kSOpUG76sCvOLOerzWocGkkrnBigK+mPPEGazb
52ic9lOEhDmdc8Mbzeix0zUvlfsXrSjv6DN+pmnwEaS1N8rJJipSwFlDs25gVNEln0nPEfFNEIwI
W6s8P0iyUfnaQPHbD/1hnjt7pcj5Tg9VOn+G7tT0/7x2pL7O+PAxAQrrzubz5kQwuBXtPT8cniKN
ZNJKUerHhdbrEMWnkI6eM6kxSnvLYIfOHoqyzh2GoI+hqe6SaTVMrKmgzbqbKSQaWgm3Xa+XO6VO
prNEN/hJvS6d0uDa1ZvUaVD8Cil3IiU+SNzNkPV2VcvHNKHgbur7SsS4NzsL81gsEKtkyakQRbOT
lEJsZuJfEpcrz/5U1UXjtLmkfmRLIl7oSzhTKbnRnO+o+PlQy86rwxZyDk30bKpOKZci54spwtKu
xw75ygZtvNpsvgyavfghGHe3RNl8NXb4Wm0uHlq4gQKukE5jE1erjjAKXt0uk6RjPnTGyjTa4Yw/
x3roLGPgyUzyyWS+QWG0WF5NpKOb8s+uGoYeTkpr5om2x+ia9nDOlV7xkVmW66Grpb0kGhnGmp0f
azs0HqwUdSTFS7VWkYV5XXU7M+oWGTGUnbViVgyQUnViXOFO0r0OdKQz2yIdJvUX2ZgP1kjq2dy5
hq6eyiDeVXFdWjS5411rMVIdkue56cozU1SYdOmwS4vr6jQPqZ/S+u5G6xSTibBv9YGmcVMrx6uS
1xEjXaYC+zD33XE2+5dUxouhT8uxtYnumzCZgdjMuk27jMm2r60L24DqSEuw78au9OClTE86/DnK
6PFL0ScTJ55QdgjD2A1jQbHfSKMzhgNExbqZ1pjejlHc3nY0kHxOkga3c6Vzn0DrGUz2jxwzb240
wXmQO+MT6BPodiypKxPVoBdJ3VsWxxC8tJDXlWmmbxuh307lvX6lS8opy7ltfAyKfaeW6S074qog
mNXhPt0CdCudRjXkB2yMNWAvnfsYxIIbjDkbr24HzjLyPCu7QXbQLTf5SEyhWWSvapgSTURg8Yro
RYqIq59bjhf1nXSvNaLKVRdD6x0LAesr2BVXi7ikDLkXWlXohYClnpQrWYf50I4AxJVIr3MxiYmT
mZiPhFrHbmaLHakEbp3Zh0jFLNvb2rStlKqkhmBhXSLpdpiNyFvgKWaW6bGABatWigxnzkTsYUV6
Drj62G8ISm9KY/aGWH3v1P6R4ujcA5O5mMt1fhDvRaE/q0lNllZBBZQLFRtAEFCZJMo6UuQnPTXh
TekFtbmlBl7dwBZJgRiX9tI7E23nI8y70KHozdaUndUXK87nXashZI71fuZQB/gXeXj/uU9IMKG5
WE0h3KTM2s6FlHxCK9wdhdn2a7POwhCIEmyHpJrNV0J21HWDBaTgRJRmO/BjwSdpGbQnAhNmRxhM
6+IkGd0wQnSXhH3plFq4rOcot7fMaaoHteceC/JW67kMpxSSnEmRCSg7YruaY5cgRPGU09PW/d6O
P0XwEQ79wirtmEiWcn6c55NRa7NfyplxD4DyvUdetw2TEoEfnnM3rSx1NUB5poYfGtcKVZrckVke
oAzq26LvzJXZleaNKgfkWqalDKOriO8LYSQ+pzzpBPWOndfsTCDbgd6eOg17rWPJ0usIifWm76Bj
d3onPiQIZLuU9F1Q4vZ0D2O82Mj48R3cSUvh1NykziCS+ikeJnnTyUtKJO80nLmhVBCnc245RqXg
1Gn1PLiDxiVpUNPb0jOqor4dmzJ56VtD5vSFk1hEasJV1kq3pV0ve0jtsctcRnGbqhCelusTe0tg
+aEcyGvQdNKqK+MMIp5JMFpVLdGNrWYUj42Ruohqyn0mtZPLoMt4ayrN3Cs9SFDexTiBIWQWrt4O
fNOl5UYkvSDz+nphG2d8QoAprotAcyQLCUsSqpM/2lrjozyw9mk6WTJMyLGlsjGZ/EWT2cMbTRUI
olXtDaYlMUwJ2mGfxcJ4NuZcPjYhbjH0tIxe0Sru0pCUAlDB7VYtJgyQcRr4WJGTB0MPXwHRxzeT
Ob8KQoLdUjeldW1HzVYEobbKbJLYx4jlKq0L/foR6ti+ZKq/cmUwe621/JhToaximTZdQEJyWdAm
WVw154hvLH6aM2EVEQAlu3MsJoYVJK3PojetHYW+vZJMsWxiqbY2wHCZyxa9vL0SmJ+LGix4QdIQ
+MDWAXZJZUk/TboUbdTZrj7l0U6S23jToOB7L+Wy2th9I71V/Rz7HTq4tQG9L/I61AgP1tyJu8Jc
viSSzWplDuBgi1C7XWSaSQMdGndEUHaRAloM7PYSZg6r2SCMHy4Et9Y3ulqZT6wu2ZM9iPg+jALz
JMtTtC7VVrsN+pA1IFMkmpcIZ7dLrGSPRW2cVD2UeAZTMS7X1KQRB7tORYciAzMqhoupcEWc5Cdl
qrQnTUTKkdFtDrcu1DmBkZoib/WiVs6Tpo+mp4dzekjLvjHdRJeStWnO5SWUp/JWp2tDW0Bk/fNY
6hIjp1iEn0a2rdDRWRLuIiMRKQQoSVZoM2mh6pFZ0O0zjVjdvz4b+NOu/0/Rn/90ivCfMMdTXBHe
/zzH81T+kr8W/6P9JXstPv8Y4Pn1cd8GBJr4lUQRjk26uOYxfc3E/TYgAEmO8xVBMYNMAC+o0n4L
8NSUX9GPMiBQGRMYxBghNPke4MmX8GoBGCGagYY+s4W/MiAw/2haJRmc3CYDgY5x9XpiOPl5PpAN
I5NAgYaTCL1tEh/qRjuFVflGc4t1R818kgIuWBQf+sCipZ3t2KiPFaRVPd1zdDecRZaf6ZObrmQw
H9WmL+Gi+XMeHnQOVcaCZybwlfi17dQXBnSzC/2MzRC+pkv03Cs3mFujL0hpDnO4OBRCMHFjFq/q
9auqr1V1k9zZyblN1w0jSp3a3Q84HcMG3NkVCsq1sHaUa+fO6BzTPLJNRdEBZXi/rnUPCClFYdC5
KiUDk8zO50zltNQVicecVIYIQ8dGX1U904Ebuv5xeRske6QdNfC0YIWkx6LWqtdqempsn/s8u8vu
khVjcGbVH/WDJt/WR0FzjRa0TC/s2qE6ZH7miycpWM21k79Y87q6o4PHiPJeUlzSQ+vQbeMvkXJb
3DWWc19np1J6VNOOcfDioJUIHUmDEOdkanWsk7XcMHQB4y5NEONjt4pHEH3LaptNB4wdG6O/gWIJ
I7vuzT1VblZkVNilw12/KjqVlBK3/8S5+kV6md/lrz/LX3++/hi9dh/ffoxeqaM+1Pe//Td8JK9i
Ldb6+/Chv4s1MfLjlQNozDjZ6HX59rpOD6qZOLqdslerjtZjP9hlVf6SnZLWl0ebluRzrRJdSuql
o37KXnVon0wT0nucqLeTvE07L1LXjuKW22jxpnw1QsFqMFKcyQhThD9GKwboRnluandazhSleB74
t0xlzY/XZOTyzKJtaqWzzI7h5PRnnUL4keQhY3+eXGtAhwomFCXdrubRV0Xd3cR0g8rTsV8GVz87
jcffs15L3SvAfL+s82aTVO+qdRZV6sAl1+R1CNrSRLzhE1I+X3idUeDWlIvdSr8vR0e/ny/RWyD7
dnvJ471Z7CY6w/uA6MZN1Ouu1V7jB29D6T1sz7lxULdZ74drHl5Gj9N0O2kvothdDNlPpE9cqmwF
K5PkLIXmKMZkV054hnPpE0tDQBCbOY3PftimKbYAN9b3jWgcbbpE/UYb1vJCx3hVS17BCy6Fz2mj
PjIVdyUrddwqXIvgqAXH6pBhK/f1XdkdrJsXsTSOjRAycu1z0+2iiDho7m93Vu9b6dIOV4Oj5BBp
lsh0rpzxI7qPT8eVv7JQ/nz4Nd44TpqvR8kRtMCc1Abl7C6LH0c3gBcH3W1PeMnbVbt4tnZoBie7
l84DG2WzUkG/h147e5MaOZynMvWQ5h9B/ITkwUlnWpuH0dW7V+b7NHJzl0CWtSoqR6efL4gkIozX
qePCbWIZv4i0saN91iWuEr/BEYbyvWuSQ9odirB3qvRwbSEGknx9bnbnVRf5ldqcOl99tGOnvs3r
jxThAeimPKO64Yx5uxidG1UkCCxOZbHAnFV9l7TypvgMIkKNXKIYBrjfSJqoURCX8Xvr89kPM54a
n2jiTFtllWlI/13FfEkDEELmF3uUnjpKZbHJKuC8+6urPrsiWO8j5Um3BK90Xch+WnDae5Qzr8I+
fLJeVeZKbdTSUITktBuzPf1vYuW93mDM6PfZRZ7vE9XVK59han80n2hj0m4tb/IbG4y57OAxlr7+
ojj3x/b49Y/5s29fkVledYe1arkuaH35/X9BGfqlPJJj0I5bFsZlvzzNY8U6lU6yA8ZqxRyCA/Gl
1k8icJX5jcseg5s0vbVZ7hTtScwZV9KTJHsk4MY991SNCRqMo0Q4YCa/KcWyCqVbs5FcplchbRyd
Z2EW25bRF/Y2SAHQEecdGuuo2jbiIfeC0Rstuk+mQzc1ZrHmFE03OI44DdzyrhaKW/RcGCjD0fQV
b5YT8J1Xdu4stuoCmB5o063L1sk47TmBXX3KRsPPVgWaKbNywEzbr8YheetHt05bV6+PUXkywseS
7ZESyy42Fqd1E+mKv5yqmfGKKxZ3Uj8VZN1yvnfDQXKDafJii3tHZiNRacqk6qUzLX6PNbF+bRTb
K3aCmzbunnQxeRXGFLsTvkoDJykDPxurj1BkboXLVNVzcMAlgKtxlaoPgZK+sbE/g2G2nUmaiNyP
GZSkq+Yq6iWpIejBkeszEzDoxvQZw8ENbc2xesXtdWXbFoYnZdU+M2SCHqyVJpHkVzbeOH6M4cFq
nxjUrKGqpU4sR0jJL5JG4Fik0H2CD71iMH8Tc8T2JMv2pnhhLoDh0VE4kqj2OZ/uFIYPxDN6qaoj
BqtJcKMbq1bXAdOw+FK67qXphSngKU2UwySys5mhHsiMz2qhH0Kd0dfr/+Uq9T9h/Ylo+qpx/ecV
6Lqk9Pzlrn/7DBGpid+7H6vQ74/+rQ5FOQtigODnq9D9ew0qrkoUTBTwqeAs/VSDar+CCTYoWQlo
URWMVL/XoITIk7NDUUtSjPgr9ScZNj/rU6g/Wc3ACWErIMRJ/2M+dFzVEtIVjpd1AL++zg2dLhEO
Q/Lttswt/EQl+stUnkjvvjQ66fxh782leQT5p3tl1+4Fs5EczyPx3WdJMhg86CfSPjjbp4/E+Z3k
aHkAuTGxDZq7rEdZ0bQbJR24hdW3WQ53jS7fostAz5jSk8DD9zmn35QPTFg15cOwwhgEdT6uM2Q0
6zJJ3sw0Nb4gx6Txy9RceZhAXKyFqFGSSaXYDZbZuWOiaNsJoYJDg6V/7FKas5qaTS/yHKirSYND
LCmSdRMh4kzbVzpv5RlfPpVFZbxXcsxsJhGo2Zs234X2OPjMJImRUMB/60mb0YtQdYrNLrS2hkZX
ruka43aa07tQFuU7eservhP/hKTK+qlLeuGX4KeQtSBcJ+KwDgYnZX62kQvzqc5ZBufetjhjspXl
VoaWRjQqZJ3qgsx2qyUT7aakTtdm39xVmAqcAen7u8gCryn5O6057lJamjd2Xm27mrj6nGU1blAd
lenapkeYlfN2HEqcQNFuFjEqi307pnsrKbaW1rhN/th23ba0NIeRlS81jNTEcopjxgYzxVYSRI9z
OPAXylOks93YTccZpGrfRGj6hdpf+Oifp2qB1x26ivWJqbq/2DWtumK7ZOuWWkgy767zS/jBpO8W
jOpz2retm9jGQYkk8kOm/gK9uHiuEoN3WBvMrnU4TlfvrUa3IxGUqIpetVumzemj1qkEuhbBCcPv
FqB240+F/DLpmvIQzNUd0xt5MwVJciZTRpPKnQiSL/qwb6PE52bzzavkQVIhX0KhuRuS1OQCfm/S
NrtQ24hN28e7hHCxNOAp5vUgYXNi3KoNs58q2H81pfjMdSC5i4n8g6eVIsIMqn2eZecsMPMjoawd
w1FxmIix2Wr6rLuxTCsYBrbpWF141he6a2EaMSOzx09BxJnr//8Fl+grNHTXuPB/vube98XbL9v2
euZvf1xuf3/sd3SH+JUcJewiGB+uZtDrIf47uoOewBX2xNJHcA12W5bW79JA0B2qxT2JxwQ/BUbj
30/+1y9BxUMLij6CdDT6BX8B3XG1qvygC8Q8gYuT7AfWdhZxXN0/n/sVNef2EIh/Tblz015vnbGM
PiVa+pb3UbO2sbXRyP0PzLHK3zmCrmJJhlAoKOmGyH/MaOAPYmNO4NcqFdypjuh2WgbobOc43w16
fJqbkoLR0NZJnl3wX5kuXOx4nzbRQ8Iqu2IfWegOJt/pef8tb/2X71fln/ax/vWt/+XYtxRU7J9I
Draf/9cPj/vtaibiiCIBJykWYGIrf7iaZdLTDPpU1zh10lp/v5rFr1f+F7Z5bNgUF9fC428gGr50
pYFcg3IE9xyeob9wNStXf9fPlzPRBHTRrsZ8/Il/lLlKPSHu16jJVd2FO22msJ6TYBUFGtma7NGe
iJLUG0V0ZyucOhZj3Awyp2tNpD5ExtQXizJvJtSM6AJZN4X1nTr631fYv5jXGo7ijXoQRJZFGMif
lqz/duvdebeP3up///L0pe2+NNSvUKF+uvj+4T/5Wx1rs1ppLI/XbGyUd3+7Dum0cv0hmebZcDXi
kfjtOtS0XymGYepC7r5myl0Tif7WT1V/hexHBQxf8ut6q/+V65CF8+cL8R+9Fz9a9Ai215osbxQX
ObRwGiE2IUopDy85M48uxpYxDswQxHAUmXST6MMjBzVw3pzIhJ7sZC1KnaYv1uTenvqBwSzWpd5u
T2ndZi+WNQXuIOmE7yH2dFQ1VNfUtk9a0zJByIi7mhWqVauZ9bOc2rGXxMtHBskOu07hz4s1HqQs
uCqSZ1fO8tux4qibp1HAPG7GWDSUOtPYrHLtjoPfPBYrIgWigJNyzFl6KJv6tlEpjqMJ+Wbcx9N6
Hpm8ZSb2VWLn/XLCMFbQWMgt3beH4ilNouqix/TdUERzcoyb+1LXXqMmPhW5cStH5uAImZjE2opc
/vKp1MzTUsaPuBxvEkk5YI5gkM64VMyLl6dtf8Dd17iD0Mh3SarFFWpCVWvaa6JRVK9oGdtW+Ycc
JMFVKKgwNFIPeb8c5kUmk0GvaewMVu+MsvyljbLXNjBOYTQhgGekxtcZpFhTI3w8apSGLYKqSpCP
hEfvUFSc0JWB9k2b7rUqTN2gsO/SINuWtnXuVSa0eVdOX5q2/oAH27qRCCnR03nbKdmqTRmqFdZr
hbIuSLG5qKtSdRNkvQ7HH28MzHMRZx/93CxMiXsEEEUOQ8FsqjMDfRQeGd2ZJMnMlRbJdEPasGO0
N8sMoZiGnYqGjukgJ80a1KDpIP6iAyBPm7JVzLtReTPJxnL7qI13cxzdRSFaVPTVeeUIAiuwAQVo
tpfkCaT1Qx6Z+NlIHCVmhLl4MZWXOdLLQ9eM42URKf4nCWnjUrTPbRvZ65zkXcvM3odCQw7JiaeL
mKfrYjB31PAJR46rF1CZgTfKxVoapoe2q0Cjp53F/Lais6v2TonQvVKzjW3m5zRp7wNl8diqaDf2
TtJ8kJXkE5XkJhp5mTYvsO01ty8ib6hiJwqrbUlnvJlf6llxUlQrJRLmdi5uukJZN0jJhxwKZKii
In0eOOzYyeSJJvekAJWfxodBg6JOBDeHfZlQKprNBX39ekTOb8e+fUp7pAJGRfr3ox6LY0GcU2DJ
9Okl5WxS5DkkN3syfsRiwKj+8Nfr6P9KQ7M/r57XzZfi9fNPq/31Ad8Wd8lQfoV1RxzZ1zxHzTCp
W77VzNcvEQhCh0AlDlSmXURF+71oVjDhqKTqEnNBCgq7P9XB9+VdYZJmUXowfiMc5Ypw/yvL+8/l
K7xZ6nlyLXmK1Dl4969f/8F/PduKVVRwRFdYQZnI6DU9NGVoN2JCD/HDmeLyrXT5pejzSxkXXQuY
7+cC/dv34umyoZDqpPGKf/5eSpkjKiTCcFULWzpmPQ7MINCNld3OL2oata6akrQRTao/jyEZkjGz
iQIF8sqap8HRRYjWrKvXY79EezWlU2fkS+sTbNqjfUWpPZTJqkpxsM4qfJIClACtQl13taxiyhNV
OX2YcjkW6ANv/vyl/YNXduXN4xUni5x8hz+MHE1coHYa8O0XScn8juaQq0wINlTR1I4GCpaeLO7D
pc+F/+ffmRr1hyrx63vKd+ZUcb3EDPb9n99TY1qGzg6KZKUoReiJAUvFcu2R/vl3+QoI+L0Y/fpt
6LRxSlPRlhHZf60RfrhMytFW4t62sS6JZGhWjZArL+2jawhxYQLYayBaqBDBM1dRwuC9CxC1wkZ9
qsdkZuqTSsadKS07k3bxGnVk1zgiK7WPaLRQbdhLVzjQYxumlUMZwi7v+2Q/WUrykjSTuYIsWuJH
h4mLyDPt8CqI6enrC/x/Ucv+O3vntSM5cGbpV5kXoEAG/eUwyfSZ5e0NUd3VRW+CNsin3y8lSCMN
MLvQ5WL3ttHdqMpkMH5zznemP1Q83Z//wAvY/8d2rL+/BvBc/xfYAnlo/+cRwH/W303X/ctLjL//
t3eY8RcSOaEUkMNOUIwHkPjvrzCDIpQqlNxVngxaoptX8O+OQCaqoEAM4Fu3fgmSxT/eYJb4i3XL
c+c/Aq8AOeTfGrj6/33eSrPv0nLBiwFydHuf/uuzKXwE6FaHNyOOG/1XNuXuPdYaFSxUGZtVH/EN
dWVziFlTvEwuisgbjvIllu1Zkki380uNDcUCzKY55IS/c/3NXmBN4JII+ZvYQFhelKzSY1nONDVX
0+9K7z7hgEzhpC2498pp55pVGanRTzcr8sVD6azjRu+xFE2J1X12RvYplffRzhQPdWOeFhW/6E5q
buthSXex7E6GV2kbyoqX1jFGwoXzP7FfBrJZq6Bhw6SXc/WGxmmKerm4RwEjeGeKYYmMyoBDqPVe
MBhq+G1p+iM/SnWZQHXMzdxF/kwpWFsY4rt2EXfJ6mXbykA0UPfruqGiljfHMknjWuMA6BxOAw5l
XqpjHa0IL7fD3CU4eszvxlrZN81eHhR2tRu9dHrOy/bRTNrvuNDeLDzbfNIZ8jdlHD2Vpc9x0Vl7
0IV7v6EOYhYtN23Vrsd18uq/Bd78W+f3/8lY3htQ5X8+1U+sUi5faKKbfx6E0FH+42hTZ4DsZmpB
NqvpwGj9x9HmkNJ2wi3UGW/d4uz+62ibf+HEUxlw3gW85X/S8lgm4xH+K8zePkNzkGf/TnHyV6jd
f107TBkR1MHfMgAfMwbhRfKvR3vI7Vo4M2sBVGIrUzSV7XyKAdBYPdlvS+/vRGpGsQEPS5vsnSGz
g5UP7VYXxXOZi2is5yc7q+nIVCrPXWO/msjYA7NaRtZ8fRmlvkzCbsLs59y6SHjf9DVyarZktWMU
1eI/pUCig/cn33Ay8ero7o9LhZ5NfrX3/PrNTcoWzT0BdM5oPIHK2mtu0gZSEx01On/H7j/aZDzU
8nNs2Nsag1OFmhU/V5P4G4Xt/x+C/0M29f/+DPzneNsj/svN9k/Pv/sXw9GRozGdxjN1w8j/rTj3
b1HUUHcdynAuOEenpPv7zeb/hUnMDRio/1Xj9k8jQItsa+5KqlvDRJj2b9bmZOTe7q5/OgCcyb/O
IQ1Qqbexp/3f7rY8yYbUW1W+0bGWHfux2vglspLZfY+RzWxNVx59FGPoR8xW32fKGsgz+nSzHIaG
KB2Mm3X67ONZxxmnpcULWdK4hXnls8ue02f47QiCUnsXI8/yK1SyBurbjV/whCPs3GbZc7+YFtuY
4TAZuC8snCrEPvIUZyg7pgMrtkAU70NvN2fT/wWaA4eOh5sjLtBsdkWI/zxs8K9l7rFI78RIYK6D
AIosugvxtvh21WMvFNKaNw3P/uAvmxLFv6yQh5X6emc5Rbkxc+A4sYCRohBduFqkdRfA6EG3aiGe
zKNeLh8IXAfa6mInDaRutDJdzTKsj9+nRdujREsDhb82QwHXJZ9Nja5vPhrt5w0X02beu1NELJwC
4oMo+Fra/1q9TbivCVAT5t71K7ga6FJ6B+3NqL/IstrBYX4ZC+v3mq4t6qDipVmPAtlB5hf+1kOe
U/bo53IizzRTnfxC27vI4yFNbUerSI6zwDPlk+hrzY+mio9zWqtXl6Ve7z27/p0rO35P29uMlbGh
mrnr8tTc1EY17oo6DdbcTR/I9dx2KS8c091JUZ119ZlOuf8AtE9/BZ0hnw0tGy/o2V+HAesHoNCE
X7TX9XdjaFGpyA9htcehQI3fPeU0YBVTEsQQcxlU6ZCgjcbbFHfNvmxE5Pq/Vk+7FP16Gko1IYFu
I7wlRxJebqoV3Cb4XyZPZq83Qoqcq4qxj95Futfcd0v8OmNC/rWiBv/jtW8xVZmtli/KNuKiMavm
5X0n5k0pHygXb8SZgLFeiJciCbHmN5uqdbs8cKsV1XtJQWc9w67oX9VYvywYqAJV1dU+a5Z8K/O4
RomDFGdsjJ0yjY1vmqFbTxu7frFdL5qNS7aWD8JpT06MD4rIEfRN1ibN/Wts6LgQkpBlJRgE+wHP
2GvT8JEifCyKo1UKhJ0lciNnNzdECldkgCaX1jnETr4xK9AGqbVXWoP2B++rqF48Hm7b/c6TCiff
qWAW1FcpLiiaWvtki3FLTXcSDiIYv38Wqf+Ulb/X5IRT7kWw+0wbZAHFGIkJM/P0uVa//P7BYapq
0nupZjeiGKWpZut5QnlLamHDz28spxm/jRG7+A2l2ljpA/5pMDTIbWTHFBHE0JrUwaL1m1pmL3LR
7ztGZcsNmLRa21UQYe4gLfQN5qIS8d2x9Ory7KPbl377LJ3koWWHrsqDG08irGxjX/WNs0kQfgc4
VPDcTDdtmqn2Wq/9qMzFvOLl90bRXUw5/sxZ9ll1I6aYBVdJsro7zCmRnMyrL5BHjRru4Tq3l9/G
KpP3tW29h7lsmCDH9RDqvDci3H/PqTVNx1V5CBBXf9x2N2k/Y3GOVodCNAc3AxWkuxe9/dSZzWPh
zZfC73ZY2Oof3Bn2a+nePFQEPQZSxM9gZvn7mOAVgtT+sUiyrd2nx0Tv91OqXcZCxzmG1dztPylg
081QMT6zxS+j7PZlPJy6RXsiSjvHG/RhVfMmT+ohUiBAtnVJmoLmLUaUjN4cWhqaRIm/SH7FagwS
oAebhmKgNn9miWA0d9T7aJ0aynNgD9ObZw5JNDlJ+o34XgWmbWgoUDsgX3uFmFCPGcyaOOqZe6/6
5wx+8Wx0KAzS2msiRDYD4Za6v+trHlPpuWDxe1ujyrlNJReMGhZjv3hIssCU75XwkOt1JD/52OM1
vB2/J+z0G78pETyuconYhkZSvglXvucunpY4fif3V+t871Fm30SVcZ5Ld1Pgxlw4ZPl+4nDgyqxx
abp3mQ7OJEGquhvM3023GRKOBsIRU55wKh+qZPp0coz4sUfYRWIeix7FII9hywBgNb/ARTMbrSMz
Y9qPqLGYyzBe9E2jrEsJ00jFa4KUNt3pyzuiwo1wtQ+dngtwAkamyoKktzZuVLoNYbne/AgjLcrn
7gyP5NxW+WNqO0+sapi86mVTntrKA5iSffZKoVAeFSIyCFCob6E7Z+Lc2yHzZNSLR6Gv4eo9eFby
AYUhTDBegW4Mx/5sWU+S9+sNnJHqySdKlxB/P7rtYpc0asMy4s53cBE1h74798l7PMhPredQS8JB
XaYkN78blSRdnl+VYeoSSKwlVzkNO7fRLrYqPzJXHRz5UpXdu9cuS8Bb8IQQHzRJYi5RzRA38JhN
4WAst6k/uFenTdB4IkdMJ8ZToMZxGuHL1ubigdjZ9mCt7S3wMQEohxO5cq91gpc99bFBp9fS8oJm
4lte/G9r6bYJ3nDPQ/Wd2+C7MLXvxik7qVweRsSvSUuhwfYfq/k0HfwajyBLnSVsreKj0ZrneK5/
WWj2VAfzYa7ikAScTcUTzEJz2wzN9DTWODML71uowglFYn0Pjv82GEzA52Q4Wpz8IOkR9q9V52wX
YWgnYNhxUINZRQ8FNMJduUo+lKPxwoO+FxENF1hz+W6Qb3NQEnqWFFTvnrayg+KX0adnqXI2IP6w
IS92i6whIirjHbgOavf4wZCk1kqaDCRHfjBl7F/atcRVzKsqHdatwQ1f4KQdVvPUIrCO1W6ke2jG
FvoBuilnOrhgLZFFyZH10apgfVCZrE1UeMYJ59HdmB8wWOSBPgt9J10+HYkUvC5ulp99iXo/tuZT
VuMT4H81swOXmNgUfbxll7JbKz+kT7prOhGMuoabtsMY6YY+8kajkk+tWT0s2ngnHPWopU2kzLj6
MIH4lKPzVMjhQ9d/qsrcjc0PEQDHuT8ZyVdij5vUrA+zDlJGm/f4/9B6I2nj2OgdXtZL2l4m7zMW
R/JeDE50jFg6q9AuHe3lrfbrSOrLvsghWfCWNerNkk6h5r+a7Oi8+YvtGtsLtcWUkPEPyfre8HXy
3VmQ42zmDPambtR+NlKui+ozvxV4g16Lt660yWOwMUJ7gcfYxvZAyYiZTBOK7ZOxlmwAs0DXxqd8
9pwIdvnNkPSjexylsTgl1nzOUGAFsJmueXoAPH1SJBXWTqVflZLoa63f3ShxxulW5OXNHkY99ABW
I3G7b0vmQaLNmGfDJPCaB6cQlG/qV90CQVrHGk4B2aqeOIrMOZQJZih9VVvbaV4w4kWDJx+N/iKA
hqw3bG724+qQXQx8eI1+7FNxNFcYT4bIwrXy0qAbUEu54yt8auqPIYqz2IAnF0e1PW/bzH+1pu6Q
UTpdtTJj2N3HxqaHW8nkHIE0I6ciSqZKORgeYPGqJlB8F7nXeNuBlVTVH037MmKa5qVj/jjx+tLM
/Apg/HFtju6jn5vx3mFWtKGzvsew6NHfPtht98vxdORriu/EUQ0+T+2xrP1PtUBxNbQ7YFx3rGIP
c/NtNzKMbVqHiu3bsYRxLbhtezt/GteX2kKD3PGBNv3BLGAIrcIMcLlf9LI/Gl2HHZ99s7+82en8
WrjiAgPoxD2xmZk75Y1+YpoXZiK9QI3ZC00g1l3Hk+ql2LTWNPPOVtAb3AptnbVN01zwIhZt1Obp
STo6QmXMF6uzBJJNd9WMz3m/7kEVhrQ6z2CTAm2uwh4Tn5+v9XmqhRf2Q4mVYxpevApHZz7qYMLz
dZdbiKfhQBHxO3z1GV3APOq/KV27D6fm/V8oQ78myEJ5eUz1LsNriYfEsEAxJMIJESjjKNdcARxU
kyc3brN9IpadbA1zz5zWPpR5EmZD/MSUMbkvlYZXse/al25lkx2kTTW7d9qiijsFdTlgaKFvMeZW
oY/DYGU5QC29i9l2M3bxIOT4W3csb4o8Poy01t6U18T3mqDZm+DQkkVOqlNsHtYOqok72s9K064e
bFYeeI8nsm2Ut8UqbmAXwnUv6nXfgKwF6TdGnptqb6lHO5CzJfjUHP8+12E34M5ChyiKuyV3162Y
i/5QsjvFzIDqlWUY88bmWPjxo9uZetA07TVFbbAhPfe+A8i4mTAq5HZUdoMIHas1I5kV2gac1Jfh
4BrO8qT/NvCo7r3SKzdgnDeAQKhdTXPdzOgUd16j9efBtWqYYiWVAaA4yX7j7AxcZDD5A0/p2tGe
rGehlWnI4KzZlHRadl2HrhJfE4bJLcxYuc8sgZBR4gxa+5sNeerMA/XPrjUQnt8smcvNnNn7UH4w
GbV1ZwTOejfI4pC53UOvoyyn/EuzOEDA++2ucJos3NpOl+D8EH/MujjXq3PnjpiOb4dFjBjJKqpH
AkLo/hos9TBp0jvqeI3tyaLtBnzJQbzWzqa1K9ZjnSkwHi0VPVH/2Xbife6MR7MV+6V3z42U0WDW
d1il+1OR/UjL++j0cT/77k+d5WFRF3+6yQ6yPv4CzL8X1W/Pf01m49U0+qeutJ7tm4U1XtLfmut8
2V3/2VT9h6uNjxlwk41mibsq7cqoW52vFrzArGfRgjF3X6rh0Is2NJHWZtl3RRN/Sp0mI+MGYMc0
mSAOehuX/FhARcj5eCkk8nF963RC1hpM24EEypx77VXTtBXY1oOAwro3y8/WGJMg0acmyOzhrnHZ
adpInUNn7C83ottVYOJAFNxsCVzZrI3+2HN9WGVxFKo9Vtn4K8XsilljbXnJOCrE3M9Lj6mFGo5N
krzhv39q6vIa2/21FYB4S4qpdv2esjEwuXg3KeinQOITlgPXNaBPGuQ5WjydQX6+oyt/hF+4HQqr
YJ6xfM3atB/XXju7XvKTUeaAnT2Vcrqv9enbHxy2/4BxcJ0lnMf63VvdLdsDNC0u/jRZR3XnvXd5
xQekw8usW7jJwk02rgjRi3xm+XCfpTGmbdhWt4tEODIqvbyMWCfSrCZhifMG08WuuxEJmd7XhnnS
Z1hW5fiCH0nDnefuYuVuJ3DkhTGHWYaMJzM3NqVkAJYuKJxl3w0qcBMmRKMp3tacWWdmMd4wetps
Er/m4QD4hFLK/cIwua+8/jhm3IRDexhNRhrk3JSBPxbAX/zynFCiLlNs3JOzfLWzeTOYGvEVdPGN
RuCDtHNPD1LK1n3St+PZbZaUUlQdpnLp6VrzYXijIhrPvhS/2QbBsV5DY6b089KeadqU2NdpmcEb
mK0yDqm5ZNfZvRUnYH+cOVhbTz2AeYb2PNvO/JD32GeYZjyZEqdorpvL+9CK49yi0lfosIJhSmuY
pf0v6diRr75zZYXE3DynmbpOmfmnqS2c480sr4nZagAErW55SWJnxt6SVAyaJDevFY3IX0YuYKhX
bi6bPZsd/JhxfeLHHja53j/VAJ/goMdGBHMaDo+p7ibYKiD7NoS0sDKK67uSb17zKxZAeHz0DPu6
0+x0cAYhegQntIbbZ76WoTfDTs+gc5Tpa2w3kWcxlmG7aiNJitPrxNHYwPTi3C3vLRQINkjWtrZ6
vC/tbB2dvnnsxiI7j/DRIxfM9syyD8kQLCSTS7m4gYLsOi+eZdd2Ibs1PTDmtAi1tiBOhlEQmE31
G61+ZKOevc/HZXuLiw1q16IT2c9IEOJp2hqVDgQsTkDvZIrHfpgS58pLvnjzbgzgnF6A9/XHuIAI
TGbqF0bsyKswTo3lsFzhR6qXpcqWL60kz7iA9hGPV1lp+0wmv9miZbukNZELFXaz8VKaLV6muD47
4CPOcSpfbYM+uok3SYt6zRvtp9FNN/qg2G05AMPNQ6+sHxMQPd4+4lzAAKmm3pr5uoXZSUMGl+GS
ju2bZuqkRXePM4cYGnv62OtTHCSx/TOgT77VKKYzo3E6p/lJM/SwwTli2f3O6Mpnz/xt4mQosxJu
s/no1xPBXNK8wI//FrPkFpXNYeqKU+ZW5V6s8WOOwUsKY6crRlPLxJ9OA48+0BGKhDJ77CAsVK4P
JjOZsNBJM3sr448+V2cxPPrVo3TqfTLbWzZ2xh2DKcdmrVGUuzZXt32MND5XIC8Yc+06QqYVtrh+
rV5dsvhXaz5lqwv+e2Um15nvQOQ6+10wl2Omp3CSeVN+zRRSf64lbUi1UKvRV8l+ohZZ3xl6HAl+
3RsGIxDYsjC+uf5Kg2bAkE/TLakXzdIH8KcxqAsi0BwqdLS6OJu9x6yF8T04n4uyEcNCb3E6aEnG
ULlMVuQpt59JbgttXmYDd+zIMKFOslPZsLN0mPZkTIB6+E6Jvmw0qj0CcxkjCIuAnnm/4LPDvQoR
ffHesEKgYog9TMT42FJum1abZFAPH7121zOVXsC5tiJyuHkWG10hSCQH8YvlrryP1thPQj1R83ua
PFTaZzOIaK57ZiTJz+2AORM0rFruYJ6/DyXvYrwljOuX65w8KbATvWuDkdPhx2e4zneT/1bw/KhY
fxir5rMgx28zTXEkWhI6wWGN8/DU8LqIMVM6cQjrYgN9NMjVcJkmaychNHWzv6vVb2WUn72fhmv8
7jCYgAE6L96fnC6HOIhjMVZENKcbZ9F3jgvlRA3btIrqEVfcU6r+iOqr9N4XjLhx+g2M/OR3U2SM
YOKLjz57YaqhV9muZQqNcwNxz3ztS3vb97QNhnG1fA2vIqZR9nunKvlpG24Wo7p0sWILDr4Ei3O8
wNFPgeDoVonrB3+qjhGyzb2tlr65TrGl0eWTsxKgqp+pMA91CUBsui9B8myKWy5xZYHqAFprO/d2
/eSZXyX2Z7GgvGvEY1XS1HeWthvFNODZLO76rDjF9G1BXpuR4ZRYncjlXJlSS218cNb5V2Ul343B
Tah6VEtQZvjx7u1KP6+89WSdHUgMYTlRpXBEdfF2c/c68k1O15pNSDy/Gma2bZMfxT5BFptOvAG/
n0HV+9Vrsyg+XMyaDhj8VRt12I1k8arHYmIdoXpn56ghKgvvaGXTWe8ahsJJOJnv2TocsnZ+LsVn
CRA1n9zHCfYsDNLAgbllxKfE/rAyb1+3hEoOvvsyQgNEIFue6z7fZbI8NcNdDM/32chSZk7aXuYu
YDlFp+iHbvyU5fGJlfIGFjBShGWbY3lei5nQF1hYlrcZ6nuJ22GFGlCgy7We63HFMiqqi5ORkvY5
iuPCwHc4aAhxXTB2xZyj9zyy5zG6M72UZZyq9oJ4nUQDHqdj4R36bD1oybGmQk7zqKBYzKK6fi3X
uxLinq1/alzj+bltjipx9zk1RKqerSm/zFlU6guXSMyzA2bBDLIiCT0pw5JH5tYaWlqzz9bvGLIX
WsoHEmYDAFmetWwS4J1T2V+YMTfzbfQMG9KmjZzNrV4n9+jqotLA32HuU/weHfSEgi1WA4AityiV
mK5lHsHYtji40r6TFEzxG1cA3P460iVUp5NdXhz9tdf2zcC4aGtmRtC0f1T9avYsvqJMcAe27qOs
+KtGc4kzRiIoKkqAX9BuiGDTXjtoeEPGsmOqMH1bIvKgK7XmvsHV7OFca7prJ3huE8Sm84eZP6x9
CNQJzBJD87w91/XOy0Z23IfhxqfMeE2JreWvoaWMX8bqPaWI3IKuuiceVLCsYAXi2QE0wZMmNBkm
FdAi/LyXqcz9IPXdt2WZzahZx31BC0YJFRXNesBWBEHbIL4kD1K+RD29tiqGxVvpLtyErHieUrSn
jJnw4zEXsVMgvKURSN2rDtbS06CV59ZgaFuO534dmn2ttXdDGn/NTvNpajS4w/iGYEe+5VNZHxEt
URYaRXuB6v9RqPdVJ/JA7/vfhA+CiF035ngDKY+bbGwjLw0H3SPP/g6PWnAbkvvLsutACWmdE7Rg
AnV+5eVTqyWdsLUZZZO9WJbOiAOc7KjtVb+DNEn0BFvb28j3uaC/kGtvR1VOXCqciKo9L5KCv44q
/3UxXmV+NUUcUKJDy5RAS8GpmuU2RuFtTvdG/3s2tUPWdFAsv/whe8yZworsPsbR4bld5K4LtYzc
dkySC4gT5QFhQxq/i/lU209Mua8dYNWTc0MZ2SJBmM4QqpfDE4lt6Qb634cPj6v0P7ypPbeOGfot
WzYZZ4ErPV4l1SEv14u+mN918stieBziSol8oSS8CDfbSre+Mi9AgpG1xD1Z03nS+SF7PdvUs72v
7L64q0mP+HDWmOiORdxztgaSCgcvWtOdx0TC1z7oszlOLlugfvwo1nqTFitcCvMhqdI20J3sT0z2
T1+Kiz8l6zFTdTQUyV722Cx9RZXiIffMc55kiaAEFgKjxcXdT4S4sFgu2PBCVGo00ipW9rga9tGy
8L2Tlw0T9EPri9BDJFK+ejSYDim/+xkHecBso8F1TAbWXkz8fcaTWFLZiSj14Pu5/gWd0wGuN3pH
EE1Xdx020v5aWLUTWEB8Wl8xYkkmpzq4/nJB3C3R3CdOWMcJzgIvlQ+aHT+uI93HaKcvvkhgW3hM
OdKYqPkE6+k+rwzzoTK2sW+mlNd3cyp5trR5hn1lfvnpmjFGTRZaTmXdSd5HuCCXed+gT+WtpWfx
G42hzyPkr6cc7+zOI2voWMnRsCNngcMHbLsNLeggraveEsW3IWcQq1b3Ns/eXkvhWJv2tnAsFtmW
eE30lRZMbPuSWA8BvGSSBzbE28TjCezTQyv08+ADXUyBYeSaEzRCqWO+ooNHGXdWRD2E5arpO58n
6d51lpPRJBM69BpEQl3YJcR2F6gy2MLyTYytdYNYEy/c9xYkb4jYLqiuyhQa75PkGQBrKwK3Txle
FsC09DBf8t3slFHfmsNRM23gsIhMT6PF79SzdWBGOxSg2WMvs7dx3Da7Xq8fUfXWj43BgpQcIveu
TYTcmXU+RIWTiRe3by8FcYYRrSZqQncmxKelt5lazBdVw6hiTfXhSTJ1iZjoG/dzqadI8Bdn2JMk
x656VNWKakJky4OcJDtycveMbSvojWE0ekFlGlgu2t8jHIPiWseEu23KpDE/5sqVP9NtyJsIMI0t
hO6wLEjJWjPgC36yjn84g+DeCdy5W5vOjcyiY7oCbPfkt5q8VPw7lAwLDlsoIvwXbGOsKWBBoSJW
md9TuwCLSEtx3znu60TSfECM9T5HvAGjtDY/WLmzmG4I7BnFqkWWjtOsr2cj1AmcxmCWEZFQpNS5
5TDj5BF/0lpaw752ZvssAR1/dQlL7wS9w5+2zmcwpZLKXseIk85QTeIB3pe/SiZtTjqeLY7+ftat
+uxoDJ2aeM93MfBuVPaRWLs/w2S0d7af0jmyjuS+Ve4GYDuz/kSbLOq6WT+A/7V5v8/j1SgX+32q
fegeRt/7PxjQYepYujbtxM3arNHbRICOlzClo9m1qcbcN05vXuKEfRZ9cLmUfzrLLZ7GIW4fyS7p
WaCsDRrI9XOI62qrV2v5xweN14U9wyJWsVNrchtndf7Q3xKXtJXS7ebO5Uv26e4mr6AwqMTGl7P4
MOpR3Ek9Fh8Dfc2hRVZ5IfkANFNni2tF/0CF01JRNQtOAQT6hoFeBqA1A3CQK3oZS4dzbTTnPMcX
Tp6yt2slRg7Lq3Gb+x0LlbhoHagrl8JbNDaJyvK+W0TiERttvQsd1C13elP7v3DcGLt81VzsJ519
iV0bSDL1wZEJNUUUd+ldP2nqzZ3wWQlYnPfYX3rYoxPBWU5rO6euM/2rV5huOLUDShic9oHpa8x0
lJwl7YQz/SpncsF2BHjRs8SlDni7q/Vj13vWeRGJ8WjcaO0UZ0BWY591Lg3YEjaZ1nioLgjlSMyh
vyAJsYhOapbkfmQAHIH+mO4LR/H7DZ7GVtpw560/DunFJqyPf1NkjKcyWrlCDLvChKBLFoD+Bjpz
hU5YZWpvVaX3Sd4EQBHSp1cZcotBeS+Q/biu9q3HFfitfIm/q84SAblPoEBNw4jI6GtqRhSxf/UT
piZdiaF3yF2PryWzD0Zv36sYZn/IEhN/DTnajDYcg06xgf9glbF5z4AHPFTvtKVxdYpi1IKcOA/6
g9aAVqshU9S83ODMiubMbIP5N7Tu0LXs0BMN9q4l9x7cNll2Kp7zk96ByG2gom4S13H3yOaHx7hU
2UNLfyGFW11zCklEH3P8k7XdMgcxoXCXtsnuFVluuxTVsFF3+nZ0TRa5BIHtlxYiNjh7SHyFCyZo
tt/mppZ3pJKoeyEGUJa5MCN+LcFnHcd7hkjDSRax8X57FW5tnx5KtPXyMusTXwLPxGNSCHu3dC3/
VmU8RVYHItBqlmdndJi6qMqIPAgDYcZ84kHvxPjApKrVWL0v2Qxxc/KdMJ3zDlKOZsFwLofqJWWT
EHtoNVE/z6eYIN+jN/eSE5FoIV4C74+VEVGa49rbNi1bX84QSxVp8XgYlPnf+ZwuFwZyv5qRjXnv
tTt/BTMfDCRYnchtq69u49M+5T3l/VBU1iHtCn3vKMEjPJvkRqGc6X3v4LoNE39Q85tGl0ew6dVD
W1vjhaWltTWkWi7m0i+RNpScsbyrQ1yezqOKa+dCIPF4B/FSwf+QxatH0CukbuKCR2QKaryabElk
EGd6TL0zFfdqUNk2vU1jB5E+Ltgw7ha+W7LsbM2MWCeRlJGq1yz3ygfb8cfzZLnxW6MtOhO34t1g
urCptN4IV6WafddUWByteWtMkOlIuYcFb4/vvgDH1M634WizlOOrN5sQuxqZQCCRDsFjDKaHdt9J
ZW9sVYhLnlts/pNG31L+sEcq2Up4FotKkivEnWsbyLKIdbttkk+qmM1rL2Ezd8X6yaCH+Uwzq19x
bOobC7pIr2YHnpGD41m13Qqpnk06HQPQkahVFQNPTY/ZFlcNsozazSJ3LuuQgmHg0qAQqQuiKxbY
YhXTvBKVPO3LGn9CBjbA+EwOoiGfHoSYCb/4Mmq+ulggLDAr0DNBkd30F1LNGOUSNCeDrOI/dWJ4
54Wxn0RbE66mhpInL3HCNGTi6LN+5AEt9r6Y3V9V4SPOZCkJyBc2MdW1C3k3/V/snUeT5UaWpf9K
2+xRBi3GbHrxtAgtM2IDC5XQygG4O/Dr5wOL7GJmsciuTdssZpM0kpnxkA+A+/V7z/mOv6Rx2MaV
aaf8vZviEOM4oQOTaP9oAhMi9N1JODpPQwwmcOJcnvVdidYpzu4GhI2UmKFstnlrZ4eB+mPFx4bP
ZQkGpkNZN63CTHJbktAK5KbvF38rbUF9bRcjwSUGKrYr6PD01gkiOuZ2nCP5HMd57QZ9/txyRkDz
1ZHJ2YI8+q6qLrt2yxnauC85kpEj19O1iDRZIyYTnZSfByDNm6V1QWhAd1O4U/ze64CvrvFH83oq
je5zGpr5e1GWMA5ncyKjLjGYFDhymcDq5BUFhndtsJLvbBpQJ1vKrEEc46W3xlTjREis4axG2uQq
HazDrGX/MiQz7LjIo5rG4HUXjV12SQ+r2VbKpopO9UvJ+YE3sTFoGA6IPB7GWGMeLvLqMopjCT8G
xPfKtokg6vHZrUEQJ5u50WI7TbQsIhsbPfXRNG/E3KFjrVQornUSHXSONbVlSzr6YW2dEMLDh1O6
vuz6tt5k+TRd6wY5j8iCu5j55E4HTv6ShkXnrz2OrefRGBtgYv5WGOn82hG4+dAPEfKsvGHkGujh
yex5qIiuMAUNuiE4Qy9CoKhuIZ5+owOPGMGcxFXZ5c5+ABZzrU1g2IQSBNGj8Mf20PglXKDK6rZG
M/a3jrFsDFqW7EIB8dXAbWe0bGGNfGmewqu5RnTFO2NcpI7lvouELzN1bEBySdIxZq9p42HVtsi+
mNXtnOc9986HH5e0fl6vNRzOLdkm1jOLyfvIVPHIWJgoSVoL8LeMaVdnOr+MJzJV13GS8y4ob1Zv
fjRFt2FyWcaMPtJz5N3EVVqdyCIVn1UNOaeLL7pi3tPPXgX+QAkg4hl28bKbzwb+V/qULk6VSJ89
iepQDCvTcpHUVme3xms7iMjjOBnPmpc+JPiGOVAcHChQvA9mEu4LO0e8R6tYZgxLAu8jItDkaazg
a5c0MpieM6LX+JFNg8I+9zdBa7nwt0ucPabbibUdpvvKEoekyJ5M2n/jOpyt5CZ0ToErDiKmvd4K
xfC4EfOxDGjeZ4kAoueei7nP1iORikYxX8Th+GQ0/B8n5dNsOvne9PWL8eP/mwP+yhwQ4Un71w6Z
G0qgMXkrf++PgR32mz/G8P+GPsdnAwYGQj6Z6+MD+NW+C7cW45mDRYUjohuYmFN+cwjYf7OI3wbK
YGGPwwWAYe5X965j/s10TPpOYGOw9y4InX8DErL4Sv9hD+ATLK7OpGlK3vdifvsJeUMhVs6umQfr
pC+CqzSfs1vZxx3hNEl2quqMPbF1qWG6usguzdFP73/3Xf2RpXf5gB8uwMX9gw8CTygOYti+Pxp0
VJtkNSsGYmHLMh6NfoCoOdrkg7nsLFJUwK6aiUaIO/TZlVcZAQ4atKJYy2SYrViZ57NmiPwE/OGF
HlJPB0I76sFOcjnvjbb05E7UwbbWfr//80v/BQf046VDqHZwfvhAXlxrcT793tLa+TDXPLuZ1r5P
YOxhMjPL3/VZ69IFn+zgG6E3Y4lCAKgZDM/Zzo6No60C757dx+s/vxhsJj9+jVgYISvBR164yUwN
f7wWgzKh7GiWrLXnEcZBcpvlH/ym9EP0NYVL0mud2ABAGU+BSkxNRhl/fgE/0WZ4knChY3cBMce2
ZqPI/PEKumnqqyR1OGwWWkE0lWPYr1zEF+ZOW2n+npOdy8Lr5uEm5ojU7Oqe+dJBRNVg7nVbZemp
QeM57chk4nBaGib6As57HRiLDBHU2TYVx8C/uOof7TFcNb7SiNcSn5m3fHs/PX4EEBS+NeQALb2U
U1NKlgnKQc3CXTilNBIMlFgsTmbsSuOmcinRKRLHRieIzBs/vivsUiHEc0vD3zpWGTL+z7tsePr3
L5MvmBIVgz3GIP8nFw+50D4l+2IJNaMCKXQfjvfMaopdO5pmsjZtAqaY+4yNfeAMbtMUn3Wa73XS
tiBRzJkcvX4WloNai4A0ikFH2X83UH7o/518NX/wJjv/9CZDJkC7DWnIJB0KYsGPDwCPuQ2qysYG
1HiJuC47pyWnJx0acnEnBfXaa+H1VpIk3m1ARAET17CUO9eAbnCox5bSMFF5eJqbeHzvU9Xt3Jbi
/tx55TtMEKNh7lSIu8YbunDtOx78t7ozDHeDdiw2t5OIEmoAxN/yWpAf6e2FTXbxox6x2QSxh9Kc
oUBPzOFYhclfPUc/WoiXlRpoWcSrZ+Nhxrj10w0K5tImDSQo1zLJUS3xrmBfqEwTF5OiKMwRjXal
vVZ4WLZqsk1EbdK5gFCYxBvZ+DXsZDu3/wqYgMPxp3UB6xm4NZOHx4NDxTv6403pIKOOnE3xUomm
DI4W+pGjGiadbyK0HfV7bpPSvgrirB7PZTUc62xsco6KqBmmIbyJiJjjdCu1OgZtqZkIG7s+R0o5
mqN6mJzoW0Q8+rGMM5otXjVai6uhDbY9raOLaEADldUoowO7vs4slzzvzB6YYYYV5mNaDVsUgOZD
gxqvruMabWr5WCazD/JMcPogkIOAprhh+rPQXeIOAZSJ08Fyh/s2cNSOc+F32XEWGtv6VZtiKjZ2
1bR4V0Qfb6vWNQ+2SEvs/6I6E9qzaLQJDKu7gYQHHpf0sxAGVazsuF4eVaw9vUnMyQr7CKmdU4n4
jdgkTAAjrjSg1DNY0H3ikCE5Y166t8gh7me8XgQnmejR8vnS1WXXoZavi12VdO2+1X74ZnSlhZvD
SS/jKrM2NoFTryylBKfAxYWSFx2mxkzQBtpQsjtYLDIhcXOlBxBhyC3Q3G7KxPaesc0wIwmM+zlH
PQkHuD4SP5/srcGsdhWN7g2CNrDcg1J3bWM/RnG3dE6IG7EyZIM08Ka1qMTeyOoLoBfBN1Fp41VI
MlJ5VnOCps18mM2Tp+i/niK/GL/02HWf1VBxLu9pqYCc70td3hghoaFdGFf3bTq8ZvYiAhnrL0fb
Xb+NOp0w+yl6x1tN4O5vDUvk76awQBPpeYDg2Cok1P3QB58dPv+byB39Z6Hj8IvzeT2sTV8hLkXV
ceXmPsP+/pK6g9ngePQDOrwEl0MwNuuz6fURbCYbTVfAfdiSt+gArwicaJPrhQnOkftWDYM6JrOI
j05TVc2ejpu4kjIPV/BWhAv6WO59qZqj04c4TKa23tvSTxGWx/ukRoKfJ3CVowi5Eq1qA7VGVbpY
FNL6iIyIIKxpEfUYnmwe205+yCIRIzetFm9kFoh3Wzk2DyiazF2Y2fW9N5BoNNglYhNFZUM+OxGV
bxGUkv2YEiAPDwuJWd8Oz0YQELBnVJnJCm6x74S2ASlfEsF5E0YjAzzgCOGqG8uWdl/hjjlvUlH3
u0L7gTimJFzuxxxyyFhl3xKIsvfhQAvFkFP3zsJaHJRrd6+pasqbTiq1Dk08c/j6JfnaGXOiCmVo
wQL70BHFstIT0ohtGrrMUWYb4YpBN/TRy9CMpBz2qIEw7K+iwoqPzIeKi6lAs5QIlAqjZ5KJmGaX
pYelLUrd6EAkjnkGJlqvMzRr+06N7605j4+WzRO7uDH0SWW+QC2I3qiq3PKEt/qmUvJlGF2502Yo
jhEyNm+9IB23M9ONl2YusttIMp2JVGHR73PTu4SW89EmjGoz+VO9F3QDD71KxYPuPLPfVEHhHihq
bvi37CmHoYggS5JlWEsspEnmJA9lEOh3afj5t2EqY2BJPYa9Kmibq4mkaJi5A79o9KmcKyfxaTVF
z+gzz+uXoZjkYTJwwvElTQdyggVNNjJLAZXWonwsZn3rlHl1rQ1/eo/mhPHfNCAF8b6iriN+qnWM
9OwQbn5fia64Gu1cftdZZ1L7OjmhQ24S7ePcSA99OPsIthxun1Mo/GGxXuxD7HOPVT9/klg7fnON
obmrlkggt3TCU2YwjEzn5UvQfI8fBDbPx6CqAI6ZHFcwO1rVlkxE8ha9uF92D3faJ1aaQHuNnAOt
JxKJZ5mpDpzEUD/ZRehcF9BgiZitCGFuev9gmSl62Lh9s4ZY3taDzk9e3+p93xKP6nsG8RF6kc0r
MYGtEv0TyfHxRamEfZzCfHrSsRxuOlJdr8n6w2zM78bF5tCLr5BSCuYIJO3gFkp6q1xTgannrKiH
q0JUGPn9pIFYFpc9AIqpyLrrUHOUydCQwoHxkuTLzNqBwC84a7Risiu/5yCh/CGi22Ef+GdEqC6z
GduXhGHSQMpIJsNkKsnGlWG47pGJr5JuempJ8d14zRCvml7732B8Rjs35n1eFV3cr0by/JaQ3twx
0PZ5FgcreZsQUXrpyTS9szDxHqGaY/CyAH03azeS2THQnvnUcTC7iIF2IbFm10tj1A24Y0N7X2bV
iBwuI3+w0caHCORXFjX2Mc5s0oT8BW/gS34JYlY0zJxKbCKk2Id+4hwguhafEIb3nRah/YB2Felz
PZJb3TvRRZhCOuWsNcrrbISilLU0yNvxsa+AhnnSJBer8ezdoNvxOBeN/RpE1Y5ONWYRnEvWl9eS
GBBMdn0Tu4nYU4TqFz220OCJKLsijQc0G3rRo98qevddW5jrumz12cnm6XoQU4fEEGVWvcwCWAGc
c1bJ5FHq9lnOUcRINkGhoQj8uSDslLFtupiZQvRVGSlKSDeg74lc1Se3duSh0hJ0XUznhLLD/mp9
V90bUpU7d1lbQlktWYk6fIAJ6ydrIUssudq2doD6mnve7PI8dwzs10LAqQupwFdu7GDvMGYX3LZn
PA3eZF5lTRG8aKcKDkkXM6RhghGtp1i71koWHIQ6S4YPOKgFthvT+WYozSpPN099WRxMbwjdBojS
VyN5tXpoiEEJ5zfMuvdVmPXrlk1IB0N0HxdavI6yTO4lWsLvam6KryRq01viqIudP6AkCPu4RLvQ
oz8lqQxDlzVn+Pp8jNowv3G9zSnxGJ7gCkHtZxnG30akxeWw3LMlommi/c1excgwO+R+EKyKnFfE
mczuvsmanpOFS3XBBBCpkp4twMvaYkQns+TWtkVDLqxXZJ8WvYuzbfc1J/fa8D4Ad8/3sSMHF71x
PD0p2Rq3KfMTtTHmCm1wGzFnhVfjraupKu6l4yFta7LJ41sJP1PbM8NN6JBCxore08ivzenGYwDD
UbtqHSRgZXhtZAV/96FO8X3xYpWbKOKt3416Si+gljd3I0nBFqjc6XNsPLIJdTUJe+dlXfBiJyrD
50yaKgg9U4ePLr5nc5U5EbRUHlYU+Z7Ih11EKps+MTXKwyevqesdeeNM3ugNeLztygV4wqKNOFCB
8o9A1cSAs1E86aaLbmWGsdLhCSXq99Chl0W3h1/GP5BhPd3wdBQJMpEpUbu8gzi7UeYkyTzIfBac
xA6bA4yK6NFKx+rTdpiVSA5735POp1gdVUWK+4iTp8L6tQrliNZV5PM0su5EIzbewMe8OdZ47IKR
XLLUij5rxNwEitOCxTMUdC/svOlFG1jmwczyKAFSlLmkxppuPG3MfmDfAJvk72ODefJqcNr0Io+s
zliLHBkTk1Xlbth5mheMJQFEyKCOH30R9uPODOcZ441dNmojZ1jtq8DwO3uXRLL8HJQTPpZdb1xp
JRZ6QtP5kp/ZGG8x21a5psQkBpjU5QQllBu/mXOIInxyDOTZjCVpi4Zd+KiyQtX7sS+Dl7oQJFNo
wxmGvUVvWGxoG89ibWZpQKY60SpV+UBF6L/6mUHDtwoGEyl20xdXqAgdsg0Nr/aAN9hpuPNJyrvD
A7XUJCSCVyvTSE34n13I89EylLkoG2lcyYZg8/WyXQOXUJmC+x7X4aPVOdrbzwW57mdjHFsDpHQR
5a+1M6YXvMrMxk18hcOe8mDE9DV5MBJoWFTE2qVClGeC2cls6VDSEFckYvMp7DF4MoMHnsMyavC8
2nUAHr4yO4TnRG7hjHIxaack4AY45h2zCp68gP4GowLu6DZsR5x+KLMojmuFrQYW/RBRlZtlcOu2
FrBppcqtjyQBUVdposRDVED8ot3Vl8YIgCoV5Gps4jF0trVf+3fNrE+Jn/o3iwzh1Nq58WanFrJn
vHZ8YVjle2OtWp8kmFSlNMoLfe/Fgq2h8pG+WMKNntsxxzXS+F3FgGES53FMnDfN4n3VYHKBGwoC
i9cIeaWdugNLXipAc+dVxZlzFLZq94U/QAed0jk36NKPk8dYlE7VTruyrdcQBGpj06aYmbZ/3pf5
iWxLx8hzUE4QO+aFHr3Ln7F9GHRkj8eE8JmujVCjp5x+6M8PLJ0R498qx+OIYCly2GJz/03mM0PJ
QZUCO6608QdDE0twGMWz4W6t0EO94FizN2yVZ6dsaNkwvoy2hsNiFIwkUHQwfB9SqfpVw+PvrnzD
Js9Kmgz3VFmiOmZpiSZOaiOuNGIeSBtEWdSRSeBlhYehFnriX6D9FvbND71HMtdobdN05LmDZ+3T
q/6hD1pnQWNyhl7NTZ58uGZU4SeM++ZrUkFyy6Wotem01i0mUAp+NvQCOcVsYY4mvfGyBH5+bZU4
fVZO5uqrP79D/9Sk5eIAc1t000O47u7PF2d2oRrajqqvr7ocv4zFwU+Yc0TkZdVV8kIlYb4vXY2r
bCB3uNkzdZQ9trOOs9mfX8vSg/19vxiujw1pENQdl0Pb+KdeI9mcdppLSbj2BJKyk4KEo1FvE98Z
dnOBHfHPPw681j99HOBvuobOQhMyf7otbh31YDKWUNTJfRsM3T4Nfj/j8fEjWEf/NfD4g9bfH35S
xBTft2Bdcyz98QGoksbIm2RxYmTw67IpMk/EN+K4Qgtw/OWj/seGUMsHfTQtcO0kHfr//AW6SH9z
8za8/fAv21+g77fjl5juvnpcPr/NWJbf+d/9n7+i4/9ivrTQn/7r215+/K9/7Oqt+vo//4tjQ529
/QfBCv9x+BLzV9LIbIn5+QeVfvnzv2IWI5JrFn4ozUh/qVrpBv591GTBAbdDGh+g4F2fngp/5rdR
k8cQiuYgWNVlBPX7UZML243+OG3xCCSpvWDafvsafn0q+Ab/dYPY/bFJGthW4JDSSMOdSAKXXvFP
zUhQOxhKJYHf+Mz7eQVsCoVsjHTq0jLnEhlF3TKV1yMLxEyGCZuCmElsoqZY/Hfgp/NdbkbYPtx+
VG/JoKzHPg0kGeUk1GPhrwQtRU2mL+ZW6VkJ8JRB1+xeZRcegVeocWNLevsbzKqoHrUf9+LKM3UN
J6ifzO+oE9n9BunHessGXeKyKIzyyfB6ptysfMm8rr0clXDMIfgU2IOJAJBJ3VNkuNmzSNKC9MER
2AiDAO9eqZRtL/aKBRkwa1g/wFhwZ3kBIc8NysqDlUkblm3N+xICExGXQ1Shuq/sXpxDiXCb817p
bxMSZs6ExEf3ZhVZl9kEYo4UKn6sU4fySo0xXijK4A77oKQXNDtg47A0IQQcCtPecvUFtK9E0OFl
YIbkZurJRi1okq/MecqAN3UW8BfDybs7munD9z6tq/hcunzvm64wUMZGVQa71WHnIghd9vQAZrc3
4wvKrUySjGPGW6szcbnGvoDuFXCmeFWuGRCLNwCjguDuIWQflIe2n1PMpZH3/qshqlCtRshKH01h
Bh+G284T3uyiOw9epCGzoH84JHGOEMAJq7RbyzJOHwOUuQQiBmT4orMriquKfvJVb/cm7J1QapAN
acxTloYDfUT0jfaFX7QodsQYAzepM/vJFgZJi3mL1cuawO9U7PRizZdPGTEX9ehzHHezR7wIaFB4
L9rHPKiS9xpnJ3rcuCEmuwNP9Uw8LlVMlbSVwUyD5i8fbZpYzbA9o5M1Te+GLglpcE3L9sm5FmnG
DvWhHZ99f6Q3RPcP2W0Y+9YZ0QdC2Ja611u1eZ4STO6nwz36ci6tC0bSJKcoP1I7NPmxnbrxne6R
ugr8uXinjTZcaZ+B34r91bqYSdWF3uH58f0QiQQ8ed3jai3jnF6p6AAjb6wsq74pZAL11qiMhaLh
1/skbuabKeAmbmglBa99shh0Zt2DGnPrarLWc9in90ZkOzNZk1P4keXSeA7ZBh1KZ2m8cUnTbR3Y
sTx4k8BOavjSM9ZjRrJRi5jUunSUDPXaMTiFbhp8qtGGjAnryevQZ6wK2Q8PpKATl2w4swhpgAIn
P6EXHYnDctDXo2DG2HoFlVQTxWhF7ieOaFz/UWTMNwVxVc+ZLu2PKK6gbiuns1A5VXxtU3GL8lh9
qzxLfSvhO945KnWmvUTCDUICW6ja0z/FFGwD9bmLJXE1OGysngQ3T1OYaWvCIsRpU0TQCEyOxnZY
qtso48DLsIRc1WDwV8JZfJr9MH+kfUBzYjQzgUfbMlsyU505eYi0R3N1MF33NPRtCfsG7NQnPmD3
xRrk7Gx63AIzP1sFHk0J2KlZ1zSEtqZJWm4h4UW3fY9dahO3ymnXAqIVbnf0Qd0+ssBtUEnFdyZL
GHcFIdpKyxhunYGeMlgReY8BQeihmy54Wz3e66DVX7OhytuZwzm9StMYOBKmtY8jeiQTVNkdutgc
X9YHu4Sx9Lo6SPUQutuzESEaX/MKBCSG+znobSO09HPf2Ax+Ii+jzTBMMPRXrdIZIuMmnTz8FhyL
1pxHDPKb8WZVV1UiaqAAYc7XqNR4G0dpDbnea7w7O+jIJNDFIuWbZyvfkAG8eB+HeWmqRzMZVBny
1+IUkKmt10FLQxQWAqEnq9qcaSKFLQLtddRGHit64huHPtBCrTNPIMRMk8R+IgUD2kLKbNM91E4S
3htlAQEcNhe+QgPpwhUPVkU+Fula7W2XwWnbMEbMBMP0xPo+1WASgXFVMEhmMD7lSUyzYTz6kcFv
T9muonVgMJ7dBnYwhGf0Zgmhva0VGduRLfs1UoEDy4IeBC6EIBiCnTEa9pXpF/Nd0/QGXQsDegpD
KF+/c4gvn/3RbcZD08TBOXatEr8+TYqPIc3UteTuLYawADibjK5xNtTIJw1eJ2a+BRTFeEzT19/V
I39Q/f0oPVh2dXLwOP4iSvEYQNqLxOR3ZG8Xnw7rOGq7aMj7m8pI0iO7doARFeqYndfeppRRfWaw
EPz95PFvFYP/MgXg94Xef/5pFPf/izUhX+Kf1IRf5ZsY+x+KQP7A34tAh/AWQoXMkDQph6Stf4QS
2c7fYJQuegead5B1He7kr0Wgh0qJO+ktReJvudu/6o08REoc6mDDhw4thEW/9FPR92dFoB0ueqff
nUsCkMDojPgUKk5Q4OHPVaDUDlq32CbvKrYLF6JSGe0s3aFrHWd2+74NoegEew83C8GdRnj0yuRa
qi5bIobn8szuFexrt37tTHgUVoSZeEYUsM4n4xjNbMF2i0/R5i+yGnvzlozbCVZEU94HBgy0kknc
gi07dUVFgZkzkupNtmDgQ1hZ+tHYeFPSnzBA7AkH0I9xSAxeigPJiX2GJcaidKUzvQFQr0GpYtGf
hqwdMQbR0K4Ci5504FW3GgbmgYSNl9btb6lgCG0ee14/wo5RXD15BQ0zEafmhWXjFujYf1cocFMC
M4Zd2LXt3qfHxpYKPauSVHZtFMEs4Q4xdEjUucqmT3if4bYJ6oek1NG6KtWlbdY9ScRGt3eTJQLQ
Es2pTmrnCOsRUnjvFAc/qpozzwjMYrNDut2VxqGI++xg45JY12Y6IqgeHfKogzTdhW497hsVQwUS
zmyso9T21yDf8icrjDuKRzU/lF3jnzMDnUmRokm1oxDdlvOLRX++cL1s/D6M4YHsmvmuTuTJ9Ydu
nVa0TERoXeQdPnLd2BdEKU2nvIoLht+iI2lZBSApivCrwytVruoAN/vYQAFkb9CPXeF+RkUmzkPQ
w2ARwj/NLTyteI7ePGO+hhIn1yDJ7J3E3omLpugITxUm3juvQTiqZhg6mA4HS9xoRxaXRtC80rg4
aDDnPAZOGR2nrhk2oD6CtY4ZG2bzeHRKhPGxMUpifzJFUkThAV8kGqgbsjMT9tcoJWO6NQDWgq6F
HrUUBohqZyM1IEDlACrCSLxaZjlDwuvKAyIXbNSdBxGEwhbZWEhW9eC/5ZAKFprUZBkXSUmybNmR
u05GvOY+em1/QTGw7iz/IiVbM6mrZ5+cWR427gXwCShXubAedV+DOfDwkVYpRsSOwVfiHqTrLsQg
pOiWYIAJLKPbmh7uHAJccLE3I/FMKyRvEa+n2z8NuvTCVUSD51Qy7TvDXBCPkiq5nGlw82pBcQOC
xLePf0ewMzIX6GaEx/lIDJMg07zHhxJCBTpwzg2veydxPnKDuAbDQY/WJ2O/ZZDT7lxT4VJJGYGu
G9sYLixTO6fe69wOH1IXbBu8j9tqscwNiuqjgPbn1rl1cnveiZ4hxGUeO/5tOfQ4OKLU/1TFdIW2
bAtSZd9kTrOpS/bSNrTlxvRyE+gbRysAWNWj22CoqRDPQmRJ8puqbVFw2N50UlCM17GkTaqcUe+L
eSTafRyBkNCi0zc83BdBb4/3M3UEVGMDDEnU52Aq+oVqMRzIGIV7GlFrN8xx3M4AAdKFWPYJfPdO
Y2zBE5hxdZVK7dMEhxB0EXK1ZY57IHgL/C44S9mZhyArKLAmoS+FGOHwTjSZdoGLUny0GCpH/mzc
ZjaDikHmrESpTY9faXp+mf/op9PL3DMmcOxwHxVVfEwkCcQ1eU+IVu/8hnTuPCY7G7tCvdFeFeyg
DLHA5jq5yHoDk3wYR6cOtyNnysTyrpo2xtqUslwQxxrfNOTJBmipuSnATzLfAIMXfW9hXFRoO9cy
K1494TuXMzLoifXj0gww9vZYPPlcSb5QGMMBMshZhjVL691lfnEt4c1cwAUZDqkmxlx2+I4GBF8w
brurNPTKR4wJ4dqwENxpchnQhLbqJKhmt51w2r3j9ByCbC/Ym+w3mLoBJW1lNeAKH10gSGnpbt3c
oQErp4CJfd0wvnIZAe7KuAcmiKhfVdsita6rqHqZpvGYzvNDwT6RiOCkW3Obg8eyIrl1x4AtbFoi
U9c5IRAYvQB1+Ux+/f6dtukKSyiXnV3EaMdH174qdXiTRNnJIxS+k+MSS3JL1dohCqF971mg2XBN
cCwGmuXQ/q0y43qQzwy/7r1fKFLTrYtt7aOZOD6WIYHvMX9BHZU3ScAUWUHrhefGeYJTB2NdM2+P
ufWO3uVysoFIeMxpNe8ZIfRB6pjXEWeLC+rWfgGWTs3ascdhg5xVUag35XHyVfTQJuFnU+lqQ8Pj
ERSr2ntdJLlYRV1ZKxs0idfJs7RkAieC2CdmKt95wsJD5OWFvfG6NoOxZVZbWytSNgaX6TRvEJkP
eYsRqRAxHWAYMknPlffaW1Wc285TPVzaaew7RGir5FAOSJBtFE7kfodetU8nlW4C1YVoncLkzfAL
68lHY8OClwfD3hWLciauguxSO1Zxiuq4u6T9bn0bAC3oYXLeUyLMED7n/rsosF32Y8qTEylqBkdj
ZOwH2zsY/sjqXJgKpZEwpkNXl92DquvoagrM9rrvc1aLtAD2gAK83hdt1fHMLf+NftFXI1S1yvBl
iDECIDuETEro9H6DkjodK98DIhLKUwpD/gWThQvoXGeHKU15OUsx3gocbtvezDYF9KmPecYSw8ok
MD4xCLxIrZ4mC0v/DnjlfQNCDWPy8B7XiFPnGnppRdDaymbqdkyw1exwn4mt4fvVu5RpdMmD9drQ
uFlxixK6HJFnHrusxIojvPAOIUBwVYKEXk898hL8jFdxmL5UsT0cyRR+qb1qIbAJXojRXAnByU5N
hfmgcm0ehyIqDyO+GyKadfOM7Mpbl2zO3PS0uzTUouIosznmoKDCC80paWu0bGkguo1dNqmB8zFa
E7QV80VCW2+vZnw4o99e5xFUdrz75pplQvkrN0p49+iY5HAkDwMermc/8ggYWRyzZPnCRstk3LzU
ePDRk4b6FDOCBVzV0/EgqS3Z5A5G+THyyi3SzttiCFKs6BVZ7LCbt5RdMCfKGiWVpaqnyrKBgA/s
XlIBHM2kiMEgt9U+EuUGMjElnrjsEw7M6FXHjXK9S2MgKWUe6FqZMMRt775rqldsZfdlwYzZBCI0
gJbp6VWmfnyTWDE0VpTSK1wiQFYAV21Tc3qY58J7Hjk3V1M27aOyyT9C7HObyhvrU1+n8qbpw2sE
6bg/Cw+TcJUN7/kcq6u5twy1VrQ2t14b1kAIk5tByOI5wPj46GBAv/ZbiB/IjmEDtrBSaJ03DyXf
4kWUkOecefSzGhkQuSgn2A62sou1F5G+bYFdGmSsP4s4BJ4ZGjtnRvUwpLj787j6SBwCxm20Ol7U
7oJCXYnI3kQLxMhXMCh8MI88pF7b3gV6PrrFBJo1Ofqjk1INuNse7Tos15Odh98yrZ+V18LkMqGs
eRR3OtmbvnR4MyG/hdPiFxyj/ZQ26D4Ixs6RhU2wv9F2jrfkfVG3wSf1suhkTSaEQBVvFM6c/TyP
d2HrYz0qd70yiPb7QCW8gQlwLmr6IVyMeK2MkOiNGDoGJEYZNo8yrL6Hk73D95YSVQBESoVX0ArV
eu6Ny1rqvRMOJx+uS9rAtKmb+xzHMq17kIqzhRb4/zJ3JsuRI1mW/SKEqEIxbs1gM+fBSfoGQrrT
MUMBKOav72OR3V2ZJZIlkrvaxCIjPZw0A1TfcO+59lMyJdU3YhQvIiByPrfD4N40xSCgWnj5xQDW
vTPTAmM/cKI8A38H04CiKfEpkvwUDGGCHiUVgB0T8WEZ7t+5wmeLBJJvi7OOHykrjyT/vNVZB/tC
coqtuE+5kCFjSn3ApSyAHC/wP+EnXknsDSgcUWNES00SFflS3jKwUEfiBOVDcxUQ1X5TPMxruh/A
LllY9FUSyg8J1+Bn7zp3yUxGUI6E5oAHi8TOrCYgXqrkiU2t+JyWrryuuWAhi+FbpcBKGOBe4dfJ
EMkOeRvTtul+KVhfhmhRt+HqqnvEf3cqGB5nfFYb3eTy08/KZk8BlX7nGRtwjpv8q17N3VyPnF8+
r844viHlq19DghzQW6N5Tw+kWFyJOhsuBSAmEAi3ftHMd5Xf/vZq2eyU6nroHtykSmCGZXpbsTL1
vlOJn24ZoTGLxt1PrfJvF10GDZyD9orfj9WZ7JzveDB+tOL6uA1V8mps5vWxo2HCmK8cFd0Zcova
SdZSh0wWt3afJ4gRgiYlJNHk7OTwtm5j9r+7khnjJ0Mngx2tyxBArrtCZdOO0pM1L+l2gDb9/eRX
rBa49nCddM6R7IxblLHTM2SrRy/A3OrX7SOqBEIt03dWzLcMr0B3JdkXhsQWR162I/7iyNbuzPWG
3lkQrd5xA9/CVWtOHEfZBTFEjRCVaaCohEf4RXkTGyq3sK3XgzOC0MEUrN7QNYqocrT3Wbeq/+gc
GakeCLGyonyEGk3ButPojtPG/UFsm72lDTo6kzqWLATqoQuPHffPoXR5qacQuMQQ6IszIfpqwTrM
wfJol9mX58SgjqqgQKrbfI4aG+Hgfgdu8dlP4NWaWfngPGyxd13KaNNwFME82TgIStA+o0hknObB
00S5zDkZxwLpRI+O0focKwv60bh3J8c7ZnZznivrwWVQ/9nPI+NcOy9PgTNRzVq8f0niQhVdcedm
k6teSM8Fu+p2SEUU/H50iqw+WoScjRRYFOxfQ9adFOx4zCsiv3PWct6FfjEwPx6CC9q/57CgrUFi
GW603/wMpjg8BmPgHZljl7Q61wSvXHK2husDopdXV+JlGp2GJRDGXH6fs8raH8wDmZdaI0zUyWEU
ntHUXdbEo7Wixq/R3TggsXg9N6Hq2H8HoqJYrpzXwJUlgBJpKL9s69Sb0gAV8Osby3fbqDNM7Hq/
6h/7YWnhvKwrjL0xRdObXVl6pXSJf6js9CFr8Hm2MtO4ayk5ercebzTX/HcIS+S49AyCPZEtN5Xr
vUL8aY7KLquvWMvuBU+1vWvXrP7uKuWdR2ep9/7sFNFixyBWFa7SEEdypGwVc+aoYo9bonhvMVd+
NKoaPllfMtzM3O/cHtjpBCUbHIite8avzFQCxiZpFbBJS4U+GjTkB3/m1tFT2pxFgCElLlWxW6t1
/SrSxjq0lkfexoJCfROXVvPEV4MDugybbRJnKIUWbx63KKwAX9Wj/4zqmum4R0AGunL11Csflkdn
YQfrmcljG59rvpmlA9fpDg9qbJsHuvHgRtewqwUs/QtyQNxOCyk1RTAM2yXHI9vOCO0HrVcm8U2y
q9du2Ze+l52CzBIvMFSz27i0Yd1bfnGbg/deKuQUQZybcx4nyIU6qxrf25GvoZ/D5eQILU6LcMkG
aQ84PLJtMvbjPki8hndn4mitZ4jwQ21DokKi5Y7TjFwPHTMf4dLTNrdQ6hxELgdKmBr+ukiPPsSw
pyFd35EZ3SbT0N6Jsgl2Shc8mYlPVKzu5e827ojFkjnXP37GCm0iTg96/NmUz3M5fzWFRYoNK97n
0pDWmSx+yMQ7iT/IqEC1Box8ikg3sa49PSyG1Kp2Va0XZoSGEQzMCv8OWasCxZ182BmOBIzqJIrQ
4NyGTKA3CRyDK+wjtz/ioTTHxOtHTqiGz83JiNlocEPF4it2F5KF+Xgu1JvpZnHW7LNvyuc0Xj4s
8h2we0sGRzgxWtDNm8RbzhYcN7RxvqIUHaVDTwVaCl/TlRuVQwcpLBZIwM/YgZFGPJ/aqUzCDSo5
RJrEMkXSyAT1NZOLfhQBZr2hfFM4aI41C0M+MbleOh7uS8xk/75InPkpI8HnLSjFfdc2sM5NE3Mw
tysr7sAIRpJJne0st0F23MD/msQ68hSuy53rFy49XZ0+at1WZ4FUfIPeUxHmYHMnumHu8EL030xp
YvDx83om6skm5dDqohzEgod6+SBAgd4vZDlgtN+2dbBXCieanuf4pan1H02ZxnaBOmGbTwXO8JBQ
qA6nAERacNgMFUE+CWOdOknj+/d0Gpilare2ldTb2cQNVGdJIzmDV5t0RkjRFdqb9cFELlS4jzuP
3JmWWBa4zgiiqbcLEkUIPsZWbzXzcynj5MbMsb0fiDA+rXYJ054+5MODlE9g63rs6hTJzcTih9L3
wRPyrkj98qVxDf1SkzE+aabg5LlX0yT7NFAerbrYTsz1ORtx7rFN3WZlttzrhUKSJtQ+2E1fRbmd
MPzErT1Ya79ssIHvXbhKkazGT2H7v+OFyVyaUeHW4qrV+5Clso5N6PE2zST+tKlkLmFiWIz5CIi0
LEo4y076c7bdLbkylsyieD0nk45QNSB9Q9EoH51ZX8Mn1j1+S/Ky2jA84FXVVHotO8mesXR/D4H1
VqzN/URIHVYcJMZtT0nEqAWbus251QxE4A4/eKTpHVP3sWKBtIlD8U5jdsbysoMSGnHcjAfNhucP
M4zIhNZzXfkJdWub/Ea+GmWIFPY1vg7g8B26bY7wN1TA5350noTbsIpzij/w8sMdM/f6B0g2H4wS
8dKIwEaWovMXOenxPp6KJ9hm7Kswe7wBXS3uepst5TYvQSqNkBU8mX40jFOmxnmyghoW9Rnl0UVY
fJBhGcKn0XtmI2jlVnsrBg/Lfmouvqc62vpmvPN66UX4kKuzwu+1Bi569yvnKB9IzhyW5wVR2m5J
lnencyFWivqP7AyQBxEfssYvb8rFBlYxBYeJcfQxy+v2MqNx3o1NeobCPdxigZ2OyDs5U+DCXorQ
//C9Kf5tM+WcyEMAi9K+JF6JUyYrlbxMlfmiNWcxf2Vb4cDmLlkywkHcZaupf0n7GjPnAQoA/xph
QArtHH3qcmMGUXQMb3OoX8OENVL5fXaP0pojp1ukMrf9IvTejN0ybEr20AziigGWA2altPoCOoFK
VldsZNHcDvDdFzafHn/56l8H0iM+MwAgK6lurkVXMMVuvF3bsvmNM8K5Q+ZnFec4yFksg0ILPuSo
TEOQj9S/oN+FQdTaXfbV5/V8tk0ybUdLpgvDa5ueHo/GDyB3FQvd+WefQCXnWXkTbJshjXHCnQNL
PbksjamT0huODGZtLMtvBK3Jc+23ydaZlTgUCLp5V/vwLklM9TzVRXpZEan0Gwvox85KYxGN8Tgg
NHDY3tRFLvcDHCziMGjzCCpPL6Lpc0iyuXcKlYzcNAcEBhX+cQAM4frOTxSjJRMV4kZFiBBW+YfF
/92T0oIUQDMLW76HLK/eBkbK977BJG9ZFONqqP19A2Rlg+WInfwC3h15Z7hdO86zMG2C7UJ8zkGY
6ecUuo+9HPPT2lR6lyxT8gTwCho8jY1rcQxZ9Vq8xnFOMdKwGY7ZktlUYJyuEwJG1+wKHztlgUFq
LOj0ZII8uMXBhUiMZNcYVPxss+coKybceR8HkYvER7YeM7f0Uc4i/DWOZv40i4WECIc6WJwV/9Oy
kvLn1bxy9tSvxHTU8fBYDcsDW26ODXUtVgpsmn037Rw98RbjIpuo5ewDTo70ZJL8lf7mlYfU3nYw
37QSHykgUj9IXoZgPXV1+Fink/rD0KvlK3OBVYuWNyiti3I3WBWPRex2L3hZiAkT4ncyQcUsx4Bx
96Tyo3YyfqsYEs/sN3fw3b6dldsYnq66RziwcTzMaxMgGub3K/StDXGF2yFw159M3eudnGuwl8Si
RZpqZGNsdA3ekLKyKaR7HIDgas9gkELDjHIFRrnVn2ITsysKaZo57qG/joCJmjl1dtXq5wdrWjN4
rzrwHhDLD9sqroa9NybEOTUJ2hrMX3tn9r330NIeZ4yI/wxFib/cVNY7zlWYwTbX+bJBS1E/FZj6
3lm7EcVNQUuLXN/i5vuzYqhmYfcLELG7U0GdfSB9Af4SD4dG178Dnm6u9Q0i7M3akhdjZ2xPilq3
x1jTR/crXnpa/5dQMv13OkofnQW/uf7KXdaAQJIrVP+4vs2Vu1yYvgP5E6Z7doAu3V6/wd6Hh+t2
ygGGUz4JIdBft6sDv5qx5IQ9Do5eSVohlH0ssOt9lWOmbAyea38E2bsS94hvCmpDVfyCI/XqzfUZ
kfumtIpjolzG2WnBdI/IjX1bdcjdE6jQfNiUzHm7V2HMbra1HnwHAh4vhFPd23M10mpnR7Tdy4bo
gIVcs2D6aSbhP0vVix/YNbxN0reEgNMgPNUVNE/Mj+SpB+w2oDylN6wa06d2yVF0sKJ6FLYCDdtr
P9JjeER7E+7rOcGImyH/3xDpUL4YCsWoIr0pmqvQOgV4Op8JbjN7nruhv9Lu5y2KymVf+VUTce6p
SEweaUFe20cUtr+4Le1DCwpta+Ptc5CpMP4IdXzo2+xZBZZ3UQS9W15X3DTpCOypSalnS/MjWa/T
N1IvjNd+27I/SfJV9kuVNa9dGtz2wqgIU/X2yi63AZ7pGFOga38OnqcQ/gTEYyXyzk6E/lW7g4v4
TpVb6DVlVPv0gn0j9ImHsb4LvMy9xAsXfiNwFVTJU8wPfk4M5qbiusMy4FQjwe6Y9rJ2LmGJHvFq
qWJI89bDrGaZhb/TUf0tJjXn3HrtdMTwihOhr19oC0FST/aLRUDWpnH1Qy1Juw/g4W2S0ODrpJsC
G8C2KoWA6WCi2SgVM9vF+kaLVBOMYcf0SNb8Cx1dhgam7uNHT8P5bqxa4A7RH4Vn/baGpOJXg0Kp
BxC5ed6Gt3bdtX+DpB12xO1867Tscckl+tEPw3c/9VDKanp0U9ISaP0eJPPCtc8k1i6VeUhXIBtd
eg5xBffYzEcj06hiZLzVrf3SptW27vNL23q4qiS2ysdkzb07Ln2NT7VTRDCQzVZM4C0lIcCS8zTu
0OT3VQKid4gj3+MpK3r2EWgUuTmVwWdc0psNuFu94pwZfZONpEC0XnabgVlkK1oVpIfAt9tPU8Ui
2HdeR5YlwPet/D5uMT/4Xc7o1io6pqI1/s9+ZqYc0h7N2fJRsbJIeENPfEL3+Gbl1ifogaZEbTO7
CqFNs/pzWNIcJxM7B2Aew+8lB51swGA8FeHaULMiJNzlemZiasf9zq01qWmTzOcNHP+fLgPBizSY
jaoeRArEtJlHhsG2QqxF9RHoznkOdIqtGK/f0ek17uikvoZWDPldm8meCgnNKuhX/MALWVmiZfbb
g2c8NpV8QEKLbWThvkrJs4vCrLyi5gzGMZ/UjC9Idc4xzL2P6XrUFTHWCNDzLCw89o1VbUOGRoi4
IyM+ucR+d5ZrbR3qlAFlEXxgxb5SBpFjoq4FGxwPuzbjlCWpQd1Oa8n5nx6TtPttwFgY4Jb93B7y
vnzyPQRd44UB2za1lxcF4IEPg17YA43XvEu+oGyFe5aXt24AG6KR7+XVuxO0z5bLFCVbeD4tzLcu
01/ce0ze8/1kM11t7UOP0tMb5V0/B9Nej5Bl7XAif7M7TwI4c4AFbGnsU2E8BmrjDjdZVI31Luc9
qtti1wCynCdxff1ZBiPcq7Erk/KhmCRwj5mGU3odSB2s7FNDRllmyS8/l1ubNyUPWA4mgufT8FJC
Am5xnRExRChE3x7WCZ5gOG7rgMQnjFfNbJ1T2Bnsnytm+ywI4/IgKTRPq3bkvV0NPc9MBQdb+zMO
MKsHtF4SG8Kg9GGkWT4URTnfpT1RBFMzHHOX7RBjJT5DIV7XyTqkeq4fcEPhhx8CjisnSIkJbnXU
hEYRjkFYoN0PcBZjZlEFY8VbOWFc9fG2WloWJ94Np7jJkqp9UIgZthjw41PfDlT+mttMGPM1Y1c+
cDTer4iHYQR4E/e280o8AYdXlpbv3BaIBGqNQDyPw0PaEU5o2Ak2LZrNUjQrkkHxHdTOcp/5DTjM
2Qw0j9kSOUQNMbL2vbe1GniBS/Z6zNJJVD14GqJf7tOCqw9Fi0Ky3yG0Cb+iv6gDBhBqaqKhvRri
FuL7OBZ3rpbH2G8jB9snjOjsN33LrmtxtaAdPmJmPEPvbHdBMa9YGwdE8CbOyVZQcEoUc7H3cJEn
ldlspqco12iO16AJEfDROnbFgwaZjLLhe2nDfUr00AQogaM2W7erULc+rvMADltlkAijQnEPdkua
FzX1eOt5zt4VTPZJSPClJR8NXR3dTfCEcfPdcoDUljNTWfSJW6irA/s8StYuCx/4Jqz7hkbhQ0lD
o93HXXAYgLMhiTeZfYdwkp+CAVYjhshH8dX8UbR1rBCrOTiOo8DMsywOam/4fG7K5H8OSQ9iAfzK
JvxiMCLubMm1lqsr+rwMMGJa5XM4xdVliN1263rEozKcoTeLM4sq5mrfLS8JHb7O463IvQfYB/d+
1j6tVvajgQ88m+QQdN5D5vhPdlbh+2ToR2YQCMBEhs+J3bKuwmewkzmE2Azf/KV2WnROuNLRMrip
+OPLIEdBbvndm9QEZAiZqnDrqiB/rSV32QH7eJLvWUQPIQJ4pt5rq+6AR6IQS/xHbZJtDF+3agYG
MpJbLxR8ibhswa9TghLwlLqCIbTf6hSFsx0CUx95IyOUtav3EqKPjXQKk7sbE/E646LMI/p8N4z4
y3mdXY1I2i0L3nThNXu3X/VjEVTJmUoS6VmorjMsErS2o5TJd0p4Gw7BYLN0a6T70gZlV5CE2jrV
zr8ONgm/IItyoSCynPHONZB0jJD3vobhjwqn2dQWcTZh/AyO+HrEqn5rHDs5+WnSYWv14ceS7Mcc
KX9DG5cSytC/IR+jJVDDetJdlTwuRHbVAVuHnNgExF3fgpSUdcJVD4Jo2SnTMuRfFaTtcGx2gZdb
W9s0Ajqf+7Lo9EFwDOFBecx54LDjd+em1Hdihkda6Nfr/HNvfKlPDm6arZrAWwvFdiCE/QxBMgtf
Ach0ZL9Zd11hcyh4jBiIATIs0LsnZGasM9fdzLgdZ1+yd5L1PsB2vnrX1fBVFq6lepLWsmMsShiq
KF9I8W4OwtXEssQrW2JSRn3QWQBy8R1vaNk77nAGZtXVX9uYPj1YaThYWFmJ70j18lUhwo7gpYfA
r4Zkq1Ima3nf3ow+9WrdrqQ9GjSIE3b7J+pJ7+IPYuD2qa0bMNbuobT/fqXIJ24cHL26zpPtEM4E
TNG99YJJczDPMBoExhR8kpsRcwbVWcIOHJMirxQ+mFKi6/dVBoKXxCeAAyQ/hX57aRptHbpC94Ts
VT5m7LL6SIbU3voEa93UGRVf20zvjaemY+4IAoAxHBKHQ1jFsHbrgW1dcAfz9HtkmUCgWTLtIAVn
D9Zo7I3L+UzkidiZMP5V1QM1XZrA1TfmaI3hBKPqWrk6VGUMaOKbUEw/WbyaI5pOrk/sJ5GlxjCq
a6A90+oxm1+n5GFgHhvhinajYmDfEmtH3CGm67ae3cwvhqoFoN7wmqnMjdZ0ISNiCTTXad3GBLM4
3c7NOR/I2BB7zx+LFyr9ebswOoZUqcKHLs26x1YTGLkADuVbjZ2vpBPTBSn+eguBFneSB4ZyFwax
e3K8htIoHKCcy2Fg9V/l0EZc+4JZYbptUGkq+ELYOdmd+30UeKAomXwtj5Up+t9T5Tb0z3kMHGG0
Hygj1yCqe4z0FIy4vwmnZDfyvuAGhnKPsK2MYJ2LyGIpzLqCHWgEHmYGt+wS4gyj+49u7LT92cRQ
xLclouA/9ti6HGpIuTZpuKDha1wHJW+azvJilNHUR3B/Oryu2b5frqqPkoc0IJtYJQ+FrdfHxq4Z
y2B3oxgDyIbzMGnhCmzq0ENNq2z8LdRblSDBN/fQrnbtrlGNv+d97iK8A78ad+mJc07HTVch0ScS
iqrNSXNzdD2Cndbgwa4JPPbpV7JhDR8HT5oI4au4OB37sZ2T1TB8C2eSId0kehCL+V4En+0SKxtQ
RljepxPl0DIWN5MTNo9yJK6d4JFP3Tr3xMWoDXgekukDuz1XBXFiIJx5XzVhxHbC2Cx1+C97DBFB
38pbYkRPiaX1Jg7kg8qJqR213qnav68DRu/++J5S0xK4s1PgmEw/XgTfTpa3nzpM3nJcKyJNTcQk
4Cb2wtM8lDthM9ejNtwBsMd8I+Fl7AduR/C8nkrObTJAVprdjCZnsS4rRNko71PnQBUUEEs1qUuS
u/ydKHivO6Pxp22WfaMh1W3Wyd9LcAxoBimBQnaAZ0J53aeWaBdq8zSWn8bPB3QNTTz+wLjt3051
nH/2uLKidIFlG3UqJvZRkRjcU9ymSEa6+EaWTf9OAfaogha3CzoQcibg/BwKOhdM4RouC03Dt1dl
xY4B95NWoCMYaNyntvgGXsIm2jqJnKyjXO95SO/aZtyaqUPF59xYunuOa/cLlytXdO3QN3ZQ1fZp
EFv7GRTKq2ezG96g4b4rcgAddlt0SHWr/JBX7q4ZZy5tRPZ4vYZgLoPPsvNZDKieoBHQVuQZ4Hn7
gPPRYD7J4Bd3oD5o8sqTmmp3Z9sg0XUt74epGyayVFL3xpsYPW9o7pOPlIQX+D3a+4F3b90Uc12e
mJhAgycqM4q5E/2pv69SYb9WRUlhn2aIfVq4uGRvE900ynivLMv+YMz6JNgFnf2S14MGwfpdDa6F
8jnT4WvV8JgUeqnOdhPkx9mtsfVVan1PM5uxBzvjbxQU+taplvwFBkfDWsKyTrBD+Dwa+Tm69q8m
pPoNyDG4J7TtYygH55Z2ZXkTth0fkVB3j2CHzMGgYvny6BFOQ9O290I0zgPqegAi8HVuDB/uPacy
u4uuBK1X8E0WXQ2LLi+KL9C8KIJRZoQzxiBnYMqnlm64qe01vcPRVu2SqgP8lOS7rpPhEdKBeMtn
/ytPx/4yTsybvRJVN1F78i53l5BMN+ex6pNiOhZtqX4mtZkjHzPRM+/rli0poPXMEyfU0TdFNf0h
Nfm0Yt+/LKTwoSoZ8+VYDg2gY9eZv6caBVhWYq9zyLaCadhF7rD8tvyx35ms0Y/h0CDpL3ogvqss
H324XHC4A9JadBkysW4X7xk0EGgRRAfbUmiC3/3iDamm+7N3ioIMdMLgTB8Mv30OOHLYESDTSvN6
MeRnSGVW2Rwy37bvmonCVar8SycWi4TJIXImNd+mzOIe7HpR7bU1+M90YPYOqB1g65xPJ8uan/nI
inGyMl6bgPDRplpeNcY8xI4ZVi7XPdlWoO+YBzkXReeDtIB3f8nXD4J7ydUTS2hQLNbPvgTuTAKP
twDg8n6mQxjeVNc1RzDXNcnzULHWBNPAOvKl1gXSE99POL+z8Vt7ClOoXeGy1QyB11rYeyZ7SLEG
0icOKu6zqFbWup+gtyCnTUv/2GuX8cusTL1DLVYd1QgTaiCjhWpm9T/oPdgY995JquHStzY6K3hC
w9ETbnyRJGQc/N4iYJdGlukHSLOlwk86SLLs2jC/uNhs7myNmytIIR9hlDyYOiBLRDDWcYuCPME8
DR7itZfITHzrwBuxsoJa4xe7pOSog5BsgRRZJeUCBDkIQNsJb/ZBUHB9ogFECWkz6/WZqlP3Scx6
6KV2bpdyCybybYy95KDAR6DAZcrIuS2Sn8xMKIy8TjxXLO+3iZWEW+N55qk04TlUSm8haN9qP/2V
rVCmWUbmNyxDib8DoL/LUUuAqK/pd5TfARMiFmbXIIvYjnPxyy2nH01GH4w1G5lcO5wM/txjbxEr
MK9QrbQhekEGQLtS6x4FNgNpOOIDwLtNrsXHiFEQ4ju5GZm4iofb8OTV9V1dOs9hKA16JlNH3IDE
WGMCYrbu4p9TyQEqpNiNrX6yuaYfJ1OYQ2U5WI1TAhaV5WmxCZBCEQ9XTq923TyiNnAhLYYG1ex1
A7swjRX5El5DPO5YIeymlsTh9u+Ho67dJ4VqA2fcsu50SqVmX8F2xJSzH++D4JouaaZIEHFgCdrX
rPOicFBk2EnRn9BwZkdqbY4dbw1+4MQijrtpGedpqz225EVvISgSmBqDEU8tyz1CEXJvoBLUuyDB
XoDitv87uE7Vv9DP+McMC2hSGVomXdwKKxN3w2BJIgqdmM+FAO+Ku2cf4mvcapeKBlkIbTmsrp2L
BHdWbRElGCJ5SulxPVLD01w2D5PdqnsToLRXyXJ1XmKw/4FsfDp2YzPfUHp1bNSsX+uYXmdDUpFg
2tw3pqXWWfKKudK11kqqmTQLNd0QQLn8g9HxH9n4/keD3r9Y+f6t4e9/oY1P2jA+/r2P7/zdme/l
n218f/+Bf/j4LPsvonQFyy1PeTZtg4C78n/B4fZfNp2+E1Kl29JVCtDC/6M5hLj1yF8KoQpBB8XN
9//B4U74l7xyYMFDX12AV9DDf2Lku9JK/olm4vjOFavihw4/ggCg/N+I03lMbi/iQ4pnwQ/49+UD
lcjS6DicSZDfxRAdKCNOVTtwkH4jIwpo2vA3oO+Y5t+mmNqPucvZuqVW8RJPBFxsQAHV5HODfM25
BD+IXvMfGIrb70ZO3p+ptT4dRgm//v7Q/6Pn798+Vf/y7P2PT+n/wudP/c9okaFMPrvsX2Ai1z/x
j+fPDv7i6XMUV8Pfts8rz/kfj59t/6VcXzqhtB24OlhN/+vxc/6ypYclWDhSSBcf6n89fvhIlQsd
nKflyoeW/5GP1LX/u+0YiAlnqoJtEwpb8N/j+fxn2/GU8cjEHHVTkuT3o7r6TCx6SPzoWhwo39Hp
NZjeWXn5jvfNmBH3VaEGYAyZYEzkBa0nkW64cCidLDbbBS0f2RtrJeNtTizRu3QsnElupzEISeJS
Ka74n/1tMbtQrnt77vCEkKH1tCo6UWrDxOmj+O9VXprK4HGwXN/ayNn2SB/tNEoMMGjYFVSYoIuT
fDn0DPOPPF3iG/jw/LXoLop40zWNL06+W/rLpojZ8hEwNBREryGJaHEnTPXbWBEe5rv3tqruU7d/
t4i3mKeAcHokEyxdwsqgby/2VwGEiyfRTuZdbFe7tJmPsIk3tpFH/n8YS0DA7cr5av0IGCCg+1Q9
SU5Cfbn2jy7UiAFESiAPg3UsFNsm7nY4hY9MWT/b3r+LrSmqg/zStCHL/pmi3tMQ0PvdKvmTgz+h
WG8AkJR8DPThM8Qugxr4+o8dGsGOdz8QQDrUwh8B7BIzJm1w3/uDesfOtF/q6tS1RAHsK2QCCgdY
H6xH2HQLu2L3p93O4UdJkbjP+pxdNwjO2Y20ZvziWUHyxoQ8eZetRpeeqtL6nuwFmYZks3I7dkw6
uPjYlc/ClmxJVYc9SqYZPWvTALHehMBFXjNsjXd5YGmWdYkiZozyksCUxr+UEOI3doHHbyrGDhqE
lxKuA7b4FdxiskQFMANCP03LNMwDzLLvIHGiea7o/KAWqOwJgCOVJ1Y14qN5mA8x5RqKjr56FB5J
5qzHxH5aaMtENz9PY1uyzyKlhSS6EN6FBz2/kDV5nCWRJDvXduo/SwoljCef2oz4xm3hsqIOUOOe
eh+AY2tKWt3apL+WvsapYbnIo6msi/uEReUuIUMwcUDU5HM8/Kk71E5h6/h7E1dICkNZLcHZnzXU
PWCq2Gfwg2bU6f000h/qWP/uGSK8p/C23lCRDkTxdYS9YElTIbOnfMIaog1fcOjJ7jdtdfdjXsPy
DRkOgc1YAd2HmYEwGDEARz+ZeZu3bqncr6Xmr96gnV+o83NT37gqZ/vUFj10iyv6Dj038Dz2Z3X4
S1HS8oylNvPWsBol9GD/mpRbpubLJOsQbEkbJMs3jztb75Bshtm+pFoft1kTTiQIkgWwm2dRfBvH
vwZ3NzMxPJMTiy3mcH71ESo5VXiDr+VGl071zdZw+uXD6U3vZEXQ6leRF5KV32TqQ4upFQG/D0L1
ADq5xIPVMTc/omJCP10vrJuwdjlxd5nNot55ePgdOZ24TltWD5tldqAgZZSRNKLTWOmbshry7IQ0
zTMn3fsF6KS6csESrTCPy6HDvBcXrIjhcVgBmlTfTKyHWO5Z1MvwKm7WHI8mnNO+AjoRd2iPU/ri
GJ8QDQR7bAGIbkaVFeNVpzu8qibotBhH46sb5Mhsuy4nlEkp8HIbqt31pKlSYHtsYKYkvUskr3XE
R9X6mwlQyTFXPHZnRza0AY4W16GTnYH9dcLr+MYLBjwRhR8QX6+sedoPE/0nst8BfF9lEqwZKePd
ZoeXCqQJA6wJkrzvSJwS1TJHnLAeebLkv6ljsCJtjuTEAvYy02P9kitOJ36WBkUvkVIsmtEemD6a
SskSP/cEwzfEimF704Ym6E/NEBOjEJZ1nu71HPrvocb/dUzHBZFpNwWx2bdtOcqTLWo0ZSAzIUNa
EPDJGw9cC1nhwqT2TJxYPd1UyVATloRB65AM5DU8zDSdd4tejEAA1sHGKNkj66M3TUjBZ4o5a9+1
PUu8QMakvtujiuWBJENz7cRFaeMMSkjOdNX/Ye9MmuvG1Wz7V17ccTGDIAmAHNzJ6dTbsmy5mzAs
N+wbsCd/fS0688WVjlQ64RrXoLIq0uniIQmAwPftvbaS9fXUdclPRD5NS1e/JVkYxmcBs2VwREw2
Sp1eYHyd7K0YChScOqp9b0/NWskDsh5OKmmTjd3FSG3nG9614Rq4Ps1AJ8j7yyLKFUljtpt6G/7i
IChgtngflomSInV5TsIhn066xDa83W1HRou8gBHV56vwEsdroSZARhygva9NmXrRPo0Gm3gze25o
JZb4SN10UFf9VCNcHK1MXY+tzNOdHcb46/mos6m0RJ/hIhkw5BNe2qABoQOKs0KytrbbgO8O/waH
Hxy9SXckXvujo2HkNP7qU3AHdLCB236de40nNajDkUy6BFvo1k/DTO+o7BHeFnooPjdIk2KEPG5M
xUqFCgmDrgzRyFG+VD+K1gwPvUsNFIVorxixbSivE2o3P1sT4TAcFKhZfGpD2O886qOtcN6bgP/n
ooipIttpbL/PpNsjIcnz4rzPyQKispnP13QTxk8eyhpyr7sJ3XWbVrs2HZ0HSQmVDJcQluiuHkWC
uC9qr/IByQ2qvLDMz4qqSBIi8aT1bnaKBaNQVEVfpP4Yka4GXsHrfxRTM+dUZrzpns+TS70jQoS8
8VUUfPeQJ8OORK38dp4t6P5xPzp45gRZEHkKv2Jj5T29Vh6weq9rz/3uVh2uAWeUXb/DulB/90u/
bfahaSr3rCBdY825CCGWcSYhRBUDw4IVuqBUizpXwwQcwXEE6G+B8/nuLxmO7g+M2LQeLPJ6vjqj
K4kf97SPJG9WWIG9LB5Z+gDfQ3xSvvhFa4cCr1sPVNMoPGU4Y5aKAMEaE0W38aWhRQCSWt9VLaJ7
UmGz9jsIhF5t9Njz+jrQsgiAKpuXxIGLr5END3YPSQlbh0+zudN5fuc2xhRbqo3opuD2VrAq9BIy
mnSAgAaRGA1wp1jrMm05gbxsFuFdEtqKIQHNS6Tw92fjYa61n2z5QMNKHd3KvIvpHONF6NP4K3M2
+LG0y4gYc1HEdcvZh0hE1DyOaleNQ0q0bzzd5eTYvlsD2b+RO0KrIFhw9O2RVFBUAoAfzntC7Mwl
whX2HgiiBAKBosbjE1YpOHpd4NYEjNACq15sCpiboF2cB9S6VE75J2R3XP96mxdr1AbHycTb/t+x
qpsvfvz7X4qzyP98qr9owPOUPx4f69e/8M+pXv4VBJ5GMKx8qXBfeZyQ/jnVCxt8ow8lVLgQcuD3
/OdcJeVf5MpIV/seR25gPP85V0nxl8dhnn/rrqeq9Y/+4Fh/xCiFDKQA4ziCmUaIlF5/wuNTFR9v
5JoEqxJH43xRQi6HgCSRfboU1hlYqWL36Mm8wI46To36fT1++QoCsgOt9BE6NHN87Csx12sp+iK/
DhdyEZ0IcEvglIeOKXtGAbZCcUHTLsYo/zmVjOW086qLui3ny26caE7X6OLyXuys3qHrk6/kk9d/
KM/3SbWD5yLXbqSSbiCElEfVjoAi2FKmoF5IWflqcI9dxq4JWNeMuXz9Ss/fAGwkPsQ2Lxpcp3N0
JdG3wDBbqr8DNBk2apM6w1qD6y/1q696wtz++vWOEoJWFpTCpygweAP6lMcJQYlDnAB7YYqf2YgP
AMj7lhDfBDlANt/0Ywk837X8E+/9hZuEUMnVBLFp0nFXRtSjwztYxaLNPRhqpQt6xMoLCvAtH/wG
o+G5W1m/Xr9HZx1Gj4tV600yRBwmFnUrey2lPb5e1zaRmyeZwXRQ8hFsk2y4j0XG97uCmfQ5paiB
FqEX1ntXg2ZDsN+o95y35A9NMQrXFubuYRPNDeJxRVdO72MLLsSWe1jAYaee+pBjgvgej6X91SQS
/l3tLP57+pHCnL9+My89OwaIqxmPyvHsdag+enZNQulAxrXZTtjGrkvSCc6KdlrYcGbVnkRwtX/9
es+Hvk8hCEUAAwRIgTiaojKFXWnHiAClnZgrGDYaIkJq7xvTmr8/GdTQXs4QW1/D09fka1sSdCaV
zf+4R6+JZsjktyQ4gZJIyXYNgvTc97GHvX5DYi0NPbkMS6xgzfQcoPwsnkejT0qfWJaGy9iKIPu0
Rgwl0Do8TIMr9hlp7DjEw2lXxnLZy7zqzvoaP0rnhOoEnfrZ3FuJ0EJ5TD7Pp5519GgjrRqrlwXq
lSF0N/7AAK1pSxAWTXxym0zubnXYX7x+++sSfnT3jus4lM5cF1qfPIp81GMzmKSx6Aflbrp1mf1E
EVigA+h8YoWgtTTYnb/LiYH4Xzx4RyIqkVIHrk/s5NOhK+Zi9RNxv7FHG8UWJGUAOqVlYhXOdWMh
sh8D2pUp5q+rfqimnZ8C6/FDZzqx/rz04BljlCh56CuN++iH9KHVZVVab8l+QR8InLJI2QbFKBe3
URRYWH785sS8ff7cPV9xply/JBQtfffpNVVJEb006PKo7NVn8+CY7QJQ5xLZFPUTznn0bt0F/FNU
nnjjLwx4CW+Zr7lkwFGYPRrwXWhpA424IoBZp7htm/qq60V85pZR8hGIC27rjBMeR7Z4TzYKZ5+e
bXffONHZ62Pv2VoCj9wJ1u0KOx02P0c/ZEr9rAAWuSYzN0RjlNCKJOR4LKN+sXn9Us/WEi7lCoXD
m0oxMvj1dTxaJvPRDE4nNYit0s/ODTv6vXRRoP7pVRhFTCeUOJrtV3B0Q7OIY6+fEL4a227O0Hom
d5OFv+r1qzx/bLhRQdkSremxNTzelXVQnajOAkeiMgxdKgZPg/x23tgEtpy4oeczg2+KRNOiPQch
w3FZPUzNEPf0zbdWE9v9HquldegSX+2LlGiOYKHkvs0Ji715/Q6fTw4+aOQneiRcshb6R7uexDRW
WzrIRVuNBmnGtH015WF5PYgRt2PnYJyt6OXi4DwxN4LfuZRP1kP6YTbbbXY/ttZ/NxoeDZRFqs7F
2ggOyNLtJdnSq3vJOP0tVZcaGyiUpbMK5SM+sX6CT+Pm7udBVcEVAfYc622vcEE7gO5Dy7ekGF88
v0RS5FgqubTSSM37RFMa3pignH9CZpCfTe9ZxUVE7N5NTGgqht7M8VrM7YBsM7xzOHVmUX5k/nWk
q0k/nqge+j5GHboxN2VGR2Kvy865rN0meofsAk5Di4oW0aIf4xerIBizbMKJviMXZm3mDvY3AySH
XYnIG2CAQUOiVjK3wV2Hy9TZu11JDxxJA523AU2rv5m8znwMkhLCU1Vn8MjIx0H9wPeEanbDoXuz
pKGR515fW9/DZJIf2bHXuAwdYfAxLO1t1sMlAVwNwhuKr0fmN9XQPXgwG/obbNDrZCryL4DXajC9
iW0eQuDi9x4Qt4WKIljo0QXDhZsFXthu6uUEUImgz+8jTgqM+5jObo0Tuxq1WDsVOBApcqLBn6ie
FiFc7U1EjYQ1XTW23A7oBHEsCCnGfQVSw+xFHRsa3vUY32h41fcNJf951arD+kC6J5KtLN1sJsl9
xNszg0G8sRxUdxvoH8SnINL1k/OeMCONgBsWJTw5ytCcsnV/T348h4MYMUS96bvE+9KONubSobZn
+kxtPWDDaQfAQqi6W1CQEK4TIJ7pPh50FR4oolHgTlClgzaNTf2mptjCk3Copm1ZyTFukEzoeYfW
JcrmkHYtrMiAkBwYVrWLrtgSKim2ht3qR2pIQ8R3NE2LnUIQSlFnrFz+bxzYn4K6XsZdEzTWlxwh
ORXeKQJP4Jb9glVVZ+51V/Q9SEE7nT411F9Q7fqBIRFptscvVAwZRU2QTt90LQlmHsvO3MaynVVN
raf2QYT7yOUPnmeWN3NMVOneJtXR36X9lJ/FPW64rQn7atgOdAb6nZqj8FwRuakOfUrxeFsDBe+2
XtKKW4QzUGuyoUuhcocU8Yl7T8abZMyzXwMOJPTLYsg/Iaseb9Vi9zDSUE37UGGz6A0Erx4cHuN6
PIA4B+8ncTC+rQvHvbdHtvL72XfqixjcyBo/SLBYMYwgrgIFr24HwV49xLZcPmS1R1sL4lnbbmZi
pH7ooRdE2Iu2+wK9Ay9cTCpLd3AbFyo+EilcqLZlAmfT+ma66CMcmMxLqq4rPMeitEl5kMqWz1ar
62q5wBAaYUoj3LO3De2ubt/1Ocq0RS9NtZeZq3pUV8K6ijtfkETkhdjbSMRaqLbFicREOpTM8phq
zjV0uQFLHsaxdmd51DW3HcmVaLEjGN+7AkVmRN/AAtdXWrnE0dLV80PqyhFVomWS224N+SSMu8Vw
k7QFRWpFSA/ouiFroIzlTbkrK2fcE5iCPA5LWvADhRQ/NowT68NqKHpXoF20z4YaDShu3OK8JhD3
bp3P3tlqjoaG1Q7DF7D/wad2YRJtyKeuMFrNlLq2mnWtROxcBD8Dv4sXDoeonc0kiLyPoW/R3YDy
wagbHYoGbRRV74nLGYDBQE6xGKJOe53lncRy2NsQFWbVqBUBz2qA8RT/e9PG1T0dXTynKaT+H3gY
uq8dZ2FCQodWYvllSu8EVie57SieY9LTM9D5NKv6O1UmJUyYrpz6AzW7Eu2DT62ZhN/JHi7i1oRv
My+hmzXUiLy2klwAs0Hzz/IsYszbyBjcbjflkfvJGRv/A0lvNmrk2em/Bos2CEK7EaMWZnUPnXXl
KCCDBeFthYM7bUOUjrnp5kaDrlzaDH8FQD9mYv2VZkX1XaUOwiUJiL1nxdcj8mwHo+w0jNZ8RUUg
fmv7Js/2tipp4rAkyx8L4VEpPq/a+dqTWBHR4AnA7XXG7bF/R3O5FZawb7BY5fCQOb5nh0HJFug9
sQf+L17nWN7hnZRiF5JA0qHJ8mYavV3k/IBJQw8O6FzzGzB631pW/nWJtb0gjBJTtp2I5rAvSVXw
AMt2MTlqHYmUnzn7ZRBT9SIxXjVYEWi7FtV5OCRQ+hN0y/mWf4vQyQTEDdcogIutqEP5ffBx1e3D
mclADKMKnV1Cw87fjqgNR+Z2EekLH+Ko5CNmrUm7NuxoM1RgKUczLQBGRIVgDqUwXa8wXcrrVKEu
3FMeW0PJdAx9ZdAL1uUWN4SFJ7/K3ppsIizNNEkOrGYOw/uZugtZZKWBY+NLN//ERwtciAJkt68p
geBEqcPlge4epEFG6Py+6G3D0yCSGcmrGNCHLqqComcq20OR3uVBw58qWKVDkRl3m3WFMru51MkF
LVosgrrI9IOvwwyLghgBIIXeyLIu4oaYY96tc12p2Gnwtq63QE2k+Wg8HEAIVTWyxSRGyr0NrJlJ
CSHI33RttXx21VIzn7ycpoQ3a/dXMQDTI9IVdg/1k4XltAeO9cVWjpVus7zyvwvClWNSKGBaDaI3
IJCj2bvziNfIN9S002v2Vg28QVIWvmuj7Z8Kmg7NbTZQG5tErV/RgJAVEZ6DeYHUkhBREOlJG891
a7kbiyy8Tvze/eEuY7fPy6X6Cp2ARnA8BehgM7e5zYER3FjVlDZ86vIvuGqnWz8h2IAWUtitxDu7
I6R+zWlOGz4sNtRBWFzVRQIqaAUer5nwbknLIEIb+7Oqk+WLlLH3waogJTma3h010rbBOonpDGcp
reot7t9+VwDNUDeeW3prZKIcP40EF9RbHpyNFVo7kJdTv/80sEn6NvVBK2iXLAigqhJvX+o0dA5w
D810p3LMOEbq9DO9T6oVkNfaA4JzzNcdmIRkEw3sczd9lDCx7IzWXVPrOsJYQ+1p56//zZaP7vwL
fhaG+UK4oJjTwRTUMtCCv1+gErs7U8wLeYvKovk0yflNStsD7lmGh23bM4QCiq1APe4mD3/jBpam
/mDGmpXZmVq1onxiWcVbWEZtcEjLkE4WNbHwG553LLFINj8oFEFwDEXv4BtJq/aedjGFnbBt5GcG
rf5A8kZ9yXcuQnJRYJDaoRVBa8120AQ7z04UyRl5lZidHn2aH7Zjuhj0ItH2+xQVjQQNBVHl0kbh
c2HQACdnFpbJZOOQgfLZmjUfRAUiyN2S3EkiB77Y+NqJbbfZaJk5DxQI4LcLG7PhPiGy7cH4Uwv1
ppld9lBK0sxPCpNcebM94UfI8+DO7g2h3V7rVBHZzLJ934X8RSJI4vFeLDI97+0B7GfrpcCD8Rzc
ceIJftQFJE+hu3nZDWliT0RUEMKz46WRetPSNf4S5gOtLz4EmA3RqzjReRKM5bs2qWDA5rpA04z0
wX1r4haXdgjwC8X4GLG+k5E33ielwrM7xTP7tC7tAZU4bAQMatHAum3SiC2awpF5MVQRSxJOgOyH
B9kWllY31+9mePxEhIA4vayberYR4QzgldkRJAEhpOm6TSvG0AAkXCOCy6BeblP4XMTqtrr+QThY
zNGDIEmYG0m7zJs6olUOY0zBtsrbsynznb3HlyTb4gSA/kkJgjfT98PtNMfszsOhRWoAGQz6m+20
81uLbhjhQg4FmXeeFMjOwwWBC18SomZRa9FXia1Gb4B6416h+0rVfIK8UW4Sb8zanRwJHTyvsnHa
tx69aiwrOa0G3Zv+S9No3Of2YPNMQxbTn+ifiBPygOSQvpMtCHc1hNx9VYhEQfLoY72LwBOt9MgS
nlvnZCVjCc4AqX5ZjmorzDgaB2QvZdtylfpsISLom9S0mXvQNONZB9gRbhptYxInEn1auTBrCc6a
bfsdErRZbjCREvWCfZsGRj53M6maxnQ3GmFBv43o1OP6aIdN5vK9Z1fOf42yTI7gYXCk/VQAMOAn
4NAo2Q0XvMKpWZrzqRrB08bYaRJMClrYNK2H6cPq475GLJfhBGOvf4FqBd/UwEH5wsDShDmVw1nq
hwkSFD2RT4Ow8cT0TE2akZ2ZvoaOAyebspY5LKAIMZCltXNopVlTNoE8Ffsa7tm7tc2Inlpl+sOs
FGkKU0W7lWJXD05Q0Eppt7JgzdmS00hVEmvOdIcqg5VtSTxxG1WL/NmJjm29CeN007hF8Stwu/Z7
Fkf+9CZtl/qLLNN+VbvQRcUQkHTNtjJVXbzr28L93KMc0luSyz0Lsr3osLM3oFg3MQgeiHOV3RNs
zjc3xkaQ2mYXtvXyqe0ab7pymoleVJtO7huRl+CAUEWwEufYxc6XZuY0NzHsFcYGjSy9Zc+LyClB
nDf68KtwpiyI8SxCLT9aswNIkJcv3uaNQD0F33PY5T34z11tt/KyrXrlbQn5jrnxMoivgzaqBEZN
NbKr9FmQN6Ooyg8EaSk0jR2yfJOL4GZKS0ySdYWKzphGARNN6/zLqJvp3RiF1s/UN5j5iTUNs0uX
RGJUEsXgQLZg53qzROuaMoaIs/bsk9aDSoZOCZZd7Z85RrdfAl1CzbPnMrno3Hb6gdrBnc98jDZq
1/pWEu2WWlBSCFwZPXi9a/PCCMfdkja8uNvJrDzGIRdjhhEUu7VjsDRzVDaAHBBbldgNEDe4B76I
pIxROLTSQxdI/zz2DG13kIHZt4VZDL/OAnkNMYenHSO9fwMHyfuVNrP3Exd4c+UnWg/nbN44wU1j
kHx0Fi3xBESsFzj/iYWvY9xIM5sFCCZzi/u8NCX25i4BNgEEyvtlsjZFxIGcJPoyl9Kj/Owggd0N
bUP6QUNxddNU0QLGXRRsHScQuReVmbKVW45z5DCkpp62VYK1/YwvK0yVDmVgRXoI/XZUYI11NeEx
5K6iOGXtSQbOyai0koUtXP29Ix3SEK8EWzdzs+UrEp/uuk1m66uBSfoVPQC1P2+qiBuKMUS6l5Ex
BEBhIuARW2PdmEvEiHN04MRYf2vgoWAlbxbQADW50vkWGVTkv/FEab+Hs6XnPXQF2K/U/22Ue74H
eSdYj8mVG4eYRlqyqHORr6lEjUjvZTd6n1sm8XRRdMb7OSfjcmc834kQTGGa5DQVQZOsUiHBCskQ
Eh3BFhAiYJBbVxmLMP86q/x715ZFcJZ4Hgwtt+pZUmJmAZYZwcW2wOOG7GJ0B/86KLOEJ47P/QKp
mRI4cmPDlrTs3QetUtoWTuW1JUJZLYedrpv0siW6jbBhNHbYQKtc08YOoQpgXQ0EiQkjJbdNm6Y0
dPJAFcTlKciiDRrCNzS/UCai55vlmekWwuh127wlc4bitJ3VcUgFSJUeMlQqNGg4neZHMrPRRKwo
VbopJrt/VyyRFe9UlGWf6fhwMk3GLnBX1hXVv7BCxLy3+zozl1hM2UpCteF8uZGtwHQz87EZd/yp
373FkyIfEkGbZlN3s8XHkPDYT1AfStjJC97TnSpCGNtRNCOgasidyM4Ehb5fdM3864WtPej3ICke
+MRN160oVLxbS5IYGu1xpe6aNMQmwj/2kS1VuYO3AuaFZSlEqQNq99Y0OTubKHV8c0n9JL3iQDGj
NOs5UG5N66nl2gJlQv7aQE0Bygn28jVkCwMteWOByN5P3Ft5GHvLQ4Km0cl0ruJw5PrERUfuEI97
NTvDA9/fnmRt7cQ3KJ8jeYF/U5cXiP9RP9JEgHMVR+ugTBUhQGDPp8//Jcmit8vO4uVSRbytB7Pc
jX7Uvfkvcg5nUodH2rw5UuudzUf7HJpgVBxer1Y/K5LjoBCuS1dZOspx1Fqvf1Qyxizdhsu4ioMy
y6NY0EPMtdwe9ZbO3pjCCt9DBm9PNDSed3FW3waaLrwWGDlsfVQjR6cWQcRKVtgOoiJ0QwLbWJo3
Z41n0r1t5eGFcAx6VkrBu4QIa8Lq4AFElfT+tB/BL6FlCeFr9ZO46qiVZUm/xYYta5IBe+cyMT3g
Tsz+75XdLSdapM/aOOulfDoDMGLoQh93jJy+UVD1WOdQ9flXqMKA0sR9faIL8OJVAqQvrl5lF+76
wh+90FbGrTCanb4brRC0roJxWWXNCWnH86uwEQ04T3g+b49l6elVqB1ShV07r1DTqkPphg66F5oO
zh+/Hnpf6xMjnFqRhXHUZi3jPHTHuKu2E/8RBDNuBBA8JcJVXvzHM4Eti4sJxJb025yjRuqchVQ9
zNq3tlV0uSztuLWiPL0SgM/ITOmCfa8bfaKP/KxZRMfGpUAtaCLTc/OO7g+Nd1wLPgZUuDnE9QMb
9DE16qyR5YMJxbyDWgq5MdP5iebYS1OQh4qYxIXuKtApPH2DthWuZcV03bWsCsKIvFjaIX4tr9A3
u9fW5FAiUyncnrrpryqaMjZxSGhSF3wQJ56CeOkxkB4kmIFS+85vh8yjQSvbgnZNw2OwYdnfZS3k
K2egpjZOy088gMN1YbkEES1AnBerGy4Gr8nPAw+wYRavB7ghqQ91VDs7DS/7Fg2OcxFGgu4Hqs8T
C+azke8zs9Z5hduYjvuqh3s8v8jVBf7S9dVWO9P0IQ8gkGBuyM5fH4wvXQVnPrPLl4FNK/HpVRCI
tzVhFoi6C8e/AUH2ebXsv/tfXETjuqOhToidPlr7hp45hdaZA4wLVWwUJr8dlso/NdLWkfSkK8kT
89Eqka3uBRqVytN7QXLcDAVaXxqiPREIq5lnYHG5ZottbVo6ARsRrKSQFvR4bxOltbQ9aH8HQOcu
TtPyvJBOcuW3k3WPicf/9vpDOM58hxuvkN9Ix2EmejYY6qc/zwGmQvZBWm3rQv6yCTP7goH/To1L
deWilL3MW7KEFgzvKfJb3d/4RMnthe6hgEcz8cc4Ts8c8HifXv9dz6bE75+FzAJ1FCIf+0jbQvry
7FFqh6lRi+IQVRDp2wHMdlBAzlvM8DPKy+Ig5uDH69d94W1565BYNZqUOf2jdYEDiO/4gkGRkSlN
kcxn7xhSch1t3MmvX+o40X599FxrlXpiCfVomj199BR3B2sx5G3i26efWsNdKYjf3Rc5jeOODB5s
ZEnwpmpL/UYGC2aVYLFOzOfVx3o8PD2kPIGzSgfX3dDTH5GTJNKzOSVOxHPCLapLZ58j79lou204
1c7phZin4JKSzvSttjrnK0ySX02nBDIfKkbGseK3mY8VOjZG36I5XaaNUxj1PiYwdhMRtbSGP9aT
s0VzLSlhJLZP8co+JUB9YcBI9K4SWQBRrO7xi6OWOts1sblbI7z+p4wSkn/ZOu8lGQZ3wJCtT4L+
CglSnG1ef4/razqa4Jgo180AAkjpHmtycLV0tU0xZVtw5QfMJfaZjfD1DrGOfWdmaH6vX++FxRE7
pkI8ItENIgB7+sZKmq0OVr4CjqkRd2jZ+rdz6bkn7uqFiaB5ni47AgCn4nhdQMeRpCKg+wo+0by3
S9ewYkUJLKtavH39hsQLY5DvicvLQzGIkPpoDE4dbk/Zk4bVdCLeCrfIOYPM/RUYG9pXEOM23WgL
CvoE0xmiPc4aIpxEEl6zSwmvnMH88RPWgiWHjcHvTZe3/t5H3+M6N1HW48wkgE2kZwQTLvQ3i+jE
1Hs+blDmIFZh/8gygCjo6VUCJ5rBxzeIQfIp+VQ2HOUGcNCkBrjWG3DG1eb1x/z8jXI9iZAKySnC
c+doSfXgbKPp4nqeUyaH1qMHQRU+PMTwNf948HApHSAE538xVI9uLaEcmpupJkS975sLuaqQ4B9P
FzIBkPH6XT2fDVwjwHnODMRcbx+NnQBkNhkCjJgB5M1BFso7iwcsFK9f5cV3FSg+kg5SKtqeT9+V
D6cim0ZuKKS5uNKwmquSWtC2I+AExFI2nNgAvfiuHl3v6DOkJ2MnPvHu26Hpl/dGwVtDTZ4e4qk4
JdV96VKYr9cPrQvvRB0tJ03QhqMluDXWan/jeVpsgas2VwB3vROHs5cuxYdOcuQMSP9Q61N+NK8i
uJ+TIPuIdmnnXUC2DcE+FeJNZXfW7vUXJp6/MTTwnCh8qSkpefbRQbCQJV3jDj1BKRzxYFSFGtZL
/dtaOW4KELQBCI676j5zFlrcLbks63b/VsUG07isDUkqBsx6h8CcvkhXYwhDNH5iSj4fvOuPZFAJ
hGv4xY4WGrtj31j3LLJqysBLizA8RJSXD68/i+eP3XfYSCsHzASi1WNpIwV7BNoDIEbwOKQthkV+
YYxadl4mzYlLrU/16bcQtwvxemyo2fNSUXn6hqukVzn2g5ze7FJmO9op+uPk03qcRUe6iZ1rEW0H
fz61i33hbXv05/gu+h662ODoumGA1shjM00K6KjCTUmUALV90Z1DyrriwVd3vPz2kqG+vAHUNVzN
ma7OMKGSY6ARhm9TPST3E6Ram8bKB2EIFv7Tl4DgWSl+JbUJqs1HvzAKuqnGZonQATj0e8uOqpve
poIQR4R8vn6p5w8j4GDGmELrz0vQR1JWU2Q2h/kk2+ZWEHx1nAzuP03radd0c3Vr5ng+MdmeD+OA
MwRDWbBA2lSTnr71tKZDY2oEybjT2nt/dOc7v1lUc+K+1t/9dHCxsXPJS7Q1g0wce01qGcrKzyak
7pRaL5epQL7WU/FEV+ZDSuhqOogDsTwXFhXaTZDTHn/9wb5wn1Rj2Clj1rY5AK9//mj9yuBwBU5B
sY5tdAABtydTFzLe+9ev8ny6BuwkNV0IdpP+b4fY46uwRjboEbqUkrc73HXz8A7/Q/FZ5nxqXr/S
S/cTYD4R+Hb4SKujNXI2wJZHa0DqYQfEttTF8KDtoP7w+lXESzcUYFNApU+Vx9FHw2Opagw5eZ9u
iZzu9xA56JxknY8Tfg5T0n8AhSkY7TvP6Wg05cB7JzV+72Trn9Womw60x5EKkr63hWN0ap/70qBi
WK0HMDg8HB6evlOELCGbrpbmbRK3b1sUU9sSJt5uaSFsU+oHRuGosDzUivD2HkPEiUH97B3wXBg1
rMr4mngTR+sCi2NDAh6cqjQdsvvYCrIbDafhxFWeH/PZWrM/ogqx+jXYcD69zQybdcsHmdwzVAwz
8us4PktHgtsgIFLVV1lGxm8K1ycSyNP2Rbx880QMjBEl3t4iC2HfWLm+BzEgdr+Hx/9Be/6lmU//
s7v0kJTH7tL1L/ztLnXFX5K5grsUfwX7QJ9h+w+zx/5LYn9bJxOVET7oDKh/kFHa/osvH6dfPoG/
LaT8JZrNXfzvf8ngL+rUrNG+t0KcMH/9ibf06YRmq0LFjJ4N04XVHhza+gF6tA66LhYbYAnxHlw2
udcy98fLjl7ofVC53cWjh3L79/L+/8q+ADledu2///X0XL9eS2OwZWfvybUE/vvs+OhaqYzyDERC
srcRFT6wV2rVJmeXj3YMBc5WWiXlKVS1KCLK/M/MDP9cXCnFrsKjU3NsY0OrR/QRM2JvIAhdlVbG
0TMw7s5DPUW7kUt3BNVdqhFxwOu3/bvE+Z+P3T+X5pTG6QZFO9+Do2fcDpYBLEtysZvM25TosD3g
FOsM1cL4hqOIHjZq8kqw5yY+mwu0gVGmnQti4NaN7TibUz9oXSGe/aDARlWybrL4ZU9/EDoXOxNE
EhKYHg7XuVfFl0squ3OG5HIIF1P9KmDar5mUyJThy2cHR2bBOx850fWJZ/N0zfz9bKjbSgcPFMOP
U/rTn7KEoinwBSQUyaz0Ji1LhYE3XlmEdtwTQmDFxa01tn58sNBEfoGFsfzq3CQiQqEBL0xta26u
Vcw+EsxzRv7Yid+3fjOOHpXGrWRTEcIc9Ww/NFHqRzo/p3vjj8mdZw/Tmks5bxXSgz3hde0ZVdXm
CtFmeWiNlZCyWLUn2m1HHY6/HxJqntVsxFeNxeLpQ/KtWMYh0V5gV5qJBnjt7dylyd8QZWtdIPXW
u1lGCASJmsiuszjDeTCpcvimFXSi1x/I8/VCYxOEW0Szk5Fz3PoLQIoEZRtl+7JNnR8NGxkQvCS7
d1ETnr1+qad733/u+j+XOvZE1pBHUCtADHZsg75q1lZ/aaww/CqLeb7tc6EPr1/whbG4Pl2Wapzl
AbXcp485EUFq5fBb924c2FtyEMsrzyvdE6vgOtuPRhQThY2vplnNh+HoKmS0O5ZN+uoexWa46zLa
qMsCeZKMV3gQvvymM0+feGtH+7bfz5KL4lRbyytKuEcjKLVmC4bWlO5VkReHvsjm25SMHOrTVvfV
g0Z8kPVUHpgAAehhghchuDGZxszWt8CMnTPRpRDTHDLZ7wHAICF5/dE/H1YsABStOdtyGLCPe1Gs
U4B3+irft1XnnJUonZDhJ+OZC2fzxKWeDyt/bUNJ3+VDwOnhaMWpWOjGBmAOb5l4Y6tO0IHwwz5E
UITwdOjoREn0pVuj/8W+NNDco1z//NFXr5iqpaXczfnCQyKLwUKehb09XajaDvZ//hQxz3rcGx9a
Ng5PL4VHgFUUWdHeHwIEXU2dQ/WJ88M0TqfavUeQiHVE+VR/qM6zQXEFRcin18q8Vic2rKW9kwUQ
TAvPmi8rImpR/uYhFp+Rqu/G7yNEelUzX/eZV99EVhej5AtJhSxE/ynpveDWgKH5nLdOva+goKo9
acDuiRb/8xnH2P9NPuRXwzs8+tzp0RHQtMJsH9aiOowd2mUCXvIDyxsZYKqzD13pjCe26S9flAfk
4ubm1bOBe/zaMbCAyIAmtgf8BSwbE5P/TjKpzhtrKX/Vs45RlLnWw5+PAOy1//+qx0cg4zsL1fBV
Oxl03lXiD+/yOFfn1jL5J6bR88WSh0rvglFGy/83F+Xx/fnw/EXIP8gWTj0+goFHeO/iX71+Py8s
XE8vc/QYR1knjUBoSUKUyS9jA1I7cqPkHAeQ2Ptu2uNW0xURzX5vfVrLCpCKp7WcoJGlXNokq7+z
pjLcVWNfX8tx1rev/8CXVhMqQXwTlY9f5LhmPejEn4H0ZvuBze25i1dvX3e+et/HQfUJF1R4/vr1
jk5/f887MAzS1cxyH2bs03FVQeZTSymIx5ZGP3R2YP+cB0180UDvhXyINhg/d0Nc3paj9N/5HU7o
i1j8hjMG2QLi3gntb7gElb1RiSfbE1+al54Hx1JnnTs0m47JJWP035ydyY7cRrOFnygBzsO2ilVd
PUhty7IGbwhLv8x5npJ8+vtle3G72EQR7YUFwwIclcnMyBhOnONz1OKRZt3QT4i3TkIgS9OILzjb
7LF05urdzykjwiQWdL0ZpAf7dL0fw9SbNLNlAaGZniJOrvN+JIqTvXf5NyYTZct8BdKWt7+DOnfX
rzhEu2CfoClQPTWV1L0+/lmsMwRd9MUp49AdPDGHpwZZz7PWetWzrQOSXAw9pwEWocccufrOMdh4
VDBPLvHi1gCZXps3mrkpIOUoToaH7J7ja6C7a8alcxOVw9sr3TIFowknDkgRB271XtoVcXHeTzzN
biWCrhq7x7Tv3ENRT32041Q2nKbOlDvPCagy8CKrj+kOIYrbDmqjftjKg1fq3hlBaaRZyBwCuoTy
bhiQI3r3AiEQ4okGMGXxEq+MjtBxhWOdRKe4HeJPXeiGATja+XHItPZ825T6LKtTAz8Te0kxF0DE
m9KNZ0f6hIzIKRxS817qTMGgGT+gc4t8WE6WEySQQN4vcfbP+w1DbfUS9yiAwNvjOoW4coFseyS/
5Uw4fytjA1w+QRAj9ANsUp6X/ami370UasMjEClAfAsSQ5XmVtubW0Bqq6SOTsLy42f6sf+gEs8w
8YyeAIKS004MtGUOaxQ18AaE8qvqGGk2OQqymEGU+/EHoFPu12xZ6i9NXOaf6MoYOzu7aU+xHes6
Gf4b5pYGkQfTEJMIatl3MP/oHiNGRJfRuDBAWPQ7ueDbE+QrijKQpvg8vqf6Oa+iydS1I7ggRvgk
UaRQ2W//0GdQEC45MlAibn/L4DaEJKfZ2dY1tTORE4Zduor0PujSaua14QQ5SwbjtPjUIY85Bg6k
p8+ZrB1556bS/52JyLI8yYhbfYClHyRM1ok5e6xdRyINQgh47GwtfjQ0GQ0op2jt/3J0UKsA5WD/
i5ua/jOT2PV8cG0LQuI56hlUjZtSU5h+W/ttnnwwchYDHyJIIlP7i5nS1GO4b/ZOeu1H1o4n2gg8
wLfCsYSLtQGUrRE9rTXY6OTB7tf0yJ3ntayBSllIYkkEujLoQI/j0o+nUoNFk7kyk/+GjAeDiPnZ
yBsd2s1ifmSS1kEcTOy1TzYqAvw2zrht8PTgMVfHwECTNZmAsCMHgf5Wby/Gp0pHtSszdPsCgYFz
0FFrQbbXZ3xlgsZ4HiTiBJnj73CEvH0dYAamkwJ2lr6RsU4sC1OfLYbcKfvrTLFEEuwMwkjRfTHW
1s6bt/VJ6OiqlJmA06Ymc30EO7/PEebWo1M3jxAw67PZPoyoR9F3SGzYJY2ekYhOaj5DN9H4U4jY
7A8TFNyB4yyoqzQ9MO2l0M4j4wnnNELgcufUvH2/VKPf4S1xgLTRtbv+hXAe5HHdR/Eph0GJFhoy
4yMSYU+1XXsngzmZA1Q7e7HAplG1K0TjLlW0ldEIHQnNmkLIFyR3k5JZHV/oAiUZRJhl9m3yuIxL
4e59eeW3r98yVcz+f7Mrv+4IbZIihpxIS6f0PvcU6rct5/Pth2trcSaYJVuxcUFiv3q4Isuo0A/D
7aAx5tzDqNweh2waT14IAUCbos8Eo2698xlXcD4VZAOsARROP58MB8qd6++IWNGS65UVn/QS/GBe
ohZuIsgcOLZYPvljQu6oQvsMylpEmeguUdFw9467+m7rDcbvUCZiChnNidWPgCCXxEX9iAq1ymfL
ktEFNpH2o5P3/e982vGr28J5aONp7nukUu8Z0KiepqwUDwpq9sG253Jv3uFt2AsgX2eqiYDbNkHV
Xm+M7pBhti6FIwJxOORlWz4K353OifQY+QQL8tSnRXHXJ5N3GijLBrdPw0YpHftoHyh0mZq7UM/j
q+dv0GU0ihD7ndN055EE+1wAiX3y23g6LsKQj+hVQrEc6Xn6owNy9wEqBrivlxBR+Ip5453neMv9
AXIjzjBhLKOifv17UItpxqZl4LyPkvmij8N0RvzsixcxhH176Zs7z6l8qUwisLA6DWR4BQQvkouQ
ZfYFkQ/r+0gl7a72YdpRLGGIxg2TedFLPf4YjtL4ftv+RuBBlwhkgKFQfTDkrVZqJugg5wQeuUX1
b27CX2ZZDp9lOw0Xt47Te8NJGH1p2+jv24a3/IxNc5aUErARKc+1YZScpTstbDGSvRPqQ37+6KIz
v3Oy1PatLxu9OGC8qksHcP/aisP4K4UOOB+GutROiVai9NdBb+pXbvQZscRip7Cx5ddg2iQgdjg5
vOXX9sSCwMBYYG9JjPnBXloNJo2QCcxD3fjiT2IbtEoLBol2jtGWXSaVgA0yG0L5ebWbzEcu0F+L
hCHfObkbDfdHzKjzszMl/5giYTDFMf+5/f22Dg6vhOJSpPRsOisPHjNorHjSklMLbUDgL01PjDq7
QwAtuvMVUqSRJlfu/9Yxv7l3abaup6MCZmqi4IjX73GCZnrm+lly8tIS7ryiQrK1auMLcxHWjifY
OkCvTa2ew7LMZTEORXISXjHC6I3mFcyVzPwXZX/uAOvtHNjND0kqA3MxEQcMndcHiCKLSHy9SU5h
ThzcLp73oQ4N8wjJf39MgA0dijmf7m5/y639xBS9EUJPjtDK/VpgwickS6C8hjPgmLYiYXDQM8/k
6NPOQd269rhVBRBCnobZqev1ZUOa+YRNNAYpsZ0BYS8weCMbeHtBq3mdf196ID7AzRiFoYC3Op1Z
nzVoPeTpiVnP9mE22vBM55oGmkia+qKEp0ctbb8Dqq4/uValn/2m7v/pmwWp8K5pLgSBU2BCNn7K
oMd/aGBaCCyGoU6uYdc7Lnjrk4O1pFMPypA69irQcxmjzmChSNESQEdENKUd1K0NMR0A0+MIHeqd
VTjmHzs79LYDSt8CpkrwJjrFmXUbbpYuolEtdCyF4ZdPhjF8Nftk+TKHAmmamRMOl0x+acGaHL2l
vx+hcd9pEm+sm1Y1oAGLsRZF9Xx9FAQYVjid6J8bSTmcLA2ddEu2ycU3hRXAmp3caUsldzZ7K8Wi
SGNQYQOs4ACHu7bamZUdxS3ZRj0ihAGvTgFa2I1dpuhLRRLF8A888wUSsP34UeglFHVMgKRn+Hrg
jb39ETbuHb8FTD1VVXzZOvMZAI3JgkHpU+lE2pkpbbQlxggmWnMed9pV6sCvHkJ6VKDWoIAxiYNX
VzyKcgQnmC8+6X0GjX4R9vF3s3AKxUWg6XdlFGe/UtPt7mAD9Au4/dr2/vZitz43JUA+HCGeZSky
9tcxnrTqqJdDFZ/UtN9jOVTm/eQMyT0qi/80wjYPYzwO59s2N7w3VTGWTcCtZodXH5tJbSnSOKNb
oyfZnYk4xj1IKe/e1Zz8wgR4/OW2vY1HEVpNNZegXkZIZq/X6EorrEu7xB74hRMzUeXZ6YG6x0H3
c6gt+ZQtWrnzYmwcIt4KLhBlMYJof7VG30ZaXJa0UniM52NjTaiFm1pyNqWd/X57eW+2k4QF9k5Q
0GwlWLWVqYY+20IWD+27UGqUUuvukDtoLqUlRCBC+Dxu23t7WTmqPEzgH6nfwqC8Ct90pFgKyNNE
EFtDd08twj6FAtGYQ61lzR9Jps/3vYYYe+QgnZINZfU5Tv3i1BRFvnN/NpZOIxsAM8OwhgG06/rL
dpPdjFpPlQoSLgakNcapwD1C5eEheH++vew3b6RaNRhWn8eYUtB6UCpt8FqRhq1CC0ftoDvF7KBj
U5vxjv/ZXBT4pRdDQMLV379Ku6I+o9CjkP1pJjyKc2FzFCWsi6E++od4drLj7YW9fZbJcDiqHFJA
rQxqrPAKlab3w0zPNrCGtr6zlYJMO7XJB5Bx8a+mo4ObGqn1KDUpv4Mb65+tWFrfC622z1E3Gme3
9FEhiZLo0jRe+b0p3fYpg5Th18gUxs5hf3OX1W8lIKIdTicIot7rzfEjiX5snYgAxtXywRBm/GMZ
teG7jngC00Z2236v4BI5eW2xN8vy5kor0ybafcpbkyStjj0UPeOEyG0YaD0qGXCdGJ874dtnxf+5
8x5unDXQhkRk1IE9+nurI4AqWOZMllCd1Dl6GPJUHqmyJ19uf/gtK3SzXnp5ECvYq9dnCacKxE0q
UGg1qnuSheFxqOu93vyGFZpMNGDQHuACracoUj00KwrMYSALy3xsmlJxdNp7BZwtKy9VK7J2yLXX
tYrEB0HjuVMY+FHvXcoGFh1vLNudvGPjCJBakR9D3E0Tej1wLgZEomFLVj2rBP7iuDfPo+3lMJih
Fn3747wxRTkc/KLqctggGl5Im195Aad2PbjifTtAs7Y9SctMvmbxUlKGK6Kft029uVNg2Kn54UZJ
NWiZrc7BZEG/lEcwDEVtqj+0OkROLSRLBOS6c+ziLn6eQ/sz1I3vo2kgH1B5sUeCQ7rPpbZWL1fb
D6jNAYsMpsxLnnPIxQKrHjw4XgxvJ87Z2E5HdVXI/rlZxPXXfqOOtMiLOoQtbA0dxrQfq5pG4Ow+
Dn4Kx/G7N5T+Ho0/oHvMKK9hA6PjNJEdTygPSuijj03qycc2BMNzEF3n/j2UXf3VjjIEta0cXqLb
xrdWStlIQ7MCpM0brEgWoglW6FnI1Ir3FxKhMXpmxcwdB59y29LGuaFCRKUYV4WGw9oXL+ijTTgo
wKDScIZD18s5oEgXf7KGJfJQv4qtB6vwy6/oKqY7HnJrlWD/AYFQDCRZUX//6nok9ihSH+mxIIdt
8lC0rou6W28Hpg5N3e1lvnEtSHEAJvMdOvtqTHkVPoYAT80yR0eym5CikNoyPgzC6XYW9ObVVy0m
YKeMG5B3IP1xvSBP6hB1AfYICPTLByefo6OczfIjaC3jEsE0+f5jwjgOS2P0E5z4GpmH5gbAPGaq
ggJBOTgsQWLSLRcXv6rtnXdma2kg7kHJ0SV+i5TLpgSySTF4MLJq/kNfpcUlpVmraNqJ2QNr6hES
v/3NVqPRL66F7F01T6kTMbjhX2/nUFIcUyDBwO0pBzHHVTHVlM+5fqrmaPxU6JDQHtIcJsq5MT0E
QArhPQgfZXGox6yTD+sswzVa8uft37VxbPlZanSFpIBm58oNjaI1O9bv8bDH5V8aT/wYRNE4382e
XHbQUhu2wACofaeWrMaIrrfArqxwliU08klWgTuoIIovyiI8xGZhnG8va8MTvKD+FKcPn4wpiavb
CM0jFFM9Y59tNxZnVNcHlAAMxXGoQXYZm+34xRuW3zu/qH7dtry5SL4lGFPwT/jaa8vwcaW1N7PI
JYUZtRnD5lID+oWjctyTHXrbqKIGpylVMOoCNMjWq8xSqKmMCO5B9EPmp8aCuLaF0fgumyz9HjXl
4jybY3jXWIAxDTedz5Fv7SmZbK2XtFlhIPBK3hrgmi7obdS97gUzfFOHcZmsh7zUEcUsR+vb7a3d
+qjAZ6jTkec5gLWvtzaa/Am6pMYLDMsVz2Mye0cY5+0zpOBK1jG1yW0NlFHTLHs3QpmdtkGaQUap
rsl6UKZl1I2qcesFYVH/KhZ3uotMLNNoWXbKXVv7SSxPlRWgENBR5fxfvSON5TdzNKD2AwV7flgc
Go1jVv1wpsnfiUDeekFQAMxvE+soGa619M8EME/SKIP7H54hSBLdEnrW1jp4eeU8Ma2Y79h7uzLs
WdAV4GoIeNaotcFBDgIWERcOxu5XG3r5ZRySZ9lY8u72OdkyRGEFlD0YDsZKVq62It+z+9p2Ah0k
zEWL8KklSI2gcfcekk1L5F4vl52pZbXFrz5WOfumRLrWARCjGwfOon2JmkKqupj4D4tSknwM5hIu
Qu96bSrV63RGKcQJYghS7uk1ZMAbx+KY9P7w7peYNh8JEied95gizrUphrJUXbR2AjNMUVuBz4iB
T9EBZninkpl6FembqmELg2CYdtjq+alFQ9l5yZ3AbugnHIYh1C+1UVbPcIdPP24fi43zropudPTV
soCkXS9r0EIbKtXSCerR/QZ0Vj6PkT7AAzaWNLRN+3Lb3NsoDXQoWD/WpVqXa33C3C2jptQnJ/AZ
Az2l2ghVpJsn7y04sYF8qn+RWdys1aJ8UtiZErRD+YGmZdGFCnPSdvdh2lcXxiDoZdxelkqBrirE
K4OrI89ITMd35BzqGaxRuiW8E0WO5iD6xfqYTGZy6vyy3tlLdWPXRoFAvMgCqRu9ihwWGYaS4V4n
GMrC+eD7UqBMO+cXT8aQK1JMhdJNuvdMIVn3RTlPX26veevkMKhJ3YNQAm2plU8mDRxg7LWcQMgl
PE46xBeV1Rfw1GvjBcyv/l5YFXtseszrUDggC14zeUwVQtOpOXMBtdb+noa9cA6imewHD6Guvere
hg9Ts3cMPTEbwVTX6gQ1JKiZCYEooiU5PZ0pkve5W80XYJTpe9verIs74dJDY3z5jcoftPwT88ho
cU1a0jN9ZKJ0sUxdAE98+4kHPP0tb6r/8Myp8Rv18PDuUC69vvZ9JMbOS7khzdxlF3pFfeDLqOOP
VkflJn0fZc6/Lg34F/hB2pZqIP3anuXhm42ERdZ9UZ9Hx23APlri3teqeCfffVv4VhuqBqcoAFOd
WfsYuJxy6qIcFMcSvoTEfcitI1zs4YMFpPmj6zbiT9kSGGnANi5Sb5n+TiDWmckwdh6NLXfH4eHn
AH7zCCqul02+Ctn6aLLsek7p2NpTULmxuRMdbXkfxayocI+kLWt6ENF0KEC2ow31fuQFZFTZIYvN
8WCV83h2QliHu6R0d57et3GnwjjSHaZVQ/C5xjBYjdcC83fI5WtZ3FmpAUJ9ks55SenZwNM/BVE2
jvd+jFzO+x2PyiSUkJ0iTV5t6lzwNraNaQcojhXPWVoitDtCnY6imVmMiK9RZXwfl8S/55cUlaYv
uRqSsCtnV1mzKDpztgMQR9F5NipxdPNe25nK2vI6r62svA6UoG7SJgslvhJNu1l046Ef/QXlrXEP
3LNlivI8QAICDYP+3vXJRJxM85ZEtymTm2DBtBBFR3oDp7K2k9Pt77WRkdG45K3nizFriXrdta1F
5oiQ9ZodtE48aIFERs47RHBvf8vMpEzv0yw27opB9yGgsqgGh84EcgOu5D05za3rqJg9aeHyihAi
XP+QpDSHStcpodomIxNj37sf4sJbvt5e79a7rEJEmqfApAlNr620kLhHvhY5gZKMsw756ISPjNlN
8WHqJxEfLYiBfyC3k5fHdAm7B+nXxHa3f4OysY4NmNpVQ/2KQGzNWcO7iFLgkjlB7gv0r3q5nB13
nNoA4FV91xl68g+M2uaemOVWTABO6F9KA/DIqw02U7vqI1iS+cYLymA0lo567MOd7o6mPNcGQvP/
wRkATQNXrPF+AgG53myUvWTiwMuExpfm/NZpQkNhDz8eWUN46hNGP3cMbp0hBStmigx5WNLfa4MC
CdyhTXonIM1Nj7MVVR8nX4Z/3f5+W9cTwhZ0WKEi4PlY+Zsmjyx3NnkvATWa8L1H3mnMoezzqsz/
fNvU1jejYgl5CkQtIDZXOZRpVIU5TjhyJw6ZyLWFwRyuQAqqBsHfymLeeRPfAlZxn68NGtc7WBmx
juIVh6RHI+hR91DPMQcLljA0u45NgyKh5U/ZWdM770NTZ395U+ucHD+Mjk4/JHe3V7/1a3ifFT0O
jRwg+6vbirIxxPcOydbSlM1fCSjZFk3RWkyIjNnFr2oyl/wUw5bPyFWmF4JTnBRP0FYIChGlqOVl
Xvru3egWGjygewhBVQyqr2l1q84cdE8S28+MNp5kTy20b52nWVbujnfeOM9XllYXqEkhRnVaLOlC
/1q3WXknF+HspCobxxkjhCiqHcyCVq+NPoeLZuaShKy184vVzoSbeTgFXYS2+u0PumkKfCOkT8xD
kC5cny5kQqtxGDS+Z5n2h4wuywNaBp8XU9Y7YdfGxcHB01pRqvQ8KitPMKV+xeQ8FQG3tfpzPhnu
WQP2dvG80jqZdpru2Nvw6cBxaHHg52itr3k7h1R4tVngeSaXoRvEjNA1QCXjEiOdEh/zKsv+RAAd
5P3tDd1cJpNjHiUWRg7WtVt98ntXloTTdrV4T8Bb5t8oT5BcZkv40WrtZedGbjyftBtp3auKjkeP
7PoDps3clla0kHrBu0yNpULcvIVoEzkTrzx6kO3ctdHsfZgSqzvGsJ/s2N/c5lf21QF7Vb5Kx6Gv
FxwiqpXWcjEykZ263PAe+hZQvwmW/GjP6d4QwUY0TVuXqQqiE9oO65jB0yJZWjJ3A4TH6ksMp+Ix
qzTwBI0fX7qwQ2dRz5AtGd4ppPwS2So8EnE8roYHQG3Hq+WihdTmLm4FvkRIs3iJYK0cEvOYzFX7
ccmG5jIUzbtxV7g3whMKZvQ/+dirJwAABxIrLZc09SgMkiwUQZ+X6ROOdI/BZMsfUCJhYIQjbJDO
X6+vmNvcHGfqnosTMYE82v1xhr/nPNJFOL3/prw2tfJy8+joo42qRVAtbCV6Rvol10MdJTfLPNgE
Qufb9t5OfykYAJv18pxSBV15IDeKRUftjvQyREGpmRzrwc9a/+Q2IdUYRMiQsNdamNmP6TyOj5WJ
pq2TzYghjenUQnxmtV+zCNI3c0iXP8xJuN9u/8KNx4VjpZhXVcGGOcXrzffMucmhX0CSrAiHJyLj
n1PUNPe3jWx8YZ4VnvCXKhQ1+2sjltYMtTsNbhBOzPeFtkjRcKvHQ524e8PKb6kGKJS+trWqmyQz
GoNDCLuQM7cI7Pjt4uqBcMr5pxH73a+kkb3+zNAAomJg7LPvyHFa0bGOmkygZuCAFHNpL7inQg5I
BNXCad/90ioeIppB1Kl5ANeOxPWFNoSgYgInFf3DJFCvzNtEP8VT4+1kq28/LtkFLxIjT1R1iPmv
910MS6Z5aQ6vs7CNj1PqLPe1v/Q7z89bz0iVmahBZfsqUFmFp8LpzXgRKYkqQdrZk3V1TzRGXSfL
5czYY11+7qbJDAw6Du/FEZE+kcERftGapZW4ul7QwJs6nTw7QAl4uXS6UcNN1Mjz3OdZ8N4zjCma
Zbh/sjaSi+u9DJsQhb28sQPXL/MPWZxqlwU5zCMZzJf/YImMQo0secrotSWFx5bwr/DVfGSbUWJU
hEsdYa3U98gn376k/P+Jj4gZiFjeDBJoVQWMPA+twA3L9BJ1yXf8WX92ZZoS8WfTIW+yvemFt9HK
lU1r9c2aWeR+1mFzssUYoGaeHIHfN8dE1vE5yVDevb2dW5fg1RrXx3ORfj/Ry1ECiKI6La7RnKPY
9Hdu9eaqeKVVpZ28c81Ot7TuYpYh+kj6OGXHyW88xq9HB6WyRV6E40U7MdCmPWo1ivUWz73WGZqm
3BmhZbKCWEuhCJg77+wZ8Bg1BRXMCEWX/3LJaUtSkyHGBI19fSgH1LkS6qSclMwrzprdQUAVz/KZ
GfP4aBiDdxTCye+M1kx3Ho+tlarxTWIuOmBvMhOn7VLoUX0rsLM+urSpJA8VfXlppdaiDSG+3z4u
G7UwZldpmfNk41FIhq5X2rSj0QAxtwMjFuE9cJvqIUTQG35UNB5NOx9OIZyHSkBU/PDM8pueaXul
v60lA1pVAzOOYj9b+W1eUqi+XUn+XbvZqbFTNzoknrDvOwgo7hFy24P5vH2gWbMOAAwVBL7xOvsb
an+K6WjbASqSabB4zHz3Tj2flCjp7e3dXBrGqAYp+qF1itTkiTM0NbUMiMXqkzYm5WF0IfoakJV/
RPM12jk9G70GrJGne1Q2UR9YR8+m0cqpgkYFv62gWdGonYvCSamlDsbB8JP6HilI56jPk/UM4Vl3
V/ixdjSdzN95QLZ8LS8VHWNmoQBoKT/1Kow3AIf2dBttImo3JAWN+KPX9GBsFMCnYar7wvSO6HfM
bp9nVdz1QEwRjK4OU54NeRYZA9+27X0KyW1nfJoQEb/vKZP8NAch/mfP8CzkbmL9ZrjhcCfhZN4r
ym2eMNANajQOxoX1JK6TdKZcIiS3pZ8Nl6LKYjSKhz+Qc9fPt0/YpiVVXgAVCxn7egSKCVWqASHh
SNF75qdwHvynwRLd/UKBY2dvt0wR1KsbSrmRbvn1J21QKpuFhiljtuZLAp0AghNpe56TfO+l3jSl
vC8gUQL19Vx9hABuNyV4pZQs7BgzWf1tybI0CJ0x+Xl7A9VBvK5MM8JAu5rYA+ALVL/Xq8rzHvJ0
W7cCZqXav40h4X2x4r1R0A1HAK0OaFfgoAqjtNq7dtF7faAnH6RT3J6coXW/eyhVPQnH+NQP0byz
qI39gw5KIXkZSKNiuzJn5JNElcOyAiRNGQjLHDfgGnp/i2qAueX2Bm7aYggEQK9CZq9vOgOnk1WU
CcdiaCFgqQz3obetH6a/ZH/etrQRevMek76RoCtk4upT9SX9Q9cllsqH2rTO8HhHvzt6lAHRHJbW
hKPYQ8Ax88UDs73Tzunf8ixK9URVZfmMNHOvDwpyB0bdzcQEk+amCOdZ7Ycu6a1AeKL/nGc5lApu
2qEjjV96KNOxhrIejrPbW7C12epScIrgTaK/ev0jZBXOXiuJlnth9WjkGUn9kHoMmYBCqLsd37J1
aBXX6r/VPeqk18ZoTBvozxWkOplPmJXSWzhM9tSf22Ecs8BeGjH/h8P02qQ6Aq+eDTTYR6+fkZH3
rbG/R4NVnno99p5DHSnq21u5eZqY8FMqgOSma1ymKSstzhvSRVmVkKmSbjV3kjmlk515rjhQ6M7+
DKXbfkFOXd8Ju7Zsw2TgqQaRerBXy6TDgQoqDiOoikR/8n3YUiJDL46+05onapvTaYiKv5Ooznc+
6db54fDwNNFnpbrmr/Z36ZeR+qwVlK2r3bkJ0vNjblp3lZyX0+393TLFYDmjYS8jyc7KB5UWrCeL
Qznaqfr/lW5m/1Y4yNkz+GLvLGrrnFoKokaorvQLVzmWoLYNA17lBAhctsHYjdZvo2yZYpw1xbjj
/ri9sK0gC4QMjX7mvGndrgs8EuhwmiuEjIey+t85bu8+blL7UYZG+cOnWPt5ZkovEBUDZ4mY7N+L
mdZxhsL1Tld1o/zD9C3uUJX81eJX7iDxR2NwWuJLj2zhIFoxP9UV8PWl1b/X9VJTmneSx8Zqo/sy
BNTpa4XGIUOUba4zGMKinIaobe5hEzeCP1wk0wgMIQGuWw+ihZVtD+HE850J2FYAibiBpkXmoYuI
GUbJcBoUlHsU3BsP+ZXRlbeqc2gPQ2q8alZnPFau0d2FIM93noGts6ZQPCY6RoSY6wpiEfphMk2J
EyS18WVwE/tu6cEJ2Fr6pIda+fvto6au4yo4USUmVQnHIOWd6+s6C2NiRE53Ak1pR6AXaRzawpk+
JvpYXCKtlqconbSDGVP7m8Ii+e22+a0rbNscADBDzHqswcC2n44u+BlQWQkUlmGXdIehRbncTuLy
7r+YAgYBZJy4ZR1FLDB9dZYC6dZVLC+QqZcnMv7mOdXRHr9tavMTMlVCxcl/mcu83lQ7zOoCzlF6
2VNCQ6eMjOdmmPQAoj7oo+pqD6uzuYuv7K0OJvSNdTfBUB/4tcjPC9MnR1K45eQLb69ts7k0OueK
domO4zr78bw5kR0FvSB6keqjgS0PaVPn0SEvm/GDbSXvph6F64BiGpN4uCFGZtTiXz3YTkHBLu4p
+TPb7R6LITEOTegsBz8N3z1KvTKlFv/KVNP5yUDpBaTDMjmHRB8QDm/KcaeKvHXlKDDRfaeKTFVE
uZlXVrpu1NuUCxWYwu8Uzbw3HLJQ9x9yI9Lu7JgAMK/98LFKlvpvw5fdnuzR5g9QYEhV54WJdPWa
dWE4d5DbOwFEIt50SDMAF+Y4+r+KyhLIQXDfHXMUZ4FgdKB7yR4xwNZxRYKDZhhPKZw8qzelsuBF
JsBTHm4o54Nf18V08GLP/EMuSRruRGGbq1WTRuw2bBZrcCSjo3lph1gzOl0e3HAanheoNYO4h7TK
SZICqkYRPbm17nxYbLnXq9kKxOgUUOqmb0VBaHWmaAfq5WDjznU/LtKDNpXfBy0Vf+h22J+NiY+b
jXV/bIuu23F4m/mEovun8kXyBP78+qBJtxu0VoIU8vVh+Tlasj9TiK8uXjX6lwYWtSdXVO1BlTrA
pjLyQTWl3utmbD2aSuSAL803R0/p+keYomMwHhG3gBrWc5OH8GNG4b6cyZZfouUJ56sitWC89NpM
nsIVkmrg0W2t+8dCG+kc13V6kLnVn6hU7M3cb67q5SEBHkmvZn2Ey9xLwh50ZGe1KDxLOk/OMu+V
XraOrooAqLUx2E0weL0oEXV+JgcS38aIpHkUfTt/aHN4Ls8zZGjJoeuMqD5x0eFbJUVGTnlw0R49
3X7NNs8RZRmonqAOoS6zWiykwMie6FTaQn2Jvmm8NMiyTeWDqNw8qCLpIjQy1GfNq8yDVeTVxayH
cAcLv/V9X/+GtdPU0ibJOtCbyUynWSxx+6R3hXHJBj07oNbrXW4veusD46FcRtqYU3ozrewMEnm1
iJKxVVXTpbJ74+IjUvDHbStbnpBSA1y+SjqaqajrDzzFVC1pONrBhNrGz7BvrOLgFfmYHPwxHPdw
LVuuCMFIavFM2cBqtNpDfXDRhV6IX4WZtkyZIo33UCdTHh+92ESGqdcTxgpKp0+jQw+B9F7FdnO1
xA3Qk+IM4DC8Xq3VTmMuupbSgj1557ro5ssCZolxBjnt5C1q49ZhLcdSjRPBiwGi7NpUNs1OudC7
CRZbK6KDnvX+0RVzGfRgOU8JzKxBNhd7MxSbVl86w2hWvh1xb0pIiwrVuc2cvLqvnOxzxdTZnQYp
w6OYoA8sI27q+48QRTgKwS8Ak3X7u7JIRl+KY3Elhw9tpC1/6mOCUGYIPfyOra1LoQJayu6mEmNd
f0CDMbfIhXEsb9PqXEGr82HSq2jn6m0dU5WxgYVS5LLrFY15aw0QCttBXBnmP3bZlVPQQj5/Nyel
FTBXmDz0cK8BF8qnncmUrROKqwVkzz9cvNVjjSC2EdsMvgVyiMf7Ls6NQ8huPERttEc/sm2KEQYi
IDi21mRTvt6A24soA8MlV5xmt/+7k+F4ghih3wmANiyRTyIbBXc/L/HaybSTRFMqA+/pDol1hCsm
fBgnz84PljOYd+8+jfCu0/1mEpji4drFdJE+SrRAnKCfoyToLV1A0urNH+KM7PK2qY0XAVNgnDgi
9NnWs7iOxUCUmVIjiapB/EpReziYhhH/NbSNC6i22AOobjzGtLuU/4TzlrBKHdtXYburT1miObgU
vfJK8TwVQvtch9CkHfKpq6eHNKlz7yy91mJqcXHzg5DT/O32mjcu4Is0EpVw0CFkYNe/wcsjk2CZ
ys9gOemfoz8sp44xzV+3rWwdGAr7jHdSWKGlsHrv24XsFQ5Eghs9RCWvn5KfzSCqQ0gYspMLbZli
Toi6A7kyPmy1qXnld4gPSivw/Li9mF7j/FZGRDaOtsvutmmKF8GDPZcu1rqSNWtUlyUDYoE71ssp
8sP4PhsY5R7cKNkJVjY+k+pT+FDGcxFAT11/JsdB5FuM6AqNZiLPcZK7d4lLVeP2Z9q4AARjuH46
WIr1Z5XGWYMHpES9NqTI/Uk3hvqrN07FT190Pzwj6X/cNrexf4qTA78PFz6LWn2q1nPzsKK0CrNJ
Vz+jlQQPrz9MJ0Of9gKVrf2DckS1stDM0tcwJB6f3tYXmktJa+gXrxmHUxNl1s7+bVuxmMz1iUnI
R6+/UthkfU0L1yISqMoLIYnx5DE5d/kP20bXD4gHIwekgddWMr9Hba2hnxKhsnYWybiQ3Y/ah9FN
/36/JQZfcPI8z5Djr9ZTam3VwzpD5b2zrI9aORsXOcfJMXPocN42teELUR8HSktfmLHDtRZhUZb0
cjoiyVLP9YMZ1eZBD0V8EbH7zRR5bB3QU9Eu7SChF7Y74tnb9rfOIuyC0Ovgi1Vr+npTibEYvCqJ
zpkD1u4Y4fyzsipKl7G5zF9um9o6JdhAgpVBIaqHqwKpFpZZUUAZEFhN2ymy+RlqicY38p0lbW3p
azvG9ZKy2pgaBuG4zXM3fHeRt7xfZq9hwjHNz4279HdjUdunWFThQU7dnrTH5o6qXAeEMnXntTPp
09qZ+g6fv0xl/oTEuPjD1Zb5YIf659sbumUJCU0VRjJ78oauTi4LXZPEoAE3ZNkFKVz/U9yRpUOa
6+zs6UY8znqgCSGWVNA/9W1fPdnSl16Vd/T6YJzI/+cPlvZg91r2dwSg4QF2s+KjLc3xP1x4mhL0
b30aFPa6AdYBk8hT6DSDOc3M/+PszHakRrot/ESWPA+3djqzJoqCZmi4sZqG9jyEZ/vpzxdI/xHp
stIC1OIGqXdGOGLHHtZa2096miJjFfVMYy6OQOXS5W6yHPm+yMoKwo8c0c36DK1pVwOmpOhnkpk8
GvpLWtfFY2I40bntreYFxXjlP0/Nj8o6e48PrxuNIUBVUI83pltdb0YlSeht5jpUxpqGT+Wsuc8b
YYSdWrUHgeXeUgnzqGVIEhrs4uulKqndLzbBOaB93bofUfbx9TlqT5URd7K3qPt1X7VhmjDe+vZ5
3XMAkBvpgkidNvR3ry2P8BHEytU7YU8E3jwnpa96lTjw3ntmiGVlrY6C2ys1L1GaWVo2su+el+Y/
NfMVLk2hLQeRyd6NIGSQmqx0J1jR9WLaBCJJHKFHtpripS5z69J0pXJxGqUCrW01QRYp9cGF2F0Z
zxHnFLGeV6O1+sbodDNlZXQFi9Okwz4fV+/77a+0tzAeI/Te0HinHrf9SrWSeHSSUJXRVVou9dT7
iHR2AfF556dF2fhDnQ4H/mVnZfLxk2hfiPevBHwRvlZrdVGgP1jDMPpOpjaP7ZzOB6jsfTMSTkzI
D6Jws7Y0iRkdXVCvZzaB8qNZrOKj1jhH3fRdK3SNwX3jTsAsXB+NpDRoSuQw953GVu7sWFkyXwyD
eXACd945dLzltD6qanKE/bUZsxxrNRtow1lOZj5XmvItQssX2XrjoQCR9bZvx6/qzHwHfXSP6jM7
Tw+ajvSSpGw9UoSbJWoNoIgyiqX4Wuw9Vp1AUdbM7dlvtdl0Dg7HrjHkeCWvizdo21kVqFW3Zirb
POXivahR74S6VdIuVoemnsPbx3/XGLvJ14OpSwR4vatjF8cLGEvnVIvmB85R/MXsUYYdrOkRu2jv
mMBmZT0EtACFNpbMTqmQRojoZ5SiPaNJMq3+wsyuo57mjlIeEFqKTJKoi+PYki2KSaV2J/hYaoti
ZbPoydPYVF2YLs54V9Tw907FtBonYafMWJzHWH8ZEeg/p9Tm46CdCgEZ0kbF+3R7q3cPMFhiCimM
eqGkcL3VGor/yjrA8NF5Wr/mbTI8kCI3gy/mITqzH66HNA1adL4w1DwN7LxsxEH8vfe5KTGCspGV
XOju17+hzgR097wFbkEi8AZq//CUtfZ8bif9MNbe8azg8NFNAZdJXWwba2upFQ0GBQ2qtol7X/e1
clmsoQ1sjtxn1ALnQI/T7g/OMzm6BKERyb/S2lAzu3OUElBh3tnLJ31icq2nFcPXkoTmD+4p9Wgq
cC6z24BKXe9lC8i5QD0ap6Cjzu1HeuT8l+tFWV0G0arm+fbp2bs+CPRCaJUDdAAjXFsbGZmRxTGn
JwGcnb8UboNatSmc5Q9oGiScaDEAIOKAbD3CgPyLQgYFR2xt3jqt5v4rkPf57/Zq5K/dBKBMOYOn
hPagrD9vVhP3ttdGET5OpRb8iJS99hJBBwySVB8YHD6nR1nS3sE3qSvK+gO1mq3OFfObYw/QIOIH
XmufjRIYXZb3w3mooiP58V1TlHAIrGmAUh+4/lK0pkeNSRowuBWGjnW9kd+1oxjD2k2O0Ex7LoUG
9f+b2lxnozWduhUeom4G/ITepk9hz/2XnmmaKDrPnj+t2homZtv7ZeY0B72SvSMJWA8tNPCAONxN
Ml33maVbtLtOZmda73IYJ+dyKvuDKHBvO8nFCJUoXfIJpZv5NRcryKGnDGxFvsTt3RItjF0HoviE
nPh0vn0qd58OSMWSRPczpd18uiyuwcyLGFSR0CLrvi3IYgNdHVvPVxDlRHZVxPjnOaZ8/GyvMZNT
GK1RC99ebO0LiP75oldi+j71plIf/Li93YbTDhgAXhMZ1OZbd5CYCs2QdX+zbD4uNRgPQL5/AJph
gAclNKBOMj80rnc7TprIzTWY80OrRaFjdv/UqlDuYm39E/cpKZEEjiCQKI9fWyIin61JBxqJ/jCj
LOyyReCgUDUGk+bUkA4UAXZPEaU6TUNYi6xM/vsvp0gfq7nRcik7Z4nkq0eZ8C4rVP1DHhX2QWl6
792TcidUDhAgQFr12pQKryLpS4mSgUka6mS8p8qdqE/rS+xPzjQ/KHaifLx9dOX/dOtQpcwTE0Hk
sL9tTVJbqsSESMNdbPvkabYax8e1NpUvvE49Nd14hIrbNUg0QuL0EyKy2dCIAQtuWc9o2jFMHQEQ
zfsmHIg9Y2ckn5PaOGoQ7e7qT+VjToa0e72rCOQo3qLSYYsZYPhcGL31UVPK4TyuRoHmiUjVoEf0
7iia3L11v5jdeAQLZmvPzCY87KTqQZsWDY2w5ojUt7+ZvE3AXWhqbOv+pWEreiKFHCoSDTJOS2N+
rYXGdAC1hRFn5Ibon98+MXs3Qqplaz9zNjzK9Ybmbd6NoHxoWSam/dwtpRHGk+m8yV03PYg69zYR
LCi0AAIlerMbU7HKgJGZ9tPJGtI88UsVHJePVsJhnrZ3SKhrMXSJ+BUy0MbQQrep0kr47d1YM+Wj
tvv1HGmTaMJZrxi0Xnhu6A2i//v2Vu49ww4YWEIaAFNkqNdbOYDpiXNyq1MCleWSuX3/z9pmYDGS
1Hi0DMU+2+AmAjTlW3ivpnfgcPZQ33Sd8W3wMqmXvMrA60KbVhA4dBgFsnYQbOoXK2FUn8+Uda09
tes4PfVmw1R0c5gAXk5A4ye/GVwTmRBX1Ec96r3vAAgddySDPMbMXW8IStl83EJGW3VhPIHnjs+k
zPnJ69Uq81dHaCdUgeqDfdi1CnaDP3hAQKbXVmHZj9PQE1RmhiorirXxI8vn7BEBx/W5Tim/Qa88
khbd3XzeFSl1p0pi4+bj04liqhSaeqcExNcZlbYu6Ko2eUH9xQkSsMNfPDB6TxWPHXMgVJtYIUo/
ux3yW7dP4d4tk/QjTgKQK3MbIOhOYo9M2WHTxyS6kCsgUacaRxnkvhWo92gIU07dMp2UuQC6O5DG
29Oa3Rv6VDzZmaUcOCfpVrfPmRS04QzRMAfTcf0p50wxjFbmB95UdFRdbPuSzfl8mTJ9ve8Hp/br
COl7O2vUy+1d3FG5ki1ySFTkJkD0tmmrM2go0Ta5i9V8eNFdRQ2iolw+oQc/DaEC23u45LmhN/5o
udMTk01zNNzkBy9n68UUWnYEu93dDDoeiJypSGNuBQjrSCDr0DkOsUu0fDNmVU8Be7lMaNEbpG0f
TC1GA6c1zCckSY80hvaeJvJASqNUsentb64yk4I1I17lrIOoHLJnpemKU1LpytvYzMX4RU1i82i9
e/dYZhW6SgVHjou8/vjEVqnVTax3iiLPeqP3jvNOZ16h+k6fhf6SL30bdpYwDtKZnZUC8MdhAbqV
BF158n8JEXGPSwanDOV0R8veFjrXV1vL8nvXKp9Xa6wOzO08GkwzIB1lPoYmlYGvzS15nQsKUJyz
wbBfiqVloBDE0q92VBlLsIye+YhijfbBq+SM+FU50pfeWy6lmZ9EA475VqdzKdpY0QvTla3YqPGV
EdkCP6eA+nVtB0+GVO76/eBuyYxwc63JvpG4kPJm1qu71ZYLgitt75zmrkk+dWLUL86Uxy+wb+zv
aT6U/mL3Te2nlvLNWIz+hDS/fuAmd24TvwEwDmK+oLu33e7OzpiuMC9UPJ1qvbR2g7YAfLS7aHVK
37ah3sFGd8pz3pbZgVfbCblI3+jpw5shydoqYAylZQOUxvRSpst70TfuJ5ir7r22eu5/B1stT+ur
rQY7TUdD9mu2AJnSoOSRIG5yGr0meyYM8H44zF6dAy/RGTEbZZpeEw3k7bMzxUrjL2ql6uc05vf5
lZp1dZjSVEJQsSsTXF2rN0cfYv8XchIoHfBwbjvHtjIk5ZCnyPBGzlIw8qYvn6geG3e3d2LPDOUy
iQjhP2YVXN8zYdWlWqecOS1Kkvq0pDVoOVGsxV+37ezdJ3YbhBfoAtLMTfRhDXXWewa6ZMC98jjQ
hkx8UDs98nuSFXRd4ve37e2uC2oLCg4MLcJfXq9LM/JqcV2C6tRdqr9BG6jfHXs4wrrsrkoCnwAb
s6at+nXXVKa6OKg4les6PZt1Rs8DCe6TUJz+HXIVR1dkx/ejTWByLylzAJvY+P7apeeXZbNzaqZB
KQIVzY3qbFhJHwfJOpTxpdYAr4cMg04+397PXcvUqclnHfnX5qGzG9davI7cwVXy7MNiRvEH3goO
pt7YvPulRsWwVpbTbat7rwB9HikdQx/wVbFwFAThSkbQ3oyeMQCMWrs3Ta7HbyHwwbrVMkMR5zQ1
kh9Jm3pJQOt1+YNKDLLUwA6kDC/4ts2e26tWIfRNzdzsNEGzSa3iL16Ve4tvzuKIVbN3oChjAQEC
KcsQhc016TxrIIgjvOqLJD8zbzP3I3sRT1UcfVtJ6A/2d++rou5FoZnQie7T5pV1jWnSaeq6cFyN
pzUy2rtqUN9aSyUu3gJovR3EEd5z3yS5LnIA5ANb4kpUKHZJgZDZQciLgW+aBGz43l1QaVy9r7Wd
lY9MSLIOEMh7VqUqEJAKtpW7eu0O9MJl7Fui0l0yKE+USqKEihX39/Gaed9sppkEzIU6FHXZ+5q/
WN0GyzaSwoiZ0ZVQlk598VAAO8+lunxdKrNRA0KfSfeHQaeOYaf2s6IP5lmg23jS+mm1EWYC5Wgn
qvGRbez+irN6eWaIQP9y+47teUq0teSkI8YB8uZfb42hLHFX04Q4JXO8Xmqvip67YW4ut63sPe7o
dsvL7PLUbBOjdonU3KIHdGICAgjmsjIDNbfVEzFcf/59U7AxqDDSXqMuLr/KL5GqpjKlyeuJVDVv
ZJi0kpl+RgXsgvhUenB/9vYOiIJEOiJo+mpyRmkTpFW5C6Q3K/Iz46iUc6E748Hh3ds7ScD6CdwE
QSB/xS8LmrOcgdiGrLKVyw8AefGd3q5fqQUfQUr2DJFOElXpcsTwdspeo2pDUwjQakpL4yzKjSkw
K/Sc8pho/7c/EkOKYCPQsiNt2ra4qjXPilFCHWtIoY8o4uehDu48gKrYHoS0O6sixiO8YQvJXLZ6
Bqaem3DYAc+vaRqhSz/k55rS+rcV/fg/MEVGDiaOJgRtgs2XikdUAyaIvEQ5TnOhsJ+EToqqQZdp
RxXfvW4M+Z/k4UjsCkI416eCPCjR8qxxTkWm1hdNF0qQMl4yXMZ48CtqzMGcOyLs3HHxoyWGTldq
4pKsc+Un6rDcd5VVHCBqdvwdDS+mmEoJcJq/m+dkcaui1SuWrw6pOPX2CAOr1oiPdTsNrGnQw9uH
aNceGiD0SG3I0dvglSebAWkCeEYyKQr4Uc1aw6WdjU+LERl3UdLqB1Hs3lHyqDGYTDOHpb0dkDF0
BrKHI1GQMjXTjyyr4/uJSCCcSk8cAHp+dng2KQpFJFMWhTWZCW82M5+KCNAeT5ai1aMd1D1b+6xo
bYcKF731d4yLtv9L9a4dTgruNPJXImvUXtCsEvAFs3n0F4uE8cS8FKjHU+c074mFNSdM1rZU/c7y
1pdmAuMYNKs+fsxgQVT+Ghcw3OHrJK1fEMsnQWkq1XNWSMURVR163Y9jxoR8r7VZtXwm2g/2OSGo
jyHcipGanhDtu2Jthh/63BaK3zc2MmbLUqkiUNu+XgIjEfm7aa2H5oKUnqGGWdPpysluy/avLNOt
f1dR2++TMvbet0nUrqcOubGjnsLryFL28JjExVwF+t5bNpQ5ID5iaSPwBFdv/u7EwsSc1OovwrKq
i+egy9l4RLd9Fmk8h+qH3z240jqvEyGQFFrZPFEDI4+iJpd3t4viN8xt6DufdNR6Y1tjZwZTorvf
/8AiyCKGgKFezAt87S3yhXOjOZCWXRzysw0KJFhso37RnKQJu6Z3Dzzh64CLOiuJCuqxrJSixrW9
2rMSfRlp8/XMd0PDJOnPhu72Qc1sADJobTln8KYOtvX19cQoHSIUxqH3AtO4NurlWVwaeL2T3dnF
p35NdWqRo/UcgRw+eJOlJ7++nZhC/4fCI8VkkJ/XpuJsUKYlIr9MuIxBmSrR2zhTrYOa/WsHd21F
/opfXv50Mea0sqmeN6viPBSiGp6c3CiCZFStzDfQP/qTz0YPCjgfRBuezWuDkasVyoSHJ4Pt+7DW
1yIAWD5fiqwF7wnL9T5jEuVvxwKsUoIwJfhN9oiujcLeNCwoPfSl+qR7b5tp5A/RWL5M4pCcsndC
kAKDY4EkKdWITTJXi6HvFItrP5gVaiXmKAK0JG0fdZgjVeO9G8CkZCmMgpIST/X1qsgspPAFAK+4
Z2ZyNVpeQFMu+ohEe/PGXifLt93yiNq+d2AQfaHVAsiP6sfm+6WrMNpVZytTwIPTZdbS9t1YuHqI
VoDoA2FU6BHc9iy765QqIryKKHK58t9/OaMqeh595wIoFCLV75kAO57gKoqncoH0YzCA44IuQX35
E6Ok5JKgS610c/3M3k3RQAL20hVqDXm//zp4xN2JovSBsuRTkFfa0UK3ewvrWRJjCO1geuO2N2cH
kRkYinm+hlRiq1OXx4wvj6okaMpmPumltx6U5rZP1E97BK1QAfCfxK7XGxvlnacuY7qGU96372TP
6ZLl0/A1jxbxAHbQvTRZrL7zRB0FuibQ+Lm9x3vrZcm8jlJx55U3dZqBToY9s14n+epk7fwuhVbu
2+Z0XxrJ9OO2tb3VUuRhHib+GzDxZncbUtM1obkUxpHOrKNFJA9ZU6nVuekW8ZeqNHDxtKX9Eg1z
8dTPrv71tv3d1dIjhl8LNY4I/nq3Gf2njG03riEFChfpCSs/mUlfvLEHTfOVZTiiaL6Sf5CfF0FA
9Mgo5NGW31zViTGLY2TCmcz7Srtbp9X5LpOySzf0Wmgu5XRSGkUPh0Woj6aWJ38lYNYOooKtO+Q3
cHccAAHI3AJD3TyYM12Njo+8hmbhLacJGEWQWVkRZHCUwtv7u2uKk0R+AEKLuv31/q5TXOo1TZMQ
bZTh2UwK9dxXavNxnKsjnuOOKa4Ll5T8ko7zFs249qnldh3jPoA12u9toyQ1mPLsscyVg/3b+j72
j4oJilS8JeCKtmNjxzhTgG/EaqgXdnJS1BX9v3lRvsWE9c8ZUpOGX5lldxAV7K3PJkknNOUPz+b1
VhpUQPWKcWOh06lOEKFC40d0Qe9Fdjh3cO+UgijiXoCegJO4XWHUs0RLU9Zw9CTbY3bmhcJAZt+V
ND6+LEZe/Lu6i4MYr6WftbVxVcRwUGQ88EU7Gy31UCUtF4zMK64Gkz8Gt+0VNezz6ZMSm8qDRQ0N
UdZqOSfrSIOmh7N1YHRnn4lfZREJIUT4KPLff3nZ1tIqdLWItZD0RLtocaycE2tO389kvgfv2Y73
I5mijwBkgNrvllJXVlTeNTvXwkgTbujy18XVEJ1OS30JhdEMT56LRCKDOKpTPcz5QeL+eqVSWAPW
IBPNpR/YXE5DqWdVsSotbJltcprLOPk79or2tMTren/bD7z2s5LtTNIlp0pQt9i4vbRss5YZIlpY
AkcKnLIYHgZVXx+axmt8o+36j7ftvd5ZTWVAAZhw/IHkqFx/RNdtYRMilB7O8MD8Vp3Gu87p/zWG
Jn+xtLp5VDpPe1D50v7aVMXptvWdjZXylkSbcPEpd29eNT0qorg2xylEGb56VNLkv9IS8YvT5er5
tqWddRKdoEZFlYORX1tVqsUeFndxcUVzq89h7en5e8T3l/vYqih4L333WMdMtlT0rD6Z2eQdlCt+
8jN+TYhogOFrUfThpIJZ3WJSBkFnvqvGJbRzPTEuhh3lqk/GpyNabsfJm45ihBcwpkv/1220bjrL
lmAWpGqfvStIncq3LdM4Mz/RY68Jeitlno9kmyyPPbF68zjYZU8NC7Gq9L7osqj1hXCpdOXOEF2K
cqqag0/32uXQnKBDTBuLtdGtuD44dMeFFvc1tz9y64vZunOoNarcPOomRdykeMOotn/c/oz7VrmB
upRTfDXQqGwLNK1VrKbloF9g2U2XfhnmZ2+p+v/ambS9HKvkn9tGd04pWGNXan6ipE1h4nqp9qRU
3sI0hdAqot5noIZx71jVHM6dax8c011TDq00F9lBlcrltSnwfUZr944apl1jXhoQ0AE+WAnQkSwP
PqB0WtsTSfRMToIdsDkbUwgtl1Wd5GpY2m4eGGm2XOzITX1Vce23XuQpoZ22j9Tv2/D3t5N4jugO
nB3ogk1UNTFFbWnA/YXqDJ3Q1vmaWuIw1E2z4oNrt/M+c9t4oOUTRf9mO4OhwaMDnsmIQCDV3AOv
+7KsXnsuK3oduTqLu77t24fZABXvV20mAvCW/cF6d1w6N57sHUw8edHWxaZObEOjbDk+KjOus6Ec
HtIxS/5tgYQ91QJxl4OHecegVFGRQr4AhADJXx8iw41j3RBiCQdzrj/EdUaFO46r+5RJcKFCCnpg
7/WllMxGGkpELvRKt7M2cpt6HJ13NXTtNH5UKncAzmZEyDEkdneui3n8sHSO/uH2MXp9fgl25LA8
h7iHzqX0+L+EH+bQG25Ss60DgKNAFraYQK9Un5KqrR4hlXyragk8s5SDhuDrK4ovoMvE5vI5ST+v
7Ro5Qd3S8mLqVue9y/ucBm2eFg9pXiQHV3RnY69Mba5oPA9mltd4A8/NSgBtqFQWseW+VVtjOq9R
0wSasfYHEcju+oAZqbC1paDYBhqi1sxDTRq+plab2d8gr8vvjsV7MiWld3AzXpsin8TJSV04uMzb
6Hlq7Njqu6UNB+K+YKFQ9GbVk/dm4yi/7Vcp+nBcQHZzDVE2vP5oCGikdteuQP+itghKlDnPdeea
vpMqyvvb5/J1pCGhGPga7ryUtdi8Fk2KJCK8NUw5+nDfTGPvK05bnrU5oxjCefSXiuF4aOZAfl9+
f9AqWkOqiWYtlR9gMLDxrpc6DeVaM9K6C9U1Ffd9NdufktExfIpF2nOt91VAkNTdVUUzvOMRXc89
RMrTCNygCOKZjseBd9j7yGDbNRnXSlj3xhu5CDu3EQrpYdmsE4ItpfqR5ghdL809Gsr2+r64Gu8m
KS1OgZLp5ujaTIAujTWqwtgyqgAhy++T3XgP2dh3YT0a6/tk6Y/Q6q/dkLRJZCnjVxlfXm+3WjiR
KAjuwlyJYjkGWvdtZVzeLHkxnFI5CVAsi372uuRoouxrN48OBjL7fG2obTRwry2vYBzjstLrsC4S
i8hV0+6bzJ0vysAsxJVA6d3tg723u6SX+HpCBolzvbZXZFVU95pZh1Y5uWGqOnmAFFgaumtn3mVt
/plq5lHLfW+NFBUhl0tJTBzvtc2coJ2QT63DqJ71IHNEAs4o4TKpcxbEtWv/tvPj5vxib+MnJsvp
vDrV6nA2m9TXReO8qZe+uqhuYx/EJrtLo8jFjAYeTnKD66XVSt41UTfVoSnM0Uf0kyJC1Shvc8Qy
UCf2fr+Cx9JIfxDlJRCBLnRtb6m7IiFHYSvnPL5z8/rHmNdMIW6RpmwHyzvYyb178RNVwCgI4uat
x+10uzVyd6hChM6sTzEd/8Bz0vRUM/vr1AnNeWN1bR7kmVEevCpyIdeBLU06NPpZDAJvtBauF2rC
cy4KKDthEiXdW7jpy5NdjvlBlekVwAA/+4sZECHXZuKmMRZtsaqQtn6KmnMfnwyz7Z7cKH4XMZr4
IXHKJEwASQdtDC8rydhtcxqmJ+bI9YT1s3lAU9w7UfSHCP3ovSGtv/nCrduQa/cOCvPrMoUi60W4
dgwzV8U6nd2kP6pZ7trzCBEgRstS6eYEd4PNKFNIOWGru/n3Uh2dvxtdn9RgXLoy95O0Hv+97YL2
LZK08ILLwuLGBdlZ15Om82ln0Zl+S20vHNJInDVziYGiu0d09p23C5EhS5bVkA0hzb3+xv1igv+1
zSrUSlc/MQTZDdzVq+6bRvQH52nPu8oyKY8JzSL4Vtem3KGeESJx+Xhu4r0xp2U6iap2/oq6cnpC
/guftwyA325v6I5VdLdoS6GsKsWcNhs6Uox05tGoQ1Ryu/t6HpW7cgQuWxPwB0Nta0FGt+rAqLyA
mwsqdSzQKfzZodoqPWagc7PVK0TYa85IRcOM3uSV+d0ajeHEGJXpIbH0+Oegmsdu0oqDW7KzZISc
KDjxmpDRb9UsO9SI1slAykyboiGoBLyByYsRRNfH/INjt1qQmvrRoMdXRC9eaVSIKAIZUsP21UZX
FZU122jcE0Dhxg7ppKzIAovR+kZsbN7HvREtYcnouLflDG74ccn66G+vjtPmNNuKcvD2bPdA/hrp
HZGXAgLIILfrw7aYtDvLXHfljMnlPuuGIVxbkYVW33b001AxjeryiJa19csYJfZmIiqVGyABW/kQ
1GAVK8mL6OQkSfWJ3a4+L+0hM3x7uH5aAYAEYpcS6iuQnhZ51MDGMkIApzSedEUxv5Se150iIx7u
53Yszp3RWH6fpvVjNboHDmrrMKR1KpqyRmxK3QG58b8kpcYwWIyGN71TPDTrU1IZD0asjg/NRLH6
9s3ds0RERN0GIIIkxFxbmtvamBClAPtN1jP5VkVJyoeOKb6o1VodwDl2jYHFkeTpnySnjTHhWdO6
6sDbrTXvAjOy22CiM5oFhr4uH26vbO+cSPrt/4xt3u/OW4dFGUCUt33TAHl224sDTObyB1ZkNkhz
hLBo21Ko7MXQolEibmHWnPW0s+4St3fe37ayu3EAQuhQ805w/q83zpka5quCmz8hc1i+i6b4I3i4
4bwwkfdgPa9KXfLoSXFMsD0koK9aUShdOHrWGBBYQalSEDWKr8KsvIBHZHhs2kQLRIRqNjK03cVo
R/eFQOl30es/f8NPPAfYJmqmm4hgakSZuh34fPQi04dZzzVf1YR9j7D1ctJiZX1QenM6eDm3QQFG
ib4gfABgl9iOzZ3r7cxM1DTDmdnNcCrVtpuCrMKTRpHeXhRS2oOPumeQEFo2FymcotJw/VGhtURp
juoTHegIvpOAWsp26yd3tZUHLTucObpziLAGjAohUEKtrTzDGBdNNpgeosG9Vt85TTk+JOZinx2i
9oO93DXFC0X1B9fC5M3rpVXRWHjV5LqnSJ+qk2Y0qi8oR5+FCcvvt68G9VAp2C15ZkA1r011s00W
UIysKhPTfdLE3xrIAO+0jkTotqWdJwHAD0o3qEmhFrQNcvpMGTVmv6Ag0Bb2u2XU28/0g1PIbFb1
gTTWfqyiNQ7UeIqoeU/xgfm9PWXEM+8RkEbQ3BsfELWLALYNUrWksnbWulZcJjfvTu0yf7u90B3P
STGNEix1JzTstyCRhNlEzjzj07wSfrMwFe+LnnvNwWOwd/yBonHnoPRKdNH1h2vsyrZaJFlOfTuV
f/VtmdyncTYGZje4dxqtu+D2qvY+HyhQ2aWAV416x7W9gQGjzmrReC26cbgsTax8Lxe7eKdqlZkx
wSfpLvboVm8iexCfK6eLj8auvEr1pIeR+piS78oFfFVqTifPptDrnaDgq/F5stooiMRQfANarn5s
k6Y6Z1o8dae+sc2ZgTZdHzLs0PuLdm7J9B8vdT6lXjz+wcFySK0ZHCDzoVdCCRENvr5aPTRfV+MM
f2bxXQPlIUFH8OCySh/6a8j+cwcAWzE3iqLiK7CTGatuhiqFd1oF2gN4usZ7tySDq/lWbA3PTdYZ
4SCsowO9u/PAncA5y9Y/iI7rb4+fNdwO0vWpqJP0Yyb05A7RquatSGL7QmZUT74x63JWeqPGfqxa
1ce0Z1o7qP9xpbyrDvU31SqjIwzNzn5w0Shqgg/i9dlWN4rYLIYhEt7JbbXa79m3u7XDYLJQ6Gy0
vk79lqmu59s3YceT4JuZMCILnLKKc70bViPyOKebf4JVuZItGH04WdbIIOF5Pd02tXPpKJ6A7rCZ
E8PXlz/ll0B2skCrayVv3JQqbciYbXAPdtdArs77oCdNuLeL6qMpyiIsV7Qsb1vfcWQcM2iU+DES
020Hq467PrO9xDsBWDTuWma4kytOyYFj2dtOhngi9iHVZcgLrtdojvZqRDnvKtT5fyqrij/GnMFH
xqQeEaF2XCaAKwkTlBq4BGrXlkQq4rkq2cMR5FpQCxRsatRVA2ft5Cxvkd3d3r89exDlecBJNaGj
bt5WNRVlqxqdB1alL+Gq5x86pt1fFFFXQVMUR63knx2+jXtg3KvsACLTT+Fps75ujHM+Uuudhiqp
zmmSjkgyO10gdL15WDplvUuEO/ot4yR9OebXTxHNfVMYHFtv6uy7wbK/I7CnB7NNEZ3Ze9PBhux9
atyHw93hC9CXuf4A+gA21fMKD1planCcY/tdW5qFD3AxCm/v/ZGpzV4UvJpdWWFqKtTyPtOckqad
kb5YSFEcXNKda0KsT8gLbZB+79YLJXEyZBPKHydh5vHFXCtavqtSH1yTncNEjoRyJPIDqHVtFTVi
IL99w4BQVF4Vvmu1urHvxJ0WNuYEb6l37f9u7+C2dCzdDfiHnwU3FSjEJgGk87pGto1mVcSk3Y+a
Sz3KiYo3SpMufy+U/54RW+j9ak2Lg5XufDqiNMp8PxE60Io2p6S2S92bLFYqJxi4aB34Hs30ZzMW
5UEVaneNUm8Jg3JAoNz0X/xrsiyUTvU4Oo2I7vyAgIHaWqKolUBFWmR/L1asPzutEt23om/Pt/d3
d5kMFJbUOFAmW7KLHG5jOGiEEORn+iexgDNaXCsqfK8ej4hEe7bwexJ8gfYxWN7rddaZYyz2bOMZ
3FL3mYTqPmR5/uCu0Jt+f1UUXmQmSE+ZUO3aEoMZZnLNJkIGLRVKSLkHaOIwlvUQJPmYLgdP1F6+
DehBzglB8UcqOF3bU62UQcRuEp2msaZc6ZVW/8XWs4GJX67qK2sOpSeyP629KBjGUppBVXXNwYHd
cQD8Bgm5gKIuC/HXvyGJYhMiWMWamZnzGeVn8VGQXxwsdSfYobpPe5ji3U9u37UVHk6ltmuHwt1Y
qlnolkkNsw6GjRi0k4m4kHVWtE773bmouAGKJpxRShpEnFvVRVWv8zw11ei0aq31xVIn+0M2xR9+
+9RcGdl8RS9LqrXRMDIbXQTlhMum10l8LsU0/Xfb1F4wiy3JsUW5HeHDjXvJuzLKHWOIECFfyoc8
nr3WH5y++Kjr+fqPptjpw6LM+UVMRvYp1rM5AGLXJA+d29al36uA4cdxqY8OkVzi5vEmUKB6QiEY
TPi2yaFMiTGYqxadhkTLLpRw5zND8uTgpUj4hTiSVNk7TVJhjBxVduq3WYu7aKPFiAHM6XES5X4L
5WjwKZOt4z0dM/dlHqlWPQOh6I7ilB1nBICPwJ37QuXmVTe5MmcPpoZyciMTYBLS93+lohAMzcoX
8/cjjp99ciTEJe5kW/lTFKeYJqNnWnuh1UGXC5VycCrCSSvT+9sHa+8Dypb8/0xtvIAGud6tu0lB
Wqs0TsXsDWfkScezpwx9UJGkHdjb20YLhTNwJohjgD+89geaJ6JJWIuCHI6gUx5p5nc9nT+X2mB/
ur2y3SsjS+mI6vLsv8KYj04S95rOF1u8evlnNdAH9Q21/WcQSBPPuq3/JdN2NH2LxEc4w7lH88T0
hQo6tqOSRB3SFKfbv2lvtyXglVqcAU11OzzciHqlcBRVOXWOB4UL5uH4VjCdza/Qd7j/P86uq0lO
Hu3+IqoIIt1C02GiZ8b5hvI4SCCBAAUEv/47vN+Np2dqury1VbsX9loNSI+ecAJou+Zfvdm3QJhu
mB5Um6j3z4EeixhGz1+kh4Y418ikU/VMjB0quGHdrXnc/Q8hEd0OqBChiYtu0tnnbUyNgULQ4p1n
fXdsOwM/mQz8l2bzv37/Xb61k1KwfHAmgSJ+NfRESs753CIigjRefxKt/AoAS74PUvq/7FlgMEGO
wBQO+dZZ7A3ydu2axHm71YXp18Wyh4lM865pwkvk5e1fOg+nQFcATA9UELCn2zP/ldktKePDkmN/
cBeq3cCJKmrPXXpzb+1CtIJBTcKLy17px6PEXNHlwRkkyTIdMjXPXwAPrAtPaL6nHITp97/Um0+F
njAoGAANp+cVueenZpk3qUbDpb9zaTs+mKUFIP39ZV5vCBQyQBMA0gQy16u+ir9CrbCHpFEVs0R+
ERMAxOXQL/KBs3VQF7KnNxZD1gQiFC4j/M/5nnA6dLDdlLRag24tI53nBz+u09Km4Xwh3d+Sz5eb
AhJlcF8AOGPTWz8HiwyQGwADg+BMzVH6DPYaPfTD7KsCvpHmxIDjPQZjbOJijUnuijpa5gun+vUH
xC/YyDPgsPzHanu5LWF5ErJ5zL1d4GZx7XQXXLU9RPPf/36vt+W2ykax3bjtr3jtkdWLaidBgb2h
EKDymu4bZEVFW7Fx8D56Qd+Eu/dXfPMjIi+F/PGGCTlvVNXLAFsmrinaUFN+atemhhbESCqGGcc/
X+l4uL+W2h7+r5NtFjrLnEy0miQXOx33+maoUTaFNKkf33+qN79WAsl6bJoQecRZEwEWA2HWMkMr
5TIYTwdKPfk07/6HB8JkaYv1W1PknNdkRpL3CYPUq2ym/MDi4SftqN03KQyh33+et74S5i8Ys265
7yvQxVRHaxS5moKv2dBTEtT+Yz80nSz8Bi3cf18LSP+NkotbE3fYy88UZE3rO+15uzHxzY4BVHdU
i3JVAmTfP4/LoKyyFZ34RpADOJeDJF00sMXTbGuFdMeVRvQ4BSPspmJ3CTTz1o7AhQxQ738NinMD
GD+ZaSBNyCpQUnWllQs2Nbtx/+/vbpM32Pr8AEyf01AJ7VNSNyOr5omnoP0nukjgaXCKRnop+r4R
KjYYKVrM6DFvTNGXn8m6nM2Y8DcVxv30RsNVZx95c1qNXScOQCUlH95/tDdeIIgg6GRhCAguxjlQ
FwB0HiRjzAByIfM9bHToHbycowsB8HV1s3GTYGkBKt0G5DprNBLPo2M05U0lgzoqzRTZMgFoGIT7
1vsQtrSpGqTPF26XN17li0XPogXl3UgtS5sqmaQEuKC3H7jj03XarfNzNjh9gQ/5xquEvjJ4F7jO
MI4+9+4wc6jCkCKqd0pFJb5kfoK44yXLozc6LJvq3mbdAVU6bPuzHdLKTXYCGtzV6q9eVeeZKl06
1ZVENCmT1gtPtu/pQYMdeoUPDtfskM/V+7vmjcAF8jdqjxS6q5u/6ctdmv+/PR7l1RIPbCdWaQ+Z
9mpMHPv8678vheoasRj3M+AMZ19RKIzfwA9oq9rvptPgvKZYg2Et1ZRlF3Zphl99lo5sll3odYJl
isnh9ud/3WQg9YWdZALGGTZbrrBNpgcYkfCDxm16P/pb68FK0SDP66Ce8P5jvrFZsTbAQfgPjI/O
vyrEc9OAxh2vPOolVbQ6WUBWPiijEZd4OMyXREHf+oJ/r7ed2L+edaR1t8QE64EwrMqsnWWZUTJd
hyYSFwrjNw4/ujsbDAXQRqRz4culsrnTvojytgpX5v9wHYb8joj2YWxI2hcCncDvqO66w/sv9M0H
RIGIsSCCzisSrcGZj1tIb1RjDOwk/p44AjASXOWjYRce8K2lED43zSJMnFFGvXxAX23FyJjj283N
vKtp23wOPeAZJsgvX1jqrXeJ3AesazTHgdPaYtBfn01OnZgUpo0VjB56MGVHuac+LFHYYsn9OnN5
SEBWuJB2vbU3/150e/6/Fk11HHlwBMG5SP3hKtE0KIdGyCtpTHOVWf2vIjg46RueZ6unQKAHdf/l
eoRB0ofXTFQg6t123Yw73bAD0q/kUIOjXMo8u5RHvPVecT1hnL5dGajmXi5pw8VPxnxuqgVoY9hp
oBqDkWtc78DDjlkhEYIOzZT9+6wVQs3gAAFIsXn2nJ/6hPvUy8OlqXSvTGUnmDp4eapvtIl//ftx
AAhz4wZums3nLtFeK4FLrP2mAm0+PrYQsi4bF5lykJ76H04e1O0BBAM05DUGMzT1ZNNRNZWYGnof
016cgCVfjouNLo3+X1+5qB8BK0VOtmGYkrPPZtoMM/E1bSsA0voPgL7KG6LHS9a+r/c/3lqErh7A
dGTDW7zcHNCXsLXZCFQRPG8hBmD2SWZAS5f+87g00e79L7Ul4i9vIQyMoaSOEgStZ+h4v1xNBWuf
NwOQ2GnPusO4imwPcM99bPhYpMzOR5VrAQ09XR8i4i4NcF4fBCDC0ISHSuBGsjzvxjMzdyZwYIbx
uo4h5meXK3hRyCeSGw1V4VEBOZlPD+8/8usACk3KEC0v4JOhfHU+KM94m5I+y1WFEsiWnCt1gE2y
V8JN7l8t4DFvAxkERRDWA77/XGDL1TmzXm67CqRI2MS2hkJOnKo+l0WYpO0FRPnrjAKr/ccF2RQB
EK/PvmWOQJZMHPqadTRezYCd7VZoO5RhCtBQl/WPXR1FJwBVju+/0LfWBfh5cwUACQ7+XC/X7Sdw
OXUIFErUdumt9UV7PyfwQqKz98S6UB/6FlL14YKt/P7Cb3xJIK827gtEtjDMOVu48eGLgxcrKjpN
8ymwfD2FqTEApGXCv+TO8uZTZmisgEgJvfZzCTgduTExyolKgTeBaYUJVJGqzt9zs9zzcR4/9nm3
lNwml7Bvbz0mJiX/76SCi+rsuxJnQ7TfPV4NsY98sLPRYaxXd+onv7uwhd5cCsQMEEMQv3BEXn5K
GAIiijZqe6NZhEkYuGOxN9F7Mg79hWP41vsEuAhEYMAkgTM4jzxjm4vWk6LiGbiSoBGqw+BZCXZw
GHy20RAeljA2O1BCLvm0b9UmnuNl2MOlvxFi0SlDLnWuV6zsrCivHawL4C1kowK1RwBvtwFucoVi
QQexttqvWVlHbkEQwm4Yd4aOkuw814Y7Ci8sV0R6dUkxtt74FGAeUUPDORplMc8zOXVAz49lD17q
UKRg8vyZPNy/Vb8Q+ryk4BiVae7yrlAyH0dQVuFRUgwk1bAhhaPlXC7Ngpsl7FiDdRrm5iPIDP2A
/FJH363gY3dyts7mXahNpEsz4G9iIQ6NWdYBqVzM08CPfsw7VXYDDb82kO2edlqz5Q6aErQ9GGq8
7/ES58c+oVwVgWua7EDx1FVoGjDmtHQmLNGNYqoiW2zZ5XDc3A1eq0COVFMAyBBe4clXknYFlE4g
ijjn0EwpFFTDblXDyJ8WqqtTqVtYN4B8Z4cRmzYMWJGNntcWovHXa9swL4LKTtv6Jw9YGuA9LCq+
YpFoXR7qJRNPlgZQQWwoTQ+caPh9qmzIf5HQUz8BsuJbM1CLK9PqlFwPY9awYg4TO5c18eyJD9EY
3GVL4t/wxJ+ja+ZW+hnVQPhg12b+0XeN+AbJ6ukHoDSDLTyV+TmmLRG/ySVmWlWtYkC26thLfgQp
iopySrOZ7v0J9YUK/OUe18w0HHA5Nw++AgO55LUdjwQ6VBCn1k0iShvabtzZEUrVhQ9JBFas3eT9
HL2+NQXTQx0C4zevp3GIxFTkkDYYSs/44QcdAVt0XNdazKUWJkorF6U9JgAw1ISdAXGA/SloB2UF
lHT054Cp+i5YuG5200D015Z5bsO+8pSWmbPidkSd8jtskQUWzQCWwNEC3vnsm5nxcpQuim5DQ1tY
b1EB4c44473ZBY3svsBBs5blkq/2alJUDztoEsiTjfqEFJ5fg6g7rKb/JCyFsJYaa6fLWo/4ElSM
cCoDcIL8RmdLADMELvFUJIa6L0k98vqqw2I/waOJuhL+EAAaoVZGNgDkzfI8Q97pmvdj8gvyWrjF
eF6vQ9V1UBmsOFSTeBWlRn5QeeSlhfLzyS9ootleoc2dFm0dmz8hup6/mJ/PV3Ncc3HwvTX8qNMO
lkue7BOFd1L7yExhpbbHJoa6TEtos5TpIHIK7XuvUXvKrJt2c9cFzX7xbS8hORzyroTEmVwe1qZd
k0rMNOkg9yWTm0nMJivQh/J/0NnvMV8HvPY0RyHHNThw/tOO8Ogslq7zrllk6TOUXpanWIfoqZDW
LUEp0Nq/UQoQgBIM3ob89NMmTz8sHOp/A3rwdkfSUYPKTwY3lmu9Rm2/c1wObL+0UEbG10DJXfbU
AgJjTAKvaABl8m9k8ALyUIcugg2I0kAJFjqdZ3GyYTBAv89TI9MF2Crxj87Atmk/pImQfwAZArR3
gtCFXw3I7e9N0Bq/L4lgNSnxI2p5RSH8zIsm1Wy+ozxYbQFUzHyTTtwjkFiWgBjO3jS1X2OPAGDh
gr6fcZS89ARdnckWJvCVKlNR1+qjdSRaDnKihhezt8a/4fdJb6HIl7AI4s7B8oFypEDlOCuPFtkw
O4p0VXT8Rw5S2VRAT9q09xpGGNlUyDFlwSPP0Aoo16RtPg0m8PIiJY3lcPgLLJAPUBaCntHgzQBI
KqfljlERRUW2sKU55JE1X+KY1kmRcpqFR7d6yOBw56ds3y2NC/brCnWN/QK9+/BmgY5P99uuAa2f
oon16lHWkjytgKfD2CEnWt7FbRg2tzqDVuYv4dVBfw2Bg5zdpb4T4VcI2oXZbWYHHuzQYfMeh4EN
AgGBkgTATgV13ShxYVSShbfNQfkJ/52L1NzEM5/1cQwQbvbpAA3ZY57KEWl9Y9gIqapRrmWftAk+
YuMpOFsksz5ErJ7bfcwHKFB0dWp+s6Dxo9s56bo/rpHxCopNokcEtd6Et223ik+D53R9lVBwnXdD
0mSPqfGDrsIsrZv2CzHyT2LSPgEAiy2fPG2sKA2SweaG6cYl+xy/J9qtJof/HFmCgV75SW2zwonR
a47CI5DbNxkUeyC5pNR1RJqY/li0le1u6uN13REhhqHwteLhoxqbnn3ABhx5mehIeGPZ+dhudyky
MYjONymoJmIRYX5IBp6MRTuRSIO3TNP0EbgGzx/LRJmu3kvdeG5noQQLETLFp0XtBR5mvB0UBSLW
bwzXXQkdizkqmskk12iX2u6Y2zXN943fLQibnjPootVw2CNVRsdG/2qilX7TUdyqkvZjllbSxNEn
kfrzdNPSMGsA+YOB0xMg3km760kCqxjIGJsI/IUsZGZ1kCvK1YrsJGO4TW9tOnQeqAbw3M4pxPiY
y/8EkWD+vRCBb78EtUdZ1YoVnGyHcWMc7ZO+W7P9pJJZbODUZKogzQqRDKUpwBX7uQuW8atPIfDp
FQxQJL73lGch6dUT2M0fdNvyoSDA27e/kTRC+xT3M7raIwz1xgOG0bP+mHj+tJRqGBmiIiRDg92c
9hIoebZy3HnRYnIc+UBG+zYz6Qio3jQNhQQeay7SNR3873mTtbLY9KoiqIu7IUefEDTzEtGrnwua
RW4oHfwQ0ICG31Ra+iFHBNA+PLm2FopebkCDgUTPYmt2b2zSLRUz9cJuQzfI68kTot010yhugpx7
3bGDtrdfBrOgz7bFN4TMW8YFsPUARJVtM4Zokwht8gIA0HjZMdPl7koTBLliDem8lk449XWBpMm9
7ZcciOkpdXVp+sb4RQ0e08lROhOI8DYawc2G+ouxLDewE0loVLROL/e91bGH4tMPabkgpH7O5wn+
TPDVEfdQPUfI7YCPYrsAoYAXsSFh86HxNUqbgPCuKzjVTb4DRcLEI2KYDkk5kXDt9lr5ku+0N/fh
fqkFimkODTGxi6JluVeun6IyQDutKSRLHIHYuRa2RM85CbEZV0vvKKgy7JfqWu1EKW3NgVlHV64v
Y5EhIQ5aaGsWOBBZuxfSxcvNkMWKnBRhUXgUvWvcMVaBHg7UqzV+O6Al3QLrjKnLk4/jsCQjRwpk
VJ0DpD6mtCBt3Oe3I5FC3w4tIwa/bQC9tQjTdSFZsZDUG78iXR2HL+k4yPq+7nKKGOgjj59p4cXc
DNd2Dle0skOn9TGok+6OArpBd+nImT6ROlN02uG/vOb3xGgXo/PdK7uzkJTsq8SDA2PRthmyMwSH
jhR0CjBAhyiIaool76Dk56zJ5BGNmcHbQXs/mh9hoUw+BfjX1sMKbAYtnBdOU9XhHAz70F+yHzJZ
h7qAI7dMj6Oi8ChAKdmoKsrr2l7PJFcf0xVtzoqkcwoWTU/hfNDGSk/3gxaeX7gk/Q+tr+FFkyJA
sKIVsUIk8qDafeuQPkOSEFeL3QVT3fyMXZotOC9t/D2c63gs5zSnDwo5SbgDCoMcvcSHGtkicgze
UN4wDdeRoA5hc0bUDfZf7R2iFizWIseA4l5FuXSHXuHP+owRvuPATP+BNwo8LAfMSh8bMrtveu7a
u1FEaBM3HNz5Gz4IgvxjrGmMfuZsxiPzFQWZRIKZGtastrsk4BGroEpGRJUPNvgUc5ZOhSYLEG0g
iff3sOoAj9QTZMpLEBjCD6MDw6EA0yrXB5Rg46911d11brJsOLpOzF+hEpjftksOQx1jgWFH9hDg
/5HYfFHHhqd7xSPvvie9QQhmUXYy8CP9xeHo2j9kswnvsTGjCYUD9Z6Ad0gZUjzBrwB5qD+RzutU
wVFNPNa8pv6ONJP8iMci7DplPcUyTebfO2/Jg7L3An2bJ84PkfCqtb5OpCNflI8sFo9SL/rYLomM
diqKIdaB6m39AscMnPgoNws5qAl2kqcxG0VauA7fZ5fJerpvl3FKC25aCtUEafG2fdx11/4c+j97
QjnuWegxPsOTK/zlSQpRyEXn7a3TI262zFi/KYRF+KlwFMjXVoy6r0aQ47Oy03EsygYVT1wsTQuO
H8n0WgS0CU7ZFG5dpDmjEDyLhCpz59uwjIg2acUjG9zIBnsUsttx3RWtEmtXoilb98d8JqSH1gCU
s6s4bL0r1BMe3SdySn4y4wHns9qpa1BPr4Ljhhlwh6xRn6s7ZGKmL2iv4mCvcAOAY48hxG+9SAen
QQshpAOPef2sV9OiVjBtFFfA6ydJIUNAlSLUuRRMHxZu5ZSXLE+RygLkmxDbuB5ChX8bqDdfQPu4
75OSr4s4rKaeXdE3XdQ+Ghv4P2HKmJiSjinv913scP4nlNItzi+EzHAvJMFPnuaC7mQcIMnnddIH
KOhjoCkk+pau1IkIxa6FozYvApDn5oK53pJSSOCM0TyyaLIm8wyAutcT0HBGlfywzEyuwrVNFS5m
MQZFkPsjOcg2DnnVu7G1lYlT6J80Uuel19t6wQdGm+XI2kS2RTBNJisTQtl052ox3HXQx9IFtHLy
7LZGsXu0oou+AJRVm0LOSio4quTRU8uAbka3p1l3TGx3Q2RC+Jj6/oS0PmzRFyudSc1jQlTICpMw
0l71IwaMBcjf5CNcGdVyVEObfwHRNrppJxp895Xoxc3aQH0Md+o6DuXci+gh7OGX/qHtk+FHSzzR
71dktb/disu4FPiJfyQINYgky5rezh0mTgWyRN0cl1AavM/Ia2QBUHOood4hm7xQ2SZVEDYEGUu/
Jt+H3ll6JVQPG8dkzogtwbOLMSwjcZdC18kpbFOYfuMKS5TI70w/LynaOWi33EO+lZsCVAP1ENKu
Xvez7+TvjrvFllnscmRTro7REwoIe94qElxuiNjzHuWu/YWLIGggeNg3kJgTBi8kyVyzj0cHR3H0
A9ZdR6WXXxPNwnuAn4Onfsh9Vvp2MSdMNBmqpjRtH3oSL7YYQsiYFQl0o0mRxUJ9CmrSPIfRRH5r
p3PMputBHpyGBlmJkg2lOEH1G+MI5uMVz1arCt1nUNRs5CBqxPNg+Y3Yn0mYDZv5eyR9T+DdG4qh
r+bZfbdpSwJKxbqfksx6PpAuV+MO7xSOKAlNwsd6lWFQOLdGXeFJ6L4fIoFcoMA7nn4MftuborWJ
cQVgGfJjmkl9E4MwIIseO+F+kq340kCK7XfD4vqITNaboVDbtcg9VHLi8zp+nS2IIsUw5mgS9NHY
oV8OJ1RMblPtdUgYeXClG9E0h6gLKXprE1rcBcwdHWS0coow187T3JwSuJcPJeZCwNFI7aMS8DsZ
3ukuXWD4w4yd8OAkOOJl9BT2PREZKvwb9gludhjBtV008h1dZoldn7PJIQ3QwzMaLqmPXIS6xxbJ
ew9bIagTFe2c+L9ijLZpwYZWZGAsCfXcgRGWFMM0oWZ1k8vupmmS0JLt2uAp8vzgey7YHJROT+FP
LXL50GLDr2U8hvYqW+iQlp5GBnJKDBSJ0ZuM5RU86vKs9FpN9mxBXQvTVz+dCx5kLqnSoZ49JGhz
tyA4Dc1XKPiIL2Me8K+q9dF6UP5C472uh/lZWSYf81aif6nyRIW7eIiTbzVzAi8NzaYVg+XIf24I
j25mwODm0mcebLLW1NJf2SyRDxrUTogDYex/SyI2oKVFLUXqNI/qJoF8m4dCna83cGFeWWnzFbis
MJfJx0C15BRyy7/2MUS5Kqbi5DfSrQWn0RuTJ5VCmXDH/IV/QQu3fQ5EvBiwwaT9EYDlGqKtsCIH
SuBHz0DIMEB5wclcPi8BENqF1rn7DABnp0tosyTYpfARCis6yADZU92hdhuUs4euhpcuVPtichzT
hvqF4HJBTyQzHtvxetoiNrx070cROIpeWZz9dGxUvy2YYaroswy+L5FGs7xMoVT0CBJrKspFjeNP
XyHqVthW8e8FYfkzYOLycxOrEN2HJkYGUXsSAVSIcZjKtOHeXK1RAPcombb41XxSfoYmBKZ10BPM
rbdzeTJuV2E2nAY7IxTMJmruc49CyzJJ9bzjFsqRpSUNLqEZBdHvQCOJAquzj0+d6eD7izKHfNYt
gDt3MUdhWOLC1imOh+6goK6ZcBBvhULlyW8aF37oSYo9tFoYTpZsnuN7jD2hRRUZ1mTHCd1eVHcy
IewqQpNRVJq14mqInLX7zvd0XgSdH7vSJHYIygy+GJhcOJLYIlRJ+gPgiwmfZalNiJZNDxm8AC3m
Q94Gc1RSzDUgpMMZvxYwSPNuoxZV/s5GuTcUmY7Qt8lpTIB24FGArNxmEj1x1Y5Ps/V5szOSOF3o
LjfsHr17+l2HUOsGg4brD7qLA0Dp1j657/pB0JPALf8oJbNgKzAk/xWo7dIUCiw2BTa7Q7raB5JM
JewDgoNWphXVuNjuadIpSlXjUiTzNbKOCUidJL+VUMCGnqjW8x0IfegT5eAbr0VoEtxrsYjTEclz
tPKiU/M4FAG6jU9hP3vsmKu2/YZ8CHWgVw8pBMVzNGXA8OwUAhJm0g+0j+S3JiP1J7O4Odm6yBCG
15hLZOXcoqIpV6Xiq7Tngy07OmIolkMxWxYOCVp3cF2cuZNEp+4bfJLIA/VS3pQjbvu8oDj7YufP
QWDgJ12bWxq5FOpXaL4EBTRH0GHrs9j75lBe3LM11h9Hu/APkg9IrvpMZh9xrPCRhqzm13KuUd2D
IZWFj37uec0JXrgR8Ll66Le6IrH4O569VhTzliUQkGpQmqAmJCgiWossbolRVe7qzAKxB5fgoS0x
J4oPhNoQJk89JxJXZCIfED36D7IXrsWtAALVbqrjoIrisY/Qx7LBLdI3i6MEQlWc3UwDeqQ3E2o2
aAJC0usYz84+xHOwfDe90c1VrhXCIDUqPKouYWk5b9Ynpazj7Lc3xsE9RajBER6o5pVIXf4JQjsB
+rBNn35b6hEgwznXGTZYbdInrqa+hQtFAoZe301DWjQ59GqKjA8pOzRzaIK9n6EfgNttpABc9qKr
0c+LKS+iKTVqS2Ozg5Bo3+1cOwYfDSHiU0wNuYMd7QJnrclH51dStxyASyCYQ0V9O0AN1MuhrJUz
9nXSplZH4GEpXHFy8XNpQIooxjVFQQQugd/ts6kWfpX0eXzfa4PDwVyLIU5CiUNjE7mmv7MJGx5S
jMX+kHC0LRSIkQghsqPPWmS0AzBBrDR+FkS3zzCyGyksClpzpPBw5DeyN6g0Q1wBKF2S1F2h9Qal
7Ymmqnnoo43gFveTvAAyfQ2gyAFV3GhRSHoxBj8DSNX+OI2Q9MY42hCkXjnz94OvAphLsvhjS5X7
9P4U+g2MJBYkMHDINplNaI+9HJoqoSE6ABsOGGn2y11UK1dyhdBJFVy16oCjnYai4tQJNe+YZ/O9
6dpL4spviNvhRwAbuQHWN+G1M3AKNrsGv591QHfX0/WKPfJkcs1/NeuQ6gq66sgkGYVKdmFXhvsH
fK+R7mII8F1BUQUd2vdfymusDAasAFTBxwwdQfBzX74THQayYyO8PsGv7m9QwsuPY9Q1F0C3r8e4
GAsBNp9tHBLoSp+/+YUozEXWrvIppOQwtZwRAJL4mvYrO/zrAwH5A5Y/ATgHWfD5rmIYjo6C5n2V
C5sXhg3zNaYc/oX5+xuAmI2VCn0CgHFgvbjt7b/Ab7LTa5S5Dg+kJsSALhW/5TpOH+M6ARN1ha/d
5I3u6f1He+stYsARBwD5bl4E25//tSj60TNwU1lXrWycS5m56EhyWe8Vk/0FROGbZwVwu42IDuTG
KxKCB0O0FQj6viKMfh4MoLyRtarEJK+/gRFHfQwhmLiH6KX6LKN1KoUI5SVF0dd7E5vyr99wtjdp
6NFo1jme10E8COmU6G+YJ8J/BzhsXuxQawbQACIqZ3HIT2GJvKAXUmEttCWU3z6jTwzT2dWSZwxj
kA603LJvwNRcklB+KwTiBW8KfjB+hhDtyy8KUuSKeNT2VS+IuWnSERjKhU1AFUDNT3sYIL+/g95c
DzI8CXDTkFcJN6zHXzuoGcDN98QEFVpfLBU69XMZezzZ2xjDOLPJ8r6/3hucVHxCaNJs3qgpQu/2
if9aEAxN6i+x6Ku6EwM78QUrlTKM65tlTtq7yUX6USmM53p428C3ecbUOOLemhQhsVlFZRdfdYaH
X97/XW/uLKibQdYTYuTJuQye6eOoqaEzWcFgmX/3DCjlHqSei/dXefNtw2Qb6G0AZ1CTv3x4ZpxG
BRgCVbaiB9DknrznwYzJNKq82wlZxYVY/kZQgtMLAi1EntAgPgfFs2QcY4uSoIIpan4KjdF7jDVj
dM2A+fJrHT+s6STtvz7l5nsAdT/o9UBHOTyXKl1HHhBkrX2l+qH+ncYt/wxS1HI3BG49LQSE3AuP
+To2/bciONVwQwIw8Jw1yjqIATQLk1Ua6xZCvDH5SESO1lm2pmUDjHfZC2zvZdFo2wUpIBQd8DDv
f9tXqKjtN0AxNQF6FrjIc8i1nixp28XDxvbTBFJWa3bFycZ0s+i394KG+8wfsrIdhflXSTmsDIYG
Xjl0HvADznYVxmiRrlsFbXK4bh+NHmkFIIoqhmWGN5QllyTCX+3ibT0QtmBLjzj1KmvCDbrQZe0k
vG/C9kfGkkHsUpRRzyv0VscyXKdLrhqv9jFW3KjHm0UK8FznIguuyzEEBMobNBYLP7o0UfeWAZzS
wIbnGtCG9A74ifRCSHh1uW6LAgafQpcJONtzP+7G2D6DGJyszJD1RZ6v4EZicgmcoLiUorz1fNv1
jVU2vMJr0XUvJJiS9FWT+mIsYq8buyNkw4KsiFZfH1A48O89Xu7h/T3738F4gabDM0JSGBB6HFTI
Bp1tHWkBJAEcaKg8UMYeNcpY9MRyOIKLdo4gkga92s/o9bXVONDsC/DIPaZNtqY3DFgsjCQA7KoY
8BxPjAV1VogQA8//IZqAKrXliBhDvCL/IveMLEtqWf0fc2eyXTlyZdlfyaVxQYm+qZXKAfDwWvak
k+4+wSLpdPS9AQbD19d+IWUqyPAMlmpUE4V8sQEfYLDm3nP28bu22WsU02J0x93OD6j9ZKuar//8
nvxqdFNPRWvPdu68DL+fo9OgF7XNKT/uZK8iR1XZdtEy+wSzroR9VXzmi/1t8H58BqyGZ8Mbhgb+
8/6CnVvTCa1FFyfSpuysJ+sNm4t0OSUEWF17yl1FPKjM+iY007sq9Ka+cc15SMJ6WO3bbkT0/q/f
ckibTN+sVAHgmvNw/d0aPYuun8cm6WJScOs4GNtuT90liwFzGVsPtcMn8/cv3jQD/AYhFQQC4Wr6
sN+iWmE1qS655YWV76dBvDjKTWMfYs72zx/uH5Z5tnP44jlmAXbDCvDhSqudZHZq0i0p2CyPoavn
1hukvM8Ah39cC87jBwoXj/Qsb/5wukkluS1kf/Vx2XT6FoUPcGnL0o7+WoFcdNBn9IlnHTgxfEan
+uNp8mwTQZzLTII9DOzn+2dHAnrQetLqY4tOJMfnEk2G52UbAc9qjrvJdg+ilVNsZuxzbBF011k/
jV85IX0WuvvHp0o4ooWg3XAM3qSPjO1ScozU0WMACPCTvbbI5WeAY+dGCqefPhmxv7wW+0oO8RT8
ITy+/9T0HH30z1zL73URVosFdNco1nBRqoz/fAj96lKYKgPCxA0kyB/5as3kdO3qO32sq9HeMMSq
g5nUX0qjLz6Znf84WM9vIdZLWMIAKz/ORLRKLHSuAY9yKdcxpCqMJDQb0y795O79wUrCmIEpb3D7
SANjPXh/93CL9dKeCpKkBvU4CvdBw/2wWedijB2X/OnVovzknbUHvdaXn7ySv7qffERKH2cGDwvu
+4uPrW6pbOVTSq0KtgMdmgNipHxfDmv3yaX+uMz+lgpIcjnvP3uJD58T14HRoY4ZYq9wxLbqdPdG
sXOKdS/p0NVwRnJotQXDJ7WOX76THn2z/7ruBxuA6faZXhKxioKMOUH2c3qoa9/Ymk03bhvSKDeA
DodDXQQBK4wY7ld78J8bMqs/m9l/cbM56FEhYk9IMeSjg2a1U4DDZTMQATK5EYp0/ejVWHP7IfjM
KveL0cuQZfjCbXZ5tB9udk04Qsb5fIgVTdUN1SZxailvf/+X38YzfeFsHOVC1F3ejx4YpAbrYz/E
ZHY1u25WWUxynRkujbF8skr9cWOAuZgTDac3HGRMse8v1ULOS/3e5C3pqyH2KzI609Fq3hZeqtBf
IOR88lr+8oJEQOt8BhPD8YdlOPMXAz2IN9BlAucocVNvqtL5gZoA94FTVp+8Hb8aG0yeUMXAxyBr
/rA2ksackQHTjjASUivKG0cPwRrqkeKmfvJG/GpsOMS44jRkdYAB/P5WIpf2liogLWPgbt8akgSw
TeAWmLr+fHT86jrsqjk3QG1xYYm9vw75cF1WlikIXuH7cZCIK4wgn+Wm/eq+/ZaSyWvlYTD8cJGJ
A62WJnKIZRaAi6VZsE29ad04De/5n3+eX0xgRHmdMyvYWvDBPkwko+GIeVg60uBs6xz7C2ovyUc0
LnO+XMKed6Mpn/9lNCTDHl8R9cVzBdb7mFxG1FbWzYUcY6Pm5B4McthjU7np1Gh8suD94k4yD+j+
OUqZ/dNHXICBq7CRQTPGfkHshyyJuCuwDUfSp+n253fyFyOD2wgZyDuzCTAUvh8Z49nyzf5pjCvC
XG7oQnmhLZz5k3H+izeYZc1gY0LVNHA+Znu6DdCvZbUZ51Wp4iJrs31D742sBdp+lJL/H7ZBGEIp
B0OVZTL86EA1k9EyKjWJuM1wfE9ExIZ9wzawqLPl70WHf39d/nf61t78/YAy/ud/8O/XtlP0wzPx
4Z//ed29NfdieHsTl8/df5x/9L+/9f0P/udl/jq0Y/tTfPyudz/E7//H9TfP4vndP+JG5ELdTm+D
unsbKTz+dgH+0vN3/t9+8d/efvstD6p7+9tfXtupEeffRoOh+cs/vnT48be/nEuS//77X/+Pr109
1/zYdnhuXt8+fv/b8yj+9pfgr/AgeNCcU4MzUf6cHinfzl/RnL9Soz9jP3ABn4mn57HdtIPI/vYX
x/jreXmEjs8ODLv+ecs+ttP5S7bxV7y11LUA/5xj4int/Ncf9u4J/fOJ/Vsz1Tdt3ojxb395PxoB
KVKYoq8Dk/x8/oHm/H7Mlz1BpEnX6KGb9Uu5X9ggP9olKRj4QMeLspz0z8IH/nBFQkwgEPxm2uVU
8pG9p9daJ5CpnbnHQxOhvkVruEpp6FG7oCLfOma+flK7/63O9s/jNJ+LUzFkN5yBVG2CPxzx2t5B
0KajBFtcrFqImhRKJJQdhYX8m3Lggj4HQoHLvq/Kq/QrFR5sLiq1fy7WUL3IzpzbKIW39BTg4fI/
WWTfz+Dnvw6Y5VkXju+Vg67/YQa32sllobWGENEKe/q5GV21SdbRvSZc8MwsqaS/aZwW4czvRuk/
BsPvH/6HwjtXRt7PGDKoy+Jyp9T9/unnCO2KbNBapBcOlOsWgtwOq8w6hF2bTfohb3Wa17lrDtcT
ck7jhNcj6PEz4cgig69HLqf6Ka/uHKMU2ifT8YdC1G9/3RlxQJGal4S348OOgDi/tpZu24b4QVAK
aWyJbgZ7XMJ2wCkTDkTjeHtt0Pxm47iDcncofNufWL8YS2Wtjd8nR+S39dSU2mU25imsOFcLPls1
SFj5cFbiLEZDmKRSTn/A0DmZvb+NtZ+7weJwMwqHsIg8TbBkWGZxKstK33v68KOtijWGPDg8ZrgI
XvqmQF9sI4K7Hsg6vFBF6nzD6GbnodHM4622eFZUqKo0w8kfSPvhdOB8tRBUZZsuzwy1GWfHeJ6G
QImokLR7g1KV2a5PEaFtFl8T641UQbXc2kFuvKykxtv7DoUofthuGpryZi3MBqFd0FrWbRHUqxlb
A0LYJqxbvzBDM89wsoYiHZZ5WxnGWtxkrsyXXeo1TYGgHgbjRjC5oQefBbKle29wOoMHtfgvHl7H
ajOAjB4PU6WJ7aycutmJuStKbISax4HK8M5NJQzDkbaKdjgMEzWrazU3iTqsmPATJDFCG8NqcIgl
db2ZyIRGyOU59TJkYGAOeBkArdn5hcqdlQLKWpYxZw5+49opzvuzPttdmHS1eTuMqIehODo1eadj
fmmvnj1cNjnHzNBEDwpbGqMWYp3STSVohhKLgz7ghtuIFnnVrg8WkYbtarZ40ea8WHZK0/WX1HWS
nLPhyjeC35nobnbDFDoy7Y9dkhr2VqxNVj3MoxhP8CQtLZRlVqjria4byt62rx7pN47+JsDY8KNC
H4tYarCyCO7rgoYrWL0XnaJ9FXrE0MJtsKvlxrUF8/Sa6M5Jm8VS41LKTDw5Pixk3lpff/Wh95Vb
zo3JpZ/69tZV1ObR2c2WHXPs8je4lNdonaSY40WR4WavWsoYNCc9kmJpKKYXU3a7Usr6AUtOon3N
3XBYRzxgY20YtxyGiHhPcG2KEDlOsCBnmduzo7DNgi3AYSOitd7fOEQ0DGFPQPKTxswy7xPiy+87
aiXLwdFmn7JyncpbxHewxOeFBjxy5yB30DfM7aF3um6nlcI4WpX/jLmS3BcXw8Hzim/HfO3cZNiO
eln8UAXihxBDNlPVYKnFiJ2p6eO8biZkT+5JdmL9YVQYefpJjDsrN+dXpzWLS30o9AcPiR2oysBs
+BvWReyFHKwrkTj1IYUQ8OQMuNvopSA7yw228oudRUBm2i3bbj6/WkzFg/fTOB2zHhOP1oIJLnFt
Q6+1Gbt2J4wtoRFYpkefSK1GjsbrmvoDXs08MZ+MJsMea5QNerl2Lob94DgTHkbWiS2Vize8JMWD
VtjBT+osjooEP49/Yqzqh7bjlBhSYsiPxrBokSJnY2M3FrrvdezuEWOrKsQUUDxBGC2xS/lzSqXB
xBBn8LhNmkFlqqO2QGMEd4z5a5VqPXpqcu7ttXBe8kUh813MJaJpiHR3arwDLrj2om1dF4e77rSn
zjGZVVDoIJlqRVmIrVsg5tpWk91tVW9ob60fDJc9gSrxZHTdgtUhyY6UtTMcmRQ/frbjit4tsUqg
+WdBTVhKrbxZhtTHZIZZZjPmw3qnY2nEqeTbpzId8R4Vo5ZdKqFNwQmjYRkZc2XgzBKLG40mWeEE
BI5EtemsXLq+XpeB5rGqoeb7SqIbgzXBOHEJ+Q8TydSnN35j5Ds4+noZ4nEa4xn/7m2ZrmJzJrLt
PaLNI6yQzmMfdG0e5QoFWJi12roNBnM2wtw02Vz3hb8vspQc50nasMenXu30vnLERZtW9sFqdPRd
WWt2YQOpIMqqZrpn5a9efIyCl4UxoLmslyS5FcaKBs4KfKy0/Wr2dzXanGGvrdN0qyxUzZEOPPjk
zIFfnmbRZPGslvVGa9DPwXXP19DXMZlj9scPOY3rdysd7SlsWjyna+CdVx9a6f5tOZFKeVsz0rsD
mUxrsGdBJiNh5lWoN3JEOdYzYnm3S/tq9EwCqqUr49nU5aZwMy0yy2LaaKMzHpfKuZl9eYB88dAm
vnlRzkptyWTYmaW56z3jta7WO0ymb6PR3RltELul+aLS9Jr00K29YoYjyu7gDGN/bVsDWIEKJwC+
BZwaTmbcV+RFC0PPt2M+h84CmGupe/5fidO89xoLcaM0YoO3+Usig2Xbm467RY9f7AnPNTZUo60D
K5230dK8eEs6I4tt0II7xiC+F1eKl9nulxNWkdxj9WnJcPa5j5Bu+se2GBJ9I3RtTw93GaEF+G4V
OpZo8uOAoFlFQ0Uq2FRALQlRTXTR0JpTFdrl9Fz0K0n1jZ5funU5yY2hIWHzcjlUEEdMrEfPmrNM
U+QnvnbfgUXYMj9n6SE/8yeiyqorZ59gUPIvyThzqFg42fjQ6kyqhBMa3OESTcraT8ld01u4aRHY
y5BB2HGYNJL0WDcj3tBFOBcznJGth2l33LHVkBzbFyeLrFwuVzCjibz0gwkfq6W6Jc5nfe0icoyK
GSfL3I8x3e15T8K8c9W7Pdt3hcjei9oWeWWkFk/poS7W9a5IuOdMg3QBIqIUnG/95GVBjBkji9Cx
rQZ+t/TsaGYf9YV3tr8olA5aodEgVIbD3LibQtXdzcoEtMUcosjvHdPqBwnP1vkeebEaQA9vKD87
KH3bvHjw2NsHIaa10Y6URQN650vNvvU0yLVVEZQ/O4ISv/RTl09xWeXNYSSuBkaxXQ5R6RGqE6Sl
+WVxLf8r0bn1dOxhdjVRIXK7PYjcSlg5ZiV3md4CgmhmvPnzWU2c98N1W9dNtmc1qa59LVi+TWbd
3WF/HI6q1v3bmS9fEqz9NPvFePRK27xsrSp9BJ9TIzszhfEd9YJzwqES7NOkMn6S++V9SadzHaxN
plfurPNNQHc98eAYMXy8ZMCdamoiyitneHL71ihDFw8HRVX8NKoZXhazXZBDGUVUWhOsVhP7c1h2
NVV7FHh2XNmaBYIkrYzvHXSJ0B/K4Gj0rYcqmwL/sZRW02xLe8ZZTaJ5tLbZwvNelqNbj/Nu6mW5
kV07053s8qfCY+e3dq5/1KnlGqAWFp7kFFhqa2vOxObKKOUFWb2nc6jdsU4GN0xWvF2JLiE363jo
aOO6MWLlQ2IVxO74q3Ji5i551RrWSaqqvZsq8lIjlVrzQS5LGvda599IRxgPJZmDp1oY/ZXyOnWj
utoWHJmaYFvKFuWF4XK+1JeDpmaaW5aZRWMgl1vSkrUdzQctibErrNeZ1YhQ7woZ9iDrWlY0p//R
kKR8gS7YOA2DNn6xOKvj9LP7Iw5lrMiyTW/owp/SYrz2gHxddArMx4YDwDH1tENTDOVXutTy2Umm
9gs4DLmryEtE2r5jE6dCPWvHnY1nPaStWV0MkzNGnY6pIKP4uzV6Y7pctZqUxdUsWNAquW0rolWr
IRBxoWscGPu6e7AkZ/TWt6qdalQXmeT3hXleGjupuguv6ow4SMV0FZReE8EByE6mV0Fx6X0/NKxl
vLbKMjlIdyIHYJLqpMZOHLEmaA9suYzN4DQaTtxszUJU7B3PvR+KTZ9l3kZhT35UaQ9c1urWkwQB
saEV9oJ9pGYfMtHWCOo5rst83pWJ9dbbQ4tcFqFRnCd2cuq1Fa9rNgZhkynzWqtV+wDzpLmsGx0S
CtwOACkZ8KuOEI9wnUoy171MnFQHZRtjptqXnuaAsJnUqbab8QF3+s9A+uOPWgb4fcCotoRhp37o
5WdhyCSTHY6/alfpQmO7nzXYrZv2os7qHypBIsneuznZLqZjDwcVzsDe+l4SIx1ht0uZd8bxylsc
LWyrs81Od/MoswqMog07j2TlpD67BY84L3ejXa63Ex7uB8/Oiv3Sz822kj1a7a7pg8upGNewmQZQ
pEXPOLCGYkvLq3sN2Bm+eUO1hrgZWGcIXD3UY6Jd0t8sdzQX/S8BIn7wMeB9T1rVTXE2V48+nr+w
dJw6TKomx58DJcFoxUajk3UUMA/nUFouRytjZumvep2+RCDTC22YnfOuWI9zEjUvks41tlKk9zwT
uooWfDq8veN2CuQjEJcmUmqpDovSb0Zo+bGFG5djTKO2Ve3tYGtAuctFjeeoY4jAa1AbFDxMLzW5
fY3MmY5KjjEGa8tDTiMT4UabH3z2FxzoGuu1clGx15O8s0Tn4Hqag+xJz7WbKs3XrWb6b7TwzCNP
24h9lpZDgG8s6CYVk+h0papFnpgLOLpJrb5nv7buwQtVUWaarKVLfmFOjiJctrYJtSfTeoqDvlK7
GWhVqAcs7ymv957SV3KGrnyrPYmNBdTKU114eNkVcnkHgz0a93XaenJiHimDlzHw780ZZ0yXFEPU
dcYUGUbVbl1T7TVeoLCRtnWxYIL4gdxMPskamlm4pMty8OUQWmptbqqiqms68iXZ9KrrtrPw6onw
DZ1NjZMleyAZX3MnW7ejbU0cxpwJR3ia1nE/AxJBMOBOByxjWP9r1HygTMTMI+zXrA3R+fEiAao4
6/vZfOhV85IIcgCWxf/RK1Gc+MH62hunzD0k/eRcYtstoE4Ng/01xX9zdOd2vtJwbT2X0BJupIHf
EluY6sFROc82/VIRESjdXc50rZ4rW+9u3EIvjmSl2pcD3tAbeySqSW85XkhYJLccKJ0jFGI6c83U
HRELwFFJtcwAJlVNR63x5aXIh+UWnO5w1ecB/ySW8szuse5FvWiUNmz5fbBn46WWhPFhUpqGndNI
+NrlWKp9AB7BCkcqXgfH9Ub+h5PAaPUyBpjkfum8Vf+RwCWJg8lXPyCmjDuJoWY7eK3E8psZ1alO
INs62tTtAEOwBQmSEhYYxVRDbM568oxVbcl7nF219YU2L+KJpHXYdK4ieGrXyshhYOnO26yNJMaQ
a9nfjl1VPForV9oU3TzdJp6mjsvgUQgty+E16ZdgX9J2+dq2Ev5O4/zQ8qo52ioYIw3xwQPb9vsK
ZexFX3CiDV1rvZVIs58yl61s1i3THjFi9lLafvnWdSCnMpNEY+o6u7bSx+NcrwFQjYY9kii7B3/u
/VvdQ+VbMGj2QaHrG1mUIA86kmcx0Zi7VqXaHanFt4uiHWw70+2EX/S1Gpc0supWXpaz/EYQZEWc
iQHIImwXrXtBWTbrO2akIWrLNhUbTkl4MPV8Sfb1pHVfl8HpcZyV2il1QZCdb3gXTnp6WRujt3Er
renDvCjco9UsGPyWuqaQwy7W3iZ+xXgXy5RG4Nb9vVBYKO+6SpWgr6AIaNt1WJZdZyo8iEAL496Q
xWWXtve1lSztayYWe67C2XQa4zatvVlR1Rmb67msnITgz/5s4Bx042hMQ8/uHN21T5tmkXacGuWS
PcIecsE0uZ3+YgSdq7aYK6fvWNKncjsPfbBLxAS6qvRW84Qk1b6dy4Hykq9qamfKJj7YxLoNyo68
PwVNbY87KM22VPDYHdeqws7u9DPAOHMolY/jLAnEoVkpuFx0ZkoprdWSGQNgj/1+A4ZK2xTC55R1
Bp/sWPkUnA0ZTDdMp0353AuJ/2cs3bwIz4PW+SozjkJXhLdV7k8qcGU38HfMQnF+LQSTJ2EneMa2
Vs2WO4Q+2RnXtlslFhPLPBZb+CHlj9mw6geTAwHM02q6Q6G3JCfPltUj9sPqkdMT8U8At+3v61C6
0y7HbrZe6US65bsc5HfsONK+Ihmr4nhemA5Cg4U0tzM9d71MsW2Oh5paIroSkYw3g4ld+OiZKFix
4Zu4se2mvmhor0Kt87PzdrOtcAtDs8jZas7pLV5kDyrHRI2YoZXDmWnwB/4MwCwMG3D2rvOF5FJR
7YhoYE7PDLMCkGh2VA5JhxF9TPKLTEKh2VZ7ZehLU/E8Bxz+K4XJcm/1Lh2EwTT5/mZdea5jHdA/
Wcd+uZnXmdcbb7U932W5KczrZYSiFHpsO/ESUsp7SDqG59aYdbWGnRxpEZerMARwpAxnu5cMlPGy
eWAzQRbNGs6a4erbNj1XRwpTWy7dguzmKDW86YmGh9zPZVY5dy42dNgrDrwkC3fJwLrBa3XvNJZ/
ya48u8TjxS7RmpY6ox1N6ykazx3KKGf36UVFWsoS07mNPMrwSyQmlSyoos9B3SQw08t1IgVL5F0k
2IFtiH2Q3u1q5WcIt5/k7sGac4uiRmfJm9QhLrpZm16EtbtiLXYLQSzLwqaNilPRLA8AYTx2yStU
A1geigUEt+viHtZGJoIIxZo5Y2m7H5k9GFDkOHB/k0OS3YyW1fwQXjU9uqYMqIF347UNhGMMzdar
8tBZF6iNTb3I3URqs7133MQYD7j64Rq2w0CdNhtseA6zdMaLETNwmLGtuiFMSTkR0t7q0WL//qTM
Zb1CMRfUUdd3gcWC2jpfHF3pVTQEi8faPGXe89rLAC9Y1rJKL43vQi5DnPiUCziR7HnwMv2cg5mS
vZF5U7kfpc2Wn/pzU28pw4zBRcp6uwucISME2E8UIXHMd8/zHDgitLTEZ8QrJ49xpjL6rNKUxwGB
7VegOMODn1riCkRbuqPOwJDRSWPwN4L9Y7oXwlnL06pKHf9Pl+b+poUpUG1yG2QsvJXaMnf1orOx
0jTDvHF6r7ZOZBwAKxSuY1YHzQRZFWlzj2lTT9KFnEKq8SoCpRmclmakVO8rjYlNlGMVVUo4xykX
Vn0mfzlNzFmNwS0L9vsb15n077lz3nYC1ZL3oBIabMjtxFuhc3DnnZtq7aBgeFpQDz22FAoym9/m
uCk7juBuPGYuyJ4gATe0X4e6vBp9EZjXZB3pJgUJg60VCKIapBrsGV5N3koiIjqNY6D523jX/TR7
W2DcuPiUrOYKOY9pbbqZLqc/Gm0KCWNov4+OtMawly7x08koqnvquf5z3ovyuzL7bNkB0akeTTad
HS9raT2uOrWAcGoWneK6V5dUF5f52uf1A6/QeMsT6EY8gmNAcQUrtmw4WI/4akKvRjIeZ8CRgDuk
SVHDV0j1Kxsc2ksyU3iuRc8LOqWCR5cZiw7AXDodOKuZbTdXDGptY9lJQ6VbWd2WrDp2r0Wv1Rf0
MFW3CchwubKDno82gc7dSTFo9DcT0gEwhqTWJic7KGPEG4k46KY5yh3WaGvZ6c4KWWIcMrorM2yT
KoaZCSGqnjvZxhUfB/ijWisvnmqzvwbPw5zHIjxtqHMsyZYDTt1cgP2UF6O9YvztPeGtX127bl9J
KXDGDcu4qU7QpcrldgSzw/a0lmaP2X5VcjP4bf9FCq9ro75u6XMorfDnu9+6WKo26vqgw3mwwLpk
xks7yuBqLny0DONiIsfXWSPp2gZdel8Ws2nuz5Nn7PKyeaGWTcFjaQNr5Tzqi7sgp24CC0c2Lfkh
6dsYmHlkYSXmpcvt4JDNlIvCFQvwo+NgY98ME8BEvMk16eAtcnDM0r0tL5LeDLptBwR652g+RX5B
lb/ZzyP5fbsMq3iL17+5SAyzScjBDmr3x+SNmbopAjwZV4MreHmdelnFhb7MPW8ghRLzhMSrWPdI
8Wklcn5GT+oEIlnR5GndyAOqh59Dq6WC9plWPnZWr6uTXEoz+Wau7toHoQm24GCNxiCe9Vwv10cz
Oe8OoOZ4fuyUc+BBtAPCdW8nBayGzMDVb4hgitwWLtSGClC+AadJ3WdOetYMmih5dsDomHO8lB3w
vIgs8xJoyprlK6JaOdTTDVX5Yryt+9z8sk5r68VjH1jLVm/H1In8cxzX9aRpIH+aNN/4sw4M1DDv
prQptwOlwSevKtfXNNeTS2dt8VQnjnNChbI+2U6bs8MexzsvXdt9R7pu6KRAhi3h+vuS7dI1jLdh
Y3aG3m2aZPUu2MxxJbMjsYiurHdvW654LWsvZfgEubfTs6y/oY9dvRndMP+EybfkvFXEaK7V3N/l
BfCbk5xq/+R2vTtstFISzgzEIYhkmqgnT1/y/Vh0sTCxT2+IU/O+L3aQfBtR037R2PpuPMFQ8MoM
a6CWOm91Xvt2GFieeTmrQhy8udGvs7OHc5+hXTCPMsFDH1ZtN2zythB7JgNnz7EKth6lkvYFcKTL
BD5JbQFcajWsQ332bK12sdcIqQxLXwYnMNDL0UG9EbmAMY8qq+kcLqV3lQWdGbtKIJ4CQpWUGxtP
lEYjJDF2dZWt91kOTIw+VqOfaWkUuPzVXvYVFcJnU4xZhKapvOYNApcGK4FNpZeN06u0AqjIPq0o
mt5zcYGXzTUjgJ4rwrAybzDFc9LdzsE55aIlj/R6pd56pnCMtFadVDWhbXRzGpp9Ut+vTpX9pJfN
ZGfMnNiyWteLiJIyYlxkqmaUzZmQQFtKO2Zf2xyl6KxxgxM6C3FRAYZhKEfFnCcHFcgqBAA3fXNX
o9pM/TRcmOuaHoy2ojlmJE/EuTSsPU6iFZEH7dOJV3gzT0oaP6G0FlfdNH/xHEOxFLbk1VDRuqB/
qq4XFIRLpNlDftcK6Ww8QCOwGTzafQN84aNYEEm4ljY9ZMr2n1Ul2wsDicUNxVQG/ir7Zqs7A6l/
DrjoIkhzE4QlupeIPw34YNCayQGopG1FyazJred2brsJar3PXmpr1I403iJ/HkCOaEU+7LJVjgJ9
hDZtbF8WbghXBBb+4tzri19foCRpYQToPoQZOol7k3tGt5qD/o09EZsddo5sL6EPBQcOyNUjHYd6
I0pw0YvWZPTpEz8HTyqD4AQSqP2+5DOrmMRb90V2vndF9Lz6FnS9GQc+TaaCAv0T6XiSiq5gSc3b
gYKFVep5tp0khSzAW9UJP1N5pRrTTUkhQf4mte6n5pnz3mkA5W3OEqHof0HUUTxqeEUwWqmLTrYw
Y267hwknH9izpaBqi5yi1EgSVFT5son/XCLzXpvjmfSlTbKoAfHjxiE25axm+p3tZWC+1LG5MOcW
Z3oRjg3ntCbT/Codk36bXnvXhTTZWf75Zd+LpH67rIOeBOmXjkMaJ9b7yzZTDqhQkTk5NBpK4hp0
abKpqHkzpdY+hwOvmf1PrmnoZ7nPP2VSXBVXCrJYgmiJNSTr44PgZhjdQNQV3Wcx2+dqZtHq9KF0
Jq8QBRFBzpDLp4clETRxDfbUiCH8Yk/TnxPfXJ49SRlg7hdVjcHMAQq45aHxxqV7ckzhaAdXo2IO
kR1SkfNCu5k9dOfYxc+6rKBJtrOPSsXRG/YHqjDEqxdASdsCwgLAZ7XQV/ZO1Ta3BWUNLeqr1bqa
jW764nPKlRDv2NbeQqIzkAHpU0eq61TPUywKqVRcnjkmGwMxJxodDkb9S6Dss4IEmg2zKC8dpTJM
eA9BPtFB7QuhHfRElcClJLavyHPn9eCAx75brAK4ZslZ4UUukrUuW3xqsGytyFpjcxn1qW3ZGxgu
K9tCrU5GanCu7m7gixvOwc/1OduosVEHt9I5sy1YMJg9h747GvBs6Ztwvn5CsggvHlub9lY3Pq5r
XB6et6NjlX9zq8Z0dnkx+yK2E0O9VjDJ9EgblqkPy3kZdfydC8IAgj/djeioRHPQbAmF0qiOaZFe
WFN/qDCXlZxmSgrHgTcMp2AtWWZ8sJcVCqIBwUvqtQoOTBcMnMe0vNnBr0Ew1+IiqOPCFdNMsSGr
KAsYJWxtE9kMtMFqGo427MNg2y9qPXSB0pe/S4L/JZnpQ4u+of6oHH2nNv0f9aXvvmv31p5FnOPH
X/X/oQj17MH5n0Wou/xleK7E8/B7Her5R/6uQ0VtahFqexbY6x7NV/QjvxOigmwEmufiAGEWQA/6
30LU/0PdeSzJbW5d9omggDdT2LSVmeWrJogyLHjv8fS9Urq3f5FUkK1BR3RPFAqVyMwCPnvO3msr
+h8SMZaAAFjaWBSu4sTuLyHq9UfXiCzEzJAf0E1L/0aI+p/o6f9ZfijFIrq+OvEMVcf1SjrP94te
SAkkRRz0JXEv3zJ07otb6Zl6ttWDu7drV/c+s12xo498IK2Ag3owBdnG2Fv75Rvd7c9+W5+7m/Ke
C+wp/0w/JVfb5Pdr7Bkf02Mf2s0bXWyn3C5O41kb2am30Ub1rP26HT9jwMWy3TiABt3m0uz0t/is
fiWb6qgd5DeovaTJ0OWRH9v7/tDtBJ/616l3c790YyffZo/ypT5MXnhJt4pf3cqO7OXnxWsuLQlQ
YILv6XltVOqWfnmqLtPDNDv8pLusBzOYD8Njv21uhZPyIe9Uh4Jg0B/0ILvR/CYI3X6TeXhyfABh
X+m52vEtb5S9sQkfi9srQuvD/KJhGXFXHJ1oM+goC+1GRz7hmrtmR4IBrvf2ZPnaRnyI5hP9NOv8
PhyTHWCSXXQTn5eddVoeeYQHfocv2Sv9cLvayU53RE/blyfDNuzaz+/Ce3lbBXxBp3PugRR6hVcf
xJ1yiN3REf34BnjUjsaxVzmqS/knmL6VdNVYH5+1TbWTfOolXr8ZjuGlBbkl7MNXY5MF0NRZcy6c
+bgQh35CaINT097W3WvGBv9/fGSDid5zac8CO+21LdcUp/TnvcL3moFEOIVjvvR3C54ilR6nrT2v
h2KTXOp9E2CMSbfNRnN1J+X3wgnIY0m38dbwi00VRHt5V953r8JNcTTPfMITadnUU7x4Ky62yWPP
giTQXeNWAfhrp58RmM4nRDenKTC/lmOL1PDJuqVu/qTs+7v2xPlGioN1tFVxc71PUVTdiDeJL3mi
Wwe0h/zhzdwtu7508Ld4xV46CXeMz9FJ4vKUFBvDl+zqyJ93E4dysa/v88JGMsIbCXK3fiHcw24u
45mrakyh6IaHVlBlc2e2PMQnrsQO7celLxS+mDj1YfQnohjs4l1zZ7cJUDWmTnQ8F46tOtVt6q92
7hub/NPv7yMKco9ySTEBsQmP6bXyKN2bHiRsBw+QJ5DkzLdoXovjui/9/oSQCnc4OwzzjWEkOvN2
xjUhQd6lgFweMqTVdjv4kv48GMBb+y/8ylzRv/JwT7dS18B/b2bl2Nvnj85HiD17+V61DYcSDHob
R3kYL8ud9oCcjgt+Xez5b7T48sWpcqf7IIzWnh/g80kOJDskD84iOzpjMT+Q0FGOCL6JqNBs5CqT
tcspWC0b8WNWO4cygCd6YaC29vLW7NYnSriptUNY4EpOmu7Cj+qe+2xmA7eBcubMO8JOvMx4y3fJ
SbtvvhJZ3yw07G5oWXi9v+zKgxr0viJ+0x4a7FJudxruuIoajqT4oAmOyAsR2B21R9WXnMTJXVrc
GcuRz0W3NMipoDFLoyMhlEbllALBNN5GOYpMfuGjvt6jtnHHQLlvd0xhW38QZajf9lhdxpGLJl2k
HBWBnR6rs/ppgnH1Zp8EBnnXJBzbtkZ+zN+SOw5hgSX7pS00wfyFINoRG++pqhwL0aedXQSPSb1F
QKB1Xq+88XzF545rtfqku1boFN/q9knwMgoEAeJBanz2ulF1j4ADJffKd7Siib4xwIjReGj3qFO7
F2CbNgql28Yx3UhCtLtXpI21etCLGRE9j28Eefm0FCBIqtcYUiOV8snNw48wyX3FV+6GdVPE51ni
WLqTveyRTqL0ou65RpcPJOcUT8NTsmo2FlhzQ2sc1OgUiKBTdOfV0IMr/v8xi31dfyTI3RKfaG1U
m4mOVI+IzuuA5ZXu+jxYyCyCCpQDF8c3njWQ4Yy/cLqb7oxHxpRTMrpv+ltxdDru49xidv0lc++M
rcRFhA42Ggx/mT5j8xBZIPnc6al7Ei8iCmlflL1B8GENB4PgbJTBLR+Es3nbbT4tFxpkIboci+uj
oL4ZR1EYnOG5OUHitztfC6ejFN2WvoICH2ypXb4aA1IS5AyNEcjY7qtRcOYPtJNBCUvPNrY4Ap3e
TW4nb6HmR/TJkTocA/mev+eZfvglRoFdTT6TQ3KFeId5sT7K1lF/L2z+Wjf1RiKx4i3rhk2FqdSf
lIT6c9Dooyc1XrWghLVRoxWqy/pWENUxusJjrtvFi6XCt7Xl4pg8i+WzdGr7V5CnBh3Q6NB9Kf1s
N/WH1j5YJy3bD6hoDqoYuI032EwqSo6z8zB63vRREOeWwsV3UntubPUpWj/Ho0TcDM0TN2Kh9Og3
ExgSZGhvuXizsGb84DL4Pep1hD46ChjxzI7F6f6jM+3VLB/VBC10VjwJbjwdScLJ7sLUEWoCirwy
AF2b7obt5KJeeDdvzRsj5VH0R3IoOsIy3/lHf8x3yyE8aU7hNu9Itbd8FC8VmZyXH8yMshxLfb3V
2V3U13g7vNeNTfbFu3KeNuoetRp5JLNuA1s8mI0LHFc7SxvdHVzZ53edwBr7xhzwL7Fqixs4zSGd
AaHyEZgxVpG/0uEypg0aQCMLmnqbJjtKgkO16bWniWynT/RTrTuvjiF4ZbEjhiib/coIdvGOQcZo
Ho/EkCM9HzaJ+wZheka94eumP+m7sD+L1Q7J6Ny7n2LriOr/nUP7/0/Hcc6nvziOY0sru2/Ld6dx
/sR/TuMyx2rMf9gNRVPC2noNoJu+/WkLk//gME4HjnM12CAV8vX/Po2r1h8GLhdcWxy3NSoEnOH/
cxrnR4SL40IRgV8DrNL+1WH8ajn621GcDzAQMxgSrWg6RyQBfn8Ulw2pn1cjYoC0MSVFIcwehWZI
b4xKiPeDUihun2iGE0Y1XHySflDBcuWvtMT4jTdK+r4AgwmIb0Kn3OC+wpOgGvP9N+nDogS+Ws7s
zlmVuGPyGupKgkhVHL+WvGbNM+X41Vy0+KRmGOVtYrW0oMWF8dJ3gsa5kfbURV07ddOPI7qnRpeS
W6Fe1t8wYv7hi2L+uZqoAFUaGDe+/6Kj3iG8VXhkzTikvpAKStA2O4Pj9xV64RRmWP+G8fSzQQrD
ns79C1cscllZuvqS/lacEprCHENZBVCfcMJbY7xGVXwnSKJAv38h3ldfFFcIh+cEZ4tbyZS+WYOR
xpgJfH5zQXYxoUWcMq39q5b0r67o/2f371/6Rf9fvITzXn8x67+1xVv5/aTnD/w16SXtDxJgsfBe
ITAamZ5U9f6a89of4El0GUc1d2xV0q6Vuf86QflDWEOJR1aY9DCIeMn/nfLGHxi+DRCWuLARLvy7
Of/9+DVg4MhXSQofQr2RkcxX+PtgWsFp12QgJk64EJgS2R1BPRH5HaFI0g6tgvYIEmv+QMrebf/2
iP7BhnhdTP5nsfnzk3kqMi5YEBS0J36Y4ga4YUqMcYKrpaDGSlQO4bh6HxpepKCoBX1NXXKLmjL7
1kHA/h2Y5ydS3BXZgj0XfzQ5spao/GDf69Wu7mo95RBsGDS11zSn8G7qXRVUHWRg5DH5N7qWpUwP
aOXs3tdSFfTdf7dIyk3/7MX90erO9zCuQMwrsA0637VA8/c3MIpV3jRU6Ll/rNpeVLL4GcHftBvi
a3L9r5/5DwVm3raC4xe22LXWgv33h2deT/W0Ik5DklmE6niP/MB0SeBIhWOvyNfuL2q2868/8ucB
xq+HxxXOu4j/98cFsgP20w8iHsAeQyuhAN2sZdu8R2OCE0qYg5YyZn1jrJ34/usP/qfnCu+B35la
MRzW68//tkziWzMWuaYtJJRoz2/0OUUVq8zXVrwQdb/jOf48mlUU+5A6KY2hdfvpLS5JMczEMzlZ
nmv7rug+U3XoBx+Gsk26CvjgZcWCnCOX/s08+ocHzArCzGXz4RfVfhg/9dAr5nK1w2Qz1NwxnTMv
ws7i5lH6WbTAHrPruPr1s72uCt/PXbY80Gh4dHmjqvHD3JlXcdBzpUEpI2ri+19+5ZSV6jcf8/Mr
pGrJ2qlhd2fp/DE0F7o0uOaa9KpJY3mgkk1HhgS79ROHJa34X/9OP9HXIB/RyUYJBlqOw8+PC4Ih
YMdrMHQ5Y6qmj4h69AhPpjgEkpQMnTfXOslJPZo97ukDFhV76q9d1cWYBSSmV0hKEZfknPz6a/38
DMA5skrKkJnYQH6ESWaENlZ9SIYk8X/Kshf/jITsUZccE8Qywb//MPAC1hXCREH2xw9bF1GN5yhn
TawnbY8eJQm0SKEw0KlT/fLrz/p5DF03N5iRJisD7W52uL/PT50VKGWOVM6Euxyq/MRqV6C4r39D
fvl5ZhqAZRRK1WCb2G1+2OH6UJqhJBB+hOpjJFdKICVoon2b454i70izog9RmIv7IhTG3+Hsfl5v
ORLykabF1spm88Ma1JMm0s8Qkp2YAvw7nvkVlPqqkzgBL1POjkMts/X86+dqyNDzYHaT//zTpGkk
UhehjRRI4Nf5LKx5/vgnSuDXn/LTqqOLICRAYF2XPXCj15//bXUdEKoQmKpSmWglihpqGh7DxlR3
WUKMxaya9Z3E5P3NYfsHcgFnBtZWLgY6wBb5+qnX5/23T61aYRSUccY2l1vcUEIlMjd5MdcowOPV
RA6xLlEwYjeYruwnBhTi2ugT7V0JTXFcrW0qGpmyIXxLWn8zzH6gTfDdeNE6FwFaJtyffjrPKFVG
fuGIXm6lmxGAIUrHINWJIrQlmWBMozTSPT7r+BwWFJOXdMWRlo4R03jNviWEQIyOhjIAuqUyJL+b
1z9NAlg6XC4VGZQl0Cr1hwc3zgm6LAXLc4+Z9qntx+J1tcyrTmrJk8ualoJ4THKBgck5kWOghKRa
9paVsm3JAfFJM6ZyIw/GaGBbH+UdXn2Ismo7GATv5O28uPVasyRnULNmr02HscELNqm4J3hYs7vU
ZfZZtQwmZyQ3ZvWXmQ6uP5WFXJNKqHIAVMEIdbYYzSK5pbP5bSykct506OpSf8Y1P/m1bPL/yQts
FU8Ws3wXLdaQgFhibrViGlGUiWe+hDX0t3MrJWdRCUufjJiMst805x8GSBxHnIjkorVUxBFBvQp/
YyKMM1EYq0CO86yYe/RkVE7GmjwnQN+Fmb2kejrfJKIy996vp9GP74VVnXM8LBg4WxYX7h830hx9
eTFithNuclzAkFFyT3Ur/Xc4oOtu8f2eDWSEv182OO4DNNcIGPh+7qTIHXurjU1bVhM9fhNkwWpt
aV5QXMhiMmKXa7sYDImUeKuI1wCRuXIOiRlH1h2SQtX1rXLQ50i70cuoplugW/F57VY/z+KDMssC
agH9aveYUtVhTwtv16xYG1dh4uFUKFbUzgTxBfJUEBoThmuL6Sh5XeVREGyUSbXTTeg+KxxvHvpt
8W3qlk1FVtqziOC1RXGcTXeJOkKw4MADZ42niZm6lke7W2BVuLjVL9clMfFJg1Zxzxr1GRe1OR7w
xaVObVZ6G6BKDme7N2PW/mgIFdyZiuHGpdrOuO+NcqWInU30CCbTuEx1qx2zPMbvLIi6P8QEpLrk
PDdXREGtB3GMfBfQS1vZ0iCtT0qUbGu1VtY3XjpG2A7JKaa5Oe8CQVFU1e7YeVpfyIvxnvWE6vs6
dNSVsbAM/ZJeQOYSHNvzLRZqrrqgUzE30f0Ua+WmZIddQnGpbxvVyO5kOS6+qd1ACppFppFhE7FE
PgbqnjkIh+g0oMyhFJHj0bGp1FhfbS0Bv64FQXsOx3KmlSKtJnoscmIc9DpYjMg+Hc4YzJuLpI35
FohMciD8UdsJPYFprUX6rDIrex6+eFMuROrUqpAGiTl0iiNICEU8wnHVfkPj+FscLq9CGkOg6IfJ
em4ZUbexoJEWOwxUpVGSV4jNJUi2YiNtJsvEGJeHj9h55DNWDHA4q/wppUR6polp4lFeBSqkFQA6
nPe5RUI4YvLjUujpvig07ba2pIlQ1yGiED2mFD35sPZrXozKdCqBo2kwmoOU3eRh/YGb4y5JKQ8P
rTxhBUMWh418zVdaKYr0iEGijIIwkmW/TmvxIqcI1lNRm7GQ1yRXJ+tHOwEGGjS0R92IWbzGb3tr
5HWPVtaidYvfPHO5vtE0rVJi/BiIvcuq1dHrGHiCqYAktxOEfgcttQfJThRl6JB5bVCsT+9jGS7Q
jksLDeZWVGK3AFoSIDjVUm/tl/wJW/d6zd3VclaMKGIbEdScLNtqOBerIAZYV0R3kFSMFYM+77hm
60zu5GW8Rntiar8jAJKAJQC0zaD4sbg+tqn2mHJzRLUCVaQV6JbPIQmG7OPYtyzJlmNMoDriLT9v
BgnFHHL1Tzm1UPsVVY/ODvzhfCIgfMQ4EEfLNbIocSLcu16SU8xfs7n1RuKHL+MsCSe5jakg9LUD
ZlpxRi1+KFHEbAk5vaubvrkMS5N8xqNebMsqP6R9h0RHi1y9kBmm2ls9r2+4M3KsHmU2vnLa+bRU
NrdZGN/buSEVE6oK41lVt/MKvYAK4O1sRSdhqcq9iEftKQ3XkzYbk5NFyYu0frZl8mBGFoIAYJGr
uewWnEksUjh2htEzAIg0q9TQuW2uuQDqC8aK0ck1+SQJXeL0Wu2n5fqgGGikCnHG4jQfS4zd7KbV
A6HqSqAt2dewYFs15RdLq9/FOHkgzlCzdZ3uUzEQAdVF8xu4poGOXL18cL5DdrTem2Im+kJH/UOW
BAKEazzqVUn/Je2iQ80YI77dHlvplphW0yEUrzlUhWLDN6UlM8LFILAvcnGLnQhz5Q2ttFviNDpw
/MSwk5PHndS6jDNroRfeU1Wky4RbEwACnyBquxnshCub6PShg6s0RlFhRXhkSslCCtpAHeiV2uAu
hLET5JJdKul9NOnBFSnDAQE67sw8gRaFuwSJtqwwh8yStINFRKEwFZyEk2+Yl9UtpzdsNG0jqzTc
Je0z4+BR22khzJ89MI1nrZfKHS6f+qBWUApU5MNSnfDVZ8HCVDqesk6iVS3I850qtL0jFeWDuIz7
FaGT11rXS0aUDI6sNdhSEJrQvlyJ77SthnLdKtVuPlm45OUCGkT3XGbhjsDdMEjmksapiqhMpVhE
McdyNG1W3Ki9NqRGs7vJjfzBgC1XOKok8mIK475ZVwHV+/CQwoERtOiSc/5CBKyQDK1Nlyw1PyjT
jg5rLH7cRus9pPkfnYxOdJRZEcuSaAKjJROyBLPhWnIWHdO6/pDjdkfOmUnUlYL2NC+/TAELN5+d
fHE9jB01D0XPXKr4E+F4uW8RdfqmauV3qtbnD3CNeCkyJouxFmjG1mXNAi2Rlhdl/pqJNBOHoJ7k
xWZMfJNhETHqKGoM3ZIcQeuY27ZebmNJ3UjTeAcJ/NAP9W3ZzenzPDeXJEo0DIjoNOXa/JCWPAI/
mEO3HluZetaSIt4NaeMCaQ3zuUXIkNysrM63bTPeom7FbD7Nga4vjlrNR6Vp6EjX6kOVcbkwEZuZ
IFvSjL6WoB1Wor9ksNLuMIw3sprdZEZ9H0IqtsnQRBw+jV8VkCkbouGBQE/WDQT5I25ge4quFllB
/MKNA83YUmQYBQotBU3GS1x15LwUMlKefDqQMx1gSUCDIBOsRyjURSkZ/b7Eg0SxzQsv+hcjGjvX
mNUAJ4oKkqiMsxuywwsb1oUtW2X5gL7yg5sNgU1tR7M8k9EGtRT+GIsr0tnIWG6aDm1IS4NcGawX
FnCNzt/6Go5JgvAjYhNX9JRzCsgmKZHFo0rIoy3nGt3ndbhMBYOS0kVhL4gq7TgJCescwxF8U0/f
s1pCpwxTxNiJB7ggiE34H+rC/9MntxmUYwcpsOi0dfE2CZZBJkj5iQMbMIIK2ckkedxUS/LZVYzs
HVnpJedoB7fcvV42Bz1PKcrIaI0Lq36LJmkPJWM+ZWE2bLRIlYh6JX5UWISnsdaTY14shjPU4Q0I
kRBuC+KWItuKOOSMaIPBmOj32lMbaZ+I8dGIITKbLbtxiTNpCsmGbHDkun2oeGPefCZj/KEbyRaX
G2YG1BKa2Jb2sqrGdtJaerhFy58oKMO1ci4h1q9NuDp6UMcJrV80jForn03s7Jp412hq6M9NF6Dg
fgy5tU0pqh1ZPXPS8EXrquzJapeKxqecj7uOqKpVFIJWJIYLHyj5tZrgR9nij4Z5pqr8IBbhZ1qq
AKM0j8qRpw5EVVbG3aQVp7WjQ7UW2QvJp26jTA+VCVRgYIftKslTRxWIGOYGXzHzM/XT3J/JnwSm
okxOo9ByD0uEFtLA66DZ6FZl2t2kKWieXifWMmZ9pye1sWZGQVIqQazheI2m9q7BvtkKQu2b1NNs
bbweeITqUewRLxmzeCCo/FaOjBsVJIOjz8IemABoRDHrd7SUyFkeVWRtebQXCMwLKm3lARFERBCk
br0mVHu8MFuQYfQKmiMLKMeS7mnBHzJ9Hm/GsvowFk1wjClND5XJiZzT9JNZNGcDAfdpWPV4AwWS
WUN0plGsNrQTrLJLKDwk3EruAUO9AyyiXGRsR7G5NXWBSC3B6TsKhLOObM8wR66hGCRGw3gVLaQ1
iY7LfCI6if7gekzoKDqYrmBwGeML5fW3AWOjHbZGTYCeea9Pknx1hvokEq7BTLLUziyU+yy6hloI
yJTU5kL/5kKHtLqB60ioZLW+qpOwa/sajwL+QDdXjNs5x9dgdGHoFVF9FrIE0VI440rQjS2HtAB0
WedbGKJpepDaSNH8lISj4XSV3vi0Wy7kk75nLZK+RYhPxP5y3upxpNtm13yhsr0U+NfsmToSDb/6
sRNlWEhL/Vkp00WqLXVbm4vyQHg5FjMQ+8QxR4szSN28G6f11BsaiAg5Gn0tSvGvNUth2Hhq39Ji
OMh5fUzYwHbNKoQuCbe6y36VIKFi4Tgy7tY9PoCXvsyR4hUL6xzHkZUl9GBYwDbdQtLLTRhXH0Kf
zbu+R8RpxMkJU++p7JLdNCIzr6GbB3XVs+ssaBYEFROq1NY4rE2cHlUm4VuW19ZLFT10galItpUW
j83abQxzZjljZbGxr3pLIZSHXMO8St3DXYfyAarVt1VrzLMIlu0oms2yq4xG9ouE1zxXkuDl+hQd
lbHxRegn8SQHNIaEl7Hkg7GgB1ZhXINhIYaUOeHWZumb3fIYjf1jZSWdMy3IWow2YDVzxR4UWDcr
h6rvLnDGr6aj5qCsIQ5p+IzZggBNg0lIqyW+HSzjvkpn1dHW9tyI2vNSWidrUDZDIUrb1uQxCaY5
u/kAyznqHmDzPUhJI+4bE9moGd02UnVbDFi5sjV5EccmANUDEFFTD2NezU7Vydde/G5dZ3IP6uMs
tlxLuMGwVfv431mjKsNXhzYAo+NRx9jm2I/ZWLryxoSKJwFzKJeD3GojeAlrmxThRVLLCOHfnFEx
CbdWXWAQn3CJFAi6csmbJS61EC64KUtffT1f5y5EoBh/g2fkBjSoXKKxdnW4iNxZq1ExuaPKWeU2
6TTpvjC17eBk2mQ9cGHs7ywxjHOnEYWscAWsNqwqaRpif0Q8vN5omEuzWz1p2aaX3sq7DW42BKKd
kF3mqGq+uopWvC20HUfGBoTJjZwTcutISa8Ku3Cm5gPiUZM/qeRoj8JYzBtBjKebXtGjPpAw8TyC
8qhPNSbp0BGlhFBtiBvymejUkM1aGkN9C8OJoFyg6yY6NQDwrthBgKgH6b4i8V06AB417vW6j88y
VWV3iJbTKof3lrlcYFeJ7/M8qy7uUta7GtDnu9Kup8loFURdcrrTIxwUiEjTNPdRifQvcHEJsp07
BRdspXPjjceLJhdgSKhnCR2XhTQ+hkJ0P6uQmEq+9zznt3if7XwdzvJVjqaX0FvaCb0W8aBznFP6
WKr0KM9CFpLT24XvWpxmpxg/W5XCr8P64YQrvMKlgVfa4jsp5HDakudOJk1WTeo13FdzsDAMiqO1
7DLtFO1W8E1eqc/VqSrb/TiMTxmUTbtrxOG+NeQXUo8fDQOrFhwSSuHkM72nAHW4c4QSwUHpuk+s
npO+ET/FGYmWyE/EcVOwlqBm1h7zxczvijp6lvGMMubqSgMWODiqUCmukffQfEdwa3ZYlb1J4QAK
RxQ1sYIwup3IaseM141bQcHdNyinfkVPEs8ySlRFe6+yFDFwssx3cS0U42GYh/KNe1kErbU1z3md
Nf6cmPlthH+f7OcZBmAvaPQSplsKlO4SmbsY5sR5Hjuopm20BHB9Wc9IQraHNE4PYhlpd0zwt66d
zwmn+VNpXWXQpoW5DF+88MBFmIprSGPnbunbdcu2iJ+ZjfW+Lrjj5TDRzoYxLDtjtZ5WsSQ8RjLO
kZI+QZYY9pWKmTU2rPVR0AsGAoe2zus6U3zIK270Q5zF8Oj74sFaKSDoSaHdSRHGTEwzMaA7xdzO
fWNhStOnc71a8Qc6F/1DG7XxEUu3YpOM+tigZ9qDa8hPWFw4h2tzeszNcOQoQRcdjAQy2maebWuR
92Y7Ds5ca5ptQorHmEcTv0OqaHTgCAhk76f2jc42rFitvkwNnKw6pvrEjMEJj4NOztR4T3uEIMKm
LrZj2Q9bEwLWJhnDelPV2vigzAsivtbSn2UJa1jDIdrhKCX5qlWg4jZkiG9WARmWFI2E0hAsnEXe
YOQxnXFeUHUO9L1xNN/pYxIT5aVku1XsRp8JmNnJVdNkaBxkWrN7npbpK1VKfzGV0Ms5Kzr5IMte
EiuKm1dLlwbL2OjVXdSCuHYLWW+Pfb1SsVKUUXxQiU2wZbm+BkRY6QtFEtQ3ky7ODg16aY9bWAyu
iEJHEJbBifvhDOaRypim59sxIwqhByePrP8K5B3FutsstWa4czFJIKXkXNhWyzUpsdDrXRKpqBkr
IuVJ3lQiZzGj6M4QM+1YpsOB/PTC1RUtf8lx9L6UXaqh8uqmhZabIb7Jcdb6BJIp366hZDQJCAK3
hyhp3ywLbsMh7UIosmWYxwiWIZnW10oz96UmdcHVcVBh7kSqM8txyoBcNMu0F86CHBeByOiKX68D
9mHXNPqrE2xWBeNSiUmJS3RQGZCbpW2pVAhUrZnfkzY4UZ9ab0TaLjqXkzW2OHGbUR3upDhpq+0Y
whOgSk1tdyf1UqJ+g/A5MnvhfxB9XKxl+4ofsZ2ewWeyF4CpVqJ3YK/JfBDXXk+2UzF0kQfZL3/s
iv7ProTOajd0TC87lc0aa9XI6c3Bh0ghRRpEKQCGqmhb9gq94gqkR8kduBP9PYKjeW648Ecb4892
QttkXbrleLqoHCjKbjOQgG1ectyp4061RkPxQwLRp03VF/1TpecMqjLT+Q8zDq70Spely08hxBDS
XSzPS+vgzFcgBHfyjMt3ape8uFFI2z5D+E9bH3yFsonHUbecVotD7lfUHalnt8UivpMfJzoFVMLq
Wy8LnQpuGWO+l2qFqtEq08TIbaIJa3E7V0OzoSxfjM4cw1T2aF4WeMpNUaDSM9ZWtiMZsze9lKqq
2woytPIxkFbhsqjQENgQ3wvsaoo8AaWpb+cpm56rlPKzJX0IU0qhsDu1GaCrtoOE09csN5bUbOBT
Ej5JudU18ejtedsvMadarPjfzF5cUd9P60uXJ5hcqUYunQnqaqV2x42LegMAGW4+/Tzp7pJScLle
4mNfrWqDq+ZrG09t5IgoGW056ojZGdE72SPYaCdqPxPLBBYwIVbu9ZtKH0U7gyAajVFz4o+od5TM
s3vFGrRHUarTzaDN72ZPnngar8am4bTtcYXCfZED191VfFc7zQyTV0yZ0utapaReh+feygNV7Cv9
MkEMNjD+jqwGc6sv8OJGM4afssxMEb0plMOA7/Q9UoFJO8DOR3XXdFOhUGu4tlsB/sjptEm7hAu9
qmUtXOG4515QGQrXE+6Nw0B1J7eCqjIX9ZA06VJ5TW1qlhO39RXUNjW6sS8TAbo0XB2YJAwYs/OV
cZxhTRZIJ0/YXA19I1cJ8AhVQGIQgiLKjjDkRB2qsqhUW15vsmKMkuXVDeee720YDbIxNCN0YVFz
RDALm17OLpyY5+i+z5dcOWSzyFKgjwL/XFiFTFsUK6uH6dmJRI6X4aHFSN/7c2l1sR9rai2yugCz
vpLfKwUi47ood5kyQaS3eq3LN2KSr9PGLLSsbuy/lgmIm0PxOup6k5zVTkmLY9bQ1nHFaehqEtfr
CAafBWVNOFp6LRMuVRH2zR0wzvcSyWhUM9vmFKktNyzZyJadRgb2h6lm3YkxvJKaOiq94CkIFabH
wSotEOozzAhLiLsNIQcy0nTKG+dMrNsNOrLp2vN5bPqOAMew7iy3neheRpw7b9aoTLb04r4sY31i
S+WSxQF837TKcmLx7veJqu8x/Ob4ICw9QK6wONDQqeUoWh8UcrV68BkrpxNa1ZEai7NRqU7buBNi
CGU035eZvpaj6YPyOZj/i7zzWM5jx7rsq/QLZAWATKSZfp7eiBRFTRAiJaX3Pp/+X6nb3SFSt8Wo
cU8qKkK6+hwSODhn77VJK2dmbr6YQrVybatFX/I2jsZDC2Gy4JbfNMmJFjS15dB082XRAG0q3Ji1
oKGoXWSeTSMIqk5wnU/zdFKx33LpChLNNaQwYBrSOdmxlqnc8xYs4zpWgSHIIT0BGmWZ237xCrN5
3veNvgxNmr5MoZzvLKJF74Y2HpGk+rBZPQuz/iLEp17hzrE07F/kGS6NnAxTh8pas53roD1YYa/O
Y7aI+hwqpHWEiPMjC61klwam/qQaxa2GhpzDJ5mXketf8xVGyAjlcOq+QihYsXgBdqPCKbYQaMAC
idLiOyVfmWp2pr21NMI5La0dnxfSTLceN9Vbj3W3Jfj7ySkW2CFMatVLRheBwZnXKTi8zvyYMmj9
HKV2eZdK74s90tgZZe7v82kwd8b0gHZTf77NoQuzM2Bp8oj/uvKbxqNZ3/lQq2FW0srjdxLEATCd
bNPhDPwnyE0X+iBh1x0BVyteALwMYfUChwAdSm7fGgtQtO52dfRZCoNfsOpfmlRle6R+Z15s8M1N
Ne4DAUgo6Dz7HHlRxYSpqb55cRqbnawVzummWHukiT2UB6aJ9j7TtYnXiDvnpbeII91aoN7lvk1z
Vlg6uripvDTBTWEsxbU/iW/JqAKs68zdlzHzOSZscWfxL13ZcnFvepvJEAVGsZwLJsfBbmZkdj1S
ihxaqxi+O7pu78h/b2+tpj8nEo2+kXRH70RDga4VuHwaRUDoobKn5WI/gz30cXn5BOSVc3HdOiFO
ChK06VwirgSw0CfpMU9EtncR6oRsPEv0NTKYIKyoFGC/mGszgq0q9lUfZHxe4bkZAfWiOVMXC5bq
Iz5aRZskV+N2rLSguz+GkkfF93dr3tsnWxRcB1BUHhlIkksO4F0do0xxZ/cssrPCsVgOiyPqq9Aa
mhdAcPY10eE/elEENXel5Yw7TQjXzIAVsXNLnBWwcM5ql0JUp4G+kDG9LLMIfXTqMcajvhjnblLe
+Fy1lQp2ZqhnDD1C3xekTRyDpsr2y1L41zRwfEJGzGnQC7ThBZa26OEWiekeTYj1MLtFd9cwFaN8
jcsD6x95RCCSQ53F9lMr9XpzM9o+CzUrcTNNpXdvYhQAfplkZ0EzBKcq6c2ph5j54sbBLvExlfDI
nqVFtDyjpqOrHa4s6cRt7iwHjx+ZRPg1Ibqnn3p7lHhiVHitIcZyNquIPo6rbtQEuge7MPqZPE+O
vZbxTpRoC5DjRTBGSNjKw1ad0nixjyZK4d9VfUaZkRnWfxT8sEcDEzYtfhCiPm6buu+/DQm5qQR/
1UQi9yhQvbbndZjpMeyeoFWiCvJHFVHYJNn57LUHf8XLM9w+OLV1mkwxgJUMF7ql+lypEewaXJRt
UM7PkCiSPUKSxzxPX3WHzKQEAyrnygEdKi5LHdQO5QJ6QaNwHwlCVAiDAHqGYXOtb+Dj7Iq5qLb0
VabLlNs4eNQpuqcVXlxMIrsfqJwJT8AeW7ZcJ6yecaSN7Pa8nASLVeOMOIW5NUcXbYP5LxiG8AKd
R8cPwZ4YjAEHcE4PKxuWT4sYy13KJrofWMTbbGyRUolgH/bOA+GOLznRMweidcIdA0G8crF87GR6
otWe4N6av1atJJmL7+aHVXIexfYYO5BP5sfFr0byQOIRyWAO2ynfxJMfnVtLHjyZ3ODDEN4MnzuW
CXvlAFlg56944f4XabheocPZih8uVxDx1IIkViucmGgVjrQInFpAN40mPPzi9hfJeGUaMyaOLvyV
cxwh1Lz2V/axQ9sZCIs40lPkErISkouVlbwEg9jC9Kge4l8kZTbVfbHSlSFejeDoIS7PK3u5ovdy
FUp4zKWAQFLEst3K1gsuugLrb6RDfS+MN18uc18/6hX2nNOp/GK5gGVm65zQHojQkDTKS7rYW9E1
X+Ne57d9r/HVJHl8rlaoNFyn9tH4DqDpWvikBdT1d5rH4oLMl/BCkgqzMfYKOCRr+AaFF9Rq9jOm
DivKeqSzsSXkPIeLhIgw8NeasSSKeZpssDUrClspS3fMLXR327uFde3HjC1CLv4PFVCRW4PidJ9J
emEqJJxsO6zIbaGqb77dFpdtxnF4aOehPEHmcvexA66jm+buJSD3GewgQG8ud2zPOdjLiavX1Uyb
+z4k/A6D6C8o+ECr95zAElq4lIxMgFZ6eC3THcno05GeiTz3xszaRIZPUDQIsJJ/IOQZ5iJ3moJq
08yzf16uvHKG3OXXmZ1mOvFUB5+aMs3CbbICziOvbWcmmVZ5IgmEPSDOuv2MXO2Ue3O3R5vA0xbr
pnkyDSUmvQ/SKXaExaRQt3spLqbGcs5DeipqCyfDe1yjgX9G/hycuoaajNxDRzxW2m3vRsexHou4
V1dN4TXnS7c8JbWfX01cse7sRDfnuXHLe7DWeYQ5NbfPXK/uG9roagH3y3BsZ68w+U5M8xWt/Wyv
uRiKzUAbvzzL3IJd3h1CSf86bAZswcTxbF23E/221FXxOttFBMRYLeYxglL3k0DIgJmKxVng+0wa
uk6wbECxJCx5kpzg6a20fPULnI8qDoh+DOWcGli2F13bpkc2NGq2TC9owLg3jkh+PXlouzWYhkH7
JzQME/3svry1Im4LD/nI7ufOKOO2xrL9m5qGXoKARjbys4OmguIpccNzvygwkHe9a59UQaNBVHnc
baaoZOThTIMG0j0A/NxKpw9/iC7BD6w8ZFpQls6VXcgXux3rc9iG7A/anphi2MtlFTADDLOhuCpH
yzwBdnqJoDAykWf2nWr2sTGOCTDzpmt7EunBq6yxYjS43pKd8jucpLNOVEAhAizTXv8cs8jpJk6x
2sZlhJctxmdZT9BTdiA74TOjuipuNIqpcI8IjV2PavskjQWsVsV0lno7AcygTHmUIQS0jTvnJZ/J
tTwkSHC/Btd7pY0XH5q6OLZAUPdRX7RXWTI0pEfgBOdmQLuQ2MWNkKhbkkYHh2hu8jPFpWFrT/4r
BGBEDogpj3ktu6fEwlwblCZsSTeqmxPtKJAABiEEl11Se+opvOX7RkeEHu8inZIJ7elIPs2CEeeQ
RjPN44UfyYq6age4OLYuArHkD0PJ3XPn5qMv+cPiaoE6eOtD4KIrDxJ4OWdfZUbrMT2mgqLpxXzU
YRgEyc9y/P0Ud8lZGxbU6PyZ2Lds0gyQ81rQMUOiwoUkPA2ubTc7LcZhHyIsOdD+w/cMLPt+ZMwI
BXxiPuQ5iLAm/XWwNdR1SRW0TYlEPXHD6r4sRTyepF1lFA4wxDdFC1vY7jUD1ap0vC+NttAKes2c
X5Hmk1yMYuJ9UPQZZl7cl8Ne4Fse2rvIpqXZZgQOg1Ysl7OYBuwHSmz11k/J5cJGpeOuiC0bvgka
8LeSyxKiijM0q89+ldMvMAsnbIHuL1IkpIbWoURgz1pvnZ0Humz0u28M6z0GwV3bYJAJuAWfRmPA
M9ZTgcCV3XC6Bd/jU40lUwFaoLN7tauyLgIa1M0MZ9Zwl/Ef/fB/Zez7/5K9g173L7Y/8i7fBkAG
/P1/XH8q+A/qd/R7xJ3j3XB85Lb/uP5k8B98mw7OTa1g8uDb/b+uP0IePbpYPhJtyi39i8jzf7A7
zn+QCAPyAdeDdtzGvfJf5D++FwOvfjMfwI+PHJhLG7r1tytzpBlZWC6PlynnkvmYu9wEcObIZqcg
YvjaXzveONxVoW0du76Pab6X+vTbl4V8bw7L4n/9FkK5rv7fTES/3oNH6C8aBRIxga++fQ+TG492
3tS0qntHnspF1NeetJqLisJt9/eXWrXN71+K75VPi4Gas/2dW4ESuNWDCCwkvyV9cGK3VpAnBsQP
nnjnncgaMy5ubGf1ReFVkMRRv/1MaWf80Rd8pnIyeg8Mczr5jl+jcoHweT16ecJ9wNSJvakLehdb
gYTVOquZ7rxyhCVXzTzqB4OOdt7ZblNBz1jc4CGd5YRKdigQFdfIK5ZNWMqo3XTost2N6w2k4Amr
5gyZIXhidk7d6pkzTaOm9op4P2XSbvdh3Y3fPWxxe0x5ISqJJGVmFZESQCDePOl5v/g9oiEZutVF
U3TOcmisPOEQHyMv2oPqrJxzj95h9IF14o9fByY/nnjtSf5XKO/9QrBVBhZfhNsonF5dzq+DGaz0
/O9L4J1t2lM8hzyN/pqriintD/17Xfejiq2UKzad4JNFk/ViNozkZxbqYzDYzV5aTO5XSUxyCkIp
b0Y/hzrRIFdPZQfs1paMRnyG3MwaqKv+/v7eWYV4e1LQ/+T5Vx4Uvvd2qEalHUmCvL2Fk3JXAcoT
m8oSw6GuG7BEWWI9/P0F1fu1yis6gPGc9QvBmqTfew/ySZNyNFtwtIf4UQLITbaIgfNTiCP1lbDH
ClE2l7QnT0VVieh+6F/oC7jxXiYxPFzoxNG56gKTH4Y0B+qTNQjCt0lWzd98s6joWCkCKlf5OYJD
UVW1/99/Z8zJBJQA21Ecsu8e634p4NcvyBQikT8uDV2xmPiYHafuFR2R73//vt5vV3xdAc57W7IB
E8W7mrV/9x5ZaA+gD3rYHAiHuTLOQj1WZPNNYRn7g7DoX+ndv+9X62thDF8jhFEfchy8fa0IRbjl
9vTxiiEW5T7PqiA+DDzgQHylNZ9q3zWkBQayTTYEYoWoXprgdgpn39uiypQkQ2ahYHTtQlI+k1gW
H8l28RCmoTiCLFTbChAO05+dcDIU5iKYs+uQG0yPljlG2kyCCLPuMR6GW24dDXWsjXxgT8e/I3HQ
tGKmkBlqQnHCQt12jmuCG/6QGQchTi+T9jPah51VnaMIoFamUcNG1bnlAoQqjsR1yyKJTkNUR/+7
VPl/2qnfF13rg4RjGwuca2Me/eN3grZcY7GjEnai0tRbqVZfkq8m+gA+145HFOXNl5AeHbPytqOv
Pkg63YxwghuSVRMu4K0uNkgFmheCi8yXNi/cW7dO3Ft4kE4BSWVM1aGJ6PE2RLx3m7r2029/X2vv
+BfrZsVW6Cp8QX7AieW+qxy7rCGtQXO9LYsyyQ96LoYL4PDlLgzQm4siIuxAu8o/drrudq0jV10x
aamNW5vtMhQJQ+NwcM8ZkfaPtlvZkFY5dnZ5lyJ3/Pubfb99/3qvjNIZkLJ/afHuvRq/YZ9ZN9aE
2cxOJsjedesl+7+/ynpyvn0klKBOCFbGBuequ9bav1n/KqICQrOyzWXFhLOgf3Apa8bw9GrLBjQO
etsKyDl/5LvN7d9f+49yaT08pKZeY5/hkdTvNpq2mYchQr6+7fJohlIAJltH1Xzt6Ch8LMM+KyBx
2JLjF7PDFiQvUGkldP/B+/jzjOAd+HrdsQGOBO/5sKjttdU7lDFWRBpR1CaQicu62jhzAdCUBrT7
wcn8by+IWRAei4ubiqr07Zc+LcUw2KINt2qOOvqTpXvqXHDl5cRsYuq8/IMz6c+lpAQfDFSGC35X
vd/3OpZN1M8d8JSsRssph2LbUs791wuWV6EM1NoVXM/Uu18TZjYeopFPFTWBQ0IDpi5UD94H5e2/
fhbst6gqKAyk/W7Bjn7h0T/iswRBDbjYSlFBC17q70vz317FU1rz3GGLZdDw9hfKDVv0gIlgm5Kr
tnNq9Ie6C7MPHr5/fRXfc9jBpXZoRLx9FR3m2LhJmyHlr89I3+zs7DR2/XT/9w/z5zNu85h5HHm4
FG39a2v/7RkXaoo1WYP8/FDXD0QTMBbnrx7TJHURVDTz5yBB6oNP3/7gA/76BG+3F3zvns3ZThVG
a/vdhagig6NuDJvYXPOPC1RiD11t9YcsIgeqXAL8cmlHfnLXF4feeW2z4IEiyGyNicsPHrp1v3z3
Voh4XckuXBu9len0ZqfTk2Iui1x8/bJR1BPQ+Ct1k4zWefoAsPBrqb99LS4r3ET5riUFlPuuBsSJ
3kw0aQyNryX4zNMe0OxOUAAQIUJ/Y+vSbvEOMVmD5wjqiUj1s4RsRLskUkSGffS56kbP3OT8K/eT
05PrIAAsWHRyohT4etMvbIpL3OVEN7UkjDnDPMDfkCkz97af2n+0fpDinJLvkdhO99iKxj45PpOJ
Dx77P79XTEvaUTAl1kvaexLJxEB7nI2CTE/j91CERJWSpdCfFtvNP3gq/9w3KR9sIhvgj2CSt9/t
m9wWMkSZwGetvBI/8FZ1l/Rx0b6p4GdZF93x78/Nn59ME+6h6N1SpbB23q2YQOe5vYy83DwzB02s
CugIQ1i5sVopvA++Rvmuq8VZyIfivs4ZjPbH/3VY/vaU5mhokEMkjADUqjIWXnHeIQM8X6rMHDAd
icOICh6lsK/u+zZozmDaiF0q4b78/WP/uV24UiqujpKKQEFRevug2IOPQmbls3vDXD2pcGwxaxEm
gl6uRlFIGtBylmVC7yUasw9K9D+/8nVfd9gyuLT+eWdF28ZUsucrB6jtbFHnYO6Nm3obWSiT/v4x
32++ji0ZAXHtoF8baIIi3n7M3uQRCTJ0W/Okf5UFc1rjqfCDJfTrKP99J+CiobkFOuslVDN8ereG
khQZeF4K3PhLPtAi9gJznBG8WRsypqeR4LlU26chm0V8ZgGJouJB4DQTijtJDTrWD+Kt00Vuu2X8
xLCiajAHMaBghBON0+DdsRkAeyxQctP0LiymQVmAl3tplrG8DXEFwxouc6Q0f//23v9QfC6uuJ7D
HVEEPJLvFon03ErW/VBvEw+JQbgkyDynyLqku1x+8B3++UOhRV9RVjz8QDH8dyd+4jjMexaLDD40
hafJQtdQDkR7/P0D/XHBYbE7Hi0TiGHOekd490vNET2cPsPgqIuhfp4yFOMb2k4WmARXjzcD0j5/
K4Kh/9S1Rcl+PlhsBVEWtSh+up6hDsAvWj4uRrIN8AGLPIkoJjOzdsZc7zD0oI2peoMwfSR7q2N8
EHbkBi2J+ai+/KOw5rPQeKBpQJMcSotaN9Lf9pJgjLulThKCabPkQQZ5860dkZM6c+ydO63D0Ttp
dT8xOnowEdZWV1X2B1CRP381HjCOWUTT3F64OL59C32eeQOzJYxFZkD0b0zFfrGEH5wI//IqlIEr
IIpHmRd69xBjIcGhhUAdoRZ3FqwZGhXrIPZ/Xxu/IA5vn2KHUtCndQzpi93i3WqPujKO+yJbY3om
06wZLOtc1EubT6gDp2ega8NN40/tfeXF03WRpNNjNbn2eGzIWkk3FGY+lFfAj5D9fTGe2sGvquOQ
VeJnPSzNlVlM5h7SbBHhoUmgiJhmAGqOziXGSWlpzSyLy/kj/esBz3tlKixCKFwY3tbmKkYM/lRm
pKFsCL3J2m3YTtMVEQSOv40RZuOnH4fsGYHj1J0hiJuYMBb18IIReHnF5xKvnAXHRQswBMVjFqbF
jqkbJpO/f4t/nHBkNUByIfph5WGC33u3JNJl4OIjpwZBczs+1V4e/OxjLzvFtfEf+thOd41qCdsO
4iB6MTkNlIIjogY8svTVR29m/cne/qRrDeFxtK/3T4q1t+tzTV+Dz6Knra3uU7OBo7YZCD2hUv3o
ldZi7+0r0UmjQa55Drhmvqd6VTPMq9Ai6IIMDt1fLo5emEUDtuJ3aSLsIWM0oDnAV1/M+0r1LsyN
PvfUrehD9fDBb/DHx2YfJYeF2wDxK/C43lWmUxsZMyOM26rRIN8xTMkL1gtxNBuk1/3PFiUeqAsk
7dUuFrHC10/Cx2Fy6IpwBImYBC/fsTmfrf6Ds//P9cF7s9cWHXWQ8lTwbtfKJSlTKBnLbYgeG8w5
khZc7n7/U1dpmZ3FdZAp+AyoWw/LPOc4IYjtQJrL3PiiGgN8e3//sv6p8N79dGwsfFcsW604Ht4u
kj7vZUc2MDmpKmmZ4ODSoXkYZHgipmwkTnC2HeQJuICbjcNh8Zx0BVnXDMqt5zyexWNHyCuaRjf5
lOPh3E9BkT3idADRH1j9+CRFOz3QpzIPJCzm6c5uZnlFAA4mdCpqPtDkoCRD2mWFtyVpvNlmzC2X
PDfHTvxzjWLgStH4R3cprZ+53WQ1HCDdZ2QHGfO5m0l9wz9XeGctcWSvVM9IvXN2LHsfEUflg5sv
beiMQeSBIKBeYuoR5MkLJY1/DuCL3NBZlav1gy7Yj1jV46clAWK5d0S4qM1Y6xIHNbvKF+bo4QJ5
PSq+1prdhr60jLDqiIxuN+4NbzjIetavtRdkbGBIKvodoKvGPRRIrJgElEFGykHpT2Rp6rwbL6dB
ZPEZadf6q45G2AnajcBOM8FgnwpdMZwHYZbWm0GRJLZJhs5URzVEROgkdSCKzURabLDNFf2CHYll
wWNbkAFK1EtS3fd22TwiwASZsjCfgxUfrVlheC7wuzNx/2xziFQ7IASE/+L1/Opjsr8sTUt+Uyh6
P2KevxSvYnKLvUKRMp85YAsQavel2+6apCYBxi6CaUsClPWj7qyagIq4wEqUWCxhewgtddaS4wM3
u8hQ/ag28+NDN5SLtaFc8F5wAU93iGWDO+31IKH8mZ2fDjFiu06yfjalTBaCg7sm+5YT8jRvwFwu
V0WKPOw49KK7pqFUfMFDlTzVVZli/SBICtNHz8zugHxXcd93LdAAhU1b+aKMalRInm3yq7LJg2k3
TcrtaWAbPLdzn+fXQV63/n4pbKoHgd22ue5BF8+7DLUQlQ7OoQIhaweUJPHrGi2Qafmowl0CuVdl
De2itMmS3uVt7/0oF23RDS8V/sGySFdIkNu77tY4NN9vPHv2GNHZBUHog1+4LnYX7L4bXTck5c1M
B0CwJxjyukHHcuOJDgZQmqX2cMCPTsb7FDTrlwcpA4hKJ4D8CMAlYo5HctpI3LywysCpkQgiaDlM
uekeKjSGTGzyJPpSNlXnbUdyL7/mJmsAzXhTTdiW65mr0XBjukTGGD0Oqouaz/0gZmur7WpM9kHq
gB2q8zQEpRT5Rb/Hr4l4t9Dcv7dRKul2QA4Jmgt63dVjjCNKbFH7Y63MF1XdZR7h2WuNNv+YBt+7
SKtWZUdEJsMDeuCG4OqKUp+3kxfP3SAjzB6T116G+DcoDwaCP2WsvecsjPovU+XDxFhrMMEkAwf7
xpUdGRF43dKHXsyuc5HObkeGbIekDxNREB2zlFp0GyfsvUTCkeiEiEaQvSCnfnoudUTeu1cN8208
OQKppdf0znlVZUqcK0EC0oXA/sbMNQF+U06+DW9lSIv7WPmmPBsra3KJKygC+wJ1v0fimvCBSpiG
+/eubrvg2FkAzDY5BAbE8+6UYdyq7YGU4Soqr2YCcyHzj0kwc/vu0TLGCTLvQIaSKJekGuet78/R
9ymsF2TmvkHI7tbeuVsE1qWyaRhuZ8tUL9ytEFUZdAW3WYj3ZsfEhzI59XP1Smaw421tWE4IWhoq
kw1+rehqJEh6P6d4iLZsEwnOhCqCoGaFRWIOPQm+1ZmIwCFCvxry6iREHj92nXKinS5yRjyesVOi
51prTDfEaq/pXsG0MFNGTQdZAsEMms0ORiY2uwaXmlEYbcFi9i1OGmTkWxSxNoSIHLHaaapTMiZq
Wxf33lLPPzKEQQSOdJ39xelmyNhowTk8xjYOki1BniimsUAhaSqbBSE7BALBzugVpJIt8QBOqU2d
5bbwm+il90h8u9QBh96pgwEGN68bmfHEAVdX6CsoBHdJL1C4Co5d9H3x8nMp3fETSnMusirUpF9N
LhMqOS+70PKPQ9LXiGLJHSNa+opOFIlWZrjwGlys2KcwPMR7ywtfrMp7ybV1hH8W7RMz7XIed+gH
074iUjFP+4ci9m6nrnjwB9YM80lsLTfErj5nTnrGrXE/pukPEScHJZwzjRTVZ8xcavfauIBM8DXv
fImsmbWMK5vA4Sk4rrQqBKtPLYe7U7UXszTJpzKJr0fQNtrNXhIPO0dDkp98LntgBTkAwVfZEcQj
vTOHfwF2ywF90D7O8WNkk3fwYj8F7txIvlX8dYsNiSDq+BiElhr7a4hjFFMSnevKiJse8XoOFSHq
7w2uNxAtOphOzBou6KTydzEneULLcJO1Ir8NjTftRF0fY6996AeyaNb4bejNV2bM2HZB1TC8u3PI
7iNqmzj7Kf+EwvKJeuMBLzf9xS4avwqUlScxe8dyXr66kd7XbXAVKkKJ/ObeVvmjRuipY7AWaafu
/Sq8W9EKOgXhdGXrvAF+5QabnJPuglUGW2f8mdbhuUf1bnLcnXnYPcoqvHIihe14GpejvURn7WT7
TCfHT+AVjiMpspsKkEgj7EfTJt9kQ8pbp+CGDtURTNnBMOSBhlEcPGl/mSx1K3E0JRHTGVGKTyru
dkFgii3uK/rXZGfyMfFJLurYQWu3sY1FiQ+nfUDVlUeE1luEudvLrZvrL4Mcn6wa5whANyt5Tbrs
e2sYcE1tcaWS6TJM0n0wRtRD+Q0gHVIdLXmWhNL+6sf88NMMR9AaJ9ySYPoMGbFE5EQQ8kYlvpcs
oD05et9j+ytS9+Oo55sx1E8Zz9Omd8mpdMUp7HV9P8ITHGhoucT9GDVCYkFAiQx8huZBS+Coa2Sk
doj9ruqaZ2W1JRnj6W0WN6dSsyqSUGzF0r/w4N/gR8swq+JU7j22uLqc7vsGVq6xSWft04EoECth
lirzhiJp8lB1l8XV2FXiskFofeBg9p8ilo5zJkZ9hYzi5M/tCZafffKr5jKFN0ky7WWtnXLTlaiF
M9u6dhMyiggOYIwaTydDHXOM2vQ7117SxPLmR6LyB+SOYFiAprTtNyyUVrVpK3woZyNWKDJ6Owdf
fVGWBvW8nj67hW19VahDvucqg6qhpDdDo6AGCRG8J6gDMonxPvArBYiIqyI1JAVWsOvauYZBFtXB
WdtFQIaFmCHhRK1CWe42aPo3EUJ7G6ljt3whrVtic4rmuNjheg5aYsOG9NrziTHYzzXNs8xezxaA
UYRpF4ChfwQjdpadnZTjsA2aUhy7JHQYWFSW3DmtjG9MoFHp5zwVsHLQ22AT9VcJUsBu8IJZU71g
x6sdDHDt4uz9nIRnqBFJQ7lZyRFwQBGB1xqVXQ/cLPIaRBpul71YGuTdtH1H9kgfN92GTy2/5cRk
39Uqmu4ddxySQxpGNP67An3xVmbw7pCFLKRN1Rhovkc45b8ilTSsXbus77yBh2tXZylYnMZPR7av
1XQ/Vjbcx4G+EDFaoHpYPUtBNtacUDamUdeg8fYWqDclrIJ622Zo1EEu1XCqJw4X3C5ALjkHoxVg
0O6XNMasUKS2hQGhdgekP2Ov4610JsoQPcnmtWodAoiK3HfvA11D3EDpAGGw4Tghmm5GgE7vGRHz
IYKs7mxyUPs/Z+PYOY9aM+hNWGeDg4wHqtvOHm3895Y3Ut2OKs3hNNH0Gi5qb0EONsvBvrcz1B7X
NRss0A1qNG/PWCq8gGQTy50tRmCPg9Xrn0lR8/OVdR8+OQPa1o32suhFBpYEZJN2zWerk8Ml7nSC
MdA9zYwfDZnBPI2t6FDitsmV5+cc7S6Rl0BbQ2/BBp+QsQxpe/WeVl4NTm8JqvYWGF5QA+SUy2OW
IIjaobswn726LV60FSuFQ6+Q35SJAv5vL6obh7b4VTrbkoymYckpy0AW6W1cr4O9qMAxCFcRHfx5
WeMl2fl9GBBg29boEmjgCkAyXuefaHngBYQxCqEK89yFVWflk5dWw7Vw17U7Wx3fMnNIa+0mjzic
2lL4AI2wPCCSWxhN6bKgOu9To76yeatga+TCye73A+Wbo7EmQkvzyQqqTRWeJcSafgmnwkYenMTe
sPVzFyndpOz+RThheSuaxObBdgBvQSfIP48p8DyI7ut0F62NRoFheBoBWhT+lyRAqLNZZh+ka1ZU
41lrS7DayAzyixgDOhlnNLKIKkxMfAeOnhwqOmLMbWO3T26MO0JeW5IZ7TzEmOG6sXNYnWNTjC/c
M2L0LPbSdYdqSMsr6dVRvcExFr1U/AdfXICmOWewr0gbYtROKz4vfWqIlrhAj2+7u5UmK74tAfbH
zdBb6lvpmvIKGVIvt8Fg0U+zKLxfLQrnu1jmCzcDL5f+MW+dJOO+5NMZo+ys+p1JVLRyHriKHbql
l0AXHZHZB6sssckAzcInVC1rnnVYIV+8tZ2qqXYYuvtXmjOi28FXCj5hFy5u+WeH50yWXOVT5Eif
ooAyF9JXj1UN7lH3U9aFgSOTtM8dDpZwD3uBvSmhacAlCDsrrDWuoRC+xy46NRgYMyKG57DaNyWE
oY1rAMZsgiCm7THP7YwnM3YsAmbUAuTKD2T8JMMoezJYK9g1gLqz5VVpwxzLzW8aKwOX2bFesATC
KK9xqwBDhmW0NKQcd/l4GTdWlO6HmRCQ7dBxZd/a4cTzggHcnPkhlxquEmtyDUN68Z2A4ZhkN4Bl
T2XllGCSAqKfMXr00fkC+QGYgjV2/s5LWACb0JpI7UpV7h5zT18kbU7/pBmSCIkWninBLZX5hvav
MtGDOOQq27/G0wC4sEDWQrh4QeXYCosUqKzHhsmST3jAG7u02MybZHoF/8Pej6LeUNmmU/+ZitZq
99IxKzwMvz2nCu4PmF5F+IATvH0sW3wfSDbz0dnTsWBNEKDLwR1A2iTJ2Zq97hC5LqEao5yCM9Zc
OsFmgAyyacZ0bjel1pE86tIXK8SBM3JqPSCviYsjfTcSF34LSXClE8NsZwrVpTOUtUFzF2mDEqL2
4ljdBbIHG2hjzmVkV0WDdyWcxAr3Utbec10AQt+ghBbfZvYzdRiqRjz3brP8UPNQvZjQOO3ZMtXe
VTe6Edl7RLzfzVGMlTqbm+6TRSVRb7M2Zolhd6qyXeJ4YQ0hMVk7XLZIfsislyyGqI7n3djSfYJf
pvsXbNIkpbNnzXALpjqId20IXIJ6ou+OdjY0Yju2C6kCvtsD+6WNWjUb4oQNgDVTJHe0AxxxPnN0
NTzK4QJ/1MOTkuJsvenoeUMJF4biJgoH29qXtPw164rza1f2YXirm4rF4Lb0RGEaxKBYIaL2CrPB
suC7af6HszPbbZvJtvATEWBx5q1ISpanOHYSx7khkjjhPM98+v7ocxNRgoj/oNHpizRSIlnDrrXX
INLvuOLp70LmkOF86oji7tSSE1wCxh6VOZoP2mwUP2Jklqpnjn3mTKk0VzddNiW/wR+NB3VM2kfc
EplTCTWxAdBYDz+tIakeEDkBMkEn/OADoHL4j9QajhhaRqasQRZaetCrRpsSz6Lw4yhx7CaPyRsc
xgcuxxvciLOODYOopmJpCs0Kk+7rKaQqepsucs7tlKtn5NUpLyrJinCjh31GS9ZYAYSj6DQa0ASQ
CnY6jCKpYQ3UUzp1HJQPkzBMToJGe83HxXc1JP20jG31k5oDa4O15x7u0V+UbgQnoDq+raCJkSzd
cNXTKKqu48pnvdOP32YQoUI8EFnoK1R5zAsrzyiHnWmBr5S8Dvd64T/nVjxuNK7Eupe/vAYdNqKl
WOgmCKA4fQ0wJGKlJliM7WNoU2w+avOvXWhULlkRQx7pC1dfCryCCOq9Yaq203ZJ8DaT+ICOWEFC
05utfN8EKv4CY5LfYgwA3hUDOhS14n+9/mI+6EAneDs/l2stTHIVWjlN2NOfO9ILT0WKC7SkhTgT
xRVdUhNTgrFulGMXhYSm46bvxmw4twY/3qOY6G4j2X+1cf93E8qXZyCqgIuNKj9gM6rgYpVpIYR9
y9qlo6ic67/4wmyGVc7sMeAw0idYPvU/jVaqwlwSEzwcPKOqP02e2r/CUrT/fRTFIACBri4pA2f8
PVmtszKOcEhoWz+6B9htkaVjrHT9Wc474LTxgdsW4QpdMbLqTh+Gi4ddmBGu+Vai4M1qKfYePnH9
rmf4tkI8tx/ykQjWucYh00e7+lBhAEe6iJKRsQpXVtobYx+Qk0ii0yS3puXMvjTfAfqFt2lqNodm
tPQXzZgGL6B4da///PNVxa/XEd5A1UH9s57qUaE0Vi5XZBpH1A58Lwm4EnZgo+NJfn2oNQ9pWVVc
/izmKqQnWVuabP98daz0xdAOqDzKGf+/IgoCJ7AL1rNi/C46clCvD3ehMaZpMhwrlEWwRW19Ncs6
3Pu6hLwVx0Ayib1BxdmEJ64Hr6A+Qs0h2bqb5efBJPUBqKxwVbPHk7CZsqfrv+TCg0OPQFFiYloF
X3+1PmUxZaMJVu3oomv/SPhXIW4Z8r0Bxgbsnhsb1I/zb6rBJaVRCdhD83TNTh59WQ+xGUHp19X5
J0Nr8u+Z0Zv3g5bEG+fSpaE4LZatefm0a5aJhQi3g5QHghAEGHJD4sBt0gcHR6Vu2xtL7Xzb4ELL
a5QNSzNMHu50AnFLGlXc/UpkMIilrJr0V5KXwo1RLm2nKNuYoRwBNrS51SFYJEOMFQVWCtKIatPJ
bd1/taCZ+Z7S4z7kdYkqcO7WjLF5EnMX4V2mQwzBeUmCZmgmo0QNWPbVozKDle9q5CiflMkyvvRN
3EjU/tnc7eg+BN/mXjaGjV3vwhdB9oW1BosNHc2aJS2VES6TfVhCfZh1VxlH6THKRX7vi8749l/n
Nf+8Bd+NigFtgLIqSqrer8VkobwmpaC/CesEu0CRlccKtbOTqGW8sVedryO6yUu1xbbOOWesPkzs
F37ZcQd0On/SDxiUEB9MN9ST7cz6FM2IhjZ2rKWkOD1YdY4NuusUXRCDtNUO0rdiMEXDOZXCzeYW
oPgvsWJVD2YtzEPSJMBqXdC+TMKawU3zJN3q7Z8T4QyIOvD69KUesREorqY8N/AWMizG9G2evYex
sO/iIreBhrEd19xgSgYJGuxYK0v6gPxe24HW3GelRQioyjIMHT0IxsnDDMp6NQQWj3RW6gbQMzNp
ieCN4kvcGycBqo41Sk5rKQ1/Y48JT6CJcg0rTovkkCPtTpyQ9alK3lSKCfLVo2QaH/DoAaamW4/V
OOYj9eiYfmsxhk22kdslpRTBBR/bh7A1F8uRZDBfRDdD4IIFZ2BKTqKhfMcnXy6oMJbQHisyGCFk
h+Bb19nK33nwAdSx/Xttogp9t9/Fzd8mnxvs3ey4u4EWMo5unqBrdDK8B/+g3MSz11atsXJxDEvs
VxykCliRSktarC3ju+qOeYdlOh6T0Vur5NUb6Ef7FHAplF1O+fZb2LWAspiTllCFgfww3mggh93P
6kTVRyIPuiUKLqzq/VxviRpPtfR7Ta4L1OVaxzdAnrly3wygyxis062QnGju22NTWva7ZtbFczBB
AfNKkc9vYwzffye1cy728jQAiCpmU/noIvsIwJzb5A77RImgZySYr7LQhq+KVpC4ja8ePceqNzBf
MaEyEDAPU4as+1EiqD7FVo3PgVnIo5Zi0e1N+TziocLtLHb6LsxfEvAwcD9AynueLv4blT04ILLt
Hrc9rBD/Sl1WHSHW4wDaBmP4JQ7UWeB2amHm0mMPm5Q17dTa12i4tFjK1IjXzfQX1iQzCZV6/+X6
dnO+/WN8wwG6pITK6I5Xq7EalcjOInx5STxoPFr7imcMaMeuj/KxvZ8uempFyjhIUgxkWMsu9E+Z
QpZGBpuDnm42VbXbSEbyc+L91LuMxuKR63jkYftUeqPkj05eRVh3QPyFYVkWOCfW5l1sNeNDS6nl
lDRSsYZqAvkeCRzUiNou3Tar21su6qVbSUXlZj1wyfVHuLBPfgS1LoUPsVnr8rr081JjlWU4j+T6
ozoQuZErVX0bYAvlBipT5/p4Z3oFRDnoreCmMVPZKddJfUNQyKGFzaEjXOl5vtG/kwVz8G/mv+nt
gIPklpXBhROa8ZgAqHMs9h1rdRAUcd53Soc/kfvj+Pzn+Xg87DznZti5n4fdRoFzPulOh1rVHHTP
MrnuFyuk5pXovh1I4MaEExc+18nTLD/hnwk3Beyi8vI0d/svex7lcDj8fbn7vPEgF+b18iRwWxHz
W5xqq/tzMeBDzuonXN5rvo73lTM99Tf6HX7+DnQSp3HHA2yTI43+wJ2fpL39dn2WnBcmjI2+nLsY
P+FMMwc0UyPuJkJeA4jcjX5vHVlL5b5uZ2vjWc8/2v8NQcohBdyZ8L30O1WqqzZCP6MErw1kbIp+
+78KHShGZf7Ldd5Y5IZrqaFSZfRopzqiTozSL1WQ688T0YNelYRbNOtzajJjWarMfEfAAaKwumTO
xjBqk15FDsTUDhcttEE1jlVuBQWF5BxVDn6kmUTqAkoQ0n+UsHMjpTQe/vsnRBqvsfKov7UP3OSf
mUr7jp4BHxLAXbQezcbhqMX5N4Lc5I0rzKUvSDuAWQKopnNvOl0TiMbiArtHBNxSNByhKRORM87q
1sa13LxWe71gToJD2IBKZ9xaiD4WLqxNQspI1ncHcw60hVxit3B5VKnzCsnGT71N8CWzkkx+i0rZ
esmyMnwJA01ZMipm4AXdbGAqpQsxRaev1u5Kf7D3GMG3/x3SwDMC/Z7JtgcIvY7Na2LaZ/CQFhgQ
x2Cx6DvNoqw2Xv6ltwIz1RTIafjaaylLJ9uNmGgr0abvs3vfyE0Manos84QRf62ZnypUh7HZmFwX
PjnyRD4HtxduLmuJooXDsJ2qQJx62OlHu8J4ZsIgd+PZLq2kBayxUZKCqBrrsyMSKQ06NcBePtcw
2KKxHo9OoFUxd7LMaAjDVMpQ8XwVt6ydKPBFdaw47e9I55Gbja3/wpaoICKGq0Qm9KKxO53lUpQ0
4oPLzGUZ8zkFEBmK6nSwlDp0//PSBRxESkhdCaj5AZb8s3RVSKajwJLOURrT3OcEk+1gRt3R7fvv
zG1UJ9hU6KA8qDP1j/Pu36EgQenU++xV6sxlfe4hZiGTLj9JYD6fY4LXjsoc1p+TejaO8MzpM0q5
/Xj9eT8un6ulvQB/XILZq8BDVmVcaYwwbizuH2ObGA3Zq+X8oBeTBn3cb0pXssK/9RiqXhCQNCUp
Q/SZpaW9j9aYLKwTwR8Y0TdFhvS3SLVjPaP9FFBPyNTrVU4wOCH4kksmreU4TSOvlxd+X1bF38ZJ
5Bsz5cKSxLUJIjx9M842c/U0vqjQBIuJ+VGo0zf6HNYLPct+pwJ/e0Ie7K8YIIQb7/DC9ESVLCzY
2BxwZwrYtMDE1Bo4dDDegLfRifi+6SqIdFYob9x0uVSfb8U0UWg9ECuNbmld3dN6TsIsjKXdWMGv
2ekCM+xdGHKf6eMUupncF3TUG02G3AbpO/kSJbPtyYFKDE7Y2BAEVJcEVum+7vJoMd3LZN/NieL8
MhsLK5HEMVid3cLq9Qj9IAUT2a/QHNkvVP02wMbhJ3kg4mdpzOqvApVO5kntpDxiZG5K3Bh1A6mx
T8cRMVmT4eshChmm2jhmX4lbzyhrykIlukhVpKc2FFiMi85OH9GzGt+lJDfviqTUYU778viYVDN8
/d6qxCP08KB1tV6RQsdsq/JPZ3QFeTo4KkOwxvWzht4rkTxSdrHxpWt18doHIy5j0MWrRRdLBJpk
Wrm/V9jOOtfMKum2HUpaknQM4lvbDidu6zR8n1M5MLQdin3Vh8Ez1P0O/BOP7SLBRMQLNCyyd70e
QDRBuXNLdw4aZhVM1UMIpoS/ZzOXvosBYsNqsobBRvgv86sX4IU0FUouc4+rJtw+cg+y2uHYhbpn
2DktGxxVY3knw/r2sQQxIyyldT3YNVOD6ZjdDNNjZxAbv5+kHnJ6mmCYvbMJ4/hWk088uTSl658G
3teQ2Nm6Y89MEYntjDTnX7VzYhVdZOn1PYQpSyJLuyaBK/NzIh07qVWwbE5JkYLYFpcIfbWyHx2L
1Mr2MNcBxELI7USaCroFt4Od+aQHl1b/Ff8VyFYSfbLKHca4PKa6b2b32CZjUZXRF94lIKvvYATz
7FQN7t9u0hrhQ99FRuHB5u8e0ooIikMDNQsKHCk4lgMl1foTgrTwbXm0e7PE4dLT0s5mro5Jo0Nc
7HtIk2Mlp7txkAqoDFo5at4kJ9Y7SNGY3NbKVCt4AULD0buS9B+45KPuWRLWreUYdKPTyv0QuRFt
IcgDxKsaJCVGUGiVEb7mkigAijGQcfFJbieVSaz55FQxIybINgpdTK+QjfQ3OwoIW1UkpBDMw/Kq
C0P07YFgZnJCRaKM5X5GTll5XdlUuPUjKbNgYjdN7NBlruZ9ZgxauTja9cbNjCoLuKYRJRmbVgh5
nYmY0VwLC/Vu7iWtdUl1mn7UtSCZQFfKFl/nxEjJQfjoDZH3UJa7WcU2fCdVuQbIRPaq7lRhkMzk
XuBhjyBUFOWjhaehONjwquObJPMJk4OdbCpuUkdmfpzLHnpvwPKdvLi2hpfALAKctXsQ7l1UR8M9
mSnGa8+B9TNEVlN7CYckRKzMJt8PQiiGrlKAjTmRSQleWtGoBIgnIpK9Mbv8MhQJZbjZCL2415qB
jbKWOyYLUT82WYi9Rv66Vfv+L22a2m+NmSiEBw+D+YdQEOSmVk8Wg5fDTb0fBIaZb71F63UnZFp7
KAp8+w0iow+jp4+fdAg2XyV1VJ7DbODGLQ+JvrBJidmRrCVAlpxKcYsDfa16iUz0+ISY/iu8iOLb
9bP2QuVGqY48Cr0uuLmxupzoKG31bOZmB0vfclLKp0cso5P366Oo58Pwb6MoAg7kNoT87LRaMqwA
RXnLMNj9eLPbuqWTPqhHrEBc1c331YP9KA7Sc3Iz3oR7jIH2RA/sU094xV73EJjs8ofpxvLgMGyc
kxfa5qe/bPnl/1Q8dWl2dUD8p5PszF3q/sESzfsDl2X3kuwjF0HPRjVwobV1OuAKCitoOAzRMmC2
+/W8O7453ufP19/2+dl/OsKq4IimAM4gWQKOZBLdWt0HGFtV8f76IJe+KK0c1ViM/zgPVo8hWrWl
V8RpXdKC9MyKCB8W+JZC7sKjcFeizgahItR0HTcfN9DkQjyBnERK66Pe6vLeiMfsqSmLwr3+QOcN
A5PqZeloyzouCOtra6Ln8Orxc4E4SzbQLiB9xSl7o/g1+LNxm/UjYhLMEZovFelMww2hzdLW1Fju
DKd1LxpANJpcb3S8uj5W0T9zEZ4hfTJiFJy+r2P5GTViRph5J4iQ4GrvI/mRgvBpgGjyJoWqgSEy
EvyDrQWVV6LV4moZzNHWArnwoekOmiYFFW8HHeXpAilCq6tHLOXgUzXa1wmOCTQr3uGdURBhikpD
034TJEAab9r1lGlGIFLCXqIBIhfpANlPPZSn75oRqZMzTWH+8/pnu9BmwftyARS5gS6ow2oHQ588
maKHVC8SPc4JhNTgZjaNQD2WT/CkYdBGOuxtyzfrXTU17bs++lbq5SWe1pC1m+RnlVnRU98388L9
VqackrElAzYU83wgaU7NkMzqiNbMqpKqg2SHydGwfAu33LJCUlJ1VdlszMYz4y66pPBX6ASSccQ1
aG2smRMD1KGVRLaaJLTzkzZRH3K/6d9rctieKKuJGOgzxcY7V53K33nD7oqzYKm9SOFotDC81NFT
CUSXjrpIuufQAFEm+BY/QKKAE1Pzrn+HC5dzk19JQxFXH4tJvNoQQM6qbrTp8KULawY7v/nFUrPO
qcw8eWn6boJSK4vfM8GDP0KuynsURkq2sStd+hWL8Q5BkZhmcuCsmm5dif1OgH8MEMFgS3cU79Cd
hn6OvqUqtZeT2On0Y2yLxNhF5TwOXgYG87OZ8+TXxvtY5t1qMcNBWrqe9HWAb1fvo0/x8yMUDmv1
usWPs2zJgcEf9S5QiF6K1dI8CquSvSSPpqc2DsevTAiUOSKRPpm577sDCIhH+3a64SaV7G3hGwea
2tpDS6d+Y7YtJ8L6t+JHCDeLjRYPhdUalzEDAzNjDcEICPZd5WdY7kjqHguAwPGnutl4ORf2FGzB
cTHAcmVxQ1t9pb4bYjMjydQh5SF7hLBb3lTtNN5sfIIzHboBx3uB3HAhgZy5bnLPVZDZcYCXeRSR
WOj4Y4M1gQhwdsYFmXQYmI6Nke9Mo0VHlsp9Pu10WvBvwSwbG9vo+Ru25AVuhmOIRQTdltNddDbT
cSKgDclpZ3ffI1FYxCG00zd91lUin0T09fqzX6A2sWFDKhNgD4jA1qacdkciIOTu2CF+sPH3XG3p
TrYJadWxNcyhl9W28dtQy1zh4tjWTzqShb9GktUouoyOLrGpFtoDhg8DSTq+iv3HDFOUnbVYxFcQ
d6qfQVoHn7V5Mn/VgyGPXofKdxM9X5bJ6dTkObBBWQzW8K1ZL+jKrwu1JrfGMXtb+oOd//DKMS0+
VzEYQRWm2gNFZ4XKQevdNtbjo2+Zg6um6Ft3pPlkT7NIpxtMmoCGZt/cAD4v7DccPSBmfFYmMm5b
p991imtbCUIam01CTseN6odS/zAVwdhy4pjq32iSmuemG4JvNXAkBHjizh7sqS7GjeLhwntSAF8X
Vh4ORhQxpz+kUeQmHicFSJvQtxtcvA1EWK12B/K+xea8cDbBzIM1iw8y5KwzdpaiRhPiE+wZmzk2
9vJotbf5bKQvuplELwJTmW7H8g8OnAbdLrFE8ylV9eCuEUZ5Y+Z1f4SPmz8mdmvvkqgqjpIUkwLG
vSvZaBKc78EAYGDStF9kioR1P7gNYSe02F86kzrIbxjJt+gI5fauiDHSMsm3QlTbl0cYq9qWS/A5
6sfQC+vDojag+7MqSzoyk+pZJdm9NOt+YiPHGWefwPdEAzemRCVVVjR+auUguvOJA6P/blb2rz7u
h6+23Dey18OmtlCz5c19HoV57s5NZhJkSpQhZhpBLdSNQ+B8U4beZgK70gjScQ5dbVFm089zyE7p
qImV3oNiBK4h6un/8UksA9Yi6DCmCuvOm11xRe96dElWUPQvSWaiveVgeh+pWp7aphq5DPtNu8sp
xzcMej5IZqu9hJPYoM/FXGCTWN9CIbynEtlgjk+X6EbHCOiuMeLeISy1+Au1MPZG8hDGPXLk6VNq
Q4Yjh0qtviJhMA5R1vifq2QmGP76Vn3pZ9F3VzWmi80KXt88AoWIJUkhvqsUbay55A4FL8UMvmIm
tgp1W4l/abWO6CdT2MRqIsy7RE5GD3sm8+hXWYkaL2i2uPEXNhTwf+wg8fWDmLyu+6URbmUSotOZ
425+ycBfPHBC/ZhY9Nmuv4ELQ3GJpLuBUw7m6uumlTEJFWsWv3EKGxOKGssGV4mihGgOY4vvYC4b
8ukcWCh2BmZRy4YAxfh0nwz9rvGrUGtJlk216RMywcyzaSXGx1AE5SNqcMKzkrBEuCUVLZyP2vAR
kDa2+prENfhMkc3hlwoCodhFchc+qVYRQK8y+UtXM8mo2VnxXN2aZjy9zoqK4bVNraOjy8lk89Hq
W9XYt1BTfsBnFa+4rDSvKfLMb0ISvxW7lL8huZN/1EZzS4cv3c99lfQecUMR5iX5jFmIn1TDThqa
Ojgs6U7y3o9a9XNjN7IOnUuGS9RWPPquVSOkR+iPsFmRUtjajlT2dOZ6KQv73Vja/h8xIJA8JKk9
ij1RxiQEYbKP102RZ6TFBgOWG+BqaUBnzUz0Pzb012+RX5MTgnxl/DUYvD2SdsZ2hDPaz686AZSk
UWVItHbkskqUC7hyQPUb1PFvqrCdHDQoLRPCUiP9ogaGsXWLP9926ZLhO7TYmC77y1KH/XOFRu2O
PEsDDOV1+kfuzpqrkXK0LxNducG3JEDSODYbe9oFGgjnoEyDZ3FtW1qTp6Mmw9jNTU0ZYk+o6XTo
X/c6KvmnOZYNcFmSXt0GISckPKm/GehtufQyu0OqZsrnWrbnPaQx7Rig0eI6J1f2fY596kYF+kFV
Xs38JamBxvDCAaA0XP3IcpAVwjLh2ulxIVywPtKDLKb6n24oS+7Glaa3XjjK6vOEFObLZBWRAkHT
lrAmkUe93uG+M+Loxyqwd4VdITXW7HmpBht5yHcdKQUUYkj1HlTRxyaM+VqSXKFjZYGftEVNiTI/
Gj2t6iL7BnFa8GzGSf6OBnSKHCuy1fdo5q62m5Mk/lRPhv+7afOu2we2MX3CwaW65SQMNe5RqvSn
bdGzbJ3ay+pfvaMFolyc/payYV3OqbqfSR2tBsfErsAzZTtxgWtjL4fY8SMKzP4RtjABjIjSAIN0
9VNBjXmf9sZ4mDOF5CBR0D65vjtemNJ016CfLx5RMINXJSaExsDyjapxtFnqXOJi23dgIOHWWeDv
YpptdLXCLb7u2ZZsQt2AXAHyA2tbW+/+fhOhRcGHhGwhKTv6ZtzcotOjminNrcr1vJxkLEvBs0+G
tQDUsZqYnLC0VXRBsz7HR8rzR6l6p3EhvkR+GP+QCKNlXwowhqfHOrzAmiVnArhafwiVWbzXivhr
1EvW4qTOX/TKnP5gHtl+jmtrfr3+JT7IcCfTA14FRChdZRfE8PHjSf7ZXbgEtGZTVqWjkgFkHuag
rQZSLcja2GuimqIHESMocUtR5jga1LM/YHgwDrQ5rS4EKsXKcXYKEP6JTPeoKz5lfaluXEk+rA7X
P5LuPf172wCMWYtachYGX09F9EzmNAnpdvh30jP4ucQJ+68m8VymY47G9Dso4/hbP8sYHiHlptjJ
Yc9rTiCQ7ZFkmlZQYgXpcEe5L1FADB3GiUd8KKnk7Y8rJAHlxYHnw7sk0EpYwzjMJL2LD5JVeoqW
0kCyJNiLB1stZm2jXD0H0k1SccBqF4s5NL5rUZlmtrk5JNBomj7Tjn0s6LsQZr23QrMHb0ktF0PA
3usAipywA7u0kdGiv6PZvDEtzmqK5ZcsbppEj1BbrkVcpNhJaorulWGyN4tm6E7Rm0OoSLdBFIiD
0hMGPSZHc8IPs5oz2mrp1s71sXuvvjq/wYBdpGsa/7u6//lsn0VjLr9BaYbHIYAxiDGyYrwZgWaR
mhVkwoE+QhFhyjScAixiBlmQkALr4Wmhl7hNmM/HIfdN0ntD+cHW6EP6nRze14Pe7aPcrzDVGcdD
WqmEnfhAezTUZGT8CWmohVbvWd2Bl1Wkz4KyVnsrxw+hkFvsygtLubPquv12/cWfb1IKlEisi7j0
QvGXVzeWOMagsrF1CpvGJmVXHnuvLTpzj7ds9fzfh+LFLrpCSIkwZE4PT5xsCOONUNN1GpGXIjXG
fdmiA4fCXmzAVh9sqdNPyQUM+iNLmCAEvubpWK0pTUFVEQcn5zO+uNUwUbMhYUnBIVyRhLjBFnYO
3o7d0q7nnkNAZDgSzgOsMxBRj6fBSEyeWckxB7fxQy7T7jgXKRLyoaheFRWuf2TxOa1AaE9ZmEmf
AL/FU2CbZK/EUXmjVX2wH5OsS7FiyOWjakzVMSdN5L6ainKLP3IG09F4wTlV5dXCRqbxcfq8ZJtO
ZJ6BsifmZPyRwzzNXdyXpKfEh0+y56zupUM6Nh2KY0C06IYLMraVAf1hLKTGIHinMKmWgGrin8a2
C0h6zXW9dMdBk29KYaEyqAYzzDAgSfVvSluqv6/PjrMjmicgD4gzjOUHIrI6oikJa7J9E4x94j56
FCRLfio7czjas5LAtbQBSeZoa9u5OCjYKQtg0ZesDYnJ4WgjjWAleKVD+8Q1jizIAhMxvP+M73My
zl+01io36LnnfHEelToXyhsaK2xEV7hGVOB7CM6H6FBNihviD8RNWVPT72Cs2Ld+ohXOzB9cMCR8
CKfFz2aQQwwuOlEjXoilLcj/DLbgBzE7AJQg/VMkrTYBVcOAckjx99Qjxqpo9R8W0ujGorxQpCgY
vi+PzUlz7tOtBwQV2xouHCPG/i9YimYxYcaxZbgx/a7bKRygLGQjMaf7sJhDfGj7cIC901XjVwqK
Jvfwu+lCT+pKCDJzYE0+UasCM1RuozAqwrAEcLk+LS99rEXeZdiIIQx+/2pegjUkCZ1LOOJTbd03
URZ8nZQqdRBzhsfWbnTXTzLtscBY7WnSIE3iIzPeG3Xf7LGamt6u/5wL2zWwD7A/IOVH/NHpOu/m
aBgwcssc0nXjN9JrMQYPDP+HHNiUVNfHOgdmQbA4DflS9M/oAiyV/j+l2oSVAGuDTSWw/dELI+MW
bR3BvNOAZ0WTgw1Hb0xLrJ0sHCSy9LAx/rJprTZxxYAqr7GtLTl8q1evpgn0UMxnyLyMs5dYr0JP
w4UG6jenYjnHw+tEc/sTCTCdJ5pSO8xRXmOSlSlfmkGfNorCC4uEuwMMDP5gmawRFqnuiX9Ww5wL
CqycwJD0Gx139a1FsrzU9UMv+I2gAoFEurbANrU5VMLeplfMlZfAI6t5Vial/i7sgOajkNrM3Mut
hL0L0IGJu6HchLtGTVL+bxqHWZLLQQygnKWVd/17XHgBnNuE7lj0iKnhV58j7CwZHi2fI9ABF1vM
V++MpNKP10e5MMMZg/eLAQHs4LVaGH3OZGoRIT6ThfPT3EdE4aUxZGxMETbW9qUHgrTDzUwjNwB2
8On8tgqbDrHNtkdOgn3HDRxaq4W47uX6E10axkKJYQNtIKZcvzfyJ3BtWxJ6ixmerNVoNhnG1lbW
1oX3BvgJUM6kWaiyy1H3z2ItwkKx2giIMxZBjgOc3HiqROQrFN1ZbCyFc8YPfEJu+JwVDATRY1Up
1zqGPyH9c9hOxMd2Em6rWS3yT3mGjWlaCJwBZ3V2rbwwHxSVLMWkyCXHDzT7Ex1Fye3knnKYwO/P
I8SvLQTiwquA4c4PpItN6259nIkSzgI6LTLIiZHpdvSs5D/KHBi/FoaG9TD51IzHGOnyYxmTROy1
ad4/8y/R3zSZcD4GTjJB45Y54pyiKpxYuxoC8hZX5cK8QKi8MNLhXiym4qsvFkRghtAOHTCL+tgp
aPFndetoP0fGaTCB0bJ/a0D2/FOno5DlYkMR7Wpiumqs/fsRY9xy7lyFhEBYtVHkmlh5PcZFEz4W
eOWmLh7n4RtWua+zkFTXAMPe2uOWhbXa4wiXVBdjAoNCYh3wk/dFDZtVwzepMIfPpdYuFnRV8hcP
53mvDVN3A4nIk+LsD+EIvaeRPX4YgIU2NrRzIR3aA26/yyyBO3p2zZdbX4ITKgMvDig7aSb9tYeq
OGBXlXq0t+KnGnT4OQ/mFldevEnjfprgxA/viaV8VkhR96y61/7WcoXHCNwYz6hILx7bEKuU0jQ3
zsPlS52+NWTfMIiA+fkPS/z0S2J1axM6zkeUJGiwbVNYD/ip2nepOpKDhLbsIKWDtdHwuTAoxvus
dGQTZKxoq0k6l3nf6B3OS40/s+ljg/WAG097qEaitStfyt2CDqFzfcc8B4MJ5WWCEG/D8kXyuqqQ
+9BIFK1rKmess+YtZBK9FJDkvlvloD3i9ogtGg5w9k/DCDGYBW1RhJPrGF+hTvbTb0bYhr8aHF4e
YREoC+fMnN46JTdeN37nhbezsFNg3cDXoUha/v6fTbeCBlHFelk5Wg/3mY2eWL9UaPN3S6mDjDNL
yX6VWjw9CSkYXyeM6BbpuUYytF+2uhdB1VduiiLLYq+mer2t/Tj5gyNjhr9RPGLsfP33Lq9tNYOY
7TB6KB1JEFv/XLOYqnLI+blRSvR3LCOITpFz7aUwU78OeaP+MNsIN+kQJtr1kc+3ZPw4DCFg8lAl
yObqRaVIyBZR5NJTkAdKyCB8DFpQjg5W7capfmkorFyWRhgXYcR6p98Ed29wQRUUp0fm7mGkaO9K
K+53E/62G0914fNzyGCxQpW6MEVWPYuQoMNAkulZmAX2oJDXC+vXrCrBrWTLE07AOGHDBVdreSsV
48IzsiwWBRyFCxjq6nVi6ZVieChj3CLqygua3nZzjQRyW+uDjXrsnBxoQgKDjAKNDmInpdLp+7Ty
GIYP5t0OQai55ZQwsv/kNUK9JfMUh9tkVLlAK+gT7f1o+vrgmexN802ZGjjqSxJGmDsqOmJnURRJ
+NtmdCmNzAoDB1e8WjkGRBtitx10lWcHSkU4PP6pP0ojzutdD7XeJiWB6ntjj7nw7WgVL7rtJWuN
+XL6WGVlw6LI/NJJRj38RkXa3S0C1HudMMJn2CWym81x/Pn6Mjg/8imX4Ppy6edOA1f2dFArANkj
rwULl6rwvRI0cqfGg/zfyzOGoSMApRgRGJZDp8OMohuQ1tmotqNJQcIwGZ+NcUadjliFbiRN2iPm
mqgMtbK6LWW9YsLGRAkvIDCOklgUUVrtpqjxD2JQgKCvv4VlWZxuQxqUKoAqaC+Ln8FqhVqpxvWl
lJH2kG/ww0hDBAlYE7mTga/rrk2N8HB9wAv1KjJaeXGQ407EF18BHBIJHBMpB7WjhJbc4wxt2C6Z
DrqNZY+YbScOBwQGIemy8k4LVHPfia6a8dKr0hSHUd8MdnmTmj9COUs+RX7TYVjZpRtQ7IVSjWm2
EMGxeVh8BFbvhW0/6FuJWNWsqFQPlzljr8hwK2IcR35QLYcx0traIvJZq271dBz2dUMEIybzwTNE
V+OO1vQWCe7cDI5+GV+Kr0Slx/V3tdVkUi7wH1Yw7iHcp0Q/aZm/kzKM30K9nP8UCQ3hvQ1E43tJ
iQjF64uuewG4yoq971skKKS0UnCPwLfyVapb9R3Ke6O5VjML2RlnuMSCBsTvjQ9+XmFSV4IbMM/I
a4OqcLoChgqSm1zLEoYpPWkjfZPSZJr08ahUU+JB99WQNYbjXtTG8FjZZqu7vVyq71giG/vrv+V8
r172TfhkHxUCDbrTn1JiyUsNjhllE5Q/EfmKO7tTfw9j1W7giuebCwMtlheAp/TWrOXv/ylGpNCM
MmJDGagefEeIJKbrS9/i+uNcGgWGE7MUZ56lB346SqP4cVi1XIaSJmRS9LnljQX+z9dHOX9ppAzR
LEB3yNzjJD8dRekLPCEMkThRWNTOQpjc44QZ3DaK/n59pPPnoT9gqGwOS2w5VdHpSBX35sV6nmjY
JM/vbE0H0ycJwbs+yoUdCEK1Bo64VEGUtaudvyWOShWVjx73f5SdR5PkyJmm/wqNd3CgHGJtyAMQ
IlWlzixxgZWE1nA4gF+/D4qc2Y6ItIytPpDdXZ3pgMPFJ16hcv9D2kzqZwxQZNP1yDYplubHuBiy
AE4urslyGcPCkOMG9dU2jKuOjifqOtdFnKILn0v3zB1/OtseQSGRLBomKL4cN4HoKxhRVBSQT+32
R5QXJgKYvfWYefnw5cw8nG5MNDBW9TsafWCXjzemhfoPR0iuBUgTDmy/xciDzDD7K8Cf2VZlE+70
GndaCBrW3ERO0j9LYDqvhM7mH6ss0OmDfA7oxEAnD9zY4afPKhJDRaOI6y7F505fpkvHjPNz2e5p
b4bo0CcNB9q/+ikfreVYkzN4I4QYK7PLX3yCgCD16M8gvQyIxdYzKhRI5ufDKH9YZJcbZDDGb+/P
++kXBhkN+YZOGH1tFH4OXxUaM3xHriz4Dk66S2aSRYobEo3+9tysvnGN8Y5kRNxk0C4Y9HAsHPw4
c0s8DL2kxg5I1MVarU+Lwbgea1Eh1psI8auoFzcN1iDmwzxzPYeRbgOesnGmxa9LH2mHLL2XuWfC
vreejmlYo+bfSP3jj17NVqSMviypukjCrxFFxr0J9/d5AG35jKx7d5Xpo56GsQV7ySvSeI9O96NX
eVBIZhKJy9hCtODMY52eQmCAwdjTYCAkYmcczhnGE0WiDXmJ/YoswLbZ5aWDHPefXkVgrIE1g2Tn
f9cFcTiKMWWDTnurCulLad+aIq2vaaUvtPuFfqYId/JCDLVyItdDnJL58Quhf2U3lQcgxVdY8o2Z
Fe/J2v+4gktzAhyss8pIoPh4LPVURRpWhQoxdxgKzQWIK7S7O8/dvL951s1xEK8Sr6/KLiwadvBJ
4Tst3GWK0L4NC6+aXto8tV4sNMleXavXL8FBO0Hs6N3FhDw7GpdL/edfzbYccHicHb+zzcOvlkaj
X1cOORZglbXY6lf7xpMYxNQYOb3/pidJEWAQMlk+22qNSeR0OBQVgzLRenQ4TLNGuKoMKtPAouoq
IVK2hnOKqACTTmeW5AtiIn8RIh2DgTzFIe+1eIKQm+MboSSieyHVNB0ISmUqPxT5hIfEVFrxnSNL
TOxm0N1fi44KWeDVlv0jjQEF7hMRq6/LYM3X9JDlvkUO1QxLwzHBzpcVV0zciBnyP/3vBYiOvwwc
xgWgziU25CPQB2eAQdLq4glLCWkHkA8AalEXxX0rMebuOYnMQYR2rBCdiAaF0p3bqbm8sl0TnGbF
gRfCxkaNTY81jJgHNRrwmAc7TzeJU5u3veZHGVogY38t0UtCAr9KvJ9lMo8XTjMVGmZH2YIYPrhS
yNKj092uuk4ZqoYKw0W/k1YS0snXvmZuqq79BEcciPCpxXqIYyyzpXK1LzUqiR9jNzJpYnfzJ+n2
1o84q7UvjZ6KCkkfkdSBNHPX59yV2i0OuRr+6rZqUAwkImlvxlXtZtOMAwqfxDNI8uX6gowPWJdM
u1z0JN1PNgI8+zJ2kiVozQYNSK9uIPvjIadvtN70v5T4DfCCkMU+NZje2oEudcystBkW192Q2BwK
BjqJgPHKCVskWcyOs5WixWuqyBZ0nFGu5TNNOKVnO7qpzeexrEsT0fN+QaZryKbnoWhNe+MiKvCC
D0NZbaQ/YFgC+rZzgxoseruB9ELLQRgz4kU9tO0mUHMjXxfsDZ9RQ6e7nDXtUO0KVkkMELCZ6q2P
h2J9tTRIF6HSW5X0AyT6sngUUFzfjChvjwGrzBEbdJXpTnWdg8vVVDUIy5E8mtPGWelqm9xdih/Z
0k9sInTtzSCePOOzZQA5CWJf4DIEhEq+Sr9cdLQFR6I6Sr+5h5GZqn8Aj5DTk6/L9jW3hQ2mDxgU
K4Ss74YCvW6Eg9GDqk4JWBIQUdZ4rw9ILoZV4nYrWd5DiKOck2a1PM8RkWA/JUEcKfcFhY+sDq3E
926bpRtvLGaTX+fGq6mcNdrLdoHjiCduuyig5MVqUsBCdFesXY6hWV1jrUFdliPv/YPn9IjlYjKM
NQpfS3fHN5MNCGCRBcGu0UKICenjJjsfmOBNm6b2wzKJ+UUVDUIluA0GJZWVMxHwKSxx1V1a6WVU
g4w1vTk8+XqknvxmpFxXomgBnc2vNuzb8rJ1lAcOY3E2Zp6Ne8R+rdDycA2DvEzxxgOaZQBRCYjj
0y1H1Pj4/sS8cY9SArXgP/5bL/woMADItNClt5Fd1xvvrq6K6anvdf/M9J9GRbw+OQBlo5VYAjDz
8PUpxJilnmRlqClaH2rZRbaPKbL+LGKxcyvxCpboJvMWVCExfZ1tYBltrN915XimdnUSqIKthjoO
FBzkuUHQfPgghtl4gzJhMUXWHH3zMYXYVPXSX7cO/kZ/OrVsBfoLuAoQoFMXOhxK2a0qiD9X54LG
3TdWEf1qevePrQto763NJWqoEFRYXYej2P4s3J6OEs6ZQ75Tdmw/p2kfn8n935g2oDWrhptLiYtu
4tEozkSO21Cf6aIxx6ujW3bYm62qp+6ZDO50QQLSWjt3IHnewMN0Fh1yF2PuUHhsijx1513UAMl9
/9ucwm74Ithi0hxEXXCF2x++kBR90mcp/u0+GiS4JVXUbcJFzxdvK6MqaoK6nWSLMAu+BIGWzepj
azmqDiehslVovpWX0pLFeGajvPH27BLwgFR0OKeOOyh90hZ2NyokRrrK2UJK9La5gfLPmbc/jYu4
dYiKqI5SJD1ZNCbNw9SsV/MnlWJpMCX5E7oyUO2Hpt3RyBW3FAv9B2OysOGuBBQ5UxsSvCcace8a
RfbC3OCeRr3ef7YK3wkotKs/nwqHfNYAmYMeCeH+4ReKlinrspxmkh9jdaLrA1G4D1vm/al4Y8L5
7b9Lt8SlJEmHo+Rm22POSeXWLQws5XypbvWiMM4stze2DxAjXJX4ay2+Hm1SIXNnVJnRrIY3Heo4
YO1EmbYXRWRX577tSQVk5eivHxfgBEDHEx+AqK65z1uyCXfU7xOcY16zxZ9fZCqSCxNP93spjfwh
juIUCwvT+WiPuXhuR7Ll96f2d6p7mNfwJFS9wAWs7i3HXzBpUP2OUvB4Dtpi6dUcLfqnJJfDN3KR
FNQXnPk+UK2qvGtUwaxXQ7VZcjU66VyEpTfYTxGdmhcjrzEArHKpB4VZy8t5cKdkW6DW+R1BVjCl
JkXe68Kfm363LEr/kQ8KW1TiVqrqWVOWv7xIdeamjmsKiqm9OC/vv+fpx6XRAriRToOx0riPltCQ
OVNjADYMkZrNNlztNrrFmfnJgDFyZqjT/AleOlqoJE+gl1AgOVytghIylJaBoSwrNa863Vy8oMlq
+9azaJxduPwf2HAl2nOeIm+MDNOExipVHuoHxwBgp2tn5IEwF5pMNbxWGeLXmGv0O8ttrS9mkk87
O2rz1/dn9vSYonyGowPfkfNK/906/EvFGTnsnhWEIKq39ABHIyXERxS9xIc+ShdCifwcGflUJm+V
mkX/kwIGXU8+6+EE5+Q8emHDpMhzo30qvQWTZAOep7VrY09al3NsxR0+bZb2mJg+lEEvb4on168k
lmRDkdynKiLbqRsNVS8DHOlTjqz3xsJMtAdsgJLsJZ2f9nvdV91jwu1CG1Ak6Wccm3xkP3Hjuu+h
P+PzWNFIwg5Lk4EltazYNnGd5zdTlDtagB1kC3dLNh2UME8rjY1jA6bZkIbZvzR37quLDD9oOyDa
RUO27TAqTZd8/tRpnZus0MZIXkwxYUJQkazLPz3twFSw7dfCyeoOdRzsdQJTUgwM8SZb+v6GQr+E
roCBsg1TYfP+CjlBHFCy8Fa0Kh8N/QF/Pd7/skJiqFaeno6SmrZbfMhNiGGrRld3gTdJe0HGHUOh
cM3bqM5RB3x/7JOrg7E5zYkeqPfRtz5aK/C9tBhGJfIpMMKuQCDAwTN969+Zw399n/5P/LO+//d5
2f/rv/nn7zXGNWmcDEf/+K8P6XdcQetfw3+vP/a//9nhD/3rrvlZPQ3dz5/Dh6/N8X958IP8/v+M
v/k6fD34B4oG6TA/yJ/d/Pizl8XwexCedP0v/3//8G8/f/+W57n5+c+/Yy5TDetvi3Hp+ft//ujy
xz//TnT8lwlff/9//vD2a8nPhV39dUi/nvzEz6/9wA/7/6DwB3wXNRsKrSy1v/9N/fz9J9Y/uMjX
qAFAAV9mLTJVlASSf/7ddv4hQNM4IA5QUOFvOT/7Wv7+I/MfK3ScUhEHADLr4GL/580PvtH/+2Z/
q2R5X6fV0POLWXZ/ufk4qShO8oscWsKrJuxRuKwjTUiLMk3CpKkAI/RztonNfjyz+H/jP46HoeFn
MQWosJJZHa7+QpnYTUVoruJPIB8ds9dfW0fXdG65tnuMplq+mNSzrqWoGz2ohmqcglH3sQHNPNzr
0ZZ09Y9Jz72F4+vokdvPq9m3Yxbataic8jnJ56K8zgVUajwfdHHrq5EuMUV2DT9kOWX11jJHTwUI
emqfy8gwnlSRwljLsRXcz8oFr5SUg/+U1tChaH0LfYMfZXbd5ojohHafe3ccqygk/WWl/Od7/HX+
jy6Odf5JNEF0E3SQFx2rytAPqQQwUSpiEc6HqN+6i/dkVy+xYL3919GH/+tA64V79AUOBjr6AkvC
PaF6BkLL8ePcYOhaeIFjobqprC1RWgCx5WpAsez9YY9vY5b1GrmDw/Vo5J9AO+M0laNV6XDGZsKr
EcLHlgo/hsuRG+1sHN9htw3umfPuhM23jkr/YNUUWYuqxxL3LTFe5KspQiZS+qsQQLrNCxeayVya
9y34hyroXYckNDeXDU3cej/NdrMp2Cxn0lH7uOeFLhHAWKSVSA/gehwDLvqywru2nLRgcGpYRLA2
xAfKo+YUpNbUWgHajtRNZ7DQt14cq2lj90X5oU0zkV7EY+FjVj5I/QbG0AAcN+rmj2mtoke7zeWD
Jmt/vmo6A4PKMV9tXm0YxPPeRh682bWdA1oxW2brQ8+//yDQlbx2k8i5nzRrVEFp4VrHxeuKb+tp
o+/00jBQEu5sZ8aeNJsfm3ikRAl7vITDDB1/R9Wrp2Q6Fgj0+KLPvpCL6u2Zw2JdiX9ZqZCfrBUm
gKMQGser+eDhWUF1HMvfWWJdT3Ef0qfTvs6RNn9rJvOcfsjvC/54LLR2iNrIdwQE18OxStitTkx2
jbyNgWSGP3hO6PVyuLHwT7rPBlysIB9oYe+a+q2Wa80WNkH3AOd9uegQfi6I7TR5I6ykxnm6QzDV
yrLNlNt0sN/fSEcHxe9ZoUZDbYplZFIOOHxSDzupHN/ROJwrTe3LzM9HFHNw8+PAbB5hx6p6+/6I
b00O9UeYkGs9kCbIUdggE3xmhnlE75E99igK1/sZmWU1fpmbLq4CCmGIh7d6UlzAlvZ15GPxDwot
RFc/DatGTzhq0XzZLmleBgo2tkBrthxfUvqNINLTsTf37z/x0WW2ztFqBIK4E2YPHDtH0IJlHocs
svmabI7H1kKdLrBExWZ/f5iTM23FagEPoD2JjBTF2sNPMY8IvhULeJLFRvQDX5xhi77vU6stw31h
Eqo2zTScOb5PKEi8G3uCRjJ+C6saxdH3F9R7NVOWWqADqIQOEs1Lthd+u/Icatl8tpt5WQLVu7EF
yHAqxn2PiSB3imNlz++//xvTDDV5JUmvpWpaqIfvb8/janBZa4GF6k444RK7S9Il3b0/ykkhen3j
FWgFW8S0EHw9SiFLUYDFFA34mmXULwsnr7d5Dm88TKzIzYM0tu0vo5qKy8gEWYw0FNS0MS+T71T/
0tu68PCGk1AZICkjRPv+w705BURu4Cao1dPdPZyCucb7LbEwdWqLZNgILAYvCXHiPx9lrfhRh4bS
ul5mh6M0cYcxkN9pQZwZw71bqzKgz2R9fP9djjMT5nlF4rBrULGhu3q0zV3YRcYyMc+GlZQ7zenz
PbCm8iJqreV2cvL4wrIlDpalG/07YzhIGN6JSdb9StxJBksRdWXxHe1XEzNogQoxOu5osyJPVSd5
GrDetIfMnv0N4ir1B0RStE/uvDplqiY+B0M9QSOtjwAVie78WvvhOQ6nuI9bXdreetmo1AoRyCo2
XQYCMs2d7FGTqoCQOsT7XloIjblNdw0dRF7khjNtlsIdroxCcbPGyJkPAPnOFVnXnXR0PbHDeEba
HjSFj33n0KZGNDH1YsR3O+Mudxz5EAMBW1usy3jjFUbTndl1by0G7sH1YCOIOrlmpmpKrcoyAIF5
SNS29DKvbdTHv1Vw/EHSWf0mxaXuA3TD+dP7y/CNUxW9GyINalRrdepoMfgolJaipgNuoYC6KToM
SA04VRuM7LoUjJ0DTBhlmzNn2RujsgAp2lAw4lQ9bkqg2d2NxYRKU6uXaaCrNv6sxrI1tp2lQBYI
2KVUksblnP3ISf2GjwqqgGIRHs64KlhHJ0gHn0NJp0V1fl5sb5PRYBwuHKdqr+KqjgS0Sr3RtrRE
jSsU/63xyiql9mseVtdxVcIbuGhHXf+VgkKML7AB8owwzvGSDSVdVVqi/rx8QzVoMS982fYRmidA
kagd220BMjVa1M4oPO/Zi+1yDPqJoOfCsKWYL3uzBCAwlUtfhb3ldPV1jy+62M01BXhOfH/etHhT
vJjeZOF+qZnoUCWF9PHEqOmByypzZDC4Ev3LyS8SIO9T7nfBPEmBqmOpztnFnFBk1pl0V/I4+3gl
IBxdR5avFVLoC1vYN4frKFZqC4t6tIhk6wTIUiXDrMz1DVZ16gazxPranyf91vcz+2LOUQz0Ztlc
ZpB3bttBN+9GS5Fgvr+437gvVsYZEA/al2Cbj07y2RRxX40A/U29cn7QpFHoKrTjmY7UUY63nqfA
NrkpVi49MNujwMT2u2nm6xN4JQ2pBswCtM+UA8wO3+l040X1fAMDz3I2HuaMYZq7+pl07833BJ0D
7hahUByVDo/TQeUynWcKf06mGZ8Mc+7DDE3LM+CctyJTUik4wUBVOauOKQskcKVO3kw5oRHOzi5U
TbNfIkoT2eVuFhItjbls/Mva1s29MLt057VTem/2i3/ZpDn+FuXcVa9w64HA6+ig+UZix8Gcne2n
nJ6nbHLMwagtmhwv+tGEzL6ep0PO5YrbBXcEtGm0ovXsY1Or+HaZfYNCbfZxGnTnzN160jcEL0iY
ugbujEzp8ehapzfm+3WCzyy0FXFRmLG4q8BPXepzLC78BdlaNx2dX46G+Adk1R6wX6Zuu1riaV4l
7TmG0OnK4HHoknGLreH578f9S/1zNubIxBSHoFET3aasQVWUM6ik9/fZCUh/fWt0BtfDlZoux+vh
Akx6s1Guwgt1Ssxha+UKa7RuRmjMaEdzX+Kzea9I+LFo1+ncdpnC5Q7b0w0cudreFfC6t6h54bPa
Z6JU4ZQl30x3cff4O9pUs23vzJY9TXZ53t+pJ103wNBHt57K07IeBsoDStXfbLinTVDo2hCmYsqH
M5NzetdR3qU5wZowwXkfd0bi0q5xW2duFqQm7uTSFSmMCuulnXXnJa1XEjNWEt/OfJF1xg9jGJr9
62EAigFN2ZMIq6Ts1k0QEPAxf3HpvexolHA6m7lehcWcozMD1ssINVKq1X/NrgKr90bkz6YUVopw
mjOAzLemnAyaYiflBXbH0c1bWfUESIzwYqrRO4zbiSKU1qiuDlQ6RWfiqbcWJKbwICuQ+kFDwjna
hlbiUBfwmXSz0qxHqSbocVY2tUQbvp74+UVtasgJr4JE6iJOI8jaZUnXCh85b+hCuk5TgSOYne5d
Z0mmT7jhoCgHM2jI7vwWW9EdhHpch2bhJMbF+9/ujcML/V9KMBRHaCAcy06UWoykiOTZ3dFQD0jX
ZRe1NyPXhxzGvu7s4oMZyQwVBNM+R3s4vco4Kyhz/C6ZM3FHV1lmLB1VCbpB0gNbGpqEYK9DVg5Y
6mpjqj3gmN7fdFksxE/dUsvzNBpZt3n/9d/IQHkIAPq0MMmPuGsOD5NZ5NHUjDA8pF2lz/R8BdWW
2IWbIF68vusvxsUjVdCtYYuB0vipAd+NG64xZy+t6qcwEyiGX0QNAljvP9kbsyPwHaJEhnoMKK2j
RZXOjV44cYyFWWwsn6Wis7vra9P4kI5av+xV43fxdkrb8TLyZyu9bEgumpf3n+GNA33lSVC5pgl+
SkyZtQiVUDeNqVzbbcACwelgjs/lI29sVsdce8jgj9x1GR5+gsrDHcdDhzRQrh83gaDvHhJmumWg
1c50Jnp5czCiKCoOkBMxBjwarHT8gS4jLch6rNEqzbyvuG1/UlDjX/948ihwMmvQ7rmj/aMPmKNt
LYx43VkooV0mwGZx5inSM8XnE1o/tyFiuxDoKBvS9jvObtwiHWcboV0icScNumZRWFqPvXWZpnX/
xUFk0rzEecjfzIVRrBDgrAliLf5hKimhnA7FV08a1NPge/8q0xjnKN1JZcgvs1bfOzNFCwgFuKc/
nxzqHaDYeWIwVuvq/0uoQFVReDPuxEEBWHSbDv4cQNOwzxxu68c8upeoElIvBCMJUEwcRWZF2VL2
iBlFoyUe9ivXMjV748WqE/eGOLY/cxOY61V+PCBFMz7DakQIfP7wtdok13qCYS0gD6iCZmq1j6aJ
pYi19HIfd1McpNgY3NAPzMO4QPpwQHYrC1KsrTdNni6XUoFdFrlXXji9F+9arzMDn/T4stasG9sf
EPfOhr47E2y/sc8doCJAIVmrwIOPlqq51JPRuJEW1CRLpKVdeqHN+p9CENeVSpeUO2Zlo8CLP5yc
ZOg0KQpyWyCO4qpbRAIyuxu276+stza4gKyHrCq125MLbcFh2VZIgmI8EPmbbnKg9ze+tUoVlFhi
/vlgSDatkgt0+LAsP3ylaRF62RWzFjT4Gd6kOIdf1j21JLuO/TPB/lvfiC2O6h0HChfD0TdC9Ahs
EqD4YBEeaudG118WQ2k/vP9Cb8SP4FvAosL8+N2cOXyhHAPBDootCzh1h5BQv9vVy5CEVf849ajs
jemfCi3BigPzh24swInfQvKHIwr4sg3YReT5SGiD3J6aOzFo05kVfroqgAkhDAPU9nfSenTeGAa8
iLnnJhslapa65ka4Bi6GuzXcJN6/P4enX2r1g6KpsiK8uWGODgGZIeSlAa0IV6jzBkhMG8QAvc+c
bW9EnVTwMKqjvspihx9wOHH5jApDHa1+K2Ovfe9QmAwg5cRXeJmqC5nZadBnRfeo53F2q8qkvRYZ
WjOUm6GGxBgx5ZkDnLuT33NV+U8TeIkPtrlkr71eRecg129MPxBPmvLQT9cGx1GoV4y1lZY+y6rH
aCJo0feEUzIon3ZsZH5+f/pPlzDVArTckBQjIgfsdzgvtoioiRhUSHrdhQ1d0embNacMK6ub1quv
i59STw0ieH/YNyLJw3GP3hFOhpxqRDNDHAOjreisr1nToJyKJvrG9UrxXNAT3WeIMkNjGJw7f8y/
lrm/QJuAArIbB7ixc67qr+8/F/ccL3x4KfFga2uJDAXowzEbt3RmWso+Er2OnrTNQz8vmvaiN0tR
XKHbIrKnpRrxATHj2PiF4WfahV0aOYAH8SFqHkQzVqjQdZp+WzlNIXZZIlGpoIrrPdHmc+wLPnzh
7tM4Nl8z0c2IGrhTR7d6RDaOyNgXWx9U4BzW+mKYAWFJYgVeE2Va6KEmTgjd+11+NaJPJja0sxCL
BzkIm0Qsi5Fthim3SA6Uo//sRS0epU9eFS5KyQeKVJkZVHFXfR9rI+2vBylWX0XR2DmmGdYkQp5y
xjdSsbxvCpeKJ3ft2rgdahNzFRAh80fLgY649TsDF+M4WmBgY0jYXFM7bOcQMD2qP/mSq++TiZkX
/B85dfygL24AtwwOzjHDTMwEleABlIr62ekFuJJ+GtoZTXdd9tu4yyM3mMcok1tdSsIqve7nj4Jg
4TEyZBWoybXavZXYQ8yhVNtNOPSWOQMWG/0HZUD32yZtXVthPxLzG55CdtVrSKYDfRhRJ64r0/rs
4pP5o++bwtxMYrSv4miskScT47ivmgpXW0Nv3IAaYUfogRclkL1+WL63lmw+OtB70qyzsONuIhPO
y0QqaBKxBp2ysMk2Ssstd6LKkEQ1s26wARZ0th8YRuQ9QnCllgqXu1H71EtsfBAQXbf2SZcWjyUk
5089QI1P01w+WK3MLrvU6YytF5Xdz7Y3je/52NYfI19b7pG+q3NIb4P44akJ2Czq3ll729BRKDeV
CVE1tLWx7q8ii9QxLE2npEEex8OzMUp3CAq3N14rTIa49yuXteNmjT+FKPw3Bi5YKr+OnFGA9EHc
sgg6AzodpqFqfnCMSPuqd84MVsPwtI9DOnvfs6az4c95cfJkVWvXe556uOl6pGwntHPlfpkrz+0Q
cKmXe9ep9kjBA9tXg7NUWz1Ny09tWyDimkdZNYauFw9GwEqPwacLJ3qCyWmauLPExo3C1qAIskkf
bsc5Lb7lWaluC9sdvuXdXGeXrjKyyxYeYLBUk8P6NIz+qc6yxAjaLk1FQD125kC3JuMa1lLnboUj
TWyErbpJdo4x6c428XVk6R2QIDXaNhHQdQyUkwq34BQcpGqb6Ks9LRoCxVidzGG8YIoesv5KhEKa
ZD+hwuUEvruIJzFq8YCKoNtRTXUVKsH25HXFPpPZ+KPqMxAjbW/ANmx0hNhqo6IMQqGreS3KrKo3
RdvD/9ZoVH6TLv6E+EGmnQwbVKeXsC+RL9hjjotlTaMQrdlOALDL61Rv8cVofdCvF9oo8nUfzhhs
dH2dBqUxW9dzRGd9BYuNv3LDrZ4NSb4J/08oGSLRo67Aw7vuZjETBedQlenP2jcUlim6Fn1yqri+
qeA7K6BSkf9Fr6vxkw1OnCNioeAdUN2CBERtDZZ0SronQt2X5Z1WlLUdapQhn3Ww0J/kWqaQyAX1
ACWqGheMwSySTYL/8KveKox3x0T0d4shZpiVizA/u2MS3aec2ohj96l8pCCwPPhzXMCzBCYyB2m7
WPMeiAI3Niwhe7xqPTtt+OSdgZ+gUfl3VV8X34feSMaNyha1FU0GgS9ONfWwdKn41o5Ff6crmCVB
Y4/6N9XKwl11h3Kdyvgq+txzU+FUm+a/ZCf0j3Omm1ge2338AJoLy04tFb2DCY4STHHj6UtQ14tj
b0z6Mo8KJeYmNKZxykJ0DtwrFPeGbmO3NkRJOUTORthjq64jTZbTRs/S4jm2VOvtqXLZz4Y5cOo5
bZ496l6bfCNlo4geRbb3FSxT/jGd5fBkm+O0XKBSakJsdCltrpz54SPKz9Hv46fkVOeg6FzcvwO0
yPFl9Cwt+lVDpfsI4c/KnxxrKT5xePvejY7EHr5ITVN/H5woTy7wbmjBIqoZmf3BKV68AtH1XcQ2
ne6dOMX1cQbhZt4ZY1X1O/zjUTFodQsBTZjeyN9lE12QADRJeYPJaXeDoaB3o+JJQ70ubgHFd4YN
1XepVmlsrczQ+wSiBc8wraX5lXpwhY9kpuLrqMv78kpmJlr8ETqTm8xPjduhgPYZDMLqjQsTkwuO
CivK73oJVGwDkghMGC5J9hAk1CYzwEMcnRsIFu4HiX2GEwA8nuiuajM0ZyT9UVCd6CA9lW0bPdIH
jSxeGn2TXeINRr11Oyt5Ud7SmfsI9E6XIcxW8JpXsWKvzVpHP5MjDclI6aUNltcS0atNzeqbL2Jv
0W57x0+SMJaV861N3HLgz8z2zmh4/K0hk+RCDAklNY8Vg6HeZLRDsCTdovY6WiuPOQo86Y5jICWC
cCskksrWGotgLNzoe8wB+7qQuP+wNRc12hoSO21HR5n3g2PWWWhjuWxuuZZaJ6joLmFn7xeA6vpB
aMBYFrF4+1LZ3ifTXd9Gc7g4AvoW7v1kGPRiJz0q+NdVmyDLELkYOsOU1TaNrtV38Wz7aZhOYtD3
OEOq+EIao/9pND2ZXmZtN33wWAI4DydF7d8WlVFuSnMoffyZVsBQLyr7DsbrjG8z5EsVxODf8Ghq
9MUJ8nyRyOQZwivhzA5ttGttLc0CN6HoieSZV8ibKHX9H6Jz1WeqmDZm2lnkPvneko34i2cF/My2
xTzVEoUJ0sHvWdGjjf6TIZT1dZ4K7sqEOE9DB33SMVR3J2EEmeZx1EbSN5uN42fmrdNL/07LhuGx
iZLk1kHB9C5JDHe+qhAdfjZnC02L0jKmx67q/DiYxsxGOWIExxhmcz9/IeDzmqBBwSTbRLriktCN
NB9h2U4zGkhi7B/iuTA/5ziAc0otc25vcum4twV+AqFvS0U3O9E30BX8X1nvaF+lSU9TX+ZEgH3E
ais0uDTR0KziamemBEk7y5oNDHY7hR2NqQFugTlh7lx60+2j0+tTthGDOcaP7I8EnbAhjuqwFpxE
QR5r3mc150lxhblFVVwX+AKOqGPKObtGH6ADp1LoRYfZQZHllzl6Ex8kck9G2LitFKFGENEGJuiC
7oNAFwrLg7bMy20rCqy4WtlWw97UZuntXbNKm6vJy3KTOmDWxTst0kW298fOBvQk5wGTdDm9FJ2W
PWGk4+OBQz8BZ+9es0XgIozzotdoMGPrIka8pIwcRfF28ON8O4ksnzdy9POPIKKgYEd+rb+K0o2f
RT2V5pUJS+mqnlxj2Yi8wWc+90GBDyyV+87Nkw7UqZddYICmsisPt80PFWUy2lRI5BQBiA1ZbRRi
sUMwTm4ht73TuysErfVBzKTLdFHlHiGa5U+s61lo7k0+6Ua5dQss6G6KGh/egGBKEq8kmh+HCnus
R6N0lberiYt/jOMQu7tlKuIC/xhhVhemFOCYq9pLfo1uFvFsRCcf8MzQb0VkLuvgABk2ifLM71yX
0yubSUw40c3FQ20pQW2kKe8bI0miy8aMus9641d3YLPzaFvqqt3XaszBLWCRJoO+McYpjInmt52M
6aLTD4AqYsthDEWjz+VNt0gt3i56ZHTbZphwJXTqrN/Yiigg0GdhLruin91+1zllDrsLTJpgh8mc
IwkuhsSeYCb6b6JqCjuqcI4Icllw7NsqWV7Byre3AuS6dZEsM1RGlNbz8iFXSd5sPf3/snceO3Jj
W5d+lUaPmxf0ZkqGYaRRKuWlCSFX9OShOeQhn/7/qOouKUOKDNQdN2pQgAoqBs1xe6/1rSqZoH5O
XRcmRgemAhmDvYDjXvj7/ydd+xKaIGqe1mE3FbIrBKI0TmQw0XEZzCsVzj+0nClpQI7aHAXIWs59
xGWFt20yZ9aAxRGokMdvMrM52y0ZQinfSHgOvkPBeda/DL3sbzJ9Gm4qoZLvrquyf1/VAdKoezZN
x00SujW3fqkik3qhN33dpzQ1zewotHL47pVNgqPeJtPhyjn6T6foza9NIwST+rm8w7ESttPWyI1z
FAuBlg+7eSiGvxrNdELa3uaVc/sfZGukbm2aMIRSm0T3rFwKkMcshU0ZyXZpE3PSa1gotTUgL65S
35KMxC3XaZgCjbp7W2q+eOiWwN5Lx5wg1q/Y27MkEF1YaWSwlPCH7CtP5E+FFpBoWzkXOQo8lqdP
H4mm3roDMLGF1BoEVBkH0kAVAvKHr70k60ePZNMuV77A3xuWKEaB0EJt+RsT8/SqXsrqyIjiqlYr
bzVlgCwoxwLEIYTzw+Bhzct9S65R16prdKvfr83Hv+lUPZ1IJ9oXT69tEg1Q+g3X7tdiuWnL2Y/J
Eho+DmbzmW1w8lLVFAcGTfvXFgsHLDH6DjpkNLXpCz69sMo1EpFmh42MNssbzjv1jaUn3X6l6JmF
zVJ9oBleXHnS2/t7WjdC+ooCh9YswlRs4E8vqvVGUK3rDw1wYd1gYuFksLL5aZ08u+M/XI1A+L1K
yMRCRBPtaJQSVFnOLqjnUnUCKeSgte2hHTEapjapsatij8ma5ibGzlM2K6XP+dvmQNJxpkHKmb0K
9K45rIh0bwwl0SbZeZBFs2mzK/630wCSaKqulOIpV+NZf/ob52LyRWaqlE2IcMO5pECut3dZYR30
zvj2/LW2t3r2AvjItg990xH+Fkc9a3pVq8ZDAjW17R1BYb0WF7YWEPOdwe+KxsBO38tVaSnFI5Aq
IQQICIXP/4jfjTaUb/B/0MAkxYjjxFmPA22d46abpMRMlrG+ac3V9aM+y+3XtdHPr7SuMz6pZFqr
XcOyA9jUMtlY4a3wv2maHlyjAf+hzupjkqRVQPosYuYfcWa/TPq55Wvih2VhKnpz31WrjQWIDYZY
S/+xzlqK2nUmjmnb+WHREYhUSas7dDKZ4r4opo8T9b+9FEOye/5B/T5ctt9FywkRFI6Wc411b6rA
Wka+jKKqq51akTR45B7v09TX4mrtrukNf5+MkLTSZ9ioHpva6uy9jNqkd3yI9Mqb2X+/0J4K83Ec
SnYP25EgXdhdFyXlRYswvX/LQ+AkgtIHZwBfxNY63B7GLy/BlUVhiWRB2jov/bGHtA1tn6SQf/1I
+fIYcJhisEr+pqxz3WI1NqlhZq/2mxIJ9cueCL8DsRXDya/c5ZoD5/cZaGvjAfygBUYV57x3UFKX
0DSHJU12ffrggE7aNUXjRfaIyOz5e/vDpTAJWzg8Nw8blv2nT3Cqzd4YIVgjApLrbh2HLUyYiuDa
JepKQ+oPGgGuwMfC/vYH0m37Lb+8rdTDazZlOou0yupbVzbiPUaeStBLbODqT6maw4SE2Ls60PR4
Xs2/zClvd4gq9UiMFIylByrK7hFVdlJb95RokoMrbczllGjnGyIlrlGM//h4TAteDQst5oizrd0U
KLSfKaOJYlXxnY7RdGu0s3GAA7Wenn8Tv88oNKN516SVMdV57CSfPp4Jf1wJ7S6LaE7r9UMPCcKH
Ktapb0VGlDz2tKn6SMJqAS1R2dDSYG9l0+cO0sC479e+qyO/RgW2s2hZmI8iC9Igfv43/hBEPFkL
kEkAmASrxgYUu9bZb7RGfUgqfc2ilXbg8j7NFaivGftGEFWUq9Uu1aalOrpGk83HUZkwNhAQDUiE
Sy/ZKRK6FLZ0t6dVwRR/6ETX4vKDHDOznWwRj9P50V6AZTX7w1R2I6lHdpKboYkhSYQKDM18UztW
fy/rfChJEUnVfkj1TJ00mej0HLRSLS8GZUrzykD50UQ/u3XMQVvPmycAXfFsrkmSmuNqm7DrYlt3
nLVOU7tK98tP1B6sdrf6kkQBCoZeuSsXuxIH1tQtcw874z3GHrXA1WpJOSYd2ns9SK+wPlX0F15b
ebF8JXaZamER2GsbuSOvPmT3JT8VdWtSYiAZGEKUyrOBbmKevX7+pW4z9PmNMY9umEX+AT399Lvr
SG8o2W9mkaZz0COg1ItEv8xXtJC/HyS2pDyglCAQfHaRm8/819HPk/Jzg+y3qJCJuCtqGajj0CxD
Rh6C3R/z1dfWt0ufNNS286aOe78Al5BL0e4mQUczyohW13apGnFiU+lIzP3kq2K9omT6/WlgekMg
S58SmAiplE9/pktt21C08SI6N+qYyoH2Fge8/b995gx0pkEfV9c2ks4+JmoiTsFgpYiUeSlFcAQD
0bSSYXjlq90e6tN3iypk47ttiPPtwPL0bjT+3BzAz0azENmOqDkjBBOi9ks9Nu2xSBUA894gbmxQ
9nDTO3npHJ6/09/2B9gEeJ5YshE/kTB19nXNejNZ3covsM1WOww2uQweTrM7urPpRAlvJFhZM4Kj
SV/w5fOX3h7i+c0HGwWDq+JzPrcIgNvvJWne9FPnbo1mnCf3WwbAKyYd4xFqSB09f70/fDrbKRRG
CpAhjudnDzthlCOnpdgyilI/qcr+tuCxv/JGfyjpnt7VZtrmJLR5M7cd+dNXmnASHqtlAtjn1s77
0u9xl2fBVtnv2TVk+2Io03I3kC8yIRiVDSnsWEcXgRJspraEAKO1poc2H+RXzTaqMbRpIN560m5l
TGeheo+aRH1JtEwyD7QDVfXBnNdX6NfMF5Xnjd7BnHOPcPS1tYaQurP3CdZPoO1lSYT5bmVMuQwe
DR56pw811TbHa+VDuwgYCwA7dXr8jaa9JmK2SL77ldVNMa4ZNz3Us7KCPX3YBBcvKuFqV2qIAnaj
TUbRnsJzbe+CMk3tAwu9Aj3JSvXeTPBV73ohzEfOJHP7pqX8s9wqs1xRmatp7PbIrhXHlEFVRtiI
kWipckqHDytyLGOXgSlVuyLLMJjmLnX741iuATuK1WofNC3xRiCU5BDsBgbLY4rQyiKgdhRfA+wv
SZyZWGE+ClrNJ8cTI9HiWbb2f88W/5938r83q+0/bInfcCeHz1VZfW6+/a/TsP1r+JV7sv3Nv7En
TGL/YZAjHtfZV2LH3s6Gf3NP6Jz8h1MyEBxyRDDeMyr/AZ9ojvEfoCbIgDavyDYzMZL+L/lEc8z/
gMBnh0P8EmU9FDz/Bn1yZhzTUC7DY+YSZzNCD/07meqyikvlPKiMJV6MJd0bJ7cOauytT/pQam89
q1If8lKUUUuQ/KEWhktQsVowKizBUV/JvJqo+b4riUO8Mpuc7cl//rKzsl6mAdweqF/EFVbcW9Ne
BMXyHogDZ6B7symTCC+Bs+9SDwIKW7rXo7W+nbTMIB5jU+cuOCtoAdB21/XKPCRmjry0HYyj1/oK
Eplpvfrlzb/8e4L71cF7Zkv/+UvPlkq9lTgQgrKMZWL4EVM6s4gmCMWlY/AVMFV269pwZCe4IzQJ
MOXvxm5or5R4L1797MwCeTEJpqwvY065zsH1xEyiS+rs/Y7KR5+NdTyQzkuk9Ew8pjFPt+4WOPD8
rT9dQn/e+bbe/HJeahsrX5HFl/HapAU6XnfKH9O0HU6aMziRMwf6q9zKcUmMHli356/59ODz85pn
yzW2Ld3UDLOIRSnrw1zD8Gr9pronG+Lb81c4Uw7+vMRZfY0jtlbrtE/jyUiz21UQMarKpn3DNmWO
izVhCbNBTgQpjTpP1E1cr9N48NP1RVnNO1I91C6wG3UflMOXpnPtA20qSciVkVx56ea2lP5can/+
wrMllsJp2wzuXMTwZzmvDDmSFb8dDpVvBbG16s3N7FTlTRrg3vLIS3iDJLfYA7sK9q3kfLskpJgv
PXI0q6Tjpc+GCftXqlurE8tJH2D7lJ03gB5exitG/kvv7UxuWA9zPla+08RrApygCIjUUAp4biO8
18+/tx8lgd+fClayp5+jzMq0sou5jatJr24yxGJh1lBUcuir3NLBJwiuz9sjZG9OQ81CvCJH0pup
hvSiK2k8ouxY9lmfOQ9t2eGqyKby/dikdpyKTMYe4X/RZEKBSdYUGRoS7b1S7XR0MiOLjEEagHWI
v7NNta+TxDxM49rc2pPsTkrQWhUOt9wPhroF99qFRFuInUxZJlwruDdT6R/mtLeuJPX9+WkDHXr6
KIrFWQskt23cwG+MgEAQGe2ufaiL5SqXdHtzf3rcZzM0qVVoWRdi2iuvGA551em7ibkaZ6fcKOLv
Z9qJ9pjREoU3GHKYWK686LMm2//7/KlEPb07oSXSs3u7jZFt4Ex3HYQ80Ywb+J2eZtP3evK9JvSL
ysPd69E4jyT7v+MQjPSgO1c5eryOxni14rrNC396EGdTsFC+aNfW4WGL2rqb1xIdRkAodEyGBeTx
xr5BHVfR67aw+sl23msGEETA1iqe2DlemRjPCtE/n8rZbDxx+gxq3WjjlFSPuDEJyyinBZVqmrzt
rNnacWjt9pBQqBOiK9qvfeAffR8W3vPj7+mp5uf1z2ZmAr5RHRZaFfvz5EWGrvm7lJiPWwQmm23P
TffPX+fSt302PSeLz8ia/CqeClUfh4Wc2YUWx043ujfPX+Fp5+7nnZxNr30VBCv6jDIuR4k6A5vU
rii1gDdoyFPHpnxfmIvx/vmLXVjBQao9/Zpl02RrDc82VoQtHpbSLR+r0tNYeJh1wGsMO7pA2Umz
xV9S2v3OVUVzZSSZf17B3fOah+ctuMq6UTvmedbcDEKzIr31148LdZJ7gR1g71giANuZOf0xEWaK
Ms2YOKDQDHO+6CM7MrSyRpfurDkPXjRLkli73kFAnzszBBW7AZlS5wZqEjsQX0rdrz8Q+yeOAVjJ
MdLMmq1a13SqJ/RmwfdjzWJ56EbcZ8fnH+/ftuo/Dc+z51urQjYUUJuYkKPlmwc8Pw077vzGdVYt
OAwOz32DalToIPsKaUuq+4g+ZKIkQkB0URFYGLUvXdG7J1Qz94ULCwWVR+JG1eSX96riiBsaxaJ/
dcwx+dzB1AN+nFnFR8wU8iO9/XRXZ2N7cKRLwh1LTImA1GGtCucR8RYgP+yvR5cT5Evdl30Bpw0N
A7pvbyJyT5n3g5yWF1ZSmZLgaxmcKqgjbO9ygypzVSeej8yHqLWdyw746DYU/4GTWPKlZoquRwvY
eA8poqmF55sVt3kgcfcrFyAbEXam9n6x+/IvJNy12o+B19Z3S6fSj9DovFuCM5X/YgoaA7Wssi2c
nAQ/oJntAeVJTONuFGReh3JWNOkBPXqKkoeMnzeWLDYhHKD2vzRE7F/nIg/2ZqL5TtwtjfXY+Wva
YjnSbMyrbvBmGcDn7Q2qqYKLLg0RrhT/bZKjZf/BCRI6a1vEBbnmXcABtvat3rlbSDiwoFyHg9lm
sbSqG4q/iIFgtxg1er3OmyIDwOjnQrfUG8wV5UM5TOLUNdV4dFIA2eHYg/NCYGwJH/WcyDaFoj3n
8YAPRkNOHaDR7/PJOa5o7j64+oRhexYlBu3ZcMsHt/AC7SYbneF76zrVXzNa6tu+8wQZ0yRd7NmD
tWjR0XMhD+2h0CF1SqYocWRdRkav/DcAa3nLRjlXr5q6Ia3dEaYP0DGv3Q/amrdlSKJfSaHZCjYp
zmRgw6zzJgmXNbeNvS3KRoSZmWp1HKjM+kD2zBRbftm/LZqi+GzAyvla21qBEjFtl+YtZA/3a+BM
q3YgwUKNuJXojz1iZGyIWhBai9+88NnPm6XZvrLrun6Xmi0GmrXCqB6XqLVEZBmjfqAu29inDnrZ
CU2NRnr33K/7uh5c5Iiqze8GZ4GQa2lT2Ye5yKdk5/ozT0Zluny0R8Y9MSkofiM/H8zX0tZI3chH
rLZALcEPzSAtSJ5Gv+1CcLh1IDLsCmtNNuXiTHe7r42dX3A4DZO0WD9C1QehnAWr20RmosbXHTl7
2ATtRSsOuhRjNPt2drTVLAnnzQgaTw2+60gmPh97NaZ/ORnll5CyOJYIqj8O7L8yRVQm1y4mpK8+
qKETxcM8Gu7rMVPyA2mCYtxrbst3yKeT7hxlsRnCkFQ8DllGg5fiZvClZaxh16h67zUA4OYvDSDb
Vz+djHFH2ovzvVssCpBGJ3szmjo5vS0ITSlQRnnBl3HCDBQ5g9V8b1O7gE4wVJAa9MWSu8pWCmAw
OickY1gkPsPOlS8kRtL3QGbkwdR6+QabohjCIUmtE/7hROwTR0uMKIEERnzVnj6Ni+JZyvwvlTpi
X9S+ExL+JG7SalFvwF+lfaiKuvvs8TmV6Nz1vovNti4OKK+sale1vvVxGiSAb/ThNzOZEacOfS8Z
IoXRidhXVUuJeilUPNqVZ0aJNNYvgHDEGBMZv6x7MyVIIhmIFwmZFOpXSVcpZs1RfNRRVNY3ukj0
+1xa66mTGYhMeNntO0LBePEyWPw7o1vpMJV9d7B9be75zpP8hdExfHmRXezga0GD4ECQioISH6lB
eNNuqcnLha+65DHO4LHGmhEE351Wz5G+VbP+tU6rToSc153y1ARKfuk4ETQHXzB5hsIzyHJ2ba26
X4J2XMPKJTUShQ29PkwVGYtliv9w1oT9UQ/G+jPEHWbbajA3zmjdIU13y5LveZimJGEOZ84kADZA
qKFnmXMXKJtx+PwSeGHD5J0dBhDUS0eKnv3puAzYU6z0VCXugr/Uutbc3/aYf1hjz+VugO+Guqvb
NnZL+tzzuFhxWixL/PwN/Ah4+NP//mzDn68moiWUobGq22pvNKV+ZDsBhQTcGMrBdnhdOdV8WE0b
O9QMy10llnuDwwAvRptnh9Jwkp3vUOot7NYJM1ZB8qaL/J2YPOOoIT/eqWrI48Lx8DwJJIgc/9eb
zvaHF6AsrynCLm3Rz3kbqpinJB/XKi7kXKDVdYbQKQBXFqY9HfJ1MegVtttoC4ZTxzb0WCWdujPE
ZF7ZO29H4T89yLMzgsc2ri79Lo8dzAsPxWQn94qkpw80C9dwmWuYZsDSY0022bFY02uitLN0gX92
1Ofu+8VbqimTdh4nRdF9Kyx8hQfyfEK6S7O4k1aN0tNJZQI9oavnt6NjDxtvAC2nkMukH11RWsQs
QVmgG7uqeo+eLc8j3Z4Ao3jJ1L3j5N+LEErjtOzVUKVvMJ3QvwHJ2QZ7N5vcjzD0pttq9lrWYNtK
mEDs5hql7tJzPTuTNLT4WybXLM6kMtn1ZFuhSFTAMNQ8OKHqEodzKomiNnr7pPlGjkmb7p4fHZeG
99lpZSXTasS2kcYB9OePbqqWPfYDWgaiEFdgGxeOdudd9V7lXt/5Q8HOzQQEpNVHAtTYyGr5N2Ut
15jFF27kvD2VemuOD0SUcT5Z9l06qGnX12y/Z5dN5vPP6tIIPId8N83qapWlqhgNQnbo58yOMJ9R
915aw9t5LD8RKvHlZdMAahNAhU94PIqjnprJ9ys/YTsP/2EM+meTmSe0MZioUDHKxvaEOmg5mkGT
vTTKMX/sUtLTgXb1bxujkZQ2LOe+6Grnce3KLsI4sMQiqa4h+C4cdP3tTfxSwG36jbKjxjLW2DYj
cAC3UOvODNWm1SKjJnzVQ8b839WkzrudVMO8shjTNoZjM0eum/pRa7Xa3uqT9tXzz/bSF7Q98l/u
Z1yMFk+ttRUZC5P0h7JhswM+opyNa7KyCyudfzbSBQ5h+NLcBVnbZmjlQ7sbytG4Ika4NNDOxjKh
J9QCMEnGXecQbxMEb9q+Dm5Jql6IqkvnK8PgwnR1bnVuptlvOk73cYYJbU9QHD7KVLtPAefe1Rrt
0XlheLvSYYsz4XR9/u1YFz63c4xtg+zXyEj/i+tE794ht+CGXK3gZKJV9vohR+sKnUwvUg69MzEN
JOIlLR6Gsl7Jhe+08g6P17CESYIFr/Hb9h1BTySwDu7Ua8eiRZDDhm47UGsLc/FKMNp0azlde1xE
Pb8UtZo+eCpPCFfusZiZJr2KXeLZ2YYTZ7t51MuBs5mndQEnCH/pH41SCMzGdk/QoxqH6TFPZPmu
WWq6TnbTtdciri48mXMZRDDOdLPozMdJSxGkojV8ENiO76zKBxuYl8WHLqvSKx/ZpaLP9iN+GSWu
MZMK5os8Bvn+3bLGRwzkA8eX4kWlTcZx8Ofqk53CFX7+tV+ac38Efv5yPd0tlqL1aVE1MgO6KOWj
3tYo5rKNbmDm4iCHLDhUQfk5WT3tA6nOeihZrV8+f/0Lk8J54EJpJJUgl6qM7YFKFrSoemfINT+Z
dZVfachcusTZtqqn5eKrqcliWnHyhB5Mj8aaIF2utV5Z5S99IWdT20qYUi1w18SjVVshgpFpzxxR
3oG8FyfV4c/rDFv7+t89srNJrtkCqxdCqWPOjkNEIqt7CjAGI1HR/5129Z8d4TnVLPMata4cgeKa
gtNLY4UL6TcWqlzUDcdknK59ffalr/2s/IdL0MFhyvbIIMf0thALfAC3TXZGa6PT0CztXvpDeTPo
8sFg4GNRr3FkGa14Jwm6/QxpGi1gZnxvOGKETWu0G0H0TToXTTyFrpaIuMqIus/S8v2a5+5hRfO3
HZKJWNA2+7hMy4PWj8esxZOE28pBFaZ71D2m8mExnK8FJVhOuPnI6UMLYmgEFtrDrAtlywZIuVn9
2PB690kJU98rcOcDZOqjYTDd3eomn7wx7w64W8crH9ql4Xou8xwr0aJkMDkF+ILjPmb0IlzGnvT1
qnV3XUXXIOtNHUTKnBymrtI+pkMnI6uu9CvnvQvfurO9yl8mjHZy62CFvBxji0s/AZ1sXoO7QJYj
yTmdtJJjed/a0/fnP/YfyVR/2JCd5/d53aS14wLcuxo9/d5zBwJSkmaNxdD3p1lhmRrdweTUOJg7
25twUW/cDmCONlo1N4no7r8NMOxhyy97oMO9frBnZe8H2MSf3M3CTYsQb6UJc4JjeB1O0Af2z//4
S4/qbDMZ4K/SvFymsafUQK5Lo2M1bZYXK9KrMS/zx7WiwPH8tS5+Gdv098t7AZ4AckF0aYwdsIlt
axmOOliPL960TLf5lE/kwJXDbVZl2eu5JBt7zXD/kdZ67W4vbL7OtY9FGeS5po/c7ai5uyXvtQgW
2zVy76VOzDlLsBv6YDJTWhapkVK+NY08bte53yOSG6JAKe9WaMrcm/UKnsPpvJAoG/fKEevCEuKc
Tbm6seZiEmxjdKdC0iBVs9PLIt/NDS7359/fhc3lOSqYohNUnUXDyL8s5geIQuoetfTXwUfDFlE7
uVZvOmMT/zO3O2dTrr80yIlcL4tLD/EHsUrLI8SH+nbux3Fntol59J1KP8DEMHYrsuHHxpTaPndz
tnyuKGhjUNuHxK0t+yn1rBuMo80Oy1ry3z3r80wcK02tcUHIHkMMKB4Tk3KwsZoVLRPHePf8s77w
On+sRr8MFcAoJFFMMo/HrAyOoyZxlWO0f7AlJuXnL3FhYbPPtnHDTPSMZ+VcAn/lDfATdDhaGRxM
pw6OtsjNaLPU7ukZiStXvHRTZ5ONViOUJYo3j3l9I/HsJjgi0ZPZ7Yr6yk7qgvgGz8zTOYbw6XSy
q4AKladlbyjB1scp6M2XVd8LHJSatVu6dnrNdbsTTXbSMRVOXgekwqH3GrlTtlHuHexv0RqAi7Ub
V0YUEcZdD5vkvxtI9tl2D7QSPhd0uxyfnC01irjgpSDztnXp8nj52h2ff8MXBuy58H0LqzO9lPm7
NxaHZnpNlD04lkNGOS3K6qW6suRfeq9nc09Qg0YRHSlLbinXUwWhJNQgDe37ufp3EuR/poRzUTDW
+GI0VsQJ0zQn+xVL3v3YNdfQiZdu4GzCMdxJNXz1Tdy7gDw2Ufs+MVkh/IWu/fPv4sIlzn1IuJlH
8Hvolwp4CiFURe/FINYHbATzleX10hXOdj1pAP6gXypuIgv8B1Gi9w3afn05TfW1t3Dhg/pxMP9l
VtLIptmybus47ZLxXZLoYi9UaZxcHdg2UtDx9PzDurAr+ZGB98t1+Om9IhamiNFZvsb7/CKFUBEa
rVZhlcAvgpH2ylC89NC2P//lSrh85hUuBYe7hn4A7Ig1LLzOoIqQBVcucUluZJ0N9zE1m9EXUxEX
BTq+WVPJDaQYLSqmxjzCaBijbmvZmJQX9nlpjCEcG3Jea9/bExR1dV9+6eVZT2/VzxzKAg3HaLyb
QoVz4I9DZDiG8SnpWpiQ5lL0pwkMdYDCQH6uh9b45MhBtNEkbesrcRnzTVDCTbVLzhxI4yqOEX5q
UEB5/q1bF1akH4S9X15GC/+I4z2aXXJL4Cau+uvFlvTuC3Uw+7Lfj4pyK9JDRL2kCxOpscBMG3V5
IPGEOMLKcXZIt5YXecVrnCsbkCbSsfcyNfzjCLognKDC7tFerrs6mdN9kRZtKMvstseT1+EwD9th
pSdIfoFOt/BuWlL3vZv507GGbXQAPnLLG+yO06gFO5AB5gulD7Adr80Rl+7/rHpXCRKEYWQUMf1/
81QYOOD6gAQSofccFrELaiuU1bTvgysTNzYoXv4fzi7nuUEoNTPSnrICN2JA9ixcH/8272pMLBWb
sHWndJkeHTygQSQSrb434DnD0NKo7+0tJ893HB+RpOCpZ5uZs9IahJQIVlQQWU3YY++/oflGqK2j
HaDqpVSjGp4twKZq/lRXi+UBP9YSPAn+cDJzzgVhTQ32WzYl/RxmrNovnU6bHpA1Wa8JFVQvZec6
37KuyfBt6CC38D3k7j0YKJCEwTgQalVYZvKAxdLBWIVj4hWgXRe0h3BbedDSr3RJm5bEhMR80YxG
jvajLulBmGt9s5Gvil2wjlDAHAuxkgeeNwBm3IKJAa8D7WLxvSrGDE5XUPM03NjBYpTePhksHdyi
5tffXQo5mxNQ83a5soaP/aTnn0kJQUipdX1AP0J39IWftiafdUOqd61evxrdbL5xFvqrgxE8kBbY
08peTMhNfSZFNOHOpbNAdt5dOzc6qdg6BEC8+gP9eO4v/yYJML8jwIZ4YteSidwhkukPbtdmn00P
fhvK8QKpnpPXUBitxjY+OGNn3lRZ0+2zzB+6o143lCpwW1mYQ+a5N4AfJl1sadxOPsvWi3yWruxl
zWxgALcjSgerYKO+t7oYp1coJ7tXhVdMtMr9oEo2kUvwtUuGyorgJ1RxqtvYCBvDTSRBEQtIfFLP
+vnFCN3sWyN650O1cAqFFoWVMvJWu3jnFzkIpRkD6Ps5z/DtqdlXyU6us/92bEdIaNOaii+FXBgq
a1lhLuzTZToZqrBkqNNNj9AkdOYBiY7kk15NlzYlXfgq5IOcPyyG0aY3uTH5b6HX5H9pSJ/yYzPU
dbnz6iGJ1dgUTjT0DW15e0GGAUnGKpA7+A58MDcdpX2sygVEiNU3aJhk3hUHTiQOVuOmtgGCzABi
LQus2V4UxKyBfvTy+9nNV4OT2qw/zmm2elHrjoR2mcQ6pFAY83vfaLBH6ELp1mlaV90Iyw1Wt2/r
APVWN2jNl3y03S5Scgw+zV5wSHzq3pFQzfLSD5alDMsq8I4TkGMrSkE1k0I/TGA5DWD/cyWW8kBV
q/u4THn6edCJnNOmqtiqWFkRmcCcgpuJdlobdYTx7MVMG/Rmzg1ziiwqHY/SS4Ufs72j8+X3mlft
ZS94ocze9pcAdOlbmPa1ChkV3k1hGkpFZdPoQ0iGWfHgto78kMhuuqXl2Cf4nHryvukmBa/Jp9bw
QQv6obS2g754RaW5PTaF5nyd3EXs+Ba0OpRJvVLrK7v8rWwS71srnZJFu6gVjyQYhhTWedOiku7o
FBzGQKwps3Yi7tNZ5eXB0irwWE6jLxFZrXgN1jJImK78XhK4hNUhDdtsA2frci7fQK1DDEb1pn6L
JFoj0anM/C++0XLSxFiK9c6ZN33O4NjOA8kbiPjbcnKrXeGNyRGxXE8uB7nh66GjmPgC2AScLsUM
Ai0uWA2mGgFHCMLpgJxMgrneL2RmGkB7cQ3s29UfDzYRK2+wzCD3nnSwT9Zc+pji6hGmk+EEIYjl
9bDkgU6bx4C8SNLAUBGqaJJMaxZ8DcE4USe3xvl+sgefeK5E+JGpkjTuk6Ewb6Rchb3n1pENiqyv
vgXBNMtdPRvyMFB0/BjYPQmeczkuPKFumvyTZaOPCusB+n7I5zvdqpXsrBBxjvOgY0FNw6Af51Nt
qQJYbJA7j4z6DglhFnQFyRyBXHZL6s9RC7Gv35yo2RfHme79unuXAsfvd/guA4xuWvq95u/zJSDm
CbFe5w927VlfkyzFKjEBVSTb2DWdU4q83jtYGfPUHhAvHdhGd7xHoYYyP7T6VvVUlWeDQWRBDTMh
p4StzkjfYGgAe4GiTem9E93ahVRn9A/JMptVPNbJQ0dU20NtTcYbWNDtq7XUMziZpgDqJosqQCdA
8SdBe9XYdxXdNj50McOpAVILBnoUxkevDWS7dwakRmipuochMcd7lS9vESxusomgaN5o5aoV6Cqz
4VulXFC+A8KuFs13WX+qSCshfjkvIaSSzNnfUGGs18jgk92RQazNocp9XduZI4GdKNLmV1kRqE9p
aw/L0R9JvNy7pdOPEcEaMyxF8nCXkCVdpz3VpnpMtmcZTkHVfFF5P71Z26aGCFvBoE31dBVh08xd
jv08AfDn8uHEG1zXCtuyBVKlwz3DykzAm3UUGNK+Zozdj2wMYKnW6I0FMrshQXE4pf266XXLBrJn
AmMJt2lysjfU29bRlXf0tZ0QIZd1pHpOWqNd3OVTL5pQOf9D3Xnt1o2l2/pVGn29aZCcTBPYfS5W
Doq2guUbQrZl5jgn49Ofb8nV3ZaqZe262MA5QMEoy5K4mGb4/zG+YauP/yV7HgxWDcG2L9PiHr0O
Hy02AC38fgn6xgrsucT7ywoUAhpgPkImtmnAYGUl1jdngOopGbv2RRQ6NLeYafqsk+/UK97Yf2DD
e7H/YOgcy/h0QOaj+jpDCPyDfa63J2/i2+9P6a2q5LMJ6JdzGkxHxaBF5NbvqYqVAlh6VcTZxkss
9VV7Pg1omCKrulDtLkFuuNJ5NX595+BvrC/tVztrE5WoZ1DF25JqchMRsrWcCBMnhGEQkLDNfmX3
brI2Ip5tm1F5nzeDeRyaIVgDly5XQuXGJjP7x99/nDdu77NZ8JdLMc52XcCE9LZgWpl2ot7btHOp
LmQSYxYvgnwZAkfaRCxS3jniG5uu13wNpk2deXaGUcJIszsbn9BKFCNrDgasPar9vwbg/1d95LmU
+suZweyAL2UP/tbVTrmOczs/Z23Zr2o7ya5/f/HeeFSfPaC/HGLOwzpraz/YzvNE9UV6lzkZees2
nN9T17x1hFebcZUWljBoHm29wLjVqRBXpMiViFgm853Cwlu349VWvCnKnJ6ZQwMgaez1EKjiWAFD
2OAKrbZWF4zvbGXfKGBYr/baYSscVcejsY2y+DOb2L1hDWiNi/g7jIxpn3naf0cV81yu/Q87uOeq
wy+3BdRIayLKj3chSDpobHl05cu2v6TTRLaxVt5OeB3qVJWW53jQxLJqI2ttx/G4EkwedzKXP4qh
Zc1Cut5ZH47WHVxsgcdHDCubndEapLa7BMo8raJOF2s00d7azhPvCrZBvUl8eq0edWkUa6W/H4y0
XerJKdYGXchNY03I16WdX0azlWyFX2fnIdFeS9VNw1lv1OM69s1iX+QZ7eE8YVYtnXldDmmxzpCq
r/wOqQQ7UY2eUL0bWn7aUf+ni3b6+i8XrYnyFAldbmwbr1R7i3XmuhpBSGNiBDcZOumKuCSMtllm
HFSizY+xZbEgC+L3cIevoDj/fmFfDYyZHTV2GxbhtgfSKVaBNeeXdAlFu2hxU2x9y2tssiVzaaE2
VOqxt/ti5Y1etw2qumcHMWUWHGrXvZAp9el3nts3huvXCXMijpR2jCHetXljbcuEOQkt53uomTfe
79dpRF1mGXIMeftcXALLKo8lu+xJb9gEvydzeJ44/8OdfXYq/XJngbOSexDP2a4VQq64qdOmjiiw
S+FH38IWfW4FvBtvbTOvqzKMHjoPxTFQ+BQGzzwdcpuNXRi00XYeQHcUSobnYdTBSs4nPJmRvKqc
PL/OdPWtdYmM+/3Y+lbL61n4+svHjuHulF1Ov2cOZ70ekO0tiz4bCNs82bBn7V+1wvs2Bo04yyeH
1MmE1oydmA7zdiCvhCXHCySyvHqhIz85sQssU0nrHXbMG8Omffr6L58uiMbZmSUXNQxq/1p6hDwH
1EqJbZjxt7X+e4FSbwybz/rtX46TQZ/IIs/2t7GcrmC0V9tMqm7heyAZuYnbOcLV8Psr/tYpvZoJ
CvC7Vgt8aGu2Y382oQtbslccNgRL4jvE7PHz0v1vIC76p1Z37dPfzh9r9bdNV35/1KTC/PfpUN+q
eiLSJtb/5+Vf1c+/R0/ViTHx4i/rUid6uu6e2unjk+pyfvRnqvjpO/+n//i3p+ffcjPVT//4+7eq
K/Xpt0V8rF+RFcAmfrn4p9//x89dPBb83F4/5tOfvv8n48IKPgCpIJrxFF3D/fTsfyIuvA8eBCFf
EpVEmLZP+uu/CBeO/8GUrm36NoxQ/G4n++EfgAvhfiB+nRQiElLlT2TGP8/76ucwwSV7M1395fN4
YrqBA4MQeaK6ueCGXk0XlctKTRN/togTPRxT33ykbWNBBLPFbrZTtYxdK36nuUzi98vZyTcJbcRO
eILtsHaz7Ndjme2gB3EocLNP02q+rQdcVfsCWY2/kmEqu1Xfq9Q7q8Kpri/SNKj8y3mAbk6mAOLC
Y1qSD3ugT5+3G9G3gaBK6VvjsqfcM++dEGVCzbX9bkW2FeJQjdqcxUEsqw3W58l8CPLKFDsCEJv6
YOJHJs1WpHW5RvBC4SPLQnGsyQ9OFmlt1/dR1E3fMfCKZgmTMVlFmSlBKfuq/9xnadxvqITNNkNG
PLRXeB3rTx52oHDVD/XsHcDeYqFxVR6KfT5L57NrdNRswKbHEx8Ny1W6AF7oizWzJedQphSjFk3m
wQmi626AZ5Wk+rB7zqZkWpF5mfjHuO9ZHq00xqkM737rDHsdFmPxUckkBB8d9ZIcW/SERHxYlwTz
BPGS3pL5UBTmJVWfWK2MORrO60SVm5gisregX+R/plCqHHjdyqmuQgwBxSZny2R8UkJMgiIKjT7M
GeDaQNqlY7q1Yit7GKzSux+JwVijyPAoBLIVeQjqoL00y2D42imHwEuXTLpwBcGKE61wxBL44E92
8ZXNdjGsHQzEZJmIOE4pNQPzW2qjsK2dmUG0WBAoIFedUVCUSYC++4sZwS+xVbb41IeZ725Ayot6
GVK1XEe1o9dzNwAnWtDzb7orsk36/pNiMjl9S9E8mC4GIq+ZpnIplCDpJxr9+ZAmurrIYNg5h6Aq
khvfASW2SSM1lOtJhek3s9AAQQnMZFuXGblNzIjQdbts5tkxa6orZdZuZwD5J8ZegIPosk2NfviO
HXO0xEFSGypnkrNmsz5MZldUG+2ojix21CfqisYEpi7iU9VVZjjc+578C7XRSW4nxCj6SVVdcuiJ
KmwbQlpbG74M26tMWSK7IoNHZ9twKsYaeS777nSrteD5siBQquuxaQ1yMaupKrthNZBCO1yZDSHs
t0Vtx/mZy2PPU0gVhe8mGUN1wqRO9PzFgMVtvwMsmWYrELH85nAefUh5bRZ4Sixz3FzzvLCGEN8k
xZ4y6vZEovoeQlkjOtXBCk9tarj5xn1LKoK3neOepxlASv2AMMoTa6MZCkIYho6zLoXiH6O6Dq4J
HaKF0fWqUQ+TO9LzCj2YkrwplbsaAp81TDdF6JFLWAHtwujaE1rYH63sts8BVqwoMk/g07sqT+98
DQnmavCcurhhTirUui2gPK+1CnggU4l8apV6qbpJnMZI9s2UpkTYU47xv9nEGvgsUDtlbktCkp60
MpIfOXDjj9quavcBlAa91a6y9Iae4yHLrJZuzBzcCWgocjO4yrmJmsS/qDrLPG+mfBdHBfkfpNow
UC7jpk0pFkzOIrVIwVL+Htup/tL5rN4sr9vMkXtLabrfuRG3SuPMEQ0hYZrEoisJR+CqcU1j2RVB
Yi68OQFVgrD3jtTZrl1ntpH4155d3pSi+AGeC3NoRQLFSZ1m7buZZK5FmcDlmRJxQXSTzpeNdIZP
pcVAmNMd+m5j2WaXYnrXeVUAQ0rajR+59z3BIlTOYoeWhXVXB9VTwX0+96kDr2LH2hm4e7YToUB7
pCdfS11cQtAM1rYe4pUZGp+MFFDXoHxqk6cbIyfc8kbQHMgZW4FnvIWJsq21GW9UnMSYYAf/vFfh
yQDSbzsK68aUWGupLGIouurCx5TifMYUTve3ixI2DvEdWI114szzMo8I+YZtFNJ4TerPVmSdcqHu
Smc6BsTcL00rOnTEepzCzQ7aa1eUqpz9JJtN3oZnsx0EC2rO9Dq6+YgsnkA2ECLU6Vkim80I0FTo
o9A5g1iXfmQGG1ZtxSsbOcXBrhlG0zkAsiTc+9mfbkTuBQs4ZuYupuq+IImg3Tu0QiKdK9Jc5rMw
7L/UM5uItnRx4zfwp23SnU4u6GApZdsuoo4SImKOWQZwm7pVZIvvdiDZiOe7MrEJq1TF9IAoFnNs
SCUenidttd4sN7VlnAG/uBGQvpn5Z3qwAHDnsdU4ByhOg15O0hj79hx3G7MXwXVDurK7ELo5dyLv
gGtEXnShe21SakJmw8MUyu6+7/1roldIQFbJmZburg/gBoB7u7ATEjS7EdYO5c4tRfKUtHV72k9T
fuWCuVuRL7Amol1EB2lkLsVpxURlZGWyN2r5Ne3JEaPInKTl0uk9jDhEUGGJiObhWgYjbRHGnrVL
cJrVUl9eRdpsFq2m6Lcckdo9DnpmaDJqvyCBZezzdTKfmltp0zfr2ssHSneluxtKL72dSOUq+KgR
/nKg1Ak0OC/6LHHR82rMrNQNqwPxGFOxPrThWN/gprAeZVNEX6RR10iA/VZmawsYFyPHdNmSybOq
cjf4DF/BOjhY5B/jULXWpoineQVwFF8uXL0FYXDRKvLdbBd5GfS8FiwydOnGDm5U3RkpMuMhxmw7
O8ZaDTjm6S4l52iqc8bGaAbiNfbqYYy1tWvN2P9Se3azhrmZXGesHpkmsr7feOPkXXaWfDTdJqfq
YThiQbkmz7aWFVXeVzeT2jqTmh+j0RXhMilYLJjE6PX1FnhVB42B/NtoNuLLxorGH7JJ7JWsoAER
3GAk925Qz8vMpsi8bE7O8FVnuYrqRtjYydrBctqvlEcczMI282lYchuDezPN9QUiVfK1ShsJ4KY0
M/M6KvQIqMssOWl7CKGGpmBlizn2WHLVrb/t+hKMX9/Gl4VhqW1IafArDX4kfuZgHgJwwkvpR2Ld
KqRteRSTku6NBUF8Y0qBO4fGw9DrNawwpHvt164qUaKTgefRnmvOifhOlnnc+w0NAFVv3DZrPjXN
NO/I4SLjIwgra28mI3plSwEdmKKo/wbEYNoKlVqfm9rC992RjDgvSwf93aLMu3gXVanzWXUeAc5F
p+0NREYJQ6pJzDt/kFuyAInwLRq9o/1R7M2CwJlFazDmwNUFFxYNzrmVNv4hsovqUzD69wmlsZVS
vYUCv1e7DOv8RULGAoghD5wPMDcQDuSItMKwblo6Mmum2JJ9YEm4QjMOW8mi/TrJ8Z06DKA7Gubp
PhFVvglZuDMckglXMx0e/cZot2UnJIudvN/Dt4VwkmTeNT69+bprUaeUUeMdtev+GM0x39f5aRBu
gp5eeN61Fa55GkSYjSPrHJi4eaANMV/EEN6LlSHpgq+jsCi+4aFUBQDMvtwHsi8v5lFuuqoNt37W
gpWNqV7xagud+R81ngXiobw03AL50KugSo2vE+E/n82WRljsyjrf+5aQ4c7vLbkaa1qF0iiIAWi9
6qh8HDYjfd8n5lRl4VnQw9YfxvZAPlB7CEDBLMUwkFA4ucM1Qw+JYExC7jYGEcW6N2673Wz1+RaZ
Qxcsa+IuV1pQfclUMh4APxib1J71rRbQHeBFGNMuVWZ61FGqN4U9iAfJRqd6cqrQI5YSoEt37L1Z
g9+Qw11t0uDc1IXnwcpzjLonIS/Un4K+Cc5F61ssZ/L+IztK/GCz4ZN5FaKsjIMRYojKibBZTICI
S1QUarwZINIQRdSRgeMVJo90Wkz2l8gnfU61XpQtkYAIinBtPWw6I4ec2w+m3IIrCTBYjkGwwnOc
LYnPmr7WAwKSjcziPl62tMkuvcEICHWIgqTdeQQB0aZLo8o/qtm9zvVM1tIIdBm0e9/6hxhQ7Y1w
8J/HeaEOKODGA5qMdKGqIEULln6rG201UMyt/sytpGHAI4iba2OEZpy6ID1kK3LKQhoCKIG0xH5H
sLxnR4XZUvQM6iTrYUCxkymdwFb0kfNMIyV6itsfodggcgAlqmRzQ599QYe3SLZ259urkCdzR1DA
o+qr6WPi6TzbDEOq3BVLMRKMdZ2fD2Fp7EH6RGddjAyn65M72HHJ8QQ+OQbF7F70CfqgllFzKwNU
GX3nhucOo/ilO5T+2g4SgzVAlNy6Q1Mu/WaO19Vkx+c9W+yVSoXzLaBNfe8iNzwb27y/Jtop25Je
dAvEo9mDtMjOXLcob9uxUZu5HpO1NiO1BSNU7ULbJgyKMaheZWUHNqgwPQK0YPafZ9pmop6kSbc9
SVjozzzNnT8wODXjx7kfvS1aARYaSdXE7SrOQ9UdXTaU63hq+pVwLIukQKb8LeGl/f5EBNZnZhwa
m1O14xCUnia7yyOmFXN6tUEqMhKcx+E5aMIKsZZ1lSxFV7l3xJEjcSvZd6cRb21HoBaT+KxOu0qL
tFUstlvsotFVOHrepnBs+zxvSv8uCqf5RyoNv4WnZM6XQDYu2UASKtrwadcy750lailQdRk+SLyI
RiePYcpa0fB0ZR5JtEiZcAKHu1UnAGva+aNuU3elS1b223wwsitahb1cGA4ujiVuRwawyJW4jXxh
xYcuHypCl/wRHEeTohQg4e07BsdpjV6o3kwEWbTgFo1Yb2Aain5ZuadKa8U28zj4g0+2N1vLM0PT
Q5hUEQJay/slYDR96ZDc89WbOpcwz2k+5EqBSzI7YOp90jnT2pxS2yaPsETXELdkpK3TysxWoy2i
exFlDWyWiCjv1hEfLZSFa3eKwj0C3ORQ1qbggVR5cdMNCK+WXknuCWqQSv5wGYpuTNN/KqKRWbeP
WATHtupJb7Uhhy4UJYR79Astncu0Ft+QR/groZngWAbk7D/H+KRP0ll9jGc72ysgQBi5YsiAUPCj
dQNrBaRPmhBRp2A7cWTAOWCHaOGHJ91XJ1YG+st7Jrdir4ZWXCA709immmoCxCdrrPRDmX9CtZCd
5yJPAExO2QUYLCgItZ65+mCPuS2HMG2zTSOm0VqHSLQVG6CWhUKLQeQ7agW16ak8i29TJ7LHvIDi
RGiej8BoGg+1W9fbtCyrPQbTxMXP3aYW8MEsIVaxiIZr3YZ+schjvxj3HVqUT7M/2P2utnV5r3tu
+rJiHDsjBNNISDV4FtiymDpmU0NC+JxrSQZdlmRbu4mbZDmBj72GjtaAmcls70tuRTkC/LEo4pU9
1yrCS5bqfOeDP7Y2uVb+16EOhuYscwd0VME0j2IfE3H3SIhZ82gaxXyLhhHRBQGDEgnpwLqUqxcb
7fnglCRr9FlWOMcMEdemSIP4PiZ9uWExn5nzrmXF+YPFGVqayo/JdTRQ7Z/bCkrOinSS9nIUhfVA
dQoVhXZJlvQTEd43hX9zkhEwcwyq+j7QwYqXdSmbk85oUo8ZzNPDEJdsx8Pn+pab9/x/YdblN+aF
PqaJZvjXMMf7GoKB194mWQc5x4YIFi8bSi67OW6wNGssPwcjmFHwWeZwk2jDXyeF27J+lFZ839VB
fqCDWljLNnSjR11XFBZO8B52SiEoLOMeeIfI950Iyvveswt3E88W1TVDE6kC5T8eyUH2lSIzTwva
Y0hM+LNhUKdMERMMjk3VSr6MTs4E03agUhYxRCTm/yK2x6XdulZ9CAEn1stqiNtv/DSLfrdnqWFl
ef1ASnl4JPAwHNg6pACC1+zd+CW1yxS1AuZA6GBe+w4rexDVawdH3G1gqXnJzMS38U4KHl7Zz7xD
okgRaT1/HYjg6URPtRMkpWKPFukQ4cuaFpK2e74HWmAidcyGltl64YVFZ9bLgrrDvAOwMwIwpjRY
V5dFhAZ3aZMsjq4qnj0sSGh9Bt9e1NNA2YlupjFv/KLKjAX5f5G68mZJeWaSY/1QOu6poUjsxgg3
KuRP5Gl2caRmbVa3OO2UHbD9Ffkt7gxuf6uxxmD36ZiFjDSf+IDj0IjsXLnSbr4WpU8JpkB+Q/nn
uZRD/YqLZGsYatQ1SIEmHgkF9aps/LBay4KQwZ1JuNG49FwgbADhm/rBcAW/wCaUMWYiPtV2RM16
+QhY3VWbQZncAw/MCAwqgUKNFenQZGvlRpa3BQraUPIaWvKBd13WckoagR9/cp+ovNZ1CVGcwBei
rXVmFccGPqp6yH2Lr0Q1md+3pt3l4zXDZZRu0Rg62blB3Im3jdmuZ+fFNDrILQkI7rILi6GnOOu7
rLtn4a/0XemNYXtrIVasN0Plkwhs9lGotx2ZD82yDRCMnBdq5oO2Q+XmF2R88KmQkHVg94CsNcuy
0OB+mlGVF2mrGFF6PsN4RP9cSepagrJd4InQWYJdKjsMZRWnCOaej08+x4BmvqYvmHRudUKqFWeG
R0YWviDnLhkD1Eod4Y6Fa22y0p+LGydEabL4LzJ+S8pt2LYqHcLzRHQYzkx2qaovnaG0qj3kXffh
l8bKHw2Mv5VdcVUlpVb/+PvLrpZPaBPhCwiteNFtOK2vHUaE3BK4kAieWls0l+UoEot6Su+NC/IE
2mQjrK7Q7/gbnruA/265clB+VtqAGwlQoyvzGkLAYrrqNIsnuGNG/UD1jiDxkKfhqWV7t7K72T2A
W2hQjPYGDMW8g5K/mU6cUbKfm+t8KAi1Q+HlgseEXVKOZrGZRON+QQ6kh5VLpHS8wEHGZD9pUZZs
XHSAJNPoP2HZiDfSaqyDrgyLuF4vbYt3OoUvRUPPpyeJS8P9g3sZ3PqrjuEMC9Fi+pgW7IETnu2q
3Udx1qyUcMerdnCGc+EP5RIwz3sc0T/dTaLQ0OmKgHKCOLWiXrZfG161PimnedGnNgvLLPf2VI3j
JyBrbCAkHaj0nXv5LFB5eS9ZtJJ4BXWVzCtyr18esi0TkJEFZSQIOuHF7PRAMbCXH8Z0dmtyD8l3
LkA8XxpuX4OnbeWC+r1CCYgZ3tgYmgyhRRwL/C6/f7BfSgdONyGwKCfT86NbSNzKq0tRNoQjNUzo
ixz76VVQFOMV4UEsF1vkz+/1hl+qIH4ezDFJECHYhXSN18QZSdh5BfK9W5DPzuYqzmsBAW6MnHfU
SK9PyrJh59u+RZHUtE8pXC8v9kQwSso7RWy0qRiRTWpFOejAGKcFpQzmht9fw9cPMoezeY5sQYeU
PoA8dTt/6bKXk5WUjEfAM58nnmRM6D1gzj4Nf2HGoE/G6qkIxcRAZRkJkb/6/QewXsEU6NfyTNHU
tR2Xlqr3899/+QjJYCdjRl8IhpxuuvtY5bMBFd3RHh1II7pkzeH0a0NFNd2CWGUP4XxCCrkRAD92
Zq1JcdCMqJhomooXKkI/sQhLP6jX2iZpYyFwDqTLUAunwl4fwsfMNOPHsomGhD3GbM87QIsDdGUj
nioKwKUP8t+swBLUUW2QJNNpxv6fbRm3J/lpRSPhtAbFw1BdAnwDPlayukXIbIzqS0BqdXIsWcja
F3QivHplEJs2IaPRpr7Kh5GbSFS0Vd2yt2BCpXNDd7BJRyZd3Zv84qAk+IjgjbCEEmmC08UXGvJn
BVwgW2dV6B4bX/jX2Pz4auMSsrVoB+F3C5RZlrU9mUqYidOY1QBSIT581epkq4XmVjKuRY9RPdbh
Jkmt4FC0ikKwo/3uLA0y+cMUMVMl1zhhDRDSZjh0RLaH96UMc1YmcRzfza2er31j0kymNgjehQsD
UKxt6u/5WdLWTOi537MI0YFBiHyMl6V7cnOHVXQl4874hCUDf+BU9Uz3qiPpaMHrRD4J+vak2FQC
xPUZbuS0XNszzs6FI1lSLacWGsAqEwEXijpNsjVASbJuppsz70IVGXqvoQIhM0Y3QT/veT3iNhj9
D2PlGOMmwao9LBVh7eZOW4NZHEd/KEhrT+AKnPCPdbPun39DlzgcpKNBk64qNWDPH6MkkTt6e88X
weekfdrgLQ9NxYedWeOny6HoY3WlR1k/qDnVNG8I4aXSPMhNQqjfPYounprUpM+Bga65CDVcujVS
yvCkvg4ew2w8R5pHb8Er0+nC8hw2kLlKJ+Pwc5U2koVZcWOhRRh41FYOlc0fVpXZ1+AULOTZge+4
q7Ao5/zAtgn+6+9f1lfaB0KNGCpYQkmGXdfzXusLJYyVWlilvUhUwpo+oqd4zTkyTgUO8nGoo/FF
GnTcgt8f9/Xgi/LbYZpF6CZI1fpTspM9sD9Exk6/O5eM75FBaXkFr+k9rM9pcP11pkNZQEHLsqR7
ihxCcfFyNKSu6vQ6hZroCMO/i6G0PgH7BVGKfh53tl36bFzzGUfDMcSA/FnzUvz4/an+6RJjmvWQ
NdHCgYzD4PjyI8xyso2ywJpkYm+6qiaW8ZSa/GvLthBFCHf6XkQT1+D3R329quCMUccE/Ek6oh+8
PnF6cLG0KZsuSidIjwLV+cyodWp352X70MPPst4Z9/80z3Ge6Cek6aDaQZ7wSkYz8O6O4CPnxRwn
8nKcQjJFolE8yallKPn92b1+fGzTZY6xQOE4lmehIHp5TUtEKxKDWLOIJFuRBbv6zLiudD2XX39/
oP9081DPky9J1I5PTM/LA8VdVJIl4M+nvKgMA0uYEDceQ4hdyL6Ct9wGpEg/Czp+f1zefH7zr0+u
bdoOcig3cARLb+e1G5tJr/RUaA2sfXSO5Uapw+SYbYVXLC/rNeYI73viZ+MPN6ms766Byn9pp4F6
VLFIoA4HU/Pdrk7prmhV3CP4QLr5dSjza7/oxW1d+gUcWaqbiwSpxZ2kGf1YwKbSqyoMAhKBqe4x
1eJNrPF+EByDoL5/zJPgJNlJ5HhwefiItxzk9CjcXjVLIzWa9IzRmRZT41VfBx0azXa27HGPNqMM
rkbLZ7oCzBIlnysZFFovY6cJgEDjIijE1n/eX3csDIwljj12/GZf4CDR1MS6J2lrhiEVBnN9GKrZ
IdPKK3tjh+CGUTsmRb1btJ2ByNh5rhOAEObrYOWYfw3BvuK8YK8fXDn9xG+I8jopL0xNoFrmRxZt
XBShZnHovDAN1irQNeqhrijY89qq4HeWcYWRSsv5KlKCQFyeF8QqpBuxoqK/eN70eLrBtDoMZAic
jUuFPuDT+FwIik/GmJye7fcUyyEVNrxcl8otNCeCTIea88SHlGkwbt0sd5qlKNH1WGX/I88FnmyP
xC8m/ikwiVD0ee9hZ6dUrN3M0UCDauTZVV3il/YMN7wH1l/6m4mIwt04R+KzqpPhzkXxzDrE8EA3
G5VwjxjyHLJe4jRI1qUM1JZcX0YmjRpvR7s68JaYoZgCp9TRDka6oW+PigT0lawH9/hzTnCpDhIb
QosyO/tZFEpJclMPdTycbpUMWBPUUcJ67Of30wkKoqOZkOt3lug2cM7In8k+j2S6Qdf0xnqnp1l6
qwyz3INBf+bGQWZD9QiH3PwFWUx2LC3jxEiqjYaqOcvcLSgydzNMctBA4sawWJpz14XnaUkBetMW
WjVrVCBFcZ4MaurJVPMca+Ui8DGWyA55mH/KX+Z24iOXpY7qrYc5nwUM2G2b8ncdm4uWd4Qo+Oeb
m7YgQZe111byWE3Ewj+/+X9JSnpTFfz3UgT6LGj8t0L0PPnWVqr6oV9/1wsh6f8jytGT1PftnLTD
Y4kadnp6qTY9/cwfCWn+B2kHri3ZzQj2hcFJKokXUv/j74b8YPosIpjiA0HvzDtp2kvWvvE//u5b
HyzizwMC1V4HpPnmh9PuUni+xbLnr2SjPU8A/x6mXZqMglBl/AFspi38tq8WGIkT1YrgQpgD3lx6
S1VNEdoly9kozwfGkJ/SFyJygPt1a7TdRRO5XXI0Z3PFQ0wEH5xXI6HaHoXCp4hDCgx4OD2gSzGc
GI2P78vkvncND/Fm4g9UzOPE38Q6HJmSUhOE/GiZNPdSMoJMFhM98qBqRlNq1+LKo0n/wzpSs6E5
gLZG1GxCO+UnW+hVtAgAE5eP6awprZth2n3SLm+Dz/6UToUybwfHjeDrJBI2k2HO7UpABmDL2NjI
Cks8Xmt2GvFhIGHnGxmL+8D1FOFNxAUc6tEZ+yVTR3fHHEfXI46aZquSYdxQW7LybSn1jSyTIt8E
9rxqxibeOQwFIPesKlkjAgs3c2xYjzYSs2lRdEG2mBplP451qr+USDJ21UBOkquLYvfX3783X64X
Iu3L+qn8pNunJ42W+/+H1/CUxP32a3j2SMfm8YWC+/QDP99BO/hgC0nfH6osQYWke//zFbTND5Ju
OQG8SJrZ658qZ3+8gW7wwSReHQOQRxuRFZv9LwW3635gB0C5jcoLidpEFf6Vt5CyzcvVEvU6QbEB
jbDDEMGRXi0+s9GfKBCgUURJXv4opJYPOPSTGRlwt80FJuOsxL+LXGgMTuWGrFsHUwfirFGNs7Fk
7tx5Lc1RNE5G6y8Q8UQpRu16xphUT7T72YeN8BUy31xblW0hEcUoghxTNtUDLRe3W6c8/96BKAAU
Cm3XI0Eq/MznXXJDXNUd9YeN5fqhjVAu84Yl8QjZDVdNk+CRz+M3kP7w3QrXAfE81wHKoaii77M0
hgGeU0C9HlOzmzR4mZqEKnTsmMPCHbE0LkNUBJ+BwUI2cTwaJgs1NW29FiIWCNd6Q7BsG09pGsx9
1WKuMHvv7AHzU2hRRHbVMF/1OOR/KF65Q4YydAUzffzo53N7DSGZiF9zttW4KYSdPxZZFXT3E3kS
SAg6U55ru5guXPtEJRhSZ7qbptGN12NXx3spM3b/SRtYD1Pp9kCDa6eXm4bcsc8t0aXs/WVZP44Z
U/1CZwR8LDJhAsVh6IYxEfdGa62DVPvf24HcwuWsY4clXZ24537noUtrmtwhFKRsux+xGyV3kcNh
1jm11ozgO9/wlxTL4xwpyGCcW7E8aZynNrqdaqcVJC0M8z1VDRbywGdhsFPenAsg91aHk1qr6E6b
KenpbVHJBhFHgLTOTz30h9BGBn1IFEUPYiSZJdZlHmfFAtsWzabw2So3lbpbRn1qfe86KQ6iNooA
/36L5qTHY3yhiJOxt43N6XB7BRU7ZwjH/8vemSzJjaTb+V20RxlmOJaKAGLOeSJzA2OSTMyzAw7g
6fUhWK0a7PY1K8m0uJI2vejiEMwA3P/hnO84u2YZh9NcAmZjsTewLM6jVNkE1ZQkpDCuc+KgYp3U
AQMdjC++FK2/mbzOSjeaOQYDTj4vNJqhBJNsk08e6GY/XIYR3ECA44PPgLArVofB9eYPS3OqL8y5
ap4ZgS/YJu583Bg2+qJwsO0Ek9zAhG1L3hGPUocMEGMvmVQXok2iJEjSviW31svfMoNcQUxfTv5j
FYpQ2Kee+1KWmZuEucjQhrdtnOXhqCpyL4jz/gLENc2RghcuF4W3fvXYuUhJt/yhI/S2HrQ3e8YC
cGB9HX/qIlfzvlIMcEiM69P8bkIphzjMN6s2qKZm3idIqCEGITNF7WZ2yStJfD5EGjuL4A90jS82
GTGgrw2FLh34bLKQJvKC9Cmt61SCltPE0qjlqIu2pW1Y3KSZkheMhAzd8lh1GmgBX75PQ2u94SHr
ooC2mrU+hIKovyFTZyQ8xMq9cp8voDBPdekRgAMNfOiOzKCJRCGbBbZVaU6O3BcZHdndrLRBPygP
+hnQ1oXv3NDQIWztLkKeR8jDwsYs9WIEteRNuFgmqCi2je9PKNlMeEYnoNnRszfXvMn6wh42WKN0
HkQnauOUamCTDhM7LPU0NXpuvKeVhXnTIyJy3X3BIArabum/oJFz7E1Sq3HalJ1Frbvyototlc+c
IfByM/iyiGr5gu7SPHGih1iZHoKMSOtxecvOV5cB/bSxL8fKTm5zy08/pTsl4ybJwZBy9BSo71HN
Wf0epZf+Cs3bFyGZRdn3vJ88uVMukeYBwnYr/rC10X7viM35MQ7S+tEBzC3CpBpsdUmHcfG3CGH1
14osoKBuOEfCzjU0Z08Sbv5m1JYrNw4jTx/khxu/eaXZtxdk56kXVo0j36oyKuaAsDQblcM05TUp
N/D0sWcwLsUKa8ocxKvpxg/mXIbsDHHFlKAdPvzRgNnLXBbt3eSqYQggxSxw3qvUel5cG/4RDNqh
DgodSjhWxLFD+VDoEXsrA8Umf23/1tpF/wHhQ0YsAdre28io1liBG3ZdbXupIf/onAHdWTRFpEZ6
iVunu2HRk6AjWiY7arrmfVJzTjRoWYTAhWrTmo9osXwLHbDBeZVGCTyfvs+ZjAu7xePrj4S1iwbO
OUqaCVGSk7gKtQnDoS8pFwAxJwRzf3Rk6XQcHpmrB52pjf0pWSLJvDfNO//IwEN+77t2MDaTbJdn
Ikuj594Toj+UQnzVPMb0dmlny75IUEovMJ4+nKGOz4PrI8nOGH+PSM/G7YAr+7mzhbxRKB4/hxaa
9F5PqvkgURBxfvJXfG8yp/mctAk3RmFgNj76qhjNreGi3QT/BQxmgwVgeuf49tyNxyP6BXc8HAKN
GfjjIlz5Jlqjh2+WTsO9Z9udCvMlUm854BvG4fYq4eALcvYe5k8QzelcHJcZkPx21lkb7LrWZWhX
eRlJb1E+m2ZAu0F2lSHHvd0VzlPNtpvotpHxfZiALF3dzRTq6DN0/+vYlIkX2n6UfMtRe4pN3WQ6
0Bb0gP1ORMKwt2PD+GXDcbR88u+hvWZi7Pv7ORtpjFGJZW1A9JtC3Vl10x25cHMcAsIBghPH6Ds3
YE4QItYGEJwtHqbc2KInT1LSfKP5d9P+P+pK/2+tiqkV/5OqOEWU8a36e2HM7/m9MHZ/E5SeLCzZ
3ZrCWNvWX73pWhg7rMx9BpTsy3WH//Kvwtj9jULVpvOB9cew48+FsfWbYGbN7MxhN7n+cX9zMv5n
zsYr/eOP7hRro09VzJjCcDkQXQamfx1f2pFTcO46TeB5RFYGDZtB0rYq2/zGIEbmoELG+Y06ZHzu
pumdHT/B2QtTxR0ewsIIZxJ4+iCnyzrjRSybcIG5zTFea0ILzTGWVTik7ejfk/A89+dpMsAIdL07
vf7pR/4fCB4s72/TUOp7/glMAVzLg/XDKvWv/xCiyCxv0boxcDFm+AcydhO88ktik8OEeC4mBqJI
f6Ro985om9ufKdc9Yv1WsbXmQoyLTYd6i7cNlQvKELafLxJVzb0b2SUEM15lUESGRbLjFMtHPZaI
vw3mDelxcmax6uvI4NpqQhSQzz13ag+9KTHsYCsBjEWRucLjwDMAvkKBz9oI4aDAxpWwOc+UiUlJ
la/2nE4em0K9QKK9oJ+hxJfF90Yk5Riq2INIyyQwimDI1aSudakc0StPBHxuFrTeDuAEgXAoncc8
YTNpGUgB2e97hFxpjLaYqzb3CRSoYusT+9dtem8Uza6PIwVwkS/5wj0rHlxRrNYcz1IjjXbqq+1Y
92jgZOka/cH1Yw0ltFDdBR3tLE70U1Gzx6TCRed6RfNDpF57ahefIWAnStTdWdUdC6r7r/DhOnuT
ZteQKK0lW1IkRoUXwfKXQ9sN5OgxZL0fE2kNOwJS0jHg4hhvxeJxp+hDRfViajBlQjLYEN01AB0Z
hMzxAIMqMrK7Mh0t6le/Wn5EsuvkpoRj8YmCgjpvrAv1bBTDqG3xUJo/Y4SqFHV5h0yYiL9bI5GZ
eVdPlXlplbtq21d6S6D4xCWkOhInvEzHpKqr5Tm3Yks9engpYarhJCLuvnX6O71MV6gRUkQ2t9Zo
WoHVps5F9FjetklUixoIyFDGO6OzndeqNsX39HoWu9dzObue0ZTgnNfG9exOrue4ez3T0+v57q9H
/XI99bXrDbBcbwPtejNM11sCqxwXxvXu8K/3iH69U3gSuV+K611jjyr5pq43kLVeRrMruZdIUVnq
TXW9r2KjUfFKmLCfTO4z83qzaddbzpuUGog8Kbj9KDu4CdE0cSsypiqOPH/clWq9NrXrDVpcb9Ni
vVhpzrljmYIP9/715tVGKd+i9To2rGlRz5bZZ1+y632dMlB+t9uRkL5EgxOygV06mNuVPpIc5+ut
74Mt/dTWUmC4VgXLWiCUZJOIPcbC4rNyZnlDi12TX47J4FpdjNdKo+AlPutr+VGuhYhzrUlwNUWb
ijpFXiuWJZmj53ktY/JE4+lTa3FTNHrjH0GX9Qvv91r/ICGkFkI4R13keZXxMQ/UW3utb8UXfxhG
eUiu9ZR/ra3AqlFn9XhpQ3mtvrJrJWY48Ei3gxah8cuv1drcsXXdMHugiosNCjqs/dR241rmiV8V
n+ZJAt+ulSCkLapC7VohJroZNVgG1spx8eOeKnItKE0n798cCI4Eaq4FZ4ykJ99jeKAOHSxbAsss
Vj7nqtZ7lqDIUFldK9hqialmEV9R2WIjmj/yiDjPMJoKHKGmHT/UFiaf0ODvy5lFrHVyytK6Dsdr
/ZxpPDTBIjr5lnO0+higUux6SQSifquBQ3RDmY7KOusewRm4Q/wTq0dFb+9G+VtK+zPjzCJfFWQe
QVYb4hPjR8I3M5JZh5RaFgBtVSGrZJPP+ENGkBpbP8I2mkbYgmrLGvBGu1OfbNhup8Z9TCEd75Iy
ZdijG6RU7Vx6jCUgUcP2dqtwMd0xdIlv0cBjNtI6m1g53ABsJEqmFWRzd4X6hpsgeRYWMsBtVeTu
D3Pw7SlEYj+OF5cDvfzhpsmyTXjHXVCekTT5yyzmLwXBt8uJmS7WNNz7JQQPs5rPdEuiDJTQp29k
wxo36SQbhgORsr87qPzpYwV5kARVc2TVCHaIuPGl+eRjxYCXVcwvyWwVBQ95Xz2wFRB3XoJEgBjT
/pNGz/xQYzV1uzy3HOJn1ZDLbdT3iF56PyeIN9EYp9BnYOwMsd87AxdWEt/hSuKqqJVTAc3j6cI8
EMXGRTSy/0anD/e0GnzYosKis9t2TYO+MpWefEltj+ZqQs3Mwz56znyImICTJK/Sod2JeZTvbaJn
w2ZmsgB5JcnTKYyUk0OOc5wpqEaB1brF2JUFggnOcxrN/OqilKM4yWG24q3N+3HvWuWECTuGGbpp
FUkoRELLAUZug4waDygpCN6VsIzAvUc/B6Exv5jsZe5VJ+XzRNaoDCoJqm/uWgN3kgU6C0lD1Ynw
WqD8//L4vxlUrf++Ov7vWNkJQv3r1Jjf8fvixjXZ3PCV+j5aQ2fdxPyrONZc6zemwituw3UQsl5n
w79Xx9BCKJrX/t8T1wULO51VXMpOh/8E8NIH+mGiarKY9/6T8vg6Ff6jPOYTuZZYuRK+AxaMHc7f
psYLw4qhd2OmCJZeBI6evsU+FiuIi99rX36IVDxQAxmHxMybUz9Shsw2O9I//cT+g+L2b+i+9VM4
/BRYI5n2VbP3N1iUXYy0CIQPBwOX9XkQI56i8mefZc+T1p/TTKu2TLYxKVT1hfmk+rVw/Lf4E+Ov
s/Nff7+n88NEq8cyTf+bmAJ9Bj7OAedzaQviRjmPrC1y6/YOMmhCerK+rDoVzcBmMRNQ3wSpaDHZ
LT0EI1VUGpWjolyOW6qZQEADCdx2oA1GQ3soiqapg/9jL9t/XdjOqsn99+/dJf35PZE/q17+TP+6
Nl1/36+3z/+NhvSXypc9JyNvvvdfnan/G2tzZqy2zevnI3f+Y2UDdMf06GcR8TBu43n4Y2Wz8njW
l1igElvbWRh1/6A1XbvfP+tbdPZC9KRsf9jnImF3/qasGXTFNpcZC6vKsgvgdPXnRdp3dQ5kQ0US
TqNTwGNwOoi0djuFVJBsd6o5D3R9cJ89BKYBNLnhZoHUwsQVCrmMPzQ7/SLIpMYEUdrb0nXukLip
IKdmylYA3pLg8sm7t9xVjAcLQTZ5Q0crSP6SXN6ZChsLRwbO8IjYrris2SsUTWDXYx9MiKW3KeSa
F62sK/C+pndssgJoLdI6LMCC+GdR2HcsKiG4AJwPMj251zSG60JXXD+GglthZeg2oUYgaCdGN2oz
79FuB/t/4R3531ER/GXRuf9Zr4yn/r/EjpOn/D95b4bpZ/nBwD3mLblCr44/uFVW3OKvl8b9jeGC
zYO5jmV4ESwe218vjfObZyFo5ipjWOmtL8Af4xz9N9Q+LEAZ3CBTQKjwPy8sm3eNG455DjJEn9dR
/JOX5pcZ4I8bi4EObwrvyjpq8tit6n+7K+bGSWJriAmz6NkTWgNxvrIkcsSvi+572zT+ausuUTeW
xsPsR80Wvj5sFz1jBW+UOBbzhTI8YjrBVs7cs7sVr/AbP5weBuNiKBXgGGIzFstvael+a7zote7s
r4Qqw2ixPBy26adlus/6XKmNmxSMQ5MGPEcHe0hWF4nz/OTN8aOniR+2nQ6b3m7a47Sgt22SBISM
oOMxzUI7V9w7mzaJPtrJV1+l0c3bCeXg06TSeYvgmIitWPdupBEhD3PnKqhi2vORvVhYyRqTa0Mq
yVz1y46UCj0gQM++0yPdP0Sumi5+p/ptDAUy6GW196z5RVTRe1yO8pSb+UMSWYgm6I7giThju8+c
OT8Nms+yjb3VthyMdyZ7D2aSTbCI2+9eMhUnH+MnROw6nIzoLJIJoXJsYR6tyw8nVdY+lYwhkFW1
mN99CPm9u+z0xZIEtazAhQaT+sI6eluXDpQaV3xTEoHRCOYFe1IiTxMms3MvxXvTd8QBeJ35UbN/
ZBvbec7B5pg8J2AyWWbWOK6U91Kty7pKK+ebYparZE7P1niEnB0SO8q5WI6l0C74hPFSMm26VfVs
BFJAkocHpQJWZ4+JPWF2JTqb2SC4azPFcez0GR909XKnibvBUFWCs+perdlkMc5IiP9Bapf67YuV
zQUrvBmY/YC7eaif9TESW+FAfAQV8UrLIIlXn28c1RtbZhbDLSB+vKkEbKEx4eDFMogAET5AGsVs
r6MS+YsxvklVCwqR9qk3WsDS/Xgj7QFsD1bVUMfZtkkbyI+VtSONGZiJKL5FJMfIyMDeLVeIUJlu
W6TLC7b4APTDh07YRzi0WF4IMNw1UMAGUrE5wrWNUQJh4SQ4F4RLbuKYi6Dy2YXAzicmY7nT4uqF
dcIuX2dy5gTFvXfeilaLdjJyp93siDaUIzu7upm6bWdWZlhaQ/esGv0grMTbdJH9I1YOrVal3tye
mAAczBo+VuIQCtDZod8NX5lhPsOUjZ4cdOCHNM7w7iXJHgoeUXYExpi9OHDJV2QvNe6xJkJk4pMj
BEhrprDoFxj3gULHnm74G3gEX2n/bDatwqAL86JDBidq28nxpI/DdBildcQPLg7+bO0bp8r2I8/X
my47mNG4q40KqE69fglxYqmdq7XzLh3FO3kh3+EwvIyMQzeTC9uKWGjWVnymDamM/p7tF0ZqeC+b
YixuG3+CA2bzg657j2RKgyWS2SyXiZ3dqa9Q/lTU+kEG7WBjrctCcGO0jhEDCcH3mkymztIlfwPd
X+xSGyaq16sny8m+pqkK5dIsgTBHi+UVILgoIZByNBhScTaae7tnB1Y7Ytn6ZZswODZcsROavHW6
JZxZFW7lAsVeVI11cGCb79qGqzymUOanltuPs9c7z0CVRMDu98ozwV6/cPoHhjGfS0seIet3vGou
eqUiWTZm3jMOH9MHCq6zCVB9j56SKI1vtlqmR6C0xwgV6lYrvA5BP+IFfyHpU5ny1o/njy5S+R7v
CowGJ4p+JHEKnoY8GJhZL6DrGRa0kP9NLJGwCJaXofI+xqi8FGPOK1rHhAJmrbWLovatUH6OAjU5
VLkfh2Wrfywx33LhESjBAjraQWMKik5OOB2GGd6hBkpMsaOVEZ/HYHZ2iFLvZ94N+kYvCE0W1ngz
mdMPKDfTJmNEYmF8Plox+1QvUr/nA/2jVvr/ycrFodT+95XLTV38qFcS+p/KlvV3/CpbLCoQViMA
MW2cQKZPMf37EmoFbPJ/+paOQpGin9/ye5ttC6Cc3O/YD+k/r6XJv9psG77mqo30GYUKlJWkvP6D
Uh8xGA3FX4p9+mvPYnVjYwj1PHOdA/zZlDb5BZ6LxE4D3R3Po9JW3GE/y4cMXsW4UaPRansKj3vM
RwLAlWcQlUUooqdcmDC2XmYHpmJ6v+uGVNTbXCTSPDgkZjxW7nxiuJXtNDH+sFicb6TM2p3eAzgB
gcT51U/Oq25wMtddczabWfsSl/CGKI4y4B+VHSDSuHFcDQxGHvegMOG+dKX2aTZqujHceU0o+xGZ
9mjtUp3iistBKrWhYx4NbsJ2sU8JxzUCdHN4WeoyvrWdqA88Ngj6Pdp8ZDcGAtCcZiAyOYFapcnv
9ZjqyTOQgyLZqaFyD3k751vHmspnGvx3kHrAyiXJYsi1UM+Vgd9Gs7czRl8/cMQCcapmDf9g7NTs
fheU32B9ZlAq7aucS3BFpjlHj03dx0s4Tk60hjp5Np62KT0a2mBHGzdze7bJLWPAXr6YOPrfRDzY
l8ntSc9QvsF/jDEAxFblkxvUg2wZLOx5AB5BYGAEyGcnJWhXH7lWK+8OyAE+Km+K3DDPp+iuT8rm
Q+TEPJX2elc0rn2Q0AnuGFEn44k0GOfFKelBWae1pQYnPJqefc1wHnq7kEwrHcf4rnMzBS7pSP7G
RvB9iqRtUWHlJrwc3R+9zTCo4ZtTerjje805jXZsa1AbgSQUvp2FrWhGZo5dfgRN6FPydtV7HpGo
IjBXEUHTrbUemvkzIA+H4qrT7iB6uMNR+dF4xknmdChS7Jdo/fCD625l3NOP9nPehh1e6ccZYHRc
gx5oqtEPcCFm7yaa2O0qGSr63LzJRyj6qBPaFCERuZUTioNtRve5nRebb1ybGLjgDsLoFSN14nVE
PkBIRtsje4/wCewkztsNAEeUt+VwnmrxFsN0CQq2YqunEalLpXYak1c4XXYQt/ONmxPdkWJKCmsv
C1SjnL2vRRFNcIXaRHjb1Q7ZudnOnlE2ih48Tqu5D1FkPrhT7F14vAKrQ7FR5F6GZgJ3eS1ALqIB
jgKnWr4CjDbRkvE0JMs87xu0mUFrj7sFbu4WiKm7GyN0dAvCOMhTeooHILvgBiFg7oGBkXNkn4S3
Qy6smXpi3SpscyfR2nHoWoN2gteTb9Lcf0Kd3+0hesFFHEhHRt4vD85UvKLAgElk4qjyjSKsG9sO
FewVkCXavBll38QkY5NbA/VoZDHsYeN05zPAqbt+Tu/mKbpEeFwwX0q1020dkV63dWobQFbx4utV
+qKAwB0VnHi2NS8e6WSXEZQ826OaF6Izx03hOUjcrPRzyZYScaj6WBrP3RVj94JimY1E6z3MXvIl
9sfipm4lT0i5NGAVBQq3YZoekmZJ7iv4q8eYNCpRzPoudV33Q47IZ6Bd0Ilo2LQ3jSYPrSb0V/wx
vIFV5bygpixHZuAedh8kbNBa8AAhFyHqxTVYiQ7jZB7KWK9V4OZQA6k8x13To+rEcnq7LLzqW17e
aE3vhkqDDnYsXrDEmDBIhr5xGF3k8q4SViCN/FLUY3RxZ4V0pyedPLYLKGgAsdi7PCzgvx7Y14pt
quKfg2pqEsccddCM1N0XuqshQTTdBtMtsX1Gyl7FQip7buv2UDRFsjW9RoSDWQ815owF+ETFA//q
NC7Ba5lW5E+ASsDdaIjHLA4eK96xsoDe0tpEHDh59sCDYhINJs2vtj6LY83DHYLVsB/KvschXMqG
fULRNa+NVkQclIluOTuHU1SEJUJyMOc0ZqYmkh4FJSqjUMF72CvQdZuGd2NX14lxBBA3UCsSILBJ
5rXML2q0mrJ3v7H0R6beFDaBC0AUYbwlMF9YrS1IoUhSBN+bsMIzBn1bMDGiwPLLvT42bGHGKeLy
Y6A85p5527R+c4HMA8WMHuQRNJ59QTMahb7OIQdoMr5gCe2CuLNRCOJ8tR5TlBk1DBFsrYEEjfvu
zot3106Dv9OdMr+JAdBuWddvBl7Dmz7vvqj5OBZ8csftDlg+w6R205vGde/roa3DTufXRsW4nJHh
FndCsRTSuqjrtlY95UGBdGrbunYZiME18YJlLqgnnlVpI1NtpfYGbV87JXpf3xPc7OyMbI7ul57z
LLWq0OVpMgc6M8utLyB8eVbL6q4c2TJ2NprCoWl3+agF1qgCvSB2D0tF4DhmHJLnZoXoQKdLxEJ/
Vw3s+/RsdZsZ8uT2bAsjMHEA+57YFn6kggiMdMQVhk2q2zsTW1ISq0hl7+bML0IUt/dM+BN8T82t
K7x7vHfNySpseRwmzX7Kivazz43Pkei4S6ON9fd5GdgyGS2M4uzWAyayb2tEqQ5P3mOr8Y8GnLA8
wQRjXjHJ5BJXlbbzetM8QKkoL+gZ9Xs66+xEUzwcifHDAV3G7V1Wlc29Vuh89r40PgzBJJTEgnGn
1+jI/My+ST0fi8RcfzUx4R7oG3keB/O10+B52nXD/YWjD5eVDTPUSiKYLezAhqlpH1rmX0/FksWv
MwtCnM/51lRKbqdaRbdpk7eEi5nFpi0hF0rXfRynZv0jgTSCMkj3sLqx/2Zd8THCO9w0k9adWqn0
bUtUxU3lJBerBMS6sgC39KjfEq1rnnQgMU95rpqziwKT975ajnpDoVQZmbqxnKEM+Xng1PLdrwWW
kj1fEtNUcAUc2UhcLpHdAGzTp1Ote9lF17nIU5rDo5uX47Gel+J7r0wbIuWsI5ZUL03tvWZxBaDW
UqfRQCgOSqe698g4IR7Oq0OJ7f9FKV/dVRTGd8yqXgxB94LPPkA3BEOVa/1Rm6M01OOxPtS6X587
jpUniELTeWnozNM6nuqtSU4DoofFS7+2lq0xQ+HtcPbpnDZnot8wiUhNAzxGfOq2RI11boyVpy67
XJ15kZgfQ68tvuWOjqC67vxvS+fXX7Crpze4XwTccoYloWYVyzeFThud8twP72UfO48usWsBeob6
tcQacD8PqJhdYD7IcrwXhj7OweI2P2NzYqoyJfoDygsGGE2fJM/DnMRflZuMn/kUVyFrXVxKXYlq
qIE0e7sMZXtY0GF8NjgNH+HA0qK3TKcjzZ9DaJPlj9Ib2hO7u+QT/dHPrByibaXc4dAhw97Fcw6u
JFbuo7Qc6MKc/Fvba2pgCqoEwT3bINDgOpiH2R7Z2i6O0G4k4gYtcAvHe85YDW2aTHEI6lZRs1qr
SHjtfX8HPMlyQunQMmwiLcuOkSOm8yQd6+T1ye2UDuAWBSej5rMbs2q57Joxt26XrjW/527j8Ilw
2FVy6T95R1Cc2wgrdmnroceSbClPbje9TcwHsi7Lf0qHs7kuLPdVYuI88/w19zBpPjJvjI9TTLmQ
eXXP7tmtg1Zj9kaxOLw0TPV2tki/esw0Q9Pwh50YCSJNxEs8kvZt60esTifHHRmI1V60R9YNSJbY
vWrJL+VgtvwE9f65GuKnVhKQVic33HcbmWX3ej/km0xbtsPS34pi5fEm0tvHpkcYYJRAXa/6+0ro
w6H1lm+10AjF7TFGyJogV1NxJgFNCWxqSqRkGERa0wg1u6e+Nr2wxzMKnWxPCZIeK0ZrK253D3a0
P9aJnZ94jsu7Slnq0I5YwQx+/VmTvHUkCBg7smGrYNA98ZCskZVIFrRduWTJTZ3gYQd4CGxkqfxD
Crs/QNOE1HgyOOSS6RUMZLWh1ImhYo4XlOxmAJDsez7lGcAyiAdALplXzEM4TVZQuAU7HxW2ujPv
dKoN0LhDiBA4P+V99GlkzalFP3WMaCK22myVT0jqouOsDAD1ftwFZT4WJ5n3JElCvTgNCJ520K+1
oE4iOKgLGNjJjKKw8FR6IGTgpE083xarosPoLNUlrlH22Y6DtkjvPowEOLmRTXhuLcDpToXsfVH5
pR2gHcJSxPvB+9xTNwgXzp36hvgkuyk1zbrjJH6rZNs9kTYa7U1pUmnNecGc3D6gyJoCfhEXegE2
fKQ8vjS0epvOlyVYM1SEq70P8uL90At/db09F4lp8ET7h8732FwTOi0mqGfoGqOOMGUM2K+S88S3
NPfCWD2lAyPbAGQHfw45DiE7BOvYWRM0kEXjAK2HDPySthAGUX1orSv5KbMH9qZKXAzTju6EmL+C
sisPOsczI58g6ayQKx9V240zdz3BchYC/pIIVzVZ9T6y3e0CcCt0WBrvOltvD+AAWiTlPhvhuXlh
Igj2r9XUwe/lTvhJ8lJoefHuxzepYBWAv0YJ/qZxPBPdqAJJdtI2yhJcOX70yB0/7vC2XAzFH9w3
8GHN6ODHfCXGWGNv0cIWnq9jVC9Om3HFMUujRmkPNSPRUFfDbupA0sOx4rUtcYfl867LrdcCTg+v
n8qPzNqGszZIRcd5tV+zKZFUGMC1trnRnyYv25m5l4TeklU7Ml4pu/3iuYq1UNMp80l+OnSw2hlo
SzYQuIpDg4lnClI10JQo8OR0OWh9s9hp2pDsl2zAzmnz4TnzjyZKU6uSFVYl19mQL+wciLFr8Xuu
NEqjup+Lpjvky+AdklLWh5n0xYPr+JKTG9+OOdfUmx618hL2cTUfsylfvQKpZHmZ/ZgS6763d2Xv
Zvexo5MN3ZbJIe/lF2QA2tYqrfeWf1tQGDlWG46Gi1/eDeNPRa+60SxH8dM2jn6mB60Rcfs2X3IX
KLRbvudZA7vQrA+qUExyxmarV+6PWpbvmmeO/BY6YbMcXmDkmCxBcuRM0NadGzX4t6lw36xJfESx
nxI10RdB4bhnyTIYLNZ0o5j1bP3EmDZAMPE5ZSjFqm45Wg1vpdYQSsaN7gdJok9nqH4S5mVrbXRT
NOD6SlqIge3BEtsjLzTJm/PYwYAekPTT15bnRCexGRjrAyrJYZvJ8dZY5FfPnNOt3+KciSo75PIa
6SpJyvDTDMxbqzZ5nfZbZxQPfDv9jp8C8hDmJmRux2EhluPiOmHO2vDgGRL234CfpmcIRjmRICmp
iWnceDMKU2ZiX3gjbleVcj0NB2l6OBzQkVFRNkgxqFMZ18g2jMZq3GZlz6biVfh5vibEqHuTuRUn
Hv5c26jPReTAH0/8LNAhdkPkKbVNC2fqbJSTH0CFpJzpOxoVyNaMiWPffpg5qUnvPRltK8IZp08w
aS0q3f6ubNQdhE66Pu5N0a4ytVJto8hTJ86bGPXVdB3XnUkX5g0Y3BDvHAWKbz2nlnmTMK8h3y8Z
Ao2Z32aZ23krE0OAiK/tgyidZoUZPWLU3PCe1NtejRe7UfkBweSd7zeYMnrRfDRm1mFjbNJb3L8J
hunsM4XXyTyqaY4krkJOcBZmFGzat5Oji401c2RWjs5OYqrex0TRamT86AhV1k6GprunEmkfMxbt
u4FOgQ1FvWw8iFybqrHRV9dmua+N2dyS9ExUHrLoMLPYgg2pnO6iRfcDX+GBpunIbyjj147UeuLJ
fRBi2M15JG+8ZdEYfcRjCAKDHw0hqVskUM9eE92owg2j2vmOwGDvZNpjSUd+aGX6yJKM0aNePHYI
pM9mMR/nMn4QdaWz6QEwJDs0EfErWt0f5LDkO6MAm9CxqdvaJUS90iQ5ntTakTZe5Ec3eui8oqRK
naiiyvLBrDo+DaeE4xM+N2n6PknExrdkRkMlbrC9hQrpP+bT6jEzy+cYbMsGaqV1VqxlgoIeIScQ
2x+nt9FvsZgPLpGx1bSQys0WwGtJvfCKOz9JXZjZFcxke0DdMdl3oBdPnoxfPDXuiXUYgSHF9wVK
9aO9uDrx8v5nRRz7mOAPhHhNeTF+ZVpLeLG6W/QROT5p61r9My/Vt94jWNgCwbDRYx1hxZg9ijR5
AuzxYfee/j+4O68lt7G0yz4ROuDNLSxtkumY5gaRmZLgvcfTz4Kqe7pKNX9V9+U/EW1UJaUIkjDn
7G/vtYOiWrCJYFncJczO/GGMPqDn+lPMpyCrlGu0DLxSZqSjOsrodxkbGXjc8Fmje2KFPD5N4W00
83fiCFfEadXlU0zcMRr8QhLchdgEhsYC2El/D3PlhixBDJcIoD0TZ98aE7iqSRXYBGJ5XK1ZGGRL
eelHjYnuy1JVP0j2cS8yFIro4uJq6TStsbDLr3jiBNCNeRPEwCUZNUUuKjFF50sXVDU5Wr2LLF+n
IRi/OgEuWIWR0ELT6M9DTqJRyprvs9zforbz51T+WIqss+XQZLukysiEibFrUWNcBSHM4WkO25CG
b2dczAvx4HeGAJ8xUC5bIVeJDpF+jUZtcOqutTtFIyhpiyUmw6uMfBZpg1Lu/UiH9UpAcD/Nxsgj
f7jPI4aksdhEXqVw4hNyfCQzmDpWKVfesuiwPPD2onE2g0PvtmyHUMLIuQqVrefNszCJ75nKYiqc
idRRaHRj20ZuhbAqx5XeNZXwCPrlHczWl1HObiRZhBQVUovSkkC/RpDBxy+39qgY38DyTaDt64LV
M8TmqbhA9MzdOeK8RbJOnEQq7wV+0IFyL5IEkPehWB5IECOR0kbujLycUwLusicVVq64LJKnYH1n
rZ6JjrIKkbsuYKk7IeS8aYRvalgZzNA1XMPmPDiGUvK2KhrExhI5JZYxScsqSwGFjXkYOXKN2qDz
akLCUy3PzV3ERWczIZQhcS33ecu0sSnFAInpMSypyCH4qfhxSuoYhhiwZBpa3KkWfhjpuBea7LuJ
kx6XH/zwbN8aw0dkgkeTV+WWGDKsPCW+LClN6EIM4qU/SrJSgL1hRAqoudnE7eGSVVW40zAq8/BO
Rb8YB1o66evwY2BTHq3OhWPIqsyInYepMWcPaBa2WMVeLkg7stX6LY3z41KLn+yupyART+M80vjX
XpNIfaa/Sz2OY7TJx+FhZoHd5d8hFn6ROTzE2vg60AokNR+JbL0QpXgfgULcir6tCDCtxkESeRZV
6kYEoshe7Rg9x8sAMx17ONQ8VXE7o9xJ5hrMvX7TZPWz76VblnbxjhmTy6dl7lYc8dxLTNZZNcnw
SMkzV26X957ckl2k8itbyYJ3Jmuu0JDbQ+TK3D4qW4dT35105dDp9Rf1XihVsGkOuWJwAAS59moD
z4ythrbTpekyIfQB12A12BTt/TII6PP5kzkp92YtvGoKXBCgVZUniz2DiprlkKat32KRnplwFPge
hnezqkbHHLc5LJ0bjhGHmUcLA8kgYdH9eTWZzULYPSKvH+fcOgIgO5HolJzEWN+qldZwuaKFszJ4
OhZGkZV2ITTfjXWa6bppY7/FHqcalC7SIHA/Dz2zGXBQ0hA9VaF6hex+pc7gykJw9mDpOpo5rbuy
0C59xUS/hEVgE4xQnXzUCdJOfbEzWXKAeqa0gwZLtkqTdD8OycqLk4OixtbFp+3C0Oo4ucB6pDWT
6rgzMP/rONFFs7MeYvQKdO6puuRN9/lzYvpfjZb/Pw0xagTi/mp4XH58VX+cHfMDv82OjX9wXoD1
wGytSwxoFdxrvw2P+R3QYxYpRtP8OSL+N1xHVf5haAyIQX9ghzMJPv7b8sZvyapBPaMBEgS/hPTf
DI9JRf5xdgztWNYUYpLUJFoi5uNfLG9GjAAQjsvIMvYe3ZdeneO95sLx92MndcfdmQf+IJZ29Gg6
RO+80mXRE1CWuPgrt95psY+3iORwUTmBEvTeiDXqFfPWYSAm4qb+9LrsGB16/WGKdpp+EAeXVW13
d+s8+ml2xY78tL+2JzIEdg3zRt/JxU0kiuQoON9YEzsrF9Z51B7qxB45MIxs/kjnrzf7IXnrd80d
nPuBo7gfHCR9Nw/ive7FQeJmdnWM75XJ0ZfTcIQkNti3wY5P4p18n+9F3g77P18+1Cc9kIPa1d6O
gkuNuSe44ou6aw/UgXwmfugNuxukkEfCP/b2Cmw8jQsdgcop9JXESwxbfBjf5PPgDPZ96HSedCFS
odm3w/3tZtnn4/YPi9Oe8n3nvatOZSNAnNoTotwhyzmqIwsk+9V/eorsz9mtT3RXeMVDxb/Mbg2U
dQMPkGEfRdLulLW4CaYbyx5usV+iI/B3G/Z7Yj/xWdnpvnd7/t3sGl/UTdi6w43ws31T3OwB9Jxd
njDh3C1W6iTPEga1hK1rkOJ1HGAgGCX3kfvmaw3EPayw4zahQxJWfIkX4edO2n1yjZw66HaDLV36
lTlZ58WFJ1+Y4QyUrnQH3bxMxrV9Xf3cNd3kFO05D26zBwjFpZHgQG5IqVlbu8zwWQdM18bN8ys0
UaFzsvv6U50YwNjD9/oiAQv4rvnN/RDAmHH7LxZXVFEey4SvTdH27zNMAYG8ibvwXbNGWb+PZ41G
xmALwwfsJF9KNg88Pp8V3g0f3Hmk0NFr35EdczeL91h04v21jPdv7byPfwzYbyilwd/mR15/FPcE
EE/t2/I+Mb9iEsBUF8ATbEs1BS7FQ8uVpqARXePUid44vqyRs5HT71ObLrDAfKnP8Uk+K4/taQqG
Z924Cp/WZ7WKrmhSg2PZrHH4hXjI7iDoXQgOO6lwniZPdNqMgZQtan7B/5oOv26BtLI7r4PpZOxZ
mcGtkGLy70TYUVnOSrdnM0Bj2/CDqSYLNFxqE6yTp+GDukvt1F/Q6dpqPy0HsApVvFPc8BBf0316
wtMx/Ajv+SvdT0I+9vV6OnD8jSM+Nq7ALaDCKsGi85U1JJ1km8XaSdhq/9Df9TOb+wCN0MQA6Qge
XT2+wAm22V8R7L+gg3AOSIGLkkOi1gkrn8DbavdsUSjgGuz5lbOuoXLzRaJm0tHeXCbM4aP4lfo2
NkGbIr6deqY1BH8Zxq0v3hisCz/2B/+67IheOVF2JJbJp4NBD3X4TrmEz4KfudsVLCrPy0ucES+0
u0+Oi7Vr6dSvGvcNwxlfmRBeo+P8TTe95rvwiSTMIoB9Z6f4zbzTgjJ6aVhELk8EUaXdci591fEX
b/FGVOT96l6o7jp+CjYzG2bjx/RbdqcfiK/oH1hS7Ox7SEIPOcwx3/JPVIJ2J79do7P1QYQRLTm9
yg/KNbEweWLae1uXfe9I98pZfjNPNdFbypaIiX6Je2k9mxdvdYzAfKWU8AzW3yFo/Slf98pDYDjS
XfxDuTOvo8Mg71E53DV77Dw+YwgRn3C2Z+yo3tSWN9TebVv+XeZyW/Y+PuIduo61F+3HeFddD/Tm
OS9ebcf23eJ6GuZc74tJpBs53Tf5xK9s0VVfy483hZs5Kj2dZn7vDe7kxx+I7jZLOVtyZm/28h1d
Hd50upN9ybljPXzrYle9rAfegp2MTrGvToPbe+aFYhT+CPkAu7ZHR8fVY1v8GbxCup3faYfJ5YD4
z8uJvmA7r3asiSxlr5ZOdtbfMmp4D/0PTbP5Zf7jzQh+HsVdf2MTh4oT4H+9GUTosSLYzPS7U3Mi
e40nGBq5Pf5I5UPnlrhvWnt1Fh+j38D/9V6x55cnKxix4mk8qvoDcZzwQpsYvhkpGBZ/cPkZNN8g
13whd1fTmTk9xbP6FTFxrGmL9aKrFrwBReI9WKpLeh3nbcBZ6RqB5FFErXw8p3Z6eHR2P4R9CeH/
qB9N//mO/lZif9gntA/NYZfBc9M4S3cZjpZrwkc0+I3buEqw/RcM6b0BX+edZyyHbwRs+KKn8iMr
nM4KuhMHZb5iFb2bTgz/qXOc7PhsNe9L6Ajf2HobkKDoZVIvoXdvucyXCAkGWDjGaKfWPOe0t5xD
hp6isIY1/VrYKePOcqVeBONy0KFQ//cLyP/Am/i/KS+hYxX8i4XjR97/0XO4/fnf1o2S+g+N2ZZC
jOif5Ld/rRv5HUyDKjkZpBsZVzIryn+aDhUdJBzgZ8uQWc0ROvv3upFSbxJosmZJDPZxVSn/VVTi
5wr0955DFopbRFBXDQJ+mgiN+4+eQ3GKCiHKsGtroLESnCHyRMROY4SJTlHWyIHLBwV1Vyn/wItj
Ds9DFfRshvQlvheHNKAN25nTE0qb13WPE36ZqqNf8sZadYdGgttI8qKGktIU7/G6M6X7Ve5pY3ld
67OO+2R76al+kucAH40zHoX6q0KqFFA/d9GzPt+LeWC0nG4gZAwnnst9HyElQs2XsX5VoVuhpjd5
wDNVRyzI4/ZQ8a+MXHTBUlCOwDyF0SkqS9J+z4vUZXZti921jph4qXTrXXUU5oS504iLLqt/rBN3
Cet12QSRovmUwuXSi8ueubOtZrieo12rKeeMXo5EQM4qXs3s09BQQavIMXh0C9yZdMQ9KSTpa3kt
Vgsx+5Lr+lRpj5gbg3j8YPwDajby5nDytYUhuzJVuyK80WfoS3XkF1V8hN3hGZh5pFnaowbyITI8
kka/orGyZ/CUGfWOqIIrzT/mCaMAjUG4qRJwAfuRPKJavQ3RkTopW4PSKmYtGHk6NIHmYncOkUam
8Iv7DHUztibvcvG7tH6Z0IqsD0nHyMPoSirwQy6fG7qJ2dAVRs8T/YBeZuy0NvLaLAvEjkW88SrS
pL5QLcPskPkpFTBaz+a8c3IpCJE80CCg/rtWmVMLmgVohBd6p7lfNWjss58pkjPESrCMDSL+4LX1
6BlzfaewWemwkaOIiVTmxriPJoFcMjmCuPko6TVGXLRx9jjicRrjQxJ3UAgh/zKnG5fkWIsy+YxH
ZZsIfWO/7zQkOkpjAvm/n03Vbtt3EVuhXOUOjAQ0uNYRuLlOkRLMJNN0LfdKI0I2w83JX6VE3V7v
AqES3dkqA3UyTnqB+zHCc0VbDg3UwWpe6l5zFMOLKDQr5fwQ6bdxfKvXGozGOQcbM8QcA1fC9oqR
9i4N5FwonSvKt2x72M3bkH+fJl/QJby6XdxRmRGryckx4Yia1R15Lq2YdpcQCoQq+B1udviNuzLe
ZmsTRw/+T5pdJHi3VL6KLEGKYNI9l4ubl1RBI1E11OES/qEeW2YAdtUxLwnoT9Jjnc0XBuK/uxP+
P3K7WxTyzzcY3NbkYQ1sgoBk/2BqRsGh7r4n4yTnPxI2J13xnLESn0Kk2sld5SsFVngKJXdtzZPa
pPvFKDxpjL16nX0hnIIqD/1Zr/1RkfwRC3+E6BLGvm5J/BiUN+mzpKAQaJTp9t9jmS0RPyMBD7Ew
ly1MESt/SllcZpYtj8cqflgbvzIEB9sZNUvMiPFRGso7E2BZoZNQvFmb3sTVrMONGk2ucQSk9aSr
3yibstNSOOrdscG5knf7NP5QLJyu9HCRS5iecg6iNDuyPTrZJey9D1vdkvZP+vH/HEbeYp+/C7j9
dtf+3Yf6Sxh5MJCtKxx39po/i312VavU3YId65zZRfm+1CQqxFfk4NUMpKXFGlb8zfeKPvHnQ1AJ
sf3UPMjH/iI4wBQXzGnz32aS4Sk6MivVfWjNHTMLklqfzIQKolyx4Wmtx+5Hkx9UfV8Kr42xn0Pa
PC7cKkT5JiYnrnphASF0jMwgxyCsJ8izu1pEBh8uf306bh/MLx8cUV6Rc3E7chSZP56NEmdMAseU
CZL1OSBzDyKDLeO0ZOvffD7bX/TnF1J0Q0HnVSlY+OMLDdGQD+JUDDZXmcwemq7NCD54kCBfN3/3
Wsaf3hZQZQvJ2pJFXcU7rP7x1TZkhiCH8WA3womqzQcjlPZJN+2I5u5GKpVLdQsRxVgzlNephvyo
KYGk7YH6aQW9MNM5NzA9l0g02ZI+b1hVuun8CBV8yQk8RVu5Mk2dG2JCLHZ5WT2mEU5Z5RZz8RLN
+4YN1+P+71h0kCZ0Xonb3XzAuRTdTd2XpJLm1ZbrKrmdOZ1nvT3MF1W8b8zBU9gNRst9G0u2IWmu
pf9YNIwIioW4zxDbyIgdsylEuhZBGhLWfB+ps6vE+TTnWJYkbiXT7BltvpOjG53p3GObPR1l2xR3
F8FnWX8UwjXKukNLUKwzEGjR5cMZP+gdWSW52gLMKO0SCTseiGZDp2D4JNKQZ9aQk3cGLBEFC59B
4xrOFcmgD4qPwaAdgjLP+kXQbttjGNkbyPoLhYDMORdgs+uOvnrmZ4+1ARAkmbGhn6eZzfLyTRJP
mdm4+raQF56WFOtR/m0xi4O42f+0wzIwpLF+mNI3g49AET0BB/NUflCtQ2rsYkgPaXEBqjOI+6x/
GHly6OPKV/8SZSMD7Z9PgKJ66QcmnabmiMwlB6F2Ovk0Sa6SQqiBTlRUwNtN+rrjJViVxdXjmnkX
MD4Wbb1JXe/sdrhuxI2pgxFfZdulgnjXSUCtQAVXZd9T8GbmPcV1Js9PWvdUfKm5oe5mIixdT8oS
1wVvXslq2+LRBnGeU+pLbrjuc+m4soGSFAe7fwx5FORIGkqBsXylzDZBrXoK18kGjol49g1Yz6NT
Hlm0n6CXsDbbSv5inVCgCkg8hEdzy8DWTjoRwKBUgi7W7BLBhcGIFEbeODQ7Q7+CaeVWbuy2RyrV
gNvE2a1ZyAhluxMxyeW57lj6nZZ8Ayl7P2deSMhASvuAU88XM0qZX02JDJvGjw3RTpnVINJMZyQa
YbJ4XOKDllp7khaE43Q7o6s7Xol/4HIuu4dV1h5z5XnUxrOiUllk6AepDsLo2YxLuzGpKo8Up4s9
cpoufCC7oHOBd2IK1ziU4PxgWP3COMTqCxaZCOFHPIwUxI9gfibDn8zu0FnsCFnFytAiJ531iO6B
vXmgm8PL62kvIZ3I9Y9K3On9Q92OdqpgXSGfC2RpYqSR4am0otdkxLwipgQJaHSs5H1sXVn+Teb3
VS8cTOC4ixxj5REp3RrzMmj0BKw74Dek/XiIFxYPauFJS16G+UlUxL1g8u1M8WOW4/geQRWVPfHP
SygKnoFBZ+i+KFoIOvV1GlQntmJ3maZDHEaP25ISK5A3WBtYFE9KPPpx/VV2L3VWQ2bmmZFdCKn7
/fBGb9SzigF7ZQCjM1Zlfad0OyE8d5YXmbfR4EnZxk4SEVhiqakRxU0YKEpUI2KFKn0IkvTpiXa1
uYQLHYOWwal6zclSKjSsK8sD4F76sV8M+Rxxm+3GFzz6tppwXsKo7NXVA1yyzTPdRX6txEMnYCDj
mh8HMtf7Er0tFHpfka/SLsPpQRZDjm+NEB+irVW+ym4WnDn6gh2TgtltKzFI+cUwyHqQKVXKNWgK
qGs4pJQFPQ0QQhHnNNVAeMoh2obdpZFMms7nXWrRRKvvlZZ1iw50QecyRiptFx+Hz55vCzf8bUif
pfJHyVpJoHlQ07GSi+oevBAGqBv+AG+tJDd9zOdvGtuephp2M1hDPgVB0APKJw5xgWxCbl6M23uh
e2iydR/KrHmZYOmt6ujJLlknQqkIGViKYDvZqzJ7ZvnIo6GT6ALp8ydxOsYtZ2m+H81jI3xIE0Iw
h9JXvSsJ14w4qcF+haixB0zKEXBwmBohH+1rmjTsEFy2IrR9zlaEjGWm7IWXazSBqJjqx6xqI4ks
CM+hjJ0t0VgvQmKSjRdteSzU0jU77I1ZdUjNbxL2Im55Qygd2ZAHESOGGKG8cYxPcz2M1m5SEXG0
M2OXY9g/Z+KOOhJ7bINs3I3iG9E0G5Nvk6AZGeVeU2kEDGbiI9N9K7jJuIuYTYcHtT8p8yMj7Cbc
bbNrUzoZbQ0WuHAYL+06JOhO+N7NryF7L9Y+loa6nsncC451ptmpHkzN+1re6u11ivyuaNN3ASzX
qDXvumk54UDx4g1eFHQZjOqG7HfzU2tEJ2LsuEb4C0XG3imSXyQ6w3zJ6DGAguUYNQUntXEnsP/u
p4ZGgdVux+rdTHbZKLvC3Bz7iSjZ6qvsYTMvEucnGjsr/W7M3kbjXZLzZ6nVHVX6UaAwLdiM08pd
YpJRM+cpA6g4BJHHxiSW3fWdbJeTrT6yasiGKE5ovWEaGnoAcu0BUyDhiUVkzmJwA8+4E9VgG+5X
vrB0RTiTDBcHILYRulaHDvsHGRndTjGdSTxkZK7RtvebbQyMtB9Lh5abqVYHRa/sRul5xcclV5o3
mzEXCwPpdvRn09qc3i8Nt/qpwjLJ9iquH+fuNAy4l+DE52F9kvJHoox2z7TYnGLPMl7Z3N8pJjpJ
8xzO3wVhueuUYi8w+JAx4C9d9gNLot30JG/ifWl5qBJ8MW+CQvjSsrwy4cLLaasTy/PW7RUyawuz
gbkv2/mnCR4CVnbkhcHrFPYrnNa1PmJexyDD+zcX9kdxBHyT2huxd6omCoYyfaKcnbvJ9pDLDitp
b0KYSKahl86Cp4tkhPDyWXRm48Dn8yGp5m1VwymogJlPV+EdahgVmrU8y3Lt6TGGBR4xoJfsrXM3
BadbWQU2OCyV6aEXgaHVCyMYzIj435TqOJY8fCsnz2jHQTNfEs0pxPlO4FqO0VX68EczF24n57u4
JCVnXCHd1ToETGXLsvFeFKDiRLtUwTWQfDJZC4pWss1Ks9diPSns+IUw/T6KGnR4086KOmiZCqld
7heieRdvqxSlu6TJzLBIdBN1R72jDxnBrXPOHrE+q1FFdRMhz7Bys+G2VeEMXerpIWcq8yBBcfV0
vsszlp1Zca77S5Gx/Chab952rXP5QZzsjuTIHm9qaBeg0zageTF867hljnp+IPC6j/TIN9WJ7Wrr
zM11XRKvA2ye6uveYiGK28CsI8/Qi28KMHXoC05TSogu78AOfHnuME02eO2ptDN4OtBdTYDLn/iM
TEwzI1ZyOh7Fo0IDJOhn/E2Jr+pvhflIdsgZIx5/5Stnsxo60iIGatFB9aFEQKAyKIrdPHzvJFYm
QrFTF7bK1epO1a2VV5/MqZdTz1g+symQa9oGV81X85V7mN/WH1GOND+ei5VwcAsIRKU0JX2NzNci
26CHYzAtZ2WusDV0+UWY2jsQ9Pu1b4JEngJEOE3NDyNLp6JMHn7u6v4ry8J/oDj/Z66G/0269LYR
/J916bvvffy9zT/Kb90fXA3bT/3L1SCThoCOIWpb9SpbyH+p08o/iOBAV942y9JP0PL/Vac15R/Q
6kSRH1S1zbmA5PNP8pwmYnhQYPsgZ/9MxP9X5Dn5F+1IFFHN8e3SB7hRmdHD/7itxaLUzUtGsW5X
N2yUOg3Nt0eNpUMDX6hrZD1500zteq+jMy1IVQg+nmC0m6lGVvDPzQPy4yQfTD203tZ0Ll+aec6J
3/YEK3wIsnAhotoKn1SF+gGrFnHssWXxf/epX3/b9f++iXo7zN9pAdvb0MADIK6D0lP+5M0Q1cVs
FLoG2Mmuil8rI2AYMVKRfaM+3PyFzUNFxnQ3CVa2F1dRdP769ZVNi/nTAdCmqjMzUGRSYX/8HEkB
0KALGhILU56e2lTMzv2UsIvtG3ytYbhF1rtoDA91Zgo7YwBWGkfCY64jepY1o9K1NRCOKYxV8Tuv
I9Q72Zq7YGobK6jNrt0roKlVr+pKbixlLRAQVmDhqrr1lg7dqp7VVkpJfBg8+bWfGeefH3UBj+yv
3+ovmD5j+6w3AjYCD0Y2lJdf5MYSNMlogOi0hySrHzLi5HfdLFJquq61pftxtc53k2mlbM9mqMqI
1jMLsEwNFScnYvFiES75MNotLinOitXh3QBswjpWGzSB7VLKGfc3hyxux/THr0c3kSupscHEg8jB
Rfh77sOkqGMu9UBp+6HJ7yRp/k6+fkVLV1TPkrPxWBBJPPTW/CjP6rozioktetRrn0sxIgQoc5m7
YA8LZgFxE8BByus7kuHDERbM9AwuyvyKOtBtXrW2YKOWtmie1bVk/59a0wFs6eAreileTSjGKTb+
gK+x8YWi192y7tDDk6z5zOa+PUuWAhVOVpYflWIJD41UENBJCHWFYU1AV9jq4gjeesY4w1dqs+4I
bce4mEtpenT4lY+GNlrfqnB9bunAvJGpLV8qivhugpEzFKUXxNajvDkmERu3EKrktYvLfNNPqpKn
YjEfeErrd/VSd+dqLctLKzfUDoWj8kIWPzxp0koCwsoejJFMWNgnE/R2o6j9DF7to6IIYPNiIdw3
s1aU25ICU864TGfDQDeTmQxE3YqBPu0uY24RgNGw6MCrtQbxDRtqjHAEgdZlNYWcUYJZ9dTcEu8l
CL0la4ORyNlM8UwxmynbxIhEI95kJ7Rwakx6VS82jenbwqJ+MReBjbI+9tfGABycicOhyRrJb+ei
8v7m/Pr19iNtcqdO0zXgTHCG+i9Kba1HyVxpgI06c5wYeM/wz7SqA+jFVKrFLyOLu6XHti2kyYIj
M2vPECxfekEWmJ5lIxbqGfSB5GJmBTShRAzbrSrZjdvVLxsQ/BYMcKe/Oepf9GVq4mSduaQG0X4j
omx+u99fFLSXKYZRIcEXtSC6aQ3S3AIRxE19sXYzZ5AB5/y7FI5TQJRaIZ26dK6VJ+HbXx/I9jq/
vzi341A1xaS7y9pgjL/cO2dFqOLVYFaAQ7d5shK+39RoEjceFsmX20Z/Umup/7vv7M+vysPCMGgG
lyhAkOXt0/ldObgo6ZEsDMRBikUmpRaPU/OqGm30NWQKOwgdmt1ELoKlWpZVVkB3aYHKNtPp+DY2
pH362FLfmqHrToKFFFUrknnUm9llbsn27q8/IRDRv35GwHG2x5tOVtPC0fjLDayFC10yDcW6xATT
0QbjwsF/xkuNOgz/MQysGANR20DcoJWKAfKoH8dYjkii5GzFwBBICFfyB4yKChpM3t5lMv1MeitT
dq3lkjupYftZKsIOjnpyGMe+dXKtfFGWBg+D1ODlLbvwUddlTB9NIQZE2J7pUEfuXM1wCVR4X24Y
1eZjG8ZoiFNEuyh6A8bo3hjuTJF/cEgWyCBcBMIbNFvP+NBpF0TKm0Eq22szDi8EbomqqAhimgRI
oh1CkVLmEGLWKq7xe2IZy6HSIa/Dc269zopCP4uydnWgquMwmRr9sSN2thOAdwUZyWU8IsCmgWnw
ZCbz9EY9uwYKLOcvX1NJf50rgcFWU6WofUs2nUqB+apj6GjZk9xeNa3p7nuhHL+pEYwzbmfZnVhD
v2IXPa6HIh4oBkhr2XBJaWIlnBvlHGsybOx0CmpZqV/1kNF8FEbandYNyVWAi3eIwpINI4u//Zzm
IR1TGGjmauNeZEWMrbtdDy11VEHBJJns04glTRcjJNlwqjBx1YZW7RiLqJ9do0teH+nYw4WBqbWW
KmPlD0qdBODEJrvFmOCACu6IJ5qLZyZZErplyU5DiqrapbbdMcU13RdRMtwtyaS7ZhLOJwrG96ae
9H4Raq+yGCpHpYlvNNEJNtkeDH4jgfGFlWJTbPCTqezuckGrToTZ+wD8uoWNy6BbUW827Y96gy3s
AH5XGQe+Z60yz73ZPq9LjnoIK+Ni/qxSysr8bIwlsQ6p1gI0sqvYCe8xrPaHhXTR5ufGxlqPKCZx
Q3YJanfLKS8HdH7VbpeGr1GmVPfThLMy17dODNZCz2REpNuGUt1XsOyOYpTtFeXnzI4UZ2xmy1PR
5IITEQJ/6Jc5O5I2hfuY6i8le2pHR264tnq9XEdLSA5CaZKVLVjO5pUZgKmYmMFA+3AhicN5IaQg
2fFolpxhoAzTpJwY1839O9/h9Jhr/XvILhmA4yxfx5HKBg2M44HHnPHaZBRfpUS7fV1nRFxEQuoq
A6EEYaGNrxpm6itmhax5WubyYW3INxdg+hw9RZ0moP69gkRTIjQYiT9nCKP1KD2FJaGSJFqb8yCy
OvVbuRLuey6Y+wmK8mdZRWeAorPXqm31xVqMwA21fZxBpm4eFHhJDyrUImc12+FWNvJjWkfqgRor
sbFzhU2zTCeHtyZViuxXs1EvBhjsOV/AXSnE6ofETf9FAOOwq7j3PJv5Wl/qTq5eWarG3gq18dQp
UcbKOBOMNEAWwDdGaLP0ALDEGDcIykckYSUGWJkVh68ClAiy02nyvTVapXD7uCjPSSfgdajUaZ9H
aIucY80nktqX0ZTYulqZVLYBGTKPLT2QYEnhKIj6Y5In66WTW+1oaMDdTWN9URL9R8UVj4rQBTwa
LT8S5cKRCMLL+VA4hUVyMcwlPRgsQ/0YE31XWUxVRHiLtMNZmXEzrM0PQjGIxQJtTaabIQ+Ngp8B
pZHNudRgaQFqM0HK+1qIVnh0yWIr6aYMwFY5rsEQNWhQGnUKVt0TJk4XkussBe7iWBe58rJJuJua
sXyMGZNzW6i7JMhZO7C+FuHlrQO5KfgW9ij19DSay0xRRIT4W1flWUi0rHZMUI9wIuf8W0JbudO1
a/FiEnujTENXPwc6Ih/jQeDGv6he2AnmhzWq0znVm3bHBY3BzqotbzIsvpkR44vOvBFk52GcSxWT
qUFTc1RqKGGJOrdhANmfVCjP/+qN1OWguLQ9tAeJ+1jqYLIXuAK2GrW6xnEpE//agU4tLkm+obVq
TQotbwwVefES+lLm54Spql+LZdG7szaQDeoVUfo2DYjpl5G4R/3bK6VTqp8xPUTkObfLYAGkcSDQ
j+g5DHBiIbItk3zfQjqqvg0W4lDFEd+NVagUmKo32EikiyvdVyp5XK41rwOHipin8QBO0zH5P+yd
yXLcypZl/6XGiTJ3wNENasLo2IgUKVHtBCaJIuDo4ejx9bnAzLIigyyGqcZ173vPrtmzKzTh8Oac
vdc+1GU/3Y7l3CJ6IRftkE6LhMpSB2gsVn2Jy+QLm6Io6HPI6bb0K1jmM14Xd1fXsan3rZmUsx8H
3aygGfYoV5Xuc8ZrV/B2RaYPo0bwMpFL84F1PPzKxfPmk8iSNP0dTWXs3CqvsfuNYjOSsQuWNWRK
ExHMjfO17hFsF93DUAvouEUrb+pUm/OnWwXGqOjedvow26O8r0WB5LXM5U3RM4yJhZQ3JLiMZ6Fk
MebwZoLt3LFURawyH2RR4k6q1qcnfSPcFSqbP5lwxo4c2FX1pcJvisojntkCOdUw3XYub8vqfG/4
NFkFEtylshCoxlL9SgHYUF+dZsSsirxwuU85UNJszkZ9aKP1DxJlbs5bXPIfXLfF5OY4+Q+i47kP
QhuxygpT/wh70zUbUwX1J7sOfVQpedyB0x1SBiwgiYte9zxIWy78Gm2douW0SU4a+eeaqnCa4q1D
1Dfd5oYTUZ9b4wr7Gc25aW33Y8U+ka6lDMlFL0vALPkkgNf6rhV+DeOKVwc1Yjmrjd0+qMoPv87L
nCAJX4K1eUUC6a88kuKbDId2hio6TfW+rtRwi+UoelwCK71WYRXsIQz5JLOFDNBk2pLReEmWI31y
0kDD2zJcrB3sGPCYvhqrXeZ1+T7UFkynYV4NceWdMIv6lSNbWDkIF6NVQqFZ2hIKy0QDzFrGm6RP
cJ61w4JAePKje+xmZtqp1EUM2EkkBpymABDl8znBI9lHH9XhHbAzdb2EAj9ETvU07xxzOeZS78Yw
XE9qMFLwesfVPvAj/7dsG/yrTo3QriFT9Ep2MzmKkc4fWp9dR2MfskSE6QdnDtip1H1xLqVPj2yu
pusi6gTY2aTPCKRagbheZ6Tel03d/1g6wDWdU9PUwgDMChJllP110cA3W5xyPpjGOaeqohh4Psji
TVktOQ3YJMKg2zv6ym5Ypn2iDy/SXCFZ8mppeNsyAjtUezI6F9OKnGmt6a8Cg7tVOWAB48CYkOmA
EkAZm0BtTv7nlVria5XxZWM2m79CY/zGHvOzn8SoK2y9sZraXLWzkIe87z4px6fa79Bd7BPzO64o
28MDcqF3+fHHemIjNbuFdWeNM7t0ULmHebHuklGgwUg4S1qeO9OagJmYQ+nadLY7fYy7ob+qqhSC
XLFM51QRgp9OUtq3RRdWGzFmzsc0DsqdAq+zk65G1EDM7HWbZ9GNRzvnrkya9As1+G91JdS5Q9jq
jVP2v6whokDt1rhcrKSGUJhqnNZzp8/DqP0aV433Ay5VuGlVbB6MRn2wLEHLOOgwIy3eCC3QBOpg
W/V+CRAM0tHv7gAfCaQcxPTuEun4B6hRil/fedDQ40J7vl66pKIIb3b/QT+2GtNAuWduG9xweMG3
OyqkJV3wpWTbqWfxUcAwPCsnTmyONL9bOuxBj9Mhk9+IH8R2KepP5NR+zqz0PkkQ/2X6l52IL08n
sf9fB7+f67//63/8qfqyM/OnvzHlnpcVbc7P79TBKzP+ml/9C/8NhZWEpVBt4LDhKyoligP+fxn7
1P/0FKY9qs82UQ924FCe/m+Bts+/5Dss3x4we5/DDP/S/y6B+yR9O7gBBc1ISPf+Pwm0X9YBqAgi
ycZgjK6LHrAt5dHJOoKqQIYyLRp7ysQf8ofqW69yfQPdo6YG1RVd8WFFw58oo65Fjf9T9FgvC1md
CqqPp3FF9q8Vy2flh8XxZ2GbxWO2scovbHU8wExle/HsV7j9rz/veV3cd964zGqcdHiNxGSptXL1
7DJh2VtNmcT4FKOi/wZDyfrszpb5WOmcaBRqLfa9042ocBvRBRyIik59zrsaysvQtFhBKozA+lA0
VN+3TuvBAmHvVgEe6u34j3h6Q55hotjm09TZm1azeKCP1FGBprcgYAr6e7eNZ0J0kZigKdsDX4A4
S6WCE3feIYmS9iDjTSUyDE+w6YDE+RSZ6P47sYzWSmH/ILQuEBKPVY9tV1fyV5os6X3YJ9CzOWpn
8dXYluNnokmHZtckWnztAnjkmFAo2oJBqNqQcD1QeWep5xbDZcTR8LOTpyMu44iKM7+yCIvbinCr
AlFPlvjniyKghok4o8NN5JjaNDDs8h0pq86ygSEZX8xNrStCamnDEQ2YwOaAakhkc9zFavMf0NZc
zonGY3vXqNsy09Q+imasrrJlaqBqdQlvSotUQ0hxUK9t3//l12F7NL4INEEdyfgWeCOOZJiDIIlZ
apqtDUnGuz6ykCS7BkuM4oSt0eacGGnqZYXqaUDzAQX0P9bhpo6/o4RYuwwfOnhUwB2QvdIq95Ff
TOiMXadOP7YczgDUL8r6FA4d5veYPVxyINHbSza9o+iSN6AT1RbSEhG6bp/8dpbYBwri9eN47juu
fMzmoNN7q5nzvbGCGsdiDTxjaAPEEWHCFqokmQzC2zSai3goDAmWMlp17FEKC7DNrSaEOl4nFzkl
dZrePjTNMydsUEA4srK+tgPsekwJYdhvm6Yzl1nRQC51/bmPWKhijTqkQrL5zz/Vyr9Gwcr/euLp
G37+jc4SnA1di20xDssuIUn+oPPJ2tvQVc4JEJXX71/vqbR5NDYIARHYmTmnBso+mhQkpzRigmO5
jSPH/41MEWmzy+7ECuvxpuVYhBVqDUkPeo0FXzmgRAZaaNSPwvprvAa4+5lLAQed3AQDEX07cZVi
zA851JDvTrRgYgyLSiCZ49+idVeeGNxPatuXT0DqCH0c4rJcH937Ou09e2Vx6QdxuUQOne4KXWAb
t4jjypz9Zz8NYYYVDepnrovB27laILqN4KwFwLwLvtNCtQXi/QTF1RZFJByNhp0IHtdqDTSJ64Te
Vtm0iF9cKjpX5HIF49lQR+isaM7YpH9OYuUQtciBZviw3onS9Dr1Hz2clLSp4PbQVhDuUWXaaxXx
uAQ7byGI2NfQ8MsdoL/yfMlKceJFHmV+rV9t4LP2Yp335VpYXpepZy8S+YdvqGFanImEhZIumxak
RJlPMrXbUjHd9NY0PgBqq382i9ZXATCNkAC7NeX5/VH5eh0O1v4zrixSh/+rT/78TqoBjIRxLEQb
jWx2MYcvSsLWOmdyHEL8r/Smq/PyxFWfFsCXL5u8sYC2sbIlHQh11LrpyjhrCr9D8jrMJt90hVpb
dF2NPSaCJ4qcawRw5XIO31R+hvEAMlBoVvSi+kCYSa03vd1bUNWDFrrFkuT+jPK9wkmV2bH70enY
osMeFag/e6vMog90QmyDUjhiE43yJf4Go4hZLhF2euWA3nLOgigruFovh48AlIZmn7esWpemcvQ3
N2EaOqsreM87X8xkgto+YYdncWhBOZ5ww331ZVBWF8qyKAzmCyDVu3Tu9TnaVCp9IzHMF3Es0UYV
KRrnonYx1DCjLoc2JMXqzOvDCURM3S/1iWH9akWCYbU2m1apgfKlOtpodckSR6FJQAUUQ/hXd016
3ixSX00p9GKRqVNdubev50p+Vn5eGicvh/bEsmDbXpHvNCDuvW8CmCBeE1qIiTu1S+bcbU4Mplcf
Lp0sVBSexPXg+wQHvrziPNkxuO8KXqSaCj7XRB7mNoH4rbLx/v2vRb5abtdreY69hhnSFTrePxYy
b6uMfchOjtP4Yeq0c+hVOlewsfruWx0O4CO05VLMJzb585J4iP+6hHhVjMW9/XjibtZp4sVXxN1I
Zg9264RP0cd5+eTQVOlOmzrf8a3K7iLndHeDC4LKtDtkH+oYIlqVZsvDFPTQ/1zTfrFd7ORLBwLJ
mWX8oTK6OZRRk5/4SZ6SxY/vDHkN9+bjDnWfti3PJjhA/tFIbT2D4amj7NBmlbwL5MyeT89g8lEE
znAjmpH1YTOStrZgd8qLn2R8a0zkdbh4m2iOJDhDlxr1pqFsfws+tw7O6cIACaJ5kHdX+exb5vD+
S31jNPHzeqR1IWlZz08v32k0NUvqjBq3DpSd8xqlLuy8SHwSVvPfSYb/d7fTS/kKywDuFo+Xo9AA
0QkOj67lQRG3xYQJJbfb9guq3/I8VXHxa6brdROoLv6ZeIt3URf9sh9aO/ity0qd6Ee/8b2u50MG
ET8Xe8ijr2fx1YT5DJlgyopLE0Oo6r73ivTgei3GuyUmZv3Ezkuuf+bR6OChbbbITBMh3+3Ld5wK
p8ksyoDbXCc0nbq2WGX5QgHfKANdfCmdAhpRlOc9HEiCLkJkUtgwPX41bIXFBGeJ+AdvG4MuR+qf
z81+7m1WqdrR/pd06RcODrWg5EK2Qr1/f4BI54275yDMttv1PM95+v+fje1KU2FjxgG+2kXRdKZJ
/Sg2XmSoa42Rl/abxdSgx1hf1IApU0egM4RDXEjB3fyhlmMVe1+MDmrncLSHE7fnry/v6OWyOWN6
4g91KOavA/zZ7ak6nrWpB6g45DxHlzDtZwv/LzC9MRo1Hl5G460LbbnGdTlaV2MfKHSai5OZw5QG
6KiT0QJyOSchFv10wDNKRhohjdSIcHhaMrFGWIqmviELHJbTSNb8X2uSHQukBS1+SzQDak4663LY
CSSTaw4xlfsvxKxP07bvYVN7Iqlx1XGF4ceIiiO51qRH7CPtptlN5BHl3red/UcVBH0jXkvEWcM+
HvtubVNv7OvCsfdEgOTLWVtbGQsubpWPswyXz5E9TH9Lhxu7dqmtqi082I7xMqRrQkKs4azXBt/B
OlTMrcq6CPmcP3xq0ybxNiWw+HOCmzm+LlFc/NC15T1ksHL/SnpuYidEAujGX/r8V0KxFUBOW7K0
YZbtNEytImcwd8GMVYqOs3XwowSEiM7UJ0/1ADzeH4hvfLmrepCUi7XE43pHP3QcOzhl7Rpsviva
ax0hTHNXp2+WtOUFDR/7n3etnL2x7suV+cSKK9YP49nI6uohLTX5MlhzXPOZziaG+pp+dTKHNogk
NbCNn31nzxG0/eMiQNgnsnFPLC1vzB1wqlBuIv2Xa3joy5tgN6NSy8N/QBlB7fO6MGemHMC5TY7e
yjl8mGadfJItRuQGDPqJd/Bqu8wrWBdapm4WN0cevfOAdgaZ2kG0hSeoN6kMqm1U4jAHIn6gJj9f
OJYeT8zQfBmvP2kP2SniAv7mH47mS9dYZBNavHiI14SfkEZE7j2YtIauhVlyjkwcrXrIq3Rxh3OZ
0gKDaKnM/ZAWCD2CKfK9w1wK6yoL4POddRVbtC3k7Akg8qLVvUULIN3ifxO/qyxPoXHgpGvP3WUt
1i/KMAdA8RQo0oosxINvJd45L1eDZXZD/QlufEyeRxqW1qYpgpYslVygzqbL2JT4vLMFw0Ai23vp
UnA6K/MJClNstV+qJlBoArvijpyO9LZFKAFoPCB6nv7zhM++NlV0RwhJnRx8kg8eXGbPHFTemN2o
3kp+97kzpzsQdYmDyi5lJz12Ocz+MUrtVTa05NdyFKxriDDAp7CvC+ytWhD944BYlvByGJPxJwGL
FvXtQomfJJrBNtZ21lG0Sarxt2giCC3TbIJP81xO+BzbFO1K59X9p6WFurkBeoDONSP/8cxuWv2T
rKNKckSt0c71jqevMb2D4fTSDM++j07oY0XecopqX0DtjScQGmeAv3uKZTOCgzPUAoDXm86TWGqG
CGGM1zv5h6Aypset41vfdaSTh8aF6bdBYebdgBitv7vDSN5CQibQXzFMQHV7BHFAVIX7KInMKhH8
qeJ2TjrvS00c0q1RffO5tfzx6xw65NKoLhrjTZpk5cSEPZLENdoWQUbI1OJvs7RxMaQDQt5Ni8iY
bERKXZQrdWW+kQDhtXvdSc/ddHTN2o2jy+A+LT1c20taW9fKRQBKFAe7LtCPFbahIg2zS8+bhThP
qyIFV+aOFVa4Ul4owIfklJCJlZJzOcb9r3+dN/ERez47kPUMjkb85QwSaCpbeOj9LeRjsA915J3N
BCzduAkGFBFCuHr/eq+/3lWBjg6WcxhFQefoekWCob21ChbkovaYM5zl1mW5vWulNCcmxzeWhPXQ
ha6P+nxIWfDloxVDnrmVzpieMhN81UGe3QQjbsDYIIqkPheeWIJePxrtBcqPa5I6QJfjvYYk94TW
WovyDA3yJigM/NQYjnVRArN9/y2+rpk8tTLYM0JcQDj0pKl/tvrYOrayChvqtotoOOEPDN3rcgqs
izEFzOpDd/6yqLjNDuWoxyt2te3dmPVNfOKR31gBkLzzcgVNEs6cR4ugUyl3USlxX4E9IdhsjRyX
nZ1ZxH71SYclSXZ9CSewmePh/+HS0HYcKoiO53ALL39drH4SbZqJtgkZDZdj4fX7ltrfxYQy5XIp
ZtBv1pSdOA+99Ps/nVEC5LVABQRVy1fnIcu0o1tNOUNqsp3xkNBDYOHDcpDCmnNZDMLaeGT59CFg
ik6fWPveGNCMZ56VG+AmnlbG5z965UmUxWSGxGhK/2jTofziBROpkaIl6Ou2/nFimAVvbDDoTAkq
CbAnneB4W4UMt9AZWRJbYjUzvZdmEb/irG+RlpjFzOdDOE/BFoxKXG7DKUBAIROk73eDcdBihaqi
cJfNpIsg1at+LRy5yHXyBLLoQKwTeGlp1sBsXuJik+PmgP8cQyDySW/4XfYD5wS00vV17rBMbclD
wLjMbr/ajTSB47MKB6/ZV2HjfRe+vcqGg4mVbiQUyWFuCWHesUvHO7VU2bcKm1y/ZQYMHRrM3Uoy
rnF0wGwmanjwqcjsPBVQZg111AGAd2aIvH2cMzOPKdppSwLXI5GQOp2m3INFeY5S+HL2+HMsvYD+
WZQD3OHxOx4I0PoZ6dnVLx+VfLv37J7kQqvNieNDic/yNsUZ1rIGX0UF2CtYFfxz87EEwL3eQRDB
9HWWrMf3ZVv3CLtqmGTllDZkRXQRjYQ+sX6xgpCKWCczcKN2WnAkGhgXRN4I41k0MZLubzUO7ifj
yPSRjayGU9fEcfxZp5B2t2MS1Y/BrCHs5W0OSxyI+vjZ63RmETtSzzizW6ka/G9ZP50VXYLbM60L
DWiwHU38oR6FuCuisO63VtS35yM1QkoVlAo5DposyQ/L4Ld/Qy0RpIlqEt9KWiaUL9UMxLJid3EZ
NZBOzxxUqoQbLJFNz65x6ubblDfjH2aeVBFal7ckZCRTTcQBexYOVmgxEe04lTmzp0o9MOuA2MkU
jfkDkVFF/tEhKgv3XN168Tbqav6UQkdGfaD/s8gLGact+YVRHNmY/SsADQhgiDEUHbIonlOBU6hs
zTO7cTP8HIu8KBGDogwihrf3v0/a8hAQaStkzWcL3pyxsuZAHkWp7gbHoIrwRmv6rWMDgSKw5PRH
JJP7Jw75ms5qZYWPbM5c/zJALFoBC+l9TRaIcBuiBKQBBFoF1aOzLBP6TaoPH1xiMIYNyi92+gbI
dH5WLmr+QdDydFW7pPRdJ2QMQBmCdvmtC0r1Ry4R+v+0sZiJtDfR5gubyvTnNoFj3R6tM6gQ30Lc
jljGXWBUzQNJIS4cqy0ibLSViEXjjqgsjIPIy6TlgmaIxnZriGeC35GV5T13kldbWyd5vpHWMjkX
UnRKX5mUyjm50h02xPfno9fLjcR0RkuCI30gVHi0ohNbZiCDo/fTpqQ80nT4Pjc1fdYYfsacXrRx
lRyyqj213L41CzpoA6ipUsdTT86rZxMvlkh3Cua1NMUOim5d4oNxHdR0qDpM/JZLs8BvVopZMUCk
VhWF+vcf/I2tRYjXLnwqcbLDOKqN+Z1IOwuF6rbUbnnpDpW8jqNFocRPfr5/pTdeseBoFbCmcpyU
x6S4ru7a2J9UsEVtth48hrLZSSINHyx3IUSuRvw4zLF7YjF//XzsQrEVSRpA0pf+0fNVTUtGVO/7
2zGIlguWhpnSwVTdLYHITrzK10s4l6IW5KowQL1x3LabJycXzUDByl5EdZ15EFBsgly5noPkrOCN
svH2+u9tmp9YTd94SIc9kiJ+hg6r91ROfzaKUD/GMjWCV+uNCBwrJPVLooKvCy/0xIci1atDMmom
KiGhTfNuVZW83B0RyRSLXnWknHR5DJxs1mLbD2Rv0qPOu7++SZU+6NL3SKzgnLxlWxGNO+67SzbB
UltEHZLYUZENqFR7kSWlOXHueONlUPO03YAGqiMY2y9v0CdOcnDR7G3HjEw8W2bgzXKr26qQdN1/
HtIKP2agUNmwXzwe0knqdumwqGhLZBEYeIAiW2TPJAsSP3xTdjYkOqM758SQfj1nSJx7q7NWcQSh
p/7yAWeSmJfZAvrr0O+KD0VgU8/OsXlznrbUhFvEAq9Ah41Z1u7EnW+Erk88+VsvmeMPPSZGQ/hq
w0izoJBTLaKtSJvisaSY8oPgBnQPBY3Cu39+yzTCHdt3idFmcB89LwgKR3lZFUBCmZt2n0xhM58l
TNbpXioQzhoh3Fe3i5oTm+I3JizKy8xVHpZQ/mH9Ep59VXXsqmaa7WBrwpSgQ0+kj6RixGAFC7C8
TTx2B93p5d8Pe6xDgjPs2h6X7I9fXnbyIstr6J+yaMKGh2jEsGWvVVY7n03ZCbXEG3MWT0ixjS0r
MLZj62gpfKslCyjdpRTW8f2LAO2J8oPdEM8wpeZOXRBG5RMwFBpL797/Yd8YRD6eVSmYmnnJq3n8
+Qv2syGRCDCSXUzgC+mebX9BdV9cWzla5fcv9cZvyTGddU5hYnSYKV9eKguCDP0Tah25zJX84Kja
As4UcI4sKCQDCBIZ6Co8OP/8ndg8Hkke1HNpFDxZd5+NoQbteeA6tGll6/iPvmiqbyII0gt8h+75
+4/4emJ+eamjR3RGvNijTc9UY+wAzVikoLqhsv77WdGmqaTWsgdVcTqjL18lZcreFumc7dIyKT+Q
pd1+LOl4fbBIXNz4iMz27z/XkSV7PRrb0kPcJ0RAxrV9rBjpOWml0DLyXTg0iGSrtAjxQjQsNDXR
cKq+ibQZPzdhEk77oOq7O2z99Teaa+YQ0fjBJWdJi1BbakYJgrG0dM+KEXxHPefpBS4M2rfv37H9
erQht2B95CjvIkx0j2YOjjyofQMk7MlgdHlTmTj/kox4iD421Nlozkb9AN1ZqrDbjewsH3u/6Ahf
MgX+9yHMy4wUygQyKgIeQP5VOlL2bSr/p8lr+h0O0YyfodglP4XdNncTWqEUPiWkzj0ioeFLsQDr
3RaFIjXHVi5UukGHs31W23jATyxGr79hSkSIPfmNADogkHs5GqRfOJyFILioCeZYZhfBzRRkvyLS
kO7ff6tv7DwQ8qxe2jBkgQ+P91dpD9nTt4h9cygYE4TYSuCvQ3DbBalzQy17ua1EM37qOTLdqAoZ
S+bqqOV8R4Kun61ZzMQBo3mNfJo579/bGz84oAmIy2wxkQgeUwOWGoNUrTU/uDTlwSRQi8IaV58h
aPyj7Nh5EnKWnBhmT6LDly1IPkO5SiRCtn+IIV+++0APc4oZ2yKQcUZcHuIrutYiX5ptXY7YvrJS
Nmrj4OJ39nk22/69G8dg3EXfhCthd8o3JhwpoUQzcvQz5Gw+fDpHF4ei9+Lw8P47er1t4XDF1LEW
MQWCFfvobn0Zx31FjQPDRLpT3VwAVW2mHI4QDLrg0nXS4UyWPcGfqgxJoWLN+vv+LbwxRXIL1BXR
YvOfpxH2bDZmiQ+yQMZoNpek2JvSGv5i4lu+vX+VdaI9+ll8Np6IENfzpPNEPn12lQbflOoIkN1V
8ULyeT5Ka7dkMxkdft+RExhz2n//iq8/jVXiFijqaQHaHBgWL99tMdd21RjQb6Kfq5iTc53fu4vf
XKOQjvY40OVtgjro4M41mBIKbiCTYhe3bZv55vOYxOJDt+jsoCV9rPfv7dXPDr+UciYSSZqZQOyc
l7fWpL0YGkNIIzAWSkc9e//vS4lvYydap5GHamqwcLPRiB/JBh8j6IMe+pX3b+LV98lNIBW2A8G2
KuSw+/Im5riziqIagEhM5YgMrlgukFMj1uksIEzDnF3G6ZDu3r+o88aj44tn8ULGQFn1WJ3T2fGI
3TwlOKZVLXU0pUAHs28F7o8THHhqWHqps4/zyPlkZ1HyF7Vl+4fQuPH32EbE3gAtaB7naYE+jngw
jACsBxS8Vm/xL7sStUDbtngQqrt8fPRHJPLM97kJYA9Gw904KHPHJlYjFU/nEYtXgbJ5g8k9OAR6
wkeZT8702/XSSuzaLpa3+SByf7MAdV8uBpUCmVPxDMEy88jcdrjP5Jad8uBe5n7keCf2L2/8RgCB
0ATxFa5b0uPfSFlDUzvGEKST1ttyLszHDljEHsbBFee3hOzPODw1MF7NCMyg1J6lw3/lurocDYx2
cuemqttdI5P2vKJqjGtq8tGVvD8WXrdV1h2T7YWcFfmbNezlhfrRwwUqF54ucOR1z6K6sWB9HFRq
1K4JSpilYYs9LTEYCtyeYLhkkl/fv4m33jAbYOr7fAFMgkcPi0TMaQIfmqeRQlPw0cSY1NBAp7l1
8N2p5hxJcVKcePRXRwy+PEFrjpoBUz/9g5dPLtEJIdqc2h1x2s5FuWBGKYSlLzwConcJ9oUD4ca/
TNmKy3993FVXhmCDLiTsjePlMbEau+wJEt4h/w5/2HSTNhn2aeeM3KNi2UYt/Eq82pY6sS6/mv95
4HVAMSHzF+FdLx/YLNjUXfhSuwKCzc0UhmSIEGVwMXSFvBqLtP/9/nO+VkuuF2T/wev1qP8cqyWM
sqKuWHS70yEZfVuTFpDfipQsaEQTwaMf48LwUlP4G7yQDQBWv5tvmnGiO69tI/oTP/hrW856Px4V
MEGdz3G9oxdQWeSQs6a0EFbnimwqExkHjGZT9DH4YAuYerIYFDRYH138wAm4i41LPu2aV9xEYDOp
DF0JAzjiEvCVk+3wqLTjGfbQiEQvIHnWGTMn8FugPHSzbWtJ/i45eqJLxN7px5Gd4k9LIfVni21b
1J5yA3k4ppq7bSbBdphMYbV8aPsl/WH1KDFAUPukygcR8sDMHgkGBwXGTeW99j4mfR7dM2yc744z
ZQRdjOAihJVN5Mq0ywBcT8kKrGIsmou2QmJ4qMle+I7jwr1ZxgJ4pqR9dR4uYqUTNeg1CSIsHfCF
TV5ND5GhRrgbkfIebHoT5DahG6brl2ZNqO9NiAWeaFQQJaUek+o80kBLLtgdk+yg26m4cDgefClH
Sf0fE9DinOMqQBw0ON3qSR16/5yGLvz0yC3mxzk0ptmpRiOfe38QrnvNF5sefnOPIwATOLVBNDsv
B30d000adV3tSE0czhEt+Tjg0+XcpVp/Yl2lNvD6YlT4KNRz/KQhJo6OoPj9sfbGdgH3SATd98FS
5Y88KEFwD7BgWmCClv+bIyok1H7S0w92R479uWytfN6zNSJYym2nAb1jToh3tQzmUdpdZG0DYS3z
VR/FQFopqPoXZtUmXuaWmGBfl6QybixD/jYuIH+4xx4Ks9F4s6e2Kdg1FsouKz+nuXCSDcA5SoLT
xLGUWFszfQlbjyCFVYEf3Joayftucj0oDxGCH9IrhYNNp/dx7wx9W/ebQWDA2kB+ylsy0XIEUGrs
XZgaJjHNOQfekBSMrHnIdQmyKrN7sNs5csc7Oc/CB2RkE+Uwdgr5oRv25LkyE4idHyfVB/qcJN5z
BmibS79Zim4DE6DEpcu4czexW1Q/M6tDZdZ3XoWPCA6Mt3FHzz8PKyhv+2yiE82c48ZsaxMJ8g6V
odoY+q3jdsZV7W09gjCdfQT3Uu2WpQHiHZZjea4LsEQbjD/ygWzppviu4sFxt1MnKAtTThYX3uD1
iHomN4V76tEMOsvgsD+wnantHQyq+HrIu+Db2FGp4s+UWt0oxa+7Uahw4P0rUgzv5ripQVJ3mb9C
PMLuB/p7NdDDcfTf1s6a4PNEfPR0SMh095DyjFF3lvdG4a2iD+ZeApeJwg1G+zzem4TYTmLxIHfc
M7Tb7KMZupEEXl/mOxITEV51abjQJJxqtW9TPRJOCAVovA5lnH2dnFirA1KFmtw7y4PzPhpQEuwB
23EjIgXM1s6ozp3J3KNuHroWfvuZMOIUSEABvSqq54itI3+R3BXSijqEdbbgrSNehQgvrcwjPcc0
2GPDxFIP9NP9pbMpnKh8S1qcUULmeRz5y6e2EeK7QcTRglWIiaIg/Fx/d60qjbfu1Lb3mZwwF8ms
56baiF7TBs/bTGh8Hv/2cE+sHLOI+DnQX/FD7A9pSKsK+dUZHmgdnilPdtVdG+cmv3N6b7HP3HRA
S92ZzNmm+Th/h1Xg3r8/7bwxE6wGF+wtyGLYY9svpx2nMawEdtvvqDCOn0ZCZi7mqHwIMNzdUUM4
pTF6Yy+zlvLWJiGtHhbbl5eL3aacidTud2Vkg3egy7FSs8gEpv6Q9TtENc0ev2d+UaJYOxE9cTzD
0lRCCMn+2uYIzaniaIYtx9QfY2CC9PRrWEbZqChhOTnqLdNCajmxiD8JPJ9P6Ovl6GhAEVuF8wyW
l486Y1EqSjEPW112CivpFJVhD52ZkvF+oc1FtFukO+SRfTH/HtH4t3s3T0Fl2E0ngCg0gk003cUe
iJWAoVT5Yzcfihn55n4E1/AAV7D/2Quf01CX9utqO9recmfJmDMZEUGc1rw6nrrLFHXBNQ8e55gr
bHWiAn48gtbnpKqIDIUiJaXGo5+0TCpDE7Ynny2a6s+iGi85tdUf0j73L3OF3vT9AfvGrxiw9+Za
XHV1lL58rVLXA1LtHMF00offgw6+dtXM4w/HHparf78Uwn+6NATErm7Cl5dqEWQkzN2KmidsX4hG
xVUn3PLcm2T18P6ljk8WvES+PR6Jwg719eMdX98my+T1XKru++mqc2Nwbd2SXKa5HvcI4UkODFt1
4vne+OWoN9Kf4U3SPz82tzmLbXwSvFabpFfeaV8TWF2G+9yM1oXVdXr778/4/HJHHwSFfAf2NU7x
paDGcN4FgMzJFIk5kLO2r1H3tkLSqWqxe//Cbw0ZTi+C0ymmepgCL39HPQXY6Xpit8d5Ej/Q4Mrv
jYibL3lWLLfvX+p4fuN3hBLA8ZTJbXVMHj1jK30MxRO7Gixz1AR0I/ZT7zwuKtH7gogYMkj94pGe
+nxi+/jGAOLCfggOGMMCHpmXz+hCiqMZ08pt1vnNbkESez/EzmNF8ehm6gj+8WYKuO8/7BvjB4U9
38XaSWWOO3rYMah9mfpcc4gMJaiyzbvrAv4TKYe2MlQgAn///hXf+CVDBw8QPgIim2Vw9JRt0yUh
1kN4hLjof0jRtTezSsPfpXKKf2xerr8kLdP112QSp3ny8oVaBMUjDQ8EHPROANf7T87OY8ltJF3b
V4QIeLMFARbLSF0ypZK0QUhqNbwHEubq/yfr/AsR5CFCZ1YTXT2TzESaz7xm6CZ3+OAMlbOG60D1
Qe9c93lqxB5x4NockXEEOknBD3ysXPU/qp9IPi2TMeoExlE0YjVntNlnaGRo0hRe2e2k+FcHoxdO
fi/nam+ORufoQ56CpkS9KHJfjXoB0QzXDpSUmy47oca1s0FOj902FypEss12yQFUD/OCXYmD8AF0
w0ETj4Lu3qkBjIB4WSpvApswJYymYnx/e+dsS4nyczoIiVG+sXVGlz/uj1Xlbl2ztjP1wLIaReBx
VsQnJ4qLHuWGuICxQ9j9saQo9xmgEO6/ff23ZRz5Cygw0HahgEQxyzz/BRh5AB3vkXuz4e9iatBb
2XxnEm/+QGtJvce2vg6TbqmCfon7bicauTZ9eCiEeRQG5RqcD27o8zjX9mRgb4Cebwj7BRPHLNLb
T7kH7tNEneFR1D3WsZA2Qlsxi/vb639to7kEfQCJSJ95TM9/QO5SQ1DgFgZdalSBcPF6QbvAPCkN
Evd/PxRppQOnk/gAROD5UImWZ4njsdAlNZSgSNzxrgSleV82457atVy2TYxHGxd4FMk767oNKfW4
0uLSwcZniVyDdLFYtN8Van02Wp3x9CgUvL13LvrLIYnXOT8WDwyQgy2uO7bqJrKaDowgmIZnpBj1
ENmW0vP5p/OPJjKyv36236hbDio7zJTSx/lyeuhB2ihf4EKh6dnXtsUNpZB6IVTKLCIHULOttcw7
t+9FSU7W+wnz4JZwUixv2wGedbXIRC4WaBixWgezmCn9mVb0g0YbNk7RkjwNcd+AXkZe8DSUIJXy
2RW4WHrqv3+7n1zeU5trS2ZJ0NPPF0DYS+FOsGwDUTvGZ9WZk5+V2prvGoCOr7eHujymRIE0WeST
iijLNnzQDdL5rMvWgKJaEs6l7oWJV6lhU/bWZ49yQKhOuM/wujonqFRReHv4K3uLIFSiWQB4mNxV
5zOFFFfZ+YDfxDTQdj+0LSIFfgZPjeBM79onIbxu50Nfxi00RHnLie10Gm+u/El/3MtuZtpItsoa
n1f2yGQix2uMihemhbP+1FKvvct158PtaV4+RIxpSQoVOwyS3CaKUIxEm9HdpNDbp+lLUerPfeTW
H7kJlZM2Ja1Pt00NXILhnbN7eQnSxHI4thJJSQ66mWxcFjkmgLkaFJ023w0IAjzSsVqP+ZDHOw/7
Bfv3rWHGvQQfgpYxcdr5wvbDSHHXmtcAjxwsrkqA8geat2XgdlH9ns0zYVPVOkGmT/M9reXlY0rc
9bnDrfQBZGL+Tm+d+HR74a99bCQeqLLToyEC2DyBVFuz2qTmG6SrSiM3j9xkPADLiKVdXwFLFcVY
rHqsdI+Ceu2LE0qpErqEBoEUEvtzl2VISebZPK1B3zTTk7dq+pdcUGVwsQz6d5k7FUNSAYciN/dI
kdeOFNcX6CycpHkrNu+eVgN5iNpRDdB0Gd7PvVYzV015dcdywBAxjnZukGtbTGJJQEoB1oL7eT7T
0tGdyUkbnoe4HI/zzJNH6DfSJaYCevtryq91/viBXnRZTWmvoRJUnQ9Vl0Zaq/oyo1MyDx9SD1Mf
sxqml9ujXPl01GtkTgWrh3h4c2ZaNc0Xt88wxGjKWVIsDOe+BYrka0qOJ+2UApHtUwySfdvR/7+T
+v+qfHBlw8q2o2QykQWQcJxPEaXMVvROsQRrvFJPrdr23mom/f0I5fKxWV3oXdr8t8oknFzCCd52
0g9wsdbmE6KDL6UZMQyOyx69K9NMHlI9tY6qsF7cPNXvbi/wBfbhbTw2zJsCnJR6OJ+kUfYLJdR2
oc6NuprZV3mYort6XCfYQo0x1t81k3rZopRVOKtt3IZdp9p3qR7ln9OxQerTpuR28FqSop2fdmU3
A1fjtrUkHgz46vlPI5TD6BC1psCuHf0595T13hHQQW2utJ8xLIcQFhRmnlOXfG3IGn9l9NPwToXZ
etQnIKCrEy9PA3fRSQXMvBNUX/Sk5cpR9pK3K7vzsvmtLM3qGGIOoJ71bYC4KT5bqT3o33rsV5yj
o6T4NCHOHv+ayrhFxi6u1Kce+Ii691Ou3DOcQPpHMnWU0oHnK1XC9JuTGlUDS/QJ5qLEn+h0J/2j
gS/JCheqMh4WFf1Wu8Jzqqy96te4LE0a1ibupK2jVO/sAjvN1GnKp7ybxGs+5ooV3v6gV+IbbkEC
KQ27Ahmen//KVCDZXS3qjLBWPTd3xgonRV/q8lH6s3yHaNC3KMGgD0czZ0FdCZ2uL7d/wZUTbXCX
UOqGK0KfbfML0AxH2qyhyRunVpM9xPTQH1qRiBcb9kp1EMPQYzHgIGZ8e9wr34dqMENa3MzQ4zfv
QEYzUTQjnKNGGdFi7jqnzX8ngFLqY6WbVXNKsUnR728PemWy6GbS2QYQ/QYfOF9uRJPNiq4njukq
UhvfY2VJTpla9O2dmxf4hMU9yjYPWWwsf11ZpJrItU3lhEuM43Y+cJ6DKzcsPB9Elzdt0PceMgdG
3oLmok24npIsQlDu9mSvnUZUF9GyBOFO1qduHvk8K/TUjXEMNWs7HqV0Y45p+Ng8emL5aXQ0fDN1
fKZFI9APceDel+r46fZvuLyvKE84VIzggMIFdTf3lWlk65RQqYWyveqvFIvgHI0WqvroS4udNb4y
Xw9UGGEsB16HubI58qB1XYF43YCH+9TXj2iQ2VVgFInzzRy7vsMnblnco2d2C9Lr1oQmTY9iu/k4
DyVamrcnfhkLgIhxQM8B2ZVcqM1vmVJjRQrYHgMn41rxe9BAd2tprDun9/IUnQ8j//5HtjBMDXRJ
10CJjgOOTornjo99AzGmnYHAeJkwj7fndW1ADiyVI10WyLaKFkNmj9ZcSldnu6hPbq0590q5eAG9
gARtw3g83R7v2jrCnZSfk4ICFcjzCbqV0NB6wS7REAgz14h0f9atee/Jv7yGKVWgnwMPCco0nb3z
UfQa26mqHGm0WvBB3DzDhQ2zFJToB7N7Xi0vekb4yHhXN5iM20I1n2/P8soxYWyiGwJU0AfbEiel
jcQEZCKCpOzxFc174TtD379DHb0Nbw8lT9x5kErVC7AqoqNEElRzz6eKBvuor2Yhgqil7ubnTaa8
ZqXuPMQaQl5+v3YZ4aQe/SYzANR5e/C3DtHF6BK5yaGQsOvN6K1iKEasD0w0TXuYqxhEPzpTnz9W
6mC3uGopnQJ0U9e+JgAVDpHZjF8GbKaxtTQ+9+laIPuQzIdaE84TPaLh4+3fd20fSIA99BGyb4Rq
zhenTmbEzMcS9ad+bKhoO6b9UbEhai5Kg3MQpCQHAKPAA73MDPXTwH20E3xe2+/EARgzcImRJm1+
QQQhNuo8fsFkxaPjJ1HpzHh89TvV32vH2EQ9DOFI2RvZ0vNzKCpChzUXIIMoXlrEXfRwKXNtuUNc
RXacLfv+9tJenRiFM4SIwAnazubLZ2lvoiJccZB5mF+Bv0TvDXzAdjbYtYOE7xNxKJeGRm35/AM2
Qqlg63EfVsWghmBxnQBVUzVoa/Agtyd0bSiaLqydbrCC21QIJRdu28SBT47V+l09TR6O9WoSRrHX
7MRKV4eS30kWq2GcbjbFWGt1kRqI7ErC76EaxwGzbrCGboI6zO1ZXdsYDvc6xpsks8xus4DD0LmN
xf2+pLPxqEvqfZTHYHUBw6V+Vk87zfJrU+ONBOoFD4emkvz7Hw8YjY2qGRV3DCIot4cIV8i7bm7j
QOtEdLw9tSs3H8p1qD8SIcgu1uaSRx8APgA+UcGAOdi9GWGkEldo+RZkCCc99kgSIDuGlKujnUN9
JaNEL50rD/VgWX+yN2FQApO/oA2EzbqS9C8oNjvIcxuZ42upq1mntvG0b3PSIP+vWuu6HJKJcipZ
KGbKSWFA4WE3j99l09E4xU25S1a/8hXolXIseQQRo962YurFbXqaaVNg4v91t7bYhlTGelpje+eC
vXILnA20+dw92mw9oMMpANxWzcEa1fiwGYPV71T7LgN9UlAP3AA0WkoyW2DyqA7thIyegDm9qnee
EB2ZL6wJkK0QFdRKfa9gLrMz6LXXDfaT1N8nn9JgP55vZp22AGSTVgRjZif1YVWW4UNmrFjCuVOl
/0Q5UcVkSB1AL5FpTmBlDfNDZTTNx6Zdhg5V2gaxuUiL4seMtPOOEzO/3j4E1xYGaU/ZdUMPDrmh
85+YN0DvzSYRQaYp9mcstqrQSEcljHOP0ko242bOw7hzK18b1AapTleV+g1YzvNB1REp8cyJwMOy
mU9ZUn8vWsMNByiU91GLGnAcYdt0e6LyTtxEGjpVVclopXtAPeJ8zCjrcVfLFSINL66+2bX4mncN
AhbNUD2BRYzuU81B+Bql/cc8yn/fHvxKt0ay2elr0ibhP1stmsYFAYhjIu+rgIUalH1Xv0/xMfEw
Q1+sO8T2Ub6P1Ok4p1oznboCuBCa/B1CbdLP8/avuXKnyxyMfg3QdZKezTdPFShR+Lnyzcu+uOeK
nd9Psf5jcLrlwZ7b/u72cNfuWXQRkM2SER4QqPOVpzwZZUo7CzxPrOG/NvFU3FgQTg7BOc/zIU3m
9DGuRrDMVuPtPCfXpupS96GlTcOIKOV87NVQs1qgtRdo7eJh8ojeCKb2ANI9ryvDrp0+3J6rnMt2
l7m0cOmh87TASjgfD7v3RPNGxiM0ncOinNYTGof1EbW3cSdHuLasoKAp+2qwPpAhOB8qq1bEozCd
CFIHXHTYu5a0DjNNvzZQ/CNRGX7rvaYqhx6azevtaV45wLSpYcvSlTKwHd3sIB1jzLyMGXusFPs4
KoMnwrLBptbln7YHs8qGh9lu3fD2sFfOMOAdmp5cHrKCsPmaCXh2jjb8lTpGZP8ENnsCR69QQ0gj
Zf44O1CU74SuGJ+WpANpSoy5l7FcWXXQIBSB4R7QjdtuKHuysAVWoj5Q3CE/ekvxyWngeE+rPh7V
xmvu3dpMgp7He+cUXdlZ4CLoWFDmJWZ5K3b8GRilDkzKoRgCPHDd752KC2ix6GBjERzceZT1q5NE
ckGKc0I5ffv7H2NV2G9Fq5oPwTQ71s8OSuUDnSn9rhOFuF+HMUG/EtcJR0urL+NQ2PheYt7xY1XN
RT3kbgQj2sEw8V7MsxFU8Zty7CJV2vvM6L+2jZHceW1lo2O7pvii5Kv4XqKQMLGe6/QwQkY4cE2g
b0VRqjrkmY0g2pJmx9u76eosQdrK4t+bMez5AXLdZKq9fhqCDojyZ3T6IZ2V9nLo2GIoJOaLgvrk
vL6j5truJD9XriXQS6Q+XE0ITmw3sl6lbtI5PcxrPXK/cXN+wmYk7gG/gk6wEv3l9kyvRFlUwLS3
sokLonETxKNR6SbEkUNg9w1ZNJymEWOAav55e5hrWxQAEfOClCSFYs4X1Gn7SFQJQihqO84eZiIl
4kZW0y8PDZzYv3/P8YzGkofKrVSn3+RAA6hyqxArmZ1iLi+4Z3XVhxUdZ/UwTr3xbqIetfiC0gLG
gWTX4YSg4s7j8ob93tz2QB4gioBFgFm47b4onmEJYWgtiqVWOx/W3Ih01PSaPnqy1wq8Sxcb3Rcd
qcHynZMsetgUg8ArSB+0X3mz5L+1tJx+3f4IV65mYlzaQQTuYB23F1TSe0VbQHIMgFpOT2VWsgoD
uln4MWMD2fV64nvCiHa+xpVR4YVJ9JJHbEU/6vzTJ3ruRXautIGAq//q4ftiANOOzE8qQs+LT9PE
e8yTsf77ydI3BrIq2da8uZvntnM7AW41YdgMi+RD3nvjU17TwDl4alyi+pED1eCl2jm+12YL5oYu
EnV0jSfpfLaGmmoo9uOaKyrLe7VaXVrAmlEW5EYXN0d1qMajPcfzzrAXdHypTsM9iDoBvVYUSOU5
/+NexiMaU3pdAZWfc7beGVpfoXaGrNfPhRr6RyTGIIAV2N6exsWE/qbldBSCaMpaHaR7sj5wr2dO
oK0GCmSG0yNCl2MWZ/prrcS/b+/DK5fBW+4om998mm0kpFk5ehTe1JC5V7oqMKvy0uXZNjpvLX07
GpFA/PsBucZpM5JYc7VuggMQbA1FdbwOVacB608YXTyiZpE+lEMX72FQr+wADpfUXWELsOU3O2Cc
3d7F6K8JoiizXvvOfqmbtXyH5n0coOLZHNM23osArjwajmShUBgmjWXDn3/9hUalmTdOGyy1EgFO
LHpMUjwVP5MU0t9riwb93e0llXfo5n6DCYlKkEwUZCngfMQyVs11GFCMt5MECZ9Dka3DKXFnmrh5
ioelv2pK8s6JzQkV07U1lcyvOl3/cftXXNlJDsKWcPxteqKs+fmvSOk+RGXXtoFWAjBenM7wlRi/
ez/R5z3R/Wtr7NBQJ1l/C/E2m8grKAhwnNsgyTrxMdaK5SVXRekztHtXrU2yU8m7so+kyxiBJDc2
LCz9fG6OSakDDAoZIebGH+xGzIo/qxluSq49ZP+0TUSE5wpUE2+v6ZWIAL1fACOAN9xLBVqj0DJL
72mNpaBvwsRO9UBzSY5vj3Lly7nwZaiKooKJNdHmek5VL3VQ/+yDIh9xMOnM5SHrcQFJvPxvpbS4
Gul80UQgppJjbsKBtV6GEhFjdFsrq8XPByMmlNJi9yMr8BtOkXOE4RCHfz0/D669wZeTPOQtYBvA
tFrrbj3Agu7WZ7Eo80NURjjk6Fq2c/df2ZgeNBZiq/952jdL6eZ5V5ttQwg3Dsl/U1l2oZap6hMU
IOdjVevd19tTuzYe3QbSOxlFUDk/35hjUXXdqDG1djadIeRhhWrLGnuPhFT6p7kfrb377ZIQRvMB
8pkly2WIWW0h0DiJpdjCQpPW9aJR/AmX6eU4UQcvoZELrc6CtleNFy111vxeExR1j/HSDnexUAk0
zVZFWxaBXUv/2VmI697FqpX9drE4WI6ldL0O4wnm+oeV8zj51mxEz3Ffxf8mQ4Pie6Z4NfjN1X3F
mh4fEC+q9PjOLWgE7oSNF2eek8ALjpcTOHOqz5tbldRtHq20Y5rgXj5kPFHBbMAfLxpzPWWW+MU6
vNz+mpdDIuJDWYKzjgwneMfzr5msICDzqraCNutd8QgoifTNLFyk5agRdOtRQcHHeBiB8uxFhhc3
Dd1Tei+krrwgNNI2t3efqe60oLoZ9FndUVfs3DlIIzbA355FOQ4XKfkAjfYLqbfejWDG41QUmMk0
Lf7Szd1hUgrjaZnd8uft5bw4HIwF40W6zBH/I410vpyYc1TO2ChWkBlRdOcajfO164xnfAyisC5H
nsG/Hk9GmmCAyRcvdal0p+wUZNOtgIJSqYx+a0fef7g2iPpYFmzhTx6GcnsiCxfpscTg0tqX+hYA
+7aJRFPaSFdUPYOqMTx1dKmDtcnKoOvSEUvzVj9Y+Nj9o8eGe7o9XbklzsIORoaJIvlobDhzG8nV
BqjXPs3soE9a5UXEANVOWYWMrx5j/n68PdhbqLYdjW+JPC6hFftzE1b1+lioTeFBO/G0ovH7ITGf
2gIUo0/UkX1QXUiOfqTHOul5i0kX+Xmm/IMgg/sxNbPyP73F7xJ3y6U0sH8yUbYFUzQm93nWEfZ6
o+u9w3Zea/wIE5mHMZN+GvqgApd0IpQVfFVJkLXj+2Xf7Tpfvt2e3mXlmYaHiognWT9JMuWj871q
JhYBmydzhjhVn6AK6Gh0z1Dw+Zld1vkTnmJWSGrXPI5Wh6ebs1hd5itz6kDbrw2n3Pm6l9Ul+Ytc
ilhUs0hVt011tTeTjvJkHXig26aQj5pjOmHEuLR7GkhLaTZJTlL1IBN80bXFb5N8Zz0McZ2lhzVT
7f7Q2W3S+WgJ4U1p4yNWB1iemOoR+e8Ff9Y+y56rVpUGaoa9fKPebTX+oM9KHiLu7X1ecP1DwDA3
E/IlzR7u03XykD1KLayO7CRvdvLUyx3t4LTDbYFyBWXDbbFiKVoYV3h7BLD/7MNS68WpKzEORL97
r9N1eTfBQKKdQypEK/+Cs9p28ELiCgUJ3e3Gb4kwbQhcNqJM6PYlvkoyuHM5Xd1hdLnIEWSoYOib
x6XT3biUKNhARx4y5IUHI1t02J/WmM2WouoCpXVVP8lWK0RMcTxVSxQdEqdOdwBf21eONIx2mycJ
CxLbva2IL/owq+gelOFaVQlCjcl6kLr2p6rVcc6ATfC1oPu2M/3tejMouQIqquDpZD18c77AB0WN
aME4Ky4cI72mr5FDbTi65qx/SdppDxByZZKMJ5m6nqwCe/r5eYYCPY9VjAxKVcXrXWNTykntZQyN
rB/u6anZiFOWe94RF99YztIigJAyjPSvtuZyUD071RggyCqDMjghFaDpv8XkmsTKdlJy7F2q/AGw
L4qEqiGG4sV1kqo94Vtif+0hDeyV4a+tuqSucSebPBbqZtV7tQSma6dd6Che8qUFBuZ7uFcFQ9qv
YVfPeyoQ2wPM/KUEosxiSEGRFzxfdQBYIAMccwx1agsf2xZBf+IK7wnHiPRu58a+8oXJYJAR5Ejh
MLyNLtImceC3cpSQXzNOqOoX9w3/bhAhQxUKqxzCok2V4zBkGnq6cQGkUcMAqLemA4pqueHXlb0c
W1ufDJ97pwnspSuPqj5Y7k5+d4GwZFkkwpu+GtAQtuM2S3hLbEcIkUnfF1/wgY3/wWN2+Ww26er4
yhRP31os0MNEMaxPHiLep3yMhr0Fk6P8+YLLX8E68XzT/ZE09vOPgwW9Z1dOKkKob3l+Zw52XH4u
Y0NdwgKPoj5o86X9lGj9aAcizTQ11Jq8fBmNVXuNkX2RJt9l837CcOxX1qTqw5qBTfJbrQCOW0+1
eKWHGn0yI239fPtbX/nU4BJQsuIplAW9TVZXp3Fa2f06hLU3O48jTkzhIFLxqDZVE2Z40j2sa17u
RMrbiJzlkhxbm3iS2A7M1/lyKTH2Pu6AGLPjEtPBKOq+gGM0diUj5ZnYfBbuYCJW6YjJs7DZHChz
ZEAjpDVJPRrLMZvd6hv15/i9208mPlHO0p1KUtpjkZDZkuiV6RNYh+r/sMZUIKlAcGdCMZZH+4+i
qVci0Wa5zRi2HtL85qRqj92adAG0neyp6td/NZRnDre/6+X1RHcHpI6k5YCJ3RY/SXc8Ly4YM62y
4r4Yk+Vnit22y9NfJWGRRMbO03flgqb+zrVL8kyl7IImmNGEG0t1RaZmTgsQ3ktr3iXJWksgFaKK
WuLi2LLmOhYz9WClKDqaifa+RSn1u5KP2u/b879yMVCBlbw62Z9hh2++fT4uZdQuYgrdOEl+LDFX
hDEN5UmZXKjzPTb3VaWKd1muSnNoQq8U3fNvt3/EW/X/fAPyI+BMEg0AO6Bkvvnynuj6RbGmcNSM
XgubFYO6g15W3uPi2fl0WDuFH+L2fasg/dZ1H1oA4aUP+sn84MSWvhCnxyLy1a7rvkUgI4ow0xpl
DmZ0974tSkRiYIu8u8/TsZhOQPnTHK22RO/vb8/kovBvccdKdC5asVL/ZDsTgZBeGot2gueKoFcC
7PlUuohLow9ksHaLNnPFAtTNUd0MayXVDLx3iDd9/D7R6lTTwm+GtL53+qZ8SBO1CVVhNKfbv1J+
081yQ6uTCtryWiFXPV/uZpiLISnHObTQnkKiuMDkvaqxZsH26SNOd/OzqEb1vsS/J9RF1u2c86vD
v9U34FNwp27uUnQesxlLk4X4XQyzLzKjm/3FGZ3oqXRqxT30HdLseDQV1uRX5gwvG/ukSNkTUZLj
bJcBHBXoJsIFA7by+TKsllsgVokzA69Q476D2JAlT6k2jto/uClhoxlTGnqOTAVrCyVJlPeWPoma
yKX0HrxqqPKTnRi0gUHFjYufm65Yw0JbkYVpl3ZOfaGhyuZ7SuV1B7BZqn5vRNaE/QiyUS2+5any
ozIyJFnhYBORzpVJCxA1coRZtUnBNLzMXdMvRMJXgP2oUSqxkscYRQnLz9MOH94MJtZJX50+OlbT
4g4Hx4uz+66oMsRFEzUi282TtX8Qg93/cIe5+dJFwvwIJCDPX6bIzO9b8vrWtxfCYlcvzOZuoSL2
5Ai78g6UONXvt3feZXQmS0yQuyiOUPnZRkxiGVBgFCYH3V7Sp8pEeqyoeza5XlfH20Nd9Hw5ikTC
4PmkKQWPinxd/3hOJm/1VEEaFcIabU0yKg0pNWSymnj0o8zUuzBBna98rylxi4Ac0hk0S5p5dX5p
fdeq95UNTv0zWxHJ3ds/7cqjg+Y1XV+Z6lMH2/wy7HXGtu/1IRzXVPlmJVEV4KrX/pxE/4qg0hrc
Hu5SNZ8YleNOxZ2WlMQ9n6+EaCN1HCqpkRgbeGr7+P+yYaNJdTIAOqIYj1DJauMhGoamRPyqXbpA
lHWhHeepF2Xo0ZEXh1IInJzqycZavVmN7jMXai+eRTRHzwLHMnPnZ1/uFSlyxlsJdhq92K3WkeOl
k43fMBRON0LvOBtGcRy7aXps+iSy/34whuJSIjNFEnxL8+p5W+JFX+tQ01rnwVuXLnSdsn6MkYXe
GerKkyslv3h0IVghW7nFFHsdmRtOomtYW4l4WjWteVUoERzNAjk3f2DYE3iX+Yh+Q4xjc5q80GV0
d/bgZUBLdxp5BCkZT6a0rW07kaej7O6toUV0/QsTBOfz7NWK7ndJ44QK7lIC8zKrdnbenrcjfnbr
0owFiEGRGTwG6cjmrU9qQxNRm5H8zTijPoyxqr7v+jXP31nlrDbHpOub7C5BTvBblgjjWyWq7LOl
5dhMqsXk/kagPHluckK5o5UjbM4bj5+Qn41NO/tFl/ajL5xlwW4t4iJXsCfHWLvt48gf8mVoQO6U
VnQYaxN3Nbrb1i9TGdyvdbfEY9DgHLM+pKU6f+zmVJ0Prj02+Evwy37bXe8IpO/ECMUHWez8vu+d
5GXnqF6E4jIzkqQ/+qge6Dn52f64tDoKFBi8umYoEpLWLvaosqVq02mPfZakUWiUS3Wif9fxRJjN
Q5aOavJIIb35evuHXGwPvhIfCMQizUcHYMD578BBKDH1OF1DKWuZ+/jdNffdAOc/zKdRc/xhUuKj
KxRb3TkdMqfZbg+qYpKGzEpcwJyXyorI3E01nPUpqR7mCBThAYmjClO60cpfmsTO4gOuTtqERdq8
7Mz74tJ5gwqQ5YHZoAq4VdzJY2zVk7wn8SwKHlzXmjHVzbTj6qKxcHuJr8yUAhhnncMAnntLyMNX
GWMP2pFh7KKg6ScdWu5+bM8T2kmT/bRQgAsXT3bKkii+uz32m5ncZplp0EOm0GVWC+/y/PumqUpC
FzdaaFETk9rXU424LIikpzrSKjeYkT+vgE5G1qlIRakczKlCfBRoYJaceGgshFBLVZ3vRYQ6kKnC
dwvgfelZCBMrEr7dFeYnhZ/vBkuyZkOgO1l0LB2tVoOB0vZC0XHSm8M61M0/q75Y39MqwWg+19r4
vyYSuXdoWRf8C7qy3ztkVz6yaeKSQHeP9acAeT55a9KogkaWFkK6nJoHVdG0f2fDSbr3Y4K2pO+V
dR0fIwvdFlF5q/5uwPhdIpWcuQGKvDh3wMLNWFqirqeZ+DQ6dBXtnb+9ojl6oA3emFcU37ddVoze
q2gxpNgtfLnUN1KMx8O0d935HeKi9kQ7dQTa4eprtCdweBk8MTaQcwjIxE+AgjaxMXDSilt60ENt
qpT1sCyp+yLEsPw3aiP3Yp6i4eqaiM9iceG8p5jbNwdL2Pk3ExfPA3bV6c5puXw1+UVAICQMlIsR
RsL5R0OUqgY6xo41EMP+WFdiuV95KfTAqTLvROJYPwxEDMFaNfkHD9JysPZEeTvf5IIQJEnvkLUg
B8siI6X085+h5Z3LYixqCCOuVx4aVR3SA5RAAZxJM6JfjRNHxcG0sJqjoG7lp2QAmu2rY9PXvhIl
wzNXWu/4Rov3+aED1WPu/MSL6BIQgAu6zzAgxToXwrT6aKduWTtmCA7CfF9jKXng2Gofx3atXoqi
KX7evkuujCfJ6kQ0RGkEmJvThIE8iq2TMEK3NaPqEJt99JgpSv7NiUWy+E5FdWtnipdXJyxPClby
O8CG2V6dU22lSTznZgjyITrAyUdmRy3zrvONBbPBLFsQ086i9ejiybf+bcmIC5OvAmVA5vf2to/Q
5mNjuallhs2I1S/o/ehHTw5dEFkUqjjMqb4aO5v/8sICUSV7cKjwSrio/PsfUYFYvckw29gKZ0Sb
HyjljVVQo0L32NmpmR//+ntS4kQmBrCMhJRvv2etIyw/lwzmjtSl+1rxRVHE75a0/BdDg2YHZLHd
PpJnI+tvPIIA5nEuOJ+b58SzNgLCO2aWoXz0Ji16wNFw6QNtiqyHBCbo3u7ZxjZvIzoQTUm5eeK3
jdaqjrk9LVUJubLtJ5D1wzEd2vqDKjIVW3W9PvTuuGd59D8Mlj+fXDksUn4ajRmX2GJLOxV6FTlz
Frthm876e6JYrzkWczt/1UZMXPzGG4x/TTVSsgOi9hRnAEZpDx4y5oPfR5EnzRw19RlBDiA0wu4R
hxmHOr+v9Cz50PM/II2vDKs5LKgufmwTo/pko29P21rNx3+nfqymY1TTwvWBfvc/hlQdX8t5mGPJ
XLQdn7tzjA+x0qsFPO4UQ8OaKuT71a3b32tZOJUfj4lznPBIUB/6bB4f9Kp1VOpqafI9SRHER/y7
EYuv9rXTHLxlokYPeZfQwe3jzHfRRxQYGoBA4b/34keMIV0nBd8hW8log/8rhCB+s0vG6FCuBNeH
FGWm41JjmnpIzKH+nScdrgsZtyjKZtEyZ2GeZEy865TIhBffK88eqhhQeRcne1osEa+HCdHqe8CX
fRVmuemVB1sxsl8kCFruS0R65M+e3b1ERH11GLV6g/OUtWijjzw7dbtpNPJ3ippiTYhvdQJpuABk
DmGlXCwfRE6s+0uv9Ov7NYqz9TDqrSBLMA3YijGlyqeOv32IkMzBHFkXSnyYgaQQ7ZVpu5BgtcaH
dRoH+yjqRvy2e5dgbM7M/muNnvjvAZ2+DBP0ycWPha76V71EVtM3pqV9xBU4KgK8FibXtzMt+Y+k
QkOCYLbhvyO97C1YokUuWIjSBADdkjOPhwwh/FdnVLUYnIaanSLdmarDouHC4hNlNDggdSr5PbfK
ghEHMqfVgVd+Xnz6s8kDnZHYYDRahn6JhpH1ZemAlvijoDeDV/VcFagvePQWM30c4ntjhErnT56U
fPUqMTuHxiqXf1c1AlQ84ccOeKBMi3cj2O3Poz2u/2VRZP3rYnIA+cE1KblhCD8H3IwieaKKm3/P
rJyTq5UT/I+R5Bh9yrKxf8HNS9Vw0VEXaGsv+8nC4ZttKSn38u3r8aLES7+equmbkCIIRpQEzi8s
1JchAE9eecRsfsboYbF7AAmJIFtJoeZ7VKEjgnhy3+Y/FWx5wlO0lL9EK2IHeYKpfE7bFCLw0tTu
qWmktVLiuqvtL6L6a9kvfixiYdT3SabI97dNaCvvy9SImuZIA1A71C0eUymWRj+g7ryKxPyKWqT6
+fYCvemYnV90XOMSRQG6i7rFFmZQuwp3S9MBr7dHE2pQHdWnOQeBGTZZT5LeJZpdHXRSvTI0lUrg
o6KU8xJU+oCyBOTptvOT2Ck+45VQIck1Df+Ps/PakduI1vUTFcAcbslu9sxogqSRZEk3hILNnDOf
fn+lfYCjZjeamA3D1oVhV7NYXLXCH6zwxWpG6wTLh/DoMNnFz8bOnc8JHlfoesxqU1NnWEwQHahn
7xMczvonfXEh9U1zBcUCYtH6cUBgIHnRYn3BodKwcTuKEywiC2B+OF2F2ZfEMaJ/oyEy/zGxlkiw
k3Xn5SED5PhjZRyFWEvU06G3YZQ1njLGzG8cMBzPEDX7n8U6RiKgsUCjX0nV/hNGZkZ+Ktnij1Yu
+xUALoruHsEv+x8u+2l8MDHomPyB8eu3YRrpoNnplDy5Bq48fI5F+V8bxwqNZJjfNc1eqajblBV9
Q5wqTwXGFwJ/kzWmi2fn4HbzBnMKn694/Fqj5jYdYj0b2nu1tYYYP7dc92l1uvnnfm2r7DRhgoKI
kRoWezX85QVrMcaDMEzTDoWFrTikuRhLOTGplZNCJVjVglFWx0jc7LXMbxXMLdDnat+YI3G9sg1y
VirHy0ANzj9Lo1M7XSudJFD0qj45HZMFZxFIpq3K/O32CZdf+PkBh4hNB1eKI1EjbROINoqyPEIx
IsiaVjCwMczxUdRWsyP1cbmNUi1QI2cA7SY/3vMnchgWrVbeR4EOikE9iigLX0A82A0QIbAz49Ik
L61q7UFIriRkSOhTQ4D4wq5uW3aiMCfApiZxAAOqPCrRqt4Vy6A/04jpnrUwNvci6h9pis1+Ah5E
CBhoNnPIrUKurTdLGRl6iD2TZnc/h3Xuv9F9q9ujm4jUfSeBfXeFXiqR11ZO9RUSOLbmitrqqt83
YZh/sTsLQ56C4c0zuqRaf2dWbtP4Ywgl5KBFnaj9rlfVz0izar3fMU/8lQC4QLGsnrHtWIAgODg/
YTzvhYmg4bWUmf5O8GmMXgR/94X2MAxVN9T0MnAWU3kEejY6zKVyo/cEXqPi0ChFGZD7r6lXFOFY
4cGDAwvXr6Javp7m+udBaFTMcd4P/1jZMode1QhbHJgl1gwMFRTbGANGCLrkc2Q0PlID9etgLutw
mpPeXQNs41XXV5da/VlXdht7c66RJaULmgMeU+ukOyhGo04UQKVNKhAV0bs2w4vFy7rYKr260spn
pJ5geCuEEVBtZbGmR0Yf03LiwnR/ty6TEW9FbBXvv8jNfiG0Vz7ltavsyUNdGONyMyEowbzfQdWI
XHyT99uNOYeqMmbBqsea6RMx0k+ojgu/iMyxPuZmrvntEBJR40q979ZB+O6QhZMP6ttMaTBNysoG
Jv2/ZakveGPX01eTC/++6JPlVQ8N+53rtAutKKUCt72sjufC8vPLCFGU1jLmZ7CGSFMWbYjbZDXs
VFF/ECHnh5pbkJkCAEpGXtSJ519vW6y6049uGuipFseHLNJ0KgzF6LxQKlTa49zY3lqM+R3xUtc8
dbbMzxUWTuVJi61Z9xv4Ld/7PO/rx1FvteJ5llcCqC3SfCqysTKf8DTOWp+DR66jL8usIdZdYP3L
+xpJp5WwrF7cMeqfkOpdpoNT6+niF7PtRHzXwv63b3PxvnBb67duFXW1kyldBhJ4rAY5ElMcZivb
HtKMLbFdGksWmHNVPizrnHlpRAe5RL/zRF9vj+x3GZYlbxbsCIpgmPxt23rjlLfjWDdZoBVxrD4V
pMPdk5vn6+l2+N9W45xcwiItahajA2Ru3qypRtNacgaDMVXdp9RGNSBX2u5labXl8OalmE6Dlgfj
Qrt2K++CNRPtOXPOgw4TopO5hji2dZbznj6M2NFAuWgJ81hITMhGjmSSg389P7AApzFVdpIE/k2M
1GA5WPFDxPTffZ7GmbmLRUylsMCgx3fSAdyvkye18FPFXPAXXq30Dshskz+HqbNi5Gv2+ns3ywei
8AAU7sBJaeOHvm9a59Di7HNvWKP536i5A7ouqtSTpI8zfGlMQxozFyuTnYWBdO8rZtd+XqpOtzAp
pfH5iDpfYu9kD5dnFY8K689QFrQmA8Dzh29EhV9U3ReBgPSBeOaENsRraAuBrHVLBS6ccTJ3Xu6f
iv88REiwCExBSfVgErdp6yRQyZRumsogFRnI9K43tVOXduY7mAnKA9be5l2RVKVXRdbwryGiBcq7
k7Q+JALzzs3V3DPtrHpqy1UbPLqvFHtukePspSpD6Wmd/lbVa7qJOlJpeD9Ah2F+vTn5sW4k1jo6
ecC7s09TrxseWeihbkxGwnaLqZAd9zuB9PJrQ4hEMuJJhfhrW8GEtYO3DSS/YIJQiJ5SZpqfSzsH
EVYzCrv9uW37irAXJZeCxBXSJktuXoiB562Jd0QVrGvtHskoj26VB5jOm2RbhfuMgP/iYyWo7CSU
F8/IHJgnU2iAqeRWW4GrxSJq1fPUBO3ifKa/kNLVNzIjWEa9+Xj7ES8OOksx7UVHAXgEgXbzlQtn
xuZ0VutgjaG1o5hsnGgmFT+Z/dOdsaM956mLvj2wLuQ0mTMhospIc9urNQjJDq5kddAvFdjOEP1/
oMgY2tZdM50KU8UQMIbZFfRcGA+MHMugSISzE92u/QyEKHFfkEZmFPAb0FGRj/VgF3EbxGkifqWQ
0nwwF9ZxMTEopUc2Ge+MKhU6DrhO7g0KcKjFgQfw1t1n0if1IqHBk/xs4WELwx5lNVcUSHJ1eRqg
WEOC1px7NY8mhV8hQP3dXvHiSHOcKQpctEi4ETnc54FNHXF1DJFsDMKsWu/QSERcp2vSUxEhmGG6
xXwoh3KFrNHnO4zZy0ONNwqDVKA+9ABAH5+vjKCW0a51D2PEGjIVh1dteKhMimsSoHSPvHZRK0kj
FtzF+XY4cLR1zxfjmxUL/tdIgHa6/gN4gXrXdbhtNIaGnRuOwvcz1t47e3v1CQFywtkBYEOmd75o
O+qMyI28DxwaOAdFw02+qV3tLq+zfud+urYUt5PLrERqWGzntWW2kswjxxvoSmx5wzD+0JJh/Mfo
7Oj97QNzGSDoUNtoJqBnSvK2VWrARjEvEIYniYyF/bBMCOKng/IzTmOnB6VH4+P2epcHFGySvASJ
uDpWUZuAZA6zsPulB9ogpvyXHWbI1ayhY3mOyejX0+ZCbw8t8+SDWEzn9fbilw8rXRTwZiHpIeZv
W1Vx2rk9iENSVDV3TjGf/Re9mosHQaR4j73D/2E5vnoUvVwJ/NpiXyiE2nlUizxYu9V4MtZu8eaG
2ZUZ2dm3aWza4+3Hu/wqaAfwGgHB/UlZN1N+mdGNcW3xeB08G2uw5gelHMJDMwy1p3aqeFfO+h6U
Sr6ws6wGdx0KHwkeAQhgbFOpguxjBnbIvTksVhAVc+Etk8D0uW1qn26cSR3HiLTDMOoRHv1bqd7g
2xx0AxHrlrKIprH5KGt7cZ3a6HLQQVr2ImqEX0MO2MFliLITza9tL1JlFHmILlDCyn//11guam1t
om+XB9Osjo9lRv0V5oX1VMSF8xOTwAkg5eTufC8Xo3n5gBzZP0qAzMO3yC1AOPYqVjMPrGiqPkRp
ac0IVDMFAQyl3ZurPh/6KQ4ZYBhz/pTk6eDVhWv+dDTENVYnVX7cPmSXHzBYtj/aOpxoIHSbOA+c
C024iUPtFkr1HsqYOAw6JYFq4LJQOF18tDtdHNyq3VMZuwyKsokAuxfOAkfc3RzvGHavs/QdlBlo
h1+wt5h8U6uG+yRB2uz2Q17A9qWlHPEJjQ1uU3muzt+12askJSrqBGlvu3fmsNjPzI7W90bSibt8
NHWUqKrBCaZUhyRihtCcMjX/kpfKHnzlImbxSzgDiAzQYEdSY3Oj25mKwqQ52qDFweJU2vyJKXfy
Yekih2mKYe5c4xev14XAJn11gaCQL25xF3la6lOkW3MAIaD5CELjcUHZ+2uGWs9dw0zzvVEN7c8B
x5K721t++Zzgi2mhSDlnprTm5kNmswcjTVclaIbKBP5GIWQkbf9iZ9GPrNT2ULLXloM6z1yHAofP
eXMPJYuzoCZeq0Hf1fgY45p9CtuCsdTEkGeERP7r9uNdZqR0MzX2FhS+lMjbdskT3LAWS6xqoNCA
eW+4U/oyRFZyqmLyYW/Jx8YLXYs6Oc2Kr0tczH6nGNFek+aCewE6GggaUQzQHQXINlxHsOMxh8Q3
CKGIvPyMf3BvPSt1irPoQs58dCczng5UXL3hYVbvBF1WLfUjg8CePDnX1y+azUd/bEJdXT3RKJPp
h1PSALheINx4KB9ZvV9qWlz4hCWYvmUEVcubh7Qtd7L8y7NKg1gymdhUKo2tjEk+85vMblKDCnz5
AmrJtj8vQLxeMmGFd7rI0yNGP80ht+Y9VIj8/v++9bBIQPSDHJtxANiULe+wBzEwqAsT4GzSNT+q
HOshrcc9IbPtjSNXQU6fREWikC5e1hwJDNNiZfVLVVt/pXbyvZyt/LlPXPFEs5lhbdymO0nExYXz
v4tSG8OFgie2lTOaHAMKwmisfkQe3zCHAJVbhU5zmI1I+6S2cXLMaxiQPqCw5LXqwSqv7lI+G2WF
JjROKTuB4eomkDyReXPnoiJ1HoqN2cpi000UcBIlcdZGWtOP2S/MGjA/u8MrXT81gFj2Lt5tYsM+
MKVDOJxslVp2qwVoFmFblWG/+iKZFS/UC/ckJEe9NKrod4qS3jGtsabqRmU+wfQtGQA20X2uUV9a
dJqfgXw1gRuCHDbssrhTUV/0y6LPv85ROXtR7sR7b05egJtDCVqOL5ywLA2uNljrtOqQKOrA67VG
bz9aOsPwqOjt3G9FBMnEam34F7mreKKLp6A1MutgAvI42loqPgGeJKHp071G4wUdQe6jxBSCoCPs
EADP358qKppGkSZhgv30Xcu7cQAMMLpfprVyHioUQpVDByw+OsRioJVoJForPIRhhvuZvicjFQr1
ylsVobyIvMy+1Faiv6c1mIxeaQL3CG5H6m2aIX8vnzZVHuUzubu8Of5K86SkftmjMgmMLuneT4yA
H/AjKg+DZe0lrxeXwp+1YGQ5OGNCRtjacE65RZaWAw2Ji7X/pAm7/CQE4KsoH4efDTJfHtCslOON
39Ei7C5YB6veyXW2N6H8DRSaEqYkU4wtccaKOgJXb2DWoK+/hZow8EOroPFbsL/fzDLbM7W+yK1Y
UGZVtL7kHQQn4HyDWypnKM/ETn0dGO93S+wL2gp3zD2zhIuC4hrBDfueT047FQBuvWyel8ar9XBP
FvjKs2MIAHOeKhu9mG0WMLpFwdfcrH7B4IUn7tdDlBrlg6J0y0G0q75TQvwhmW0+UanLSyqgwoWA
hnn+7EJzrJD1EM1Iw+Zem8BUP5vV3DHvhwg6eE4XgjLMRUeCP5TIk/sR0PUfgwmN0DPMKdOPGUab
qk/evfwcU4EzA6Im4+zZ+ipOM+FGnIbWaL+js2d8iPK54NBEdX9vWr057YTma9sHbpDDSyOT2LxJ
oqIFe6S8mheQFaXwusnKnhfH7rwJDDyqm6HxxhG5PDlUmGjuyAufAcb57jVDHVqrggV5Y2c/BndS
gkJlrpk3TXHQCnwY17xZ798YDqSfqQ0ECLQrfR9zE1SbNQIXJozyEA2G825cCxiAThbduZVW7wTw
i5tOLiWbwjg+MpDZ6mQ00TqtoXBYSuvEo4ae3ykpUQfltrMOqVtZR+kpt7OnF+Huz6IsRiMNab2t
AnroJBT1mVseALI0PxhNo5LcKuWjE417RlcXSRNLIccq0aYQgHmN56+vTTn+s9JWOABb1dfUcIRv
JYDi9m7uq+sA+Zfqo7Qit97g9Tx22sjPPxRhuD7QDKHv4rKxh2xNwk96mJV+Ce3kuzUW40usLiDX
sBX1S6vQh2PY2+avvsGQKUNt6q2xVkMIDx4YPUSEYGhNb3ZAayYtrLKK7qHuvlL0zUeoLlIVCxX0
sSrVHfr5lZcLkBi5JvC9zBW3vJ5xYKeTCiARXqV2ABILHJoLgj1a3b2XexELeDQO7Z/H4xPdRvUs
SdGIVvhOwqEHjI5vnNdFce33VZef6kUVO1t57dGoz6X4B1R2wO3nW6mFSpajJse9zFjyNS7iHLpK
3bwbbGev8XuRCfJoSDPwTGDsmQFvSnCHAT2Cm2t1gIa0JAdkW4tjGs76Tz4W/bGL5/pZG7JRBI0w
0yP63HvGANtCh7uJaxK0E8IyJKNbLHHVK6EdlgWKIXYzP4HrEC9lWzR3WR1Oz+syJw+TIjIEhOm+
BbfD32X6JtcmBZZtKD6nrXg0tWyFQwKc1Sntq+poGUM6nuBraC0UUT28axRqrwc6EQx2EXdX7FNo
oIZ2twK/Nf7LsB4NMPSw06dmzY3PzUJrFvMqEX+PkC3q/QTKzc6tdCWMnv3izeuKilJELbU9Ji5u
92pby3gPtyyF9WoAGCxW53U0SM1v79O1RRk08aFRMnAo5efxV9Zo2emcUgtXh9ENk/+Wtg0zZH7R
28FH5QU8zxBEIBZ2LowLeoo8GBxLxsoEVWgym3iCmgOtQIHKVtyobvwtcfNQ95WuD9N3ZlllfIzo
TEN0RI75Po+77HuH1UNyhOQ+z+8nfO1HP+ubKfURwQJn7kAOe729L9eOLvtBqiOrqQspzipPQbXF
5DfjVNiB4VTzEfO/5l5l/P3fOACNVxqjCJw6r3feiNzxs1SLvQEYQaaAyCEXt37+RtQ0UYx8QXc4
svU+Ax6Dygwvwvzi0Al/WdTmjY1R3gVhAP4y6ZC84zZpbbOSC8WAoQ9d1miHzjFSzBSr0F/zQTkW
c/y7UnRs6ImhO6fgyoMy0UDlhzaE1BnZREI0dpLUpBl7KCLX8lWjL+4HhF0PmsCLIFKNeed+vXK9
ov/HNFMFpEImv7nGJ9towiqM2FgSPi0YHLOM79Fb2dVOkW9o8wYRjCD5ktNTgKWbhWrkYUIMeRBz
1iXSdV1S6zQOYfc4td2Ebs0sTo2oMz+MGah6Uzn0T9aM7DgtpwKRbdC03qRq6YfbJ/rKlw4gQpaI
/MGR3rzndHGjHlJsdTAA/z8PWp/5AmjsXdmG3Udwvvpjm1afb695bcvJBmBwyTEL1935WZ7WLNdK
JaFKwHzmkEe59WSLuNnpp10cJEDcVKIIFciAQgV8vkpaG+pUGBN06ShNn1X1gPGVSCUkWRvVPcfR
K4tRCSG3Ch6SV/ynSvwrYCYpbUHBZIfXWiY+sPD00IcVVNR5UB4G4EmH21t4bT0iEHQcFUIXXbXz
h7NrrUPu3Hb8SmE6RYLnnpiLWk+KU+JqkUy7iMeL0wuwSjLzOMBg8cE7nS+4MqCwtVljQU1A5xH4
m/4CaDJHx84UIoHw1FbxwVzrjq5+hDxYDAtD81V4Bu6RfjT9JeSD9aNIMgkBJpYFZjLEZWAXWfzf
DKTT9bUJU+tGz20IRUmdPU5JUo+nqsKvUWpx13sqGxdnn2eiEEIUBMy1amynA3qEMG9ZF47vmPgR
+hqQfeR6YBoecT3WTmqpJoFu7mrrXeR6LEvyQ4eCkRMBchPhUM63HDGA4VAXvQMBOVvxKetxPiOP
ntydgu/iW5OLIaknZRPBC2/DW7Eoo4Har+MbxWjGd05qT7HflXO058J9bSHkQGgwSr97Avf5AakF
xXsjCtcfS3CuRm9NH6vKLL68/dwzyUGZUMZRtvF8lcmqdNyzF4DEmt1/VCeHAznkmJ4hqHbfN2hf
3V7vyruCLAnDj+4xsWpbL7fxMMI+K+B0lRn9xqHsqsc+Hi3Vq7Sq/Xl7sSvnkfjB3v05k5gwbB4O
BlCSZlyyOEZ3T6q+/LfqCGmiSzrcu2VePOYc2Z308kogQVucSIK0HY3N7dRhQSCN4sZ0/coZIczN
jQUccuYS0PTk5zriN3T7GS8b8sw7QSzAt2XcIVmh5w85m1m9VjR9fdwgEkgxiGCHZBZ+MxQkeFml
HKNcxMe+ZSAwt3YDM3d1T9bUjndIIRY7t//VxyeZkz+HwL1FwSBgFFaDFocStjGcihGl3Ek2dovY
/koun+w8/UX+yMPLHI7GD8UHjabzh7eVocnXmCgqSsSpH8iz7efMncbHFDmNn6uxKndNpzv3KMQO
+s7a104XBEsDizSZ7mxl5A0EU/oRUws/DYXqm0mdPzYJLLyyaLvXoUinj1MyzXuE7j8juLO0h0eG
McoJA0TNpH1zqDsmCAXqTKFf4o+xvEOSJhu+QR3CIm2oxNxVPtxZTGtQV8s/4HfRj/40qv0vsXZN
AtBC2DOkQiiaJ8dGeMvX5tD5GIba1PoJ1U95SmLG257bR33j165wiwN7C8evCedY+7kWSvwpHfuS
9joQktE3RstNvhqoAh1rq7LAVgyhW77LxNzmXrpCLAx6zemSD4iejXdlolST13ZF8dkKzYZOpe6E
+Q6L+Oo3QYotVfyoKbiNzo/FooRJV6UzqlXtYqGZgVrjfxaupA8NUN5Dp63Fd/Rt0PQasP5S17Tz
UkxPXnPBaMbLo6W23/5ZgBmAr016QdlxgfUZnCUdulnzk7Ac/lmbyZJXYjq+S6vc9LO5jqKd3s5F
V4Lu1v8DMZOKwmw+34KmrJtqclPN7+fO8IfVwugobNTTUgC19EbR02VO6waOJklIS38vgVd7OzRd
iQWUHGTBZOfIoG8FwbNeYvAjFMcLduWu1qOFJbtccbHd0YfnoVig1dxe8vJ6ARqPoxCfHdNJoBHn
T42HUMtwudb9Kq3Wx8lo8ACJuxzO6LDX+b18OoDxtJpZhEry0kwv1gYqGwadeTpRVynlEthD+jN1
0uSIkcRbBbAIqNDviXUG0YYcdRPmLTEpesLfPrBR1BXmMT7VTl59WVQa3m/fRJmb/i84FouO803E
UrqNqtrS/C7DB8Sbq2T4OQylZQeMqSAx3l7t8qBSJCJswgCQ64KJ9mY1e0moK2KdpDGjg16l+U9r
cMfUy1JVOa1J7HYHHEDhCKtZXf3U8knsXVqXqZbkJ6KvygABb7dt/eS2ePpGxgTct26Vd2u+6q8c
mmHnQa8dGHRbmZzTBsAPRP77v0qaCfOIqM4hHaVzhS6VtYQ6zlPwl0u6Tp9Xl6B7e2cvR2mcGSmo
gLEl0BLQCOcrKm2DXlZSwB6qXacK1Fkbjv3QOQ9m3AHVoZ0o/Bz7eL8pxuafkEEHZUcZfovyRnt/
+7dc+zDxJUEkhVkd5dzm+HZLPzYYEOl+b8VO0FZFfJf0lnLCelTZ2ecrS2EpIxsCkEDZ8E0pNy+6
LmwoKX6YqvmLkTqvVOLhYxfNn24/06VRMIRWIjpNHcQWGNBuYqxraOmYpq3h23NbfqTVVn8KyX9q
MoIlQb4IKPR7wAnGcsyaqJu9OWntwYs6aEtebHUi9GK7HI7R0FSWZ1pw+3y1gaX/9u+ZOxCREol3
1xgunh8DrMeULh9BszNYbXQvBaIQoD1RTChHaNVhZ1Pk3Xqen8jjRrkAHgOz4IsGiIkmSt8Nul8o
BcfBq2p1WL3EUdf4o5MtBpyJNGoR93eZAaDhM/1bOAwkV4P/zleMqdpzGLsco0veMYZzRGn+5D2d
Pz/zq1bBE0LxYYLlRwQU9N9DpBUBvmPiVw/3soNgURhoWPWUJCpM6mBZ+25nY+TVs9kXAP2EbtJ1
IA9b2Za4XKUGZaT41YRbjjdTRt4jT5TieuSKJCbtGPHrnoxiZ4J37ZTKTAjUHgBRqKubU5qg7ClC
u1D8sMynB8Xo03d5qrSfzT5aHuiCth+A5VZ+3KykgLmItO+jolR3+ZyMp7Lt8leQPtX3qVLyB7PC
muf2ebkSe9HF53TS7qAs3AIYHQMB1KLKFN+q1/aoI0OOBklrxTv6rtcOAdByerDATGxJQjg/BAtG
M80S1YpfN5qFit8EUqLtYXV40Vw38OeN+VNN5aZJfQnlBdeDNEACNtpJTa9cAgykIHhJLVLZDz7/
GZNljLadtArJWBF/0rKk+cfQkuQLYg3Wuxm8qnd7e6+dOu4bhJ+4dqSVyPl6Kuo5bu0M1CeQpV9K
x46Ow5QXDxoef/e93oLbYs55f3vRq0cOBhsfHVhNlIPkr/r7quNpamxlsa/gyvsh52AP+Potn4Bi
l6fSWfMEqYIw/M+ylvZrwVzAANTvAlagPleejWi2Fq+PlAKUAN5xU1ENb+/36dz3AEwYjkuMgjyW
f/3CamXcxN2h+plQomBYavc9DDk09xCYaD7YxtrunPNrL156x0qMgJRd3ZQkSeYOU1YWKi5jVZT5
drMkH7CXznQkKy2cc7VxRIPm9nu49m2BQJRUEYu648/w7q+HFJ2t1EazqL6yGOur6OMvupFN324v
cuW6JQX+/4tswktWxk49M/fylxYK1QFC24qWHm7tBcqY/fx/2UbpIU3DQ451N99PuLbc+uWo+ijP
6sWRInCYjpz/BU3ChvFaF+/p7svfv43bUlrMhj0AV2tLJhKroYqyxnemS7Tivh6W7GHOOjMYmlq9
1+vyNy2P+qEE33339o2FrwF9iQYHmAi58X+9PbdP18zuEGoBEQwBFEtxREvb8RkCXbdzUK4+I98B
1xKJKfSQ86VSQBLCIvL7nRvN7Te1UMPpcU4r9ZHBcqmjg4WMVBDpozB8TZ2j8O0ZCvkC7AUgZsC8
t13ItEryKXYoVjXUrnCHQ/+lVdbyfYOsw/H2rl4ORZF/hpGiwNc2uQy2CnU1s7IqbgrNXy1rnt9Z
YzrNLyi2TZGPCgybjP8tYOZSyVrxlM0G2udtV1LE4tstQPjr4mdoLGp/svt4+BIrrbGnt3gtVCAI
zMSWeTqV+yZUAGJKpgjlTYyzoJPVaoJXyBp3j4mT/4butu4kCNeuCEntQl5EkfnR5pPqByAn5kwL
C9FreI6F/mUsmdyHQ56fnKmxD1DA+52zfa00oUfI2IMXQZ3pbp6xtM1EH1VCU7m2Q/mPk83xg9G6
zXwEmFqD+0xRTl/GFdu0ISmF/jB12VR6Igam6FEpx9X/4VxQiAKypKKn+t2yvwAeqBWnT/FjMVfi
pESm2gfAm5vsK4Bm2w3axu7yY1/r63SKowQCHFl9yvaMufE1VQttpDYHH+0pMx4/wN7VaO/wXgno
0qX5jz+LDnBns2u9Jgqq5U6hjdfgFpGEWpDnzhLc/kRkYNlEPPrJSIyiaoCho7Y5EIxVhzEcTY2e
taXdz9VqfimG4YOSNuL01pUIrJwAOf3HAmp7C7tu2LZ9hLcW4IjilEQOEkQ0yn+kzVi+3l7q8pSz
FDMpXqNccXsXxgAY9E7vLL+wufCdRCgBhwkrBgH9YBHqFMzmMu/s5NVFQQbKOR8Auq2KQrMaNiTJ
wfK5lnoaGBaNeHoATuCiYP2YFMZ87zbKnizpZfwgcaGPAZKMW5IQdx7Nc+xpdK2xLXrS8E+5gxGD
mhXzhNJYcbKrcg/bdSW3hojKpF8CBFU52TlfEE2cacjo7/jtsqyf46JmyA7YK3+Fb9wdQRCHTyrK
fse01fSncLaXT1217F2XF9wViR2kHy4teWQTcFvnxDgwTmjRWWRYtWpnKPhIPZwonUdECWB2N56q
9fpDNNjz976KtZd8lZpBZgiPyNNSq/lPqSznu1mmdf9kFlPzD8oJCGrG5rxUXjeK+XfTOI0buLnh
PCSG2eoPUEzE59sHVW7W+dfHY9AxZTsBzV5MotV4MXodRR/fVptJOVmFmjieMLSKnnw8YDCEX+0c
DISw7JgNeoJDLz0KYyeFv4w0tAuYPdLaQBgZ0ZbzV9pqVocvKxxBLW0hTppp8qFD7mMn77iMNLIe
htMuwXO0JzarrBZiB2J1DF+ZJ7X62Ix1Lg7GrM8/65UyeufSuboaXTCqLqkKY26OaR01QxZZruG7
U5O1D0yOpvRp1dBh822rQ4/w9ou8thxNKMQOkGuVclbnW4jSmCR14Ryy9onz3XLS8jiEcfK10nY9
JK68LZS7YXc4ULWJo5uWV4+TnDS0sCmi2/iXikDYF3wjd/KEK2FFyoOTdHMwmLNvwgrgYwdUJYus
Si103BeqLKCpF0PwmdvVui9Qk/h+ewuvRZazNWXi+ncOrAEEccbSxpEDDhWohviIONEc9JDtP9LZ
jF7XRXVSH2eP+ZTOsfJu7Obpn9u/4sqLPPsRm3Njhu1qjAtf5IIo5TEzmsQrxrpFti/ak2K/thSC
98xPgTNQmW6WAjvYFfQUHR/+SquhPLOGD2JtCFBiXvd6A/J/tok04J+B35HxyBpxs7k1Q8PazWtw
E2LM9VMd5/p7w+xW/eSqRZMd3ERDQdbqs3W606wJQi2w2rB488iGzpwKDJm6GDyFsTlWShgZmP7a
nN2ss35D9Cx+ULTPo5fq2rRXEV87w3wglN9gdumLbBYbGduXUClYLEd4cFz18lmdyHrjTOl8zVmG
Hb7stfeJwx5rUZZyLW222IiSJB3V1AaaYgv1gKqBM3lqoiQhEMCx+nH7oP5pYm3fqM2UkQYX9Sro
kfPPBbE0wPkDnyjlOv80pmno/aZPBjBaea69JmuyGB7xCqsd2DTlaWx1Wi8lAMy8H+MPIpzebCYv
wXCcMpWuP6ojinwjf33BKypsUYzOLyQeY/hcRO3o1wzToWWb6un241+LgsgRsdWcZryBN3mrgzh/
ktMD9ZN0ar+ndNUfahTU4p24Ljdxs8m0/eV4lSoSXO1mk0N7wbeyBBkTm2aheflqK79R9EXMshe6
7rWiUL6nRbMnanLlawWAB2yBEk321DbXiVHpS0Ea4PhTbTglohFxE8TklUaAG94aecti4SKjKXX0
qW9nLJHzqbfVnQv7WpJFuHBh7MHFlkTs89fZrHM1ILvl+nWY2ohzj0JdD60NbNirh1V8jEVRJP5s
2RHO6CBTImTuzXU6mEmffFKmdf13yfPqGxhbNnCw1DrxjcG2Iy+zAW/5jtJBMLOXtL4XTTwBW9Hr
FJf3Fojn2z9NLMctKcEjrTC3UxGRJHo3NlL5Z9bdA+N/vB5yZf1tpY2603y+jAJ4h7ASkA1GnORT
55vWTfpcjWEfH5gM9I94GE8HpFtzrpK43DmclwGOpaRLM2R5G4Li5nCqvZ3VS9SCHByH5pRZUqzZ
0ctTtrT5B5AaeyCYy2+OLqpMtumWAgvdAnAENRX+SKnwSxe1xijv0PYe0j2Q0+UGSq9NaWBLmYjc
gvwVfwWRZk3KvOshiQhUXWkVZ9z4tKie9bp333wsWIouADx8WUJtAWruPDrYoM0MRisQLW09DIBY
pEKJo1fB7Xh19ankQmwfWI0tPD8c9cZe3AWaU2iFQV5UjY9YnnLUaqTNbi91eSxQtPtT98J6Yg6y
CY3pAK0yjTPha1qOol7qmssxEeECYsl+KRTjv9vLXchiU3YqAIVJFumvQy3ahAkFIVXUy4D5rRnh
xGOsglJyH+LHiocAApVovCu9HAvG0H8hr7Xu4PW9qXxzEILG3cTWl95zu9ZsID+lw/Q8Ke6kndBB
ww3HW6sGy5mdnyxz5POwzhSAwovBvJwVbhv0IYnkwEBE+HNYWa9WO8+vWZXMXjNgSMhPGw+Ra1d3
Vqo/aIixPkUJgsm3f8NliJcUATSIuL8oY7eIsngxJ4PuEqqnk4UxZSUR6nGjBWmL7ztEJu3eJuwe
kflNH/MOMtXt5a+MbVjf4UozUGCiZtkEDzt2ywkYKCL9mSMhYLBz/BRZ/N+aLrB8QDO684oorb7F
i9p+jI01CWjrjr/xFGhBuevDyUST9n84O68duZErDD8RAeZwS7LDZI2ydEOsvFrmnPn0/mqu1Gyi
iRHshQ0Iq+oqVjjhD8cyG4bgkDgY6d3+gdcvL78PsA0KcuSNV53Mt5JcIlsSPTzHPuhpkJIXKBHm
QFF/Qmxi9pU2b3YGFSHael8ADNGBUJKjAlO5vHuyuG0wC0einSzL+BZUZcn71Ay+WlmdP8vmctfH
8ewl0hDtAO637gehXYG6Io0qQtbLkWvIwOA1M+RiFQVlg0S1fCcP7HvNKPaKJxtDicY0gSq6W2L3
XQ4lRWpczDorC8mZWM0aU6BaUzlO/lg2+d4+2zhqDEaEBgsTTxtntc9waI75h0cjVK3Z/hFXZefT
pux9uZ/l5JCpWfgfqjlOcBx1tKlghBuOG03FnmTT1qyFECFsBmbPbX85a0dZUpzN4JliQxeHnqNM
Cm6QUWA9tLaRn25v3q3B2Ly0khCxIUtfDVa2lhL0fR76TtZbWPnJ+OS4A/6qoPEQtt5DPWwNJ64y
zrLAp65bKkOpynXZwNaonREojJSV33MZSC4iFd2398+MO4PgnrIbMc4qyaGE24cOwBdP0slZM93K
z0kbY8Exofr+F0PR/iNFpgJBg+TyiwXtWKFwpQVeOCUOVhOLFnptMuS/pcTcezO3VpD+C171CB2x
iOLP/wg6ILV3Oaawgafr4dD7BYTy5oSsMraIuZ1370+UqNSCZEagDRAa++RyuFSr+WCjFHgqxmlP
kTmmXpnheUBkrIU7y7j1PqsAUQVejxIVrKHLwWIVUZ6+jQMv0alkPPAedl8Dw5Q+aZVS/LcEad2i
2FPrz6SqFpVyNGYxcFPsCkWbZfpfj156wA0YThg4EExgEmNq6UuP8cW/tz/45i8V3GQboS1ufX11
bLBTmyMUSMSxySt0DDIbLrYUVN0hqS39IxFcr7jhElUvVS1Hsz+jwniQemVw46Dtn40YZcsY02du
aGwLD3g/LmeLMsYeoGDj7eZY8x9gc8j+rAlLYYvKWTEbBHOhJR1aJ7Ue4T84iGWM2oHyp+6jJYi/
cz20hpu1kEZuL9RGhAf/Fi9NDjwrtaYBhHE+OnoCoK9o8/7Y9NIA8p1nMZimZ2gj79XjIsADjcqz
BNcPbuE6z2iMmbqtw9WJRfG9ilaUhyk4IVKbjSdler8oiBhODIQvAOOuH+F8kdV2lHEeTLouPjbU
zw5wHqI7Z8IwpdbSqsB6xeg/L0NWfQstp7iL2sG8a4bF2skPxDFchQOAKhEFpjwO4u8KV412QI/+
tORpg7rcC79bFGr19nz7a27sJpJ87m1CZw7qWqOA2EdywkCN/B7bxHO6ROEHKRkdpCjzyssBCh47
frQ7dyiGxUov7QSiG4EWMpxEPOKtokW+uh4KTeptbQZ0o1WqcswR/8dSWkFRrol036gN2bWRHNkJ
CzbuW7hb9LvfYGpM+/JO6pRJqPqQutZKYB1Ah6Y+/nTWIRj377+NCAQxAiqfYBQ5LetSUcMl7nAS
I19ZmiX2wH6YX/V6nO4bXY4OqpNOj/oULy4yxZQFxhRaQxfGe3oPGzMm4zdJnW0CS0qglzOOW6dG
sc8M/XgZlVNXElBSOMl+9QRqeze+CFNX+1YXqhpAWOj1y2s16xgLKIuOfgQnLivvKvrInxtT6k5F
nGbnIW/r71naOeJhLbAmh8B7pzcVTJHMCP7payjRUwfdZGefbVxacFkEzkH8JIpplwvQAHLQtQQA
heTE/2kt6BItjOyDmQ/JqXTaaeeO3Fpv8hsyU0qysEJWAfVS6yAgKxUDiKmg9TtihcT9XEOCiWiN
/sXcKHmCvKLuS3NmNRg11Rbx+J7BylYmc52cRydL7LuygF/rNVq37Ay4lb5RHQFhbtDj4m5abSdg
NVJuoOjhj1qknIZOs04WrFY/MIITJicvYGBNYSqU3YUEIG6F0edL2wyK3yLLdp9oaFUOYYV436j/
uH2dbS08eQykJXqahKSrRzzBuHS2Uy32S7m0j8lifmvQZPPbPgh3PrGY43qbo1dMtIbTFQB2cQz+
CNqoKsqLZXCJUJN+MaMu/9VhrEtBoewenUIxXw0Ltr9jSdmHd0+RBgYVMGg+fPX1WQ4kUw+CoAh9
qUAWb5oWlPrbGNa9NvxFpAiKHpAKzVlBjl6tJrAjp++qOvTLoVhOBubsD2YEcSltiz3xgI3XjvqU
xtF8a/utq/dzgBp/LmZlh0rwpEWh9lSWS/T+1Ai9biGZSPkFYOxqQrCDoqw25tAv4iHE/KbpnfqQ
jNjPt7G81yXYuHM4lnx+VpAuwTr01YYOlE5M5ELl2nh08oEXbS6m2I1rZ2j8QNK7nd2/NSIxgzCI
Fcz5NWU4LaZcLTSu+bkug5NVLbUPnfG/yNTCB3BDe7SPreFI+lDVEE4z8jq7bkJ5GWrLCP22riW/
qxX9wD3UudES2V/S1o7/4uuJLIJGD3QoSA+XR25BzCdoSz30zZEoNw2owJgzjvVYC/1FUgsKE9NT
mUCQlH21UYoaD8NBF7ZAdbX4cVA2npXHxmvA4/T+aIQ98mZly5UFpfdyVtbSQbkqtAz5YnVxw6CX
znKI/0OEdc/76zyUlxhMuMiAtVgNVcexYxWLnvnzWLcvmpqb9xi+j4/JIo07b8TGRUxbABtAQQfg
bVo9EXlt52Dr49RXowrdgLRDgkmvm6J202GYdpZQ/O7VXSwYF8IeF/7BFdJSG3p7sWiM+akh119B
tdQPbbirbyLe0atR0K+iqo2wyhUPD1ATDam4Sf0WgudpTmzsMmrkrMbFxpAPVrlrNQpKrOmUf4oa
670GaSRCkP8EhU3sfWXty1bzOSsnGVN/NqPxBGr1tQ/i/DMCoN1dOSXBzl55i0xX06WzSZmY4Uj4
1gDoiV5Epil14qd5Q3BhdoFObdgMRn8KnPypo554lrrCOvR6XL+AISw+tQDwHsNC12OvzGvtH90Y
4//dfv02PjXVPHydAEpQ0Fu/fkqhOo2Wl4m/xIMMJlGCXhKle1SWjcedbUR3Gxg9IhPrll0wE0T1
WJbwqWfgoUD3sd1TSUrQt1hS8zSNlvlgjkQ09mTVe4XgjbNDHY3LgNSIavA6tIARMgORSDM/y+bk
d2FJ4WM41uZ9bBc7BbWtedIyB3VFIQFJktU1p/bWUPChQWAUjXlPXpLeEQvIB2r22mFEr/8xMLrk
RBCgn29/x423g/eXvo1CuQUAmliDP8Knvo3kykiYI33M+L/OMNrDOGsDHsNG3Z77fNxDgG1NlYoz
5R1B0uLZuxywixYT3hEI57SXhyN938Ftkxh6XJThqJjU9mswLJWronX9+hdThaOmEJUCZ1pj3kl2
YpR4WGQdkQgXGevxS2vPP2d5mk524ex5Sm3tHsoGdIERHhRcgtVEZyA/ejIhDzAYxfepMUKPcjPW
WFGn/vf+mdF0o3dJegsFfvWeVAVygcUiZ746FiYcs0L5p+iy/MOg0EHVzMzZQWldH36qbJRnIFZR
0OcBu5xa3CxNO6QS1qvxkno465TP7bDsqXteL+DlKKswAye7tCgz1AgaNVO+DEVBbU0pug/TSMvg
vQvIFQPKjReFD0W6fDkhRWrmNsoWARuNrE8otf6UltI8O6DWH7Ji2MPrXr9goltP44XsDZDwunSo
j4ZSp3JY+LYwyihJUls3haT2LE9Lg/ILvsWuMYrcbcKOlucsjZuduOD63PMTHGoD9PEBVr7h8P44
91WA5Y+MIJAPws1ufbXQq8/G1Pb3geZIpwyFmncLNGKRI0QzRO8Fysc6Sh0KnT6LzYgy3bRDWsXK
abEjhwaUvieFsLVzGAxzVhrfQDDE5P+YXKtXDfWduvARn+noM9OveIJ51/RuFhjODtZj6zCgdiCS
GYS2SZwuBwMJ1tmhMyKIqEN4pR9UuNg+x3thgHgCLsMAMSMRx3F70bZbnYYUKUW0e1D7iutWpzZl
Dm5mDibt6UX1E21yjvOsZodK7eaTHQV0+wM1+H37mFzf3bwC9PEAMFCovNJdkq00sktbzf2hHBxX
G8mkCqAgd5jSJ16gT/Mdm3725TkfdoqwW9tVKGITXJF0AOG5XGR84xcrqLgLutSen41k/i8z1CF3
kRk1PYxPxsPtmV7XQ0HUYSlCFZrHH3Dd5XhJBkY5lBlPtpZ/R2XRe7csxuJxijrLQ4i5cvuoi3ao
olvLKzAob2Z30JZXg5aIk9RZFxe+o9MVagPCKSQREFzJjfSp75X0lMZO/FWR+vD99V8L0QChM4wq
lCjHXs63iKuOFhHCsFLVR54mFe3zHOEN1KEU5WeFUXqmmcw7afIGJ4jHmE473RC2FPXQy1Glwq7M
wUEkk+IsikmFI2W6F2em9pMrIuwOIQCS4k5CObRzGyvASghH3gY88iDEVttR3QM3iW20OmTAQTBK
EwxlAH/rZSAI7BMZLb/FaBS3Tq3lHll9tKvULth5szcn7+j0/hBqgHmzhnAbVdgaOr4mfpaao18l
eVq5EcIFlUsky4NqxMNjOUbLNxDnRGEkjMPrbIT9qdYTx7u93Tdg1zBH6CUxd7oPeI5efok57XLK
aGhZ51aEgGK35D8G8SsmJYjPNob2RN12fmegQOKXjpoeG1PfY5VsXKQiwwGeTJFLxE2Xv0HpAiTL
JX4DaIERQ4QBN+a2PL9/pvgnMdCbhyvSdZejcFvmUpCS5ocEf/JTHRnjk27PDroFTco6EydHpWsQ
iDaPkhlHX4MsaUakV3TyzNu/ZSMMoNUs/DxYeLgQq0WfEmnGKDpM/UVpq/t+VO1zquTjfVECEZO0
QLsvuyHzUHrov0xwlXeum+vNDjKRhjANEUIAyjmXKzHHulJXA3JWy5yDhcYS0Js0KXKHXmr82zO9
vk7fSCV0XnCIQnlO/PmfD3LWV1OMw60Hks+ByatUX4cqnf2gnvI7CdeWb/pkytn7dzX1HBQwIEKT
svN/L4ftykaZMG1w8Evp1HMLt8dPIaQ/Qd4afbxVudoWU/0Ev+I8j3b5oExtvvMbrr4xC2uKthov
J2CQN3GvP2YuZW2bdZoyerMSAytLY0Ch6AGUGXypQbJcxV6Mj1E5xx2F+mYqDpRfs7t3rj6/gTY1
rUvSEBLa1YceJeAVKtgeJAiM8D6du/Jk6XVyiBLJeh37zHGdeddM9erFfhuUviziB0JmcJX+tErb
hUNVIWQolRVaJ1F/Diq9P7Rz/k0Kg+F0e47XZRIxnlDagVYIqmIdwsPQHjSknUeENXPna5mZ1X3j
RO19tSyzr6EGde4cc7wnYLA+NH0SvOKDapz7zukfy0nWftZhNxs7H//qQRf1RIB1tOhF3LIGRXKd
pKgtNsK0XLKPRVmpbhQWnac32eQaTjp6qYUomTpgw3p7Oa7OthgZ+Ye3+gzB+mrnG7h+Oj0IAa/L
nPBQN3XjQ59PvNlq9jCMm5MUBVrhySPGvDxkOR1iHXO9wbPMRnpGflF2IfMq5yZPquPoONKxUevG
len27sTEmyMzpMjnifLXwjOOuRSSUzFJ2xig7TVTrTwVoMZ+zepSnkrFbl4xsWwCfNZlbSfq31pg
8W3BKNDP5S25nLXaVl1jloxN/DI0Xhlr2v/6OaF7XepOutfpu7o/SUp5IAhJIe2gZbI6wUgrTEU7
waSw8yo/LUMEEDPGWPfTOLbjqdTy+tWae0wyb++izWGJTcg8aNNfyWmiIa85zZQOUGjz5RRoo3lW
iwkz12SJD86bUUseNztbd+OrIuyIDjBoBGBY6xsT/DWJpImIYZs2CXbLTe/jIq+5NbQsWAVD8K9m
jeFdtyTD8fZ0N74pNBL0bN+UWuCFX35TWuTKAIMAHdtCLu5g/KcvtjZmv5VKUXe27sbtSC2X9xD2
iugQrQ5NOtdaR7Q7eISAaNMM2C5hs1G1j1mv6U9FGTZfbs9t61Mil0vhl/hWAFsv56aqIXo4bT3g
hhnphzCZs7tMc9DTkIvmEDcBioFTXLyX6cW2fUM7UALjhljfydzHtgKMfwCJFU3HAJm5+7FqwwcY
39FffDs6sbB00JilebOq4Mgsp8lBHLwGGdRTnDTykz02uRfbffDj9lK+rdVFliCmBZ3MpFJLq3Rd
le5aA3MHKxw8KVH6l15KE1CzvCmGB6nViVyEFePmOOtKb7q15AQ/nHBIP2a6E4xuEiY9DLQ6hYYS
aOrsI7KZfdAkVTK8YpQj677LWsvxpSzQvzuE5E9JkYU/azT/cQDs6DK4M2Xgd4PJqMcShHLi4Hvy
UK2uMyVtKzkaHK7SPtEfe61rT60zpIdWcdoHYOF7Xfs3i4rVGgpJZbEpxElfYy1NZQ4XrSbkbEBT
2FiD4B3/m6JZZrhJFozh/dKN6Q+LlVzOQ5Hn+WtSz9noUzxFVLO3gviDPQS54xpqgbQHJdhu/jZl
04SOhYGUsbv0y/ApG5RxJ2reOLngSASHkvPLTbxaKdqwmRkF0uSRsME5x4ku/LfpjRpnytiJQhct
j9jaSRSuMiO+DvuaGj25IjG7+E1/BJEKfmPN2CpYplVz9Ro6zq9OLdWdbb01CFauVOSFggC1lstB
8naJla5VCRmirHejQjchwxTp4fbh2biHqHqCbwPJAKhpDTRbqsqO5U4iFlWG5cwnHe70pRPqAeF8
XnI0zNPIcXaelI2LXaOBQzlQuPWSDlxOLdHnzskX4rC0aYr/hnmJlmMgWRr9BhTgdoK+rRkCokPb
hn1C9Luq4sjD0mpJSMRfVTG2afmsV68dwnPfGqQf0b1ImqPdhObr7XXdeDWpJ4Npp6GMYuga7ZW0
ozKW0Em8qZS7zgsLM35NZuQfB8x5kTjLjPRR1tP4KetGaeebbi0vKD7gixB6qfCttidovVgpHC4P
0RU89M0shyd6Hu0iCIHSuPOobO1TNqhg2YPjv6JnFLIzgVmKJs8qCvMH31xVXTkx9yqOW5MSzrMw
Y4D3ws6+3DOL49SNQT/eww1vxmy5ah+GqdLuEdtA0vH2x9saS8i+W/R4qW2um/QTr7M898Cce2pc
vhFNhDutIjePSdq0f3EWhLo8DxexjrWW7iiQjATXiAFBo6AeHrA9vJlO7/0sK8nOSdj4UqRjXNp0
bwX2cnXs+nEZ0SHlJGgyAuRtpQcPadFUO/th40KmgIgjCHw6AbsTv+KPy1HTi07L55HdV0d0MsZK
segeGl3uGkNU1vdzZpo7wf917Q6nPvDARKgoGFILXz0ClE5qniR7QGetiqUDp1v+DWVKf0LHaf4P
Lz/wFUrSVqAsnCmX/TQO85NcS60KG65EbOrd+0dkvxBNxM1KYHm5BFEeArQqEq5uyihuMs0W2IC+
PI3ooexMfWOrgtzi5SPpojC+JiUn46Qm1DkGLH1L82S0nfmlrxMNqlya7Qy1caUZVOl0OpscdiAX
l7MyKbv1TY8lERB+/ej0+b+dYozPkqVOL8aSyme7xrcAjV3tw7uXkw61EAzBUlDIeVwOHHcsY6Ax
R8OYo+cwqzTCiXisMlfOtXlHZGNrQclnhKI8jwbKhJeD9Ra05H5GaqGw2vRLmkB+liXNeASmm9zd
ntfGSRG6dgStlGXAp62G0mvDrGQMCeBoSuPz3Crq8Q092rLDfa0Z93BpGy8h41miYYUwLGjQy6ml
jto6lWKgcVv0wzGkQuZKQ/3FVCLtbGXOdFfIu75b4uSt4kquNb4d4RL+c2vgqSnJCJjGQ+/Nhp7m
bkiPsHX12TGfQzQ9KrfUhvxbxr9rumFVl59VOy33fBs3PinVNqAjnBRInZbY2H/cSL0TKFD3WOfQ
SPP/RbqUfpxlZ34y7S7eC9y31piiFz1OeqvIP63W2GwMOw71iLwOA/O7XpuMAxSp4SnBldsXYnMA
urM9vfCtRf5z0NVG6pREWUKTBKgyCxzDFmu+y5YQlnGUWriWJ/GDZBb/5iS/Qu3tL14wGqH0W+lc
I0xzlcqmstFGYnTEfXS/HJXqCN1ewim2aI+3T8zWl4T1QVeCrJmnZfUlGz0MqSWxulM0zGelIO/K
YKH4XWIqO0O9EWjWO1eoadGzhiNwFXDg+VM0HeqDnjWY7WFpquRhkdTkoVGi9GdpoV3gOkldf6x7
1TOS/txXuVm7ud7EcBgy4ySCdyLoxfwXJ4QlIefujX+iHk3V22siPu76d0LFE4wjwec0V2+fPS2q
CYwb7bu5kP61pmhSXVyB649tBf0b7RHl0+0BNz4CbAmuLD4ES7MOI8CMF12acJxgpmFVaWftU05N
+Wg14fLtL4aC2ySgSbRk1gYG2ki9rxnkHsXqRvqoFSk4qHTOubfqQdtJJDeeNx4XkPusIgHSOuWm
XVDnhTH3Xm2jPy1pNBxbzvnnvkgkFDGL6lwBpnSbCYO+27PciMsYmahMqPBQv1zFZercUvA2pt7L
NFM6Y39qeg4Egp19ct1TBBRBTUHAPRzB+hVX1x/XYF2RaSw6G1rK1fzebNIPllWPh9EOpYMeSsHH
cXASd5LhO4WVjtSjVex5N21uHeFRJdQ1RQX18ic4s6a3LASvgcyp1UNb9yWbFBfc4OzfXtTNoUSN
H0kNCNxrK6w2lKFJJTa71JntM24CKRqeqXLkVnk3OEEsLG16WERCQHuNpLHlMIsWmoKeU1nBIR4o
F3WRGp7CqOu9jvwZafFyj0pzzct8GxVgNOKGwmFytWuWyJTzqNB6b0BL/bjkVnpAdnB5tlGjO9M8
tuZjVer1MbUTDXvFMisB4wbDYyBn41FTk/E0SCPKfFbYR4cMHIdfgC7YE5bdeA9FYC46TvwPB+vy
i9eNHSZhpnCq2nB46eM54ZkonXt4gcknhBgd36TTeL797TfeQ7p8JFREcJynNVpERycBKBXbrOmn
4Q6+SfMjTZb5SV6W5DT0eWq4atAHj0mDjIAU9eqej/jWrDllArWuUedcv1NT0lHWiYh6NGmyT1lr
Tw9NSI4X6nHv1xJeG4sqZTuYnK1rROwDlAqoSbEXL5c67tRWLSnPe4NR2k8hfiVuH457biFb54qe
O9UicZNQn7wcZdLVCuFwLiu9rtuDUhXF/+q8/R0kdbeTSF6LaQkUF9kGHQ+h0LIGIPQBewZiXu9V
bWC7iEtKL1XRfTfNrnhWpbCgd6mrvhxKM1qvBZh9uWxxha/1xyLNox+399TmvAVGUBTK6L+sQo9y
GKMhVcXzYATdUeukX6jODp9pgJQ7vYiNzcMTZKC0QaUVEPLqyBRtqhKbB52XOqUcum3RS3eFmrS6
i4b58hI3pfaKycUemGxjggJFTw0QjxvEcFYTXBKnH8ql7r2J8txPJahtdzI682XKp132+9YU0ZQH
sUq9GdGCVcwSIesfcA+T+fSyfqyqaPqCmAmFCXU0e0FytXyrLtrAHbu2w/gK5cNjGlv1Hfjz4uTo
5Ty5dpEk+mHQe+fOielA+aFUSofRqKe/2PLA66DNCWw9mbuYzR8PZ5UpTRWPDmbIEUXYzIliP0uC
5NEcmj1u1NZH0LkvqHK9NenFn/8x1CTNZS/VFQtTQ5qLpyr4FfVV/GBapbWzzTauC5HjioiATX0l
v9XEsZSHDEfXhBVzWjM/KEGnfr59bDaiU6AOQmEYMDvwPfHnf0yonkecMXuMpDtZnRH7HXPnMQM2
/6OaOvs5kdLmv9sDbq0gyZdgmBE0wSy+HFCfjWacS43Tgy7cWde7z4ok4XUTt3tSbJtTo0IInwd7
Z4osq5GirKrrkZHQVyM4hLzmxWGAXlEmT3d9UkQ7r9pWlUtEhyIOpmKAs8PlgHOkh6pVs5Z0WAIA
j3L0bULB8l7TB5wbGqA1B5wd5O9yb2iPaR9IzxKv73lI615+f4WL2J9gVdCLSMdWn7Wtx2bA0xFt
w7GpX7Ig1/waJ/vINftkz89464vaYLOJzeFkIMh/OW1A8xopLetc5WGUe2gPGPdtiXCiq0np9PH2
9tm6magRULMHtALefVXkmqQmkxaaV16JENSPOO3T7zWglNcSzlbnj+YyF65KF27nddk6jI6CArwo
G8DAXH1a3Wr5mw298/IpwEe2S4Oj1Jfy8fbkNuIiYcoG9IXp0R1YnQ0t7i0zbhglcbrRD8ZEdqHz
QUSec8ODYJo+Bl0WP44l7tSBMezVYbaHpzFB9k6bcR39S+EkBUh7cRfkMKOLyaggvc3aQVu67m6x
uuW+M7Tu5EyORJ9WD3bOz/WnBdTJqSFQB2R3JWTSjFOddDpwglRZlh/TkNmHALW+xC8nh8pwHlij
5A6lJe9cgdf7l2yH/1IOJioDz3u5fwvbLMsiikYPkx1KNHMuf2jN5qUxOKq3v+9bRHRZC6BhyKkk
wQJJSKXvcqhZyiYtaamPYFnbGIcRFYsPSozdqhvNTfpDbkz1FKiW9HNakuKFNqZ678RJ9CBq4N8r
ZZAekb61PxVysCe1t7X4tB6QHyUdE/Wxy18GhqTQUivoKZUEsH1aGcOlBrvnEgeqNsIg0jbcuF32
EF/XW47DTGlVQO24QdYGtB3m1paO55fnOGleu+Viz4DUW7P9AeZQMT1kFpKTNlTDz2hBK/OYagtm
VLe/yvU7wW9AbooCGbflVYNsydvKgg03eFE51KdWzobnOOyqryqN68/0ad4t4yGKnPx70PPA3UHB
v1zqxYpK1Y4p8445ZScMjlI/anA2A9li7hypja3NjMB3gPpit60ROj1qyVaT8XdnPMdeHQ0heBbb
RKqp2CPIbA6FOBq8e3I7KvSXs5KSrjBrnVKQ7ETPpS0clXJHKR5Mtd+1I9wci2sKPBB6xIQul2Op
g5WFRUVqTaVEaR4mY6ycc5liai87xfz13dsDZq5glAKCpl+7OhlR5MTy4DBYVeOBEET6c6ItQexH
o5X7yjymexTk67cGNT3KWQSZ+HTyGFzOjlcg1jAjprAJgOMZliMI74qb4Pa0Ng682PBCT4CuJuCM
y1H0JpWMbiKdmBEFnvzIRvfCraI6Pc+T5XyOzUY9JFVQ7rX7N2dngmkgPiFmvyr2h6o5Y2TNRRNI
9ug5cRmfwHDIezDLrT3CFUvJjksNvKP4HX8EtnIPHYfKMQUerQFF2wLizZH98GJKb/7tpdwcSvxt
aHqK+G81VFplQTLSlfK0Sg49oiTlPh+G/+l9Ye/UQDdqhGjV0SUh4eakEbBfzkpCH0IUEbks7Lb2
Gr0t/y2LxfazWk/vykUyH/VO/xgOo/IriePlG85Ie2S8rQ9IkMKZQPWC+3k1W1Sxjc5Bqc+LYFF5
obksR5S6k5013XgYaPHRQbDQXqMxtTriOKLlZZPlIDjnaOEZGIO7wZjzg1ba/VNXOy1mfR11WFS7
T7Xm7DkMbX1SkKO0hsGgU95exXta1WiRMdCs6Zc4OU5SWvvoAtBaNafu8P7dA3AT0LyIPXiCLj9p
G02SnRclJtRFYnhtPSf+YGD3N+n1uymF/O1EH/SBoKFzn60+XdjRea5lQH+orre/5KGtvjhRkt9F
QMN2durGArI7IL3p2LpAV1pdL/nc6YW0VPTZyEJ8PY/qgzRZo5uPrfP+9xuVNZPgHPVR7rTVVhnl
YEAehWqivPACxGo3oK8t9G9t6m2hV6WYyNz+ZBuVL0H7Qa0EwTWAjWs8Q5Mb2SCLd7VIsDVz82wp
jQ+9NI7KoWyn+n9mp8cd4PG+MKD9JdZrnVsK9Mo2sF6mFNuQQ2gWSv/Pzs/aOJqAVWHgOYIXT7Pi
cislkxFKps3tkBVTfZRGM62PfTfiysalUf02DeAkHgTESP3aRqP5lGLJ1HtJFhXPeoLDweNkRBbN
wSyXP3XalFY74cjGoRZ1E0Th6XEQj6xOFUI5kyHHCdUTwNC+SYHIQxdePzh1+hLXuCzyTCnnYa57
CuCavtNg2dqSqqpj2UTlVwNie7k6pWWQkZtMuIrwngWHLj3EofJL7k1lp9K7NZImkC7AraAUOKtz
ljhZKNUkaew97OLLkrInqJvIM5Zp3LknN55xkSyyrIK7CyDiclIa0VaE0BPBZFTPD1UTzoSxjQ30
ItbCU63OOG/XVNFv7zTxt67yGNx3dB5XHjxyhlVMZFFUbSG4DaiRxaM3qlP2wzTKYgfQsrFdGMUS
mEAuRggal3PDnkhJBh1Ai4JBrp8vnfoQtan2j5Mk1lHq9OiIaJXpx06ouqXc6h9vT/INA7iepeJw
s4DGEHW41YaJB0fPINUPXjfggH1WAwg5njYHwQzRTokCL6ghxhysvpL0QxCV3eTiOtH+TmD2wrft
5Z91EdWnEg+i4xAE0d2I8uuXVkpj8xCmo94etTFSJTfOopb60Mg1eojL1qyOM9UweIRGNmb3liEV
h0wLnXJnftfZKCGEwLiLcgPllHW5IcXtqzOJjLAxc77G1XByAlM0cEU66kgOnakck6h5ho6Ug8RS
xFWHXv73PDZfiw79O6N7vb3kV7tZ7ChU1d54/gRTq1cjMYY0pmVIKSmcjYcONajUlWtbfgipOx2t
zoZKTcC3p7EhPuTFh34blhYY0QzF9bU0aGXhQ5bxcHjh7Djk5k571FuArkswWwBC03bn/bi6H94O
DmASxgImsT60OWWrCi1zCta15ZyqehjPWdDnXmer006YvzUUdDUhIGITc6/BHyS3CcB0mhXCutnv
DL0hmehnvKeVPdS1uL3XqwgUgL4eCaAAgV4e175QjTbOB+hadhOUULU6/Z88VYJvkDJbH69MVBWT
ZHru50XfiTY2h0b9VEBcgCKsW+eaMZaJrI98wMWM0L1VddeukuFkT2P4OAnp6rxuMredqnf7EfEp
IdjzD1Vf5r26o1KpxeSkBUGcQJxzu0xd0AY3x0OQNXvSzlu7VAUZCj8TBSG455frm2qNkRjO3OF6
2WYuhcTZnxwkOHPDyPxlMNWd/t7meJR0TUYjCF931KhE8pFpA3iyLMmHPAHbXus6Rjg2Vps0+fbo
/JvjkRGylnBEuI8u50fElUzjEguL93T82PW148OKLO8aMwRg0sx7TiDXHXq+nWaBygGZQz6zXlBV
KmvK4TkRUIe6xlGWMKU5RhKcJk/rLeMlT8zc9jXH6nl3HCl8KWW9Gz/IUb+w/kk0jm7RaoXt2mlv
Y4FQQNXkD9VP8O+Nd2ck4scidv9m6ks+vFodcs9JQaeCvgnP/cGZ7OQ5iMmaSWyz77dv4essk7EA
DpGgo+5Nork6yeEYF/lSSXROJFn6zpmtvqf6op+tflZ+dU0BA1bJG7peXAIfdclefity09s78drW
fiCpZjdQfkE0Z5XrBjM8hATZdE/OgsVPo3h+0jvV/CYHcfy9suXs6+1pb42HPwvoZOEhhIrW5f5D
ujGDzNZQ/u61/mUK0g6t+2Vocb0JktTv4moPhnAVRrHOXFiQBTUqrpQ6L0esw7RSrKbmxmxL6TM0
SOU1ioKdKGprWiibgvHki4qm9eUg+LUsy2hVnTc6s3nf1vmnpAWCZqQSCcA0qOfbq7j14Pw5nPg5
f9RdFAU8qWyXnYdyf+5Hsep4EbKuftsm5uH2UJszo+Ah0Eoa3ctVtGD3+WDlNKA9yW7mR2qS8mtJ
OP69Ip4rXWnmCnbfPyLVAKFAwYUIXOZycnLgmAF5fOfZdj2eHbtrXWoUpluEhnlQgRXuHIFr6hw7
BHFFIj8wI2S4qynCZzOMSeNNjYZJiw5G12qvKjUd80iXu/kkjVWXYJ1WT/EBU+Y5PhDhhJZrNEX3
BdO62XLRnVAyL6IBb9xxfcCYL1R1iNwyq0zNjeVM+ZBELUAo4/+cndeS3Da3hZ8IVcwEb8mOk2SN
ZKUblhXMHECC8enPR50bTU/XdPm3Ly0LTRAENtZeobSKc07WmxOOdpX/nBwyhMMR60rrxnu7tkTA
ydjD8PPfzNhfzmLPi/Eal1kM/JXYaODcg7YL4xjQbr5xUbm2RMBsgXIMXBZBI14O5cu69WuXllY9
F8u+Gyv3OwBZEU2eK3ABtm7dcK892ibsobPNPsIN8OV4qbHamRmvjGcBbtZisCONTcjRceJba/Ha
UBivQJ7DAQ+N88VQZlI6gI60eP0yzvBnntRDviwIYfo6u3GfvVJeASpwl0TUDKn0spM+usIbnSUd
ooGA818xbvZN2DrLGHmGUHdwL6v91BrNbnIHldz45K48Jnd2CPE23RK+vYs9sutlkTVtDWZgVW3o
KVefCmiSoW9OxeHtr/vqUBtLEF44zajLjBffXDpb1RQbWZb8O+rGPljtMNKOmvIbI23v5qJURsVM
ag2dL2wxL+HFtkiRYxscsEktmn2+Kf8dt70VCnDteVz2DWBUTrNX1wz23wBlNs+jXbxLw1R10xel
rWnkrtmW3//75HGM0beFdQY56uI9LUFvuETGDREed1kkhqm/K8lHeMLc2/z77aG2v+rV7G3qRPYQ
9AiXMumZyEQvL4FXzICYSMtqgqO9jsOhKCY3wn/aBJqe/jPKuFkTAzFSj4BIcJV6+WVj4dut7cCg
cFvih4FjAOPbyTosMTrTEeLZjYvbtYfkysZdhrW/3WtejmeliFx8bKaiwdNqPznD9EwauHNiOfk1
OqquOWf47964SF3ZLzd3bvYUDritOfly1HV2ehcgjvNGdf6+rCd5DjCeIeIZRz2IqOP+7Vd5bYnS
OaEJxfENLHixaoo8SxpspfuoGdZ6X/iDcWrE9AMi962GwpX5RLFNw5UUIzDAS8H71mXQvS96zjlY
zWncWp8Lp8T8vTEMpAK+0QkiP7XlfHv7Ca/snZv37aYfYnRabS9nlM00Vt1W482dPe9kLtzQnMvm
samcdQsPsMO8cVMaOJW6cX97bfGC2ynX0u0YAuJ5lWjQEY4TdAMBp16nm+cCCbQCcRind3oEgSYF
xY783KgO+aCbnbV2+n0fTJjd4x/9o12Mbp+IvPkfsBa2JH4WngDbcXIxH60924PbcGGG/jLthaus
c2LbcVgHejl7iWsc357/16ysbRYC/qWIQqRwWSXanUzBnMEGTAFMH/WioUAqrCqTJzEO67O51L1z
GPIguQOfbczdJIoxj5x26f4d5Ujt8PYPurLk+T181bjXbiXC9t//LJBVJhPL4Pek80D52NYuya/W
V6CK/6E+3jwDaJFv4bJwDl6OZMPmBmvJAQwwrUiPq+J2GS6+raF0ulX6lAd2eYv2fmUDoSsJaIAw
nvr4snntm5XbIpLrI4Sy6jAOZA8tm/dyxUH1vJYYo709m1fH4wzdGjEc25eiR4w3vWSRVh/5c+N9
03puIy1Ki4ZHQk9hrv6zEz+raTM5BI7GHOQVC1fqVA2ldnssXpw4dKbeiGywnqOlxf8yFJt5QA7L
ply4PObE6pepq8weZZJNCzRX2eO8BD+dYEqe//skUh5jGM8hB869TfIfS9KK13LqiEfHZMBLT26P
cSNp1F+E15MqpbkLvD3ctS+AjXDTpEPMhMfxcrgM38al514RzYk7hKhrgshpMh1600147kqhxava
GA4UQJtD5cuhhi5w0TOnAMrS6Yl7zswT7u7djZ322iLcyJYwumBPccK8HKVdMzLxTDp+Vm3Z75Qg
vsSCUBb6bWOEdHXrG/X41T2N+hEuOBz/TZv6csAgc/u8lHxliFlq9hBAwazRwV50ZrZbi2k4LFqK
HZK3evNY8cLBqvpj0vnOjV9y7ck3SRaWbTSV4e29/CFadqglLM5vU9ZFpFayya3W78KZrtROKdyx
3146194n8Rd8ekw0qWcX7zOj0auzjPepysQ8FInvRl0QeH+9Pcq1BbrR0QgFxJOCou/lU2XcLUyp
Cx115J/vgcN+tjJRzy0sjxvzd6062JqhRIlukYeXvFJgxW6ybeotD//pKCPc/ms8dc0DcEcF+JSt
90GBmQy1Q/Lh7We8OpN89GydG2vrshfrzQXmwhqcJh0r83PdZC1cDnQwb4+yvY+LUp2r8Cbx4f6B
1cZFPalHWE5eC0SDmkCc6P1nXzO7brGHnOa9PfU4AmD4dDKq0YjMechuFF9XX+TGtfv/4S994rt2
yrwq4CEru/XofM/uX5g3dBEyt+z09pNefZMerRZKdYyqfhv4/LGHmlYqLFOwMjvuDrvGTIwjaxSv
SplT3MSrHdFt6w5arrd0OFe/QZ6ROnqLE768too8G1aen2xwkeQQ1BZj56SGG6VUeNGikOH/D0+6
jQafcNu/L24muas2XRbjNVVaPgVpFR+XcZN+yqqci33cO+I5Xwf9vJqyuXF0/KYwXC4oCjkImwD2
0KC2N/7HNHtaQ1qQCfAirZblPCl7NPGrW4tPMB8M68wN1MdwzRLpX1M+pB7ndFnsyzGNsZIgE8iL
dK6MAKEDZMgwLoK+Ced5NqawV74l9ovTG59lPk4dueyj7dyYu2sL0gOD3HiLmIhfinjEYtl9TsBo
hHv/sKciN9NwNlaMzVp88f+zWoVi5c/RLnbLpcnNOre2NYn91mEuC4M2c1Zld9nqO7fwqGvLkOs/
zhNELBItdXEITvDe+ikAbbC0WiNuYdXJwB81kuXSHIK+TW9s0te2Ft4oyhgOdw7Di5WQrFVeLYKm
LQRpcW/jEWmEjrcsBmrOZWwjhQvetBvMIf2Ul678MS8Omta3P4VrmygSuw19hjKPyv7laiyyNBVe
0QGMlalxv7ad+8Hzqlv61ddEBN4j17iNwIsYC837y2Es3l4e9xLRQ5OuxTEj//Rn0k244AtWPra/
XvyxqslJwnu5rHaZWaa//FiqjGYRQZcghAltlGmeq0dR27He4Z87LuEk7HUIZVet39qh1VUk7ar1
w7wXMa5injunoSXMqn3KestESV6qutxNUqv/zMxhbdBDBesAOsIn/aIg9FVbdNWmjJyHyns3yrhF
qmsUB62NG+ftle+PY33TidG0RfK0vdA/tg+1KvJ2WlCVQrlOiKGFe6LEikMrhxX99tp4bVCwMT1J
/+SdgYm9ElPjJkohI7n5B3Ge15Hftqh3V+xRvmW5Jd7TXM39MMmxXz2jFxrcD7ptPNawm0xVmLke
oQbrkpuPEhCsC3OjHbKHru+m9/3CVB7ahEToG3fTKyDJVhFAct7abugUXk7PCit46XOAXgfOwCFb
3HYvhVVH3mr1P5cmbbOwrRrPvbErXqtncUYAzdt6+Bv94+W4rV96Kku5and26TyJfnJ39DfSKmyA
RZAJYwqNsn8ai0gWSOLHRQSh18lmzyd+KxzkyhLhMmkB1QC8bfHQL38L/Ha9+mugImwh7O9ZOlp7
U0n4rv24FLfO0isTjjocwh5nN8LFS4qRFEAOphw5S2NVP8hC29HYj8mBKx82l6VVfSPLfLjxlq88
IYOCcbOfUAFeNlaJeMLbpVuh0E4Ke/JhsM7OYBjEe+v/odWzJSiDBHBcA95vh8af3xvublYvuz7q
nbHay5YW6ljO1h5v1Fu4yrWp3L5qKMkQUF6RW1cpZ7cqueWNFoYQ8F7KqEe0dPRaKMItXoP3vpPe
qr2uTeU2hdwWuD8jaXz5fOskvcQilAwfSGVGTp7rg6N9uABZr28UmFeHosDjH06DV3rQcjIyd8zq
PkorKz0mQW0fddBOu3qob9H7rhEA6KqiT0EOgxDhkmaeZUZD5x/ooc740gpkwhH9n3Q/WwshNiW+
ku7QEDCdtfMuCOiQG1PR37g6/La0vCj1QD2g3/02K4Mv+nJuHb812hET1mjzW1eHhtf6EaAi+Xvt
Wh+D/0KyT7aFKJOT7Ee0jbPRtm1YaV1Kdiw/uffNmV4fUJ93nuqOsrzD6+vvt7f5K2UPieQUor97
+aCsL3/lmKoGWxCriyROyvRz0nVvD/bffWeWd3HgJjcA+iurAJUcgSYge9QEl9TSxlggrXjgT7Bz
ShK94waVZZw8tO1q3DrAtgm+eAGbLA4jkE0GTqT8y0ej2BtjewZlaNUce3t78YcdTW4bo69R1ae5
Jo49NOOYQGt7EcecPOQq9IQrDv95ipHNbTUCqgdCNy4WQgt+42cz8IoxLgQSk3C/S61s2bvB0N03
tUo+vT3e1TmGL7dJcAzaEhebVmtwQZhXLuV2MHhQyogABObQdyOQwH+uR7jLBDb7Fo4N7B8XRXMz
L6alPZsQo6QMToSKkPNlpsahUvpWwPHrp9qGYpDNXxCs5mKh9oTDE93sddFg1PPBRR0cGmM8HMr4
phbs9TcB1A4JhK4jJylUtZcLZ1F+4cRNsuGJK07mzpieaYKn+9WzVEhbQJ3ffmG/odCXK5UJ3ExE
KZq2Js/27H8cM5iv+g0dMp4NMN+O6lG6zWEUXMXDkW/kXV470K+Jty0oYFzt3DeFE5Ad4Mikx2J+
4upgTyRohLFfV8Uepyj7Lq/i8WcuK+sQx5kudt08mw/MHUmGLX7MfyU4eKT7tx/kysYLSsnhBa+a
1j7365cPEjdi8YxCdFHhONMvAPzq3OBzd64rNGehL7TeF7MIjooY33MgY+MzcHuX3Pjyr72/LVVk
0zqzVC7V4xmeToVKCzYZ4Vl7kfjiYPSDexxjyyLP/mbgwpX6D5sJcD1IjQh+KLpePnbQpbYttl2N
HHH3sZ4n0ARb5+LUloRVlvkh9ZzpoWDni3Qy+zvNujXdm/ZHr0sIfgbGexZ0c579Uj/hLKSnDpoj
1k6ciXAZfzjOZTpiVt1TuYM8ngonvwXzX5lsqk2o2ACA9E0ubWFaLkZz2btdFHQS1Y/fLA+xnfVP
U1AUA9LvEXfht1fZa6gKs0b4lUho+WReFS2Tb9RNvCWnqVLABVDGEpWTha25ou+VCeGSUzcZO3+0
1Me3R95q54vvdPOmIdSE3olJWfjyPQMHzu3UAsAt6exEbd3kj3K9bcRwdRg0VfzLtQJTmJfDqKEv
1ngOushwFLYSsbc0Z9kvS6hjq+hDjTFauhdYG+6TBdg1z0T+caoyc2cERfpey7FsDl2cpoc1teWN
vera60aPu8HlkE5p77z8baLHp9LK+LbWvLE+2g7yl27yi4OfwHLZmTEY3+7tSb+2qjeHJ8QhOC6R
rfhyRBV7BigZIwpD1/sqdZwo1dJ/p4MC/znB8e2Cjt0Y9Npj/jnoxZXeVc1aeUZKu30oPJoTudoF
gsrB8WLr3RjP/9kdjhndyjBanVv46OXF3jCmfEoKkiW8JVjOkMu6UMWd2BNStIaDP097QEvnSPTz
rQTwV09KHwL5DSgQWCi1+cWTtpm/eDT40cKIzO9PjtMlmGBsERiY+5VGcazXObkV37Kt4BcfEvdS
CiIucagkoX9d4OrxmublQvcsGlBXV0drsPsHt4vN+9oz41uucK8+p20wJDCbuwfY6+9C/Y/TdekL
3VpNww04Wa131TBbh0DV/se3l+mrXYlREMNj4LMh6K9bOwYKJgo6CDbTmL7PWhoEUC1bEGx/Dakj
EEiCYO76ZrklSX5NlGBo9kEQPK6oLmZ0L7+QzUiyaQQQ2dJJ85/BatJfVLXeghEq1ABKMXsLnLaz
n0R3r5/wPEqCMJnb4CnOO3fZtyVhmVDB4+757Sl59eVuv4sTAXAR2hJz//J3+bIyZ6HxtOpyHdiR
amPz4E9jtktGaraub12gEJOUhLeHvfK+8Uaml4mGgGvgZTXlb8znYKOae1VcfK5rmZpghc5N+vOV
xwP32JrOIKeQ1LYv6491RfWpOhYD48xGfiydVBahKefMjia1yL/BjbnUCTGM399+visrbesIW+hv
yDNDUvhy3ALDQWQqjLsmNGnrvtMHmTVO2KTmug9WMyDrSjohmOQtivnrmcW0l2sbKMVWgV82itUM
BYqzB6fb3B8ezVgsH1Sm+xv4zusdieKRSh9+DQXFq2p4SPOFB+f23udJEOX96JxIx/tnXfV4Smdw
3ren8/VrhC3GYoHEhc81bP2X00lCaDDYDu38DB1zGRGs0x8KSyen3Hbj59idrLtO5O1/vQhvHDXQ
kN9RgKzTi3O0akdupi58rhU/tkPSVPOuqewsyoq5vfE9vN5sGYodaeMscQ++pDZqZ3TzTMKjGbD5
/p42c/xzzkvzXQ78+/l/mMtNffEbgqRWejmXwkwnppqGpYuJtv93ZSVJuveSjMtKbRSTD/GvzI7k
8dS3Ig2vPiQF6NZLwX3+squ3CFt1wL98jIaKj63nFPeyqvyjDTh7Y8G8/v64GML345uHYUjB//Ih
cU1zhbAAdlD1y2PrIPo7Bt06Hm1byV9+YjQyXBbXf3Tq1LvREX59w2LdIFLbFqpBC+CSFEUlQsa9
4JtLus4qwkoauqBvNCgc/pN2/Zw53lQdknXsPrqyXv8NIKtgIFwOs/nh7Xd9ZTMAFN1gQ2qHbat9
OQ0iTotpjumjFlVfEYuDsDQyy1raN6b72jj4iSD/224Zr2LZExMmKbxs1pRTdfeJJdRhsbJb1s/X
Np0/R9l+xR+bOQh+Prb45kDEGgoUuyTcyj6GDt7oVh/w+B5/vT19r0X4G/Md5sJvYJmujv1yxAYA
UNSYaka0oK2PZGA66S4uLf+ppsn+dWQPvgOwMbHMlZN9xnZEP5SBnT1XcV3d+amNiO7tX3R1CnA7
ILmBqw074sUPwsghKzYyR1OU/SdPNOXdUvjmVyUrfyeJjL4FeV/7ZqmBNqgKfhPOIy8HdAdddXoF
GIsLkZ0mutm7uF2K/WardOPacnWoDXSEpMLu9KozpP118iQUMYUu7LD6dXmGaKB3uTm5p7en8dr2
QLMT2SG4GBj0xXfhVWLIdSJ7gCq/9HeuzIdfOo0Hjau0s9nFkpZsdJlxQGyRH98e+8pj/lZyskdw
SYOz+3JG101BUePxEY24VT4OizLeJ5OPchThzOHtofDWvfJlgltRClB8cj27BDadnkwM1cGZ94ls
6u7FXEiCkhU9W5Jg7Oa5SwWPmXiptR47cxg+IoGfQbFlJ3TopH6RHUyotB9E4Yl/lmWOPzRdHHsh
3gSVuVuMWE27XiozCEnTXJbjYrrJuMtKPzOO7eC2P1VnO+2h6wb9w6vreQ67tfPSsB+z/v1iIE6L
Mq91fko1Fz9NPefNiSwgpwxV385/ESszNCFI2lak53b5g5re/FTLrvPoEbTyy9T7Y39c1ib/suXo
NrCNnd5DuRoXz5ljU7d2FrlUxMz3aR4iFzYe+3wM2hOQK6IqSk5YGLmxdj/HsfPKp9IDiIJNyu2c
qpVkr4CQ63g3l1nnHcnlxD3FJqn2kAarzE5xEAfc7WXtjzu8Les0WpqlL/f0Uep1Jxozmw8YhJSn
oC0nYLVWSDusqkUl77sxab5Al03+qbt6+EIWp9tA1qjaHtkn7ns7Z1zdR6Joic9E7Ts+gQ2ZYifi
YZgjEVizeR/nVeuEbBL5j9rVqXiUfmo+wydThG9lfvzB7FoKzQGLJRwp0xLyeW/Ufv48EgKT7+UI
nS8s3Xr5jAwgzULL0sPCH1H5p3VeR5sbEc6sLr4jIGVj2j/WqyDdYzVrftPgmvG8qauyX0HtJ0Sn
od1PImcu5v5dq5ED4gCGg9YhwTgLrFFk1pMg+yW7w+Gtfsp8P+ZJ06C4S1xRuYdKsvwjDijnSzPm
6T8TQtgvEBADUsxx9jfoB+TLseJAtfeZ6dIbKOccF7nYSbgFl3VOn6AmjvDRMZxl2ieNrzCHzMy5
DpO0I2MVUu1SHXVrk9ZVJ/HnsVpNF6oB5ji7bjJz5+APTVAizKnb4hFbAhPSQzWmd8o0IK7xFOYh
0W7q3AlnBuKGIOQUYW9XaRvKERuWkzv6htjpobfIVQULuhNpLH9hkUTKVZuCFjGhOpjOyEpyQnES
w//HmQLlHrwY+U9YkpokQ8vEGvt5mOtiOWZBOctzvbhmvsOtsnGPdhzzlwkxL3eTk7kCw4i8eS8t
1bwjE7nVYWl0/UMep/bzNGUG/upDNX3zPFr9kTXBBD6SxlUWEPK0596ZMo5tqElcMYmmh8Z/WHu5
moT0uD0stkzymKU/zuXZ8LBTvafWru3QJ0Hk2RWJwC/SSHRzKJdOYXYyqPjH4PlLcXJUrH80sVV/
nl2iGmC7Tw7AGHnDzWFJFvPfNPfyh8WYM7YiL1Vj6Mx+h57eTxw/rFUXfOgTwXJtFgWWxhwXp5m1
iODSG8r3cdJiaT1zJbibcQz2jyQGc5OsG6v+t8/pb0AHHzX+AwTOFqEYVH/2/dJ2w47Cuz6UwFHg
NWlZDaep9ONdAD3f2RepjK0z3ISm2D6K8QcwsT2EE3jdc0C0htyNXTWdE1dOf3ejgHW7OEX81ZtZ
KruaJNfuPCZz+ovr9vLVdZSndmNlT5yUiztj6c+bNnatDEQVlXIInrU3TvXeStIiOYt0nWYsMQU+
RlbdqmRvy8kwd7Y7GGsIH8MxToVNk3uvuyJWYdMgi46mBevtfWfWgiTO1VhJD47bRO56o6mNsKvT
HHa80Qz5U5oOeL332bCMu6Woq/GUxfkc3wd1M3V3mYHaP0x9chGjRM/jeG6kKEmH0j2I3jLjWHES
y9yq0E8NMX9Ls2QuP3LDdX6ackoJGWnTrnmEwWABpRdr063ve37OtJf2AiCG7/xcPZjK9ucjKeaJ
vGfyMaj3FpjnIgpUmet3i5zt7D5exRjvFUZxzU/PHr3qS5KWNXvisiiRkIPtSTwfjp7bBf53L0t6
+T0xF21lwK5jt+DmiT2u/9kqXKw1w8ldB/FBOW4e/FooF9udLJa6E0cjjWdThO4S0wANZ9PqUVmJ
Vhbtgs62mxYjaozCK45Y6PfpP1gkG2Wo7VWuP4U5jsol2MRr1SlOXHy672MZsGdFZhZo46OeB3P+
BC0xxjrMbMzpCd/ETP8sBiu1Pgsn78t7waliR3gxJvG/nU2i/HBo5cbgOXI/WvL3MGet6XGe08VR
3AsCiNZhX5miyXcdiGPzKwtWq67xQ9fN8AGn86y5L+ZJ+bT25Ep+d1fp5Auuba7RsnyMIXnKJ9U6
hPslc/OQgNhDsBkqt7c/Sgu/W4B4ZxghkU52mz+L0uuLZN9YhZ1zXikdyxZfBuinH5g3w95BR7L6
d5L+ZSLCtcfdErua1UmcJeJ66Tbj59JG+LTPjVoubTQDSM9ZuCRyik/aK3T6pKtgbH9V2bq5RE42
S//JUdPiHky+DYg4Bv63ON4YIDb5L1omfdLtRptI7nPKDTrZWbFXPY3WrPWpI16voVXvjO29bHCY
TcKgwq/HjjzVNvE7rABbLAZNf10cGdbtFGDlk6fOQJ/OaUr96KxLGzympe8n4VINfQzxx14wjApJ
Kw28j1Wf8VLgpompKEI9B0N7nIsgn09FNTjWqZFu75yLZnZRiBtNkB9aD3pc6JRbMdsIu6yjtRoG
IyFoIEjSn9Jfx+SpheNohatb4UCXqHFxQmMYcI3qRUp/0bKX5V2/2XDs1rikMG1LuyEcyppaUixw
qK0Ow9zYTqQmHK8UIaY6C3bECVb0x4vMNFBY1+R71CQ7bafkGqc7oscwk3fNoXwHAxyT5nUw80+p
hvkdNaN2xdGG0fguqL3EDq1GBMNuHC392VhNPYYlWkCyOoxkOtOjw0667vyZnlVG8swuKzz73VLO
/Re6+dMaDY4wu5C7UDzf1W3gLTskLQM8j0xZ2R7PC6yNPF+X8M9iiz9vTGXyvXKxWInaYEzq0+Ku
5QNRo1W+s+e2udfCNNLHGA3Asl/HOH03su8xcVBq/3Y3al0arlbhSQ4s+n+RrlVJN8Ln/42qfKA4
8HMfltmYgqlGeYchHwZAxFCEtdH3xre26CvacTro2pBSUaowiP3WPpCkNwZHiQGGG0593cqdrxt2
5q5V+FArc+gJHjCGRX9sKz2pY5ZV6/Sd0tFyQjp8Zf4rFVMOY4SohOkY98jB5qdkSu3isCbrtIpw
CupJfZF1qQ3/sBKfbeH1FrvdXvXeVO6VmQTiuzl2xte2Q79vYXqvlrMxdZMMPfjXfFdZnvl7g6R6
ES7IeSr6PtLS93Xv5icjdrP6biS3TYYm7mjDe9OYDIP6213aXWLE9br3uNF194uel/k4z8rSFLb+
ULHUc+3syMkjQNesAsBZr5pXRDTmOGGW7Mr1TL5Tuu6CpnbN/Zh11GUht+kueWIzNosna/LS4n2m
a7N+tzT4A+1zu+ka9FNy/oBhX1yeYOr550yVaRu1cdauRycDZHsIeI9Hp1xd1oZD1bvHTHQu3jfe
Ytv7tFXyrs/F+stvoTnOaqtL6zKrnwq36j6XRHP1oa8MShQ103CAqDtVXijtDDKqv9rld74a/d1F
g2GEllpb76FddTvsG6Py/vXkkPR725tUdWcXjf/vODp9ukvYPB+aDou3XeIV0LYrCtwqMt2mzHaz
CqoPE9vEs9MrjcAR6iDndJXV8RN5BXYX9kOB0wsewFa6w93Eep7bLG9CyuPmr7XidDv3qcVJ29b5
Gt9xDnc4GaY1Vazuks19zF/4EdJN1fwYEDD2WLSbiVTXibEI2VJVE6VC1YRfZFX/TbZV8Z69XK40
uevq01wUgHp8CemHuHX5SwcPSWY0w+ilMhvF0u2nPMMibEyIGdx7emH4HsfkE5KDyQ9pLaO1K4qg
rnddL7iO4c0WRL1yS6TQc2y8T7PczSmrTDLrtOyb+2Qejeoz8Fz/TxyrBtbhaLbdHd+kfxQD1KOv
XlomKf3uKs9DskPiT+OYjyqEZLf2uyApOyOkwMu+aU/pg1BB3YbWCOP94+rJan3onVZkESiw1nfl
PLTfRztY+cGIBiG92qmcTtphF6jyJhgOyu/G8s7L/PVcdLyt5yaW6YM5sjPul85azTs+zbg+g3Y0
VegoMkUepmFV/VE6tBAOhaqJehBB5ikKBz3ae+2TdP+lt6ai/mJOhleHWLHV+aepEl4QibVx8rDI
a4VFSW0HMRQnpf9JRAm/g5tPnjlRNQ2tH80B9R34tUWBi5mEtR7GvJzkXdrZRRFVbWp0XzDVXGSY
+Fn8xWJvxXOjTMa/nVynX41inT7L1VGf1OLXT0vVrv/Q3srLs2TrmMNsZCXvrModq2PcpPXffqpj
INCMyavx+9H/iMG3p9DuoHhPnpKfVOoF4ynRffBdxnrtj24Sj85z0OWOu1eL5fyIhTl7uyCvXXlm
G2dLdTMq1W4tSvPB9ZvmIfUoqkIOCgnLVbXG81hxYT9hf2PaT+nU6f40EX/OJuPHTf1Y9utQnCan
zc2/q3Vou78Kk3r3oR2z+ZhXc95CGBjFHW9y/uGsamyPjmim+q+KwtR+cAZn+DeFmtntuhJJcOjI
zYuskE3fREOTk4GnXYgvj2lWIjo3sUs038WWFAUOc678aRhz8LEkV06fATMyK5zysjYeB4KjzlNW
yHjnCkeOx7G3Y0ox7ZbHyq6n5JQ1RvaXGKtpvvdqS0+nXprxIQWS0Q/1lLtnbzQbN0omazXuK2aH
uPHNbQ/re7M+03z18nNS2/ZHO1ElxYWtCxj1nbQ/m8ZKoJpuAG5DoUESN9VPCUbQ21bB6BBRQ1TZ
XCoaAk2/DFOscoJpWKN5a8TWXllm+wxv1K4jzkxxrzrV5bvJtwlNcBQDh9h5dL+sSsRUbbHOHPjQ
ZTZQ2mrnqzvPRXW2uhavotjr7DskHrkfjdx97b/mfpCHzvJlfHTXyirDrltzvR8JWZzCsWIx7dhB
2dyo/+YfppNm9a5RozBCmcjsV5N3S7IfPG++yyZ83OawNBMb7JjI1vmhbOKmC51BAxXZWeZyoDR5
3RyMBUrFkUuexnlSijWdmtCsSRwifkc2T5YrivlEbgpImoHdO5sJsqxuy1Yu7601d++XvPKN0ACr
Nt/nTa/WA6CX5R5GWuuf7Tmwlkjl2HYeDJCC5M7Ka73u4N5iRBJbWf6rjrHEDzEMFOaRz9oyjyM1
SnWaHZxgz06yLtl9vsxbYg16LCcsNWbJ3AFFKiPJO1InZaf+cVhsBJTsOibSCpyT3EMSD6mKYPGb
6yPmmqPe10FjDZ+0oE7cr/ycPTUr+vUEDkUTja1dpOBvXHT4RoPExczMADvpGVqFmfD9D4kZ136Y
pUmVhkkzgLTINFHIjYo6FpGFDf67TJBhHxbItbt3Trr4p8Io824HbmX+xSZefoHkkDqhNTv191Q4
1Z0cLEi4osqM4txO1ImYNbqTt8uL1XnO0Ux949duaRIF+fTHHIziKxYg9seKr288lpZS/8fReS3J
iUNh+ImoIodbGjpMzvb4hvJ4bJIAkSU9/X69t7sue6YbpHP+KHJycYIffaLrMfW8fbpffC6nf/ti
++8EXDtzjhK/eVjLLTZsJCHYDxCa/oXRx6cxdFNuddgb167vrIkPK622Yb/IwZsHojFd53ltWts6
VxMVbHcBbMCakfAc3va4T9ps6OtEHtGzeS9xZ00JumO3mdIwtIqJpe//79bsifUNSiflq4kdOT9G
Ps2W+bj65Z77/hyLbJ2c+TXgkPhrNibVA6FiXXDxxLy92xMp57lE+Z7kMdeNw+kfb3cKbyJPPu/J
qVWJsN6Hvl2/jBvtQ7aIyhuPjr+Lq13LN4/LKGdx2XA6Lin3p/fROYEps7hbq+Lsab94Nu6geJ1s
ixl5t+wxG7aKECVSQnHpVHOFq8BbVKnS1Syjx9da8rWthYkeUTSDHfL4LG4qRoQsmUZeed43wmpS
VyKXz1Vv21Pmt5hWmMbWnvSGdtC/NwS38tAUYm/TOhpqYMNuqV4Ipi9aQrgYoM8kEIPjtMHcPi8S
U9sRtHZ6m4IWaRlixGU64GOC36yrKf5mt1GXyGJ/TMES5KmrXbCHZBHD+rUk7jgfh9n25G0flJP1
29AZ+C+Z6qU4zKLy74pJyO8YYLjNG7377+ta1BfjFqXIGRmCOg32ip7ZGAjxn9cCnuXVOhF+PY3z
TjpFX8DGp3z77foyDa4yxwUD05YZToqLzzAtcpyF/ltSDArCrrLmj8Tr1YsKuXqEBic6jOXkvA26
2vybTknxrPRe2C8hQ8F6tOwdclPjFZhOMJ7zo8CdIFKO1v7RMiyPuT9O/SWGBHQPyjBD3geqM6ed
EED2BOOILnerZvnhon2eL8Szigcp5qJPozJYtpNjzeIcq8Gtb7qrgIQlJ+gGwC4xMDpxR+CMLvbu
WwOmayDnqXMP2+Ixzu/Fjt2qC81SZNqN1Y+YslaRtnHkPVlhXbEPqti+H6mhXPLITdRvZlPRHOyF
1S2LmPHFgUgj9VMmRfBEsmHTnco28t+n2Aes28KwMXQ/6AQYeIib3+tWX79q1wR5aKn+80p7VAdp
+sbHLbia597vWOHIsCB619hFtaWzKccnLK60lnZ7tPIiyC46xrtf7A9bOCYlUgqz5KZZw/lhjS0m
pjIe23vGGl1nc127W6aicHfSBOj8bSgpM/tox7bjY6IWaX61WcA+CX6NzUF6tC8/SF2vdz6BMAFv
A+byhiNP+l7a0pfxTwzQbCetJ/mAYyw0sAHUajx6dcgDB9gs08ZtrsN0uY/DqeznOWeUQ27neh3F
ty7J3a8LirL+Nijr4jxzo7wOpnfvBvdaX+bG64BCuEsK82wllYslh1qnVIFnEjxkW9K9L1cr+AIc
DOSFPT64N+MQlufdjNgscX95v5DJt18FJxYoNh63O+2IekgZuOYP4dXCgsOx9vtwHyxefYo5SBrW
o+8d/C6u5ywuSrvBWdHxfvKqJnseWfwuAK8qutNxGfm5Q9g44mZ6kx+dIACf0MkqRnQKc2ynIE6+
lbpVbN7kFDBZjFqjIygsDz5mtvaCcHvfOIfSkbJMQT14edi0wECZOQn9jTzqWBgfIDIuQaOlDYZq
3OYMSL29ckdbTtZq5Kp5WJmtvgudmXtHMbeNDyCUurnbhoT1h9xhV146p6y8LGhc/Vg0pvvVjBFW
mS2gRtWLqUJ88OeGj41suto6tHIR5l51XvdjC5jAPkQXLr/FVgfBi/C8mVLBJVidu5hG2But/HrL
d5pieKMKr/bBUvvwW7RJ6aSQZkN1X0l7v1/mGR5lnpL1p1vWUQMCSZgeLfAmSicMJrcyBK7Nuq5S
D0PRbOvrtC11nBMgMfWp75US5oY6mptStZV4T3TirtevNSSvf9+HTy8au+qysQlbuUeC/9uo1MYT
S71P8uVNgHH0K9nlx76L+AdmVH7ouiM3MCVTUBXZOqh1yELlFfI8dipStyJu+2fNA6pvPCmL95ie
O/+tH7poPFRQ0OozlM10Q+ogAhhje5116CZXgc9tU0K3JGf+wrzEr8KJIojixzliJecCmNg697Pl
WfeiRoNwf4USf4eNFyoiIkLGkk3Orsl0b097tm/BpnPLarxf3rrMVupYST+nhdrG+jjusGmZ8b3p
A0gnsc5Lq6cvp4fOeJBeN32Hi908LmLzcO4hbXUPi6sxdraO2uUhqpPxGSIep1ZUVslFkxzmvrVB
DZnkeERqZcRbRMkPBYvWnkGU1XYX1+H8KjpYs6/ZX9fmIJ1l4KAPO50JtgDN/scCnm5GhcGtm/A+
ncuNyu+72shAAjtiLLxoErrF21xVU50yxIwVBI8BTp1Z8JJDW21ezacYacDssH3Yg93vn5N9Gf7R
Hu7TioXAi9O0K63pvMATyjNtpfxC3PszHw0ysuCM/CTSh2EK6rO2Cn/IEtKtrhRSUdxC+QTsA3Wf
3BOhE9bozZKGKIRkHP95PhtH5vUzra+hWUNzdaEMzxhx1OPYiEkdJIGHBTeopPUihKIC/eZQXbMy
HtzzVflF/r+M1voJypW8Mkjz4o/Nxk5IRxdZsLtLOJlDHDrTQ01V55RWTm1+Q/9CEVIcGhQpaaRM
KuhJmVmvAZS3Q7gN3nmWbfMjjBNOjq4x5Z+5G4ouZ+fmD+8IewnCxZtnUrmCnh+bLi6+TdhNf/16
ZNjeW6dmTu+DZ5+0x/FhJDRlPc7Ss3LGSas6jvXYL8/Btsuzw3xnQB9FMKRVxcZ0BHsP5InfJXKB
vjr96m0opV9G9u/xtKnd+kjEogkb2sbEOZHlPcpLS0b8nLZ2pZ5iWJcmX1wzoLSuC72TVWJYWUCT
FpuCM4dz0Myzo396Wo2QiUmvWE5jgRlAUS2uDiZS9staqej3OlZOczD/Px89JhCRKYTVcOBmd1ry
yd3kpz2ZyoHJmMWf3imIgx6sAWtn1dnhaYvnps74K5vXcrRG5zXpKRpJd3cW8zGZRm8mTCjSIDyr
B43Q0sMWHqHL/AaY38YYsSPTMmkwFLK/gX4iFZEuMTUdY1n7dtaWQ6nvC2I3H42nkeJwONn/+jkS
dwKx93oSdkN7XBuqMG84Uq5QZDcKNCu85lWC2eogp91tyCbzgLDkusR3bRBL6+JJZ2hyKoF6ec/q
Wa4p+z6LvNeFbQabp+RN0sbQzy6rKVx17G5DvnEJACCXFsAcuXK/J89rYX3jfpF51bsjm8rqyi7t
N6k+SV2YufeUJ07IPkvD8dr59Tmpy2a+8eE3+Ryc6wMrpCqzsGT0ugSob+uDF+3gY/NQkFgEjkIK
AZlivU+2mhsOZGJUiUrboUroU+OCQkniGV56q8f5k4txlQ9jW8NHoi2p4pTFRH4yPzc6ZVEXYepE
jGRZjx71pa/pur1t9ogtyJoD+hyI4PaOmHC6KTN9tDd3QTDKLk/KIgZACVR5myRWq+8sSiDvhnnH
ETUtLhSeryoc/HM5rsOZa8p+H9zO/hu4moqK6qpQBckZOprAhdPyvFmFag//52vlc+nNx2Jr+/5T
9YIhfmsD+2Feyg79u+qx2/ru5ICvWnqe0hjftk4j6mQuJIXALPh7IPwUzWb12ta+cI7LWsBlMd6s
t1DZe3WaHR/azjglf7qc0eFcFCJeC3G9v8jUkAA9wXDq7aWEjJoPoitX/kOxwcV7hihE3UVNfWRm
3snGtem6S9mz9kui2yA6QLO14zWzw7xsLaL+rMQRFJ9FhQPjUpMJ9THCT97sZtHDYYCrLxmZ1l0c
tewtKxUsE9dSC0e+d+AqH73Rhgi1/SpR2OJQLFlRz0QQ4SJvxhsLgvp1ZGzy39kGZ/nke2qM/oK7
V8gEohrypgMQUpnYKweMBy0iU2+5D1/tOs0Sn+2MZw0/S3EpuobkuFm3fn3xHDXrDB0nZzWseaH/
hZbhD24sQa8oNQTzujcbL0X8Y7MajUlyrOMqiDhPO+2ehZDta1OO9a9yhUcmq2UoESw4yWZwdvbN
XzgNB4LBwMXVHOcqno/ayMXNwAoQQjCPI1uEqwrJ9UyW5LbXE8V4ESUgKKS6AE3RNkj5xabAKGDi
SPwZ4M22VNWgULnTOZu51W3r5Zp+9w2jiztmAaJ3eWHXWOdclDgLMroIwxvXv6oPtoqz/ID8QnPD
BZWCKZdBbx/E4JvpcdCEQ4CN0TOXDpKjbRRoDs7bOnBex1PYP6HmGf1n2+V7+hVKI8x55SyP09ne
qvC1iaUb4TRroLAVaS3VA7wHZx3MMiCcO/tugtWXoLW0BObibQ1FD8zSOTvIm/A+YI64+rulKaeP
cOfY/yH8WrCCXu987ndPH9Zkmd+Q+hdtfo3EqjI+Zvlj3Ndova97220uoCyw/t3/v4qxY+HzBTPr
PJe1h9hASdP80FJXY9p2Cs9dIsuGzN26bjxM2EZelGLkuUqt2/jgjgXRLjPBKz99oAyeLMQh3UFR
+9Efnc7nqor4n7/HPQh2UPXYfgsHVX/bumrKFNGJ/TXMUVjdFtNIzxzkXbgcHS3l2z7p7m8sxWRy
Up2a/U6u3ZrQaxaP5IR6FbG8ZiUZ+MZx5vJfZ81xdSA7miBHzIz2CzsQ+vMFvLvks2fJ2twYJVYT
OAv398yRfugpOtlzIuHKPyvSqLcFJf3OL9A4YRb7IzDk5PuWm01JX+6/ZDQPr1TVJ4iUzFyKI/3U
LrqCqg6zbiCenhSRcSSUyHYm9ANmTBbK83xT1XeziFyVNi1ZW5lXzoD3I9DknUEIgLJIq+DfGG3E
/BK9Pr7T4zYRTjLF+rULpeOk3D0ezHVLnOKdkRyJWWSWkJJS4OHifpxmIP55VFaUSxIt91/r1tv+
YWum1b6HfnfG3O+JbstdqxCP8dy7CqRKcIsV82q253C3wjCbJr2PN42yGBmmdvLvw8JbdU7U1VJl
RjWJnXO8STut4oAumhG6Jh9iOZlsqZC4XfFZfdfHsxMeN705PlaoUeq8t5owhOfT4sPakAcCEax8
5u2OAvC5qKOEA3uV4W3BnPBaeD6CLy9BtrqB02A4KcZwPybJFD0yhgyfEF7e9BDPbXNebFft52Hk
ryYcQ7QPjj9sZJiNUj5afRv9C41gSoBwjfsjPLz/ODH6fkIWDEGKPwaBDUHgBIWOUkVxGlQIIC6F
D8JklURa/229yui0QR0CO7pL1WZMmUhfZgMFIrvZr/Nx7DebxFjSvAK7bGIID5uVKUV3wwxqS6Tf
OUW33Nc06SxMogKyJu+DrkQBBp3/MmI2Cg7L7s3fheYYu20W5BlZ4Qhny+R1k2SVbVYG66KsH9dZ
ddNb3aL3u7No4Hu7ikpNGvvanENQ5fmTdXb+gqrtvIdFFKrLUM0UQW4xud6ZAR714OyWuatnpfwU
PUQSpBX4/npHMNT0WgUBXWI8yRxBegk4/qjklQ+DCakqRX+hRbrtuvsVdmvQ3nCfBV97sdYPmgCd
t2QeQ9LGdYDaHblE+06+/1YcfBvEFSWTHT+B8fvLfRVy8aRyqhKy+tZw+za1DyRPQk9pzsKt2ntt
NzUqKbh8gI1pRg4RjyK+YUj3qqxyYEAyHZbd275RiH1EET3Zj021cfKwS07fvVbNYzcVFo9kz2l/
WArRHp2FRhYIRJDYH7rvljndLLqc0cMX+mHYzT79CQajHlfX2+ITw33h5EuxbAkaRiv5ZWQbsBCS
9w+qhKrI+RN5aAXzdvOG07UrA39a51WMfnuSVAeOon2+bbxSLbAHxNwdtrD2HqUVrL+5dndNZ4w3
qNxdnOFH2ZgW/dFMvue5T2xV3sh2nWE8xy55cOQa+gddxFDLBIEJ91wmS//O7t1BSau6fOQQGKOs
QuP7JXXUfHpbCRh/Bcd++N1YvTXF4EWHEsyI35nsHh7Gto2PRUzPRB4Zu3wXdjWQFrkgOUI9JIoS
kdzAgVqqeXyB+kjSYqc4GCXp7AE+zahaGR/i6qdYazHnbZzIt6IuOBRQDARPiGMRcjn8fs/dHCQB
R0XZdOk6jf58v3ZW+QnASumuXdcDwaKJ5JgNy3a+8Xyj9EENNamOBOapv6B6GDeJ7DfisDYQ3DmR
aITHOmOYTNddJLJf2lUMLnI15VQEp1vdg0la7+eKv8K92WJnv2Fpc7nTuFW2k+sbzzy3gF+/m1gr
6yDXiK2CNbMMj/W6RR+GxOjmQdXGLdlgRf8ZaCtacxXykXDG1oatpJ4HO490tAD8VKJZz82aDFho
S6+8gEU3/bF3wuY29FAew4kLrlShNSi/McL9bSk/sU6lECW/TjK69w0gs8VTuk8yM1Xs8e9o1/2p
Z0+EJ3T9+9llCbiu+9P4FO+WW+VzEPBkxoiwPkmJAxbdS69HOi6ql3qKyvIwrmvwpwsjFEcd1Xzv
Ttc7r3VrbRYquZBwnz2hWvYwRoweR6tbgs9oW8Sfuna2DzIycJ+HAx8vc5plQLCaZEvXIDL/NqQm
68kNR4utrV+9O4Fm8GeNim887tA4EeqOK+0MKbfiZaQ7WyLwZmqre1/qA+KskrG4l+J2KaK9P0yz
27z7hefow06ajHUy3ZXyp/tne+7QRsGdFJH4QMHjD6gRHD4otw4DKGP2iKc6WEqqXOtk/73ZDacN
CU7xXWGjsDzueo/3FKy2/Cza1UZFawUOaVOe6HRqNTDvDI/ESsmylk0ORtr97BAyIs1aHEHfkD+Q
ODNfc3XOAKQzp7wzu6CGTflc8FgjLq8tgIp56mMkLX7Yk3G9eu65Wh27P49OoB5DKI3msCD2iVKy
U1STEjQzTdc4kWhLy0BDutg+wOtT1BbWC3IpRBnlvDTv2wZH16cbW+sNSQltj75qrxE9Y+hmZWJU
hDiypH8iytrX2TJFychfWCKnQ/8wmHRARLyk1VTII+D/BGGY6Mpnl9jK7VdCBtWfxi+iv+iBoltv
CgCSnZ25Hp1OHSZZnKzVkpeect1TxGfwFiW16+eI4NbLSlrO8kDTVvtnH63KfkCMEWw386DE+lg5
Mn6G7xz6g9wm96nZySC72Qan+9Uj+kZy5dt0x3XWvj5QYBjuabt69R0ik2WkAL6zPmAIK3THCNUP
rgy5Kdy9E8+DtKKvneTc5A9iQ285NqjOffjMvblHMA/4KFc/+R62GFjJQ1mWT1hKqf5w26E+xNvi
W+dWb41Bv6pNfxMshVKnbna6LptQF/p3kCHF0xrD/x/V1EtgeK8s7KOaG8h9axxbagu8GjiIrfXV
Rv8qjiwW4XHSla2O1y4SHCJGxhuKtRVisYV063MVIwV52cZVfZbzsD2uYVzK41qsIwRBOI0FTkIb
Nr0NfB8kYLO8iQBBN7gtd6R/qT0nA2H/gtPnY+/9dvoi1p17TndjY2UGWVt778W6H1+Crt5VakuG
BYT7W+uka6vWLBxZcq8FOLWThguMNunf6C6O2GsjmBgZiIcyvrZ7Ioqzj7SluPgg1kXflv3GUU8i
BNKwaejK7xpjdMjQDTxzy3Ph5f3ecxZCwEoX3fHIFU74u9Ckbgfj1+7GeI6KYZ/8Q4hhHdAn3taK
W2Nsx3dncYF1WFRhF/er1wAp+bh0JyrrhvZc0Hj9UtK9295Nfr32zNTNfovGRX5oQtRvtSg9B8Cq
5lizRyyRUFJ6V07me3vs5JZMIv8+Xne7Py3OuvdnOdS2zvqFSRikCSA4dWhF4sLGPXceA2TcGIy9
FmHW4LRfLEU+5qLJ2efcqdG+IMWv6FlFaVndBsKCE6qiquFJiD113/XkuOUI0frcrsNhYN2NJT+K
UNOnP2v0PnLrhkviSlhlngj48J1vY36eZYkQcxK+vE8kt0VaWroKU4SjU/EYb06NYKjQfvJUJdTc
5O1KL8F9tLELHSjvSLzLIsquZ9wIxZZVKmQbbREv3UE3D8OJDXZ9DlYffVrpY7hOnSJ2pwvH1ryw
qg3D3zgC2EJ0vywc5CaJ+0OAmqk4BhQaoTsR9uBcVtAJWh9iTpKNJrC3qRbtdxTBk+WUpfHyRuO8
/rSA2T1OQxa+FBVmqY8DUjMa6WRDllXrbOLdrau9OnatZzvkLHK55lYlA4jpcdu5afqSdviwkfGH
QTnBQJ6EFehHo5D27+gG2CcGhLk18lwgs2KF/69iu830VnTBYQ/09kjKg1Q57vR6OhizagiCbenF
fQ95JNM6cZshaw21sKnhc1e8161WGeQrWozFCq3Txqm2HWeKcqpjZfyrxkDtxYOvNgk6bcmqSEd7
334QcT0978O0sDZSdFofJNL7AMoSo0wadG2tDl67duay8zQD5na6+BnwTz55XrS8djNdUXnPBwFj
GG0IjScRTfLGAym5B8layRT1rwkLLlfH47SbtjnGlYyI8de1woKD+nE6lMq2m+zq44c25dT8ijAN
eHkol70lyNltWMdXRV9OPFA6m9b+gHg28TkUEBmOBSv2hihqRIOzEjfTNa/WVkfTZS0C+6531xho
zcHJOKN7BDsIBi+8tSNMWHgb9uaFzvYZhi3q51vVbhEvNSjVV1vYQ3gEgOb/FS2X6gFwYnldmDuK
1FuS+hFAIYjzWgVe+xgFcn3de89WPxqvKt3LQvVk8tVvobqI2ZssyPqisr81TNn00E9EYmWo330i
751WLKfCVe3JRazf/HXopwr/2dJWQ4owgIDUxp0dGsPj0X6iEgGgTpo5eDWT13UfIWvyBBxbT9dH
3VwfGak7oHdrik/8lJ4+44RYb4TXleE59ISLyDYyXe6AiKkcl24n4J7IZ7yU2JwUv88E214A2v0s
y56zxUJZ/68vffubzEHER+Tzho8FHiagdl3iYGyAmpLTugNrH1YyaBZoWrEiI7cb/wfomTPlkjh1
BQ27Bd/JIrGTIJtEPe0giP5cpLR/FdOUhPeT2Mz6Y+ei+8k1YpLMD4mtO6DmKCWkThd+4YwBpp32
YKofNjbWMm+cUegDld9WzNfS7mdfQhehiKraMOvHEdyjn6X9OlVwnCd+GJSQLCzyh0ASPGegue6c
u7QxNTmLgPg7Y1ds/llh0X+3PQqOUzNH3pINFAa/BDVsWzMZ9n8P2CRYoJor/WHzWFMYXFPhfEgS
Yx4bZL76hrd7lB+1ihBxpfs2bL+AScbl5EOQKxZUf6GKEGPP8i7W0m1eFhmQqb8GIdp63yTd76Lz
nTtv2oGI2ojBNetikuGLcgdNdrTt6FskiMIcGiPWlyXqMXpwd+43vb/1hPNbHRJJGEPe1SnxOZG9
VXD2TOsSPlWhUEjZrTK+n71hia8PzALTY4emaQ+lNyXVz67RZZMyQtLGAHvjkC9U822QBVXe1kgK
p8uyRSNa9jlkISjinjmUsqyJMVl2es8sH4dKGq/OpJlYPGYLfgj3ScEuLaetttUbL9e0nZtmaexT
ycV3hilDSLWMi3tPzKmjvzbogyLnQ0Yo6pNOjdZpXeVd0hJskjkR+9BFYTX0UfxQa5uqQbmoxRrH
mN+LTwnho0vFVXHaYOn8O6m6+CiazXWOLlGp3ztu9XugJsTYCgQoD5or08PHa0MaR/v/R3GzVWDN
w/pvsWPz3k5IWVNnWutXn7yrPbPFPD1a2tfDqQ8F8F9v7R1pvEEJRucZXnRavNELZHTRD+rQOn7Q
f/XRPIJBOmPxD5ClxVzijlt7HGccI4e25iFjwmnLn5WwIdGYWffk0PUGvKWJwJ0P5YBg5WbX4ERr
N4PSKqexoRkkuDx7YdOJcwOX5T1N1m4eMVngLtuXUN8KdnSuZHupuLVnu1pSg8uaac3vMFPWoInh
g9oweeC240CIR9d+QRihROZwO0f3m5z68aJpsMRa5vNI5uxX6pGZtGnTpgY3ZrHGjQj2S84xGq7E
WzP0t7afkdwWuVm7lNtb3DAy3zhtxaLk7VZxK7kvL7YXrj/kXMDJebSO4ONvOgRoS8xJcSws1/6x
T4xoadeM62uAK+8JJzz4Sb8V4tNatuLNBkIGh9NLOxzGcSq/wfbYptqFGJJ3m5ngj+2BrgLdMclD
uQr9NBq98dC3mGNOsd3bYdZyNz0DuwTA2yv23VMcF8G79preek8ar2Ac7qL4xzBI83NgbkRlYWqm
ri1QhHbYPQHL1mYjLZycbn4QPKgij0oskOxle1jfleWs4Yz4mQAlKCy9ASUJ7KO/xvb6LoIuKi+2
WMrr99NVWEYq5THAMtlBigQeJc5jVL8CRhb1mVSJ6hN7jK3A4foJ/jDAsnTkjOj7x76zgwe6c2r0
o0QVvnVtb/3kq+n1AZlc9z5cOd3D4JXR342a5H/DZDPer570gmwx8SS+135pgusJ6u4DpLG03yeX
Er4btM2mf4V/D0pOniUGu2mIp/qeeDNh6opwZPxtKodBrbXdA3FkG4IsbdEYv8Vte1tEm6dekN56
N+tEWiPBcSgLzn0vrfHszgDxTK/x6h9BEWoU4zuKIajUJoGRnvyvxfYE9wxpWUS6VfvyRAASLs8G
W/rbXNv2H28u9c1cOi2gpoA7RyJo1BPWX/mMXK0cgDXIl3n2K398rwfX+lg7MXmHlbnj0ZltqzjL
2bLu0XgWy7vb47vLCCrdzvTeA2Jb3da8MCV6I19fubkpBm/7Nh6HCFluwhOUuqBPRAYEyj5H3RoN
J68u9Xjy9bipvGxW5KGxXILmKaGntP70hmRKHgEG1HY/TQyXmVThKbFI81hW95dvGvcVWseembln
HZyqwnbr84yxYbiSXe4/SjUKMFTZLM/AY211RtRYP7babNUT4ENcpbUJ97/k+3M8VbjVlZUS01ev
R792ogGcrq/NYS4ibui+xx12kH7tRyetAJrOQRdEMhfa80/dQln6sSrp0/h0iY6sCMlqJjjnBu0Y
+BZQQLbqGJc3CgdWxEzvQ9VehFzHvxzd5ZvxFmvLHdFAVUlvxifT0M78z2IKv0U2r/fbIWLrPfj1
Tsjb6hgv310ZtNnYxU18NERA4qZQIPai5XOlMYUbOAh0t0Hzdg5GV6dwvAtO9foHGpK4xWQZwxUy
ABXjm6Wt/gvPBvSPBBglGECv0sMoMuHzrIdhuBXl6JDStFBoeNpnvNofpHXvC1QYGDbc/VCHDPGB
z6AsNPKgzqc9BcHd8qcEPVes7H2LvhzTMvC4ayFOxGOAJHd0XH6UScX1kWICGaC83pISrMzGp8U4
uv6EWBS/PC4BhweMhRoRclMeg5FY3KtCIHqDhqgeFKacKu3F6A+nOJCIb7fQeFDfsfTvHCbzf24f
aedoYviFdCQo5s/Mel9dIOfav24doEost2374hCRCo09Y+gRm9zwu3bqKMbnwqGT4nFzp1QbDLGZ
YC/EyRP0BcSyn0S/sMl25ILUXezAJHXDVxThmZ7AW6NDw8B3W5RLTCXa5E9/GAXQkA27HySkXPRD
f/FQSrz0lNTzUgqlAnDKdvi3rXb86a9YHghGgtR1S8V7n1g+N6OcZxmfJm0jaS3DXn1BazfjGfFc
+ID/vNaPZkF6cmaZh2AkdN6suCgX+xvfGeAYPoXyprPxkiCEdIQ4qMpTTo6BFVNmtITxrQP6Jo7C
JFgNSSBA4+c7sftXmv84O5PlupUsy/5KWI4frBy9Iy2rBrfv2IukqAlMEkX0cMDR4+tzIWryxEeT
TGEWo4xIgcAF3I+fs/fapv/c6aq7Zk5Li7yUZf/Y8h0XfOVeccYMg9it7HBJpYXNzEJMWXIzNLYj
dlMTOSwlkUZpHyPuPhkuO86GtDB9AyG8+iYT03mbqjo7zxN+AMZljmKih+nxjWA3+5PNuZRpKbFH
xi7xW8K3sp4uo2WXc7HpO/jf6BUjxDf8gZxtkUzMt3zV+juKR/D/Tckk6pCZlXegAACkUCoDN5LR
lOgQoUWmm7i2Lfcl4BjVbdLILa21UwbxdLDb2eqPQ56Vp9IVSbyOjNJ3Dsy+VbGOQA2Cj1Bibj67
pGGYR+TkzN2hGxSIlxDMNUhBePFXg1+OF055SXAyOSI1Vz0S5Ds1OoUHiaBI2M8lte1WCpB8qzTt
pyt7WFowZjoE/mZoHId/xPDL7Esy42PZ0xjnNZeZaeh7mESOWjthGpxjw1gabqGX3rjkKf4QiEgE
/++JfxaxjL5wEgjmlT+EuXcE1Vbm5yqnm31vJrWRHMtZJ/MmRNGPwLUsTVpE2Fz8NK2yW50Nqbmi
TaO+FEHA2MkpS6aIg0kC4baNzD7eZLjNrzGBYlfkWOlg1vaG8YLHktm7T+FhrSqr6JCkdj5gyiYr
nHFjmWPmsmkSVrqumq6/WGGTvFqyddSLH4/m15G5UJluRFGH5RbvUXwtaW/l+0FNAao+AhCCdctC
fYMYw7a+8z0V4bmIlXXNOhmzOCt3aC+KBQFDY879mZec1pp9ygBRpUeXmeDNELf9Vx810qvgLHnf
wlZ0tuOcNp9lk0T9NnbacrgvEXxvYmy3uPZrUhdL2fnBibDM6CBUMTD1jHS8TSxYwRsfRXW0s0NH
Fkd6rmVN6nbA6svfr0fKrSF77IJGtDd5lqRnn3dnYm5V02sIe2Iv9h1NYIBReZavTRT1ePIAwj+Z
wyJ8RIkePJYSH+/KG/z6S9THzjKDTgkdUx4xeOuAKXKyctws+qpKRjKoJ+h9kqfBuGLDpjI+qNTj
+0pS7Jgrg3VNH8M07D+71Ku3kZkrqgfHGl5dUw+fxpTwDYrMzt4FWLS+pDppig3iMeMgyib7KnXL
gTyzy3bFNMuCoY502d7EDLH7XegksdoQ3iw+o3hSXw03bc68ETU7Ypz690WViPBsEXxwBmsy2sdI
QuPeoZzFEgkmqLuHhlzNG4x7GFIqeCLhmdMTkhu/YOC/mhg8NCtteZ3NOUi5Lwzlgvhg8tqzBWZ+
8UQbqekvEfK8fOcRNNqDexTlG4W7axNUEFiCXcqCOo/bQToHzQkIG11TKywh1hhZ6zRd1GoqSc3i
An2uH3ZZ0NpMcMtc3RVMIWkNmalE1j+G7nxVppTQ1DOdZx/L2goUVYuVhbvJpVGxHXzT2sHskpyL
mUEgjguLep1h9yW1M2snXJ6TZRyHgQJlO7SMp1aC/giKAgIrAE30g+K0BSlJn9t+EYRbFrsNJOnG
R04VYgNDn5neECrLLMtORw2KZuhJSitI6NzB5Z7Za3O4LyuQc/rLMDT5p7App+KUT+V002Rhd00d
zLDSdqwJ2WTj1JcQ3SgWayNsKMJto7uxcPpb+Krc/tyUKpifcP/P175oq5ijv4VymmJW03CbJUZy
Pon70QeEtDO8GRYwT0X6IF5YhU6pZLffu22RDzuDUSObLUK6dAvHoLgh85ePlq3Puees7JSHsIJq
AoOrLj/rPPTPs8lyv6KwLZ5qOy2uerDLahPlYbvjFCYxstHkOVLoomDKlIKkT3qZ3LmU4R4HXOUx
tvb9en6tlINqoprdetMmYXgN0KSNLrQK3Thd60IE3FbdPxlZ5J4qTN48VUZo+zGfnH7bICLsVop2
KY35xLeKV2sgYODcpRje+pWROKN6zkGsfC9qG/WY0Zqjhacd5P3QO+64KpWt/B0lHcVPCkQgW8Em
rBmXZRO6RAb0ZrQt+lCclektViGMfimCesNGhrCoHtfZiOwcD5zl0KVtIQ2udDVO7sZf2jA0ZpwQ
/xw+9XlVo0Rqr40JrchNlfnet6qtbDT6FAh6OztjIJ7Z4Sp5Ggnemxmds/iu4lFp7GGjZ6CHcNP5
5GXMY8qVMfStsatqKsJNK2pW8BJN51rg7Y/WAfJF7MPsjesxkf01/fKAD6umrtvpDJ/qQjAf7TNy
KsLFaQ7USA6TVL+GXtdGjyhH42bn8h6F61bV0IUk0y3M/Vmncd5iIIxvu9Cq7pER9fhhOQvKNayO
4LszdDI7+iruX4txiq862XtAfarCvTFs17W+ZnCQUEfHKFVWFdONbrMU7RwK4gzjoe4nb4AYMCwu
siny7jxBFACbulHRCLW6prkrMtzzXKzENia9MWm2Mqmd+3CxwlJxC6fYcoZ1cCc3SDNwMMVK3CGu
QBrXi0hdL76j41gg9aC1UtDhKHSMvakOkrrh6F36yZ6yCV+D7U0PXgUf9csU4QDr+0AWt5Ny4vIY
h7EufwwGXf8VFgqG+4o5dXNAn+tfoWdvmYzVFt6GgLYabaAw4MsvkA7eMf2nsNFWB/fHA8jzrH3c
Iyt7cqdP9MKdO93p8VvCFPTFC+fKvrazdAZmwwmY5kxVFlQBfv5mRtH0QzDDCVft3DUPGX/Q0hVh
+rvJYtyJnMUS8blRfmjZKyJaJJ9myt32jMyqImBQ2ioX0T51EuNbcMfrFGQGEwk6GVszIjwoRrTb
7nAOiVM0e2ai9qwZOj6xlCyJcIiYva2FjpBdU9jzNzRF/bwhgFnKU5bRglw7jh7PdcH+tc2sLKqB
U1nKfvDyOtYnWYbdV8XkAy8UQJWnxdGagFJIxmtWROotP2Fz3um4oO2sG07r0DbQWWxRW8XFl9io
WHM7kergmDaDeRdPYBcPJt9NtIqmrL82umDq1gHoBQ4ZbkPl39S669ec67GOMhMYsG6awIfR+qvy
hxmDHFwVQea2W7skqwqUd4QvjDsJaX9ZXnRpEX29+Aw0GAokMeRxp/XjYBPBSknWaZaOt4rEgGej
mObmU2vzhvCW8sWjCq2K7pEDfNo9+x7SdCywc/togOl5ptWzePfrWN2GUcbdMCbtLpA5akJ0iCqr
VkHZug9wCWEQDEk6sytwuEcPifFAroNUyJvAbDUG8BG1b8/cIFHNxfFtiVLDjNpbO/Q9vTNhVDwT
Rul95XHb7sEJZ8GBvcG3uhM6G70DEtv0ZJI+qtZ245o0zWgOAIZqUfuuZ2LmGYBz7JVXQT5yHO6V
5J+dPG+S51pNw0VFUd2chiT0maBJMDFrmkiS1gidByyw/F9oETGjVzt8ALiEerKnkjUWkA4XVybm
YUMFC7ojniy+tqmPQmeTNTEC3U5HSABopVKyVmCT0QrASzO3I36gPWqL2tsaWPkoCujyiQ0GS6tY
zaWDmdxWlrirmxAnNkuk2uJ9jY1116FRWCfNPFv4iGSqD8Pgsb6kuYrS7wVnqxbmDpGzq34aqpd4
mgN1QNvneCvR1tGnxOujxx4TPLNLN2jdbZSU+iutKp6XjLPmpcmFYDqEqcRf4SPSF8byTAVaPQHi
suwxlnu8hfX3rANTDcxDTuGqS0p8HyFO0WnXqX64m8mYDVeiRLEL86TIHqDKzOYePDuGtNDjZzjl
YW8NOeuaWPDG0OdydEmGe5K4g6tTkvsgCEqq+WbPqT19mBqW93WEhq3lH6CVvPWx8g+7vAS6spIJ
MLiNHQfhQ1eI1LwxVeEdUQN0yRrOTrSDwJzlh6mM2+SM6I4NrUHJKk4BUFu1YnLW4s8I4AciSvL2
TCO1vpgA1sy11L361AxO8MnERO3sNB/OYnpXxr6rkjra83ouq3xnaFbprsp2THU71EOj5T83XoHM
sBkNBEy9wzcZdJazH+oOvUaeWIXc96rpvM2ApXS3jGvxuWA/XTqUDq1QDI6i2o3tIO8NrRB9JE7Z
5psArf7LBLnL3+Rohe9RojNtCnEcI0UnulGvuspyC4AoMRrmUWs8PQaTkgCRKbYsyq+Eg9rooiDE
XjTCZVvEhHFt1umqBcf22rOnPo5qhjWAAMmqbwaudW3O+Ce2wDOMiOvmzWHCMmWcadHa3nrEhT4g
zc3cY4hBtdvkZUzDlJVjCFa41/69BtcyuS1Si8ZnzXRqZTJrDM/D1JVi1+UWTAT4OLbzo/EdeS3r
Vg+M46HnoJlLm8pc4V72xToJg+6OH6/PGWaU6ltADvDnCkGPf/LtMBUHMxBTQNlsWeXFHrvZ42tz
rS/Yu/wndvjM3HYoPjntJmbwzdSG+QAcgNNvowb6HAXKXo1x8TWom9laF+BkutMcRma0p4kd/Ki8
qoqPpi0iwOc04Y31YHfVvK0JIBovQCfsZENBRR1cqF4/zzp04pU2pMLAbMQmAhbpUrNnaDD6o+kV
LZ9PkBfjzlaYCDZVRHd/67lQPeDtEbzL9D80/AdIDZgvvAj17W6mtUhTzx2do0kLuGIQ4wBec2Ep
njoSv901vDE4B+PYjIT6CUeyhCBYvEvrMXWYR3f0uWNkwmdbYmyHB8snukmZGAHus4zxK4SV8NH2
jDI54CazvjEsAsxJeTaA4ewsazvRezPXnmwaxZzLxTyc9Rm8uRifDHu56AmccvuFQY1wmILPR+9d
rkAAl28O9i518l1qs3VasPVvSfvyF4pfjE+T7yrg0A9/pHuk2OJXUgQ2zhtn8s30RdReMyJaqwCi
RPFc3NoBkZD7kSqYN5y+QHEPo1PRq5wdegkZy8JnI0dzfkAe28CTLHwaiqSPlOiwS8sL8Rr7gh99
MHnUN7lmNHGkMCE5ndPUmJ0Q7YglMbrPQI+6eSzx9UrACZiyGf/NRc1OzmIxz2c/70q8IsWcy2us
s215TQPae/FrRnKfDCgwcjvRt+OCBrIuwBZzhTXKztN57+FQpVfWJVH9LUD2eCowb00XZG5i3tsD
vuF9L7Xub5inhjed8rJvomyb5B4ROLpF3sGJFiVOY04RtU2Mieh61/9i0/JPTzjmknTTFBEVRcYP
qDB4WkjB6ka1xim2QvGUTcR3HrJuTD8J1YI46JUasBFkET4hKZP8zIPpb4NGqWTL9qOKb2lDzbNt
jGSu952bTFfoyUGPT6b2PscZ8sKR75vPNtJNjATWj8abclFX0oGS9wI8FXZfy053Nd3+gZELA4T7
MvIQX+AjyLpLFtijvxNGUe5nwQkIj66oQVLwa5xNs+rrNTy0wNv2qdPLXQ9LFb2+C60f20XalcfB
lvoF+mfFiMJmfnUoR8iQ26HhYHNIgUJspzRo1U3gtuVnN5mzZwkykDOQGU6fpjlN1cUakdNtKWuk
tY0s9MubaJyjcNPKCRVmDJCJbyNCq0Vn2WRSxEGQ+f4oLWSEBWHVMfig+TwCEOr2KogyZ83zy3q8
vdHIy6p0eZ8b6WA8Ii8mfTdIyWq7+GRihlvUx3HAzExwSDKHocwPnOEyfdUYdXMrRrvqt3079Akq
hTR2tyb4y88Zyqxk5zdB2+0ZrsSE2wYcuMbKQuXBkKRgI5yNtN92QV1dbFtVDhwZf873TThafMUu
Kl7OHUbRfW2DEfVV5cIAxIIeyP2MnDFecZ6wOE/OZmEDf8xa9TyyJyH3MI22WGEQKpme0ZMfcVk5
aQH2wu+qFZJWe7ylHrSqNUxIGrkyU+7JShF4H3uthuRY8VvQJkD6Wl1Qgg7DdkbFdJXJPnJvhjYL
sqthTEaG0Vkz7pGPJq+DYfiC0K6UH820ZutI9wzYk+WVywfeGO5bGff1eM3s19e7Ji+a4DQaOAEZ
HgyYwBmttdHWBPcJCKtxxJOh3I5OyOy1bP/+RLMHbk6KbdRLJG4Ft1g8agbRRLItBbzAmWkknTcr
Mm+aKogGOGWe724rON8sCS1V186s6BlBLALMN9vG8Ipaw33LlMZ/LYsU27Gt1HSF7y1+pQqpisX2
3m6CYUT/t6zlG44+I1PZeIzulU7p7yLeoCMotLBThmyl/gGvLPnGIYsBUki9t/fpAcQX3GIN4duo
zzpSOdq8e0gGxbmuje3wLqtN9Tq0+I8hOWAs3GZmQ/RrXMw0NUxpwoT36XYGsBwsMFuSRYONCHvD
U1zUSp7CSHVPcznPD0A04C9Qjf/ALKVYfHzyjYEwNMHBblBvAeuZp08iq91FzDChCPR4u+4aO04P
RGpFtxybGEB5Lcb5U+42nJMW6phagwcDo+Bo00hXsu1N/1i1mX7t6gGLpKWx1cOjrfEuSboP00Hg
RqieqhwI7W4JCPvqZmPbnUq+3T1u5bA9j22ZvdFRbATiMnLPXGQaLfhRPChvQY9bik4eSl++34jC
u5eFXW+B0qlgpe2w2AdpEBETVdAIOY1pmpsM/WaLvq2LUwHVTJVdwyqL8msgNSzFqs+ocj2blu+m
zjkyLofYPjxJwWBxK6zZV1uhA5i1bomPbuWAk0Wfibu9vVZ8aV8cHbSvta/CC+Afgap5aNGDNFVt
Lhx5TjbU9l42b2cZm3dwoJE+6SCv7lBHMOJu+JkPDSgwBvicEb8I9O/ZBhkvYGfIseDX57Ays62R
2d4bP5Y21yUM7vjoJKNFt6YCg7gO3Txzz2x1XbSHR+TEe1yU/AT8L/uDTMucncm1/eYSIoluGMtP
Ia9gU8rnmBpFHyIBxtosS+OHK8JsPsxll1i7Me1mtbhpijsUr/RincFovwoIQTYyjXZ+Kwowe1fg
W7S9i3vRfgdkH//gPDNeJ0gb75xBYfsrc7N6yqRpP7LoBddJV7SfA3yS3TYyAolFvnBwaw3Wc0Qh
+eTO8zCsIjgILce0OSXdHA72MUPVhCIuEQ7buZjaZpNxzsDVLiWq/7bqwDKHTuje5MjsDZbQtPvO
eZnpZT4k5tcEjeaXvrP9F1H15EWYKbAjDtuR+5BbHcIoRYYv21TmDWf4WJ69zmlMKPHCSKwIj0pF
ctgWtL2cdYp5We/ochkPc5jMXyyhtd4QUO2+0CbnNSeUiJMS4Fl9O8ExAGEAsIXRN3KkGyeiEb6i
iLEolUozuTZq9JiroI3UsA0ML6dzxixo0+hEdgzUmUAgV7WGH86U5reE+4aonNnCIFWFToNwLiRx
ee36w5heYHGKx7anLjD6PCRIth9pXQrJnG1w/dJYh4EdeNdyDkyom40rXjx8Dneod+J4nSFHJYC0
JEUeFlbYHZiIYOMva0M+k6TqmxuDGnBHMxMWUZf3wEYIeRrjXcmOh24ALd4ad5ROt3jC6GO6BSi2
e+T2Aq8cNBHcZ1XH5HpcRhElQ16sFjn+omG2zHYfIytYiABNzpkrYQa8alxmg5DDEI+dwBdae5sA
1/qm8VOAD8hzDGufmyP5SiENSBt1eOUVT50HOgtNM9e+016zoHML/qKp1u1rlADQYXA3mNWJWkpd
0qE1AWyMQ/Vj8gxxsejR0MpnQH5lZ1bV7eQUoKzO+GDtC23COd24dhWw6trs2NfmhGRiOxeJUeyq
vJPPnA2IZRMa3OKKwRJ7aTLNIPzqVLfAYqgAh10hZ8ru0JZKL7PlKNm4A46GjZNay5jXcMPHyZvy
t7akSn9zTeq9HSRSszsXNYCbFZA/GPl9zRRx5aSz8rYlsZEDMwZaJ6s4cdzHIa4U8wZp0dtP6wQL
OfOg6nXy5mKEzpg1wybB7NqvoJHVLjn0lvejQON31lMj3hZhUbQye84ErD50H1YddMHFc4RkHyTs
FDyYRdRnt4Mhu/icNJWHkQ8TP5+jxvRaK5Vii9JRuy+IfQUo6gQ5509jnr8ltHSA3ylt7lTktQ4t
HemgD2wBKV+FNRydFentTX4YfJeOFn40oVdha7gPCbjg19aDiQzCJRhuskCH0dq1G1bYMOH73bkx
UoVdrt3JXU12pa6h7TK/N+CzwI8dxbPX2M23Fgw5ihqLMnQvvV78SEkzyq/ZbdU1Ziaiu5tQmN3W
0KFAKJ1jUOQGopT+J5Tukxza9BP4E+ZRIPP0Y+XUBHRiB+q/Q+iq1aonoPGHdpQIN2AnGGRAPJO3
be7FVAestrDsaid9C/gEof9afcrUyRm8y0ABjEcp7vzvBQjbHt4U7JxVzlHQX0FhYhEoczEMOO41
frqAsetprik3OHqNVAawebxXr0Hi3aRah2srD9k9lK39K9TnGFxQIgXPaMrjg6UTaDy6GLAipy5A
7i2/B5IQgOUtgp1R+suYLUZtYdp1Vt6IorK+KzQB1TEAGFnAKG/EK8kehr2eotLGMlp6bboXqNWv
HTkW7T6wwrlf55rZ5nYiSUfsUd1N154cO2wrY2SOmyJzq695FCUvIULGR8cLRkBvo+ZjeiXNUBR7
2E9ds/IKEQnENl13l5AXER5SnWXJEa0DNTUiu/YoHWUCkUI+/jyWiXyWoPWpX/p+RPZS9FCmzbn/
mhQ21frcNqj3cocjJ4JI99MsHZ9mJlgubIguUSvMYNosvjEM0300ghwvsJE5+ZLmSY+7g2DgoZUo
tIeemJbTUgaQ76we3HZmUawqnHZMO5u+2Xl96b50UeVhL7dm+5M3IygkMSES25Q5NUoN2BoWs2eH
0ynfUOzCG8VosUGO7GO6rPAHrgQD0WRrTj5tJqcHebuKCpbWTUwPbDvAZ+pYbZjUr3sf0fc1OpAW
XhlDIMjWAhOElay5VlBvRTdk+acI0kgI5npk+Ih2Mui38HbxHYReNjKOC+VUHNiQk2hDO8TJD7aN
mm5bWb39DfavTg6ViBFjx35rX6DZ99mmQ8HP6u6QB8HLZtifTR15n0LOtnJrF+acI1HC3raxfbQc
G1Q7lKk4GNVlJC7lqUAP8a1T2igZ/UnnsWimHkoG3mvaE1FlfoY9n9/LXk/cPiqvqwAUhSZH+Zzl
06kW3hKiQxP+rWRtnVC8qVgCU+wreu4gsMnV8OX4WPTd+LmeEbsbMs2QIDdzf9bJSI/ZdkQCCxd9
92OODs86j2QQ4AujxlqwAtis9mQy6Vuzt3hBBiR1n6bKVsQVKp4SmiHsy0AaB/RUsMWxYHgoOY0d
AiO4Ui0hiA/g5yLri+s19MwHor+uY1bx744ZWdPOS4FTXxm4S+gVT4FMWV4hvNMMLGx56+Qx9oMO
A0e9na0YW2UaT/a0iZBgHtlRuhwgqUI53RiOe98VbsdOlrM5VXhIu1Vi1UZGPenpk9cnQbBJy9in
SIEQY2/9se2/zP5kP5nxVFqbhqksGV19LXmtIwLtNjzpie5xianGRnZUnCdX2IImSxC2L/GAfftC
vTKd8C9b7U7b9PQjlgQs9ozv4YFj51W3aD85ojK6jR97skJRfHeRnW4YB0ka8yE9jw1HquyzAe+j
XoOsnPxdxYz3cxk33gh8xhhPf9UcTDgNMWXyc5ddRihAHb2ugZj/VcfBMNRlThKNtAtx0eSIfLPN
OKULXAhmJ32INwE0d21/j1pMp9jQkK/BKRii+8plokOqS0q7ryxgNNCGES1Clw4u4Bda4528rXVc
dleMsi1qeKWj8JPZjWLeWMnsHPEaJQVOmzouV38Fg21PJbXdBm1NemauEMAN51XPdn+ZFR2Ligbh
JvZD75VZXftY2mmyFFDIsATO5Oe/5hkzo+ht3L9eY4WUtQKxooG6lV5IVXi7vzBPtoHww3yrPCu2
14LN8yQyQngOKRrm6TexUB/kGVlLrhr/ii8AVSyZQ39LxjJFBNzFrto1mqQJ0pSLyGU3Du1oH8Yu
yi8zGrsvU5hNR0njYPNf//o//+9/vo//Hf1Qt/8/EvRfZVfcqoTO1//9r48ihhxm3xTzjiMC813W
4UBN47PWcfTB3YF0CSQt7bzg/OurfBSbBCrPQdSIwiSQ7yIAo3TSRAZxejIshqtQGN+MrtXXnDPG
06+vtGRo/RR8yjqB6twRNmcflwf688Mc0jhSMLWIlNVGch7mztqzmQ5rxyAXwi3sr9obAJwTsHFu
3O77ry++3Ma7iy+/oek7RL16TKV/vngd91GGD5/siFKnx0ok5FWC6tg1UYtD0OljGDxZvv31Rf/x
bJn6MfnjcgJBnRW8+wXnqRra2EX1Njdd9SRswNhlVRs34PCTP81U5MYC17GlDd+H/LJ3PyPDsrEl
3wCDWVU1u9IPyg1W1XYzhqQq/eldOSY9FdP1HciEnngX8uWEVl/BwAc26XsPOkjzq9Gu35yiL67/
/EKcJR1S6E0eo3gXypabnouwCVoAnNxmNdIRuLFYVXfMwHFn/vpa/wiA42YcSQhkQM6exKr78/uB
w5bAlSJw1j60UVjSk7XKbMXAApXwikCM/k8/7uV6wfJzsa5YeOV+vl5atRGgM66nUePvYT4aW6eb
i7s/vityPa2AIYWgteG8+6mKOprZzSUFJ3Fk61ClwQ7DKGTcVgA/sQfvN7mI/3zhQWv7eHsDy2ci
9P4TNw18sIVAg5eLrllbrscwtwZP5AxyfvrjW8Ndabm87z7P0Hn3g/VLa6BIiJuYy9x7TKuOgYNf
OW8tgMI9etX4T9dJ3yH5HC0f7QE+MGu59b9tBQZ5AGyQqOgMYLyHOVJU5Eio1uzev8tj/OAp8loQ
YQeiycEd8+5Xg3HQLsYFgDNwQA8EuvAF0J1Z413rfhMw+fGlINEu/wl483++KyvEmYKHaPmWnXpl
WIk4hggItZE6v1mgPvjAbNYM1kKktqz+736vykJkOMbcikbHgEOXA/YQjek+dgeIa3Od/vkqxfUC
4XieG/Ao3629ZH0MeR/wKpakIO/HwY42Dplh+7ZJ3379Jn74DK3ABjUihc+G/fMzxORPdo6PMTzT
jOXnLgq3WhFQn46R/k9uysZOKXiEnmu/u1RESe+YycgqNVhw8iAFHN0Q2wXgB/83qZH/3K3Jdwbr
yVwNgSKZtj/fFVJyRDchSGFYOCVi5gFqzi6iHmcgT1zo26A1cr3WMpiCzOiST1Ngc+D9Dx6tFDJw
TClt+T6gXXF4L/UI58EKjZoMJNzmNCv1Qcgh/c2C/O9/6+cKAf+yIMTCE0x/LfNdeSKiolUMxOx1
OZfxZ0MzwVm1I9FGFSqzGxHn2W2itXNmONZcCMMTN2y585ZRuzwixfF/TFnV/0CWXUrO92izmO5n
hzQxae4a2F9+s2EtX+av/tx3v49hIFPNPGmvM+YVURkzgQ1Hog8IutiCaxfrYmoTWMOAQn79m/y7
7vzVla2f3wzIKFhcBq7cAG9E8ABZrpA3Ho2zdW16/TlYJAE0Cd5CbeuLSIr4UHfhb/6Kjz46Fn9+
L29ZuOTy3/9tOcY85KQ26h6cfrAlwwTGeIPc/wgkvP7NpZaP6h/3C0CBLxwZsOe9++houaQd1j1n
HbZfXDSae4YyJWNdOLIVEKFfP92PLmYvwaIoPbA/WO9qnqDKWmfh3zJ2LCNzrUynuhh+qvfuMOb0
4h1cZ7+5P/OjZynpFFCRWJ5vvU8zDvBYU0WQwQnApYHtSxYBCuywOvqU68eJtC/EKJa3Axc43Fbs
FEy4yATY0hpJHw0r8M4Tqu96g39G7Gqa5ftfP5Nla3j3A2AqNsGnSHp9bCE//9bl8vgVCC1UcRgr
ZY3e3mH0tv31VT54CmxLAQUtG5QlxLvXOpxHpq9gD9bNJEDqOgBSfNda4b2fdr++0gdLK8u3ycZu
8cRt7927mw92j9qO2o/pkD7OcRkeK6Y7a9ooywjCK/d9Y8awIAPjQnKI/vNFlYKatc6j582q+u4V
K0acn8kQu+vAUMZd6wm8FWKq1AXLdf7517f6wevsEnHscFLgxTLfH6BRSOIBrrkWQuElBcAmp5Y+
HWrqucZYRvTZb57tB7+ix87IT0hAt8s07+d3hRAdYJ4uLX1Ea82pHjLYf1UrL9qSwW8utfxT715L
LhWYFmUNJ+f3Ec6k9DQEA4VsxrnPCChvkg5EaRIDASdUbTs4wroiGcv4zQrx4R1KS3oumhvXNZev
5W8rHyJOnUJngoiG6WJHnxMVSQUTHVeHOvzxr8dkAh4537D0wY3+fCnPgCWPvZQidw7Fg1NXKXMD
dMcHXJVZgA6vr63fLEYf3l3gcapkzzd9+e7uXLs1WQN5YUQUtfXWACp2BdnETTcJ1vI/P67wFPkJ
PelZNhXwz/fXcnCCBsejhKzioTSizvHJ697qCnnnrx/lR/fFyiUDyyEO1rff3VcGRluhP3bXGM5c
AoagDxs5GbUd4sPfvCAfbdDLF8DhgZYOXs93t4VXX3hdx20R8uRH60qq3kUm4KsDYH0DhnEMcjgf
gnLgnDYNP7Su+yNZPvo0dybF+Z/fucdexvCcRdV13y03TU4qlD/AySR01z90OKB2Y9A8dgOm2P/g
SkEADwt9D7vFshj97cvg9EZAKX8B1aJFoAD2MFBHFrpXEvF+84w/+vb95XxGqhpzX/lus2hGjUSr
QU5RIfc9wmNkykZ61UYzwzkBjjaOWBPlf/A5cr7Af8vKTY/C/vn+Ih/O4wQ4G0VxHuG0RYZRxJ75
MjnFoZqD8Dcn3g/vkfGR71BiwbN898MpPA7SmuA2hYnq7vzESddk8MwHiBrZBZcgkROwCv/8mMja
bS/SKpOyznt3jzMIOvR1oNtztKrmdjGNohNsfes64Nrf3CROXn791nx0m9KXvJu8oR6r3c9PFRKa
E45wPNbe5DaP4wxoXCvkrCmJpE9DLPNLNxjT668v+tFyQF8ZomjAcc5x3y0HQpd+7QyQErDCjBs1
GdPayw0MAkyL9398Kfqe9GToCi5NoHdPlJTtxWnG7AD7r7mJ6VZeaCtnu7wO+9/siB/cFW1ybE7C
58xIjfPzo+ywL2HKaiDFBkLsMpSVzEJyD/y1fPv1TS3/0ru9F5sfLyX1E90Y8e5HG0UYNlllNmsb
Wcm1JrR6xOtZktH56+ss7/g/rmNzCMYqJ7ild0up9OsyS0HbonfRwYFvRe29sfHIHbcBTs2e/2j3
aBaq/2XuPJrjxtJE+1c6ao968BeIeDMLAOnIpLfSBkFSFLz3+PXvQN09oUxymKNZvY7eVKnES7hr
PnMOyyESBJG8fj38MmMdDy9kk8ISEmUmQaHDG2rVeWcEQuOLl43hTvjyfEtVN8hSq8/X1ZRLJyKu
n3wLAtcpEXJiXJp1PIN21CaKMCGlaM0BnUdZId4LuQnciPQ+AJNFT0kJ5O0fXyRzNvgXTdNkmYPE
4UWCPgbaT62229vA6QooEVcm2ek1PEiYJpwoTzzTX3ft6K6yKPJ+WprBNyiOJm87HSbSpA1gtS5J
Xo0wE2/LFP8qC1o66Z2q4bMr4RjSwjTT9EE1V3CfEYE0va8v/OPdNoRps6PQ2GVhFj/6XGjmAN8U
ESiVTUm9QZqY/iQlgQGVBoRzUAmGcCYabHTn62E/vlSG4DPl+mkLAdqwfMW/LZMmfOHIQqqEvxDj
WJIvKBM0kzv6Wd55CaMTV/npcIq15JhsxWbRPBwOZKFC6xJFTgsD8J46Hn1Xp/TFj9JIU3ZYgJn7
4+tb7iieL5rgFa7xcEDLXKjExdDQ/iORloy1rL2bO93cxYY/INAs2hNX+MlzROjGmIJ1hG3r0UKp
VX2UYVmi9dPOmm2kldDrUTt4ku8n2zCU/N0sSerV11e5zDyHLzExfeZzjjic4jheHV4lAdqCNBKf
Kk4PqpvqEclgwo5HKGX5wwyr6kfcNvgDaDI68f18nOWXkU12BpzHTcqvDkfWIQtNdWWwYMIvXZF6
Frtas9Q9nJ/iRMrwk3eHCK6iEZUjlMskeDiU5KtxGeo6JQ4lzMZ6nOYVvdUUO8/lXeFj8v76nn56
ZTxB4kpU1+nG0aqSZCKU5ojSE1qc83XBDpIyf19ag85JT9zEzx6fQoDHNm3STrI4ekljdaTHI1v4
MTMNgH0tBSsd7g6Eb+2RxK+6AWi0aBJG6cSubplUDt8b9lcMadlsI7mjRy9rMkyYibK6pQWE+JKE
pWgdEfg48Ul8fHCcPwgf814y1Xz4BnsFJgmN363bNDFIHZoCPCA05RpSJ8QhzDAnbqeyvAnHlyWW
wxmZJ5Xd8dHnUMslkORWa0k6VfplnHKCDOMcqZmuVRHWFr/eyGVDs4ApZ9uqykCVRna7avtAA+sx
VBcyULWHr1+nj8/YhN+nEsoj88wKcvQ6UXkd0ILHM26yFDpEzyT7HCTtuIETZD61LZ2Y23iku9Cj
jpsiy69H/+QR2Jwz2fXxP/o2jqZ5W5gjfbkVif1m/h6APybxgmR6oqWJKXD99WAf90nMQgppWr4b
Q1OP08+LFBcgInYKmdLuLUIuIDtiHrZ+hjKXwJrYFUEGTLJr23hlUIrw5/FgwUfE+PwWJkD2o+8p
JUQqA3jqXCuJf3Agai4wtPuAZBP95utL/fgBMRIbMlpIWbu53sM5qatQ8yUG9TbqmNNxXIXtJiLd
eeKF/mQUdmAcMJetATmJo6dXSTYYbdnnhs42bb/If84kFVTq19fyccITSwhyuRraW3hdDq+lgFkL
SXoEz7rgvKZQ63emEj9rwzxv/hcjmezwNE52RM2OdrI90DK6VwbErhQj4zMNxFkGfBjeh5buvh7q
k3eR2DmHEAVKNZn14wcUWmhpzIUdg/exoUuiM9b6qA4Xikq83sm0JrnPJvr2GtFXT81g/nkkGfoc
JUMqBQommc6j7x5AL/GdjDIq5IX5nnT4vCoGuJSJPOqrr6/1swf4q2jB/vX4jhOCMGD6TnTqAI6n
ok0qoZmM3vf4GtrhqczEctsOZ1jsuFzRUsgiA5Q+eiMtH0mVMtFtWWmzdgfvrnwqJVN9UiXqe52+
tWwvK/Lij5crRqVyjQOlQuzs+GGC6xnHNNB7d6SU8hyxUukpg238L74DBHfEAZd6AhK5h9/BMCGG
lnUQ7XQcwgWdNVit2ly7uPz+PEjFpXCeZP4gsUpE8HAoRaVjmSJryp4EyhIBpHWFCc9wAg0cy5+/
HEssZSkiIANuHH1zat0gBeq13q38ZtrMNmTskETxOu3H169H+my2IhHHMrOUV5GcPrwos9Uye06x
bVR12e3amhNyblHp//Uon73sLKiaQW8tVEzjaLYqNZ/QX0zvZWWhDYHKDwq6Nqrt3Bb9icXzw1Bc
BLtqTsJIvqgwOdolzXCWGrPD7SobvdigR5m21dARY6ALafX1VX34rpahuHMmQVJ2uvrRyiUh8qav
CNxRkmfBlvLnAARRG17jZGu+2b1OS2qMsaM4cYWfDGuyy0UvRBaBZeZ4liSVzXtQ4sJkCWBX3T6j
TVQ2aZao7yBXrQIIlFH96XfGgeH3QY9efgMUThaE4wzLrqA5TUWwA5WjXU/R0G+/vq2fPEEyeTZX
qFFCI38oRYo4AqkwE9wS8OYZFcuQOQU+NwrA9RPf2Yd93nJVlE6SruVeUjBx+Pb7FJdE2pgsYs50
RM0G2lXXAPBQviBtyl41v7MPS+5G0Zz47D6sdEcDH706MF0oq9fD2W1bZVhzDoReFBm0aipzXJ5B
Ww89SF504CMf3pNYzk58kJ++QywGfPhkUIhMH144kL25rW1UJ3KIhMqJZLCWXhCm+d4HERDTolFB
BplAXJxY4j8fWDPgTpFFY8d5OHAtFBCsmLbI8iX9I9SP6kVFQ7ShFUZ4lSzmTYIE8s8/1CVHTjSQ
5Y9CsKO7PZSSreR+sVwtRfwuIasm23dtng9vc59L133YxBIR3KJ++/pV/jC7UlbEKZjoLQEUjfK6
w6s1i1mvJgg4LvgFaaabpKMqHmOxuP/zcdh0amw3bYpJj3NvLBdqZdX0T5uEoRajzlT752FI38qJ
x/fZBTG1Erngk0PAeHRBUTsLPfUTeWEiI28t8C/MTX8qP/vJDCB+H+XoswwTGO2AP2QXHEi7EaYP
xT20FwqR+OOQCE+IzTo5EpozSdAcLRdwpKqsD1WKbsxC/RZKk3KjdoJsF/VE3tcP6ZNXX7CpxVpv
Lrnn4zo6RDmWnae+7EJ8g7YHsxIq+DDt6l62tgFmXacHzn7igX0yw7FfMU3SBwrwTfNoJyGLUEhI
thQQc1n9RuTlBSLifDkwJ5zTgp97xry45WwBVP7ry/3sIZpLhItoAvH+41cF2V3QZglvSZeZ04a2
dESMMV1+KqydE4vTZ28lu3bK3oiMmB+KZW1yPXVggAghAF5sCrmoPEFQ4cScucwSB9toXhWChZTw
CboXrePModBBflYzFjfKqyfokaLaLb7bdbXoLodqUk8k1D67gUtEZCnuFJyOj+Zoe0QZh+ZLdWsj
z1ZF2E1rzF/Thr7GU3HQT4cSTCAy23WD4+ThPCVXdEKRbFLdiqbEFbMlYEIEZXAnxakS2U/vIqsf
cUVCg6QqDodKIqr1M5GqboMTc0cTg74rsaecjXQuXg2GFmy+fg0/++p4ZMyMKjs10luH42FOiNvW
5NI0rX5PaFfcRi1dcwmGXK9FGIG8ei5OjPnZNXLk+RU2J6ZyXDJQUvAe5CPT/mS3sjsrVRJ7UzVk
OT30eBiBUOf7r6/yY2aEl9NmaaN6hsmFftnDyzQKEyHAZDMxx3YXOWn0C3k92so6AZ8MuA5qGPOc
tY5CAxod/YbK2i9k2sy+/kU+m2+4bo7wlH2RpDmaTxOh4IkKI+rfYku9lhCyyNRomMOGcNrwlhet
QesSWPq+qbVT5XAfx+b7Z4JF5Ec4n1jS4T0opcAc+8lH11XEldfp+pjAyXNUe01vUuNVejis2qyR
Vl9f8sfZh2ENhXdZX2qyjg+6NOwT11oWdtzq+kpMsX+RwL7bfj3Kx090GYBqb07SrBTy8cUl1jwh
khuppfUNJp4AmRa4l/VYVk9/PJLQmQWWMzV7tOPNBF50gnSjUOlO1NSVnczhZrDsaqPMg3nioj5+
nCTSl8Jdy6QY40ORWWBGhpQ3EaX5Nlh1LS+gh8sSWKrc8tcUxEqgBppThUofv07yzhSFct7lMEoa
5PA16QTN3J1BER+9m9FWr3Db1mjmtmNL520TUUf8p/dzCSdxnOecSK7p+H7mfZI0+KfAZIVzR6/v
WDMzFBw89hn1NSdexo/fwOFgy2v0W4qw7PxwGJYKIlG3gKitBlZE0GmePBsDql769kXBFJ9h9T4R
7/lkClIp+wKmQO35stE5mmkL2WiNgNwnGfdYXKAx7F0p1J9zycBWVII9BUyKPnYEYVrVGI+NTO1P
TIMfH63JgklD1dJdwgSwvG+/XX0R2VbYysrkTbVkn0nDFGymVPjbJKtmCEPTqS3dx4+S8chD08bC
gERgDsdLQTiCALInTDqqfUHEeUSGFmpeoHengg0fH6yQmWRURTU5FtOIcTgUNJlxhpUxeEZZ91AN
+6Z9iGyY7UrXJh0tw6PxHfFKfR5gYz/xUn28rYzNQ6WyWSeyctxilU4KPNWxGDwLVfjFQAfNNicg
C/dKbTahrHQndsofb+uybyQRzPbHooZRO7xWjDmjZEZiQIhYMXnb8eiA00B0KtfPX3+bv1Keh5s6
sRS4snSSWltyXodDpWFtE7EPJg91LJjGIaOeyKl1VKmU+mndYw8z69qEtHNFVe4E6z8mOeIsgGgc
BQh2nSHNzBO5048LilCZgGU2zctSdlwFCDyqkykjhqLiy0gHwfmErjbk08+vr31Zio8unT4uY9mo
EAL4MA/SJ451S9GhKwQNBCFa3WWXop8q2ih4R6lN0yhwoFPK8sB1tpqTTXDzvv4VPnnQBF2W0QnW
AYNYXvrfvlfd9mHHJhYvtSEne7YI7VauDfmMgnntxEHo06HIp9GCw5xP5e/hUE2ssQtplMFTZ6nF
hZaHiu6GTQPxWWhDd+Lw88lkSLCYA5dGJdxy3ju6srDnScggSyAhDVLudqpCvzRMnTONllW3bxX6
1rUp2tAlbF02cx1cB7Nyqt/zsydMGysZIosybjqCjq8ZhqCqFCN+IUXZT6qGJyYicpdnM7xCbLCQ
LlXJS1P6+9nFdPdfP91Ph+e7YvIweJ+PD7x62vhhwsThKUpiwKBUSCgnPW3RVmyM8BKpj6fIuoPy
UKKJlcQf11tbPAMSy0tT0HI6PHoGrUlpRzfWoxf0WflaYizcaH5nOENXdSc+2U9mSBYe3mV6QomK
HDe1BEpnteo8jGBSElAaGJS3w0iRN6ibCOqN2m6+vrWfvc0UHpG5JZOpsHk6fLIxUsxEF7xeVW+P
9yYDeHQ4tudxGZ2q5PhsNlqCI8t2iVqv4ze57WTEkRG1jolWqsUuzC1wS4jQEA98fU3LVHs0HxGj
YN2m55UO2+OWV5FOfRkUrHBFpVnnyFGNlV+AISq6dr5rDaDX4Lbs1a9B/89Br37zq3f/rSinOiJf
fvSP/3lVvud3bf3+3l68lP93+av/9Z8e/sX/vIje6qIpfrbH/9XBX+Ln/2t876V9OfiHVd5G7XTT
vdfT7TsNu+2/qQLLf/k//cN/vP/6KdA63v/jr7cCndfy04KoyP/61x/tfvzHXzTC/Hb/l5//rz+8
fMn4e7dF9pJHLx/+xvtL0/KX7b+XtZeWWVYHJodlMze8//oT+W+Vfay59IaQ3yPt8dc/ciSjIRgE
iz/SSeNzACWkTNDir380PJ3lj7S/SZjRD7iUJGvLLvGvf1/59T/fgX8+lM/5CsweB+/KsjyyHeFz
Y05bAqzHYS0LETWhSCRlJUWV1bnA9lp4ZUkMmJY9VufrXqmTCU1RMwfZbRkxHV+mI5gqlbrWwUcE
MHdFovwAllBl7Nl8O962Sq/YblVgYl5BECHoOARxiKMUKJ6+gnJo2C/jBAiegt9Aqa7ErIXMqvI4
S9s2zka8mF1QB+F9kvqddFFgBYIriKa4KPZGosP0yyOhbPu4DMzGgXoKaVAdwuZWhgp+XlhdfsMx
spl3UZfoT9xyqfTGrDSC9QR+/0r4TWV5XSDGanKqHOT0K+AehQ1Cq+WDv/dFUg8wvaHXyQ/yhGvt
sqIoudyEmZ2bqymaOElVPucD1xJAADyb2P83Pcx8cw3Uox+3SDN122ljO/VX9IUt/IqOLYI3jxUi
txhLRufkSs4CAiFHCtYZ1AdpDUi/KL28aYbgIm1t+yIDYHZXJpSvrQGdDHs5HQp68qMFFMclRN/b
dm5vsRfACKJIfaSWqacTcKpj01plg1Traz2mhdXTUkuhwUkLeiIapqz0KWLaYnguY7PE4xnVIlql
QY1Q2uhQiztB1+nv0dROj8AwoM3bE7C5qNEZFj/CQqrZz2YmAPC1ZuC7VaQEP/JMT+KNhPM8w9k4
gbhvmhd/wc/Z1L0gQrT0PQzH+Yl+TCTDlSsMEZRnS39PBaGuqs8HOdJVL1Jn/6HNfQgVpZVeUCLf
3YhMHddmL99blSk/pVTLvgbaTOgwGiGRZ1r6Jhs5CDBQj7DN0HTbV4KVenR8UiBIMpXOOJexZn1H
VcnbI2JwRS6qyJLLGkbrp5aXXUVx5izuu3Aip5pH0FAREMnc7lqMqlcXaXGHJiyUVzXd6BtOvRj3
KvpluFu8uRdU7feKQ/eavBjmqlnnlCR30rqCxgn+COEN0kq0fKu5KmERynpLN2+uJO22Njqtc1O4
b7djW8B2UyKreOraiu1xEiXzgz6k4O2AF9KF1OqLIG3ksLQgJ0FJyaPVzfiE+/o+r6Loh4XjrKWP
J+6fhpAEoNeW2nTfNcCKF3W8qeDorlppO0UtpPHGxxFp22H4UHPx4QKFUosNtMQu9sZhKn9WTZBa
XubX8U0usc11AsyAN1VuxHQHjOjmgbaaNGXiPUm/DbCgGoi4BY9CleAjZW3cQNUJpOiHX6jttG/D
ZFBxpmjmjRInwQOHFoL3vQkMWjJC68XoUxhFddNYj2CuGvhkJH1uZStAmidLVXyFghOhSg8h5TUL
wRQ7SCQlCHW0n3HHRT/sYUdq91EaF7c1ZSGto4tG3SW5TTTL6PXmSVJ0pd0jbZ22faFTAkNCy76I
stQA7d5U8Yh6CinjSq9AY7v4uuQrSyp9ex23CRhgFTp/d6ZWS0hMdFLzoxyk4Z0m7Tnd5SBvg2uj
rDKU1Io8+Stwjkr1OvuGWruNoebfA36H2cnNTpv30pxJ/qKFrBU31LLkzQowZEFWLEsEBJEkHlpM
pEjP4C+BfeqLOltVvZI8KKY0ATTOOlBnttaTkoBu/VbnU35tDakC9tWogmAlw0oBsNSFfk6sq5IY
HFSkM4EcvQfxQfRAHjDVI+RTw5+cuHOkGVlZPJu0nTVnLQi0jEKX0d/nAaakNYVSMyk/8mLhCs0J
Wp3WTELwuo0Gls6KB4QCJuLsB00lCOUE6ZThc1FAooRaQmYrNHp164+xSnG3MsbXVSm0ickn9WGh
StS+61peXVfIDp5NtS1ClzYLO8CvMfejO+GO9ndNqC32XR5b6/WaPWGnIYseejoKkZdMHjRsLgPz
nlfxcSNxDK04XYth8CuM9aUxwr2qmhsTexMuCL8wa28MDZYqnQpz4ShlKp2VOkzEpehlfhN+YD0A
DG/fZ3CNF6lQh8xtQEJ/b+Ie2YtSmOieueH87pxNZuopsyC5a2hI67xa1Uv8NrbSC0dLyulu6BIj
3gwGJe44f0ReQ5vPYg4OsIcMQqu5n4GSBzCMTMXOH3lqfe0aQeH/sHp2+TzTuQ9czvGEhIF8FA8F
qNjzLrKmxqEBf8qcdgArvSmbRL4N5twawabDDiCOrXe7aQAx7Jm0K97i+Rtq/DAoKx3AR8ETlXvB
FQBcWKXlpPZQ762mtlzk2/OV3gy27FkESVl0lWH+AatvOItELJVONzXKSJ//1EJnnrP2hv0CsGjW
XPEMU1r7ppgtpaUGhSSTEw6kVR14h/pTRxjkVpIJ7TtqE/G6gsIX20HJO1jVsaFVnqzChVxDN08r
d8CCGLkyXvEX4lW14jT6gH0J1bJ5nU+CRWjuKr3ZT0GKylLL9elawvyZuTXE1s6Du9Y8dnqo3sz8
C2SCEzRC8vGR8sDSVSRnVI+prHt1P69orMIoSE0NApU8g+NNeVxRlkAq6yn0yBWgDaEyTDzPVt9l
q9LUpUubqh849JnFW5NV5TB5FGdbP/sgLSg1qopZwoHcIQswpKZ742fA7aJRUP0GXy26LjvIcwgJ
S/IJZTgrZ3QmhxUAIwhhnm8Z0R183NDnleeJQMfR2ppjN5Z2359MxJ2NDbU6nJg0nU6Rk9fZGOPL
alRhr+lFBTK4RUU1eyWIzxsl14vpDDdGv4nTxoJxi91UdwpspSzIlJkXjhWrNYaBwE+eFc0fIxht
RrVPu6mD1wc1MYKQLTGBTwTwngxy1pxFo0Z7KBJbASws1NnA/YEYZd0MY43Yc2oI5OtzBJYeprtF
gU+IYNrp9Cmft1Tti8w1+Wgaj82UcW9GcwGWPOT+k+EM7WvcdlG/EkCe9f2ID2dcUcajdhgTJGty
qFqEXg1iUn2lTClX2GP41kuTBMH3duyU6iwxBJz/MqPKHI5aI93Sh4lZLbRgHTsx3PVurZDIshy1
6rsbuhTqAJpmJoldpncmCJjZWj6lSSm9kiUh3isTqRCsKT0BnsKqJ+onp165HaZJu6WtLvk+CLCd
jlo08cbougyBEI6vxo1KtCbXqTASNhw49PJ1FlnYm0CeBq1xwY7V0teaOSbmfo56tGyajoxrJcVg
lF9prI5YbGYF0OrdbLM/osxkVGSxiJT78JENc5xufNnPh706zZp9ptNoW9wSimqGddTJg7KrBmoX
1wDxFP/NiChBWhtjZ1n3sOrsag/SbdJvF5SE6raKPJ/q0zg8+HLGWGKdPBgyeDQ0Uw96eMb2CY2Y
ZYx0FnKLcqHXSeTZhcjefjt1/ets8zsr7ihS9GsYknbESDiwEatRj6IUNsDdRmqrxCv1kRJvO0rH
O0W0zJ1sOVGppBS/7s2ywMKMzNq+kuuh8nwR1fd/fhL+b8+3B2fiL8/L/z+ehJeo73/x+z6chO/S
on8/Pgovf+WfR2HF/JvkDespGSNKuvUltfrPo7Ci/b3U9NAZTpsLhZoKUaF/H4XNv+nipq2I0gsC
jgdHYeNv6osJaAr+z6tFVO4PjsJUqBzGgjjkMu8SPWX8X01hx0VsY5P25ogWwwU5mTx25DveOrkA
6xnjCcydVMPK7JJ/sqO1EofVrYyWe9gYo1LhboJ3w85fQtvsUK8YbkPLaJVV0IT1VR2KrPXCLjdf
GzA1rPlili5L/F9A8FM/UL2ubCp1Y2kqkLeFbhAQVKxxg2m0IDax3zidqm300m7UTR4m0UNgLc56
dgFtuB4wpYJh7yPrVphNfKeSuKYYGYtA4XSVPPJjRjMynSyPrYs5H0d0GURaY9evQKmwddZqMJNj
NkBS1/zkqgsa/GXNAlXehiazCryDSLksSkmYntqZtevD78/O1NAIzgddYDbg8akvStwzKQd5nLLd
zO1C3lUKlBjXD6rZcvpglGp30kN7r9OJstdMK9sno4IHNeEqUWOpeQ7EWR3k2BnnBqIYzG9NvTKC
5UCTSqlk8RuLpF2Pdd4+x0GgSKzGZh9sK1ZBfB5zPD6r1IndajmP0qk6GeT4RAPIs99pi6LPsuvn
LDD0b0IJjEfkJsP3pLKrK9DpPafE0WR/Z9RaiOKwKMLcrVhMAX27UQ+BWKXAFqfetsQX0pa2VWAp
tB7toDkvwtgBeptxpI/WNli+qpQIMjxn4zUFpud+qaI3htZr61t+i7wy3UqPdgCao5WtexN8fWaq
F5xIN7KyL0DQIxV+msPE3KrF3F7OMdNlUIEJl9xWzQTbh+x1ltQHfBqU0GSdWxJDQQHuVlN3oRjt
xszmq7Hr7mXfPgsl5TFt3uNyuK6Cx9SM3mFVu3EgP0ddvs/6yMln66prl1vMKhP5O6WHnDTo2sYP
m+cqAUKds6cYpk2tVzdM9A5d/Y2j2fkGtaOrUIaBwakYsQIEHRBlU11ncKMdC192m5T72crqjaol
nrIQiGPfJt8TtOo9FBrtzkzn4i1G7K7RC0YaaBxho6JXgSKs3Pu9SL1cV1b9IIu7xIjoZyhbvjlw
qBjIe2WSnikyR3xbdT9VPCumFV9Tb1Se50gp3H5ohvtmQhIpknXnd2e46utL0UN+DgQS8GrX2jBR
Io/t8C1AyVUEw3rW7SdbeZGny0lfgPse8CF3gBoOzQTHDLEHfZXVPEhUkqp/PampM3P8pZqB7aPa
3pnZokNfku8les4CU+J3U+9v/Lm90wTGU+ibJafWqtQ8iaDzEF+mprGmKMCVRXDV2BJhEd3T7XGd
tNU6ssxzK5QX3GoAvQJDfIdkjqBCbOytJvbsJgQSkG8NLelWOr8LZ44tDPO7TnoI0zdcR+eaADA+
Pasm3BK7ehOcOOToPPLTNZE8OlG2xG7eQpNtUoCabWqBMEdN/y3UM2cJ7YjwbrCV+2rMi02o26+S
ZL/wqp33iC1UjJuOQXkrcOybwdY7qKbVvajS3pWHUcXmrblomG8ylEC+iUKpMgcmqvzZbNs9pimH
naeNyjReZ7jLd62JwiOfN7rUjt4Y+StkRVccg3FWDu9GN4WLa0lVb6h3J/ek4aotAnhkurUCc7dP
+/BiljV/4wNM93gdszXxkuR8TLvxduRHD1X/TRCUYJPbX0yxealhDyIwuil6wi9ClTZN0u2M2brL
5omqmmFNrtOZ5ys5is7IaK6LVHILnbe3b9JL5EavIN2dRsGHRojOQCRZpbiymNNpgxfmWdLX5nr2
+VybZ87o36ts3Io8izGCVRt9sj09025KEQFW39MVtyd7R6F0eo+b55LTIa6pBOB36ZZVfSfi/laV
hp1utSuluYaTPLtRcDsse9QqOcvbl77Hxmw3XX2XivkCe7wjBcHjpNW36nBmD/W6rwknlOyNstHJ
fDcnkTIOieZE5TCeB/NeoLitJcT2ShxdzXG1n2N5nxrTFiWQQyfxeqpuQrpsC1PaG9m8sgkD04AA
3YyaQeEmBaKiBlWojqYdgzgRrrgVq0LIc+Lgr8bZbPe1uo6rkiwodWpOnmaERWNt3an+z2Y0drGV
bKNB+Od5btcvGWw3T+6trSgJEPcmG2AaYdyk74mHIRMNQWDhYTaCZFUkJufyYTOCCJvbct+m+saI
8K+p3txeEefaN/5bncp7hUOslRfrts9WScJcH4+rusvcKFQ3eHNfq8jYy5N5zSnBUTXsycO4NqCI
q8YrpiJ7zq/ESDAocGZ0TpnqDfK5jhLO1BpPKcOtXWR+gitHD1+0ebG1S0NdcBxurhLo6B1kaTHJ
AwaSBlem/jw3taPP3XMWKecgcIjD6vjNTd0BWreuWlQRaC3WImPznq9Q2N0Peqo+oa0IXFXspTx1
YaFfEatisi207KGrjW/WXBOaNt8qUoCx3L7OdbceGql4rSm0bMRjjztgAyeDlDwHad+yiORw8gC1
6fh18cwJiFx5JF8j/TG9ab62lV3G2a+RYz6ywpOIyrQy9luRbbVsZhaMXiKzflF9nQfeXFGUd6G2
I/An5BgKB8/WxKUign2AHK4LBnsbCFQ+ve0acvRcS4LnleyDoVJupJQfPz3KMiBzd4RRdgk/u3Zk
9MMrqV0bte2ygC6hdYMv1UicfsYLqT03BGnO63ncmYNxMYr6p8GyliBl9cZKdVpCB8Y0bItlLU04
ZFhXSv2kZxlCke6RjOBZQKXUjODjpvWvrUA8jXGyq2wbLnnqjOOrRcM+R2mksnIJsb9DjYZSR4vO
UAvdxx3uIbi4boZwodM5HrPxQ1GeD6s6lp/A9JAEo7M1Lrd13Vx2reJEEl9S0e6SyeKN1oy1Znc/
AjrpXMOILhqrOxvK5HpxEFUEoUmcTMq9YWJyqn0KnDW8mh7pk32g+TtNsB5wfp7rLdut8DLm2jAX
EYPcdEovXwc0OMcaCHgF+d2PwgfvREkMVMKCeFfGnDu+ZKbppD0XON2lcbCuMBBWyXeNzhfPyr+V
ger09nRrmZWrTd+1NnKieXTMub+JkPLRfe/myTcMAOzXVCceI9IkuduH+5SAUITxgGpsiiV+dCY9
PUzwSa/sgU6cIbXjntCmD6aI3iNXNNraiPK1kSkrhXwEpTHXdmesWqKjWoL+yjJZl4tHk87FOPo2
l09h3EzEhqPsKsKaK4inD6a+DibiC0nhpCkhMY7Al0PWCcvt9VblkZlnVogtk7bYYBup1S5WZW/q
udDpPLLEM938d4Mq+09GyXqM6YpdCaF5hR2pggJIWlHcvQo4EOjN5GU5BObgR6/q3gwbuWb3uNBz
lsV1RKVKPADRWLHK/d6RTZPXE6EERQwPpAdXsxboa6u+Gdh330TxZHp9hEJ3Lkmnk6Jy2kq7KBP1
sa/eJZ2qq+Kql88pbljZfo5BtHGGWF+n5as1jisz3Iv+ZSxWk215fmPweimbzKT+7903+l2S4TgL
z9D1nDdyGjz3ebjBBeSlE5FecPeIF3wmfXXV6vodzgAvb4Od2TYbJR26d92wmHfaEhdWuyoMDtDj
nNKkV1BfGHDCSDjPODnCCY4Qz1qFUFrKr6MY+2ulto8RaYYd8BrXVmOY7RSKhMRwvVyhi0u02h3h
O3ZOXp5UWF7oxB8lN6z4/YrYeBHNxpBsJ4rdfKS/ZRA/GkK1kyTfUz7j2HPJkYOeY1bxFBoLxBK3
I1znzKJ5jYjmjqr2o+364SYnDo+7xJkg1k+Bf6aLd92avlf1mTaxJwdYlfXnsRVeTIqxjabOuMkX
lcZ8TmblPRPsYArJo8hwdny2QrnNEYIeXrfjC/L9ebvUdQuZ3kXMQst+RzVDp4El0IU4YSsEMSMP
ysh24fg6pOM2jbWLOKw3orQ3TWps+vo9kPOVEWme6b8RALtqNTyd2uDGcI9jChyDIj8PRLo2iZzG
Yb5W+ttGbLPslt/Vdtgmu1loPJosOpxVb1Rs62pHQaSaX8SZ6nSgxvQgWc/9Ty3iUKFO93VjXvSB
vLeYLC/1rNsQsfG6ob6mpRCpZ1w5loa3KdQ0r1Gkm8kMX5ROcioi655RK4nqaOhHCEIrZBEkoLe+
dKcR8yuFsReUzaGDRh0Si+1Ylf4uMYPW02bpyhYdWx+CjPRVp+I2tXovDWWXWhZPSFLlyEZav5CD
QyRtXeNCgstwpsT1te/LYtXPYNFRqgf5WZ7WHtSWC63EwhB2gauYEyfx+uccKA6SFxZtMMATHWCJ
fOmz/ckbb4jY16cl+dL4Ipixu44kUYgXb/qQg2akCsWBrfn/2DuT5rqNLk3/l14XHJgSmVh0L+7I
y5mUKInaIChLwjwjgQR+fT+g3fWZ1y4xvlr1oiIcDls2eXEBZOY5552+Jor93K26i4VSsaQtju0X
cES2Aa8A8nMDDdJE+eNVH11Wekn/MXdk1E+OrRCckYPn0gXS3Vy7BNMecQy8SIXuL0JiwDdEFnwo
YTO3+8BiASuaVMirzm4hHJ2UbM4NO5y/y7zPicGMukvm7MOVKzXZY3Ft/YCs0e1Tx7oGYv+dYOkj
AAsh85Y5kjaR7AOVzLu2ja8ykhk2IFqMWZucjUa15NqShC67AjtNZp3BRIqT8a7EYp98HRJ1rW60
332u5vmizCvGZEQ7LYTTcMqRXhf2LyQ8HSUZW7vZafEEXIotJkiirrr9EGf5fetlSApdqvVpg9Sn
AE+tuuA4q+sh8seNJPnZpU71Kzs4pc1D0x910pD+GZGbWZ+CWf9c0tP67PRhITpqIkImpYBxu2xe
oAAE5lNCRCguNoXqn9M1AmST6mj4Gbk48F8QOJllGyj0XXRAXEokUZYvWgFiNnZAfqXGTEwvIT80
TzUUhpzxLTGsJb1U4WI8sssrp9yVSVGHt7bGSYbNwjE32lU6PZXUrF+iiJSii1ggqTgGhGCm26Ft
m7uxNI21q5fCIUav5fQh269ICaN1GmtvyOm5x3uJvsCFhZMyXC7DL9NCZ3HsBmGN265W4AGZDwt1
lcd3a+WnCQHqA+j22xbHufuKCRqXY8nc5mvm+vv/TCiH+ZWr40CG+sWEsnlJ33J71v//j/Gk/5vn
OnhFQq5ZDQ0JJvh/40nLUb8xV0Yr4GN//Op2+q/5pPfbyt1h3B7ixgbdCgLZn1QdV/4WrH56r5oj
G8l28G/NJ9+SAAUjOZBrTkwUOEpiKXPG5Z0UmfRJi2+sKEb8I0DVycSVVkVEoSYY5rjEOfbTIRUj
1PSR139nAtJ8d4R+RKxXTbQNRVrJn7iRCLu9z57a7wkQWHcXkUho/Igdm11ty7LZhSV93eNf7vU/
TuhfzfT/RU3jS6C8WJUK0oFvhMXz2ZdoZrtPGSn91MJR4wMfSodLkNtg7wwwIbsIMbXJJphxOXIs
MPIoFctRTa7/IwrdIn6OKmZ5RzAjevYaIUdOVmS7kAXrVmWyA/fLt87oefpFo62hMsONm7BIb8bG
SDQScGsshA4YDSxu96GxIg5Wn/iCe0vGjnc0ZRpgIWF80R+XEfIKJQ9O35zsrU185VLSaIaFRV5s
FpTjLi3ZY7ep07T3losB/jbBCMLZ2W3WjRuOFzNslizS/q6NGgYywdxWWyxg8OEZlKhgnYBnExbl
Zi0pmWn7TFRf4FwNZg6ZvXXYFQYTRQflUsGoZozwgdponS56n/bSLXZNbdnunl9yDYvDd1FDTfPj
ZDcUdZ5p5mfLre14Z/pRE1DZxkQQZWIMg0sMLKZ5D4sm/Zg6QbOH555Ox6SKiXoC1eI+dlZeJcRB
mdaQlWlZ6Yazb5w+JiHt/0PYGkIRu4geDh1wbT9mZeuImzGNy/ngDf2U78YlpE3mrGqfURHg02+N
fUVYLcFe31HtRvJDUlVMTOG7NssF2ZBA/NlkJrqJtCgOiYIov20MWeH32kP1dVDEWKHTIUmV7psi
L2VA7lDaTuOgN7qS8ja2vdZ7lAtOZDvI0HyLIXOb51qTDnXKp8h9mBwFx6OG13jZENSG29Q4JuYw
o/H1t208mvaWCNYGScBE1BGVRtiWe0+MdnsqgqCuN55dLpfSbVMo3HahvuievKTdSNBasTK7k89J
JWHEFD6Rf3uM1qr+ZMW9Iewvq8r2mZio7GfdJAVpsJUfO99r0Zl7SYwuqcBjbTG0cSv/xWlxHbtU
rpiiA4YjpdoOCs7Zvu81YqyONZXs7VrEyVMj8ukbZ4Z2iZ+zKYPR+pNKRRgXjDMRRdq9A/Tml8XG
4Zf5ad3PDqBsxbpvU6srNbOCgPdCjUsQXdWmXf3r/Uk5hwo3SU6h1nZ2rZxG60OB2al/UpbDYhsc
BfJblyW/VM9OATbeGXNvXDuf8Q5/XYrDAK8hWXMS+BUNgbnmq6kj4V+gDCanm/rNM3W8HaBvlN/9
3CtgO+EGBUhAIHxKeCT8KQ7/TyapyfIEsTB88BKa5ln1+eDeFXk5Roc/XtfFbSPxRTuah14Sj6sZ
UqwvXTfB2DuoZrTHndsvVXUN/chjdQRFTm/cqxfpx6MgFMNqeelJrf7idqoOThXkLhdel/S2jcj6
B+6JR/ObzP4zQrz8WhQSg0ZnonYtssT/ZqyJkhFh/PcsL+wL/DqzK1D0bo+aRZw0YAYq5WYodrFy
x4u4rH4yKocdUoFpHwhXzm/RcTKo9XM7TQ5Z3ekZfsoAE2/B9HJfZZH9GXoZsZhF7u6zJZufTaPk
LeO16ikcVb4eB3H9dSrs8KqYU3RgGEHBT9S5dmmO1qzYui4+2VETnlpUgzfMU+dpU8ZNdu9NA+Fo
c6a8i5hqVm7MLJOnwogPKjHwLeokJeTOt8dheFDupPUu5DcEmy5mzMf96eXMR2hoKQHVzc6tmSYh
uCAbjfl5nK5sgbbdNY6cHwnRtpIdJBRxHzhlfe2ohmfgWfqjNozAe1rYy1mabKs6RZ/YDJPYxaJL
H+cmyc0aSjvfkUjcMjKq8z1gMN1hMTzlcshuZ3f+aWdT91lhtiz2i4joj2BIV9ZpLOvoMwZ2HzTy
gNPQ6u6ab1/sRqX1swkB+NIR4CMPpxxLA8JpGeiudj4Ngz2ZZtXl4rOgoV3iHmMZRYvVhI23xbyX
lZs5Y0vweZ4QK45K4Keu53LN+2OUCmuM2Nes6dujDW2IP5BlcjeFbZjvaY+7g4h7RpmFTyrkNuFM
IAW0LbNrSDJxsiVAUv8OS4BJ5iJTCs6wHaOXegm9C6es3K+67LDo9i3ZfkuJ5bb3tEvzh3Zqg6Od
xujDC7gq+Y6ZPjbFIYzdPaSa4HYpivxk96U6spPo63LK5bbq/fgSrVR7UVRy+TrO1YDBsqvLQ0u9
Ds/EzupvHI0M5PJ2SC+yOhsucCztdhAeHfAwVfnuJYI/QRNARDoBqJontjFDPn63MDD+ESTjT6xb
uxt4MfFuoJp6mhGtPCuC675aykwphP/m21BNtIHZnEbbzo6o6GM5Otie94KPykNJlDzo5pVdjO2j
70OCIy8FmkoXrtm9jA5/KvSB9+zwLa0sa+8WLeHwu+MM8oMmGBa2p8Noso4WeU0k9tLssOEstlj2
qgfiB+RL2THmzpBMPbJh0u6n8fI5dyZxNRDZzW7TRDeqyJffe+xwPmsqroPb98MDio0Q7tQQbip7
rndl0MTj8xClFfuHDBn9lW6yfFzKhvz3JldrOQY7YyQ7VIjwmYCLlTBJP5/ss9ypcF5NO8XsMxvn
m4QoyOc8X1js7jKG68yQ8aIF46Lbhphg/1TDxDw3m5r+k+oCzn62A8VsOF0WzpMIskiSDu6hSgjA
3LqDz76YTbxEkBArTx6mNDMG314r/5wHwxgchpxcTJ+pntw1dlgc+6FXybaVo6i2dVsP9sMMg/ti
GErxo8zi+pLwhh5ZmUf445a8MhLGE1zyku2CcTb8b4oxeMOGZ6CeRoxS6H8JBKT3LiRu8Js4E+oL
/BuVb40tMkEDbwL/gg4vLsimxlBkTxGU72qfxQWTt2rCXR2RT05/DDI2kcca7eAahuNWWARwoOIY
DpOBzE5vReIlx13D3u1Y5JxubO2WwLPIwq4b6EtkFUddr3dg74H1OMnU6Xf1GMp4zxzdgVYXOIXz
tU595yuB4bO51yExffim+RCAU0ohzgB7tDfVNLYJ3fHY6PuASim9diLjkMYbze5wGQtN9rLLdp5f
k0jff0lnv3ngRFbjJYSCFVam6iDEvkg5ueYO71L8gERxtGuE6sfc0BwepPE4PooQWr6XTWV8zMbB
3oCmy2Y7El+bbKZJBPCRPAgFGz/KAuehaH0i79NwHO8FxKSWZEOnOWovD5kn6lDtGdUTRqmriSZz
7TvYTFKCTCKYy2ALJrvwojh7dLXhXMWZU/ykOLoNysxh/Na7rbx0vN5EtPkLM2DsSXsyu+M1Bpsk
vuxqymuPCHXV+Ecb+DVnmNHn/lVdGt5/y1ZjvglBSNJNQp3xLJuY7EV/mdrbnDMU435TP/hRAh/S
1jbjRq+xKTrM6JlhF1mUYpvK8mcPs8OZxU5CstjTz1CsL5QBL10VD8y0F45lcJb8pnN08CN2MGGY
LcgGkaDa2psssG7zomy+hk5M+58lBT8ftRqWdOg3E2G4w5jlAHEVBIAeVYwL3SwNYDP2sJwuqqrW
42YaU09tRDlV+aG0l7Y9ujJ2vY0md+7ahnTRIpEQlkNIajEA/yJN+BSOgJtkaVfqy1RCjEqFP3cb
CNvqU+vZCZBEz96zHYKwOWVj4l26Dbg2rqFyLWuCistMvNr9RLp9dR1Whvs/e4PItxIjoOtgXPu7
2Nb+E6qD+tkvmvGYD2H21YfgyGIoavPdHZz2QbV1PvONk8g/aSsg9dz1+ulkAyrnWxhs9tcIAjgz
59cmICFo3b2e8/xTFnuKiC8yy5bDuEy1uhjUBP3SB/yyaFWiiWm2E/30xJRe2altTpz/6uR4argO
+2odc1jEwzN8wUhvpyFNIL4IUUkmC8Db58Tplk/ambW/dwK9fJCgl/0+CUvvqhB5+t31IliErTHq
Hi6Cgq1Z+A7BtWwWwulgsdX+yPTejbsPlN/jxmL5M4GfiC6O1oYwqWO4dyXvBXLWGlqx1e0bKZNT
0iTfRTA0G3tJzYlFh+tKoWJojp1d8pAHK7hI0ig/WFA0H/xUZD86v/R/6lGgewjT7mtokvBDPEcx
GlvGkS7udtZWwLHINqvjPdBONv2IJkOudkPL8mXQcdVs62RB7FwR4dQe226Wz05Xe+Mu6O15Y639
F7BfwL/Xqp3vRjdMtm6CganKZeVvwgK8sjCjlcNb9sYLYInqEhDRHDksGX7RU6pCMmSPvBjabmCb
e5vKA3vd7nMqZfzkWG5w5XY+mwV+nBeILS+o3uY732rdL6JZRYVlOyVXTt0vHpyVuDsGs1vdu5bX
gZRKSpuj8Y0+IeqBZTg745PBYegoYwr41vYOdSnGu35wIfhi7h1eL4X8XhvHIkolSmyWKBzaK6y4
kQ6NC2skinWebaE6qsu0Nu6J0+dHMsXx98Bqx4s5cby9YlMFD6mt4NrOZOftMAtK4eSILHS2QzEk
j+ySxU1JQuJ+IhWLLaLh7eSsD6EZYQAVAtNkwReU7vFW93EGKo38GgMqtS1p/LZtNnb3ZZpW+8Sb
xptpKX7AZA4PIxyJUxd4xZWfWe7FGBHmyoHm71vHKn+orPH22Ce3d0A1YAEQuDtxyLpyFMckr4Zb
v+77hwpXbHAAx7rE9Dgu9j3qBIagWAyBJcU4IXZD2zClDBfvADWe+hozKjzwCHq+tIdofHD76mWJ
G3NJeTFc5HPQwdKVNuN75d9BIis+jSUqlL1RJFxDufDk5ykzM0mDZAZsHBe6D04NuBN6qAPxC66W
U9R0KZG+1RR+86u0fqx6e+Dhe2BYTZcUw5Uz4QO9mdLWDveDm40/C7gHt9KhqmGfJKx90zVpfpys
YP4mwarBnhqkEiIQ430vLRZR4i5s9xYpK99tk8APttGeUcwO3uduWEe5nXaqYy6l+RbllWIyT9XB
6p2Zgm9KiwaF13ihJu/82N5MJtUffKIHTxTj8H0SW4AXMnIlB522ad94FeTjXvvjoY3cZ79tCezO
atCFClce0U5ZcDCW9dU2tjy6I15KTpaZqySy4pOh/9jk6Mb21CicrV02jBuVO9GpnVHVbJyhmi86
6TlPZpBpsWVfEPk+GLhmg//Q5wZfOsjXJoQfP4b5fWzq9quIq6CgO+/rj7OJAGPi4a4wgexOUwcu
cJA5Aeofu2oskduhXB9AmrIJhstoRXezGIEyuzH8VNlFt8dPezrOfZwvBxNPPo5Xgw0KABP4kXpw
OTg4CrQALqL7louqe9F53DExa8ff4RLl3Q79CUI2qziOJWwJKk9LbVQ4+ZdmbJt9X47WLQdg+007
Vn4P0a/ddtFY04ItExA/rX99tJgWnqaimE41TdJDOY4HKQu17GQ8F9+WdGjmLUdveHKS8ir34AY6
XZRcOOBOJ6OX5EICx3+ZKNb1FkGM+tFNNgbyEImV2A0SOA5hkNXBU7GD5UEuo/7SCpCKWrv9cI9K
az7UyfCV47j8kKkKuUNeFvflnJw03/aoLc1CV0EOkjmBd10u2bDYl7FU/bSHjGN9XTrRflHlcNtk
LrZQzG9Bb2X6JY0r+7HrMggiSw640dvpc5j3zYUVA7tl0sJ3HRp4xqhsvqBmxoNv8DBN39An15A+
gvJ61Et+op2sjpArg68WHI9dHnvJTcZTwqozyKBGRKPZJIuoTsx6QPp7dz7pxLcecUbgO0BfZSl4
j47U+pKhHznzHFOHzrL8m8hHS1Wn0kr27jKAhoa9J+EToPKjBBA6vbXxJHyONJXd1NddhC2uVV+F
9WiYzTXVV5l41HDF/NMpzXRo3SL95BaeprCK0t0QiuzShEl3Q9ZNcOvK4mmxqP6rsfouawUK2/es
oL7sq7sinDbQZPpPg18lKXBTNXzqfWFdtpUanlVlo9qGnVa79xl1hPlaCUVY1yi1XbyaRukd/VDA
uGtKYwdnkdLnOzLqQwmULiXDVFlw8uwSu+0/yhLqwcZDdopwZZ0EEUJot8fEGxlcth6JEbtwqG1r
kxaW/TS3vkbUncDfiZPRv7Iqm/+Bxj64n2EQfeTE7cZDUOHYCL+pjsWmRgIZn0aakRI+T9c2V8NQ
R/hHooaTm0Qh4dtD9jUNOgAdZjtyH9lmjC9punimiuFTUiIR+/XQfGWtn0/MxaqCDDBjcQAB3pLn
4ehGk+uFP3BHmC9VqW1xMS9+km/nOh62fq2jmoF+N9/K3Gq+/Pqz/wY5wMKFkx0gI8fwC3n8289W
wdi30HheVN1XN2no6WM8O9luYei6S51WX9ReoR+xxfNLAGvLPvz6419TI958d4wsoE7CCF8PLric
bz8/kSKxDM6djMGcJNmXdiUZIIZpOv8elb4YPzbYNdjs/CGPwFi2/S3LMr8/oGelops6LMO31Pwt
pmECDcUJNfFcXOk6jtyjSNzS2vl535r7enFUsHHmzLPe8dF5tQt78xWoO3wpQJWI8EYVegZ4WIRT
McyGM+w6UR4ck46ow41VVRglopbUcC9yxykolXIwHSwBAGPiwlmhGstMnzBBKMvj0iEu3eFWRVVv
taii7t+5z6sA4+wisZYmbpl4JBj1q9z8r+4hnsdmK6O22ARNl43HyLOC+qpEw3SUHNwPQzKlP8J8
AKsBYeUmv6JIYR3SyLkIXIN9ksWkyUO/ShD6zGIJ31kEKyr35gqVQ7YwxbjAkBhrTrV+g99fHlNG
1f/7fzn/wWA7aaI2TzeDLsLx8Y9F17t9Zo5Q75rgln1D9IcgZV6/k3U3B6fYEF1zG1YJ7tmbdh6g
i/c41Pa7oq14XXrj8aZELXjtVZm23gT1ZhoC9Y734GvGwF/vLRfMUxesIlfgabF6Cfz1yhG0LUWY
wEJx/YK318vnQn0t4rYZ99bMwn4pW573bsLhKb+JUW45G7bLJLuN56BOrsh3icVFUTQROJabpMUB
CKyPd5PoEZKKlZxCcAJoEJMAAh+mYXY/CRGBHoddETRMwbLcP7TUzWZXlrQa1NKtOlqqLmt+YWn9
pGPKHvEzZNaatmAmUJeU9dIg2Jsepj4JPobGQ8LsDXgmvrM6XnON3t4chDoE4xAjEPJP5wkuC8BE
KQF1NlCTTHJrpYrWRg/pEsFvNTUUKsSe3k1PeEW879LUna+WMIhR7dkV/+zTtN0x/e/TY1gB0SJR
FH5zwSaaZ1e4DKGqQr8rrA3IrotvXa6BblQZ86OugexAhVTZIW5Mnc7USxOU+XJi6pJ9YcBvzx9/
vcrebqYSVyP82xVeTLwMOC2c23gmkzPPfo4lcKkgdFJBx9sc/fqptMvmMoDVTMJVHVBLwFfbzxY5
Ou8sold3qX/dba6Am4yDi8BEF8MHxDRvX8UlMWKusp55cpL29SGIHZ8iEtImgMkrpMNtlv4pjPzk
S2rVA6LTpFt3Vid2fxeJaKpt0YjU37kMZ6OtWzCrPJR4/nytyO6g+KavOVkjcts9foaQcHWOV31L
s4vKQCxWOW5KUqz3wmdQefz13X1NBf7rl8MtzcMYY9WXYYuBtdfbLyfQ9NlRMHynM2lvmLTAj3V1
wdUzIQhv6CLJX04Jg7nE3iF5IZWAcaKUaD33tlKRtycLEn5mjZ/23cxkdDfOGVoaYwbofsggP4R6
zq4CXbGnEKtRZVvQG0S8tj05NymxjvDGHMbmCmkZLOuq0g2zPBJ6y7BBXhDRDG1//Y1fjZbOvjFU
hcCVuHtBb1FnOwtZeRLRevGdyDlwNQ/Ugx6i7tfZGayEaqsYPY0H3rH6pkB+kx5FzdyVmpy2BpZh
Yv5wgHljAPNXAd4ZuM9FkMiIxwlSLEIS8I88KxfIB0spIvD2GiaO8xOWM9aHLAtJLI+1E7U74wXz
04iEHSQXp5B0P4lZRddhWKXQdPXQ680EUJ1tkOeEPyvU28M+K+3gVhKr7Bx0k5c/u1QAVQo09jd6
JF7mgz0pQ3+1ApxsNM2z2/QCniDz+s1s20zvXv/UGkXDsN4eLbmdYxiXu9hSeXHoI4tXpEZ0vrHH
nvZN9HWOSKEpKRbn0iELegLGjrfR4qWYTNWm541GosnEhaI84VdO/rwt2UWGLyG2i9GmeEUg3dL3
4guE++2FR7LeQQH700iKSEc4oNDRAnNGtdl7+ITVu0qWoX+q5myF2i03v56Lxnnqw5mJsKjpfTZ5
1uHgMJbhTWE3gQOB3ynCvTeUlK+iKALQMu6uhXpMAze9vml/Wuv8Sdw48/I5+9f/87Eu+evcreeN
mvG/1Dz+f6hkDKnD/mua0BELo6p4qaBV/eEQtFKL1h/5gylkOc5vACyA+wzFhSTCis3mDyWjJd3f
4CPabPTUUe5qrPOfVCHl/cZpLZErKlsQarM6j/5JFRK4BLF1USQGvvI9CrB/Q8n49qDBkU3iXY51
lk/yETaH53LbOljta0U23bQGfy4InsrgOeAPOpUNOHjsWep6LlN8wjZFjzD4NJVe0H6KFOZe74Qp
npe/XIv0BcQo9gaHoO1zw0Mo3lnPye/ctG4M0WVfMN0eLrshnaynoZRNcENz2MfpbhoyqQv6i3bM
PqOHUx+rXqWwfbG+rk+WCq35GK6T9ofeqtLl9JfH++cL/tet62+3TK2x9jxQH+dZQhHPTsaREVBk
hFfcYKkCPQPPGewZTVh50+eaaRhHgJPGuDesI+XN6ARJt+tR5Nef//3LIIiIJ2ev79D5k0PTVM94
mjO2jPO0+tZ5EFQOrleyi3nYqsuDngYDFRp0owmvMnssgJcGU6tvv76OMyk1vpQ4sJEfLLyV8sa1
nN2PKKMO9HFlxC4AHZ9zSVpWDlNp0AQyXTWgou7HIc2nfhO0s+VuKkSpABVugJ0JpjnzO2XiP12O
4j0i/YZjxbPDs7PdhCKOpsyTl03pyupBM0mZNzUjTmZzNUnKFeT/ZcpjQgAt6Sm8Akcf7HDjwCTJ
H1Dje/PFr+/QegP+dfZSQ61VK2evwtiLysM/P3txHARk9ORJB31Rz9hMtB2g3BALcH+myRKusL0K
ETD/1QLejxg6C8Tr11fxSpd7cxn47eOWquAYronP58trHTt1RDUwvSWAqIq+Mgjv0+5a2H2IqxKj
zJQxskv8Up7eAg0t+JWg4iNPEFRANrBQcw1T/aftGyC/akYaP28nC/cAdzuidMGuiJC+eb6KB2kF
L3RSqt938C4E/JRBtvlLmXlwXLZhaNX5SzT6/H3QTTyo3a+/6fkrgBk1trCEedNFkZ6F2P9teWcx
1y+7dKVEkfQG4CfLYpzrkyfwe5j3Ze9UVrFd4nZc/1sxFl6F+HloCwntqQsr6MxdN/CFf31ZZ6+B
h5sf+z+93UpoBKY/ezEb4UHFr90RNQ32QAfLZW5/CUcqZiScxMGtSVi96E0Zrx5bfMni91bGW8k6
wZd44BCsh5+sA6uI5uLtbYEjNkkSp7qDY7XOcGPUghdYOc/iu4+SurhJvIxhaZe6/LHMzfApifMG
X5OqyMRpKB2NYVJfpg1kELuYs12BCdvz0hfk0/z6Tq2131/eVIJ0GWCRs+azgKGAnsdDSGww6j4i
5yYmMUsdnD5Htua2+IbeVOVQfKhkg3Harz/zby8NMzEU/Q7nDmERgbeexX/tvYcCWbEkku+g68VW
tyOoXvAUZbkl7vykn5YDN6COP8AD8tsL2VVRcdN2Ao8kdNarpO2dyzk7ZbgHbKck2VEj0+rS7769
HCxWJvhnTPqXwA7vFOCxs9dOmpUnIDeGQLFJxoegWbrugrh2+FRhph/KrCNKCo3l8jyVeRT8CBER
37gIeqy9HxROviVCiMDcBPyVyaojmdR6cTpY/97ZtF6841LgU+FTuWDw8vbiHeapU4gNzSGPNNTd
fDKZjLagjN5RLGZwPy1zsJi7sVnS+uc0dgC0fq7Ej3fu4bqi3r5HitXPGw95WLHTnF2GP/j4gLHO
D6lx00tDX/CgwToUkvaxjUHs40k6+8J2RHNdpEMWX9Ftxt0uxPLNHMvWinyAq7pHzfjOlZ0vRW6Q
gCVB1YexFtvV2V6AOlFnbhg0h8TFU+iy6adJbuOizfTOkQnSCEsMs3cs2oSIRnBPjTcbor/4UEBB
lh99v45MTIjd3OCzUeTizthK5He82WX/jsnq67Wc3UU2LOIpKDdxSjk/UHU3F7MclD40vSyfBgn0
uJ9xmWMEScuTX5ZY5uE/FAZwDhfA/C29hbOq+HTrfJYzccJ4wnmobpNymg5zLxJsthxtUMg5GOL6
7YLc22RWfxrgWr0AUKbm0pTNCMvGRknSpkrnG8zQgksQVlSNm7ExVgYcL7FQJuU2bj+sZsK4FTY+
nyCrmp9yMm8ZMOL8z8L+Hyq/9X05uxN4ksCnx26Qv869UmPql65RdM7GWeb0we4LfP2KATngvcfD
a0/pItJraVvl03/jg6H0BVDQCMNbu4s3e5PCFXFEen4YkKlNcCpp2wiRjZODXVathhpEjigFujMM
70T8/sM2hICAVxUVLcjCuc2JRPtNaBa7Ygn6ZD6UmZCfQ9OV2JxVQ/gsZ+gru8E0ubMrOYqXLfqB
In9nufzDfadccfjyr2KL8+EFwEGMUmkaDgUYTn9otXFgiYtViNYIJ54eGuZXGJLg5vTOSfRPnyzo
29aTiPHJ+SjZgb0+QaYZDqTtIAWAVFkiQGdNb9N+CmjMQXF7zFVwC3nvPFrNhM9eNho8JtmCE5BY
z7MDoM7RTMLuZ0wjoMAhxe3N2v844WXX6PJIYkMGydl13foAVymCfDdaDHI4LCNsRphm1P+NeyEZ
BdKY4a/jnD8FUveaEp5wzz5QV+Ia6/bmR6HK8BrNl9X8GDsTXC4KO8h3nv553YRRuW2DNbigDmA8
5ychCk67QRXXHwSJk2o3m0p97Bq3/zg1jKq3+dQ2xbaL8T9hdBRY2f7Xa++8LeUwWyPbqAte/bQ5
Sd4uvnSBYekuTX/I56FAJxJXRIeOuUzlzs9WDYmdw33cICAQ87ZFcn7H4Ce/qqdhmS4JYPTuYAcD
fUZ52/UARz3EyV9f4t/f0vX24Gnkv/oDn1+hhoCAPCXhCkG7sIzOAzV/WeDMnFDEOf0XC/OGdKfU
2L3zaP7p3tCqMy2X7A9MMM5aG59QNXiOS3dovKn9qOMBeWHGYoq2cLYhMFR+ZT7n4cpOl1kRXGlI
ztcBI+IHG4CW4L/ZqUVyLWrGrK4eI/XO4fUPVR0OikTQBbhI+fSnZwdtk4zL4jNkPoAT5L+PXgIt
mcF2Pu1n6J3QcYSbPcOocx890MpTEatq3HpOubwXLvr3jTRcexGGnUyA2MLPLsSF3QzFpewOcRhg
GiT8UqXMBWvXgkdXO+lungQuips266fmMnYj+L2+HXuPv35VzoK/adLJeKT5WPvQ9W0531bCJoNi
H1rtAWXyUq4wB+yObCzAGqawHNVO9tH4rW6nUm4se4yeUV1b0WEuiuomN3LJjrzz1dNUwjV4b8tb
78HbLQ/L8wDWlCCZXNIpvV1pCebNbSmW9kA1Enj7ZFTFtWXP3W1r2/EVpQXGFUNWPVkMRZudsAb0
n3CCq6NTT+WPLiX175097zVe9s0l0TBBlAXtxISMcdzZJRl7xOJz5HapqfdgXUKQeIrC3i92zLZj
ZOlG+UeNVdI33FTNTYTVcUEeoE37XpFUqijhsCY4jGzOeNAYmdLhVdkMklsn3XYpS/ugtRtG7133
304PVImBfH3SgWCC6L+9lXj74TsK+osvSQCTfCfLqUyf/pC9sJfO8nEwpjHgAXGVv3QTyvb7ymtM
9yxyZyAvrvQsRB/vvHx/vyrq8IC2wl7ne6Q0vL0qvyFcyAvK9NDbhPBYG6y3VrtLuNgqvXOjQgWX
WvcW6QTWTF34qagXiQnppKNA7GVZQ8s5GN+v6g+/vjB33afePOYVC2J6Bd612qifj2iqIFlGAm6i
PclIHRw11NH/l7rzWJIbybbtF6ENWkxDZ0ZqSXICSyoADumAQzi+/i5nZt9bZNvtsn6DZ++NaKxi
ZiAAh4tz9l7bpfIJBLucTa96omnSukQJ4c+Klrp8g/aMK2OjszocaDYE/Cdhd1Q0RGmXN/zcEpw6
RwXqCqsyUilNinIfbFJrEcvJTwZhfwfkIfkoOcSLVf/NovUvKwI9cGoMLJh0ViCq/XGjtUE/Dhni
uxXJ63JoITu2ZwtSdr8n+KMv2k2aAu3cjoQTNX8TSYSP9fe7SYcWdD3zrcM0w4bhzzZ26vaIYZNa
HHWHyiy5XcoBqfMmma2FPwRnrBZui5XM0/Kl8CY/MviJcJXtBrtXcxvKOVSf5181I+GhyPiZ+9PM
OHEAblNAGgs0yfHWshe8Jie7U9kyHsl1Ga3u5JbM3S9EwbXipxd1VvVEo3QNPgvJegzAwpvCRwws
oYi5AFtC/HLI/3ZTQE4okdXW7rJmffE0n9DukpLsepwdq0jSZF/jtcLZGZaKX7st/V5YaluQQ8Q/
mevWlt3Broi7T5Cwi5If1+jOKG4xX5qPTgNkbjGsFNKloWRHiRlMGB3GMdkXyHIZOnmNr3IPidjU
xBbhZxQLkdUj7z5mwuoYLFTwm3B5qKcoJPaiG+xJ4+0ZtHp1WuQ2zaUfUlxiEp8a/r5HDQfv75hO
liWWbYZ6BpIGM7nvb+fcRVYNhrbxzOEyt4jL2gRlyp3bjRPxPAB+y3AIb/qgyM1/43gH+SKu6wRY
fukTBJAdIm72Ut1asGFm7x7md+baRyGVptrWhVCYhdxYftAF5vkUnOzOs+Xyht3ZzsTu+ebjagvJ
QHIO67pE1OAEWMUAXy/nbtfariOk15eU9qgfbWMcROAMBMw23k4oRHg8IFZNsO7P9jJQYwywMAAF
AqLN0fSQjYIcrkunHT0GHlLghFu/eMLmnhMvILixubvgcuZIo/jGuLbE+kLJYOANL+GQ/kwyIXhO
3ce73845D70c6ppbgp/fvMAff2v1OnGDokLXfPvQlUn74mZuFTzEA47FF6R0vbpJwjT7GdIaGJ6R
P85Y0KfGXq46Z6mBZ3CUHFN7J501xwdTzAlGrx1yPPOhaMVZprZAFqM3XwbSund0YSqYi9TmafVj
yUzuVI0dPIdYE4NDV+hpxrKR6/EldCvBJVfvV5771G/fIrwxADB6UbLlwNM0W+CAlGU7A8SBccXC
AOcwio04tbXNPO2rjMLRJo4zGd4kyYrKiywFbSqm5Zx5bnJp+02iAPEj9/E2+LF7aM51XVXtGU1N
COBgSqN5uJsCMYXNvihsBeA/S6Z1uZKTpWKkNujG0WDJBH/gMesDj1khdyj2wv9pWFmeZo2X7cXp
HRSRhWqZgTZDoYi934AUbr0va2uZSxa8S2x6FxPRuG5FNwH4ueSwxHc8RBLTqN7ZnL6mB7siVZfV
OpDl+tLFquFeI+BmHKDMMP/MlwweKjV+0DrdHZAnBI5AIXi1OoAcRWZE3KEqsYdUUdIWDytYDu5S
0YRIeESaKQZbFJQk7h2DdDJ/lNPScDsHKynFz/e3zFOT+SGfwzPvrbsmYioeVywFsG0oNnbl2wgA
nOskrlrzrjDFmIde+Ck6jE3f9oxV0QtPfHKstJenZPX96cvE1Of1u3zGZ3kSPqC8h2Zya0qGJSve
jMydwNUf9gI0nHGU4QJJ9ksA9fYnTfVYgXgsVThh3Kwns9rNWQxYcxTUEDF2w6R86dzRLo+OpGgc
k7hDhVFvAMlr8cgMOCUPjvZW/k9UesbHCz3Dba9SyRlIEmP86zmtQUc7BqboZDO118vEgv/+hYu8
ND6soHDm5BqXk6T/h116/BapJRtf+zIrImcXeDONwaHSDVm6WFS6tdk7czd2ez9jDH1ve2j21w4h
AGVzoG0ITUkNSSVOYUeQo73JrRGp8jCu1rnEXzHluxj4Tn2aMtpmNz1lV3pZSPCV2PeVZc1wRLsC
XgzGBpcLTiHh8FTeXwm0FTyoj54G969xTWKAmy3PxRq1IU6dvO/bElNrb96jWY2rPstEKv6StmQT
AOfJIrNUxhPaiDNy8b588xI2S3q34GUNLuA2BHo6pEgRkgcl8UF6G1ovC8+UKr3pa0CwJ3Z0U4NR
CqptilEC67YCKwVhMIxke+WNU1FcMWAbedFj2nU2iAqp3AwMkzi+jBKEudYWVzNd320eFmaO6zBk
sMx5rEWWtWsSf6ioor4vbGwugmU65gjrgXOroHfyu0ou6fx1XQezXn/slXwnNdP1x1peVoLADXxZ
s3mPcqjY/H7efdMh+lh+BdYbLuFjkQBEkfFq9o5vtkvvG69AhWa9mhoPj9k2UqGZxOuRFJcUV45j
1mIBBYM3qpkR1eBjTLOCx1WRtm5ulR+ZV/9j1Ws9t0hHvGTokN1/9upCKzfzZhQufYJgopldxDvc
ddhmwXuTCJLCr9+ssG3OoGoWMx6yAAgOVLY4triXBEexiVH1jExtFzQVzwljFoabn0GY50P2oO10
rfpnYaUoNrezXbbykDttidOv94eZt1KCEmS29d/3pfTHF75wDyWvgdXHOxh7lwKyA+ugUrJnglgs
v+UHIloGrCG2Cmh6bW3UgAwl533pK6PajBv2NebVKxo/tJb95Ja/WnnvnwBTpvEhL2kXGPK+Liqz
gAZZXZb2MQEckXEyRHnIc6llEEr1XII06qqXvh/NZJWkhWWLL7mbmrsu14ikKABcS5W2KFgDslV7
52asXZwnx2BSZph7rWOW5aFZqOscWq+p+SeaIBMeug06nm/BjrriRnYMaf/U2ZO3OneuJGlbvK2N
9HrnNmugHbTn1sDXLWczzRa/nUw/ZbP3Q3vvTL/uVJNH5vPzCpnkF2zRg8T2/n5vnKIs1NcOJOz4
rC1Er2eFwVCZQjWCcU3WhzLTcJFHhbnozjd7QuxwZukJc9+jh1pgEVxfiEhS3GSlw5LH8bH3KNy+
5d/DPDZfss4TdsSPcy/D6aGPZcbDnJIa7S9jxfzCFPoCXycYyUd3UtQE1sLWCiH/gBcV7qhE+O3D
WPUSMyqQO5rmJTJVc2kfvyKq2ey2F32nWi4t8AbFv9T5UPOKADRo+TUO5tUo3rWekP103b6P54bc
azOeE9u8RR+CkC6vSYfferXHPgDq/q+PQw3BrywpfdAuCWTbiJ89QGvp7tjhZ2tkRoj5mqLq1bDu
ZjGW7rnC51nk2JeL0q73FhCj7IZ9f1u8RJPVN5+SPI3ljyjh87b4fWxfHZNo6JpPflfZ9PWlKGM0
YLZdG4s0cvuKb0w8y1Dz4rDz3AlaPeWrwBMAnQBky4rGJZeUOeHiD0My3rXluupX2bRe3exGJLLg
WJq+dNmGTdBHEu86VyXHDsDWQYtueW21NY17BjR2++cl0y5/1Gtfg2rWaGfGZReB8IwSmNKwn/YS
yw1/0QhGtNyVFQPqjt8bULrIVeU23wuVT6oH5USWEZxCNZDmfKUm7FvdQ4woh9CVBA97oG79pCTA
B/BrmwIyVEUW3DsOBStMXclgPt/OwngRe2m15m8YejvM0aUua2tfuzj0b7thKgAtLlLFw3oZY/fH
dc5GLvfgPuK/wUovfajYzoHeYIphpcMEJU7L0NpcG8w9lAkk64HXoPtTe3lj9df90piJb2Z4mxlP
tCzgWIHNrvljyu4KN0EWw97GqpiJQ5wCjNKJRG2SoWOhxdswAPBoNnU6yMzZK45D2HRq3dk5k3OV
BZs8GILkVbgkMxCgMVZRSDBEsjq1viY1cw43gRXZVb11rC7obKK2ilnFr/HqMG5C1HSEcAFRKYJr
NxjNdrVG9W3Ws/dFTiysM0hAhTb2YO/9nzR25sPdHOrVwk1NK9YcyjiADEwZ72fToG/M7/IxXupz
3wS8vYIok3UBRregF2fQJizpDBQ2k+uv44lIMERzlyp+5jx2nlnrPU1ZxNu8n3RdKHzcuZBpDct5
ol10fwcKv1Bqbj6mC0QYDSvC2OGG8WgGMO8TrdLSxcz7K4w2rioeOCemREyFpS+afls6hTmv9NFk
pnY9WGaPKeLaLMARkDyOymURMbPnc4D3/At5IcTZ4iAtf+1J09rclg+9hB22HLO8LDYTXjyT67zs
h8nmGybdOHFP3aYzYhFRWx3ky3L0RV+ewrDLdXxMUJUt2OTsRt57ypM4GoqR28aswagJ7LR0WVed
DkP8P5fxJhQAAg8axK+5L+/HGGsYMgeUfBgOza4fYjI16RApZjZ7hbmEuCPHbtyRkYOI6+S+T8sF
+1YOSO8bZ5UllGx6C/C9Zj9jm/msfp/yVF4l7Gc+FldoTAUfXMYWnnvIKWCcBqAQ8coY7t53PoVK
zZznaShO+GtIZmJSVe/b9SytzXEQp9GvA4VGnEu/3jOlBmdZzEoHQA46xykeHLPRsiW+R8LqCyvJ
z3OnoQJ8Qd+9zOsx4AYv0Kx9zvGPNmR24BjEINvZDyj8Kn1MJi3L01rkVrpuJ2FNHkZ7xk8N6C+X
CE8zShROf6JEV8Y/KBPYT7LF0/Alnz2jgwJ5boujD+a9u3CnLNUv+AjqebuGq7ces0556xNbq1Va
x6FNgqW4xKviSIgaZbuWL4sUlv3ZJeK+Iek+dwuL4nJCyi0JTuNA1K2ETdc+FIRCh8AUK6+IT9S9
LZAlyQp5f69gf7wReYOH12qUFF+Fch26CWsbHRsP5ktzqap1Ci9WNVnTY01HLr2dssK8l0OTCW76
Itng/STlRWTJLhziptz5SFZIyBJV2WGGapmx1G6okXRjoVas6cW1OZqlR9tZVNNQI+POsXnEfzAY
w6vtVFdBLof168eJ62OXzTbA7HreiwTv5xXLS82CS6ADp8os6djARx6H9waPCQQFF8ZEEzEoh/eD
esb3bXfv439530O572/VolfKjTPVI4ZHgfiyfHs/X5TparaaH/vcj1ciCiazrZY2MIzpaHlK2p8p
G3Rf5aSLiA6Lb577YfXibiYPKxrrDmoiWiBYh7MbM8J2uYIo9Ws7YrbWBVwZrmwo115cKUpk4rZ1
45xM0Nqy2/oyAgBVQnzOFjNlUNM15yCLAwIfDwlh4eWH8J2aw0xqc5TsZAmmCjKDk5SII1OecLtD
uWAg0WUxOtlP5qWKqWvttJPsS7kUC+DUdpmrJ16pMA83SB17e95AdgGHnPq6nm94gN18k5WA3UJj
RV/x8qlQrqD3cYMMP7AvjcMP9hKj+JrHUoqXQkB/BO7ZayW+KmHhUd6oCG0PyYpR2IOkH1fbnKcK
PRvd09qsjf4C2cGUv2Dad+EPgYSkEMcUzyv/zte2mQTtbDHzd9tNtsMo/1U8iujlY7SHY9ZAL8Fs
Z25HIxebiRRnTsXeCIA4f0FH3oc3qPLNSrA4bsOj+pjDeONiyhP5MHnscLDQOeVOl0GaoHkPMAHX
hDQ0kgcWvq9Do+3VXA5pdmYj1tueOW2kOjLTF5FL7EUDvPs8so5XAnz4PxdpU3TitrelGQOlE1AG
CWd3DPujDmykixRN4869wl1jBh+W7pZfX4/sqNONOwCmK44y7IaBD6Oz10qI3N5EJmAICpOBiWn5
l3iQInAFHRyHOoMHE53JoXLHpITRot9rAO+WPcCJHKKtX16rtHH8ONwmjtLqIlbTZL+uXUHFHaEl
Pi5IRy63La7YYz1lvjNOTx9rqt3g7WZfPiP01Ps0Sjv9NfUz6Yx7DzGXuWmZHrnXM30RvjZbbnOb
0nyxmJktm7e83fCjSPpZAs2q2TsuGZd74fkUg7eR5Roru130zkAsSklyQLMnXy+1Bn4A48d8/igD
0Iw1Ow0KECUX1H/U8qjDsnNQKjKTyMdhMZvSgSNFPRLJgaykwatgXFbTwgBWkw71MZLeFLNN1jpl
OumHYDbVoWygIgamusMVvHUUDk1lAO0xRO5yEuaPJm65Jop5MvAbxlBe8+h6BBx8hQyAERv8umh4
7kXrmb9YeUPG2XURFVOtyP56r9QU5RR5V9z3trupFPW+H2tRZdBTA2dZb0hNmyex9RKCOdzXX+2Z
/2uegt+cB8cfrcniHf60J/y/aDygtYKp9i+9rH+JUToTjDy1v1kP/vlD7/4D18EtAD3+v1GlNGve
7Qeu/Q8bkSW2ILTSCByMW/ifQUreP1BBeh5tuthY7UI6tR/uA9/5B+3Z0EiZMROh0vyPMoUdKrS/
NYsiVP8JjTc6gjTnQ5rTpnH+F7cmZSBRs6A0W5cz2kMguvXSgrFxIXtB02QdwDlVO2Rw7CN0ax8m
F2BFFHTfCa0GPgbtZlS03ppkH2iiJjrdqU1ETMemDUAcLQCh7xdojZwWEkjS7vCWFbjYdQQVGo/d
Ll6IM7DkfJvh+D9gSnuZiQfKQhgzzVDfW45XkM6kLZw9nJe7LGG6d27BHN3VzI3YctsZ9K5zTQXD
feznyzZ2LsmWyIB15M9LoX64oqMHUszjDSZE0miaibC+cYg2ITMt/6MfN2GefnWSmQAledMswdUS
lZ/cyLn0pzo7Z5SfdwoMgtPV2R4+xFXKGQbaQ/fg2m59JEJp3EWUVE4UrW/WQboXqVWdo6i9ggR5
pqnpXxdFcD9q/7FZwSYRWtFuddK2IPzFrcDkvJ88jEboHO9qTuCXfkxfsNcn+sfBkWzn5piIGmDC
cIzayNm6ErF8l0F4d8MXNbBOEreAlJzUUfhSgq3qZvG8xyxbbiQhPInfPkCs3suxOxWSDI21vyiW
ZcuSeRHb2dVkw2cpxqu5q7eLjDcpzP1tbXgKonuqOElvGxk9c75ttkXqvWhK7JzybDzSoXNE5v3s
Lu4h0Clp0KvbXGvfr/bCtvbWQGRS6nExc/atNEmF0XoEuxZBcs7di1ySLUKq5UWT0/ujNtAgPECE
unrbLC93zeABUPT7vcgFjWeiB/UIUisuL8iQPbFKnyh3XRdVfCgIMmZbx44G3TzcueHcgdeeu9Tb
WsJLNpAzc3jX7SeAz0SfsOfcWBOEDIf85yH6UZC1t/G7dL9i8N60EgU41ptjKsZvk+9ciQQSoDPQ
pSkpPHZ1efSRhjN0IX4hKdlEoDEELpit7em3ytZf2HAfdYxIThNtsVb1izWUd3U43gK3heE9PeGF
36TIF8qFOrmr1o2r1H4QzrHoSP0hfoKgIT/+SjntuMS4gUOK2FvbaRpIcEVBX6i9RJZ5Sh31sEzu
Bbq1K68lUcMgVyftWLgEbOrFvicOjJ8XulWcySq5i8fwwYkbvsjcXlmFzPYNbYpy8bptCtkeGG9m
Yr3YoQIbr1VA3Augjc7PHjuMo1nX7iOdvs6EjXArFPEretOt+Tfa9KDbG3npZcRjTf63NYre+kGd
Mzf/FtlkHllL8OTih/tGI/ExAEOyUF/xAn3l1QW0LnlysxGfH8WZOSiOsNBuabcc0b/fJ4hwIUEl
V221POdS3GccWFkiH/En3XeOheOc0QILzJWgNFA2PbnCIwSixMFX6WNoQxTwq+TVa+VuzL0bf0jf
VkKSt6sn7zEE7bpUXauuO62i9SH4JVDp7BPRaFSgkuCUdu13cL4XIv4OzTgkM4UaIRigwYQRqMwn
Qpb2xCFumCTKEYgr5e9TNZPiGtb+tzjqp4vIj+pDt7x4Rj6TsafnMLoN6JwAj3Wf+AshOWNERWCk
5eV+ZoimW6ihN3VE+JiQMtiwZ7+SlnUJWuuQem51K4XTXIRwisJ2fJLr8OySkj45lHWBEB/RJ0qA
qqrepTTmjjMd4c3a5c+xNe9CjJucCF8L4e1it72ecLnt4qk41eDfdkn4kjTPefxcx/gJNGHEZN7p
nUVfmRgBJv91urbhC9WL+1L2UJETCqGx/sbJABc0p8wE0fmhGBJxGtTi7h0iTFRGt4aoEc7lPYMe
KbVXhGcvjK5r4kFg+qFV5tUFiLhybHefg6i5i0wmACwI3hIXhrJOFdT6wbug+Pq5iIIHv1rxU9Yn
xwvvXH98HQOggKkXkHSXEb1Q90xrtX+TY+3dduv0fWi97ghvBE1JK+7HZfpSg9Y8zmQD8/zi535u
7pNu7vmkNtiGQf0G2Y2zRd3ft9I+UH3qNm7AlBvp6XVG4kCmLbpTu2mLk7KSrzMF3s24eJez3dwx
FSwb7vVrSKrN47TkL4PffA2zEO6b/KZ9947axCem84s+tS+qKVk3Fdpq4Ywvdj+e3BGmbzr2F9hE
eJsLbrfQ7qHqyC1h7cCJG5LMwCa03dp6uQxl8dWiQcICRq1pjeZdVxG04cbfKhqcu2ke833Sey8N
8e+7nIrSHiz17TL7rEwEHIHR+wlmOTygxIPqw958szRFthcRUVWtzL4ss/0pFhVE1frYw94il8E1
pejo27pMZxzDt4Vn+ybkrDtgCOk2CTMD++HmtXGExLJe3BWefqlt68fkQN7Hdnvha+eBWnyx6cPo
lCbR/RyV10Qj3tWVhJfKoro64N/i6QY9MqieYtypYTnHMGdgOkWndnaICyhmvNpLclIROIsRgDKB
66BIPfc7mNs7HuczE1dPBkMHttPKgdwB5ANw9RDNHWwoy1553ZkydDhv23H5sWTOIy0pkGTWdFZJ
d8PSQZeKAyDDgkgJQXqHGjgHI/YtLH1f9WJBixbLAyaqO9xnl3UX31MoCBi6BA8nU0XWnC+LbTFn
XwdsgoTzWCYp9tsAJy1PUuoCzSqu2dFwLk0MRj0B++UHYqtWSqxy1nsEasWmg+5VdPUnxzNJgEl1
IjxMbGlcd/s1BC3lTDe12Xap8cqtqueqHX4iAzm1K4CQvPF+YoLeW318hnizXtRdzbs120d609PO
yxxCJ90RS3z32YBb4DwRBSQ5oEwXKrBvSpUcc0XuaqJot0XOyvQwcGLTBwwJRBkn6iLIPAS45QrZ
Kf6qoYMRIDXGmzGwb3Ukjkm3fm5TnlPoCH51u2y6WfBIyrfB9fOzp0F4kTq/dcGEeC7oOiXqo9fF
JBTpgeHceFcFZ+Wtb3FSSkZs+ktbT0dyHAr4isGb5xFLgz/1umooPExhgPfaG451HA5bf4ISQs7k
M2ETF9Dcv8kJK3afFNcSBzqyo5lmJnzc0Gvmg6NyfyeC8ski3c0NUnFkIqPLMPnxBje+3GctMLLc
7idO75U49D6KY2xSTLaBfyVrWrx6YNYQziXYdIx7afY6L5KoDC29oxcodyfdCZyEsjPC1SvmxWyG
BE5+dAmEgu8dk8jW3jQR2ZyUoze0halUaXXDPHemknjFTA780S2uo7h5I3YxIz/IB6xGVPK20Oy3
lNiNdoaYTynrUGNJxYa+BHs5VLeh9vx9FcTPytUP4Vh8nld97dbF1TCIt2gkBbmPFFcTlNPeNfiT
QA3eTicFUeyyYyuQVppU70jsnSz6ARQz3DMvFjtR6tuZFdeX4oQr65ogGexq03xruUgeZ+ndq4WJ
mb7RzdwvG+V76hwDYdtDqHys5+WoF3WuXY9gL40ibvS+d5HvnKNlfly7+HkgLrC34p8zQY/bcCGB
quoOUJ4OeUg43hrU7cFJPF4tK9pXNUu4F7fedm6gT0/gFnaIHJl09PxZK7CBfgTTPpmvqGSlxifT
kwxKLECo0wtRpQ+znio2yWJgyhRv5TJeOaa0AMZiRuU/3yAmSbYDxKItBQzMaFlzKm2f9VuO94w+
GpOp+13J9jlNmwuhx52ovX03eWCf9PqEEpiSfCUxSmfdvtTeGYLYJ4vi/8bySrrMi34CDHW1CO+p
TsPbuFwfhmY8M4ZrHuv8RD66BF8dfB2S6VrBzt5m1nIJkOCkg/ns595FhmUao6dJqSfzQAs2VACn
7qaKkNu+hsHbyuua4AX2AxWOUGSBWUDWtqqm89y0ONOgxTGIKwqFa7CzKoJcyzI9BVZy50IiVwOF
XS8nhigiBJ1VhQJeAyGyDS5lPb+aNuCxyuovo1US+Z1cWH4TX9mxqo+1KsfLMgf7k4jKlH82zEWH
rBTXnQxObLv2Xpd/aqOFWcfuRoCmtTphhQL4ZdnjSWIuAfiQBxd5wHSNwmc86VGxG2davdS5svcq
rVD697C/g+U5lf5Ze4O/kUXyNo1sXAcAI6RuwSKMgstutKDRVgPp8qNVsU2B2hkUBKdCUuu3g0ou
F8+Gsu/bxc6e9aehIhIWF9mdUYSNmiw1LM+cQsvh1VP1lUurNJYNIZ2xt09bLyJpnvZMx9votwSa
RXNGBm4y81M928AJXKTX9Aew1d3OEvVGy766m9aC3PE8xT0yy+K+z8VXBzXD2R+Dyzrwsi0UIJdT
nXX0ibc/2mJMt2nIcTTK7Bsvr+/yPHhD+EF1MBI3yoJgJfv2YCEqas0nzsF9FIEUXuMbn10scer8
EjDEvSX3dtx+oilScPDLqDDjQd2IgLzYkMNMOHnb2siWLeubG0e3eWHOF33tsivvvydd0W2tNX8M
m2/aq15Dr68PvVcffPbWnGAl5LcFoT+akPoAFdv5gqQC0gnc1n1INY+BaMG+L7vqyiXG1ck79nAO
P0Wwh03dJX9UK2j1nswF0sfiXQhqeEcxjwMEegxHONvaL3ZdeKVj65PI72s2gqpyzgFgISRpzdOq
6i3HEHxpfbTxyJF13Gw7FNP3uN2vZCORWXtKPerZ6q6jPEyw6cZJM6BlU/kQerdJI+RWUr+Bmtrv
aj1cdJ2+9Ft5GRqjALm2B2Dn6w7s0jmxLcSkbv+pyXKqJi5ZdP4Y6j3yAHKIVv9e2Z8QVKQXbucf
Gg65a+1dhA0JaYDciQsgxzpFby0jEvU8fQ2NnGALfdOieT+kkQcmNNi2SXRMmvpiaUlLK9NgS6Px
Zm3bczHY1/DCrrGBbfKweUYj/1R3wWNSotObndOQ54oi4XAaV3+f5/qJMoK/AQF9F3UF6ozEZRfk
ztW+cj+nLWCdcVh7DrvjJyFu6kE+93WAAYpC/ckN9fd+9S8ldOiDzw4sxRHECl5vym4cN3aQO9BX
QtrL3bKt+rngYNwgphDzZh2SBjh9HiDuLi6VC0Q1/ea5rzMT4rTK+2LS+RGM2adzHcIA6urraXIu
7aXicD2ltwAAq4sgTi8bPgeYo7dFu/NjiORVR3BdaNdHi6AQrkBe0WLZ+qjb2WZ+Wus3Od4F3Rv+
yi2Ie5pB1nTAD3RiErWByRYspKBCIUsO/RhtgrR9WMZxJdCxrnfBkj9qL7LO9jwqpFW6xII2sdeP
7Bsd+U9tGT97ZGhsav7BRve9c6JLypYSdkb7PVjdDGjVetMXEYT1cT6OfXeyQ+emG5Ktk06nsB+e
ihxHeKPf4Km/RTKKLsrlp6iWC0EloW7sW9mN602wRpuxtb47XNGrT0vDtuNPjVzb06jK723Kt4gn
Pd1gJs822Me25NvNu0gG8UYVpAlUCa38DjMS4NKa5k9OtU7EGwvyyXZuR+uIbW3nAZTdti0vStIU
7s8+nzNuGRsdHxPi0fVbcT0FsXUZDBF0JYVmYXEoA8xuSZsvtVCwjcG7MeA/qjz/r6ia38rKt92P
5lHBglHXb93/B7Vl13gg/tv8+i915cfprfr61n//a2X514+8V5U98DSOKR7HFIltDuoUiN+ryo79
Dz9IbLz0SP9N9fh/qsqx/Q/jmqXSjDc1jJKQUu9HVTkiUAtsAzYt3yRn8YP/51AbvFXUkoHnANML
XYwm3h+uNIs8q7Wkl7LX0TDfOriF1g0dG4ei8FIn8RUSjCw+UGS2IIMUdqWurAk/03vX4n9FXDl8
07+YSt4vI8YKAV0H8xCGpt8r203InJfAhSL9Dy3rFk+5n1y0pH+TuwCd4gupC3B3qZpWn0YZonwY
OR3QYgrLQJ/GTqa3Pvfev0gzbt3Wz7PhMiyR11HCpeTHD/pNdveXh3z37nj5K9vmD+vGL3MnflPH
gYQARCXxzHf6SzUe2Q4Su7ClJotzbsPkqY9FGqmbNrS785S5Ac6lNH8YFHpYCyUwRDpEMkKybc6m
cEBMnspoEyHb6v8z89D7pXFtEGYCeDfc1N8vDQcLN5uC/D6Ynfoc6RCCi87EfgHqehjUei/WAij9
ALxvtRznhBm731UOjoy/uRJjnvkfs9DHhWDFxnSJVc35kxSB4VSi7oQX7ZNcVVKqSZsfmobsXSCt
GUpkXFQ0Lla2H6v+O2PXn2MK820AcxPgDpRVvKje7zehT7GjxqzIe6h2q03EwZL55BwK+1BOaL82
MTlPhJZIknf+ZmT87t369a3DgG/rQJDDTm3/8VINIyWjOUbsTnqQt68tBBnsQdz4NMQiEhsFIv/C
bmLaxfPoP8xkPW30uNT3qOEo2f/NxZgP+/0RBACz8KUHuDp5yf8YpuEa96xuJJq5naXsA3Rj0e8E
RQrisoAyurtMERxw2QtXjwhYluqtI4wK9wTF+be/uZZ/fSScbEChGqgK5mjTK/vrKzP7IbWxckj2
MSIbQnamQR44rKXXgOmBTMxhlX4uQH1sMU9UNyj24dpRAH9Cm3qoKKjJjTvp7nOPrpnzVxFw8LXy
k1xV+vrvr/Rfx+2vedFJ8N95oEX+eIIsxEFW2HNCAzkf6d/YERHOIYhi1WfXbpVWN/7o+4+aotDp
33/yH/hBBo/HegBThfvkg3YJ/xi2rVzTqQe9eYhX2z44bqdzdinQSTaz1dmfC1Rrr85YrT/LJF9O
QKry84Jd4VDGhGf9+2v5g4PEtXAFhhSMoRseEsa/35/XKDJhL6hXCLIx5y70JiGvasu0dqUw6jw0
NaLqS5cZ+nbVfkyY+yTpbkEviZMdfv/1fqjQ1p7RXjjTKzv2XdtkgXUY+lV02BpGUNGerZ0ri6MT
ZTS3XhR6ZioCGz+qqmRbanRKfzMn/WF0Nt+KbmzMxjnCyUhs4h9G1f+i7LyWJTW6bvtEROATbqso
u71pe0O0JfGQCSTw9Geg/+br3QrtOLpSSGpVFSZz5VpzjllUzP1zp5yOfjAM52k045mhDRp3SVzS
1LfeES4iXY7GLX7M02SdI2dGxPnf13b7kD9eS74EplOwZA47E3/z56VlSc62Ltt4dMNuXneafgTt
Ebtw7uJBfGg2fPx/f+C/3Ew2V08IxtVACXAN//mJ3qhmhFbxiC2URosN2PJYDpX/CqGoiZIeve++
0x3uIuxMt3EX2FeIw2QBuoN4gsD4U7sz+QcrCerL4hYfuzbkVDsFN9JZyFGUta7PAZQ38gho90B9
INJtFyJT/vHfv+MNvXq7ffyOkMqIvRd/+Fvgq2d5PinvKUcDzcQ2Ub49HJiw6M++lfU3rTMxD4qJ
xMitrDt3a4bqv27FC66Gp8VX3TGW2birUjd89tn2CIoOzK4HpP+QlmSDdKyg7+wH7nZl/7zXKAZY
87a1L4QU+/Y1iofSWgZljhHun9+Mhgr4amZ8CMDFPMlUumewufFlDNz6WVjmB8BLAo/hqyUa+1hO
zvxi3UbpCkoyCocHtwUpP1hImOhkocheUQMS8dPMD8U8fBCZVV5obN5ZXlGIHfFLBEJY03QPiaV8
pwb6+yHeXiOoAVsWKyflNz/MHaI+KhoHk80InU6X1siAfGofqOSWS4r+551n+O/Pi+F78PYSIxvi
ZHuzfwSj5wVFGiDznefmszdYPyk6cgjEyny3gTOV72ye//J5PvBIlBbAJbf79+crozpEPQEsN4Zl
gf8hkkH5y8J5eRME/ZYd0wfvLLh/15RArABqgbG0IzsCMffnB8JXbqLMzpZjpxhxkY5FIEff1i8m
L3t7v0ziHp61/9KP1nTwITJRCI8YOPDS2M4j3eHs1Rt8G7XUHL6zL/0JZdjeOr5ZAMsEBQyU2bdv
HWGGsaXzdD7GlVee4OI5H7MUIXpcheP9PESYfsPQ+TUMU73z3Ea/49L+t4+P/IBKjrefd//N4tX2
Naop3S7H1S7nD7bVOV+h658s2BDDYdCDl8zW8DPSQXeVhSXe+fHOn8qb//v1XAKuwXbkonr5875E
GNS8IArMEYmRRkY3xsGr8rt+X/ULnthi1a/xRAzRkIlLDrLqomwxPXhLQP4aCZBEPY0dKS9hUQ2n
HF7dh/9eE/+6Ohu3gPGCB/+ag+ZbD3tYjbnBteIdQ0qBs/IL9wE/mLyt0Px9NoH3IzJ1/wzP3ztu
evqX//70v0uWgEOs4M5sBIiQV/TPq5Prvl3xC3vHAvyL9Wy1Y/vB2F5s7gvNW5UABmOek81hh36C
xA8GTFmrzo4jIc+j7B7+v0t/vpCIOeOw08G1fHuqzdJ1tEle91knjF/QaqeRjMB2uJvRXnwRznA7
Wo1/+e/L8C83AbLLxv92A56TYHuG/uc8WK9+iqzR8Y9lphlJFvHk/B4CcpaXOhQnZlz1DwFO/YyP
g3+Gjah7p6T4B4v4xz4DkgH9OSw5Zi+g37eq9n++wSxN6MopJGww9RbEH6TxFsDQTd5cFiRjV9Xa
zLOXfCSWteQ/uZUWoqxHb3AmndBCbbaHN63bd97dN8gI3h6+1zZ04Uy03Zbg7fNBqtXguKM4wvUh
uASNyxTsY0FCHgKIaZUHiHQ4S5FPr03S4P70TvmkSXJDzhBeZmLZyJ6a3Gg5x8RmxMemXDg9eJNl
E6a4yuAlz3GnMGse1/SkjVszqCXh4l0mx1+rAKjUaNP/sbRApHsLNVNtjU/IGeiHQABIz1u3hNFi
0dNykBMyhl3aZDT0pKcHWtYxRoG2bYS9F6VPjNGCKHY4EciiHxwSV4EG2MLr8EIsffHOk/D3owjR
wos5ffIkOrSW/nwQMNAOVV5zwS2aP5uTCijlaH8ikCa+c/OlOkcYi7/jXj4toZsf//s9+GvTpMDZ
sFe4aOh6IX/888N9JWUKXUkcY+NZz2WTTY+hjO3b0uHwYKu0fweG/E/59Odjz9Qjstka4CrRHH7z
eNFg0KEjCd2Uohm/M6mYTxVnXoY2vn1L6IbfHlI/MGf21GhP/LR9KGfgx27FQiSsob4HnVJi1ZT6
xquD7lQveW8dmopuSJ2t0WcpOn9nFk19teTDOyXGG8rQ9nIwl4jgj7jUGQE/4s/LJaWNGWTM7SN2
8+jeU3H86jQeXLLMyT7WM2feilS7ep/mCyF/C2FcTrYMSTd3gu6RVxDDFZZZ807N+obms30tgKIx
fwnBfhf6213+n7VE0TLBIO6tR6yylU4M+x4eQjftPuTQKtpPsy/t9mIWYkL2vjuF7aEeVXg7rOCE
hyBlvE/AHgZSPRbqDnMW9lfk44u5MX082TtPYTi97VxCiP776fvXLx5TbKMHpu0B0uXPL86T4Dbh
ZC1HImyZp/YxCZKHcgzjx0aEMJqGfiCoEvjDplAfI+dQOI75Omr0NNtWvYkZLTQwUOsap97hshTn
MZ1JSps308BOO2PwJIVv2e998a2G+PMxZrfC8xkLFhdonG/2D9MhcV8cZz3iG/CZv3jO8C0oowen
8rKnBs8Nk+zI+uorbT0xK9OvUcvAxdhzc19AW3snYOVfNpONIGhHMQxvDyzYm4pr8CZOHdT8x1CY
5Zil3oQCBSdTi93nLtUh5E0txTVqwVm31jDfV85a3/E3F+Eu2TugnL8LsABmNm8HSTpcoeDtjg5k
Bo0j2TJE0bSnykuR45HvYZ4JxgTUUMfujZeV6jhg6bnNQjV+mDEaJKOvp8PKKBg5gFofyTyp9rGe
qnfK9n9ZgTgBwXYjjIhd7p/m//++LG7TZELZhHaS5kaOWEv7ege+JO8erVnJdo+DS4pP1mINp8C1
jH2MrMUD6EN6db6r6tpqj3IWrXNHu55echqEXZhEaYR72ipXWV/R63qIIAX8g6QPUtkeK5Ai/iXn
1PLepf6X5xD6/lZN0hxhAXiznOJ9KsnamAirb/DP5NIFyo5b9jgXGXYvFej1jiD2+mKm7NXimjwS
HRaevThF04j59p310f1702Ujs1GHMBcV/Jw3z2HI3ZMjJwOkJPV6Qb7e3DcDdyNxArRh/jbbGhAR
7Bu4mId0BoXs2dp+jOq5Ocp+solUNn3NxFcITiZZ7KPW8pTNcBzmw5pDGtgR0Wa9Yg5zsbDK4mvv
9keSTIfvhGQWX6pahB/fWaO8v151jrAuv2aDjEMY327B/y6uqHGsUoUxdtXAeZBO6d2F0HSPcVOV
3yYBXigryQt07XxhsJHGv8DvfudGdAmYCPk82OW7EOV/+0ocsAJWuK0z9rZHUbTj4JbMW44ZjaJb
FeruFq0Sot4A/5M7OYh0q2r8HLMr3bMuANmgiEOy7YSEtKvwYYV+8E4Vs93ZPxfEjbsHM5HTDR2y
tyvQpD1cYJirj+0ShJ+Wos4TBkXtHTX9dJBWa33wwey+c9T7l+eNli/PGnMxJgeUFH/emxLezlgT
vM7Dk/knGp/umdAbcSp0TSiWrOubmC/xOUdpeANVKvxt0MjhY8SIFGL8OpXRoO6sKi4bKAPNTeAC
hoLfRdzx6iDkaOJYn1DGOQcLrsZlbbr0tZ3c4pWN5lbDnRfvXEXwT2+uo89t3V5k3CMR8J+3Xfey
Uu62JdrkrvcYELwZm2oyuIF4LWIXCKY1dQo9HxOJLGERRrDljW58mdFRbs49jpy7qhxQe6CEMN1H
GIxZlrig+dbDjJ/ZvV9sD02FbU+z+gpwGzIG44gTlkClcdfiwsVIEL4GsAE+p56DpRW36cd2tlso
pHLao1trmsTqnaE7jPjZOTt5PcI6iOJLuYOQRSJep3zzWI7oF3eLFIgVIEfMX4Mm0t1uLXOHrmaZ
VlcPt7M5TO2EtprYqXofhb21Jr4DQi1pVNBSEIR+VaEksc09+V6W2sMbSJ+4dLm3LzBg/1KkWRWE
Jc4jJ1fYNtMNYv0uPbuTNohL3EFrfqA1lhcqhPKJRo76nbuugVzAj0tqhPcV1lbfRPveqVZk8LrH
8zUVNjJVNM6wDS0ivUcT59MOvgJE8mK2Ks4K3mLdjOnQf05Tv4NRwPSW05Jl2gIbtR03e6gWbPb1
gno6JdtTnXXQTxdS3AZ19CLiLNY0E/7BnhSaGL1YNjwvZmyHcq1kiGs56u1E9rWdnswwdM7Jw2j4
zMVjOVTldqHSMrP3vI3lkDhtKH7CPKuhEb2z/G07yP++2DyQLOfEYFCuczQM3nS5uh4bpmRJPxD/
4VwLG9yQhTF452KRvvPWuoJuNyMgdNjEUfF45YXzo/POcf2vXhsfQN7ENmnBOEax+6besn216ogT
IwK8brjgn8muTRHYhyrK77PRNBeglS9oNnO6qZm6qWeFKxrkD4A5aIEZ0mj6QLn+9d8X5+3p6f++
FTVOFII/FW+B/l3P6o8xFpMR1t1fVTkjpB2FepxG9DZBVrXH//68v2oXVjhOamyw4MptPvXN+aMr
J9mEahKHKJ7j2wIk0lXZsvoSTdCsMN7ybmR+c0/8e3bRK+ZHBH7TdsxyiEBGPE+G3VRIjLCLqp+D
2C1eghpI+74T4Z1dj6wR0MLQqUx4iJG0OfZ7TxP4x7fPE4UhyVjUGkApKb/e3MmYmA3oWlV66Jxx
DQ+tL1R06as+BLughtHfhYuU1xSxoj7Zlbe+9Dx/6H0wMRNXHTjmbs4ibU6lmdc2cSYOtfuwytsv
uS4MWjRRXwbZlB7yWG1/y0qATPupyUsszJFq2iS3u+GjaghDBbxUn+C2BfLaa42/JAdeOj/JmlS8
XesCkt2tnWg+y3A1LHwDfJYTzTsCsrLOzvFjmGzQh7aYU6xmI0yySxZVzfAYp2D9ALVFwXU7X8eJ
aysnwBeUtQAh16n+3nVF3h2Lyi3XQ8pJ4rsY+6aCR4I8PgljReFYEQRNtEzuoAorVtCTZHip5XYt
aY0Ro8v9ommnfrJAVMMrTRj1XaoGHWc3ZpLjlKyd+orRuyGLcmKsl0S1F9xXkdfxItg5ooxiWs03
315qF8FZUdQsaaGDlCrcBkwoXZrswmyOoNqQsS0y5wG3CqrcuBqhBtp2Tvb0GnS7qcojc3a6vGqu
oor95Y6g7xEIgVm7k7FNeue6LO1YytftWrvPaYudYVN1qxJqXuX/YAGKHoMgRoU+FHm9yaWsmHlj
4R5ru/bO9MX6FyTOjXVO25WzhIegPNgBntEPOJ4RxHlBqSVOSNsvElna7pcIzMSjLjJBIja4Kbzz
5YqfKW30+gqZS5nDWgXVI/F+k6Jon6Y7JFrAanKP39iasNHnai6CAnqZIEQ1Ha0QGohF3uKRf4vB
G1rdSLgKEIfqRagahkmQCnmdo2w6CUdlzUsO/LU+QJHU/Sumx1E/YpZrplMP90odFthSP0tYFs4l
I8+5xyem/fAABLH/YGVDPB3BQuCkbmtXgeWH1EJM8uTTJRvyXN3gWF+AaSx+KDjPlxKBRKvj3N7l
UIr6R2/KKwdP0NJ8iAu6S7fkPJZ2IjBYKTBKxXiCDaqGXa78aDh1RWGmW4JYHf4ldHZFVy9DDU4O
W1Qc8Y5Uzw3bLMaGLQQqqKeyedTOELLzR0h99/Zm7094GgHAmVFkd2A4SblK1zl/JhQ+9zHXRel8
i9to7V6stQsB9PFumkuuBCp3BNKLdZpJRZ5QbY6C8dhc1sXtuoh0OPCC1/xqr5ur0+qWlTw5ISYL
Q0O//lUGHfAS29hyc4pMIcMU/nsogROokz0QjtHbu1A4xx0xZoF/sKKuxBJGQ3Z94NEDQ1Ybf8nh
iFQArK1+EccwUgiptBN15xpsGYs6pxYOeSb+alyfFJLaSWGK5AKwg1GaOXs5zhdwGMAT0yiPX1TD
GPmRBWUCwDI4c5YgQ2YUY5iCvlbGVexekdZJlo2iJKuEffOuc4Jyi8ihlD06vkrXZF0kDpAl8w2G
rV5Dgq/cCudO7i/xC4pc37k29RK8DDo3PwM1tixvhEHF+xjiuz6iOq3lmfwWpmwW3UeNcHlVX3y3
q4J9N1VNf5h0h9DccqoWkWmaWej24d+ai+0W43gwwHQ/lmaMfqHJ9D76pWp6bHybst0OkAXc9FWD
43KsTRQcMpyKlMzjpJu9n3vxuPNEXXxPW9sMh9Vr9ceQca86Id4wK/08a12TKbN8KNKtqCVi8Wwg
YZ0nhrh3v+mGJyH5oUfELlSMs1vmGvfUPMMULKsfhRMBHhjiNiiQOgSIgO2hG66GjGh0Uf4Kfcnn
zoR30i/kV6suUfG4Y846AZKdaoXBuhoO+Fyrs9KZwIJXjbzqdLJNnGTTQOZ8UEXDk92Pw4dVK8AJ
eoKTeAcaUncH+NK++yFGCf+bqxs0NzUHLPegKZI+QncGh43Wab01RgPr8JSm3bwC/D54Yhjsi2Wt
FUUwbLDwOQtiK02CIDDuaSYzrD/NVMTTAZVq9gFJax3sCB5rEDRn6XyxChzRl3Ls2xdNH8DZeeEA
JmrOLVyONWqu8ljB/pgwkq11mfRioEiLbO1uwb/sMwG9NJw5kwwVKEtvEHj6SDVIvKANQOtbfXbO
B5tAojQbIzvBZsADDMTPxwHg1s3VojrdBziTufbN2g0n7G3+P0Qn97UUrc5fSNpiKx8rE6sreeHr
QPRjOVCxDeNrF1fdDePn7GkpeUcPS1g4jwAbws9kaLXzqbTtZbxbWj2/CA9h9UHjX1kfBmS/4d5Z
hYvBVvsssdJfQwgT/TAXzPNyI5KhVJLaD4oxkigoHkQWOEN6lSFscPbo3P0kxzFVOw94tHfDc6BJ
nwyq4dlMAqJQKITBWcWfAzU5z444OLOH64zZwdweZ6eLf8ki4rrgFKFFSX+40wTc+2u+L6TD/wUg
ZXdBaj7frNNkRqz3rF47tWbsggMVgYuuUXnkXtY5zbd4pPcNE7+3ktL0S3aE9Ja2x4F/5J2ryZ9i
QouxOynM2ET/Gll9XDqvKm4Mfe/loiKBZ6h0wXvg6yU0Ph8qap2o8pvgkoYr6g9rxIQYj42PZ5DL
el8iLsQwUXsuxQ8l1s0iWo5qE9BQmYBPIfVM1aFz04bWyugz0zPc3i5iNgu7kXScPFpokM00mK9p
ObMRNkxCqApyGl6eXsNnZEfDtA+Dyo5f60oa+75mbCZvxmwMv6Ndi3Ewti6MQSihTUEvIlM1XtN+
+CYHvwSFNgJiuXLKX78IizzEwzTFatpH7aqDxF+NBsmHIQ1zDUjg54KIpeFQrdb8c5yF/U041VPG
28L36kdn2bO60GAavWo6hYDLEc+3tveULgjF91uXG0kfEyjnzips3BnkKFt3bmPRLxfQsSw+I7br
czmV9XSc/dbqd3lUiaSGOoQBYQEkOgh8G+eiqbg2tlNnH0B9s5HQiRvPxtcyu9Pwa3KelHqG3Na1
MfbyAVXLhZ7MfEEI7g7PK2wdC5t77/8SxD47R2o+y35aLSXaPe97mB7h0A1PfrzRWaZS86RSUlAd
4YmiHNY6LWJO6mvW7mWPu4Z91R8SZKrg/maUsNO5wVk2HVk1QvLqqolUZRGDT9/D0B4iDAZLRKLr
6PlPPcHfCgdhCWsgMP2471nId3No0N4HVed3CfxXsmxFkzqY2S1lMRCMButMQAdZRDQ+7bs2BKCK
Ur+FYJABEWtx5IYj+KkulIw1HQ9vtw4c0o+9brOXU//ER0Cs83qKiKiiAaG1DE5p54f1wWIsWlz4
gWH63EIxvyBAS9c7zJtGPvjRFChkfcASTiXcsd80nTxzBZFow6yDXHSYKr92D9B0GVDWuCM+EiM0
iHOTO2HNO5p730pOHeNeW2gIkmGuVnVvgM+U+xZ7a3/2damiJO0d0Sa87K04tPEWSoXNeqm9HC+I
rL5lTi0+VHHUQC4LxxAzi1/1eGQbzZrOHE1nO7Cj4ksJ7jx67AAOEiaSlqxDUVfICWbEGGaft4iv
7ByYRj6QK+n2N6zg9GGEdOd7QwZNefWM36FuY0S47sXcm+JYrhlGnDhbR3Nb+LyotyRCaWrhzs+r
S15neXpwmTQ8yr6nwsD+g8lpnBW4MT+PpLmV8YhJtM+lKZBDo286tXoMKTD0xjZrF9bU3PPqZx55
FC05klg0V8RzcQjLex9zYLtUN3h+YO5MARmKB1905tZ1AJ4k7MGOc5cZrCV0X7zo2yDJZD6ki93+
LNIKhzd8vu4CAKnPkoq0TP9s22Xw3Ht4gM8ARi3vwIEldc6yARu/YZmydQeoALeWPxi+ySzC0uyX
ugBdlpdkBZtcZlf0pjEs8a7gElo9WzZY7AjsPQonEH9eY1mHnBHwgQByoirKIet/Zf7E4GuusOLf
4xvzzgRC1d89kHThYTZdhFBqaLH9NVbd/5oV9dulzauxPYF0hAgy9/OU7Qz+1e5gWWlWH2OLBPdd
45OGeIzwxO183Wt/PxFcZD1DJVqx662bLjaoffW6vQ1mTy4IiAM8Kd1H5pX9i8MTnSfB2hXVritm
47E2R7O9rzKOYjs7yguIndC5g32hveEEay3PD5D9/FcDM/O3KVVe3vRjXxJMAwgHspyow4Ptd11+
tYqYGLGewGw/8YG3M57xJjepBEerW97n8TEzkH2PA8Cqb9Bqy/zU5Zhiblh7hyfDUSI8YCQOfvaN
cawssVfPhs7n1zf5gG2TPncDdqF3WgaQni2+xcFq3+czlfeurtR8zNrCRK/xgNYP4GTHvELbHBXw
9Iy6/R3Oi24OWjupOuUWbuDDGPnr65SN3XRhopTe1l2own3hOspPJDJYfXScnvOsygCWHMJiFNMu
j1dRHPOM54HstkZ+G0XXg1iHUxUns8uf8UqXH12LCHMVuCn/J37F/OMIHzBkgtzNL/Tt5LPqW/sH
T0VZHiQVUrMjtbpbL5Tyg7zPur4BDxhM1U/tSH32F1F52KIs6gOxSHhYPjT4+SmltrAT4OwDIula
1u0+gHbmnrA8jGC4KODErSRCPboVWK/rXbvoKYYWEtMzUIKZyD50DUb2IqZMffDwb5GnPizFROWx
OEEy07YD3BDCZl2nNWKdyHtIywB0wRU+UgWVt40fWeOtJLn0HFPHuXfeMoqR6rmO80fLuBioW6iD
887NXfPc2zkNAw/sxHJq2VrEB6Y8jTqAWcNMy0gpHg7g13rvoSuX4DQXI/5x20rj/MwbE3/x0IEC
p3HxNmUULesldsuADrprxeG+T6XKPsispxwA/NFRYtYCz/6iQNb3bebv1aKJKqG8dtqrj0tfJAoF
CcsTg7xzJOY1oi1MF8ir7Mm/1y0mvX2Ro0zat4W3mqOvgUvai7S/mUFE1n6k0rmiPLLNdZnbyt/T
dMixoduYuRzQBtB7IrcKn+OFDn/lhAa1Suey6gei08MN3M6pPa2dFz5QYymiJqVjblIRruqABdip
jrKptq4vKspQ4H2ZCDtcoavaO+R+OegLVUYjlGxaz3pX4xwuL91SxhXR7TEO3C5uRhrOeZo+KTLY
o2MqTXBRRoByLNJ0+ipX+gvHnoH/koxMAvoH2ZKo8Rr3oxXfe2D58c5Tx9FrR3/NLhmZL+S8sllR
Y1E1NMx8k0aOQCOzrJpAy3YibR4ji4L5ooomdS9i8StNKs3m7ewdLfvzvG5LpkUie0P1wXn5EpVj
oCAp1Nr+CGp/JuXHUPkcJqfr1mNXlGTZk0qRfiugstXHGYZewcgB4X0CCr94YY8JwzOjZ3cEoACM
H/cKXbMbK8g9+4GLLL5Lq9mIttCfl73qu7l4cGYMH0m9rs6P2qEpv8dQvE5PaZfm8tAEzdyciyoP
ANoAdr6ss9nOiHqoroXflKDfmZuArFud+TNxE0YBOIAhvRsruJr7WPKw7uGwxLjaaR6QDo78JcmF
rz6tIUEE25AxUMT49CwNLRQ/dRoR1sqjQiPH1hTM43AP5R7RO7qaITHkL+R3s5iMQ7kIlvEiQNjo
h6ayAYi2ZfHNm8qgBqhTSDBLRRhN+0qQtHCZdI6ZUWojPzOaIpHCCyc+Po6W17WBjkN/3wrmKwed
kQFeC88KMLznJTSq5DWPu8lKchg8DpwRKAFAQhwpcYMWBZFNa3pTCCW6W7tWnNvTfur8a8C+8WVg
YAoDQxr/e0zDLyMDJm26O9+jKXJ0ybZeYDJwwgc2X6406+hOzjdxPPvrU1cCoCSLEpvKli6QfiZQ
q1A3PJgk6DlWOIkvnlaANRYQgNBV2tZ/yIHEBvt0WEZzgaTY3pXSqqOPanALhB4EiV+rpuwcisIe
azFBJ7QCwzCbAKegEd0SADusL9Caq18ExIBLmP2o+M25vm1O0ILX9D6YF0awTWu87xOBCUR4Bk50
L2P+tzu+mhudCLvj++RAsKA7VoH1hALQx64t/fzAgDqlaJsrY985hOQuCTeFOhyHqvfU0OtxqI6z
+BdauNE9ZKYu7HPRFcwGp0lUj5KAPE2bgivJwdCM1LvrGHN8aqYbVQM52MEKkOxnS5wOx5gUWTy6
/KIFGGiZc+DuGarvmHxjIa9yUf9CaLNeomp0vtMbRMZSpYA3NvB/YnHeWnZFq5vPkKVKl1PTkqeP
q+zcLwVBhTIJ0TN2yTwCQ96PaT3MHPDxdlBrARe+Slv/4+3Wv2l1G/EUe/msjkFkLPXssTmF4NKI
UzqqVUQza2TqgXvQzOGv0Avcait1oaiRpFDLO/ges0pMpTIrgXbLE8a9NpcgZf8CDRt16Mtxmq8E
uQzzi17oZ1yjoZ/rayd7+27w2vzFeB0HMnhHBcedNl7wdFvuSbkqKhORRxvVEagHvcNumlOYtyWn
SE418jHrBHb5TkcrSaloh+78CKzGlfE0FE3p2Y2572Il1L0tloBYk3GZONI4fTl8g6SA832JjDq1
EqV41dnW1zr0S9g1CAxOVIjNQEek6+7Qpi7xJUWWWlAxWEtwjKeigjdVVarn1R8mf+tZwCOgubcG
px65tXiwG1LYjwNEdcmfmpfwEz3Mrj70XlvTaoEU3J/5xUW3W1Aw6kOKz2q69pUVWC9F6tnrdXCd
MT/nVRnGF1FMBeS+yE5pQeQ6skC3TKo8BsYYyCWsaOvN1FCiel0wUWnjVO2pJOrRPVlL64Jhs+K6
ch+6XtoX6sqBburqqgdD1eScDWHyCNjBYQXPMa1P/bXXKGfuTeWZ6jrDRv3sl4X4jhrYlXvZDNI+
hVXvvKaeyp4monDM3la25sigymK5weQ5NCedecGeSBA8fL3dId5a+lbasGGacbkNqPY+rXbI3gRs
s3ATHbQR0+Vw5ReyrPm4numbfYF0HX0SzbxJ5FM6UEnNgXChY6mXQ0k1/L0ta/ndbsfsazoVejkD
iErR4JDD9pMW33jxzeiII1iShUcz7tcSTkkxvmAXyvDi+3WY7w13hpavJMslYhqktk6oDeOmD9TF
LRzxqS/t9WeZq0FddBcARczK2i6OvM9deMpyOuSJMw3efO7L0ogboinoftIYNvLOmd2pPUh+VXRq
JmX/osnqp59FX7ThV2a3S3rL6dGvd7DTR+dIylETPQPUBd4gZjFPv0J3ge3o5gRkJI7xEa4WPIne
49qvNfBzAgqmhGJO+8ciFNWdLifmf4yHy29tLJEbBYtskmr2xamC6t/Qh/RAWWzWkBMXg4/pnZQj
vhsoWgmqizEokF2i1a7h5lT3UoSmPa7MpL9OM86KR5xC+UZBISP0hlJyTEL2nIPym9w69vTZDAiC
Pk3DcyCn+mfnkoicWHCUh59LO4wIfEAcFbtVZRM0rsjmXL80tSaMZwsvugO6Pz6lG3iaGRl6j33M
GOST30PEuwWpPMZnwIw5uWEVO4Kh0+Z/r3lgP+rUIRTH3pAtceHH7jUfB8b7Xp65UGArf3STsiDg
7PccrLCpDPLM7hgETbjeFHks5bqnP+4Dq7GVOectw7LEIHv/yWm6WJLFca3f7MacpzprhOKSo1a0
IU7y9NyvmPwKXuIYBGQOb/S2UeQtMkOlYb8XVdnG+7qq7S6BYKdfddPwwtZNTh81lyQUHdqBsOyk
yAlF34+S1JHdrEoeYZgn9Xiyci4A5IzJ/EOSXMXBrnvvatVZzP/ABrS7Y8FWSbAUnncqahvdqY1q
UiRFy/gbbhtv12ejVuly4sy89APzt/YBtchA8MCohvJmBPds72v03PmpGsr4AdtYCMUnC4EjmiFT
44F/oHcFruEfsO3gPsp19s+Ar61PYDeaddfVpOUkrNFpyrELKuiO3jJxcgZFx3MmmTnv6AV4F6sy
QbvHOOpBLddedp8THwJLcdGDOfmMRGaQYE4DDC3Ca8cLFtGd88Ks05d0mqdxX/kLjU4dluhcCMUe
kf76Sxgm9A7JxnXAd/UQVfN2TAB40ZubwALXexXkOScNVbdPuB2d+uhZ6yS+zU6oX3uWvs/KKcf8
gIMQDqqTD8RiuEGr9xW0vo+L7CNQGZEvS0YKG66aFwgGp9cJqS/RSF5IMpBW4JyDfG1/0GbgWnVk
rfE6kYtaJ5Wbd+ZU11V00jCS+r1dqY2hj46Z41Sbg4TIdDp/1LVof6Rwj5mnMrQUe+//cXZezXEj
25b+KxPnHSdgE0DEnPtQKMMqUnSik14QakpKeJ9wv34+qHviimBf1vQ8HNvdgikgsXPvtb4F2vli
QF/cLClDbFdquIfJ1ho8+7Kvq5lJrEa/bCNxZlPIubBSDrztyr6kWsVn1/aO+MFOqB6DzptKhx1H
NngnDFhISMIyYd7mEk9PTxqiPPoNQyU7pkre0hY1jZus4pEnYAJZMyPFCJHBsgH6pKPd1nfVYMiI
ErWa9iTM9BCa+Fvu8tzos8AltD06EssVXelQlknAjf3mx5jaOUjwngSDE5VbRtsCOz7sGjaje9BJ
XnKR9/Rv6KwxRt1G8zAUN5Gro1MquU5xcJGw2sAnmQEyQ4ibK8aH9AmLKTR/JjK1OB83G53P8JPC
eB+KDvmCZefzhRErpumwoOhfB40GdG4r2LMuLHSPRowhMos9FdQCEFUjdzwfnfDUjpUud20t9K9x
0VcOcvJh7M9J194JvQgvRXOP+4N4QryeK/+HTHX2bIbyd2VIT6mlp7LtekeddC3u8Q+W8rvUw5FJ
teG2exofRB+Vgt22mq3TJMBeRaAtT2qexUVaNllQ9F30WPHOUsBL+cXQM2dnE2iQEz+StY8fC1GW
k3sjCgJD4WC2Mx0TSby+jk/P8ikTPdOSfYn9k9A4Mz5GLvigSfTWMWszhiiFSyKGz/DujITEXYsf
8eIuSkvHNpgO899XAhKGVLNnE82w7x2zvVEOErWwsw1w4NBYsr3gizWiDmf6DW0u9IZw2wgxiUPu
Dpa1x9wAwiEGVN5eNERwOyjdCQuA/iiQyA3wd1h2KLLjSz508q4d8uEhcc1hvoaQ7yUQgsnBooiv
EDCPRqhC5hkgoyj0aNHt7Kzqm30EF9EDQCs9BiwMaZxdE455dS2zKXomlHnxaNdzfBw1Mh3vprob
HmPM2VZQzN13CzlTQEO3eEYEq24ZdDTApIhyQdbSwz8iE8MVxQZpaVexS+NW8yMJ6FZkodXfoiQk
Ml7vmMJtcDGQHDXOZjltKLa14oWmM87w1nY0MIOEU3/PgUzeSdLs9FtSqpG9ML5N+vtINv18MGxk
V6zQYfnVGT0cx205aF9RrqAu12VkK1rZ9gAzkxebhraVgsHJ+7r+kgiYFucU9+90Q8vPLqCNLICI
xdbII/mbDNem10v33cXemWndnjXW26TYkY4mt39nAajaDu7c/9H46Zde1PEPO8zdfSHnT8J2GTfn
dn8zxJzzxy/CO0fI8jQ6NjNwHEa/7OFvTyuiZ2LSOhz3iFCqaz5m+pMfJd3BBs7ymRiS9lDzNGzo
MDRy0ytQz44YwsBCtBuYZgQfyxxgVn18VmsxLifFq8E9Ml2kOKBF3p5UZ1a1Iidh2muEQJ4av1TL
TqFOjhGLIpFGcXR0UNyccyEsb97bVcHByidQp+GG9ey1w1i4HYWTzTCrrWhqx01L5Ume7DVaeuQk
+J2ZoLF7/qzVWXyq7f6ZP6a4ybxivpDC1feNZvi3Tqq3u7lJqZU+vil/d3bgPVhrBcZ6ff0AGYih
U6agZExq8c1AOEpLDGRef6rMTPXBx8d657Kk2rMFMjc8BjwZKD7e/gIRQ+bIUnLJq+vsP1Rb2xL3
7dTuul6Pv5O6mgeEdYJdtqvpU1HqdMSzymU6Hc67j0/l/WWTlcNHhna/rbtgKt6eCXk41WDr0bgn
2qu7T9m6026KfT/wgHh+//hY7z8LnokQkohuKOUeis23x6I5qVBXQCG03IqNuYs8dFP0FjPBEmMV
C08avagl2ExRDJw59jstJgp9f7njCCNx7rur9QEYbMjUiWdexXZ0P4D4gsbcwyf22qzdGY4L0Pfj
qzXN9fOOl56OtonlCteDvn7NiG2ePbMywp0ih4dfEMBRxKKkl7vOyqnpoez2RwV0v0f8l9ZgcAuj
PNDAYovPlkg/Fp5NRVLoqvwl6e6cW11L0xYQ/EybMqUc4KlhEgACkVpxG2YZW77Y7pr2hIws0865
Sdb30PFhmLiu5ywIGh6alRuwS4k4seqIDTxS5z/Y78zEBeBafGD5Ly5r6Qxfaq9GZZmT1LHJ3ahA
MebTzWgWgyyfXzi9Fvk7xJ3pn5TSrK+jK5Orj2/7353kUnjgV+RfaL3fPmR86sc8Z8x9UGStG/sp
i9X0qJeaCxSvG432hPmN7ISPD/ruhebW8IiaBjWPMD187W+PinxJb2yIP4eqVPWRzg+gYAwJ99Ro
C+S+LT5ZRJNdNMQStZuhWDaMg2vJC4bR5+x+v8zJv6+zgmgLzkGwMcUngN3i7blI4IelzvjpAIwc
eV2JOhCuY2sS+SRn96oSZh5fwnGV6TVvRGgccOAl7rFh74SX2GWKsfFxxVtbnIx+f4XgdQFHq7Ix
LvvKoHUzZS3/j960LOMEaDvXzFeyeS8sr62PZOjgqi9lpEcXZluFV36MgGMj5pa2cTWacQOGHNrd
KbVZ506JQejglTPTYNu2A/0dAM4DfISYzpzJnMECucsGdCYOeWCPdYX4vn1xQMlMX+Sc6IQ0NQUN
3bGd5suqj31xadmNbV2bHUKm2El0cSV51LKAgCr8eKWm2BgjxxWPLh7vcDv4uTPcIm2LxoD2Jc6I
BiPs4czjsV4KBJ9bfTFsYOmnJF6vshMoVPqNo37AeKCHMAageG7oe2Izk7oL0cqq8f4FtaN7Pcan
yNIQBGYe3NUwVtmlPnoDmp9aB27/8Zmtl3/WYdNywTAtKAjk8yuDGDZPHfianA5z1kXbrpMVxtSU
t1UuTtUzCwgf0tWSCHwDLwqAEbY21B/u6rtHQrKWt6KTB5Rrbr0IwIzyJiRa72duadW0szBFIOUi
hru7U347PPnKi72TokEob6YeQ8ohVdLRv0pPsd8eHcRGd/Tfoms/R1ZHLIHs7csUTZLxpdSKbHyA
WV1DGKZMHndV1Tb6zvGYcWydQafcbydYSJ/Ckn47RpZfN7wEAnY966HsA8XdJweDKI3sEKaDZkr+
MSc1nhRZW9NF20LFfwTQjapuqG2LuR5AE+PCTwG52hqWtu0yHn3xjZDguTKkiyINF5CdpCtHYVd0
AKThtOVfzVwaB53wQnHKjAkVLiatUCc2AN8SRnuIJtT+VktEg2gcxufUVgcmYnm0bUk5J9ueXUG7
U5bWh48tQ/uDoO+eBUTDlK9wdftijwap8dAlV/WD35gYUupaUz+rMnfJk/CH7JWvBh2f3LdU/sKY
BuxxB3f2YRrjJAwoh6zmuUodeSTpasyPNjlY9xbZYHzWwrAMj5Ybjt8tVlaW+BKLfGClSj14VuEP
x4HpobVlSt2+LB8rIkJRmEYknQwGcTR2BKZdeJn10yBdnFZs3E0/ClSUn60sbdzvaeohR9eimuBm
otXCNMHZPUj4oa0BDt7gYbmaaEimQdEOo9i4Ht7SHXKbrEaAFaq97eYF89VmpK/I8IddDNIfpQWm
F+vQ09KcCA+CFwhEEOAOLD6j3HH8K14iD4IN6xzohiq+eCN94I2b9yb9LFGFX/lAzuVStkVacihH
6M9mgvTmQo6kBzxhnsVxbBLad7KNJj66vTZ7O3R9Hj5qxnWsZyqpvIsM2hHEUxDvP8akZ+6Yk22a
bGpoDhpRqTZzB4Rr3XBZ8wGK9kR2FsCr2f+WF/Ql3OIyUpUkScKZ6hM9dhdDVuxG46a0opi4tyIh
aFcOMOAM0jDzIG2MkulFP5N8zZrNz0DoFTztqZ8KE6SsKW/NGPE7fR0nS7caUaHtTsudqQos0eaf
daTOxGMUY3zp9Snpu2xvnR+EltDox5kC738ow+kGljBD3pJl1buhR44QRs7a7Vi6zTd2/8JfOlNE
ciR5+wfhMw5RNobJXsfFcR5Utj1mwWTnlcuAOOpBHvWGH5hE1aCSjEKTrITGik/CSI10V5CKqF1o
efHgi2Q6FsgIvqMpqY8i9QCp46EAmUuWme4fC4tfEIBJhuYSn4wHCpp97Bwkdjl5GyaFYO9Nx+cr
3RcIgTunrVDq4I+l+IatcOpJDH6iHauaT7KrxntCEoGb93llXCHp1JotMTt1cUXjEl6kSyILeHOT
SM7LpG8TB5w/ExtMLCSOFAaxilj4MBBuaKhxuwtki3jKDKmP24YydtyJdCS+o4FU1zDzDtNbLcui
6WIaaW0hZEvIfPAlnQ4sPPgUNpkTdtwNZ44RGvmSVchf5DxuaLdXRUW23w7qZWzRidaKO1T79YtN
k8zdlLPj3Mf9KJrA8mR5OS/u+Y1OiWBt3RTtyKYe0+F5QA5QngiIsLcFVoAX0sbngvgYrZi3RZXI
8UjmWvZCT0sfA7ovNnEvDGXyANtWAtPJj3a8FbQEhsqELWMU8ZcsxfBy4ed1/AUTIxaa0JdDfTCz
uXqS5B8mQNvckZWPaWLBU5HxbPPHe48E8gDelSJMnssGzBC8M2fMdjPKn/2cjHm9c/O0xmFn+nq4
L6IkJu7HM5PpriNfxN+FmbBvScpjxFHYUXnfhsIxtw1hWshDZrTSwTLL6TY5UJqY/r1pv1Ypdfuu
z2e3Ohp2N78MIqIMsVqeVLKMZvGcIchHboJkKdnSwseVaHYaL3k/MMAvp2qSQZla5n4iGZUYhNF3
dhr/Rxm4lYsgN4Kg/CoihxppLGNAH4jmSekgKIjclagLv+Y5s/pAgShi+fF8hI4dGSig0ZP5cYbs
lW9GuzE/U7cRVCF6aABHSGGLnt3HrxTMTkOaY8QUkfaVqYE1122t2ESm7maXzJrGp2RkWso6Po7R
vSPb9HszzMZdppd1dCEKCJwsWJrKyWUIDefZYK5SbbwGStAJ/oKGr1JIPkdM156NtMCl36PnK3eM
OsVWnxj1yMwYq+emisx+23gFqnSWKabNNkxC+B6Tb8+3NenDe2JfdTOYZz2OL8isnP0NQm5D3xNG
kbM5ZQpgHrIem99gjcSoRHYXiX1SGl4dRK1Z/sDx1iKIySruc1SjiUBukwkPSaILAB2tTwN/AXel
whk2m/G49LDL+tVjCKvT8jWtIRDT6LgXvbBC+6FqPWtEb61643Y0Z088hoJHj/xoqogElBO9Lb8n
J9p1EGCQvB3KezPBzIMDvB8PDdVDy0KOVWvjI2rjjnS0Pt1KzfI2Y+537bcIgLbcWvXVmlItzEhg
1Hp3H7NK8M8MBrhvXwLNb9wRb6g+mnrL17Qm06mPSee9jHLbeDSGyQdS7rK93NKu715TdFoF3os6
1O88Pbd3rgLss0WMFDVIwIyk2BhV/dw5cQqevEDMtjfcCLfH5AHCQt+aLg4PP2d4lkl5T17G+Ir2
O4m5iZa9RPng4UC+W8T7KR7Vkxvp4atjzP54EfKT7qI0r76lbBTnfR3n5Q9Xeoj8Gt7MPKgk+iss
C2WutjXe4oLFKaUXNgyxq6P24NuFD8PpCPTF2Kk2w1CPly5bHqbBxtwPFxp5tmS2sPllNwzQ69rM
wPU8gusNmd1qY+3uO1WKz12a5HIv7IR1LBMww7et7meP7jwNLZ8ff77qS+Jm98CAimNG8l/Ii6f4
1bpComolTO+KwNaIIbaH4WEfzjaeyTH2sPp5o4n0WUu6BDRv1U0zAQIR0RbUmOSM9fFo5+Re5hNz
duGTZGMAUvw+NpKwt4kAT/uQjKnb8Jy3NPVn3UXb2ZEMxdpdfTbyZGHmI3x87Kspm6kYHTvIzaVD
FPGexcESJBshGutGdGe0zorN7NdjvedJ4Q2SFlu+PJ2n/opxTv0NwBXOA2MkCOFGY6g8BF48Gdcz
gjqWntkg/awojDi6KrpCNRuRzeFXp5fOj5rlxNn0A7mgl8XUm7eY4RjwYH7uUnGpFVYxbpOqHpOT
F4P63KY5i/UVXIyqWhCnSbXjexDbO3Mw7PCal3720M31445sG8/9pDGD/2RUU+Fcqopi/o6gBQ3D
TwTM8+QV/EjbZSuNjCTy+jywdJRlezNpnCuq5Hna+qluo8NJSu9Fk2OkszghgdgUgGG8i0imEQ7g
KZ41yg1gQLtJQ91bbFzGNf41WTHg9Q3TmL1gHNJ6vkkdQcCAZ4XK21FVd/MFBXpIvEFUKnz/oB/I
ZTZRN+zQS1bath8zCkVJsmDyUiEhcfZZX9Zk6pmaZm1b0+4+gZTW8lNOQ/PbrCuTNrCq49dQ8FsH
uGtUd1UayGQv69zKxA3II9H/bJ2w73cpMv7+WCSzfaclse0cqKhaVn0UbiPMe7Qf+Y7Sxv9iRHZx
MUYE3G/4U2w8Ti3Qm9u4jTxGEL1Z6DuXpgXBZpqGu42so05exbb0k/tMDJG+F6xe/XHwMhk9uJgx
FztkZckdEX96fhMTktF/yqHFZnvcIXJ4MXpZsR1vJy8q0ECD/nGzKOwPDPFKeZ+Bx8YeUPeWoRj6
iHbaC5GHCRLDMfMYzUYGtkukmAZVf41KBSG/NtzCZ21oaZHieye7Fhm7C+9uCKyB2dWVHOiXPtuR
Xd6hfsTrPkdIAygv4/xFn2Tst2dad+97SFT66FgMzxVEfq45JYWMHeQBUh2QqpXXQCC+Vhj4iJoY
Md1X8XgOzrs0zn7v2EAOYU4AR8QD2AFxa2Wi99l8Z8M0qUNCCNRTaxEZx5cguR+iTu2ZVoQq8Ivh
Bc6M+kS9e843/neHpwEAXIzWEZ3K1a5ceYIOc8NUQo8H5EskHoC4aG27eRzIiX7yDUJosq5EOVXG
7ZVmaT8/bkKsj79MbOiPIObmRtCfXbonv81uaJ+S4YBZ6kC7pvQ2OLjowlCPHZE/dTsoHvVu9sp+
UeOhqae2rLcfn8C6LbF0QZjPUOwYdKVNe3UDKqoJHcj7BC4MNTmSa3nS4kp/9rn0K0+o/ovDt3j3
8UHfsYuXo9IKAhcmGFdS5r+9bIk1z2zCCNS8lj4xsYlP/VB0gYlWlRCcBJODTDzvMjGAa2TIvu9B
S+Rn+j/vbj0UPOcXPAGEsUk6+Ntz8LwBszC/zCGiDC1PjgDqdkmqRj8EABDr+bKGHFXcR7XdfM99
qd+AVOna/cd34lfj+Pfnn6IKqAnoAuawZOHqqzsBl6UoCcCOL5LJmQi07MhDob9YDfP3xqmH/h7Z
CkGgDe0UZ/HIdT9NKvF4nwFrIksyaY3sU2YPpnabFj5ZbENXZZiAY+EuSbJuOl9QAkw9mSsdBJi+
mrNdGFbuuASjoEeyI8GCqzWTIoYdWUygdQQUXc6jh6B2rKNy2Fe2LsKLBJhV/oj9wia9h62Iee0l
CuOFE4Xko9IDrgBfCPBUF5mrBjtIBV2QvSp9O8NCjuNwMxLQRKR76DjlM4P3ydgpZebfsY7q3WZo
kA8GFeCwB9rvBtsdqCnZZZqPoXOmS/5uMOkaDJYByDgWbBzHtVa3XEdEO7npgLMMrPN2RBmzDwmV
3zq1GT8lCEGunKwcT6rMy01JdX0DTd45pNUyO1dEAJd6VV58/BgY754DBmEM4DzIly5dNshvb5/G
bq4KqcGh2/utB+dpwGmmnboiMbSnbsrhAnhhjzMSHWUdSMufi51yqYyuG/plvCMFrNCnkYSK5ois
bdIPqHeMemP3ND2+461un8iMKuTFFNIw2g2FVn9xiXlA7TmOzkulHE9Qu7r1Mym6WUKgMQrgDFBu
vZe5PocXtom1YKNqExLsaBaIM+BkoHjJw4naUNL222VxWKEbVGnvXmLXGIoT3Q/HvhusZKz2mQ1d
9rPXCVkfKTs7nfFNGdl7jO6Dtum0xLtK4R/aW1D2zrNZz02G0LceG5rlKiy+VIZLPMbU2YqdLgCP
Zl8mtE82PlY4tsg9rafA6DoHzYVhdsntRKHqntj+MPAGPD0nu4mUZnUjzKagg1jUzb2dVDofVOQ5
01EAAhJPyoCbJYliRDyFPkM8Sn6op6EvrW+t5qjqsh1pv5BoBK8NCawZRkQrMV5BId2iy43Mcp73
GfKy+HromoENcjt7D3ZvT06QVpKENV6sIiiBiIhtQm0Q7fNQo6vmOvkQs59TPh7iBJ8CYgaGYcwJ
/f7aITqt3IJpoGMOH7LZ8SvM4RaPIelAreOpb1UmbXI6QK6cRkMiilVR0u7VOCUioIrjEiIVCRRM
A7xOBAI24alhbmi7Fqx8fNMnIG5OpZ7zmDsIinoyFatyeIV3inqfqKEZNjO01Q40D4MwzbqSjb/s
X41W41hSZOQGKW+6rdJWrzax5rYvbMkohJG+oIRrUzMab2Tr1+LeUGV2QsxkoBz3RBZh24nVAdFT
aexDI5XRodBGw7nECchFx0Di4muABuELVncY6H7q2Q1IBmhUZDiHP+yoww+VTQOCsQFq46nNRrc9
TVqDlEkTxfCUpy0pS3SCdXXmK7YulQAcUvc6S/jNEp5irbQEEM8rPYpnCV0LOJ4c/eZubkh5oZwh
ZZoH7R/OcZfjUScsUC9+D1LU3y4RFKNK9SbHs0jt/gy/+HXC5xKRTx79ETnN8MfHa9K7IS7HA5Xt
+QRHoFuAwfr2eK7mVxmQGNxwroNxxm3Gm0j6+wYf5JckhywD1KrPLpXflxs/HmyDRDtzPDBr976Y
Qn5LXb1ggyzs7TC7IGZhRxM6WYRDHG59lHKE3PnlVVr1xVWELRq/aWw/f3wN67H7cglcgWl6jF4M
T1+tquzPwkilUPfkCPYFtwFxVPiitsIlfXsjTYBoOm3AKzJU/cPHhzaXuefvX3b0OAQzkHrE5N+H
xbaaxpalQhepQrEvYiw3yBdTALntUOAgC3Uyr4mH7/ETITdG6toKidZDG5L5ZexqR23NDgp4QNEI
2allj41Rz1LmBZtMvA3gt+ZXkQmeNTHTmMDpySYmwN/jR3vPUYiZZW1on6rY9cHm0H/qNx9f3btn
nyEA9xbVCEuQYa3LliXUXhZlX+FOnpKtoN/zUybwXAkRTfBIGVpypk611rStJf1lgdijQqNipGZ+
+zRKWIPgh2R9GCadrncoiZvxVA6lDuclHwK7GeJLl3ZEfjBlIwh0pbCytjiALLXTuzidArvUMZhA
5/CZ64gmfyrazO5QIMSYBtiP4UN2IwuT0cyw+knL1fgozTqWR6RENOvjMgoydsX6BW6+nD2rnXTH
FA3Ha8XucDcs02NW3/bp163+R4lkH2aNvUkl+x+zy5bjvZYVyVMy6tr/+hVYJn+USw7Ym//B2IAx
05360Uz3P1qVdf/1v/kn//o7/1//4v/68etPeZiqH//512upim7502RcFr/Hiy1Q2/85kGz3qr59
L5v1P/BnHBmJov82WJeW7QOqDN4zXu3hR9v951+ab/6bXRX11EJmM1nC+EtFSWrjf/5l/BsOI6U+
ag4bZanPbqcFCclf0Zx/6wzw/wojQzjwfy/79s93mjv2523463+/ydR6u+xgoEJFxVn5rNMe+9tf
MoXfdnXaWKooNWcNpmS5B2ZDnMGAXfkn8yZIGkSCIdHIvhXFU+ZeeW6/MxjYw9Q4Mpg8jLV5gJG5
I7Hm+Nvt+5vTevvOLmfFMmSx3UB5ukgGVwsSNW3o1UxIdmoZVvVjWgRD2/m7Fj3WDj6SdmaN+MXr
/+8VkAOyPFigE5Y7AcV4DeOkZZj0CDbELp6JP90wxnTy607MCOn7iEYLcGC7adCEUDAEgrkQBr20
0D7ToZ3pT4Xt4kySdXat5gnTaC5ZN5H5OoBFBx19KJFcHT6UMWx2RZqQSmYBWAP3g0/2hTSahCqq
j+ZnRIfOV025ozyEPllH2569X/K5aP0Zdp/poMdCcV6H++VKBOGtqkVMqtlOxDBZb7Cb+w2TeLaE
/JpZUqT9Bo9fdx9SPWHNo0m5r0ajp081e5KW58TEi14QhsHMjNQ+yqUuNiVm2RPhOMVwiGundjaj
KpJn6eTUKSb2WQG5npbXJgOU8qW2l3TspK0jyAgJG//SMKFXs1EV1EQIBxGPOSM2cYFvrgtofNZI
xI181oOkL4tuT8NIOAHBU/OrF9ZjRLnX1v4plZVTBXGOIBk4ZVumW3q9001rodjfYarh9tpWUiFE
0bKST5bn5t2OWm8IFxK9EwXwPRyx0VFQP6q5bpaJjSeeRq0uSHXMBqO7kHqVXBuaCf/346d3qTZW
D9PSlYKf7Fu6EC4v9e+dEnprcTaSwrlDiNsehZ7519itKDdLME5aEGZjdWQbgaobmIhZob1lmTtz
Du/ea7KjgKnSteCl1r01op0RceXhhjZ2ZePWUwCeowW+2zNgO81uQQxbpQ2wicJRr0dwDJ5/rl2w
2rs6DjJFujX8PshpWMTWGQR8bbWGqEN9xxffelBMDm6TiODySeXNlepVcfQzSW/SiAHFhbF3pQ2Q
IVxEYQHwTLmNenKMP/5h3tY5nBJxCHyQqQ9NxBcMNd/+MEtDOJ5IfNpGRph98qHz3bD5bh7/P46y
aHXokbGBt5ez+G1JlSMOmkRRuplQ8C4xIlL1h7N1pqRfNaaWiyGRh8cM3RftT4qbt4epE50GTMjF
AMjxbv3ec+7xA9k/DOivdPDta3/yX1ia7S1AlBbaEqaOjy909Yy9O4PVhXpGqTPJTRFtj8ZPAh+r
bdkCEVomuaWo3WCQIT7XeirO0L9X79e74666IuGUlHYc58a2j9RwmiuhnZLa/lpHNVLLrqor/Oxy
+j4Vgi1HrpfT7cfXvfo6/To+oS+64aOTtXjR3955rdCSSi48eh5qlD9kLAZR5Khbd2yzkztZ4o+P
j7fSLf75U7OfAsNuMv/k6/j2gHjrcrgmAgyF36Q75BYuE7LKfMSTrweM35MjMhD/rq+0/nomBvfH
JHL3s5NJRqgfn8r7N8hCm4tOzqEo4fJXb1CpszhPEFW3mPzDDe+YeW9DJrv7+CjL9fy2gC43mDcU
3bXL7WVfvzwAv71Bg0c5XFY9gxwkFA+dv2xS2c0/OBFz5qnkCd9IbEtnpO/vrw0vhKBeZ0ZpEZaz
Oio4hinNKh5nKnO+s+zG0ITG51Tly8P59tpsgkzAQzNC4N/XyldElQ7bAxTDNoYvOAtjfYD511zl
RpJ9+fg2vn9O6Xf65D7yISID0l0NLGYvosaCnLGdETh8QuRVPmljoYij1mCyY4I50678u0tbJgRk
F3q0Vc3VDdTozxVFD3euRFtxcHqm4fgKky1Jm9GZQxmra2NZZtFDGmITdENhba/2WMysmkpPJTCb
uu3nnSQYFtAVipA/rCms+6AUZrrgVuuFM5nYwwXz+BInOuSS6Qo+GRF28IPGW/CvIQ1lRgs2GL5F
zSqREFZnPjyrO8PZUlkLi66pRUQMWcJvH2glOwi5wFB3cQZ40uom8K9dMu7JsJVn3tBfu8vfHrA/
j4VTQNfRObNIrWpnY6ZDQF6PuVNC6V+HecTOOYRO+9jQC22Cdio8E4J3lJH5My5IphSB0ol538DO
nWDOhmjENB23Ip79b3nCx2VvpyEcpny07Ie2zfRiI0oGp9vZdUKy2I0pO4eK/pv7RdlkC911uF3s
Bd7erzT1aawVsbXD1eRdmZnlEcjQTJfYltX9xy/Jaq1ZbherGbW9gcOKudZqbYXZ06aN4POMQoUW
q2HPd84cLgrnpGlxwOnhg1Mn6swKt+pYLT19l3a+tXy4bdYCsXo3S/CMPIqYAvASt/dJjQ8X2V+j
7Y0GQO6ua4w+ClzXHo8I+g1im3ITwnoSRt0IdKgtxEU3NwbdQmRNp1gkc3lQKo4PTpPnKugByRYn
YwCScTnKzEUI4Xg1ErmuR8eZGkBmth/fxtXi+et60E/7/GQmvsJlI/v7kl14kC8G6BY7s2HY46vK
38L6OZc1s6wgq2ebP5oulcdAjgVt9daHFcjEaiRCBql2diV6Jb6XIiEWE/pcdLLCvN6nzjBfYaL1
H5BhpWc+EX9zfGS8jgGtxyGTz1ue298+TNjAicRLgNCWsrhqGusSicgJjfQ1oZE/coUzrfBcpoTV
68d39/1qx94UjxutOWdpLa3eh7rALQDkxtnllcUQbG7ao44ZGAlZDTlMc90zv+b766RfbANuA6zk
MfRbPZ25XQvETFib0pFsCr+0ss82+r5jyjYaxm0cWTtfM7UDZMMhcGNbnLPlrEsenie2/rwbaAUp
tRh6vr3TIV782HRrrjgaws+uCyYgmIapE2xxO2i/peH2dCGQiuFLSoWVBGiGlb8RVl881sgwhuDj
n+D9A07vhs7s0gXg5qxDtpqIKpxWvb3jr8Iiq4uf1kwj8+OD/Lqs/37AlzhBDmDS/uA/ce85q8tG
nYZpFLDUTk+TEEGkFM5r1UbGiIK7cO09eHd1i+YMDlHWYaba4nX1TBjdRfSTtOTsi2v4wFNdNc7V
BkWwz3Zed9vLyEchsreSuDBp4ZQG4lTIoM9tms75hUw9wtwkeGkyXF1D0/YfX9Ua/L9cFU46fkbg
/yx275QTMiyrIoYS12f5vpUmhWwCQNpQuXjF2zrqm9nItK/xROd+o/W1wlyejP7GmGOQ3XNlQiQu
nDswaOnjx6f29kPD/bZoMRFtqi8nt0SovX3MfI0fe0LAvvXAIm77DhUhLOspvvMQiT/9w2PZtPWZ
C9Jmp+mGlODtsZQa6nZpHW9dvsyoK2W+Vd1cM67QxzNFwLvLWjYLAqjAshjz9qxWY8ghSN0m5W3p
J1lX6ThgMMaTc3DczD2zGVrt87mFy7HoYGKiIybKXTqlv6+JuBo8fa44ll5U1zNnxYKEF1Plhvvq
WzS8PIseUtnPaq8r0B6RYDbnozffWGjr93Uq7TP7w/dXT/m+WFhsNI5AwVcVkAk02TIA+mwTDQA1
mHOwaGIQR9j754YL5w61Knldu9GBpHEo5moQ4elqBG6bsVACTTqzNrwtVJb7TIOSOc0yxyAOdm19
Nb0k9xG9iS34yf6215vpqSR6GArt5N31rTSIHSysMx+896/uclS+uDy5Ol7x9RevmYopgpfkUjkP
7ueU6DwwwnZy9OfWvJBArYidKNuNFcGyF8jZQEbY5W0k4uZ7byCxR82BCQXolvnPf2S2NULYS5vY
Rtjz9rGDy5VA2+ngD3mjv6/qbt6ODcHBTRzqu3/64lq04rnxDI9cnJWrRXmApG8PRIpu87lkoiJb
8QkHK748YtMfPz7U26/Mrx+ZQy39/uU7w6q5uirEviVvNodqiQWAxhzh0p/OLQ9vGzd/HWWxeFPw
IupZH0VoTlPBiYPSMbpZglbTcAC+yeJyzBNn3vSmj/qgLGbcI2F75jFefdn/PDjJIdxMG6GSszZh
thIyEOxMF8SLpU500tWeeaN9g8aAxIw88g8SMdQTbY1sn7to9Kn842/SHer6zCr5tsr560xMBg3s
ymg5rGcfeiHDyh8LsFcIeD61c5i+tqIer/PRay+sQp/2bmlWj+6gwz5vVXHGaPc3LzS2Pt4p1vxf
n/y3v3Uaz3pCTrnY+o6GEFgD0T8iINknqnug8ld7grCjl4+fr7+9ZJRkZLfwAXr3JRaFmDRvzNES
ldkcpL5Jz47N77GKPO0PPq/T5Wwb+dPQTiM0IjE+fHz4v1kuf6npKCoJYuPxe3vJCi9Q4qP7Butq
1PvIs9TtmKfhpw4S1f+h7ryW48ayrP0q/QCDCrgDczMXANIx6Z0o3SAoiYI3Bx54+vmgqv5bTHHI
qf5vZjq6GdWhEpEJHByz91rf+v7+pX7KkF5tpcCxrMq9f17rZGpWkYU0Tr7YwSBggnEER5SGp3AX
Kb08Ii1q9nYGjivMl+FG2GN4qUZT9pnUP+uiz+b435hDqIvwbqNYtekLvP7mMwYKIqMZayrkwKCT
zKNqVP1gMzT9f17pdGJUIoIcFK4ESgUMFYW2Dapx1OCD+pEi8+13+ZdvdbLPyFXIVnkOOE4jEORq
gaGymQijuQLI6NWWBE3dwM/KpR3mfguo+KLB7ZTnIA7ff9hvjqv1xEBtctWGrn/+y7kMkwjSwYzv
bAxzA64F0Lo+dsZ20hLn37gUWmMmZ6LyqISeDKs4bGctR6cTGBhjiL3txFaXkxGseZn797/V61Pf
n/MT4wU7LjZxMCAnlyJtwVEwlrHElbQX0T+WX1y16Y+maxbbJbG7s/evZ3KXTt8Y1h4mRBOXsX26
pOKp4IDQYxDQwKb7PV0pv9L16YMF4K0piNAhXkxqd4IN8etnZReA3eFLM/8v+PzluCiXRkytTlHR
gjRgF4HGJcZFYRrlpTGOH6nG35p1f738yZCdjNa2sQ4y6Qvq9jkC/O0q09+B7VX9jP0yDkk93f0b
d5bgNfr8DjXX04I2Lg3YBrwGPEmcZ9AE8sPM7uWDq7z1FqAL4LiFXFSn4vv6zipJXtSmzVdLc9IA
nXISOzXqPSyO4oOV883JlXeKAgHVcoqbJ5fKGvYnGeecABIyI0SR1EGspJv2edYHJcnJmwlw4nYx
913W109S2MszzXR13tTUcz8YUW++J4Au1i/Ntz59+2uzsbsG2kWQDpwx1bGRFyYO5guSuGTQj11/
+Dee5i/XOznxqPgaJpr9fPkYmLfsIGTqq2P671+F0qBF0RjpPQv+66cZFlgICFal1ZMrxa3WpFGg
4AT5N77Lr1c5mTm7ciQSkIS0gKzweNeDCwf8sySb97/LW+88G3VjbUYjH/9tzzdRvSwV3vkkl83Z
bKOq99CYjZ8BUwHPrAywr0bImdmzG4ltPteHjySQb7wcNFtM0EY8Oabuk61H7qZGOBTEomH16489
0TbbUMb40emiP77/bd+YYohYRM8DG476+2nvHXtbo04K9KxJj8rPA9h80gvwq7ZV/aVhCdvmhEtu
37/mG3M31xT4QgTHNM78r0dLO82Kks9cM0rkEsRpCvNQ6B81r968is5wpEMmAMysz/mXddYerGWZ
m9wJ8B+XoHmqH4Y08g8G/pu3D8kA/0FAwRr7+iI5jrrZ0nhSiVFg3VZUJ9sYzHifF7vXr6gvZzdj
qhkfXPXNr0bpzeHmGToHvddXZSduWPHAVSW1iQvqrRAq4g87uTq/5WSJdQWupbU2A9LDPZk6Wn1J
+kLRmDrGKYOSYTef0JJiYI+L5bxWuu4+JQJ+h8WWTDuVTKms1ucD+U+E5SlSflSSevNWC7LnSdBe
55iTWz1goKiEzSGa4q47o80sMb+Nutzl9dwxdRfjxUycx0c9qjemA+7Cvy673qVfhlFMNjfJepMN
9nRsN3Chw5cFuMcm61wZFBFuFuTkRK6OjoAmPQFjeP9leaNmBeWF8hBmIhqkvKmvP0DSTlGXV5ET
NOWUPbLA9YT8NKIzvNxp7WdnEOP3pbWW2Ys6Vbuv9NJ8VnLaqF5XLEW1qRcRqZS4bLoxH3y0N+8N
lQ1KPBpbpNPFrLO62IBsylahMxCO9JYKhKTLlUtOy84l3DztiZzcXQomnxgNSGNIcGfAPxaw+dE0
X8g6+2zbeeivhsSDdKN0q0I4vkqsBMpojDfjgxLRWy8OLTr6Ekxdq0Th9b1c2d5OQfwjPgToh1Zk
xwcVgPAHa/xbIxV5skvPV3DgcE6eGDwrSccz5Ynlg+HVyahMnmuH41Yjy2LnljNW3KhSQNS//zx+
XzbMFQpGgZiyLXu39dv/MlQxoqQp0nUncLQ68mPEPZvGjvNt2tVR8P6l1hXo9dzApUjFNdaQ3LV+
+fpSYwqc2EXwFqhjWVy3Y6+RGjIOE0mFaFAwkhpqet53ql18sbNh+kgxZqwv++n1ERMx2vmi6ExO
Jvex7ueicCIg+n3YY4tKZPaSkb4oA9SG5iVJp5g9kl61zkVaTssGQuudoha0SlujhZRkljGpO4Ri
FE5A1G86ejpJYJPXWkh9/VB0oFpUOZjPyTLVgz8tISR9Vkj8WXNENIlO3Ma4iWy1uWVrrt+shcln
svQU6M5LXlVbCDENpCxsrlcldrLqg03K7wOZiHiKQQi3GK4Uql/ff5cuM9YajluZgCVLZFR6i6/9
79ctucqqy+BdYdE63YfgX8K26mbU3hoiX8AmuluxDC+kwU0faCTeGk+4PZjfUPYzgE/GE6Td2m17
roRmtQZBb+gPK3h2a9SNWDxl6uUPfe42oyKMj3oCb95Kh5IatgxG9M+q8i9vjd4BCy4EVWMOdXi+
xqluN6yryc5QZ/spHNHG2xamm8iBi4sLP9s19KqPTGrahrRtL1Wy8EZg6r95/xV749yyHm85JazK
Lf7hZBfYtYI1Lh8oQM2tMGg7tfodGKbxnj6QeTmRElKgjdDyb3MEp8lrOgfx5OLwEvrTpETSJxBt
/tt1QD4Tvk6OwhSs6C2/HndJaMUYW2Y7YFRWl3kKYRP3zPJdMytoIHJZCH8soo8UNG9NbBbiVJqa
NMDY+Ly+aoPPqR5AtAfJQoRVpItyyznquzaRM/jBTV+/wKuJZSWK6jgZmVX0Fd15cqlQa12XSmcg
VSc/c9Are7UxRbdMN/15QhxWDzlq1L/kXVts+1T0uwqoIrVgmd4S51V/c6QZf69BalwTxwYCKl8D
MN7/kL8tu+tnZGAgh+JdwSby+jNihFPgQsALkCKfrnvRKN/CJgyf28xaOg/aDpkJcDSmHz0f7WnW
l3b3/gf47ZU5+QAnW7GG1C6CLEol6HtyqKLYfVgGIjTfv8hvU8J6EQ5gbKw1AHmnRNO0swELsM4E
KREUtPLO8EyVpC0a55AIj50pbkXbfLA/ePPpo4LlzEVdiS7r6zs7SrOOLYVUOsdilwljCtCyAyKN
06zcJVhJn97/jifCWMpm65d0VjbAyvXEqPr6ggLXhWordhjYKmTnCBJdkLbulHszVtEf01DIr2UF
2YcQ78GbJTpCq/jo8P7b27V+BjYMq15DtxlQrz/DxDiLI1ER7INKFihiJOmAquKyr/v67v3v++bA
+eVSJ/svepwRghkGTknMxllqx7f4RPP9+xd56yE69Hj530+B38lFZtscJtymSqDrYCQ2ZMcupG1I
R92FJEp9AhFk/Hj/ir9t+DjNcpcgdq5ySewMr+8gYZ4zKizpUk0K26MG3OvCbu38hlzdJPEWYK0Y
WkXxwTTw0VVPpqos7KIhn4mZG1y32goERj90zOZb2ZLiYVuiPlfmNvxgufz9CbK6IApcDUICjcTJ
zZUZ/Pcp1snGSRP7aKqldU4OYH54/4b+/u5zFbQpbHF+8h1PvtrI9OIsOpGOEOtnz43BcPqxScc2
GfH8IbItol2RzTO8fkK5Phg/v5+4QHxBrkB6T+0cZNn66X7ZEcDJKKe8EmEAqSu9bNdjlk+GqbyH
93NOyjrhV7msDzNpZ3e2zNxnjmhQT+jln83EHB5MSfzy378hbPUwWeEGWMWSrz9SnYikKYG2BWnj
Oij9qmw/2Yb1GDZEDxPJXokLWVpk9Jb6knrvXxthBL/9dFHEJYKvH9+n8ZskdNSKGYvGEG1io3OO
0apqw5hbLT0p2bWqcvpn91PZtbiCVzi1HqfTCasI7A+VFw9+AZsnpSHsRsD225V9nRgYZdT8E6t9
/IkG7HUVrjk2Nc0f0FFt3BAYkhllCa0UWphHQXpOQBJX5lPc9wT0TUZlI8yo2uZaqqFheiU5pjem
GNSr3miyxAM0QzpzRvkCE22rAB6UrUPgIm0z9NJ9YSBKqiEiqGAcB+M7bovpR4n6/txdstbdwFFK
P5FBU5JNQ5eXOvu0gI+s5+qxQQLD96ln+Siw4l6QJjdBp8mJwYPpL/gJNIBmFrS1nJAEBO/flm4i
zllYxHB4+ICsBKNLZU5ntjqQkdeFzRz7WjXCTGIwdwDschIk7cUpOANbdR+dK0KfkbGrjfzqWk4U
BZZc1ANSlf7ThEg63XS1AV3Pqp0qviFksfULh5jne/IummzYyFE2pU8tyRkGXzjKXpVgTbUAMhNB
XTWuf1t/IOVI42Bk8/0KGTjIBaDliKIOH5LIoMWROGp1r8WR42i73u5ykkjkSKIHaC0Z44kqxhzM
UuYavhqC+QuE1QPjjPKYTokiSefspjj70gw0v/xUdWUOLdKcFkw0jmDX3WcjfDxBrB4b3WRFUtvJ
9DKAx7ipaUi/xGNmQ/CwCqJeciWKWmKv23x5bB1glFtInmG2by1TDh6ct44Q94nGUFATEJf4TQ9U
g1DydrjT2pJSjpZTzIKrJTi16hDFdHinTbdsbDxqyxl7Z4coa9vMY8z0s64HbmxE5LlGGmqgbpmU
H7NkDEwCRsQGw0pzTaWFAJw2IzfEG9k6KNs0DzuGujFYl45YFtPPe7XR/ZggcK+p6eFUxCTjbIqV
+TvtADsNZsOObqXB3ONpcWhfD8gZW4/A1VJyAjDQXSmiyJ7mEuyRNzR6fsX20rnpCKK7Q5RAGOci
q5pyp15q13MtU8TR+tQAHTPEOJzLsGqt7WgrpC5piAmIZVAroLE8OdAVrpjUzzov2wOVnmHcCJ2K
DtmSVnNIGlUdPHhdkKDYH01faTgPzwbAt7WqYeIxJPJ+MbDiDcudIM7qjsan/kVQF4y9dMgIg5j7
pbkvwUiB6TIgPqIKBnkX6OCgI/zr88IrnjrJS2eE81k6UOr22jyJr0NTn7ozQyuKs0ypWzDhrPoO
bPeYIDg1VoivYWOW0iaPEIFLuoTRudOa063SKPYXvOjiWrR2B24wjTEwgmEVQUEGK8FcnFIuTGIC
obiVtv1t7N3IYPyNg3pQFEtfPLSBxAs7JGI5fkE/c6EuDi+K4HYDgNdcGuaLJC0+vyY/KwKfFgOd
2lvqrDlezpnO8Gwd7uIhbrLys9Tr8rMWRsZjq8Rz5KmyWdmkrXC/wIQdK2/Ww5rSBSG0k18UY0jt
Lskg91BphBpXdYI9GZHuuzE1xntryvQ9WVfQFiHqkIi0nPVZnnydZsRk4Gvz9CkWKqGSMZkhTMBC
NF8LEFv3EVJ5ze8cq3vSutzS9pawZ3udGEhjzvosflAjy3rQ0z5rt+TmTG0wj0kxfaZqZkzBMJki
28xJrN+QygmJkJci5FMnhtp/SxqZ634xo6gGIpe0RAtEs9IdQlOzjG3eUJnytHai2e22xBx7+hza
il8rCJQ2c5RnyRaDVJX7ajepZxa7VGBelM8V6s6Z+qWG6drvZ7MqNI/wjy6hxMUpx0utQZ0DuzXn
nAjCutI8K8H+D+FeZBZpIZ1NlFgbPZoiQvi1tHEYAjUhct6Heqq0BHVZuXoAmBJFfq0jqdpnpLaQ
+WOBVMAOQsK6BuXvUVdI0oDEjrv90NpDX3sqcifXQzgU8hN4sL3t1RAKum5Nyi6OW/WH3qyGQnNS
s/48B0RCEHfKjpowKnMMH7JOactrAwBftevyBd6qjYCWP8VjSujLQOMOKmc2PvXk4pTeDFSR7E9D
ttq+rLHHPRiYYIvv4AjHMaidCYogCTP1UevdcRdZifWgSnd5MtmBGhtmUHPxErKKPlkGUYeU6rBG
XGYd1qVNZpZl+jVUWHU8TcdOjSLBpTGq9jm1WkObVS9b6t71bTtWngelBaYykgJF1Bs5ZyQB63Hy
Bb3fdLkURNXcMrTHKoijWtunWqJ8a0yz7w9GH1bPgO00UiLFivnvrDBi7nA7F7wISHIWgaoEk8TE
647mdkTgIzaIMFET4DWARCtma/6UFJ32qBiwlvwoyZgnoPRVz07iRudmkjVk8mQFS7tqduY9PFfl
SbbmwJHdmDgPKO1gDD5ZpCkJ2E0WfzJKm4B5eI3lQ4GMSA9kNWg/FDl0L6OxzJ/xS4+8eNJMj3YI
aZoNymwPnrvAAvJiRa2PS0MleQvJdo52uU0cuhAtmYFTWZrXFFLyLzrR6peNKPUpmOeq6h4MCKcX
HfDtJnCrRV62/FshQYF1TWy2HmdfY4NIVT9JoRODwx3YzllOOrzo2shiTUSTdQ5gp/7SV02vAF3V
sm4zzB0GZKeaxLEr3bY7JMkiiYSpSd/wganq6Ex69Mq+OcTMn+4CvHWL8ca8MeNyugtLZ2524K+c
+nJYzNEJrJEyKNu4npxQTEdsRLCAECPX9MjaPU5BZRzMWMaI0FWG+ZkIxpIctrRQoLRyXy4Uu0IS
bUP2NrGa59Xgy3Q6C/Vm9EejeDGGeEr8WprKRW7EaRYsK5N/tHA3JwwhVhtqSMMu7qrsmDu1dLaq
O6afQRORDzDA3k/IZa77xc87U3lyiPB2PdHF7XMzw1n1B07wYmMptXNWVgbgr0ZRcVdqyOeey8nZ
qUbe4WHn83pFoeu7tGrU9mtBdIS6SYiuTHzTKcKVp+mujlQOCMIvZAuwtoNyfWakY6VC3FfGY6P0
gOI50WZEINnmbZ5kHmXGpfLh1fOtC4iHKumOOkvJqNc5jsChYvmuwmWFZhMFT07OVJdyY1TRdHRS
Ujd3qYJwYGOPkdZ7zPxTFmjCsTeyqGTnkxYsv5vF1P9wVMmOqIys4sLFakM2WzMgw8+hE6nYohyl
8Dk2NQS660sTsiHCgO2FIYU6T5Mi6n2smllNfCUTJ9FNrJNbk5jCdkPeNyR8Dln6R1Xrn22B1wcJ
jDA0YPi5FhFP1alFg5qTTColwJMSYxHiHFN7YVPVx5kqkhdas3FmDGFKp8TIrhy7G6/F4siVJhbe
AdUF8dray97tI/u2WFxBYToJj2UzCE8Mg7GrAG/s0tTUyVlWwaLnPeL1ZXS8NGshTNby4f2j0Rv1
G/ylmJrx16jAKU7t85IY9DHsCGBYdfs7zerNg6ktml/XpriwXKJ5cy1ML9lgx6Y/Yd26bHsr/kAL
9XsBB/M8B3rOZ+vNPS0U2xN506BD3cDU884f1bS/Za5hO17O8u8fzF9d6uQcqiidlFVKpaMtlXgf
Z1p7p8DBobxRQDabMUosBAKYbI8/vX+n36g7YPDBSyUIvcBctB5RfzmTWwUgGvreLueKRt8AUJIb
BdTGB8fsN+8kcmZO2KgfndPK6kKSrpOnxCniECs+kf7ltOBb2XhSdfvQpfP2xThOUwEke/u0Teiy
optNQv0G3G5F8jxNUnaehMNzbnr/5v1+fmeAUMz455VObl5VNDHqc54aDbFpH9thtXdmGNmLsFHu
RvVIGmgW379/0d/LcBTFVvUAHlJe9p/tjV+emOhHSF557wYz5r9g1u0sSNTLuD7XQkDD719rHXYn
8wqLDs1WyvYkMp2OjqaMqq61CxfItG6+jG4rxsAQnXlXTZ0a5ENS3selkT/p/aLtJrKhHt+//huj
k9KpWBsGmklD9KSMO1ow1lg3lMDQR/uRAA5Y5MTl/mkj+FvIov8WRPQrh+g/r4aXpuubl39cPNft
P1jKvz93UIJ+0om+/ZNW9Cef6P/93/8d8KKfptb/nl5090wW9j+OSde1/3guv//j8mVI2l9ZRj//
/l8wI0v/g3Ksvg59WqQIqnhsf8GM+CNsmVi94JhxLGQS/xfMyP5jNT+hSeRv0FxZ38u/aEaa/Qcy
UP5QIEdHFaq6f4dn9FO58a9Ry2jl6hp8Ss7DdLas01GTAvhA8xuxl1C6FLKzmd0aJV1Hsh0j/Rpa
Rb6LqeiciSrRoo0hqoFk3DbsE2+0ZxJIxp+RIOGogYqKk606adljMs8lyOlKzAQWaZwHCYwAfMmm
WDnSZP3iRMP01aLqWQeswJmP+at5YVD3wftvxEn38ueXwxFJDou6ptHRV3g9YbtWFUEYZpKJhJU8
r7SIH0hFlPOUlyjxXIWep+eW2kHBNXPnOoULmd5YkqdFDgfaM6L7s7P3t16e/znv6//wC7T6NN95
gcakW14aMFjfX70269/687XR1D/wKyN5XrVllN/XFuifb434YxUiCXQtmA/XyY4/+YsAZtp/8FYY
UGRwwwKS+wUBZoo/aBVjbSDlDVaGit36BPr1HgTsT//wv94aXlYE8igH8fHxmvLrTuZaA2Cl1BJd
94hnip8y0818ckcjy9PMNK6orZCn7mI79ge9IwETx3OgjYp9DTM9PMSLBK9KJqtnalFLUkJX38XG
9AXLTHWArqBdFVPlHjMlj87duRwuKAVWeaC3aXVB7DgUTnLFLga32bAb0w915FIYKod2OJvAVB2c
LGrXgwfVQQCy41EYoMeAFWZnadN1W62tls+TDQdnGoTTHiq3mo8cRMSR4KE7QMPJxcTf3kEjRaJb
DiPN1TZqnrqQyhkTY7vV6/omZ5eOsa1sApt4PofyWxzt7HlMN8gRjQCwa0KNceaFauJE7KRuMGMU
YJ5uODiaHq1Ul1irSvc6U5o7A17rmd0Rig3hyNgWuj18G/OpB+NrvjRtgki5SlQf4rDh65mbnlmE
8TL15N1GMZrhApT3QGCHZCNfMs8exkG3KRCA16899E6dP6Fbf1LLWfmqKwsow9rNvKHIe19oyXw2
tYVJsVWblM9sE/SvRZ/a+65D3L9yedzPkdaRBp3M9V3bG1Ewm0O+H9qMdPVIj/ZZOWyn0Oj8Nu7n
PYyu8hBXIWaxsjR2HcDvPRkc9cPYtIvfNyK6iIzFPrbxSgozs3bYV3HbYl0moOhY2ZXm93WzHODT
oPNP1ASLdlHt3EqlOkuGdU8JpQCCsSiJRTWxitcYljbohfgBQdE6DhyPiQGplpsFtcKNXuqJZ9WF
c6h6w905Uml2ZHy0x2FJ1tzCzDqzsiGH8T+Ve3ssHLoTZfOgcyoMgKBlW6gsOvJKst0nEpwC4YQi
kIai3dMzz/XAlDla7iTyOHCGXj3Zu7mJNUIelvIS9MAONIb9dURf5+lVJbh1uRrYk/3J1UEPjJ1F
Ovpar1ZTCdE3Gs2Lsg2FD6qDsG07KQKMMINHOcU+FM5SHOJCdvvaFdQjRndXDIP6yBwOh9dCGjXi
BlV80nHiTW7lzqYjd2ATV6n5VOV9vG869CgeCPzyGLrk53gqwV5+AR66gtyfak9xHi87Dp7DN+LW
cAJFhi6J9qH23gKBOzit6KSnomzYRXkT8kMgBirtZKMvBh7yBLqH7841Kdx6Zmz6qucfZ54lTXPs
ZZtuGi2QK/n0haqc6rddPH0t9Vjcc3z7kilawzEtNy61ZjjmEbkQNOu1nUEo1hVbdEih+azsqOsP
kGjINygLblE3WNqFlGucUFnUe2tyY8KkGmrcHrXZmBS0Oe8f5UhDyQs5Cm9C0ZOD1i0P+tDUQTiY
47atClbtqdqXSguCS2lUnwLZU+W0kMhMO/zEq9qfp+Qg3RTx9GiHrr3vhWIAlVtHI2cu4wqDK2WH
PPNmxLlbJcmy67BHS2Bm6IE8pLv9paSp2G/cimK8VxKN92jp07Q3nLG/6ozBfoFkpx1nBx1dQUy9
gVSzS3xDElNCzUTtzgsTifhmjBT9Qu87hAi0XFoO5fBJL2Ok8cc4LkToqVmzq8ywIfl3+aqMzXwR
19XyXZLRjuCusOZdDR7An0zCi1uHrHWUcu4LdDMlcPl9Oxx93VmZF+NRz7oVOD1vIeU+ZIop6iAZ
Ubt5glCb8czpk8G9SqqZKCNF9tknyat+WaE3p7VEftQNQX0XTtSYAQFU+oGlLA49fZIYu8a2YoTC
/7on3NysD6oalbs4JEaYII5pw3oDVqBQznQ7GoNpTmjPCaa7XIJ4D5JBzzdOojzmfWcdFyK67vXe
2hbu6JAo0Sg0zyo9wB/Ifa/idDdZYQD2jF7VQAjLwTDj/jwaoBZGtWnu9LozAS8P3wzZsWL1aUGR
dHa3CIF7b5oZQfEkMj+3WxdzbZ6Sb5wuF+BThs2Q0D8qSJlxzfKblTWf87Y42O7wRMvxkuzdOzQs
Ls3DKCXsobSI1sRfCWklmmqE0vXzEBrzhTJX0TmbXT6sYTR7NSG1tjc6g8rqRNpXvTBTpkt7Obu9
8aSE7ECj3CzOYqfUPWMK6/sMBNGXRBYOQVzWRLZgn/uyH9rOI8bus57LJ3eYL7PRvXI6JqhmaL53
jWy2nd4TVmcRAxTG4zbNbCrHimn6mA6HQy7aY0e1hLg258YgvmyrK+PXclTCT11bx4GRlUkA1Hdh
2XZLvx0T0rEct2cyiym+hClro8Jx4BaOeETUs2EG/ZA5N3mekAfcZ+d9FuXSFyzAbJPhCu7NxFXv
6sHOnrFMpymq6sj2pyQhDGks5a4lCozZrs8/zWFGbJOjLTvHmqWvwnH3Q8eunmg8lGaQar3uYTC3
DppeG19Js6q3mlUmtbd0hn0UiPi+V3GuX7l5od4QW0X6GLEuzpUJhDf3rfYM2/x8NtpR+FgNk0iP
a+rX9RSG37RxzM+akEXMqqabCBLZHXhje8f2utpGLbU/adf2wc2SMXA6EX+WcyJoR9eG8jlTovpQ
inAqN2opDrZkdWFedvghxI6ByfGjEtNR6JN1lc0qkBQKOvVNNC1US3X6Wxp5wlu2VYvmxQW5szxi
wqk6jiDXI+CGRyNTP8Grup8mp438hIgwEjcmQJt9lG+rpo42WtEbD3qoVPtIDvAuyc0zbC8zMXnK
hk0EnBQlD0ReW08UoVkHa6M5hqpE7aTn9WXcpMNtE7XTQWszGcSKXPy5cEgQrAzYnro7Kd/4jLnp
aSoJC34xOPZlJEPtGGEV3roRNevWJAdDUDoyoiI8X2LL2MU5hxDOR3kGpsgtwHDKcNm6fbxT2rrc
Qzq7GJ1U8zI7d6OzwbQrXxliVfPg3lte1pvZht5ihliqycLNiA75Swe6iJayg+CbjAGy+RDHf6f8
Pu0dPAuXVVjHuyVy6DE3WnOfDk7PEqIB8ho0Z/JHTZXXxBHUHWkPlggmXnaxj1OLcAJgXNoX0AcZ
lWsHxhJyZWdXJch9aKArd1kMjTSpQgvo/2jVj0uTys8NdUv1nAzS8IV8g167i0N8drQFbWJr88gI
fYyZX5pkQLWpQQnXia9PFL+1ZbkjZM95MEm+IM3hR9VZxt3ohijLaTJ5Mct+QcG9Lp5do6bAouap
3GWicy8b0+7ZgRTOIwl80Kr5U+WM4tBOc+KcHUlc3ZlmS7OBI8NWDtlyK1KGinTgMHYk9uEnJ5Bs
blKHvRatxKrQC7SmU7fteOBXQrE+oTmat5MgiK9Av79ZQd0vDjl6gYOD/dDPrKS2lWV7tY/rDU9C
7icyGR9QgdMoKb5IbAyIDsr16MuzsZPsvHTZiRVLylZV7LTiM8xRhBBJcm6K5Q7odefVnTI847e8
TJGPXLcEDR7Yp9w0ptyS3HlJ1syLXrkbZy5vpeq+lPlyS1zXNyMjqwumzX6sFv0cv+X96IyHHK5J
mNca9mPtMC1F69llTcdbIg+h0XxoIou1ZyLxjIkw8xuiTrORKpYZ73SouF8nyFpMm+PMFs3t0nQb
xlZ7S4DxmuuWoCM5pIRsKAhyOmHfKFnyzWYHe6MrRndPXd7o1/C4NQtxjm7ov0puBHimytbzYJmM
4i4sKP+TurYEveycs6zNoXAv4wJ/dJ5V4LjNwDYXKfDRIViHfNQGRYqIlPFmVHvy0N1cVYLYatJb
zGuA1gl/brT5Qh1rZd+6abJ36oXTQozWhRAEMz5QQVau7aWyHB+q9HJpUrB7oS4RceSqKj8haXAN
1xp88ibFtak3DWl3CbDeSVtUJmPDgid2Kadk2q0Gb+5nrhBr1ssi9oa+iTe02JiFizreZ2NIpAbw
38QrecAiYf5h7TXkMe10AkedaLooOhN8U/JEQYYbgWBEOZQzPTq9sHZN2E++gZkm44SVatf1zOKa
6s4tLdwSQc1TWdBJHuz+rgCZsLF7kEWE/jVbx6m8KBL2WVl04xmww243Yg+5iaV+npvy2pL9sgFX
Lz+pkJtuZTaTTaunbYBbJL5A7xNvzJEISjvNi12T2tGBTLRwRyDqspnZgl/ZiaNfAF/St7KwzJ3I
e4mI1JY3tGYtiHTkYvVtMbKzmC4GkdzYqFfOzW5UDiPpNRfhTJVIJbEy3VgxySjbLhmKW5RL33uy
WvZjr0LDBUCMVsGAZ4m3QinPBa8d0TMtSP2Ejt6DjZGdoO7IvdXmMfvUE2emb7pwiMzNCFr6vnHc
hONDQXoNv6Cwz6PE5EeWRDdJqJfo1q2SULXGxRWI09NTFs1CWVEQKWeWT5FhujCQ6dUHQ6QM50D3
nDaIauWpqZx0UxQ5TyvM1TNkrMsZnRkOrLmxz4gsuZZDY3OMTKNr+jXuhhmuuBVi6bZxoy6+tGrb
L0pr+toMNFlTcjYrf1Zr+b2ui+qT6EQ+QhJnHkLsXHkmzMjYH0UIBEMih6pSK7sb5KwGI5bSLbC7
nNzEJbtIUvOewcDmp+9m9WxRWllswJkUfgXc+dD1YbKx1blifU55vrFse4/zh7l+l9hTwmm6Ksjw
u2uimj2hThLdE6pHeWxHEl88NhgXvWGrvkHb895ZaAHD0lK+hss8+23ZJj+0znKeLGVOD5naTvf/
UYlCLh3WJXLMtXh9u1o/rkNjLwiF9BNbfSajeDz+R2+nS0qhAyw4SSl7lAQoECI6/HVqXWK7D304
qBG7heSGYydg6kn7i1v7t8p191XBf0+L1q8K3f+zcvjupbp8Ll7a01+1fpr/ZfVvLDDvle+un8vn
4vnXyt3Pv/BPer/9B4EpiOVN/EYsdw5S7r8K3o7xh0rnjiYJZTp0jS618L9qd+4f0Ppw/1K8A3ym
/1Ta/1Xw5vf9F3tn0hs3k27pv9K4exY4D4u7SSZzlFKDJVn2hpAnksEpOAf56/uhP6D7k+yWcPdd
iwKqDJtJMhjD+57zHPS3q7IZDoBDj8r+n9Tufpv6/2/pbnVRQqUj2MJjeNA0dbjVfzfxKhqYnQ2S
KWr6NN0FiP8/mRSuDmiKm61J/uVFK8f+OC6zCeykIqAskK577bC/uLI0Pd+aQ2eHotfHCHSTsydd
viGIW/WcINGS7d2UfyehhRh6iDI/aH3+hla9+fUArClqwykDCPPW+wL1jaJkHFhRobn+bZnG2Tkg
JF6EZTJn275yECh0+mYmkp7tQ16lJ6J0m40lDQemmE0pTqwBh6OeraHCdqTsId80fZmfwOhN6AaH
r11a34P+bJ4py+towKrga1x4QPsFooOtqUQQNkzg+8ZKRzh5tAripe+3ZYCKqq/S+qKPZXaoa63b
CU8bd/ngsx6oWpxBbaoPdNKvRdrr24THtDpQbICPpv/2eTitXtJvp9zit6V6KGTG7LUMTUKJh0DY
ObPyZw4NRK0P7fjtX4P+9p+H/ioKYvUkvH4XAKcoJfMrXBxjb1veVcE66xMoEA0T/7WIIHhERTVv
az9TOynjXeG1BfA6aDrpOIISzvMT+tbv7/+M133V9QkwnIHxcYrkCaBJeD2e65TQ0lH5lKJGThJa
y5FSn4pfmuc/2Wa5HHkOH9mBXzeNf1+SoBak4GsCB32oN63cURIM1yP8iPxJd0OoRc9l0953PhHb
79/bn28XWYu7EjNWhihszdf3VpH9Rfa32xMGW5AytCBq2ce10+8qWqxbxETsWFvfRK4pnA9MZm9U
Ff/cJK0GxhetBPpib64d82YTKQeSGpEK7kso6ZG/amw4X3pRobcPEqPFhsLylvDepyoWH9n6/3bz
AfdPVCcP4Y+n3GmJm8dj20e4AJ51lGuE0j8LCzl7M6Gw6BE8VO7D+w+cCfjNkOYzAiBKfwPyg/N2
SGcaW6RqyPpITp2DgguRIonz8vH9q/w5fnBZMpkbZDeRMOSuf/6vrvygbMKhPfoXXp6h4aKAxITV
d+jm7Cx8/1J/eY1cCzcVIgC0G8wVr6/ludNEkoLT8hrt89B4j43h/NRIhg4zXWdDLshc0+fiAFCT
YKbu8weX//PrhFYGaYXlkOMkJ+/Xl+9sAoEZYW3UW+aPNq+vdNV+9fT+KzmsByMud2DF401GnLjA
yKFrwddJINwnhIQ2DzwaRPJZOPh5Rp38y/u/7S9v4dVPezPA8Q6mJD3x0zwnOJlVcBvY/TdezeH9
y7xhXq0f0gpsW3vZOHastfX26m27FAmUQP4VCVt98vpu79fWE1p3tKjDEHWa2KV6eu1PVooOPqGt
o6i+vP8b/hzW/AQmaBQ1bEtIBHj9EzLR96IeFIPAb+rIs4EtT9JqPrjTtZv8ej1Yr8K2gl7+iod4
023WsQGVkz5yFeE9JrP30Bf9U8Vq26ouev+G/jas+IB8xHCsP97bSV/YRaDjvGgja5HtYUm8ZyrR
3cYcUns/clTYcBD7yO/+t9tbfTc+/XRkC/qb98j52XCV6NrIlsNDEtBBgwn3DVD7aUytH+/f398+
W3AfLl17MmhN+y0SptHcxYzJzyX/TxTbUmsUppG6JCG8VhwXxLSXHA43U+8/1wlB5o38CCb213G7
0lQcRFg2MsE33wfSIU1v+qaNWrqtNAeMc9aMYtfHgDPn4efMa8F2JjJKZPWefet9NlJ+/+A5/LnH
IMP39/zPKYdF6M3qngcoXs20otWr6mc0P/ezYV7PRv8gDfnE1o5KBM3fxvllI120kCF/cP0/FyGu
j9QBCj+OeEb16y9nLEWJUj1pI9rLcyRG7Yp08nqfx5wVsSbtOruLxpyQNfqkKIGDPtY2qeWkW2jX
ES1UXFGzEeY2dea40fKDB/MLmVmlb9//oX8OTtD9OmY9NvR0B99aAgmy99LFIc1YTvZjNsC/F4FP
hQ933jJqH7Gt/5w6WUrc9RiBMoFy1Zun0k2mO/SiMLCsdOOPPM8+OVZt/Rq1j7a3v13lr+cUPnIu
hgMQ5YLxFrwiyEvOFUXqyGjMo1bI58XKqQxV3a1K2FdmMTjvBOgsBZfqRDsabWKgTwdZFujscspT
nlUTzaH8bZV7XzmKj4d+Ig5EViWZwfBS8fmkd+3I+7ELur9U4DEl9fN2tGjFAVr+nvTVB1LRt++K
HhiaDu6FT5tR9XY2noYKR1naLNHAAQoNQ+nfqaR2Nv5ix/TYqo/m5bez/z/XQ0zJyZODpL7++b+2
G2nZi1GnDxu17M7PtdCduy6J3Q9G4Nspeb0KYi4szOiI1j3r66sUdmaUmV4uEYwZipgy/bao7Gtv
y6uONN2gXz6y3r79NLkg8EFYFWxqLA4g6w/6120pib4B89gcmYmXPOPHMNdy44vZGt+NAj5gOeL7
Jfmn+uBGjb+8v3VPjMqR6wfMjq8v7Ai/F73vq6ho8CZKViGzth7innpkPnXWyRxlJBzx6C+/Utf/
hAj6xvWrq5gd0FKXzwgKBJRjaljvTwFvP0qeBweFNZHCxgGNqu31z1KEZncV30IUNJ2/jVViH2Wc
BGEgZ3l8/1JvKM/IahA4IyxdD0DIlGDPvL4WgZUDiCFg62jji7BdKmA6ltwiQV02CaeEaEF5vnUX
48WZ4t3czZh9DKkRU2nvGB7Ys6bs2/u/6S/DAXET6muWC/ZZb2NMBpAPXCtXkejcftexF6F93slo
JQma1vxMJwyHWFaku/ev+8dSjRqKRZKTIKZzfT00vH4W1GyYz5WYornLfxXukidY8sq83CIPQhvh
i+Vqqob67IJO2AGhpoXeIOP48f7P+I1F+PdMuf4ME1KeYTnAoP54JUPRWGMyaGNkF5P1AxbKl3zM
bibdHPax1//Mp8F9GNnbJJvOCJL7Vsj5UBTLtjQD/Kp+e8zBkpOzltcH1XrJxvaSpMLTW7fnxlbt
ztaW+s7T2vRGLppzzO3FOAbVMkW1XlRfKGo6B6Jb9a+9XMw9DodgP+ATpu5QNbvGK7uwA9tfzrLc
Ft1YXuqp2jcNACiTonfoTpV5REXxjbxE7wS/m1Tq3lD3fVnzIwd69MKsd5VpPjWTpe7pwFQoU/Lx
YLqdc2lqBDFrz/Om7PplnwJFitLGEFs2owVEh2lS10Xe2BeieKmKuHrrn9VkIGvwaMDupdfj4Pvg
dfDSX78NFkYCr7Dp85GQ5vl6UCyN8O28aMdoKgfnB2nf8aNpxNWBHMMnpw0+Yvj+ZRDy4tmtccSi
wvjHnKTNDdGM2M4i9GMPTmI/8g6/4Qb/OhDZsMmmhCNVd2g8K8IR+EEF5o2jZJ0NuFmA7ytsHifG
2xMOXRZYJG4xRnLtmw+GNJG6edg8PT3+jmDDzbaFajQ6AZq6d6d4+kzXVzykReudE5r1v0YxMhCF
0s59Sdt3g7nIGsK2qek/xOtsluuzutfnwAyDqsnC3uMf0p0OxIpVGxe7G7L9++/vz9kE8SWyZYTz
FAT+yHko6LIF7TTxNbUJDR/ZZrctVK8bH9/9WblpfITxk0S96RXmB0OHjcA6Ot6MHooerF6rcHpl
s74ePaQN9kkcU4aIU1Flu5xgzg3+o/Jo1n6PIVq68kuNQXuNXlbesQVNUNLS0cqb2CmrHwDwss9J
Rc90QkNxrNBD3S6xE1NBomN+FrKen303tY6Q9H4VgzIuIvU7FD9GcfEng5MT6UKOjW7TDw79UKoR
TdNc36rG+YK+8KJ7hXEwzdo+Y3Zvt+lUPi5B+QIrADpB09dHq+vMz3j1vK9zDfFU1nVxXSlLHQsc
fAfpmM1tX5gevUQ9uB9nW14m2+z8MG6GsoxkaVtHLSjaQ+oL84HeLVwjHL7Rwnp7qJxBfkmh7O1F
7FYhKklCjbBjjpuMZeY5LesJt/zKD7BzsmbjuV5dbiIRIRpCEmIldtECz1lbX2Vd0d0obeZ/x/VY
n2MxIVbzyAd70fJBe2GfbTx0k+W8OKoZmlALclZtozPLSPSG/ILdR2yXZlJ3uRiKnU+20lHvteyG
mIP5zhjjOhylBpGyQyfCEXwNkjQ97yU1B/KUNWvUAaThTHciWfW1te2aqrm0CdXkXd5UhATOQl07
Uqu3Tkr604740iILY00z3f0c9zwLd+oeyr5vSY1NdPllGQu5o79VZ8g+NRp1mSGvu0HF2Dez6ivB
GukZXVwPUDTxtkHimhuI/dlmdL1eRG2dQ1WTlHW/sJdxzA2V04mce0ccQBl6UeUnQzRbdXOacyEO
Jry3H3oyDrfz7LvhjHwDbMCUXopSidNsm9meQPKJHgJdfV8XVtjpJUNttkSUSuM6jXX0c1qdp9t+
RKq+sRCkoWJNnZ+qR9PJRoL4983CiTeJ/J4y1z5zZt8O8SQ3+36MG+s4txyKd7U70quAYJ+zd7eK
RIAt9JuDHqggEnmqhQm95n3uxtbRL4GK2X42XPDBZqdUJP6hQJl6r2tm2iKcCehKJ1Mxk3pKa95z
2bTQ1AuuyNCKqXFnn+APGFeNI6t9L1v9qQ2s6py50onqaY53XasbZaRn1YC8BJ0MQJDgCYY9EtnW
975mg9sclspWTWgTqRaqfC4/Z0O1sLxW83WsjSo0Ta33N3pJ9AntTVQnixcZKAMRBrgaH5mR3SOT
kye79oKneRyDqEWafN9q7C82S+031y2d8l09FjTBoYRJqzcufQWLbKEedo2/L1JNN53q3PAudd36
q7KV3Hgo2gitygGrpiT6lrhcRzv189Rc0KG0n/hMvgxooreuL4stZolx37cmgicMYScdRd5hcfCE
L47mPWQ4nSKVxMGzQlR9D6tm+S4LXuaYTP5OMmne59SXrwdd9mDnc/8yl4V77XnAJsmA9b6ZrALf
g0rj1cWleJYOIo7f73TqcjcqVGdf4kzVnOOIxjsbMkjVwSOFbtuVLUe/ORv769ie6FZl0K8fDDoE
9+TY9YfVuRRmmd6cfZnMN1peQkPoAHiVprqvlZWdYyXq3Uhhf2d68RxpCImiYgrcUOmOf244DZ8Q
Hb5MiE2xhsZCC3Wttw6F69y5ZcdiJNsgMlEN3WYcUW+rJEffS61RHzfEZi83fb1Y11PvEeFcGTWb
RZE7AVI8I0dN4QzWtZs5eEzcYnqstCZya2R2CC+NiycYv1yipW6KrtsVuW5t27a1rPD3KthjAE5P
4zASoWNmZj1FMWvtlwKp+6XqfPnFHFpx7qzU/THhjQ5Bh9RnCxHHvvSngFw5wM6brM31JJx4EM+1
bvMbDTVWF6cekA/H46kpujX6IbkZA7/dVdJpTnh05CXLC/8OZA+W9Xlo7gffX74SOobVnSCDuypI
P1VTrf10FyKpijojv1kOxsWa9TIsxFiFqLmGW4TQKV4ULLfzNfFPAioFsmR83EJ6N1KI1jgsAHfv
KabI01Lm5s6dff4y2xPvcfRGlUUKj7KJBASDzaGqWiQN8E2CnddjpucJTw5HRKMytlRpBTBFS2qb
qZndcT/AId2luUroBtLeVWHejMtRLobcxbKq7mTujk3oNwi2W9E+FkqfwrRt3Zt6iuufwtDU5yIN
YGoN3TjtRkPFny0NMQEO9TrdTd1YPwuq4x4JbJpbR6hKCRoK8L9vprQPUFvqP5ah9qJhRGWVg1u0
xgZnUB47UMmV+BzoVbHPYk+4mwImccgqM91SHB9Be2r5S66X2UMtVQLz0kKwGqjJhJWpzA4Faqst
XzR7BGGy6pFlyD9fHpxkYb7Ri+MUWMUd/dH611JZeQiAqDIwHg/To6us+ZaIWKoiyaTCynbqcmMK
aZ2MVDS7pK6G8+jSk8nlfgHZECmOJy9TYPYXmDHqMY4DueyUoaWXGBnPT13Pvklv9G6S3ml/aLJg
nzgUo/OIMNwn7Nqe1a0EXYSuT/re47IghvJqR79IKfJjIAaTwmOvHjgHeZtO5sWZJbX4Mix6EI5j
ixy86komszJs6+STno9nzjtdaCnNAHiRnAFg3LkOLINgbIIrTfGxwtm3jitUGjl3zAFnb5CzfWXJ
iT2oo6r7GY3/XjemfpvSgfyqxFJmT163fJkzGxE6izRWhKFdNxeYIvZZV/N1pmlwmpV5StiHH0qF
3JavuRv37eLcFpNWxRvP6TnApGbDKmd1FlOwbbUs7bD49fWZ+OSMrs7Nze9dEE7rdD+m0jliPsuX
jcrK5oBW8OTzG4Gcjd0tEykhbr33VDrrPqYtgjOKrAJfwXg3GUm2Y+kWZ9UvZ2irybZ3G/9BsJt2
Sr3bewNbaq0YDfAfxQH+fckEqoGy0ZwO/ZP3uYpXMwm9qUHzDBZk81fMmDpggQF8opdO5MNiLjVk
2DJdMQWwDOBCTc+uGLRD0QEYUpPkgk6ePvGE8m8leN5NXuneLve9BG18w+7aD465M6L/Ls3uprd9
94gOrdy2TarQ4JfZCQ0cM1Abz0+ktPd4RfhUauDKU4G+15j0Gso4GChgFF7oKT8/QvbcN4NAs9ZN
QILqQybVvLUT8cDHXJBjulxyWflYJmQedbN127sTmQ6NYd/5saGoJSq9PqJAH1BipdVNDpHh1lwk
1MkW7fBlNphBHRqGdy2up/2Cpe+yzOKGtW1Q65NhBzuz3yhbtqOTG3RR5rllCIa4u3PUQC+1KJ0r
0WXN/WQlwZVvlN/jsZrPRUEBa+sOrn9F4GpwpbewcEMbefjGqBMjSpFqb1KkSFGn8vbAGYjUhrFR
p3RSDvWwZHjk3zkjmB5PI922tWpv9C9J+TKj3tvpfY7+mFF7IriGHZkVp/vGLmz2ybG4MgcHRlEn
eYdJ3ERZXMI5rYyLZjM2BXsMDbrRIe5itUs7REkxaHb++vTdcrUqUk46IxS0lq3DZvCoT7n1qME0
uiqqZL4fMyM7Wn2u3yZD3OxHU+eQUw9rqJGhTwrWjxMopk9jvvIWs9w3rT0/AsLoNwLrxL0tENVT
PbG70BvNGgtLXTnXVlLlFrJoYFGbWmPULxzcNl7gNWd6JFm7CWa4Tps2A2CzGRZDzCExrfkOpF0a
JRYBU+EEpxoHqLX8JB1UTtvSDYi8X5IYlaXW9O7tHKcWQ4d4mq/CK5JPI9iGI4m8Cu13PPnJlpLF
eNdJzrmQtZbp0vTxdBlrU+0aU0NZmswx01TdLuXDUAjtqgBLyXK/uGwAagP0RkANE33NdrAXcAww
lq70EopSJ4XzAoPylyYax95RybJ46Xq7NTOglQVVENmhSsF2s5/gwV5RitJOyWKBb8grcZ8V7gBq
wgi+pKVbfS5H9K30hLN9va75RlqxfSkyHurSzky8vUciAJ499sisgoAeZHKju1XPFnvJDh1ccyq5
joxUoTUXVQZhNaJxn3vAWBRifLAZfhbirrif+2WOSrBYOyPQ/Bi3zyrPzizvMKZJH7lzIUHmQi7S
E8/ZoZ72dtB1enr7/bxywuJZu3XKpNtzRpBXv8U0vd0aRJmWZPIZca2/1LhHti5egFMsegwTc0q2
HHXuDQccfwfeRm4gmoeiKYjEmBw2dZZKt7qIpxeCoNtdQVTNrp7cU4MqnNae8bRI7YdXieQJ01/2
bex1fbcMSfl90ErkHXpe56HdV/dTMSSnzqnTq1kbmdttR9+mcrY2jj2ZyWaqAuNTYCeZCsG+b2Zt
/UmdS+VlLK78vjXkxrFgwYHVicNWG5urcU3ktNjT9T3y3EbCVahMbzjpVK/3ygnik7FYBYStXm6N
iijwxJd8rC0dJ3DY03lgstoo2XJ+gQx0TYF+gXK2tOhEKLoe0IQrYFZaBjynqmNUi8TQ9w8mCvqU
ZGaMDTjM0ibKp2LfUhK5DnQqtK3lnAx36vdQctjeJtbAU7Rq+4ibCaacNZMUSkLTZ9vMp6OUJLqE
MUCj7VC1MINavzprZcB615rbMX1YHDs9abpR6xuVsmGMC5/2jWQ93Yx+y+6usjgIiIdkwvMRG3qC
Mxruw5jOn5Iuc0/zmLSrxySZ1xrycIwtY9xVVpmFpYb/MCdV8RAU+HHQzy549dhS76kM1GHA3j0S
AG1iKFxeLGcK9qxRojO8qzbvL4PiuMiyE46BhfGNTj1BRvGXwOzUZUZXXm0Q7N0mNnHLVEagibuF
G45xfBV4CM7cvpt2SyyCyNLq47K0LNnQcFQrjp2b/qyMEruTvR7iptWVhJ4zUgvqfXYLwb7t5REs
EyrWuFkeRmg6G0A8S9grQz8mRhYJneYVZ5WwG/NxWwOFpQwyL3yxKITxrmi7WscsIaGZpbQqNqnI
5L5R+XSFgjQJTbt2MMfEBAjF88PcWtVW9/I80jXXuzas3AmdTF5ZCO2jPGMoOKkxI5/XaZ1k6roS
OHeXpLiPc0h8TgbyVsme/a7aE/jxyEt4geL0xIN6mp38MNntflbueRrK5rphRbajEclss81iv4tR
zFkBW5RlDnBd4loJfVtTt1YhupNhsglaQCx5zJSQ8mxHW40HxXzrL626s7NGSWBclXYP+qzZNIkA
AM+J/mcWuFgljerzQo8SRXDeTWGXUDwBNqkQZPdJGGfxsAchZH/newo2Yp32ZwbL2XUsE0sBxaIw
4WxZVUGPbs/FE+ACmzJG6/NoWOh5TTucylJeHER9G1RewK/MDMn/nKP3MhawN00RSd7mIatN5Lt4
MTZuMHbshKwJQ2PCeT6zgq9mtzwWHQDDglM7qygeJzmLHxQn8rAJskdTaQNizHQMvaL/MUDfYbZj
yNkcrilvmreOOZIGLwL9OvVWV5Y/EO6QGjVe3kEc0MaVl0Qzjjmn5Mta9U431TQUrA9F9hRDomH5
zp1Ln/bmdQHi7qI3LXrJJtnpk/VMeG0SWvhSopi0pGsyxEo+rsk9uA7uUYzB6mAMYKVolF9Gtgao
+3r1LZg0eU/uLl0Dl6NLvBjLiRo3/QPXolrmKE/u3KHpDrZplhetEeT2pUXwzasxGSOsrAOoZqlG
Na1AUNCGCbHVrBSp7maPPUUelzKOis3vzuKxQBWGKwFUDZZ1GTEs7McEDbrEYPLiURM5A/8Udx7v
4JxMTXWudGvGKbN43c/AnVMulwraEnPfHyoxJzeeJ6eLw5r8QwmhfZKtlf+KZTlfqSKRX7rSyu/7
Xh8hoelUtDw4imD4HGPfx95Aw78ztznFGoxMKYOnhhhttRCyAmm2z4nZzQ9GlbV7hbPwsVvs+o63
2+thP2TpIY7Z+CSCaAY8GwVuP1+eq1rERcR5ByykMbvn2MsSzud4IAZHTW1opfWyNbk00DIMpvHS
DkfRqIK6o0C61dn+bm5dgSxw7C8B6daQteb0dgAo9wm2antoM4ddDc542qWNMIEQ4hSlJpIZlYp3
TbAK/XOjdV6SJaNQgaIywKejeE0DWwZxNnumF9P3im8YT1CNeZNc2ZtO8NC4qRM2VinDpSjtpwpn
wmfMonDHZrw4eYPFneIcMG+YRXKDQQZA4aIFoew96ynrLMponko+McffU9ELdZsjMS1/tiafcNJt
2KjhUXIbaLOtQHDsH5OMBcz3W/zqqR4aBsNkCIqvfUnxoauVRxNC+2XlqMr0VFLhLqH2L4MdUdY+
pDQbsBUSRaT5CUVfn2+uyfunzG+OfLrD93agWNMWU7etU3cIdaTAsm6oCMYahQGc/KecW994s+Nc
tYZW71MvqLE/FT2Am7w/plSxtw6L7E89ZonGt2ru7MVxfs7KwEE6kPsH5PLZHSFRiSkYz1lVy6tV
AHqkXq+FWmI6wLLGutvYY1mGaVAVYcrfOwGatWoeHZU+SrDdpwEow4by1XgtEyYKU4+Nh3wYAnB9
FjTHETocu9yEg1Hn45txO13DANG4DCbl3zWUta5+H7jntJoek7QyriwrGbcYwSG8znV68EXhsOxO
/jnr3BOcFtwQlrmb/Z6aVYO2fW/W5vDJsI1yP9rzuKNYXWgbBNBib41FcLCnQUWm1csvoq2xMYos
f4aU3D1RV3NzsoPmRGD4TetzCR/yR0yX4FzR5ToqjTLxzI7nqllceRuQ9bGv5uR29iuxtcgXfnq/
12OuHdrX7ZZVQsYtrEzLVWf0ut0y0YzKU91sIugVdohBhPXOCB6rnJp0IW8qbKSfHH7VIz2XnyxP
bFrMUveQ6lmF8+Ku2+kp8d2913DUL/Ti0ZhEfYIzkWzyrEqprznBB7/5Lx14h3keIYlFRjqN3ze/
2abCFE9WjnoTI+njnCng3GqlkwIcDAsboVa3zjjmUP9ILT6kjqbBWZSdfS19sDWLieiTzVH7gTLg
z76ZQ94xb8knrRFD85u+p6VXTbJ4SROZlLw7lCb0o+5iDpibqkntrR3n8aaBBR2+/wp/uxbevEIE
Lngk1i4kGK83mgzPWRjRfdZES20Up6DGHDu7ahTbOPUepLBekKc/zuiJQx8jK0cENuoODYNN3/jV
bbHIAtWi80LpIb+mEelfpsyuMerOFlxEum3lYtbIZ/W1SdUaNBOUobY0O361iG83VLQ9dmqSaUBP
TIIgmktcDSXuICOq0pXUsCDbg/eHfGypyu8aFl/AIbl5coMyZ11Yao7drvtAOYY0pHEZv7Q5Jqg2
Loe9Jjpri56oYDdTfvGxHkBUEYb7HehnveHTq8/2ksw/33+if8j/QJqu7gIwNMj7/1TuBoAyBzUh
F5WaM2+ndt6vCTUXKvH5vsC3n4WN66UPg69lTDf5j8xwcUEJZ8o/6Ieu8qRXrxZhhUk+NiIfWjgE
Nbz+Okf+RJIiVEf9bLl3EEtBYwbWdPv7fv+/1+lhlj//+7+gT1V9O9//TECQ/du6hGbrXwNj+9K/
/K+fVZ/182rW+u//esxbaF+MnX/+z+OP//6v33/jH7OTrf8HaTOKrxUBRPvD4XP/x+tkmv9Bb+b6
AXI7Ug0pyf4fq5Nj/oc/QSqgr1Lh15gi+z/ESTENO6irAjL6/kdsr9cDB7GbyQREApilWz5or7f5
VCVqMEHPY9qK3AxOiSfo3CTdR1y/v14FvBa3iPAG3N7r4ellEka8XKatRoopIc24kw+qL+dv/3rs
t/+M93+7bV5PrOvN8IlbbAQAP7FEvbWCsJOQLAXpuHW9mvpIqtdhXCbaIWi97OQNVfeoVd1ypqlH
+eT9SxuvlWX/XHvVjvOlITL130r7SiQYrGo1R9AEVsW3AuT5Aoe18RHTaGOF5q+fKa3uhekUautx
Sn8Ce2Z8qYDcxFt4BX1G0dCCq51oEJajsqVud0F4nDr/s8li/ak2FjuHjWBgEh2hr7fyL1Gg7Y9j
7g76uDWISbg3KfYlR5elzvogpOa12nG9jqPb9qr5oiHCZd6sc6Iz/WlyF7XtixznRmqZyrkx+7KZ
rn1qSi05CkQyAQEPfu9X338hfww5TDF4BD3ABWu/8q0odkBKYACp97deR+F0SWfvDL+k/UDY9sdb
Z/7HocJrJz0P+6H7+lE21izihNLhVnii+zK6frOhrSOfnGx5fv9+1n/p/87wPExCb8j5QSm1bsP+
yON15kCW6AWNbdYYIBQqNwamMUKQ8hWSIKIswde/f8W/PEHsELqFWBI3ISEqr+8tGwZ7IBLD2jqz
7R9Sd5ywPdfaB4FqfwwSJkSE8x4LqI9Q+q0k0UFD09qCq1i6jO+Fm+RY4jJYHypDe6M3T1Y9F/+s
Y5hkk5/1X+aJj675ZmCWWWXP9sI1Tb9Z7fKo9Y28+S5L1/3c+9TJIat4Hwia/7wmUxL3GiB/XIPq
3uxFvUS1fSdGk2tq8WkUS39rWIsiL6CmJO9QfOshxmdTHL3/Fv8cN/geXVTt2Fpg1L2dEyl9ar5o
epDhqinuR6dNX4oldjdMv96AqKXM/4F//j8f7h+fBDMg/8GyhR3CNN96Z+vcp8TZOM7WoI96YwSY
4pCZl8LdNr7Qju/fnYF+9PWHsToPWMDY/GDfIj/3rc3FqBs5E24zbjsXDth+6BZRnSSkyuWz6NsC
EBc3Ge8SdqfVntBPeh+4RiCJFATEHRyjbYwXRa/a0Tcc+cf2RIPCT05z683aDkV440FvQZIJmFpW
KQdfYdcRZYDYjSpAbuOeaQ2l0ux1yjoMlFONcEQT5FEKGLI2LNu5lDdtVy72eR49ozpNC1SFz/6i
AP71KIO7xToGNMaNyCqNmHWrShbzINJA9d/Wwh6AMCwK9dUEZ849jPoQGCdBJ/a70WIl2mbQ/p5r
auHO0UUi2G+okHkQqBA5VCG2xLoKE712INuOOaN9bINxnxXtjGqwxBa6nt6G/Jqkk4ESo28lJjV0
R9xOTUCDCImyP95q+ZRa9Gg8+SznXCM0ZBGO3Km+sf0r2yPXd1O0Ol1zo9XTG8T1hnVwE717op1D
O983kpzOM/CQOfnO7GjjKZZmYpImQwxVw6OVEwVyigpIHx7pk+D1Q3638Aj7Cm5O3ccmdD985Em4
sIV7mhV0u33A2QDlQ12QKJIgl2nPC9LPg6mGQYtskHHQfSw7vgtkP+l7Ai/wKPteD0S8nkcoePo0
tV6LpYGUoE8Ty4VxZzeO6Pbl/L+ZO7MtSZGzyz4RvcCYbwEfYsqIjDnyhhU5MYNhYIDx9L1drV6t
KulX/a2+6ZtSrVJVeni4Y8P5ztnHdOK0j95M2pmB91AccLXN63nb410cy20h4rKWG2wSixy4eA6H
jpkqV1kXCjO9N/h95zmwDq5Tt5rZ3xw0D4JGl/1qQa+iFRc38H6VkxmqM70WIfPcunfeENmiJsvX
xr+ZJj53tAR6NabbvK7iZ9hAtEYUda7p05XL+BrlSthJyTk1Tjc395ovvsSvfAQuw3TAYwOkj6ps
22yYZfCkVF5uSe4iNt2wrnPY6CSDAvD0k8BarHr/U/UUraRjFHV49KUro/dxnr1feV9WhsKMndm3
bbVME7jXj+R46m18XWbXeoYjtjVH17V6KkDA/yBhNYtjYWSqYZl3RbPWON8s6zfffIyGAQUsFiP9
PH9t9DJSgRNoNScUUlSSTITgsajyoroedh+w27bM8muvnaI/WLplGGbxELk8VsBQTiGy4tvQXqYC
W2OB6ysm4dLzos34HaXGib9U9bDUSScC+kMYdxuaXvTSechdZQjjf82dn7GlVYfZJjIbXy8XqxCv
M/9AloLAh5zHZkQTBg+DtpQZso65V53w2TXmjLgce0cEOkseDSIl8pUndn2PsD2vGZW2KPy24bl5
7iy6Nx7ZBOvqCHKw1Ehs7vjF5PGCllfN3YcuVvudSVd9HzmO75000U5yO/XUVFcK8A0lNjH39xfU
DvuaR9f+gENkaM6Vlnjqp2KPvzXCRNSqlcgvZdpEjoqJkJZd+eBOdo79e3Hwom+wbJoJOJ7M/ZGZ
9uJ10PntVb05HkP4BzfUarqpWkc/LW7hc9Ue6PBZEcby0oAwbdiUj5FpBaA40dq4gHpd1rfc69vm
qISZBJ6bKpweV5RmDz/QzPwOT/foVgkklEb9rJvG2Z6tkeqIM89m38IQRJ79VTA/JRDP2bROhc6p
TdHG2sqUwPFupUNPsc5jGFsod6rz2uPGzHVLseF3J/BQ9rcqsryeCEXQ8DP7U/MVahqFEk4um0cO
0fZruXtzdxgj6WeEDxTW97Udr2l0tD/oa9l+BRSJ/O45BbgnH0fFPTbmSj50Nt2G0PrkN39w16+i
oQA29YoxerH17L9iO/BRwC+VDGHMupg6Vhg91m1s/ZT0Zrxf5oFjZrgiMo6a/Sm8HvJtPDksnpTf
ocDzXbL9jvoKt6jPnamr7uxi+/liEcvKsIWKPY2mel2ODJ+HLRNNSdeFrGI4KdYmIqqZolzeNkT4
n8OmYMXCuANlESySdyjscg1w6fjd62qvLKttCOHuNHcipJdq8H0Fa3LRgMiryUlFrKzXgozQQ29p
y02E0G2RTcoVvzaEn/4oxsGdr2sjlnNUlBpXTzHwtOdz1J6HpsrV1QRw8HNtIoucbrnp98lpKTHq
KDCaM1mb7Yv25P61nSpLgXIvQhBqflBaiSxcez90dl45yNmtGPi46+FX1/r1p9vUBtNdPAEZGmGC
TVnrk99Il10o+9Si5RbHwaqZ90B3Vc+rPcdF6mh3+bx8tD9azikcsKCN2Ylr8U4T59LafWIgp+9W
0msYxdrNO3VL7+KzqKfiwfbgBTEIM+W7obvTzaKonnrGfqtdpoTfRpGVjWJ2VYDnesCwOKpsnmYT
nZfOYlHOY29kBw+ZXmXzXlnfVZ+vMl2tIXYY9K5lcGiM23/DGZ/HXwz0IZ2NdGX0z7ZZPCvp4gUv
OF3VuFj6SB56jMH5OaQw9VfJuLVOSYBAsHN7X/4IelCt8DNqKz5N/EZ/11GtLIq4TANDKeg9PlHI
dQda3Yr8RF0gf54U5j6PVniBYxiDiMP7UUL+6IL2DXRHNdETE/tL5ufrQE0IIMMdlglH5qTeHb88
Ov4qu5Qiu5x5JCzgh01Jt0zdanA+p8JuFXi7CreD3zT0LGDojD7bts8xS84QfSjdETLNvc192VfH
MnyyUL1hD+rh07L6AL4eIbom2ZRYDBOwDRUyUNMGVK7NiyMJA/VY1OFeZtxdpE6jBhvVqV9hkdJm
IcMt832GRMS4PfuIq3zWKU/IeA0wtDMH5ZQtY1COPN8rFsXHiM25zzpooDtD9jWYjqpvSurMOH3N
h3mPWDadEgcwaWkVukfC+jbgF2sOu0vk3vtoowXpsdF7Dk+1EDVp9dzEVITsCyXe/IA21XGNmM4b
RLZnE5W1fZX3rcZRjGCw0Uq1S/sLY2vKRivZ8Kk281w+hpxLrYysFkr1JpRZMqkreXAVSuRxb/3l
ex0tDUdW0HozdQx1AAN4BnqLAIrFKPVK0gbABzU2WaWaAgNTFK3n2aHjM5t8z2Xi40nnquolITRe
uKzSC3Xvoy09bOZlR/D/vGJ5f8wLr5+vgScAlaLwqHyVtK7sSbR5Ete+KN37UereO9lrUATn0O3q
+eDWIwfgysHcuu758qnEWkcHXNkRhcxLFf7GsCyDZELzLlOit+I3s5j4KaCF4dpeZVBn2yTV6+La
zessSM2xmuR8n0taWE8zrQkXznOYd7z9gC4qTxv1ykRTs8eHWn7fBvB9fbUwWFRyjziPS3kOh5k3
fYmB0CHmR2BBaK4hm2CI1mZ75zVsyU3Qf+1RxCemdbKccVE549vULJgwsbn11zin9iDDHsv831pk
+GqVjVwS1xQRKXRnJ1skuoWfiNseZ1MfeQNS7oSH8eAplCmetJhxdEgmQSeFF4U3ouOClJSB497t
jeUzqoapHYKldHyTLiFX4URxjMuxvdjTmkb+IjFO5ljaDw7VdE/0NnrNSTp+fwd2eX9nRjvWB3cD
ZAm7OOZAJ4B7IToTwbiCAtm/5Sa3OBENXfeFj3Nk9EhW008v/U9fsWqYb+XeKxBxS9s9zUttPwlh
+hd2oG5O3XXOKTrYGP4UldEPcQ4WMBmjRll810z0JcrnaUtjtRWv8T5WI/PqdogJoETbj6Xs+i+e
u13uHHywS+Lv1UQyfLNKDsDF5mvOimXEqjXb/ZWMqpkLgD8QBJWB5TKrCDfB2FT7AOeIExacjmt+
+Us99Fc+ZDOcDBxYv+6skBRI6WWoj3FMHY/xNJtIy9AagojHBKtytPzt8I+rlDKj8bsXiGUBVOCq
+7XOuRJsYUzMeZz2lXqhOZZPjujkMRxyz05azazjUG04UukOm+0qBcyxfoDMkzs9AaN/R1cSLpIF
O+UTeUoIR42sPO4ZgAcVpi2v6K5z6jcKTD7t8LLIuvwexb3czi1dTvc9kMvyhiWy+8BtCdV7hnXx
1OK5iKiXH/S3WQU+f1us7mmdNsp6KUrKX8m2b80V/aodNugLjx3XvcOUkt6pWzka1lA6z+LHtuP2
mnlBdSn8rmxgyAvnaU5N9D/xwG4FIME1qKqJLcYn763awnkPpnK68tuQ5b6UaphT1aqqOBgui79q
xU0rYcqVa8IMpEkOtQN6E1TKIDnTWGN7AuQ7X7JJXGWTBV43NriNHHnqhFtnp3tohyevZc1Nh4l6
uHTVflieaNRbctCPGEyobGdx9tfI/+Dc4glapmp5P+QOE3S1wA9IkK3BCglOAjfwj+HkUT5R9yT6
nCn/CmEbB/0a6PVjgcT73HBZallZ6/4LtaLB+AVZMGaBUTZnDyVFx4kK15w8aK6oJN4BT4L8nOkl
QxYaxm+V2CpyN1ZMAyixcW0OS73OisF11D07hfSebW1bJNXnyH0qcRNEiUO0xnCz4tDI7XyKyY0Y
XX2W1I+OiRe3O0Rf0hlJ1EUs6drnm05qH05ConNR/w7wi/LJVbo8gihsvo1+tfwCtEeh21ZWbE18
HpZ/2qaqNsiPHp/qgI2Y8fFsB7+DmlH1PZ4Dj8gaxLIYE7nG7pdzaQ2ZLRvRHS/v9Fdp1UuZljX8
U8cfqPPAt20fJhQkN8WWszdp5Zn6F/wfpMau5wicdI7YTRoWXhOk4cTZPhGraW/d2QM2TOX6bTHZ
tCd2NiAOjCqB+BROZ90uaps/sJVXFxI1y0kCHnd+HOeIPF0k7bI+LsKp7azx/ZZfpMFFfwxmmX/n
eKD7C//PcJclI2DwhRYGn4bieSAeEkZfwrAJnyy/t1502I6fed7u7OxuVTxj6uY2U+eDXlNL5cHT
xiGqTOOugt/b9W3snuIl5s/hcIBqYbiU/BSTV5KsseVLHgqi8jP9XvMZN1QE9Wwi+XC5P03uEdTd
Pl9xSeV4qYRqeB/482lixCj+3PBBd2nd+bQ2FoM3Xi8eyfbUnov5Ru2Fzkp7628YSmAaFYY24jMr
6r6mIwlzwj1Cuo9rgOP6UM0tnaSm98fHplk7jvOeu7Om+B0Y2mLfiz0LtYfl14wFB1CradTXS8lv
nHJpMwMHddbhgxUNlUw6a/GLk/Ynee8RlvuI5wtXVEgaSTPWZSy3kdbISxIN5VZ3ZrCISIMJxXtb
0ka7e72PhqBCT53zOK+iz545l8jgiBrsi+vgvS1qwM0SAB3X2ALtEoSx69f3m4788YCItbeHMaZs
Nxu7Lr6qzBwHmerNopn6bssr6R+kGm9enE/N+dTiFnTpX9WS7+Z17zROcV5iwJCJwGd8ZAzLrJ4E
JiEk0XSzvOlWo/g3fG6oBJDt93WTxcXN1y/ula9CfobetcrPkbgnjRDN0sU3WNAH66yGreySAUsU
pbOL5hVWIyOeDJAU/pn8Ir9abeK+S1xFHuzIjXC6q2yn7MiJUGqQTLpjj4N/IONklqWBVDyO635U
1Qx71yv8SEDCoySi4ONbjrU3ApUOJr4rB5vgvny3EatqUiolK/NmbSTdts6XQepyi6SwaXSmk0OC
P0iCEfgHi1Yuokx06/bCE7z7R3dCMykHTSiRpBcHxr7LVZwoX5LIUX6w/WqcwX3nsmEMS8W8//Dm
wL8WF4Mv214RvPueCd9ULdSPorsUlyygY0hKbKv/C/UYr8yMd5deD04r5hiuQv9cw43YPAf18SPu
A+c+muXffH1F9MKuNYSJ1/A9PS3LMnxlxmGHd5Hy5MvsdjnQa8idDy0443d0jbzJQqucOUiPEw22
k0NjPdzwy75vbZjLE3d0gOj4Eo8SPBAr+rHnEkmG2PqaYQWvgjTfBuOD6rILeVyiwvvu1nb+NEUw
dtMuzG3/bo+moT1CTjHfQiJWbUrRLGqTpRZ3PTeKmtqHqUIrxGhUqiFzwykU52qGeU1za22yeXVl
72d73pORQrLsyTwIngjdBPJ3P0x6OWNK4RTBlkpoZRlKih0xvS/di9XUw4sZmeVQ0kJUR6rZg+kN
VqnPZp9L6HkhpTLyEJEqh69c4+3eJpZzb11iVoWFCQO6n8TpF/ij4ASE+nmrvRbHCHAnSZjfIq14
6caovqoA5TzxdEFod3by5rNsc6GPCw+hIbBMVVO6ySB6I0q5FaklZDwneigWXnioDUeCqQvuzR5F
3rn1UD74EpXFW2wh7qTaDGB20fSQ3KYq9H4ya6BBrWU1aJMafKzK+qGtP6qLKSylmiYqMwis2DoH
sTfRmaV5eY/A2WKwNH7P+dtGekoKOhqcpKUvPE/Idsq3YRyGX15uO0818cT8EOhy5cNEvkq1mMYX
Vszli1gIDHGTp0Q0qVmgf7vt1HwX+MA4CLRUZZ9Mx7XngAvLec9pq6xTrVWEYXOt9J0/0huaUnQ3
Boe1uUgn1uBX/HkMLQ0/l5fnVz4SMGpXN1jFuTKNBP1PozLApX58iFvs7ymSQP7VNL1rQI9v9UOM
U9pDtuvFuXCxCx49B6oD9REd2EvrUgZqvDx6CWtSsYma3DFKJ9Qr/NkkvyPyBIT9IPs5OyeaUJvo
yK0qvy0J03QYZUCZXNedHN5zZNbxkOei/E1YWrQwICw6Pra4lc8eM1c+tNq3vuWzj0Ebk7k7HAkl
lsUhXFunTtwh7h/GvY5+EHNbnJToYvdmB2RZM7kAgKiWQXUHR/TMiyZSFmE6VxZhwq0Z2fVZH7Zj
6zrND4bNiEg1RS9WqlTr77dkpUnpKV/033riJZyRKtsdvy/S2/PDDPACaYhkbPEwLKBTr4bVWn+5
vp5/OtA0moSdRunrisgqHeDWasVHagmce88NF1J/zkr5iK+HS6H2GPtcdFAt7hTrhMW6SMtO6Gl3
vvXYn9/o+Ybv5HFcuXJX4oMsHsr70bpFNKbjmKPbQkrt32q7imjCsE10T8LFfzQoPT9spDD0pC20
vpfTwE3J80FYnyAjzEgcTih/TyVj0YxRQPFlY8Mg4zC54sxQu5XXYgyim4K8J/hXSWCTc3knf8Xx
brE+kZm4tSwZ5mk3XXqFKV1pvherqjeeJ/hXCU3TDHQwV/rk9+lhDBOKtVlmDUfEJV3nmQwC9zaM
nkQ8hhm4SBBek+4Zf9a+XeLBtpgdsGpi1Dp0EZ/S0TON36dgSdXIkTd3qhuDfkb8YA+rDzo2+LJw
Y1txUQZ4IuHPT/M91XXm2wY6kaueG/P4chTFC4uKfylDYVhrIfgY9VxKOg1Fv1dLVkuiAdBWnCWx
cxd3rqgGmqJGKmwe3ZIgaZJ7+9RkFhXtSB4FX4vUZeGgMoRxJkXsXLTrK6Zs/v3qzgsFWGQ/UDtW
lMVDoCIUAmDluzhwdpA+7ln2TX6UEke/rff4GT96kaciR7hPAs6MwY0M8PdiLN0L52qeIv/LOkj7
wbl8tzliseFm4ywdJFmKfnkhhsIroyHp364YVxkZwRi17l2rE1Da3SCnr64xPNGtGgTgLSviqXWV
lUd0ajOmpJ0BC3Oqe4IGBzkRVTvGA5pMMgCDqE95jaZxG/DIcowUbI93DboobbOob0A+gqX/6KKA
ZDcdVE5FyZKrvnIesYYDx01OX6FZ2pd25F5ApYmfXy7UAR1DDk/KcJooRGkfVjFW6yGCW++nIWIw
vN9cIoDkLdLOEdMHgGJNvjtI60LVeRrxAVP4zoNSIZNiPqIuaNcMPVYkr5T/Kv4dxyaIsCLT45Wo
QYUETC439YW76Z0zVHQg5XiMWL2kUVPaiYU8Ts8IRGVLnC83upGBvppLYd2jnVzAZCWl8qmyXRgQ
8ViVv7xddVNWMRIEFKG4Vx+5eQLbt8tNOalD6cmQzEqZZ57bzsKJOrMp4wss26MEo3JfERj7YtOk
/H1hGLCnG5pNmHpkb7nZ5dQUJjBxujx12jqAF8Ezl9OYw0zqGOfSMqxxJn/02zym/2osm8sqXg9u
EhYuV1d7iW3KZtwtPHKU4RZtt9ZuXXMMDp1Tv1R2+UxOK5p/VDbHsaN0Tcn3uyO2hb7Dqzb3g+wD
deKwj0g/oHp2N2tpM/3Er0MZBxUmAy5Jw7XsKNdJ3UAxWd7YM2fBQIByorSvAns6Ms1vCTMMrb53
Av/SJ8BbHx9tsBsc5li3qO0pwuUdSwAq8s4YjFY10UaOofj6wlIlXqu8IzSUMMIJqt0jx/3NSWmy
7+iFodr8EddS9W0aqgpZtkWuTcZxWlnNK06r2o/xy89xfIflxRR3XuFJeTnOltZxYipQHjunDxr6
jnqy/3jZubu7/k6Qc+MKRwFaHbc5ixGmysShFo5+p7LLg+Pm7t0HYKPJzgYtSCNj8Aw+lCSfyeSg
sunTprlCpnbdzeqKV24/4sWyb5ZxYj4rG7v+jR2zed+IjzoJTQH6R+xrqX5yi8GMBT+08r2PgdWq
G5NVICCP6TDDr6cHLGaL2FvPKrKg3RyZxhRtm2u0sUEDdtQMEPOwb+ENxDgKknCjW4uxOdNEAmBV
tPymvwGy4jgphFd6f4r8mVFEOXOnWtXn6oWsH1YZjgXB8JzKg7VkLpNw14wsci357qe0JnnnwtKF
g5IMQodsGOYlUIrSe+rhMaF47Za+2uIQW7Jv1+3rXuqpz/DDDdNNxMDfPcS7Q0R5ZIPYn0zluNvJ
KyMe+zx36j3zdss2aPZA9a4HxSwyo6uvKNFug7LNlDUS+mla7VpXcvXjh4jDXncIafsKgOaUde7T
rOAvI4GpgiPWZxzjx33FVV+pqyEo6cnAWIBwyjldSK7vedTdV2ONvdcOeTYuMnVb0KapchTXZe9Q
wtTUY5WXoab3vHQDthUyAdZ+dKqVuBeSRrBerxd7fL90TQxhgM2MORGJJbYRqtyQCUtaulorHgbB
jHDXV/ylZ54ctVCf+8RHFOEXZxyKRKbSGy7LNAUr1/y6CGYQO5q50QwMzaGvMCxIIAZNP0HMxE8W
3QvcCS3XLKlTboQUWuP5V16+guygWZocjtfnJHEdtF5yfri8fQbazmwS+p6Ji3bDxgzV71W03lj+
hXGzxjC/To4mnURQUYq73cwiCcnJgmge66CEodyN8YkCdltQxK4Lug/KlkIg8vvI71pdUDG2T/4B
qXrYXyRtFPW5HAK3zLQzxgrRme/ldjU2bfCDjsD4hzPO655Q7CbWGOXNGoI77g5UWtEqh/AUSzvs
Xnw0/vKhaLZW/o56AmokxOruy9oyArgCOyRowCCNCLbdC8t7JKZpPqCjEMZ1LPS6IsFQo/tXw/V1
QCTfp/Bqxmm5PeZiW5ur1llm78RuDiukAr/SXQAIiP6z9pnsXiqtxK1TuBzld/Qt++QyUSzvN3LI
8aH0wlG+CzbF/gFSD3AsH2N3R5pxQQV0q2D8D/zN/72ihn9b0Pr/YVuD8PAW/9dlqy99Nf/6SV1x
X/wcuj8amfkP/963+j/wIl8cbLiSL57hiwX2f5c20MyA7Yuq0wCQNj0M+KX/XtoQ2BQYOxigcWaB
6fI9jHF/L23wYv4vN7SBlwbwI0L//6qz4WKg+z8GSWCObBkhBeVCuP+KQrt38DOiijzQsX7q7mTy
JT3ffL3JfsfZef0LZyRX8X96MQ+8MfbWGJP25c390Ru5N3O5O9pBPRShGS8JYRVGRySoaUl6acXW
yTTwJZAlpyHD/OS8OkCVjpElvavWJrr2ZScN8ztvBtqGp364pqmzuDKtCY9bF1bPeIgIkCNRqKd9
3zeMLqN8sK0ouAmM8N77daTCMJaMSX100TwdfIMBYpurb4FTh4jokgIqd2bqmkVezymTIkX8BiPI
BFRg9iz3FKyW97QC5Yrvm5hwHZPqegaOFG4bCoK7yOUqLrrAOXZNHb0LMgw9ViIBuhqbxE5fX97F
vyRNXkwVoXgMXEAt7texsZ3tBCGnRkKdgGGnypnWnlV8lPBQxm7zr6zQW6JHEZeQV5j4bxtLaxeG
kKUmSiZQjFt+fZok79qxjfXdGsUvuedXE/vzWJwRCqmWABDYfZD5a+/X8SIcG+4Gy7mP2gmGU3S5
vEYXY1onzXLXMRur05WkLrmfju3h1OEMO+RCsRT1OLBu6+FywnKQkNt0y5dAHH0ujkBiWs/8nPfL
pITWNwMIcRlC9VBiHJqvTG1j8/H6MOYwa5n2aYCBdC+EvFB2+qG5E4ZuHDLDnCowT8QWU6bK65lD
ECq+VjFbbWr23TlOjHq+O3MX0P8Xo1seSWLyA/sTiy0DZyGOdWvDW5mbUt6HaK/6mbDMQINcLPvx
gJslnq44XdnfbUebE32F3DR9wy0j7elgWm/g8UQfpVeETYpheT3Z+2SKM2M4hvCOYk5Xd8P8dQF4
rjI9BNVzPIcKW4uw+h+r9NefC40l7wMGiDsPR9R59IvwRhOtIzCHWBRma7xQtUYslTKJVlrPTTx1
j0TqR52tpgozl/D8DTIUtKSqDcWTbDt1zEfy9fjiL2jKaS2a14Gp94Ma3DbAQ7FO5OsWhPapqBnE
9fuSf/qkrn8MIztPGkfTftLDYOcJI9OOO+cWBwjLVEmVKYNbrjSWoaRmr5tzALbidXQ0AIs2gkUE
DIzrj6zDgJjTAG8yVWv4WZQ+ZhsXcMLXCq30pGCpknfDTXlPsRDEP7uxd1xUHN2HRHPYLw5913Ll
1G5ef0YWfZinEqfQUa3behfg3X/Ay9Svx9UvN2ZpTkXb50SFUdIajDLJjjyJaXPw2zt6Pwx9rTy2
3wPjEB4ktMhB9B/W9H9he/6ToRujLKssWY9AXFDRpLf/uGh1TjPbCL1oayobbPscqOL8H7zCxfhL
N53nufHlJ/iHZME0NaNCAUVE5ny3h2cbS9P/2yv8aeGNpV7J0fIKHbwA3gNdAf/JK3BiC3msIvFP
tndnLya+Lni6dJhZvncea/UXr/CnLCXkXUqMIsYhTsSGKICR//HXVDDiIpqAwNDOg7fdlVraT/vU
RW9V4VnOja1Gah1DxkOMMqL+rveq/CBk2N5BpvXHLHKnOjiOm+7eNjg8IYF+2zD6dxa7O49br5xT
jtK23doWt6UM0LMUf/FV+qOrnHfAt4fGpZBoR+RF8Z/x3COqG4Hj0Em4ddza888obq4vJ+xh9f7i
lf5oJ/9fr0Qtg+8CKOOg8OewiuUh/3PTdhLwLc85wcQbesq+9mW3Z//+m/WvX8iNgwA9y+WD/+OH
src9/KSeFLyng6zDue2uw2sVr+///mX++TcXCjLfhKGoWBP/9BBuAQ4s4xiR2Did0LSGtO2jj60P
ztba/MVr/TFzcPnd0frjYCLkLzHnrz898FVIPTGYRTfR0XbV18cR/WSTO1L8TRke//37+lMW8m8v
xpsidsXMh//9GxH8H559rDN4OLkpMKtiXhy8At5jj4hhZI3RZ7jQi3oddbfu1P/FYQxH7R8Xtr+9
dMQbJB4jSFb4f/42EueFotErNxmFr59DZ4EAZ1Tc4tyPdHHfr/HmpsRIwp/QddtraPX7o7supCWn
bSRwS/08CGXPVPfAZAKRMsMhGU5BOyo6Eov1LteuPS2Mz7oLebK/qXGQvEDa5dvi63p+zrlwf+T7
dHGY4/BNJhCaWAr8Ma8yh/sRk6tO42Cu3GC9wLUkfhkwFe5tLRkbD9Hl1joG6/K9haoWHMNCrC+B
jLYwVaMDy9Gfokdfd+v0WMwhJtdi9IiOYJe03Rssn/b3WcrqoYWiSBehCyEWv4O1X9uYJb3EpWL5
0dXFL/YHqlPQxKB8FFsMvApTOXXRzOWdp3UKKnGDIiiCa0ZB49O4rwqwl/TV0Uhr+kkUfX4gMT9c
oYECaQ4BM+CndVC3alMOTN4WoU6LDtw71wPmxx7MDTMtw2iAKrMMlgdSLQzt44Zn9HtdwS9Odr1L
Dp6m6TaI2eOUMckcuzsyE8sn4IHhhjm2m5XjaH+N3Sl6cJQYsoEY0S11nUzrFo5TadHpGjnYt4d7
EVOGe1ygEumnYruYp2qkK5EEDdbZu8maivWmCKbFQtDPpw3tE+aSPk2i1H7SNWFoMrce1ifZhzgD
pipqPuI9vq5Z787+AAWijJT7lYNh/LT2rOEnp8Cw3JUhqjN+dwpwsYQFTn5rqXic0y7Xxa2smn69
5sMUUGdxJ24RjEhGbAZtRNFgjRmx7p9XnpqDhbCxMb1h+bjVcDEGLLigZW9nYKunHUH4VYodtESs
Nb4pyHEe3+pAlQ8cHsJ0nGrwGjgBUTcAh6g7PS9UdVpWzTDaVRWchxxWg56NTXYDk6K+AQcW3Mcl
ZAfKJtk8+t6s5rnhu3MxF9UjOn3pdA1nFRI9Ufw8exU0DlHsN2rug4tJbzVnfxr4LifQNKMj1Ss4
IDgh0hk/g0C+HteFgnF/XFYY0GjEtrhfCZjWPxbbDZxDvuWzdTY+BKInWsTqz2lAz7mhtju8IiNB
ldYWD8CETBf7z0HTq+p2dvtpSOKKcV42Ut76jabIGkSqp6c4zxZ29ZPHnWxLGcC3LvlyFdKLquxA
ZwPny7e+iS/yp4AI5iJgH8mCxU+lR5MoOTfckoEt5k9Bie3Rs/R6tsyqHjY6Kjg+e/K3cFbvXNsg
KyrSGudaKf0ZjfZ68AvQymSE8INmDtU7kJiqUa/Uh+bLeTKR9YInSQiIM1ARmFDq8ueg4+gxzxeq
jK2139+U69LUEUr8QDEkliH1c7tnur7415OQgBI2Vt0jpdbzO6pP9GnM6PTIkQQhrGCeHxZd83NY
ZA8Z7YzddRWA3/gMp9JFoMZyfcCNFjdZ7+UbmqrYIO0EHg7xFF+DXk7N3k633m7ecNqXnzBi+1uH
+M0PBuqMNZioQPHgKjxCl4LUup42S9QIdTKvQCuowk26yVInv8stlYG+8KqDjfPq94qanDXSxX22
oBkEJxvIkX9jMxsR92WI8fzguLIyuH3UvN/6XgVCb7QKY6edv8Xj2aoUMiYjl+0rN8wVdO8lVvMK
M56O3Gy0aaWF0gNMKbMByuAQYYk+0j2D8QPz8PbMz91nHlnUT7veFvmBdTdOdeexdODDLIPjvNTG
unHrsPfOJSg1O1FdvZz60VlPIl+d8RSG9fCTmt3WINkJdd2Ninki6YT9QOd2BQXcnqzHEj2NUXbc
Vy973vkvvQYWZOpeXsfSKQt0bWTXMZrNayTdYL/FHmvTbr9v+nlU5Cpg7vb9A3DN8n+Sdl5LciPZ
lv2hgZk7NF4DCJURKSJS8wWWFAmtNb7+LrBt5qagZVrblLHJqi4WId3hfs7ea2+xoVg/EYDbKAqc
MoTimsylthZFaGv3KRAHNx+DElpnACu8aLHI7YkRH4iVwjeFviyap3K4Ze8XzxepiKJig/Bf1W+s
Vm+yp9avhmqjR2oXnUxhwmLOOnHRsQeUP9IulLlnR0al3wysH48VVfoTO7BZ38lqUP0d0sXQC3o1
uJJ6bp7zsgMANZvlpOL08ntUglGr8LGrptEMXsya53pFL3bKgXZOo72JuxntDtiESX1ok6Jko2UO
4wElWLArGlxJl7ToabmyDa/3k6oUt1nZo9DLhzZKD4FBHRrpd4FgJBhUZz2qGOxgiWYp9EegU+i1
24AGeefXCEiQiZHkDPjORO2B4HpJNrDnhKrsjEkCyrt/Bp5QVzss0Sosp6avdwaFl+yqprS+jURg
PGaBiiAopugwbHzqmTt069kjcs75iWi42toEekTKkWIj92e27fdVakpGiWmgAE/UUG4DUXc3OAF6
60i4M80WHeeO3CQNXgLcaI521oGdcmdHMqsaRl/QRjWl+8mPbrWkEWwJfOirsQpeG5kh/VFWFVsr
W4wRwKNZjtBlJ+DZCA1mMAvx5TacZ4R16QyhsBbAInGIAKprYGP6+VkvdKtc474St1loKPm2cXju
yHBqx7oykDOfFTYp+YbEZf1+DsMz0zRREaHou2pX+WMXPyVJ4AxXmZLGKP9AslelghkQqLygTET1
vkPDyi5qg4OYIkELhm5iw0tbJa4E4OwMh6brg8O56EWSusXM0gqFfJr9UMY0Zdwhxqem0wxJik4L
asgCPNLXpMPn7U9FQQyXDdSUKVSVYqcTIp0c6diSQh/ZmpJ4so7hjsJBcxDsUDqeKNlIoyED2n9h
J19R/teH+IGAxIjPGChY+8qUc5wd6hEtrmvjNcRShgASvaDgj6j72XiaHUEdwg6IeuwhHSTMtRBI
dgG+DGMf0OLKLwiSiME4DS1d4qxJgrP0aaJ6VPgSnFBzVnug+AIgZubMCqqc7mzyj/tbYRiujKL4
AokoohlqM94QaLtKGOFVCAR96w9OuKFhUbm+RC4TMPppxndC5wkDHkOgQtqrbdQz+AGomIQUiOa1
QtqLOq6hjoaCYNuk2Cv41iYxeEsfB9ipz4YqWfu9mjg7VLftFSgl8ZxVI6jXpOjKtTL304G0iRE9
Y0sYtks1d5w2g9no6RN4KytcVUUGm64pJnlUW+T2pD/r/VHgVlQvnURXkXN3Tvoz5uPKwkBxgn2e
mCD0i2QwD2M/mDexP2c34wRVE+cQxLIHOM6lBwzOifmkmdazH5BLHmrlDBhuGFhMKOJZGeGsuVSi
m9OoqUQ/ZFljoqaXNkUHOy7WjjNktNcIbVA3tq9oBAWE87gnLTTrNggTx/yCnpj/MyNP0JWZmivP
bKO6mZ5EOSm3FmhFi5pTlBV0UMLppY39ZPqtWrlf/ZR1IbHxWeB86QJHdXaL3JYppK1KVFHo9Vlr
Ucb18ELLzKPWB+xcKybaUD1Nj1FttLtuytgnoHabLiaKhHtFRkW2snVfsY98MXoXQ3CAvUavqtdc
RxVsU9lcjTCepyQ5dDTW8inX9HXumGHjTXOt7AncThCph8EudmL/eoxEelc2m5alfENlCJ8NmnQ0
fFqbXc9GS6VaJg42YNaR8+xpgFzZbiSzdaI7WmmrYW7Q81dxvmaXYVx1YmIPpWfdaxoZ6T1Djui0
MrEPDUC3jWI3yqvE0stbLoppPwjHHy4MP6zEYR7JG1gz/we/TIw322qGIXrfaYk2It+1fdUtYnjj
yxpVbOQcTSMB7rHRP5SOjhqpcBC3JmObrmtDaWjFzk3t1YiCjk0Ki2NNTyCXgOAK0HX1SLpENM9T
sE+VBcYsydXaZgPMN3dI+yHeK+Zgqfs6roL8aKcm3X0MXuVTVNPgxfdJax7TT1fkRxw9w6EIYcnu
mRbDPZsqP0UHrQl0Fgi2fvE1iHM3mTN8jWMoQFlXy74LwRxHzdtwQ9iLtYuDdnALUSKJL+MgHM74
ZnAYIMuLb0gtrH5WsKkvYZoYyGsTB1W2g9BcrRK/OHbwy59E38JPtfJxAO2dd2bLtBm0INyGOY2r
Y0EV3bpo/TLO7trcpjzZ8jytNf6V5AmJYp24rEX689in2kkZ/eaH3UgxAlc350MQivbQG6n+MmZq
AFxQz0R+OQ9kAjCM2zo8m75QTT6TeoTsslOmg9IH07CudDFeJVab7xq9r4dlb5IQOV+ZhEqWff0L
oVN3rSg4ivdUHZOfiASwjPT+om90ys08oUREcxfOzwZwOgulZo3xQPvL2J2aGOO+VCFS89lNXaDl
YbpCuY4CsuX70678hgg7xayhP2OJ5xPQWCA642Ew9zGoqE0Ld/Y2cxAOTGnCPzpgtqIEaPw0xum5
lERlCFHBkcfujo4nFzbC7zD4EVNduyMIDIpl7tujW6H2PhV1Ix5qyZY1n0VyjU4NPuVoNoizosJ/
VuvSokAnyUpQo/oqRFCReiiNF8dPOPSPjllGr2mR0ohVR2fcOjroZ7Of2Je3Zk2PHisRLmwzaq+n
Qle3CbyRBnCoMV3Q3SYqQtrqvGHIGQHEMt10s8H8haNIuUyorSPFCkR+YklaPHe91BuWXg072RkJ
Mrh0P+iYJgJ4rn1rsNOkKYQAztCNrQlN7kgkY3rkjZYecu14w6lXJ00t5N2gp7d+zjLBoLoBiDOC
yhzoqWy8UVTzKxMNBAJnwPrsm+Gwp8MOAjaZ8/yxqbsy3PKn6VdJqCUIQ2oEQexktV82XNX1UFfF
fpgtObjYeQeJTJS9iG/pzvMi6dkVY0mNCuw8EgCtUfhkpAiux7WlhyWYvrbAAsp88KAoSAJUdpJP
ZojZYK82CvIKBIn5RaSWtofGBMFzH5jJSYns8Vmpg+xsVhA8DSUYDynNmuNQ+0jlNWnJK6I8sl0/
AbSsfVr8goaSm1tkZbVN5OzMZAk8sdm8rxr2e5lntubwo+vw3iBAaswdIengv3gJjG6D/Cux1qXA
jqnxQSE7YeQE3AgM/n1ljvZ2RmLlmUjv6P5NrL8rNT6AKZ93AU2CfU1iBvYNRyPzY+ibi2zSxzuH
Vs4plJIOy2CMgCeiKEN3kEHZ83rq8LddOphbDIcjenGzz3K3QqC6K1SfigWGA7fyO8DVRSeHjRwU
PjzWVBBpw//dJ14Wpp2r1wKH/DCRIbYq4JREqzyV4wnDecg2uaqPGKpazy5pH2IDj7bGwLxmyKnU
VrQc+I8aJ8seCGKFfJYwf0wraaTBRisnYnS5ESTd47I65tJBGta3tfEnaJJizZc+/4EJAUmpHZ/9
RmqwGufO8JbF87094eXIuiIDz11YXfJrtp3ycaoJatgosy1QuRkjw2csyXAhhaMo0RXYKT/PmXIt
Z9Ok6bfUBlkHjLbYYo+yMO3HrZiOeSCNlyLSJZMxdVEPlHNnbIBp1Iiz6hTeBAxcx3NkZcWkWPgJ
vvpFHItt+1fvm93a0c0bHXQS5OGSnRRyiKEnGo6hYylIOHrG1E2TG/Yfc6IyNWUqNppWDecnJ/f1
J7+ZhjNFMPaSDtbqg83okpQrm86GApiwhQ47lWYclnUUydEc3frOHG/QG1lrB751tCnpS8MXTXkJ
1ljDkZ3aVlgZeCCkdTSQe6SurZHuYZJ0g7iFTjyrX948/COrsb+Fj7oqH5Qjjbw42wpZin1T0OTf
JAkbteYo0jJaO5nyu506HxEv+/E/fmcqcq34mXRzuH4bAwnmYagtJNattEW4G8BJvFh6hhvUKnSv
6opo2k2t5NBDo+FAUURfn2C9y+sRBInnJKJbk4k0eGRz4KfKZOtf6WjjEPxXuipcAa/LuCyj5q4o
uxfLrnuU++p01rF+HGcgPsyySJjrC2MbnhJevx2ZTykONZ31+Naqje5pjnJgPqLNRmZbpOSX1OTJ
f3SWPAC8xeEecg7O+NqozAf2hoiO7BwbZzKM/S7oAA2XLCpRDDt25vUlr8YSo9B5NtUp5P9oECmf
JNhVWAf/hPnHc6hNto7rpNVQVoV2gaIeu8MsL3O7yJ1dXcfo6sJyRFzJsrO6DAeb2Zclm6658Tzl
904mQzhPqB+ux7An96bu4JFu4ZFgeoydqreuNC0tNnbfWotrjr0FogNj+Kl2QxRt08bq9mqYNs7W
Z63/gjfc3IZln7womm6XHnYNcPBzPIoNm4dp2EaVc82wPEEWACcMJhmS9Wj4e6fudJSsTZSSccg6
mYwY1kOXZYIlF9pr6SDzDeqnMup1t25IalmlTuY/1mx5HJwI9oCxi0f2YFKEtegUxY121gqaxX4f
66T0cP6QlZFIenVss2zSeqjAXhT6A/7rVKcwqEEJu/SDyf5NQfNPoWYnP0wiAxm6rV5PBobzzUwr
Pl0Hlp/eYjvrthFCKbT/yQSXoPFZeNoKuI/cKug44/90suMUAzNgKIQBocgNhgsvwEn2EpSIZV22
PeODjtyvgnybxAep5QA68LLBXFVxanfbRYkHIROFZrbWM7NbdOpdm6zTAKQEsn4gGbjMM/qTrcDD
eDemTd16wIoRT9Jg9if0nsK/tAOHLNQG53WzTXKsckrUqtrKyYLJ2YUZ9f2rUJrORHKvMVZ0FKbo
l6Q43ruJkkXHWMdq6mEmnaydNk2xskWnAnoBeTMGNlZOpucEabcti3xOTiDK7LvSzESPYwL0eWd1
nIdVBoLMmCFBaFzDzusxiYaYr29Ux1IAi/VFR+mfW7Zik1oNL1lIqDHO6Kp66SnTzb+JiizSm551
7z5nDiROCMEAbp5SVU8SazYwmySXd8qy2t0FuiabnVNovrukMK1xnWXX2PCa204mBnXzSsg/c6SF
mzGXo4JRMs+owY8aHn+BBPGYct+RidYmFWgpNqxNoku9J2p7mypBfcJ83+0GpARso2qHDClfRDcs
64arXGswNlpyBEyDH5HfZY7+b0KYRO0qBK5oLr3aAJdEHoNEEEU26AcNB6EXmo3/kGu28DIfLd8R
2QwaW5xN6nzuUKO2bsRL/JDNSBTx34UKSwMZZA91N8GQTqouDdcz9nZeoID66apTgMFjm2rYa1DN
x79H8uZs6s0xaEFyTRZ0Hr67Nh2gYnzhYORBIPqpECQq9X2K0p3OGl+sP3oWxzd4eUlsZq5ot4Dn
bHSsJrazzG7CDMThXN6206zDVy8STT1GRue8pi07VwT5HdjU0G+aYQt1Y0L9jIMTb+9c2v0qaJ10
N+YJ2hdA0eE+zxKIFDWoqy1e1uo5Mybj0u+Uci+Qt94KTcR8XdMeUvQfpyyVU6Y09SZ2fkfWCpA9
fiAanVQORhagqWvmosCekUjxp5GDU7n9iMJ5led+rB0SUDWPMZE+9TrqUrZmouZ9pqfs3FMVvCZ4
586XRoIbi2xJRLxBU/IUCxQk7dix0SjjQxZO7a4pTAuZSjN1hymnEHIUvu4EG92ZqvoC4AyRAl2c
57QMeNRXelvl/TpH5Yt/2096dVWrsxIcBCKlgsSvGQ8JOZP5hieO8ZduepJeixxdSpnTGPLQtIQ+
JxkGFOgnulYoSupyJ+gZnqvloxu0Nm+e6ZRJ7dqM7h80+mTsNrlaL+Z+vEZRTVIRO/xZvWuyOL/G
kc1KMKHuyK1i90YuHr7fLWJRvgs5VqWFDF1P8YWUvfUkEzU6KEPWTNeYszuwA6MGQTwP5QV8gyHy
sqHA5p/Qj/iZyIqszLpG1v1YlvQsVmC+wmhblxof2zqyinWv+AOtOqo2p3Lo50PoxGNyymnPcWU2
wLIb2Rr2KYqAc12k8YT1Jcst5X5uSnEtgmCuViKjbEQOAZnWuZgFfT7VVFnoOOZ4mZWz9aiJpRQe
KK2prrU8NY+8S+QClpHYOBPy0YuxlfpPVpzcIcOQZb2j13WPqw7agEw1wABN1ljzVs1su/XigLiD
O+IrKxg2mpRQPxGocbxOGV0aRwHoOWHa08q0Fabr1OyVhwXCA6GFTypulnT6yYOTl1CL4uRHwmUD
BYxU5ZamaEpzpU9CXBmKpd0OrQ1NMtD8xkswl6euEddDvPSe+n2bQeHezUFZ1tugMWaynMjbRW4/
jvdgeSMP/Jl2nChXn+iixz/ytqpJRMizem9hWE12YZ2jAhsNdY12kBpl5k9WvdbTJr7N5YR3fChR
/mKxHZxbEFx6e5m2ypCe28K3Ahd/z8zemDivaYOEAQsFmY0OhcQ8SAWrEct8VRC9pPuWqCCaNRnz
o6s5hNXhMmqKnyVNnOleMXMZnhs/SzDOOHgXXZgJlPQBZgz3fY+7i9TsKL9vhtFhjYxHaEENaQpQ
c5gIxWbuHSU8tf6CTotIX33WgiDb48kPdzpGQdArcTovTHsd3eOY3IYGoTAuymqf6FvNRJxMnUNU
q7iKxhpr4lCKYzugM79KgFqJcxhOvOEx75Z1MPhk77NsktFFTJeZPWnI3YeWp3YvyEXbK8LsKgRd
GO5PES5heF9Vm90Ad2xuNbb9+srEiBJdkPZSnoJAjt1xUNUcAlURPJsshMhWGX1qjfjCNDY4zfRS
JXZpuR1xK70b1HxcXPwy7XhQ5iDqXKkHI1T8sYtutCDV5j0Gk6p4xFs3XKWYN9iNB0n6mAsUCCsh
m/auNUygMKal0QYmRpNif1Rc2HNVh94M7StbOVqXkI8zs4dwsyrBos1CODtS0EtPnLsiPV2Xrf4r
IRzi0OdGfSNNFiaqXiHPr6bwsjDwBhN+RSrOTNKVSdlE8DjpHJiLQn7CF4mLNF9NGBoQzeMtscYz
knM6n5ao1RN5hepvXZAe6YWRRopMiqjzmRgildrnhC4C11pr7RrGy7424u5Iz836IcvOPmi2blBW
r0XlAcbwk+0AYyFjIxhhmNdjcSL6qd8SA1mRNRtN+j3gSGbYvmNCstqqC3eEuo10LYmM3KmdziYr
IoMEfjngljUQovmVT5ZEuFrWhLkbcfrSdHV9ibQwvCnGBFUhr1WOr476X+HlCkrIVY5gtjtXaqXe
NNjYNhFg/SvhCPVJ1q084oA21lXJH1XRvffx3DRGtgaXkXupOkB5a4qJt0TH/d0PwiTdgugH+4LW
z/hIpSjfsHKG+JNNJd5+LQwuLaO0HkS3IG1qtbsqh87ZRWj3Jy+lB81+hfgT0B/TmLMmpfH/m7Hk
r/uycW7iuqNSlfqcUGBqmyCT4lqLOiSUwNZsL2M6eewEi3vBq7lG02iP2AtDNXv1A9Z+x2hA63gR
2GoTen7KfLxjkY4CNhxgEKWDn93Gshl+aHlEiDmF0YZVfeDU2k0Y+WWzQ8eXX8B9MnejwzoXUthY
8EYLJTtP6BtoZ8ZV/Eeo/vysNgadEUGnrd5Rrpzuq1m0pLDQAeRe6Fnp7wetQ3ELfkv7ozEMtz6e
2trT2hj0X64k6TkIbKoOCFnkeaCGyUqKqtuqSdQ+34QKbU8nwxVLOr1m32ezXxhrs++sat3EESK3
Pss6L8P7ku99J1BCL+usUtmwogAGk9Ij3OVpMKd3UzRDIVGy4aiyrsOAmzDLbQo+aQd0f53cpnOW
3xg2i5zJlxr2ylyC2uLR+qxblge38RsW1dfUOe3gR7/AABT2mUtziy6CF2R9cNlFDWJpbcrb/sEs
WGZBWmwgVlSKMe47ddapOtsU0hjiFZtIZZYeQfK0K5qGtOGQlu6ctv3anMot80Vy449WEsHlbgHZ
dTlteR7FAXP4fE+3PWiugA/4MfVDLdjR/wzuSiViXA1dfBVIkyI1Qr0ARQnr9Hhj5QpbWDb1jIuZ
G9a5Cqtnb5wVPG7TGNa/6h62BJTGtv9hYCMFYFmF2Q3WV2f0EvpbpDXFebEmu13kZzzgNC+nPDv4
TGNXbGHM664d65OMJjz5qsjpWPT4nR0fx6tPMEbvzl3pLGv6VN/ERaOTQ68a2a6DHWSCahDiTOOM
wm/FnwXZ09D9/cTHpr9oTbO7HqoefSOgN6hvtbGwKkHxoKWJyMsADaN3xY0W6+rlmCuhdkBbV4x7
zYwocdkQtW+UNk9o7vQMFTr9EXuNqr4Oat1gbAz5ljyn9CD9cH7x62S4rTFJ0YEHRHmENzk36xJb
KZBHiwXWpnQQeRJfkPZ7Ktfqg8nK+xHJObwH39BoO+iQZbvCBzXLsPOLm7EckzX5TEtY6DjpF0MS
1c4j6Nn6iLsUw3PIY9E2tZ5VxHO2CmAoq4vpeok0uY6x7PsblgkSntWQNyY9UxtcFV2IcLpFSZDW
Tyx78M8rJEfu4Pwmr40QtrLFm9eHN2zl7SXCNYW03KQkLIpedwj80ws7I5cyZUuMVXmkSo8M58w0
kKBcEgXfD9i3xHK26r0lcWP5FLbW3HHxjLQP82KPTX5UPXYyLPj5cg9sYmeDcgQ905RpOetjn/5Q
Q0/XKWjXwH9STErrLAASCn3HOFL1I26BKsbYFJT3GhavB10TlpdYavgb5qtDNI8+lvhru8KO2S1K
KlOc8RgeJrsZH505iTAXOWYt1sy4BL71fAyBFNi1/TuYZjXZE6xLGQl1Yp2vWcCPiWuUhbwkvp6l
jbSH6anN9fhnNObaSwXQDQRfkts/QpRNQK8qzKp08wP7d0j7wmGKp/9CCXWwiDtHU83UBRl034Rx
dh230GrWEl3GsHKsqZx3uCecEyVMZCBqYEe3fVaL8oqotWFgGMJ8AQIwlP11hj34IpT9+EvwXf0D
NTKEAJaozDuFoy7veWyPT2op9dupUiRc1zqK/N2yPLPoFlJa2lDPNglcUXMZH9GiQULwM1uCd1Od
9onkcv8Qj2GCY69ZwOEdEzUAnZ5mMkYLdZmpg57qQdYGDtwXvSLzEV+1kazn2af2ncCyetC6Uf+J
nbWf8GvDZHNDPq3tBVScwtzTOx9PbaJ0xfb/tOOcE3PXM4VHiVaAbdX7V/KsNdx+VKDPSZfbWwnq
80hWx/Cixm1FDVaI569lqZ9VvYRhWOg+pMkqSixBDm8V6cUg+ybsyB1Um/MUqZcZA9ex5m8w1P8Q
2tKLFDaNUAKKdf2DoFuUsa9MbUw3Xg1doZwjB38ncWL2sdS/YZf/Q+vqwEdx0NgbgBDtDxeEPqtM
m4yK7kyykxD+XVL4p//6njmWAJpvaVyP+GhuMkh8JniVQ2jlqbTu8nlNEf/rQ3xWQdti4XWjLzPw
f6kflMl4ldHChJVOU3rwKlijUbIVyGRBY38jD7Z5wP9rC1u0wbYgW4OvuWPZ0vib2/BGlpxXlgae
CGf1BK4wpqw3RFjh7Z05/srsi4hs1q+vTC7P+uMBsTU5aERQkZuLFe7dG4cXtkZnq6+adCZyOWSh
f5HX2wjDdHQZBOuedq/5jfj681u+yJ7RsKkGmHfxUbuuBjQ1HbRxq6I/Y1re9aSRat366yv7Kxd/
f2WOoAJu8rgkVj/9AzYfAkaBkIQ1dOkRIrg2t703esoK+sMqWhcui0zPcak7ukQwuu16dAdPutz0
FaUSF5jlyl9bHgyGbxwCn0cEpyUpA6D+tkz94+ta2imcdZPTks712D209jcJBZr66YlyAO6sqkqc
jVge3j9RJQ2oUtvYdqr1ct2913uqq7rUglYAHf7fdeNfc+mQuuhjvP9cNVpLN/B8l1qqW34zgv6m
RL17GovYHk+P9TdX4K+v8u17JocyxWUtocZN+yXzOPDoeEKuNG+bjbzyd0p2IPWNJ3Afrm5/f3fT
/+ZnfHX4Zdy9GVc9qdkFiEGWUeEKj5t6ApmW739cFy5sSCqqUHf2/qbc/ULKsoLnvrqaVq/DKnbj
bx7/3xSv92dCqhVGGk0iYDeZ6d+fSUPZ3RpraFh607mVFMCWHmMgn/UUAj4AraSQYA8NWG0eGuop
lKT3UWx9k3XyaZrBnIKTh2+MatoSDtf7k5BFhhvAgRo8acZ1ES6RB+15is3GHRR5o1bAptvs6usB
+ddS8eHKGfMCV6IwyCAxPwxIM3WQ7IaS3krsXNXVYzmwiGz04dQoxXHK1XU3mFf0cRdqU408Vm9v
RltzGy055tW8a4KAYLzx/M1ZLXP357PSDL4h3AxsJ+9vRd0s+HzcX+DmfhalfhAs3YnIJBmluLTN
DjYq+Mq8u3fU9BpQH60l7aeqy2+8L/98IEQnEXrBZ5nYxfdnYQH/moIRqXWVodQ1FM8BYDZUgUeB
bJdQuUM09uvrK/+0CljegTeH/DAkoPSi+yCwHdbIpjQolEF5GOjRdvWwK8JvpvxPs96Hg3149sDW
EMYPHKxHVMU6j/63xS706yv69F3hIIwsy4BAoqk8zPc3ER0tQdM5ueDwuQDXTdsyQZvNFuLrw3xa
DVi4vy0M4MzfpDaZH0ZwYCltq7Saz2bPvply8WraBiW1rLkHZVM8fH2wTzfO1vHdOZRSLAt9oFhm
+zcTl2rUfWPEiUPM87OmH8gl+e//fFZOvP7cNmaED69/6SAtDQo0a9Nc/GwpacyD9c0lfLpfXMLb
QyyX+OYSlJhI7WBhPgokVWxFV/FguVbntQglvr6Yzy+AowsWtqyeTN1kyfn+SASDVkprWICeI7GV
bEgCrX9gyH+zqP08WDkMWWZ/oxpxxi0X/OaCijZQ+3Z2/JUlH1rIh+hRclQ4OAC6J6s03K8v6vM4
ZbEuMaottjgcch8ualD6sHWqgJI1R13pUQfCqF8nY3ZKnHnd5/M3x/v0uCyOB4FBZZ7m149TUQRU
LEuk6q90wESmvErH9pxP6UrPg8PXV/bpSKx3GUBclMNNdD4mPAIswW4Qm+ABG+vE7yx2QQ9/pwL+
7YWt+OZNX6aYdxM9KyIVLCGLeNgO2EDfPzVRjzUIvaWI0LmNfiuN1wGvVS7osFvrrH/K+2H99fV9
eh2XI+qWaUkHkoTxcT7qoH0lgeCI5HkCkwNFYPzxwXT+10dhCwdRQmPeww/64boo5U4qDEuEHOPV
WD4btU/d65v1wj+eFMeweVbgxdkLfZglaBaXNnZ8Nj7K0aZQptcXVvo4dQ9fX4pcZrMPz4gLoQvL
ch0IrfFhZ9q3RDyTwcBerlGIrxXoyiqrGvfpqMWg34xX6GxwzgPqucSH7whIof9Jh3QNqmj85u38
NO5stqsm/Yhl1mWx/mHaGhryp0dLGqtY1QfEOWha7EzX7jS9T/cUmCj26V3+zeqd8fX5FuBgXKzc
qNN5Tz/c6go1ZK+B2Fl5nnfwvEvvcMnfbZYfm81qs9+vVvxyudls+LvVfrVtV/vtdnXe8tP//cvE
fvJzdV5t+dd7fj3z+/i96+Xf85O7/HD5y1t+ct2V555O3o4fhx3H8paf+J/Lj+W3LL91+Qfv9+Hh
9HD4fSi9kn86HPjx+7D8J5zn4ZvR+vmN03QBbMWwYJLY4Fjej1a9o3RMWxWFT+uskvqXKuaNnxx9
8+7rV+7zU9Z0zWTs4D5GtvzRsB1MRjXXLaph0l9WPYD2NjKA8UZklril8/r1wf51UQxSXZi6pXPc
DxeVadA7pUPlMUnLG4zie/zViIyHY68qu68P9fk10nSmVFVwYSYriOW633yjEtDo/Rzk1ipLEw/i
elNVHgVCOHfNOm9/oUD4+nif5zrNYJ0Dp8GkZ83AeX88IMtaqcUhWQC9Xh+En6UeEoXiYiRy6ptp
9fNEzqEcUMgQmk2DJez7Qy20Z53AHGyJvZ3sJc2GVdRPmTdOZkFgkohMkkGn/oAM58FChfPNfPv3
1r2fpNDyLcsMJnWyDf9GvL25tb0R5mJMgeUSQrL68Z9dtXaNaGo1rTmVbb/Bh+pl7p9hg79AW/u3
uNq2w4FQotVD6YnV62/bDTaWN10o34yaZU76eGoaG21KHsuYUZen9ObUCG9hd9kU9qrTGvoUUAG0
79ZYnw+hkQf9FwlhqfqnATP2E3Ruv4Pw2ZPhoWALrr7JHvxckwI08fYQH96lUtodgSI97y5h9rui
VybPmIpuXyOwdasJnYsm898J6VMucUzXWicq9+u3+R8DdZl42K3aKougv+WEN/cxS30/1HvOAEw2
DOZeHguzYJU3PaXkff33x0KxBQaKeixb8Q/bCRwZE20TtkZpC3BYuRDOZZax2mr+P4+zfHvfXBOx
VnjCJcdBYeAN8hIOL7xk263SbxYL/3pDHKkaZHcLPp9imZreHKjy0yToJKqXqpCnqgx+xdZ37/k/
ZhuMzSx3JCWU5VV/f4ghTNAUp5QSiBorV43Wu4Y6ktlqVN8Mdrnc/fcjigfz5kgf3sURhIAdFty1
TsfhGN3MvHjhn1bRUYyTKlRTE+5eGnT+pvLdof8xhXNokrItGgH8zYeLJI1japEwMq3Iuyi4Rmqh
i13V3AzqViBk0KNj0V+IcVviCa7PYX1EWNU5GwJ45+Ll63f0b935823433P5cBv0uI1AX3EbOJep
2AbtVSF+EFcPLPOI4ds0ttFI7MfBj3sEKWsz2UzTN0ujf7xWrAxNFUUv5U3t44pA9qZWmDW3o6yF
pLtW8r1Gr/b1hf5j4JtS54MJBI4S3cfCWIcgH/YE/TK8hq9qYWzwSvzBpLyuiMP5rw+1oOQ0phmV
vc+CvHs3TIKh0stEI/DMqh/7aDqVjXFAW/uLFKXvJu3P44UdAsg5mj18FayPfSUii6oKhhJvsaZs
q8r+pRFU3xXO8397SRyGDbEq6PlI+Xd5/2bkT+D8y4kk55XV9scQ4iQWoHVUTGtqD99UE//1FV52
+ku/hHLZfygrb47l6OCcyz6kOEc5wT6VdFj3gaopwyMA5CreLPTYek0n0n7UtXaMEVfMfK2UKBkm
l44HMYXKYD6kQDCsS78uhz+Q7pz5iM0L75GFECLzisxgs9PONG83KBfS14lgNLQec2Q8qJjSb0Sd
Ohe8MiN5cf3Q35VhjWVw1Myc+m6Zp1tdi0dEgGFU31vmHNxB6Y+f/4e089qRG1nS8BMRoDe3ZJm2
UrfURtINITND7z2ffj/2Lo6qsrlFSAczA8xgAEVFMiIyMsz/0zhur+N87P7xrbi9Zj9sjP842C9t
j9+JgOCv7dwPA4uENvu/sDVkCWj5cSEPVzPwEfumkMeny19+JUDQ5VYVEjPqVBZdsnNrLoBfTjo7
d8CPh+hBK2/KJIFeE+4ScEHYw7hlruoJkI1POnDhdshuUpHfFqzmW2y9KGr8ePn3vE/rTRqOAAlA
ZU/VxBAuVaee4zRaIFiVXP+k6wFbyjV4BM1VPIdf7FnZyH7fxyb0ZsmHphbvNkzyXPsgKU1J7UAW
r8zIv4sbC/LQdt4w+XdOTF9neagsvMgWma+gUzW2eRdrYOLxJNop3c0MtqxlT39qOYIUISxNQGTN
fYyUfmLXaKF6AJtkomtmyX8YACk30gnh1SVT1dKpcJ4fWstIe8GiLM222WR1xrPUHaOee/iK/8wW
RDnCx5kgGNSaMgNxdmo+WHAEVvlRY85KsiFaKq4uCxMfJ4swStCAyvHIg1ZaEBa2M/SjoNN6XbOA
CmlgOvIcHF+KvDVcWc9/RSx7HIu6j59llvM2TES8vt6kWzoFBMqTFF0F6e2YRMB4SIUXzGzcxbxs
H1idhqHWyMGZBLpjQ57oZos8MFSZDzIcijZi7WluYXjSecyCnsTWZvfiNDedf6UE95BRXD7Xd48C
QZQlvPrmIgNSU0+gz2PZh+Sr96Yi/GIwhMXQyWvS1deyZP6cSvV6YmJ0Q/ianhBCaEtXgbhiCw/3
mUprEGgs7Bkfsw/px/bAfvr+AUIrYBFxQhiIH5of/T3wGMafTgQsep+KFrwk701iir6Inh4UGrn9
Y9t8UsGPmK4yZcNTxIxTlCWYT9pXysxY9EIIONyxvQ0TB+SxPU3kOHyIe+dYsud8+WjXRJ5YkPj6
yRsj6OUAC4oz8BNAqgwM5aNU1F7CjgbD93SMDGmjfr/mJXgIbQK68IYtygSS3i4HHg5ex9+m7En+
sxIluyn48Re6ncgRQimML00fQ1ju2f6wuwdoJA9gDniA/8lW/+LLmZinRYudVFIT7gbKHEnHElDJ
vHXK0Gl2DHh+tbu2Vq4MnXXNjVx89avplkxhidKSJS9R8CT58o0yM94WWMEVBV51NhUQ9GOo37Ni
+uBk8MbCPHZfgja64YmLBZ6+Q96iAAOLNKqWvE8Rylp0j/w6mqrSK7OPhEDWK67k6vgXn+1ExqL8
iXIxjDiMuyFjjC1aYsmtH0Ue44yfAZO+tsLahXBi49JdO0+GpJZaA0UbRxbiy4JsYs+QIXkD+2eS
5wRfGfpqhqdsUEHI2xC2dkWdChMiCnwFfmjFUelZCbvC/S994UhRmPzRvgND4frDbWR8vHyka5+N
rIiLnsVavp1gnmUYMYGxiJSU+TAqLbkLiCTD1mDRu/7BYh5MFdFFpzfHa0eQM3fV1FRmXHqME5OF
fg7gsrIPISsm8NcEvHrcMvtHsndGNm7EsbVDpelsAA2OOxiWYJixHFuGARG2J48jmQUjn9GzbL10
Sy3yE5BA9ICeLp/pWhSjUEY+zeOHB5DggyY7SXEjcaZKqH7u2CfpMnUfGnCM55uliOVyFd3uRJbY
l2EUtdfzhHPVk1/hlAMVCDeTYZjPdRDtoxxEg5atT9YuPgLa+HJZz7W7lw44pVZaoCalzXN3hK69
bzqZi99JWWT1PzmkVLmcug6wiHm5Edi2hAm+Mc+9AT4VwnrtpxMc1ZaNqPi1qvYsqW2EsuWPen+m
v/USLtsaQqGkthZRyouafg+qjSth9c9n4IZlSkfVmTQ6P7dAbgMbQp7SA+vgsxL2P9Rsqwy3LoKX
D0ORskKX/1xEKdcwelQY/ZDsUpMlIVjGLn98ddXyGO3+PxFv//8kGOeAmDJPTvJufSzoyNyN18lx
eqi+6Afzs+l+hxl3zzrjvtlDqEQ16vqy+NW4ZdBAoQfFPKY46jH7LSg8LdeqBaMLwz8TpdO8v7os
ZC342ydChDSBwXONdTWEaM5zZV3TOVFhgcYRPHBGs5+Xha1+shNhgjeBCjpVRo4wlaVlpUg9fSuJ
XD0zxmMcnqi0acQBNynPIwucmdIDM86kme9HXpA+wwC5Yd/rciBQICgshSAh1gMvi7N2JKu2HQIR
zwtnn/RhvlOUZqt8tvqFGMjVCbQkjeIzB1xB9sig8fUcud635k0c7Yz2H6OEyjV/0vxPf/6JCHVL
H5xxYMsRvMoBwU7LLUy+nF7bJmXzY6NAv3ZyvwXYsvCUmqrZzlIbAebwHVAst7Juwq0rY0uG8HVC
Uy+aHL4/bzIBi3gEkotE+/I5rV2Ap2oIflPKnVx2DSJAMgljT2+uy27HFuRlKVuKCA5j5Dy2Ow0p
tdYc2Gk8TDSkIXXaXxazdvGcPPPEl7slsfQwLEFArQ4wqIbOczKUbmL+zLea0KsK/X7LitNLsdNN
pNZIKmElMivY/ExAODYSPmUtzpzqI+RDUCWAaTFwbH00Pxo2wEIV1zYL4aaePPdKuwvBIxjYy4iA
NNTnFiISiM1glmIydNz6MVuHu/j3ySXCRlKTwyPJa+9G+uh8nh4BvXVhPV5mUY/yNWspu3wfP9uv
9oaJrlYtTo9B8GV4mBp1wVT1WDZ5GWpopubikFYUu2CsHnWACu3wOA/qLszi42WLWgtaJ6JtwctD
3rgsoS6P+eh+HH9UwCEOewD9ph6Yrs+XZf0/ejLdbbO6QHlS0LOu2mKqfIQxs+Nfp1DBs9UdfAFh
9jquRpK1tDM8Vlw/F45zI1dTebj8A1aU5fHE62mZLuZhKsjvbT/UirpFWUYAsvbnUNhYl2cMR72/
ibeC25q6iNNZ0mF/httn8bFTg4K3zAG4jrsnlD7oUF/oRkvNK/JaYDKSfvg1heZ+kiEXnNKry5qu
uO+Z6CUqnorWa3AraXF4mXIfl/u0esn9DREr7oIIVq0YpgVNSByjzE1AkkepoSZTPcbdTtL3Mdta
/W2rbXT6V3WhXsp8K9VKW5yHYZRAgY+QY+zNKxUIueIlHp4uH9eqLiciljh1elySGSR+hIg82sfd
fcVgtzTu5/HK6a8vS1q5jsAD/62MYBNzDW5/UvJh2uSQRTdT+W0MHvv4x2UpiyELrwZmesjneQ7R
AhBf0ilsYo0KXAoAka7Su46Xf9f23R27c1uha7k+RUkKExDsaqgyTUrBpdhShPwhXGz7froJPk0f
ouP0U7oOrjOkdRvDdmv3hXoiTROiFQRw0IxIcumld+ExvivvwkN0b9/Jh+A4H41jfWy/Xj7IlQuK
9oMCRwfvZ5hBBPUs0NlDkP3I6Vi87+GwAUPgsoQ16/4tgfGOc9MD58QZlQ4JsvTQj3c26JL+7rKI
tYLHiRbmG/PXiXlDG2oN/sK9Mz3Ou+kD0Ffmr3o/HfzX8Jt0+Iv3Hs1qZmIQpDNYJpwZjV+1n1kw
hcRAHndx5qQAPDbZRsa15kgnUsRKv1V2GnA0PCA6/UurM7F2m8ev7fzn1+OpLmIRGAqvTgojdIkd
N811twBnMT5I8aujfcjnx8vfac0UGCJhpJrxWaZ8hINjnqnOIBsqgfWtVWpuZgNgbRnurdk2Nk5v
TdQb7Z3FgpHCEPy51ZWaMgMEQBiCBCI1j1P8rbM2tFn7QOwnWvjrMpEhmkE5Dr3e5H3pReGvWgNb
7hA1RylsNzR5N3tDNY+Vh//IEQ0haGNALFJidwTZ7SEAO8GlqPZg+Pt0L92V+UbEWz25E3HCk6VM
osyoE9SSG0ZowEYeB/B4Njx2S8gSdU8c1mmdHuTV5T4aPlfDVdp8ioPrPze202PTzkVIRcriNmSs
nmKgQHGY2PJlyP6ykLXwuWBOLKtcDCqLgUfqeNiT9ZHYBsOumdvbSXb+wkNpDlO+YhrcIVKf62HY
YZ+pPtWlsNJ4rIxeweSRSuU2LpxHPfxha9nGya0lCyyoMdTIpBNddsECWh56Q7CUFKClctseznEJ
guUAbjrJjYyNV/iWMMESKsDhwelbXnz5vug6bxpvGjAzJ2XfbbEdLSclXuWnegkWUUilbSc+ohbw
GKAGG4bX/XifZTvYOYALBWfC3rCPVTs/OUohDNVgo099y/svhy4yyZ0vgGfBtANF0WU7XEv8sRGa
UIykmopYgoSct60DicuCYXFXTV4q68XR2WO7VqIrP9x4SK6f43+EicVICJinwlIRVgagh6b5HfBO
V2CBXUOTyBjX/I9qjp1rS/KfjqW9RcLfWqqCYYZyPJigSBHUDWZ7q+cxUN05us/9rf6asnGeqmCV
nU/Q7RcVB7X8Hip67cqNwV0y3VnluM+gyYplGG/tr7Lp7wr7mZTtGLNHA8bwR7V8CkZ42s3IlaER
uPyhVw1qmSxnAoY6nLhMk2tSqpXgYgIZHIB+Ql4Qtf8yu78RdFa9kj4DE87wSCli9VJp5LDVJG5q
U35q/M+t9rHOjzPAHK9/oQ4r2qrCyiIECsIXBUywl6ACKr2E3aCJ8ocDcG8z/bgsZVUbcltQod+S
AUFKBfYCsAVIkYGW5rd4SQpu8QiKclrctOy2XBa3fmOfyBOsZy5mYLk7bjeKOGzmyL/m8FsBB7Lc
6Qe6nvezMj358rPV1B7cqBv392paciJciHLJKPVMHnPvqXJ6axufIRz7DBTeATqcDUlrtshsM29/
Qo/MtuH5zRTAMeVrBZKK6i6z9nV1F1r7jaNcXgdizKa1hyUyx+dA9HcuIyppe1ijzO1n/+ymp4DV
itGgX6t/gEcLaHjY2T/D27bxBdeu9VOpi0GdpCc8cCfHCpHKGEHRyp4JPs1lxVa+0jKYyNTFwpPI
5um5hIrxBT4SDqaP6nOi8fiKtOBHN7JnNQNveFnYiv2zjaKzOImnkUkI9j9M5my2DfYvKb+YXt6Z
U3It5dPONsDniX9eFrZiFWfCBOO3xkBRwwFhWXrTjTWXkDsMG/3J1dM7UUiw8bScZw2MmNKbGfKa
1Wc1/ZQ0Axg1vy7rsnLTnekiXN9DI8kAZCIHnNznrjIgZGLeyAH0xnbugX16DiBJBil543ttHaFg
HOasOv0AuqS3cCGbDJRkYJFvNfVWbPxMN8GzbEgWwehEt0CCHdAGY6Xdmovb0kNwo46BrTEN0CMe
tdu+HUH9clAk3YhDK5f1mSbL/z/x1jB3yEdGxMzW0Wzv7BboVXXxJ3i2M6/YsIn1c7MAL1F4YKri
sw/yxMxwGoJ7OQFq29xW0VbN6a2XLwQ9FPqPCPHFBxVzk48gnXnGQbsavGmve6Ob30rPH+SPw9fg
TvPUJ+Zv7sujv09qN/mR/Zts/Yi1S+zsRwhBA4YVGC6X4i6wSFDiOcrdaHh24VnggoBY0S2wrZ65
JXY9VP1WXYgeodNLrQKLkQd3IRstj1n2tRzveialg3EjiGx8SEsIItoI0mm1lF1NFkWH6WiDgv03
4eO3MssvODHMgqFvICEXCbw0bEiVgv0QH7OE8b5yFyvHIb+6LHDr9ITAEdHGHOcMgXMFzP1unh+i
IfG6aDdo3y5LWnft36oJ0WPIHbgGZSQ18nHqqOopbq5sVUNXLv8zExTiR8X2V9tFJBjyxHT0zoxe
6/xbq7DxIn/L492kAvV6vKzXllEIsQQgJVWXdfTSlJfO/7ZZqtw6NyFnUqreNI2RP791wu/QVF7J
Wf7alsbhshprrZnToxPbXq1Zhv28GDfIfK5kH+wY5Bgv1WS6j/dmvsvVGyPfErpxeGKeAaDTmEF2
tFRD9vY1VJKwv1zlt9E18UMHhP6j9EQMAcP7srKLrb0LlypwOgo4T2s1bDIfX0WsPQS7KJOvNQoV
lvQT5O2Nm2ZVwf9IelfLhgwe0sUOSVOduGZduGXzN351IkGIuhAtdJ283GW1nbhW/9OAN67Z0GL1
vjyRIcZYG9LZms0xz0i/ms7nOfjAaMKYsrqrMUG+IWw1JLHsTaYL3pMj9gghWLEqsxrwYfVRU+jW
2DDQ3nXRx1LacN1V1zqRJIQkgGy7LtGXaNF8ko2dIe+dcisirRvAb22EiKQFalTMA9oMEglTv5e0
dg9kk1ICxwATTA0QIwTNGuOWL0n2tYDArNtwsq1fIASoqYSnsGzRsoHcVPuZdxvOtJrynpyiEKBm
4Kn8bFw0zF+C4ZOjQEb84Hc47i5r4j2tvf/OQMQ9dmOGWScPUSiIr2hpe/7sDcHPgJWbfqsVtWGL
YlXDHCAJgE4JC6FwJC3f60s0femTG2OrrbYlSXAxLSnawWoWSQMwZtJtJIUQzLngF45bwxWr0U+j
HgRyLQN64shMNU8tu8Z4s2y/Sq3qBuaP1nhotsbBV73rRIzoXWqUNsFSqZmt76bDt7kz/Y264qpp
n4gQnKu1e6WzlpfjYH8O238n/fryPbGlguA6RlyZWuBzUmoOvGES7CCG0fx//zshgv9MemVDwIAS
am/uIFCFJOuoBV/+KyHi7Z5BR9RSJ+Bdyj0Uq/tZMlwr+lNIHcqtfI3/WJZ4ndc9mMzNUsZSrOdQ
/xYFx3TcGH14K6S+u7tPZAiOwuJilSaLJpbiOldD5hofv6kP8Udo4z9Uu/gVgqtdCt7Trrl7DgAd
h2PqVtoIqavOevIbtPM0vbKZQLaXnG+UgInuXyIQFeoCpr07xRn/5klwImvxgZMngRSpYWJVyArK
77467eYqfZFjbdcN8h7Ow11VZQfDzL5etpfNY15c40Rs6BfACy+fsj0odwoQMu58UPfDv5kXDzvz
ej4Wd/5tvc9f5MNj8KO5ebksfzXjONFaCB4tCDbpvLyZg+GbXj5L2nzV1+YhVaBCb03I0xLQSy6L
XP7IS4YlBJMi7P2BJXY0LiEmB9kXfH48RNra3NoIKrYQVCwzr5VxUU2dru0R2pZXSd+4krdECCGl
rWdd5s7HPiHzGj/l6Y/N1Ya3jf4LxyXewpNmlYUDxrsX38FOdlQ+RS5jcg8kodATB/fGEbrW8lU9
+J/iV/NVdocr9UPnObtn7ZhBtLSRE2xoLF7UVW5LUxe8fbyntHtwmk96tHHZrItgY2Rpc/J2EOyj
TbWhkhePmGYocmLQJZ9h7rhsg+uB5bcMwTY6U/VHUFwI0+n0HGWtG436IRl9tyyLr7m+NZey6mUM
pMiAQDOs/24zGrxQNdNIOizWmCpg+J3u0NfRripvwhjmpw2zXK8Q0fgGrhNsN1NcM8rMvMlGSDO8
7BMorQDGKl50x2IfXKYP+geIKS6f5qpHn4hTz2MYDHUwH1uoF8lf9enGrq5DgJzsjSRB2RIj3Abg
CeX2UKCVdGU/Tnv5ProBCT19Lb/VrnIdH+Ob5MHw/P1l5VbN8UQ54V4wkpQpkxyprXbHPKM8vobS
hmZLmHjn4iznAxTD13qPoAg/pgnzLKU11pPlKyXZQzgLwe2uCY46UPFz8voXOp0IFKJ+3alSokno
lNqTegc3xeD5ncEwjjxtoVGtHt+JKMGbZ7tM4hGKaq9zksc5D70osG7TcWPPe9U0TqQI/qziuk3Q
IcVMj7Z2M+gPmfzB2FqEeQci8ZZ3nYgR473pF8noLMON84LY4KVy7ZrhB9iJx+KlLzw7umWtLvJv
e+DxY0+D7vGv3tLWsoMJbiONKuE8Bz0O9cFcGmB0prTxzpi+mVvRcdUeT2QIpwlaCNN19CCW93qo
7bLsh9V+b+e94v+q9H21BUmw+vFOxAmn2khBK9c+Kun6F2OClvHJdG43C2+Ln75zMtC9AZXWabmZ
wsHZU2oU+fLtmmn0+upH6G/Y4KqlnwgQTm3QYUgvLQTU7THJbjLtH3iALvvt2j1CeUgDNJ7rkc78
eaAF6EAK7YBAC/lr/qkM2xu4jJX93MXGTcsa3YdA1pOjqjfZ1WXBa5+IOU7wQsHnYcBh0f0kS1XH
fDScfCRgmJ8s65EpxFG9TbYqKGsnqKmgn4I7zzyvOCszqAtJS6gt7qXu/Ei+Dox5J+Xa8bIyK5bA
nCPL2QuoK5CAwik2hgXLmG2knsz2uyeHvuymZbWVG4rfigWphSZBdZxlIMSQhRjLru2kVRE0c1n1
I3IAard/VREgF9WHOL621D8c1nqTBq6GDLgNg9dvVeeTDwRCpQYDG1NSkj1faZr/CBOQq3T9vQ5W
mzZvpYGiPSzirGWYnPl70Hht4VKUTQN2r8ZhD4j2QtjtDW04WLOnsHV7+VuJJqGQwGDvhgym6wLN
LngtzAt+EUCC5+r996iQIdW1DpJWPF2Wsvwpp7HhTYpJDRQDR+AbJv7J6SUlC9BjFAZe2Sg/2zI/
+uX0NEoWnOcsPlIfsjdMcE0tDSAqAGsZTQTM69yf5i6feklJAtZsnvKy/RBGlqeYW4f3LmNaCBbY
TGWwF0xckIUFt03Vsc4KiWL77ZfMTdzABXL156u39x7/tPyKpCWwAgvLOq+GrHOFQvYnfNh8Qk89
1jvAX4/HO8oDLrisl7/U28mcf6pzQYLlDZo6wvPuhx7crG/MGTXsGbFn7jX+S0PJ5Z+Mv26/fNnd
O/v7jwf3elwUPz781N073a12xr7cG/uf7oPuUsBwU/f1uP/sXT3++nW7Val57yjnP1f4AvC9J0Ed
cC6S1cde1OUR77Wy2KtB8skyBmWjc/rekBdxzL8z9QzSgCbcQaMC/sAA4ZYXd+MNBIQHmd1Je6hY
sGoPAG5tfPb3ZgzwOxCjbBixdQqgwflXLzuVZVr4BT34TW+aSma3aBpuS3ULEEVMSP7Xun6rJUSB
1Jes1q5QK7R9V/O/QFy6Z6zkau7GKw3sedNIFRIxY3fZ2N6pxwDQgtQOMxCh3BDB9uZAbzR7rBKW
tmbPBKjVSEzX1v7wvasgxeGzmWBrssOrCekPYBcOENGQaA3NnVGXrjonsM5v+M3iFmduwxqJwqIM
lx7hADzz8y9VMZspazktZ7pYVwb8ooTCjRxh5bRQYdl1JlqbLD2fi+jmoNPSGj1mv38JQ/nQAM4u
p9af2xzXG6iEC4gFgUbQRPeNplIW3K+YEoih1VCD3CXpl8tffjHcs+NaaBNOhAgv2qyEyysFUtEb
lza9EkBx3LCKPnB/A1CY+v+GY/35ssh3j3aMHGot8NkIozq1XeH8+qgcoB0dI6BCo8dwUA86c4Fj
Lf9UlOBxTHp4geVX6HiBFwcwS082LORd6HAwcgoUWInB4oRohl3npGlPCusNMoPlNEl+OrllfK80
5kkUiEV2bIVOz5d1XjEZHAvqKhVOqcX2z01mHKB6j01wE+pYrfamwUoIGHjRPhhw6sui3mafzz4p
+pGGIc1mK5Ik9lxWGAO21DdKxNr/YVZAQM6hU55f/LS/apKXLmVfKLjrLek2TJejZkjuaRqPZhYf
ykS+lroPtf+PZV0bw/XGD1txTYZf2dVkoZ5nnZh8zPU0JJVuRt6cgx0DKnVMFuXkDey+ABRk98lU
RCajMDWE15Fkdu1VUajGQ5iq0l5mVcO/yiI7CG9qbobJJffTdpCTqo8DTKj9ru6nUj4o0ijd2nKU
656SQHPsFcMAimSVVdqXzorg7IRRhlXKy6q9N2lC24KBq8gyMDA41PmZ14YvJxMlZC+GclpTdkro
zeY1UHo9U69qvqPc7jr1HlCEy4JX7Aq5yxQ2iD5gIggxYq7C3JdKuFkDXEhLjF3RSLvA2kKSeBtr
F2xquRveQINY7hWfRWYzOkZW52ARpsvkUAh656NjP+v1Ppn3NUC3bbSv/BstOPbFiwRru/25llmv
+l6Wt8AI2vp+7D4CQ3pZ+xWDIi+XoRfBqTSqBOenbiZ9ZURDmXhJcYSq3VUIW5clvBtiWe6sUxHL
TzhJmLuxAmC5QUT5k/FwPfeiwu1vpi/Dj/HrFlzzSmAyGOjAfqA117iXzmU5czVWaYEsm6IYE01D
87FV2Ydrds0WjcSa3YBeKaPegr1mCFdxQPE2iBwufIivr1qf+npiXNvFnwJDLH88ORPgupgnd/K7
dEbtR0muY68EXPsOuNt5Vw4+5Za5p/oXBebGzfwuCV3kAVDDhQYk/bvLP6nnXmlMKEGdML1R269B
pB4CckN94xG6cnzIoS4FViYXiZgvgRzZq0HUoNdUfeDG+tn61TGQ7KfL1remzkJ9wetJ5eJ4t8uP
PiGpc+yl8TfF+NX3B1P7VYYbKcC6FCaXYGKhJisumUewAIddpMZeIF+3868Z4wvGh6j/dVmZtTMj
VIEIoPHGJak5t+44bUlufSfyYjLpoxQZVI4qPYpcJ4qLjQrVWrxiGgFE08W439+BMWQSBd3o2GMO
XH4ZM8sB1iKMlcdxkiEwnuBPVl1ZUuUfTT5YhxwC3ec0Cua7DI5r66EGNzQjdvNSPjJWJEOoKzf+
r8avx6c5DNKfltUYV5adM9A29bb1VY8L5fufnxeY1DKpCttblNvOz6vquKcGGcyeTp92fgjRu1Nc
Of5WC2Xt65+KEW6QXPUZ/bcQAxXsYRqvKFF6RpIwu/lyWZ9VQTplNRNCMQqTQixw9EotZ518v8ss
CM5yMDdeFTupPlG00X7OZkhicFniisWxEksthfgDhY2Y6AFYpUx2GaUwx7NsAAu1zlafzzDEZTHv
UugFp5frh8iNekSg8w+l1aqvt22Yer5ea27T0cBX1ZvJ6RyGv6HHAf2x6/79G5nQ0sATynNUvPdb
v/anwEKmw0Zu1GO216XyWBc8GrOHZAsfeOVielt+0eCIMhbM93MNIbIwzEJLwC2xzVuZJDHr2eDo
/o1ayPms/nBZt7XPRmWF7NwGy/kdbFXl27AKGxB5B7N9Iy8Qs7axV5uNELFijkC9K1RwwK7kdSXo
1BlDIjlSTm20MI9LEQGIJHfIwsbNh43bYuX4sHeevSC/E2NFA2mcWCOgjLEHMne/z+VeuieI/BgZ
LXZjyND3Awj0G/WRFfX+l6dOgRzPYn/u/JNJvi1Vqm5Djj3QzatYP5Yl6GuzK3/IHi5/ry1RQtpi
z1pM6YDCb1K8lHbowocOC/yXcKvOvGIXZyoJfhbJcktjFDlQi++CptlbbXTVzfqfRw0eKfxFQXsB
whDilBzJtV4r/nJy9q5T6g8LmE4e1RtWvpK7sksNSxi7awQOEaZS6+sijrsm8Yr4dTBrHvifL3+W
leNaiHnspXfGoqw49Vr6ZRKaRZd4Zjjgqdmh0GIXTvU/N+6FKIypdF6aILwLhiYbDcg7QLt4Vlrc
AccPk4l80+W/4AVyo2j6849z5rWLLZ6k45EuxeTPeK1WO09pXWpAExvztKvNqd4Yg175QIgiPACg
x8NHRJKP+iIifiDKqKRre7I+TsoWovSWCEGbyQj7oPQRUZej82kO6piyYhB8umwIK/55pohg0OEE
8ezsIMVmEHQm9uh0MD5p0tZbaSXMIWdhEoR7ir6j8KYYakueGR9IvajSPy+UPb3jX81quK+m5F6T
7K06ztq9eyJPXFGabC1MAx/gRKdsYDGoGcUo+sByA7X66vv2IWBaMCySDb9dlUpXbSk887AR35xD
GhhNEIHhNRfpDX2hMv1Hhc0YvvZMUwAn3hC39gAlefktb7GhE4tXh9xqpAp5Qa8y8z+5UmO4vIHA
0P88AIJOndiY9k68v2w07/BseLqdyRXuR6C0AlkOkav481ELD3r1OGlPg35s0Rb4h6KZvDnKD11z
bW6VG1Yt6URnwS9MX8q6IEM2XSUsxwSvf5QepjS4B0jDnY3szwvTZ7oKHqKPDhc/8KnQX9wFSuZW
TXgwhy3s+lU/PNFqsayTLzmXcdDVi+VMjrMfjfbb0HQQrwcxDHfzbuPzrQqjwgqnO/ULCPzOhaVt
GvSNTim3NaSSxmXtlpX1M19qfZH/FF8VnatPd3kduZp8LRvHMP7um6bXB1/6YiP+rJgSm9Pw0cB6
o1n0GITAINtFF6f+YLhD7Wif8lmRl+6JcTsacw21n9O6XTGnXuKr3CJ5Fu67zu/cuIuHfaNF9t98
bNthSI2/GUQSDLtXIcTqypYaVdT8k9nRDbdw4KZ2sHExrn6BEzmCEWs2i32dwxeQVGVHn99jMp4M
8Fv0Vy0PPIFiBDUWgF6FxCioyPTKscNdpMlxtcKp3Mwp/uLmXaorAMQB+fCuaE+VZ8zkcEhhIaGn
EpR3Rurfda39ctlw106NJw1r9lB3UwITdLHKXgrp5mMNsZk/maD2Xdd+0N2FoMS8GNnWfNha4dZ0
KLbBkcTb5p1thn1ECySaUi+Vkl3fXlMGKfqvJo+56aaTUhBZ71NgdfzDZTUXkxfqqehIhKU8BlaX
I7hnMeRm3wUyd6UUsS1c6sekmWRXLozmwW5vwvRl7IratTbpw96HVoASgDEAj5LNSfmNzOkkCFUO
uxqR1hlu0DiUpOfWupPC8YvUaOo+odLuZh07HDBWvrZDOe3aeNK9Jok+BZr2bVCCFwCSkw+SOc3H
BCB5N4CDe6Pt9T4p4vdxMguaI6gOYm0tZd8dCFaZ9rX21JavQ/7l8tG/v8DP/3whDOdZE+oZeCpu
oRwT6cVSn8b0Mc2Ohr0rg63Vs/dJ+LkwIfTpca7PJeUw1093chC6qRYcgDvZWGFYi7AsHvI3L3RK
kuLwiNq0PQ0vasVsVbm69WIk3zTtWcpHtzLuEvW5Gm6b/iD792qyOXqx8r2WGi+EFw51ZAp75zdN
bvVFWmlw6qjKVwX0cR+n6feW/q9leAzM1M0APv2wd4ZnP2kOvnO/2Vd+w58696bFjxgzeYOoYjTj
/CdIZmHaY49RW1PJItwu8dnRiG5aHeZNoMqlj12YuH2MG5veyJJcXhxGNla6PRu9TFCqjMqFVxUZ
+OS7iTp4bXzsrad8/DzUO00OgQ1MvMoID4MN4IfvwyDwWa+vpjxyR7t28+Y7jNy7RLpvy2+Z/k9T
f3bsj7pzjCf5GDD5QoExzT531k2ebz3yVtLDc9UFa44iy59zIF3plSa70EzdkSdYMLmh/nHsdiwf
7Kb4k9FtjUWtONHZiQsfPR5HSUoHxPbToRto3nKOn6nBYWzBHSU297LPvg+XZ1qKmJSsOyY2Y6/Q
vE5sa0yTK6c3yTiCDOapDJqb0y/ZLjdSqBXXPVVRbL9HbDiaUt4brjGarMrMQJBlbgTJ0GXV3u3F
LHCrXAI8mHhCLwTB58brT5NvJh1ypnn0Uidza/9znv7jGDdK92hZkps4uznZAUE+1MnOVA6q9ouy
hTsYpqtmgyvR+Cq1+2E8NjLLJVK53/iByw94712/f+ASAE6uDD+D5LdQOHyDMc/WvolnbF7PEIfP
W4ym/JNOisto994KHuboW1FCnpi5rcyK9+h4UwQdgfMIDy4EtR/tPnBr64PamBvl8ncjy2/neJJl
CkGAOqQ8TQ3nGDBTKVmekzxH4XXFoBbzSLET7HTrk00Llkq6U73Sj+3GX3phb5zWqtWc/ArBH9XK
H63E51fI0K7qjBEvqARdtpGMvZ93W4xmAVkDlYiBN11UVma+N1eA6kmrx0w9hPW1pqduGGWu5ew6
54tVfJU5cF7G/PPdGIu97HwdauZHnjasYyWhOPslgsKw8Wqa1vBLmn524+qqYxwzT6pbW71xfJLe
eqeAtiKpH5eVaEBk5w/j9KxL/o5d244GZBxPrtrd1Avolr3PjNaLI80d9Ra+7C8WAGZTUR4v/+aV
pG85PZB7yWR1MArUc4uWknSwnGEyGOr84qtHy/oqaaFbN/pxZG7A72evZZ4Ajk5lC45j1Tz4ZJYM
szwzasJ3C+zeLMBhN9wuHQq3a5tiB47wL72lZ35ZyfeJ9KLjb0nCdwls39e1Gkl0/HgYwJAbHlpj
vDYhE/vvJAl3gZrx0fwESYEm73yuStapXS190Lempt+m7N5Fot86ideAnle2NYWEnajyd7buzir/
mt6U3bzLosdOivcqsSlQwGT6oMhHVbsJolvdIQ15SZ0vWvli2TP/8W2Y7im7u3X3EQwRsLX3hfpC
qjk5j5dPZj0mLRVEQOwo9b658UnoNLXUp1PIDzYl/8MYAm9QW4+BYvEsH7VDouqHUZ6p5Fi7zHG+
Jf7PuoZLB9Dv4+z0u6LdImxft/yTHyTY3xzqwMGBNO3m5nxYNowUuYXi4K4JVe9/SLuyJbdxZPtF
jOAGLq/gIqkk1eKya/ELw1V2cd93fv09qJ5pSxBHCPu6PW5HO8ZJAIkEkHnyHFtCZ3W8b+X7sTPQ
y/vn5ykgJEz1FvMBGjzOTXKI3oxxjkBRdBHyVdIxGDIPopOCwsfaEGHHRMmPQQAvIM5Sm6KvxUQE
noiUOFIYjTSZo8rN5w6Y2aCVfPx/g00QsApTgyMtT9ELVAxW9jcDZoAn5GAYeRyLBSeLH9SQ9y5Q
iaZQmt1l5ujHC/hFOxEI5oKwG4cA2gd/2+EuEJkWzEmUw07StD+mUHNLW3nSOsNVp9KxS/IYhOPO
ktODLQ9OrkcPxqjcxbrukyEVFNXWJ//kW7i7Qp/aGZodscg9S3aQzQAxSONYLpB3CO+00Wnk/MYk
hz4X7DT293KRgRCVzQLCA7BAnF9nKHUoMbObJjeGAnG/TlANWB/ZiQUuniqDPsdygVnO7dvQfJ60
HXpP0vFZmx7y8gboNV09jKXAhdau92fj4jYNavNhpFsYFzG/KctzIAWbTL6Rivsm/sg6oCiAbfnz
sjn8Cd0pKs4ok5Vgz/2WdHi1GjNGqhvYF4G+zcFKVRa24NHKJuxiyU7McBPayE00m8zMFOZONW6i
1AsKT5u+lJoB9JMgq/AJLrxmjptJ3LJZ0w1OqbS8V3LQix8BGo/DX1lkI9Pg5QVORqcsfoLyD5Lj
m+sHwcqxfzKlJk9AnyV5pnQZwq7WRt5oy3eDVh6HzBLsApEZ5XzllixFjivDGCvype3uEuNl+VNJ
pM9g8++qoTPm3EQZy5HcT1i1dJEotBmdQfry/5srLpyBtkQmQDcghETRRgPz9zSFN3YpEq1iXsz7
A1BpwNpBxIFhkc8HEtaTlDNSbRSONC+uExpYR6XuAGzcS4YIB/d5r+Os4Q7AkAZIkqBXijsLQt2q
SJtgZWrlZpg/SKRui25bl5NjQPMxsu/kpf/kum5MyEyZG9lsN9b0aPfbnvy09VtZ+1maPyFAqav3
dle4bVm6+riXzB+WAYVWcK5cX4S1cHf2wex6eXJ4lQkqnxVzpSRV2zs1mZEBKbt3za569JBl4I+r
8/gJwofFPpqX2JFG+c6K+kz0HWy1LybOwL2BvY4BxeSWyYScYqBHCqHdVOVeZIH4UtUa+aAEkJcZ
SMgkA8bR0e3kMcryHEJaCzpmYqLiqAeQDaxcAvdcC8mAldkynl4MnPI5cyczI2HRGrPTCF2yVzuT
KSlewjSjZv3NsHb11Dqm+Sjpknd9QVbc9Ww9uHlAig3v2xLrEdVIgahGJ+Ox1Q+7NEfRGJCSioKk
vxUcPywmXkz+iddyITrMVSvuJBjNF69ACm0sZtrEhQd8mNMnOnRKv1ngYrw+0nXXw135M5ungjH2
3PVA2KkVxoSdScaGtjdJZiHIANHpWreZeVfMzYdu5F8aQ9ScvpZFxXn3r2Ge0iYctCzDLLNH9dd+
fFXUj9CW3cr6Wja7LkGvyvJQmfu6n2hPBIfhSuSG6d9uzs10pPYtEpgwbZDcyYfXEa0xQyFw3RVU
pHVmhZ9Zw6iHYIaVBEfskLabeH4q5wWnratZPxqLKlFBkSM1S9DcyM6SRu4CnqJyfqySzk1jv+xe
VBuZ0owuy8tfLTsr6ENCENhk7vBqIYWYVzN2etl/m+Z9pu20zB/Q9jIt23AG9nKf605a7K6bXUu/
YU5+m1XPvS0Fja9kF3hIjjaSiamXIq7EWex1aB1qWtdSLKcMfgzJRoHecJmhGmRCYRkClKAikr7k
qquaTpA5CdKQnbVvRd/HFv5iCzJNShUpA9YJf/55ZaKZdSRhVgx9dJM5piljKO/vA3PXpq/zInCR
C9Z5nO8MNPuvPc4RpTLMyrjFdCTxtEUOR4nBaaz4VbXLpJu4+jZYj4QcodATTT1Sj8cZkutJ+CuZ
3Fh5MCoRDfH6njz5Hs5lwRqdK0PCloe8FP2ya7LFVxDy+vibKjlp/zTr0EDKvtYzvkgQc/9HqP93
MniECVq3yaRAahhZ1Q53qkMWVL4RHAMUvnI8n6qfdvSeiCQi+FAAsWT0NgPTiOMFTSV8q0WpWtYQ
aVHr1A3bjLVDtOcuFTWO8H7FW+HO96wpdDmdYEVO3lsQ7PVuHb2T1JvTmiaJ4By5COm8Nc6LiYT2
XDNFUzg0s+hsOqS7Bwd4PPRu37pR6fakAq/1UxyKkteiyeTcWe1rWSIAdTpdv1GT/ZT9miIRiks0
lZyLdqAoUPIaNmwVWkIvY77Ll42Ft0xjqv5iCPIb7G87DQjcVH52f51cP8jcxP3AFi63PKn34t6V
i59SkOwWdQCyZD+JeDguTg3eIheYK6uS4rjB4mW7YKLqTQ7M3aHb215G42PrJ+BIdr7M/rdsM9yM
FEU4gffoghFzEZqADTIClhHOk3ZeaJpOJ2KN5S9X/4wQYlBo6taB6+KeHEMvAfSgJi24pZ/6aGfa
+65+ijLPFAm+iwyxoZ4u3oTbYx7AUDX7dfRzkW8K1HxGtzdEQrl8+pcfEtsYJ5YMkLdHkw5Lcvle
jtQwwWZt0rIU3FvW18ZirT141cg8inVO0GKUGWnrJKhz5ID4WSLGxPXd9dsCt4NnOYIGs8H4JJSE
zjEoT+PSCUz9MJQSBRjPbUdTkOv5bEC93GO/bXI72iJRZNcybMZF/ZyqZolaRFGjhJLlW7OtdA3Z
LEDUaZyk82vc67mTtnm9NzITytdFLGlvar+07/1USocG6ZuDPE7Vdx09Al8GKdGPqNoiy2DZQ7zN
l7Zzk8po0CLYWR8ZOj6eerATvemqFjlVPenuDAYjlNE6CQ3/RhiiQ8MM/BxYaBB6Q1b8aA7hcEQm
JdzFsjE9JV13bDv2AppLfXJrW4vfB2uudlZqk+1itvqvSEaLlDqmee0YEvESbXqUKzPfpDV51MBA
uNXRd+k1Unxf2rHomr26B9DXgn2GDh3A0889UypUE7RM4BQKlVdoQM5STE2N6ulh+nPlDnaUnpji
jh2jGW1LknJE5kTdGRIe2ta2sl8lPQGf5D6NKirrXmY416+UaxEaKAzWtq3rssxzBdT9mEiFjj0x
TyjmtpmPxlBnLPtdQ4pNhLLXnKOjr5Ofr5tdm1dQgwPuzeg2dL7LoADitp+trHWCFpvdfBhIksJB
2rcEmAtZEfE9rJ2sp+a4UBZEJpHkCeZS+WHMWq+1viXdn8IMWBQ7NcJFMRMaF0s5wEhY/kLbVgyI
VvZQNwrNyr0aGO71Gby4bH6awxFgokcJra6EMxdnywggdtU6RgqoTvBjBLy3sV0NqJDxa4/9h4YN
G29ge+5ooLxdt746oVBeZdbBLMCj+DJJrxKr7JA/UH8C1e/EgGDVgsi2FkzBWvKvDW7R6hw0AunU
YNEiqFMsmzFUXTPBDeJV7X/qrSDnuj4idC8CLQg4OP+Qt0BBHJIRO73QNCpDmEd/m0gpuA+tnUAW
UjH/McI/2tMRXPlSWuK6XLZPUUH8orG9v1mZ3ya4C5BRLVLRSxhHW8VIQUm0njvHEPVH/o9L8r+n
Dj+SOVjMxmhx6hShJ1UbfVponvS4/r/UMrWlw1J+M4H0HkSbbG2Z2AH+nzPc4oZXzJGi9iWuCkWw
UAXozgAhMTXpn0/iqRXuFieZWbGUKaJiPXuE9Kiy+1Hw67qN9SnUsH+AH8Qe4bG9YW3raTHDSJ88
hstGHr8tZJPiaR6Emzz2pfatib7hRXvd7NquQgPZv1a5E02X1LIFHQiLvD/i+ilWElcf9tKw09LH
lIg461aX68Qad6hlZgxMgwZrkvQaa+86CCQW4cnJ1vziBnRihL91TWUSBjaMJNVD0N+p9u0kA69Q
3swRuBqRHSrBkO6mlSQ4O9cOsdMTmw3+5NpaReDmWDqc2GYTbJZpgrZcdNuP4W1jzj/MNvevr9ya
OaRy0bJCEHI1PuDbWmfHMcqmzqA8damjGmAuWhIXyXoIH4jqwWtucmqMcxOt0xa1TGHMHh4D414B
Ym0kb1ZWusTcRd0fwtzZWYZLFvpUcBVAzOd2ddAXlRkofetoarUJzYYmE/GKVHBosW/m/eTUCrer
EzkhgCzj0Crt2yDt8M7YpODOzgRm1q5Up2a4B1o/TsusLzATLsU26/RNO/S00SwwliD7gxR0Md3J
ikjUY22nnVrlTks7DUJ7BEbHCdVXu/9QuxvV/nrdAUXzx/l7bNpai4YEBKxuyuhszxGtLPUVMKR9
q3y5bmt1OGBTJCzFCgQ1FzgKM8u7QR9aZ4QngKsN5KHktUED/nUzq0OyQcbBjnw01nJmqq5MZiD4
W4fg6QYiEPu+r/QPLSw3+SSSylnZv6gSgIoJh7ymgX/wPFw0SazXRdo0DrG2dyqk7MbhVotFRaiV
K8aZFW7jFrMO9XWIUTlZs62Wjjaia9mKe8MA0rugyDNBE8S592zM8ZwGMEDS1s0Tky6K7pf916UB
jjCQ3iMoe7dWIGhQWYlHaARQwWoI5i90e3ELZQcRtAiarnFqE7cmOaCToT+Y4HZJikN3AOvqwx87
xpk9/kwJoWYWSLAnDb7W06Qtt1m+W4TcJheAGIS+M0Pc872IDCNrIxhS6l2l74jqdAb6K7zUfgIK
R0XyPku3U7IhS0+73sIjcBHsgZWtdvoFfOIYDyMyViq+YJ6PGeDKqrVNRUJbF9lpbpg8B0Ae9ngd
sfVLpdkLoO2pQ0A9hrIN+FFxf0u8HtEkUsbHEk8ewQD/h3EbIrCgPwFBDrcn0sVc5lHtG0fDpRF0
VkzgKYufC/2xlSBpbO5QC6eJJDC7ulHs31Y5lwXTkTrK5tA4Zu8rICZWwUfU+jK4V6CDlKc+CD+u
++z6Qv42yPnsGGhFLi0YZtMea+vOnlCkFzxgVqcSPAQKo61EJziP5Z11M6jCaoS7ynF3O9nR5Mr1
HHiBouXuZBcV1Qy1p3akJpToCyp3eqn9xTiBbAE8D9yg6FHkAmludLOUjmjHC/G8DULVUZfbSNR8
tBatT41wPiNl6Exahrlxijp0pvQlUzdy4NqmM4q0gz/JRLh7Cfhsfo+Hc5ROtpsmyDAeY/JCNH1U
DzF5jqrHqdvYEwrZlZelxyh70+TN0kNAGmx36FZHLe/1uv+sHIZn38H5TxejGytr8B1SDlyn9lTI
s4u7NU2Eqh5rnooWIDy1Cfhi0A13fhSmKBuRqFYxYo04M9Oal5yq9K8PR1kdz4kV7koU2VWU6Rms
JCR3ldad5jdLvhnkfVRvArIfzNwP1EOcHhXTmfpXkn4Eyxu6aa9/xtrJdTpWzlvB8yZDKVRB8Ik9
c8Zylg6UUWkHZV6jQd5SpA+1OrcABoBYUgfdCq8yDO2BIJNM2FsWu3KzlqC+Y6o/SEdEr2Rt7a4B
2DYoi2BGwzqeL2OW1FFaRZhg4Evc2ptcAJToDA7Y9BaF1t1Ca2/04ps+odkHWpD8+JA8/6q8/E69
jV1lg8PsOXOig7z903YYdtqcfBiPvUYuFcCHER9WW49pEIFqeZeKCELXAoQqM/oAQGbxGuPWddHG
OcsKrXHy5qmWESOSbTffEPCxq6LC8to8n5pijn7y0IxnW5kWDcPpWk9G3SJVRWVBkQUuBOV1l43p
AgtlPtNWqWkqqiatnhyng+CiC7qw8lgfYCJOdqTZR7o35j8ieZvoXi/dBO1BEYklre0EVZVRoAZ1
CSNnP5+2vinyOVGYF+i+bHl1fLBFJj4rmHzsVsFCK1s22tfBmHluA3AvvBxAmeMAY3bT+u0GmkTt
e7x5nt3er2juBk5AUYnMTdpuS08SnMdrIe7UPOcZUpkT9DOxSa0aR0acxs3Y1G/i5W/s4K5vyTaa
vuDv58O0jFFO2hjDnKe72HD15M0o74j6eD1Uri7YiRUuYMuqNDKmPATsREYXwtYI0ewoasy4ANey
4KChMxwAFbBD4ffnYxnVrGdtoEhtWPmtJG8a9OZZT0H41C9UI+U+te9z2Nct3848W7TT1syDTB8p
YNDooODC5zqy2QgjpZxbR53uWuBkJvPBjJ7J9K4WXyGSGC1ua9yAg7LX7qCCe32CV7Y5Sx8BEQic
CMjmuB3Rmnh/gjm+BbRd+mlVNZiJiEhaZM0GNF+BfmS0w3iwnU9vnw5tN9sGcqcVgH7KTHxipoLX
2cqZChgssui4OqD6wKO+5VEx0maIOodEFl1ib1l02lgffey1UFCPRbwmK7vszBwXuoxozuV4gTlp
BCebZIHmY6LNgDs9mbbXV+jzaOICigp6NhApgsbHQOrjfPoiSx+awM46Z7wpKbp4ncAtKYlo6vY3
5QbdgQstvTfLrSn5MjgRNR00trvvuZseoJpAzVcR99PaXJ98EH+WSnamj4uODwLoV41/zWbkImRH
TUaH8Fg1s+Chv/YgxgToEHXBRiVojzifgCEkpW4WsKdA4Y5KaAIB+a7z3r5EWzulr5C8K01QcjiC
eWd/7eW8/zbLxR4V6n1wWph9yr1JpmFN+w06Umiw0+/jw7K1/WGPhmVqe/Z3pOhz+sPe/Wi3QUg1
Gvrt2225uJ0/C4WO1m6xmA8THUJ4umoAuJ7PR9jFMmqV+LDgm+RXh9Dt3vuaWm5wCD0FTCkUMFcn
34kIYNa28alZ9dxsEGaSsmgwG7YaVbSBWs/XZ/xStd0CLOBkYNxCa/JIhtqEhel9cLWt7sW35W3y
0n6LneCRIAdMw0f9pcJ1EnAE9ybyUvrx//wEbtHzKiVhFuadMzst7b3uTTnobvntPj++v1YQcRuf
AwcrLbkWJe68F0mRrqGVzqaAuz3YahiitoopkLbH6S7/AHxzS4yttXt/KTcA7gUFlb6jV/3R3pgP
M/15ffhrD88z89ztYWqAI9Khs+aQuzvLMTbDm+JOFJzJD+9Qr3M6T3OaiQoKrRd9htjWKprqFOhf
QKQAOb1zz7LTKq7yJe2cPvDaygevOrLjYLgxwAftyN1RCm9QOpQTx+oc+XsceZOoELB6BjN2H+gO
Aah6Qe86V2ZlmCPmfenwuNY6moL1AkHZ0euNpu1K+85qadgDJVTcLtZtJVK1XDtQQOOiY/xEM2X+
jJQmdSn1HvZBLGQl6C7eFXaIfPDT9QUWmeH28IgmBbWVsb4BiFuWujyoivEuNdEXpQsE2KqLppHP
VQUyGfxsaFDRZS5MRUXUKYT5kn0XOJ0bbYIHy8t201frq7LRtsN++iIdi49H8hO3Dh9Hid+6M52c
9lm0q9Yj5smncMNuktYcQwmzm87YtgPewHiaJn7uoHFmAv2Do9JhI/vLjbm7Pt9rbxx25wHDiALG
fiQvzl17mhUZZC0JJqED4Zg5bUAO43QNlnbKF3S8z3dIsP7oOg0UoaPgBFsL2EiNQ5AHWwtUb9zd
LpMarQZ5XeeoIUC/vwZRL8nK5Vw1ICfC+G5kPKa4v1+eiT2G7IBUo3mewKtemqE/KWGGXvg8rL3r
U8n+Nu44Brgb9zukpiEIxfM8gyssKkwZNd0cQomdZD/WjeXEJKNW/H2oRAzjLORcs8YFwiZQGlCM
M+xVETpFdswbJwhMtzS+pGNL0/aoawJXWbeIxAuQ8qwYz3kKMDt6kbYIeGaceW2Dd6L+nEAUqs+1
x7H/yILQGVJRUW3tbsXUlHC3RLEVeC/uyE30ZOgMAnCI0jktAbFFSFW1oGDGl8edmoFiBnIaEorm
P0hf0ibd1ZrgfruyrmdexF2lk7Bu53qCF2Vdtyugadu1mjdbA9qgdDpHr9e9aHVPwGWB9gStKCCf
5/uxNZVw7Meyw1ESA5rYHiY5E7yM1+ZURcM0E4lBrhGZ8XMbYVLOsqxB5r0sZwoiTgqGaMgnWF4a
lPuhKG6CMUTzQbw1G5AAtOjbVDIkkTVHJaLGHHUt4APbaqKeCZ7li9qcOuShNvRN5xSS5VVTh1Yz
dKLM2WYKpq2SqX5RZL45PiqlAY5dbZP1865QFVpbFW1IckA3oBNJ5a4HTU4ffE+KHymKlQSKrEWa
HefYAoNLl6FwbgqC12rkRL8h3j0aATE1n0dJdTWSQhlfrtQv5gghaap2r5W16aN7UtGp2Bvo/b/u
HGsIOkYE9a9NbtcbAWlkuYXNkNG/AnVQaBIUl71ck3y5vJvso5Jl6F8BOtHv/yItfGacc5soC9Qp
mWG8H6VvXYtOcOtrq3RekuV0AiWUPr8Jhru29U6Hy2+9wiLt1LHhVsBaIscXFa8pEtKG7hqhQcfa
1ZqtDIZHTUfapaOZvIklRMNf47w37V+Cr2Ghhgu5Z+NnAfIkp4m6WBbKE77GRCegPR0+EcMENADe
EqSeGdzXxYsMEqMifa6zX5L1KLDPGOkv7CN5C05yXUcxnguFJFWaGp1smH/1a4Nbrh49Ifuiqjti
gPPHt1NgDUW1+bWntHlik3tu6LGiVJM+IPZmj9Hgg85xlgxqa/4wVbQMBZFpJfidBXvOWjSPmhTa
ONQ0s3wpWnRF2Z3aCO59K051ZoQ7x/R4lEIQBAJ9PoS7MIwdgzw0IMdHJcnv9L8Ar8Eayn5MkIe5
D+c0SWfm04JT045lz1QXSLs+K3H8tSstf05wQVCq3XU/Yd/PucmpRcIJG+DapiRDzxCbwPNWaraF
oq2TZn+R4YcZ4Hd03HrQpstFAwlU7GOZAMwr4UlGK2n5Lss/ro9kxfnOTHDbP1C1alQZ9lROii0S
o9SYfAY7ABvcBK04VXq5bm/VM0DjBw0NA5ViPo+jTTEAZGWNIRV0kDS/De6aeGOBDbuY3eum1s5g
sP3/tsW5+lDYM6j7YMtcSvl+7qqjHRsP/WJvqgHoaE2VHlU9bqmCjDKd2my+D5Dv8UCTd9NneXLX
WXn+TfBNKwHu7Ju4nWEP1TjYMb4pyJMnrWy/53J1m2XpezA+5SgApkHgjqDIIGlCFx2dq0H4rhqh
KOasXAlsG+lYvHbBtQga6PMtU4UQOJ9qQOvAIDnWP/rOtdPnHORrguGyrcdvlFM73PsPeYw6kFto
GnUu6KFCL94G6BRyEFgp2fyQjrPb3i1e7oaP0sHwrhtf26SntrkH32APyWyWzLaabkiWQMXK3uWg
W79uZm0qT72Muy+UJekTiyHu2+J2YJR3Lagypyez3/6NHYiOgXUVlO58h9fSFiVKfrATh44lb8ww
3ZVoYRMCSj+jCr9mKAX8a4jbNjoZpljr4aKD9S5H/caYO2SXA/NbGBVbLXuFTu9WsSaqzZ2bt8+t
Otz3xH6u4KxKkd4ms+zGdi6IuKtx6uSjuH1TAgsxgcsbcYox9h10XM0g9JqbgCqj6WeaBYu65jun
c8AtqiRJvdSomOx+RhmhcyHOVgKa9DcritUEkhEtInwlcpSnopkSICfryonMyg/KghLg2FJFcByv
T95vQ+zPT25VZWIEw5y06JkofupkuTfBNGb5kAns53ctEInkrW+I39a447gZozYGahcbQtOQBKCy
3W4kiFCAiOD6/K0FF5BG/3f++FO4hAgPgaRb60Txa4sCRCa7eZc7HXmuI9e00v0kIsFZy1LilqEy
VSZL1SEDdD6TaQAQ6GcfxZJP26meqAJkSBFXNNPL21SbHMmofIv8hFoOKX6p6ETG44vKhe0afb65
Pvw1Hz39Fm5VF6LWIKnE0d2OCZjgAMVwx1qLXD2O0u11U2tLemqKW9KKlJmV6DCVjuEuGxQaxv0u
WXJnmVTnuinBqPjm4LmvJnVCN4JDFOlY1iieaOrWMB+uW1m9G5yM6DMHf7Il4DVZaQYwE0jZpo/1
Z6kEeJ50nhRqNAPzV6oAFDgam8lEeXtIPBME962u03gU8W2u7U4EWxXMX8RA1pk7Iy157KWawI3b
cHQyUGYbnem0NjmM3VusgMG3WERn1totDPQvAKlYSEpqfLV5xIWviSxEU23WvtlNH9O2TDIYLWq3
1lRo04SKYLNejFIBNpBJ0oM+CPAL/mU1yCOkjSUL2hbyjiSzM0KngBw05akZvgh7ei+XFxUEpmMJ
WLCMPAzfRcMUvIZFKiPnxX/zd7/u373bx9AVUWNfUE2wQgU6t0D2ziRqoMV6Hg5CqdL6aMlj54lQ
CGlTeoB0NXW8raA6Yl9sQFYRYTOI5CcSnzZ3JquBmpVqWMWOe4Ri98vxnx++f/SPFGbxEz+8//wP
v9nQHcVPyGn/58+o51GvoIeD424fHrYfD1t3//D08PTzSRAqPkkQz64PKM4y8XcU8UCCgnv++ZwA
NET0oOyhTeu0ju/7sfP5YxsJTs9LkA0zBMg8QG3IPcOvzg3JY5mn+YzJd/eu67s+Bu1RQTRaW2Fw
3EP6ATrMBp6WXMBvNDvP67iOUW/c75/27vG7v3l+1+mzJ1jiy8YvNpwTS2wDnUQkuQiVwI5gaX88
Ytkg/C4IeRfHJQywGoSKVKCGWMMNJS5tdMjFILraH1335ej/ohu4g7MVbPTPJDzvAKd2uIEoQ15G
aQk7x+/f375+/RrShX6FqjsukYApsH++wrR38Jzt40flPH48jpT98zGjaB2xfwmC/Wft8PKLgMaz
LXRzgPLkfGoBbiFFxOSEXbZddnc7TC+Tu3e2W8cRDP/zL7tmjLs6jmYB6HzNjLnwfup/2WBnwpK7
dQWmDBZeLkyhtIPMKmIcsszn45KnNpw7u2WmjmwH+Du27VkgwPAwPpf9vO5F63N5YlM9txna6dS3
dQebOTAO+AWFePz6hNGmTuz82jxv7g/3h4MnWMTLqxdz3xPD7GV9sj/6elAjOYVhRMCS+v7Xzatz
Kwoqq/v91Ip+bsUMFRViGmx47hGMn4ie9xt46jeRm1ymmbnhcD5pxFnDwPIw9OL6uw29FVnQ2IRc
eIeh6+CigjIItFfPh6IlZSGlkMpgK7U36cvg957rb+7fK+/9M1Q6W7YHBG+N9e1/Ypbb/qkW5EiP
wSzzj5S+9M7LU+uNOA5mZAFab3BdE7uC4qTUaYd/Mvz2GSAaIAvAJEINil447E5XcDDZF7ldNuMn
H8adF1YRQcJG/2dp2THqHj9/wcZhm4edqDhG2WZlv+BX/Djg35+bCdsJP1y2ja/vJ4PtlyurxD9i
pDqoe/nsqz6/zXf/Ob3ZV7BvwU+cCOyH6Asu8dqYF0BwgUaHCCfuMdy8lCUIb/UGKhPMMG4Unz8Q
Ir/QZ4z+1rlhYdJ98EWXmos7DfhZwTGBdj5WiLsQedeaNtIGC3aHfm5ob6DHyEaPSEo8LRMJyH12
Ep1NM2eMi8pdUkhJZGk4/Ep6F9KQgqPOGegv/G4Bfov9F9zcPIyXYtibw73zZfdls/M8DP/j4+En
pmXns4309LDfPrgPT0/7h21PP0J3pD9FabOL6znux2xScCFAXxLUec93LknHvABFBh4k6GkDiHhG
xtRbFA0J9XoKenOD1qV4FzZFJgiyK0sC2ggC1AZAdqgXckEJvW31vOhj6kwKuMmBFgW7Vbm8kJkk
N2kB0gqB8/O+D5wN7s7Yk9D3UnT+Edb0pdkMywSeQOCZaiiy255qM7FU77qdS+wHM4TKJ2jBiYlW
KG5c4RjLaPKCIQXtiIqB6s4EYpyILlD60PxIegmDb23hT8Wzam6glTGrj5nkWcZG8B3s9OC88Ow7
eC9MJ1vuA3yHkQTUUgM/s30zvwfeV6/QnAVk18FE4FS8ugC0Dsh0ScBuzYLvtQ/gPKtd0H82q/gA
XYmAP7FCSmSoOxBIwhdy6uVh4DXgzbk+7BV3Phs1dyIEWtWTZITRboq8pLppQCqTRb40bKXp9S9M
AW0EkSD0n6h8+0Ub2L0KufsUTPAliNM3leplDZqiBjcQYZuYz1xMJVIIBpTATQXPd/z5yX3ESktT
DxvovU323dJBT/h5ETF2r5uAQDJesQDY8OipRNaHolbBoxnNNTD27qx8ZOHL9Rm7vIiwvQHt5/8a
4S50URMFC7RHU0duoRAOwQ+59SQt7F/yAUh3A3mfbZgu8mMxIYWeVdV46CowuXpTL8W7NIuJ6CG0
uklOPoi76KH+ulQxqP2cCMwustNEyKdbLgn2JkgHogc73tW2H/dIqZnHmDiNIvqAi4vT54yYqCUC
DWjhgXm+smqX6ouJYggrQjud4uSSp+k7Qz4S1EtITEvJtdG/OUKI6V0nO8F6XFxTOOvcekizPpO5
hguX8ibqbhczoGr8Zs3uOD7L6FBt/LYRjHjdz34PmJtxe0zroWgwYC34nqVf5uqY6x/Xh7UaA8CV
9d855e7VZS0vSsVMQF1Hbt5R5M6tu2GBSJVI6Vs0GPbnJ/tSz0tUmUvMn5bMt2X/XbJlX43+mHyS
WyUuktsp+EuagVkBrC8CKlbfjJZjgvrWbDzTFoRtdgW7jDW/Z48L26VdpASwFMSa5X4cqW7fGsZh
KjYxhMK6G6iFXF+syxIQNzouYtfQK016CfYKMLO8BB8t1bbLW/YW7spd8gWooE36FQ75RgS34bW1
09D+Ahk4JPbB/nG+doZWZ01Q2qlTodt1/BEmUNkQ8YILbHxijk78o1dTJUcNFmTgaQCJo5Sq6J6F
rMX1KVy7SZ2M5DPbc2JFhU7NaNSwkmfaV3XUPJRY5WFMAZoXbN61Ix33d0jGAd0FZXtu80JRS2/s
CJo1EK0KGz+HMMb80sc97cl+DDbXh7U6eSfGuG2sZMSYBgXGxmD0jPAh0SFcPbxdN7I6dydG2Eec
zF2ACIhbIYyYOPbU4ZgbfobMuxyIQu3qaCCexDqO0bTOv3ysrgiXucURXgHeU75Pw0hnkrtE8Zpa
9azoMYMckFLiiVA4fePO2l00/Wh6wWesDvf3V3zmOU+GC7jBEEsVvqJIDvn4YyI3WvYYSIKttWaF
tedDjtIAN+9ntuDEim3jDDdSSE13y62eurZ1K02uJVIJWJtRXK8ZzTN0qYDIOV86oxqidgQ4F7WM
CeLZry30R8dEwAt0mWJDeLJQS4DKDUjuLl6O86hAQp1ZUWTo4/RZnelQayrBUKHW0KRC/AePD/R4
Gy9Mrf5oWUuFzoFxLo+TYbboubYyq/41SsiVQlOxDG3VWZKod60wU3/JbUYSKNiF0FcsSSHXfjtD
wMvTrbzrDsOgTfImy8mEm0mjV7qra0UoqmyuLRYaqAHF1ZDau8A5Z0BfSn0Mgd9aUd0i8HIFcmIW
7ec/BYOxiSTAqQLqpuCmz50rVaVotWRiIusmRGNqYn5kFRERbbCYwB9eFkgCIDTAJIR4yE/Q65EE
oVw8esp2H0NBNCwiQQxcnS8bSmFMDpbpoXFuN0R9vSwxtGiB9XCn6XuDHihjImAqqEWworXh/B9p
X7bjtg5s+0UEJGqg9CrJst3tnud+EZJ0Imoeqenrz1Lj3L1tWtdC9gGSpwApkyoWi1W11kK/HljN
eRwBQI1TWwH6DtUIqgngCDLHKh669P5y+Fs0gIqdiukoiukvaTHgVDVImmIxAOfjctrH7a//YgBa
Q2DXQiyQWVfsMB5CW+dgjOjZl50qrgUdm5Wn/fcFJ391oIKBsMa3NyC3fLpNRU2zqo7RVByaYKtG
G5viRZt5xPQ04zWMe68ih9yaWQFXLC9v37+G538/CnRdGYKfI01Sl1X5DzCKunpIV47Nkrsdr026
oNQmtSAkjbWBVQvIZE8bNsQy/NFYuW3naHm2h/OUgW4yFQ9NyRMAI2cWuuypWzM1cHn1a5hBI/1b
3cX39gBSED1PD0qyloUtLg9ib0Ca6vARuauZof3YBh3Mjp3JMXqteUnMfqYFuD/I12VXXHYT3BMz
WTz6eHJTSkGxODdn3fqu1FwzOLDibjRvebSn2u+i2hnGA6HPrNtdNjuf0bONNXFxoB2t6Hi/n/qI
HhUjkgKs0Kz5PQWgM/+qID5qJVu99y+bWrwRwW7zzQaggzLo1FTFdQpYN0I5qezbPqKu2muHNkw2
l80sfTMU+v8xI2XsaaOLogVSFeK+WudoPWgHwfkcQbIsFunK7q3Zki55PQGPNljw8c3yDyu9zpOb
tLwVayLX58P/8+WErismFCGifiaiEmbR2Gi4jV08Rn6LJnYrRTgs5SgV607G6/skT72i+hnVa4LQ
iyHE/BYvQFUSamyn36zQO84qCveoWjzvGrUGoHd17HvNiPTOjxWWwzNgJOqT1z5QnhlY6S87xaKb
464CpHLOL2WQMBmZPUwEN8lIxO8qjPZlP2KW2N5Z/WdVdyuevvQQwXDUP9akBWkKHvkYV05doU5I
pBWxQcnVCfsfFidvQWffqsbb5fWdj3nARYDzh7AvcP+QKZcOl8E0kkUEJgtePvSYR1LL6IWBAh8k
RU4PwXIjV702L0sn0N41e/So0D1hlRtWr5EoLO/1vz9FOoABhk3TtMK1Yxu9WxEcvdu22ghMFKVr
ONGFjWZQhUTRHDcDXsqSezY1narsW/txgOB7s42Zxw3MSGGM1vokawjCNWvSZ42E1XZTluMY4r1s
Ti9V+D6EFH0aPJnsK3ONE24huIAyBaMWGCHB/J4pBZemrI2J9gLXt8G2qPsJ8mW0j9ZUeZd9Z+Fu
Zcji8ICYJy/PQFH6AG74OutSN4EqS/1s9juDXOU68FCNU4OrTJQrjdGlfQSbFwVbIVaGe/U0qFiZ
gOJxgJsune6HyuX5cE03exFvurZZYUtY8EXABVABB+rLpljiqSmFmHWolLhzGmFdD8grnEFAWt3A
KGKQsHtT/1u9RQx0wSDAbpoGECEG3E8NTmExBAlBqI57uhXEclq0NHqcs8vfbMk3jsx8d3iPUru6
oaXRzmYCPIvi5gbzuUFJ/YGuRLKlrAS0/hghg5wVkEDf/35kqLIN0ZbTzKlW1lCVBWw4cdqcVtdj
qj+QoYkerGjUfgWVifnEvEh8HpuCAy1k5pV7ec1L1yDasjbagfiW81zV6d4SbtGstYAOnOJDCQC6
0QOgHsy5u6NpPlEQ0NBPsasfl+0uuuuR2fn6OtoC6OBlQ8cp8veBPFQFDiI3XwtubYk93VcshpLa
qlTovBQpLTtZqpRXG8EQaE2upW5Jfw/lZui2VN+H9oHZe6bf2e2LyPwKaF8j3vfByhNyKR4cb7MU
VAEqUxnoIHEdD5+R8tlTP51mfeUrQ3FDu3GitSLr2gZLcXVqgioqTBgsRgL5p7dqesnAG0KL2O2z
T5XvLn/PxZhgmSYGFjUor8vTIKJvpyKcQaatAuBps2sZAGaWq3Sh0zcr5epzJoU5HqCmAEA44NqA
Up46TxIOQUcirE0zSwW18QgDIP0IRbJMB5hZDX7pYVxuEt7TKzABPhHwRHo9a00XBWAblzhfgw8s
rR5DBlDGQVMbT2spQNl9WcVGrsOzAmvDjPJaj7dx41sk2VaQOrq81XT+dLIfH1mTK3pQPAvbErB0
wKjuhAq2jqoGcUz7gODl8kL3+iz28preVNwvVY+6bG9Gz2V8QJAm2aMC1tH7wSOeGq/8sIWUk+HL
oA+O8tmskHv6WYjWEJTUsAsD+qJJVd7hathfXvtSiAYrElBXqC9YQDWemgDhNAd54Rytkogl3gig
VQ25LODI66mK/Giw26e/t4jhWww1gmwNJRnJ17oKHTMrh37dFNXxnQgb1MmUKbmpOjXygrBtnMv2
5hXIHxevEYyuYEYCtM3SJuLxYRBMMuNR3hAvEPsJHst/X7axeAEdG5GiL4QTGqXnMNIR23aGMnaH
kGxSQ/PauHeKbthOqKTksf0wMDsC2dXXyg9Y6EKCqevf7zh/56Pwr4s2ocjnkczbsVtUPzrxYk6b
XsWwxNtAbzKOh8THZZuL3onABA/EIdXPCFwVEiZxDddJexAsZc2hD9ag8IveidFXFFZRlsJA7+mq
1EBNJgzWAGnfHJT0moF9hG7t/uHyQhaDDRDEmOZXwfjBpDNgFVpdmcUcbML8PtHIVcWrp9GKNqEQ
tzysvcvmFveNIasEaR2wMPKsu9KGfZtBNNmdQVvXjVnYB3OyXi8bWfJ6uMM/RiR/gK4LxJw6GDGM
AVjByiFx4lX0x2Uri8nON7M75h0YPSNnTJHM5nFiwu/17KHuVTe2y33U8x0JSoQUfSdK+7o3fjP7
P+VZKLcyREg4n2ZJ5xoEGNwOIhsPD4FTFn2oAGHzmvodD8ADm20z47Mvhi2mtFei8vnMKQjNvm3O
mDvknfNZPDpr6iDArmhMc+ph74oc5AID88LoVRvpjhDzqimf65Bfo7Xi2TqYI6kOLS2gDGMkKC17
0WO+04WOkZ5fl7+GdpaifP8wlLrVuYaLDsHpD6vDuCswzpxCVI40HhFhcsWNQqFuakfxKw2U6cOy
U3sPuGAPxs4x8WrRoj8N3vDEDdspcCoIsL7ldanc5wGNAw+kt8aMlk6E7hT90EI8DpBgyLOamsco
L79E3IW9R0k2fKV5DJ2voI78Rh/ALdNHJv0JhgBjn/djcj2GlhjcIKynR2HX6nPZKslH0FTzYBxv
fGg7N9kBqjf2TaJ0xUqNfmlnVFQPGV4HSwNlGNnssgZ+yiD+tSXmRDfo9u7Lsq73mlZk3mhZwaxe
1q28Is8O+0xvPZNU6QzIEwy0nX6SweIsnibIzbflc5CjzKCtDR+enXTJgnSf9qDdGeOMZyhYlsh6
D6a4Ctb0es4i5GxDR78aRTaA2GWem2zEPLvdx1iFelAGT3QfHfO1ZD/2K2Hr20VPbutvS2iigV9G
AbGWFPGFFrNwDJAdCBDKtd48qs58hC+HPkX7yS0fwDW18pI4r0pJNmfnOTrPVk7bzsSb0R18/U9y
3W8sb9oWh/S22oNmwzf2a5/s7O0iGZSy29Roa5N1MKhsw8fsJTok+2FTusrj5Xiw4PT4av/spZzW
GmXEzb6ekxKf+aBvbnwDy+lW0oA1K5L/xTlHbX7Or4Zfkxc+BAfwnRLvr5mWTrfsO4U//kYhDUBu
DCvxIQCjI39rvG4T+WylU3R+oUl2pFtFqHqLdhvs6A+q3+3a63qDuPCebteSjsVje/Rx5sBxtKCJ
sgz5AQyZym4KvLDeB/Tl8vc/z0qR8KJrqOIJiaiHI3xqAx2GTmmnCGXW9KMEOzNSmaLbjOZjwHzL
hmzOH6b4BVupZp0lbd9W58fkfH5tGb1jcBGYkDXP3GCWt45aJwp2FS6BYu3czp4lxQosD/S7M/cf
6liS56mpSBsKTJnbmGJTaBXGDt8K5R23vgMdoo3VgTO8IWKLCQcvnFbpBxe+IJIeC1QfEFABT65k
vtSD2NYLpFhQTOs3pZ/vioMWu+V1sJvrrVswHuVb9Sl8u/xVF7b3xKxUh0jjVtV5OT9Wm6upc4n2
hTkJyESvPJvOZ8qQTABhAKDBvDjwmZw6D4q+XYtuGArkXQ1lds55d4P0oP8TCZQjFF1gGNlMyuGn
leviNh/6Eop7XYIyAXTJrno21I8pcKsheN+m7KWO9OS+Son4WdpkWrndz+sX+K2oY6p4UIKJ7axx
EmWlMU+fpC59EK+2k2006nBP2U9XhV90jvLc7C5/hIVr/cSg9BGgQDWXjWHQbh40EBKyNTKMpa98
vCIpDrV62FoEyZqrahvQWBcELZFIcWPdu7yQJSdGERhTJQx15zMwCam6SkQq8hPLRPdDJLe5hlp6
V6+MAC3sF57HSNNnFkDQKkrXep51VdwDJuEKq/cigsRzcC8vZClFAbIXPBvajP2UH3E9GBv7rsZC
6IgR4w3NN52gToO5/Fpdky5Z+DiolcxTUyq6Wajbnx6NTtHLtAMQHcUhp8s/6+GuLTZxsubVi0s6
MiNdEV3fVyAXQy40bu0nUMpQt3hk1+ldcB+57Z88dJLIoRDDJl61ElrPK2K4Bi2IwWM0B297UOKd
rlDXkjZIEqxQfTKe9Ct9QzbxT/3hp3GL+iNo/vZW7gioyjputNfccRdD13MlAC24zMlPkI5YYtgR
tcZ5k/MP07qJ1wSTlm7HEwPSV4yVqDMiGwaMX1rktIETOZ2jexGFcOhG/DTXiqxLidLxnkqfk0cp
72IOD+V7cVMANgfy52mrC2e6yh31gWzHN0hUua/ac7uSoi1muMem5yhwlGwQkmqpTrHU+h0ktfvI
8ro33akKR50dyW0fE//vA+TJ5s5H6Mgix0Rol0ZzXBlyRyGbcPjrpr/kolJIgQ6g2WbzmnKa7M0u
3hXlyhqWj/m/h2D+oEdrqCA8U00j1lDloW9roNMb3kwgIFX/cuhatAMC/BnRNytbSY5odCigg3YE
CDf1YTLQgrd+tNqtHfOVELkQ6yEa8K8dyQFNiGtCgwQvxZDcj91N078RseZpc2CQcrITG5KnJWZA
G/ShwDQSPsYBunDZJkfzKex37XRD64co3yv2j/E/XJcnZiV3Q/ncJpE1BwvdFYB9iEqBFNG1tvap
1rZQdjpeAMAtsLzAejLKuxpTs1riXXaHNRuS243FFGS0hY06fJysXQEST30VN70YXQHmBOEDnu5n
RUgBHGeoY9rXrUBZLQzPBtMXKOjT3GXKC+Tj9Oi1Tp8aUJcHKlRY02eylnksPrWAGsC8EOgnwN8t
uX3RVFnTFXB7UfkaxMMzP1fBRVyBas0GCVHvKMMhXZWTWtpdNIoxfY+TMD8fTg91a3CzHueyYe0N
XrAvf06AxFeODSRzeGe45Y3yCD3iNSmjpQx17k//Y1b6qDHRYuwCePPMLcO7cvBDx6mvB1e8V0/V
9dozdimiHFuTHn7MTKaxVhkqlNmu1G+ASbUazP1vLjvq/Jvls35kRSalq+3MAl04rBj1e156+nRj
QSsEbM/N4AfZ+2VjiynJsTUpJVFJNUwVhTVwum8HL8Qni+/YLVKg2Mm2eP/Q9xD1Iv74pF1BNzP2
IG/XrekpLNV+j7/jNzz86E4oBlG2ASSD3enuM3KSm2kHOqsne/Ob7hs/ANCmROfw+noNJ7nstZib
MjE0DV5wyWunUk0KS0EqmNZeXdcoI7uMPF7e4f+Pj/5rRPLRfsLQdz1iba3fecZO3KKm+CM79F4A
pvV+J9YyvMUMDDHon1VJbipA9EEbFQbpVk39YDs8hw/F+zC5qukozloRc3EPMaOvInUHMYxcLgCc
QLerOd+LciTPhzbe9WvPnGUT/1R7Zfn5oq/jPhoQ0vQsdjCwPSSh03Qr1/hC6D4pe0iJcZckCrEi
lD2KaHBy61Zdy/4XogfKr3PznWJ0GFIApyEyZdD+6S0UcBoE4YT8GdB24zd87QJY2KwTM9I6Wq61
UW3DjBYewvjQ8Z0R+JddenGrjlYiXTETJVYVJlnmQqrB6xvFKcPnyxbWFjH/gqN4QOqwRj0Ci0Df
BfN1f3jXOkb5ednI0sk0QWIH8D2mQmfJp1MrEyadgTiClTjUHQhvOAFPwXPt5PktSjOwNxje1GzK
4mUQL8EaQnM+hlKcP7EuJVcJ0boY4ELkp128bWz2pHSYrIIEdqiZGxCzeTEGmnKr2V5e9RzTLpmV
Yl6UxiFe31j0pD02wSE1bgb1Q6s/tWnlQJ1/QxQOGIjHQCGNHqY8wpiBc9ZsFAYh9kKBRJOobjOT
gDibrxRGz/cRcxyYCdMh2IGiwVme34qqzUcTGMMcuG1xU4IrrgKzmrZXWgBr7/N+pfm0tDAg3mdQ
gI5TII/5DWVmAgDOEjfFOLv6kvBH0nxc/kgrJuQRP0OYuR0UMFEaYlvr75owvWYNwrPwfrVM8N+B
CgoKlZhzkPw/UO0WTyRAkiaIufyxSjf7YzvlNTSN2tphn+TGfEq8Ynd5aefB49So5PYjKVnfDzBa
MWAnwW/er0XyhZwGJqx5ZBHqBsBaS5G2atuQR1UAE5v8ufNTN/Pjbb63D+m+wbiuC/7W/JVtS/eh
d+xDvLUPa/D181h/+gukIJzpxMyVCL+AdSCs3ht002kd7qzXy3u5YAZMNXOBEQIOczA5DWA4XmAn
EBEWKF4M+1obfKY8i7URve+xsNOQAao0eIgNQVrgQ7+zt6NorDTUrrI0Q0bqZI/Jq9o54SZWXZR1
nOgq2gZe6mihG990m9DPnuzV7HDhNJzYlxKaKp1oAyUodC+vJl/1Ul//UG9Hnzrpi3XzxbY/vi5v
68LFcLJgucWHwak6iy0YDD4N1ekVN3ntrqG4tjFuxOCrfzD26ayYPA/LaHjYGBjDSPtc+5Tu1FgZ
SW1gfBgPKPIU31e33RMG2s2DWaJ8Nm3tT9XFpEngQhN4raG55EXWTPGAVv5c6ZXCgEFGU02gaQaQ
dpA6UxU8poq47SfS7FWI1q+c/6WFHlubf82RMyXMiCeiATiYR1Xi6OWPIU+fafhhTXQ3tn8ub+uC
50DRBVgMXBAGEJHyrsYlD6oKH9IuIEKr/BhG4Zjl02UjCxHNmo+gCgJGaFbJNfJBHdqC2QJ56TwN
5aA5yB6QAlorXrlkxtSQrYCRCPPlZ58psrKYkR5PbBT6IQhTWn+fylsoXICGGeSIgCrKUwKRHZGM
Jhh0mfLGo+wV4GKHr8Hqlj4JKEIxhTrbAhTs9PvrLI3K3kKjjVgPXeOnwsM43+UPspARWDooAMDq
CvTSWYN25HamVl2LsZTAT6Z3XvdODNQP2rSqD+wYmgvZ2vH9VgeSYiRuHHRJANbCquS+Hp9IZvMQ
+BAN0+mTo+jB6GaBEtwPGoOfM45KGjaz1F1mdcKze947lWphdgWlL4hrYOdJ4+o9QcU/mpp+3/dE
f82CBq+RSOnKXVxqyeR1GhIqBSrvfCv6FFzHHZKrQ1P34oB2Y31bqWMorksW6ffmZOLmmcbJp+3I
r02aKZ90LACFiKxmL3AQI1dVgeB09ElXKwBbElI7VWibfzKlGPxJt8afERmNh6IJsidOmuStBJD8
Wgf5oW/AxkNpheZ1meeUe9lgd1d6aprvHeb8tjQZ+Yy36NvRU0OS3xaR1XmTkkIhYqyV7gfybkwe
01CFoI4Jf3PqHhRQfV630zVm0/rg3iaKdhcPNvSPeluzWwjd8GLPDD6+lqLmPos6O3QKtQUIok/M
LY+0KUKzuihB3CtGDIhO0M25S8Ee9p5UU/BQtE2EuTFmVKApIrHHyrGvrzodfGIoR/P8Oi+T4gqf
UQs3mp2Mv2lFi8yZ+iR7jgQtUT4zFMXPmyb607QVFIMIq3MUgRgTCcptIAuiet9+FFPYcafjVvxT
DWttA1C5DuXAPNUOOm9QVW/NYA3uOxcRZPeDcRWVRwD1gCA9PVURclVOqgJv/mxydSimUNJupxgq
NW3pAsX6OyZrdQa6FJAArkGrDgk+AoZks8uqioct4h55QoEqP7wXkJhwshsdZKe33TXkTp6M22RT
eeI++8k3FtIwOiuCXj7si78CIHSQ04LoGADa05UbQcj0PMNh1xLfBGu1GFbzj4UL0gITyz8mpCtL
64OhsFqYsAPfEA69Gd2fqCMzh97buac9VPvoUDv2fu1iXlualN6VecqKtofdUMPwTwosX77/v22e
VJtqR1WAZWSOlDhfTXQ70IfLBpZSKaQUyCswAPw9mH76eVq8P4q8HZE7FpR8so6xj5yHKCJWVo6u
jz01qZ8FNvgQ9MzsJqflQUQ9jF1nX3WoxfDfqLkuo75bQ74tbe7xdSqlBmkYDH2o4zrtxQtBSmvy
leb8ktccG5h/wFGiY9VtUlDIublVT18Tmm8rG3TuY3mV0/9g6fhKlV4bdpYjosQYw2yGz8QwvViU
Xp33GGJZoypcu7ylTVMKUZQ9weXdjDu1vmrw1F5jvl/IDwGY0JGPAjZhnMHuo26kHaIZstEk9zOj
8LOt+QR28Y0eqNvLzrlmStq3oVCyZCSofQdltAOlf55iLLH1WuWG/zXuSEdqdbQqaeMGlYVdEqBR
AYig15oQ3NO9tHjVlcrLieleXtfSZQDBPQhFQ5bVhIrqqedVYdGJxsYW9qUbNZFTclfTd3atOcaw
7+M1p1hy9GNzkqM3aqKPOaSw3TFDt7/zRuVP0Dld+np5VQtNglluAo0tyAPopiHDFqAqU/O+7PAM
3IgN29lPv9FD/oUrp0avKXK0rbLrr+1d+d7b3tps6ZLjI8lH2XZW5j0b6DHFIIzUgG1OWgez3Rbm
RNSp2Fxe4ooV+d05gkLHjEbcqDHPHYsDovpoCv+yjaWvdbQSuTiSTUAgJSNWYpSGue3B34YGoXoD
XlUVbeUgfvq/mZPOWDTqVdqkMKdpv1L2CxqLAJ8NDo/fLtv5LtbKGdDxuiSnj6vMUsn8Cot+2M8K
ao3OdEDRDJfngW3Q0ALvyq3lRz9XzM6T5mdmkXYgDcJ0FHhVT89ajRBSBwJYmg43aGYA9/4o6JM6
oowbebzw23F9smHpfM8DksZcKQCSWlqqzVXehzOyRivy0i0n7boQ4kn0ZQbR89sOTWZir0xNLYVK
aC+YWKJiM4xonS4TmXCvsRkXSnpdgBjz3kgEuFujXNmXVvUOBYS1XvqixXm2H610CL/JQk+maPWm
SnDVFGPKMA+gRtMu6SP1kyYB4W6lV0G6zQBJWekKLOQFwJ8AIQn2Xzwr5OlefOI8MUGa4Obc2Bfi
hgXV9rLPLJxyKPdieBgyB+jTydA5goFrSxeYH1aSJNsYk8I9s24GTCKy35ctne0h2JMwQYv6x0wl
gD+nXw0AuVHtbZG7ets6FCqn4qvWH4zol7lGbnsWVWZLs2I33r9AD8lfS8SiZWrR5W4HCtVYaT0t
2pmomAUrl8CZ60t2pBXFjS1QEcWKNAaxVpH8soCsBRGan6T2hxHoV2WyNjC4ZnL+nEd5HMt7VKwm
mMQjA4RoHuePzQgF4gKcCb84NG0vf7PlncScIIiA6DmZxwjkZkpZn6MphW5Jd1v2sdNFD0by14nW
vJUGPGMu9aDlIxViJohhUSWDoSZ9M7Ibkvo1agu5van6aGVNi1t4ZEq6BPJysNmgwdRIQNREHZqJ
TZpeheAcSpKD8dczbNLKpPioRRpX7HreQtDWJTy4Dvt+d/krnScjkg3JETNou0W6mHdv/MzNx1EF
+crgWONVG1/Vk5/0oHFy0nKHfjgxRteMXnr70Wzv0ajC9Pzzyq+ZN/DkFpJ+jeSjMRVFoej4NXUH
isZriNc5qEg6HebES/PaDmqHKj5gkTzfrIr1ns8bzMZRkwT2ESh3NFNPDwgxqyS0mjHH9Bb9SJBG
gH7wloAIwlKT7WhD9DnHVFD9mdspctEgW/sU8/9/tngQOqK+S6FyJF+HeC2MfURmckrVBOwMo8mg
W8zFi2KiQ5FpO4I5ry4Lfuhm/a4rKxfjeRMNq4eqPCovuKoooK6nqy800ZmphdV3/Vufm15AQZFp
Za4RVq+BTfesYJtygKjwOGxCI3nv+3wTmO2hzqBzd9kNlkLH8U+RjpkRGBrUw7ER4KstQ75R7N8a
v1Gq8L/s+LEh6YBBEVTBkxyGKla6afKqWVuqlFDPejZR2yR46naNE5f3Gl/VpT7Lt763e746wdet
oKRwut02qGq7ysZ2zzURrdwY5pemPIArPh6MTRLf8fE2o5v/sq//2pzD29ENMOk4WaKCTVBVTNWG
gvQk9cw467d1Gg0fnV32j5ctLl3cWOj/rvKM8q6bapHqSCJBdw5N9KDCzc1u8ugps3MXJV3vsrVz
8vPvTQUAEQIUyHpkDakUhCuFUBT839xy+OQqyoOhp07Jni3zZzzLsUG9XX8vgjvx10RHp6Zl1G8z
ECOxRphuq8EH3UgmhJdpqIEnazFy0XNmeTkTevdIEiTPYfVApprCUla88sCvR5eGN6g0g4v4CnNt
bHKnNYK9xdCIBtQ/NiXPYdOU5moBmyaUdhPmp4rukuBgxT4xrs1qOwUbk3iR+mPlg84HUA6Jx3al
jmnUWUSkKuwCIuLW9r5ubw0TgdBt+0MmMDneekHq43kCMEdgrmEAFuMQ3mLoUYG4FQQop+dFbeIx
sTM9n2X8XkQfg8Qawjf8NSVrQvHz/3S2ziNL8y85Opnt0KXK0MNSAZazknNP6yK/JH9NYw0nnVN2
EAbPoiBnA2hqN4DHRcWCCErsLI5DxwoRc3Jd/0xUsQJpWNo+1Dg0KEPjry47qlXVmUoUkruE5i64
gBy75WDfrx4CfU26b2n/jk1J/qmhCxNqaM+grJHVXqKBahUSl6ZXmmsknufv83kPj1YluSQDsUDX
ZTBV5NcN/aT2vQm6xOrAy1/oa2kQ9VZf1WBHu7cieVQHDOpvLx+KpZh69APk4ko+YBwJ6C+kCcVX
ll0p1kHVY9ei91m01s2ft012y2NTUk7QVYHe2GFYuM3E/iT8NckB7jc7r0QTxiq53+npyuKWLGKD
/7kWpd3lU1Rm3XxhGPpXTK6T0iFB4fDB1ZSbOF074Etu8681xNPTYxeo1RjTEvc/y4urqGh2ZRMg
4fx9+YMtWYGuLU4cwKgG5k5OrZDYJEnTBXDO3NjbjXgRJfeqLthcNrN43I7MSFmTZvE0UnWYQRZ5
3Ra6P8FENBi7OqMro2oLXwnwe6AqMbxomoClSCuK0v91QWb3zSYNdNvrlawGJIHdxy1RPKMeuINB
0Xoln5hfI5JDGhBRAsc1hX1TJpXJS2HyLOMFujARedRExkCManUrTjg7mWwFKs54TyLsW4ALni5v
qrSgyDQ8jLPqFZpJSnQYJ6cJPi17dIBcdtS1weDzFiRY1lHnxog/eHNnkq1Ti1XRgeSvUgo3skpH
A4guFZ0jJuaOAqW43tjZdNpEVHcSg+w1oTqMhRujjbbtBHLzsL+Ncsxhm/1mMtmzUqiOZaXb1E78
2E68MrfdBETal91twQdMfAMNXo0kBLnB6U+eEtQTUqJCl4chTU6dytqYwaYSH6FWQU9gxdo5HGQe
S8FoK3oBKFyDx+/UXG2hoEBncywDruZnDzw32lGm8cCmndpverElhnt5hQuBFnGIgQQUzT3gHKXX
gVFYlp5OeuGCkcGLQjT52KYIb2vrUOnRyvoWDi8cwMY1CTajefrmdHnj0KfVUGJ56Mp7ZYB8NXbS
+CtrHy6vaeGrGQDDo+sA2DYwz/OajxIN1uUkSjqsaWi3BkWtju/D/pkmeGG2O4ZI/38zN/+cI3OF
Wk8Km7dwCF8KmzuqfRt3dzx4yfvOyf7LowqrAyh9bm1AHVDaxaysoqFRzMIF6UxqQUS7deJE9Rr6
GllOY+yn4qYInMtLXPpyDJ8NZwBHAbS1p0sMqTAGnvaF29VeC7LDPP2dj8+9Uq9s5YI3gszgXztS
eA8zGwokKoKSYe06MLWajkF09G7ctFydApo9Ww6AuKfAq0UxBITO2+maxnCoaz2CLabeD/o9GVyK
cgS0/UTbOYbtM9UrSr/G4Fasba3u9+UdXTrrcE6YBhsw/siCeZnJYjMbh28nbZVfSfXJDJ92u9J2
FQODLGKbDivnYo5WZys+Mik5Km+DIW9MfEUTghLTZD9l2hqAZvEDHpmQIhg3tbE3OpggFT9URu2T
sPK7OroxkvSt4+PKdPfSm+14F+XZa2qmTWm12EVW9V81v2OpAp228A4VxSsIXT+R0PJtlH1b/b2x
1jKrpaf4iXXpWNiF3Y6ljdXyZp9UmyoG41P5SMRXEL5a/FCUT9AFrLXnUl95dZxPauAuPfIeWzoo
EaE0Hy1YrqvYIzX6Zy0/GGZ8V5vFS1Om/tg/jhrfkrADE/7TqGEQOF0J56ubL90diWaORV9i85Pq
Kw0eRNV7re1m8V1XuWm3zye81t+atcHHxVg0d5URijBEJScu4xgqQ67DKle9vH1izX3Q+3G+koQt
3SFgYPp/VnQpa07iQBTEgBVDR4YkkKv4k7qjxiedp9+eLweDhVwMZSMop8wkLoBfSKcmYmOuq2D8
cm3rheTJ1ixfR5s81Qp4OAvzEBuYnjbWBEhWjMrFHDDYqKRvYbQrQInzArG6GCUHDv0O5cDCyDHX
9MfmgCqFH0Bc0QgFWx54yOQnAkBWdkhr5H/AeJctdWi9HzF7d3krF7zjxIh0MIzMzIIWvO7uNNy3
qOOA6RLSJ9i+lZtqbTGS70fEUgtWznasn5hZRWcBHdY13s6FaIr0E8gVVDEAUJZdPa+AREzQqnPR
WdXTV7vYWNMGwqYo1659nMV9O8p0pfXYFACIQoGpMribut9V/8TCJ6NdeVMt+RyIdPDxMWIzT7Cf
3rlWwwsaWEiViow7RbK31RdevFvD4BjtrwnTl4gZf+8PSN0x0IMrHiOH0tEaKzOFcgssYuLWIW0A
LYHwoIJtiqZ/PVqD7P3IlFyzQM8hMapkNgVCezAA7Qh9A0eiMxXW/eVFnYvDfpvCE2oWnENPUMpw
G1CBlUNoFO7Y1ulXHoTFT6tUyXtPm/KpYTQwNmORhqCd5OkhnSZ2MEdQcm9V1eb7RLCicKwh0tt7
TFerYhNNvOo8Rcu6lYxjIYqikU0hVo/5brSbpN0vjWFoxMgK5FQQ1aK+2dwbICNKgQnVCu709cfl
jVk6MJh6wCgARZaKhv2pf4WmKLuygT3eVk5SYDL4Y0ACaSr3VsRXrr/FtaHti6Y9KvFnzQ2i14XQ
5rVNVa2CYJaPG8rKmzosgbOcytskLaIdFr8y8rD0jIaqIlp4s9Tn+YuNp1oVoahZAnJuBq8WZCMe
WairT9P/kHZlu3HrwPKLBGihtldqm83j3bHzIthOrH3f9fW3ZODezHCEIXxugHNeAqSHVLPZ7K6u
ikZZspQ+bd8GTUk2MsnUr0rtzHdzDHun6UEsSEf0fLYAUauveLAEEwV/iPFgxImaeEJBhsHWqj4M
nbrXkl9qCLm1TFMaOxZq6SuYFdQ7JCmQuKn4SrUfDM+YaYPeFtSjWEC0X4JHZUgAfi6LN5ncyCZU
MLT7Ur6X5dEOx11DHLQkr7vKyuc7s7kExJNXG9HnuidGU1pCiqZnOtvZ9L7UVdU0pS3guy3a+dct
rnUfz0wyp3achmDUyWKydkSwchEPPN5LD1bSN6UEkrhyawY3qDO1lZuX96X5cv0HrC8ZZGZQSULM
YNMMXLbgbEo7sCyKN2VhN+2D0aIvB45k9B7gDNetreWoWO7/mWMTjAQjQ6Uv4avGIjCN8qYwj1O/
7SpLwHTaIgDgay8lmP/Q5NH+jDVPw23thXVmn7lsoKkKdoYAyw3mbQz56OgXOKkD0Zqi51DZjOpr
GcScNa9kBWcmmfgDzW40JZYdluX7sP8rQrew+7q+rStX6JkJ5qIu+z6dRxG7GkJkuAA+Q5RcFe1V
M9tks10vX9a5bnElqIL9ClQhChjSQIfH7KMwSOYwKzPIjM3dZEAS1KBm/RH5ns79Zmum8P6HwAkB
1Sp6EOeH0qwzjOIEQMKOwu8it1WI8RgJmOwyOs48SM1KxoPJH8w2Ia+SzIuaBmnBpgOiHujgZuhi
5gfkpk4cf/bV5vr2rfkhpkrwlkBsW5DFzLGXelHz+1QqLdKpwC/nOulSSlIS2kPTFjOdGlEOKWTW
84MmGO1gZzHGhewqGDMO9nzNPSWQ10KgAFKXFyOofRD6Rj7F8J0KQz4B+F0xQO8bOic3XvmK0MSQ
oNuAcVcJLn/+FUUiGq00JyUaqTQFo7IoP6JxaiYfCo9BdO0wgCBDETE5hhI9y5/T55gyIqA+tAww
X+Yv5RRTsdmBWC8TRi8rwi0uPs7XXLydecUslHdg9TQh3IjSzfniDKGuy0oqcP2KX2LiIaWlUhdR
zOj3Y+Im5ltRvATKS5zzaFlXd/WfYZ15kY5ll4itAsNE6K2qA9mBYMfmneq/y2lPq8GN/J1Zeeq8
iUyrIXe1/hoFb3NxbLhMPiuFpNM9YCPC2E5Z32n4KYJQWyqcd5AAJIIKrfge642l1Bs5OwSznU80
EIBdtvx8/A+RFi9lgnEVXGYXkwe64isBUSr804bpxOptGIIvpXjjfOy1xAS4voXGVUcOwrIHyHor
Z74GKz26EYObyu9+5hmLI9duPO3quLc0veMs7bKusgheSP/kGpZjfJKaFJBOFtIMLC2BkLkk9/T5
LfCPZPLaJnC6+l4WnwzlCxrh11d78VUZs0vAPDHb1K1iZArAtGpcuAJqntr405R5sQDcFaQSwKoK
MPS5hTqQAqVpMF+0wAsVyZH651jwiLDpkthKI9602UWEhzm0GjC9i8MK/BFzcakzaOeNEHBvSTrg
DrPillhN/LsQIk5QWNu5U0PMtd+Uah40OmZxSZk/dnP+pHDfsRehe1kLSO119CLB5PY90nrycSLi
p4rRA9Mdtq8GBFYrUGVwwvZFesiYWFZ5YkIV27TKvuWEhmeoZugRKBmJanUB4D53FQ/2svpxThbE
OLmZmGIV+fg4U7KTgIQU9JIOBl4oPCgBzxDj1qMAwGWfYOdifycZz316UzcPeri9fnjWvg90UzE7
t0QKwmLux3g2Zm2ZGQpSA4yowltZVhhTyu+vm1nztAVqAg5ZGf+xNTQ/FNWZ6AgNRhKTvehLHQ1a
KX6+buXypQJXABDdROubgPCeBQWJbaznwMtiPqMTfneV4smCQgWQ705qQocxPAwNYqBhV1Ptml3g
BDhSRhlYaWf8l2CIAXEFLRIkLRcUeUqpDZgywouhnltC86gfaYKp0ZoUkGAorEEwQQIF8royok08
W8WscX7BEpTOLvzvvfj3A5hjoZlVmunLKIwG+ZC8cxN9n4OnBPLrQSY6wPJCjIpzEtdc9nTNzNlQ
/QHv+wDoJbMe3aj9aCKvGBR7bj8433kJTNfWxpwNNTenSJewtkmFpEUOntJyAJGFXu8CcMBTPCFt
vf1Q5sRbkLCxjDxH4QFhV6+709Uy+TFJetkYlg1uMJKWyh4ZMkqMv7P6WWkfU3jTAlaZEK/pOM2j
tXiHGhEKU2D5BQqC2WVDmcIESugIqVK8CXSTmgWY++PH1rBjICl7+/pmX+Rv3370zxyz11UBdRYB
6sdWEM6/8qlyeqLtyg7thEXkUDK/rptb9SEVectCN415XiYJxyhubKK8AbHIzrCnCr3M4yx68cRL
BleXhXFJEJIsqG422Q+juehIBDtV9rgcir7yRimwjerG4Gm0rZoyQeUEVI4I+ABzn5d1Fmp1XCEU
iJIlBhtFsLPCnfz3SOEUWNdcYxlPV1UZnXbkLOdXYTQZY9tBktuSWqdVbU2675NbURvQKz40Lee0
r10dp8aWH3Ny70pRAvy3DmN53+ReH0sixcxRu5U7peX4IM8Uk4AlyVyRTIIpZTjq02cq3EF2jGNj
zfFA4IIMD3gZTAYzX0lqADgvYjhE2aEG26HbDBaPUhaAjORYWl3NiaUlup1sXAztodksYCnAxJSg
ALPkH/v+7fo5Wgv/p8thzlFc9UTE5B6yYhLRCjRsVUQlFZX0p2yqaDPeVpVz3eLqBpoEAEFQ0OCx
zjgfLpugyyfM+Y/hkRRuKW4jkO7EHK/jWWG8Di84sxsrWAEliElB+/EbRdBdJMm3aciDj1w2yqEE
ihOLxxrWg4C0fMmTLxUCNyjFBub3MyQLdQ5KJrOkWpXSjnzpqbAF2bqM60fdBV0PERAJ+I+ac42v
HOll7ERc4CVotrJHeizRBiyXn6CTL1l3AGQp1W1f1FTUP0Fkz3HNlVC1jIMBXAfVQrRomIOGulIB
OKmIBas9Co6CiwLUE9HGjSkU+yzAtN11nyHYQOYiXzaW4D6DnPXFmOIs1WOnKPias6g5g2Y4kOW8
bmHlsBmyTKBpstQBQR56/gkB2UqnGt0FoI9/l8ER0BUapxzOfZ4NxidJGol6BpwdlGJrsCn+TnTh
IBmje30lK55/thLm2wxRoipBCU+oY1S/GysFJYjyKLU6Z8eu28G4xvmOgVgG9TFQwFsi6Wkh3oYR
pJNRjeZRvn1zt7AfHzUBwAbxP1NnSRVlSDhXSo1n9VyD9pV29VQmNCSSafvSiL6XaRRh4WRdZTo+
qJ624TAO27EBJ0QQKfmGRB2wk5OG2mQ6hIk9G9XgzWEYu7DW/c3FRIxojZLhndGafuYkdQwhwmic
A51mU+IPTotTp286yOCK0F1rFCdJSxnQrXn85Q+z+BYHTXAwo3L6PQap7t8nnay8EfTG7CIUILY5
iHrgGamk/fGjZL7TUzmTbcHoc68sy3yg2hgMMTr6ded7td/q/cGsEwGU2U0ihZ4UBOGvGqijX0Jd
KYqVF0X4Vk6GFFEh8LPcMlrgqqC6nLtDXMcm56ivBRagaBcKB0AYMHrAfOYS12AmYcDbz0FHoXo1
0teSbMbqUBIH3bXrzrt2RE6tyefWgriLAOeGNQCeKDDW6Gljdg/Fjetm1nz31Axz6zUJWKbMCWYk
5Y+U3Sf+Q999Vlz15GVvWM9FJwqMb8hRTeRb56upfTU0lVBD6l99lootZ55CbpMwBjHXXog9vbg1
qztNu7++uLUXByhk/5ldVn9yHQ1tGKR4D4AHQPnT9yotsoe0SajWOyqGMUVy2whOG1lCt+UYXvl6
5lIXR/gEtTCA0OeGjWpuBZO04HvXo09S/J57kHOp90H/3EEwSAsmx8CDIEjU7dge5wTAXw2AzrDY
TYruXf8tKzfU2U9h9qCtjRSit/gpZJA0dONVW1BBYK604MIHMgNkWpxzspJIYeG4oSQgwEWMGp2v
3df8PCLZkGHQSHssUmBZjDKx1Mw/dkLxBZ3RTTM1jyXhUfF9M6MyTnZqmNUfVDMpGUAahAJ9MW99
MUWyYwBT3wqkvcHY6TggBUrifTwDOLBLQsHfi+C9iywgCcIvf1JEwWoTTYLIZtbfifIUb2LQVxSU
CEkq06nz27cwUceXPoAYN41JWO3CoVd3kyimd2KMCzkPeGKOay6MrBRdFlCKgsWQRa/Gwdy0YT9C
10zoexTBuxvRaFREBfIGrH/i1HXyhIrMnZp6oBBRKBQ7v6470OVUNSas8GwGa42IzwkahvMPqgeq
3oxml1na9KyWohtK2Ys55LSP00cTbZHAEDGD1VtSU1MpHO8iQP5bNXps5UfSxTe+9DRiIlVQeHyu
K3sDvS6wLuo4Z2AtZPcGysoKqcUKIh85SOcqpZWtSJ9vUVuifhE65SzSePoYobaQNp9+pT5e35i1
Qw7mGyhtgh5UxIP/fF9IqIMzMxIhciNkvxSAMM1Gf9Gk9OfpBUg+lqoYyjB4K7D3zhCPmlrBradh
phpEXxfNj9DLMMt9fT0rH3qpOIJoEqwUGBJg2z2NhA6wZEwg8JHfRry8ySsgg7VkZ/OuF59J5/od
BQmTUo00hRoImADTaBsGG1GxwKnF+TWXu7tU8lHWgLgrLl2NyRHFFIykOFgox6mgfw+BsMGkH09J
ayVm4MshuKLNZaCkqy359skNIaQmEtwQ+ra2e3P7tPx58Ci1dtbjRDch3Ww4me/lfQstNRUzGGAF
xLlm2Z27sNeVscKNFEAgFyLgI4Cm8svYckAvl8+EczNM0Ef6qFTNotcHLhY6kONk8riXLq+VxQLe
PQuVlYhu9/nGqekUSZkKC5i1dybxOZ/tJMeYzuz4P+bD+44/eFaiAwgEFttN0rTZhysg/iRm3N61
eQT57Tb7OTgJZk6jCbNnYPZQe62tIfxamW5fodU6CRMobsLj7H/VTeROgBTSGe+JkVfDW9tM9K9w
XeLSRJBnrsyi8CUFdJuIsHgyR/0NWqxLcuSP+zn5MVByWeY/Wyx6MRqANguhP2wpcwtyBgPkZ3sl
2hu818rqmlQFlTVg5ojM1iWTUENtG7AzMLS0VBILCm6Ybjqm7e9c8DiB6zK9xJpObDGneOxJA+pU
2MLjFTn5X1FCTr7R/MIi+seMAndE3EJx+/HpuuGVNeIpZoJjA/oRWCKT5smmETU6KXJryL4CsMbK
OW5mQsV4p5ux8x9socywEEwBPvd9GZ5GqqHOcnAI5pYJZLpEPFn2xFLFREJH2583VCXMdqA3jZwD
0Hg2fS3bqZKDqYKtxtNAQ5aYKIBJmFXh7N9K/+ncEHPmSmWqtXSEoS7bJ+HNXHqj8kc2HBA05ui3
9/kePRdRfimKrdE4XcJ5IFymqjBP0MvDrYdBNbZWlKtmGiAZBUmKOthC1lhtpFnD0g/VH3Pg92Tl
T8KbuV65Ac5sMveagmgmZwQ2Z5K6ZuxKmb/RlZ3a8jpqvMUxQaWsWjUuxxoNeOBBwYyPRU0U5EyS
CrJD0luR6EbG23UnvXwjn20oO02Buxzi4jIWl+uoue3axp7J77kheORbY1xvf24NaakIQjA8scBw
dX4HTaPY1yij4+FfRI4yVVZSHwRU+hKwVlTdQAGl4SQlawf+1CLz8VS1w2yqDgoHQSq9ZgSQNLEG
Q3OjMAMXLC87WbUm4wWLdosEYhUm8wNQJQ6TGuvD4JM95TpVodURTYUtBy+5wHukX3w7wOOgf4lB
tSXJRNJ1vpv+IA9910kC2q0WWK8lsB2GmgxQ540R3+PFdv3bXWQoizXIu0ASAundxfUQRmrepD6s
CeZ7kwXWQDgp0PdFdvYcZCwwl4IfkrYqYvQjNG/+jDbp1p03fxVP2JUvkfXR08QCksjG5ro/Fj+B
ZU1HSAHmEMnRtxTGSajui0aPqlQXaC7iJYTqQ3tsipcYoLUEExAZJvOHH+vWMCaZj5dmoC7vZbhH
MP1O0eXERFER0zx1S+m9NzB27XPO3kV6zhhkdlfu5rbPUbel43g0ZFeBEroUedd95CJUMjaY69Wf
gznTQ9gIEZJ96FIOHQVUvSKctaz5Ih5XqNSg0AlvZOIIYP9NKEewU5dPqQISaZ6o0fpm/TPAhA0t
aac5KxYD4yMqEpJ0H46c9IC3BvP89LbqpMRJCxNGCL5c0EDOhOdjHBPsDGYhgVwpW7apAQaPBC+i
yfkO69sExgDwIUD4jTDZgD/KWo8hWqwhbhYYXl0/yNrDdZ/6DmNsWNAw3IzqiAESSza3GbRQE7Qe
q9CeZe8VU5MvKWj9PclLtrnXbLio4FUnPrHHLKrK1U6US9jrXelReu1fZeshsXxoOdwdhoN80G3R
023OImV87WuLZDyatHMSAmCGnQwSO6hUq67t2dz3HVS1darpt+GiKgA4a9LYIo9Kc9VPgLMGGE9F
HZClBJaCREv0GivW/ZsquzWan76hl7Bw8u8zpyno+z4GWQaujkmziNI7k0HF+SbliWLw1sEcqUpT
AnVaQlxRpzSTNr7IQwRcznedL4XF+takE+IhgAnUOfTA/h3dz4d+8wmC3PAr36dUczO3fOaJ3nHN
MolF5JvRPA4wa8rW9HCffYlWRDNkhPvh7ddkZ9tn085UTu70/Yq9cEp8Ogmqkkgz2BdMJ3aCiF6S
QGeTVjv1U/Ymz7ipvlr76S5O6XQb4iwEdk3jZ3HPU829ROcvW31ifTkyJ5cyeN6BifBxJCaVzqFT
vEDduKaj7wie/Cvk3FzfdFCXawW9C0o9QLCwmKMii6RiXlKA+FB9VS+yhXL4XttK3vgA1cddTYGj
2Sci5fns6jIXRDG01PEHEsjnyzTieZyHEcsck4Jqql2izRAfa8VSpm2p2rF/rHj9z9XFgmcWQQ4U
I6jHMjabxO+7UsBiswwk4KKTd7Ty8r36gFnAw+RiMv9+2Ixe7PwY24BvemqYia1aU7VVL8JwYh5b
kU7SEwFusVI318PpWiA4NcNEU3xL9AlkmBHlN8yvoX/097qB1Vz11AIT0gTd92UfeE8MqFkVlXel
S+5aSoNDE9gaNehzs8m9e2Wr3vHOxcr1pKCdKRJww6CQwQ6tyGMZqnM9CbRqniX0aiqQ4G9H3kTa
ys0OK7gMFqgEZtKYgKPEmamm9Yw4R5wczZOwTtC+5ol+r3wnFC0wFi6iKgkUChOwRb/WlS6HpHFs
Ppv6vRhyBvu+x5bPTjUqkOAAxuw+tJIWZaHzw9VLlYrJ5iy09qNtWMHGvFWo4cW271a0daN94rT7
7J5YgTNarTW/3A2eetTw0shpdtfcItbsfYccj7MHxrWtTAP7ObWuu9LFTjM/cdmjkzAXGlErANAb
YnrkmAz7RHMU/6fHASbwDfHgBpUQhtaZbe4DTBeDyDe0yvggpg9E4fz7y3Fid1lDT0cDME/TAUM5
X4LQi0GUDUVotcqXVD8O7W4IXVBChRHH0IXvLws5McTsVWD6OBcBhBhkTGcN/i7Sf5PU4ZLdyMvp
ZRf0nQspCrLaizOWzihLKkWHBdnay0hBPXvAsNvxd2kDWGEFXnuIdr2VbUMaH9X79MHcZjYyAE94
Khxe0+zijACyLqIDhqo9pvPRhTjfXCXLwW2WD6ElyV9tZHcYeLnugCubemZg2YwTB8zaWNKmCAZU
/Xb23TDblkCk8nALKz6Crht8T0VbAJLujA8mfib5artYqW5Sv6G5vFkoLowUHRX7+oJWTtSpKVb6
WxrNQpFGmBrnO1J4XbPrDU5Gu7YaVEO+FSMx6s1e2mkRkqFrFXwU8klK6Fjs/QbqY2ipJhyXX/v8
p5aYGzOXtRn4IlgqoIkX5+hic8dxL94e8LBTE4yHmbkhikVJsF+uLtOoobLj26XTBN4EZgbEzfnP
9Q90+aRjLDIuF5jAOKUjLNaCu8gsUGJVVr4PDhVSLfKpGhYPDH1ZuGZMMv7XCjOuCAKT3S4Xbkq0
TK2/pjVa4iskBNSJSpkt2JN3faErnohKNfwdqEaAS9jmYTsMfUIaFbyjqNAlz0Rz4poDiP5upjGx
CjYweQTeAaIiap0fX0XQ5j4ftdDq7eoYUJ0aO/02e4DenQX2nS/Nhrqb1dLkkB+/FGegR8DeIOKR
0feBBh/X13v5YsAE6emPYbzVqLNGhYxjaE1WDJ1TM7QJBvbt+UCs8KN1fDenY2UVtm/JVCuoz7nv
V0LZmXnGkzGf5Rutj71Ilb8GoUGp0ip+KMDffn2dl11oZp2MA8eLJlUzw9DkKDSjzbF2ZSd9AoPO
Q7uRNrP33FvEhaCrQ+z2aHrmrtugOcOZPF1drgJeBrySkMnrzL1rGIMJqhszxLSnHSuQOrA143bm
cd2sRCB0i4F3BjEQWNHYUd4uUuRIm7vIUltgWp6i7Pn6Zl6+RrCZpwaWH3ByAdUB6nlRCwPtZ4Mg
Z9J0G+0Dx9iGH/NRvFW9wMpCxzG30pZjee18nlq+ODtRJVc9LDdOkdL+lXx13nwLuU7gnG+E39Wh
iXCv8zJ43oYyh6SXuzwEuUtklYnbZHdt+XV9WZdusQx3ozX9Xcy+SPeiEEKPTR0AdRrL7cb026NB
5mbbFgDSVmPIg49dvoXQEFh6AugZIwIBb3T+/dJ0LpOuR0EkVKzBAdofU3CtPbzP1LDbzKnp5Mb0
JXlCySCw/ojo8nCO4xK7z0MgfgCGeBC/McNKCPMZiTEK0OHED+gjBJsl2pHb4G6g3CLB5Zc7N8Ss
tCJxmsoRDKmP6QGo3JkCKV/uo21m/ZI/ZdcwKY9U7RsTdW1xTExLsnxWGw02AV59EneiRd467Odf
4zayANCl2QdP+GNtO7+lZSHGhKPHkr70ugyJ3GX2TK1USmInD+3RvAMEUoxtKClSnwfUXfUgXJMm
CMiAWLsg1hWnXouFOcQk6EGx423mDI7p4OZAdwSCZPFX8KTf9IY1Ud0ePztwFnEcaOUSXeB6/34A
82EjU8N8tY4fkFHFFTZQQJUOxld7eP1juNNutIP9uMd0ggMMd0HzffJEgCe0xN2xna3Kp8BlcH7R
6hk++UHMV8cbaJzNOEJxYXK0BiyKtRshVcbQ/vVYsfw7rHcBjodepYEsVmY7KU06d37XQTA7Gm+l
sAHc1x3Ku05u3HJ4v25qza3AMQtiJjxFwdzM3FZJpQKBSWDKKDrzPsnF8X5Im/08JfWm6JvIkqfh
Q2mmcZ9E4+d126sHV9RMHQzY0DZhx1yGQBmF2sB2qohNvp47DW9qernx2Y0EFeDymMcoC+CX50Ew
iMFnlmsx4FUqZPUE5D56CwLx6FerT1YP5I4O9vL/sKiTuMuEvVjporBsERmi6i4Gc3P7YyQyEHan
/ChMltOkLRF7RYT8YTjeN/NnEb22UHeYEvDbz7wM/cLjF2OmglF6jEWKGFE730D0ZYM67kDGgtc3
MkNdIJjuy18LU38VUsBRr+/dirVFbResOUv+BDzJuTUx0sFTVsSVNRrZL6Ns+40cGbUT4iq77/2J
B3y4SDRAoQg+sqXQBZDkxTELgz4yKjOpLBHj6LSrEqjXSHJCxxYvkp+vDOTky2z4AjxiGeiiNOjN
UKwrDAiUXljnTt732zHSN23XcPLPi1OFVS1jR7h44fHw/PNN7IYBJOsNTBlxu8n00Qv1xr6+mrWN
w0wTwgVa80uP/tyEHwoi2jp5BYoI0AL2QfNHD4XOlmf973VDl3V4LAZZNPYMhxgX0RK+TrLQCtlv
WdZDBf0SKL2J3R6iGI7Z+9tS1D2xrY+JXO2kpHQlnweEv4iMmBDDjAWuHwKGArzhGNOmMgVzAcIj
sVOOQmo4UvFmjg+6/CLPXUbVDpxO1c+nu7FgTP8QpIki/IW95kHm3MVARFeW7E9O689O0aZbKetd
rapv0HUF5VlDM0Gxs0z18imMOZ/24upZ7KP9AMgwIIcKW5Wsu7xVKkWsrHLQgE8eJx3Dr/0R7M+h
Q2Ihw/xfJznXv/KaO53YZJnPOqHHSUBVGBxdNjTwfosgQspT6GlfN7MWXXSsaKlzAWRImMCZ6X2K
DoFcWVFkeuIwflaSukHVfoOKknvd1CWmHtsIRBUa4wiaeAkymUJUmymZgR62CogILxOjpCd2AAkt
KWrtBLr0RlfZWf+SgGCt7wPv/2meWaoxQmYoqGC+6UbdyTIwnJNoQBJBIEoC3XsLN8gt8pYJL/Hg
Q1fjg2/UH5wfscIGBDQ4UGU4O2gnsI3KCJ0KaEGoqCGF8Z2mQrR+AD+D6Vfv0iTvYl/xOijkdSGG
DhCzOLiltY8NtUYVCAUJqvEic3pzo56M2tQrC5xIN0MzPpTB/CAE4ms1m2/XF7rmviemvmPYSYxa
5mQhgmLAVFt2djHl2W3cowqh1YQnebAW29EvwOQXauAqHlfnMUmeWkOBiCJuLOgOKFX5NhD18/pq
visHZzkTXNcEEHCZRUeHhg3uGWZOkP3JJdiVtxUBrgHJ4J8u2aSpQvPmNWy1vRY8T+XWHx8r6U9s
llaV3gilm80bPffIBBUvpww8tXQHZXv9x11+VUztArCHQR7kxRjnOF9/M6oBKfqotKTKlqWZdoC8
TfJnbD78BzvfvRkQEILtgrngRrNXelCFl1aR+lQFV3EMzFSq7EjO07NeXRGWtCTBgNCyTd9QKGt/
iNLSmjDJ0M4POnmd/Nsx46T5l44DqVSUUsHyCqZXYMnPN84cVTIYPjjm2iHVrEpoNcv3kfX/fNtw
EtDCxoQLuKsZ92w6QW3qEGSLfTmmezD0CTdFLWu2DIEsTHs1HHrky4O3UOViPn3pboHClvlKEpAk
4+yDbqzWfSRtnad2uqUVvIR7be8ABEA6iqbrJYwb2bySpAuOedQ3mf9HTl+v79oSjM8PHJYBoiqs
BTPwSKnPv42ehP2kZX2J4XdbKamPmQwS7iVZRVthS7q/162tr+afteXvT6KVJPmRkiawFg2qM4vB
QUt5uKnlFF4s6P8ypwsJJSU1Kg1dpRJsQ5umc0PVm0RLGDMv0iAXAbgU4PfXF7XiCbKCiusyxSah
OsLEBWMMY7MfFTDiouFjzq4wizY4cK4buSz64OCYIJFaGGIWemzG3/xxKCZwTYCtX81srRgt3RAw
gRTjjRz/mmLtqS9e8JS1E/8e1Aqfk1juIY5Zm4pdybxxtkuOCObHyOffsRlATukvObhp3gszIm7r
BJDlTnAb0db4lXfFvofIgjkLTjrcjOPEiSgrW44HIcBpuIegjMy2l+URdYO4QN8gC4wnvNsCC7xh
jZU0KS+ZWqIG404E6j6QFFqgFUgpzldalFIUYWaohlo2wZip0MKBZvGu0oNPVetukwoUU9e/9De0
mDWJHFwFqxeGBVGxPTeJxnxuDHpbW/lB/r1UTCPn8y22wTnsJFbo1g7oN5xu8zxQld7/fIDQwCSm
hIkRwNWRvrDJIzGEUJWHrraaiTY1DY753QyztuoEN72lvCgpxavumD1tEirwMtfFb5ilgy0Iw3xL
hx31IGa3A6T9glJA8US+KQ/AZeyMbWL9Kl6LbeLy5MnWnBj0RCBjwHnAE4/tYoyKDzKkFvssPDbW
vIEahgcy0u3sANixiTnXBdcaE/rCVA9mzcTSKkfbBTsAom9TO4J0w+0b2ee8l9TK2xUH42RxjBPp
ZlpJUo/FTfdgT8EgHAVoIbV1L+bXo5c74uKrndha0oyTqK5JMY5qB1vDrnM+UKzzuldI11NwI7nj
LS8NW4uEZ0tjLnqJdJgFXZbWvmJs8V3f97TfYYCL0JIGj61XP99nvDN5+Zw4307mTZNDdmyQCtg0
7rNNaIMIzJ6s8GBSF82Nym4d4o7eG5SB3dx7uR4PLlvjGK1AAWIpgOEtA9Dz+fYOqSk0Uw3b0qf5
J3l3/RsZ/YzORXVg3hVbbnthJeSd2WM8VY06MSmXz0lu8OS+hUotOrftawWUyxxQ+RbKMVZ6Y1g5
54pbubnP7DIu2w6TCTFO2O2s0gW75MeD6oki313X1weJA8CbFwgr4z+pJJehZPaIcDvZ6/5mN4od
2gA+WqZVO/17tH0Pd91+4g6nriQ/WN8/u4wPmTmGuEg8QJXwNXlHlSGg/qH+qB3JGp08pc/3PBHS
VYOoq0OozkQb7NuxTs6l2ipqLi+OMwjzAePi+zbn8V8pqxH7xAbjLP2Mgew8wnUxWQTd7Ma5lbaT
dfvw6gNRhy4J1Y/y9iZ6/qvR6Q34Lxq4XriPbHI0n56Nn2diKkY5iQFCEBTN2ILdEKmREcsyTkrx
VE4Pae5NvNOx8mRC2Q/Zngl87qJScn4YZ9VIKj9Rayslow0ORkkGK4d/E/S8q3DV0PdAKl7BeGYw
p0EoYqlIclKj0W1Nu2gzU/mNUPVegxjLQBu7Oojofc13ncjZxNWrAykmXrqKAewE2zsNSdVVzQQI
3ej2xqa8C5B2ONqt4GHa8HpoW13jiaXl708cFLwLGEAfYWkhWLQA/aJQhvwPJiDMg5qiAdQqewai
Lu2DIcX3qvrnEHwivrKpoq3By1xWV7LwaqA9imSCzSXqHAXrfoLnBcJByx/kCg1Da+Jpel92RXEV
oKKE0yyB6hVH63zDEgNTp76u4er7HG0wHNLE052AalvjEKZ0dtpdSI8DLTb+jb7liawuHsde83h3
yOhmoToDPotz4+YUlmOlwyN1o7ubNGPTtaYbDYTzxdYX+c+OwnBxZbMEEa8RdqYdhuh7xQI/lWBJ
HmLkw+CZzqzSUABsqXDCpeVqQsvF7nnqEN/NpcvVgpAatQQZOalyvtouj0IpKeA42k3zbjwEeHQd
QJxrT5+6W2/Cd2Wmyu/aCZ7EDXj5PiNI13E2YtWn8OJYVAeBWGaxPElAMgjV4Bdk83YY73W/wjCA
Y0Bg4T8ckRM7TAifssqYihB2/ExxQ3AawcOeuzjD+OHEaQ+tXfELS8f/LokJagubW2x0MDUJ9Y0m
+e6gmnZRFZYs9S+19pnWJaYdOcnbagJ1apU5NUKbK3Nfw+q8cKEkmJj5O0m0wqwx2oo62YJnBm2F
FtQzhryVG+f69q7cwhiDM8G0sUBQMfZ/7kg1cv48zn04kh5bEDyDcO/PP6CODjOQwCgNoGXFuCpg
tKB/X+j9cymkE/QF9TfQ+kSzfX0ha/uIShR4R5aLYSF2PV9JKQeATHRRY2XgZXLLW7L1XfVG/NM6
vQOdCmgB8SyupN1nFpkvp8tTZzYgCwEaKwWKR74b7syGAuzRbGoeYcLadzpdHZMW9nLSlcViK6qA
jdStAXW96xu4EkDPVsMkgHLfzG0WwEJpblWwXAgNRBF5W7a4ExO3zowwUTorR62rTeA2RE+7D+3O
geZk6gz24+Tpf66vZy1TwCwICCagb7X4BeN4c9akYl3EGDT/xFfB5EtGcRGNtPa0m/mNY2wl00RW
ZwBHgalsmbDNyTGCtkOgpo0le+b/kPZdS3Lj2rJfxAh680pbtqudulv9wpBaEg3oCdqvP0ndE3tY
KN5CzD7zOIroLAALC4vLZF5Ebz6GvuVUmDT7AY29gNvxv2kOKzjG9GqlUgYtL0A52StuC/EIyeQd
1Ubu9WpFjMWRUC1m6OW0YAJzhyc1iEs79RvDlgLT7SybesrT8klS2eUp+aO9cvaTt0DGGkHTWOtz
AfTOKZfU0sPP3hed8BGqQS/lr8aJf98H3PjsulotY5jC2IljXWFDB+sxyTyhsGUFasihXSicnt8t
JDCBoL0C3YdQ6FxWvgorlXGEtxfL1pnyYwNS6BAp0F9l4lLeFM1tczOmrdZIjEeUBbmeBRlI+jkV
7OGgB5p3ebyIlV3tRjsKMvsA0afODr2OV1DeqPJeYzMGOjeNIVML2OVTb0u25YQXEvTenw4tnbv7
R7dlqOtlMoZak0gG22jVOupncYovdCechaeWA8I7NcYeaZfHSVNiPRZesUFaBhGVGsJnEOjj8ZJt
BXc4t2XODJzyaGNmFkShFZNIpF4WNPugjImQq4KWvTfum9332C8/rLP8Gj9PxxRJAvKTTJzQbiuH
dfUDmMWCoLVtrAE/wAzRc9981OXDMtZafmmTW4C+avhS1a+5fUARV9EaG4LhXLWG25Gmv8b7zyYw
F7LJ5w5CVssmnNP99KQH0tEMRky4ir/yfW+j9cnv7REd+hJmXRPfwMBbHIwXy34z9v+6Afr6t7AD
OnXedOI04bfMkEjv9Se15Mhp/c3qsO+ivohP6UiFgCCFOXLSJPWciE3r9EhLIIQJcrt7iBHDRDGy
ouoOc1S7+VEMeHdnK/ELxv1/gJmjLgSMFrcjgDEXOu9FfOuK6BKG1O3i45OK25K83Pt7C2WOVQAD
Omly4FFJtgdULprQliVwNFvefa+w/KE7QOzguylMYOwycWbi5BiS04ZHNTkstWrUqTXVV+Kv+3i3
AzuLkfyzk2zJFa1eaQoW8Nb5jA5tbf/GC4JbOzsIel3R7iCTygnYeCtcQpLVQ1KWoCKNdKywS3dF
5TYq6j5+rmHmwa7yPwYPbis+XK+PCadMDaK0Gl0sBXxgojs2PyP6yNnDrYh6jcG8jdpY550mAQNz
n073O3zNjsJnausPyn9RFr06LeZtbKnSqlTC5tHOAeNqLj1kPccCb0kQGItg3sBMV2n0/3bMh36c
Ix8KNw/Q0kNhEWTf+uiG38nv6vP9Tfybzbm1fNCrYbIAVAhsq6hWZ4TqBpZmvegH46i8W8get/Zj
j1wMqOP8ynmH53QypHbFnehK3/+LdBP29p8fwJziUKckKRKcogQtt/oEov5YCUYeXd1WhIhqM1qY
FbRbKn93f2X+EDw0hBm5QNB+iRCtz22LO2i4mPTNTqoGUqmYFwHVAmPysTVmYmdiIXqAupiT/ooh
0feQPApu5mXBsI/c+0e3HTWtAJmd61IzDWMLgBoCDHsa7Pfvst2+TLtyN3C8x7aZrLDYG1AjldeE
wCo9MfR08CoQW3RGW91TVOxt3Yaw9mP4+FU9Rx5F8YqcFEilcH7FxiFC8QXsAKgDQHzxb7ZtdYiE
NGFWyyBW01G8tlF2dXtt5IkgLW8Yc4yY1zLRRYReFTx1zDGqBplpaqkoEdWNK+hBQz7Qkjv3GFDp
LjFP/3xrSeai6ghMcakUX7vlOlP1uYnRiKZn4vyi0/rbhCPlFWw3PqTRPYhSAoqXYMVgmQhAPF7P
+KDB+xm54ehmbe5Gut2KbzL9oJlnjifo/s48GtGNN2CNyj6q+QyFpbZTUGgsf1WZ9i43sme2xcf9
a7CBglapf3aQiUk68H6VZYYGxSEB37MqH6iu4ltM392H2TALsOQiY72wTqOEyYQidRpKadHH2EJk
Mv26NyCGSaAmUhTlpW4s8zlU6/o1ybhsHxsPNxrnEOShawOtGyxXPe3jsDOhEA06nH1kep312CC8
Tc81+YQkECFP99e58elyBcc8Q2qE5Rsq4JoJt1z0iFB5ad0gv+hKMNP7YBvWj+FOkB7osEx0HDFe
JVKtqsuX8uVc73twF2YQwb6PsBFBXiEwyzGyTKtiOmI5FfSuCwIhxmc1P5ft6N4H2tq39VKYixwP
eBNICiBdfGoHjFFFlTfXR6nMQbn3X6S5r1bF2HylN9NYiii/drNQX/KYjF4n1NFTNVtPYkFlzto2
rhgu2NLpDSqf5QW9dlJT3qnVpAGut56KfN8kv7gFgq3tQ2YZLlCF10XX7TVEX5Mxn+QZhezyMdHs
odsNBNLoL33BCXi24izQlv+DxOzdGEKZc66ANAVhkP+ZfXr8OaMoY3jas/oSPVaBGiHrd986trzH
GpTZQbDpQGWTANRMdznck/ho9K7auVP8HPecz8OtS/UPFhKM11tpdiBSiEtg0fElGQ4mr06+9cEP
v76EOGiCFaG2fA0QFcYcSgR+fb6UpiN6+XkIxoVjH19LePgHfMBYLj5geDxhW2a4xpWvcacoHpEQ
Bm4SLfJJ72mYuaLAqbBsg/znqWQ/zIYys6p8wFOJz82AVAjCs/KgmDyhpi2DAEvs0h6O5vAbZarQ
guhapGIthvinzHZD/jyXxO4bEHrjXf553/o2bX6NxnhBGaI8lCRAw1CH/mmmI9nrFqRW0CkbzmBG
URRvhHU+UinSHDChlicDYst7zAq1HjSBE2fM+nYfp7nuDg01PUqqX/d/4lalFM3yUCrHpAcoP1hZ
gaRUiinXJxgVkb2evnf4+O5i2U1Tyx/qL9kASRv4AqGn5Uhif6bKpNpDjYxX9302H7O42QuSekDV
6KKJ4PeweDpem3u4/oGM9Y1NCdJ+Cz9QP49+CiqlaJfhC02lTrhTX/J9cYhxsQNMNN3fma3rvMZl
4tEhNuQ6TFETKMk7Vc85L6mzZYnrv7/gr4LqUk1VoqpwFzJulYKeQdq7RnxI08ewt62cUzXdul5r
tOXfV2hF1UMXF7NCmPz9nJolb/6m8di9tt78NQZj7XpnzkNdYceEzE/Jq4L8DXHl6fn+uWxVjDBs
AGYvjJeBR4n9coaUVz7mGZYyy28gTXSaet9I1C6RUdQCvT2oaCeoeUmPrbWtQZnTai2lNkMNVjj0
3zLyqmX4Wj7rvK+STRcP1w7FOmiQL1N718ekopclmaDu5jQuLt7sXtogMTyclledQ89Ezm+w1Wde
2XLLODCtbaAghrG5myHZxOj6XDaxo0NFvKRGBa7t3+ZC59RUtix+DcPcZDM3Q5HUsI+YBnPp4k7b
/YxJd/CRiyKxVYXzIG9bympdzBUWGr0dxL8GOVFnBHu9ikExfEycciV1h1I0wOgSX6BNZFt1z4k8
eHvKGIwcQ7BeEbGnofiUdN9JFzQjR9B2K3Zb7ydjLIJslLNIYCzJmD33JrSJTFDXGs1rE/ceOok4
x7eVO7XWeMz9RoMANcMMeMqLqx4y3/hQIDn30vqzM+1RX/Tbyb1/15dNYnIClqGAnQxziJglZRvY
UBjTkjYEop4Jv6d0+FlkKgdi65zQJr9M+OEz/YalVkkylQ4W2qHU/HEgD5nxKoo8j7V1UGuM5WKs
nK+CILvtC2AYsjMeMe/7LDiJp++H1J6fun1/gDJRMH6XfvGYizYXZ6JvBIz7aLZiCxa9mUUmyRF/
aHPrhz1J7LKt7DwMOYmOW+YiJJYxkoNvLQ0TDhhQvV7hpBl00scBfAQvelB60pdwCXGjneghTpAh
cyUXjeqBuDc7e55s9QNtwAfzS/yK30w/4ZzoxvDD8mMgxInGAjB5s5kkmhiRDhE1ivYFzS/xtQEi
FShwGr70gIHS1I5An9SelN/SPsrsIkgD/RvP1d1u/PVPWAx7deKY6poaUNuDwSM9WLIno7uO92lz
+yIBAoOEmIUDaydIB64h8laVarFcVln96po/ltrbCTJZ/Z/7V/DWdq9hGNslqLfHYg2YDOIf/U9x
2IfluZRHexJ5fCkb9bUFC184SJYhK88O+ZGZjHMcAisa0yDrfs2qfqTyD+TnHX2obAmCzGhuB8M8
+U31xDWm/mxp0JZo0GWemr6QPY4Reb2//o1H5PpHMV5PhUp52Is1dfDtAumR1hPQ5T3tp8RV9I+5
3pnig8ITRFnM49rvAdNcaB3AfnQ7sSc21lQqMtJMuSk+kVx/yVKDE97ePsbXEMyylJgI41Q31JEL
xWtSZ5ACkbhCFe0n4RCDuvf+Nm5eiNWKGGttO4sKcQs4KKXZA6b34qwFN33Ngdm01hUMY62DXkH4
LsTG6UTaRa1fpiidKMvwHgZY9v/FksCEAS8jY9iJ7VyKhj5Oe8irOBIKiVoNLnzqYVj9Psim+VkQ
vAJTNgguRVabRi+ajI45VtRIf2J0ESFTh8A6CR3IVNl56sS6Lcu7+6Bb5meh2xETqcj4Q3Xk2rUY
86jXpobDqnIM3DbKQzY0nGBiy3utIeRrCKEGUUqdYFlCkjoC5pigUoHUuFJ9u7+ULYNY4zAhYFIT
7GoFnMIgCGsv+LCe0XIPfVwqcOyBB8X4/FouJdKqgCJy4camXTUyWrmdhp6y5Ov+qmTeCS3XbfW+
NAXRp1yk2L5dBypE2TbPdK96liNfMLPpgDcWbMOSNwcH8xI/f0udb5Grufd/xJYHWW8t40HQbjF0
Il0ssyu8vPCGufQH9CNo0lGIXEH4dR9uy4Os4RgPUoNjYypNwGHI6VWQZ6T0ME1ZV8hX3AfaNM2l
vQNdibgELHmVhOyGInQdddTanxUoiJ3N6MfMs5bN3VuhMJ7KspIsx8ApdZI8GMx+J4DcKQmPY5t7
lfkYdf79RW20mWGsZYXHZEKLuq4M8LNTDKHa5h8jsvMPxRWflHctt6PeriJHeEMLxE5+qH2K+bDo
5f4P2Dw+RUHaDYMU6JhiLLZXNGGMJ6xXSKG5EyVOojo6TxJi81qsQBiTjCY9Fv5uaohWPVF+Tzre
A7PRirOMBy1zrQtntMQ2Ss8ErCBjiH0shEtdPhbR9yYKjPErUX81/UVPD3p1joSAiK//xf6tcJel
r258CLYIEi83vp0jV4LcqmYgIsqf76MsVsAGHuvVMackNH3ezyFQ6uJBLX+r00lGYg2FvagqIBKS
eaX+r3lOrveTObKxrGoL2SnYRXuw0u9QPYza7xrvrd6400vHL6gw0J6NiJl5BnpkAWYqA6UKBSc1
FD9DqYiYl15KOK/ARgoHECso5qAiiAQPRoFPISjlWS9Sb8+75DwHwll9bBo734Pw42h9lzhNORvu
BFUwJEKREEORhZ1RqlqhUyCaTh1anc1wtHUIvUAZVpVKJNS9ruSkHjZu8xUcs0iqDBkUEABXyadc
eJbSnSRwTPFWhhZ8H+slMbY46tVg1iIwGu0Z8n9CA76hc5e5fQGhvsST+j9U9RvzKJpPTX/Uisc2
uUAnoYNjizm7u/VJid9iYmtVzCwYbDFYakWo2w8E63WjB+XS4WTLH6rznJz6E93Fz52fC3a4W+iQ
dfsQf2t5EhcbwcXVD2CuSREKqOQT/IAx9MPRr2I3tr731kMVG859F8BdK/PQNrWYZIkGKCVy63Qn
apgyVX/F/m9y+kr99L2U3GQfgQi1OHV28loFoHy+/xN4i2XeRtMsR6OGyCvkIN1BdVUwhjW5l0Sf
Svr2f0NiXsXMKCdaQJfLAetPHx7r7DBlz+30Eia8h2O5EYxnXR8g252qghFJTRsgNfKpUT8p4QTU
G11JGBpU0UwGtgdz4Zm4fiBatYJ0iJpRZxovWnjBjMuY+bXiz8VxGl0sToliiE3y5Hz+so4xC8NQ
OS6FAtI1NEMzHwtx1LYVWNepY1HFbeDfRtCfp0FKLVsevMwE9xBxIkvf5dUx6s9CfIRG9KQddeVh
0D704QldaLY8QfovCkjopmXvgWx6EI9k9ofSNWZ8+Sg21EhSMzx24WQn5uj10D6nheC0kGGPK8xd
/ZC7IMt1x8gnuyLHqbkYVPTH2LHwwRSBf57nATdsVIaijwS2IIQCN8KFSMigtXPWEAfAA6JDtrTO
hDiW6NVa49430g3ffgXFONtyUGeayQtUckp0t43BaActW3Dog5q74nj2TTBMK6K+gv9uiN+jeeiy
XAFYBsrsMZ99UdBtKn0Iw6nsHtKK+vcXt/EyL0D/wWMcW9dOoB6TgEeENxFDLIr8GrW6P3fefRze
uhivJoFrpmr1ZV1aCO3F3Dflr1ILlDkOKsPcmzOvA2YDUFlokZber0Whggk5BDk2Q1k3O0dqPDGq
9sn8OdGzUNSXRPL+/Ug5khAyJuqQgEWunH3+88IALVxkdY6shc5UfZtQXo51fyg41rHx7l/hMKZY
SUqstmBQdArrMpJzJr0mPcclbzjKKwjm2VdmxUpQbOscGqpQ3h0cnafzuLkIMIwiwQh3hS6Aa08p
z4oeFTE2S427dwrF8r6Kn4uUEzNsrmOFstjHKmDvJVPQExEo4NazFXS+luXuvknz1sF4/FSILRmd
R51T57+rGsq3yHUhTfp/AmEnqVWtVCJcEHQAQFKLavvBVOF5OdVpzl6xnD1mjr4+tcRKxE67xL3s
Yn7Pvb+OreQyRgz/c+p/WShW59E0pKYaOGYwUj+fE/0ETT9nKMFZNylulRSnnKIYEA/4GBfBY2d4
NQR3x1hy476wtUEMwuGFEl6dYDki5vG8+lGMkyjQMkQtAbubd9/M8qWeHqLoCPrqPjpLxOs7TpPh
hrO9glvOYbUHaSj2RSovNpkMQZ9YtpC8Z3IQEk7llXeezB3uestsK2u5wyR97Jr6mBev94+Th8A8
G2UdWeYoAmFQP8IikKnEsfutxOvVXjFeQk+yGUMw2KtME1/NNIV49jyAZdmaHsde8Cxi+mNS2rR9
tiLyfwVnnEcczRgZGEJcCPE1Dxs7xiXvLvn82OqHMbXAxnIsBJmDummMyHrh6UfNASNt19bRNqYe
qUIMCSp4rLDwEjVFq49jjKCO/KE/i/T3/TPcssa/SvbIM6P/SWV22BzVthot4HVW/ydvytcRubBO
KlxR4W6ovHHR1ljMhg4UnAc1STCCe0ITdhOhX676YZzDl2/yc/NVcprZNpqWMMkMBWHtf5fGuGYz
VDMIkgOu/xIfkjfjhTxMv2sLqg7gbVc8V9u/aU/cwYSlw5D1JitUloe4MmTo2GdAxdepN/xB67x2
Vvdg9YjtiscOxjk8VsrPlKpSLEZgodDpFqA8nwuHpM8mj7Rw65Fbr2k52JXLirUUgzIpcHLF2uuZ
eowHSBBNvAQRD4ZxxJ0UN0pOFxhNdMzhkCK7xsvab5AfXFmFxrjfyZyMqVtABBDfmUHzkb4WJ8kt
juWH+pLqdsJxw5tv3nrzmBsNNhuxJ8shtcVb9AOKv58UvGOClwS9g7ZR4Xd1lF/R/Gg9ZW/37zZv
Pxn/DL+ZNUkDZEX5Gsw3WWntWvx2H4O7PMaB9BORBHGxDf2soB3wU7LpMTlohdsNWFL5MR/GR+Jq
lS0HJu9zm+NQNMah4NXW47EGNuri6JiSLioK8baOQfvI+y6ircDgxEgb7Tc6WNVlbaHA/UtOdX0T
wilPrIpKmLWtEnzbX/LsQFIvU1yM/7tJ+jLV5yLcdV1QT65QP6Qk4Gz38iV/7V6WH4AmbnSLozDN
ftFAUTayskLFyNrQ2KRHF2alOZNo42zBkZViADjWvTn08srjIBvLbt6DZm5OaUZmgoYB0HPqR7T8
0SYHg9CODPuEnAXrkpenpv4olaAx3iyIPcmJLZSeIv6WpB86vlE0WxzJk7XwtkSip1AvGc5mHe7m
njhG9YosiSx85GXjWlVqt6A6pM3nGIsOpZcItMZqtVPkGAXKfa9iIBDpi/bUzgSFmk8T9KQCVZ1x
8iV5l4LGNN9r9aEUCq8e9oUQhOleL2abosHTDPQpaPoXMp5D5aJFBSR5IzcvfkUQpspB44ioIkdf
3PyYpZdCdnXZR8NhBRqA4pLm+3TyRYp4tXjL0f0d7lJjZ1pvZfWkUGQEIBM9PWXQspGIazY7o34x
qZ8Txa76k6Yf0uhJL08CCKyMdwsF//lEmmOpQAmG7I3yOSdB0f4Ih1fUTQrrxeh3pW4bU0CUS4H7
I/YgiEq+Wuit0csw+xDz8RJQsucfYvu9NBIHJREbQRHRz7HpqNK3In0Ryh/K1LoWhtMRsFA9wnaB
4K1WD63gWsmXXGqOGn0Xp4c8vQgViHVRSJF79OmbPszPSctvYQ2+Yn+mfyiUGqyTGF6Qxurbbyb5
OTQQYqpPPQQMKCSGQbhpjQ7p/Uj1WrHdC119otEUaPIlUwZbLM3AJB/oFvLzxMstXt1po7oGrjN0
bWJ6TURZiCUWybUobLS4W5pxHGlv7BufgjYlsbNTizFcW3xUzsa3xoOFvWA6b+IEblvwmCGFsI8l
oYUbDV/XrqHOtLJrZMCnp8yVncGB1OylAe+h/f6inyK3OHyhcPTeerzRgI35RKToV8jMxdTLSTca
PGp/24NCTz7U9vwe1XaO0NV5NjzjDMnH07SL94ZbuWkgjLboQu+W4yA2/MPVz1ieo3WU0LcljaCd
6cgLFQmgQ1cP4IwH8DB8K2y8cK5xIvaH9es+8G0UdL185pnrK2JOooF62Ri5cf5ZyV5bVXan8Na3
/H7G/12tj3npRJIPtaGhfpXb+YPqKMfYJ1hn7fYB9A+P7a5zeCmljULW9dqYFy6PwSxPTexp/lbb
8b7waxWEDsg/uj/o+SELNGfghM28VTJRc6Y0oClfzNiwDooWhOODIuzuH9jWK7raSYwWMpYCemmd
NMBI9einqO1msdhXaWu3ww9UnFwrG3/QQbZBak5saEo4kwTZh6R/IoT3hfmXae//f6go2l3/FMvK
5MpaSvIIBp+sGBphxT51yUPo/iTB6M7PeNUgxVbYrW/aPXQ3qTO4By21X+7vyY0RQx8JQnfgSl6I
jHW26XwQ4ikT5RBh1ATBSQwb1nCurXHmtu7fnC+A/tLuonEfLpwVFbWyOat06Hgg8QY6Pr2wK8FT
ZP/+am5PmEFh7qTcK3M2tkBpEtvEYA/iM7tMg2IXvpR7xSlGu0Txikfvy1sbc0MLTCUYUZ0OjlA+
0fS10vxBcu6vbPkTV/bCLIy5kMhYCq3YYWFCKor7jNT5uywoeuqN5VSejS7N/ghdOnLymFvWAX50
UM1A7Bt9G4yVkhRtMv2cDSgHBiLI7kRMXTRHWfm4v7jbT+a/q/sHh/nQm1UZuhjo8XYsxHWuNPp6
EB3k74LlRCfzpXiujtqZ7DWn5XVC3n6WLcjgekKvpbKweDNHFxmzNVgJAUnxHrdub4j2OyYTPCVo
96mHKI3HqcsFZA6yi+ouaToA6mdofiMzHFiO9mR8DiCAjg/mAzcdcZMYYFbIOFZBm4rBiAFYa2Cu
KZ0ebC52g0jNLxyujO1t4f4a7W9mbfUYd0VW9pMItNGVLmbQf0EFtQXDprN8n82BfmkRGEEF/Qes
adrx3q3Ni4hvAQhRQJZeZEv1k1SWhTznAxqr0NLa74Yli6XpvJBr81oo4H/G4Bz0Qtgigk5No7Kw
rQi2Oui7itBzFU71ofoZPhoexMvmh/wx8ilP8HzbdkDbgdLFEuqxjwZmrLpIN4GLwtKX+oTGej90
s5/yK+YJnfrS/eRcy+Xa3TidFR5zLTVBzmgclyCKldHJQqmN/lMnCVpXdAcQ5uDrj7Ozt/0Hi/ms
EJlg1ujCTM8FrND8jKDvhDy1X/hCD147qE9BUOAygWxJ2KegWfoDCYvP6iCceFT7S9h6s2qMiYIP
08JOsz2ATVa1Zqkszig7qdIfkydisr3IFQDjAtBZNuQRhS+no44u79KGCqyTiuZz0aE9tass9Lug
lN9kdjqpSEHHdjiiyD3Eu6hKIcKn2bIeQimkvgzVsCemYktD82JqPVJ9QsL7wLgN85czWf1cxoH0
BJTVory8bvpe/1xEeEvdj1+q3XMFHk3zK/fnwU0PymF0JN0dncl9+dcdMNc/wWICN0VQxybTsGOg
sq3FT6F7MhNIPL1DaI1jgZuHv/AMLlkOfMwx70Haa3WStvBfM2pdxVw9jKMYcK7VpvvA2JFkQiNj
oQi5jv3GwsDn6eKRwdOkgajuoXvwtaMCOpnv1I5etQM0CNAj6Tf+fWAeLvO9loYNURIKXCuR92o1
n1CldqJy8mIe1db2Lv6zwsVPr16BPp20mUZAMq33JHlTE+/+SpYbwl5RdLmg5QXNAwhambjEaKs4
GqIaJhlpQYukR/gIdcOhCKAx/JDz2j22VrNGY9xgrldz3GZAm6z3LvIXweL7y+EBMAahG4k2SguA
br6o0i9Ih97/+1vB41/2cnz9oFHHYG6wJE+KovfN4PTGz1aD4nLQJj6mWayIE6Vuxt8rJJO5qOUI
7l+DAClRxB7aeTEyziQ959GvKCR+JCtoLs2oW/TW+5AUoCsq6JvYY5pBM8uHMGs5Fn/bsQvHAQYX
KNIsWp9o6742xClSa6Uv8HvIH1CRWC5FU1ELPtQHNCkhIUJFzlfs1hUDIyTmCUH5jQ4axn2oiaKa
cd0OThSCaMI4VUqO6RqvbN37J3oT6Cxqa9LyJWVA1Qk6O9fr6vMU9Dd1BeVhyOvMLqmf8Brfh7hN
LC0Y0GDVNQi/iuh3usYwaC1UvdhCrf5zvKR4pYLe92u736Hn2XIweuWBFngCg3ru8trwt7F1E+xo
kO+VQfd9jW3qzSglJs0csks7e3wpwNUbQwq+RRLSEZD7sH7PujOfI3+c7fbIjdI39/cffJZGCYWF
SlFH4CO38oTh8gbzjKY7O2UwePvZGWJXcl44+31zS5f9XmEyZ5qMfdqhwwai9+Dx3Sc2OUCnuLR/
Eqf+QjMbxC88sGm+V2fe63p7S5avHwh9mvgOMiBnzVhtJZcd8rMRskrJuxE6YrKv+90IFUQzskvh
se+IC07rQhfRBh7cX/XNhWGgmViooqNEEwXQsjHuR8kbJN0b++eZy2u93PSrJ4MBYiyKJrIUFjOA
IAz1q/Hnj/yg7pUzpt80iO8kiLs4TveWXeMakbWhlLZqmolABL+l+lnuRje9TOfoud9ldn5GsISg
vXgS/eQbIlvjUHF29rZCxuAz9lSk0BhMdODHe+FivURv2b5+Q47pZL5OkQe9SwjVOvWr/DALHNdx
e3uu7MlgHkwpo8NIpZggiMpsnbzHReVTgbO+5cDuHKjBuPYmTIa0HbC8GTylRYcsnlw9txYyPFR8
i0AKkS+ZrIEnCHKbq2C2dXnMV7HNiHURzPfjWIP+JKY7pJic5Pdk2Sg8LuJG40E+mr7lKq/3b8rm
pi7NhKBDs0QI6F3jVkNLxFnFpoYZVJTSoCnfQo2zp5u3EXEVHi5MS1is25XrqBf6BaO2dHw9a9Zv
MksXKkzVDvoBnMd5c0H/gLH3o7cUAlIagMXKbw2E7Gg8iXgdBLedPMtprUCYS2DE6JnUMfDqqMIp
VN1eP6VG7xVQqmjkQ4spueoL5b/7J8XZRdb843S2JikEJuLswm2y9Kz1YM4hVil4GO3t/3UscL1E
xjByMSxGo0Sjtag8xeFjjZ4aXgTMOyrG5mMrjWcjSnBU5k9TtRXURY2I4y+3LxaE0sF1J8kgDV1+
xOpiaehPVwcN69CssyCBnu5cqjbF66/swmyvJa+GEDkRkg6RX2sXNXPRNSFTXm1/MYgbt7L6Fcvh
rn4FVLaqyRjwK8ZmLyq2DDkCufEM8iMeL6C+tQdUl2KouPPCrU2jWeEa17gxGrCkqgXulL7IuiOT
3Vwlrp5wvMjmhQAMyMTkRaKRTZG1c5dqRQgcQYWYqYp1SHqzC8PShWj7aMdT7tSi5AqtcogbTjp5
MRN2b8FkB7I5aJgrkDO5XmOtpAkC5xJmFE0o79QeyXgZwGWbbiCW+XmILEN9itXXqhMQ9Ugylkdq
86Aa4IEVUTkZlU9I6+4j3ht/O3gB9wKJzf+Fg8je9YpGDDKXk4zm/wyKGcbvapTcCLXx9rmCAF1T
NG5c+nkx7BEw/nsfswZmthLdxe0kRwAuUmh5Kfo+ShrfkMPnPuJKei7P9c2eYiRgaQ8Eow4bHmZd
O0LOCFhmm0c2SiwQgJ/tQsvcSceXWzV6y/9vWuWBSNkOxufOJodkZHujV7+BiRPrbqBFNuA3CEYa
vjaGMBxzvRDcdC7xnSlWkjsI0RxEozkdqkRuLvnYBNQ0B14nzvZmaNBUkhQdlEmMl5LiLIeeCX6I
qKdOSN2+QzPGl0B9oqEBAakxCGthk9BuMvI85JaLQA0NFIAmJv3AlnttbPJkWfmg19iD5NMk6M/4
ZUEfV3PuW9aWr0e+D8QxJuTjkC+4RkmFURHKqlniDO3Q6eUu7pBEn37eR7nNFODm6CKIvBYWE0Nk
fYGRVYlkpgij5B4udgzNt8KAXKRGKxTwu0z+FiqKn9I8dEJz+DlW5UfbGk+1GlqOlCvfQqoqHO+0
6Rox5IcBSrAOocWJccF9JuBhakCJSjCIHSrhc2Ig6z3XjjBQ6CInT2qXe9qYexFPRXszVl8IzVSQ
EUnAZ48WNf5eETJAV4+NPgZJo/7MJmLn9HmWqCtF8W+T4LPQ+tZj5r2vvtMUr9DQyPtWIwjUZFu3
vt8/oeVGsbce54KOM0geIBRkPMxktHVNJzjrZEwPpH/KlSnINMUOUZovi94PCY+Zdsu+14jMZ0PV
W9k0gZLRqdK5thWEa62YfU806mhCyfGfW1a+xmKsXBLoPMoDsAiiaWtIbKN6qwZOSLP1GK1Blvdw
FUs0GmhPJAsgE/xjmtZ2EgWCdQjxIc+jst/6GlpDMQZUZrSLy7gC1y6V0fHpWZltJJ8hiVwZ33lQ
/gaTNscnb0Oq6BsAuzvYSZZ/X60uHaqE9DpWJ4Y1kFKnIfJ+slAY0q2HUG9tLb8QYeb0tf4dOrmx
S4gxQpZ7id3ZtFQWdjrqUvBPapC8q85k4zP2VJ4VO3OOgjc54d46jS4GVdz8XLmzHb5Celbdj4fk
Nfyof6mcM96KaQxMcGqyLqNxXmMMCSTR2hRLcMrIF4Eg1XxIIm7Mtmms4D20ZJA4IH5iHFNZ5LMG
5Sq45Cf1WfLLQ+T1Fiotsq8FkU/carAhsnv/+m/Z7nKoIPAHOSjIYK5Pt6yQOyhbigBDN6bqMZ/6
IXcJvKb2P6R9WY/cuNLsLxIgiRQpvWqrtffN7RehbR9ro/Zdv/6GBvccV7OFEsbfw2AGaEyluCWT
mZERbizKwUnC1nhsmoJvkX6uDRYa4gasgm8eHMifDddlhrse0GUnm+5S4rc51Hy2osQ1T2MiFWuC
mh2QVrlfVm3HIY+NIXW67kOZb8PoJbZemOlfn8LVkUD4AEumIScse9CZj5PAdYoDYsZPXde/JnVk
m8PsXTezmr4zcY8uirU6OBwlT91aQRCqI1qahHVjRB5LT0MO9Oiu7u5Vwys0j+ChxM5a/3zd8Or4
LuxK/joatS4aonnxocjPpsmBVI9FtqVVsXYPXY5O2ohJGM9hNmAWI05Lpyb8P4vRvRXT3NHLnPtx
2Wlulecb5BTrdg28lEA/iDtZcm/GkFekaTG6Oc6AJzBPPWfuNIPcDtJjuab4jP2+Pp9rrgQe5L8W
qfSYCNos7kmuwpUUIRhubq1uq76+GuJcmpC2Cl54tGIhTJgo/ZUdTpYXhffh8FYyNDPvdcirQWHy
+rDW7gmAMTTIEC884/JEBkZpNHNiYJv0hWca70NegJBzcEnf3sYgxmxpdlaH6fB/sipPJsX9nvY9
rJrj3VzeJd29Hr3Wyn1D90BoVHRjt6ydhYtBygUZi1hdqhCYG5KnQpwiQsGkvOFP1nbkpQ3pvBWg
Q2ahDhs0RVkNYs40snVFQDXAnVpv/pv83KU56eBNmZlOlQpzPPoQOTi6Rq/uNlbpK6SF6mAuwT2O
bb/Q6khGSBq2VYNAwukmIWLg6PvwHXK67Gc8p5ZvFVr+NBZmegtu7BpUo3Wo3GW5ylAOScPhHFVC
nFp0y20JrK0sJ65z1P/BjG2oKIx8voTM3IrLFu/rRSQhgFoUtJrMfkvPc+00gj2AqnhSI3xAp/hn
KzWIjAvSI1E4DJVxVsxKvw8z4yRGUPGjwLeben1wEcPdoDQ02VFSzM71Q7I2TFABok0I1VEG+Jv0
ARyV9EzgMRuYTya9L8y9tglaWtm17NKG5HJIX865hZy504LtLU1nj7aFPcyqy4Paa2PlrLfcjnp0
QGlQ1CWWk2a9reaaDWWH/ZQLdyQ6cPTfOXKC10e/EgV8+jLpPJkcUuzNkjitQ88ir0OHM3QMtypc
K14dm9tkFD3nkNCRE26sFw3SCHhV6vXvtH6O6pfro1j7fQLazIUiEDGA7HlYgTc84/h9aIGCbjV3
cOFft7C6T8FngI4xfL7xJSQL5ypojRCPi4KdrHY/Np5ZOIK/U7TJgHd7HJBy2Sikr+UHkG/6Y3PZ
VhevizoymNZbEA8hT5Zmo5vD1mz6DrTkLUhkk9fmbLl0I/e7dhpAPwCJP5BfYDaXv1+YFAxdgLRY
nmvKWbCdgkfbpr7uymXILm0se/LCRq2pAYi8lmFVrqYiR+TO2U0Qv6jQYtftbisE/YrHhH9F/QNo
QQ2B4RduKIhVca0Z8TzpnN5VX8bY7m2UQRwTMmPx2bxTUcFXTi04iLdALauzuYjtghh4eSFKcXzT
TOEiHIH8gXak0bEcv5ubPY6LG5beggCu/7EhbRIoFdIuD/EwUnfcjvehp78H5863dpHNHkGVtpEh
Wh8Sg8dG3mpBlXxevKyicRTNGJKp4Vb4OWQ3U7thAmictTHhPQ3lIbwccKY/G2mhZzOlsZI4Qomr
FxX30w8I+/Wv1MzKfVcG+nfR5NYhiBPlludJe0wyLfMSKMnsg0KNDmFSt+90DNSPKimCvaqFs58o
Bvpy8KAju6IPA38M9e6osrmH/CHP5/d0QhsbC0eB7TFStbSVygTl1pR0N20ssEcaVjpx0+k3zcSV
u7oCINFWzWneVVoVfuiJJm5Y1pUPQdmMZ5rE7b1Q6g5Zqai0gGTIrNGPOxB0har+w5zTLvHQSxjo
to5r9rnr4hi3Qh/fGrwGp29sxMnslAQoELAy8Ma052JqXluW0h0mbnjElRIeNKPSPHSYRbPddSbd
RyX45FCaqupzTMjyZWi/603LcPWqy3OwCEUJ+tuKwa+YUftqPljoOAcce49SwXBgQRaHjjpH5CUU
s3kcGEQ30TqYk9hDR/dUouNNpWe9RPddOFhjYpeN2kC2GpPoDxlaMY16Vt5HDfjVfd9Bv6ND047l
J6yPd9lssW9ZGwFzoKrKc4Ir7vscmMFdUw7UU7SIdJCaokTYccsn6hIR0t4Djlp7IzNk0cdwZCeR
ddoHWmv1/9AiVu8HLhI0lWkx3pSBnglXyQvxlqUMbfuhVYhfeWCMx4Qo2Wui9f2hyDXQKQ1TdoP/
vUOvnpk7reDkJlAmDQVYEh3MUU9u9Nio3LqYIS1aoSz0ZlU6exjy0Epsq6sJpImpKQY/yMJQ7Loy
0g8F2Iof0CtQ+egzsdBdQ8h0VIZ8+M77SPW4UqOoZCpFuBs0qgJKExviHvTkza0IqgRds9YS5lhj
+BSmWf5Y5DMr3KSMykNXVNV7SFmEIrtWDx+0T5TaFto0G0c9Eu23JOWKn6C15Bh0KnnOu5IEBzqk
8b5L9flBG0iORsjJcJRA4Q8Gr4IDumgNlO4pavhe1VWBZrMcxROHJunU70TTjA+i7CcIMAorOA+G
ku1ZoHT7IC4VEImPVfEjB1DnmWBeIruKauUp1Iwmd3Pei+cioeOTHrbad6u0EicUFqiykzLJn3PS
Vx+GQObR1nNAyO0ojaq3YhDWQ2CB9sjOS0J2nUKzkzmMAGh0/eiLohme9WrSaztU6uL32A+jpwHx
8KyzGNrbwkRR2c70Yiw9tAhHTyQNknMWGxFkgfF+fdYnXfGLoCORrRaqAPttMA6vpA7B5S2y2rLz
gbHTAP6w25C0OMCFaow4ReDcirKyPw1Dqr6DkBo6kWlF8emGGWTu1Bf8NquR+LI17LJDFcQKXAer
02kXQ+fpSGslvZ+SuYO8Ao2qQ4XGKz83WuTVjRmCbk1rjGcFsdcv4HCHlxLcLIfMFBYAbSgWoO80
8vJwqiK3rIv6IzSD6BbesHOVOpt+8EwHOyslCp6Q+RihXakEPG2epvAU9zFed9bEgh1A1dnTCHft
q0mjL10PNDwUVln5JjHTG1oWyaMSTNGeRcTAcUhLHCQWtV5I8hENtXPvFzNL39Exqth0ijovm1K+
H1Teg2IxNHq3ridI4Cma3lQ+BwWjTycOWklaDV6c5NQr+tQYdiVjteWYGTWg4EG0xrKHIq5aVwem
NELeogZ8xSihzGH3lORex+OWODzkqce0VIB9hCCVmjejMsOFGfXkzA2dS7CNNenviOVQKx2Lqn2t
CivwJlKX75wG7b6PROpPVDTvJFTafQUqa6dWutareV2CYgeTHuXK/Ea1Tv090NS0OU+LB8DE+Dls
0STLTXM+aNiIL12mAJF2PaRcDb2XxJiK+xvvLDk4MNQmmBrcpJnlVRVaroU9Va4JVrfrdtZubANK
7nhmAWwNJ/b5Mh30BG/LFJErCY668h8ofZhiIw2+ZWKJzy8iOtWY0Pk1wkRnPll9bHe1q04bVcct
G8vfL2wUad2DswWRqVn8rlIvLe7G8vH6TK2vyJ+Z+hKYmh0uIwyjhKuojDez+B4Au1pvpXfXniuX
KyKtfKzpUcgM2Mm7o0Fekv7fJ2LY5e9LISEU+QYroJiqKvOqSDiN8aqZr9fnams5pDgwSXXSixJj
aJtj0r3V1lMaPFw3sTFN/zzJLlbcCnLOtBomdPotEhV21b9lc8PDAHKrBkd+A/8l1xQmtUsnFbQ4
TqYd4xHCBrGtBluPuLX4/NKItBg9EQNXWxhhD9lHdRveznvFYW7nDz0668oPdX991lZfjZcGpZVJ
BSCrC9kPOrM03G338/6+PwF6dU92L5arnrceOWvBOtg7l85Z6NSAIPbzwVRNRa+sFn5syoD3GO5N
5aEzbkLzDujk60P72jG8vOQu3gVStoJQMdZDineBYQPC6tff2sPd4IWmw3bJPXM5VBXs4Vt7ZLa1
K3/nDq6IF6rZ+wGJFe/6t6yhMT59izTsKFamlJhB4vTkcY59FXAQjb/r1tvSc4ehKxAjnnza+9ft
rh0KQJQtIN9RHfrymAXXfFRoC2JQaXbVmNmirjdmefV5fmFBcuZhV+qhtcAFrW76Xmq/wANmW2pg
M4KKV/wThKL3tN3SbV/Nr0B/C3IfQEQYmlzyapKGNFryz9Lq4N60DSQe9pDLgRjKXfzj+hxuGpPO
ZNXwpBsVGEtN5Nbig9H7HQ6/afhxtB/jt4D+SqrfG0aXzSk/1C9HKJ3Lok6Q/M9gFJJAZF//yo5I
Kzv0p+qig3mXv2yYW8bw1RweGwb4mlHnky4ZqlZVGCgLuOShPhNXHH7ETnjT2jyzY0e/D/zmgCKE
eRvebVWr1jYQcFn/syzNrlXPURgsW7QWfnkQv8Oz+rN+TTYZgf4R/Lw2RGlGcyuNgzqCIbD6gvLr
1Z93sQ06f5va7Fd2YzxGP/Dcu0ULM7utX8yNc7KapQCCByxnoB0GmE/KUjR41Om0xILeFI/tnXlP
S5BaVQizHPRsO8n34n464VFtudnb36zthWXJDxpWVFjRspXab6Zh3yEs1nbMJdwufpqRPfm1HbvN
Kf6R7PocfCwb1lc38oV1yfPFClFyBM6JU6ET3g73dxq3xevgohF1F/tbfShr1wsAFtCpRQy74Cw+
Xy9xEwm0emKRi+A2ju2B+W25G5qbYKu0tBbRXBqS/F4/1ZPVLwBfpX7u6m8kPHTqxpZZc96XJpZP
uIhokgrbNV5c68wPYwbggkb+IqRBmR31JEIsyMlLR6KwkLXTF5yiNZyGCU1KnmVspIiXKFg+dRfF
DBkgrzVZo2o9SgbKbJ4HUxzbOHW1InZIsiUAvbb2l6GFtCQVnqFRHi2hhbqjaP2tTZuyhzndFZa7
samXMs+XURkg+ALsAgodss56IjKD9RlMBQ/JHdc83D/9Eeokukd+BY/Xja3ttIWn+P/bkgNbXSuD
KgcZutNrrklvZ+r3w9/Ezpwgi48CwsJP9Hmn1SPThRYATAc9BMMCTeeWUsbqLvhjQOZaFHlbMDNa
Sjr9Sz74LDoVwY6RjWB2daYAYUYrIdXwj3RguBrnVdMtpQK+G0JfqVIbTdjXV2NtJCBkQXcrUA4g
cpccTFHOJjppAR2JotzOgCViky2g4Zd41+2sYVTYpSFpN6tKUtOsXQw1bXlGQjg95khIerxtmnte
o+us7iHY0jM0G6pa47LZ8AWLidPReCveWjtZKMbh1QMEKsTmpLtLtGQuZh2PBJ76qo5GrOgxVE8t
Ou9GbQOttub0Lk1Jl1Ve6hWCBZhamnZi8jBEW1CmdQsMYHoEOkyTQx0iRMaTpczSNruyuCX9xmFa
3SEoUP/39+WAJodkTD3i96v8V9Ilbpgj02lxj8Tlhhtaa5j7h9UCBIcqQCpyRxc2IiAb4Gp2zJ65
aNxBNKr4RpjZJfLNoGUG1prbehh7YVqc0ZR0OyFvPzcdstpgiED/PJlVOx6sfafddoGFpPXGXCyO
Q/aTC+3Gfz9Q2sRtX3Rzt8xFp7yZ7D5ixyzyIlBxtccKNIFbAMvVqb8wJzkA1AsQ7MSobqXAezRx
C4bJydGLfYjk7vXjueZqLge2fMnF3ZxbiaGICQNL0LFAXlrlVlU3PMDqPjWhAYVwHOVVeZ8OSr7I
QwFPmOjnKNVQc98EN63P1x8T0ladWEFRwMB8geO6cqLM6W5zP/RA5+2yu+6guPnv+Ll72qQD3Rqa
dN/0M4/AYQi76GCLb9t7XbFReLF/qWfdVdAoXILk6/p6rXqwP5Mp82HEubAKoDOB+ItVRzTPDfdz
8U00ZyXb6i5brSCzC1uStwyGoE0j0GeCIWk+kxNxkV+/tZzSiw8NVFxBlwaKPwPh/+O8UQvdmFdL
cp6Bxeqh0rFlorjcF0l8ZlT8xR17OTjp/muIPo1JgIm0WLcryIDKQ24LLjY2/9Z6SY6j6tOaaqDf
gD6LAmyLzfPerlKX9k9DItzre2P9LP/vFMhEa1Op6lPPMGt6S11WvGQstZm5MW//oKy/usI/ViSP
gc5b2qio9zjpq3WmD6Nr+QHaqYf39hT44tg/TvbWdlj3vn9MLpN84aQCVYu51WCtQggTob+mbm6m
4aZiSLwxN9d2FvGvz+S6QaDqERiBF112WVrH4tEQHV4s3waoB6fn9H4+ggDp7bqZ9djIgpCvAWJd
60tLXplM6UAp7HBovGTHYLwT6B7TtTc27DvANKhNNQdIORv4og1HsrpZFvg+Cq/E/NJzmY9ziuIk
TEfNMe8iR0WVN0p2GwNc3f4XVqTN0ic8NaLFSuMBY/Vk2LMfH8u3vPRC5tSn6VA9JS/Kom6/9V7f
Gp+0Z3qaTwpbbh3L3CV8V2cNWkb/xk1djE66dqo8no3ZgI0xC4GWh/PvNo70qiO8sCBdMOFQlrGi
wAKW0Q4UcLhtNX19JXlCdhkNSICjQAkdmP9lIi8OVxZY+py3I5A0zrCLH4Vr+OAx27NXv0BGp79h
32I/wqVm+s35BURc+42HyFr376cPkPbIaMQm0K34gNG9CVzrZ3yqD1AdY4fkltiKC8LIY+Fd35er
5/tizNLmKAzwjxQZugByM3lOEAPZWTY0Z8iHQ0uKTChLiukRMIUPdCMcrpveHK60aYgejy2rYBus
yT2aqV3rDhxnu/ghfzNueOQoO2rZmhf7fGMvrXobSIcjR7IoL0Ei/fNKV+nQJOay0rERPmQmGHms
56GpULIuz33DwZGpPtTjj7l9RQ+rR5UtbaRlIeWbg+vo8NDAsAXIqXTlDko26LWGkWeJlia+yid1
T3vF+GWJEtwUZqG9XJ/rNR+Ajc2Af4NGGVqPPw94jAetjXoMGDSrWgqe9vxuBrncdSNrLu7SiLR9
YXuMSwojEfkZc+A29gIxUVc/N93rdUur83cxHGnXjmM1hX2Hl3Q5QiRvAKIDYCnQwDukfb9uaWvi
pD2KcIgJ4C3wtLQ+whB8IU98U+J6iR6/7AZQGaHnEcJ1yN59XhwKIEWjLMe+4u58pqAYzs7Kf4zj
8Nydot318Sy/9dWWifogUAeI+iRbul5VoIZFR0cefHAQYHFg2kqgnCBKbn0Qxa/CH9cNrk/g/wzK
PQim6NDJCLJ4PNqIx0bAPRl42QGsum5m/UiTP3akEB0qD7o2VYudY907z03i6r/A8NkD0xm2tpa4
/5pJDrcF0Mz/nUmqf161sjC0Ws+XPZj6LPcodXPxROiGq1q79i6tSJ7CyPUi6ypYIfW3DOn8ciOZ
u/X7y98v7jwes3kMMxXJmdFJ2tAekq3wanXHLWEdkLcgd5IThX3SCAg2agh8+FPdTk4yvtYqBSQK
aK5DPKFcGm/shVU/hMY2NHCDrhf8YJ/HFLYFB/oBFi3tHIPWOU/8PASLdachg+Bf33er83dhS9oF
uikUw6gxfxGYdhSU+MmGq1st5y+t7v8djbQDcnPKaT3CQoXWq+RY1k9F+FiDmLHadYC5IYuQHLXQ
HwDM09DAlG8FJcsIvngM1BB10Orr5pfIPBgypkF2Eun+SIPsYsb76YXGCmBzdWIWINILcpTAx+pR
cJbdgWspLZwFSXmjgc2ktoE42zp5qy4Fzenoy1YhNSDHaVwPh6oJCL6of0rAOD8cW8u7vqxbJpYL
6OJYkMyaqlhQhIIJv027HHJQyW1eZxs7dfVsXIxEusdwufRmPMNM04v2ZHCIMgeKdkzGRebSSI6m
JaBhnIQnWhVb+a7V8AuQuv9No3S1DXWpTeARTp1HSLgYd7oXvEOsId+rJ/IAiShPf4Tz3G+9YFcP
54VV6QIa2i42+nIZMlm4tP06fSqiXQFp1q1W+tWj+cfSP6nWizVMkqY3wxqWIkj91BSqdltU6xu7
RHY0nBSc1wUsCIo3VenrQEvTbANbtzUMycNYo1YC+4tl6rVXDmmQ8en6Vl9dEJNAyh0kFOhsWQZ5
MU15kuSjUaGcFyM9rxpOBo42caME92g9um5ptdENzzO8s+HP0NYsDSUVWiKgG4sr05zsgJz6/rcI
wE1/q9TCaSHZRfY8e5+Cm9K4RyPUhvW1gaLQsfQtIIHC5NAnp2k0xwXqEMOD5dNd8Tjvi9Smh9Y7
g1EZiCL7XDsdhLY3gIvrdgERMCEehOB7+fvFBAdMyRMlAIwNV+FHHaFpdvyOloC70XgmICC9Pso1
jwImHjBWoOmaIkn/2VhRIL9hLu0ZOlWdcT5lyY+RmLZROFF+6lO32RKxWzUIrbxF8p3htyWDSokQ
pUR6FFCa4jQ1742JNOh4G5mg9g3C5zmb3BC8CNdHufyofCchaDAX+nG0KslVbo58Dc819MenFE08
6UHvT1O/FbisGgHxJ2BWaM6kMtkc9BU7FJWQa6shetQEYF2O1F0TMu/6WFaBZMCQWBgO+oMNGUZS
D3rKUqjJO1ksbiDcPE9I3NfNLWHMQzOWH1XRPeXa45RAeUp8XLe+5l1A3WTiDQzdXJQDP+8XZs05
q6zl7QHabWU898Wv6wZWZ9FcMgw472gjlQykOq1GlSB84MG8WzCvpaL6ISB7182svQjNCzPSha0S
YYKGAVGSzkG+oaONLPO75In+BecUu7QjHWat0IYeHPSIlxHDxsDfpQB1amBn2cI6rp6riwFJt3Ns
BqwrZ8xboavgvPkAuIiKp5beddzNi3jfmH+BHEGIh2vAXJRQZFhHOXSWWldwj2F6nOZvKttr9V/g
ksFCDLA7aEsMaHp/3mwKSZCpVpADtZIEspqgIMTdvFUCW9vRl0akS4alc0KjHEYyZt6rrHuw8sfr
e23LAvk8DELyrJgyeJ8KpM0a1ObFxlKsPmaB2oAcL0UaEqDazxZSdYrDocapbMw3tQAJwmnSn5Tu
JYkeoMob3Sg3yILPW2/otTN0YVV+qUWItYWx5G+GdEY39Gtbc7s0XYi4XZ+/ZevK3vvSjrQNwlod
xhyCdI5WsXwX69NDP77Vs3XP5p8ZiEogPvTjusU1J3RpUd4TeUqKtMBhSqFuyZrMId1jWnnXjWxN
n7QtMr3RwzrAsHprN6eRPTO74jaJNl7sW2aW3XkRThS8GcjIYabEi1OMk52xH+2wL7dovFdBspeT
JnluOmmC64AjOAZy+uH0MQdYsJugfKwhiBumJbTWdURyfwHmQLkJojqoBoEHTIaTW0mIVqXlOhS9
emxzftt3z9cXau14LRUty8I/i7uTnHhgFMOIrkmY4NVttaQFytmOo87OEoL28QrpsCMnuTsY38bw
m17+BYkdsCSQk0CLNbh3ZP481ndaFuu4RFRUy4dil6C/Qf1uxBvnbGXXfzIj3YmocIQ05TDTtmjd
a8e7lla/23xLWXzlOH8yI81m281VHy8kMaJJbiiI8ji6XR9Gbt3UBSQ6kB64vnwrNyPHux/4CVAK
fUVRJNA8rZIGV33CqleqF17U/Y4CsIoNT9hS6AT7YUHd+7rN1TFe2JRuY4Uqg1G1+uKy3Hp+qtMH
2yaQIU3aDbDU6prhnYC4Frzv4AP5fLrLps7CeDE0TMWuMyO/n7NjNYcbb5ItM9J4yFiHfFBhZmx3
FbtPGl9E++tTtnyp5OW5akLaA4BTHGYZydQGVZmnaHl0+gFdKLFn1chaobU6s9ut4urqaED+AKJG
BGcocXyeNEuFskO3mBqjwe3YnoxQLd/Kl6wbMUz8GlRRQND72UiTETS3GiayTuCXADfjBKoJI9y4
+df2maYCvYtQHNMmc66E4agrYacA0Z5ouyBCZSOhIJ6nk2v1EBEVIxKncbGxUmsj08CNYOIlBZ8k
P+GSgeFhXIYg3W9N1bHqrHK51Q9+TOaN4a3cXeCk/WNJ8kjzzBnaSTG8yKKgXqJniGAcwjxycdMc
rm+/tUHpQFqh5RF1lS8PYRBZBsJKkQQuR+YNKrjCE+ZNtbVxG6/tcp3hHYq9zvCKky79ineWKGKk
gKw0t+NpRzGL5olxe0r86wNam7tLS9K9HynZDOoqDChXfPA22oz/6C2vJ0/XzawEt/zSzDKvF+GF
puhqiOHCjDHf8cHaFUW54cDXR8LxbMdRgsyQdJJEJjhKoshoZfnvCdxX1hvvvMH4mw0Apt7/WpFc
XJxqpIqWLHFX3hcdtJm9cdxdn6u1fjQOolJkdsDbhMWXJqsc+yxVF1qvDK184ld5jh+n47PiiNO4
N/z6FB/4EfXcO5Dz3wK9fHpYqEa2ukHWdvrlR0iHKs4yqxuWj2in29F4VbrYUZuNJduyIS1ZPQ41
blzYMKlPw2+DBpbsLUDfmu9DQd7ioHIHC6ycuhqFnoJLGncSmC9+lFl07kl2SkniCyEcozJtU4OU
zvUVXIsllkaJJTsHBiI5EjPQlDW0IcYV9yW4aG4TXBtVVthNHTqs9MDeMWzlrtY8xqVJabn6Uhdh
qcJjVBm/BSLO0YfsZ19qkGU2/Z5nG859a4TSytEayOiAYVanoiyclo4fQak0B9E334pefVetsPCC
2LrNgEfemNy10hU6BFSwSy4cLvjXZ1+S9FFSlRNmFxAyn8TxAdzajtbnXs/bPS4bZCMTF8RKj31P
fOBHPTP8UJXwXkQbvuCrxwH1iwE5Byj5ILKS84WDAI9DDPk0R3QWKAYOcfk9Mb8x7l/fTes7+M9u
klyOgn7iUZQY78y1caeWyBeC4rN3M658jEXwrhbaTWRsVVS+Dg5VGnQVLdA1ULnIZDnhnOlTqSxX
0HDCa42MqT3HTh38vj64tTwl7DCusaWFCXjAz6tJwfoxgmkLzk5nN2rKnEkwFwJQu0pJTln63pqQ
fgdphxFO+9Dofl43v3pslvwhEtegyCPks3XW930Niie8mYqfbZrhpMS+HvaIJD7QCLexc1en9MKY
dNcSQ40DUG0jFwY2+ZK9pnN6sJrQN5S/eczg5/43LGlSDdBWJKzGsKYI7EOqeeI5RzjO991Y3CWt
6tZRa5vzZi/K1giXv19c8zk+CcTwsBsl5R5Uwk5iQIgPNBQgoL4Zp8kBPv0+RPegnqj7oGufspLd
8XhobaUVuyrtbA2yCX+xxH/chcwSB+oZUQ/dcnxQMBCRb4Uuoy5o1+zpx3VLqwf1wpI0+oHXYFWM
MHo6fqfEzsReoPgFkEiw9Ir2G1t39fK8sCa54GICPRhZxgVlNFudvgVIT2vh1p7dsiI5n2hIDcUQ
y04y0ADigSbFRhC8sUSrt8nFUJa/X2wb0hpdpC0efe7ab8Rqz1HH3D54RV+jR1nsxdFHjuaY66u1
MTImPe+gwcYCdEsuOXfdhXQ2NBjiXam0GzHOWuQL0Tq8gsB9D/EfyQwXTWlYEPp0Qg7x6oTtwam0
+5uR/DGhf54+NPbEY6jArzR9eEx4BDR/9BrM84aZ1cN9MRLJVxakLcx2wkjoFB7qprzR+kctN4Hx
2ZQBXn5KfuUjWgNJKDoNASqTJo1abaOQyELwCXr1cbRn41GA9Zy8cvptnP0uuDOg4E5BddF5zVbH
7lpBGVjdP9al+YwQlje0xkB1JNIK+sCiY2Q6Q3mCXI3ofoA0CKcACoG9Dojg4F1fzFUncmFcmuWG
D1VXLwmBIgbPdOLMEOyOOzfMXnLLplssPmvp2E9jle6kMIzKKMOT1onmW6P3SmD+jX43xzXCt0ei
PArdHbdkgFc30oKFXg4E+cLbqVhiUK0CNssgOuR1DyGzxstNZddhiNdnc/V+X2iZwUFFkZqVNlI/
GdkU6EgNGFEPSKLmKR3dCTxkZvoNseW/DgjBnI9oxlK5CkZPueY6FSE1FFrgXUF4Y9ep+NVWVu/o
IYvtWTdero9tNeGM8BMdhOBigKCutFXCwjIb1YA5AB8pxFrLc9tUhWu04XgArS3bdYz8bOOqsUez
K1wyQnSwDOYnyK5uyZt9nWeEwgtNP4Io1JplZzoUNemAKBQONQdPHwX4CVI3aqgtyHs4Uuf6yL+6
7s/WpAM693qfJDWstTP4yXXdE/y+Gv91MnMxAtZ9QAKWrPDyEReXkh6lY8itGK2r2fBzGNl4b/L+
pUjaYiPZszIabBZU6hlBo4oh1y8NqkQjwmDhWMr3BqRjXeyxLYqArzcsWWAUIEJWAW0w5TSj1o2D
QK8Zjjn7IYLDLCClc6g5aErSU1G8ja//eoEW3A80V5BxQcZRutDVVkUaLpwgMjp5irk3zKf536Ok
yKUJGYdV6oOh8hIm6upGhO8VhOJz/9+OQueISoAsojhiX/R69KwlIwJ24STCOtIOWhcVvxGbGYoV
H4za9TJVC35okbf9vNPaJOyhytGjDBA/mvlH2T8UkDqaegfIyyj3GkVZSn7Xx/bVB8MmktvoVyCg
j5cBFIqpR3ERwGaSOVrzFJs1BJYOxbDFxL1lZ/n7xSniepeEIARF/Midtnuacp/PdzV9+7+NZnFP
F1bKZIDcoYnRGOD4iUw03GtPVAW25fm6nZWjilmDz10Yf6EWInncKo4ggdkuoxFPQ/+Qq3fVlq7i
iif9ZEK6kCOjnC1rMTHyHyE/aLUbFgAk/Z636nhfA1OcTxWiFuiLAwBXBpC1IIpUpqV5Yywfwtp6
VM1uo+q0asHE0xqZctxOMjSOaEkUxAFKal3ttMkbJRsYxrW9BSk6BkVNJClQPPm86l1UTs34T/mM
vzTEJ0Fhp8Fdjnbu66u+ZUd6A+ljDrjrgOQ1y9xQCDvkILJFOZdujGdtvlA8RvkWmV+QgUvBStfi
NVIy5JZr604v/iMGfePe/Cdz/DmuRlYAiUmwGYBZCLiczzPGFF6qY4/XXHlGT9Thux7a3K284Huz
m7zMVu3XG/1IfMNDx+lsv2XoduiPoYtcgY1sCHDaH4EXAikCvard9TleoT3Cp2ERF9WypcIiXbc1
+iPzKcdzrDNKuxmf1S6wI7BKoY3Frosby/pNWfLQks5Pkwe1b/aonj53OnFVrQbBcgH3VW09flfO
InJ7kJfBVQOaEPm4150IGjBs4onIxCmYu1MdaztSGf6EYznNW5x+a+YgQ4tTiQIDdrQ0BUUBvYCB
Y5/VzVy+TzwAd2g2m1x3CiEaYSeTRkGW1lXGPlcydK1S2nN7/n+cfdey3Daw7RexipngK0hO2jmH
F5ak7c0cQILx68+izj3WDIZ3UHLZ5QfJNU0A3Y1Gh7VGZzhE4JcN3G7OCQXQSFWC3ZMsIMtp376E
yA3fW1VvWv7lM1vxhriCQZWONk2k18WyIrBrZ24oQ+4l824y39T0upE1Ra2KgPuwVYBhoGFSMPG4
17VmdnDL9+MTinlTdo14+vIq1q5fjNz8kSGY92QBaBuY6oi/mvf508TpolvX+kdPPrv+IY8aanWF
ROb6sgy4XheTPoao7KzmnVkhMeVZzT6KvhMQZRs/Li/r/B0JpQUV6P+JEC7eUFNJgUMHTGcYDMou
+24tPy1vZzfQ2/8QwB6LEg7JnaI8NjuIckFKHWm7IflEle/yclZs42Q5wiFl3TS0mgoZLJloklPT
eZ1IQV3typB5yRV3fyJKCMc0hzWhVkPUUP3SlEPeftejN0Tbyws6VzsCR7wEfRoqRPAugphEjVul
Ax0kXt75iCVxsHGBHoEkyT9ZjJZdJ659XHxlgPAp8pkzNN+Xv+BMCfEB+AEMqgL/HNfB8vdHQVM1
jXqdc3yAxvqI4n9GyWYafoZKK6PQO9PF35JQyURnFF7iIgrjkuNP0SXUeK4ZvpV533su0MkDjsTl
aKFZHh2itLGcSeKfznRGECvoTIrSVGhoEMvQcgjU98TxzSyncRnS6K8BNAVZwmmWTYPJGgWbmbSA
rStxoPXuvxzXv5t49uBpUGBLIcdLyC3AtOkwXDWyjsYz1T9dhfgUJZ3qziHHjkUAdGkUdK/ptFKj
O856ic9Y9uMkElkkoWUDQYimLze+oHz6lOWdidVk6BB3uhHFO1xX7utsTF6bZPdFU9OpZZJOEZlU
wSmqdhJbodlCI9LDAPaF2r7GjAqdNG9cQI7qTcyLzeVjW1XCo4Uuf39kZWo8OCrKokDB73W/rjRg
xnZPWcl81VIwnSKLo1ZP8EicoPNJBzxr4kJcbk0g+tzb/QNrJ8+QXcyrcnQcHWZuML1nCstCH1mp
TRMCe9utruLQ8ay+CJQagCilbMRmdQePRAlLAsqK21s9h59qgSfwwx53STaixlJ6jS3L/a7LwqsY
fTcIlMWneKeToS5KGIBldIRO1Q8nzg/IMMU+cmy7xpQOLy0x/ZkdLM/w/xX4m5PzSD0sR+nKXoXf
wIjRXq3Ng520V22k7svuncfsDpMkFDWla1aoMJN8f1k5V6+ApVAITEekhkTHzMa8CnPkm8GIUvsp
AwXt/DO0QokfXtWVIynCAVYgUeh4CilqnPhK1+/VON10IN3NrUpi4Ku3KvA80ACEYQDnLK9BgLTe
RAVkKTzQ+xy8mminzH09At+BSUkEwg+DmjK8i9V9BOYdCtm4yM/ucr2zWZEPA/zKBAoYe6ipZqS+
rXBJTnLVf/2RI/bST7EyhIXSN16VuV5ufIKOdijBWgwIFkwkW80vyzWDyyqyHM6Zgh6JFB6lI9FL
SzEgMseBubGP+7ovvJZ9plpJVVtyfjJpYmaX1Ji8JthIc6B6+BQpj7Z7E5tPSINFsue2bDOFx/Bg
l7ZZqpBl9yyYFR+5KT4jGHkte8wtaX6G9+7lvZRJXBIAR8aegeYELX+QqKGPj4PnInWjYEAOO4Jl
oxj5kifjHQZ0vi6LXX720hEKd61WaklPKoiN0KtSsNyPgWx8WcQ5ltlynyOUBHKxiU4OsZFCL9HM
7SQTohPlOu5fG/bO2ysDRFH6DgwiTbkrzM085zRMH4gKDimMEVpXTrc3QDwaJX/7vBI+RtjnBvwt
/ZRjwb39WHRTUGdXyOhJhKzu6tGKhV3NDXTHDQwrzrKD0YwBm7h/eVNX/SYm5JfSFXBKxSk6B0eV
836GL8MWav1Xa4YLxBlhsnrrqvs6ErR8yLFemkZYpwyChprTqge5jvGq2RLfdS4EDEwYwcBEJxg1
VDG2bHJNz9EADEeCJIYC6qaqMzdAFv7rYzkVI3gQxUkiIzNw9sBK7FFVVMHdknAZFNz50ZxKEXyH
AmAD3nMshsy6X6SvDfi9WPhzsD7/VgUWOUjSY1AUUYI4tkLG2kpzG7GPye0tqJB3jeuAimvg28HW
ZZmQc/cEYcsYM5RNg2YLrl4n2VyjEoVxZahBPD0ZqUccP174UNMAbw9YrcRtnNvQqUThsIrYsLMo
V3Gf2fOt0zaUu9HD5R1cVbul++J/U2quoNu9M2KCc8KiFCP/WZaD+ZaZTrgNM3BIXZZ0HjuioI3B
GwxYYPAV04inVpTXyjxqk4mmp6wCh9au58at2eqUfSDNelnUOcoCpr7BZ7C0l2Ko8mzmsWsrPSOF
jbBx8rT3jfo0Uv2h8uor9M5llPnDe+R1PzXZLN/vlP3pVXIqVzgwDU8zMtlW4zn0mRzy6/m+Dea7
fvOggSbdoR0ttx3+2ImoS5+tYPT6t3arBMS3AlCS7tJXzbOp6rtedV35PBjejK/LO6MvX3DpCwXL
JFXVgKps+cK7eBs/129OEHvEdwN8wVUdDEhmzwdC9UfAnsVbg0oB385DmNMtWnT+yJnOKqCluxEf
AHbGpnnT7Gct3ZvF/WTgppAo90q4eypMuIQSVY8qZYYwPfc188awggh0YSpafptNWD81YTDXEpe0
quZHqicY1DT0aZkkUL2l1mZ06GxwQIxe0T7cObIbcG0vDVtTUXOD/YLs9XQvMTIQ9pXiwKQqOioG
xXwdnXrA50W93zVXsp7382ZUmNWxPEG9ywRE6CnQN7wye+FoXlBvi/oTrz/PrW6UCZ1IG9J5rQwl
fs3vIheIOQ+8HAAWLjiOsR6VOMtDaMx4B2ZFJXFpHgUaqPkydFGqL0TWp7LmE82lPwWZR1R/xfK8
mwA5awJrgMezzdB8OtXrGErs8LyJClt5JENMVzFLr3XeKLi5muZpLme/6370WfJpgvu1mbR7rTav
aiv3VTJgViwKsvkN4xsSl3zeIiN8haBAaZ7E+AysdBhqr7Z+srB8KMZqo2F+MNFf5yHCU+ZaUZJt
03copeR/m7YW5AsKlVWaVbgldsHGVA0DJNpsvs3atZXeO6MELHNNi443XHB8VdnXzGmxVBXZzqYG
hYbjG92X0W4QbGftzun/i/M5lih4usoyUqedITGbnlO2HQsvqgqKGqPP+5fWiQKQGDfq32daTxVL
cHkjsE7MeZE6Oi8VoBxNWcwl20jBwZFCs9q2hoC2nGMaAYRHAQp6WyYYHakCwwhfS6Wkc2k9Xr66
1pzd8XYKbkBpw7omjgs3YICoaHwyM9DqcMer43/SdJ/8fVZm2UfkSBx04YFrRtCXmWPcNVehmlHx
PfAeyRhaglTmrzEif1vAHzGCkugs7DVnsQA+p7uwnW5MbgaqziSvi7WA/Hg1glZYCY/U1oAYtX0s
h+VSMjZl7TlouL18Sv8fl/JnQYJ6GCyc0kiBpCauvTHngZW82bOvO1swWYFbYXnCW94c+4Yl62Zc
vZ+WMV4CNFkNqMKCOyNjq1WzGbXekFvDP0VmjtsFmWJf1g5Irboi7B+V2mzfwJzL/L7pqoNp1UPQ
pIWMjWktCjA1HTOlmgnMDXVR5qMox8jtLnGauPWK3vTj9LkGuANeCaYZOImkVPC7FiCGdMeyFoM9
khWOVp9kLVbtNJ0PmEnIhLA5fWEYF2ncj8KYfCzzilvZlun2hwO+URU9nv04XKv9t0KKDdR/n6u/
XC32MB69NUZlmybhI2tSsFOAcd2VDYrK9kewLiWuMzR945sV9Z+x3A/NplauKiRxVdlbQCZJMDAX
1HlpXEAScSOvcoKyfq7U94jFQQVcnMvKv+oaj05dsLIICSwTxMTIw+cb3gA7xMMQMZCZa1pYiad0
b1ryelniaoR7fPiCuSF6UZzZhrlZzja19koXYBpfSW0vbMBa8eBOyC91VCJ0OZ1LGie4Yhesux13
sKdG/eB00CbrKm/f8lkLWoAilg2n3ZIyfJgIbdwDCPkk8lcDNEDqWigOY75MnJ1mxhQ6LU9az9Ku
ceF5g91RMBXN6S3MvG4+SdRi5v1RGz17eB7cg61i2FXGJKuva9afrxC23symrh50fIVzd2d/YHhn
2/jpHo3NKjU9juiNDr66r7xfNY3pN8qF6ibzlU0euP78cXlHVu/Gow0RDkRjc9/A47TeqAB0Xx8+
kcQA3105+Z3K9pbZ+mNnyXokV9+S5pFUwcnlUeTGrQapje/QchPH9J9P9zah4VeMZySa/7EB4A6h
GOvEFNde2Y2yB7dMEQTXl+hFVuVgKvGyhmLw2Btiv6plrD3GEoWeq/u/B+0KE5UVEuBpbkEKkMiK
oNvpILyz9z/BU//TosbX5EVB/RYqlPjJvjz0AadoiPgwHn9pXrKp9uiU8DNfboQS/RPzUV3LDdIv
nxWNGtDzm9q2NmEWa14VNeOL0hPtUQOYweA5Q8wPbZdgkDctku4fU0tNUJOGk/sTaDDpVd9q7o3K
C8JpVLrm9DCPIf+o+oxda30bYjzNsdpHtGh3mylOMVCiD5nrVy5etjwZFdBF1rXb0ThmYRSATJsd
otTiO4CWGlcVmM+pyhTtYVQ7+wnZhwTJWscxd2Fck7eiHcJD1kRTRNFc2/kwKWS8jWG+LR0336bK
6G7bsq0CpigYCyZdeV1gUM9HchktZkXDX/JqGg6h7cbeqLMKGXSXlDc5Md27CmO4P8BuR26Kbq47
sHUTPfXVqnfsTWiZ5cGIx2xjhY7ql+g5pSD9MZHibY2PhGfdfQXVLnyQw9eoQ8+lP/MiflbS3qYY
bCX3PO8nAA2ZTddSe561Ha+Jhck9Ptm/VGzgVcyikiND2KmRN7i1alDmxuMOXYfhHqQ3DpBrU/D3
dK7bvJK5n54BvcfuyTjGd60KODD062p7huRnkA+9+p0wHY3PVaN+9Fx3930Z4xdD0hSbenIYyLkn
je8bFKMOUWaqD2o4RIaP6hR56dWe38RssmufMbX8CmdQ14ex3YXL0JWx00hRo7kxyhvz0KGJzqZ6
zN1yg1SW2dEmDK0CxaasGynKQfpESaoDF29sowcz1EGpXtV5eNu6tn6Ph3psUJuR4tNporAFymQE
vJbWaRQ03jHH3almad6rYcYPcWEoN67Nc+7VKvDeGzucvu3WNr1qTku+vewgf6fPL9mw8NI0Z2QK
MxXGot8kj4gFP1P/PjuE/i8ASGz1u2qf+G/DlbOfNjEFiaxE+uIhLkkXwp0ibiu3Xzwl2f7skFTb
xU/AM5kfSqp/zAEJ0gcMfTrXzl146yx+UzblvxqYuJghBvMyirBi+WnKYdZmlGH1vDIpn9iNbc4k
CLvhR5GSX1nTXTslDs2qpv3lpa/H5AskNEwOoCDiXZ0wwynqESjxudZuQgPIjhVxf2QxMzeN0eNm
sBUEnQrSsmrOEqpoSCRVVSlJNCx38dkBHH2FcFc7vKmIirqXh5rUbaiMW1PZz8UWBOr+5fWuOuUj
QcJN3KN1VUFxrfU61iHd22U9rdPw2lKVjy4htJfix61GgGgNBqM90EfRBSo8epQ8c63RBEwlH64M
3DgT8RvnSYNv5hGeNn4/3qQy9Py1VQKaYMHLQbiLJzK2++jJYfJJ7/IFGlNtfpYO7nnrzW4sSro3
S9ZJs74+ZOJs3SBAyxQf4lEMIu+2wY7a6nM0YtL+ysKwtNL5BM1qjrlJmJ9oMqLptcACKOYaRvwN
dEmIxYreTaK652ULZ1SiwTW9inkS1HieX9aWVTEYfwUhxe9JIMEvRN1UsD5EIF3NuyZzqa3c6Pz7
sozlgSOqvnUkQ3gA4e0LpkcdMiKnZhut4f2eZVEYXJayZmDHUpaVHmlEOE1GxzRI6QcMf2aMDhg3
GXS/GSPJI2tdIQwkZVAyR+lPnDxL7LJOFQWirKEJ5gFhNu4QwmaPtdUegGE2LZFnixvim7Uhc+Vr
J4YZPrRaLyBymjgYhNdxhD5sDlBYNEJgDDRRbWpEvSSLsuavYdH/LlFwV7PmZh0b8JDMlGsYmw8o
13dMLrykSv6phTDy3KQ1l1Xo1nfWtJeCGWYVof+nh2hleC1gxLX16mYXGjTTtj1Am3Vv1j17HinT
wGMtQ2Nf21D0z4BsFJAlqNUJDtPsJgXzI1iqazxa0JdiAue55BJalYGGNRuDhPhHZH4ZCza7VY11
5XZ0xfSt3te7uv7nsgWs3nTg9fxXimBoKSdNzgdISTBzqk0xrrHskYFUqzWJBxK23iuaBtRrgz80
1rPblMp/uHuOP2DZhmMbrDF4WhWIMng2vdsj0m9z8ksx6p0KgtOGyx7AqyZ/tF5BSa1C64c+xHrL
eMv712R848lr30lMYaV1BolLzNVjGtpF+ckRlDIs4kKrOsQuc5d9zSr5AvJKYDkZNdroujd/9QzE
28Biop2RHEy9oKTIEgoG24G6dpzSevyqiXaTgMba5LK4Yu3hffRxRHgalo7NkyjElg8zZcnVTLYd
aKus1ktVkJ/IcEvW9RiToxhbcAimIU8PWMfcfxgtWwF+ClqXmt8o1d4sS0myeNX7LNOj/0+MoMij
qQ1gqIKYtH/j9V03p/5kbkhOAGcEfAZkjWUA6rKFCZo7cS1kcQ+JajF7nEQ5JWg6rvjIJJG4TJCg
s1Fs16bWLjvovGTW7QiGkhrwo5c9wer+oblyaedH768I6mw6WZ0shN3g3sXjJ3sb0ttoSv02/IEp
RVxQtMVT7LLIVVsEuj/RMCaNfLMQkOV119mhXsH3WBvCCKjaQeN1M3Xa5rKc1f1DN6wFiD/wJolw
YRkCvxmgvrh70TU9m/sYOT8gJwaXpayGl0dShFMqyAKgNWMDmVVfl5g92kRc+XA4mamudw9VBFTB
yxLPUbNQhzm+1wWRI3ezwa56vNCUX7yjzLmOUTwjIfMUDeUmgyKmthtfTQM9/ozYCHB/R9LcuXaG
x58g3ISjEed5GuMTHFb4amxtMvNxMsf7pnu4vNiz7UUPE8ZMcBsCnwuUuMshH98Tcx8CPRFzexNg
wWiYqT5acw4kqa5HhX+VSffXEdtvgVCapfsXMz2CdmJWxxkjsiCGKA28cKv6g9Fdg2XVd+bJb5gL
FK0CPOPDFswhsrHB5cdP4t9FOIYUTYIZHjQfC8JBNIlBohkYF2Pv+s2g7hTV3Tgq+HIsa6N0xsuc
DMC+AGmO/tzXkaTsvPjKM+loT1y+AHD84iBHifGAGRyHGL2Ofg4xGmtaWXfimdpgfWhVwISeg/cR
PMDpaeZ9NDKjD4ESGAZmvGfa1VgGXfl+WWfOY0NBjJBAAU2tgmootlF9rfUgejF+qh+TD1AyM6LT
9rKwMy8jyBLuubGMNW5FkNU7ezwgaMLuXCKz+OVHxJPBwwuvH7S+oSNXsIK2mZO5aQHAWlrjBtM2
NUU+W/Mcrk1beIOMltaQ+XmVoSk+5eMtyByQCcXVeGiL7qHn8yT7omULhS9CegB8r+hktOwzWog5
HfAC7jBpObEsAOwaqrQaDbv+ymGo5+jNznHrW8wMbScrvImd6CFmf9u8tGy8BShIzAfgv+LIqpGE
gwmaD6BG6N/AC6UFuQ1V5b5zByCSjpI76zxg/i0NQd2C54Mnh3DMRt8CvHrB8qk1vDbAJHjthgb6
0VjFPvrETjdAE7jj0ezc6oZ6kxLF8dM5kxjo73MWdn15auEBrsE/gYnh1H5Ci8RjH8YAMqntAQ/J
vjBUZKUK81lxU91HKrhBu96YlfEVmBpgZEmaIXmHtvF57zhp8zwaWTdTrjjmD9Ij6ZopxowbxCyy
g8qmMkbvDn6Jttxunys30fw6rJE2bUs+BdFsFy+6zTHhyivtWeWm8s3Klm3dVNFfrTBku5xPhZ/G
5nwdJ2YBpNEwRNsF0uz3HfL8f/2+RakXJetlJwC3gpTS6W6oiaP2k5bA9PTZxzgFmro+w1lGFndu
4KdShAgzdMvCqnNISYyrOH3q0JGQTd5lJ3LuFyED9xzYfwjQf8QRrLopqnB2IYOhc2MGgSzgfYA6
HwPK7LKg8+v0VNDyRji6TjO35CGa+3HB6OANU35F7MY1grmhTNbbcxZYLikHQOAYjq4hkSsO3Cth
l6PoApcFqDmrvOsTnztPfXULU8kq3ykk74Czxw3sc4liAe8CHAy0CAsLG9Eep/dljl5xELbqzn1p
/eKAbM20hnbE2Iwy2ppVjwCQH2OZ8F8ahQWJKK6YQ+fg+YypBJc8YECi7N5K5znuf3TuQwIgOtw3
raxF4FwbsU5oCp5US9eICCww5PpkOTkQy1An241aiAglu7MbU7Kd66sjrovUEcCezzK1KRgBmmHB
v6rCARQ2P9sJQP1Xs0uR1iRmoDuHHjTRtSxmP9caLM9FGhMTe4BJFZ8jxOROaGNYwrP5y9w9jTXK
c9dcoZnyojY7TQacct4BBLVBA6yKjK0J7kIRabqruroAKQfArvhL0fuj4amZHyYBz6iTvhs55mx2
mn1L6u1lO1wLtY7lCnaY6nGpDATrJC3fJs64GyYZO9W5qWNpGAHAZmKK5wytsOED1/MSJwgm+Lrd
s2E3sWKhIUKDvuQRuaaUx6KEeCurIqQAgHnhkYhjvN7eESunapFvLm+abEWCv49S0Lc2McSEGlKK
4/2YvbtF5YXTVyztmFjzJ6AmQK7PhUNBLerUnywolm05cNy0oJxzH93Upa710IRPHUYcbBmApb6m
DzY8CV6pQPeyRWeiMQWpIWMJ8EALwzXq1k/6jJMLFPbQhq8gZlfMmy76MVVeQXYGICDq2xjjI1q6
Jf2Van41CqNF/ZTPu9L2k7J4/PutP/4+QV9t1hqZFSHwQCd8qtJ+2jTOg9H+5IkkxDkvfsIi4U5B
c476CVyc8EQwGtJqsYWdaHBDlck2n4D2TFmMgZLsgdmTH2vI9vIyyCt49vyzRt0+9HL2yzIO2fha
kpHao6faD/Jk/qJfYvR1/GmCmnc6hhHGZRNYcTWpBTY/QOEAZSvDfU6LjY36VbarFD+PCr/8DyBp
yDxDPOgXkPQWH2eMAYEJZfYc7YgquiZAcY8GAFViyGvu91jIEqcchwdt7ZbgZ8Xton1wTi2+dYqN
ET8P1q4I73RZEv887MFZH61JuEIZm6woAXqAZ1uYT7KpadyOIP10Zc/ONccBcB+kZm1EV6jFnC4L
aXuoXAVva2Q9CFv3zfwY49liaj9y2TTZit/AdfmblghkGWcFH/AKo23FhKgkfbKjBmy46N6u7iKN
ZgZGfSXh3Mp5nUgTzmtI9ShXFrzBLN3PrAJFdwygB5PaOi3MTwOkv2BsvuwJVnz9iUjhzFLwOJdW
D5F6YwQq7/yhulFlirFyYCdCBHczD2kaNgsqZDQUlOUHxMHYVkrQJyjrNtZXTwz2hJoUcMfQQH2q
HEWZmrk5LXuYPyXjfkhueWmgjca3osAsn5PU9GIMbJZfiX0dzjvHaPzBRCFNXQZIAFnPo00TYmSn
C0DUiC5iNBf1G0QUmUmr+G5w//4SRGXoz+cKWwP/2JV6gt9v0Ibhol1Na7YO+zkoJHC+Lh/1eTkD
dDnHshb1O3IHDQHl37xEKSH7WVl+q7wlwGZzOc3ivToFTbKpjWtXC/TqntuHYio9pj+61ntexNta
dgWdj6GcfA1KY6df06p5OKgqvsbFNgO6OLqxMCifqbTt93YZ0XB475pxa1n3ZeEP43+AP8Rm/Ivt
KRYcFeQEWlTnls24H91nfUYDVXUYY8kFuGpff8SIwzbKHCpum0BM2b4nzeBH9a5kpcSI1/zGcfZG
8Bs1SAjAfYzsjUH2/fSP3T/rBmAdDyz6WZFNom4lirQ4WOHmBJ8aHoPA+CMI7YXIrXfneBw0C2+l
JvHQhJsnL04V5OFhNGdMgr0ZSKlwhDiSZf4+kzO5IIFFwhFVYpSJT1XGKZSpCSsbo/K0fe1+FIHx
0/DjrwqtczTZNxmNvlD6fOM35GqSyF45RzD+gKcG3SBgFP4d5xzZTtZwFjqAZV0Q1QjxC77tx+Dy
tq6cInqmNUx8qA6Y7FXBPOvCqUeWKLg+WYJKFIaDtmhpAyQdtRIfviiVwduu3NfHAn/nXY/WZOtl
o9VjCLUxU5qnGIFK9nN3nRqSPPja3h0t7Pfj9EhOr4L+1SxcvCeUCF2JSCaNGNr5Dwd0LEQXdKPu
rLKE5/Zi0I+5oWe4b0MjKZOs3GMg7AXk8AIHC00Q7pbMVubCyKB/wAq8bqvOMximFIYkqBbGxD6V
7NvKVXYiTrgbEgVPCEWFzuX6V4YGtUTXaK4EjBwI9lLGwyiTJqhfY3Uoy5aQptt+k/4AmQs1m92Y
+Zb+kHXfl3V95ZpG5mpBQwIyCy5qMfXpWLnL0CWWeVcAvNz2m/y52k6HZt8GZO96ykvimXfRNejQ
bpVPAOAG9Ta99uFwaBtE/uVvOVfP008RtllVQ7vsHAUMtS3DY+PAzR5tPJJ7/tzWIAQ4AUgIorXr
bD7ImgtUgkasVwdcpNn5DMPAhfPoKPvLizl3IpCzoOyATA51dDH8SeeoUusEcjTtO3MCpLFm9qaX
Ke3th8IZvNiSXHDnLepL2vZIorB9eFenWhhConH3mXjGexs8YSZu2wXPv1w6vyePv4o2SDy0ZyVo
HKKmn1zXND9UT9FmDowAqb2trMBybqennySocq4OlTYVy2aHAQBOevfQ8g/X8kvZFPRKaepYEhqJ
BK/jqvVQLmo8o8MISd4wTDYOD6MboAylm8QtLEROTfVlxnb0GGsk3tqdmz1fPvNzzIGTIwCbxelX
qJMWDYONrxi8Bq8GjNW7Af+Zq/R+8mtgDiQwmytl50gMZ3WbTfDGkGUSA1hjp2LDxm2MQkX2mbOb
Fiwguf5AnI/R8lkj8YSrWn0kabGuoxuksFK1KZc8dzYAehGjWwBaUcE+UZm7eHjrzQeTS0bbVu31
SKLg6okZgg/XgETD2VZDMOsOyhF3Yf0fKlHQoD9VDxGK2RzjcpyWeoTqeImNsSLMDwH0EbmApvsO
zUc1eR7dW1DVXNaZ9bP7U2wRFDeM1DSyy2V9mg8Qddoo97YblG6gDpLc86p7/bNAsQiuRQ0ImCtI
UswA7bPDfK9N75cXs26GRzKEy19TlBrDYDF4VhaG7iookMzmcxu4YQLSjJc+pcq072WMySsrs4HG
ggQ+ElzIbwk6ksboviRZgtg+vXa0+9x6L/4+4kD28EiE4FwTtC2mw4QcVVbec/2+6V9YhXmLO72T
uPGVlOWpJMFnjgxdNygR4iH6nv0wvaakOe1fMT+yia6NW8oGz6TxjwNinrv2YKT0+1v9zCX5j98t
rKcB/pIsRQEQ9yQA28TC+AT0FjJ2KAJrGgAsqLklB/UHy2n2Wm3zqzL25sP4PbYbXRI8rljDiVzB
v7AOSUqnh1wS3ufqU8o8QjwTDj2ddn+vqieiBKUBLjRxahv7TPJvrrzb/8QDxlgm2nY3GnvV0pso
lM1rrfiyE5GCEuWKaZYkxeqQThq091ndNu51Kav1LL9y6ewEBeqnrJ0ngoW52tfU/zAUP3QfWfyY
J7tQl/iU1RURoJMC33rJoQoPULUb2ngYkGk0kSjoUZVDG2SUXxuyDtBVCz+SY57eO9nQ60bGISea
73TLD+vnXharLD8hbhsUHh5kyZNbYsBWchJXeggqC/TQAdH125BlmtcFEBXczCoaoMRnpUGQHXBm
UGpGmgE4GP1plmI7rooAyvhSmUJjl9hkhcE/a8CiFy/1VdWPNqihLlvN2nkvMOb/J0Dw7zHX9HEu
C6ByFw8qiul6dufkj7EsnFs77mMxglo1KetxU2Edcbufy1eH0TSU2P+apzkWIWhUHLURRv+wElK9
KskHkJ2JggTclNFchs66eipA5iEE7Vm6JrbskswctFZFfc1K0Mlfe20ha2mVSRAWkyFYqaqlqsxx
JSAPVFuSKGz1QI6WsPz9UdzX8Bo5PBdtAEr8kpjPxjR66SA5kVUZYBJaGM2Q9BNLg1E4lywbUYKv
xjtF8Ul1bRTfl9V3JXxdaLb/FbGo99Ey8iZqM7OGiHq65YR2rm+in6u+Ycquq5mPeVOJvaz5Yp2g
4xC1C/CHiPcouhs0lOWRdYynDbNbX6/w5Jp8xb6Gf2ZS9MxVpT4SJ6yPW24MdnmII831oO0S59Ux
/KnZAd3x8kaun9WfdQmX59AT1iczBHXjp51uGeDsTYnKra4FRayFl2ypFAvXGGFuAZIZJOSN+nmo
X5J4b0ZoxXtKU0nEJRHkCBE464auKBgcvzrt+uIZUWteez36suy/nfRC647+Z0XixFykEzQWouHN
s+M3JQfkZ5MErqzxfNVDu+BMAP86WGtEjVPBZJGCUxkqDhBfUGVhBErtQBMpiRBXPc6RGEHTNJ6m
WhxBjK4+KMo7k82xrL0kFrJZHDFB5woC+1NTrVI7LcOlUYDNBSa/4yuSZr6R6DvMs1+pw+1Ylugl
0UsGSJ5WMim6UhJBlsBCd7uzxMAgnToVnpZG4hA+wxXdalfFFilfX1UoCreARaEAjEvpKBH5u/4g
hh/HIhdPcuSa4Ck6oA1BpL4t98njc7kHgIX25nrMr7+RPdjGt9qD9ml4CiY+qPJ12Z7XtAaoboZr
gQMN/wq7zY3CNeYSxjaSuwozlVa6GxT0fO0vi1lzG+jDWOIHZGYxDXy6yJj3xtwSWEClbfXwn366
mzDrfFnGSovVMkT2rxBLsGdMj3Vg+IaQrvbQQuNj+D90Pkxn61oecAbn8jEFoEAuMe41gziWKqR+
oslA0XaR2pZXCeasavPt8rpWj8iBIcC2MVUi5icaHXPDcw2D4AD46DwTEzhbgKDozGNOZnPPAjNB
4V+WuXZfGuic1NA5D95CMXIZjRnAg5jP90JulhMFc2EKmK9aYZ6TcLK1Bh2A/W2d3Cg8RG5vKrTt
5Q9YVZg/izaFs0QBuc3IsmhW/SicPSMfXbe5LGLd0xzJEE6OYYCN1TNkaPYeWCYUk3loPrnP+f2M
FHEb+pUCNK7gstS1SweD8KDNw52wlMhPLSHPFWJ0OYSaCKVyI2AwutDNqZK/6qUksFrVnKVCiAw/
svzqsslHrkUtjK533Q4lsybxAawAAEzOaJzriBOliDCrJ3YkbPmYI2FzVebhyEANo9b3k+nz4SUj
khNb3TsX2IwL5DNKF4IXUTAOnpf5gANjJRixFeqQH3hYowcP7GaxJfEnqzbwR5qI/MLs/+Hsy3rc
1pVuf5EAihQ1vErybPfc6U6/CNnptOZZ1PTrv6Xg3hObFiwkB/s8BehyUWSxWLVqrbIBBgYODSFI
1s3vY/XuW+NjmpEDyUzkCpgS0JZAhtc3EK7viSoX2lHArnEu+ZhHGK5HVpI72bDutXtMOLegVwHH
j9OCJUGcEMuE+WVWlQ25VVflSy+Kq8842YdshTm1d1VqSfY9JYNsVdMCFkf3XfhTKx8Df+HOuQaJ
Xti4qtkPBve4XsFGbWmPGOqyU6E5PfkZcWhYRXTLwuyj8YfvkVBsKtRdES8pT1+l59IvkI4+iKUa
PTHxCyaQpQVoQ13fFUFz0Jve5cjOh3BR/326SS/ueZhUdRA1YGlnBh7KZJoUULXcUQoA/zcKBtjf
xTgRpZCha54C3haPJVF4uqa8AK+Mxw3fP6q+Fm+NIm/ZWiQa2UeW2S09uq9uMPyyKeNCMWcCtsqD
H3rf5n3OtAwkdXyjjOa6CP86a5xM6BjCwrDGDPqz1dN4MHDlY1TW35XUdGhbL1xZV8FuMgFKAB3V
oin/lTIZIobSGtGCdoo03dLSt5X+WIUUugx/T3eAa1GFUixgaXj8Xq1XHiUxdIvBkhpBcg4CVLm1
5/mjv3RVzHmEcg5YDpA3AY0gXRWYudVqYDHwXVJyUMlPUpbbuicQu+PKwq00eySRbSOBAr55wllc
Rm+KSXEtMOIJDXvnda89H20SbNUkdtL8XslfdXEQfJ+2r4G+8NybO4rnlqX8t81oFQZVkuMVdjLK
k5rtqKo4nN0Zwas6LtyI1zkidslE34DnBcPwoyzGHGmBnw4kBx04AARaTp+G9sVqi5Xv5+siauyG
dSdC4qOpmPta9b7fvvznfAWfiEWhmQhs8u+vcHZHgjiPi7LPcgd9428DD2yas7UVmU5QkXds1kPj
awvHYt5jE6eP6kCqQCz38ssq/cACz4fHfcxfekr2yqC6vdqglaf7R13t7CG29qRgDvc+U+0fhmsR
9rDWQGugTWnIFwrzAtVoG5yWvD6ahd3UO7PDcC+G2FFIMq2VaW0sb50wSAVA9wKzLEuffEoV5cAL
CPiEAsermMqv78oKvVoQBIYu2qkpCMs4xlCVrwCxQVe2ybDTvFPfOX//paHGwjCABMg1sr3LVYdI
PFgmpwsGA3/RMW6qFHJuTXFCbeN5FOGdEXmgfLaaBXzMXMiwMDkAzWTgL6+EJFRWZUkInidHK1EF
EJAP04f7sO9sovoLHYCrZAzZwUTCAugBh8qsTIbiFVpFjByjtC3/adVig/FFt8lr22qqnYEm+O31
vE7WJ3NoSEGWD0bR775cUMiNChFP0wlIfZ57UNiZNHVyEq9Us8TE+0NrEacV3tpXl5RpZtb0wrL0
KZVcj8pOgeXae+i8yGmyCtm6v8aIyNJZpddbFaZweWlgD5iEaC+dVAYwlVkp4kMzsr0WRjZu/mOg
+C4rqlWcaphICNa5+TTqwWHs9E1NlsjCZp2doN3ToMY0rn35C7IRVHNBBmdH5aPhp1rBTFLzBIGL
vz8fQI7rqPABjAOpNMlTYaZejTOJNFcV+8psVwjVgN2pP5Ws2Sppv8NjYrOwhWZ3LKCLeNNiLJDI
lSWtMIzMVGAzDnc834Z8r/qbKtlqBFoo22B0U+ONK8fMWtPoVcGzt+m23LgXSyWumVsApMAgtUdA
nsZ9pRRbMKsPlAG/I4J0WrzR2IvBT2blOXFwsBK+vu327Bf9Y02uirT9UIZRifif5a3TkLeyDty+
x7zPUsibW15qIsH7TZyFktbl1vEwSdcJMYIChYDWTwmdyBJPmVocAhY/9Vb1eNuvuZQFT0EQXqBe
h+l3Oa7XpCchBOpzYAEHSKsWdlGvQWJka8UpSx1oaHrhk5d9C83QAYTjtnFt5qCe254O8tlFHred
Sipot2ES2HdGLzqqwRJr4cxDDN0DDJbr6CFogLxemmjroghMzwQBM5DoZiQcTgZkgeHuticz5Bcg
JsDlPHEXQf5Q7k5yofEWNFMIb5WVb0I/0EDEn2Lm0/Qtt+V9ssEwGFjkdBgHmK0eAFUN/AGJoc9f
FVw2uzZPh4VIOLOXJiYT/B+wdER7KQwBTa2lg4HHUh7XQnfwCPKOZhCDidOiCXJ7o2LxgStetMSl
Mp09KVlAxwEpGoi8iE7knoAexrrIUV6A8taKVnedXrp01AFMLJzE/JHWoO9f+gAzQf/CpPShQ5FZ
XdvDpGH2blm8WhVxSJ+uNCV+wHAEhh4gf4vMprcTSjaJZTmdRxfaOtdTYrhe+fSfOkneAlp+udvS
AUlaJHCYKhbabYJiGDS0S/7ZsuagkdTxYlx42g8r1FE7qjaagFCbmm3D9KEy9W3MG9sDt2ukhwfP
1DcBVey+WCzwzp06DrUTjeGJhxKJtCvaWkT+YOHUZa2JbG4v4vfIs9Hp8mr/NdKKnRa+qzWg72B+
ppiWjKIKhMxLI99zBxPHcRqmRaWGy1cXDgBG5EckPiFTGifU1H5b8TRzWF0tPI3mLeGdaQLvjDeg
tDNUwGETMZUMIo1uTTXY1m2y0hNj4WKcuyEMjD5PwHdwS8kRoCdMAaNuWjhmgMpgDQnRzzDP19oS
29tsxAaACMVPjJWDEkXaZNkQ8qiJysLJS8+jqyAk6ZqTqkHipgAjZg7GmypUdZtiEvNYG7V6NPVK
PWhZAdVBkO8t3CAzfuOpq2KeAP1M/G8KQmdBHG+xtopGEHUl4fAeJujJKdWpUcjOrJcG5mbTVwyx
4b5HTW+i+Li0lSsFsFYeGhN1Zbfh0cs/hfJFm5WhvXO6QTkTzeHbgf26sTSV785MTu6fuRdGAmzH
MUxCBsut3lAQefoP3Ix429rigFFQ+2Ef/AK/h2O46UI4mVnZC9PSyg5BUdVW1BZOlH0vCdDzCXRt
7jvWLLwKZq6JCztTpnXmopd6JK8F7Cg0AYWQ4sRW7yh9vYN4uM2UYGFJ5xK38xWVEreOYW4i7LCi
SfM+Vr09Fs9d+EQUN/eAHFoaTMNcA36+dBmhRoEkB8P0UDSTb8ExSiMjY0jdUFkzBBgE+77a1CUa
aStEBn1fNbRkK98yrPWQNtU3UlT0QeHWwPaNkQLt3RVqv9ZjhsEcgfqbv9bGYXikQw6oKxsZSx4Q
ZMsNENSasQ29uP8Rq30ODOzgs1Uw+oj2vunHh7q0ms6lVaCB2EJv82DVc6XaJwQdknA6nSyjnuKk
gqifVkPqLa27eHBJaimh2wZRZjh175l3XCkjbquqWTwwXyMvJVWTd05Sk4BpyxzxeAT7NXG0UPWo
HeRNtBNpx/AcGqzYVY2gwm8wxV1reIxDgUrxf6hVWLgoplfPrGSAJqMF2K1E1JAP9DoR0jQS6lBT
S0H+tuZBSfd+l/ep3RRThxkE5DwArbuS7gqEFwicqonmAkVHtlZJAQBuEkFHzI73aNBEfVYiApOh
3XdxYEHewY/Mz1zFMMogDOsr9gt1lzIrBPkaGVwrAcv2Hnol4OZohhbrlmORbb+OwAZXGkKAGKHR
PUcQLf1VFoM46eCprB01jjyxDj0RgH67ivhXannNDzVsBtOBZkb1E0jJ7DkP89GzeQm+38ZUrK+E
Y3mfjNzw7yq1x/ioPyQ5szsQx2jNWK7aCgOtuNNwdXaYfW8zj/ZOUDS7tBHRfuy6bIf6Kd2Rpjd/
lH0BThaaBWm+rmrsMKXqWbbnfGDpKeO5uaLQqPTdKhHZgeWtdyK0UKrtkKmGD1VhooB0HXsXGtE0
f6fV4IFozAJ+16mGsYQAn8Gt/LHoo+CgVwPTHHThytHO+rJEZ7/Na4jjxYG/joKuvlP4qD5rVR+C
Y7FsR7CRs5yqDwVvs2IlOlX46EFW7Nh3tF4xvK3+a60BFDq6nnH0YqmeLrxcZ28x1MrBmztF8yue
kqpqsHvSArcymZiZNkF5ot33OLxjaAhFW5Z/VaM7sKMOxrrbIX3ONB7LKB2aFq5R8Fddxru8bayy
jpEANSE/1m17x/3PGKyXPC42FOYgQLfOaXcoMdtbA2jSaEtTNDMhEMQ6mDYA9BMMQXJ7KlPImAZI
kR2hqDZ1NvwoOg2nkjhBmK1vuzsT3RnQkjpSLAqOa7lyqSoJr9VGQeVS2Lp+V6S6E9bbwXvx2JIq
7pxbqJlNDLFTc1YuZhVDh7BZgu3fqzVUSUst36ukF4kNrBMY8BFFhDv6agxtK6F33cJ3nbkuLxIR
6RpLFIBcFR2JSNmXW7PkEALHJ8ZIrs8ebi/pjJ8g7NYsVPgxmA35lMsNxPrBqswBDFZRm6088DC5
VMmflb5bRUa6MjHb1vdLQ44zWfuFTSkPMUDYGLQRbCais7OKIWF/vu3VTJ4MyjJk5HgWoK0uI8a8
wgq1eqjR+uHg78mAVu8ryCMs8KPNrt0fK/LTMAsi0Y6dAHW/sHCpKt/CGIInme4oRrI2fG3T+srm
rx3DwDhwizhs4O6XP1fDhjqEDh+uMfA51EQg0fB2Saj+fboGPinwlUKhGtUbuezYoANhFgHENyK1
WVV8C8IxZFQvGFa77c7cKxNzang24YghcZOjxwBeYlb4YQFZpK57L/vYQA1+gFyc07QJlBcwQoVf
EUTxMNp6p3m6PSAJ+fBa0ZbQffTjY+arxiGoW2sb+Hqw8rzCPwRhp6xULWlRq6z12HPjpssf+kQ3
S5tWLYZSbrsxVyM4225y4SlvwLU8xmALAJxPTx5M74v2uxBir8lDkD7r7a/b5majw9m+m7LEsyQ3
akKKES+YC7yT2W8BWB6rb9rS8OnsKT2zwi6thBwlbjbt7spAOa2LUOWJg6U55LlnEPYZaisUEA4E
oOlXnPlitWHGiaigN6mjvBqMAKOAeGb8CFhmq8FHl05irammLiTuMwHiwqwU9uI6S2kVwazg3apI
AWMeNolYMDK3ggQCGxDwJiD4kp94TcLqoSV43bZo7PksuI/9pRmhJRNSKFXzCnelDxNpGuNseMEj
bZYk5WbWCoFGRRcdZE1Ty+7yE1VQnWmTGmh1kxRPWa388L1knXrFwuN77hCdm5F2tQiTSm9MmJkQ
q8l93qTIIE5ghUqsFWvfUn0hlM4kE3ALLoEkdaLIkbZAWqLdknKU8ZoBOlF5cx9NCka9tocEKtjz
lmTKZs2Z+JvgF53gCJK5aNRLXah4mXpoT6ljsuKl7tICpEssOBVLM8dzVxNAO/+zJu2Lsu17JRpg
rVLux662Kf2s41PD1wFa2hCBuh2Q5j6dqgMjBEiCZVwxSmlxSMegG2FN/6UZK8vY9N1XEr1YneeW
4rMHtP62wbnF5GhJoRiOmWrU9C+3pMZ6NBr9uAQ7TL/iuQeehETrbRFHzhAYgyN08d9ti3OHAFgd
C0AgIDyYTA6VBn1u5UaBpnXu22qv3/s+30D5KvgHz/DwmTj6kLroMhuzOQxGiLOWgZxk1Y4HSNSC
bXQVVHj2LCHL5hbxrLItJ0nMQ+l3TJBkGtV7Toidh6+DjokRbzssNbiuS08AvKN9+P+BerI6WZWZ
pZaMAOqN9yRw/KcM9TtkZXfWarwLnXDnv1gb6HBDDMHFHX6X75bGla4CpfQDpOiS+KVCfRU/IAX/
2zR70S6N785QoVz6KF2YhkJSpY8AD+zX6po/By9B4Lautkc55VBG9hg4xt7xvwPXYYN6en17f159
zN/+IdjjWTS1h6QTkaYgrkdWDRRp9MVGxR47GxURK3vlS5ywS5aklQT/RR/UE6xTEHAfQ+7Mclj4
2LYgSPn+Lz7hyE2AgmlU7vKUNyCpY43eA48HCiKjuatKpzVfwFLZ4lTcNnV1vLF8vzkqDYbiGsTF
L03pUDcLWTrtT96uYqjAlgIjbfTbbSvXz3XJjBSWw0CJclrBjLL1TvkP9NL7Jw2N/GPncoi92UC8
3LY4/cGLguFvg+AVxLv5N1XspV85OuoQbRowcGb8iNhXj65e6d3X+gLKZG5PTAn8b7ZoAOGk3Sdq
0flVgC/lK0fh7wi9S7oDzR+FvvDk+t3huHLozJK0+0jKcxE0055Qi81YWYeoAVsWyxj6gIVw1RZC
9Hm5oSgP9nX9WfD3f1hQeEhAEQ1QnMw3IypzHBtrWtAKiiKK5vrlqgHg2P+6bWd2Q57ZmS74s7zY
VJQEFEAEK2oeIn7QorWyhI/8TXl5vZZ/fJHOV6oOSA2QijjkUX9Ud0Fr08f6F0YSm63+3Biu8ur5
9uiELkbwVrfdu8oYpn35xz0mofnjXi9QO8cy9u0bKhB22W+jHk179jWAroMOd4Rtb1ucPQngdQc2
AOKDqrxFDXOgnephQVNQf0CHV1e/gsH16VLhaPYogHvABNUduqYy6CEdQkEjNMmdGCJe0Y8ifFG6
VV3c86Xh7lmHpknCqSCGypt05hLh15C+oDgJibLTqy/Tan9aCaANVblwupcsSWeuSrxw8CpY6uij
ZaIN+MZqwwGN5cKmmL1BtTOXpBsU44rAsHkqXCrN09jmNtMrp82iV3T/n6pYHEMCGaPghRZQ2woe
UFOwlXBcdeZ3DbXNAZCoUQ8do4x2Whvs/mH/nP22KcE4O5AiQb6ulfhtaunW1qrQTiTA/NXTbStX
eft0LnTgJjA3gW6yPLbtl1ZH1RY0bmb/kYivtnUgWE7K/VA43edtU7PMDue2pM8apLgHMQCGOaVV
9o5Zs3uwKkLxxPUbF+kYxE0cYNvy/5b0P+YyMW3CuoI0DtB3Q/rI2hCpnRlPB6S/z9X7ulka05jd
rmcGpC8VM6UY4hIGSj1xI3YcGjcp2bpdQsnPhugzO9O/n+0Ig+ZtqgvY4eFHmI42x1Re/N/tjzQb
Tc5sTL6e2VA0BX2bycYgUjuK3/vCd2LoskfiyVxi9JldN3Cea79RaCDGurTV+S2G5QbYqiBRDVOY
QyAYwlgoLc7u8DMr0sUWVHUHRgRE/gBHVo9WDfAa+UoQVM3Wmvlye/lmr5kzY9INBxXbjqmThkZI
Th7oO2swiK4t9SXw0XbfluH32+YWVlBG1mV4AlA+/E4O3kW+6TGqyV584t62Mn9vIy2eREGAJJYf
bloxsDFg072dHox1+05Wvk0iyOvaw0Nm1w98oz8L9we0eReyydkd/8ewXPBWizwWWQ7DtWJuRjV2
S705eY2xEGpnI8SZGelm4yHoMbwIZgIo1YUBZHHfFlbwCgE+hdkzC1LoKxlLY03Awki/NCAEy2rb
Wd807YmWbwEo/RR1b+ZLt9vsWT4zKgW+PmiJrsUwygvcZhhXRjbuxmFg4/HjMuNTQK0ryJ6EjheI
9b0PA0cRbznJXlroepQRwFRa93p7IWY37NlPkkKlAjVqjuGjxEE7BrNzz0UBXt2naqlrMfdBwboO
gkZAlibZp8vIkhZN2uaYr3Ia6oYDlA/HcWFnzr6szkxcHT0e+maOaUDHv4tXPUQ4bW8dvo4bsY4/
USlHYej2yi0alDapnvsAJkzcjNFRfGU7b99iVsNGm2n8IjYFtmZ92+Dcpzp3UNqylh/rVRqaWMP2
rSdubzyqxjv/68YjDsa5FWmPehG2Ayvh1ZD86qFP5cd203801tdtZ+YCCUhpJpQphwSGHMH0Lq8j
0FshGcf8MB4cXFuPfy+8N/nyx4gcrUxakADoEOQBaH6n/rNVulb0aFZ2HR3qPHILiKvddmvubju3
KO0JQn0L8iGwqJdrzXcExRmn9pAdu884W+KSWVhDQ9oQpiVa4KthTMlfYuH27StbuM7mSAxRYkVv
Hx8JYzIy3KhpFK0aBHAxvKpfDEgUbPuBro1yfLdyNbbjzuw2fV0Nbui3dG/qyXuXl5hCj1ZW+JNj
noqn3Zr1Y7OQQ8xFUvBnoM6lE4Rxud9mUaEFJEcJymwVjNyGEGjyMIHxI9LtZkncem6Zz21Jy1z5
OVFSwCydouxsEKU5Y/VTWyLkmzvc50akY4eUyDcHASMZhGI7X3XzpL1Lldge/4l76rey7qRdAmjv
5O9ZRom0zwxqv8fVp7q8j+0g+3H7EMx+nEm69/8ZmHw9M0AiwMSNFAZ8FcSXYL1mIrS99luurdRs
CUE6d7NAL8wwTQMYDQBRLo0JUxtI2GsTU9BH0f0su/VtZ+a+/vnfl5wpA6EZvsfwIkX51me1Gxgv
Tb+EIJpbsnMr07+fLVmGEUwvBUm+k0e7lm88stLUFvByvHCf/8EfKCoB7YTbGOwRl5aSLs1Nc6Lr
BmjfKes1w4AUNRbixuxH+WPkd8/33B3utbQmMOKBVt00NgB7LATaufNigN6UUWxlULNIbmQV6GT7
CNcUK7cjxKIzYMWeon+haTuzci3ny9ExoPCD+utU/eqhtHb7a1yPWuCKArYNOhZ484NYWvJDCI74
MsCCDn6JTNuhtqALjOdtoMJperuiesMJjZsNIBKgCXQ5Xpm3f8H8Qv7vB+hSHQ7K6VEFTNtUTg2c
yrQ9/TWv3/ulkYbZY/THT3nI1iehmqs1/FRVTC7gbkieraXUZfYQoXOGGUvgKTHteLm1vYHVtI1Q
oMnoN14983BHsl1er6Kl2uXcLQ+gwv8MyTGB5oMfBSiHoYpIu1PXvQ7KVmveq3SrLRF20Ol6kWu0
58ak0KDllqgAPUXaJ+xxbTxbdmgPkY0+3cPRfnsbHXt1XK10e8uW+jyzp/jMTemh3uVRlgwGLEfA
uo4YACzChWt8luD03Dlp+0dpF1l+DxPsXqRu/aQ4yp3ilBv/ZKxKt9wVzsruV/5z52av2tF3l96z
sy/psx8gb//MrPRgVLBnzA/12b/Lv0GOsbGj51/KR/2gPu6Fi3mR09IE9MIGkk9DTnuA00xYpWkA
RWgQlxxNcSwbV4s/Ev1vAX4IMeYkvIbRQkwZyPObo29piZiCcR/n65BSRxh8J8ZqW6sWtKZ6u6mK
BQar2bBmMlD3QUVZBWJESmdY44WhlyA1zUPHY8QGMQrDFFGj3Hvljpt26P1CrmxH5V1Mj0bsNouT
nXMP/PNfMG3usytIMatWDVv8Aj+/oz2QmiDxWBfJKfBPFfZX9OThwXs7lF5DmaaV1qAHh74GnXAQ
lzbBuNc0obDwqAHFeaeh0/wQFg9KdQh0iH/rkNnJYxtyMgtmpz8rRwiQF+D2gPoGgCxShEhMM0sz
HWYtELV8FvFYo5VidQfRA8We1RNxLrhGNyWkLKDVHjE8SGiHR6o5EvwycDe1ovsXUsCpGYh5Pcgy
AJh8uRQigix4RX1MiVVPNXtLgPEMMRFx2/O5u+vcyBQ6z74xzcahSb0gdTRlZQZ73bxHugQCjttW
5sLguRXpqybDaLQKgSt4Z9hGCbDqEv/okh/SXvWImpJMhQUeP3YpqoawAbXxYAmgMHdBWtDWBXh6
OphyshGbJC+LKkodxa++RYb1UKnKHdP7g6mLTU2b7e2Fm7vzobONCj8UEqEnIQX3EmXXzBon7RSS
21nzXppfBWAQt43Mfp0/RuRUs0cLUessSIyYtXAqDZMiS6nmjETTNNcHJDjgtmj6yo/N3O88P/Pg
RxDaZWqnX8p9eOgPxTo74HETHo1Vh6tiXOl3wZ7vbrs32+7GLBrQ/UAEAXonLaKKQolZ1tgbeeC0
lo0L6hifyu453sVutAFG4ba92S3y59zKhToeQ+rSb8IU5R+o9vg/BTQPY+szKx4W9QNmt8cfU3LB
TtUGswtDeNb7iRtG4zHsA5f23ULvcnaD/Nn08g0fp2HERw8etVxserV/HHH93V60WU8wxQc2pwlB
L+sQ6arHWz+Fibr4yaCwFAerzv9+28YcgArwS0Ck0buGzq4hRflUTypASSEv2jnj2jpqjr/3f1Xb
4M1/LP5D4ZE9gUqFfkJAcOrZA6aW7eK3279hxs+LnyAlhEKvfV4qReqQevA0gE0JeYDQcmS4WgaS
kdVta3MFVlPlADPhdUIndPBleCcs8VirwWMNg0ORgsuLHz2At4QBgI5TjLFtiomQ6IFVzRrzXQtH
YSZJuzAv3S6kpVGsxxW+qrZW0JqCKG+LGa7SYeSeKAuZ8FzucGFNumVqyDHEcQhrjD01KDeMgN2D
Q90IvgmGix0FuKPX/MPVdmFUunj4YGkaBgaBsy3uC79Dkr/0vJx7vlyYmPbU2R3tMzNPlQR+Kcqj
x9e1uWKB72rkxL33eBoVVOzqk6UKRrsw/fuGiYqJbxdVHccA9Wh46PSfxP8+lC9mu0TaNb/mOqeI
qtMek6ldoSSSlmGP3yaKbyn0XtsffFx3hblJqxdtdLH5wDy9KC4yc4pMTBajEzI1169YyVjI8yQw
sejDnvzSvpdgnd6WLnfiF/D4HdRdueoIiGUXDtNMYMcznqDaAHguwqH0HYJIaTKF4uz262FFf3gf
dDVCCwjzfP6v7E5fp/cWdvYuely6Pmfd5SDvBRMbiv3y7UkGzStVqI04Xm9H7JsO4ohmfdu5Wd/w
tAGvNkqahix9lyiE9ZiGxUmlbGP0PzH5O/i102ebPtrcNjWTqk38LP8zJZ2YEkyZpp7DVKC6iQI6
5a2VbQZjwaGZO+vCivSxIDk3TfXBihlvenpfm0u8CbMf5cyNyc2zU9lFPKdFCAMRdXT/NWzXwdLQ
wFzmMrHHoR0y4X6vRBSCoFKqsAVxvxGSFZQobFNdpfF/GMYJ1SODwEa8BjEVRHWWaK/nzvWFZeme
UlgCFWE2SQaUjwJt8RRQlv9QHBzRpyjcCk26pfLWrElMEFCwqU0gcfkNplqRl7AWjRJUaZL6JYfY
FJgqY7DHDcKOQDGmDHg/uLc348xXnMYW/mdU9pOY0RBPjLjZ+JDrD0T90vuft03MXIIXJqT0s/L8
kZU9TPimQwa7Mmx954MuYDAXbtvfuEnpFXtuSW7W1W3DwaADS6zoXrgo95E38cFF4BgesJDMbdhX
lbzr6jNeE6V+TPsARF/A3Zg2iSPb5MEubHVMvVeur79Sj4Cu9GcIiSiAKO2WZw99x+8jKLzdXqCZ
gHDxs+UkJWwDldf42S3qGTRfd+o3C3jJbHXbzOx3gCItMIUWSGjk2qavBV6BeUaU7fVR+xZaVvrh
YxtC/FhjAZ4hHJG9yXSQrBFMov/9I4tDSwxnWJ1GmRD8pHCRlCkE1UIgtpLnnByyZMG7642Mv2/g
coIJDs7R6d/PwlHagl7Ui/D3azRqMXSLOep4bZH322s4gy6EGQB3USlBnw62Ls1MgA+ecyjHJOET
KEa6eE3Ypvdd3ffB7XzPR7dsbcM6Nk75wjW7cRxq82I9LoXGOXd1zJkj7ZhUAGQkahMUajRQuFvm
v/JYPzaDshkEXUJKX1+L4CvC/zDZq6MxJlcZmyRTy6QpUYQbbP5CNq1LvqV772iceOU0tnFKPzMn
PST7JQ2636w7l2cZlsGjQsBCgfEqGSM9EiKUgiAAd7o+BraC5/WXCrjhAeP/E2dx0gDL30wMxmHO
6se8TyAZNKZqxVw1DPMHED8gx/aTOoQMk1XrLgO/0aqrqxYIeV2kmQ12Dx/D7GUcvHiGqF+6Mce3
YyQ2t9SLlu7jaWNc+QOsNyjFUM/EWM7lxilFmuhaVKHTrvmozRSGWCVWojqGYpp2SdPjUCVI0RMo
0yDPWoIzXs/IInHDSBDeQmh4XY9BqF4CnHmFwx/t6If3g9nFUUGN2nK0HRjJ31uUqLeYQM/sfXqv
3YHBZSEduY5xF/Z/X35nx1NRQdVGLNjPky9fP3jhpvXeeLqQWs2eij9e/s4nzqyAsKCN+CSJYdZP
Mbg9Kmhyqq+3Q8DckcCcLhC2IPeZGNcvP6SowZRfsHYaAioeqOCnwGIb3RtxRee2qXgLF/R1Hge8
MAaowZwNotErzjIQZSi+KuASxp8gJE5tGiz02mctoN6MLEufrgU5cno5pTSYUgBDX1sapu2qBTGD
2SU7syClikMJhAnYttE+yB9bDxyTzyQ6WDGIWZZm9q/vOKyWNemwotoFxhcpPAuvrSCF1WGbj3cY
ByDl1gtWWWdzkOEuIs2n97R8pM+MXVG5I7OpsmkcrCrdlJ66YZOWKxPcof5W19Y9c/P6Pg0xXb81
QeJxexfOCO1eeCoPw3lKOs00wnh5Vz+S3lZeLWdYdZvP5MTdE7jdAtfYvKlb298VtoqBFjA22ZkD
hrNVCmTuws+ZO3jnS0EvDwXGloH4mtadlMcKHU1r6wcLEWQugJ6bkKobRWB5njpN/4nEFf2OAvI4
ul2DzuJaMZ16keB39liAkYWhXoXNJJeO+iyOtQwoUscv1nXzQMZ3Gm3N+n7ACF7zy2S7RPsoFPAc
Z7GTkx81/+uiIw49CuzcAMIdDwLpWHql7keCwd8UwqhQArFbuhAt5zwEOh8AYDBHYxJJskDGooip
PkFkGbRh0hOILxe2xUz9DU6gjQU+NIgrMPk8VqVCSi/GwAwUBzz9kA5PqrVV4pPfrHLd9a3YLmsA
3fDfQvtwLhCcGZbPZmy0ftO2MIxhNUvZqOy/qLlTh9e62Kt/j+G/cFI+itGAUFRMThag+66HH8VI
90oQurdP/JJH8hErs0QfpmGugDFbH++T7ICXiKf/R5otgM4L1uYO9Pn6SadNALZXx2TyCdgr46Nu
9lH3/bZDc7cChGfIpGOHYXb5RVAUvKrKBjoipqcBslKFv8IWDI9dPg6roPfHFQRml1gW5xZxKtOh
wQrUOwgQL+NUrwQstCYgXho/Nw1o6R2FvOaqPVig33q57d/MEoLIH6zwIIcHs6NMUa6JVs0VHbYa
C4VfqukvRaOP68QIh4VjNhMaJ/ITdBjxsJuIeC698omHhy/0IJ0wC211CO/8/AHDTHeKWuwLdhcQ
tjY50uPb/l19P5TV0ZgzkU9iDAfsppdWc+ZRgMoznF/gv3LxvfzNJhPuMuHvUffe3bZ29eUka9O/
n6V2SI8iXZSw1pY7RX2Nqj3vgsex6kC7ENnMDBeC45J30ppm6dhGYQV7Sd2vU4M9FHoNxaJkFTbR
XZ+De/C2f1cJ8qV/Mk7MbGhiGCGo2lq1QZ3zpaq/SuOzX5oNuy6pSXakYkNjemFUZLDTWPSjjqPA
rqJMOUBp/EjTFCrLfa+DuLqHcgIkL1YNbb+UpogXwsuSt1Iwq0NzUNXJ20pZU9MtAIkVGOXpF8nP
Zz8jJBGwP1EOBbny5baBZkJKrQGfMShOabnu40eEaluv3oKlDvzsBj2zpF1a6hTDysYeliz6DY0k
UCRmQFuB1V3Epu13S2d+dgVBeIpyOHhAUI64NKcpXdKEYLVzmhKWQtVNccCbkZ50TE3/w9Y8MzX9
lLOjF1VxQQoGU4WhPptgpYs4KpGdvqv4ksDlVcycdueZKSmm1JGSZf9H2pf2uI1r2/4iAZKo8asG
y0O5qlxz8kVIJR3N1EDNv/4u1bunY9N6JnLuAXK6gQayTGpzc3MPa6ktNlGL7BNoZdH73n1qFhOs
aP0UnOFw3iTVUI0f4ophANUns0fBI6bGlUdhG3X+glnsAnJdmMgWhQqir8Z5lcyMx65ssJU1QXJI
tUsnbzr0wJfeQHWRS7kezvzaTTDTKJAlWTb28sPVRVktVJEMEjzjP3mluGiYerDGaNcWyUdIC2Qb
Wfc7BSlIZtO72JLRL8K8tA49lIrfNczN3jakBe/iwXT5e/g6ei+ZtBq6r10HMZPcuJbWO3lsgH1l
IxkeOHoqNvwXnga3L2oHyLvg2ucsSipznYy0wZeWSwhWUNPXysmbq8bDlSJ4516n8LHAczDOrPJe
Ki2QbjOMpBxIfwCTo5bcDYVXmq8gPc3t9xjFg9t7ep2R5DC5j1zUc4uRQWBqyp4mD0WLjay8Nn3O
ECZ2nlYeI3mbpT4DeV17nKytMuzj9slMEF8dkkjU8bl2gs+2gJfYkyQIw5AcP4fp0fchY78MNQuq
Mfzb19HXqtGJiNbtRQKbc38KQm2SlIBJTbRkGPQb8n2n2zu7dnUgH/IvBOf27IgYIaZvsLEpc5h2
YLj8Z+lRyd5CWZCCEUFxRmrY7aLlioPRQDAwLk5MqjeVCSp6ioetYOfWP9CfZXE22rI4LHL0A7lw
RGCE9yIJzXyaQMZlHWQhM0e6ESl/bkHZaFsJk3DqMoZeljQGrX94qAgVfKK1OxdMhv/CcGtpkrwM
65kxd6bHsXkxJPbB6H2ZtxsDKZEYhOGCKG314jhH5E7bDEEzOW2B2FFQ3ZZb+x8sjtxPlbNPJHcG
a1T/94SlcCqLiNoXaTMoSy+9eIs4tO1G7KUctXcp2rUkc/Dz9h4jyC0RcMNfd90u5+oMjItiqjyi
kZ5gfUlF/BGEvXGBZuqqccNq00eKo/QYK3kr7ROmXSEE3ClOLuKkWN/js9/Ane2IzjmyxViwYTh2
+H3UnkC2WLSQLsANBgGOoXEs7YGZ326fdyEud+Ah5BKbKBDgFKIvCJUHuT+VYBVRNxUYhKW8cCoD
lE+apyAyuA29elzOVswdF1r0UkonIFeoCsj9fjbGoBe9aJZPx9++KBXBWSJwQo6Ui/ylAeoCUtQx
V51lD4wJeDW13cfthXzF07dAuMB+sJvWtMcWjNP2AxjVWvXdtoNGuiu0e7A0uvW7rQasvbfKn60t
2MRVZ3C2Pu6cSHWmSb0NaJK3oGSUnRm0KTFGGkAjbNjbSjJFVZW1eAYiZDokxVFUBdfp5cnUK5rK
0QxEqXqZ+mNrO2ayCavByUntdO1WPP591ZK+HM8/iPzt2ltqziYKxN4MWtU3yscpmzEYV3o0XhiM
MJdaoTYmmlZZtU8C7Sa0bqLxiB+1xXhPRvURJb9SumPjKQuPNNrdtpxV6/wDwdfuo47W5TLK5NaQ
SIJSgzfkIsI/wSr4NqJCCQcpX1aho5zfZKUXTYc4/uf2OtZjQA2SRYvUFXTYODOUIyVPJAsoeRZ/
w78HSmNtG7Py03AGzzkJBuNEUV9C4CviRF49AWfQnPOem6KY0cAAaOWtGmPHzntnSLpdF34jw3dW
i3QPV+3/DG/Z8LOHYY22hXTolw2154DMYwB2e78qVaew+4eoNgJ54V7IRbyromVyfroY+5HIC6xq
S29S+NnndQwGzGlTku9KX/iDWonei6umg0L711w7WnS5j9rFWmG3M3Y2UaeNqo7QkKyOCdjDLGu+
T5XXRJm2I7T5HHNKKsTZaKa1pXc5sx2LhUFpiEZKV0/LQritoDMKrO2c59HQs96lutW4cz0Gudo9
jTERHMjVmPRfCEPmpvr6Cg/SOQYE6ZxBv8fjJc0CS8MotiAgXXsTI7j537Xg7XBpRVKnm4U9mggx
IFyQoMWvQ/UKIyhbKizZrX/GP1Dc7YSp+jKRl8/Yt9veOFnDe6uILoX/jwP4A8LZCjXaWZ5arMcs
ImTzoJeAJtws3ychilXUx3C5GuH5y0SjLEJg7vhjvqCrIIuJ1cktOKzRDkFAMbXtMb0DWZHJ2JL6
vjYFIbhoSzkfADHKzEolgFLVM9G4HkaByXpB2L0Kgsls8InjD1o0L02E0LwYreW7UTRnjEkVaJPh
g7LHve27V03+DIZzLLVqTFZqAAZpdqerPhvMWkUlutbSTRiOArBVsz8D42I+xW7NspkAVk/UmfL7
qtfcKfrBSlEpRwS0uNMzL21ESoM3EoAS+pgOgYJFmRbkxwUVN9E34lySXuECyFIYgmwi/xEVz7E8
bYqaPd/+RuswaLTG6CzGwnhys7oq44LNcEsKhgEHMiGP/TyCbef/hsI5CppVTYTSR+OOrb5V7PgF
codBSm3BM3n1JsMI+n8Ww7mKLjHzqLNs+Fi8++c40ELq68m2xXOyjrxZ9HoV7R3nICAGOWhdCTgM
NMaqW6m9kyaiVgDRmrizimRNbBsjtq5A15rXqHacQu+i+JHk1uy36LNkmIAaiE/yuXu5/dVWz69B
0JaDzjzwE3Dra2qWt4YdAlo/IDoelcYjrUdiV1b+m1Qm2A/+heJWyXIMndAKUArp7kg0QUztaSxQ
fpO76LNv8h1BAXOoIDh0e4mrn/AMl3NRmpyNfZpJiH1gHR1YitB6HY2DIJG5+g3PUDjfRDKQbpNl
dZbmtflTBXYUBYV0UH9Xje0LWztWPdQZHOeh5q7vbKXAovLI75EI7quAsO+a0Qk2T4TDuSglH3qr
lrEstW6dcYka6wTJ5+y5K1NRxLhELVcP4X/XpPDhEyRhizCxgGXHr8mwi8FDmUFsoXPnIXTy7Hm2
f4/yS6mJJiavx9GXJ+IZMBdOjZKRG3MB4IRZaFr/zUI72lgjZKfgyupMCorque8nx+4tb0CwWvVg
74Cql0rAad2bTyBaf5wKWVTZuW1SKIxf3kK0NTXU3fGN2/S17Q+6dWrLeJ/mb4bxPWtEynjLl7ze
fcyrQ9cI86P8wDpRpqpqcjihJpcdKIP05egkhDlU2Y30x5SjRTj+b+7zr5EcqBxgho/zCGMWqmrS
wLnigY6ZK5+13xj5pxaxJK9nWM5wOA8gdVOashBLM8FtQHdFAiK9n3mzLfrTpASKuhurX033Wucn
jM14t73PeooMbwEZhVMkPfieDa2T4nYYYFxN6+vNYe58EGw7pLyvyr3deqnpdHXjRCAcuQ28eO7r
7/kv7tdk41kMQ6O5nvoMi54V1cnR0R+OogO7mlr5szR+AnPqpTbPFUBYFM33WEVlbg1EspiGzCCa
NHUbY9rk0V/3xX8d1z8r486FSSm6nHuYjS6Z+HTd29zkwe3NW78z/kBwUYZuJB2TIQLg2uWxgaRo
Ur6YuP5vg6yfuD8g3N0LhmFLmsDC7KLG52jSji08BSpxGD6YMT612X6WtrchRUbBnbh8kAvaqYCk
IXqYzXwflvT7bYj1G+PPqrjDZpAQTRkWgtoarcS0OdKwDDrjmICN6r8B+hNPcN8IYlZDqBG4R83E
JHiRRq5KLb8fqVNa2vttrFVXfOZBuNtds2q1NRaTA/FRbqCHLHtjqEB31qaLMI4mmhBd3cMzOO52
NyqmQAEKcBEkCZN7rXJr64HqAte0agxnKNzdDmFQAyNbQOmzeafr3S+lUwXR+u2FoOx4eYXlcmpX
NAFEUjdejOhEIk4jPeb15vb3WT2v1lKGUWRNs3mZEHBwq21aYPpQHcujpJGjUchvRmM+3YZZd+Zn
OJxxY4Yk60ICv0CGd5SyFOKnyYYoTqtHvtxALm4LRrwYzKYC3MWWr5z5GS5nf+okMdbNyyWClqqm
r/fhTBw8Hr2Qjg7NGj+2fzAa/6wgM1PVpkM7dmeaILW7/TtWP+fZz+DskoQzJUO7RCR5t6+06sDQ
1FWMo6NKohHmZUW3VswZZ2Hr1YDXV+N2xS8dhtOkeNyhrXh4B22rwCsKlnXFis+ykKIRF8et2URx
4gLLnlxZE3jGVSey3F3gHANJjsV9RE0bjdQcYKT1FGjsH3TqVBiSTGRPb18bmQlO9+rtcobGfSu7
M7PWHPGt5OG72rwa/UG134YwxszCgVabqe0EZ1AEyH2xjIWSBpUeLI+mTmS4VDoqGL5oyvuC+Lrh
E1E6aNV//Vkh37CsxzFkitQYh94CLQIyDXPavtw2+PVWkTMM7mkQMrT70BGLknP5ZCeDvch59hhu
VXtPycf7ekgf5Jb9bMgwu6Y2v7Jw3klWiPxh8pA0C7tbk6d+mZMQYumglxmmEoziNkR6Bb9UXTkw
i5rk0rinL0LlnKsNpVYuIGLk5gRlfRYFmPfCcFRZbdUUU5l1to/7NtCqDIya8FTpsBtbW5QEuiYe
wF4tknw6yNPRX/sVip9FnVEFpeFu+SaTC4pZjIG65gf+gUYx815nTut/kz9bV36S7mjQvoI1Jj9J
d1Nwey/WboPzH7EYztmPaAmYPCoJW1GDCnMclE2puQYxBc5wDQXEU/85zvbyQc5QQowZQsgYppHK
815C3SivtPuohrL336/mHIeLcyCWmlapiYOMLO6WhKVfm5g90ERJ+HXvBIYjU0Z11uB5gzBqV6Kt
DcsxjdfemB1WeF2LwczJB3uLbIhm4devUgxtQyEHfKjoar/cvmgwxzDTYCl55ubm5JTdXYEaMGQm
xvg4UMgrpo7UgsJIF5yUVbdxBsxZR5TYUl6iYcOdzDqA4mowiGS3Vu+TMwT+KMaFjlAKWzlaCIHn
TWVACtPclpCdvm0aq5ckuAIxbQM5PSTwLvcQtGL2WA4wDRo/6bWfoOFCRlSq+ZiPFkCtWvsZFLdr
4aj2MqULVH3SlMExmAxy51Rwh4hQuJ2DOjjUa5ZcnZTc2WgMSNDtKSSvXb2o0NwMDmOToPmfA4GY
tVQThs+jgEw5Su4myG3IoPJhD3bup1nu1ERw818zOi9ucZnoQYbV1KGjdPmhqrzPiswEZEud7Kg/
TY/GC7tXH8ON7C3CZJjx73fRbwR1tw1k7VCf4fKRjdpkNFW+3kjzzjJ9HY2z6aMaHTrFm1JBWet6
YPZykXydAQq8WY9AGHdlYDuRb0ZOBP8PAdnHYl9AjM2enXfZyV/rDcTJWwfKqZLgubF2Hs6Xq15u
M4rIJDE0mM88brr0ME3ILb9YjWcoP27v62rh8ByJO3l6YVN1iICkpge45G7qPCIfdB2dJWTbGJsa
Gtm1aJ7vmhON22HuEFpWH6m9hB1mTnmcEeZjKtQZI0jwOPF7+xo+HVriYKbF+xH6kai6TUTGxJ0b
dc4SuU/hsUGStwlfjMf0nXmmn/iowgURPugp9SwP4vI7/an2pO8tWCsC9lHBuiuXbRE22aASTXdb
8q3ZyCfpkIjeSWuufSE0gICjCkEVftAY015zBr173GHjfZiMoG0QXVtrDuo8yuK+e0OLNpcnXB40
dHSwq0hFEAoHFVYTluco3Hducj3R5uWKKuDQoU9n5kcwTWjxL9KhlyKXoKXi1/LrLAeDvdEn2b9t
3aJFLvfbWWSjoaqLxkXAK+VpkDBqiPbBgoqKrKsRwPkq+fdQW0jQA4E9If3QWBvG7ubhzZAgLp9/
sPRVLrd6vavnp9uLW7ucz1G5d5FUjej3LrA4rZb22Wwehvw3qGjf2ST9uo0k2kbO6Te9XFIK1nfX
nB515XXqn9vw9/8Jgn8CpV3eUTPCYtRsdtVEBe3rvJlz6t2GEX0qfl5ztuxY74Zl08DKhuwDAo3O
2jXqQ6/7g/IrVQ6l4slGsbuNK9hBPsSO4rFX5Biwkf7RIIXdKyddfb+Nse7V/n038XGoboGboKjw
lZIBzaQ96LgG6cOyhkOjq5+p9cysZHsbcd1L/UHkTvdkZ02uhUBs6mMoI8QtIDEiuPhXMSAki4FN
DEJfdV9RZjFlWDyI2sX3pT0gFWRrZffz9kpW907RbEsDuZml83sno9sJwhsLCkSVJ8mZIPeUT54q
EUgUPURInP/f8LidK6J5ykBOBI9RPzXaQ5htsukutb4V4WkEK89tsFXjO1vc8t/PvKApJ2kmGwCb
esija7smY2ABEHSPr3qjMxDO1WZRP6C8D5BwqH0QXLlyYiPXYD2gqUVgdqKPxblbI6KpmsmAAqcp
sdGe47fz5zQ+E/UgtYJq+Ore/UkD8MVEs2VTlYcIVEwwQE/DXrG8pBbxDawHnGconDlQDa98tIxC
PO8YPzTbeYt6+644VlCuSh3UUEon8ciOutKx2MiFkx8tXxV8v2vSnSUkO/sNnJW0nQaSmAxHoP/5
APWj6A39i78+XlQdin6117t6YLqzO71bfueS/ay77UYT/IavBwufKz3/DZwRIQ88FizCPnTgq/CK
wdWfxgML+m36Wf+MTwTEnT4K94p/+4Csh6Nna+csKqfqZLAauBDJsiQHuZZDu1V/hb864qAaLm9U
p/5EX8dDhcZ50y9E9cfVw3OGv1j82QkNNS3L7AT4+vPRBkXHe3g3pD6+vbyBCNtTdwif1HvQzESf
txcuwuUu9tRglW5QfHOQmSfIj2jHWfKF4r4ClK8nyNnqzAzzCCPB6pLmMw0PEIvI0t6Za8HbdPmx
N4zn6+o/g1F1FpLUXjYRpMB5bP5D8IaALIUjk99zLONZIyNHLWoPXnVGfz7dFwvGGapG5ybuJ6B2
1S8p1Lw8A+1MDoK7FwM50oRtbn+xK38EKuclMQryL3SY2/y4/1zZRiZLIGtPS+ZBTrUzg0qtBefh
q8p0sZULYbS6tJKg2o8nCPc4gChlFBeLQCAoaydfO4JYeUc8ekARHA+jGR4h9kbXKamL2iENvB97
1/L3t1d6nbHmfgTnFBMTJBHaIvQ4BWB1hSb6p30IPXZMduXOPoI461f2z53qZA+VZwlC66ugg4Pm
fCGGfOImaxalPWNyRjBMkkFwh127Ww5iOTRndkPqxuqtRVgb1EjI1Gjfv6cb49tPfW89zFuIop/a
u+R7cSpf2vv5E4XaSHMVPxS8/he/dus7c37PnBGYygQ/AiS2dfqYyhuFbIviroRCiOBriraUc3FR
LlNoPgHKdPJvmKkyRqf6LF7v+jfpt7XV0CTgm4+3MVchoSoOcSfQuiKGvNzijI50sqaFNUUBE3Jn
u1UsCBtXWCe/6IH+heC/YpLIVJoBUeae8oCBhyJoPckxH17QDvMTM9W/jZf3xpFst/GLoPaGyrHA
QL1JPo377pBKgl2+8rQwKgOsRRpYuzToknBFnmxIzYpUBMoyyl4d9lTzJ+t3qYti8pVlIxQHKSD+
H+JpV61Ael50UyLbMN40KTd2F/VbiqaC2TGpbkSeacfWMZGL+D6y4670mrKo74chz5+TmST7vFCL
MgihHpA6dY0kr2qE+bMqWfWdmo5Q8Va1sQaNlg5dXDYMLHTSEsybvpEkkwp+z0R/BqNdipZBphq7
lDE07Ei5Iokei1cXCmSAMD2PVwHYi6CBwnnBcMqisGmwSpLpsj8NNHQ1xqTd0C6AdQsiZHXQAn3q
hgCl7L8eDFzgLRPkSRi9ktFWdmm+hTkMSVbhLktUtd60ZhZ9WBOpkLBpRGOm17cKoBb+GNS6QHll
cCsd7VRJaQoljLxDd6Cp0GQXV4aFXO44CEx0DQpfbpGJs4mKbP/lqtKKSOWQg885nip2KC2jOqlp
a31aFUlGAdZ1EQ/TjgbGncFDpYIlhyeSHDE8O7CqxjXl0hf7odyOnq54XQ4NJJY62R1GJTbZXRRY
nu7nPhzROw1EmeuVBV/8Bs7xKVnXDtGA39Cnd7r+FpvfMpDS3fZ0IgxuU6dMjrrSAsZMH8LuoYk3
afJ8G+LamV5sJZ+Ab8aZtdIMCG2eNoqSbxHzeH8PAR4jTGbjDxjullWeXYnmoNEabN945oCBMzHM
x4FmglVcJyS/5l//YHAOu2/BtNlKwKj9PPbTx+LVupN3auQrezuIHaVyZtHHWdu582Vx55glZgym
N0Dmc+PYYKjtBYHvddsvtyjOxCIkkktpQWjuzOfYVRtUK/QnzTOcYjN4DI8368HcU1cWvdeWv/gy
flimif/sJmd3Evis7DFuQC14yh+XPgLX+qYf1MfEtXamj46ajf2mvPXH0BW1fK0iaypYK1H7UkBE
dWkrht5DK6kGslEmjkZf0o/SzBx99FDwlcfP24a5chGAzABMu4uECwJvDgzuxc67poUohvIw9QtP
EnrlInc0oLEXTCFmHUUjBmsHGluLcW1010DinnPIXRqXdlVCd5gi9JPHfZH+wPD27VVdBwtAOMNY
7PbsuDWkkUC9CwyJOsnvnr3LkZfGogN31Vq71OGRvAMTDTQKUcy4RGF6a6m6NlI3fJX31bOxmIW6
qS1UdybBM3rlM11AcQuKBzUcGwl0PhgBkYzUKeJnA4SUse0oBpKgbj0LqnQrO4ijBdZU3QKhnMJP
L+Z6b6NLGDT4VfVQk8HJNGR20RJViXpiVoHA9YTeDoIRcL6lIVKN2qRZj8oJ5uqnRHFskEqDsMBn
Wv102ypWvJWMyu5/oPjHelhppTy3gJoWAiZGH6au+nYbYsW4YRGLviv4ne2rN2ytFYjpKkAMfeQV
IXnMkG+KM1HzzJqvR2UcKqVkobbFqi5Nr0N/xBDlU4Gxi003PyX5QUrfInWnQ5cjQU9GfZhHd0jv
q/wRxE+313id0ls0JAm+lQ4CIoJg/BLcaHUzi0OtcNUTymrIKN1ZOz8LsgC518mZNvZJwjsWmimd
8yoFoeBsr31F5PNk1A/xhlf5p48sSWafZHrhKphDLTociWRze4FrHxED7ksLALo2QEN2uT6908vQ
wNMCZCFvermf1ZMwVLwmJFn2UAN1NXIeYLDmVeC0pJ+MQjHwNtUP2eDZDt30znhKjvOpRXODtPmh
buvt7XWpa2cNJNlQObGgeHI1ZDhXetnqNRZWOMzp9h/Mb1MHQyMgdOucwnnoPTWw79HAdB9uG0jN
7Ao3g7SQE7nRRvRjrhOTyw6c/Rj1cpezuWiqnOHHoOFBsR2kzUIXPQdO+5hu8JyUP8wniFfjgZS4
978EG7H83dzlfoHNee4OsxAKqB+gfPWR/Z72nhL5taM9dt9+Wr/mYNyiB2Q73Bmmk57MoCwdxRXy
W60a2dnyFzM/u6K6WkurZvkWpW8/k4/eQVHrqAcwOnf0peNJPVWCfP91PwT0wOGS8I6GaRMQSnOQ
uOyHqCmhNNsGoPudfHZE3uuBMT97HAVgK8tbXukW5DUXFXJe5nKKsrKZGxTEh2wrF5Izz9sEYqa3
v+OKK4BeH9p14AURWvMXsKWXdVJZCkxoUlxMDYJxWIBwnbZHuL4MZ+MSRMgC2e7LPQuhqsVoaUJA
554F8bs2OOGd2jny82P2EftRukVCgjm3l7V2NC5Al3N8ZhuqFBfUKgA6uCyItopjIf7dsm/Vu3lU
t+oDOG6aTXwsDsqiUiAAXwk1oB0NClT0Mxoq4r9LcNOexyosLIhmeGFQH9OdtY80Z/xUHxEWnuhb
4um75Fv2njynQfvtNviKgwKJLeSfTHTLAZobRShq6BzEYYzYkB7D+D6pj6b9e1AFfnDFbBZGeAPU
zQaSPF/329n2WllC24xibHGo3xTtw8j/3vaRZyDIZVto8r1KOVDWtRNItiloj2pnyDyVPmCa9vZO
rXwlvA8ILB8EPQR34eVXUvNQM4Z+eexhOK54GaygNEFtuJP1pxCMi5Kw0rrmPUA1CP8BjUzMHvLj
G0nRT6D9najbtsHgg67rh9171EnBvi56Aa2dugss7gBI6BBS4wZYmDwu7ouj9SveGF63UTfqgwsO
+KP8KYtemitWcYHJhVRKWUP7VQFm6ceQBClxRcZeBndMjvF96+ytSHTMV3zkBeLyEDyzQ0lWMPTc
QZDQxAX8U37LIrd1pt3kMM/2w2fFzffdTqRAsiyDu/ouQDnDGZhagilyWab9PEsHjC0NhkvawqFo
sbxto2tR6jkWn1gpi1432hFYeIYxHyJJqDW72jM9pN6jeWLPkXcbcHVDwZ4AK4UDUfgcMWg3Kbya
DGfZTe6M6ybVXmq03v0lyqLIszCNYTwEJIA8QbQsh/KMRwpa+NoMtNRepWAwVsRqdrUUDoSzjboC
kUY4AkQPoZQFfWBCAyZyVFcmv4j+QDyF4BmOiSz+kScrw2iMI1R/UhXGTrwhqgQmcOXQvxCAAb2b
RVyEy9q3XVWB/Rykc2Nte7T2LPtJydE88fnXnwQRAMRE0BVvyqrG39JlU+EdWUElCRPweT1iguM9
+utnAaReNJAkKTK+Oh4g3FokVsZ6Y4L4nMbkRLre06kSqJHAD618+AsU9dIpTPkQdmm4oJBsh7ne
QEm6B2Ky4O93TFsY11BT0ZCG59xAPyIpb8zgVu9z/a4dydE0MRNcdP8FjI4csYpeTzD18jXdaZZU
o9FRFmeQuUZAs4hESyLW7eUsXLg0fBioy+EWhJwy1FG420Ita4qMvgE1ZV3fDHbig2o/GCLDY3n6
NEqDF8eizPfV9ctBcpdFamGAb2xNEO4nGhrT/aT6EYWtl43I2OUbrQmgz3n7g135bWSNUcBAGArB
KghVciZuzqVR6S0qqpbFEFTjaTJU4HioAmO2nvqwEMRI192ECx4iXiS2wLqA7NalHcYh6cKugE7H
ENZBl/uVsS/soEQbvvmaZW+KcorjDzsSVMbXVom5KE1DSgPBEy/MhahqSIoGyVbS7KPYLcfWYcmB
jZB37gUZ3hXXhOoe4mx10RvDo+hygSrN8rkuAYUgeFeQ8K7LM8y+1r87uz3d/nZrUCoCQkx+4dbA
5XQJpYGXftB7WItu9DJGx6vuaMVTe1exWnLaaPovPBUEXjBtAlYaYyl9XeINKhoLQxUHolENHxMP
jmWiHClKxKx9Kyg4IcpFMgYDneQSxbazCdaDGmKpZCZmZyLTQVfrKVFyDe0T5Wai9OP2Pq4jkmVt
y+3O1/Jqs+nzpraW3g39n3wCMZ9WO3PUMCe1sg0TNpKL8Jb78yxAYyNrSzMGXlUkv+W4dRkd9yMU
1TGccjIaUby04vrBe/9nedwRn/DOrPMMG2rRYVNJL4qhb0qRdvQqCF4/YNdbSEX5dlBaTjaUe7GG
MVN3NTm16A42lOzv731TPUPhdi4quiZLl16eMVY3chN+dG19JPPPKGkEnRBr60GxFU4R9wu4zTlb
JzN4Q+Z0gifun/LBdiNJcmKR8125Yb6mkBT8DxVz/urXUm1qQgjrYYxQ8WL5XU7eQ1RZachOdfKj
MAX+YhUOvKsWkUGiBXngS7ubxliWtWq5Nedqb2Z3OfnVoPXU+Kcaol1Pnm+fqpUo0IRUDYIABDbY
Rc7TN/LQyaxHxJHZ9k8JJKuEJoIX8ZoDRHhGUPJBmHY1zYVDJGsqg69FGmcnd9Trhuk7ahroQNQF
9+SaPSBKM1FaWkr+fEErUWq84Uy0raTmFnONTi5vlwH421t2nb7F7XiOwl0ehpYU1K6xoDbXil/S
rBv7cCTNI0Qcp1dFms0tqitVgK6VHMl5kx3SCrVyUG2k9oNqD/2zUfjq0O9u/6y1L4kttpG7AXPv
FcNCl1czzWMNCT47fCRJ9TjWr7cRVj8kgTQ3HAjeWPwwoxrp1J6aBSGps2Tfy4WSBiNRwDmVVnr4
o417UaZ0DRKJN6icQDFThgldHoawJSRkOpwwJic/Bvl9zsipQj0dcwDF5vbqrnMc3GflDp6dTHoY
GzAeCQp7+RAYnW/MGGyIHSP1yppgvCdgont07bSjqwlXNQRBNZVv7lSkqDFnHZ1NVdPuEoPs5qS7
C/NxO8GVhU23z7TGu71QESS3p31pTCGNAAmpKqfVDGe0frahl0ehj65LmvwX/gzvSx2iUXhkXk1W
9tPUa5EEf9bSJOhM+YPK1b6sUJM11WM7gZeoMP3bK1yzGojmkkVcElLbvFOL63nUUxshl4kCnDaj
2bigB61EncXSBam41VAZ523xnwDEn0sLVc0008sOFhqidEOyAVOTwI02afZzNMGmcl+Hz6a6EU4W
r7o6WAxsRkO3Ec9aFaNdds60pSWOmY5Ci8emzTahkMNnLQpCdv0/MDxJFbOmCHqggJGbyI/aNwlF
i7rcxNPs9CJ+ubXPpkNMFt1h0E+7IgCOdElJVQjIIvIPeygPW7/sejBdqR1jiJllwW0jWT3v576F
u/oikMWhYQtfy+jIfdI8lZZZOlk5BLkebdQ5/zbOGGoqHsBjJLgR174dOiBQkUDgjCQZZzNm3dMw
SmEzWa1nTqVrv+222KOyXAsisbU7AT1pcNX/jzOAc2lJS2g5jxLio276VtZ27JBJJAK8+tV06Edg
+AWMEmRZ7FmcnHZjMaD1aJFanRwMGzllmuKqB2G2kCbuqucCHhpvfaR44EYW4upLKKuUpnmY0c5n
tK2l7FubRPkRwWY1OpANtY0g7lNmOcagZvdaq8dPaqx2B6trYkGe5nrNeM7Bs+CXIIVi8WVonQz6
UCEKcFHJ8AfDmUIQr7e6Q+nTbSO9Pn4AslB90tCxjrl0bsWkH/SO2Mj0h+yOGt9HyBvldIunKjrK
BGHNtVFeQi1rPvuO0DKsCHgSKVgxwbhv+3aJMEoUQohAOIPsdZ3VytIKV2D+mX3aUu9kuiAQWsNA
LxO8IvIlmK3jTldi9Y08RmiXAeGtZ+T9tjDzDZFESZIVGLRe40azkEUgqOZf7tekIFyoFOSbKTN/
gGokMEP4j6iK/jqmxbvjDw4vIkAkpMMGgkKBUUBEoJI2TBr9UFcE7nB1OTZmsr+IKtDWdLkcyUaF
h9UGdm0Ke1e2SsuxjZI6bSeSOVpxvBCPRKCKvB0yPWjrvoSK6gZnOLdB2gftkcLyLRODM0erTDyr
+W5U8cZSancW9ZBfhz1LuQ8vOSRxMfrBkzsZCYvTMAGqlecvVdO8qRVuaRk9KjJlji5BjiWy/dvH
d8VPKGgQMxbJXQNZSM5GehKleTcnpRua8qYnn/k0BDNirUkXkecvf9NlGhSG+AeJtxLwcERsHIHU
Wq+6ZeMK9aVQ9+fxu46Z49avReWDa3uBL0abDFLupnnd76wnFUieUat2s6Z9RUoBCgFq6lFSicTO
VswFCIvUOxw/nCDfPgvOmxjaTojmkAnYEysF8XxU+yGLv4f98GuGNCFmely1pI8KMkK3P6BoW7lT
kbdliF55bGvMasccEMbdp8PGUN8T0/KZ9GEaght71WLA9GzYECW5joE6U+v0kWWlqxjopopPozp5
cuj0piBuXTsNaPv8XxyUEi7PYAMVvSo0sDCwjyBz/a7ZsxumrqR/FPa7JYl4/K8DEQVQuo2Dv9xl
PPOIiTHkOGrgLGvjoIIMg0R/X5hTFuFWxI6oAixh1eWCxjpHoqGD/6osVcacM+YMs7awndqsqOBU
ry0GuWMwMH15E74YjopaLuWqicbnqHJ0/VEYUn1F1dxp/h/SvmtHbh3Y9osEKFLSq0Kn6cl5XgR7
PFbOotLX38U592yr2UIT9sHGhh8amFKRxWKxwlqGjaIWay7FiAYf6NBGTtMmgK8ajbZwqsC4MnOj
20hTchvJ0m3e6sYhUIejIkkHy2r2klo+1/V8Xalh6EkFfE0b3aGGpCOW7Q+lCjZlCRFZKGv95vIB
+Z4DPPtUsCqzsiuiIb6Fc2h6NNGlUQnWU7KplHwnR+iAJbJX9bYbjxHmrwJXHj/D2fASJXTt/q97
ilmpQAMtDXJlSJjxZYO2ClCBnEArVyqHsDedsHlQFRGv+Lm7Y0JsBQ0qSOabfMksz/I6r6YQjgBO
KGjlLVHxtCx2l1fzuyjOrSYwiFUDrVO4M8445tpMnxPVxrEcN8ZGuvk5evkP4EkClaVune302bw+
sKb34uqY3jZO9vIoPUWH6sP0hE2m57E2FMbbGS8/EyMmfFhPk7pQtBQKl2PqF/TZnNgYVDfuZoDT
NQ31pqB5UKrGcgwhv+XqYuPVyaQjhuNJ3BF211psQLae2D+msXPHSrnKIlGb88o5hop/xPARb9GA
VptCTFyi0pSRmy6K3y9v6Mr9wYqTSEZgcM0Ar+2pV7Lqak5zCftJmgc9uOmLNw1NjuOD1b7p+o4G
glhxJRuhnMhjbn8RxHcTuJCnOCnBoeOVzU06garIHRVvmA+69GFrTjc8S73AalcSopDKEiAGa6iy
+YmutK/sGtDkYKXfSd3Wupf90lXf8R4inu7l+36bfv66vK5rFrKUyOmpIabKK7QZojgj305aeRhD
4zaW3v5eCgp3aNBFrzOSdNztT2qbQdHlJVAaJ7/ppn3dtB6GyAR38ZoPhYEoOPboOQaqNNN2uWv2
kI5gp8au3UbHcdPvgZ/hKh/lUf/EqLyg9CmUxpm9rMgBsuSQ1m0w07kjW9B5XQH3/CZz8JAW8ROs
HTLNRie1jMgbbQDcGg6JFdWI53HIACGvtV94u17epPN+Mfj/pQT1dPVMszKonEMCYH6zffemAtFM
RmnVIYqXHkE86P5A/vjv63XoaMGNo6KZFq+ls7xfgmHqnrTwUfKTYhw01R8ykV0wK+ZvAzQ1YMRP
xoMWoe+pZoHRqEEzDqVb7JNb6/qJ/FL39s18kB9Tz7XQKYa5OADxeZcXdO1sobmQwP2iuxCui5Oa
TlGJBgD4rLzxioY4oYYMhyhtdI64h21bimGGszD6qQjNqKl6OI3bcnJ6DxFh6VpP6K9Nt+Z1eWxe
yK6+svezwHV8Q/mdr+of/bjTZlQYpaly6KduP0YInm+L4wCvtdEekf/7qo41ev96EI+j2RaV81fp
4FPqZj8mb3KMvbAVfu2KWK4DdxyJlJBQJvicrvWNnfkIoJIr4lW++liVXrsZfdvTd/Uxvk1fXYDy
Xd7rVeFoAkNhE1aGF+TpJoTEKm2kPHE6yRXNtnmLce/hPo28IvhqBi8XEfWuWDS6zTAwhYcjiBH5
qCLrm0a3065ytVhG5yNwqQdwZtzFVuxkSYzRB8GFuGLLJkZy0OIBHFOM5TD9F0YmTb1RIxtUumkB
jKDO+uxDhKqa+tezkLj5kMxFDxp7FiAdfyqn0JQqiGKZPb8b6TAPaoeStCHCUz6HjoAY9HSgzoAF
RMTNHc0kMkOSA6DYJc/Wh3nsPBNdlcGdHTvokB1d6s0H0EZJ19YGbGyXLWXNzZ7I5s5rnTRTTWvI
Vt32d/7SHLM77SqvHQtGaleA0NEAl/0sv14Wy/4qd1hPpHKH1UprGEwGqW1+NfYv5V9TPLAVRd4E
1g/CKpnvUVQBwl2iHad0pcavZBSIUrSTPCntETx9aridRMOJa7HSiUDutqoAiNNVFRN4RbbdUTma
V/OV7UtfrTd5mICTr9rd5SVcOePI1LAMFBJfDD/h1DbRU2gMnQzbNMvxQO1xi+qfQ+zfmvkT70wn
UMwtAJQEzGmr+wboZRMVaRlvMm7fhr6ohxTPUoTw3c4Mh5tc0r3Leq1aJNRSgK+B/dP5h59Otag0
8B9IGNCRrr9k8T6WrztkMajb9M8qIIbmOxUPwvhHRrc9gitR5Lum5fILuM1MDdB21oWOMxHM0kEz
qXqr18bnZT3PfaaK3j84aNAmoGKksY9Y+LBcMoJwbNsKQy6PcoFi9KEDjJN+K8kHXf+6LIvZwulx
O5XFbRtaFqQyZ/55oj9MfQsMzWQ8KvG1nQg2j/2hU0Ho0ljsHefJGi1VYB3YO0C4+RL+bftub8ai
+41dnrwY1guCMUl0TyKMOl27yQYU6Ggzv4xXZFdZrgJKBiW+rctyc3nl1hRaSPrOYi52yWjmOI5y
pQS6+7zLdeAv2Ik/D+Thspg1hQCQhJYB1NNRcOPWLUuVOqEoN4EJIb817fDn2MTXMlIvGPkT3J1r
ERqDYDZQPTQxb8IvHprs80wLIUtNqitKw7t5IlsTSIhIX2zStNvJ2p2C6fSsVh17vFGVR/BMHsPW
AD7zzyZNBaqvPW6X38MvcVcjy91SfM9sBK9lr/h6oxxAWH1I0uiuRSEhQ0O+iXQFehEiZyz++hwi
isDgEF7xKqJy3o8OvTqlQ4cu+aK1nRykW4oL/CagK7q5hEf9++WNXrEn8HggpY3GZgVje1xEMZOw
mfIKNF/FPIK9ZDtlP+Ze4KRFMjj3ZQRlmtlBVIEKoXDmYFtMoVcLIZJWTPZEE85kw7oaZaWFJjq4
drt3CRPemRcl/uX1EknhvGRU2bTTKXQhk1uE6JrbI/+oWk+XpayvGN7oGmB6UI/g/ImlzIkJM6zA
Rg1QDX1nY4B2sgWuZF2V/4QYXG4+Gukgzw3beum60G9zc5dM7kgFTQjn1wrMGQlsjJADhwc9taeu
sS7MIBlNLJjUAvZw6PaVVh+pXmVOn6nuoARbdRBVHdaWj1UAMB2HMBmTZKcys8RMGzsvKvSxg4Fs
so9gu9ranfJ8eZfYXnNe30JYhxlGi/VA8+3rYHhIQJZXwxaIej3NmOINfl6WcH5PsjQXIiqA1gHz
hy8mAqGeqo2Gd4Vpxbk39BFQ46Mh95W2+BimhMIvhrnA/51v2OndzMxmccOwoinVS9zNHdAFrJsk
eLYDjPk/lMVxVAWt+CtFN/SkAVkIBVobaXWdfcxCmC1jxD/FaIUbxda+jF5lzXCTfHKJCcy8Au5o
/JTD7DGwRVHd+cqqoJtArg0ND+j446v3M8KdztYRH3ex19vvuuYH9DDoH1R2/3YLIQhpdjZECbfO
325xoGi0LRGhVvRtJO9Bsw/pS6MeZhEI1bk1ngjiry2QxplGNiAyUJo3YCc447i9rMl5gK8iuYaW
KSTYCF677NQt9qrV+7nsOoJYaryauztSbKXotQl39XBVqVdhK0ggru3QUhxnhyVgamlDIS6rJneS
9/PUbIP4Qxp3XSLqtV2VBagHNP2jcxgNMKeq9TN4bOBPcOXLL52V7HRjvi+1xpca6qBdRRDxnLsn
hg3J+uItcEECXOtUmiF1SViy+3AYcsc0N4P1HFT+5c06d+5MBqavbNT1QLXL3SBl0ltTOaSI5ssv
Y3qok2M0oRVSkDpcszkMROHZh1ZodFpw66YodV5oJpOi3JMgRtr//rIaq84IVwdedt/+j1sqKtdV
UdVJ5ZaFR6pnNfgM9Vst2eeA3E9FudY1K8AZ/U8Y54yQ240ozXAhWiAIjtO9Yd4bRuWY8r4Vvc/X
TADDC3icoB0eKVdue7rBGgojwsLVNdAxmq0NTGkDbM+XV29VCnh1gOKCSBJ31amhRU1poEqbVa4t
3U925aj2g2SKuBbWLA2Byn9CuFWz6kGCp4WQGYez3Lfx56wcZDCqXNZldXNQ0kdUjJTxGaZqUVWt
mcYQY6XGVQ6Elh2yCq2jh+OHCVpJNQxywRFalWigKgl3J2NsgdujyIgKQw5wNwX5LxZItKZbS3tp
qLyu3F5WbnUN/xOF9pPTjer1omuTsoQ5TLs23dfAubQNBK8CMav2sBDDHVcSGDWlA8QEmU/6dxo9
VPHLZU1WFw11EhMFLdM8a8O2k0hv0ERfuap63yebzjjIdoBeTZeIGr5XlYHzkTFhBO/Az+NGwHIa
tBzKDG28qSbNTdC7P+qT4P5e3ZqFGPb74tbL8sEiCROTUiCHJyDf8ieFOF35D66UDZf+rzpsYRdy
gNeXqUoKOY0R7TVqvRRz+C/bvxDBnVQkj8MCBRdQOocPBljp7Nt5FAR069v/RwvuzLS6TWuDGXKr
pJsI/ELptg4BVqmXTi9MHDBzPY2/Ean+0Yd/wABadGhrHcJoEQG8bmAjevNWMj4ItbzOzP1+1sE/
QBOgPfe7dLb/b+vJRw3ExAx1HUI+3CtVn3p9G7SijL/Ayg311CzUDDhUVgUZWWN7ZgSOQdsxRT25
AhvnJ25qUg5gHYcQJfTszu+tjaEeTFHqatU2MO+LHjvkeizCfl9YuCZPUaSMkDJUn0Hh1JPfZ/cg
B3BNADhf9kIrOVuYxkIWZ+qRMsSj2UOWulU29BDflDflM6pcO3N2ADSD4OGO7sy/frUzoRiOwmLh
guIBbyPdbPHIqeBe5ScNAJn5lyny4Oy7z0x+IYIFZIs1TMKs06wAepHixSp+jsqP1HZ769EaVAe9
wYJVXD1gC2nMOBfSgqjLlKyGQhXgqUBz/15cNY55LW1jz95qvy5LWzePP6vHOVqzBxvfoOM13YAb
WIupF40jQDacwfhZGi+XZZ3Dy+Hpt9wqzhbTbmyNNoIwedrlvuzGL7oLprKb/tDs0r39LDm23/vd
Qdpq2+Yh9kBccPkLRBvJGWgbhr1cl1jaqDF2aCrox1fwY2wV7V2trnv1H14cS3U5t4z2v7QJdUhT
C/0nSBZjB81Pm6lR9pe1Wsmdnqzrd+PZwmIwCFWhoRDr2oV+EzwZhWeiE2lOdiP1SrIrY9yh0S6Q
TcFyMgUunAu+8XNWxsiogM7hBk360tvJ3h6fjIDJxLi9nQCNLHHr5l8eJ3+Oh8b55jKY2yhMIZQO
zSYHmFo9uMAvUNv3IQeZzyBIDK9eBQtxXIITc1h1KjP3UlAMKgHooumqh0wyBVqJlpJzMarUGXOf
Q4xcfhqJW3UHkwbIPu6iwZ1Aeyt6P4jU4pxMmFWRNGqQF0zXZndTlk9q/XjZLNknX7IOzrX0dVbV
NhMxD4/j9FObBFHPahprcb7OuoKtICRJDwHW2L3Mk/Sg2IlTKdE98DP9iRhXcXFbZZhFzInoxJ03
UJ6eOM6RNJZay0kM0eBtfdFyekyy8AqU34dMjw+NLbszaHBKhfjGKAvuh3UfhijfxPOIwZydXg8F
sDuo1uEySiTdzeRPOYm2UT5vlDnw8ia5BpyIICe0aisIIDCqhEczIENOJWoYRRyzhJ04Y/BJPfiF
ogP9TNSOv3oVLcRwB1unVmMnE9a0i/tNblluM8S3fax6ufYV2SKYnJUCGLZwUXnltCJ4+cV6joxr
8CFFDqOtIPv6utmFQMvZ4wY6JKOjvCd7UcV+df8Wcjk1SdNpPRAnEPZ1YK7PU9em2w50A/LsqOVr
2gt89Pqq/ikwc/5LN5K5VSUUmIPyRUI/r/Xalt7cbjTR3boWzrKMPFAAiAkICu5yN0hr0BnNVy7o
JfajZF/h8N8nDbnuo0hkKmvecimLO35gTShKucAZGNV0G4XeUN7TeYesjm9LDlhsgQFs/cM6LkWy
T1rcsXoeVnUWQ702+51bVxL9PXbPAMt1I9CtXXacaxbCHtcgAUFnKiqEp6Ia2ndjBnwtd043ZgDM
iw/VOgZTuVFVzwqFkHxrvmwpjjPIvDS1irYQVyMiMvV9FqmOZN1b6DKa7aNV+lX+RQkRKLlqLgsl
ebuMss6sNLaF6Ggat32J1wEaVogIEnLNeS214y5WrcQMd4c8llsOH6nsytFdKoLwXrvoWH4eHHwo
G55xv6NIRENSwz+WVnnTV8ED4gXBhSMSwd2lRSlVVtk1CA+q4IjKjl+3oofi6kKxSVSAPzMMGc7A
kVSq48KCo9AwtqxE7608OokIdXX14P4n5GwyCYmw2GpHOD9zmj7m7im2o32MhO/4s5Uek1i5twDe
efk0rS4dGkJR1DVtjLJwkU6BlgoraLE76fTR2Hf636NYoJi2+Pvc1oxyMfUSCxBjQnaWHd9GKToG
wlLyg+lfch9A3bXQo4BeRE3j9ohEfTwABwV7BCgLJzSl3Ilpd6gjUf1s3Rj+E6RzqVFqjpmaGhAk
V3hSVK//My8scKmrLuCPNnxcISNuMmO8dNGBD0SAzLGAu0Of40jwDFtprMQOARQb24TGGsA5nPpT
VLxVq0c7sjvdA+8juPfGz/IAqP1gk++L13A7Hort5KX7wMkOog7gVV++kM0510Jqu8nSoOPEpmnC
LHKjPMZg2Ri7sw02qTTbDXgtXTb5lTsfaIaYjgbEP9ryz/qICiOJMN+GjusMXPSe3gO6y2lKT7Jf
Lgtae3migx0AQGi/ZRgZ3OFKgQRGcmKjE9Cgvj7lWymbN0GKQfZm3nX6F5oCbgwk0JKJHBND1OWw
pifapdBrzGAl8O/pxpJZHoohQc+QTmswgGdq4StDajs0LTsXh6jw5AiQkZd1XvEnGEjDdAA6EDCN
yDc/qgUtpkBBcSwLwMljzz+HCdALl2WsNJKCdEJjWelvciM+zd7PRktyikoVmfS7vEdbFqR1V5Zi
FQdpmvC8HqU75KXMKwXxh6vOyQ+ga6CBi/SpE4cgz0r+HsCPfRKa2YEOBHAEvhBdTaqcjxr07o1P
o35Mw9QD0RNWfXICYguc9or/ORHGOVWKMrBcEQgbwxGtS5IxuSppDEeKpp+Xl3rlRoIkVFLxssHj
gz8rRY1khd0irmumPgUDI8L/LI4lT5mkfT3FxqbJbMUBYNxXN5ZPl2WvaQksJxAuoLqG2IFzTEUU
WB1a1uEAzWhfhMAGKpCAo6L5XJEYlTsmSjHNpQkV0a3bqLmj09AZRIOaK2cRw/fIwqI3B3jqJjs2
i/i4twGbSQmQgLBXdxXg4aM626CBBgzO6Gg3RR3rKzqhLRiYUei3xri/yYWPyJFmujUyFCAa+WXT
fmrd6BJJFtSHVsWAPwdmj/0566NiZUpYPcBc+qR6K3rJGZTmzhbeUCs+Bak/Vs5n3BQQdbp4Zkxy
Q48AsxJYheFbdZo8yCR6m9Mw8WMgjOdBdZMm5LXETeL0M7kOwhwkr90MtpOgtvdpa4gitbX9/J6G
xeIagFflTmBuVEo814AA6LXIGVAkT+cbo3OVFGChgmOwEgcglkHZkr11ZJStT7UvkEiJ2jQBI81A
leuEhoEbFN0ArJI0GACOInWizuG19cb89f8UttHsyV0cSpBLjaaAz432Y+/IoJTddlXZihJUa2to
oBsEhwJYnNjYU8XkuQ2acuqgWLRV5UPf+JF9XUhuXm9DcJLW2baRD6QCIov+GVh+pL9HzT6gd7Eo
27cWApHll3BLnCZhHCYjBaDDCyaOZ6/5WXuA4XC/6DbFa28fHY27yAdL8o7ciJ5Ha6sAtiTCYCnR
6sp72L5X67ZnlmSD3WCwy9kpOqKAdbFRXEwvAF8Oy3/Zsa6KZK8xJMhwcvkcWTSaISac89wdRxA9
HjBrh/8/JqBlVKLa0FoWElO5f2Rx3lWPSZ8QHbImFNXyCJySCZBtXXm+6WZP0+4nvGwbyb+s4Dnh
C8N3Xkjl/B8BxFTZjhmIJPKURc+jmVyrStl+BIE1XVtdrN0qATG+gmG0qk3YUUANZEQO9qGs9CD3
yQpvnlUF03DSKO9tpW96IDm3FsZ8NKoA/UCylc+oDYk/xCH4G7shQbiaqVq1C9I4fI4Kfcq8Wuqi
TRz0xsdl9dY8AiyG5ThNxoHEXYxGPWNGyoK5SggBFGOHYbk4fLFngRhm9VyGmmB6DJEgprdxezEz
WtxZ9pDVk4LqCIYhlW0zKhurjfwp0ASbtWoiaD1TAIyFrpazeZnQIH07fFOmTHbW+/kQGb+lvqEp
sKXUJNjYMQ2AeVJ3DxlcoOn2mM5XnDDNo867vLDfATmvMriVgLQFIkuGp3+qMjBVe0OjaA7QNkgf
B3vFQ/TsjP6n4oFOcEPvQ187AOtLAuGZ5SSHZI8pST/fISraj1eTX2ypQ/1H9Vg/Fq7o3bLyWGLE
T//7cTzOjaaUgySxzoXZwLig9kjtPT4y0reDeV30ghbptc1fCuNsDCjihi2xlQAVnKo6g9TIX8pQ
g7hcirP3y8t+dt8gc4iHGHwgms6AbsYZmoKSY5yHJU6rrL2aU3vfInL5exEqcLyAwqphBfn2Rnkc
6AjcZsRdFQXtQ40hRSkU8tecKQK3s1w0ztlV+WySnO0QuW8iX7lSfQtEjQAmBCj0prgJfNn7fVkv
0TZxjm6KpbSsU2aw4UOn7ytlG4ggjVcQWU614u5p3QACeztAhvn4FvvzvvfSD9WNbo+Kezfv7gKQ
8jn6Md5ofri5rN3aQ+9kQZn6CxdkzHbT1ipE09/m0/zW3/5E1WGLPP3hLt+OQDlzLgtcX074Okzu
ISHG34xqpeFBQnEZZ8bvsbgDgp5wLGtVBBCsGaaTiZCZM3Zql0k8NAhmZWMCTq7s4A3tp5UI/nAF
6gC7hk59Bj2MNksepVzNaKrSb8uIS2ea9J9h8ZnT7Ki2cFFT9qtRTFfRE9fI092MyYcwje8uL+Y5
DQo7Dgwy5v8HydzupZncKY3GjBO9pT7mH15l0PdtDOAAu3WWAH7M0B/lxsocWY6vRiOW3k3gBucK
JT4emH/NuMg+B2kQoJ6AKwEvo1NjkoEunmoskE60r07xBwCk1vOOUIGrWbudl2I4JwAWi3pQKohJ
y5sg8argmibYAUMwwLS+wZjtA0QSqJZAT3SqDh2yNG7rNHfD1Ew2PdphEjs5JtP0ZNPXqMium4y6
NRC7KZE2RTbvDfVNsMGrN9LiE9jvi+OpKEkU5jo+wQy96MmqnCRyst+TX/u3quS8Dl74qID8Zm/v
+8FJBDcU0+/srkaBF8OAAL/CvMSp8D5s8143EFl2OlphX2Bszlhum/hXPgieuatqLiRxDhAj8xjh
YjFs0xmeDf6zCEANI5jg63IX02FfBYNgc1cvEsa9hkwa2rN43aRw6jFig/gVw5Cjk6fj5DVUFwEw
r7kinb06ACGC3M7ZgZhiHcPRBVaw9pL0eUSSWZ49gY2s1M/Q6y9jqsUC9gFw3U+3qZ47U68lZDzA
rjsArGZ6odammY8WCihowVVMzwweBDLXNmwpkx3RhV2GcYAmcxsyVcyclJh6haupfvTajRZsatWb
yW1UuxM8kfRWq242UKeUvS7fk3JvA/fx8tes3p9IC7IMGkul8QfVLlpWE2aUgOVVaDuG/hWM92je
kgJnUB9JACYHX8EoQXNrpFda6QUWLOtAqV8N7xlIXRLBrbrmoHTMhwGUDruOrN7p6thjiTxKhueD
IX/N7VtFTKTfLVdXRA1Q+qokMEXpLMtOzjJ4ph2EUUMgqfUzr9zpW4QPG8XLjr3q9Dtj8zY4ysa8
jR37RnLaLe0dtIW475GvuTlAXsYrxU/3xY2FCraz694mBBn9y7wNnPvKC64j/+XyTq2dB/B6YGqA
wYKcBYk0bdvR0AeEb3jzwXLm+M76h9IR7n7M2LDRfVRcuEuoja2SxjWMoZiAeGKA6K9UdpLSCpzj
St4W5EM4b8BnxQgWD2QzpFkZZkBWRiN6AYiMeVDk2x7VgEMj17mnNZ1831OVHvKpk4k75VHxenkt
1191mHMHZS3C+7OkHS5aqUGaDI/UHVpIKIgUwa1tNBtpA1I0TRBqrO0cRn7Q8mMYIDpWuTtXSTpq
BoxMGbTAtvZR5EBBEuWJ15zKUgZ336QyrepoZscm9GbTSUFImaGQUG4A6Qvw+svL9/3F/O22lMbd
OZjwLKIkhEZxgxcmxAGD0+nf38pt7gDC4le5NTH6kbnIKB9n92D8mnaixsm1SwichxZDEGAZAM5P
gI2rRI4Qn9DMOAxUTZyEJgIzWd24hQzmQZaeOpdGXOKQEVhzs8XQorJX2+inmbeipNeZJMDgADnA
xAgaA/b7fmosJAE7Uid9DGr0OTC3MdAYVTP30nbeXN64MzE4dQYYTBhON9hF+K47jJ7FM6E4eFK9
D/t3OdjmIre6ZohLEez3hSZ1pU1IkkNEjYeXFBxn4sezh95dDEFaKGT6/6DRIk3LeSytTrXWapi4
XnX13L6ORsOf4llwaa9qtRDDHWFa16TuahwvFOvQg2U2jVNIr6R9sqV9JWJJWA2elxlf7jCrYazO
+gBpyDR02dsMDqcof0bsHFWvneWXpexYX3K9R4VWEA6sha3LU8V+X+wecAdMKSxwyWRPbXlDuttx
vpaT2/jx8q6tLedSDGckuTXUbSVDwSB9DFvdAUJhq3uYUJv1LaJmgVJr1w1qhGi6UNEbo9vcMdb7
sVDDfoSreANkoBWhLT85BA9T6AT/YI0o+iL5CcZDeHz2JYvla4yOYAAAkmTjykq2mQo+Kvfy0rGP
PXO9f0R832wLEeqkNfVQsx0aXufhlwrcw8bNm+1lKavedSGFO1ZqrKYaHaBIB4gWlbbO1AtC7zVX
ZCHIUAngAFja63SpwJGH2oIBluhCOxpj4eSzRzSBFmsb/13WlJGMRs6UO0f2CEfbqgQR3oQCwnbG
kF2O1xHwxZ2x2nZF6iWDwAJWI4ulTO5qJEWqECSN4WJDDM4Uxy5snK6/kvPNMLlteIPibTMIDJyt
FWcT7P5gJA8yJi/5lLvUhUkTFTZeFCqmxtBdZOdfyTQ6c/NTC3aXLeO7oncu7Jt9EPADiNFPNy7O
0pDGTYCaiau7/eOgO3nuTKBUfomvur22yYHrWDzYmTNmTn1n7+0tLRzbI07i660remevJeGg+3+f
Q7huJ1IGadFI0L04WlviFk+hn14HO2CtRVfaIX6UHy7rLxTIHY1wmOqqTKB/TBxrHwNmLbwHkhZE
jS+Bm+2r7S+BRGamF1acqKcrPg95oPUpJA5or3YkJ3XHQ7K5m5HtLzCuJSLuXHsSniwpd2wiOgxW
XkNe53VH7Tj3ru2kTukUt7or/yhvQueVNN4NtjgCzB3cqSBKES4xd4YKjGEDwPP7A9rrVt3Axsjm
Mzy8oqwRmKidAwxVBEi4Ytdgs0KuilEGwSXxdXwjzGhh9uj2ogbrBww8YvXOlPq9STCU+8tKUAA1
3iqkjGxwYOrKBgl7JwVaWzJf58hi0nanj0fbfOzkPbEeQloADCHzzHaTi2bhz887+1QQSWIcHsEv
7zvl2J6qOcenZq0fDw9K/o70RS/jlT5+XbY9ttInpofWGgaKgAgb4AhnWcnWlmbSRuCspCWAuepZ
7xwQdIqgF87uAibFNljxCDfnmf8CT21FihidGsCwmg9t2T6Ptoq51II8/706mIZX0SiLsXhkPE5P
Uq91QQqSaNzPUfgjR0Z3VkP3soiz0Aa6sIZiFK7RSgNS2FMRINzRMuT9UJqq3iftsZvRzIayAEBU
i/jFIILrZm3lkPRHugRIoSroHk6laUU1pbPRoHIUNy+GEh6tqHmxw0qQYzwLOsCqjXY2CGJjqLhl
TsWk7QjydzMH3ne2SSRgkN6lrTfYgmZPkRTOs1rGqEdjVnTIGe+M6Xdn3yWFF9qz4LYUieHcqVWZ
xaQoWedWKqDtZMAvSABFfC3S5EtBw4xgh0TSOJPLs86y4bs7hLq/yeTb8RNpD5moFnV+TrFBiNcQ
AqBVBY/i0w0yzNayoynpwHwQab5ekdDTp1hkbau6LKSw3xexJwD7QCSYpR0goy0vp9ZWZXxBEqvS
bP72FDF9QHAM2ByE7fwpKrM81pQekpCaRJqZAUcG+Y8OpmHfSpEIWPn8zJ5K454jM+DJwPEMixib
7koL+tapqzZ2ql7pNmhTmUBcRWInt21R1mZ9Qf+oyR1fmoJf0Q6hZjM9VrmChnBQ4c14N2gCr3QW
CeMAf4NVo+8VNSaT80q62VOw/OFoFVbgkM7EGxL4aKrkp7jP0OsE3CrbHbRMECyuLSw6J1jj6bdX
5Iy/jvUwVRoYfzfeIESLmsdQ2Yf5z6ianCYxBUqex97fWv4Rx8UNZdGpvdxDHJhN/dS4MYsEufNd
oN0Zw3Mcb3LqIub/e0tdqsidvL5C9SLLIDPsvidwigaRr3FDQl827y3Ru+y8aftbRdQsZbCbAcSV
EzeOgBayDLRI2/GzIaN2uW2lfQrc2EQ7KipuHTSEWJ6J6+aymuddaJxg/uwPdUDAeNW5fVAc5eYj
sX6U1XMttS7axtEPh/OhSfupSx0KilUbAWJpANs117ZtVDq2TTdBlXhyoW0I+kIufxxT+jRKYdb9
Z1E46+7qFjAdEqx7xtNKDR4K8paIIJ7PYi6mP7Cx0ZRmIOXI10mapiFBM0GGFHUNhnsL1ASioXd6
klF/osUNnp+i0p6yen4WQjnH1OfmDMa0qnMns3xOxmELJh2vKgYnjjFRhr7RHmW3pH6vUKFOjN9a
Ol/rynMmS45m9l5hTJ6uzccmKLaXF3zdDBcfxjkumYR0RMDZudqIDkjpVaW7vt9m06eO7p9i8MPq
2swPPd1flru60ej5BEUjeqBQtjq9gIqkHqNEYesxFjvDBBC8Fe7QAC5S76ws+L3ZaH+AdwcMFA/v
YSORjvInDnXfTG4AEubZALYBctqAwAO6pPqkR6XXm+n9NEcC2Ws3OWMM+1/RnA/TB6CG2cyHUdIf
4rrea4boMlhfxT8iOB9SgIWRVik2z+7GzdjocCEgu9SVf3IZC1U4lzGQQlaTCarUSIF46Q41tN/x
Di20x2ZX7ArLvVMfQWY3OHhe7KaHfzGVP0pyplIVXThkaEV243T0WkD+ZqT1hykXxKyrF+tCR+6E
mkFLzZZdrFa8N+aNVT7YuHrSY0IxFbyj6f3/TSv+3IFZE13JWNJM8drhmpAjGX9dFiEwQD6hkiTB
YFcsPJbKp1G7FQaRq38fz0nUMlFqhC89PcNaC9AXa2YqFLdd81jbu8vfv+ozQXiFpk3ABQJi+vTv
k7wvzayFj+jk9DikxNGU5NGonohe7RqSXfVj+/OyRPYXz66fhUTOBuqcyLWtQiKZUKR3J+mulnZG
+SvoBMa2enAXgrjdH2wZzDoTBEXWLW0NjE458SjqE1zVBu99DZDOCsg6ufVLh1lKdK2GAxpwveXZ
uJenrHQi+U2earebZcF+rcXAaABjbU8ofgHa9HS/dFoGQZk3TKldq79aikfsTSciYV+1Cgs8EzAI
YMOe8U0gmxRaBEsXksxrQPqeZDXu7hYATjvkmxxJNJK7uox/BNrckzkCykOcDxBYl1tLvWkavyu/
ZDAYiPAsRIK4V3MoWXU41kwzqUZo74EkNk1/qoprz4K+n2/qHN7QASGB7gNUKZE/4ewvN6cwnKIO
IV/hRC7GHw4EfGjgQ4x3sQPC2L1xPWxuksP7XeDZLn17bK+ol10Z2/r/kfZlS3LyWLdPRAQgBnHL
lJlVlTUPtm8IlwdmIUYJnv4sHPGfL5MkkrD7ovui3VE7JbakPay9VshcbLmH+vvGkbhsReOpPvlN
y2lXroqmIRboJqeHL0oQ35B9d1s9FR/kyKGclH2khyl4ylXXfKxvYx89H7k1bXNZrpx/wjxmQw0N
0h9LKp284YyUTt96I+qCN2Qn/cQHH+HgdQFGbx6Jq++2hKova7QLm/r5qRmLaGgsCpuf8eRpd/JD
fRwf1S+1/5V5EJ3zMDPqJzfGLXZ9v6Xje0m/sTC+SOuEQzLHYQMWfDPjZipMS3v5TvFEKB7NHdLY
u+KehnQjyl9NQU73eREaxdB3iXgOs+gT+nVgutVNnruO1/64q1+NB+oqvnW0fdXXd1ujwH/GfS5c
/+QbL26pbqyFOoKX2MNsRji57/aDDD+fLbeHvgvIOx/VB8cjOwNKRPnHSx8iQt/iWl1NBk6Xvwin
BtY1worwE/Qj0eBiXfA8uTJUvD9Hj4XlF76zbwhkia4/b+v7jrH1eW4WQ17LaBgYiLGNB+y77WZw
rTYA3sIdvhColNlh6vHbbAQ0Kqu9MozQ4toII9fiBYik/H/ry6/eFhhPpLAe6YZrDIHujP9gAUqU
OMNA+GNwd+HOXClSuLNsvQJslUAbe9lmR2MtTDQAqgLAwyRQRFm4j8YKkaUqTLSNq/n1Hpd09wnP
uf3B3rn7Kz7Er9CQPkC14J1ubeDaA3tqe+E3RquRSYtg28kHLxZezPwEpQNlqwu56ifA4UGtHJgu
B3DC8zvJgoZUXk8wRHp3+gHiK898KL9DFdgznwrXbLzUG7zqKwokwh13m7fSWnR0an7hKKJO09KS
8x5DDuyH/JIfs8bF+FOMKUGXevl3gkSjfPi5cTrWckVITGHFoKlAO3sRL2XdkEW1INhe7d0GEUL+
y7Lvhvw1198zMNLmN8MW+eTqm3dqchFw2ikRyZDBZJO6+dOwx0DeA/PZLT/kewFxR+Jq9yACGbzM
nbuSWQA6mOQNvZvrS19xahO5McZjUKNFvrqIPKKmLRMJ9VVPWm8V5OLKB27sUFOkgFj09QPdikxX
PjAq23+oQDCyZy9FCnR9pMzS6sYDSnDYSQcANyPKBiRCxRYKdeXSodBmIhChmlF7S6AUKK3TwVDb
xkPTPaR8/D4Z6kY0tbqaExOLj8jSAaG2CRNaW4Mcd/I78TBsqcWunH3Qz88tNUTXUHxafCKr7jOS
chiZwBlVxXnQYzl5WEZfr7vCWukVhmZibuQMkF5YXHCxVpJW6bsG+hQ3EuEhaBXA7koiN1Zcph1o
ceTJy3Wba9+IghAeTA6YVcE4yfl1E4PPIMuHvvFaWoYs4ofCbsLrJtbqXFjWfzYWYdZkJhYrctjI
OVA2aoD0G8Tq3O1I2HT+NLrx5CcdeHs3xo/XnAP4W+gZAySLhGVxlXKH8dShwIqQ8T6KfqXypep/
X1/bqmuAGE7DNzMxTbgwAe29Eew3EH3u+GsNmoSY/LCLDC/s+3U760v5z87iWk5YinZoBzvgSsjJ
vdHfa5133cQlYA7fiALbiLI4JnqgC3vuCgqoaGSkzt5XVk9TFs2DrtV7M5EeMHIj3o/xNGFem7O7
SksOjUO+Ohij9UEYvaUF8gefvggU8VNAbKCjzYKXfrGtmsFIpOWy8YZCxoXbOnb7LqokfrQLyX+M
BpO6lwluly7ojnJ/aBm9T/IEY3+9ktceLjS2xx+vdiwHkY9bIy65k7QVtts4Vly56TQ9xg6mA1OF
yx0Ekus7nsTdmwl5QghPC46hLTU200cmDfNnTHPnoxt19DnlaL+nDoZ//MRI+6c0yjU4cONKXWZe
0unZQ9XPJauIj9TV6yENq3ysfotEQdIEgUU1iIGjf9RYjcy51nr9Ru97yENe/5SXPLN0FvPGAAAm
AAybLuFFQummkTZj4zFL8Wj1hi0OKlmGkzPtW6q5ZCQ3iKU+Y/O3WncvdNTdRM8+8GD4pQlEClCn
rPmWzyLgrcDwsYZu2rDRDl9xaUDkwXaA8vA8QbZwtwIAErU28Y31Lr0VQKdUEPCT9sf1rVh5Xs+s
zAf4tNs6UdabKqw4LRf3BmjiEzehwLu6qpVOB5W1+XOuOrvYBlKGS/F43fzKIuHI0FpAzUS9jOYw
iFDFKsW5BTDkrtCAf1bYXRTH//AM4lNjUAxjB3CgRfhkyri0eDY1XtLbD1wdfIxZJxhD2eTpWInT
HMxjoW6hAsqANP18O6daE4MNOh6vc0YrcPpZeXC0QKUA0M9LEyNonGKoWOqFJlyLtizQexa/Xt/T
lTsXxSeESniJgdZYzlfUw5jVHZ/vKcRLQ/+7Ab+AYQYy+v2/2Vk8W03FSk4AUvY0vQgdqwbtXPSe
FfRGOFOycfmu1J+wGLz5YBi15vj7fF+TSPIim920qVAuJC8Zh1KnEw7iTcZj+PfrOrW1WJcRJchF
R9hSnBun2ZlJd1QhKWYrh3+wg/4SAnqUCwFKOl8TpGBMa4rhK2mi0ycA2jvXVFrtN1TpMXhjmezt
ur2VUMbRkKNBsBqjDOqSl4rJPJ0wR4ejXmIOjYjnUmwVylaO85mJxW0ydEbtjA7uVQGmyIxooQNN
vm5o/+FqxLA8xh4RtWCcdbFzcUq1apyPs9F8NiXzZPSSKb+u79bl6O78RpwYWbhBGSdmC3xr49X2
n74LuCdl/oWpB017I8XOpCBnGzzR3ffODgD969ZXKskwjpwHdOiALS+Z7yZQ/TBg4BBSWy2EBfYC
VDQivs9RDE38dtiiE1t7BUC1CZgfagd4Eed/P3kFygE8HWMzuzwXhygzdpqU34CpuK3i4c4wGMhK
jINJxPv1Va555MzRBFVFoP5wXZ6b5VGs5FaLVWYS/Dp6dU/Mf0iA5kGz/29iERgWQ1YSa3YVU02f
BrV8zsCX3WFY5PpK1hwfX0vD7YR4zFwyCKJ2lU92z3AXQg9iqqZQ59PBKccNM/aaXyADQjRgQl4X
M9bnO1bbqMjqRtV4faLVlVs4+GBuA5IcXy3zxgyHxLRCOtTyhfZ8uOdFkfuFXkf4Pyn4kW6qpt0I
6aSk1aHt2tW220nw/qlmo4xek2T5o6kU5KigABoUk853M+0BdyNVlXfRYE83BkDJH3LSM0yOO1H9
0UVOGdBEKzsXYwnpnWib6ckxBH9tM2e6GYB184eOT9RF3cTGKOoElS0UTHiWgaOSlKYbo7jxg5hF
PATQY6v2CtMcP5ZJ9Aj1hBpvpW6LsDAk80xuDDtSS5B465jHQUsleWwGkoaqVkcHhUWHvFL0g62Y
gcYnEjJuj+EkOCTUcSk9OLo6YfBDMe7MGtmWmxR9VQaE5eoTkRarvFIaZD9O7fQ+NpZWusLO+COZ
0B93C5l0YFvPWBFQMxleZSG1XV+X+VclTjXo5aYWMEdKBODTdcday3kxSoWgAhcdRlWXCajuKC0r
bCSGKpgr79Ko5vfgte8OBqqZ74C2RZnbsF76XJH0XqN9xlyZjVtaofPFvUg4HGiwoQ4zax4iNTj3
OwNz7ipT8Cu6THWrcfAM8UJoMLYb8eDaO39qZ+Hf2EAyyhLVF9pA92EKoU8PGiK/Fi/DQDe2dmtN
i6uBAWU4dDniF7VMXShju5B+K0oQ5250j1btaBgfsJBsAae2eK362OmI3mJNpEt8CKY15pEb1LW1
/XVXmX/v8hudesriGxXoqXFh4hsh/rqTuf2cs3533cTaOzHP06CiBOFt0Eudu4FAGge9QWwZo5o3
9SB9qzDmkoBACiohnxXGeKKMHri11b5dcwvwkaBSBtfD7OL87yfvk+MIZSDzFjLtDoq7lRK7OsqN
WbFHa+4f3OLU1qJkVvaZLO0B28jtGjwhfVGGiqW+dkXdPAOqTjZSk3Xv+C9aX3h8XNZjW9gonplO
9Gkh+3VjQL/apqCuqOzn699vy9jC5UewpdQgmppD29yHbHpj5QHXX6NkaxMvPxgGnmfcBVq4cz9n
4fNNalccyrOlpxUoi4tXAvBKbD4rBkGRcEN94HJRQHhgA3UUBWcVuoVzpFE5OGNhIECioBL4rWh+
OT328v1vtw48I9pMgaFjvA+DBOcuOJoCFBiVOZM4yKeMfBqVPHJGIWS1BR1fiTxhCqUd5KqodF4k
kbURWyWzYQrMP77sbwaCStPewdNo3GqmJ6fAAmVCJr5m9i3e3b9fJ4qCyB1N8H/hwTlfp9Oj/8wH
BNWgz/cSe2fTAybsUQjaUg68vK6QiACNMXNVGzjbCxehBKqBzghD49R7EM29l7HxdH0t6yYQK4FU
ECn5kgNUr9QmMUzGoN8XHxDJoFMx8B/Xbax53yx1Bxo6VKYvQM9xAsJyaN5hqNr8pCC1sL820I5U
/1plBgwC+CQqPA+eDt67888S91kugHfFbhm3Ve0cS8P2tXaLBvIyjD23srj7wEokiJbCCtAGuylt
QMls/CxZufHKr+4Zpupn9mIcqiWTfJeamVMNMBNbX1LIZRWRW7d+u8Xcu1JYn2km/s8OBnLON41b
XWVmAnYK1vpKvZvkN1LdTJAvSCwo0zn3FSasa6/4exzQud2Fa+u1g2g2mu0aXUAVAOIHB48VDQaJ
7jJ5Rijl/bUXOlC6Ni2MBKPisxxCZTJKO9mBGh93lxdLVHCBPorIeyQ3Uu+VT3dmaPGCWKmSaGSE
oZYU5QuahPoBTILV7djwb7mdbA0iX+Y7KpoToCl3UFHDGOjiNuqVMu81gkui5fm7WqOYEPe9C91w
F/HokYBYIDL0f9hLJMNgewAIiV5wS+a2ptA06xlgx5YnBqCvE99hILGu/7r/gnlaFHj/8L/i5Vos
Lh1EU1MbVweYem5oyRLX0sAIRJAm/b13nBI/LAw5o8oHkWNFI1gsUkgiOk8ExO/NFuZ37eU6Y5hY
PJIySgDAK2Eompif55NHRNjagTV63LqB9qzkCcRa/TbHJON0m5IN51y5viDwB7Y4y8SUn7ksYzCn
mnlBQXDhZHqgKXmgj0ag6dVGFLUS3JyaoYtrJTJ6rVAKmIkTYLGib4LUL4Za+Z2u7Su+5SWr1uYX
cqY5BcfXojaTyloqgk5YFL6Xyqtb1fhM01/x0PoJRjOve8rKi4kCOVAVszg1UpWFp2hKq4KLF0sj
KXtUSnJn19+vW1j9RicWFhdIrY5NXDqwYGeDxwCbmLTu2ciL8LqZ1YVAnFpFFQ8eYSx2rUvZWA5g
/0ffNn5SbflC0o20bt3ZHUhgWKiboXu62Ksqxf9cViacXUbP0cxaXL3aYBgwuEtfGEr7w5NtHO1f
KvJKVna76wtcu4jRhUQBdI49UBo/f9uY0daROY7My+hDZiEzEj/SPojUybtuZ+0GJrNqDZZJdYwp
nNtpzFJoegrC34zYx4lyX1aWG0Hn23GK3YBeWVpuvTEr0D/gozAdjb6QDsniJcNFAZUoJuayIyZF
PyAlfbCgoPPNLsgt78wj61vLm4zk1Wrs51RI4Zp5oh0aQ6g3UVkfTKMhIe9qsARp5O36blwmwOhS
4XqZB6NA6LSsvzXchITpiFZYI9AlbD1UZ+M6hP5RhJGU0Xntkw0/XvvMc7oNJA5SAnyF8+3HvLiZ
Wk3MPLCLuFH/CV16xifMG2x85tWFndhZRH60thOFVgrIUoa3Tj4O7KCaEs3OPXeOGg+5+Ie3D6AH
VJPm04PK8/m6UjivEokEoTkkvGfCMQVQsbbRNpa1dtucmpm396RwYHRd1moQqvIs51HYldtNsU+d
1+tOsXZEUDHAZ5r9FXiKcyM0bUsgc1PmafI+So5lY7jU3gPT07Eg2RI1XF3RibHFh0rUpmrLIsOt
Y6huXd/q6a6F/Pr1Ff1JJ85rSTiB9lwGmVmcjGU9G9xpYM8huNvqunXNhLjCAj0CKj+ukNlBr6LQ
FAYA7aiQmFnuaSBWNdkxl2jJjRAAqYVbm7/Nut649Na8FOEkRtCB/8HE7sJrcM1HIkuQ0LHO9kHI
jxP+O+ftrtLe2IRZkiMv/es7sbbdKHsaoJNCqwnn/vzbclvpwN9Y4NvWZbav1cIAviSRx4oU1r+Y
AicGondHRedp8WQZ8KOIOVhc1UxHZwQ1olRfLVu8XF/RCpIcg4WwoiPnBgvvchMB5LJKANqRsTJz
Z+fJ29Clx3b4NUY/iRAHmnRojfeqBx7AFy2Vgak33Fd01R3Mfmt8az4aSz87PTqLNedt3EK9AUdn
BC2ejclZDSDC6q5L3/ThX27S/w7OEsMP0XFVFDFMxdpXTvcyf2r013pLh231vj6xsniWLUfk0DCG
FYceHP4x8gdoggziH87BPGUyY+FU0JYuvNKI0ddKS2RhMYE0eP9LRVEU1uy2crmShugBe3TcCkTX
jgI0o/C5HNRhLxhZ06zSy8bGzYMoPnCAz8lQo6f203X3/DOzsnSJUzNzZHdyZXca9NigDcygE6Pb
b31uDgBatWmXBYNpjy9GJLUoxAQ6M13AH/rS55ozfMddJYDq0GIox9GhUDyEBFr1TKGb+y57LZ25
RgGTgiABYD/hmICI1Gkq+7McJ+d5sJqCoxKg0ZcsypwnaWE2fiij9muNvwLSP+DnvhQ1VAi7BPjG
MFaMoQPDk1r2btKBZOqpEah0+Ti0rfSyrK6opxM1D0UiCQsE0DttaLeF5YppIn7b2PyRR/UEcbas
AFK5553t2dLkYQ2SuTLuoDfaGhXDkHfScwfER6K+d5pOm1zLkuynAlm0L6Oag6gntcFv7PLYQFYl
DbDosLaOe8/IuG7d5INNfN2O1RdRDzI79sZoPWpJ6cigG7hAh0XqxUOuQ9UbvN+x5SaGVeyMAsSg
bq2o0XvCHWkfkxJEgcCTEfsBPeHmkMSNHcpsQHQwGjxTdwZzOstzxsx+E1kdgzmnH4qd1nRVWBqU
szBzuhYUX6khbkFaLL9HapL1npAKDxJT58XGTbp2CE9daPFMNJOYmiHD8ShBVdVG9330bKPoQ/PX
67660pxDPwzk4s4sEQGGsYWhNlONRJsLjKN8YNU+sYNMDcf6jVLMuma3kX0gyv66zdVTeGJyEdFI
DCnYTEFFpAFHO9drQGAT/hTz6et1O6t7CKYP8MyBIgNn/vwYOm09DayAHTSI9wISC1WdvWXEeua9
2Phc69v4n60//35y5OXIIFo4l4Ina6/RT3V86ozUG+l3gwfTFLQ5ZGK3pCRWkowZXAfmD1DNIJKg
i5saZKZxA/ZwFOmcY1w/VuLYyB9x8n0EcsUMRxzY9BXn3NVQRuCdW+l+mn/pis/r2zxv4/ltd/4r
9PNthloUjboEv2KAsK8avTRj7jNVetE83fWRpF661Y68dCBYnDHnc4aP8vti3czMM5kmHfNyjPbz
WgmNlB5EtGVmpfgKO4jUQHVlgXJpyRoUicHixVThJRTWi+FAYhASi/sucW4skkKHXc+FlxAkeV3a
HNKqrgMKTN2Ga13GFxpo/zBSBBglNFyWJFYTkKk8nSuxadseEcsmu6ikvd+NSgdlvhHVWDPR//5W
mFduYXMhfAhlp8XrHGmgLddyGC1rgGF/5cnokgZfUvmqlN+H8X7U78Zpq2+z+llPjBrnjqSWURE3
BhxJmtM+06wvXdKHFebur/vrylnF4uYWBBoS0CNbVj1UCIdEldGiHgBqtrK8b5zXEtFGiUkMwLGC
sj2W0RZ/+OVdNNuckTXYUry9C5ctAddw+gYu25a/mjb3MsgKRBgH28J8re7hiZ3FYYzAvTOiF4u7
tb2pis+uDDSxEd7Mn+HivJ+YWPhGkzk9+CixlK55mtTKleOWgMfWZi0cgeqtbSYMi8hBsI6X4pCn
9Mkubim0MNzrzrB6eZ0sZt7Pk3u75DRDiwWLYfRBsX8qreVO8kCQukTandAit+30DZNrq8OJmgn7
AWQEF9W5SYfUvRQUFWa9M/ykfBjTewYUOZF/XZ9ATPefnaXSkEhaMqoJ7CQau7U0FnQY6Z6K2L++
g2sed2pm6dmyGIxehZleAQEiJEKSsvF5uSk0N3vu0u1wE9lgoAfJFMKH820TteApcNbM46nAEFAs
IiPUuz4dgWnsSHmEUApqZrRW7oEQGwICEppvVJTDrd6CztkVDYg+/37l4BXEkDzBvYy36PwX8cHh
TqqCkze2MIHQlEXrxbWIgp5rv/7e0una57058VKbNAbSBKydRsNLFWk/W9vw7WojrV47C6dWFgdb
Y+3Exwhf0hYfTsddrYJ4Xf0EtEOiTgg9v6Bt/w/roig4oRIyB08LizFPc57oKHGnKY3CrFbNmwoU
nuhtFubGx1q7teb5O4zj4yFFsHu+hV1bdICtw1TfEzD9VI8ps7zrq1l9WNANw7FDOI1p+8VykijP
wPuAPkctezeeh5L2urrvhpB0geY86lbidv1fg28wkavNsq4odyEEXNhUFEcduURxGxMCAGSBLmQa
D6VhBBbrNr7WZZEQplCmB4QObXzAvc+30M6duplSnaGjWLqT4k9D7GrW10Y/MnHDmrfru7l2TZ5a
W1QJ7VJ0U1nCWoKyMWU7onaoq7RulW7s4MpU1DzUjP+A8hoo3uUojTI1RcvmdY2m6lOzC4lT+inI
nLtW8TJb88X4AR09b6zlMSrsMMrGDc9ZWyt+AMrIYMScved8Z8sSGDQJkQfowLVhVP7oaeKXIC5X
nXTjG66d8Zk7FINXzjxiYZ5bUoB6sxwF9N5ORgYwlUyicSOh2RiWaQ1QlVlj+2CmsQCtDdqTSAcR
I/7DT8A0HSIhdKdn3z3/CWDWpwycojOk5WGgIpx5mLtHk96R7CBk6tp2s3H21xwX7R9K0Q5EIL1s
AFErllpbpJUn6fdJQxT7WIJMvdUS15Z+3P79pAduURV5yexTaN8tvqZeVxyKHBgf0Hta39ajQW8g
owGAmjSyNCCoguy6jrabONv5BVy+kBjGhYAG8KeXGvBmOmChuY3qK4tcQgQEEl5qx5Xsmzk+pDmm
jh8sazfVXXj9pM4+c2kX1TSL4v65EAfSqN0bMVisvE75rhj6LUN1hMVbvcq1CxwBO2oUAKgTTECd
u40FKm3dBIGwZ+uJ24y7qnqU2ZNVoqa2S6y92t7pejilhicQS2lfS3UjzllpKPzp5EH7ec64Mc11
/gOqSVNzR1EBtt21z9QTwXCr3VoH5hr76A4CgSDUUG/tg/78t7s7mwV0BAVBgNqWmYOIo6EUxMCM
TU0/gBTca5V1pIm5tbx5/86/4rmdRYyhmRWtmwJ2kjJ9a+s3cGweLAx/tvqIhwyAeWWnD/1Lm4K1
TrQu71IUaIu364u9vJ7Of8TiIxt2qaVCxfCwOZKHPkq81GiDrDDuFCu+cUwaoGfjVzB/3eylB5+b
nX3vJL4ach2cujXM5g1BxE9crtlBucVAtLW4+VecWEHJoIsHB1aawqNYhnwD8J+QL2P0vchvI7mV
21y+KuerWjisWll5nSB29BojSMDTnXjM+VC3CORWrZiQMJs5ADHHu/hkrEhU3HYYvIFAgSp30NUR
PYhXvlz/Qn9Guy7c88TM4hONE7WRdMKMcZy+2L1LPgHjR6x/031Yh+6JP1sIRn4pW6fi8k7FHs5Z
OyAKMzB3EfOksd3akIjB6cOctAEQ6U3z27Z8W38YKtcufDmg2ra/vtb5b14s9cTmIvKJu5bYI4dN
TYZ59luavTtHINl9l2yVXC5fRmB0ZwgX5sIBdl4Cj6uks8umxaE36bFhxz45NsZDx9/J9DQYG3u5
5iinthbL6nVlGvsKtgwMriZWwCPfqLiriMP17dta0+L5TTUjrSxMAWNStsBINPoA1c/U0sOMda7F
iGf1NLhucWNl5gJNNYm4r5t43kX+UMW/7OEtnTLX2XqB1vwC4RlmWFC8whT/whcbVqhCscEPY9q5
S4t7S9yAb9MFfR6mnK6vaO1CPDW1+FbSKGTVWzCVZ4eo+q7aBzP+9b+ZWHwmVnFMWpowITSJvsqj
wn/USGGuG1n9Mv9t2bIG4rTQtYy02efS3kBngzWAHJtA/ETUetCcaEsYbtX3CMZkwDkMbM2ytmN1
nDZQcoE9qb9PWRajHyD9Roy3asHcsSUflvP3YE+cYVRpkbogKroIEBz0b+JGRODdqBogFvGQgPc1
8Qvj5R/2EhNciDCB97yAPMeV1mAQ2MbwLROHAiVMtBkcJfb4FhnL2juJ2xzpARASmCFdvJOpMLK2
nbCJ9fC95bdAeLik2klITDQ+epGa3HD21XN1Ym92opN3ueQsFrqEPX3aV8Iluh93X23tyPi36zu4
wvw0j0SgmYAJDAvp+vIE66nAzY4tFEfnHrUI7SPf8316bG6KN81rFRcEV4+QSf/l9Pv8Uwk3zK89
ZqfmF6eatEmrOrP5Iazue5BmoLr6Wdwqu9Rv90nlXTd3efZQacG0EybeASiCot/5tuqlAnbUNGs9
cEsAQSu6YzT5o75x269aAfcwJrqwrfayFwThWlMfJ5Te6mwvzTsrfmukrzjv19fyB31+/iYT0HxC
VBI1W8B3lhn6KLRJlhjgApWf4qaBjv9ud9otuddvwMIZu9WuJa6KEpab3NiH1IeEz23q1xtJ0KWn
4ldAJRf5HXCTGExabKnhZNBVxt8uwFo4+YrmljxMqkfebHjq/IculntiaN71kyMhaJyg4YjlSvID
zETlAH2Wz40t3bKxOAzWoNJOybEY9am7qz3rQEOyG7Ctqdft+zDeJR4P8h1zESP4WWAe1B0NjONW
frUSWRIUXgDNnydT5sT5fK3GOEVCBXWMF783P6BZDVK2B2sXu8ovO2B7UKYctZtxA+a9grw9N7o4
iqnpyFSfjXY/gCz3bXfaN3epaxzaUPnW3I/765u9ttena1w8thrN1UQZYC4b78DPYA0/qi3EwtY+
LqOgnut63U6w8c4P9Gi75ZPiaqob3X04EH3qjtrx6X9alDlfdydOKp0+7/TZoD4eMvNA1J2yFdld
PkVnn8lcJMVjWdlRVMCE/UI+ED763E1f2c7ecIc1mtJTH7ygjlQxU96P8/c5NJWrgRfP08IiNF5x
FoLqMIb9/o0GzI13hRulm5Sh+mXccr7ORXYVW3FktLM7iiDykjvjvguzr2WA7OpWPg/7DmfQxllU
D+nh/rd81B+gvxyknxEcdUt5fXMvFpdcpbKMRKiP4Tz2AfGTuyxkIMsPnQB04Z+QOn5Xdtn9S3IU
Xrbbyr1WqjznO7G4+RxzNM18/hLjjRVEO4ri5O0YaOAO/HUH/M0PjMs/0b2zkRvN+7u8b9FKml8X
DEBhzu/clblSj2qn0cazU3VXdOVtE1cbYsJrV8CpicWNAxo4Vc6UUR4Gkfecx/sUp6Xu2UbXce2J
wuOEIXFqz3Msi3KATYoO/VREo5Uwv+dJiXpKaQNsmpjPQnQ0ZKa+8ZCsnVEQb9jo6YBZGI/z+d4Z
Y0RBDzHneyjoFvH95Fi7YQiS6ZAA9YtJ5DLfuHjWYo4Ti0uZp6g21bEf5uyoeo+rOpB1+m1gs4br
sFVLXjuYkA+cR+8piNKWjxMqyHkazQkFJoZu87h7tsoc2na19SpF9NyDBwol+7fr9+rqGTg1unAV
DNDUTakiTrTj6REoO98q6Q+aTZ5jfxuh7pDHaTg2OBrVqDxZVXuPMcmdar+pBfisjeGGmXbI8/j5
+s9a8SxU7zEMqc8zbRfpb2XGDZ2yFASiCoA4xwzsnTb3LST0dKtLsoL8Qe0efS6UfDSovS9TEOjq
qU7FEbsmGYRDQNLKFV8buMvTMUyR2Nuk0jAhO6IsND0zMwuuL3X1rJ589YVL1ww46qjEB9C6KYz6
5l4K7lVJvfGhV50LK7HQF0XyuExHANcGM53ElVDKb1YHJNEYe2rmWerjJPetrbjXV7XyAcEFNOep
8zgz6JvOD2qnNpOaUayqKL92hIVUq5/K6TcbMBRjbrFgr67txNji5a5BAmjXA4xFLdhdWL7PW7TT
PCu5bbuDhv7a9bWtfrETc4trrwEQz2wabOUUAfU+iCADdbBMlY0EYGtVi3e6B42DMkS4DiQEVhTy
HRJfivpdyz4GemsrP6+vafWaO1nTvOaT+GqQTuOkLbawKnQX4apfdz9jyQ4F5pL+N0uLR7dVWJOq
c8Zvsd8VyFcV3c3bVwZ+qut21r8ShhBB6YD+57JBD8oAw840B5UFYriA/d13AG4kbb6/bmb1Ncdd
/X9mFl+pxmkzbY43kHe56kdVqu1HEZPgupV1X/jPyuLzsBTEu7THYqz2DiRcIbG/DOLAux0IIWv6
9bqxdV/AxBgFnBaV/sXZhfLw5EQK/LujClTmkA9iboyAfClh+kagsrouNIjRrQU6Ckn9udvVltRI
BBEpFAVBDGQ9k/rDloo7VWCD0TxtC2y2diuhLA2cJzgJ0DxdbiNBP9pMcNWzxnTz5r4BdV3Fn8bh
S2P8Nc3HTAKNGh3g1piDWwKSmYEQH/xLqIjEmrkfmhhxtJ6lO8bNxwIkUq/Xv9maG4JWBE3+GVtz
IUo6sKoyyi4Gz3iTBaUe34+xDK+bQOEPX2MRuYIYCLKkUK4D6/6SqjGraDmaed56FMWtGzPLkq92
DDlYrRMADRV6nr+ySBGBSuLqoKSk/NFV1PIGElUvA6fJawQk61M8sjbImQIdwSw1Ucihyp0gzXDf
d5pgLpqT2CZO8vqHpGX7JS8k8cxW41/AI08TT2pc8SJayU9VUcznFjPp903hRICvlsleG2L5K+2t
ktzLyEgOsT3HacWkWr8t2VWtT4pEP/BJKoGIp+IwqYld+p2Tm9GtkSfZncnRT3BLWZrQxxg6ffRH
OVpQUFAMaIzlVuXoUHLTMTUbTaWRBJDeIsxtVbtFGiESERSqNQTIJIffQy+dFnrAGXDRTtY7xIvE
xA6jRuRtpinlXVuU4pXmE39vlfoNrKqPMDXsZcUwUz+q0zS4ne2A6SvRS4DOIp2EmMIvvvV2R71J
48Vzj/7oPm4dDfhzHTx7TKJjDIrYtOGBYeVi8MZStUAjVpDAytTsoBVMDwptnnIn0r6BJykBG5r2
oDRDfWOCtuowYmZ+QM9BJhi7+H/Mfddy7LiS7a+c6Hf20IBuYnoeaMqpSip588KQ2/QG9OTX34V9
ulssiLc4u+dlIk7EiQ5pK5lAIpFIsxbwq99jr5H8HUnGxMZXF8aurLUwdykpdeDOBr1spyOW3ELI
5sFfZCJYD5IyZojQQ3FLyjBC8Brj9sK8/UNalINVC6a56lsPUJ9U1xrLIJX40mMgAwhGST5oDjH9
Hjw0GG9ZoT8gKmxatP5tM1a1cZskfTPYrZrJj1lXp5uC9IVkawCLXHWSNHyIug+0oFIqCjcFMtz9
YGLPHCnztBwNEQQy5VINHgmghY0d8al5h8g73Qx1U8meBZJn5TBiEM20gO+rGZtMaup9L4MhdVeh
vAA6C4b7m1ERFH65aXiqBbSgobXyzNRHqwkLZHiULm9XTZaRhzD1YxBAJFm2E1JR3BReXG56Clwc
oxzR8YpJHoJnUyzrmRX73p3agsei7cX60ChgIgvgyXZVkNGNJ9TmXumSUIZsP44cXaz9TQ0OhRv0
5I9bpUNBFf2soeTmXh2uST8CMKkwW+Bxq2rnO0Wit9u2jNGM04c9CBeAPfBDCVs/sqo2RHjRyj14
MP3e2yuCkNyKet59gvUtdAdzjK+HLq83BprSPgOhB4pfHxnjRZxFHoCZVOWaVpJghyny4JYCnVcq
bUEwMwp++YL5+VC29LTwn+UoQi2rCAujO3pZlu5KLwFSjyHWyTXpKvO2lql/TJVseO6GatBXYqyY
67GTvWwz6kK1D6RExwWIriU3rWPtGqBoYuN0hpBI+1pMihtVqLMLWdCiH7mK4AkTTCbKgAS4xy7m
akElqsVG293WXQZKCwDP7rRRHxygcUcgx5T0YeHenhnbwMMYA/1ALUfCEZMMpxdcZ+qpalRguwYd
ougII/qSetDE66ZjarqLW+9epZ8kKTFHCO/ZWPHubfBzJ8sPgDl+O+/AZ5rfTj+Gi1UqUSwqP2Z3
UgIo6PYOUDlOpL/0veKMjf8jp+/UV/eBh3Csrq1wsVlq9qk1XQ3u/k0kITGyniXwu2gXZY3TUHA0
VLJdpgQTb9KGAIFGS9AQh3IuxrEfFxaARS78BYbNQLbCZO0137r/BBoBNh8XmFa+xQE6sqtgpWTV
S5M85iIm88s2R+d07jtJEVhm0S9c0jOBFUZYWZMBxuMxfM2pD/5ypU90CvE1vVIxHo+jsmuzXYaK
9YKmrAz9TdOJKPYpk3g+F5pRr5sSvEAFdULTFSPqIr9plaI9tA9auO6DXSMvxMIz0RyjKsfrEr2N
BEH3qdAY48YeynkIr3APqmP3gJHIzTiKIDTMdLso4xtheD2v6ExEh4FvYH8ABxYvW8LFqoEvCGPS
QGRYhXZHqOXLAYbzt14C7Mf1eVkzMRagWQ3k1iVE9eDRO1WvzYKKFMqARIHyjp50S6+d8wLm7GMq
gK3vZNPgBtFPaEBAU9MQ3GUkvcw67ymJ4gGvpYQuiGPmxtsIJqsAAou8B2p23HYRNcIVro7Yrva2
7B6C6NHXFjKEs0v2JYInTgwGYSiEDiJ6pXe0HqhZS+y/C0ponAFk3kg6TYaEpnwz2k2j3/+DGjXQ
I1EBQ+s6nAdmiU+3RRkFdYhjCbF1GKSW0eCuB8yAIElPmVzs26C+HoPAKmi31NEwd57Q5416JyAD
MfvHbVCsJIBCEuXKbivJ8tI3MXURswkBZgyTu15cyDfMXg+4pwDxzRJvGn98hbQfBMypwD29ZA5G
YZKr8lG6RBS1zT9obQ0L8uasHRNSwLvRMVaBE3W6rFlDm0phV2Ms3dEc+L1vgn7RL3nCOSkYNkDX
PPD04fY5KU2AB5+owD6i7Koq7cHrLaoghPj1BjwFHc5fcrizqxZm3YWxCG3AtiDm+qYak32OQDXJ
xIWC7dyhAqYLmAiARodkHmcWvVB2ahTALBBu7BNj3A/xkiefO1VApYJXYM9lPChP92ZoRYJQAaaA
2W3farUMo+h96AHWBaX3805vjt0Cfeg4W0hDAzrc5FYOzw0qqKmJqMTtn/DwQZvvRb2mLrHHiwJc
atqtt9Jd/R71d2vIrXKXLSQhZpWdfAC3np1Zxkmisw9IADnd77LsM15C3J7Ls0+0xOTI6YqawCfp
4xFChA3CfuoeUrd+A4HbOllp2/zdu6uO3SMoxBcaM+aKz5AL2AzMLSFHxed9VZ00ZSagxlWV1su4
AcdK+BJItr+9paIlb9LYXmw9YcbB3ytTkdyGKiCW6WIPqop2u5U2fuNoxxYDrK5kC8/ahtxEO/lS
OIqbpQrubLTNIB+Q2zMxtcIXpGS1GAKl9jDaue738j1SSJETrr0N+grWQBCnoP4q193Fw3kLnj2P
E6ns55Nre5CShpoRY33vj7GoWp68MLXCDPD7gn6pxQx4ImA0WryNfQgo90Dday+iH9lDuDIxtfVx
XpPZK2C6gMybTiRlmVbFIcECpmBMvayfsn3oCmisXKlrc1ev48fz8uZP3pdinJvxAz9sa6BQgH+v
dDRJtQigeJLu7ryUGQgZBWfgSwxnkHgfF7rUQkztpJeqJdrUfcJYk7j1bsXVa7UJF9SaGQ47Fch5
FKL1YduCB9tW3tHQmx5G0ZY7q3mq7sCNpSypNxfrI8GIdwX5yULLvTGJmkuRTmEe6OCvn6q1/Ix2
loNxpe7UJfuYu00B64fVZAE+HjGn9lFFFTVHIH7YyKzdKLetg07Heh89GdvgBnNozYWxql+j9RJ/
9ezBnsrl7BLze0rsoyRqS++xGzxkTtgDGdLqb9CfrdryJXmJBEsEpewSRcis7ejADydAykLLO38T
amFIgxy0D3YTiXRTZTGS1Wo9DI4QRMI2yDuoP1IUggpFTeFXDRLdjlSs7vMO02ReKvWbXBmzQ1EW
Yu6eN2wy4xem38bZdT0aZQbcBPiFrLVlAM/lQrc6L2LWlJHsBesUXnaso/F0x6kYgVnR0BHXjAQ5
QOVWos+dHGzitLWLDN0F6WdRiNetGixkK+aV+1swTxYNczeqcMDCe5G06vRglUnJekG5WXP+Uo5n
Zgk0ZP7YCL3d7Yo9Jm2RfsE1Kd6DrNH/3AuH8TX5IVrKUnF0zp9P1tRkefaJl63HPJAKTQU/cyY+
1IW88b1qPerogdMJqEGpbxtUO1YFeT6v75y7ncrlHEWilOj8EbGkKejYkzcq7PTi/ryI2RUlGIWT
QC8iAQjwVLWMDr2he1jRFB0FyF+qVxr6ycWn81JmbWMihTP8JhQISN/ZvoUfRrFtllriZ6MmNlaH
xwlmCb/N7WcRqI1DH1GTAk5jgMBSS78Uj9TR3unK3DabfqkyNasRnpiI69nM2c/M2cQkRi1DGJ7j
xmjlB6Hbx+LCOZ7dekBiYriMTfXy1dASswRAT4JCTZmj+bgHSNN1O/46IDcec+jMxRwk3nRIpZ3u
ftcF8IQAZ7GH6ibvXDocy3jh1TirCJo08C5B5kLkDcyXjLqtO1x2dPj5Fr/0MBsUddU/seOJGM7C
jDHF32U3OI2A0Blbqbch2oOYLjw9Zo/LRAy3YGYiIjXP7tNh2KTFPta3jeDES48A9rF8/MgaW/5c
M8K9PTozzIAFASmybo/RXixfEt0xwUDau9IScfT8hYlnI1C3ADKr8AO4QqK2pKNBbTevRuPS1u13
RmYp62QXOoAUjyyjdYBuoCz4tvkjO5HLlnpygqSsBIxMyeTuurV+JdzgPXfIG7s+1G5t18/N5rwP
mt06xsmIaSrMcfNAx0RstF4B0JsdSftwVG0AS26j8iMWioVK8mxQzmAw/pTEb5+K8o6BexjbN9hN
sTK0C7V4lIbHINvGWY5kw7aOrtPCqvylTpf5uGsimsuuKaXU6WIDJU3QdFrmY3Ar3QB+w7eyTQ9o
ADsW7OAgXoCSSbfOL++szU4kc3ckKB1wLLK4BjIe2gtv0nqvNIDGu0yjfU+Xpq3m+plBKQvfJaK1
ED0AzOtMjEeMAvCMUOhZ6U51ADAvimS70R2O+rrYoOR4UAorvZJvzus4Ww/RAU+IWg86QQGkeSpW
yTMaqyNstnbaR/h+y7v1t8/BwdyMxwVRs+v5JYo3oqgzTN8boWHx1Ljaml6qb/Fnfhiu+tIaVmSl
HuOV+OI/B9ZiPoCFFd/cz0Q0b0RDp+QN07J1JMu00nVyoV9mm+d7zwY8+JLhzNvsRBxnOVILANTy
56KuTEvaHFs7PLSWbis3ieXb+j45pG9LjcwsrDmnIh9ZMYCtDBOWmLq9KoWLWDyWnSVo6Adyz+/j
7PXHMpkYRAXACc/rgvdxlEZgT7BDE+PaRLI6860NtueFzAYjEyGcK421sm7MCA5HUD1L6m9QpTwv
YG65WNcPCL9ENjrHWQQgKNPU8HG4R1Rr6iGwRz855L1p+0DHzfRyoQox56qn4jiL8GsFo3oFxDWR
ZyXEXzXlQShW6dJ49GySbyqIMwO57CM/lLFw/UrZRrlFN6rVO/0F0LfLCzTXqS/NhbDprOy6Xzrf
S0vK9nTiwQpQvyOjDtFkrb6jRyC3Rid2TZdclYVtXpNVsva3o+u52dJrZkky7zuNslaaFKtrGq9p
sEv0uyFB88OmWSKgn7P96epyZmk2ndrVNQSpaE+kmZUHaxkkOedNc/YqMCUDs3Osv+P7FHiVNkbN
Yliaub6QoxHmwk8eS7IF7UsTXYgBaKHADAG0gn0k3wG10wsW0n1zCzr9AubKJ1spAmhc71gWs06v
kuEWHQQWellQdLXMaIlbem5N0c8Dd8IKPwafMdXFOB2NHqFhOFzJwgdNV8pS2XRJBGeZQlm1ssBE
DLl0nUVIgGneCoCu9sLGMafB++CpKpwdxi0IfkFPjMsUDKfJayO4pez6+Q9FPaAD2QkGOzWv+nYh
DJy5V2EmAG0EZiRCCH4waey7BHE3pEoltSTprQWWUJpaRLrtPbSMN6vzWs64shNxnCtr8zBJ0DuG
h6lfHmmWOaSOVi2GZfG4W1jQmVvgRBTnzEa8Fo1OYy+tNnXLOt75leb+77ThTKNsBV0Zaoho06tR
ehykW2O8zf7BkxGKaJoCTm1MNPNDI7QDFlTOAoK+u0UTjhpusyVYnLk02VQGPyYiCbWX1QXu5cFI
HExKO6afWpgtfa4B4y/71GUkrmPYb2g4XJ9fxLkX14ls7jYdZLk31Q6yRfIUFW4X75Jik4cPI3Wr
4N5XN7VyO9BtVzhEvFa0BYc5461OpHMWCXh5Qij4RgEETexA/CjNwIoDsD/k4kNetAsWsySNN0oQ
oScxe3U15lFSPkkb2UYGKNr0Ah2dC+vKvpxzKMh5InQjGPInSGuc+mEFoNSt4UEzdUC4TIW9iNJu
V/tHGgUo83rPeYaG01q6QbXryiAhg807/wnMZZ37Au4myFNDMKUY2kY9OpMMo5PQ4FZKti7RJUyg
2YWdKMs9RTQF6OBiBmWbUL0IBH9VEHWnmK0Vywlggj7+iWJoPsENC1oYPh0l+mOQZBIUU+mW9KAg
RtPi+ryIeYW+RHC+JQlb6gk9REjoC+11qwC/05jt43YdxQ/nRc2fQMDb/6UO28fJjS3JAUAFJARf
ww6FM+8graqD8YFKzBGg6OqObJLrpVtVnnXPrBdbAxc1Ggy5U29KfSy1IWTWd40bOSAL2aANVvCt
0EaZ11XWqdO76aqwgp12iR/sYbsXyrFaalKZATrA7Tf5EM4B0Bhm2SX4EPUqsR/iCyC+pJot146x
xxCVPWxeY6eglnCX3SvbYCG0n71+J8I5fyCi4zcsVezykGzKzhaVi9qzieyG2U2h0QVXNxcbnqjK
2VTel7HZ5WzNV4UDgIP1EwD0203kmDfSTe0CY25YewvX8LxxGUDtkdHbz6gwTo0Lq0s7WUxwfWma
VWHcKNdYP/RogTf5kKggPMFUnqz5rhb6diLJwP6OnUZ9x2Tdwrtw9khNvoTb6SCQ+mps2TsKM2Td
gZgAKSWYlC6dbolIaN6qJrK4jQ2NIi6kAVqTXbY/oCrTHqNjvdHu8JCKLc1S7HDVfAjOdYTZ3fPH
eUlNbpdFuQM/QADRgo6uBQ1zKHXslIB0j9rPoCNLRjVTvgVw4Nf+cs6jiLLQUAuIG4THPlCthm5L
fZN6wLgid6Z2BKyGFdIFHWfjSAO0UEDYQ7mBH3oURllr8hJCPcAsD0jXG1pxDXQJKV9Cw2af/+0O
m0hiXzLxjapKgTlFIMlH4SkEhAUYRkR9wQ3MCwHSCii2DEymcLdXaFR1rIppbXc1QmEQPEeVsQrE
yjlvGd/FABQEM5RovsJYlPJzQGaii1d4ke8laODVwUCFBs3RcEtQellBqy4UBmZSgxCFMQNGhIis
tsbZfyp1QqgrJQpptXYI/Q8zaXay2KzFIHaj+IeuRrYA9mVdbra5uMQI+v1u+Ql+AvQiwC9irpud
kImehhQBUpJCeDFEqzBSb+J2/OU6zqkILrSRoz4S8xGNu40Wr3S0fotJ4uRBsWDnM4H5qRzOMpQM
u/SzQThK9kpw36FTs9euK9mJ6U4LIjsRnwR/CWrt++liQlmtTQPOCOiRTtcvoyb62aoanZQN+tdS
b5VFzVrPZUswlpIFS6I4n9yo2jD4BKICQ3P7fsCtwPrYzSt0oS/kmL7ftUwrDM4ZGhzWNzp1DGKZ
ra9iy4TETqOHOltlbWV5+n2ZvqnGUlwxr9iXNM5vlH5cEUQVqP9LB80oQVCyNYPQitUF1/Hd259q
xdk6MgqingzQavBTdMV3Vlj8MMVq1wePrbBE8LakFGf1eZBTOcmhlFC7IZg8Yv2t9rqrasnsmVWf
Ot1TpTirl7OwZjw5eFgPoelQ34vRP1xf13r35MvdZTN06C8fyHiRaBFaDs57yVnhQPxFxZFFp3xf
eYt0kyilEK6CqUcABWP/LlRbMw2tvLpNih/+UmJwJi6Dul8SeWc5qhLqRU2HJpVXgGHvZJcAPfSm
cIdVdkMRAcNDr8WLpSfTTKXhVCwXKPioqahGwcQ+oH85cISNB9Ci7oF8putsMwBFurHLH7i+1YWT
OHsPwbUwyAIJdSPOv6CZOsxRaGeDmAdTqsH16wx6uXDZzdQdod5ECuda0AseKlIFKVG5VgEV7SOD
ptvo5ndEoP77uesPaxqZFryo2d6dt6HZgzKRzV1/Waq3ISYH0BlYk4shgRCR7kEWti5DbXNe1KwD
mIjidjFFg3ZU+BCVCd1aSMe1PKBBNzXsXEss2Pj9eXFLe8d+Prlb+8IrmiSDOMl8LqTrHNyki4MD
S6vH+U41MYcyGNjqleDcKq7TeuPrO2NcOOizqoBUBXDQmIT8liABeG4dAG0KrjO7SASnLN6DpTHq
+fubTT/ILLj7hltBkShODRmhiFo/SgZq+12B58b4PArVQTVltx2Lp0xCHn6JIWH2tpsI5lx1iFa/
LGe3XaisKpPa+QhHUgPwAYG5hjRbpKkLyFCzhjiRyDltDAqi381g96tYoG4k66vIeO699lqigp0S
caGvgNn1tzviS9y32ZxMDIKWXbBRLdhF44PrZ1yirVqSwTmqrMRkdoqRMJtg1xDOepY4iEstJ7PW
PlGE81N4JKqkYWNnTVM4YSuqticb7qhLiBlAa3H++M70mcAroklANxgMMvoiT88vrag0yAOWDZMQ
+bgO82PkPXvVnvh3tULANfwoq9smOhbBtgqeF4Sz9fq+Z1/CuYMNVKU8CxsIJwnmVS+IfPC1RzXa
gO8kSW4DupdU9Ncs3Daz9zmbjyCociAc4jQeaQGmxhBCQc+DF6q0xty+08myW6hA1geLTqFHtpgu
9g3MKjuRyynbV4HRayxYGsP9OIR49QP32TMGt88f9Cq1peEhCxo7Nx5UQG/8k5WeCOfCwqZKFH1k
IXwNpjOBHPLsUlffhwgDBfqu0dfUc/xy4+nX5+XO2vJELOd1BH/0zaCFWEF2q8i4ppirVz26kvSH
84JmffdEEOdsMPPTlcCYxrtBD7YDXkCGkK1IbC5cEQv6/HTvk9suqtWoL1Qmpjc9i3b9Y6CMGPVF
raxZasKYfzN/6fTz5xNhQUz8IqYQFsk/pMLtAbjgbz0MuFPBBDjDSmxWfWW1OCPn13I+EGRDNiJr
IQLZ76lPyFP0Kuk+It4abR9+69lx7zskEtaGkoJMLd/ICcbw23JLxMglWGhh1G8TgMAn5sOgfBZp
s134ovmz8/VFnE8syhQI3GWLBwDSOgBkba/axM5osFPB4KUra6ECQXLtmv5CMPWz0PXNQ02Wggvc
QO5M1MzAUoz0ufSVda2hTb/XrrSB2HmquwUy1FJ0XafDrjV6QFCJWzVIAeh4C2QOwP57d1R764xn
NhUuNjLMJNi1ehxZaDpf17n0WSWl6/sAjsglcPxWWWSBRMruqH5zfglnb+OJIlxYiPnIGPiAUCRp
Mb209aN3KksWER2/HxZ2a97Bfm0W52BLD/RSHnswUfmilm8rr1+LxbVUXxG8KQTdkvW787rNH/4v
gZxn9Usx0UgH6yiIZ+HQbyoRCBp9754X8/85kF9yeCeaEVA8oSLOOhkM3aWG7efguRftrtzGsZ02
jdOOFsoH6wXBzMpOrRBMw4CDYS2vOkNZPD2QhQkKKFlEAFyE+8rDCBjZabB4PF+a6C1GLqaP7Dbb
96lTYpzX6xac68yDFPLZnAyQz2ZwZgUN8MEKexn6FCnkCkmZVSxeEOBqedQAT/1g6/kRs/glqLrH
CkU9xUmCK3HIVucX4rsRn34Hd52AThgQRxTfEdRjsUJGoLOiPhAdkpVXHnB2rEzWhwWZ340LMkG9
hQQTYL1RmTpd+26UMarD8IQb8zIhG5/exUvIneyzv20vaw5VMefHmB1PRbRjJRmAykFuCKWQofXX
6J13GwOgPFIgO6a3rwJ0h59fyjm1gHCNwX/ATwM/mDMpAf0fYkegVj9casDrSIcVoIbOy/geLuMG
mcjgzmWvmb7ss7FbtMQZAswmSv6XWnArFw408Xq2OWlgt0gsD5c0eTqvBPtIfnOmSnA21yAzYAoC
ROgZaBYbK/Fczd/X1UKX1JIYLoDpWD8OO2Z2Tw9K/5F3j156bSgLefj5HTEBMQGON1zunJR00Dp/
SLAjjdxZtb+K64Utn1fjbwE8a4EXDgaosSGgGG7Lcp3qD4F3K7dLhFHfrxhYlqxhyBpzOcB14w6l
r4cgFGCr5bW+klvgmIPjHQtP/dCiJnv0VSH+GElR341ehBpUlcTewitipmCNTwDEv4hcAdG/zZSP
kSYbw4hOqRKI9HTtbf0X1bcq1U63bvKg2pmtXV6MH8qt7nRPhoVMNuZdAQZ33jpnyqnsM4gB5gZ2
P/Ag8goFCBzICFFYTBx51zvhi/bcrEDabqX7OLcy17wTfn2651SmfOqvDKElATXRXIHrSGvv5CVa
iFnfNNGJ292yFiJgZeHvB8q+LDaaeW9Gzvl1WxLBDsoktk5DsxOIARGacSmoW9+ILbJEwjx7FsCm
CPYdhSV8uMPWGiFw2iLISGmJkeBXPC/7HPBUxuq8LnNyAOKCMSVQe7FDcaqLGDc9rJzVsVsQyBtj
3N4mnhF0dmM08lsfB3m+YHVz9zBStWBNYjSteCGcSkQ6IVbqEo1uZgLI7+aHr2FoKYfV662lkv7x
vH5zTovI/8a4VzWMF5xKQxGHdgqjDiB9vk4NDa+eparurEIyrmBgG8Lw+LFQHeiuSqrhBpbk3sk0
F7iAVgmKAuWd1Lfntfm57fyFomEQDyC9QEP5vl1VESVJVbOhY3NTP8kHxelBRfzUXcZovrXkdxCC
r8ZLzbrPDtrVcByungH0sTE3ugVMaMBKnP+eudWdfg53mGkH2s+gwOewTew9DOAMD+clzEBiAHlz
ojF3nsM8VWSvhghlpV56h3wtHmtH3+iX6a55Fpx2Vxw0K1kD3W+T7kH2623Of8DcAZnK58y1liuK
Gg7kM7S8JNkb4aWXC06Oh9avCwIQJ4wVxwKAnJylZhHpxJxNMMt+YKPxIRWtCu0dKdmelzPrvVQI
ICZrEtC5E9/rNB2qUUcWOXgxWqAbeok1aNfnhcydCRTL/xbCGYYW6AKtmRACpxIex+42aR/wErEa
9ASfFzVng1NRnIHkviclI4Eow9trZuJmTbqwM2zl+UM3lcCZgAeSnEJoIaEjT2m46cMrxIpScV8B
wCN6yruFdoC5iB4OmY25IcySecbHuq/KPFKBGZLkd5kSW4KsWGXwERTvRH8JswVzmF2+iTReOc9M
OuSEUJ8fNhiEFoqFTP7s4oGmF84RxRGM1p464BhgBZ3fwt2r7WPt7xXxMi6QbzGfdXToDjbt3s+b
w6x5T0Ir9vPJ5Zy14pAaLLSKWuJSJL7hMl3AKC7cm0timNuYiCn11Ey7AmISdQuETvCOIlJcemfN
7c30cuZO0UgVX/BT9Nhl3WNb7ETz/vxazfm26d/njs4YS0XashkdqdoU7Y8OfOHmsG7TpdLHnDfA
eBOuLeQBGDbd6WINkhSJQPAGCk7vSF1gqfKmFbdGV+FBtOCu5/ZlKoozZyHIALxHsS+FgvTmGDtK
8EiN0Dm/cEtS2M8nuy+0Wg3cYkgxxF0qgf89ftQwH/NPhABtDchWwO3meafHRja12mSqyB8etXUi
23WwNOMzawKYnvtLCPdCLX10VgF7BkMvdWKNSuhoMhpLYskKmrvz6sxK0hlHBiuRaibnCOQC2e5I
QqSpo0+SeFdRv/FEF+PP58XMVEkZ9hjGd/C+03QEmqd708dDKIeoV9itTmyq6g8R0S2ijCX6Fytr
RJZpSNU1SpcrrRKezgufO7BT2Zz1GUOt5J2HKrCcjXajlsfRlBZe4XP+FPhVmMkiyLHrfLTpB2OQ
wV5Yj44Pl9NkrUMqX3YAqow2uFzVt3XpxY5slI8Z6ZqFQumc4eO1CINREFPjbXK6uK0ue/oY4rbQ
I0QOfm53hbH3jHrhgTxnKwzNjWAYC8DhPHhCkwgALe0RUmueKyeYVW1zpwblnklX5zdsVp8vQYZ4
qg8d8i4oWOyuiJXUWVLp1beYnepEJDlSnIjz0uZtcyKOi72Qos8ZtxL0AmhPHIpWEgH6q8clDyxU
KwrBJW0Gjt5fNcW4FCfNhRVIRDIOCgmpQp3bOiWTPKlHd6jtIQ9LzJuiAOBrQ/dBLDtE+qiBBnhe
2zmvP33ocQJ1s+lJnTGvr3ZAkqkD3/bVMNvIVD5GLaqndOH0zXTpsLcCQP91hmiLK/d0N6ME/YdV
12L6R0ErI056PGSA2iS7UAO4XIpwrakjSw5Flyaf6AlxxLxZ6nec3WOAzuMbkCVDXoXzc4knjZT8
BEOIm52HCatUM6yobFaNPFg90Ibb4RgFqSMFH+fXe86Wp4I5V45iPEWKB9mc3s8Avr3JBGrV/UK4
OHcygYWoSiDDxIjMN3SAAgiBmoaQQdDXo7cWo7Whvanj0k4y2+BDbnQVgJ4XnDcaZglPdzJuOkIa
hvMg+UcN0yr5INphnGxaqdqi634TqsOtVjzHEphHfBBKUmknZ0sDFbO6oqkdMx2GiP5V5oqnt7wg
ywxSl3VSg7lac6Pct9LSBWbh+Y2bO5nAxP5LDp/37DOxAlNLhpA1i26UMHKpVLyMnui0sg8s1Y8h
XGrXm7tE0GYPuirMaqIrl9OMjGnSSn2BlvdQiRxcjummzPEOjHrvqCj5oe/AFCDngmcDSDH/5S5T
9Ixj2AnZTxHPKt4RDX1aReWQ40WvvkXdsU0/x87uqxVAp399XQ0FCK4Y6GWNlpyWodQLfizj6a4Z
j0W1jaLnKnyPi+dGfPduzouaKe9BKUJkkJsChxT/f2orUZc1A9wcVhQp5aZdDahpdSspuJJUEP6s
DAz3F/KjvPQ0nU3hTuVyEUcfx4ogthUbeFx99Pa1sKnKlfFyIzwYpRtWbvmw4GXmvLqh6hi+YXyc
KOidKqqNCaoxcoPQNxltQ90TgIJJr2J0H/QLdjJ3/KaSOH+WqF1uhEwS4jzLlK1CfO1im3gLAdVM
FxO2bqIRZyZ+ryu9weRkNTplpU1rJVa2U65rZOQdeqSerd6dt5YFzX5eIRPH4nXRn2sYIiNSe1dl
/piDIsBMl6xydrPw5JJU1ZCBZMzFG2Ol5y3Je4aEoNkg87tb5TZRLONKevFvRzta02OBx6U1Pp9X
cO4qQnbyb7nyqZHUCSgacqODVVZvPqgW/INvrs6LkNnf4K+IqQzuxLViouSxABntCjxN8gPdeU6/
NbaV493md1LnAFjJBnGJ478m9gWa5u1/8qydfgF39pJIFxQhweqOsnyMR3FVpKOtoaFjNI4tLbc/
Ff6P9/4//c/8+G/Vqv/+L/z3e14MZeij5ej0P//7qvjM/nVMXt8/q/9i//DvX+R+b/2ZX76m33/p
5N/gj/8p3HmtX0/+w83qsB6um89yuPmsmqT++ffxmew3/6c//Nfnz79yNxSff/z2njdZzf6aH+bZ
b3/+aPvxx2+gpJpsPPv7f/6QKfDHbw+vdfj+mv0L78/h2z/7fK3qP36T5N+B54VORJN5YBRMcNy6
z79+gjZZWD7et4AVwvHIcrRy/fEbkX5nvQjAZtMxM4qbF86lQrD3149EpKtQg5MAbY8f/aX9ySZ9
bdq/kFI85mFWV/jD7AXxZaYovKLxX9ZV8JMD1huYSswXTM56XQiy3/UK0H7EwCqb65Bce/Wrh64v
YOZXaI0X0YFxK2pWZG6uVmlxY4ZXsuK7Hqr3Ksv+gepY8TVLMKlllHcZfVCKB3W4D7p7cbwM6BEA
+Q5gRgECEvVrzcPUPbgJ38EE5Pd73btRpdtft8O7PMX/zprgIXwv8yr/UfO/9X/RBlnI9R9/7fI3
G0RDY/2ZffplfmKB7B/92wJl8Xc8yUFiinIuuE10Zmh/WqDxO4a6WQCLiAfoaGxw/i8TVH6HV1ZM
EwDYgJnHtN7UBFGXBgaXwfpmZBBN/YoJ4vd5GzRYowbjIIRHxvOd/Xxig4IqyGqjgLs+UVoxtKq8
FFnBryagZAr6nlp9XfQvBD5Bdpt2kCPLj9pEs/osAbEO5mgjzS2GvnLbtGCEP76h7dlM1+hG4VCH
zghw/jsiI5+IcedS/4gVozPtKk3NZK/KdecAGCRNHcz7UJvUpPzUSS/3ayKYOpCHatUBTmZJ7cYL
ktGiPjr0SAamI6sfvDQDfkg03Ce9Ck7lkI5AnqF0DNZGQ4xVjvaX0SZdodynqdBSCx3BvWqDLiqK
rKEvXwbwhx6I4gPFNK/06l4h1AxtghUQbN0jHrrYilzA6Fs6JhZaeJD6FCT1/7H3JcuR49iWv/Ks
1400EgCnLQefXbMUUmxoUkhBgiQIAiQ44Ov7qF7W68qyrmdWu26zXqYUSnenk7j3nnuGAWLtiniH
hhF2rxjnX6HuFMl8btSJayKAtNRKyNzFIn6bEKbVpwlD/mtaNhHCOXvsh2W6BMFwwaHVnmJvGOxN
t0003kda1QdmOrmmiYPR7IFvtHrqHKtOwrNuBd+gi9osapm8acPvcMAal/uNgNn9YxwZRfiA3dQ5
civijAar1ArMoBl0MSSq8Bc6AFNvNrT2gydDVPuFzndePOggVVzPz5qEqJZ1BaUcwpBKmAEk5dhU
qY1ifIiBb+3v1gb8ugZre1vNnH0EvWV2D5OqAMRYZZMwV1Ym5gqNGIYuAfwYX6/1D4n0uxx41Xqv
+Ay7wx7J8UeKCQ023UsdIj4e9jd3PQy0dWITH99z3V5iwsUPjDvJS0gnLyhs6bFTZG3I004kBJ+l
m8iWyiB5iFrSveAGh6Yeu+pyLWIkWnUFKXvA72MZDEk+mdaYm3btAbxNxp3pAEOfPBFqtjnHzRcf
STT4L5J2Pm7/wK+KblmgFq8CrZsCzrPVACVr9e6FpW1yMi7+Mw/J/C6QuOLycZ2WZtfpChvXduZT
mG1BFcGQaEtIk9ZDZN48z3U8dZNdr1VLEBpU9cy4tFXt9ADL5vK6NIixyKqEA+rp41oumLJEd5R9
2JlMRE0IdY91TkIdadu7EVkxQxZHaz8iGGpQPIsdMtTSiRoOz8FKEZPWZMQrBARHSSpRG2/inkRN
4WsOzmQzK1IMmOZMrldPfNXU1QpBb8N8TchYnZB54B8iSsCtArscEUiq3Yw8Kc6G46giqXcwcm76
LOkrhinbm5sgdZZdN0THIymO0Xs4g3o8XZoSmvBNcAkKSz1691J4Xn8cGFkvkjULbuIeSVUZ1YA1
nyYZIZ4Yp+j8pwHLn23KX8rvf7U+/9wj/cvC85d+6buTepzM19d0fR/+nyhR6N3/dYl6/DIf4v2v
5Ql/8Gd5Yn+gMlE8e1BRo958kyD+qzxB8A4na7jUQsodo8f+e3UK/wBbE5Ozh1/A+zdCi//3Bon+
AZkd5wkibX0UO/Rbfy+df/mG/s8NErxQv/vkv7RI+KrhjgqDMUjsoBD+pylFIK8oiSoUgNA080nU
LSnmTgUnElXqHYnD9gc1C5bUTVin07b+ZAnO4ppO5jZGXvBFLIJ/lHCBQLKgiI9dvdU/6sa5XWAd
v0xNI2RaozK/+o0a90NX9vUZ42B/l9CpuyxqFL+XCnZApBPBMXETuQmQTPeAx1/f+E2DpEOx2DvP
59N1DS0CChHlhqGpboolsEFO14gU7fQ9ayeUPDeT5vkwedVx8jc4kS7CYOvgrfo+DjaOCMDB7Rlp
mw8VxTaNarEcGUzRYaMMUeqyLe68TiGiIKeaXlztu0KNTu6CEIelGpcrqC53FfULTK0PnV/C4IT6
jzg04+w7VybdptXiMrDyPYmhEPaUX6ylBbFZfDsLfi+SFon3XglIbm2GHLyTkZHeBy2C732UQBbW
J8q627B6Xjb1QILOHOoqWO4sSvFOJkuVpF61LD96M2+Xvo8rvHs7fcXLwPfw45IH32Fd3aFPABdk
2T78pvYeuZX6SDb+pFy/vCEPg307JJH94lewy2A3DTiHe+eb/r6Uil6diofnpfe2IgpteIgUmZ8q
ge2qCYfKpjAAWU5g8obQo4z2ZWIrTpal7taiQnW/TWz9y2pZ+I1UqUSLjyWjZBmJWZP20VT+svVc
76Vm0z1jQ5L2XUX2Q4ls12HgtwEpeU7VdBeN0yuZyZLWmmXLRtFVrPwIJ9Z85TpfgtreaLu+VAOO
7G31sqq1HxETD0HLRAFY5uqVdDjFW+OB8e0AtfMGzj6BO0/zetYEyVw4K7vBfNQUDNrKVm3Ry/l5
pnFtYF9r6wvRI9h3k4b2Mx19Y3PahyqP2vgIxwX7YqOmPft1vJzLGFcnrRaXjqHUsK+TbOdBK5hX
jcmxVCgW/Ul1LFObuCVl3+74EaZlAHRZhdihQq+K7E245PEE1Ruty/KkbF2s/dxeTbJYGGzGTR6O
MdROjH+3RvEveDLwndK8pOlYR3E++7692+AIwsNqH8Y9RCYwgBHeRtJg6+asCZBbbkjhcYzrtUsZ
QpX83nF0cwpOYFToE52TL2P8I1lji/3SdPYhmElXtvkpJCXrtZ7XoTBBtZu/HV7mpTnP1LaI6wvw
wLF6Lhbentkg/NPcaVgbEG8XGERVTaxnRzEwdjOq4WacY36/op1K20j/Gol5juZF3WKheN9TT2Td
NMAFZIbR4OhzV0QReV8R13YZQ2R3Gq+B9cnGkITOVUb5KrK1C9EpR+EWA4JTJsWDYN7dxMOzqWO+
bze4us4BydqprG6nCZ9oQFYs7aS3nzt/ebFIcttZpe2jpXDnAz8ya2qS90N/isYFkUnsdyPF0fBa
XJFIyV/a3lEkWN5OUGLm8SYQnBlDHMGW5Ve/lSKttMdeglXq3JpYnBNNdkxAFDdx8ppo4e16g0gf
zyCC1iFpZBJq32/yEMHZZcxjJaKLEGJ44RsqfqPMr65u7oM+sHdi5Gmd8Cth/hFt/4uKKBJ0qgb3
5DQ8lrX47LfoPbIwCJu74SYS8JcIO2zvpCoPdSeaUzAgbb2yoTmSrp1fNJHyik0OQTAs6VPqdLQr
1679xebEXEQFBtSydu63aVSb96yD3U8XVudWROPeYguBsFAPCkqg5mU2+JycpsHvdmOzrmkDazSE
gw4LDJB6tzdb7KX10gS7tYb2iidlnW8gKe3lti2Ic6jCwpPswy0cXLKlpBCD9Ou+QnDieUMDd05m
Uj9sWPn8FIoHbR7Vk38zh9LcQlGB4NT2vqR66IuuS8Su4u7aIaauTOKepb0f1p8haUPk8SbNKzZg
201kRvOVtDL4WvG1nZCFdO/PDbq7eFk/gobE7xvEW6lBEC8+iIvyDgveSlfHGKWomHXgH01cdY8y
Ep/T5Ec5V5rlZPL7FzW5+WFARu7LuEmX0tAda4OEr6qi/T1R83c6bpNQ8Old+ErWYE77BPFLGP+2
qH8uJVf50jjCMhwDN7Nufy21B9qpmGSmSdTlXt2BnrZFmr4PtRgBqhE6voi4hh4RG8baSwWr2G5t
u0iktNf6oXchkrnHpSPxftwIP8ZkJW9sHvoL2o82ztuhj564R+IgFf1g3yJC6AGzUX83IXH7mCSt
ulAFzt0IGVmF9Z2kMFGHhOzCmrFaMr809HnoUaRmQXEMCGnnD+vFS5yW/Vwe/FYPL1jxBE/cV9OQ
tUONPNix60NQKFVJ3rUV9gFWDeaRsLh/AFNhfEQrEqd06cOsC+0Iak9VpqXPsKT1cGipJFhvERrm
rrMe7aluu2EflK59Vtx/UVrgFrNSnRGbyU7CmfUd16NGAQ61+trcADfcrQbzFf9oyzsxsudoW6s5
bSqKExIxtAJnJbtr+71CRhh2I/38QG0A0VBgMpZ4Iq/K5LHBCn5svBttygfSRqjEqszs94xik+45
3LrytzBLuNsYlgLjtu+Czzjuc+JF+4nPeSvch0d3cxm1eV0L3qRtUm63olPlJW4Bh8/NcuT+/B7P
ZJWpxEGBaHIyfHy3i2fYWCd3shongAcO/qxxDXlDadW7nkuSb5Udvm/fa6DtPonwjC7wv6DJNO+J
q4Jn7tslRxvBrl6H49iDRnD3HfSMjaArfC8a72c42D9DMY3erZpW/dhAi1LEDU/u6qof34WxARxF
UWbKjurCuhbTDxJ1j3UQKtyC6P6qaTC7KVnCrzAaPxBt4p47bRdcHGn2g2f5Z7AFdYHea0QFNRJx
EGjSsEU9B8p1jwj3jnai1CY3a7hflINSqvY/osZ7wahvczMG/Y1KDFQ9jcaprsr1rSvFwdv0nuK5
DEh/qWK1B2ECp2TSr6mj3HsR+I5N2mPmh0tj13/NDXLcpMOC3NEB4p1SLCxtuqb61GP7HiF6/pZK
v2iGNbgw1vYPwQBSKBZR9R0o1vRNm3k+92RWz1XYsdsFguhD2GHtPYarnw3LyvcYoZtfc5+UxTwC
PnAtY89L1Sm0Ar2OfzPZgfdFAx3u6YB2ViHzNeAyQ74wMr7n2606gSWOHF65D5YIAysP4cgViqIh
dXdXKVOfnKJIckYgNfRdTXXrxbOVhXByKODJRHK/Km0BC7bg2FNxb90W/QhYndwsTgPuCdRWp2L2
1XMUh6OCMnK0gO3rDaFeiAtnpOAgvjdehZ/RnDQ/l609MJjGRH75CIBJxODJpdUa4qmYnN7bJkay
AmgC5bHBlvM3BCVgt8n6HAk2nUB4YuduqHSqjdgOLcRRR2MGe3Q2omCK+TKb0QgLsC5V0sG2JcRi
RuoxTmMnRGEj020ZZiOQy7qgvEDoCj0mGOBVggTj0j9hMJ/GgjvOyjSCWBNPKYd6qaJbNaZ/u8+F
2oafZhUYzINpX4levWK/zHF/bGKROW78Kve8SaToovw6w1X2czr25VniQcNivzXcw+RRs8IAF1gK
uiyJRHZ4Qp4SQzYHjCOqAGZtPWgHyIU7DKOeECU2IqiFD87+WIzuMx0jcDfjodmCNBLWe+qxKqV4
IaSqp67pEL3dLV6JC+fFL/40ImoKhj1FOTB4WoeV9406Ve3DCur7nsRltKt6h+iDjSMfZgsJwzcv
KRS3MYOaR8B4ZgS08NQt39wX1shbnP/VrqnQyI2T8QrXSXFbEi2AdQfmnTYrHmjStOo3JaN7bxXk
MVMVLrtV6acZ8F0Ft3eYHLoejQaf0M3RxqcZLTW7IfUhcFt4kQFqEmuNvOHGGmQsD90TxRiAgwlD
HQoIzyTDG1i6iv/E1bFHXbdhXgP5zNSI+KhhiIJLOdq3gXlB3sUTabMEnqAHeOy4o5UljrzeC/vb
zQp6WGtwSdhQJdlkGrQqjMwnOKJGJz2Fbt8h8jyPjSLnhcRVRpbQ7ewYe+cSla+QpWHHvqn1oQk4
KepG9/ChiKx8HbchODZD7HIbjwkqiL/lQyS3A36EguoZDC37cWn9H+HyTXfEwPrg6eRD4v5N6QZc
cl4QMj/JqiCT7rIQmBiGL42xqF49HD0T327ruGIZ8rsIIsEJOc9hPoyPrmYPi+GneGwCJEH7dxgY
ftrkk63VkTbjfrZLchRSoMf14aziLQ8KE186syU5JTWLoAfg4oj7o82maZle8UbfyrkP4LGhfpBF
JEh3aqb3sOVfS1Of516EmevAwZJul0C8tmoInppykKDB13CuxhMBM5Aw45ZiYEjmoIgaeDDEQ3RZ
uQW5HDYBLRR3WKOWV9NFNsN4390YxnucQF18cMhjKnPMxcHVq0O4oOK/+jZYn6dNaZgpAAVVHsFN
vEYlukMG+Lsf0m91+OgaduG234ve78+AsTNm2t3q+uDROJg9kBLuFwiyf5vLOn7FQdgeEID6k4c9
qzJFhhgfWvjkxes3VwxUBXt89Sov6QhD4rJ9WmZMiDjaBNqLBA4kLQb6lKJDeoC1EQKKfFcuLViz
EYzrE68BQcSb4bnnqTL3y7DZ4w914ZL1UTTu1xZXU16TidcprNbyZh7KOx0BvG119MJEn6g0CsoG
rOXGfjSz72WBPwUdjJNYwYZ1VwFNTme6kpsompMHmmBlkJkyvmoMRrGdrqKV3W0A1ObMtAh3erPh
Lpx4EQQmTpdIw+WKYTpi43Ytt6hLkwANpp5uEp38amwcovmBTbHsxmIl9MyEhgFdqJN8i/WzDcij
IcoAKQw0StD4Nk3hgryhCvdrgK9DJ0mX6jmcD5pXMT4hCtJS3ZTgvJ3mYHO3/tr9dNybs4jN0WGa
MYBieAGfT2J9ocUNJaY6rpiXowH/DxqLPbhOdepvyAYAuEKLBt5nIvTzIdjQ8Hh+jAYErz6P/ruA
hBgHK/3ZBDouehiHNY7B/2m2JdRMZV/g22PoiIEBx7Oc4FKs21R17t63/SPoWUc94EhChHKSsybA
Icz9YedX/IJ6m5akfGzpB6HLvIe/17YbVyM+1gooEWCuUzdHP6NxPk9o17WP/LfFoBir1n9ErRhv
bWeHk4wUYIqeYsZa+LksqTtGJQh3YVllAS93s5lglJ4UG+BXuSTbwbYztipLCL2SjwOn6vtjDbwv
01Mw732vC+5NyMW+K8ttlyzDlofN+GNJAns7tr2HbUv8mnCcKr1q9m1pwShoyytiAelhKAFoQ+JI
UybH50U2O2aai5Lmc4ghf/dUgEkVn2u/rcKd+lG/MsQW3csxeprKQKZBp9DHwn103/N4vumAF2Qu
IAfL9XjEiG7aNFJbXnIDo1dehTvVhFMKxthWWEnvEyMinKXE/8D49gEDmxbNvKTHoWNjSkfkQXzn
FFaAYDja6EK2A56nqgZlYPYQp6iD4NulQ2cE5TmdK+/oI9MEKQueOFNZ3cKPNWVJhR0KzCWKVogq
bxCYeB06WWJr2zyvJbvxxgrkTmM5njxAPMlsMNKHGyyeZ1n/El7b29TAFeS9YiJBtk//OND1fWLw
6sXmDKGjPWziqsq1sK3Cjg5GlEdhJnPUIXJqhr5MgFCQBxrqU6UTjJshbzPFqkMFLuneg+dd3sBp
yGyrPoRKwXQj8N58FJ5bLuOrh8Y6mbe8mXydtV57Xvr+hzV+cyChJ3ZhYMTFjyVuG1ssOFFuaAkl
+Pd90h/Yiru8lmWy36b4Ho2HV4Q22XD020z6ETYuOjmtG8MxojBgQi6MXVNpf9doyr7irf4Fy7Yw
ndsNO7IKdoY4ohyO3ni71ZodwNbHdFolYq9tT/I6mR6C2WShg3fCVgbTg5ywOhPdK6ONPjoqJVYO
2O8Z/+KR4T7sw71hJPwdw+iPi3LfDu7NLGgnxIwBw0nOMgfAAptPYfYk5K9TQKufCfwcs8iVGaPd
ZZjrXxGKYmoZrluEluzVl7jw81hlYRdkzp/ne7U2ZzqNOz50JjVtgHitlQEzENlQr11eRX3/xJGA
vV/5eh6rMUbhgPGK29i7bsOTLKeLX/6MZtxXbBVfnVQCW0XcgXwGWDkNhW8G9OhB0E/nwIZRbmLW
nl0d3q8zvq5kMUU51midpNyXk3NFHQ0otW2DRaLrC1ruRCifRJgc/RYrP9Vh7kNgAnab67RhpqfJ
xp7Dmv2GNMC/1JvPU10HbEfq0FysVeQSjz89Pb8SPsHCv2F5YPRnpPt5N4wgRCJ5cCioa2ReLwOM
7vnSf6DOwmEmaLOFMXNo+/VtddiH1tPa50Z/GbhR++F6AxA6jdrulx3XV9oEYTpB7Z+GsmaHxlTN
VSy1u/iaBk8O4qEbwjnuFv6D2OZd0ZkdkvlqpbMHPVS/WiURTqW99bJs45rbZu12wL/RtoxpEs0X
X3jnxaKYrOOWbS2SKdwQ3kgZXmu7FUndOly9oc6ShbodDULvTWDXEK8Uy8ihHA9sk9lKvkZVjLj/
9XoHtkex+GZP29+be7He26xoLlAbXdv1uWTt1xb0u3jo0EBOfXMXurHLLazh0nCSMyCs+sfYdORY
kdDhfrxEOM2fPMJd2oNN9FlbGuayZ94posbdA85keQM2FVz/TAcIn/QntKPlZcGTJUj/GDXlzUTC
ZT9TLa5dhBXmMK7PS4kOPajPdVXh7LeE5DHC0lOsDF4plwfrmrFQjtRn3jbdFZd/3REbHErL8UZV
3T+ZZMVJNYT21ZLXIJl3dFsLtFVh6jHkncLJtck37ptHLgGmLTE9Vb47tngS92hJfoVEFGVbnT1D
4UU2f/aluuE+bkqMR58J9jBUaRDtOu9MVLXvkgpXzEGoRQcAHGFBOtqmja8Q01C7U+iCGFTVju1c
5O2hWPbP9RrYQvkD/7GhUUp1vMy4A7FPHevRpAq61GtVqviwluOwwzjVodEexns6I6lWYGOgU971
QG9DeKQnMf8aA1hUAl3x4dAJPUK1iwa+vrV42DGANBkEjBvSI0KBmxD28t3eivboN6KYUHGDCgNs
9IZUpRTlaBfZ0J6qpd6uDpui3TD74E206SSizNuAqAAWp+h/cb/bOxux3ZY0j8YiDMb0lfw5TuLc
lATY1/Jgp0DnrFxQlc343KNrEvAwTY3RcyYRWX9aZ6wt+tgA7hfRr7XjYRaildi8keyRgxycTYhK
BRDMnPmGDJ/Fblj0AkDQER6ERPOzBjDLUPUEdN5e5EIPlbHHotkE/RKkoaObxbo9gncc4L/hujpj
EOk1O+AmCw6VGehcWlbjFQDpbzX0JoOfFQ5eH51fAWuS8XaavRCGoISkG0eZBFmmOmwxrKnRrD1F
lrDDRKQ+EOILkJ199D3cj5cc7rPfbuoquY56tlj5Nwme6z6ocbI2ZZdp5Dw/Ryvq9GKTJINgsj/O
2J9LmC2FdZ3LyPbX0lc4mFCDqsLTU7xvNozOvm6RWEz85K4B9v5BPK3Q3cUjyTwFrlWEWDGbOuW9
c2UvRCK4LO7FMRkhJKPBRPM5wTE/r9ruZo5ETASOlFm54iU2f36cUJe/8OVqCJtiBDJF8QzOeNt4
P0g3ep8wTQyGtCy7+kvpWmCaBCIWw6svc7iQv4KRe5e6i7x3I1y4D/tpeVXRur60wJ4hB2VqN7VD
d6pDgPtaZMF3xAF7o5z7V0BCwR4yg/7R4iC8LRPxLN1UXtY26e/rkYYfszdqiKAwJ+RBAi/azbL6
ZWoU5OptM7ubXsv22iFVagdve40sx0Bct8UiJC9yyWkh8G4GOjWiq+2mnI0lvfarMbl0/XulzR0X
2B/UHrCkEQEhx3psohvcEHbnJ9gn4Avz1CPavuFshQzeKIQwM1r6anlZka92spL7wJlKfruB1ILk
32TxToly/By0vntcG/QjYeev6Dv6aUOppdVt1KEf7lQV7qcujlMSmfjHwlfzOQejzWUZq50qw61Y
jOd2s2t46jOLsri4XIK88sDbWB0pHcbXngbbBRGr6qyEKz8NBXQCDKiv/BA4ouG4q2X/uUQAsjkE
c/ngxueJ+B6OG9jUfVqo1FMi/HIPqJSd1frSjC15j9apxGQUTgcqPXs/VrzKY7diJ9eLbr+2TZOF
Y2LOYzmuKGFoLtpx+X549AaqllyzEcYkCj2epuWdKOfl4FGfn/3KRtm2Bj06hKj7NeACnFyP1Ssg
hmnNollN2E+27YPBhF/8T44H2cgY6K1r5iiVc9KfSzcGwDVdVbCqivOOVDWOGG7u/n2q4H9LtPgL
JeNfEjf+L2QM+gEcZP47QsZx7L7+Q/3+j+v7X9iuf/7df/IyCP8DPIoIOnyohcDN875VA/9JzMCv
YKuPEGT4ybIQpBgPr/YnNSPgf0AXnsTf+phvMe0/cFfxK3AJQWaH4TQPv0WC/w41A7SQf+BlwBoA
Ao0kBG0RXNi/eWj8lTZo1KKomyoCr7CmBFDxvprhe5z34nRSIriPKqh/1qQu1ACT1n+4Wn/SRP6R
Nxv8lbP4txeHcxJcRQFR4qP8s9OmR0ki6QIUVQ046Sxg9PnQO89kfRNWx1GD/p1iuzGdZF3N98Ri
+BFW+PsOVmenEa0yslJlC2tMTDDgIoZtd54W/BBuj6/zhjV+XdfaO+PqYpsKp3esnOHzI3y5/loW
ota8hBtDKkevLCoDw13jUbGlcQP/YAmF6afw52UFTsjmeidmnPKcCIpgom4bgGeY7VKWdXIvNyl+
To7XKq0IFk/Y7C/ry/fKN0Q68DvxcBKkDfYJWDwDiK+/a7LLDI3U723yg2scLMmfKRv/nyT1PxAe
64PI/a9pUjff7G88k7++PmEO+xe+1J9/+78ZU4zDIQNPGbRD4PT+/cEE1RdM3RDcKA/paUGc4PX+
Tpmif0DMBEp5AItmcKcYeE5/p0x5f8T4IcIrwHTi32Sqf4MxFf3NAeIfCVOcwuL9224GFA3AMf+s
DPe2UFPMVB1EeGqOsXKq/Uuz0S8x3IDZ+drA5rNuMO6gbf7pj8NrXZNjGC7huyNk2/e1+QwqUJPA
0rxDZgPQljEM1IHJKEULDIJt8gbjAbqTLfxtS//e38acBfoOD+3rEIAko5ap/h0gsPe7FUXPb1IR
oMtexxvV/WZsTeXQjWXReYl4nJD6dutq1PbjuLXysa2DFgHCIBI2TkKwDLwWpNMHpU2BLiVvY7lX
YXNbrRg6/XVK/VXR3RYTd63R+16F7AEAcgACtQdW5NQ/d8q8aOmuEzg3MBeo9sD+sUgmuybsMymw
fLSqZ8UWjS28clR4G2CPdI1g2O717VEmaKWn8mhN9zxVLNmPnGZC8F9swgUsDYx8EEre3I5KfyUJ
cEAJwjH66Yz403CZtL0AdPushf+pY3IYAhCYG0/+iGavQM31n8BVZjtbxSCC9fyR+eA5WIteWBqy
69blhwG7aKvck26HL1aT+YKlIEwCozcno1MgsRdlDf3sV4l+jNX5upH7XpRn1SdzuppqS7HVaLJS
dskNNls8R/YecLMBpsTDV2m8fBx+K8/sxBSNX9InXq5LRAC4UV8d/tjvZP3EYAifMj56RWQDmk5G
58FK+89IAmQLlyZ6qGn3VJuHjuIHZQebn0logM0rPHC6ZHyCEvZ96jDN8Qb7GbCVGoO3Kv0JQD7I
dxn79gsPYritEmFuRkOn2wgbsnze0P0Kifmo9MMBb7VCVpatDrXpQuxA2oKpKcpiDR0rVh5JJrzO
368L+MAr/JnhIRLpgoI3kJIe3GVPW0D2S/0Tckk4zZK5S4clukOPXGC3Hp9JTGLg0OBa4QMXPnUQ
DcHYB0+B5LlUDZD6QX4I8GMX342HdoClsYhvImDKFjTl1KfzftNIAa5seVgQbpuGawRcH+JxI3G+
W0AAHlXg9fVxzuHVnhrXx4hzNCU+1lyGb0iRfItqokSKARMEdVoZuy9XZA1F9zAG/7GgBIBkwFM2
/i/uzmPLcSNt07cyN4D/wAWA2JIgmWTasqqqDU6pSoI3AQ/s58rmxuZBds8/SSSHPOrlLKTu0y1V
EGE/85rufgqsA9vcr3Vlbm03+ezY1sT5yBSkyRjEUTk7Plp19nctAn7slvZuVNonqoQ9MptaN2KR
mraA2sBLbDUtfxHlcxZh1JfhUyJBphX7ZP6jg/wto2iH5irpbGf6jeZGTyKaPzSZPd0FnoFQQ31H
eAIIuJuPUxHvdFkDxcvLvzS8jMSG9di5AEEgYv4IXR2YXOsbQqPpHX8XfcwlFVJEY1Go4aHut+O9
99PWJMGwx+nOcafqTgh3eLHIaA/lWIV+3qjsYPXGJyAau06iLBVFd8Xo6Du9dv+2Z+tRmmX4lCbz
TzEF7lNUCXAA5ZOXhrzY4AG2Tlj79hDux0Segh4okWndIa9LgT4n7u9mpW3GBHAdmS7IrnQI6Aly
xOQo/TS0jgDYqTgN3S8FeqmztXRf1eLgSFVuCyLwTZkbHv+t+jWZkeWj8NtuMv2vvo5PXRS9RPyM
u3Qq6R6MP2UbFSBSsm1o9vozPA249tp9gMBau1RgZYdlWc2RCQuah5px0OT4AzYzFShzHiPECVuq
XIq9gkkVOYkFAbIZ/vCS+SEZFIi+WS8200wlIKCCPmLtsYBT52T6SHmVZU21O6dIjA3/a3xflCZs
bWi2U4bUYJZS4aNxSrY2+DAx5h96CoTKcn9MORaSehg/1XmR7FyRDzvYWd+N2PVFOz6EGRi1yR5/
yVDfpHZJx8jYeICetAhau8gopdeluAvb5gWR1ZjdzEVfdf1nPeg3g5q3lfMjrIxiE8FKeHSdgztr
38bIpaY8zneKflekNz895R1a1X8eDbpO0/iHVsqeLH78PnX9Iw0voG/ZpoxD5c+RJh9DF62LzC60
E7VT3EUX5GCPJ2yrhngniqL4BfZJo9dBmbfOh5/xDIzJk/MHF2iM7xo9dQHjb6O32vtAFaYPuO1X
M47Wxgm/InuZPFo073/EKs33TuL8USA1tylhSyNhqInQPnXQC2ihTfEpqOgtzplqX7whojoWOXs9
lqE/ybA4jtJlFSNKbBqIgcLmKXQc9UyDmj/tz0wALKH/9N2VFPxd9zsNSJpBMQ02b961rd7Lrdm4
QHjip9ioXjC/vaeU/ndYqWmrOz2lHonYQcJ+pgQf+6T19pY+168qps0fVxLavo4NqtsaB+U4vyZ6
73u5wJL1BaAc2ryo3Stq2WhB9qYLlNkKKu1LtsCbu8LQXkN9PxFuvKuXnSbtqPpK7619bIK0exG6
1m/mOFdPzgKhHqNEewpzYNVlDykgHLzo72ABXbfOVLwgvwoSG3/N5iBl636LjDHKN84C2jaaZt7n
C5C7MlE0kQu4W82z9adcAN8ZzwghRQqqDDQ4aFfadwtA3HWL7o8QVZKftdLsk7KAvCiDYlyzJMLj
khJ7S3IcFkuerC8pc2Mm2cd0DsxnT9Nimmyen5jFtAX3LO66uK32MqbHvrGisvlbeqVEiBs+hE1z
4adjJyOcpkac7Dyn0JXX5v1sTT81GbS/U5mG3DG5+iw7ihFcFFy7IygEZxp8Rdvyw2L8uRv0HEDy
OARgd1EDO6qpdenJqAXtAujjUUee5B4MA5ASofRn6CXRKeRUc6/XNPNEHqtHvXHGbZFl4N1/CnTE
g1DyOBXIl+zgGj3nZtQ9j4kn0l2tHBVTxq/rD8MotVNTtfNmBHd6MOaIAmqCEvbTQibaaCmYLjnH
4UmjaiGRJqEhVSYB1JcgXgSGs9j51o7h+Byl6mdL98SH3jT8OQhTI9Mxy0MbTkuFurCGxM9oynzE
KGQ+mW6gPsYdIR3JmPieKhOQNrciPOhYmw8hrKp7N9IdOopPANMAZjV7K/Ad3jDZ/OyNkfJvm/+C
b7bVJsenrXPvTjX8FDPDybhvv8TZCNFq8IU3/Ejy7F6bKEg52XCEQpA8d10uQKuGIG7DiktJvE4s
tC3QuIGZmTCI9IcyooU1R+apaodiM9SwlJrEp5hTfnDLsruvsnlnZ83HzmopnApj5zXs24xXYo66
4TAk2W+wV5S9Rzf7MgX91yaYu62VWkBY5iinPwkBrCjCfVnK+zI0ir0CE/CsyfIRl9s7eBJfVJqS
tGZSfRqHYZf2zgcZ3Q8mh3AOtGIrUANtikJ/spsI3Jus9rk3vigF37p+NMqUOHQIfBUT48daVm4b
Syu/CA24N3Vc25yOAB6h07v7KqsQBNfij0MIzAEqFO1/6m55HHyd5xZgb9WCwZic/OSOHS27rpQf
xhBwl2MGBzvVd56IvlpOrR5cOK6bCsxYsumK6RtJxTce6fvEqejJtOLO9P5W2GM9uyhiH8eyYevz
z/7UCvAAI530DZVFKlKTXzvtL+Ap86mTn8c0fACVsgem0+zk2AzUipEbiMUu6l7BKwCfZmD9afPH
KItoGxMLZo30yeteTOAZvk5Kk5fqOfCGk9u6dNNUEP8lB9wCA5k8qnZ5XNqvRoSjseWlj4WI5103
BCDPwkfRfLGAadBr7B/1Nn3AI+xkzR0q5SW1QTNLP0kBjl+2p0mRZbhl4ReGPGXGxPuot5SD/8o6
8CzDOP6g7xTT1Z/vjUzbEI1V2wH9hF3XymJX11G6T3O6k9T0TnZP7M3bpYUAJTjEuwrVqripRx4G
/ghtzIj7MeIsCuepyRjenp+bGXC/W/AzZbsPBZS6NAaxUk8KKMdrvvyPigf/f5b0XBvlLui4HqZ+
4DworZH0/79LCf/rf2Y/i9//gzof/9G8ZV5d/IP+XVcw/sswdDRtsA2UBjpl/11XMCS1QAjE0qTW
BZndgQT177qCoy9EYcxJYUcZ51x1If/Lc03DgEVqYV66cIj/QWFhoaK/KSvomASQNzE+VQy8dddO
AXadKiPuMWc3y1Fu2q4b7prWOamkxhfAdsb9m/m6UOK7NJzQFzFxgJ3Q5BeBhzes5NZRtidkNPuJ
NKJdVXrmpl+QfDVvIoYvpnujpHhezlzEiph4SjkI5zJbwl6NlzaWkEpkcDc0/jYMRvsINaV70TOu
HVwPM5KvcmqxVszCvTRn4+76965obq/jY6LB5/ILKCtROXr7vWlOedIDT+k7SI4dlY6TVZGI7HB9
lHPpjdevNHU6qagm6RRv3o1SE1qbQFh9sxoKgpmm3HcF1gC5Hk+760NdmFDqsh5bRrBj3gkf11WT
eFY1AaaxSVNaqc27XChJuF5md0YcGVshJdjBQZuXLmZ540tXvsj/+lSTQ8O2h7zIDzmfUNuDTqYE
3RwFkBjaDP0hogwUgTZpx2GjuwTSW9FaTSgOVMljbkfQx1njDqK4pqJPo4M29DZN7fTLPJR494U9
YDc/77TwBbT29DsOOveXXlFFurEXV64Y//7tALRNscwe0Jnz355IYoWcvpSf5JXcOVFeb1XXhjuJ
NMxLPlJiH3XtMSgCg0J1Um8cqLdHNndx15Qa8Dv8P3lTu8zXQAger6/rshFX94BpoT5gODoKvkAe
zn8bInFtUQXB7GsGUSt2MtUBnDOEgKDfxg3miioGIVkr858p/vxrUiwpDGjv0E65jc8HLmFF0ze2
Zj8A+7p3W8DMCviqX/Tjb0SOPl3/zHcnhW+DGAkdFokO23m173lz/zR5OUgtHW2yxUHsC7OWL+Da
ScrNvtxeH+rd0V+GWtTghHA801kfSkCajTIaSl5lBdsq8Cgp9Sq/8T1ISZwvG4MgyoYEnr5IDL4q
ab/5njmogHNH0BfHFm++yWjVLrHr3xIoF0lgPW/n2e1uXAHv7vBlTBv6OxeBjrjn8v+/GVMzuibp
60T4fRkML0ORqcfeBg8i05peZ2E0n69P5Epniy2yDEjzjRDOxXTOWZ35HL16WzkMGOfptMmqIiWd
D2PfsBF5baf0e9OH433nqPZTzqG6y4vG2mmiSG9c5pd/CJsHVWPLgVy/7K43Xy6cIQdPrNm+mLX5
rkuoqAK8s0CTw8HLEdY9aZ1GNNagcj+LESPzdChQ1+BRvT4l75fdWJxleduwITY4s+c/xKkQcqRz
L/xKEe87sR4cShvsqQ0KleS12lBsC29dve+uCMSdHKjfS5sDYvla1QZgMz1qV0KV1WAKpV4AD5Iq
H9jTCYRcAq1msItDuCBhpQf6Iic7SHGw2VsRyqxOkBR3/aB0n6rPk6VUfS+d0PLpBbY3NsyF2ZFQ
yxERpI9KI3N1pXTKLhzwY7rfddlHxwGLG1pB/jGrnO9lG2MJqjIvujHmu3eR9hDiduJ1cijMrfjs
thOHgYf5AWoKSt1T+cDlXUBPKblVP+vR+KvU2CjSUwFcwfKmJNyFtUFNhpuGPWEhOrT8vDc70zHL
aCqgFgDGaFymGVi1yCv8I3Lb9pvM6vZxphm72EslEPQy99vELg+TDqfFcWyxE2Nj0kIA+VIPPORp
WXU7B678RlbwU65v3otT5dK14wAtqrLL8r35rdNUVnHWz7qf0G0Dk6zVT3MJyAaAZeWnZXxUobfN
6bUTKqb/SGd9uUpYJsm24L3BS0GsTrAby9gYGpapbZvuCdRytCUSrE8VmI5NaITpPuQh/DyKyrrx
1e9fnvORV7dmU02d2SqwVh3VhR32LNAoiz7ZacVEz/K/c5ILMfal7c8j5/AeEHaS2JzPryrR71Bz
p/uky+1O1RXhxOh6u9AwooMwTcqV5mzfeO0uLerbQVefB+VOtoXLoLEHO8iwK/euCIpfs26/OJUL
Nj6dlE9PxgXNWv0j0cB/Laqw6LMSPggXOZjzD+46twGDznkvIXz7iqvlAYuu4pgWEM8LPRY3NtGl
pRQ2lyFRC52LtcH31AxOpkwXG7G8cBcIQXoIUudPl5D1Vsi4/PSzsIz9Kpbs0ND1RdBslb9oQETL
mucfJl7e+nEaAv0reuyuGzs/SAxrtwps32H0+sIfNaiNiezcHda25o05XolO/nuS6Ys72I0BXfFW
CyxsPS+LyNSBJAO2hMoltuAPaYkUabZzy8p71rq+Qvegs3dzoVONnqCcxVMTPVtpqe9tsx1PJZny
8fpuXwkA/+uHoefGupvAYFApOV/9aOrsOJFw13oB3S6KTHjS1QdzotdXB/MMfDIfYDigpwoFBqm0
mq6zrLkCkdQedtd/zKWj57jCJjggmPZef+ubq83MOgf5jt7wB7oLe4LtkFJOFd8lk+Z+iHIZPgdF
fkvk+dLR4y52bARrkUC27fMJcLo+grVjGH6eOGQUCDHdOfn0qLWwfoSexbtCUCjv6k6j39Gmh+uf
vDL//Nf8o/BuA3EgIETK5Xx4TItISTxOQ1gWzhF0T/Vg6JqztwcKVBqwx53IeorVS45Gx6am3RSM
T/xjM3g3OQDEqap9X2XOEYtClCnJ2m7cTZfOqysMfpxwSG7WE5SnTj1GYWeAwSsQgXKTeG8jyrBv
RCv/kSvbvyYDkBZQEQbjjljdvSbKg3iHoRVRGKn4q5eZvs1c1IRVXw77qUZQ+Prsv3/3Te4FAjPA
ZAgOvqJG3my4gdt/SlHEBzsbBehYIDSl18V4DOjVbkxlPEqauFljhF+vj7vsqfN7iXGXyIAZleRt
y+96My4SII6aSxJVMZnxRwhq5bb3LO/G3nq/sxlFopNngX4hEFzdOabSKihMwoAHKdwXjybbVlpd
uo0yuz0GKZgPmh05le/gtzd63o1rfvnT332jJNYnsCOmWq9l1yf5UOrMrdQiSdQqTD9KvfBLVhAc
hCq5Zc32/vIwMTFwKY9QyHH42/mcUhsXEhkCcwEmRDulIrkRcF2JsnNclwVszrmJ7bt/vpBUHpdk
goLcO5lAKzDrPFkG1XEOwE3b8PwmRSbo+ijvTyBXg6GTNHI2eDXXEblAja8pgBpQhgfCKkoX7OvU
QdaG5PqfDOUuOp5LPLB+MREei9Hl4IOiKpl8I6eZOs5663flPy9m8jBTghIGou/ETe6yoG8OQRMC
UrczABo94oP7IUv/jPog9GOnpQCGLed/MokIOiESaVJvXrCob4ebnWBue0GfWiWwExpFCmpKICwm
9J8bQ13IdE3UulkuaHLEkOu9iCxLWluiN/2x6NL9EJT9LvJAEo2GB65jyGmWAYpDraKsfFqP/cap
psWqRNNv+eHc/CnrK1WrlMxb+DbNoOOX61W46PJ8761Wn7a4do+4RNA34XmMv3kECn6Vj+XWqGtx
Y1IunU+EvhGOpeJC/Wi1iXueMhfNdoO2oJnceQlNLJOWtIdwAdxwGIPFrWNz6QbiYTcc/gLfu47k
tdBoK/qsfJIt9F2Kg+SusZBl0qvoU5DCtrl+dC59IMBHIfGFXATgVvvZm9LRiAMu9W6K46Olj8Eu
zwL4fV3xQSz9Z+QEoxsR7qUHjBiaYih4IvQgVpMaO0ZaUL9aHpIJujrE6ZOJoMsBBc76A82JfkOj
QD842BzcGPni5Dr49NoWhF4aQOfHSUVYBIoqwUWlMiGTdPW0ywej8LuojHYs5q0zdekOlN5SA0BH
jzhtVbMZ2hG3N43ZtRDf3Fl5J/axKKK94bK3ry+kdWElSRiICMCzUq3xVt9mBbo5iAK75abRxseq
VcdW10Dl1LH0cwV2U4OEjGLIUWaGfJwqXT7Af/iie5VGVIREADkOksLhgPoTT+AmMmBBzOA9rXlM
7gYzwwUiKx2/t+IvehACtBKR8cXU5ug+riCTiBYScIEczwGX5UV3R9IraCgWaWgvHeMkco+5Odf3
YvBmhIUQEQkto9tfn4ULE46rnokGrqcjEb1O0/q+MNN5ZGtFQ576TmU2H6hylLtIhfONk2NcnPD/
O9a6IJfGuV6FkUkSQt/9IZdTB2EUya04d9RxTOB/yLlp94hj2vsgsMQeWincpiTNjlQRkQBQ6K0i
Q1Zv+7pHbgCpIH5n79yYkgt7nimB22kxKQKdx/M9j25OnVYVudLAPj3Rjf6Memr6taV5xv0+z/E/
P2O0PnEswgYbne61EyeiJBpAOwI42fXBh1wf2rsmkGJfd8jV2WpIb6zDxSWnMokPDNEMEf/592lh
4cnW0Qy/qY3wMZmyaqtRVEYEBwr29d31evmuwkNKbUIuJVHSr7WnqWYng5YsZZa8ztuvcxQAg4hm
S/uIwNYAsDSN4pd0dN0X2eofh3TsfcBI8Z0VaPIpzlT1rTJAvSnzr6RrjMd6lOBh8sZ27G0EpZxt
0kaNdaqqUcJEKiMqY1ULuE+vfW2U7bAlxRwhreUjXZogqAYBsTHowfJqxYzMgKrcr0CeTEBUUSBO
6KyAXDU0fPIQXWuGl1HG9UlmBYJhTm91n5RLtQSccoaIODG5vS/AHT1nmZnhWBSazk+RWSMCy8Iy
en8QZaYOBnRnsY9c8LugGo3OQ/YvhPUo3LT9LoMsBVtXdvQmAN4clB3LP7TI8v7whnb4KBKze3IL
Z/qWmzmOlFxj9b4SXWnyprfmHzlZT4b+gEADEThaYwH0SNofQ6LUJ30Sxn5QJv9aY2Q2jDO3+i6n
2PjYdsR6m2EOdtSDZlSrjXHCX8mxwH7lYdT8DkUH+YJ6faCj6GNzTBuSj0MVwgy4sfcvXQnkRpgt
k5W771szxBDo4jWUGunIwIt2vqmsi3dWpwwfP9wCenNj3Rjz0v6Hi8xxW6w6GOB8/4fIhHu5YEwL
ealjwc4FiRlNu2aEp3d9/18cCpaO5xCLElatHm7UkwPP7FuKbh1XSVHpzSEquvLbPLM414e6UGJA
Up87y6DoRkborp4zE9g/fMkeZLtMXd+SrbjX8wjBiVA+IFncgcPLC8SvPbWXU2jsamuSW5vC3wkS
QbENY2QEVWbNx2FGfikwO3m4/gsvrTVSLPaCMqAKIpd7900mMHvNaOoogvpBmJc+jHO8g0i2tmXb
InUQpMNDn9zyjr1QkTMX2AgiduAKwMutFnvobGRokShBJhFa4QaopLYDwF37UdFXv/IsQRWtspL0
i/CQFt3YEAu+9Ik3fp2mPPg0KJCnmxiVrxcoF8YtS76FxrbOnk2DUiGRHbEVneXzKcnx4FGVgaFR
OsddCK1xbNFFMeoRBijeK/fdYBjfUrJ5FJlMC1wEKKfkKbIshSKtZ8bfiqiq0Sko8ocwdmBRgVbT
n2BSourhus33yBbyQzVHMdxaApU/lda4X8Yqtn931lQ72+sLfOHhNBeCDwAZShHWQvN5u8DC4woq
8pEaG0pbezeefjRVZ29HD90M2Qjzn+8n06SVBIEXQh+1q/PheIYgU+czS9vo9i5zR6wgQx0hiiBy
XhCpW2QWOdbXv/HCiaZ6SkMXgRsqAmv/rXr2eoVYLtmGikPqtWWD9JSUx7az1Y2hLhRtSaIoc4CG
IgSnUXf+gS6K+P0c84FAYmB3T2G1CzyeDndoUVnRzMB3S9hEcpjJNHPvfhz0Yq+pKUEPB/X76x9+
ocz0mtGR1Nlku+soJWmQFQtERqBYIK/aUO7ZoNYyn6q4QMVQH4r73ksgGERD7FcCg7Lrw7/HhTjs
Ld3VmQmQEMIyzydjcBNhthEFXKt23N+50cWfZnsWcISH9CBzYX1IW4/SdprXXzxkGj9Vc0XLql0E
aSJn2CA5MW5QrSOLafTpxuV7aedzfF/hNsAZ1ltxHhE5gi+OCl+uDDQUk0e7Hg9oqkWnLEymGw/Y
pWwfRBz65LQ8WIn1pYZOo4UoDDWVsQkqn36ZuUHMRaEqnDfo5disAHWkjdtaMIBMv1CG7VONDG+8
bst5XgV3AHUWwBj1FtAHqyUxRYVYNS0EP1xOOOogJmDV3ry7vvIXNp5FhsKrhnADjKlVOO64aBU2
2YDpS+YYH8rJROctRHwh69txj3J74SO7UB8LRBSOnRqyGx95aXhsQ+mH0tfxzHXTmE5RlPVTYyFO
RFUumMfZL/QSLHqQp3sbrUNfIme4TTL1uYpc7eX6x1/a9ktlidTMonsHpOx826PW6+pxR6UuDmYk
eFXm3Hd6v2iCGfm+7b3pbukKUI4cPSi2SLwIN0GCJiC1TAZnYSBnWP3G4qNXDdWNqbnwoJNCmDyr
VLcJpFYXcCz72S5Dy/QnqBR+NJvGS014coTXwoa0IL5N83yrQnBpULooACDZ/pSAV5cioHygUA6C
lyGCVnWdPlldMe/RHojvsm5276f2VlNv+RPX25wwlzuP/MygzH2+BEirLgLbjCgHS4Lcg0do6iNy
wDnw7siNrKW9iDy4FeWHGYjzpk/k+DmV9c9MoqeoCcSmru+KC9eNhfgaxeiFgk7V6/wXZbhidCXY
eB99JLR5Xac7aH31palqpEpzVJeuD3fhzSMdxu7AIS+mZLwqyqQhBS8LvW0/NlCsSypBjtQRSzqy
825d88uftZ5s8LqUZSRwW/Ba558mOG9ZKDPLp33c3sOepWcStcl2GA1kdXoE0ssBjlZSa1Sr0fE4
VpFzy8L80hYjIgO3yQQDvVjm402gGoeiaQpo9P4sC1hUfYlo6Ox+KeD3IaaVoAeXlH9en+KLQ4JU
WnApHKh13Ssx4nJEDotLbo7ap8IYEKQMapAlKOX6gFomDB4GeSs9uXi7cLMsQFEQwIBVz7+0rO24
To2AjZRawVFlabVL4TPcq2CaD56KDfxcSm8HLxQGftAm3n4GSIfuX4FA+oRgno66226wXAThXBbo
+qRc2ua89lx8vPyA0O3zX9dms2c3aF/59mSABpHQktwKN17YsWIHx0jeOunLH7jefIDW8AOBrEjB
YnWhsRUae17UXlkFD3Uw6gIOztx7BFOqQ2BVfyF6O55SeM/PVVo2R+wT5LbqvQLBFzFgGBRuiA6H
4/VpuHT8aDEghEFjaOl8nU+DqIauICkGjgloEUYW8LEmm/zWtYobE35pFxLfATJ1wcWABz8fKZQN
Cvdg9Xylhe6DayMV34fzooo9YlLVCv0eRb5bmJ9Lg4LkoVezYLPs9fueAFGOQ7u1fQ1Blh1y3wcs
itI9Zs0mMIryMxClz/98QhfzXK5yFyz4uig1Gn2WFHWCOULoZtsBsclt1yikdZp4vnF1LioL77YU
fW5CQkx/ECZYZeWxFYUCDh4acalu/XDCPr4TurzvkhA7kqrjYstlvItIOQ9o1pjbkeIx9iGTvvdE
197bCbx5APHVsSKwxToKK6mipzY9ldGNq/dSoENACQJfAgDjOT9f/CRswjRtWmi72uTSFg9/Fp1R
n6Ia/5mgT9NTJ+Z+Y5QRrHSTCtT1Nbk4T2SNNooqvLXrOjR846ILy9Amlpwwwmi5c7tG7z+OXVMd
qC7qj3oO1dsbp//gdElyK7YgjRWahuefHWFVE4sgY+AIxlqte+G9O2qDT+LQ/idDQVZEtwIJG0Qq
zoey0aCM8BgHaxigB+bpPeS4yJx2noLNdH06X3uP66uMciI7j0rQQlw5HyvyMtgOI3XFEi+AJ6Pq
OsDp+NJJlD8jr1CP+D0kJzWqX3TUTCIYAbcTBaxDNpvgCjuESDX9IJsm3ZqFBYeAe9fIah1uv6eD
D8qG+5Dn4hA6uY4sXjBApVf2ja+4dDUg6EG+CRtAf+cdPNVaNmO4Zy9993EfoSawswpbnZSr6m0X
Nj1hAToU16fOuBCCAFJdQFJUCBfE3PnUWdrUpeiHM3X4H9yn3FybPAAzMrpl7Nc0VH0rs792OX4u
ZYl+Xl9CHrz+G5aLdrV6XE7C5VHmB2DHef4TIrpdQeqyUyoNXTED/PJz5bnf4zGPH66PdPlrBXaf
Oo2wpc13PhSVXTkmgWkjBd2DvUUvkwrz+HdaDN7eScv24HY4J+n5RObtaNp2xEfrxrm4VOggtaeY
ojvkee82K0JEfQcH3vYhc6CGYiC67aJRuOnFMNyx+7xt5KKAjo6r9lC2lO9hTkvQfjKAkYmpxo0p
WRb43ewve84TNrCh9YNb5lOkxSk5M8rfyDe0LuwOo9Q2g4kjY0EcsBF9P+8tIrbdQM31mCHqua1w
EttOvK03VuhCFATGQOdB5g3h96we5RiNa63FKRPSutfdzwYX1DyV2qPQ+hrndeMGOOvS1gOEsrSi
oAZAYDjfD2WUCRGGKH9odE4RW9DSYxIh+N9RA7gx0ReHos22dNtMDvnqy5rQnYrBrG2/1gMuERFx
9QrkQZDruLXFll+9XtKFIvh/hlom+U1IXwzZRH+IA5UswoeY3Oo7sxmUf2PnLLfqu2GWiswr6AWV
sPNhXPT+Gw/XNX8qJhTcKQShIa6nmwZI4LHpU25JdIKPOqaBB8/Ce0hqlJrjDrQlyrGLdyemCTd+
0xK0vvtN7BuXpjqV8DV4IBrrRo3LA+fQLQL4C3IwsipKBmat9iZWPb/iYLJhYBfz4wANZ5HUjA7J
gOXp9V9yaSNTz4eMwTXD8Vo9SWKC71WXy7FKKqwUcpU8klFjsIhwGU9IKm6F85fOMTQU8uOlNofd
7PlqVJYIhBohF1X6i41L0kYU449QG1CZnxKPvsPibapE6u1irEoehzqS+3hs0q9RPUQ3jtXFj4eZ
A2DktR2xutGruEQBqWzYgDOSZjLA+aDJlPIVTuR7EblddmPdL7ydtIFofCwEgiWTXn08+tlZq3A/
ImNDkHxwkJ+s5hRhqfI71cHEb6Ne3Rjz0oF+BWCjAciRXhMHtKkvq6bsLV9HPfGUZ8WA4jXyNm6s
br3Sr+/SeltDc+KG5rRSCl1dHugkhYOGGZCPq5TY6bCOaAkjF8n9VW/6Imx8p6RGjdSP9MuJeDXr
cmORYdf2NdKmPgXtcIcLK2JSbVUdC0Q+HzwbAqRHe2iP1qvm05TPNj0+WXdDJCZUiQYkqeysPCiR
R9titLx9pLnqOYNKuY/iwgSr4t4qsl0IjHHTWtjXS5f0XU422x5mBUj7AHjMYx/tG+mbUeQcFAUm
3M5aysx4tRzrbm5v3GaXtiyxOFRUjyYE9/P5DoK2JD3c1WyApYuvWFU2L6GjoedkJgHZia7/B0fE
ppitW7QIaQavxkPMwY1NG2WVqHEnHJVGZ4OaEfjOCjfiMracu+v30aWZfTve6khalT6LCDg19KMO
F7i+xjhGix4A47THxh7Sp65GQKXEAOHp+sBLJrXeukstjb9caEjrjDcSCW0yHQAG+OD0b08U3imZ
iGi9eRq+0K5NH3N20zZWbrgfEnkL03WpU7yo16FciX7me761VtdanpI5+HPS4VoZlPH3gDD8VGZy
PEbI827bxkTNccQZYbBb8w5pc/UznoCduUX9ILvQWFQp3O0w1NlTH6fFjZW5+AsXli25EkV/pul8
6yWYtXT2hP/FbIMidPritzUqEiVXNAe1AOAr1xs2wZTkYNJGc++19B4gV+sPjelgNTi5yeOgKqwG
QgQyegLtT9eX8FILxsbklenjgVmMvc5/odFoOMUwKs0VrBA2I/bGuzJH/RKhm/2Al6kP+MP7IwtT
Z29plIEd18me9SCqb7yqlzYThE9J51/nMlzfgxiUGu24yC/bBmk7djTpNtdSzOTmIDw5neMcut7+
PhNB7jE7pHt4fSIuXflvh18FVnkk6glLAlpRY2N/CahSQGyhfLYhtvxyfahXsOH63MAPer0bUJlc
kyjiPtGliEqAWSm2f4M5IRmDFZNf26I8drBXPoae2Txg5FMQ5yTTIdSL6IgfULodi0B8JJv5nZvJ
J0k6eQKrKXxhjO434kLguoUmnmgBoVKUOUDmEyfY4oiAJ8aQtg9YTxvf0UUydkaBaH1SLoopIi0P
o+xB7Zhh8RDQHd0jluDtESexHgSt6JPoTLXvMrPbmYYzbK9Px2t7bT0dHlVqiP7gPt4BX5kLuzA6
sJI8Vt2HKILsC3HPBQIcBltEAayHvurck5lP6hEZ62rvRdVwP8f4cyOIOD+XLgYftJewWVCu63dV
N3/FPNZ8DruqOFhOUnDMk+kvLOTMnejdW42VS1sHEoixxES85Gs4ILWowTDxoUWakZ8+5RHWAbqT
Hmh51DeeluW+eDdV9I7hSANzhCR9floRfkHSs6eLNuUpKt6gXvDQ6vKnikr+BgWfwp/g6z5eX6CL
38cNYdCzxMh5TcxAqiA37I4ujXCzbm/1Iv86DO5PA7jYjRTx0kjALpY1xWHtXQ5v5C4JlMZIdT20
RzDrp0D25kvqWrdigosj0eemEwrYDODW+URCdlHwdLmYcWarjmZelDuYXMHOdAftxv6+OBSCv3Qm
qNRyt50PNSvKdQDpWDO7BH7nqGzvNoRAceSpG5nChe0BR4ceK2wIqGHO6rnJsTusa1yB/LoJ2yNq
p+FBGHgtAVGFe40PxHbSbra6Lnwf8o3QQQWHH9rOaiql3YReUUnTdwZP7qrQzkBjiRH7BXmrtHup
Gkhzhw7eIuZr0GY6n8sGkREsLOmk4B9bHCYHUGUMdmSnoyj2qMVWvRvhg+81rUYcLCrUJvIWrQIv
Sn2oKs0BrSyKwDIEzohUiM+rLfZoRXoPLhZAH0szMYFGW+VfldlSnUC+7kDfKDz8b+bOZLluY+vS
r1JRc9xA3wxqgtOxl0hKlO0JgpRlINEmukTz9PUlz/G1eOQg44+oQXmiUGMCyHbvtddeCxvUP97f
U/8WGcCHoTRH+ROj9fPrzkK188i0oOuouRD0XMTS6NObruzSK5VIomN06OKgL/M9fgbLwZ/N4sbF
RGaTSCxZzCkftugcOre9qnHSi/zm6f1X1Ovy7KzxwbHYhpC6yDz1hf0T1ACSZelGW2jlyNfu3EBr
22X4krz/lH9ZPT895ZeNGCrEDM2G3TE2mXGVZWjduugL4NuIwOj7j/qXCIN1Q8FZK1mwYs9CnXIC
bRvI56E8YDaYBoU69O2ILC3daDuB4BkarXX+ENWOvISPW32wOf/tS+n5ojhKeQAg7GztmuPCul4Q
QcBTQfC52CWv7vDdmLr+8P6H/uuTCMvRjKLehqbU25mzBgcOiWbxZE3aPDZOMB26MQM4d5zpOKb/
79TC/j+U9td5yn9b7LfPw/P/+lEP6JvePVc//s//3jzXz38+/yz3pf/9Sc/fs/+DzATBCnEKRXWu
j79lww3oqv8V9Aqd/3D3wnLhqAJ9ZBf9IxRu/Ycp0XUT7hj+4n8kFO7qs/WfPeqylpAMoxPYRMYc
Mtl5PICjjmkQw6WPHJrrurz0WVaT6Cr8hNvha0XpDTu6oJ2nwojLZrRk/TlPs6gdthjQyn7aK3re
8JAcsM3J+021VtQLLt2Usql5wNXSyZ/LgQqxOCChM8jmU6QwwLEvHFNaUX85dcLLq1snTYqwJu1D
d8u+9+01FNC2LZfHEJ0ucn1M6tHt90k32p11l0+4P2YxGqMWv0tVNhf47B1fq18wPc/3bg4iUmJb
YURd9xguhm0T+7ZYyZdbItccU/CujnoXjdnEwtgx2OVruFou+tO12SUfBECv9fKfhjkAQoaPbNEB
C4MRJI7p/PkorJZOSFzq0m/0eNdTFMu1V1qsWAun1JuibtO0jg1kBdsXHLdpQ9kIFLXreU//xSie
lPCnxo4nT4QMyVBZ9IWjmWgnRB0pk5Mvl8oYUs3KcFavQj9hGMOo06orDoPt43LADOCh0GK2SLvA
5Ei87IIGI7syHds23eXZVPJeKeQ23gto0M4QOsfSC1Zw1FaJra6qmaQG+wKgveDemaoUbe8CCcPg
zw6PwearyzjydjWYEj8QYx6TR9NJraoSv1f8VwJUKauULNroiyTASbsI+n4btMlgWsiirvUYYBFo
YJ++J1qGU3eb1jKXf3b0weLKvA5TM0M3c8cEqxv45Iqf37bCUOomnMuaQSiQNeJ3bt7kPK0lLeCz
4RWbvELXtrNrHMoZm03YmaOp31+Mo+Czsxxz45efNv3n4+T+bE/x9rJAsI54FzAfZyhokLrb/e2U
d8VAS0I+dU+r081pcAmzLlmnKzOflO9t26zxh2xn491Hi1Mzon++PhpDMQ35hVUlnv+RGtFbjIfX
4b5C7wLyHDKBHryOt68jvGyw8etKvvbw0VkaM3bJc7YlG1uMCtkBjILFQU1ZJbN7w0b8Rt3MuGen
4oNg9qz3Sb8Ip5+PHAalZkZHH4A/b4WVqkA+StjXQYNnb3WnOs6a/ACBTfjufcSEJD4C6qxHCv60
ZLUN/WetQotgK5bQnZY9Wqn6FzUt0YSI/Ci9wfpECoeL+adqRqD3pXGGMS1u5yZxiluIwpZ///7k
vkUE+QiADuhfbGeqdXDwzkJWXZ+CBSKXr7Pd5hkuWAo6fbVzx6mJlkPm9K2jriKjhn3cxO8/mkIN
I/TmMAFuoUhvs7RIGWGLvB3BqiOZonUo/epX/rgkX0a8w4J2P/R+yxxCUNMPDwAJWOBuQ8O2vTGN
XkXtbb16fe3cScBTdkSGNDY7VSkrWydIBjjJsy5SI+sIDDMryKNPzVihT3fwRzqlus2ksoafiZjr
Etixba2BhgXVqqLf4YDms3yQNZaxwcFFn79GJg1XOS3oxA3AJutlnvjtfrFxambjoqbIay7zEvCT
I0eOnDuL6kbeqOpDvSsNKDj8gr2tz+SDPLn8y07NxdBv0BLJumAj21HvbbodFv4OlQj9U1SLz7m6
Modc8F2zSys5micyq/jDEFVd/Xlzrb8ZzWL2PVqzMIfxEKcMnn3HRA57rOvemZNJxo1fm+0Lh2jN
CNc9aoL01Zt9Zsst7XG0D1tSmIgpxV1U5Q4WbuRwUlwu6WT5SPZLHK/EoZZBSkObLJBZNJ6hE+hh
x4evZfLmdihn+buyhpI/dJaa8f5mFuGQWzdlbjdFcUFRuqEnMF4NdgMH7KoG/ukkS/3WoYvhNmst
T5Xx6KpBn2oYUOj3BI+bjMda9voebcBhkC+0Fzr4rf2Cc3cPqDHiVRnReplAMdlxnTvti5/jFdhC
6H39UamOezDEOJ6o85A280NVmZiKt2mBkNrBQ055sL/AwtSTK6gi5+W3QU0wz+MimKw8ucK3VH/w
NIyRP17T+dJzxtSwsBnS9/fG220J79qiBAJOyumCNxKn3dudQZMIjZLVVN4yGQZrM7Qyn2DAtAxk
2a9x3kJvnWp5kDP37z/5DAbVj+ZipAUD3EFDoed4QKtEOucqMW6yqtdLqwySyvJ3dAJI2ItDmzC0
aSGsHmbT0uk1P4atqX+HojOv6iZBmnyxZJ5XH7FW395E+tWotGnpDVyi4BCe30Q+JGSymQRIGH4F
j/KMIuPMYjoMWKOBstuXCW/3+V448L6muPJ9EKKNl5k6rvpgnPQU/HN46ZchdaHYgCKtxU1zLgfY
ofAVAsh3NwV+nauzOY0JiqrKfFjSoXXH7WgNGNyVha+vJsvpauu5xaGlQEy+JWnpNk1KQ1t+4aky
cz4qzp5dUMQ3SIjQYfFq4UPF55x4C4BUKqNFYn6qwnDNvjleh5vwJZ6FrvEYtrSTGnFAfFv9RqfZ
zMKeoTkTHw3pPNGsOQduhSI3Ro0K83eiDqJVWggbj01YBtCY/1jayukvaZaxCK6gLcFq+GAfvL3s
+QSAPQj/2P6wHYCnzq4n7MSU5ZVRQJ/o8ZyzupSJlUaX6BM7hEv3FArPLm6JO4irrbXCjmP3/lS/
psM/T7UPcQjsErQRWJbOv7ObfvBMNRE/Lrd515Qd3tJt34TdbYTOTfKUzrOBqfZgLJzM9+vxcD/F
q8InvCzxRJ4S924IvEUWB7o6zOYvmQxp8ZwZOGLnGC/0ljKNXTiiR0d4uxg1B2KThpyEAKop446K
+MCxGHDKYQeUzy7z1FbzxKxxs+u05HTzNOmshgC7j0GyUdGShSe06bhN9P8ncGqNYpYEcqDxOHH5
QmYP4eQUmzBsCEu3bYjd0oRLMjH2ypoOQ3zuE2no7eSXy2g8prCORbbhrA46RXnNcPqw1r6P+rbF
iaPgjjIV/MaUL8hQoT8UTuOxQJBC0buxpNaJlW+A4U8ht/jC9cNw1eEQOSGgFS2Z+fT+7J3xNVlD
DmufbmyPSgrVsfM4DTwnc/HzFrf4pOVcKvL4+aVfBhNeTYFvJiFX+1RGNX4BWHTrQkAwMANFUTsM
W3uMMop81L8z1yJj9AAs9E1tO71X3J4+u1rF3Hw18Ws0MT5oQz8hu/5v/v0vofgZtYtvAcUgYyDg
hCvL5j7bDw5ZhJWMZnfTKFt69XfSrcyp924FivtyulZPO3WtqVFFHN8p9/7x2M4wN+Wz3n+nVx7n
P7uDEFLjKoDiWjmFTW6eRXGZn5j9uiItT8+zoDCD+FiEBNopPDfaTrvZ+KpY2QkTBi380tStXrmn
f+II0cObcPCbM+7p2NF5pdPYHYt6mIJuelRdQhvUdiw7vbiizH6dxg4BkYNXwXJt47lwOs99zK3Z
ExhCoO8oG+9xAPkZ1gdzzvv0YZpzb/Zv2mBdTGuNPVu2wXjtHHO94zQi+ZDygONvqNHoCYYxqAMz
Sy06Rc/DXKcXnqsM9oWHoRMhS7d4bW98lhbVSunHdY/xRvbtlJhZM0WtMjZSSWUWY9nInGDWy6Xm
sDjNVBcgojlsOAlSSnp1ji1ycJOOYdd/Nz1jIsa08O0mHXSsdZTG1oAF0vuUu9w0iXa4/Kz1fKg8
q3b8PdR/HTl60ljtD3lH5xiLZqxRkyRUR0mSpOFspiXVM8Jnr3gMfPaQua8StXCx2pS+2dgnFCNx
3SoXm4EGOrx8QivPLO/aWZyJBGJtWlN8JMF4ds8B+gAtAUEhDM+W+BWTWIW0PcyCu6/UTCc+nvYO
/UvZt0kf3Q5SefKBPCFsSC0Gs5+n7xFXilwOs00YZXxfzMEEu8GCbXTotpka1aLvl3B5VrtqrpFM
i9suyd3g1kD9xr3EtpsD9wPVrbcFC/ArqFp0XNF4ReMrAdjZ2NJsYFBYau1HyAltamyEwrJU4PcA
DEPkVye51zqXtjENkzx0CwGc/eX9jfz2rtVvwD62EKOh809v5rNbbsX/DYHxdnpE0K4IvG+TOc9Y
FBuRVbHkqTwVaokzv4NJsAHZ1bMbBBWUtw8OlF/fA1UJDyg8hMdPmehsJIoW024fUtujfA3jba/X
uQM7nwx1PyTmzLTQmBjpDcGuJxAGodYQzfvD8TYEZzhoUcR4ELVL3gaNxbPXyItx6DLf6ZmQ3miI
ZckqDWeM52ascfjwh7zqi2uMvVD7+ABl+2UEeDChLjUylgKjcBb9wwXtiqZY5SOkVR+gksMiIOhS
SWTwy+nwcWqke5pLJ1NqeUK9yCubD0YAlOdNjMtLcGFCxqLWyfJkTs/GYCrDpi/wXHlsMCHh+HOO
GyzLa2bvAv9kjvNDWDQd2+2Ub1cVDFB1kzVJPmGZBXHAyffW8eYtDBMYA+tSIpNs8PSF4Erv9ZuO
P5gGwzADTC2XBIfgCePzLkQrRBrD/EUYRjPmn4YEUSxjZwYF4iSXIWQmfHHsWumcmCjLb188I9Q5
bhdAqe22pe2mokOqL9SrWJpI5C9XgHmlEoSRCfjInloOLXaxOCKHA5ZvXEDYzOvQ7XT854rV99J3
q87H+2hCiuxGebMjkkNhmfrSsGxoyz4K0Mg9RXtb9WvztcZCnDvGqldu59MNiEMhvkfwjdti4O8K
nJl4WbfxQAWv11UjmqR5CYJJ3wzPK4s73OQHa75NSs/mOhrylG/ce84A/HbTyWpF13lY0PUQ9DQl
iSJEx2kLqVRYZuRxcN9GfxmwSfMN+ZVxabhpV6Ene09sWvAKqwdZsd3D89Pp9dQhQWLEYh2CbNlw
4Av+brUHHWJODeIvYL6IGPMqAvcqXqwMPTzYLv2wg/J47c2Ljo7sI6pqsLv4l6f/wWJbs1Bq7lxi
UuAFPcCJs6T8aIAqQfxYZRYxrxpcjXmb9AnMyBx2vgYB6olwAdgEYRh+gSGng4C+JvABSJ79kvu0
hObOAywv4QjdERDou9qaDbQLNu6c2V23XwVjle2dqsbjvsA5yi1K9duMVc+SXo+UooZxY5c51k07
rJuIR8wh8tZiT2lxmP5qk+AVaLKGhTEy8qbJJ3xyi8Qk/6vVAO6HFg9r3HdEHvZo5L5ujZX6AefT
sBaOHMw4ySoVopa0ph3dZwg8LK2ptui8YBlWAV3ZKsam1Yn6e7cc1jm46rQbZ4slvLsG6UUV1mXT
00ioBGfHk4HVjmqvjJxryYrL2tSYQDf3jjnuk75K12u/ITeVd1WyzNHyyI5Zm7XFM9xNIkz0Sl9o
pAWa3ipwWCCpxR7xuJ/MYNBhcJXKylPbXDkN30mYhiDUdhFOwYOCtNOY1gmIO8235Wc6PKqP4ZR7
DKZPtzJK8frkjoLFYEiOaM/7B/cvpyfNMUg50MFMqILVytmh1Zathdpikz0c7w/AbSJ0hy+a771p
1imI608Z747ZoYYPmlfg4P13+OXygLfGtRERmVCX+kWIDNOIJledoe5NeyxxvTQbv7iFkFSsT0bt
AMvta4ACrrX3H3vGCuDA5mG0B2k6NpV0KOtvcaPcryitREP3kIkEMfqDRStalIPO23I2dhjGT1l/
a7VZH5kbZLHboNmxF4vFu46KhEaRr1FmdNiSTnJltndVS6Iv91Y6Ebhe9LbnMNfZSgOl2HCq0T4K
+71s1UO6eB31tTY3s3w62BJ/HWufZoFuh0NQA5PHg+DoQkC0dMjcP2o7cN/WebmmqftBBdI6c6DY
IFdvv9vy22lK/XKkZL36VvdMgtwR54muH5lvp7E0XGCF08iBUIvF1mW2xl2tbivYb+EX7N1c/oyC
gwZVLbNnoiTwIP+gkTNKFVtzoc8L3+1g1Ph4fvzBrpHlOcq+ozW7E41YHbXA2C9M9tc1zfV+RR/g
kBK/XPoJutD5vlJ9y2APtaFvI8sxCuH+aAPDn71raxW8SSrlnHXbXlANmK5mOS3oTJtG0blhbE3c
QsmGxnVrllXcJmY0ivtZoq4hLwCjI2XsA25fy47bPhrpK8FxkxsP0aV5WfQsyyFZX799EJa5Z+9W
fv0BgHgeyJIA4vtBhxeaSzYUlbPgJe9nATFljO4pvSslfwN8BpFbMzrlvFjHLJzeWa48RmO23Y+B
ufOtR9GOYj9VGaxmKAefh49Ny1mL+XJ4Ty0UdAjzCr3XF4cm2Cy2Qef4fgJ4zoT3996/PFfzfpBV
QziXhs+z76an1wfCWN1706XH7clFuwvQY7IbfT72swM6BXqjkbL3n2udVVHw5aAiG+kv1p1lv6BT
JcTiuZvW9V5ZLH2+cQCWE5tTuMoBldnNVVOB9Rqoz3az9LCjJGcTcZdnC/IiTevmQXfZwAKz4MT3
xEG/gYaH0/SRhcqZdhP7VAPbTIvGmHUf3tn5FM0mzlCuk93PSTiSJYZYZLMQ3M7vwz+IAfIUtk9e
Jd3XXPWUFzZ1usz5d/K/kVj3lIog+hatEjRroOl36zjSwNW1k4Ee6PfH9i3grF+XPAg+F6OLou4v
MHzfmuhG1ZX3GZXOmYPEF5leRTP2xPzuiDiLqY3yrWePsDIPZic0PlnY0LOyD17mlwWGvQb6EGSJ
+j90U96ecTpMGBrKwvdIRQj2komOJ3vJ8XpwrG0fIol332MvuD69Pwhn3lN6FFy0znRntcfW+iXt
j9I5JTl0OWmCFqC97pSuFNb1DJK8oYFOV7pW3CJVqGPPrCnuTzFX2iNrRXSGkynhwBSiSA/33xIr
r30qHlWy9VF+Ca1Z1+xstaSjuLPSbB3WbTBXGq4CrCw88df7H/XKNfwJtaIXVEuH6bnFTEYDB29H
M3KXbPVUru5PxcNINpH/abTaJcx2Ilh9KS8UdTeIx3UBqT+9oBukH+TGN/GqxFiVXjO+ZuiQcDNi
Rd5SNqxj4KoHkOggMTYUEH3H2Jg4blBkdNw5sot9C3kNW8QAlnUxXtIP6hd4Xw+4vA5fFb1uoMDH
YMGekD8jyHYzXSc4AbjdSDKMBthKFw1lNPwf0nkXLKYsnYNvCEQl4gToWNW7sshoQbkaWwVsjM0I
yuEvp+lYF6URqXXEGwwMrq+hRUECtJqUj0tLWoJR6XwtoYKwoacXn8qe5axbnbcjfAYaOaUhuVNu
SqfR79cCNC/TgTwvRMEjlkWIPfFlijoojbRBMRMNb4DyBW3u78/jL7cNzCEqVdQgqcj8ujZ9OgxX
F93Fe1U7eofqhqz2BfPviH1K1VKPYWCVCf0fotAo9P/08XpTUBxADuCVv/h2FRFriZyKtLw/QZl0
FpncL8UY+jxfvLIxXK/QuDGqUUz6B89/7WV/s4y1jBEq5pqlQR3qPPDJBjfPrbVV9PGkOqvKS+I3
MFInHfNxgzWq7i7idbDDum6BHJhATFB0ecHA4puk4pSbGfakccORA5k/PAH+OOvo8vUpnF+aiLWU
9F5n0pVQp2rMUcJ5feppZVVuqcvxXYpvrXexBKqu0DE2hzH3t4O1BLiQk6Nyaoi4FHVWGR+ckL8c
1z5YICJ14OQwyhCsfjsbc+kXdg/P6PPpiCIdcXXh4circkhX2xeswjnDfL92WC2oDtXzPao/JPfv
L4zzgBTGMW166CghZADL8bzokFhz6aVLOX+p6sFIPRjpla5OFmPJUR2FrMf3n3dWGXCZfh0B0PCt
CR0REN7bb58Mz0+bZEy/ZG4iHGdDTzYJW2wtoFeEjE0WqefJDaokHvohaeFLcdaVM5UeMIoOf3K4
BR9tzl9IeRQHGAIdD1Ib+PXK6udywBu+yr6gla5PkgVRGq77AroH4e8xQJvgM8z30hgZE8wAdYC0
vt4zXGtucetly6RvXjAKhtFfPbLrXlB0sjfHg7JKEf18CnLsreVhRZDUfqDcBlNqg8ulZgYdA9CW
2Jld2Puofd+fKBinMrFfVSwJFKGJPOKsVwtMsQpjqzaWsPCDmzaqkQjYpEYgvW1PuZWt3QaoO9oX
9Yg3W6H9vV5xji7S8azlVro6Ho6GTjbnI3j3/nSfxwJsesrLVIIsIgKa7HUO/BMjeRwsYUbUCR5P
mWXVBYPaN8JU9PFRZ0QXE50lvdvffy54MD/5nwMHcj7HHBE2at6cPCYU+7dPNrHJYrUrTK29bMWD
OMhTrN1hkkdWSx1mIPVpgUpFhCfLOkVzku7gj2bNJ/tYCPEdci37QgSdZbxYI0gDyOprpfNU1zmx
a1RD7qPiKsBrPNtCVGHbbrIMW6DbLg0mTLGrIMvcnPvV1KQh+sHHAGoncE15V07jgI1ETdK0VH+X
rsuUIl8Uu0oqDqIoKzrMh0fNyXk5AVsNHnsock51tFrqIMGEekGu0nvytrFg+VUHI7J7+xkyV9k0
u8WrnOAJR3WPyzhwjbEvdolaIYZet3ayIt9OY3CU3E0mJaB0i66wlGVce4Vo8kO5RHVya+kbgvTA
iyA/b4tEyWi5W7oeAhBhk1hZP8CZa1pcLApy2XJp9uyReetMiTCKHe1PGu1B3CqcjW/LAv6lHbA7
WHC0X5eN8cWd6MOg7tZE3VLuMSQiKDqIEOE9czct4bBqs41hKdOdUIimPyJSzDlVHUuddKBEwXfw
oiw/pGWCOyZijDWbeNu1wzSH8XokPZ3K3JM3GzkRobEQwm7V3AdtuhmcJUvrDSF9ljuX6NUuY/cl
JSfLnSuzjUh679cmz0UL3NcEZg+1cpTF85ghffkSIRsQXo6ys6x0U9DyPlJ4tmnJDzYnptTwekiI
MBuZkK5IxqW4wStB439H2PVEH4uO3CuDKeXkOZZD1droQGgopEay1MhF1RPXIB9TxQBLnfrzWAlM
8xpQMgv8iUvUX4Dtu+3kNLSJdTiY5h+F26SLb/cYNzmcPFq9YVaTSZJ4vN1jbO2aRlPpXaomE46K
SxmlTf7FCpIADlKFccAFPYyUiTOozHUZdQgsLHYSXEwltDPMKmZRXFPOp5FMgu/dTNMgwXJHK/1S
ltg3YqRdpdOtHVR9v8lm178yGQN0rBHQcNPiKmznpmwKTNkHNJXHjr/LDpVdGM2nHMnd/sqQwLYH
FI+kgFkv1HPSF0u+dzwxVbvStroH0iXR7FrgznKDwiqBqWx8e7pEQAFFw8ZJIlQukzQYNmKYA0SC
rKGYresoquWdERA6xKaXst4wkJ+2U5h6a1xnocQg1muiq9RTdOW5eR3ckFwgWjYBm4R8bBE8lmgc
3Y6dqybUbxz7Dzp1xFU5e70PSyzI77oqGtF8EdbTjDIwjpHds59l7ZNh2cVdiem4Fa+DKwb6BFMz
qRR4dQYJ7KblurLD7ey5q4g2udNVvXkDBmf8GanUwemUVpQlydadlCxW2lrDC77VArshyYa/sTZf
cDJBOCJyR5DmaL0Z1sRFQbwMlq9m6a57KEMu2nhW2X9SopWfkSXpbtMiXffFMngPQ2g4hwTLoV2T
S12K8zwU85OiPphuhuXLKksNQQW3EMjTC0lF/ospPe/3xQ6zr0k/dPcLtJmbFPz8suw7ZImR6aZV
WjQWwN207nycGrj61ny+NJ1hvG5yMX9q7N7arVOX48Ph2uDuSqYxjOHlTxlOxWMLg/Vz5ZrDFSh7
djcFJv2oRpe3u7Lq1mtzKaNHYOPyykoT73Nor+hS5DDn4iItw2tzzN2vpTd2XyPqMgcohsZGeV1y
4XWj5Dap/UprtxtoWYyhe+Eqv36Uw1Q3yAJ3FDAWZTyntmhuIrwVN5CJhkeL1sbtJDvnMCG5c2s7
KV3/q1p/FF3SvKS+AMNbEmPbqKKL+zWxXixKABdBsxQXiGoun1bbGG79FI0qi9LaZUZ3Uewk63Jd
ShHmG9E17mdYoeG8g1Na8xR65QzwgWspXWRzw7AL9mFZJH+FxfxEL9L4YnG9Haolj+KChDDuB4/z
UBTmF5cDeGfMRfjJS4PgwllFA77e8wFp5XtfQvJOQuyJvvNtEzb181jlHm4Wbd7csDTFRuFSyT6x
tew9qHpshoV1kwJEPc/CNa5auws3KCdHlx7HyX3TiDbmzqyfwKIQXVxV/pzVhUAvza7nz6031TRU
0ZgfVdQy4mlSzrCBg1i/cKBWTmzzSx5z8RTYnsLPjmmwbH/D4W3ce6vMLwvaTTkzsrW4p8Y23NPO
5UCT6evDSLdCHM5O/ehPorXjpGqsAt0KoTIkn+JZzuiDpVX/O/3X9V1GfXBnTLDOtolCKjVOC3Qd
gDeeppyC1jw23xAmpamvsr6r3nnyy2qGZ13Me2MMis0a0aGLN5g0Lq0BSYWbyE2qCz6sdDaUa+Qd
EQWqICW5kYKkY3MlZ0jsw7HEifkK70T6E2wrN5+hNs2bKfKmH7SnG78bEP6zWHbCpRfNFOWfPl3R
F3lmuNfNurR/RFVjXBX5oNhc7nybus50NYo+h4rle9WWDLj9feLuuLYWz/9KnaW9r5LWdLd1Vgx7
f5n8J9vqq26LyXV3FQxeQGcEQeAPI6uyBeRUDuAANv0gu8zrxW07O1gEYKoit7LwgjqOgijJwt8g
7YUbu+8WqluM8BWkalyuGrpIs9XvHxqqEDv0HjKxV0jYPKQF1JK4DquED2o4S2ABPBC2G/cWRYwf
jbNw/ETCuYEPkYuYgTevJtpasPIcqy8A/V48z2v4nDhN+rWAa9THjeaOxYyCfLSi3NvnswUDXiRd
eUibUPzhEv1fBMaSvbg9/EE3GQKQkylDkGi1y3jGCZytSZPangpVeyVsUWNuVFFecItkmwsp/gzx
AcbBNAzvO6uJ6PJx0ws8teZNqfphB06bXlerktetWO548e9571ff2xW5dz+lzNVgVXdjtc6w60I4
W5vSk9FV4Q44VAQoQC3C6/ZOO6VV7E1CbnPP8G5ciXpFIM0/wODc67mYscAsneEwRVYCv4e9uxWd
LH9D3yCDZ+01PaS4IbqQruq++GCVVFwwwrgzUsPecAk3DzWi8Bc+VvKoB3XuYVqW5MLl2fk2UK7x
kIVKUZ2qI6Pcz3kh6MBMwyz/YRCC09bdJz6FiFWEZJTFamlsQayofMLTK5DVupUrgZrYCNjcRJF2
lIp0/NTi5KbBwtcMVLaKhPgET5xyoX7SxMGHMex1jafgQIEZc0zRwqHIyHWyyqLCvxsoX5URJm3p
tIqnoGQtD9ucfhv+iXfEvgmudKoUvOLwyBx2Yx2bctRm1tZADfJpFkPafku8qEId/1iti9YaQz3C
/rDNL6Paq93v7E2NN87GQC1701fQMrbLqNR6C08k7S66xDAkKHYqFxmz6/z6Lq/GQY1xGnlDvhvp
ycp2Rt85WIgYtS7BJfUS/jDhDCRXtAdY1bXtFoR4Br0k074NXFnfu1Ob5L8NXtoMEpijb8QD1ejE
sjZSFqVtXgPQzp5/AJNKWxGPcCJg60w0Kyy7Afp0CDTWFkirCMqn2T6Zci6umCTd64HXZsoP5THZ
zTEjybYj8rvZFrYafx29VkzadZVLhCORqIYfMGaKEfZ1Zvben38Xq2wZFreT58n0ajGxe45D/Eix
ZE2cqtwMbrFiXiKmQOzGfBqNQ9viOfX51AGByL4uT+DeU69Pxww5gpkakoNkDGOQKav/i2K/plmb
y6TThdmrNKhWIHwEFeQYGgs0T8iqT6ygqpgwRI9DfQrcn0pNJx5VlLiIMOwSh8uvuyOWYglPJFrk
9HTPazTdGe21yjdraNBle6ASIHmmUA7purFSarxEMBXeSEFXNTj3a9hfl45unIGGrMnxrHPN3aTC
BB5QtWPJb2hg0X9GxVWzlk6NNs1ka1JdZk66KmiWXB33xzxCzrVmamuex/w3otiKGkTgkiwIH8ZL
8wjLBhnugUDwHYaQTXx8mwJTyn5fH6H/npSOH35Mzwdl6R/bpVVSl/rwCWfrMguUp4zL0sVMCpQs
YGiaA9n30tmfEtV0zV8DHgJdfk1e3Cog5olKhbxa8UOY1cZGMVwilgGRkn167A/C9cXuoZZkc/ja
UNEEks0IaKhfNQH8Y6aWxDLgs8ExaGy0k7zCos2ncj09PE0bstoObTal42Uq4JY8jb2r6zO+iRD5
fXFsTBzsKgNWSW2yA7zXtdzwDxiIKXJ6QRLWXsDq8fP1aRg1Lb+N0gHlXZJ1auVxQ3dWTyfZtALQ
HGjIH/GpOY1Vi6/HbO66wFA25TPQdmbs2NKjbHvN3B8G5kJuFtcOMZG5y9sBT+3LaEpfl0/daegI
Yz7/dUaODQLHaTrVAFN3Cqm8V0mz0rimskhPKO52a+nd5IWL8hIqhFSu0I9wKoYg91uNH5FZ6Jqh
P2fWnB/wxhxhbC9J0S1Eg5SPeRV0eUrG2KrDhf976g2acWjq00tPe8e3L8ux0oma+RA0G5NVm1Ya
mGrdr5QMdX15oJhjZhuRkznczqk3hyMF3kx/07gM+rOt3NVlH79VihxlRsPclHFJ/WV+mqkf9C/N
YtJzed1EguO/9CvdntdjGiJ4i4m6c79JvFXjVJFYooVLYFzmPzAWsswvJhQUyekcZXm1H+mFVH+Q
tYlnZGtTb0KbO7KKBzMrRzgzs9OxD/uuzd2nDDHP8kZgco+5FfmYf388Swa/03Xm5vWGGdLKEM+G
h7Y8DhODCeRqKBOY4bjp6DjRYz62rq6tqRLuFHqlSugRtUsko59OxdtioGWKqPe1BYWmY5ZkLUdN
4YAgAwIXg9D4gHfHhoCOXev9MQUUlr4jRQfKU3iDTvQ7mwYi7+9N+0pJO6JAfWJ63HbIUmQaI5Cu
PTxUS5NUz9KmlIE/wTLOixkvLowggfqYPo9OkGX++hs4OPp1SgNU/bBUYbRsEvylJPngK/4r8QFt
X45D1BWFrNrYS8IlYS2QPs6/BaLmR1o9qrk00hzJjetrOfmIUR5v7ALnFEaqRsyJ2x6FYn3POwAq
/OGUmLoAeWyDOZ7Rp2seASVg1qhYnB+917iIq5k0ls33/5ez82qu40iy8C/qiPbm9To4AiBFCdTw
pUPQaNp7379+v+wqbgypCGpjnxSEgHvbVGVlnjznZES9zt/XCqee3YTHam+BMGJLGBz2emHsZOn9
qkIZzJqcPaFR0JIpEfvboAAUaaMa4+uiREHVOMgvMr4BwDZGINm9T3YrGwncSy6REVWyU9uZLtT0
GtNo4PL7imZHc4pXkoD0BPAj/GK1TIDN5DcwyZebV1waKLty/OwL5Trxq7bXpnnIZ7taUZepQOyb
xsY+YDqTsMcQ8wyCPs5xxsVFyA14XWq9jC4qx+wuz5aFkOggdN7f/HmDjPnAMC1EnaghkBdU5PMN
IymDa+lVG+GkW3OUXA+zX0okABqUnCcpTWLf1mICSkzi9Gk6zrkmI9JrUZLq137jY2yx9ERnXI2J
tkuIMRdS1mPzBEhz5PWol+1D79nfGiETN6euTyTc+Essx3NWHXKtoMFHi0yiFr4TGr6Da0Qz0IBP
ucMgJfmdCPvP/XHG4Y0+T/19nNWDw+Q99Hll+Qj8GXb9nTWgLK4/1pG/rnS2/YrFfwfKX5jwfxES
oEApqnSGVTJDQYB+N7nwNPE2Y05EhqgJObeQabQ8yHF72eUIFmS1+hhdpO25rMt2/HMorQYo2+nd
ijknnjlvwXKzrE1aBSYtZJ6McwgcmjkSojlqQul4081x+I9fkj5+8o8jxyiH4/w+QP6EApSLqw4B
xKDoAboBQddSHuDaYf1KTednHFdxgQ5mu+muujq8+LnvJCcHBJfsVjf35mavg5RRkqbZtPeA/DSd
mPC+ulwaRim8H3c0d8PxTlVVuuVlNigpL8vSoXd9gdRNaXpJnHQNCjxFD2IvLTtxA4jCIDLs3/Ix
3MvoNqudrJex2tB1OjNF/DnJjHVPzx2t+6b7OljIgK4NaoZ5u3Toj7gLneng2SnvP2N6kzO+Q9k/
ltfRcEmSBg/FhyKaRTDlB0PGszLdXqJuCjGWxGz13Zmt0PrgQJ8ylYWbXSyMa/0Aiz4XMiZz1uVk
Ypao7NA8TmF1nLKVJrp3aRVbYMD/hUfYGzlEODrWQx5Tp2DPCb/3IONMbrTEwaeeAaQEB7wb5KDq
OUr5xKqkVIUdULvyGdnsr3ywbgwZA/wEtJCKE0GtL2yfFkkPi8dxTUqXT0XRdYPz0pD0YURQ50iW
OE05gvm7pKl2JhthCDQB0a+QavnoWWZ7ooOrqKGahxqrkh4G/kh2RFdntWEin/eixDjx2tf7UiHp
PdJo3aSve4h04cNsOFkwyJTgo/OF8Jg3YSkpb0fSwoUp/Zo6EecIVaf3ZKCH4grGEDIPmrqhku76
hpilhWu+uYXd/1EUnpBhdLoLCIP335XeVjo9NP3GBMgXvWb61pZG7wJpmR+OMbMWt7swwlFnu8vo
JxbP6ezUpGNkZbJtVjtmH4SlKZtMP1cogrJTIgQcXMgaj7J7zYVw4p2iIfCZA7n2EHmrszrbgNKF
SLcBRi7XwDH3urnkPtPYqM/VptOVB2zVowAZ6BY/6LCfqba5lnVCjDa5Kl0mbdB9ZOZbmfX0P1RF
mjTQ+zip83TkmalDXu9ptPfq3qmJsQ1SjbnNCtBPnGaUxnNxa5jqOz3ogG2Ui1BduXnmHX3QSu2q
zVPWwZSDMWx3geIqhZsjUVe3/NwNXQptRXW0qRZzPTZy5OiQnavYPpnpxA/zeTlyhzxv+JfqP2cM
Am7vpmV3FovhJ5J9h7m78yVG6yD9eUozi8h3nXCt4WbUg1ZLLiIz5BmpH9lY+rP4Ax4BBwD+3ryI
b2+TGTs8qaQf5OWb7gredIJKzlm/D4ZEUybSSVbU1xzVGyjeZPjM+onCAoSRaVt1e0robAHjAzmZ
yUmvdfUenDGUl256A6d8HyZy6cHRVNUptz7IIygtfFVUrHIW638BH8gr0pQDCkI5oK3BSzF0ZlpI
wgRovSm6AUljfvtGJUxHOfsZMCrLtV5XyWJSpQ/tYV1KxgzWwvdp6Yi+5LFdgQD6upE000n7dH9L
Y2h9wqSiyUcKdaRA0HRlqatzwFeABhjlIUrbdwQAt8Hp5Nkz/xC3PsxkXNEGUNrJojVVSSoMXZ53
YjdSiWnDgNkKBEeJtqUl5O493hrQMIA3oBrN0yovY1Ma/wYEmy/SpMUqDIThoove3SulMtOc3Glq
ZX9OMOX5TCnX5FqOHEZni3O0wIS8CPmnQTIdLxCYTnpvUauSjaOIkOA/HhmbAm0SJwTBPHuggwHu
ORw3vBuK0QMbUiu5Mli2FElH/35hQvixAoXsoI9ufFDIMl0lrOxSBFCkYYqJq5iSHagGC8Y/oBH7
oN7SJpAkT2VRg7sQliqV6SduK8y6XEUKJJlzCzZKehMbj5bSodlMky2ecTSVsv0bV87xDrRMrXX9
7JjKuvLFCm7RO07lmmt2kNuxVzv2hNIeO+NGLwLUX9KnOMbC4L0uOkr+gEAmr1fBXWbWHjCZOkM1
X9hsi5kBEYw+NfYBYkI6FS8YRJv7cu7MlUnntPjZi03eC8tBpdr0FAYWj5akOnvYbjf41GbfnCB6
yEkYLIuksZZdSqNY43Oekx/7ImYO8xu/z8VykG/C/0oQFb05US7BW1MgkHNJfFelQKiivH7U0K0O
CAMUi7ce+INwaYI1Tu31OQROZGKvr9xCGEshAQ/MbuWMc1Ulvttmw1rUAQhKtOQlCv9SBZCxQhx4
FsdLrOdoOC9NqA+RarDF5kCXv9+Rsu2sOjadSW/IJGEd5RENToEyuqa/V0ZbfYVuKOXANxMAVdJT
i0murwt8sVzgV7SqvFD2FGxTqkS1HDSEiXXG1vdv0Imh71Y91iCfNOTSJvkY2LfVXs1byhQFHild
uIOqcixkRTpDichI8PtaxSol0yVPxEA7c4xhuFNlYY+dw/BcEb6bT5Tt1Yb/NAzQ8OQyOwZdL+6+
vG1o9AGbQp+OStCgidQDGlCCQdZRplhXPx32fn602opc5QZFu5+RdBjJwCLVcS9YGjkP1rCSU69z
TUl7er+VDKc9crQEITTxT+MpDUUdr2/uZ9mqulRy/EXSBuz3Rcmgg1VQxyLQ6+NSitNaZW4N7tD8
MK3Ae5oHG0ok/0JY5jDecV6QtbVkmYdxT2F3IuXDGDNldrHnxwUYk77aAS0DBaa/GqKIpLMsN5T4
zJ/t7+AAh9Z2AaMT/l1pBQ77EmYc//Cl+OfxsUlkkR7geNjAFn53dsPirtjEws1fDuBQYXmaVFsc
myjIgf4pSjtX0oze9CU5Fp6zbMGqpr1zGRej5T9dRyjjoB4WSZK1IwR46c7tensvS0EnJrMC2HeV
SWliOJnj8Zkm1CFQSJXWaJcPA5cWLF2RXMBtOjt0bQASdh+U6X7xxoDUUdeSDm1hLkXlB9ZR4k+T
VdkJg9Utdyw+gy5LYg43S5YA5qrySq2NxghgKIYtYQzLA50TdIADtEhLw+/4xfHgNLrQTLlvVTM3
rnsgZAUyyuaUwbAhuGumld4UQVLRZIjAdNl9LuJOHgwcVcn9BreT0rZnpGvAziycAbxcAxDqANBC
nWgdkulahWOfDfSdjlRUQ86mAo9FNc8rTFXWF65BTRMDIYQUAzXDqKhDtT3JMjmJa56bpR62+c1I
oY1SUYa1Za2Pu4X8g5zJr5g7+Nyielm9lzFiiFYkWOket2X619qb5FC3oKjt/JcR0+3Sv0ttf/ZC
JFVWMuEWF0C9Infv92k65/64dX+hv2nm9WIgeixeKLWZ+eS32DlNXwYUFG54QTCX5qBBTDMOrm0M
OHS3zwEzHQSNsp6HPKi7p7mDFJXeRSWV+MctnSfnod7qpnyrWUb/8Qzaum+lP0Xzzc8HBiEA5m0+
cDzUqcdm6abfzbbrm5fAcuLqLp65PlhUzrDlzV1hh8bmXXFYce/A/NLp49qztm6VHW/mXduYy/5k
7/nMOPbc7s9xYwfkBQnhF7qJGzXbacR+YcKMc4X/xfDt5bH3Zr8BqaG+sz4wm53RAS3kLv820tab
TpG9L81TmJW72d/cIRpHMMAQAV92c8vFQAWaNRj4GrCHy4081t5ilhgtwNVg6gMjYh2EembtMNjK
Mhqf7uHeLxtUpzBnLMeJFnbvrucmQxGUnzLsAX1KTeKDfzHZBgxEY8S09yEmw7dJtNNiDqJHq8/w
Uj45s2UyFHSmZ7W8lg0DNf5ovBpWSzSn3vJkWcHU3DZ3Y1DpnpXmfYbXzZm118+vLbZF7UMH4uk+
R+XQGE9eM0/tnyFBuf2zNX0/B+M0MI/4Wu3wnYorytqZCfTDhDgQZBgbkne/XOg5QVT8kvImkvjk
KRy7dRKaRCwRaW14HNzpCNbo79lpmQKn+Soz7jgh+mklD9fiGgUcBlaSGB9gxtj+R0gyPJlT70Zb
w6yFoSBDgBJMzZBtlefeJ7ReGABcTabYqqiwbEBiYau26qDQibJK8e0jFGUNNnZfQpB2igOVIjUJ
FrXbXX4grLaSYCn+ZmRHYMAr7jXFM51AUij1IQyOk0OD6Ce5ufoUyzrMudBe0Y7QvQwUiEvIDmMf
xNtlPWR1+sBRkKdqkcaO3R2x2YFtdoZCLRt/aoCys3OArxKCEpux7b/Fc8eQsNfV3WsjvBajRbqZ
ZYGUSLsF0++vATVZU9NSk0T0f2s2SY5WqyO6DWHTNL+ObRjX79lY+PG/F9z4pofVnM3q01iOLoYv
g3hSqbvdNO50/AirHQq+bFsyEGavNEebZtBQvqFuKrZrA7o4hTf0osnqXJw0loO6UH2v7MhKEm7S
hsOBP05Wf/CmvA3vtnWEmhmbNpLR186aknK7w1ttRDUzeZQTA/4a1jKQUkx18eo7dbz/PpF4YC3p
Q6Scz0VRgBdcnbHAvPEPu7Rzy7hrhhIz1fmXYODjg+4eqo8VzU8p6JU/G2cO/LTBiPWSZQmq63PX
MrPjtFam116nvuu7E6Qp2zh3VJzNS7tGzOejCEpyUgAvLG4ZadHNG5e0vIvGDXoSJO+A8S1man8u
TKMzX5iROFxQjq20jMryX8WYeW9j2JJ72OH0J4fP2F6C3dyuceTF4wXmIV9aBun4BIgIM7af2+Wv
OQODu6eua35hKJf/UkGTfgzzeb5OS8RGHMGX3X+32G/UlwFldX+XzuX6Z+9CKTuFu71k52WY2vcu
aTF/2uAAXQLAlM+9F/ZPC9MzPyBYcerTvqCuutle1b343pq/byivX4luJW85d1NAucr5LW174z6I
ifOe22zzvV1aS49uwXHMr2i+iGpl24xfSEOSx4GXzyDYuJmcgFG50ANt0O9/g0GvjwxnSWF99Pjg
n2hB8PCKdrDfaUEU3rNNmVfDZV5y65zS0O5O2O6CkFv+7N8lAZneKaOt5T943p4xrJ6NkkMGs4f3
vWakzynBYsc8ufTv4FGUuANtduae7NzsnqFY0y2uGXNYXHIKJPp2XfMQVIyUzC1n+ZDHifV7aDbB
12mxsj+ztJgeYT46rwx/ZZVFfnyLWtuEv1S6j/YyFOF5BLdfT7YZ94944DT/4mzjZJj3ofiXYeFo
nSbsO0q93xjXlv4eUw9hp7LkH5nlyvhke4zuPM9cb46zml/tyk7f4szzz15UZLfF2ONf0hzuTrDY
JZ3YyV7PeC11L7XrEFIzI50vMOyq7s6pguzfa2NYn4dwSNdrMZv9n3Bf8e2E2QgA6KbM5z21RUJk
iVtrPXf9Ep/QaG10qo2ifQlHxjRdzcmuqssc1UxFGs1svgv8YPkjj6jFLky0Mc+2G88QQ1b3CS9m
RoBxxj/tyQRvMN28z1aNR/qUMxI8rtbowaurBE7kuCzxA9zNKbkSl5rP4bQlH5oOuca1JYP7tCTZ
8m+7HRMa0DO23ycnb4f+wo04nx2R7X80VxmVRR+DyX9tssbPfG15GpJ4v6EYqv4sDWfzfs3DGcsa
/uIWSn/gPxln5h/YotbxvWnM/vRbtEFm8p7DZQ2C9Er5vUf+r17IG1oLrBpnSPR3pZtC6MXpgQaq
0ZwNpjpMoBhNbDnXfQMKRlE+VuvrXiTF+Gwv0PAfoOe01gM4WmG9b9vIOLtzGC2h95bMMDqmU2Cx
24gtNpAxmR3+L9WradoVVmwwRmuT2abFZvjR7pz40mrIX7NiL2ASjdLo2rNHnAc438t+Wy5VHU/B
82rmJp3oBuXdh2VLaO3WMyYpd/aW7R+bsV+Ck1l4w8csj9wGW3cLW9kegiKUtFNu0mC/39CqNee2
pFd0QRMxbnfE3c58YBmUzsd8Kr39H2XP3/OExXTJ9WD/oTWBZgLh5HuesI2pFVzoZv24GWa0tn/R
WBu68g2roqr4J+epH6YzMazRt20WJ6NRUJyKO8v3X+auux02CNw+pg29n+5U4ENCWEi9tiVSeqk7
r819ZY82crjCMyFsJElr5R5N50n+05Zxwy/qRp9j9qvxWcn/Z8vZ5PcO50cvxgXYO9Ouw/AYzQXz
wr/69uTwsxzND3UR5iDStZlGF77bk4s0FCr5uLDfsU6nYcFvIlTbuYwQdMP4bLGsBXPKp2l+Iwrl
+3qdcxiLsBsNt3fiU6Yu1ACh5caC1ZY/jhMzKF/SEiG9/VAtvcfHt/tuyu1RVqwmvDdnwOxfO0bW
2AzhDef1SRSVv9XqQSyc4uv2hb3LRISzbY2T6bxi+Tln22MFKc2fbqxuz+2e/HXA7fJTgvkIN8BI
TLi5V78vUp5ZNlRSaKcRR3d9sroZztr9ZuZSbc2oaf3qHuO41k2vHs0anFOYyGiWGTw4wFG8z+24
m4oPSbd0vLBdrDbMhxRR3h5/LF0/s/JbM7tlvJ/pPImPSlouWHR8islP/K9xGcqlZE7t4aZUUOqj
ttDvgE01yEe2LhnNLxpSiszCx6KkLpYhba9g1rvjvECuD9v1HFGH4pbtFBZWb3dGn8j17XhmYOBs
RVD+4gcpgnnlxiq3jInGQlnE2NidxCIdCgFoEV4JlaXxGlxB1RIy0C3yYuzaiibjGo8k59Wlwaqq
T69t43Y8RNdillhzP0ylUxn3RUxTp2ZOyWEnRE1nmfFjxoiaYL3Hyw5/pUsyGcGQPJuzjdXqqY8T
SK93xZbNU/DSmt26pr/SMK3on9h+4fHtLaYpPI02mGgkPuDpxcp8yFpacvD0Q2oO8zQ7W+Sex6wd
rQ+D8i/GKhYB4/M65p13bzBnPrkmtjv42WsOW49rZJhty5/+g5DnEIT9l5AHmTwCInY1VnIoxzDL
+X4/8+34G69l83FGl+f2dMhtx3DowMO7r09d3awIOZ3RB+o+K3tZsARhtITKcXpLJ8urcA5hVgSK
Q9tv4eu/GfjthsnvS8zSAVVgvmiENlv5lxQ0cJhyBie8is8wSuqhYaycadTBiUOCxOhhbQeTpztj
D0XHCvNh+T7t6A07htbh6sWAhjABxA58Vx7kHh/B76VoAnz3ZNHat7pr6sLfrU6tPePtyly5Ak8t
IFkSTgjYrYOUJow3qaMqYxZzlXIcxGVG+7x1eV3iyXaC6RaxlnP623Fwxctsacen0rKcKvr2h5td
MjbjHI+s2IpEZg627oKwhmFXFzLJMayoIoKl/qI7HInTzlV7Wx2vmlHpGKx6rIGVw2Jqw/aHGnEY
BmlDR+QuYhcMfBT3r3tbYL8NVblosdyt86gDAoX3cpjhNEOaNdUTeerKKOnN30TKqRWdw57ERjae
jWoSMITYWTXJq++jrmJ1ttE8YuWj1Zza5jb3BnfvPtKJ8qzuHuGMeBnZ3SZYJJJjp48v3oy/BJwJ
rGX4c+3WGyspacc0PV6i9nnSqi67RbxIu4w2csAc1jTGbpy8qPPzfw2W1J1Xe/AouR7qAjkhDNvk
sJeJWHKbg9m8gb3dPwyj+F5BjGOD6TC8gO/B3C6w7L/5uIpOs0ii/SVB0wWg2B52MIoVqJsC2rVC
UzF+vhG/16zy9TYAD8sV0IUx7X87w2e6vk3lhuuL7m5rGpSWrqree5JVgtGhCpJNpQHB/4vU/4cB
VFwN9Bpc3i3HdRDF4zz8fVDAGCWQNmDOa3OnDQbQyCIlU8yIBqZxnqrByZfr3DYNeyVaRCumTUU1
h0GvVgyZ4iD/mJJOVP4p5e/YrhE9E/adAgTQ8In900TjJvtjasKkmn/RfpvaiCvjAPara0LgJqf+
+VPHjoQ7+S78AS5zCjL/izQOWOUHvaxLyxj565i81kmDw9iVdCSsmxupCMv+OiiDYSAIOWlgg/qI
ClUIj5q0rUJ4uZxg1YMddoWXQziYpunDSAZf32Lfy9lTbJeVWQzOnNYn1WbUKL3qyUwlPAbvotlS
inEauPhY45UZVfKtmstgxbn01CgDaX2cBwMh73YFUpLDP5x6+RB/avEJYNh9asHnthmC+la5VSHI
PocHgGutWoc51gPYyeGNb7GHIQdJh7Nbcmk5GosprA1NuEQECiqUm4T4V8Kj7Q2nGquC7YMNRQWs
OWSuEAd4OZeHU/uaOBvUbAqJbDrRkUXlfNNsL9UUNpcUv4VPDrSk4jO6TshRSom7ViD+dC7EvFKW
duH0+22CKdtU10hN2CjGg/aH9+ywkHTxGtonJR3WcBSyQ2kIhFXvZ83jvHDeNRd6HmBMjVGE6bKe
zB1Liekp2bGyBnjOcYrtz4on75rtwaIqYdRCj1BNfs047Dt6MsX9YJUJVFHNBx1XW1q8qs2eNwx3
uq8jOsjbY666z/qCA8ZdcVljH8o0iWFj+BHusWYhHavSHuLAPVV1WfbSHmq22MWnupgM+9TkVPPT
q8eku2S+C4EUSvtmd6lLN20pXGmkoFJIuC5Gn8nDm2rAjeBTkRVrMp3hZGyZcbMzwBLMjppASLIj
HGd2YJ6AcSSfsnlpk/7BhoOQPqQM2CCxawGr+QJNrjENN+evOfE78sEtogPwPrfsZUqczEwMemK6
W6SzmNCZa1p2WxDXXJjVcKja9/ph2ga+OD3uxla7jzdCekiA73dDUkD957Y5DfQ1Hf6nm51RCCTN
axz02P5Fip7IeB9psOiG1biKzc95HeFS/bJl1Qqqq6gIuv3EIckS0//QnR8cB+Stj+4KnUnT0rWX
VWEZkNbvLTvcxxW+rdVC2YeCGJqfW/xMCnJoz2YC5OfYt8XdsDGotp0nL7Ho7J01L1pvRjOrgzk4
tV1iGe1Fc3IT9cJoxMoiU32VqMWai47cVIIRbKdBrbUJluzDsuVDFaJKkAbPRp2eHNmIzhJK1XlX
WOJcmgSkG147mdedB0S28WfEkNZiPnZ2Df5/pTO14Oys79hb+rYeUVGtmPi/NE0tjUP0+MUI4upP
U/1eHmFkYWURDzj72xVxWLYHMtCYM3qPQ6RwZC3rXZAmDKQ5ZWaVFo+tbbhdeykbM5mjl5EilDU5
Uq8ThvLQ7+A7Lcqjw9igELC9PdYizgiqa6wgW3PcEfClZ22XNc/MioLqhAUHqYRmBXBwSZfMIqDg
9FVHnWDe2zJJd0/z3op+EqapUTARiP4498hF6Ke3j8bALSdtZ04PezuEH3Fp9BLEAUqNoFjWy5Fn
VnErfwlBZrJIMOnB2PhyWyUEIsZMxDPcwMrosxpVJ77TefsZJevOHxTkGTSii2lKgumRRr4QN8Sg
heuOabRwT0XcC/1D+0PpVrfDPEqh6/lr9IeLPr14du0CUuhp9LcumU/5MKABxl4nnf05P+ttthhL
LHTDbOl3VG2nNe8zq/wIKJXiCgAL5tjLcwgps3rOmkJWsOMPwlrNlFSAKRAmsxt6m9LN/GbLHOz4
69kFmHQqzNZ2joQa1eQmJ9EtyHAcSPAlP0hUnTdhMo3gUXg9BXoMQkHC3RJCVP+hz5ArFE8+eThc
mTiCiRp86qwW1jNk90j+n07HXUW1MUC/Z0bBznZehm9bEITo1xSlQl+PpsMowsgaG27r/KLfF/M5
pYFgoS6lLgYGMCRga9f0inHd7nij34Y1x7M2kqVz2UmYVOXg3KayQJeaVp/zSxOhrvRormNs/Vci
VND3OBP/MNhzKEfWwz0kVcxvWJ4SYwbFwiQ8Hw+Z0E+bOcwBz5cPVUWjKr9vV+pcRnwEPiqKs8dw
u2W583WfRzHiExkc9V6CByAgiPYmFJ3ZIf7SN6hZgo6ieoHUS7tbkXl0iFGEK0350MdlrKhuHvPu
ePo6YlfTIgQZ87ArROIjCUinhA/wHU3p/fuYT9cfZ0UAn9WwBxpmUrCUqiGh5TOTOiA11QDhs+Qv
mqiUYdzPJqDXLKwtjRh0RSvAjlfP0v5JvPHg2fiwydjmOT7xGTMmDkEa/SVp6RYqAu6HfUt/sH01
V2d3ETWz6oJgY9BIN9H6CW+2EUrn3lMqIJ3N53YiNH+QV+jD9nIYQ1aKRaaVJSWGDRz7TPkVkrMW
ySgGdrbGQ+w9DERNc320cQDF01Lft15E+mF8I7HAAZaXo2jIukGtb18H4ShgGzqnkUTMzy/JgpUS
aYyFoXlwTm1MZh/sGfYjA5xV8ldP3s7BvXl2XjVP69gaQfnB6xFh0Vz1unj5C0McguWljOHDuFRW
jHz46vJDclmFoXVz7DjDtejp9gSMDPAE3UrI/PkrsGaB0hhWK/gF6yLkz+JJXo2dhABDgxPSYDvt
VQ8X4TSHwcKXsKp7wAq3iesxekbtmwt+BZeOT+y9Uv4TuRkGt9jQuPH6hzPTBPi6YDvNjWnyHNgu
l4hZGJc7OhMFNrxhMk375Od20f6G8EJwOqcPBacb9lVWroKNSCAG/qGBokTBgG3fyqacMjpMBuSV
WBj6P68nfqwmYHtgh4LlD0UT1dxRbfyXH0ta9j0CisZ5WTKOmYYNEaxMpVQ0DVetu8Fe9ibDiXfO
nfxJrbufX8XfakkxAMWzzgf/4q386M0SmKnhu8ZgP4eHfklvnSJlNUAbPerafJ0lA9EkwkppJFKV
Gf38Yn4wirEtLPNw/oHvwshMDoofSsk8bsZu8OL5OfVWkWutM1kWEeYgiWrFBpwANP93P//iv70L
jy665ZDlA4szGPUHYMseQ4ZuRe707KkDN0A0jVO3NlSb3A53QZ0LzNnEcIi/EpW3//wyvneAopTH
jMvHUt2PmJNHVf2DUc4MI64PwC8/BLtB/4CCMa6c5GKsh7Tl//XIAxMyl+cA0Qcy1evw7vmvVQgQ
Ra8396oPGqXVO6RT659xcxmbsfPxCrD/oZ7+EURhNAp6xiiUOcKB87f1X8ydeFMt7YcszQPecsXh
5n/99v1lgBfmxyAaBM6MLax9/smq/G/f75CbQzsQ5MJlTKssxv+687rc0nFjSNKTtiVeYFTJmfWd
Y3pleUIJ7ZT+6+dv+28XwGuG/+RjJ0hMxWni+wvwKc98Jt8Nj5gFygkFw0NWu6aAJRB/iDmIoCqY
VB40puDLz7//x90WQjpxpR3ErJzo74NyinVxGQORbE85Q1f2X8NwwiAlHfyYJIqL7o3hxlhXc/gH
r36byZ7fwShsL+bLRJitsd1Ycz/cd+E5s7NXTf+Eq3faTS+B2zbbW1T1+f6gOxR1YTXOl9HqpVXA
vpHjRHMZs9jOpb7s8omDYQjwItzP2FSTUt96u5JsUrdAAI2Okj2pK9YQZGvhVc8OdCja5fCemt+A
qqXN9PPH+oMTD+NMWEwOBN6A7cRUhB82MXtlszy8Eu4dVn73ri97hEPyT4ZxP8ZuXDbZQi7jeEi8
ZNrQ9wsopom8IsnNn8ZoRr/NzCA7K4ITc+r6okPnW8weJHnl8O5tAB7vE1b5M3pZeAeT/w/L6cfg
FfJWWVChXBXI5I8nyVLCeqOdnz8pjk92KAWUBkkl9D9/zH//OmIkOByMhsB0GKr1/c3nGSL2aN69
x0QEUe/fBF7lzNiFUbEE/+ELfxgawjOmZKBxSswIPZPhsT985TDEq0iTu0fNEFcCzjVB84PqeRHU
TAa7zeVTusEzsaAp+jhavNgTLJryxiiU2OyfkCkXFEW67tC26V4Csf2bJGc9FGGK0Y2WFEYUowzx
b//o7dNYIoLiU4GkPJEJ438fbwJGtUr3xJylgM2ipbxpDAqD1frBGlL8fM3f96ZZaJhBVkkfZEwB
zb1LqFlU9SK5fI79IkVWE2OW8ilT5x3sdUwYhrkSs/ZqhkX+FliZ9FZZULL30n7OdhNiTwdYd8Ys
naZupiC0uTZEMrEHtXTksAkXAnSPAz5fohnKTVJ7FBhzO8ktsVP5ZvUchtyXyh/Ki+TEWpQMgUxY
7JrHNR7i8VJO8PcNN5zhFvaGm4ynpTf6zb8bKuzNo4e82xkro9Is01yQyKM2WlDS3LyEQTof1cPS
aK4O/LmaJKJTYF32N7jT7G+6BUCFcmgoD2abqvJIk6XiOww9zdozt/wuZgbAZp2V/6AG5UM7kocZ
dLOwmDWqidhWhk5mR7monoD6I00/d2s3cz+VSG1mxOPUKi5aNwqS9j9A72F+Qkqdr38o9hktmjIb
TwmPG5f2Cmu1nCrnAHnj2hJOu6GkPrR3+vrWsq0i/7Gy2yV6wv5qmH7NGVqI4T9IgbdHF+WEFokf
Zn3D7mqoQDYZApQ4iL5dl5QfU6rqD/rWWXAegU787jqbrVDptUOAEqejVDcSnIkRfswn38LDzbk2
ZYG/+YkfUYuMRW56d1reV5MRRvBNLHzPf98VPoGebnRek8Jfyu2iy2ndf0GXJiWkLijjCY/Hd6SV
KBdP2J0X7ktvYoOAIHKfiv03xeN2Orjdf1UoJZjfmOZ76r0pfRso+TT9SS5quW/A2/P0yrzWqrVv
uIgY21vg7khxXnGMEM2Xh5oNPLPwln3AGzLfraG8DArR1bU+M4REhIbVoGggtXY3oPJkseId61vM
zmvzBlwmAEHcbxrWJxoKO3KvMEqcPwVhMRqgSKpW1koTrX7UqWK0+W72BcqflX9Sy3ryV7ZscWzc
GWOQDo/BObSH5oqkUJahajvEBsjFfWvYKFXPs2rMqmKgYPQDC1PJMXLbzj0TY0umV+2XFp0n1b42
uNCOI36OE1N/RdzkTRRjJexUyDt9PL8EhZMs9Om1OWa9phzr+k7VEgs3H/GJpmsrXYN25VBbvQij
0PiC+dfsXOnhC36jUTxNaFcbZzyMP8wDptCP6Zu8K8ehELGX0mEp/IOiTSwolI2CEqtrdrqLFSux
h/mqifm2juQxqEmgi/C1UGW78XNb2VCaGsebK4pxBVcorMkPV1mN6PVQm9xp94J9xbSaPgNPJkou
Cg/TChhNYteOJBFQBOFQWB7du548q9UDPW1qAjxOftBMlRWAmVoCl3RW6qXPXtb4O0IGFSizOg4J
otXaeKy7oknNAtJSZDBg6xQZLrK2TmlpF/V5h3K8d7Yt/I2h1bzdU4w0ES0Yg1EsSHS6JFKv5tva
PqLewFMgyGs5hYqU9pEPWWEv3WQOWTkFtFGPAuK/iUkOAZKWBCXYCu5v8+TLb+tTQqPmSuCtw4Oq
EbXsUmsGtOqjpyHJuqyxPyrLBC+eLNvfos7AhhTOQtozvqU2ehHTW0oNqZjFuA251APMM4KldU3D
YxLht0EWBwP5fxcbApD0smzwDfF1RQ3J7ztUE3yiBthqcBSuX4nT9AsylR7JxuNzz37JodTT9dPH
nBuM5DRLuAu4pSdXFs1h3Dkoz4tNMbqRPgDlPDukGcBOWpQ0qrjSQkWXVo9gycYVSolnNvQrRkEt
qQiA5n5vlSgMmcgmaYL6l6U006v6dpW70RmUEkV3lQtSJdZRQUCVw3iqWXwM+JDWYKCszqltK+s5
N8LN/NDBYwc0ayE7f+2xqk+/JMDE+Kgy5NH4q8wh2at5KqVS/mh4sYVFwIGoEQmlsFQWBXWOBRwD
u+2ZFesoL/sIrM3AU5+pBoxKjZOoLpyb4UPhaOBdHiKrwT3cGtx2EfyRkt8twzO+5nFSX3yGPEzD
dTJNRu5dR+UCrJZt5BzThnQmoI97JvgSAR6yzp4gcjC4fK+jc9LBrEzP6M0cY7+V8CxZCEqcogOy
Thz1Qlc0bqvYpCOnkVZcIxCM6VpU20XonlhkMLoI4xhlc6Nz3EklVbpba2Nhz4tEKi6qLAY4SNRR
piNebXskWgyVlzgLf3JiwSBvStfPI0jyiBWZckDvFccotqkbm1Nu4fPDEKxDRqC7SNoY1dWfSH7I
J2I3I7rzSsnWdJdX+VEgxBD+vMlRwFUNoM3sBXUeKVq/cVi7pCo6qeSpV+mhNoTQGG6iEHNleaUw
XL08lV5H6VB9lZAqWv+gMltoYz7j3OcUVRNkGXqLPEmCvEdDI8crgI2eGaHM/lOrWUtBc7XncuGn
ie/K7EDN6Qe6wMFDONZdk8E1j333vVIvuzlsIcac2UfMK0phC3xyfFNAe2dOkmH+NU7m2msweJax
PmUYSGOXEkBaB6o3Z+SZGEF7ClwGC6pKKAHIlm3sc1yyadh7h53KNni4692yGDN9hCzKdIn2hCTV
uWp/W6QXvP9uQPbbfDSXzLHoHytto6+sUdRD0nsM1uPeT5cwzPbSf9CwiJEsY2GdE+QEqX/q8v9h
7syW40aybPsrZfmObDjgmNo66wGIOYIUB4mU9AKjJArz4JiBr78LoqpaYtVNdVq/tFmZMrMoRiAC
gOP4OXuvPXyL++UpmeFuGFiM0HbrtGTpt7/IE8zcWlUBvA+OWN+ZoxxI0veD/od5ctLWa1HwSObK
+f4lf89z4AldKRmsg+N4um5fhoGggGEpbNmETFW9kbjG2vTDn2/vXndDPNdwwFzTdLRcUutex4ws
lj1VSVTmpyKv0dZ9p959t/rPL43I7wb+v/TGJkoSFLk0PonJovf4uumXZ2an3GqJT2keK/fTzE7B
QaNZk7NG3pTSpqLcllhXWeb//I2/NZh+0LMQUMyG1pW0PWFCQuZ+pWfRNNdsePX4UI5z7cojsbCd
HZ08kuRQ4DGs6B13j7urEUzElj5u8zKQyWySWWfzTG2MS/YNYdTp5Itlb3CC9mN98+cH+VpehKYI
zIdg+4ChXP/XYMOZuZXj1IP5j7H/i7Bg+h4K26QA53zdnepc26FSr2MnBQXkOu791A11Xe+rfEKW
4Bv4SLX7pkq0KgoYfyMV8wsuA7PYype0dxUXeY7mPMm1EpGR1cCK9GMqVTPeFlBAUS+93C3Wt0zj
bx/zPz5P/xk9V99jetu//xf//bmqMdFHcffqP//+tir433+tv/PPv/Pzb/z9KvncVC0Ytz/9W/vn
6vqpeG5f/6WfXpl3/350m6fu6af/2JZrsP1t/9zMd8+IW7tvR8HnWP/m//SHf3v+9ipv5/r5j98+
E3DZra8WJVX52/cfHb/88ZuwuQ//GWe8vv73H64f4I/frp6n5HP1L7/w/NR2f/ymufbvzjf5GT0n
HI/GmkIDWXX9kRDu71wyBL3aa7fGkjRfy6rp4j9+M43faXOv0QKoWUly1jmCtgLuztHI32mF035H
3kVXmAvrt3989J9O4X+f0r+VfXFTJWXX/vHbq6GCjkiPW0FfJwvsLrl2f+5QNVgCEyxy6op0w8TZ
qMqYxZtMqsz4DFTZsPHh0SE9Ywm3tF2Y0/58+OG7+n5APx6AeNVpRa4L/wyR/7q2MNt5rVNMRugM
WVczgW+h1m6MgfLrXkam6I+z5cX1aZpNw7oJG7L/ND9N0ZqceJh3VRF8n2/YbbE2d35xXD/HT7F+
rdpJpMIWM4B/c1wrxbwTYy4uxtjl7cblsRkFTeKO+HvAvgzrrrmxr18SsDKU8DH2iGImAqQdkvQG
Pl42BlLGmnOCmYrx5RfH96q3SDiwZfEkEIwHaMtzsfx85oBRScaqFqMJO1kwqEIlns9mrbk32qQX
9FgyVElnCl5siIPRJCNoPadk7c7ivgHfY2H7ZI4/nKNVWAc3GB3EzVgOifWL1fFVhAeOBoN0UJ4b
zBCEzZ/rU+2HIYaomPdrkyHOC7rs6UjiZB0e1Yq19SM1dQYb1KJ8rshiBWnUZPOGday1DkpO3a/S
iNe3+uFpgiaWUQ7PTh6iXHj8y8+HUlI+MicW4xmq/NAFigjg/Grtq6EIyrAYfkhoRcbRL87Vqx74
+q4OH9smX8KyDff1Y7tcKs0uQUefK9Inhg06CUU8AXl62JTZpKm3i9Wkuq/RL5v2FfMBPZhJzRzu
/vySedX05zA4D8ySbAoxKchj/vnDmzM2byShUGEbtF9z0K8OAuUTAxJP+z9/q1cX5/pWzI0ZHLG4
kFvz+uIsSlkOCHnVmYxyA2K3iavqSH72tPiqhsx++fO3Y6H86bRarIfcA3S7ObHr0vjzJwO4b7NT
MiY41drcb+qXr1DEtgkmjcH5u4ZAVAY3BKfLw198a+ZyjksuIGeWw/iW4PjDxc1gGo3I3KqTrYl0
2uOxHzcM8w37TZUsfK8azYhmCwpQa35xVb3+jgmRXmcYDGNJB2ci+7oy0tnyNWZZn9oI1GWgyCZq
dy/LUQyP/FenVOCLePU1k/sjIAnyE5tKjMncz19zm9RTWMGA3LeVNlfbCKLt184EvXMwI+rHLfc1
duLUKxZsEKm9TXMiQ4qcpgwiNTW/MZ2u8YdMehAE53zjKBRgRVK557BJjC209jFAGmn7ddMNp1wW
5qPy7PGgdM2+Gz0bHmxTiq3Zd9fYJeJ7tFZjLf3cC5Wn7VRCOoQ86dqCi/d5yHN4NI3qv3oYfj/V
fTvsIjI9qR8X65rL4VPR19re0vHmEToJocWiV+QZoTjki1tA6FSGewYB2+1daFFvEQe7b5LKg3Af
VZKuf+XsdATTF4p9ZOSaDmQCb0XGlwK2nofqO9PGWA9nMvNnLMq7qrfSk11WEYkKxbuVVXE7jMa0
BU7ebAbRh3sSH+wDoZrxU913X50OwR3MpkwF3pgtfojJc1PYXbb3vAkTMg1Fb8/XYEIJYnyDCwmL
iJYKNq21OHQm7qIRru5DKIiuMGxg/LRry+apyXpjbfE7u9IKq7eRwly56CE+Imw1n9zRmBEdqmbe
zlU0XwHRvmmZIt5abtej1uvErQvX/W6o9OHrkFpT4KaWV548x4SPOIPav2WML32HI0GhFwHEC8B2
6NjaCFT6aAGSqAJmMOpiANEhBrRbkAeH3d6CN7bv7fo+LUrzVMU2MQRSMXGoCAbF+LsEZd92aovv
xtTORtQuF+AE/duQvsOHdCjzEN23l77Jutm+F25ovtGieEAuLkgEiAdvi1NMOytkJP6UuLMX4FcS
CKkKV+wH8CZbLSd/228yXdoblOjp5ww5uEFbvLU3rqNHqbdzNIUI4Z4Uey6u60lOVn+qwvkzUlIr
mOyWlOJ0bo9aGU3nAVPG+2HUkonyvEgPsab1kd8lTncgufSBCI78C5J8uGg4wfYpSG0i6PPhWjka
+d0jgEhn3a1iRQZm20WcVKt8NxPRsUFdDGmBxORdbiQAZdmkQhlyMt8w2iEAFQE/PKyKDY+AYSsM
I8QsZMX3TiMuTHnyYHaqL7aqQh+t9BELQnEvrPhxFlnrZ26KjrkxEXWISf8gEnc/kAUUdFFfX0gw
1NlZgTRF7bc3KtyGZp6lhymahm1ikHsgtHDmqpPuuBuE1gYjbsTrsXO8PS34+mAUdXVTkjB5by9h
cZ2oJLpJwmi+pIgUt42a+jOSXg29vTNYJvBTMl/8jnA4grYN3E5bi5QvAonmvB6If4inZ7NG+RRU
feb5CcFkVyLuUgSX5Hzm7+MszLUPydo640XckbCg2XPS+Kr26jL9gvtAfFWcOeNhKc3mDt6Ihda6
VF137aYokR49p0nCh6bmcV5AoE/S5DTYoCO+utUw9IFmzK19T3yf/gXdN/PcOO2bBRmhG017I3EJ
mDEjBPa7l8Ks1ACU577tdoM8TrHkqGimmtsJVZyOohedA4CWdmiS3awNxAFlKcL+Tdv3xMp4aWXE
x7HNQzcg2odXGEwNgYA2J8zuRCSdYJjq3r3gN1zwUkxlkqHO5SsogyqbquZCUoFkmsFKLOVWVe5q
EBMN68pDj2Ey84sQ3Q/B1sS3BCaNxXYrWUftoHKqUV6smnbJlfIqtdxIXfGERfq+hM/LzP1xVdSZ
fDIYqVondtfLu9LjEouYzDaUxy/0M0clofWeGFa+G6AS+oDfI+9OC/w4pENmaDNfwAVlks9YEPmz
5AuiOdE5w11RKIJ7+tiul5uunFz7bWG7Vb7FdTR6BAHS1bN8Nbq1i9mrDg2XWxrexXNJx7rYKENa
1dlokyY+6h4JLynWWLL/7N2ic4birVMmHunpQDHKK7sbDXNHF9y8M9kMpclF6eUs7UBDf0Rjg/ya
PIvOpCgBBMZeMg2sXazyegA6cdQ5uSC0yh1dG6/cJzocPu59RFEkw7t6Om0GBRnZ9peYcXC5ERjB
vngF2eiE6DDEps8/DcRTbEl8G5w9ZkXihJI4AqEtB5n1e8sGDuIzYXCri5Wv4ARvQjrz4AHZap4L
2iP9RnP1emg3lHkpT8uRP6Y9208iOrbw/pP0guUz6z/isy8TFj/yaxgizkNYyWdZ6NgHfZPULyAy
KNP16CvVR1PfourVlyOLpGzvopAFE6s5ZfsBeX6UvKs7o7Wvh3Ze+Kbw6Zjhh7KZS5assC+S8E4x
hCEbh/lqLh1/ZFNFzgiyJpViu+feLn28vwPpZOS2q2qlgdFpVnCQpz59qykvfnQiokG0BHhC7npq
2E9tpo5Rk4dt0KtQXnfYgT9aZRu+E/PgneoytoMxEfXGzYX9QFn+qNooOfLxyt1YsgeC+jnaPlPc
sy3DMd+pnhBsn/TP7sbrpyc1dGgT8GvsQzd1r7QOV+coZ64zo26PNpLsex0ZKE2nmmcLCJUAjVjF
W076bc26ssF24mCGHkyA5J69EX1sbWIkbH6DRRlivef0W0Vs/C7TLO8E6LTfEoS1mIGNwyhwqylj
3ql3+R0sgHzjagtDSYa++QQFN81PsQsFkd6Pqq4cpubZ0VukfjSQnh8I7RNIeoZ4mxZjuMNw9iDm
InF8dAmkY0GEYJInARtPzXySTOrORjGuyB2Zn4eSqxoKATEsRFq5flnW1icjqvO9CcEBpGK/+G3R
l8euJOKlWsTku2Y1Y3gBXlW26bNEMXunIosBESChTbWEfSBwbN5V6/SkFZHzDrKNcDGBu/Wl0csS
3HxcO2/SsfGoEkzMCr2+iMBrOiAaltYP75axbrAFddXEM48m1xyYBJ8hDupG8ZUeoHsBHms+GCGb
YT8HGYUSGaIK4ZxpsuuTFpsAe6sG22wcWg+ZMGZr50CudT/IxovSa3rqKUJ6Fl92nVabUgKSyLcp
Lbc0/Lp0iZ2ejb4hH4byANBL3tf30NGzUxQlBmkoVXjOzNGAWJJXQzB4GJvMGjGr71rGfMi6aNY2
TUVirp8OTX+aom58hLpQ3XQWIz2fT+/edYpYQZ/RWPa2LNJq2szRYDwmTEneJbDNT3FDpkqHfuUY
rxv7jcR1cdTVRKuhAdu5BXUNlSJJLLnT7bq2t/MwdmHQEyrzpetn74FkYuUGmOk6HV/izO/R4PFK
v9EgqvqKEEPGL2lHRssEfEINhABBiJF9ME1OJ3Z900cnmHaeX5smzy2SQGjmG0mT9IHs6/4yJ03z
ERtGdi/yKQx9T/XLI0ZmmwdKnac7SA6eCTdE01ufeAQ1Boyd0isLdaV2cqEPv+vY8N+yoOcQUPQ8
fdMQiQfKZqw3E7HC864dhzHZRpi2yI1ibBPIWQcx4BUzgUQmoVaH1ItHYuX5vgufsEoUFOGc5mdj
jrQttLTpidglBxV3Iu6ZoXkB6r4yiDMr2rXNhH4jjKodQtbkbVbmT6LK5IEPaA1BxRbrka9WAbVd
6nZjVIlwNisPZKcZMQjUuCWsjH3T3rR7BuRo7sj3gjY9XMM/6DEY6eM7O8EnzXIcju+Q43RQeVRG
WzorruqyuNJAq3weVRde2bly3zAw7HbAFawDYnO78M3RafZzEp0QEqT0mDLSyrwsbS6LnnKJtUbL
nkrvtEMNz+uNBZPvyWWjQvgP8SKfuVmNAje6XX7Ik7l+Aks57mXvfjFKCkw+Tu/2W1CnksylaGRz
hXfrIFGUI3V1NbURSfSMVsc+AZyNN02ZiD2sHEIABoEdpCnbK6PLm62w6k99l43ubnKtbEMmgri3
2QVvhqKID+zJ6205W884GrEttcUZ+1C0I87Uu9VDQ3/bsQc4MdV0AlA/43U3RpLAFAKrQoQBhKWk
znurDdtrLcVa7mpdvK9kZpBNWTtHSyewsJCttRVFom9yt1MBjq3LqqCm+mlVwHyuDbrK4FczO4cY
F3KPqFJ8gHulM9OM9GNegtDqkpzpm9seQpT0VGOEVpo7E6kMtWgkd25ShJtFzz43phOvgcTedp2J
Ueh086G0w3wz2z3bUSz522KV4O0nYY6f51G+g0OQnbKWuYWFjtWnyrpDoeF8ZY9V3Q/sI69Tdh7t
Fm97Vm5HVxvvQkmBDNqmr98YrV46V3PB3eVreBTOKM70JEF341o9GT5ocH0NNPNNUlraW4vtlbt3
SQJIDwQJpiQQuV34kdpHYN/3lsif7eIOPoHxfm5Uu6+S2u6A6WVsyoTIHtwpNzedlRPbWYbWHXQY
cGGZlx+TyvjQj0N9N8ZwawoVDjdlrcYTNOWINdsR59CeuyCkTrgPdXcI0gqGFNACSjrLdB+VTWxb
a+baG/KjHxgXGgc7nmkC6nlsb0ovv+p11jC36ZwzsmMOYqiLzyxlLegnbXqseujWgWTsfFxK1uu5
owoKSJTUtrk7TNdT48wX7u3cNwfpXSYV26c0zD6xNU5vM7YhwaQp47aUHdc6T6jDVBr2jtgZijKu
k5gGhMqOBWSyLdaM5D716uEaFL1OYLo+Y+pxneIjsy4UCUqpa4I6SCMm6uKQJ0p7onHKIr7kq9rM
cLKDazBep2W9ELBrhuJrM8oOWaGTb2vgktucPta29ZrE9kXWkGdcZQ4hnTUr41ZW5cDFGJP0m5EJ
1zXZjZHlzZ1tm1nAYJytojajTWA+e+Ul1GZ6ObaHuh6+JJjrGL6q1q72bZlAFnCy+uPipJI4vYQN
KjpkwfU39ajd6ujJ4mULcgMT4ae6uCGgozqF67NWV0Z7NqVyr6bBkNf0+szbFs8a+K/CMQ5DHJ6L
MpIqqJbcCdjVxBCJIGPtu0Qbp61FAXgPu6F805siefKAUPCBFv1rTEODyj5kuzpOdbShURfeS73T
ryt7MAgVpia8lFi9d01SDySLidI+1aHuQHD0xn0ktSMqPYFIRdOxOrZWAfVCLJAjHL177umVr7vJ
AUb5UO3zSi4E9aVYejLdeFroxbS+Q7DKhnqfL8xtnR1YD7XlC3jOpfdYR5kWZIX07uQi6q0gY4pA
nCI/iFGJQKis3Y+qSY+RbFQQRcRHMGcX80VDOyCooy3rcQ1UuJ0GB5UY/WcOwTmzpbXeIe6cnmxC
6Xd0gAv8RPjB2UU59QcSS+cbF7z14AP2sCbfa4H3bWg39j60uPxjvuRj+2GeucupjoBgijLjg5UE
Nn72SIJ+5mE5BAkn9tIOyEtMYHWuj01A3vdyjVlFMFxdcsyerJhGP8CncKMR9AHz8DMtozC6hLYb
bog7qcUnHYK/c4CPXfQbtl3Wo2HxBGMATJAdCaKxp5Ueggu7U5eeC7vvHidbMHMmhVQOhqlAiwu3
I1dxMyUAxiZKw2m8mkUsHgkwYQxay8eGJ+2V3mTFM70SSo460gZ5k3VCEfi0AceUVTXqfo7tNHzb
wzQxnYHrFyp1PHS53NOBAWhpkwLPo8GhTDqjK1+Bi4xTyyuVuQ0Orjnk/5nhy5UadaO1kOFXM7ce
iHKvdO966Z1k2ZQKTCVB3p2ECgE07aoeG93+2JemAT9yHOdwG9qoIJAh612Jw8hFb+gTKcZvzSqn
iRgDdSaOUXHC72bDhHsRlDr4vSDhwNgjJLUZy339bfvMwh1On4EdZF3nhyF2tndNZrfm7kVZ4Y6R
WzwnXtstdxD/cpp6BJ6yxcxgGDf7pSc0+kxu8pKeceQOzo2pdWBLCzNOaOhXsxHzDynUzBaKlBPF
Ygio0ImO7pz06YFJu3Odo/hfbpbUCpOPS1WYa4jxwuaxn82W/I/KaB331KWaMb15mSVnaNuNs8J3
C+7MzAGPGbh+KtoTmMGB3LkeyWw346LV+q5yMC3cDCDF0iNRZXMBUgFb/Vb3yIg84ODns7DhjKZH
i/hhVwZiAJdDoC7bv70rOqPbU5rSLIgw3Qr0HS4bBqZC6PZ9ac3FSae90G/wbIDLGcupSr9qxBOy
CRqo0I81YDmxW3rd1oBXzOQ9fl0Q8y0AvqPFtb8SMJRWaTD1LdeTEPE6MqsqrhJTa/gz9PAf31l6
brAv7ewFOLYdyja55LGu0nMBRaPflA6l7XsW49S4oRZKGypkoW6JmBFPWWzalvILdmsNe3ikC9sk
YmvMnVMzkAnXWka3561KkKXQ2G2sPvRNMARfVauJ4e2YeSanLh9cnX84cKK5WKxZWlilLVFRPBVO
yG6kDiNkuyEl5ttWEDuEnGB2ibcDzngy2tiRuyZMWaQEmR3mbR8tVbVTYW2AGeSKTrdyMkrL1yKy
Pm/SNOVzxm2V0VhcSNAsT/AwBQhCp5sn4HmjFVPHMSULbC6NA4/A0bsslLradh18yatyAXm8cqQX
4zaWoDzIC2wYkIaFzWZwdr1dlvVFt1P6wqem2eGdRdOjXJDfnBAx2tbsynYNUa6Iq2XaJaY9FgzH
0jLcjBhk42BUNbUVC9+Es2GQ9NukMzguNR8zt1OLCtE9Wcii4iMVDxmK25epqPx2WhtzasS9kfce
ICOcyeoYgj1TwZxpw3LR2twe/KqoSZoHe+kaW2zcY3k9tgpRdDr12pmLS/Ou+0ZWRxIpneZOoiSs
n7xWaNpmduxsTyM7rU9sNY35zGCsd3Zp49rlITf6Qr+LM+JJNyyE1rJByTqk12qxLY+2gmjLq0mW
3oZIlDrcLRT71LBkE3kXNkYEMLp6NhGEQf84PVmdkdDchbfxOHjw/XxAMly1tGk6j8CIpWo/SwLf
8o2QA/aC3hpuooJTREIDLqUvHgbPjKK04nRDSyrmjUmi6OOacWm9r+qazZSxRPUXk1P9RI8oMw9A
3Kp5h23frTbkEYfmZmZhCLfrHcYS7bKpP+Tleml0aT5/erk5uwZWFQfeeLBUu4VUCL8x2nE5lGRA
o4G3DRqDRV/hKkMXao27nEIRfHJDJ5GhENJBMpnb9CyGqOz9xDS7chOTDjif7NloojemHlbqnKKA
AdM3pX1HLzWuUvaVpF8TMLMpx4X+o10REZly4To7p/OyPogqLT0PM3zWo6OL+qvTgm/5SnqLWOg8
GyHuZCElnR3S2U3nxFCkKN7LpueeT9D6N/iJizWIJKpyRnPBYvLhbgxj4BTUjsyzvbEU0X40GiPa
tPkAdM4vokzle4twvPnEjp3xMCIfs0y/pvR2shOPAdhf1uCm1UxUApfpjvEvnXXNqm1cDqk3P6i5
BE8zZwzFGUQ0rJ+eKVi9pgyuA2YGND8ARx27OFkL6FIo1Mmqke/qyggfEie21N7TLFcTNMqptFmn
ixD6s6Qn9sabkrjCwO9xRRhdl5j7KR+YZ2Ft7fs2AESv8RnqQssKP0vWDC3wHZqzGXU3PSyGl1gH
EeddemS74b0j5RtaD3dwPW8iV++4X9OKUNNiaUnNGBK23cg0hUUGVh+/b5QbjhtJQhERD9+eES+j
0qmI83RbJam4txK7iq74kqzqtpJzSMuCYWr3UOOKtK9fVkxHGZl4NzR6le4moSdWMLOzMBeciiCK
9lrbc+JwODP4lbEk05r2EWoyY5mW9GhwKo/1EMs0mHuza7/YjQFgd+CJx+pjk3y2n6nD3mWyceVG
L/P2Qy0cfdgOs7uUMGmqejS6IJ56m0qZkwzqeI5Uqh1Kgo7bnSCW0txroq/qm1EyvqDz2U3aXi+T
yXuj0fkE0lhFvfsxR3iXX8kpsz/TZlDzpdU6KTcQyCgzqIis4S6i8l1uQmMwh7dO1Ctu36kajjLV
7OGSl5G+3DVY14e3NtKinjYIV1JyJHQ5hm9L2JMu0IHykDybywK6nedJnvFA0ZMigS6u54t23SIf
qPdjSlTSwZLt2hDGdoO5b8MWGoBlEA+Rsj+HRRNlPhk2cXVxG6uAhs4yJZaNpq8iwU01kVuib4TH
QGE8o0Cd68G33Gqc6c6bRM/bA0/6j00xWCNpkRD6Eaco4TEiSDx0KL6gbU493DhxOdy3TT7Ut2wm
ZgTaorPci5P3owzS1CiKQx0W6QcyK5GH+lnvNmsPe2LKcQDx64pr+k+F2rLT68xTxNCUZnuTMvb4
XiNZek+ggjtHtjy0SVby6EKV4ZB+zGuDTgPW8UUkMyuAZgtw84FLUVl/bCyjk/QCxiG/ilKtnu5d
FPvRJol6rrPSLTlpOjCm6kjroq4PGjkaDWnMsGnuF52a5qDn7HoOw+JoDwya2sM46nMdyC4t00s4
rH7eILKHeUK6o0XPjsPs84k9q1a+j3DYfHI0I1Wf9RnDZclOKrYdHGSKgNTaZ2aJZcLvIFJ+8oZ2
jN+P3qTCJ2sOuTZC2pveVwYskzrgcAqHI3GfyYbEiGyhhx0zijibyNKzqzaikN/C5W71+5l+FkFJ
6xd7IHlW6y5AFFR5HaLFqHdL0RnZo8Wcn4U+Qx8PIDGO7TYHfCABZncRRdeXOE7sARV9WLl2UM6K
kWKeEhXC8z2O+F6LG1MheWI+SR4TpG/MVcQPm1m63BKNw2O1AmHffipWzAXCqmhM0OwwherPTU0K
waFBYyfWIUuyXIikMIxr/GBu6UOPGObZr0a2Z6G/aFU3v6+sXCV0R0prvCpUV8q7Ae6APJBkx9qs
2KEDCSNYaDkNAynGEfjhDtQY4B3YU8ekDSvvJgV05VwDVgoNRi1ULDZNkVqsd31navOZPUPfb3VB
T+TRwbLvbWkDF+j387TSUU/3o0XeqE/2Uqg2fUfrpaFzWtlRvi3QVGj1G1ODXuhdaZWJ+5wUCgrd
frvwtkn5C7HbKxXgun23DGp/aUkDXOBrea9FTd3YQzPtwZ/Y5n0nZ699LFNZZ08TZO1p7wkm7jdL
zhl67+UEzF5/U9H8JWnp/043+pMg9d+rVP8PSkux1P8gN/oXaen9E6rNv90kz03z/Len8svfrhLV
P+c/y1O/vcZ3tall/46GU66EEoaQklbfP9Wm/EhCN7bRLQqaB6iJvmtNpfM70mXP0aXrYRn2LGQ/
37WmEvEqQjnprLwL5Ki28Ve0pgw6fxYQmYbBHbySM7xVPfQv5mSpwa0hdjrex4vZHpwxeeQ9d6ot
Lk7CeAVYue6ny0x7THRx4MTkkEznBcvFzh3SfZzzE+7++ID/NvY7gaBkpIGGSmIrS3KFMbWcZbGc
wiZax+73fZV/HJv8q6xlgOLljEHrFE2lvhlokRLkmH7pU+M4evKBGQhylXDqtkZfvfew7Hii9oL1
X9KIhjaZNazOU/SpaN3kkDjLwNDPnfzBdD7hnXwuMg88L3DfrcKDsM10BndCils+8LUpy4+JbhxA
K+mbNAwpDunFEeGNEVlSE4E3gheLiP9qmZflkOaEmE4UUkwpOYIk/epOQ0rEDF3CyFLv87r46EER
LEV46nh6+cwVTvPg7Hg+Tduiyz7pVuPtkcRG20GU9cthJa1B10PRkRrKOqjS6J2nvZlq84ZIx2w7
uNXHcbav4wj8c9slX+LQfYv1iAaIPoFYs5kWJZ3+UPAYuAE0whya9N5gGsk5Mpj19U76JZyYrlfZ
p6aICrrDkrDeur+WlXgsWo14ovHjYM8PbcuZSzJ78uci/jQu2HvgiwWh0dTbOU/qoA3R1C4QkvG8
bYsyv9G85XEZ+Z4MEkd818Vf3fe3fVffZLpqg5SsUerfhc0UElRKcMQQrkCW1XcnrFOzIoSucNz3
HQ3+Ku+HXT7YAJXhOYYaHvBJfqCe852RJ79gqSdAIvkUttNM3yKvt1FvaFtvlpTqxBwQYGFEtJXk
ra0nfmozrU1wCJ6adqI9HsYd+0Kz2wGINQI6DdOJ6IirjibuxsEXs8lWVdPMlNQvyXoxtGIgiZAn
AYX8HGhe320pR9q34cy3Uyr4RTCHgKFZjPJznSFdKcNT2ui6H01yD6iJZ4KkuswH07eL7np2aClZ
MZcmMTOErS1c7DYDAqcW29EUOFq94zqYlaL8uNTDyJTT3sVKnITM7mhj3Dg6Zz9W3U0hrueIfD6V
ffxh9fo3Yu9X8lt4tB5acwnJw0KyaL0GudilXsmod6K9m9e0NyprP6f2wUoy6kyZ/0IU+lp3/PJu
JiN1Hmpo5V/rjodesD2Pw2jvuFXn25G3h/S716ryvZHyHM2uoSEEXYc5Pcna93/+SV/L2l/enEXV
RjZnUSK/kqSW9IpoLBnRHqntp9XVuLG1OTBoqKTLyFrz7UQUDOXD/OKWxUVD0PXnh/BKFPvtCCDB
sqSvBgLmFD+rNSWsyAKFU7TPhgHeXnGJYvuoVBHMMt9WYfaLr9t5pQ5d388Bpc/7rQxuPvPP71ea
etsgyYz2IRWG3zXIQeaHJntDMxjyAvZDOtveWwSNHmkd40Mq7auu/mSo5gCqOMg6xnMhsW5deaZ8
f/AqbVP0Z7xcD27l7nojO5i1ui48tV++aB0uH5UTUzbTpofcSBa1eVvOrktJ6BxRGD+lI0q8qD2H
aPtYjba6Gz/banKRVOUfp5wYmdoUl1lV5GPqrUSp021TJcAYIqyK4/FJmd7bImLVzHSzQTK9aKAU
5RdHNe/TlrpS8gjb172g4yVbRKhNss+jOvWreXkwFMunazxks/s2XvSHWSVcZI17jeGANq0bn0rC
J6p6Hdrq39kuf6mW+vcF0E810v+u3Pq/WEtxwf3/XTr+c54szz+6dNYL9B8mHed3BM0sFR7yfMw2
a3X03aTjer8bBjgDb122bNf577oJ945ExYnxy8AnvhZV/6ybhPU71TRWBwvkjeN57l8pm3iHH8Xt
FOe8gA7/zOQG8/Cl/Hxf9QbNWIJq2n2nxUc3dsHONexll7+2XLy8jaBixGaHM0Kst/cPQvZ5UR7R
ZXO77zXtXHX6/2PuPJYbR9J2fUWYgE9gC5AEKVFeJZVqgyiVgfceV38e1Mw/I5oRo3s2Z9GbVnQn
E+k+8xq8EN597ac2hpgpJNcfvv2Zh2BhPZ1OypAZybA0m/zjcLSEKSm+OjeeVYvbQCEljKrhayTB
KkSax3ZrvVyPPPCOPimr2grv4176pvjZUy4iNH3D3UgRFgfEDdYg73BlnrFefLnwG0+zIj68hfYc
4l/qort2+BuVQYNAbY8NFxpWQggmuVoJzLkkp1vR/n+idfhc0cU2AumxRLGY5JJXTYrHez2297I6
7hIppOVkpOjsVgWt+jG7sGh/LvEPhJY/q8YeU7h2TaJ74wiSH4JvnKH9Np4mdEKaanKUrt70MQkj
se0VFu1fodE4Fp0aFPpAy4Q6uvqV8EYt22KtbWBn072FdfVtyPOnOci3BcheR9DEXn/+Oc+tOCAh
djAnjXdx4YF92F8SEm8C9cAG12A988psatYR8F9HAxedFLbY6qYCBLnOgWwN8urzwZelOvlMpkw2
QVIkyHEPB5c7qzQTv2y8lGsarAbnSHr7fIjjY2oQYqCWyH6GwwYt42gIuBNolWtx42Wydd1NzTYy
Ek8pzAvP7HFUQ/7EODAJNZmTA6/qaFcCwUe/Mg8br7brX0FulTdNEkUoeqS41WQi9UBxU4maUlRT
Isp0KFVe4BGZXGwHX3P5Caioy1x/MkKA+vL3D0tpZBhjoYFTe1A5ADJFSOdTu+9hD0zTpkU1jciz
HabXqIwkp5d85S3AVcdpUiDKspGU6CBnafSrL9OkpDaLPy443nE3T5A9FGp05cY0pObbWPs3UDtu
y0pkN0YOjlxJ+t2Mxc2KSq4jR3WMYmqpeEpn3nWl1HkIjMurIRB3fVJsUDPxvxRFqzhtHOxtWdW2
/Iy9JNf9ms6PsfGVMXjWW1l3R5BVNGMQggY6f2eVqljrEYwsI4ljd6hBKwAW3g+JlK4HgZwutVRn
UGVErkTghm0ivUooAG9kO8jR9R/f9awMHMUEv+PLEtXOraYO6lrrW3sPpfHCwdKOGJR/doSBMBxE
Sgh2XAmHy1FknUUfram9FLGANQ28xO3iIXS5Gh4Ft1Y+RI9taEce4c+Yr9AA7zyR13Cp8c35hcjS
S4dL8R0Oouges7NdkJwCJSrML+khS/Rrgxs47g7KBlzITFl6HWv+WNYBlmuAur/Ryp2cKO62PCLG
Cjj/7ASy9fuvHzCDtIkeDBsQIbfDaU6BPBpzQ181UBvpSxpE7U0wN890mX99PtDxvb9sb0w9bSBQ
/AOr+3CgASJJDRcX8105TbZ5NcNJABUlTVQauLUoPrfrvknfYvbBhULcuUvEVLGu4WADFbSO5ihr
GLOUbVl7DXrWv+Dm3JAzKm8+gKcLIx1lB8umAYm+UAK5V7WTkfy5MdpU9ktvzsW90VXwhlL9KSDM
0GcdXkb58y9/VHPhzGJFIgOAXSKsj3eGIvU+klY4GsttBPKJ/poCGTAyTJTDS+VGR74BRZMLkzzz
ORmUZo1QyH9YzcNBpaKJ0xH5cA9dsmRlm/Fex7DBUfXxUgX13LWMkRgLR78ZKqJ2dC0b6JvZVVLV
nirKXzivfNfEMHtYx4IKroOVMYy7AVpXJTfYsWXJj8+/7tmJwj4kkhKqoDt5OFGzsnpR2+ybmoJQ
Zhg3WKhummq88D3PbBoTqiOyt5aN7MBxndjuUrP1/bz2ilntN+qcv0Q1doMQS1HNUp5BX9ju5xNT
jl9u9qlJUsmbTSZNO/t43yhVPY/4hHtqaxuvVMfdBYUfRja375Q+IhuEx4dmljtzCNS1pdbxm9WU
66E1C1zZh3kXTv9XrSY9Ok+aP7/YyL6Q3asgTY73ldlJpZUHIYvty5tWdLZTWdP30v6BdkgKCgMp
I13u7lGLoDzXWs2FqO/sMtgQa9U/yT1V2YOzJHxc4+qBTNgY4scWXJyf0SI289uJng99+GD1+SL8
WdeP4ROLwFMPPx8RAx4a+WgRkh4PNyMPS6+f7WSnSw1IUSatN8Y7UvEBRnOLH/OYvUdmu+WSXmGW
cY31du9K1PLcRNjVmtAk24B1m92gRurDaRH8WEtFugrq+IeuA+obpAb6JFhd/IAMV2nqJ5EY7yCl
3gTcIEzqlC9a0hlOp4DdEonkNZJN53EhTGoqQGkc4nixLUxRrd4B/h6uYjsJ13WzWH6LGtNnqrSr
PqqePv886vK9Tz7PohdLAolOsH60HgZmc6UNNRZqSha7spBwEaXruikbGZHDwrjSJwAhwBivJj6i
G0pq9Q0/xU0CkvpJDvVVi27JWhTZzkAob60IGKZIptHijPQ304qzVRxE9gZXk0vvzZmdBEub1g+K
EnQNjtnLbYAUZ1KXhYcfcuCO/B6ny2cF0M0Y7C0MZJwOcPslTZclIDn8Xng7ErlSDcSgDazF4f5N
0xHXkdkovAUUu+mgGaBBxjkucyIQMwVGFs1Z5tqG5G/KNFJAtOmFF8c5xA5f+0Kr/H0c2pcO0T8a
1/NDXKIJMVZptZYLmMCfr+5xJY+XUkHeRdPg8gkkDPSjN7ls2qASnZ570Faduo2fsRVuadtTOapA
pSz/mp8JZ0iBmEg6U2XbAbvPC2fwzDdDeZw6AB+NhO9Pa+VDzD3G4O98a8g9/LOv00m+lWVIgs20
bkMAL5O9H6LJNbBCvXDln951iP9Y9IAIFRCwZa8cLpZRjxGaUhFwWtyY4CHZXhnOsMZay5WD9xoe
NrsUhHcHfPLCnE9etaOhjwJbDA+UMJPTgrsfpoM/7qaCKLzsL6zwhWGOA0sLoUkc5RIOgd3f5GlH
iNJAcL10a5+8ZMtsUFkR3KOLosjy9w8rGMiZid0nH3IY9Xrnw8HFcU/P1he267IdDw7XMoxqUe8W
1Iws1TwcRp0twChKXBDtJ4B69KfQ1G/NKHzvbfu+w2jdITW8rupqq3bW3xp86T4KQGcoXi+f+sMc
S1BPIVqaDF5KV0tNtvPjn1MC1QnuSdXC24vD1LXq5xx9vwsTP0mDlol/GPto4rEkRWGI/7AXUFs1
7HRdm0u9A3WlCXpB3z9Xevx1tKTnsSn3iBxcOCgnV+kyPJ6TZP/EKeQOh1MPcjHOwDdzr7few0l1
6INdD9WdmgK71e0Lgy1zOVnkD4MdBbY4iyIbOIjcy3JkuCxES/tuNRgqsV/6Pw51tG19mRRcC6zc
g4UCigLVHW4/pX9UCW0/X8HzkzIUm2dB0c1jJ144SGWFLl7hda3Q1yXavUvCNa4MMU+3qIz3f2dm
FGzoVqBfjMnF4Ypl5PU03JjZZNcdNu0Jbqh9Wm78OsP9dtTSCzv07Pw+jHe0Q8SQ9DhisWj48t4L
ZbhBn2JXWa0rq+32b3xK7hmaPAan/TgbgaGnKmkMlBF1p4UApN/aTeHWaYbacHKpJHWSLy87/0+f
i4Iu7hhHL0SD4oVv28u8JjohJt6GEQDPzm7XTTXv4pSqnqR9+XyCp68y9S8D3POfQhRIg6MToNey
JLf+snhdtADfJbTgwve2QqMwKHeSnu2rEPhskE7rvBVPaV//E7LyX5OA5So7OoIHP+DoXHSACgZ5
5LxXEcXr1NzqxPmpNTx+PtEzrwZbRtW52ejjnXTxUvzgYHHzcRvg6lfE5pUTJN2lrUnb4nQ6+uKM
Cz5E15U/zYyPNzeEA67thBjWVKVvEYKR9LIzc0NEAAw0XzeDHD5M5TisJ236MWEyve6poqwSNdJW
1Sg/JVL12yqof0eWihu8FdeY84044FblE+wbcyPmGhxyc10V2k08qg/07VHujEwEoZSw3wDnkmjC
IfnR9aPsEuNLoALKL4EVNXt4cjbUIpDhiH/r1z4SkkvhGJkEs02QnOl89jklJ6zLSwRePbTfrd8F
WuVbmJjGvugjJG+l+77TsuuEkVYIDoOtwEtO6TQLtrV27Q9Ju+kbu7ufc2k99DYqubWiejnmDesk
m3+WLYLc8M2/Blk9rEYqJ8AJA0dkLWaGuvRFi9N0zyJ9M1ITuVITCYsCVrejauWMSEYNWm3yxdYs
i9xBh6PaDb0ErFBqCxdp1etuHrdFibafjUKBA8Kxeghj3fK6XPh3OkK1Hr0mmpEmlUrdIGsyFeym
QiNyIl9+K5vuecBy1NFy9U74yi5B2aMkQ1aNTQ3XgaqdKt7CRf8jMtRmnwmtdbVAmm6mRB5WYTL7
DzCkezeP4vqKkpPlVpwwuMey6SCSA0A0TJJfEEUROlKn8lauCT0X5PUEkhxkW2usTVR+95aBwIuc
6btaDo21brbyDnuFPSiJZmtk6bCLFlkSTDWeUKz97iMX7cTDUwRR8gpibeb0ZV24rZX8yPW0vO3n
+r1A45dp2ysNnR/H1ufW0zQQwgNCwQMVOpQqxow3MJmcpVy+tRUUPdVY2fao+tjApFzTnjTIw7Gx
oviibdHiAvg8s3aDDxQpGlvhzF1hfJ1K3TYdYCzdNSVubLYszd+gOgtTOFaLAUZseDXgcfJFoVQM
dKPqAYRkqqdkgbkSs15c6V2DzTby4QCzq3qNMdrXwgIHCQAyAZ8yDA/of/hkh1q3kxr/pgSV+zqg
hnoVqEFyX/ulJq0Xc1anseF6Trq/Ny1JX/m6PiBxUMdezodv1kDTB23TI6xTbftRkW5MFPvqVTvU
sO8VfwL7i7WVCDB71ObmocvR/AGzlHA5m4kLQnN0ewnutzGX5XVGt2YnybD2mib2YpSk+c+LFwE+
VcmG4rvRmcXOj41H8mjooYLQx0EJxd5Vvdl+D7USsA7mOb6TT83wywhDFRKsPvTVla2izLGS0DJD
zqR7jiZlK8DZA4EP3dYf16U0QF2y200KnvtqVI03EY7KdSUrdK/KFLkIIeY7Wmu1OwRIZ9asyax1
ZMhVg4ad0pGx0W/3UzdfMKOpUmFRFUvDsFeD4HsrDyZ8Et7XTDNibQV1YAaMQJPGw96RJh1pz63I
GqQftLpLnFKZsJjXslndyHOBUZgV1DPSMw2FfqTTVU9C7DR2y3oUMiodRXknSXl/IzK7v1oU/5WN
Enf5OjOl5inCyWSnQ0CE55jp0Q94bXcCeW537htzXfSIvfSyLz8gKmxqzlBwk02QZfZ+POz6obnV
wmCASZv/NDqUp9wyjMCgVvZcu1JkgJTzU9/cKY0RwN9N6uHWyI3HRIMw2pJB21RhrpMkxPyi9PUV
6qyunOh36Nvd0/B7GBR9E/rla1nHP+upxGvAlq6NNL1drEJFNFzpczk5Auz9SogQ2d5aeYVKTllG
ppDZWXGyNmECTBSrvbkprjE1e5hluEMWNkzrGWWXFfnHV6p6zcrMzXaTyAoIWF4MFH9Kdwq0exSD
Q+ROOsUbw/a+VYqf0G4weGymAatLZIlCfXB5cl7UlH9tt+I3A3XIBvg3bdVf+2X0Je/01aC99u3i
5l53r42ZvSKlv0TDEkmyXKIY1j4llnYjZfhYJi1Q9UisB0mndVA99q3+jhRI5AzmsIb+tu/MaBvw
ZZTJfpBanyP2Ynd140joIgPI3OA8dJND4BYWxCnFHhR4ux2iAFUcOWYd7v3cwCs9+xX3fED7JSxs
fAbtL3kebbBW2sGM+O3HAZbizU2Qhteh0a1Hq/slp/kXYCWrcFCGqzlRrxJrieJNWi+x9iQU6ZrX
31VISqfI8BCivdWCN2VssSz1w9e+NG+0RCxg4rhyhyS/h/mwtU3ugjFI80dJ4aQnc/ai9ZMzTJan
GMUdlFDX7FtjQaH9CHu/53YNbnUlQ7NYeZP05kFHM2jHPeMg2vWNM/Ut6SdXiGTdjkr+blPwC8Ls
Wq5rywvsR9NHC0EZre9Zkdy0mXmDfEfqxj3bEVOT7ZTqVxhIo0vCvxg1v7iPgzBdVboxrgTaTomB
fBQBCQzwFq2byWxd3Zo9vWoek3z8NUxNf1XlMrIJaTME5uiFJlSSr1M49tGDkSHBXzz4hRjDNZ1G
+NxRMl9Rwfz9eRh2rgyywEM0IAGQRQz9KFnwRx/0/USlLFbrvehDump0y6w3dbibVPmOnvZLoA/b
zoou5dRnEkubLQKvxKDgDIj9ME3Bb76X2EYwuhvkSUJrC03VTaSnIh1ubd+8R/Nz58sB5DxExBLz
l4IQ01SLh1YR13PzHW/sVTteSNVOolKq8hrhKDVhulRUMw5/02RKAdEf1KJ0tq/UqngFp3VhiJNp
L0PQJ6KjgaCjctyyD8y4S/15qLxgKaXqbZ+7KizqzaBMXyHtX3fShQFPMClLq+HDiOKo0BfYIY8+
zAQvKEp/HftSf1dicbLK8v57Y5SI9dUijz29sIwVppBbg+Z+ZyZveHrcpma5tdHD83zRfO8z9Sao
kEuvhTZuYxH9+nwznqQe/FAdJ0CT9GeBBR3tiKlROA99V3mJFL+IdLwZtOoWO6+H/22Yo3wVl9/Q
NLu+8thZ8kpqEzdI0SbyYc391Uz8aEJH26lIa5vgnglFSJZwP62zXrpLO/OlzS7t3NODvIy1dD7B
KHKu/vz9Q4lqELIa6mlTIbpXpGBqEWIh6kPp8Rbn4BvZSndSkm5xGyk85JX+ajbH4CYdV0oOOmqh
C9T+Y5Y1jFE04MteeZmaowtmWv17k43l188X7tzp/DjKUWqK0teohoFceRMqHKDH1ujbX4ChnKSL
pPyyphjg0lBt5psdTmQkFvdRSis9eLw3fTG8EVE/Kk18L0L/CSOddGXYwaWe9dm1QwSeL8eoCAsf
FYRxplDHuRSl5+NL40n5GKzn6RGzgnk3CtphaJ64stkoUHtSbecr+vPnH/a06sD60eFl3gqi05zA
w2nH4+SP6pixfqXyrajSVwnyskspDned7MtYJW96Gf1ucVRZY0iQORlCjJ//BPvM4Qc9RWWHIhmg
L/PolioitldS5pQ1jdr35jr9hfTDY5+Ta9eGJJw+nGgEiPShGmrtKsM212t7NJYjHf0jkEsr4HXJ
QzP5oadU+VXQwFsqmj7dQPJdaaWJytiYJLtUn7CGo1tVF/MtpLxg0/YSXLywuVaC4WWS6p4Awrge
Rzvx2rYpMPOJE488IHIVrZdJRqRdWuXzV/xpQfkEkY+DTZM7GStmSvMEHlqBVaBCFRZlAh9AS56G
ME1XZqHflzWWF2ERwpCFImgIXXHDIbvJg7Ld60s6qs4R6WfwPPZoX5SJdjXW455ageYlSK2R2lqw
sWZ43XBX5ZUO2gw26txAK4jSDbnPkxlNKlKLgbnzZ+0uHFGAbtBQX1O+zt+U2VYdRN6uK3J9r5kR
lWosa9/DG9tMqNG6ZglvX1XQUoElqVwlaCUt0LXfmSHeoya51fJpF0kxaXpjo7RY1Mb1gkbfFegI
fb4fzjyTlgzsQBHq0qaSj866H9Mzy+AOeu2QxwgVoe9D/vkgN9F9YMeP/FcX7upzAwLBoYdB+3lB
jxweAfwpRikOq9LLO2gLZWqh2hbiQq8kV9bcQ4Vr8wtTPAE58jDT0VBho9NToOZ3NKRew/xBPYkG
zYxCfIWn4BooZPxUwLJ1+jz63lX80cRyeV3axkOWZb/Kot3z0/KbQEVDwy/DdKfYMUldNE53YMzz
dx2S96ZTzMaJrRR19M+X5dxNQRuEa4JbCgMB5eiCnKwsmWw7KL0GkWBLlFfdKKF4mYV3llY2bm0J
JMriGbXASv3dS9aTXg/dhbvizFVhGTIRgiB2BLK3LOWHp04f0GhoO1Hw2mSukZI3Dq3hhrOwLsx2
2WQHtVAWCKA69yGuBGDQju4krSlLfOVGGnVJ9s2MjQ0QlAvl1uVqPxliIa7pNFlQuz76nuDXqi6u
UfVJBvWlGerGDfP8JS1C1MpIwZboxwy0B9EYzYXJnXvqqNYRMxgG7aWTRweGuq2NMpF/Ey3p2a+0
9J+Ra7ifwvzeKIzJzeP+Qot82dEns6VybywAE1CERyuHfI01y+TFXpIYtTv581NlYGAYJfYGycoL
g537tEDLQQgv+PcTvFs3pWg+WXbppYZ5L8UdIlsdoA3NvC5FcS3p4kmrzKc4lC+wgc59WBuJCnqU
iiAgOto1xmCGhaRDOO8VrBWbNaWh2EmLaNGVUdCQWhhrSfL6+cE8ORMcSNXkZNLOXhojy4/6cCYG
vZCCwOpyL/B7d0Bjac5yVwIN+vkwJ3NjGIMrEtYwaF3aIofDJInq2z7cYVJ2JNEiBDwl6hvzYz+k
jtxDkUek8vMRTycmkythGaJyOMgMlr9/mJguhxXYYPq+g2HuLAQ0aRPczJJx4U452ZlL32WBA+m8
N5p2jN0I40hGsIdstG+6K1wkvCyUQEPWG7lSL8zoNNz7Mxa4FBnLIcy/j8I9vTCHuBWMJbKC0qW/
Mafvav6iNyUqxXnDFaDpqwlQDJKbF8Y+OROHQx8DMYus9vOo5WtO6XSNI6jXI05J0bLcDUjmQppE
fDYUV8g97z5fxvPf999zPs7tGmmU6gwevqf59jOqLRsjLzcdXHu83K4+H+rcjqH5aVFboPFDQnS4
Y8bZSMYyp2Eu5TTJNOWB5grkpO7u82GW/83BXbZ8SkXBio3H0AJGdjhMoBaKORPMed3QOab9qqbQ
9zttGzbJOpHEhcTk3KaBBLpQ3mDggts5OuDoggq1TFvOwdRcmXJ/lRW9tK2t5H2uS8APfF60QbUv
QRVemYgBfz7ZM9+UQYlTLCjV/Ar1cLJJmCZw6AuWDwdUHKgmxNkFBM66U/QLJ/H0ipHhHi1IA5UA
EI7L4VBTic/MWFeFF+IwfV0amLhkmdoDmxoinF1J2ecGKRkUCsynzyd58txrH0eGY3g4cinl3A2C
SYrG2i1vhW/p3udDnDkGS/eaZbS5p6FmHQ4RzOhFo7leYAzQXufm1oJHTSMEEewLA53ZnQvtnQgN
RCs2REcXdYYfYIjSROFZSf1VrR7rKflZSNa6aoJr0ZgXTve57QEFFvwPLBHQlEeVm1myxhqBJr4c
InF1a25qRE4XOu/nX+/MAi2dLRUMOe4khBGHX6+O0hkpOI4cAei3eilEGfqF4tDZIQAzATOCncUJ
PxxihLUul7CSvTGabkxk2h21tZ7/xjQ+jLFskg9PWqDiKBfaXFCoRLkAJp02uQSXOrMgmOFwARqE
rrxpR+eVHGcoacTmXmvLEE2jn32pb0N5+huvM///hQ9Iiw3M8NHn6kcLzVaTcXIxv2C9+95rkM1B
ja8//2Tn5/OfcY4+mdCDvjJKUAkkZhK6rf1qsKznCizS5+OcX/7/jLMcqw9LIw2TRsWF+UDxe8Bl
7EHKwksgp7Nj4B30h09lG8eUgW4ya9NGmJnGm7/ufHVb1ZdCjPNDgKkE+iC4bI7qcaU1WSNBKNCV
VrqK23zf95cMgs7cZIAkCOGhERrM5eiylHubWpQNUAWp1N+63yHkG75XSF7M9iUg8tnZCJCFhLWa
coIwVPCYN1n+3BuJT/4IAMRQvz9f+HPTIRfScB0i+xfHLG/FLhK7T8zcI+u8taWicnqr3+jofmIz
cCHnOzefJfiDUoeokRDHhxPjNcMuZMZq5Yd5cR+4dMOcOy469BCUb5Za5kmYp9QI7hg9izNl+6Uf
tvDiMxFdyHTODQN43ibbUdFaOc50UqDvVuDzyGg4P+rFCLiCqiECIJ+vjXomauW5FETn4L4UOieH
p3IGxWP5KRsA+MxdMYGDCDeqItAVrlaiNDZSTL3BFqu2NnYGjWglUNFfesMv3clNxYmq3E1+ZChI
2MaMrWeGHKTtJbiZEg9f5YP+hH7wWkLduNY6R9FukVS68ECeeY4PZnD07jdhA4bZ1nIvbTVwMe+t
rnqxXNxg8LnW1frCO3l2NIPCBYRK1uc4ZwrsTo4ESnseYvaIut8hju9IIQLuxe8Id5HPV+fcJiDS
+PdgR1dzNkLfsyIGk/Go5T1wwk44wnz9fJTzU1rc5ggMqZkdRRiYM7WNhcq8NxqTw4FxRzlEN3lP
ydgtTPHXw12uzv+MdnRC+x60TFkw2owfltAmz5BeQvVCuHn+w4FAR12C13ORTPr41vi9qNKsBIBv
SdNayh9ku1gldXVhKucuNiL2f4+yfNgPL1raz3IjTBVAYYywpn09/xGkGNeK/j9O52iLl5TC+0lj
oF4rVlb2I1XfjEq9sNnObgM4FpoFRwjY0lFywFtn9VmnLHFA40nDb82svALlRhr1Lq4qF5Kus9/u
P6Mdd05BXUddMzBaoDfrMbBXM3zQyVLZ4n+51EgBzl5eUwDuFL2PN4NZyaUmmxObQVZdGk+bzBIX
vt3Z/fZhiKOd0HSIV/bSyE4Q6go8jFV0qxCpts8P6tlvBmGX4JPHjY7O4X4DiRb54LJy8tQbI5Tp
0xXrUiYrvkSCPD8Q9m08PWg7HKf5gT6J3MTL3msBC44C7wOldVsVBZPs+a9OidoaTrYEByBVT0pQ
uVouviuEOouykKZVu6YB21V1dzGJ9+dDnb50DAU4gMaA9oepe/j1erUMlQ7Km+dLYoN6+gvAbS9U
wlspCb1M2wM0zeP2wqCnG4NBqbGhJkRZFpT/4aDJbKc4lc5EC8m8lsWrXaS3WTNc2H6nR5dRkOMj
TyRuJCk5HMVGHHUWGes1xDOmzhnQxQxFsdeoV6kqmBfW7OycSJupiMIIPulTVEAI8JriPLVSskIu
zEslkI5o+H++XmeGUaBSc2CpHdKnOpoU+EnERuMpI9BSXSLuPTN3qi6/cBEt/5vDWhNIIVB/SJIu
vaLjlAH3MwkZTyvzgkZOMO5Dt/EZ95L4Uk/g3HRADwhb0Fox6a0crlGQ92nU2uhYZIX+pBvlShmM
e1qZfzkAXpopGp0v8niQ9Ud3hDInqZYKLYP7ltSuZcDuiiTjwnt0Zr8hjYmADYQ8qv/HBK/Wivty
bOfMU+1pbajFPpPtfT9VaxUNFoxc3z/fCZeGO5oTqfXgAyjIvGqYNoCp7iwVnxfwSzZ+JxiLv/2N
4VAcQb+HYjXw9sOVysNCVhF1Z7gSpSfL9nxj9kKsp9LIQoqruXB4z9xLgPW5AU36YOT7RxsD3cwQ
+4As85BZdkYFi425wrwMMUPjFh1ZFPDFdtGC/XySp1f8H42xf4+qHk6yM7ETnYo888BRu2U0w89B
aa5BLzcz/3mQ/5K6lPdfvNv/hr7UeaGq/w/VpZby6n9Xl/K67+2v7Hv6/aPA1PKf/J/AlPUPXl8K
fgKO2FIA5OL6l8CUrS4CUwRPy4vJMVz+9C9lTkX8g+I8faSlek4xezma/1LmVLR/ALyjYoHeDMVf
E+buX3CBh05/eHHSuCW2VWmxIJIDuOa4YpgMWbJYYiXgLsdonZdK5RRGm4B9a+8RLM7WrWLQE4yD
31as5M+4aEgLIOQBWOQ2jqd6pYZls0FXIUCKTZ12vpEEOzURg3CwWVn7vMqYa2qYDwVQyFAZeVdn
tEgmvSydbhq+FXGUOAEk2jk3OpC6Oi1dSRguh/ohsfqvSLGjH+cP35VyAI6d9LgTjla/rqYJL7Kh
+o2Ie8pLaaILqqHNDqTEQ18GuShae+gm4A/f4KS6rq2mcLqQuMtptNbnpKRhuc2J+TbtID8HSqw4
WiQ0PBQt67W1K7ldpYGeI+5W02bWhJL8mFpQKJMyaRv+bN6o/Tg9lHEJ10NDb2LrRxp28UmGRPzg
FxCqo+hWlMrtyLe8sQYsYPSovOorEXmaBZ4h9nEQlKoQRstQNtcdWsECU9+lsK/VxrfK77RVjUXO
DY6at2WsfJF98PFZkphod0jBb9tYsDilbd8WC/Ggg8YQrMA6vFkJvvUKGhhOkiUlYpG5tB2SqnSS
YIDFgpVAU88bHUPAL1M2fYGYR4ltkIObPOyyXYNz2PeiztERwqBMx8jJCL+lA3SVXJlVoARJ31wZ
Y/oGzH76aYiq2Ud6au6AwiOwXEnNu1pU3+V5ynUnAXXfOkKrDBlm/Nh7XFfdyNe0hxmA/CDcGGu2
3WBI9h19Ns2pjKK6EgWEFgKu6rlVpcgtzUZyIhyYm1JNv866n+2sROlWPSLz17jomj+DGhHYvDaT
nyglR7EDVrzDkcLMNemmHSos7tpRRSgbVdls7w+tFK8NI0yu5t6IDSxU/b7GYhoIEmk8BnpjUOXb
vpDAyvvWYnXbTWr+GAZpGjt04wZHHsTsFoZo93NgaHtoFo/c0xAp+gUfnAsUzOcQmnRtvZpDemsj
GDtJ2oRMdPqqtkOxyqbypfHtZqXV0xOEf/2JBz+5FkWYlw5+Q5m86kBqda4ciml6LeFuVV97KS1u
jEqztm2NaKGRd83rKA3RJlIi8cMa47hcIXQwP5lN4l8h7h6sgsCcXmV/aDbjkLVPMRidfZYZ/rNc
ZLYXSyIHkYLDNTKHiHd3WM9vBDnpY1LU6d3YRNlXbeLIpl0h74U841sbdVNc3KnTILEfMi3a5LiW
vaIePd53uSqV2CZW8GqILQCLmpkUe70EYac0moe6Hn/LPuZO01Aormht7CmtLl3NeI8jWaV1V5GF
vGoYZnep739N5HEl9ULeSsNdVSCbiQh5sqM0HFEPzn514zDC8NHyDcaFmyyGaotqLA5fuGM5NDVt
V8/18RnjCSf3Y7dBB2KdZ8Gmi1Ft86PgVo2bn76stb/asKbTGtk4GjgIgAP/vdbRMZe+AD2ywmhf
/9P3udSTyJjWwdDM8bRuCEWRZjANX6Uq0Qxl90JSfj3jIPdDA73ws6Um+9UocvMe6XX9qqqQo6pb
ZHclw+2C1oLdgNyrZM3pFodV9OznGtzDokbwEEfGj7adACiNtumqMM7yxck6XTyt/cXdGmcj7TaX
HtF/m0zXNwXmkNyPNx0+SrhhxvHe/mOPjQX6HZpM/Y0fZcFNhxExwR0qBpuwlhYnjgZj7UbSNuAo
9+MQ7VtfXFtdXTjjmL+rk7ZDjgD/zSaHkFt2WD+O+Ar49RMcA2XV2PKDMY+QMnKMIUqcujWjStwm
HseNlGCVWVRv1Ri60aLoH9CZvQZibd3j3wqCLyz7OzvOEkfKtPgFL5cOGSIABg6sYxSJlFiWnJZq
5QZ7gcQp5FGMji8EgY5SFNEa/thqrucfKe2tsWzMxJG1od+VGc6DeRRqv3uBxghAYmwM+ulhuTMJ
xMwbRIJ7dEqUa9aLMqMpF7sISwbHqCpE9OgIPJtJtYECo9xZqZRv81Eef6q4pW2GpjHv7WBSrsY2
emp0IHCinopnDf8/DDaG1i2BYq3A3w/gWepgC5I5WLN/S1eJ6Jo6eSs/pbVUPPbNiGfWWH2Vpf/H
3pn9xo3s9/5fGeSdBvcFuAkQsleptUuW7RdCsmUW92Jx51+fD3XGuZZ8Ms7k6eIi5+EMBhqpu9lk
Vf2+q1+cd03mbb0k+cY6tZuaWotwQVmY38g48+itISVYNMsdefAfcdhR3l6JHaeDtSm2eEwk+rXa
dqhShnEG8ZvVNeQZ9+M0dVFhLhSFxieHlJYvnPNJJUMBE1pxoe/cZdwTzFJR2dDtqYovtqIMxisy
5iJl5g/08yT7hmo7Yr6aaefbub9r2SvvvS55oK+XCsis9Td0190N4/JpGcb8bmizBsPaSCfF4JQH
e2hFVE+92PVryzxnENSpNj4rzGyYNuvLZOovW7oqMHWZ/nmQSXJlEOkdQSjmcwGocSBwS0XUMGXc
FT4fFO4ppKw2W3vbwpaJM+It6qDX2o2v9wRIdnNF2nF8lcfGJbV6Hpa6dtjlNsCe7w2EuVKrFJXU
3LlqYaXq8vi+nxZa1O1PC3E1VopAtLml1YOqg9BtTSezzygTsQfioYVDyKw5G1JshUcx3UetSPK9
RuSMuTFz4XdPbSurqzmoryrD3JkcMfKi+sjS7YS2S1VAN3TGdko1FMJKZMi5zENHo9Gj0ZkOYLw4
TEFwYXpU7FYZsuJhvrBqOoatRLADuhfQLzu0q5sKL1ZGM7nQUsqQKxUiDK5Ivq522YgVNn1kW31a
W9Mzc8KnSNFMOHNb+JR4qLlRnLUAgvSOrO1YsjKKc1ySx0qk2wn/Hz3kX3uZiItkCKY7qj+vOYre
phh1d8Iz3IOW1/rGbHMy/Sx2O3dTYOairgNxk+XH+demFsYdhtmdV6znNKrRQ3OMnQdnlGLjkFK5
Seo+uBvNkms5Bi9O0FcXPcUV4TDZXylNLHf15KkbTfUDm0jcSVyA2QlWXSdKoreH0RSbYJ7TbNvT
vUdYQI9npwvrWqTLhVKJ2W86f6rzS7tFVXqR922Jtsxypsw7agHdRqFI41k72rPIhsc8GNPg6zxT
PR3/AzL6W+PSP59x/gfD0n81d/0/OC4xkvzVvHSoq2+9emp/Hpdef+XHvGR9QJsXoKHz+cebeYlA
XuKyAUyRn71rMmBeIhPDtpHDrEMM4Or/nZfMDwFBsygvQFr5ypmy/sa89Krzf4MzwZrBRQAw8f7A
f96hCtCvfSFy191N8zhvLazWNhbM807PbiwNqTkW8E1PrX3o+FBrzWM8Nu7ZkpTmcUDftaWyDYi8
tHalkd7+dB2v//Ee/qj68hoxetf+67+8wjVv3hoqaXQsjIVEaBBY9A69Tr12NDubdXsZjfhzEVex
HmllnlSRtCyKysY2mbYe+tWjV9MweJJkGGAMJgjqqMfafLdQE7xtrL6918TQrqr41t7YmsHhzRjp
u+o6gwyeRKTXWb10MmwVFUURRYIm6V8Z41Jfx/GLScoHBmih6DyKWYdPmk3ozV9/1Ff98ruPugKk
AZ16hI7b74fWVigLs/XEOQZN/v1U9d24i9m+cc4aOO3TPsVZri1HX8u1vdL69HPpSG0I21kwKJBi
mtLubmZXKfbEvR8H/jfMlwbHMvkb9NP4FS8ElQQQWnWu/OM9KyeY8wY9SMU+G5fpOiu98sF3gq1C
s3kGODteDWr2HyZBAdiiBvtqCaR/zBYPoqvukj6KMb4cu7hOz91lHne/uY7r3frmOvKGQNJhp8Ea
wIHXd/8T9eXWk1swNzg7Kdvuru6aaUMhiB+NRlEeyjQfPupzfmUTL4rRmXIFB67nN8DtP3KJ3r0J
FEtrzBTvA2zj3SOFqBTgXSXWDtWVVlzg7UmobCp9uc3s/FNCGc1mtoo5WhsXKShr7Yha05xex4eF
gnYIwco4z5vF5Eg+6ifNIcapGcfIGih/bJOhvmXylk5Ya/PBBYzeuZVjXlupM+4n22C6zL7MrTKw
u+jZR0TdRcg2nn9sZ5VGpYe5fKTJSGnjvXCFvGjAS0J7NpcB5XKf3gtrFBwVEhMpwVB7T2DqhtgU
uVnsYo3iCgy3Q7Vx4148lDqNcLrSTwTOLH44DvayCypKGUISEYZjrYJcC5O506MMLvyxjzmDQElC
h5doqFO6IWWwCwZ9GxjZPabcacPRHZdHrtlfR3J1v/hG3hzSBl9Na3QuR8JEJ7dsmTye5aYYt2Ph
gIFI/DQvmlYYUWPkDgEmXN+xUzFmnExLwwE09qOedTOTBqm8C56nL4Gr7EutXAWxCGf2ndnHWxkz
twtnqg90brdPMbrYrEyrk4/scNfMQ3nW5yamfJARAKVCHcu2vpyqvORs2jinqqPXpXYLl8GZmDs5
aNSAuGtBzGxUJ5L2xEvQFfnW9JvhaGjyziK1dFMqACHTUjvfi8e93s/LJ6+oJWSJG1zRUaRg7YYU
LKkNgi/dGH/2/fF6mXXKJ4fese7rEdMWBOl9SglxsRH+HNxnBHh+TwqZifNJC9xL3MpTRMGjEXpm
RZOKhk48nHOuPbjqdJmYoi0iTZnlnUu72WauDHfvqDrdc+S+m0tZ73KviUOjJSMXjVPRhagN7oXI
gg1T09xHePOmsChr+kVSvsTJrMWuMSbjyJievhjt7EQBjXPbevQ/z8QCoowfPxf0774QKk5uwtSK
a8eqv0zCqCK35iIvRHls3cyN9wBeX7UZw308BcepGNVVPHfPHLBpWA6kE2Hq1aJ6oB89S4atoxHV
QbJns12yqt2k3EhlO5nnw6LdiCa7KWKnvc4559vK7Y9FvlgRT2O8s/u4+5YXzrVjxMue+rHLUibj
ToCskxTifaW+ipiDMVkjKXxnl6UlwcRByjdmpioysSmGsYgNkipa83waYroY1dxestboAQObMD+P
CzkvtZG7OyOuh0O6wLpQOa0MAqCT+ajIu9hqMnhhq25D0hC6iHtyvJJzvuzyLO3uZ5yl9DU29nVD
2mQ1LwZZJcWwkWtrXZiC4Z2cRtFu6FSpvmXXmL6Q/BE8W1RGHLNBuJ80Yji/EExoh3Ngp6e4bHUr
6oucJKUUx/DBaZfb2gyWSzJTShwUlnvlNxUJOfNj0rbY+JEJn1ppJAeC4eKdJmv7oyKU405Qeb/E
xXJWl2V8k0/ecurKcQ2NcQ/GaqTKKILBAWGY2SEPMtAMJ/PTIJS16L/nPKNfTASFPlEQJkBJMiWH
1RywK7qR4WrOyMob6SCiKXjfKaJTQgZy+dhXmXXMypHHDVs+/bz9d91ZxksmDLV1FlUtNIMUcxYm
bp5dB22rReDGnzI5n1RMs4ZoWcaIRWnoE/eaM+FS5lfSFnc+t1pOGVriPqYo7SjnGKfqvEYXzNCY
fm4DEkCUJm7JTaU5PUmKA3NrL8JyrM4Mr7E3nj8G92OFJJ1117htzW7tRGrp33UFRyh9ImEqNCYh
Nw69lYnorR31no81jGa6IVy4lZty6ImCtOHPu2TQzNCuDLXPlsbd116nznSK6zZA2RUxEvTAQh7W
CQ24hRtmHWbJtC035IyLY2k02acxM9IHPa/078C64wXj6TPsb3ruOYE82rHm3E/E/WyqJDCPxph9
D9zmri8CrH5B/2l5PVGJRNK2izD2IiGv/ZjDwYe1Jb2LxjNWlHKIrzK3vCmXjiqUmnnccO/YpsSZ
ZU0U9uCrPRZBsNPNWp65ajxlbnvlzY61Zfy9lMBUodbWTpSnSh09SVv3ZDfGgfY779xO6MAa9Juq
L+hP9UcZ4qRAzqJUp90MRKQSEzDHkTWl00ZXqdjFWfxckU60ES32zbJxi0MyJ2DJg3xUTVI/GU0j
H1IzK7ap3ddUUw1qk/e2s089k7z+ws4QadtTZJGucnDzIOEBtc3tFAziaIvGu7E7X2zE0hS7skAb
YpYUVBa+sq/6MmuKqLG5v9n5hgORKvl5zYnvYQ4qTEel9402STIl0oc+Q7xCpeZ1MwxyS9Ng9n22
y/6ist3ygjq+9OBPTsX4H48Jg2TqvFRtWnynK3O8bIYm2ShJCQ3NhfR24aC/nrJAtlgQtJJyW6I8
l9DTJANiO8RTHmYJhahYWX2zD/1kGrB/MrSqndZXrX+uUgKltpWfEFLXDLNub/N40AystlPNVE4O
UGHdzamngPXTmJ7P/dI0YjNqaWWGTt+RPlQAuBf7Xlrl14rNqbhohmykLr60UAMZPm7Vb0TzAOam
aPn1SOcGqg8VIc90iU/0fN0BuJUnIy561qcAwHhwna67JFe3dg8J7agzPdSmnhx1fWrcnTlaaiQK
aIYA0Ag94sjjtSCVkE8Xhj0m33s1BykBE2K8M2vOV5fc5j0DjMLDOImK5Pp2Ii9n4nqYxC4TAdrH
1sgBLBtOJOOa5WYx5/bRNgrjoaeSe29TnngpK59Fd3aoAEvL4EnPO+ugvNraVpnvIVIdltbjgZUi
38L80AVBahdUAZLEyOqFve2XuSBvqE2ox1SWR8CCgWE+okR5ghYx66XeCnJ7CAaqPZilruuyBw+J
vXZd2r1NsJObXPe0o++GeSy3rDL6OeXF1oVFv/ypGOv4s5fSpLDtTC+Xm8Eb6nlLVSVrU6Ayslom
aRd02sr4TCv1+CwHmdE3rt1WR1m545012M2Z2ffEe5k6WIVIKQRRdj8/cwU4p/VVLDmDZu5t3dTx
mUgHzmZLiSfbJDCIXPfhWbZmetYvmqEiFafptWnG1mMNYPSFs7a15T9ZnjXLW7Z0K1Vkjmi192JV
nfAiL23tO68c79TKIfR19bFsVL2Jg/Qx5bphy5hC18wuKTt4bFcmYqETl6hI2AkELtPWzNvboRms
U13NcBgrm9FTwxJ2lZ5DcbhNdUuySpodMlJFIUFGo64oXB3iyGgouMuoHlNRheveibrayc5K0cV0
i3v9UJ5kQTCPE1OKdiAoh4gqEXeteZMuAdUkS6ryb/Tu9SB6ifsNZL05130iLIHMyqNa+R0B0VOv
jM+0eCmhZa6812qa26AzmjM54M9edbBX2pDBG3UKBmmWkEm0B0IsGSvH5L7STdkr9bS80lCmWT2N
49g++0E7fyIFwj3aHrxVm6v5W5Fln6eV06pf6S1RyzpK8bt/cdOaAXhReYJEtDOfsrgoj9AbyUWH
nOaQxgNeIuU8WCubNvZ0JVQkOhgDh4Nq4rSwcWVfP2mdcGPm6EJ/qGibIKrJFaDFJCVmC+JbMQFP
kRX6jbblayJbskue3/JCTiYNFD1vP4Hhsyz0ewDlIXQTZxvX/06itbspx+5skMMeeFs/o8NNZNtA
TdZFzhF5S/9zd9UYJSFdcs2NswErkjCuioUEptaX31Ko4VCW9qZurTosrVoLwtyvxi9BAf2k+92N
FSf8SgUNu9FpZH/MKXrOIq3yuz1UjNx4U19ezTU0KkhzjNjZDcnTBZHMCgDXYdAi0qsxQQMXkzGg
baCBDZrpAy20pfZSDP10lbfZkX2XVS6uuu/pRMJRKL3BDw69a3feRmmdS3pQ1dWHjubqbFsUYwB5
NOektRjd0h6lLdsLrvn3Sk+Bf4PZOVh1q0dwf1tFDU7ol0U0tpY4ak7Q3QR6eTN2abHJc/8xaZol
stuGw6SlnhIa72nx4flyBpy+8VTc5FluXExEdz745oIs2nZyQmhSnsqwCOyYkOyg3BGKNT2zoixY
I/MNpDbh30CnR2YsGWVydMLAZUZte18cExbgTYytHaIq8QGO6MHm5gcjTlwyzIJAgCFx2onSzMs+
FqPIIqfhyMnhezjVdSkOHOnyc5tGjrDppvGeWpBjMXUnZTTF3Uy8amgW5byNpcswl6m6epBLPW3E
5A1DmKGydslo06h6nfIVKiaXlCgUnWrCSZnqXBBYHpoNq3lA7dHllNnmmv1ibVuT+Cl2HNDXDDma
Qji0q2nU3uDV9J4A3z/KwvUu6drJnsu8bM/LMRi38EGCI2t7TIrsztb8/HNM0qOz14ssOQbKyr52
nJUfqS8edyk5/h852NJBFfTGSZbD+NQvrbqis7rd6BYC6vWd5eIo6SunSaKyOD6Q1/ZVHxMAemOW
/q5UrjdEOpsBIWyecVq10hsvMOrzNDOzl1f45H8h3vtZvvzrv3yt+6pT8+1Lkr7tnaVS4yec6Zfu
2sv06xMPS/9GEvP6Oz8wXhMJCyk8xKkgzqJcDbnMj9I17wMxK4BBq9ISIGy1//3QxDgf6H6hQQSD
G84NfzUF/9DE6B88gnUYqP5Hmpj3oBhqHDykwFG8PsqYdziqV9AnAuTV7hiKGpATx7nzbEANK65+
W53460uRSAZojddp1Wu/E43VriWdLA3Ubi0XasqOQPt8D/V1b6v4vPO0w0/fwz+BiH9R4K2XHLzU
pNGXOLP3of+51P2ZEFS1c3vr3o79rYV2hmE4Iw5pLi6WrEh+gzD+An+ur8g3vFZ54IB7D9QOqnXU
3POK9JWtqzCN7EOz5Vj8O8vYr1EhvBLIP3ZO7gT+33oLZTqSevfKn9WuSeL2sDLwhMt16I4Gmcxs
7SI/d7y2u3fmTEKiDtSDjHf8pS+DLT+Vs7uvOHSY9MEGS4j/7Eq3Y7l1zfhYsYjdOn3Z/MZI96tf
eTUE6pQ1r/fYyk68fceZiaS6CJJil2ndhVs3p7lsr70kmPEhMagIfdgMIP5hycyyXcZ23P713fAr
l7G+AaLiedhWo8AvUU4M06hzfYzKhiKmtII2O6+hJXcBe1TqaVWIB/MYGFrkk7lGNdSJbIOzKXGe
dH08r5NJizp9+YrN+3chKutHfwMJQ2AEvgkqDW7OY/3uEUx9kQmHOsBdbObkJSKqYGRPLKclWrjS
Ab0kAmlLAlqOpkOIIiYR6/qvrw4F2e/eBAuR9dpbDdVD7dp7h+gKwttpGqS7krPddy2bnS/LPDsi
CpArHDVzKepQqCW/rtKi/KzF6j4el2UTaxXAV2WOw3aQdIcupu/c8mvyDMBF35GvY+8sb7jv4x6p
0ZCkkc8Tsglkfc9Mc5ydJP8Es2EOln9vE22tbcFhbehZLN4jIu3MM7fZnBGtROXF0p8QW8GDQsXo
z67svOE2sQrj2a+K7LKKSapiY9SCz6pJu8eW/z1qdaw/gyuOEgpYLd6mYsRA8TE38BNVWpqcN+N5
18os2A+94iyRuO0qJ9PpZy3L6tIbZ44LgugoAqgY1UjS7OMmouk4f2pJ0KT6lRAklqHc2jbTtOyr
rph3edVoe0xX9fSIHs/I9nOszysHMgTg8Fl+9Fy1DpWYsi5JCa23Q67Jl5IXu7cIVnbDyveLE63F
9CrmevedQt2sCXPDjy+Ltqsf56RVJxJjdZvD5dw4YcGxwQzTYSE6Bv1ScbKU130X5ggNoNXBYxXE
awLVpJWfKs+NL0mSHS8Mj5ycwSjMY9GlOZ2O0h42laR2J+pynyA8hf78TIgOsGmw6/lQFTFkf5ty
2A2dsid1s6AVhLOZSzuPgIHv9+3og4j4iRwiyEX3FCwtOVZZYbbPMhXaVdI7cj4Kkr1mgoM9vkyE
k+AKanKXJaLyh0YnruWqGrMB5s/KRldHvESSD+n4OSQ86pNmPjKKGPkRgEht4rQTTgQn7u2E4+TR
0EhUNcRElv6VmaYzmCTZlfFmsHKAgN6tlwj1nKFC2+oe7MTJ9E1stdOTaTcw+EYmh4aoK4qWt8PS
zcnF0iZaxkyQ0f+R59lNnNuUpvdzqd0ntQ9CoDibbqqGg+22zwctfXYWH+ABusklrIAs4Jqwfc+5
mTTiyI7+CtTUK2SjvNl+8V9xnLYB3s5XcGcBj7toHL+j8BDoR60gkDP71/GMAswqaDT3g4t8BYwW
kCO5QkheVebnWhH0h9QitiPWlSyicoWdYiCUsFqhqHQFpcbBIpMFxvZmXiErA/v81llhLHsFtBap
T9G8glxihbuKFfjyVwhMrGAYJ0pkM0tQP7QrVEYi16MGeRWZ1lwcCgmQUa7QGkqGZ+r0kp25wm7F
CsAtBrhfu4JyGPVamqFXqG4CfOBhtW/qYTojK8o7H1dgTxOi3xQr2JfVro3qEC90bRmXxNlYW83s
r2ajPxkrWFiCGmIZmY6ZroztIrrlsBj+HbZNxBYt1M+gIa+oCu1Kry1mdCMR26ntDPrJvPLY1TRK
UppW7SwIMxykAJqmS0JP1ZjXJlBnhnvlaKTM/86Kg2q6IWEqwUanLH9uVrRUr6zl+7QiqCXr5ie1
oqrEZpeboatuyH51EX6WrOTlisMaKyLbck02ckVprTJzMb70NOC9grjpiueSdbmgNJ6V3MhXwHcs
i0dKAq2dCxhsrqhwK2sAYucfYDGDx06tCLICSh5TijjpjQdfBruxNxWQc5UbSI2dVxyaoecSQZa4
zelu8gCr7dy0ORrV1bnr5EDZerY4jw36s8uYbKTzdMW8MaE0Z4Po+k2dMjppY+0drXk8yTGZdlVd
pJdVmd6MqcFY777C6nJF2GkmGy+HFXUXmk9mXZe2kCEjZViv4PwrTm+ukL0rjWKjkuJYrnA+A6u3
S2T7DdqFdntTNVcGrU0VU5eu7RHb9N879LwBw+jKEyyzKg7eyLEilMhqIxiHqRLJVven5WRPbnBT
lcF8ZrhdQ+iunZ15mWd9FCwWe+pTyLkGgDkZ3QTABJORr5TGuJIbNMMuCGqW24AIpYOvofjpa5dB
0ZqghJaVHmlWoiTxoExKQqQ/FVZXnRUroeKqbvpSFP5C3ydMX5hqtXXqugoWRqTsK74s5r0kqPu6
qTkVZit5g4F52RkroeMXRRc1npVtBwSUVGxC/oxEA0apqeOmNldyKCF0YddNbb01ssUKY0t8Bnwl
D7DtFyRlK7PEloy6KA1qasJUc9LLot36qUmA8xTz94VY9ulKUtlW8zxUy9lQL0+5hDdFOVpEko8A
jBA/tyxPW7+sboPWWhhirWurN6NCCPVUEsS8Jysc8lbWgBIq2RpDqq4X4V7BuN5VK6/WSPNrYvlq
MwAmbEW1BtPHOd0GhhGB+iD9G6QH21PkUak1z/PK36mVyYt1VLKkjdvofOGu4n2V9zB+Kft24Y5V
xOX8Us5CwHVW+EBkp72YXnabkFidBAvSRF8UW2mwt9Gylr64jTSO3Yr/p4EIbnpVTEjv/Img7Z4s
yKTubCvE769CXbJQ0XLW7zKAATcOjGcAsP5JvLKgswMwvKzUqCBWH/GZqexPnDbcy2XRiXofTB6Z
w9RnxUOqdQ3yaqhXuXKwqPGt+6Hw+ybyg/467txeksBoq02xUrkqwcoCXFLckQo2fAmUliKqUzmd
iqg/03OmfrQoswg+L/ni2tCMdqGHnWbqH3kS0iNKcqVCBJzNS+743EKBcLpPy2yIG0Mbp30q48TD
2472IJR9bpBQadlxFaWDRRmFsXSdv5knv+EskVqc6VKppxJPPcojIs4DLFlmnjRlJGdlXjnCqa81
UmzReJaq/hi72qRvpDOZDfR5UDUhLfDpfZ1miAaMdsxqhOxu9tEqKxsc3Fft97bvJ0nz21Q7oZX7
dMYrp5X3xapqQEpTkDha9RtnKViFpGacYArsyxTwwz7LrcSLoRIzCpbdUjkX1BFn35B1FMkWmtI6
tm5nnWgw8A8ysbvbYC5xoKfsz48Za0DU2l11N/X11irt6VzC3qjQ1buKJUuPP885ETXQlOM5Bofx
gPxHXqSYAp4RPHLCDJ22Cr6Av/rfi7KZ9tzly83oJfGhovnA2EiSYvfmRMIAgsra2JE5PgdkuxVe
j0x5AT7uiyXZ+nM+X2dm4g63aeDPYtOneskW6FIp63UWf7YlZXrqvUCi+C7JfuWUI6PeZJGpu4wm
YmpH6GOT1fTJGMvgQm96RwSbuOt0K1SArhiSiV0pH8Aop68eo9WL7P35jlrhNth0hVQEp60Nts6U
gGuaStdJ85xYwzkm1XdNUhXielDrYgA4NTsR6wa78FwHfJfxXN82BTfEfka+e4mIBhiyKacCBeZY
bU1DtJ80YQafWv622KKGKzduVww3BjPCWVqL7rZKF21fzEV38samfWx9WC8O1EuD8hW+46OcZ7ow
VNOT2a4lC8UADV74+mhb5Ipy7lysJSrjaXA/FqnDQYyOvQuTdDpKP7rM3a6odx7y1WY7KqSN+BK2
cUbwIRwlX1jhVUchq2WU/t6SuJHu9bYQxcfO0SCTB8GJIJgCrQCXdLqPeVYm16Xn48rx3Cm/bUwF
3mnPeCzGhoD5Uq/xTzeKPIVkGDZL1sV5OKWm2A+mxh6oJP4Mqwic86Rq+ZSM4s3dYhBGkXVdOeGn
TL3vZpCPh3zuD40+M4VMevswUaJGYUG2PHa0Sx/MsSj7yC26ZW/6ldgMSVAf3bFFmDJN5kFoiwo5
PIgLEP6BPQGoO6lUs4vreImC2Gu+mXGJpDQeiAr1/V6/X4TX37zOkP8LEP4OIPxp1P4FHvx31T+/
hQb/0yznBh+I4rCJZKJLE1RslZL+CQx6+gcgOVA/gnTWcLD1Rz+AQfMDzckoO5GmGaCKa7bWD2DQ
RBfqA62gAF2lkVbwd8Sf5ooh/QxLACthyyPdFQANXOJ9aojmI4vytJyReTTKG0cf0VYvS3IYCQBa
9QNjyS2Ylve9ryVnxtz0y96BO4iktuT3aSuHMz0lIDtRKE7s1UyEC8C44oGQ/cbgFHOmapzELiP+
LWfD6m7wW7/emS44x9+/MS/Sr5hq6+/d/3mjIn4Vx36t2bnSRHT/djW8qK5XL39cPMn2j11ffXvq
gIPf/86bP9H+2+uPqdRdv/w3/7KturSbb/qXFVdu+6L7ocVd/8v/7g//eHn9K7+5Cf8So/53/gII
9R9P1bc/wif13H97c0vyu39i1a7xAS3t+l2v8ZrcmCCcf96S/Ajw1qIbdA3AAE5949/0THJlfO4T
QgNeYewft6T7AejVMkFDSVGm19j9W7fkewWn7xL6BOq53uZAZg7v/GcFZ29Cs8tMzRuK4L27FOfC
WTf7cx2tGt9nSwaQ9s6Qx7tRNxBMLH45h904c7LJB+EdzSlobpxJxcc5XexHUhXbIJq7qSOgG2zv
mTTTgsx1pA8gJdXvYp6s9xAbzlaD8CVKK22HK7LKtn9+95q+AALVBH1TTzM/jZNl3uWuQwbbFHC0
FSiJPxqDYKfFM4TsgHY+tL0EcY8mRw+4haOayoBuUtaEOhpZUegI1nIiHoVBdZfuXXqGP1/3nTV+
spQxO2GzWLSBTemyw2O4bF2vUH2YlVr1aUk2lX5Fd4oSoQ6QfONmGeUuZpUfA8Yq4q05H6UhuY4N
He368LtAsvdI+XopsPwa4OSY8R17vVQ/SXENvA1lgSAXI5cTR7TKemE/6VoUSN39jWn8PQ2wvhTh
GR7Bh+DypFS/fam0Lm2jK5Eeut6stkUl9bOWCrHIDAYKyNrY2yd9dfO/K86vvNhf7XvrMvP0rX7r
fIDe+nOhcYIPBE0jyzHXJhJuWJ7kPxcafoTO3afF3iCrgQoavtAfe5/1gZ1vNXHTlOLxDLFl/Vho
rA/A50BftAhaeJN8728tNOtC8vPex5tiecHFyo2jc+u8YyuqLGiJebG1KHOMkx4gudxkdpJul9yJ
+y2ncnK6tNjUljBgKUkjFISmFkH7qI5WI1OdCQyN350FYy7DUzG+IKzFPaBqO0Gq4K3uSMsYv62C
0VAxHz3UTpVdKLdY/gz+/Funsv/vNz++vv86tOBevLDriafyrQ9nZTj+vBs9KFpCxHBWBOSjvjmJ
+foH7lBuVCojyAwhoOA/70bT+2BaRImTd/d6elt/9OfdaOof+DMGO55neyQ0edbfuRvfp72sYUP6
mnUILfN6879dwRw1tjMPi9wHYqgjx0JiAX4tdz9dlP8GXfqPV/FNTnw8RBTFvn2VBFWabU1UnSRx
HA1dHIAjA1yitx8JipurTVfZ4jdr8z/9ZLhFdJsLaVHr8PY1l1og+bFduS9ts97OiuYnKs3azV9/
stc4nJ+f5vWjUfeJ70N3yad839zaA/G0fdzSJWKU6CPtFCnlRhc4mWs96MpNAt2DtYlD1ImpFEHh
ggf6zKKNilpJo3GOjd5MZtgX5XOKj49QgKrurbsMrKHfmxI0NUScp51IytfM695wEhOH9Txn58C4
/kVP1v+VNMri0Lad9pugynWlfLNUkQ9FjDaFERwrOF/ZrIk/b6UIcYK+D6B96O+wrzXTTGY0wcKE
ABDmQw9bFc4jIq+2C+JdpvThYNsy22E84JijNd74m6v9C9O7viHbYM0kaZD0TG/d+3/a290AJsb3
yHUgBtg9sw1z+pxOwxguej1TqBIUwEc4tBJtWPMBK8Re+mT/hm7+9cZiVzFsBiXcNDht3p0vHIhd
nCjUyXpxMT6mblteDF46h399Y70/xdAMtOYPktFG2xH08rtPqpERrydjUoCw0Rznj3Vx9qpVL1JN
/eaqvj/FkI5EOqhlsNjwQjTUv72ottOZBs3UYm8TFHFeTgBaHXaYKvTRPOnTpH0zEjVkf/f55FVx
9tPgxENKwca753OWFuKo7j9IO48euZFtz3+VwVsPAXrzgNlkMpPlVKWSSnYT0FW36D2D7tPPj3qz
UDKJJLqnF90XUPeNZJgTJ875Gy8MQqTbQrz6xgyiS5vvIDWu5pEs0NY0g+lckoG1anCoO32tdRq+
WNhXAx7t0lPmcnq6rHb/6Rf9HgqxaCDsZAvGKsqJykvNsR3qQOna5C0S5mOrOM2OFPw60V/eJqwT
Ca5NKL3GOhRovxtJVQWx8KA2AD6707uxf6ET1LzLpOX809DtABNatFBVV1tqAqsQEHN5efY0In0I
AUg34qfZTADKKpAW0Hq1RkDTtzf+1fFiQCw74NMtxQZ4mJe7EaOHYcbVi7jt2iF9v0TQV6cH+29G
8VAtBTCkcpQvR3FkoefY81WBVugeGq2yPWmayP/NKHwP7wMKLRAfV6PEHTMKLSwYmlqcpmT4z6g5
e3pZv992F1fQMmOcYNICNC14I1+OItBoqdmVfItJ9XLQaGPoVN4hrGmfc22yn1yRpHe1PiPzk8n4
XC9srHJQ7Z04srVyDm8va9koyPQuf/5HcNZRdLN0wcqhwVNBMvSMM1JEYmdDXhFBOQEe5EZO9KKz
BLLscpi4Tm231fhcT3iV73bI0SRRf9IBcU95/4avEobOhnEw8JsJ4/pe4DM2hlSgwwbkVKmhiOOF
zc6v2vx2AhnzT2UL8cHLH4VwRAoDVq+CyZBvS/Z+NutpL43aGgQsD0GaXctVuMSGPyYY1E5sqw2D
0JfCoFXBz5HqX7izaTci5lKCwZaKK07n3XM5Stu6aZnUIw5xTaHeybSK31Ki2sPYOslOcF7+r9Y7
l4sckUamDETi6uaZWAyAMRJrkLLDy6lAJAu/zMKv9ISmxAiL08rr6dRgzrXzkdeHBrsOjfhpOlQ3
uP1WQws7FLSCyyqg1N1/S6RFSxssRlBJeFAG2dmjdIby75Yd/A6mavaQmYY42sKKd3bOsmgXc0Ct
FXcpnfhgL6Xa1Q9RKNaWHe2PQA/rX6qKoFI19Rmuy8I4pLJP/duB7+qyX54MvHP5fOISoLXV6go3
bHP6eUFi5kDVmqIO4YawfZ8hyNIqyEsx4R1pTp9uj3u1dxl3Ue5XbfRTDW2NAesse2iSAdOggdfS
O8TKO1rtobVzO/72kF3NJs8L5M55z4AEtVcRd0QKDiw9IpmZVLpPtetOFJ0yeSeaXHmcqro/ut00
3Ed5FCHX6WTP+G8YJyhm7tGW+fyNiZvuTTe3qmNmDTZqQEMynkL6U2+ONL/mZja9pgrXIG8X+BF6
yyKldX3vIQjlj01YPRiK7A6FOi7G9JZ8NRyzP6Vhg5JS1quPBZ2UR0A0nY/hfXwyOiM60gCMg64j
JqWhFEGOQ+hzhfOeP83EtX+8DGj7Uqni9chf6+RV8VpY2A5apVgcWj6FvcHHd/bb7UGu8JCLsSXP
IdIt9B00XkiXm2zQYUXT8CwC5PR/Iq3zMto2PeE4pgpHM99P++J9ZCgfC3U+JXi0YiNvBxECcrqR
QnUtqidUewDSV95ednEVcZZfxrOZevGi7q+usguo4H3p1ujPouki72etafy5wvBbx+4euFrICdCJ
Atg4uzsH7yqsrkZezYlVe4krBzRp8yEfgCtaA3yQyfHzmJbx7fnfOGs0eBYk6uJuC/r6cvrDftYH
VQ4IPKNIhkVqHR1rO7IO/2IUb7GVIjckKV1NZWpUhkioZwdDK7XAyFlXYxaf//kg+qJlAM56SXpX
4UpVrDpWQRYGjebW/ix1GKDDoO2szdauoC6hcxXx7oKQeDlhttHQ+q8S1obk4gzlNv2Kow3W5O1Q
vkuSwX4Ywg6Tb1gwe25HW2tlky/Rq+Nc0oC4HLpP41gC78kRVDXjz4AvCl9pBuvu9jRuXDJL347e
CgUltF9WOdNMax2WQIxALczUR0B7wzNREbxeGCPJEJrRj9vjbUwoC0bxhQGtpXpw+VU6inK1bid5
oPStEliGRP6qB0mU4I11AHksfb0HAZQXU7OzK9eAZ0KPSbpN6NEW+zhEai5yJA+4Rj+UfRbMYGt9
C+2i4yznxjfSJvlos6in0CkaTEXj+lBW1Z4Ix8ZyXgy/OnqSTVQpss0CpAgRyCqRcRvtZs+BeWM5
lxL3AtHnprPXzkEpmIlKtBaj4PV5N5J53iUUmg5apMuzZTTdTkC5nlSCJQEFyAL5EhpAl5M6KyNZ
dRllQcmf+UVSfqVFZKEJkdhHT9rcgWVkviiRUyKq0O/5uV1vJmr1nE0a0wQbHJkuRx+MUO1LW62C
pE5fiNGeb0pHeall0xyzqsiPbDL1GZ0s//Ymvmqq8eSli06qpLONFzbN5cCaUQ9hHIoyqMF8t+9S
HO1K9B5MR3kcs9r4G8A4GBe3Uer2FXm29h3PAKs9DgCyy1Mejt6XMZvdo3RGwoY9Nfa3ptV6x6fG
pfwYkgwnEw0acAN20YX9qsqOKqgzT90HFVc32MWAmSCRhkILj+PQd9pZd5P2c2F18t5Iw/K7DJ0Y
lJpbIQEbDq37wjsHHrZiu9/gxLnRQSmH6Dti3s3ft6fmeptrLi9aRDB474FFXD2fB/AlieiTKnA8
Rf2GmXp16OKm3MkjrnNVDUImjymDRM4mnFzOP6xdA/QePnQKBQ4Rjk/a4KHWYBRv0FNAkbXuHvnl
usBIR2+pLTIevCri5eWQtRq34MhiHEYsU97b+SAeJvCRPucjfPAWd02BuzEUgkpQfWlQPmod+Am3
Z/f6u5cfwfVNkrK8UVYbHl2SMtVbkQdIyJCdZx6gcVnP7r02hjOUdCfUHtHxm/+6PezWx3MBstEd
Qjapwyp5xh4yCmcLSfYuduCyVKX6zNWv+KbTJP44wIyPo8T9LjpY506JCm9SJ3Nw+0dchxpoNLzJ
6OtzE9PluFwAT0HvSo2QUlcKA9ye4aDNF3fdCTgXLN4wglVNLT95BMs/AOZPnZ3xtyfhjx+w2gFQ
ePO+FnoeSGMsX+tuTl5HyKqnuB8UP7Gs6jG0EQmhOZ4dIS4serq6vXOJXR+vy0lYHS/RTaqDwSKK
67H8EXaF+8Ey53bnjt4aRKM9/ru6xz9XQb1rKW/3OiryPdLO79veVA9Qx4272+u5PQrIod8rysa6
XM8oTAdZAS6gWm7iaK7l+vtGTO7OibkuCiFxD9mRpioFGFTvVtvG6L22Md2aNCrJq0NuDtHHsZ06
ny4CwsVWDI5Qjv37QvCcL2Buk9qN6d+umaEOMKLgiq5VimCHTH0z7ZIdZa6tOfjzx63mQGLSm3ha
y3K6UJtxtp9eFYEM7+2ZtpjJy6cvU2BhprD0lSklrNYT0QmjlhpTUJhV9skw6uJprtMY7a9o55V9
nX4wEnrpjkUX3SBCX66pAJONckmWB9Mca0e3wQogcrzoVMXN984p9t4Ae8OtwpKic6txuTCcmiG5
grKJj8qZuLcNN7n3hKLsTOTmeHR4FsQRGaS9LOcfZba2C4c67jEgUHsRfoLOrwVKG9k+IiwdVelS
7NSitsdzDdJWrhF6IpfjDSK33XBiPMxsFAQ1QueUTmZ19Nx2CnQx9P98PPxk6SEbZFU00VbRpSha
NRomWksAUuejbcvo5Frlj1mb20dnzsvz7X35u8q92pg8R1HFWww1F5vIy+9TIESkolTSgLsO7Ywk
/dVV7jHs4L2HxYuixlBLASlpcfqUKPVDLFwfcovfaOlZKcOnkl4fSjkJvPYCUHt1NjD/JBXzo0yN
dpZ+CRPrnwpsGBMLDSQavanLn9rDOyz6ig4inHf14FJ+MIwXOvUV1MLOQzUNMezbs7Oc/asRbe5b
laoufcVV4EKvWIs6z04DQ22GwHCUpUIVp0e1Td6hjGM/hM6MsxFtxp2Queziq4Fdmm8gYmzMi1e7
HCUepO/LMQ2mAdIkqj2134Kg3rnJfrOFV8MANCWTWg6Tw/+4nFEFrXMUYqI06NLCPWY0tM5OEbUv
I6Lld0Mzxw+6cOYfkAQNH98e9RmUtnePzF0KUal3n+MMgbLbU74s4vonLSz3BSiHzdK6jN56TSHy
OUlxkLXUe3RgyHDUWPONzN1rcm4ORSQB/wENfoEoXoSSOutdirt8fdqZcVCoCQ/fsIMilnpfbn/U
xnISr2inkrwupZ/VPspRXzIBuSa8VUTul0bdnOFZJjtTtxGqQC7RgeBRD712Xa1o1clchPmSIO/Z
OW6veR9lgnaFFMjXFXUfvd3+qo35wyadATmNv/Gfl/NHX73nPWgkuPBqCEjDkkFSvJkecJ8v/X8x
FF9G3wPwM73Hy6GkUuaA67skiPIeAfYyQg8Jj7l7Wybmzv35e4etdqCHOBLdR3YG1Pj1YrVaKWXv
xRThteHNqyPziCMoTs0VjEi09Nq7Rm3UOyzgorNd2yYm9HYBOy4ZHg03Eq9RbJqniYrYX4YTWpBr
RwuccAjBFrKar/YQsNAPoQUGyfnRTjP7OBWif0lnXUA5HL0jmpzZP4VFAKsD37s8mem2XwkUSBW9
9xYSYzDS7PDtvkIt25LpTrhcZuZy5jCvAzoOCAQeOeZRl6uk5QJya1/FQYkY/7m0Koi0lisX4nMZ
2LYizqhMqDs32PUupNfI7bx8FY0xZ5WAGFPUASmN4oBqS3qOwZef6hK8jgP5/PYm3Hh98Oohjfuf
/j6u0JffNyKag1GFEQV4ByjBIFH/04xOf5BljWxdhPh5XaJGZA10EIbB0482yuU7J8G8nmNQrbRP
HP6OIdIyHX/kPz1Puxo8Uhw0QI7OVpnhkDEiwLrzqZvDYE1NN4rrgbz9chgpFfASyPQEGdg4UoBQ
0U5NApdamcVIs1YYdxkIEfRryuI+Ek2IInzxPRSVhc5WbxzQGm8ejWmug50ftpR1VnuMkA2AA7An
mr7Gark1ei/Y88GzkY0i7hUUTo/1GLZ3sIP0w1QU43Oh4xqSJ33u4wzgQG6GbTY3MfpiiKzt3KBb
m4+im8vlSWznbXM5TZY9Ql4ubYilrW19E9OknnseQ+gQpdaOV9p1LsKq873Uo8nXro6w1XI9G52V
Birbm4ppWx2gEQMXR/7zYBdQGbtwLA4UQPZKbVv7nrcLQtS/tUeobV5+pS67GEfPOg30xFNOEI8g
/aK4TN2lH+66uXoyJ+WdsER+QBZUD9zIaD7eXvaNeeZNgyazyy1Karza9c4gJXqpGBGIoobDR48O
9StEZhtXs3YO2EYQw5YQI6tFsofy2eqqMeIksqfft5qutw9KZLsPeV90B35bemqtvj7IDnP729+3
cdyQR0HJn/7vov2+2keOjSpCknKVTjrKtQ1aeT5Nyt18b2sa8S9YOBQGlXhn/W1FjexibSYBF9/z
PCbuCzRJ9d6L3PBYaWkH2b/qBti6Gom8ivOC3RoTNEWzhSIc1jQ+XeWJ1sGjVmnV59tTsPnbALhR
V6L1R2S73GSRgVQpBO4kmLPpOXXN+gmbngp2BOzP2yNtTTZ3xdKCBh2qOsuf/xFCTcjxlZ3lSWDU
izidnePS4JgSd4bb41znY6Do6LA4rvUb5LratCRjyqwhso2WwqRh8GGH8Gzbv1HEeSFuZTujbe3b
pdMH+8PkZlj3VrpGVyMLLBE0UlWc59YkZ8bw+oCEaI2rBXoGvczMnX27tWgAFXiiAEW18Ku9nMoE
Bdd6GD1SzqKMkVe3w7Ptkd0aeP+ebs/m7770KvIvbwK85egzMNzqSkJeXosGVbBBFO1j1GEu03TP
JKBPwtJPsHzuEgtH1pTaqNAORu98UOvF6bp9duMWJVuq7kPzbIrxk1P1dzu/beNWQi2L4hZXjwf2
dXWwkClXJpK9JMgofaJZazpwZyvt4Gjx4Nt5ap2HpKmeZ+wn7/nE8CTF3AeOIm3gNOFeDWHjXUeF
Fn1I0E4kyzQCLpelbsmJ0oazlPSYHcR4TTyOefMjk1X6PmyHD0OChw9ocBoDSCwfU7sbH3CzaU5G
3bXnCFejnX2yDHi1dhb0p6UfDWR5dbgLcB/oQBB4ksqBzpSjwQgfpz6KArENZBHoHkee/aXUo/5u
mlF+uL0+Wycew1SaIuycBVV0OR+9g+OYigla4A0ojxlajcAIQK6d3GTzIx0qFCCgF3NW43IUUaKQ
1CsTo9A2gRPi1p9RItN8qtHo9HDsj2iiq4dkMPPntjSNnTn+/RVXk8wzk86q7dAhWW3CEcqy4pUI
zteZxuMlepU98gK1fT9oKbZNLq4XsAhYYFt6L0ZBBPLq5IWa4FszVMGsiXOlOn7Xagc4nigtpw+6
mz0g3fjYgkkxC2QM0+rJCfsngItQs9NXtRp+WVP1hAzUsdLjk2WFKOOM7yc1fNYK4whG5ghqxjvY
WRKMXoqIhv5+HNMveV3+XLJWB64yj+MHILs4lpnvDJfzMXX3qSICdRghskWPQ7G8kNz7tK7Og2Hd
JXaPB6h4xIf7Abm5d0MnzxLnkVzR3ld2fq9O4U8lHR6jwTyhsv6ip5N+YDCCYOZzdx8Hu/zaKcZd
71qBGIt7oUkEVIb6Xmnrj7c33mZ8dNjwS/kQmtJq3zuGDOth4CBGBf3Q2BixcOuimJ/heW+3h9rc
4wjmMhop+xWzDtmPWXrpcn8qmhtE0JMOocz2QP7bo5iMQ4mBTGKVCtYotYNCU5MAafD6YWAnHWxF
L//FDQ2tlIxzYRIAhbs8SfVoZDqKH0lgSm32Q6EmvoLSwP3tGdtYHA6izo1CUYHi12pxqhHDs4Im
bgBOygRpVE0HN8U1Lq32OrIbmQAj0aGnpYMA3RpfZ/WNGSWIBwST7c5PvZKaRzUt3XujRBY1Saty
562wsUrkdxC4eRHzMDaWL/8jw8kp9XVS58syqvCPcpDJ82SLPWzz9ijESarVS2d2Fe8oIshcJYsM
cvTTDllu2acQ/ZqdvGZzFKT74CAvif96LzhkqUO2zF1hT/WjHXu9z3sv36n6bO6FhfFH6kTJVVvd
ENzYs25EMgkQYQ/PZpdPPsYOCHA5VXi6ve1+F6tWcRqYGw5GNGgWBYD1vPVqPCgdlA7EZnDPoJ+R
ow+D2PVw1+C79iIRbJ9PMYLdyDzaEXI2M0Xi4aExczc5NJGYHx1FNesD56SMfW7W9EsT6fUbEv5/
WWKeT8rYWZ/H2K6zU+oogPWKycveaRMAh0NdOT3WCFalWwf+je5jqA5SOUTagO7eOC1e4oWjTeHR
5GX30wGNek5jD+qZGppe8cCJr7VXoTeeeer7vP9qN3GCok6DSnNQW710UNrM6wEX1d4OshJ88VE0
pf5N5d2eHGRp5kgIwCteuLs/AaRY48HI6SgUTpm/NPV01gs4oMd2lIjjlPTT3g8ucAyAh3r2veo8
ffl903hnoyPVHjoP2vexdXP7a1ap6ofORs3w4HZd82UR0fsPugVdcYwwYvR87uz0K0fmnv+ygC+O
q+IJ8RBLHvAMSVDP0Xv7m5EmxoeGZ5AFCmpI0YvsbSw+6xQnmsPk2OVrA/rzTuZalfjtjIQvcybn
h6ZKwk916tb38Lfr97kdNSc5RSW9+FnHT0eTZ9Wa8jsvdmIVwWh9RCGm0qhmOnY9f0GGzqW5IJQo
929vt413wdK8olZC0x7g7WpnK40m6lK14iC3KA1Xnvu3NNrw4DbJe7Wp5EPZuuZOIrR1ZEm8HUIP
CEfadJfhp0GEhnclNXWnyxV/bJX5FMV2tFPT3AqqnCLEMij6cSGtghzmoswn3eNg4K1HLqNbfTBX
1njWNTG9mwetPt+eya0YQQkVvdxFntdad1ZRA1WH1uKzjI5qmIvg88EsKcgMufvp9khba4ZHtQpg
a6EvXrGQ+3ymWDXGAY5j3RkFPPeDUkyU1/NpCGpeev9BYFDsxKWt+YQMA6yGGjDp6/Kj/rg0Mqn3
Iq5AOxfDqD+wP/t7PILKoExGLKE9dWeTbMwmRWILTAt3FCjkVbbaCOlohd3yCq9Qi/dSq/SrKv5r
hn6082HXTEme+To0OjDFi0zKumeMpnnTpmhHBbbb5G8C/5dAdTHZqYHSHGOzdg4aMIATHk44WCDY
/9joGGeEM8ln2Kt7bJSNxb34NcvE/DHPSArVjiroZYx4VSL01R2t3EQ8MExBAqdKfo9k3V5xYHOy
DbA7S5OXxG01ZtcRJ52G849YiXcykWn1ZTVZZ8RfjZ14s7GNkPolcYNpg3P7IqL95+cR9kOX242U
d06R6QPujVpjgnhbbbYntaVGf/usbJBFWN0/Blxdp4ObyBHz4CRwZnB6YTICPQpNqoSNqH2raPsj
PU7lvkyK4qxXOBB1meOdoM3tJF1LVFtd6xTMAVxQUqK+5q6i3oBSh51qPHQWcoffN11FUbr4rmej
eko8B4v51qwDtUmVO72Se8fpShmaWrhJpd6i8koRAhbH5bwDexoLRHOJGSqylmisIZyLxV1aP6E6
9/fs2Cdzis922nwWQ3IPHuWJBA5hMs9XuurbqJVfHWSgMzt/cVRUyDL5pktv2jn0GzcDEiiAG8DH
gtxcszB7qFEh6n/EbBt7MaSsvVMqyz1d5Y1RPEtjHihxegs18nIqUiDvKs7x9Egm/HQl8s9BipX6
zrdsbLyFZ0x4dhemMefqchiEEeGsxzybG6wXSeO8/GSnXXqXz6O4px/sPHlKUn1AilSc1AYPMt1u
1CBv41+3T8D1iVsalTz6HGIjnZHV4R6EbCdH1BT9Ir18SnG/u6uxzAsWJcgfdW04d/9/4y2/548A
pkodaScwHmdnSibfTEByjXManuoIybgK9c4dpvtv4vjlyVrcTtF0JzGHxGevQorusWloqJhnWFHR
h8qIZguNghQStHA7PCpwUBkwWa766g2cRkwtu7XKt1i0RncwSoGXVq05BUpuSNz0JGSF8dhFrTv5
M5jK1q9QnnZPESY21XGeWgfvEsPK1QN6QtoHUXFcDhmeeMnRy8pEf3LxF64psOKwfohko7Z+K0fj
h/Sssju0+W9lHbDIf2E7OvyA4Jx/RQ66I+EFT4HioZk0vY+jx3zfRKZen5N2puReqIObHZFmRT1W
U5T5PI2Z+gGupYpKUFZ37oNbiDS/E1ZZe8eYqXrq4w4fePw0cl4pijUftMy0Kt9GVKjHTSMsM9+1
jArKWj7aqT9SnXodU0fGp2mKv6SW0lYnFTvR7OgIRf06id58Hd0Y+yQEBscMC6h5dH1a+YPTt9o5
Qx8KRT9vtkED9fn4jl+fPPVN3pjHdCpScUylauyhbTewg6SsC+bUpqTpct4uN5uuZAm4PMdDwUC/
Tw1pKAfFbLzk0JVGcjTxfD6l5YTwtotPidamWBSZesWhj2OM6gTKg8iHI3rUyhrRhz002u8C92pr
AragL+YswjFUXy5/XoKdSBfXrnduHczw6lA9gm4sD0Zh+WXkaEfy4A/wG00aZgMC8/TrrEryBTg3
TR9sjOiEaB8rp/jIzjz942MKqZluEvIay3NziZJ/HFOnqidNcBednS56GmbDmfBrwTQNu58vmsLx
vT3c1fVHrkqRC6ErPFYpDq2uvxCH9wgL9zgwQ8RZ2VHYMWE+/c41KQSOSQh2QrSnONW+jdXc7SQd
VznVMjifSJ8F+uIVag77TkP2URsHcPpx3TPC9+jFftZSnA8rWf2yzP797a/dHJC2L6myRZdcXcX+
WJndeqh6LjI8dIIsLTp8MqGueBN1VrPGfka63T8uuADqpznILc8kk6Gv4mChwI2Ler5SlTYZzJB5
xwKX7525vLpOllHIYbhLDABo61q9h1UjAsh8Wh0ifR1aKmVbJcMOvp3kaRBpulPgWabq4ggt41Go
omhN50Rbk16LUXe0LKqXd5zzXJewfikque+EjXg5jV/n2OuVtbQt9ro2V2nCauBVaKn7sEFslQcP
jq7qIZ/D/iz6dg/5uzGd3Myk3WD3AX+tMXajbba9Hk8AFspCBkgkOuduHuOTrU7juxRV3Z3pvE5L
ICuTCS4V5wWXsIaBoV2t6Imoo0BUun5ny8z4UIWj8YCorQhaN67uu0lmwdRb4lELsWAWsREdEqS1
326fkY35xSbAJO+FsUFfe5WGVTgXKFERRiTE08/CMsLn2NLU+9uDXPmBq3zun6OsDgWiRVajuDCG
RdTEB9gwyVFX2r+p0sDO4fo40Ie59+rxnIQ0JCjx+VM5oYROR/PgieQYdW5zopdm+kOqnvA0h0I1
RacppuMQc6OPqvo6tMn7LqdpAuARUWGnwc3SfKSoYp/armt3VnBrxwA9WHqJID04g5eBu5ZVLxw9
jQLExczDwBPmlNrqJ2BpvY+m3h4p7/p5vMwgDoaw1ihvYDB/Od7o5Eoyd04YYFr1lxNnup9MpvE+
hXLu58L6YBlTegIzFj0RgDsqRyI7TzY8qx49UP/2cm7E1UWADQC0uoRxa9XkLQy3K2H6h4GHGwV2
ZUOISlCLP4Q+UP7IbPxWM9Sibw+6EYGWDgCaAwt4DXbN5QTwYgxzrWOjxm33WoSJ/uaFMv+IO3jy
pkVmfSwkxeFDVjlib/dufC9DU3LhnNIhWgtbUvyZtSnGOB1rpMdQw7QuFbjPpgMO3olDCbFLY8jp
49fRkcQp8Zo5KPHb9U/qGX/VSCimQ41jQ97/sqOUdm5Guqf0P+h63IWeq/ptI99BoUgQfKp/OFbZ
nmRedKewUo6353DjsEMA5vW74AyX/uflHEpZomjpMYdjoXdnz0HR39MQavgXo/B4XPRpQWauy/QU
OeMYdkEYDDwjsanE8FnpJ3fnAG4uCpg3WkIQKDgWq29J05QGIupHgGHmI3IEqh+lmXaPwF9H8F5e
ElTQdrbC5gTC21hUJsC/rDtrKZq5Xu8YYdBibl13mnbCCTjf2enXVQISaU45ZjwUhZde4eWnlY0w
ExfIAUoPSfVi1otmuTarp7CI5Bk1c1wvkfY4Af9TPilVjWtAk6knsJvxR8Bpw3HoR5OKt2m99HNn
+nQDNXLYxpkfk6rIsEmR/F3JdkXqNmcHNAOCBVSxr3QZ8UuIRaeoLInEhdjWkTjCRv3Xv9hd1F2X
OvkSeVdXSZWWonExyg1Uu+0CI8mtk90U1U6I2/oUsmQYF5RsKMWtRjGcLh3oabHQMwIVxeQ0GGCS
Fdz+luuHEyu9QGUWsR8ok+sMNZcpzo1ORyQN1eRzPcwYKKp0l+w5RoKHGo0PPgzqxACqea7GV3Rc
HBACQClTkPB3w4igON4IoFmKot6pIGzlKBTtVUbRHQTu1zmfHtKoD2Gfn7lL5A/QZAa65dl8VPO5
xkCqTXhIc7dAMsCX3M6gGkr7nCRVuzdLy2Svkk/6B5AAkWhadK9Xefw8l3Eh0045T3npvWBb+VSH
iosXT26ercTIX4oK193IE79oSuW/hIkTbzz342tlldrr7SXb2BjI+ZHZ0zFZBCeXvOCPB1votUOD
ErZyxiuk9hHY0g6RgFrzT0dZ2qhk20CoFtHH1WXXlhoMixnlJzvTx4PaJc19lKV7ghrXIZRRmM8l
gnKe1sxCE9OrtNBmcQbwp+NTM02LkSzWUHo83ungS/B71sedk0WJ72o5GZbWBXcqfQX0bC6nsI0n
o7HGTpwziZhUjL+mkVc/6QW56kk10yGowCXjMe+VDS73eZt9sIQz9ocmt0btMKgzl3DlqB8A2k2v
4MQULmH1xU48D+9yM/2Oc4VrnpDt59VgzHr+FkWG/rM27Gk+Vo6c7CPO9up3mWHi7NemOylUkbrc
vB+bEaNSj4ZtdhQi1fE6MubkDUnrDNdcGqwYNeWRCA+OAWbQb7XEGzHGLkPhi95SvKOr6A1GxXYW
vuunLn5qcim+jYMSLQWf6kccyik7pAlExoMOVva1l5X5SRvG/FfR6cV/kiqsY+QtVWugLWn1bGcv
5l2AZ1Vqdt5zjMCR7beFylCCMvfILrdHMjBnqICs2BDe5z6NfiZuzQko0zb+oQyelh+QH4i/hHop
P9tYE98bkD8+a+Vc4eNgsAeCJNILPBE6CUIIXOvP0dTkix0X+A/CyGnuJs10XnONPi+oI1150hoz
FicD8M5dJA161LqiZt+xExq+FJXZvmamNh+wHmtfXbpHx8jKn1KZKwiq4W6AV/lcUXApBvFm97X1
SHRx3jJqo691kohTTrmo9ZvCm/D1UwfvrlOSGI1w5NAUH7OWSv1P5aSdezAHL46PvImsBjnNlKcC
em1Ke8gV4Q1neN7hd62Y+9qXmiafkz5Kp6CxKsU8/u8Mp44RMylwJLETwcWuTO9VSfF769XC+pSh
UpIfUN8U78fa6z6E4K8wH3ZT0NNajnfsgQd3+MnNbAV/pTz/fPv0L6f7Mt5Ro4I8TjsMcZgr+kDY
eM4o0kScQxyljiJCoEGWmh44rf3pn48EcmdhoKKBwcv+8iiSWdR6E+ZUxxEbeaza6Fcn0/pZ9dp4
J/Xc+iYAYrqKsyg9rnVSWCZhGPVjxEg8Dc51mDePcyWsYyuVr7e/6RoJD7wWZTIUb4iddGdX6VPq
Vq6rsEHPVdgi02TM+Zvi0OknNhh3XCQTlmktnX4Axn4U9vAk8aLbi3LLIKs15EfwA1RyYFo9qyA3
VAZQukF45zzEZi4b7fxgjd54Ls3ikz7JR4jSmNsIdzhaov2BDz3FDemVj5hM/x163xNleOw68S12
7Uc7MuxfssLcoU2MaueW31gXCklwC3nJqoTk1WSNtTObasle65S2D7Dm+Strc3mCH/3/jB5+jv+N
u8L7//n2/1XI/D23cdf+n//auG1M+rrAtGCG0HpbvZhd7OVSfJLFWVh26fe5RbtPOo5PIVtFCSIz
MH4CCfLP9x3Nn0WtatHTAq92ucNDEWNyJJfStBOqX/tOm7CGSoY7/l37X0wlLCfqRxxcJJ9Xh8nR
OtOLCoby0kg9yDiNDgCGavQku3nnqzb3OFkp+9uFYwP59PKzPAvTLbQ8vHPfDMBkSpE7J0+x2lM7
694pA2ZxP3D5nhRL6/3arYp7bIH2rvJl7tZ7HAkd3nho32LduppbfO/CiUqFd54TLTtTNKRBjn/2
GS8ww0cTt3mrR14nmVXsrermyLRVkHsioLB3Lz/fwtErwcXeO2PP2J8K3HQOZlS7D0qPtGoaD+Gn
qUyaE46t+s4iX+d/AOkcqCcWfTz6eauR3RA5lSaEgytBuZ+mqtLob3h7alNbp1Ij+WZxHXbTGiU8
1LRpYizrzoUiYr9NbPEDttcT6DpnpyG++T28QkDMUFS5Eqg2SYLqLNW9sxnb9TNdw5KdG++BjZZZ
udopYO8tLhmMttfCphaICYzPZ0YpkHLqG6M9G9qYvVPxC3lXUHndKQ5sRV990S0HmUNt7oqFjs/W
CMrIOytFVL94E6I3YdVhU1v2OVGm17GBNPKD0RrRS9EMe33+rVBHNOWdwF7RrTXKIMYdLVJzhheG
M9w70ei91xNHOUgdWRb6XZDB1Hj8cvve2zoTfwy6lpgaKk2AdGPQlq7kz9YWyaPh5PEZHl6Ooyh+
dqXRmL7i2G+3B978Wiqh4DKhBvEqvzyMnY3hHrgkFpf+GaIhTem7RpbdqV3dYOASlR+R4Pp5e8yN
ijIlGB2o7tJL4iWxOofSthKBlBMnRIt+lBnvF57n0V+9aStHaUz9GaGUGd+twtTPThIWDw2avYdQ
aTFy7ixiNA7XYBqVieaJ88VSmvp9a3X2sz4jUJCzRc6Qde272vTA/9AfPtO+x4mX4hqwTLRVkYMr
+E8N+bMp8vDD7a/b3L7IiaN3y+4F+nw5o2YyllE5MKNWoaTtQQVv9Shb7/9ydl5LciNn2r4VxRwv
tPAmYqUDoApd7dhkc0gOeYLgcDjwLuFx9ftkS/qDha6/sJwThThNdgKJNJ95DYE8Tgnf0gId1RzH
1HvViQ1f8yKxJ7dy4fyhusvlYlJwpQy1OdmxknbItrhe+lr0j6qaFo/p7A6PwjHLYDWq+lG1xvLB
7R3P75Cu99uknd4q5HGHSsvVg5072IYOs3uakBbzl2GMjgWeMjShW0yNVRCV/epO97qyqj52pdjj
xeKEyhY6kmtpP6aFhmVg36sfLHec/a7pnIOHyN9RjbvkoOqgUWaeJbBXXbtHYhDVNM2gtYybDh3u
42DQRDFR+KKBaiZ9e+OWa/Voovr/m6bF+e31r3XhCEX5ELlfYA8UvrZBtDoUraIK1pTVl+Nj447e
UU0TY+dIu7C9pdQ7HSoUr+lnbtZEUlpppLstAaWlOMe4nBE7bbTsEIuOUtGSFwe97PHU5TIJr7/f
S2y+Ob0lbgXdT05vEhM5AT/UPOpUG6fR4rYFk1veNonRjvcQ1fUhcO1ZjVDhbJYvhZVpt03MhtCT
HF22YnaOMMHmJQD3YX6uUjG87zEhNwMkn9QHV01qjJ2MrkOCOdXS22R1pp9mNEmWhWQycS5Jv6zN
yZQvuasUipwz3J9PSoz7pqPjbimStj6sujkcbMtAbo6EIlS8YQ9EeGkXGSB6ue9klW+LRY3BesyL
qAnSSiC2ix6Zft90xcnSop0j+NISBLBFqYgDCDCvcf6F0s51kMHjRbV0jMPURUMvVmN1Zwm+pqwx
nwTvMgDCiN7Zqk3PaZmW3SqI8MQ0paHWpS6+rFOHAN9MqIbF45iN7zsh4nedZ613U1SkxSlVipT2
B9hOcqB66XO/n730/fVF+oJ83S5SCmZgq6goUViSt9SPi9RzlCxyCi+cevvQKt6XOQNpqA7lsYqt
U1Pn92NdvPEiaiSx+VxO6u/5uD42S3kXi+bd0E7HqUkDS8XqjsJ40xtB7swnRauPOlLGigetPmbB
DAZGkoMnfB1pmZ35vXCRUvSTsAHImtTjNglEWthDDsXBDUmQQLoO4FPKZpC+qNaD5vX9wZHA0J15
k0tjO2809sErkCtLJ8HzeSsWNR/W1XbDxRm6X6M0s548YBMVRe8553Xb3vPJ3sXvENf130BcT8Lv
Bu+rIihJ+e2YLk8LZPNvEdhGcTDn+TGjOl/6iZVmn3VFQ+ByQSn1U5Fb2F2LGg3VYIki/bc8yrQ9
Nu+Fi5MZpHWCqiJQp21eMA9o2CfV4oa997UoyvUe6dvytmpAlLkjSs1CxSYxaUV+NGKYD9en8kKP
VmozWcB1QNRCKN7cmkWkRU4DnyTM6Af7Ttbea1F3o2TiVzzXaX1rVagMxfvK054TW/nThCqjp92e
FO/FVeTQOiI/erm+zz+ohhxynANGC9fYe6NNiazfr9yXVRofvajtfSf6fv3FL50+oO1Jh2QUCJzp
fMRpKNB6Ii8OG21Cg6h0naBOOIKuj/KCnNmuVE44PBigF8Nk3u7wVEXJZeB66+PlC6RdN8TjGGIK
APGDnpep3+Q0wxsaKrdzXokTiOMh8LTE+uBGM+TV1DFvbC1ub1bMi8MsraYTrezkYUGx8R4xQiPE
fDc7zXZSvEHV/ecbllJUXWKCJMgEb6HzWeqw+6u6xnDDdtTze1p8eqjqE67LsS5uvDVTHmNFmXeO
lIufhhgZxjMMMxAu54NSD19RZlndkMpMRgWzxfe+bq2dCOHStqNQCVuKdiVZnn4+CubyjTCiyQ0L
DZNQWEs2ZdHJC3GFzj5YVto9YMPm3ZfV6L4XRVvsDH+pGkIRRArMoEwgycPn40dibL1CYfwc79+j
RThGLJmntzXIiKCPEu+9U6QTUcC0+qqTUz23B33nIS7OtIR9geTjdtxC65QmBXo1Uv1wE1Pzl8gx
Tz2SG4frm+D6KJ662WoWeMWZyrkbKoboHoauQjHAU/q/8i7g5TQAZsD23c18UrVZKLB0LFVtwGpg
0JxD7CLi8hfeBSwLekeEtEDZzr9aYeX4fA8jazNNYg5k+z023HsA8EtLExAefEF4TlID/XwQDJl7
JIM5Deek0p8Kd03frB6BmLK42ckoHDRD5g7hh7bWjx5os513vJSn0uviCfBnglu6ZflHjpHXJmrL
bI3EQWcqEys873zA3KB13S+97WW/mUY+1z6mSire16ql5LRz49a8I+PMPR/rnibGZaeK/hxGam6+
p9SjewBo5NDrqCyUR7WF94jbWkNtT3gwfe3MLMYgb53macUnLg6Mgf/1lbyVnRTHK585PuNnwyu6
L9c/6qU0hVibvjExGMj+zR0IKiNpxrYghqmhhwNxt4geuBWgaE6njJz62BuDFcyqs7y/PvKle0+S
hOkocgbBsDj/0rmutzYNdW6hNU7eCuwgDq2d/6YJ8d4d3OfEWfdAkTa/cXsh/TjiZgGbhQvAReUe
Qkv5QBvlW+Ho6wnmV7BOq7KzJy8F33hvgAGT3pukYpuV3IohHfKBW7aY8IgtRT23foOu97Ht0KpI
iDwe1g712WpRPiZ2791NqFMeZsPNg8Ed/gBd/9MGgZDLudYluw+kBHji8xkXnuIOCk2QMEb17VRV
5nj3f8g6LnzXs1E2772OiYhjebAuiBLcoCZuhqgC2nQVu+5tHi/pk6L+hXwKDTYXBBNFLdJu4/zN
WLuT4slj1qjXiURgXQJbFjeur9iXxHmzgEhNCVOBYkucz2YB2fgSajVQRYpL+vjOGryEeKVsD3Oi
Jccu1tyPApvvcOkicejMxbirjcr8Sv9xfMKZt7hLckUJ1gHYxfUHu3BoSptpUKFkzypFxfPXRy3W
7McahZpktYXPIdlJz0kypUG1gjIvaZ4ZihaOlvHJVcX44fror0VkPCSd5JwgkQAjf2tZUZKIrDQz
opCUcRSBl8XTYxJZYxOk8DeQ6MPf8JC7XfystVI7RZL6Ez9VFOd+7VsLp0cww75bkaAcFLrGR8yY
iiTM6rSQe4Hd5eduYe489oWTDzItubEkhQKM3Jw/zqxbSjbJipOnT4/LMJR3rdIOH70iQV5kRC/F
ofAVql1k73BvLgQFtCPoFUNVBzKy7a3mqkbhbEAUgdrR8IeWzUOQjau7w76/MMoLBJKd7kjlW+t8
UXhZkY326jqhtuDV6ntuY3S+ZTalf/3zv97v0E0BWkqeHqfctpysFo4w6m50wqjzioOq5Mlzkoks
sMzZuZlJe/zSi/Lnnx5UNltAFwGFkaCY85djOTZNrmFdYkZ61/qr6y1va0/7FNm6eKibtfomnHnP
/PrCkU7ZEBKmLFigK7Zt8+BplFJ/SpwQ8ez4joJr97xY1BbcWDPQVqVe2mpN9EZ4YE7m2fbeIB/S
hLVNE7Nz6V6bTvPzCQNlMrY+tUwJdd1igpLBjWK3M+yw8KLiZOTtcIPDbXu8Pt2vb05GgeeKHh+4
Lmh259PdFGaS4l1mhzjeFSdBPHFASeSAot5MklLvicjuDbdZup3hdT2ryg5hAdlBpzbi6I0geFVn
iA56Ov58lM72J9mjoyYdsV+++w+1qLRQhLIqix3ORiNu5p4ebNEo005s+frAYRQZoHNGY/a47TKJ
zjawdOjs0I70/GBE3fxuNGIDCJ7CeNitPzggDoI1nffIhXK+zu8tCo1gsbn1KQrT8D7/fEXceGWx
NHYIAloJlqJDDs8s2ts0d8a9VsTroXg94BxMKMShbWWzKZDHIYC0wrSe9FsYedGtOudttnPoXHgj
KQCETQbde2K6TShDzaCMIV1ZYZEo8X2eZvppBEYU1q1T75zWF4aCVUujRiIZYWFtLldzSBCbqBJ4
3alSI523tgHOI96hqde9UtDFoaSwnfQqA561+U5Jl6SdmDwzrKy0DpUJCdx40qcbDR7hzmK8cGrj
CWaruF5IQMAWjk0jTfTJapohLtjwbPMI8ccktt6oa5p/0oSm3lCyW3e+2oXOBNPILjBhVEOC2lLm
VY2kCXdqAx1bkuB2QtpubtxDVDjm3VjkAh3M0XyeYv1b5hnp+9wARogXTBrOq+fdJLml3a1oiRzs
wuzD2M2LsOmE6veIGT040fTx+ql3YY5eimTEy7jHIXR2vm3ISCKSwJVeQ2m6HHacDWFggkQ7iTJK
TtcHu3DmkXfSfmZuJE5aro0fziB6dJ6L/JMZ4opu3BN6WDfKoozoHGKAsijl9NOof8Is4D1ku0hz
grA8H28qmoktDCI3WoFtCg2Wc+mW6c5bXVjRLzwiDJ2lLMV28zjZmLVNkTKKvZjPtlcsx7hYe+T+
Oc6vT6B84M0hRyILQZ3mERDwLUwVR/KiMjKHquAitKfI62JECdK9UPsC2B/xLE5xRLhpZtPSPp+3
tnRmC8lWPcSsWLlTPDd67vK4oSuFjknup6ZSH922mW9xH5u/l7VYwmo251uBPsQTLRrr3rNph1pp
W6+I7hQF+hRajvdKmviDk6xdACjSfmsVyRL+7ATRHKacKWu+bD5nc5D1Rlv3duPqYW5RZC+a6Jvr
ivivDCKlXBADNWREeD49WruWAyLKeoif9whEru6+2HFb/Xr9VV5vFmySSfPQlqJIRN/9fBSzjPMM
MQJKyyjs+fRhkmDte9IEYBSoRKe7/L/Xd/f5gPr5gMoEyTubbQexC6W/WwpRU7tMyu9Tnad3yUMC
108bxoD0zEHqZSATS+ckRBZq+lzidAUb3PGeu65uj05KjZMcsrrpGgT2rs/L6+3GY4JDl+VjGirb
hp+Rri2gPccJlzRvg3YgEGwmdfDBAhg7H/oC3YCx0A6giMt5xVVyPiX4FnlguLDfTmOkEKGeiYNW
11qgtNkcRlVDpRz57lu1qbsDSk3LYcxNJbCrtto5Y15vfB4EcwNZySWh21L7TI8MDcaHE+JINp6m
CG15Y/H2ikcXitYMA5OAdgCEmVcYpbhaiy6ifU3XIYbuD1npFEfJ4LduS3ZlNai/LEg2FriQ3Teg
oVGI1LSd73vpVaWrpuw3gqPb4rLqLCHtoecfJrFj4rma1IGhDuZPn6QE+hJkDHyB1GLbYlQbV6ul
IVOY9pNziJZpOWWVUx2vr9VLW4qmNCGcHAkG1fn6UQcxw6LRJaXNAQToavNJW53vU+KQdOsajKcp
L+90YoCd0OfSJpEy57LEK7V75IP9cNMiKdtHRWsyiWvj3PedFR27qMAqXKv2hrp0TnE6EXoDMUWc
ZFOXwlPBUJqF7zUNc3UYMzpampZmuCr3XOqW+fOJzEuKRosIBK0k4Jy/mobSdafMkxPa+lLf6kNa
+MWYuDuhw8W34nyXu14ewJu3GrVFAvdnKguV4wZ0TRrS8LQ6peX0wZjb4u31hfJCETu/2Xkr2Yij
VEP4uN3gKXW/BHwgOw9Q07Gu2jmIvEEHg7xEoR4b8e1qjLSQqEQAXk3nOx1vSEgfTXEqZ/R4CRT7
g6b25q2aGahGlGNx6JX0D5iI+iOdPA3Ir1WftF5r7vp8/LwW0Cs8DWzCGJXDU1U5xhHSQ+yjBRIf
NKTYD70GDiXOogqk/5rcXH/hS/NLFY3gTFJ91G1f2mgHo1lWKiqKKPSwKPIopOzAeHACaD8a2h6m
VH6w7QRzrElvTfoASP2fL5ucBqAaJa4dLn1dobM/eIHDPB4SPDWCODYav4Mec0Jz1z5NxF8hzBOM
ASaRPKXm5J7aYTR8JV6X0Fox1CkGcwoWFSbJ2JWaj5b++Dhg+vMQcz/SN3G7Oy9y55Nrj9NhWCXY
c4qXW2f1RAAETK19DzXhUyMi/JFx9jA6VGvt2vUZxbXrGdutzLrRFyO7r2e0Bf6r0UQfp0I4YV5C
oGyUtbsrMu69lSbjp+sf59Kx9eNcbRZ/o7UJa4wGUefprS/60vho9Zb21EaZEbSGbt8gL2cFHqCp
4PrIFw5/8FwIyXmkvBQR5LL54dya49ozOyflWB6t9mGY0VbXiq47XR/lwukIOo4rHT1TeUZuQitQ
snNuw24Ox6LH9rGwmlNq1A+zNXc7x8jr9Ao7rh9G2qy6sjSQOi9ijpE4tgJDryYsMQBpKyuQI0fB
Mleoivgrkwh3ghhYBqlbZxMFPkffdhm3jlXNN5XXKPQMsj0886VJpBpPe0w2gKxtoTBpk7gxGwqF
uRhQqFGVCr20Sb/rFWsPM3dxKE4LCaABy7s1Ok4UkcaWVjgEm3l7aD39PWzf7NTVoBSur4wL7Q9S
nh+Gkgv0hwVYl8UAZte2Q8W2nEfPSZqwi+r8wYSDFc5e1HxR6uLPzJ173x7b5C51ifWGSjh+W6ji
fqjsbwWA/52Y6P/zWPQ/0Im7QN3px8pL+7JkXxiVqt44GqaZh8Wtdf2Y1qrtu3C/kKVIp+WpKVdT
+JHVdvfuZDbdocUB42QvNdAzdI7a3/JenfeKpxdSRqrvsskJPBgvqa1oEAJXfPyRT2QmNtITSdjU
8/3qOV80b31KFFBVqkYCY8J8S7K3xjCfRj15nCTiecjTt0uj3Npa9bG2+mAx1DedowTTigDt9c/7
+ngh2qNwx8UDGwZxsPOv29F+7PXaWkME9aNbVN6GQEUHcGcRvb7b5Chk6NJnmCRRtrJ+WENupFoD
YmRraHVJSzZQPEZ59EYbOztwVKieP/tO3EaUrAEhwWt5VcFphii1ICrp4aAbbQiZsIDE2ikfro/y
EnZv7k+ZfsBwJyKi8rB5KYpEztoVlMddRYlABgzTcu9Z8Xjs0x7lL/yowlLvmlOM84nfrPV0wt6u
PRAXF8dlNqajgmXAMS+X7KQUhfnGG7L1wZ5ssO9cr8fMXrVP/wUdQwMFb2HX3mB6rVbOdATXYvow
pvaQjRegcSxZqv3og0kE8VaGb1nbJXZy0w6lxt63pelqH32d8ZCpJtru0dwHijHqN4perm8TrwJ0
6aUUP8rSOtHY3+Xdv16bPA5FKslsh+m19eHAf3dessyzw0RiWzpRomKkx+aNFZmlnxUrgr+ukgal
1CdUC/u7GKsR4nmR+0T2oz8JdQgFNNad5SW/66vvTjEFKDl5Jxfm+WL2FFA9BcFC2CXRAyFR9d7O
4/Z9PyJm3Kjqdzt1mlMJ5Tc0VhQqr6+6S3NClkZ7D50umDqbi1qfxjyzs8gOSRWXg5bOK2ZF6Z4/
9Ov9Cl8NJVDqRUSjqDKev+KgRVNH8ZtGW407rxUN00O1FB9MeBrHrPd+HsnEcLjEgcd0yM+2EAVJ
1RhS4djhkETOMZqN9NDqKGlfn7oLjTyGwbPCpBZN5rkV/Sq7xNCUiQZTleeDj4xSEVBy/7TqrXdY
+P9fpgXJDSGsOyOu0Z12H13FOiTD/PH6g7yeXSzmkZlECgmGGsKu57Mr9E6z42LSw3kpPpOs6oGl
QICOvcIFklb1O+v1dazAcHDG+J6U/VFYOx+utUaTXmqlh+aqKINPAWnwx6JM7nW7Nn+6EXQ+1nZ5
cqei+phTCIzU+cG2xz8cHTnNvzB/GA6hVs3uw7zt/IWKOsotYYPMXBY4qu7gqUdjaeqjI3pyUmfZ
q4xcmkAL8rWcRID7pgxpf7i9sORdJGBYC2en6f0avbonwsjq2FnafLz+apeGooCnUiChpk334Xyo
Si1RlEDbC3hCpR6HFAiZ2rtYrzlRvjPUpVVoy9fiEIEquW1/ousLgRxXCFJN03wy6qa5Q+a3OcbA
AO+jpmp3lqFc1efHJncxRREYKpKcucX4cVwveZLWvNqqUhKcKOsdU6xfyfj68hipbXlQYCUe5sLb
2wGvD02G1ukRwMQl/tj6UAI4T/UuLrQQo3txU+Ng4lcY3OxM6OVR2M/IHKG+ty37rL2ytJqbarj5
ambQD1SY0D7Y8ze7tELogZIKIjsEuW2zQppBNMiX8tmkKwAsr2XFurPBRMZsxc4LXVohgHK4eUmc
QKxsNjNS2hrMslYL1awr/Cye7YNIBv0Qk/n7PSTindTwQvwBPFjDVg0ZLwvJKfnuP2w0idJbJwWZ
60Lr07eKi2CQqcaWn+PJcCxZQIlvoCd+sL1IP6mtut6aetsGonK6IJqaamfFvn5/HofcBxkZKeq2
bZ1EHWkqTW01pJJkH5faHUDx5Zi6QRs9Qrf6+rN7/3y4zbVQqbU2cgThe9i5UKDUNg0n7ssQlvGv
10d6vVKJ99n4UjGGuGx7oHUoKZRlxUhS7+PGa6PpWGhVu2M983ql0krk5qHeSgYJM+38a7pdhcRu
7a2IzXXVLSF5HFbAP28pve21mF8Q8ueHC0g05IfQjwUWRAvqfCyvasuYbFMNh6GLjGBS5+jLWumW
cWgnlH/8Uemi/DAV0UpUhqv6fQbQtAljUSfDHX9lio91pyfKjRLlzYgwoSLeLbNrfB7NzGiDtXbW
Q4Jn35s2mYYKA5UVLHBv9wKV2ip1u2ddGb5Z2dh8wCss0/yoGdZP2RqJye/FACUyGRWdDkU2FcVT
4k7kAaWWtRr6vwrTkgugr7NTf1CLSYPvZkzmF6sbOINn2W85/Oznt8nngaJQN5DM9c0RgqsTPVN7
VMO5K/sbMacqOWqSfL4+ygXZLM5cWc+kY0FRZKt+kBCcQkVDQz6aFfq+6ZS8qapVIKCHKkL2YDWL
ksFzqKzsgJVZC8XUHfu3XjYY1FwjY3lIFWu6z4eof+rXPIIZCM5qLzGVZ9j5wmHdUPKSjRXsnrbg
ixXSUyEaraeiPKMtbzdJQP/DRXN4ctf5MNemsvqWorvqTTsW2HVGkQektytsa6IOMpn9wQMXek9J
JPpqdSItpTlWX9w2dmSUJ8friRGyvjXANqTd0eocZEKNtkm/0igevZs4tRggQUR29TsD50goWS7E
zBrsVeWTzFSaDwShaQOzq6OT0VMFhPms62+g+awPqdM5z6o540Cmtn3VHSIHxzAftbKkClCbHI6a
jlhJoEWWN/tZrY6wu0a9e1iypggy+Kowhcu8+tpZFeaunapon1MClMe0xnHltJQL1RsU5vWji/Z7
DWQEpHoQZegR+10izPlQuNYwPhhe2ZFxGQl6KQntSCrBlOWvL6jXAQRIHAIwUAsgmswttHFS81Sf
q3wJjdmu7iWn9WBMSflG9AqAltJLIIN31ZOdz3vCs6/PS0YGn0EFkcThFdMCt1TawB6teWGp40kH
lnow3GrcWYsXRiFrNHBX4eZzUK04P8MIMk1lyiiS9EM2ISW7Yn1gzvZPA0QxrZB7X7IvCfw2p7Jm
tQ7CfP0axnWf3ttgxILULt2/8C4/jrIJHfIWqrghxAq5qB0OZbvUoWfA57q+Il7fMLwLoA9iBSYM
BYnzGZvcfFJQvmLG8qr1a5EavplXaxBzwu0kjy+Wg5uDAiAdWEHOTIO8bZN0tIUwxnbRwXWYA8WF
ZC6LT4KsStwVir5yIihF+9DNalzdK7mANZ0YEz4zsbrUip8Zimsf+9XsvzZNMj54rplEN2a0tB88
6t5JIBoF7lsDKRAtr9ZTfE+sA6Z9daW/6SM4s4ex1bK9KvKFHcVqk5UEabwA3u18/vIcg6iF6mi4
uLl7t0x9TBunk8RaVa+Cyu2Uo1IuVOSTxPnpO0ii6hgYjBVBzJaIVVRThiNOxqeLTfVQZNDjKSGr
f2UUiRiUYDeXVPH8BWNwvU66uEtIIkSd1Sqng2JEe+nF6zhREgPI1/6DTDkfRaiihMRoQgFYjOTj
ao39DTjF4qZGACgoPYTnri/7CxxLKnw0amQVA7zgNjCdVrsQA73YsAT5fF/0+lgHWrp+io0I4W02
tz83RMPeolkfYUt5b3GRb24csJK+4Y7Vs6jW7lat4xErMLwblFFF/i2twTRNensyRUsE3mR/mL2a
fIA+VO0cQa/nS54+nKZUQIAtbDvJdtc4g9qacyhMbQonUeUPyZLa7yNr1jH2HeydwPoCaEV2tuAc
IkyJ8oO5OScIbsYIZZcZzScPBHeWxndp0kV3s65+sGcjCxEpgUCC5uGJnKMMtNocHtPG+HD9u116
Dho2MuiWnXqqmucLpV2izFbnfgKwWjW/AdsqIAfR/XtbN7H4U1EoygASmMrqaLTT8q7SHOHgB+d8
rcyp3JOqeH14kttJrTfCQMmF3ITMc5FaLI0XNW96ioZwhgcLoblDuRT6T98GwIUoaXBrS0S5tblz
nCzBNKpgqHGc4i/jogyHDvjOTr5xaXqpXlMPIjaQ3PLN9OKD5dmjXUwhBe5fEdWJgmKkW7usCMbM
xcPaW3ezM5mBoo+3Vp/9TrlhDwh3IYUlVSSpIq0itgYUff6J9cVyxmJJWNY5GkoWKwmPRT1+Kkyj
9ant1TQBPCOckWgL+mnp7qIML4c6jfugTEdz56SQC/v80uJpqFjR3aH7Qlp9/jR5Q+ljVKwxLFPb
eG66Zj1MQx3vsAkvrCQ03lFTkz1PqvWba0RrXegRHaMord4ixB937/vVHjJfVYxu541edV0kZVEW
26QkKanrtpYzTVDCiadb6Gxli9eoV6afisZY/rT1NCFijsVa+zYSygMhazOglo//jF6Wg3mE+5yR
y7V1bgLci9fSH2Jj+iiqUVPucBPMBEoJRUUEC5PlXe2q9bODws8fxVhj71RhiJuNKksG5y97L1na
XsXytajBcTzJdgfg3PMvpTaVYqIbhokNYLMjWaf7eUaa+dtQGdjw9Yn7rois4our5PGtWU/Oo9ko
jY+MM82jFJnrxhzFvSgdffGzXPV4Kc05Ab8FIZ3AKb9+kG2XlXxYyqBUaIAbScDA+cOKplHsaB7a
cDIrJ0jW1SFqmdad6G57TTAKawkRE4rWyEdtm/aRI6RAQNaGgMZgiQ7kOEXS1H6ULl8qgCTX3+kV
n00OR30XYhkYfImCO38pgjG3TySqCfnib1Zs9+HaEppomtLcGWIuTu5qdWAqW+OdOSfmSVUxNfXK
TDl1Vvt7JiZuUz3ujl4Nz6ObS+e+nNVbb1CWvXPuwvTrdJUlphcdb/r/509agFJORqLRsE7s5I2z
tOmDUSTeO723xa2m1DSHeiMSGFGI+hk65vKcObUs+i9AVDIza/Rg7Wrj3eqZe6rolx6NA5h6GdkF
ZZjNgVMt2KFbTdmGMy7tsPiMJMzreM/W4cJmIfxhFHgF1Je2BQynVXGEiRp8qBdRvEGdvXvEZmoM
hrSyHpuosh+Roc2PCbq6OznoKzwoqwQnAVyUwJsDBt8yr6JSR3wPq5OwsMqPpV17fmyo6LCIXB3e
zziEvYk6+K9mF31uchtx5nyedr7/9rhFR5KavepSSIdSRIXl/PPj4Wzpk2OM4bjiQp4Ku7trBaUr
lDT21MUvDiUbVVKxSAKvz4dCAlVJexeZtTV3v3f5YtwudfrJLps9HsSreZUvZZMMkFyRESANez4S
UuF12TjlGLYRPqRqgiuPk+fGe3sR8bHNUWqZUc07RFMhfs3Vaj2axk9zCXgGkmIZmXmE8sb2arFj
ZlsbvSFcXUAXRlr2XBb93uF5YU5l6u2aVF9VfJI3c5pZqwdvMhpgulY5OMouCsiQhvuS5P9w/Uy7
NBScLJyegSOB79hMatKBxnNqewB6UnCSmXFxV9dLezdPe1p42x0ppw5IKPuCYjkk6c2aXC1jnpKY
fnviqFUQK7RZBtfKTwLXbN9Yje4Z894+BCS0Z5L5yjdMDo2eFJVmrgraZpuXxK/NEFMjhjBOlwHP
MEPzrWaAU+/FwteStaJQm1Tt+y6Rybe63tgDwLNBE839knjNKdJJbtluVmgYZY69obn+2kZVtpP0
XPoW0oBdAm0k1Eb+/MfeBi2MKAFPGqoTiAQbhfobETfjEaywtfPZt4cwiAmuAL4DNSupNrbJegnl
lwFv+Tb0+kYNFpOAaJiivQvzRfnjx+CSYSzqYtRNJdwNXu75G1HwBB8R17KKPufJsRZe8yUCWL7C
2860O/rrbRXkueXFn6tFF5pPLTtL0dQ0pggZXNs4JG2+lKjkGflRLRL9ZppirfetdoBJ0oxQ2P2y
LkaIatTYZ+ChuK74SulUCtzbLv3UWxFZUYbQ/9s6o9BMeb23wFplIu2Cwq7cP/gd6nfLHPoPjWnE
8SEbu7GirQoHzmc1cdB0ivpxsPqesCKzEsCm5qxkR70UVhl6kYV4h1tpwztr1LDW1dV51HxFS+v7
VllF2FWlFbR8hYdy6DAMpFcQZ0EKra7xS7bDU2+OmHpc39TbsIhpRzBV3v2S2fn6+PcyczIzqwmL
epwPqpE3N5Pn48PUaKmzM5Y8izafmPCL8j3JOkAqe/OJ0QhZgGaXTQjEVRxKT48OyPjmQGtoUTeO
Eh3Q/Ny73V/0v85HhaJm470qK0TEfZsgYmigeALtTnnDTgEemppFfihtIY3Hx9V7strCG2gKThlY
34gfo3Ao1G+Wk+AlvS7wUlJ7ib4gwrNOx8VOlzftkNfWjVn3XRKaOgq3kYjsnMZUsTbHGc385db2
RPq8QNQdfSWBxX1M2z7S/Qpvh2PkJWilGeTnc6BkxoyPEMmffqBNC8feKfsYVjQR4xA6U5zmCEVo
KurzrP/cxxxsXo+TmxrLrcjn5ZtqliO9Jbu+NaWt5aJihcUw5vCrwqbGSX4dvZp7wYJlcn3lvPRP
zybWIzBjlyDAxxVLBHm+Y6u2V0ul6XLqHXzOTMnom5bDsL5N1yYvIZXUua+rwqjYQ3nSn/q+MXoq
Zr3yZS2QpbpV17H+bgxrCr6NUqk/lCU6TUuSOY4ftePwPAAdflK1sT163dr1R1OLbO0GxSvmqRyN
fILNLe0bpmqpy7fXX+9V7s0xxGKRVjAGAEA+wPnrJclg9Pkg0rDHDxty0mgO68E0lPZttHiKg1dk
6jVBriTcEwWsOXEY58YrgmaGPHasXVOjUh3V/woZ//tMUr375//w5291swC8TfrNH//5mH4TdVf/
2f+P/Gf/76+d/6N/Po3fRT+I7397/Np0fwuH6o+vfVpX239z9isY6d9Pcvjafz37w7ECaLi8G76L
5fk7OWn/Mhwy8PJv/l9/+LfvL7/l16X5/o9fvtUDQkz8tpjH+uXfP7r94x+/SIHt//7x1//7Z2++
lvyzYPidit2/ftF//vb3r13/j18Ux/y7dBeWZxmwc5AhfLPp+8uPXPPvoCikr7mL0ASoAI6BCiHb
5B+/6MbfyQuJ/yml8d+ppP3yNwiy8kea93duPHqahG9SIcH45T+P9fZfO+Ffn+ayGP72IuWuhmaI
WghwC4axNvulbvs+x5VuvOmwuA2FocWHNNHXnet6GxnIUaRPkhR3RIdnC+lrlNppJrsYb5QGqsNM
eQJSUpIdUsXY05HcG2qzQwBTTjSFyvGGJ/r2v6Sd147cRrSun4gAc7glu5sTNAoOsq0bQpZsFnOO
T7+/mrOBPc0mmhifCwO2BLi6AqtW+IPVI9ASuZEZIHGhHiQp8o5+e9UwKRQ6pMYK9T4ypc1Irjvl
Zq7rQ1hVCuwZmN8finHq8GPrRR2Onldj36x2dIW07q/Ja42Dmu/O1lEoQfAXuUypFrLZOrqekRSb
G4j2dJtCFDa3TmRU7986pEAlUovEhTO8eam6WnRaJNU3tFpRnte0SZ7iQlcgiLwf1MyCUm/hHFLc
lHr615ebNhUuMsz4Xnbz6HKjSqCk8I6KwjvLRomcwwhT35P24tejlMZQx64T9aGuRh5Fy975lWTp
CFizN4qUYebYS2bBVlFpcKYkyWuzD2u3N5+Xao6QPu+OaHjbnIQjyL5AEeV+AOuytWfCKNqV9Is+
jPWyfWw0s/drKgePdOedJyz9nADmtXfCsfRIT25vfi6uUxh1UPG+FTxIFWKCsu/DYeCpgX1SnydC
kvObS/R/b6u3Vh23HzPlZbIJygD8WCq813vlrCqqVIVeh2WkVQFCY1j+zIkdwMZu35m8EIVx1aL2
w57xRW91IyKwxmpXz3XYaIXztOqD81hUdvuxcazy8f2zcki+eQ9MyDTbLn9fjsJci4R2FdkmZtNt
EVS4sF6UVX+30SKzejvUJmk1Gtz3+iJnqL4zHiozs57nuDia0O1huB5lcxONozLU+DVVYcEHThJj
aoAr4uygfLl3GJDzI1inJEtdfHMTJUW6FE0cM5c1Xh4soU8oEFoJ0P0iOd3fod0J/d9Q25tojEQf
YSxahdHiuI8Qa0mpE/2f+4MczGf7KNoDGBm4D1VYp4ATgHDhRj4pGn2jsffvD7VNqOThBmkLxZvg
kcRK3iNvMnNkbaIlUt0qTDurDeMeNkOiItKeuMUPbsP8YKd2lw/fae4F8MQ3LsYiVtYUSG8V5k6i
XBQJ1MkUJ3v3JsluGx0ZAihEurZSWc2oOCXsqDIkjv86zGN2rj1zutxfuZtNooxB8EapgYoDZdbN
a1H1qY6XpJqHvYshnQ3Z86eBkD9UlRYnpftj3Szb61iv3RHJ+N+ia3mtoopIMQ/r0Z6/R3E0+rR6
k+pgmJtyEq85kiUAlKV6/y3Yu6L3VIiyz0PVzcRHxfYSqA8duuMZ/mhrWw6fNFvML/jpNh+kJ8un
jNzmj2Eo1zTQFLcCxSXWF2dQBAHHnD7zAnS/luDTD8CyN6dW/k4WXWKaESnaMgAjaN5W0id5OMSD
963tI+ujZldNqMSmc1IRgTuofO+sP9kjbT7JTZao2OuvxESAq+xiJw91Tfm6qIiF5qRy7z21YJoB
9SNRBEECTYdN1JitQEYztcnDLMrbi1M04xlFweFg6W6peRI6DVQUvQNJr9hyanOo1qoyKFmIr5n4
XufCWE62YpSk+6ZLatul9RjU8IeCci3mPw1DeGGDgM9v3OS6L/Su/tXVYv3DtDTOh8JgIfxGGaeM
FLdbzxQ2qstUV1qFau1Yf3nvd0BvmUarbIBKc1v5Tb65rXQA30jemRQqc9x6i4GOcotM7sGXfRM7
oXEj2zgg3oAHkJldj6LEnjq4VE1CSlnRX0sNW76alviyjHby3I5t+yGaln8ceN+/3p/eLWpUjoxN
BV86DQHQcNcjGzXlPdfu09ARIp0R1EuNX611sb5XdbskAS72DjLxtjF/WVI1q05NvTRo9aLGs36o
XfRJ/KjvvG8ZjbpvsbCXOcgspFePNOxvPz9yC+I7kK3UVG5UVYESadNMrScEi2MALE6/WaLEg7Yv
lmBZjaPSzd5+UGxVpQwI2cYWwZJ70MBbdU1D4LBGgJ4wAtoy9QjsPolCO6vNb0OW2WG92OXv93fk
9sOnG+3JUIxYHQjBpposMMtcOszewzmyq3MvejvAPC4L749yU7xRcTYAoAOnB1yMFOi83ndk3ewp
afM0bNK2Lf1cRT7RHosZ/ZzZfHKS1nhaFk38vgoRBRXuEI9TM0bmaSz7+RHhFu+9z7T8PTKns+Rd
QVfq+vck6LxpVW0nYVeoGYcfYcA2GY6O0c7i0mtGh5RaBc/1FjrRrsu8DigLhINQ5jOQhvqspSAn
7i/u0SibLdSSaKGoyijT4hTnjPfc18vsUPv4Nhx4BQNQK6EfwwW+uZqiymzcYTFFuIzFJ7dUjV9F
ErfYiQgqtj7C2kMX1M1iwoZV7OS3vFLp11R6JS4uuKjHBImskn/19J86H9W/9ewkR46PeysBfpi6
Ehco3dvN7dJXiaJhcSjCFLbuQ7G662czN9Lz/fXeWwgb3UAp6yZT9s0oWbNqcYqYfphkxfRkeQ2S
4t4gzkTu48HWys/iqs7CMaVMrtFSBMDJSbo+pmLKO/DIvQiprvw7p86nLjGx9emd3+s6uqSu/vf9
qd2CrKgOUFKRzt6I+SFvsxnQ1ca1nUsRKn2ThQVuTbGfRHF/akjhP2naOoVKa/fPc4qix2rFJc1H
Q3xmK60/7v+U21WW5DVQQICm6f1tSapo16kIPiWCiDBff7PpOZ2EVCEwwDMfXAa3t/31UJvLqVqN
XqQjQ+mE1ReU2bMHC3GrcE68+IM9IFtyf2pH48nn4M0jr5ndqDYR46lLmV3sqjZ+Jlk2o7dlo4kC
JufguZfB2/UpYldlbIeJNWp6WyXtlFin99RKhIaItIcmU83cTxwq3TiojdqLQs8nmBzEkaOod//K
00j79/6E944VSwwel7cG2cCtzYAwMqXpNM5x3OjNlxaU2leHynQwRJHxPLHL58Yp8jBfzOzJi5vo
PLjCy/x6fG/5gesYeDdCra/1qS29TsyV48V5K8J50qjj8dkFwzi0fmzTQb8/573zS/0LKIcslFJw
u97kaB5bLa5iEcI4zoIV8TY/WxY3yPX6SJlk7zyBgYYWgr+qTgHxeqi+StGCy504bFQhngwxT2c6
nNE5XRLFX0T+bmd0FpH3TAPRwdUE0vt6vGxsFa9JjDjMVlE9l+2o/as65RGO+PbuYxRiBqrMOlPb
4j2bOa37DhujUK2i8Y8aHL4E9GkX3RlFMJOXnXCKOSr53r4gkoFC0ssyAnDagkRiao2EmmUc0kGq
f12rYfoiNGM6uAB2wiFkTQB3A7KTggyv38ubG0BR3HnOlTQO19wsvmRrtvyIuRaeltSIPupT4zxh
dSjOZqnX1MfSMhhLZ/4MBrfwnapc/ftH9ZY6z4bSBwbkKcvQVOauN1Q0KxdIWrDUhld9yojgvpZi
VXhBuwbp98z4RXVLq/WtxWj+qVLNOKvFYj7gHpW+1HocPxplJo7evr2tsAHs8cJCzqHeev2jClWb
lERp4pDOsPEPeLwxKOwRmODB5GWys70duZJQ3yMYpDiwGWeZjKWzexGHA+fh70qv8e5tgY94xWo9
1wOd3MVrxaMXw5eoi7r+ss7LfBQp3iCkJCiRZF/KMcAPp95yPVvOgjdEjoJy0ZKuf5ZTawYgiIZT
L/IO0cfepQTsZace/uFHXJRKv0i86s/7S7Gz4pQcXmGq1NNBFF//htHhyqLxq1wKDHq+wNS1zq6X
tQeHf+e2ooEnQVJcHdKj63oU+dkJu5wUnAz7r0o/dy+JKC5lY83cX95Bwrk3GJ8XADcyEBeY+vVg
BjD/NRt75TKnGeAckr0z8YSFFGvpPnPrH2nY7y2hhG8g6WWChTc2sTgQGAhz+cDkDA80tpZNgZI4
2YF89e4odE7h3Uqu19YadCihLdtDq1ycocrRosE6PI3mo3LNzgUMDpP0F7gG38dWWYImh1jbhlHG
1ko/x4tb0PaX3z4GoEjkNdMzXfHkYGpy9zdf49Wgm+8gRuh3gA+qXFL4VC99PfXPTb944dhV5t8O
2KKHznXHMKqjI0GanUWV1shE2rAlYLRuSmBZqVDPSWLl4sXCDNWRW38d6zW8/43thAUcRsk1Q/2G
z13+/ZubP5GoUQuVzItW2Hkwt5itW5Wn+xh8Hinu70yId4wKLgwseMDbbGiMWi2fROtdIMi4v7tT
sz63yCMehFSveJ3NjhFWAvyl2EZquG3p6H2ltiuSORe7BcwO8kUUZy1KEWFIZvWHoU0l3uRq8tNO
3XwNZmgpPyDgaLj8qlno2Nl4wv4w/twNhhL7qIUCJQN7pATduNYvorTcEz4e04GSyas38fZX2ySK
KFC+ZnKbGEYlqYmcKMEwNsvrj2Y+dVG4akbrJr5bAHx5SJVBoEjkqMsvSb6ao++pIvmRKVX2C5bm
0WexOHri9xi74c7Clte+jZxOGSxTPMSf331oZOgsq1GU++llXB+aJvMGW9EGHMfGUjt7tZcg1Kjk
Z6cFrfX/NdS27ahOIJ3aXlqodcn8iWeie9T1eXpp5jU62IOdT+HtrLZNjGWcosipsAUT+Mj8Bkte
fXDonXxoxDD9l1nxvgKtBq+AHOb1Ag5VFqce3eHLoLbtcDLqVAxBhk/XL5Fb2Of7S7jz3UnSOTvF
9SzV664Hw17SGvGcRcja6tdAEe569iYI4P9lFGixSHdA+d0q3uYMv6QtZ4LK/eB7Zaf4tSiP9Ej2
4hIm83/DbI5e5lqrOucNLkxj03zFlY62d6SYH7Ra/TftY+27EVkDNYHECtQB7y/ftkGg/YepEgPC
8JT38jYumZxci0wVKzylLRRfhfjuI2BsBf9hFKRvQdUiBI2P4vW2rauXaUlWc/I1HPD4L8GqFvFB
9LN7OIgNpEvuK+P8ehR3SfF9KEq82VTvXzE3MYK7WDnfn8rul0WiLTsgJGpbuP1AEYd8k+OeNIP5
UQgl/4rwihV2dXRUcjsaavNeVy1S6GAjsSnM+uIZ6Wkv7M1pDdK5Lk7vnxU4Bfl4vvJiN0Pp9ij+
n8PkqMaIF/Rp9zQvZXLypt75D58w3QniAJARpGmbBklH043aJp9wBa+BCK5qz0Qd+sEnvBNgwfTF
eBFiBP2qLZI7KjuY7WPKNk2j9dQsSfKUg1Z7gFpr+Inuts9jKeo/7q/i7qC0PoE1QVNA+ef6AI4w
i8sxQ/U+Haf6LDtgONKa03PV9+snysY9rQYjObjqd8Jw8MU4OPFZIQ61jfnr1nNGd+HU12lmfyym
ybjorlKfrXxwXhxhHLmR7nxl0p6WUI7qvoSLbiaZWWut9nzLKByVpyHpq5NVTUfuFDtLSR0cqzLQ
g4ALtrK6+AGpizoyCnjg8TzFqnsqySlOWg00vs365vfGG44e6L3aAf0aKs+yTgEqfnM2U5g07chK
XwgYcPNuFL37osdJWV3soXT/GnLuSLM2ys9xhztQnciO2gRZ+7nMYv0ReOwRjHznCgBMBmkJVCax
8/bilGL1CyLlyO9WUQLBeGgDVY2aC8Ka/2VfETSD/wDqD5LW5mk1AWm2Garslzprky8juqu+GY/u
QUi7d3osJAslDQs0/hZIbSvVpHYUpUEac0YHNS1OydC927mRGfDMAEBFnQYI5WYf42Ht0ihllBpB
+0vqDN9XJC7D+1/73lSg0pqkNHT16Xhdfwh4Qal1XiBWn3Tpio4eGoQtEvXvfzp5zwCOgUSRObT8
UN4kNa636kmeI1FveC1egTqy3pMrhoNt2TtnoFHgvEjPBvrW16Og7pi3tuhQ6e4W92FSYu0pUkTx
BR5de7q/bHtDkQMCDpLdOz7x66FW9B3Q90DruXVK+2THdnJWyEIupVDNgx3aGwoehDTyAvDBQbge
KhPa6KwzitkgFurTmvfFQ605xQmW1WEwJ1/ITdJDG4lojq4nnJ5toVjTUnDWwDwuWms9JpkCH6BS
zhSp/3SUHmva2Pm99NAIbkqVO6PTv0198/f7V5ZUBhlK8A2y43w93WhKoiyjF8jtNZRYRrlU9TKz
PLeNNx1sogxNb2ZLdEzpQtIOt0b01uz2WaHiANfVuvIcV5Z+qmNdBFWkaS9WokM6nMrmDCZ9/OI2
3ZFYwN6nx/uKYjjpt9SxuZ5p7PUZlBIEhHN8Ln0HjfJg5K48iCFuWyuS/8/dK59Vafu9CdArPFKX
ZGwQ8EZKHuZFEpU+dAHnp4Lcw7O1amjno8Zwbqu0+n2YzPGSlEP32UxX/f2+hUBWKAXICFq648oV
eXMNrI2mz8gz2ZfeVYtn007yJ3TI/rh/gG5oLqAy0PpAGghbP8oN28bgVM/IFINrv5h2NSzntRm0
BspSAfxSHYf5AqNr+RkZGdFUg+DVTDUBbbLFwxjEdwyRtxDOEm0+9VNVzOHYq94YjlZX/gvvPsP1
ZXZ4VduoHp/VIW9gQ0E5Gn+dW9REnI623XnUpgqjFksbS7yk1ezgmpOX5dtjC3GUloB84iUpCyjQ
9SrGizfVbjOOIUpO1UtHthCUpZuYnNZVfahHwgo11ZV/7i/r9hp6HZUiEXbC4F1o1V2PWltxVuga
ZAi7bbpzmuXxye5H1S/brjvfH0r+rzYT5BaSWiHSKpVH43ooGBeR5fLWgQUpsOMwdfF5XU0nQElD
+SxqKVyItM/3fnWzA9rCdmmpihIzOYSgXLe8ivLv3xxQTyjC0st1BB9gLv9Sl/25qnj8FG3cPGS2
Gz/Mazd/vz/b7cK+jknlWVKzGHjLmRfOUrb6yHaaeauf1nhGOENUbgC8bjl4hrdRNhU4lOQkUxYe
O4osm6vAclMlNkq7CSOeUVQ2pX1RpfL9g3j0Fbv0DpZze8HK8Sjlc1Slci4F/evl1FGRK8ZxaMK5
NDqEV/X1cYzTZvaHJJvPmphSnxa6/Tjzbj/TYsfE6f7abq/Y1x9AkQWlR3qEFJOuf0CDH64b2XkT
Ln3nQMnjgfMLdS6Sg0v29tzwetCYgKEnYXNbBWt3QDCDm7cOPTeJy6Au9fHHbI+SclCVyaOrDcap
AEca3p/e7dFhWOrukg3Fs71l2WCDS/ZISybMxvwbFitp0NbNb6uGWuX9gXbWkXIRhCtKZFK8abOR
Ru1OSqMtVTgTUj8WjV35S6wsD/dH2ZkOdtavJgGkZFAArndrjSfVrse2CtE+mP6YjEh5JPYuT2qp
ZEc5ye2MoJUhJ8h8oFGAbtuMpWUY9i5pGQoFxwXT6TQfMGR+sG63HxyYPalqTnRNhX3btFOrRU0o
IhRhEw9wRLUeDVDbCCdTi4NOiY4kEvcmReZDxY+8j1h+c9zntK2zkkwvVKrRCwANxZc8O3RE3pkU
iatUNzL4srilb5YuXQthVeFgZ4hBrEaQZuZD1xepP6GtdLCEO3NikxH3w0hSRsCb8BeOI7RvS6/C
dlbXL0ZfLZfJU98Lq5UJliHRrkSCHIitMaYZoZKkNVoVYlxpfphybf5qVOqRBvbtAWcUKgJS5Zjg
RN283PlSIljSm1ANVnzbYUBRpkf0N5wL45BFzSa8fUPlhGgyAkAjE4I3LJf1zUuWqlaTZYpahSPa
CL4K/o8+/XCk0bO3OZxuEBE6QBZ7G4ooFLKtfM6haUyTFuj12kM4UI4ab3sHDrcFwLaEyR4gpeu5
eHPFLVB7ZThljfunWDrtPCyefc68MQtap4kOAqy9Wb3y0ng1qM9vsaj5oBVZo69lOOBVdHEdRQQF
ljvvfpvwo6N6QKwqHSJfw9g3OzQPNd4RU16GFdiic9nl4PbtyjkYZefI0RCCMAF2gMfY2xw5PPji
VsPLKRTTiB6tWRbnlWUDcNq/WxyHM0fiKLVxQD9STdjcqXXeJ4WS8kpQoe19N3UBKRt/0Kv9uxX5
v0U+Pouh/LVavOc6aQ/awjt7Jp8OELsMLgmZ12dkaqN8orhQhd4QL0GqjTWI0/JoinurSSUMNjLJ
MVInmwtW51rsIrNilKoDENxzwaKN/iVx26Nr7zZ0oviPGwv50qsg+mYkDKdtBTJEFQJDF5eoGSwf
x/chjPIu/WissR5U4DsegH3GvzS5eWQItrec9PTpdkDShKIt//7N4YTS69TNkFQY3HtL0Cq6daEZ
+l7lTHlgKKBJNUt6VDdwXAKNQrVGWEqit7rP6aoA8k6wRCKTyYzCLzP1vQ7YryNSYoYuCe2LNOp6
XplWlAoCfWWYd0vzTH5I9hdX5kuroWnso1qn+wAMmiObpZsumRwXrVpibo4NydPmeFpz3JVKJLjC
ZpydoyFRfo8RvnxyW938gcp04g+DMD73Sdk+6USKXwdQPu8OUinovMJBCBbpP8pr9s2eJmYxaYPq
FaHWe8pTOqf5i6lS8+6sHv5oqo8vIALeizFg4mD05OuAsBLX9+ZOgPDetxPKTmELcuwBCwgPl7e4
P4gcd46rRYwvyUlw9XmPNlPjtnatQi9CFQujL6uoka2gsnC+H59u81I5FzYRIQgpvwow4HoUDJ/K
ocynIoyaPvlUrbX+Cb4qUkNdL074M01+2gjFr5ohPt0feefekQJHEnptkBdvsaJ9Meip0TZFWNQo
WqokSn5mIKq86uqRvNgN1u91liROfP3wTQiGrmfJnwIemuoiVGz7h1aXHyylf+kT75Tm7We9Hx/s
qfCIKNzHZmlOGXI5jRE/tHX1x/057+wpZWliZgqRFAS35W+9bOKy59EKh6HlBizKwu+zbD04OTsr
CweYbF9mUsCfN/dsZqH4ihZkHiqT3T4g6N49lNP4h4Lw8cEe7kQxLChZh8Q5UwTfrGu/5EqZlYCY
51JL/M4Z3BMoFn9J0PEt390SZxclkY7DSoBBHLMJ0o1o1oa+dtCia2sElpuy/cscp/XARFReW5so
UyZREFd4dKVy+fVZKZx4Sgwty0LLy+ZvYta7Mx6mrV/NqfeUN6P2lI6xdsQFvTH/k5NjZmgPoYdA
YLi5ycTqpaWAtxECScVWXRmyPCxg7Dw4ud2HaRpP56hY9C+rVmgoOK60nHFVvUydSa/WcvMgrlcD
X6vGOYhCbnpv/DJeM3q+MvOWrY7rBVkUZDpBumZhZVSjnyqR42eiRNXb9D64ZvoxipLkoqvxJ0cU
H9Jy+lg0ru6n1vzz3R8PmA/qhASYBM5bzFXaliZOAfDTFLvXnobOa1CnHsaDC3HnE5V5pk1rjzPA
c3o9W0qN82CVShqazdSBiLbbp6i3ftyfys4XCqFRbrXUNAOtdj1IV+ZubS52Gkag7U6zEGvgdXCk
Bm84GGnnC6Wlw0GmS8nHswVdGzPw2zVd0tCe1yyIE664zonZPYL/9Y81xl39/tRuavMcF+hS2C9K
mx1YajdzmzIEzmC9uSui1JYxo1ZXxEryK1rsVlh7c35S5qQ9dbnr+fOyiOd2qdJgtZPi4OTubSWq
OZJPbMme1uZLlsHSrEVFGmrq2J7XqlACBXDlO4Uk5Hyl6jToVxrvYHWu99J1RJyLSk1h3lbxZSiw
PfNA1JwWs1QPrqbbCb0WcKkcSOdcvsnrodRFmJMTFUUIB0t5NKP5724y1cf7G/iqQ3B9ATKKA8ue
h5nm9nZCZRMZ3lCKIqxLFD6CaamT5otJLLec4ZlFXVBOVR+dMzG7sT+Nddf4PKn6J4moByMbTevf
lH/zMehAjuvUhGiInYQ5t1/ULutmLo+q/tuqnPhnhvYtLFyliPrn1e6G5eQRrtpBAdz+J7qKyW9T
0c4IdBbLeVT19lOWTi0GzXhWY4+Rt2URTs6yxvCjEDR+ULgBv6p9N1VhZy1twMC44EWa8a0xAJyg
SGAU59pu1O8Jopv/KIupLienn2YjcFtP/Vs0yqKd+3yIHkzFWpuzXlfF6o+ZA3pTRxfQN/GATQ4u
nJ04mvUm9eIqkFDcbaF1UZs07XUDhnhar3+MrWf/1aQWbrsajj11IbQXrTDdCxBF/ckpsQjR3Oy9
DVkiWX4DdUOge9RWtjkEKWiuI3TLk2Ov8WXWR6m3jzZwbzpH6creIZYHi4YWA6Ipfn2Ihwnzp85D
9UBvbCQWF0yMSDTen+x5FOrpmyNuAAlsa5Pg1YZVNl6bhyKLjAermMaPOdS6g29/by7Ek9BqpSIT
TfrruZhxxpKuEySuuvoNI5o4jKJCOeg43D4WCMe8GWSzYEJfEpEtDJIlKW3O1M3COrFFQO/8iOS0
OxSJpNTzJEXfPn5lvA6V0455OMZqB0EMn8MIwKo/zEt/MKvbh4lZgdZ5renSpNhcmytonUW1czYI
97enru51+LRVoQY5dnDCz8v5iPRyG9gxIm86BR2ZUm3DxzRqE69NGdFqOuPFoeofWMvknFoclgMp
znIZU+P9tSoGpf4qeU/AXbZhXZal1DI9kYf2mExPY2Uk9GOTmkd4OWrY7BxGCCYcePI5OsTbwrw7
T+Nall4WLkkxveSFbn/PGkd5fxWWLrRsgkmjGkhjm0fI6Qrwga3BMJY+fdS7qvurL+Pi4BXa2Sy+
KKIIcguok1s4UoepuqpCJQnTKo8DUTfaY5Oo2hxAq9ZepjGxT2PruAeQvd1R8RqWMBGA/dvYH1bk
YC/NkoUx7LRLY+KTpvVz+tGOMvVSxWb61V49K7z/4O7tG3OkASS9naEYXl8iyIbqsjCVhX2tjQ+J
10d+4yTvFSjjhtdoQ1E0BRbCo765RVhKU+uqPguntYk/zHWUF35ljdXBjSg/203wcDWMnOybgszS
C9ucEd8Lrd5NH23iXMef++IHujLZBbswO8xT7IaDpRDuk9FHR8amOzuI3jZtYIB55L9b7FeH+08k
migN19LsP46IfAWzGWM6N+LyOHZm+6gURfz1/g7upEh0EamdUhFCTYyA/nrWSbcUad00aFlYY9Kc
eWi8j0ndOhcRdca/k+u2P8ZWdXCOhzGoq+n8IBRFD21Yji9qkUUHJ2rnGqcJCDgGXy+i0y3yv+Du
1GelTkPhItcO5zI/l+i3nhphiIPvdOfwokkolU04vEB0N7dB4UaLns8kZUQVvZ8if3wu0+EoRtqb
kCPrUyYBqQQQXq+vmaitir06+VImYHSva30p1dRFIn96rygQ3wmtJb4U4l+Sl21q5lRqpDUWQ4nG
+xbbbvmkJuKI8LV3SgFGQCjmDQSrtfkYh1lAenH1NDTcKAE23sznulziD6ZYlEDEtv0I5PMoM9vb
KmllQlDEvGgGXS9iGhXVgAVvirhANPmaq0+/zGPV/H7/W9h512kH8si+Fkm9bdKFtFlk6hjAh46V
TJ8yzEs+l2mEvslQYoLbR4Z1cOPsTQsXaCQwiPeoY25OYLo0dT/GLYUTrXJDSzG7i7KoR8qEe1E6
mSTiZiwdaNxt9SFX1GI0szENvXycnlQxzY9ToWFTUQ/Z5ziGsk0gkz+CKE++d91qXWJRrP8rvHul
u3tPH5HDydKisYZCFmUQa3NuuhQDTXeNuWfc1fzqKWiPNyrCFW00HtEpdpaVj82iYcOkpd3Y9WkZ
pmGa3WJJwrJSy+9eYnI6O6883T8te6MQjdE8w/oaNaDN25fqExjuJUMsRtG+NQXATAPjh/dfh6B1
mIPN2UemTv6IN28SlWXqHKVIwjmLlYCy3hiUmr34hY4U9P357FxUvDkUs3ENoDOyfX6KdSoR9XZE
qAnlryaeo1My6Z8V3O6C/zAQx54hpDT+TUXbM+pxcRCmqRw7DqqlwzB8ToSvRe/mhchDx2Rk6Y1+
+I0eC749OsIKOho4ZkP9D+/Xi6nE7vn+hHYCB8SnKLfiNeVJ+Opmk1prLHQgfyF9QGQjYE9EycXB
cKQ7s6fzeVpsZwkiADCrP+WQPEjGFeuAQ3RzeZH7UPmQnR3Jid3mphJC2scd3xcimtWnZEy7YAS8
6xMpOif8haODSv3N8ZfjAbaXpVXJwdpcyTiptkhelWk4Og7i/Oo0+K7Zxwfnf2cU+gEMBc5JVpk3
59+0UdUl4U5CzZt+NMownlStjfz7+/fK8LuK/AhTqfmRF1BnBH0kO01vvjJ1bikhJ00SKtQSanoA
HZgQBbm7XHTGL27iZR/tCddH3WyV0Em1IfGLVi9eHB2ZwbjDwTnwtBGnki7u/LxB9bU1pvk8AybE
mUZRTm0irEA0w6oEjtEsnxUM9g4CuZvPV84BTwBaNORr9KWu51CgLNnqPStlIojenZqmNImSXTtP
/JmA9nSwZDfNN2ydCZk49ORTMl67Hs5MzCyNlQllFl1H4yFemvTsRpRIn1RqJ9FT50jQbd7OUAui
ufnZrkv80aumCuUa6cHpRpr7BGm7/ClsQwmrRZ8Lv4ut6iUpnfGjyMz4PAxR8lKtkwOqdSj9EfHA
oDRW87HvUzcsR7V9KCbTeGwi5Tuo6iM+/e3ZY4pIO0CnhHrFLX89xURTSw1kBGJOVW59XLIu9TOz
Tg6+o1fW0fXhQ2mNuANEONhaOJPXw9i4VGh5Oogw0hPPH1b9otb6L6LpAb57X7tBfzad6DNKfLlv
FuaFrPjRM/E8jco2EOXyeS7H36KRzsakTqrfTu2lyQfDX5DrqYz5oPRxuyayIiW5KQSYAA83Xwrs
b08xaTZezHJcRr+szAJLv2FQDs7X7W3GODIBAEACu3MbssQZkhkIGLh4aq7Gr5jBlX9XlP0LevV5
8ctKFfdgwL2JSVoHzU3QYPxzvQtZ58ztwNNwibxRefRS8i5jFvl7Az5wcxLtILl1snu8OVKWl8BK
pNkBxaGdHnFCSU5Sae+/zAWsCAG6rAZsOeG2UfVrXTCXtF/ES6w2k18XWXKQPt1eOARZ4Ill2kjE
vSUmClevxmyCGdI3dXOyG+GPbvVPCUDlYDo7Z0FGcwD0EDmjXLn5QHoj7ivRufaljOPleWpyUnDD
IfcYren3ZrGPvvv98XhrJP4QBPjmZUtMqy8aoqxLAbvn2zQgtInH1uL3CG+ep0qzDm7unaMniXgA
Unm34aBvvqk1K3sNXS/74uq9/hwJKz1TM5ov92/s3e0iFAInCnkN6fDrAw5530O+TM7KAD0kwKQ8
dMYyoxFkHxHq9xaQt4iLUyLdgCtdD2UsLtKDxgrFherv07o2xqdxpt+xfrDatD44hrerJ+UDkQGi
s84luhW36hOrqowoMS6tvti+aFs2alKMgxDvdvVkG46WKsVQHjt9s0cVPmEzw+gXt/H+Xu1MC/AD
9i4tlJODOt7efABAmETHJIWg5K8Xr8fzkhsBy6XWU3KA8haG3XEevfsiYj6AXwmM2Saet+tRFiNW
pzg2dNrQaeon2aD9rnTa8Nt7zxwwINozoNYohsIDvR7FQ4JSVNGEfdSC/CFaNMklrS311063ooOh
dpaNt1OSbMEf4FS5OXOriRhy5c46cXfz2I2m9TwUzpEQ4O4gbA4gf+nVvj1rcxOpSBQziJ2XC9V+
x31KJuWoy3RbkpNRByea0EPCKrZV1XLM0XgtCg3nu7L9rRV9jtAKJoviC545Y/pZi6au8zO1xjnV
icpa9Wu41fFjtXYrQlMrsp/n1bbwo7q/nbfTJwp6hQcC6JT8g+vtVOOinxK4FRcztrN/ckCX9P/V
5qBTfHt7UDZXqWRL+itt/01k6RVL0eVWqbLI9Ndcd0FmPs4/jKKpA6vI24Mve3c46Jx0ptG2Aha4
mVSKnSu4FfXCB7M+lrWpXxIbbaZ4LIQ/49B0cA/fLKLk4BAAyNa7FBuRN82bXGOMErM1S9O6mKPt
+UD6y7O64mx6f6tuZsUowER5lUnNYBtubhGM9RCgG3DR65bkpzn2TtB2i4l8QP9DUaziIPfcmxNF
ClIB25Bll83HN9dJ2jWtal3m2swDVOjrc+wZ+cFNvzcncGcEnUCnKVDIX/Fm5RqYikmtmObFE3Yc
zh5dAHNcp8eudoCNmuJIhvNGfP6VeIufId/iq6jE5iQmA22bAb3US9pEdBLrdewj/EO6vMWJ0gQO
YJp1LShN6+i7d2uuW//D3Zksx61c6/pVHB4b+6BvIo49AFBV7BuRaicIiqLQAwkgkWie/nzg3vYV
i7ri0ezGHdhhWWKBBSQy1/rX34Rdn04fCONwihjruVZEljLNMfKzSRq7qjU0i4OjayURgBJSdjWJ
5a0h17Z1v+gnGB3QuMBlBw1mOH+0oMeCSqowOnvfp9X8sYF0sVsazY0tgZQN3yT/YoY28EYL/XrP
er4qLsMgIJuY9OhAGWd/1b2U/iRds+qqXVRwHmD2ce5XvjrJOuIjwtJtp9hJhdZwD1x/DxDYXtlt
kXzFHmE8+fUL8JMlCbABHw3h9GbmfPSapfg8ENuMUD9oMvtqwUUo1Ktl+N1jlG+NYSgmJ+CqW0zK
yyUJXCb1QpO4Y0h7ubAn4YJieebvv15QLDgPjM2JGxT36CqWmWP+Udr7hRCOyFE4YI82K+zXd+xn
6wYXBUiKtPaIo47umNnopWdNvrUn2KFNotqv5phIdqhdPbGvJ7RE9imI3m+PfjfoG305kwsPmdSx
wHwuvcWoLOo3jUFiCBkBwa4M+jdu4U++HDnwwGKbUGDbeF/ewqmxR70bdXNvb87egcF1dpitGUTY
cp6HOZtiCDNBfvj1Pd222aN3EfcDVgisJCrqY+M/d6ls/DYXCgZjTsNxmav7Ypq9nSEWH0grGcm5
S/TbxF++//rC28N6feFtWIL6Y3PlfPl9O8PDt5y9h6p4HHZS1eNViTf96TK6xhtv2jNAcXwtvAG2
DoY9B/eKl9cq+zEX47gY+ybX0Vn3magiHNgGvvUstDJOgNweM0IyYxjb/o4h9bhzC6+wI7JQ5Q5L
uf6MI8OLCgnoMxS2cd5bXX9WpRnZL57E7ldjahaMbX7e8ZaE2WLWpEsbYngDmf7JpsHgFZYuGwcT
/GPZWYBDl87zMfaB07sn2lwWUcLg5I0X7adXwUbE5AqbmOTofg21rYOiSGOvuf11PyTejUwK442V
t33I0UPhiNy2f67AWXBUALQDgOasj8Y+11Z23Vx9DURtYjmmTpeBXv3Xy+2nX4ma0GMqCBpwTA5v
cisbk0EYe0kQSqhLyzstVwKqfn2V55i44y8FxM6JzF4Inn/0pRqygfpqFvpeb5zGiVBI958JFgMW
BA3xv2plnX1oM7PIo9nCyw08cZ6GfaUAKsO0GHWkkb4xfO+sORFhj+3nk+UN68OU9KoMZ7/M7R2S
iD6PtN52qqiHZ50fMPPj8KpIrxQYbgfug1OLICDJcsHXjP9CfNtaBrm4wkrI6swLu/lST4n/LWCy
92TQA98r25/ez1IjG9VZLPsz0Q3lHKLydj7a6YCEABmMNEId1R7sVtOHwlbZqT5HNVa37/xS6X5E
pAnjEfSd7V2VT+XntO/mNLLs2lSR0tu1jwzhz80mmqlkyC++OLt/+K3nZf7QGHuVVIUbuikk4VBv
/ebrG4/m1XKDS8oGC+jEYYu6+uUeEPiVWCE/6XtaM29nzpUICRYVBETNb7k4vVZE0EmClcLa39yG
id94eS3dGftyWLt1n9EMdRF933pK295w9tZ13p/OfaE03AKzYoyrMXU/ED4ivprtVJ8TSZ+M0VJN
oKR22bSPv30XNpMnBjBYHbFQj9bnPHeiaJEuwdfszChAFBkzQDRCU3RvAfCvN3jO6i0IZIvm3Xb5
lzeBvS8Neidb931iTDvccu29pvsTnEH11g1/fXZyqa2B5yTbCMlHZfCoS036rbNgvZnQdxpdIm6N
1V7glNqpdqNKhxiedLHwsfr17Xy9q4BM6MytGUiCxR3XPY50qiyx52W/TMF6VrbJ98CZ9DcqA1bN
67XLobXVrJs0AwLFy1spVlJWZyMY9kk7lcFJF8hF29W2sZY7K1nmL7bTwR/W29RqQ1cG7geV+4XO
fZhc2LfdkCRx1s6VESunLswQ41vNDnNpdXloGJOR7eZAOOaOw3+2d5kzd/dzsLZZNCX5XMBRxpfh
hOhAMKuuDuZun1YDenQHH+JdUyWLdbJOmSijeQBuDdnwcUQhM6BIozwB+LoSdU0QyrJWXhHVjpl+
6hbla5HwVebHQSP8C2hoqX3iph1sUq9vg1CUk3mvj2OXhmqqNaqQpEjVTrl9Xe6StM5vXVjENROX
1JfRs7F7nIx6un3pfiLLlzZim3MaSRVbxuKK0EzM+lO+yOQOrn51q/zU/dYlo3YHK43w5U4Txp3X
GcbH0Rp9LZx7vxqJc2rpsbuhdVyIweZ0aVeGCWPYmYPrZuzbJAxKr3CiZWm9eT9kXYWZsaet7UWN
UxBz1bVFzKJybUyZuvk0ZJ3wg/yK/qvW96sy5A3Y9YDmY830953yqzwqhaVKbC/Wug7X3KmTMLew
2jh0rshqVFxmUsTMA4139tTn1m6qzEGc1Fk/frCczHpgGCox6NhY33nvqitX07KK/HPemvdJLoZz
wszNddfZwZRtwrDWOshWNE3k66UbF/5c+6HtpPb3gMhrBwMcZ4FbZmepRUrYYlyriS02LPNJ/0AW
i93vqUHSYMdS6W+rVlNkx6cG8UnGakpwETcLZOgthXYydEwgQ0wdtYRdfl0+l0PZcdN8jfc0G7WF
NC0x0I+pQPAO5znjpCCxxkefkPiv2uhKzDFqLz9b+emvKu0WnkzvU7RNazlcgJCs1l4MyrpXKqhG
ajA9k7z16RRErjmbLkFbY/a9sVr7wnSm/IbZIU4OWuXnNxXl6Ds/7SrqwsBrVCw7H9ReLwzx2K8T
OUajV018NW0g75nNbsJafLTUWZuVztcSWgDDLcA/vlkdrPYuLdLlu+hL586clOthrW4aTKGku0zx
5FHpR4SmgjoSgZOxSbX+uJ7AsxnqKJGpfqNcDZ26y8ies4OE8F2LpP209v0Z5kuRi+9m6yRfcPvp
Pjc+CsNwoCu6HQC8rcgMaCUh9Bv95eBeeyq96HKR3E+i077TMA1l1KlxaCKMV72nCeHA56IYTePQ
B5W97E1l1fV55drc7Ckv+kfUSU5DUF3mZ3tzzMo87H1VXDUwbIvIsxf/QXSdespBWG65OQlyAdbQ
HOl4nz61QTZ6ESJzjYRw0jMf8J4f75dl0sWhxTCZ/9cLlIyt2rDaaMTJOQlJFi/ugQ/zKtKZbxlh
g7D+6xCAdewWciqdeFwSFkhZOcknfiyH1zVOblimU5FFudN5O4h/LiW5o3nvpLbgGucUpR9axiBv
Kktg0EWypseqHLLNvD0PeARD42UitKCjngeTmXSnCXbkas8bFVy7qe2TEjYvzMZto+3TcCDjvuO1
XCovBBqb7imF1j7kCU4F9ZNhnfutu7yz6kKPpsJCmDvpi33WrYHBmjUyfzobzEmgbKUFkhHGqsTF
8wUnwuI8dzjXHDe/TVw5N3HZVA6BKkq375IsqW/drBtcHmFLar3rSuPEAfS/aQMX5Y/HoITyCuua
bjfYZA1ogWwgwI35xYoJ6n1nm8a6dz3hdGcNcXMdTB0NXUg/sZVGuSqziy2+hbVhT+68b3nb1H6d
Zdsc1FiIBjCr8ZuTUvQK2khew/mc2+FTBYo/RBlTxYOfpDYbrmjwc6+Hybnwxx5JdmV2xpUOy8mN
proYL41uwNOrJvjwQJQlu2hDol5+RiZyKgkaySbj4LiKPbNDKXLfl0X1mJnalB6c3J/TvVRFkx8q
zKvog6hrrUPuTAE1qsjYmoo0F1+4wAxsmVGeID8NjDsSMEom0r1GJUBgPRHFs60tZYQfu/lxrckL
PfSj8vQTAl7NLHR4iiUPJkdjMwf17ITWmPhtiLZRfqr9XMeqoNARxzSevX4iopqUs7WW5q1vltWp
NTLwD/Opa+fQslDg7wovzYeThM1Yj8109DQc1VrvLsUB3A0DzqzLnpfOO/M8oel4hNtVFZpFUz1V
+dhj1IVL0Gcm3v15i39rAtfK6IExhUcdvqxiuUmCVVPEwTQ1e3ifOHPoFQXS6UKzmy4a8KQ+rebE
CVu6gcPYeXq0pvIC2dFwo3j6nEXUckVoEvg17B0hFLcAxwdyv9Ito5Kh8Hhj53NahLC90s+Do9Vj
5PQKAjwjqeJMHx3xrQVio4FzRqcIC1unwqYO1kRcFQ1VcLIsnRGmwm3zeFk87WKssfcEVHGyz5Yt
3ct16ab8wEZpzbHQTM6zzCi00AsKQhLH2u7YL7tivnHGYvhct0nVRlbr5Qt7qVMilpoMkcQrPI0y
bKfJUTEvTBXs0lrJh5XxwwFL6cU/m7K8POl6jo648ChSH0qndNddXk6pcZo1WvbF05UtYjEpY4wY
TOUnrVuMOznn7X7IBdor2yo7I2oWUV9wLwv6sLwd2ihftVREJl51V2uF3PSrvcwArGMp3XvRO9ZT
FrgoXN2hmvRdJX084Ru+7BgWBsd1qPs924Ns3eG67PvuSXYcdAfMBGFsWUOy0Nyx7Q5P6TT6nEo6
uGyT6MtHw5rrJ7UaJtVB1y/2fam06VH237JqbxT1+o0gZv/zXK0NFZ0A/Z0TCTvDhEbgh5ry3C7m
uTmMPwmGvO1GXz7KsVIfWzytq7BDs/shnz31jf6E8k64hpjCxRwo72xcAqu7rTy5zcZFyw6qyrCA
DEi/UiGMfvQYvSPHKcIEY86idV7R2OhBru773vQ+Ct+Rn0o/H8YrJP7NI8rf0o38wfD6sE60/sqb
h/y7Ixvzk2nZoo9SO0m+s7FxNA+mDexCimqdhnxO8260G+N9qdfeneoWHSJMreHIzuS/6uI5pwSL
eRur4JQqyp13ZWvMp+7KcoJFu62eEpkAbiMZilE/ld4t6VllFc6ZyFBPYpJ1q7eVlcaTJpvPIimd
pxI9HkV0oYL3mmNmFip+p34akkC7bvqluSwmY97lyiiXXWP09RZekI8Pdd12j0snkWTVSSLW+wlF
Gksin7O7dgoo2r20NDwCCxEKhirBUJDvUC4Igpu2fM8NK9WZwhnlQ9ZqeYWgodXE1dr1hhYrHYAy
9tjvRQhuxYFUlLnjHYRhgFviq5A6cZVKM6dRGeriWp/cpX0/5Gwa0dBb9hqXsw7VkZ1A3mIk3ouo
CbxFhjVL9arpe/0WSbpLsoQ+sb1ReTVLKEBC69DIyEgN/bEIlrAMMP4LGcI56YkZEOtG3Nvc5yED
XTHuSumnHwiMDb61zJhgzXlztoYS7ttd2bmk4EhX177UJJCsVNJV9m4yOUXDPAeJmns7WUMzgyUT
zm3atqGW8Dh5HZu0OXOkMWfkRCjrqsYg1zwM7ph/n2Uz0lmbZRIHxVx7SLzmrfcoLENGpESIMerx
1NTOJvKnckwZ/Oy+8Cpls/8t2vyBBN9FnQT+KpddTRdIHKLudgykyRjlmAlMzQHBdEexd5M1b046
+PwXZi/lEpdWAVy8VkG5T3KzHTCSs5zvW8oypejU+M5pO7bzN4iWnjirbSvtw0HzEqAZM62jEpnB
J8tqeZNK6XGQtP04D9cmmb31SdqPVRD1k5OXsTGv84fGkuNDAgUxjcpRZUNkTlI85EHepxEMRe+x
KVZiT8emWd3Qr3h+UU6MtRPamuw/Sp3hGFSp2n+o2hG7PbSk4E117aQX2K532k6XrlHsrEFkBLtx
MlvhDC08jSu30NNYW1PF7VnzzZ8vLdf6oMwaxYLpqSInlwQrj4PrVdhRTO4I6poWrTVd4RvRTDdq
8Nz3mod1TGRMkl1b13PvRElrHEI98UGt8I7FsA59yAJfFBwsclLV6SfdUFnm54qwkPFKGwbhR9gU
NZfZknbtaVAu2VVNneCGY9nYTUgfKj9juyNveoMI8nBeW6eIAo1iNOLNRq62OuaYRA1tRkvBwiA5
9LuloGovqvIOx6XKCkfVBIRiDuMwhS5Gyw0ziGCYDpLH7R/ygKSLyE8zlZ2bjRUs51RGJCl4wvBP
q07osNEaPFWjqvD6u8oox+9NyY4YT+XSvZuYEN3WY0nNX6S0h+dFMlTsHagKiOgSrcwuNKH1c+gv
vVDkQ9Ylrtj5zBs3Z1Pbh7jv2A9IwYcsLl1H3MwzGSMnGmXAoSyZIO5apSdflpI7HfeUdmXky06/
FWNH0WhNelvs1Ki0frs13ngL/twGsSxHOYT+GnRWWDQWN05aZiqoJ/V2pIaZWUhgPIzBIb85xnmZ
s/GcZaqXLRVIKj56mi7z0xLhzmdfx2UgXte0X+M6aAjkrqYFn0MqKHmQI+gnxsEJ4Zpy8eanGq+C
s0E5NK9qJTMrRBuG+Y4uujphu/JrFSJtTy8HNJs3fibcW1Pz2bKNLq313eJ3iRkql+oZGLUoPYCS
PAu41liKKMj8AERgnfRHX/XYq5lilt+6grnTCQqxZN/Oa5DEbjM0j+Ng9Xr8DytTrSA+bNqXW0Pc
libFY6fNuhP9Q7i07F3NIB543qNkl5N17wmQp9TBVC3CSZZ4LewUgiwEhE5tnptV3fE7B2/5V74G
3TDshBOK9T+uWohgXiJFLnnSyjcrAKmUIS47B2eB2/oDJDHnLW+r1+AXs0W0xkB7SJReDf1GmCaT
UYhln7eKs3m0g+tsyqpvvwuxgXcxSvdhVwOmHs/FjFwtrbU0875X9iV+mi71xQBi/NtInudBqMPv
2EWVD0T68sYVy6gpYejTXkdTCgMY6VOjL29Z7b+eeRBYTLAiGjrmpbxCL6/CKTJkKWbwJEKNxWVd
ZPVNXwfVmZE41r5rfesNk4afDL03xj+E2M1AAZO1I2R0zTtrdZx02k82SX8OO1PdK85ra/6gYYAS
+k1nRx1GzqGz0o7UxW3h0hf0v5uC6CAesjb9nrVNr6D4vfzivVTUKKkpMSAqppNJkNvU4HTw2w+R
q+CYA1eZb2wcmyuUJsKa1JrkHqEmuureGyh4SJD59Yp89Y7hmMnQCi6+vrEYjsmrIH1V3qYKr/Fk
UpdFRYwM+LJzoEGool9f6tUrhicjjFJmQ8+2KceXkrMU6aqqet9Jb4j6rMlvhjmf3njFNtD/5dAK
RQ1kKZzwwJgxSXj5cPjl7XrgufBwKuY6iuLVLR7nRIEgap9RnMHvfotU/uom4u2l+5taDtUQkPDR
+1aN5D1K3eFRNUUZGXWhxR58uAif/t+W5qE1YF1QXPEKUKIdvQPmOjhr4shlb5NWE+Y0X4cVi+43
VsWrR/V8FaQeCDQYaB9nNFVF3Uyj3TGDENq6oyNYw9Vof9vXa7sK/9nC1dl7j3lMae1NniGbhVHK
7IYOuNw+l2Q8roP2l/fzf73Qww3/+m/+/NiKpSedVx798V/X6qmXY//0t8sHMfxtPzbfHmTeNv+9
fch/fujlR/zrMn8kpa/9Lo//1Ysf4kp//Sbxg3x48YcdOb1yuR2f+uXdE6og+XyB9Knd/uX/9i//
9vT8KfeLePrn3x/RP8rt01J++b//9Ven3/75d5dl+V8/fvxff3f1UPNjcVvnTf740Pzt3ZMYv1b5
4/HPPj0M8p9/11z/DyjJ2Dxu3i7IBzcyw/T0/Fee+QcHF4pGZo+bVezGPWhamvZ//t0I/tj0crBy
sBVg0r4dbUM7Pv+V9wfUIHMb9Nsb7Q+y/79/y5s/39w/nxQ35a8//yhshHx29IajcscOBNE25wBU
5GMKi9Aqs1isatoxsfK98wJUbtm3EtuifVlWxb3JFGPaYRQCxrYmQ6H2A6yGLhyHrjofDL01Y0sr
0/ZscKqFfxjo6jAaIIMREff5wzqajAfWqrW+MXggpqlkFl2HQtjj+6bgZYm8CQJBaMpUK2iU8745
ZWrWunHl9f77vDFa0F58bajwpSWXMG98u8TyrOiwqvcWUCakan552VT1kIa9mgICykYvKSKG2Ut6
GNrC05hFl9ZVaUrng+EWUkTk22HcbdQzfqz9Onhil7SeegpGxwOl0pr5vqfXqE9K398gJ9u11VWX
1ZjxJWoQXaQFGb41QZB829zDxhDdkmnHitbqDr5n5V42xiCCqKQUvpwCFYxnREyaS7iIwadr7ue6
5pVaTcQUE+A0Rk1I2SODFrzfS8PP6yvWq5ziAQvSu7oAhzsx9GrcemIF8ZIB041yMLmOJ0JaH4wZ
N7jQc/npCH7mPOxww8Phx3ITzYwmPW+muJ3lmH3JZKNf0xrrIsxXvwWK5fBXVxTb9nQY8qn/ONSO
YhgVwOtXOy2HMn7SCVHe06+XdqTyoL6w8kzNIQPA+jLxlP4weX5xTZyB9xXHaHsIE8pg5P/kGc8h
6fW2gchmKa4rO5AfRBeUfmQJX8/DZkahF2eJZn1dvTldwmEu1vcpc9IJ9D+Zmdi58HP2HURswFtt
1fJoaQc4A73AH5jY087xbgsPoCMkwFE5h1VrO+vMtrPMpHWaEhW16ADJLXKM4R1yfK/b4zyXXApH
STMGN/KetuF/dQWeZb6Tijjvi8JWpnsiRsss49VefUKJ56SsY7+eKzywExSD5y0OK9Npo4HFRcpc
zIk+NxlkPMhZpFElU0xGCgNnx8hQXWDvsZLMtHisnaqMRWlVyUHrfPvSdutCRqkcIED0ZKZZh9lg
8rQv8wWuXNYO47vByDy6qcSbHo16mlXosuXYIehwpi4ayZgHDjDeiRn91hwFwM0i9MzedyKtVOvp
aA8DJivupOO34lrKiKXRIH0HAu+C2O/L9g7fqITRQ6OlQYQFnoGEsIIP9nl0tMRnMIaxeejMpfZR
DljvhoMzax/6XE1TnNee88GfJv1jwCQ2Cel8Go8nvqVjAFv2OyNn+GX5c/cYtB3eZ3ahk0nSFPkC
It+rr15Tqhttnme8q9ViMRmEOf4dRAzH8aWECoMVzgbQy/ppSWBBHmZ3XeZozcvECFXg4zCWEznC
JtrXUVXNZJ+XWTo8SjgnMpqq1b8QKUyGsC06Xhsvy+f7bCydK5vZOEhlE3RGDC+o3nv4noDmpYvH
fKQV6Wld8W1jQ0oklSPWdHXcCnLlY6oR0cam0weQ/gxJx1izURNnY/ckoqBtYwYUkLa07IAUvUtG
HIaINM9hMhPMYLxRo/J5huhST9a5mTqYQ9S6/libyfjQ9DZoszORPIcctbLtcHHX0TjMSMje20XR
gN2QBHLnsAgFos4sZ46ROuNH3QVxDFOJ/Qi8n2XGzAdhuYhzxdINJztjsu/bEyhSziMw4LGm6dc0
yexLXZbOFOqjaZFQr8qgjtLZ1bvQbzVM1WxFvNLeH62yeIMN9frUseCD4lJACDbeQMfGEi6yqHV1
JN6KqzB2iZkEIUjoW1EDz3T7H8tXjDE2AR7FnQfphtTxl+Wr2evZOMw9HBPcgiQznl5zI13yMozj
Wlxmhd4zAC6SL1OZOefGysg0ttGf7X+oDX5yyh5XtC7fEvEBajZ8iekgj8rMbLC6qXOtbue2tXEG
Fqo+O6IY3nd5Y1NY/KcM+cmlNtLuy2+MHyiUVMQXiFfg9778xk2TBMZQ5QK+9pjXkbJnZ9iVxsRT
DqTwjYu+qyCAZbUJj44+XR+joWjzv+xtf6tC/L9Wey8qxP9lHfn/YIW4NSb/eTRbAfqiQjyMD9+e
uMni6cfKcPuZf1eGBuUfjSjGKqQpbTzs/1SGrvEHT3HzAdSp9NDqsG7/XRm6f0BWo2WhxYS0yo/9
n8rQ+cNHYbhpT+ifDDxbfqcy5Bd7sZDoKmEao4nAxpLO6Jiu6FLzBIulxniujY9Jb65hS8ZAPM0U
B0xc32iRnj/ux3W7XQ5mHOl0uCS9VltRtTDQoECL+8R2Gew5vtxRBE9fUjL+ztZpQAcKc4mEJSf1
sm+EMYnmRPSWcaqXq9RD18j1LMy90fzcmxXTjybR3uGywnikMBb71mzY4+LG4gSOCr7yAS5jfwDu
1TnSOx8WdQd9ZGFYUFWmeZ/BkxTRjK99Hii0DnOtny7LOg+R6yRyjBeHUiJ1lyxFsrQwridotbyd
ssxnIBeo4vaHpfOTt/rZYfL49pAozCKhheChsFZ+lI9oCR68lIvcnqDqvjR9Ld67E1qWnatBDDU7
nIdDd1YeWSqN9oX/Zad7064YHWoUCdTIRQaTaS24Bd6sUyuWLuhyMLTp+0LU4OMkWA0RCnwUiGuz
GqELPAmPoVAjJCXYSDujdY1vg1JFsR/HwGUoUixA14XThbJxT2ZdwrnyyN0+13NYR9NiaRct1O39
6q18kjeZFQSE2khvrTQrPzHADtcEf6H413fqVUI4C2nrg9lkCQjnkDmCk1bSwQVM7wEi1OqHSlVG
6DC2qwmcI1WVjIxCXGBEpx0MmCHSGJ1wHdOdzHDAM3PDPG+Meb6Tk+4cGABAMRvgp+ml/gF+bnqo
h7navfELb2z2o0cLbxtrfGrGgG7vSIZRpd4kSrOSMXs3M5LVT07UHHzK+4RJvY0XJNlfjMhmPYub
fJUIe3FCq8pevQEIHh/J3DgUBtw8/Ls2nOxoicnKoa5yUhmvUlo7ij8LDsjgvfV8to959XU3L2E4
9zDIj7XqRdF1flUWMsaiaKsm+zn2oayBxtlDNEhrPglASXebLCwkmyA5w7rAJLYetxWjStq37v7r
bW7zJIRmjgO0RYLF9nR+0GXBoWs8s0UMCMWpuzDbSpxClTSnKNu6kCSb6lud1Glz19RMzQpzPVs4
7M/Hsm+uPVMeLOWvzb7g07NwUk1yOY1995ao8pjE+ixqwRsDsSvVqHdsyjdLRod9og8xfDMzroL8
cjWaM0lVfzb613KV5p+35beO72vx1NzJ/ulJgvAcAzb/nxzhACw/vK2vzvCTh1zmPx7fz//+r/Pb
M/4AyqOE3WJCgND/c3p7NggNYA/nGBQQDmPe6L9Ob1P/g1EFSm8TZjAv3Lb6/43r+H/g4OCxrMGK
SFZAwvQbuM5xGbi58NmUFVgHsRNiefFyWa9+b2mkokLCVXRqYd4Sv5FjmnraLrmdhKkZtDhxKu0J
1p+8duc+fUuRtV3hx/f8z9+A+p76G2H7cUqFWXRlC5PG26WwE/Z9Z1mRnTXGjnH77+rYNqvpbf8k
rWHbFo5KXqfrtaSGsbCrYTPEulidOAMNemPjen1H+UakfQCsIn/BrOjlHc38CqhrtO2dpkr9uieN
a2A60uKZU9BQ2HuzruQJxjXalYuR+Ufob2a+/2Hx/aQKON4GNio564kvSzdhMpF6+SvAPoVRVJjo
PLbYROEO7mW1JEE8V0NNawwZ09IT7eTXF/3TofLlk4TIzmGKsQiQJL/C0WXNOukqvXd2eiOKNGyz
PNNPNbuCnrhmpgh2wWz06ansDaLYs6ADA0h0BwQkEGV7nUrNfi9WfVpCBTHzohEug1ddud1DmcsA
8nObpqAlNNTnnbHCBhEFJqAchA2S1MBa5zLMs2R1YVI3KWERvFTy0PuZfa/7W6hm7symF/Zekdvf
imzQushHpTntkRYk7zMrLz7xsIp3XmXZX/2yK9V+4USQJ3VhoPd1u8B9ly5B/gUIynFvJVPl+r0N
xcIKAwdjoBN/1NzPqbMk9pVVwVp9X9pLdUD6uSriP0vDjIzn9luXtfpI+idNuTHbgbjC7cW8S12P
tn3ZOvj1uZkHIqCxp3mnyW+fG/5m6/0hjhiPDNF1gps2aKB9hgmSZ8gAhTUcwu4ZSrBJ8L2EEwzA
QOIOYINXIDMIx0I6VLp+VQFIsCisffMMVIDcAVps3vp1bD6DGTXR5FkMrzs9bXrQLVQ5G/RBD13v
c9/jJLbHZZ3CKhmdK39DTFKIYbTn9briG79hKt6EUiUiCsp/rJ9BFw4uABjKJzuGx1oc9GeABvAC
sMblRRkPUyWeNCZnd+szrKPmAuq1uaE9HRZ3GVzsDQTidqqbBmCofYaIqqK1R0jFDlW2vaFIiUzq
aMXr4aTXJuXtEjqS20p62UUwuMGnPlXZE8x3qNuWpm/kcn+14KCq7iCGSh48W/PP63Lx1HmhBfbn
DvD7xuysFjAU0tgZhApvDT1Qyct5DnwIx6sR3CoMFfoYGhZEA4SQUFTKNgcOMr1hlwC9QVxtdHuN
FAjL1WxkYxfZNbkccUAHnoeOqWUfRKmyW1GVlbbLbRGMJxi6u3lUDVW6I9tqLj7UipvWhCk5oe4Z
5EsQdoFOuzmb7SJZL4jEIBhcmHXwLveCbowyWB5F1A7legDgwMbBXHyni8eksap4HbV1jYesddsT
e6rSr7ZaXNSNQVVsagfhu5FU0g67oC0ehddiAWbJVcekHVy0jcza1azrgmlpEi3E1MhdOQ/t1f+w
d2bLdRtbtv2V+wNwoEfiFc3uuNlskiIpvSBISUTfJXp8fQ3Qx1WSfMKq83bjxnU4HHJIFHYDZK5c
a84x8Yb1s58CNbqnn1t/FnS0v4K3SZHMtEp0IU1A3CZ55uBlspr4Uzs43OOI3brvDqatOxeHpepj
EMkuS6r1cZhFaiEDPS2zbicsxXoygT1+kfpcvdN+RoHotsX4paMiftMwlLUsLhqqbwvWH0lDJnnL
B06pVnQ7FnJRUS2infAxcg+DnxX1rHms5QXhp+o8MRmoc54TzcncOxvpSB/oY8XBtiS819eqAVsC
fcsauVta6Tdqnxm5ZwvOB0E+LD2/bhmrBYlOdecxA9YALah1Ywb6xMhla4uvn1vFVuAIFX31asU1
bjY96etsV5UD8zjXUPBz16Ou0E/MiGoKUmEkRP0MctE4cnUuDThlLeJbowE36Rt5OYrAFg0RQcNo
QOZWJhW9Lp3ZgiFlM8vC63l2EPlqbYLUVsMqTkMn1VlcRjG/zoNUEJzUTqOG6gxQ3+8dQ1k5nZpx
HLaZNKaABE41OZkRdb/foEbf9EaiehWxWd6t3L1I2+EDGJ4h6/XWXpRK83HER18xFWabRX8cPhex
oj62Ci1JngiIGPDaHFhjUtXRu3cZeTgBNhYp6FzCPQqIbM/dYOoq65Gwgd45VLWRyaCyxVifpqHn
zpxzaX8a6BRkXqNWAt+D3eW/8/3+WvYDq+a4szUabJNp/a+gGlGzAuGOsEKlHaxL0V1qdBanbC2a
e9Phs/rnPfTfXW3zynFypyCjKvx5B11rzD52l1lhig3mDtniGkyTInajUZg0Ifvv/3y5D1Pbjzu2
vfE5GBdgTMf5RrbBz9eTslolS4gZjms8XBKRVomXWIOD90K66+BZ6LWkPyUZk70MaGv1CWWyEgX0
zXs0Vi76uaA17WbB7NLRJB6qDn14bMQQJMZqma4NFx1aAMyqW3yGbGn/vWLn+12u6t/bt5ALcbex
ozOlJybvl8OZZouBETbIy2KYFDTFneNqb2YydmxEa+7aV9RKs35ss5KzEaOTTiJ532SXLav18GcB
+B+dif5fb2nShPvhVvvbeej0Wr4y9P7pRLT9xF8nIvsPbOc6bQzSF/7Vtvxr1s0YHIoA5lrCXm0Q
Qf9zJtLEHxxt6TkgfaIB8tEH/etM5PzxIdjhubE2no5w/5MzES547vsfnwsID6pGJgVzc3zYsD5+
fi70HtGb22jZbtVUkKqQqtJXws6ZnUysElSeddVsPQlXu681NUcZ3VXtGJA6OS5eoSLO9rG/E1tS
ll2D4FDRTPKn0TgyfU6cM6IVo0S/uAmUZ4MJ1GAXysFJC/iP0zAunyrXXSMvatpB9xcckc9NTyZQ
SA7mKYmS8n4pMqPxEfQAybVjUWCwJBLVpMVoUqoW+IzYVGDUx+Hq4BLz0tgynkoiVLbOpmmci0iv
X9qCdiRyFpsXqBvRrSjqCnlpDlaKBKfBzfat1Wl33aSW7iExyvnJFgqGCdx4a4sJTx1Kv2wnE5dK
R6mEDFjc1MjvZ8bb2vw91tyZeqkt509aBodt1vKi9NVVy4/8L/0+FnrtmXwj/Q1jC7AY4uHS10G3
5eS1eh4DH4stPQ37QZ+zUFsH9QmBnfmcd2mZHvDruW9O2rZX5jRZTghJUWl8FaW+ibw0K7JgWIXy
qFnYM33og/kLh3CTUSz+Q+q1IeHL6QyRvTROx2a3JJyzPRSpnY65KooWz+lR3vhMFZUvCNBHjTE2
HsJdjDYylIZ0XmtFF3ColLR/QaicfI3oRwuvtpvoVoefl3qA16URkBvWf8GPYhjM8nTAIg09vvUM
6SR7UfA++x278BikWp5RrNW9NTONU9Iv0lSa3FNKqzNxpLnG97Ed5tSH8TTXuEFltus6K30Z9cgo
QjtmfK+YGHO8OdIn+L9YRzEpKe4U+WOUbFl2w2he7A6fB8GXyXQyF5O8Jy4AweA3u9jfTvQfQC/m
SjypcJ1/NYhndYf+HiX3DgVTFaZ8iRS3EKd6turfXOrvh22gRcjAmDGwidGO/PlBLYa0iCW12g4/
2p3irBlqkIlkHksqIda8bV9Kx3PDL++0TJ3+7IT+/5X+B3kT5Mt/WunvkFj19f+5T7/WP672Hz/1
1/zK+kNHpkoFpZP8QFeEqudfq73t/EF3YiOYO/pfo62/5les9kiegBWjjrR4dFAU/s9qD8IMfwcM
UZX4Tdv5T1b7j9nuj4s9pRYCKZq6yKcEOMJfFvsqHWNYdF2JP9xWQggPU2B2mISxHoAVJhGCGoeE
xdOiOw9CHfAq5VXYGFnCBGhVoeXaKWs35X7SCwYJmSLOdpG8LZgtTknS8oRX7ZU2wMJIldG9jRnK
ndpi6cMfPvf/RdOHni9RBcwAaW+ZzMx/UWBOjamlkZaWDHTJeFeWoQvKKL2zKHl8KM/YaTJt8v75
mr8+6TziBhdDGsZBBlzJVs/+0BTHHouXiW5LGDVqHhhu8U5o9hdXLf9T2OuvF/qltTS485qKiEMw
+9sXmeFtEaX7+M9vhnrkp01/uwbvhjp4u7vYx39+M/1gUP727Jl4JIQnpw6xTi+b33xNH7XDj7cb
l2G5JtGVXhkdgQ/8yw+fmZ00cEyaEly2GNwADdhVXbrPUWqRIi1fRjl8kmSNOznonGzVLqWY7/75
ff56yPh4AeChWC7RwoMC//l92vWouU2Gmc3N63OBIe+auUDr5SNee3rAv5P4/604/7geinXCiFAi
67/qtnE5GRAbN37E0C4+yr23BPkQ2BqxelHh3FYusytpmRdMme+0+x7++e3Cofr7F0uC+9aSNSC3
bMXhT3epUc2KuXJ4DVO3ObFR3BTKqoemnb3HQ7NecLpccG5W+3JsDPqDxRvciXcS686N3mdeUjZd
kC9Qq2t1TXYYjs27wRQ3bYrXxinPQrFv1ix/VzvzpkoFLpaFluAyKditBlxeWm5FpxK/wV2uoZmi
1/9tLBCoSXVTqUXGZTVyw6vW9MHS2i95ZD92wrzU0roIlSubDpNXY6IBaWVvDtWK166SoSVXo+1S
edvLEK6NqqdyHicosV4zaxdziN8iTktIjNTPYslcb9x+y8p160GN5j60dQAbRSLkwe5m3U8yLlV0
VcMpDTkbR731YspaBAQCdV4zluc00y9ZR8Xz8c70zLxeMEleme225qUKqTLKBBbdafPrNO9ewM7w
rjASrtf4K/1pnkSgQDEKXcu+aY2J9pxlf1acrnruKVICDOeuX8NIoyLBLmnlo8E76ty9HtWZV7Xl
m104N/Mobqysrw95V6/XRT64u8USj/ZWw7KGr9eiMUffSRIgmkacwuqCw8DOc6NZleHpi1sB7IGj
uDrGpcnLt3wxnvRU1wPX6V6iMinCkvYv4Ihq+bR9r5FTnWk+CK+Yi+R2cKMQ35XmD43omDSWajA2
phKaiTQ8s1tdpIx8yB8f42zS3MgERJwEkd8nBwotcBU+hAVL1K7SKne/JKrri9S5IX3M3VtyWfZw
ngX0qvTNrEAjGHnf7FRUuV4MUCDsFEA4U2esh7q2LnVhW8gLuRXw7llXEx9DAjdpJ6F7hNnqLtdR
zGC4VYw8sCiyfTpYaDErtri2Ld7F1LzoiXP8eO2Mlqu9WjnHqlxRQs7Aokb9HU3oIzjKZpdgJoNR
wJsc2+TdXmIUv/GkkwmwgMXQkMMO6djTn1zaQz4Wl9JmiCTqWQ9Tg9ed03zauVH3gk9NDazMzql2
3dkr4KsEGt4rz03SeGdk1bKvOh5Bp+pfVosbQLHSdyU2K8D58qWfnTycBUazSaF57WD/AsM2s726
aQNyQ7u4Gk57BIeUwlnLT0fVeXtoVDoR+wl8m8+BykAFbF2AUNABGBESjsTRIMqN+KsHBslLmb9b
Iw9ZsZZvsE9ukkm71qPptlXdx3IAE0iHM79uUTJveaXuPo30zhsm87JGaBHbbhbAXO2bqoJXVBWp
g+bBvdEW4wKYqvN0O34zXD6Ypda4RiRfLL0+U+m/KAqf1OKkzxxHhkCd+MI0mkygOBLlMSPm8zpx
ksUzczSZ1rg9os76dSToyp+FeFTXFQJdqTwSQD/j9BePRoy6viveqphHFqTZY5doSrgtvn3v5EHb
yZes1C8ybXhocRoCIeDGVyM4FkRPoKBXMA3rk4XjGfCGYbJkrI6cT03az6e5JD516/3i5Fd7eqVm
coN5dI18QF+Z5xBD41kdL1IlWOVaZWBCIojgEW2KN6unn22VmKQRFsc7paVHLce6/FquyTE3Req7
DU98l8kX6SRAM4cXWcoXBFRbMAFBgI4tWZQd7hOR8LprkbwXKZysj+dUaZzHslDXPa1TRKHY5XxZ
y/oAJ4inApd2gEVL98WoPM5Lzs2luCc3L5qdIOTmHpZm8TQ6EbY8NcqWfeFG31VOmoE+G0qomPxU
pOqXIi8Njy0zeqVVh85oK/sid1sa21k7Gw6uaqzjlrY3uomMUsuZbrWe75Ie23wnDBZBet15yCDL
OJrbqGqS3Nrku3eLx5eiHOIUsEAhlddljpM7Q5Q6GPi6Pgw6C35u1S82ekAeG9QTZxMi3Y4wcf1e
W1P0uaOyyKvRWVhpjVwhvjxRVEx8icVPaoNyKE1eMhSbZR/jTQvlMrLSl8ZFJjrr4jyMPlrV3Oa4
m3XPskiS21ypitCS1iumrDwwtbILJrcTAYZ19WUGlnoF/qyBq6A2nzVFzHtRRcu1UtB4hH6TvHWx
kt+nqvKqtRhHUdtv31+mArbFvK6E+qTp4Ti15jdmUDCiNGP085iHZSxwPELDL8IZVEDAmE7snHZU
X6aseJtntudtcQI/O58MNmzEITSCR/nysS1St16WSSLHoLfsd+q2L+aRvMJ/jYlaWDeQ21N8ATwG
DQuGwbE+0EtLXplar/hdN90y4Ui/1BUr+Mcakaf2jdo11YNSZW9x0USnJmbG0G/TW5b4bU8pHgm5
ZZBhO5j8WY9nPA0+M6D3odHvGmO4lrXz1UyKz5WTX+WwDpgbUSV0M5CNuirdXTaqOhwIHjidJW43
pEjda7XApANFxKPTv1zNrZqfl9nhoBIJGdQq3R0euqOejw9ZN5Y7vVCHoJ+t+Y7oJjrrUzefKqC+
PhXli6i2t0mXg4vyPBZ5u34ZUhcHTPKWAvLzcpm+b3YxX2u3h3YrMD7KBfADL4udv5GE27Bndeh+
aMT/5jC/nVB+roxxGSIropPLqRCH0i91WslRr5rXJCxI1g1tR3mcuBKLZvY+pVJHzk0eAoKJ9DfX
/bCu/HRhGxK9CdNvi3HlGPhLgUi3rBugkWEfc8bbJHWCvk9Ohjleohw6T6MhQYvBfnqqLALqkWu7
V540p33JiHdy8ooukMl+vpoGJRs0TVW2eK7bXSbXh5g+jxdzcPOTrjtGvfoVwaKClVx55rT7YDWS
YbZodu1snRIl/qR1w7dMLw5a7DDL5LYei+i9kaj/kzI9QTejTCvG+cZS+vxULjzLVcTCTcf0OG21
+0QjzNvuOStjDF2x6mTGBnorWCG7Pr9dBGN1T+L59tGFUjUiEvLTqVv9SSylVzb57G8xzeGg6L9J
VflVlfCn0g5ZM2dsdNa/ZjPUjYMSIRVKYOsUITgSKdI0+7g68XvWsHqysb7/c+n/ESrxyxdLjAua
bhoQ3FK/avz0waj6NiqUoNo+Kb4ck1QZSlsjcWGwduvnQThMBdhVysLcj5G42cpJfWVBL5Fz+j0Z
PFDI2HO3mkmdKIG2b1lSDCxG/kb0UR6UrCEwjY5LOgYdrvxjrRfvbSNfjIZKZ1g512TGhShuF9Mx
NoA0baiC2Pb1JC3CsUdyalI6buWmslI5lBThncrTCe8rDxn8Ll7CuIWqjUPLR003ShxDqy4eRccj
orA/5blUDtrEt83A7KZZ+ZMcpF7mTOsea1eHodJNm4wz3qwqEdv4nzsjZ654YmOYFlUJ5znBq+x2
knn71LCwgigCYsCu4LqLshV2yMp403hEcqRl2sVI2xeoN31I8RydYsIjvnx8ff9Re+2xLvn3H1Vl
/7tZy/57vTnyul//qu3V/LcN8f8ORyGjvx/u878NV+5e5Ws8vC4/9ts+fuRf/TbL/IOagqT7jejO
WGzryvzVb9P/IG/Ixp5OrwZh5eYw/Ve/TcFKqLv4D1Uacn/+5n833BTd+YNFGeEU//Bf3An/Scft
564RjjLyCnWKG2BTG7v3V574kuOKmuwY8GRcPFSaPni2URp+E8W/E5H++yvhTFbJNWFT+aVtZI65
rSlmlofwt5ebZlCtO8o5E8tN9zvf+L+7FENUhlp8ghZ72M+bl26Sc4Q3MQcYpt0lRQdeV7PuW/k7
EdvP3Zs/PzyCzFEvCRY2PsOfr4NYFpRk7mZILfSu8HHCWeDtEu2qEb3FwDbOn3+4uX7bV/zXBbdW
PrM15uBbH/bHHt8IER0zUJqHViWLW7cWX7Ipk9cKtvNdnqBGsNjZfrMjM/D+uRvHZQmpYKoLpVrF
b4r54efLRmXXKm5nJCGJDM4dc7Xie9UsEYytKjkgiBAP49xMBJYtcDl6hOSpJorT3IwOp/bBCiyJ
vsXikP/samm3y2JJuje95rs1iQXCG2mdk2WQR1dVGnZb23nIxhXvgoa8qOu6IoLF5qaaV9ZNf9WM
hTjZc51/Jv6gDB0dUZaftxW+SJk3faCOMiqxw83aS0R+gk/6tvMZVAqzFkNBP0MVptyK0RRfIzUy
v5h8dcSMw4TC3ZbDTO+HfjmTYdC/OnXxLSHFFHChcwPXJrtKgWz5bZO7GssvU3fg+SQ2p5bmt6Ux
Xwkpi4PQKBJBnyvPmpnQInHaKdRglu1sm3gHoKoOeB+8ZfsUD/dtPmFjKBo7PeJF6w+WWr6qdasf
onbCe9eOXfyk2rX2Kodce2hAPnH6n5mIeuWyfMVQQo2rTqKA9zYNe8WMBNq8chwDhoZW4nEa5wPG
LDzcgrdrexQxc/HWgw4ATGm356SwaurSgYYxfC32zqLL71HYTY/gE7UjzSor0NkJ6QlW+huKOcXP
UpwIXRWnGISjVDnPekw3KVXhskxi+Iq9QkGBHWmPCmGvUKXqyKK11pfZ2a5lfoB1FR1lKtRQJ1o7
iKTbnWCR5rcZJry7vmijo+b064gj0cgPQ8m41s/KogjQA1p4LDOMJpGYIz8t9PHUjF3/sJRWawM3
qibN65LSOfUZCLqYhFM0OgK+J8QFaH5JPu+MVTVOOHiqVz3u0OHVfaZ/HSNtGDgkdsMBiHafMjuQ
tlfoUhyglhJWxAF9IRowRmWHy3Gv1ult2jkrUtJ1+IbYoj6Vszu0nmpPHdBJA5ZrryLSHlS1A/sT
20dmcJI2imnsUjjSCaCqCQ5U1U6d3+hZEWRF37609hgf7TEzqDbGJBxcJXECYxjXAIQDYYRlugbG
Mk4HpJvWUz+N9Z3e2G2YxFXuR3UTPSPuynxNz+wXxSzVkyiT/MlSRywVlExfFkU4YYu2aJ+t4juW
0mrXV6nzsplEAsvul0d8wvF9NVr22R5N91OEtweMuS32HZG9J3yq1bXK0zfTKtXUTwaM29vBaKIb
DVVh5vVrNT8kEWrIvJ6ibymAgtvZqnBoLpyx3HTOL4rVdS/CaJz+YvZNW4RAyKvuq5KYTRLSEiyz
AzMMtd5N1dirgbO6a4/9I5FRfQ+C22j38ai37UHM9lxeOKFlhKEMSqt+QyY3FTtjHIdoX61Ya/aR
BWQR5ZRR19eJ2kWH3Ojc7FOe05mmG1Go3zos3g7C0ilewpjwRab4os7ja7YUPu81njE9R0tvfllR
ifXBrK/k6FV5OfSBEuXmBOZt6wEz9L9DR3pwMlXD5KGbce9JtzEndJWLkh0qixf7KpxleEzH2qQF
6K4AjCxTN6+FWLvSKxaznE6YF6L6VLnL+FyVqjnuNduYX0vi+2yvNTur9Vu9m78O5H/QU6k642ka
Itc55U7Sv9MYXx40guKNxwx+reVDjlQGOnM6rRypKLlJcVw281WSQUoLqAiKexnHAAPT6FMa5XKv
Nlj0EV4pPqbos4XoKFg2JpvsnCgYehntxjGKfek6DY2o6RRDkAW4zA1XLdGTwRh88MsseyeWG11l
g+t4aV2CGbidZv5gIxzPpOu8R/5wkpWIAJu56pUy2KwXfB5HBWF7ZjnjuaUHd9c3qeZjnmdKXVv6
oVaQInPzP+TcXnUPhhVxw0Hlenttdrj3EveRc+OttO1DVJUCYp4i1F3Zdvsmtk904oAioorkhGZq
t7q5PA3bZ7Qme3agULTyyumnKztRjmXjXNFhfpqm9sWiR7efo+Wr1WqvKFI98iL2mhzPmt18Emoy
fmIf2hrFB9WOi6MtpbWFsQ40IfEuMfyPvTgejnVV7wEyKt5or0/5wmPjRXEcNM76infrXOf5Nbvk
HvLee1dr+9owb02AlWXRPNRtcQE9VnnAXvaTDRnVSYYveLkUr0yibSJhH4GG0uOqGEJgZXlPzOkx
lf2to3GTuNWl0YebBidKWCfus1R0aFkRgGbA2eUu7rqLaLiPxvXgqO1VUrT7aMEJs2bJ15mOeDMs
9Lu/D80yYMfHgboWT3XTECNkjSyZRdZDji68CNuR1lZny5o/p7ZzQIngj93sGzXrbk4MUUZwUt+/
ypFXvGrnJF9uS1OeZNK1nrJo1JvNyp9odx22XydzbvtuAm+k2jdxrbPv06+xcOk+mI4MMRPs23F+
LDnOM4iR9XWL+6qUwOBBgh8sEijw9tG5LpbPkYUQJbOL0zT1oZkKIKwa93CEXsSfRrcOplox98Pc
1kE8KzY+PDhR2iT3WS2wvznWgkBV+rUoFCbQ+r5uk8TLFnmnJFn7rIlR+I1hytshde6M0QTOFc0G
gzw0LWh+zGI3DunJxNEdZC3waicvHlOL0lAFbGdLJd7nRbUb1vSoruLK6hJwffm3ylDb+4RgkuWj
y6zrpwwf1TYPi1M7fXBLcbW0MVpfuMi+mBT3wAV481kV0i4NGmmoO6dX5E6ZxfMSLd/NBqxEa9mD
P9RIZiEoF/7aTWipes256E7W3KQqSuUC/a2nqvKmaUrck64yXNS+cY9ubb10CoauqVuuXCeLCEpT
j+1aqvu46ft75qQg1up22pVKdHBXfXrVlTm5bp3VOQ3LdBcBUlxUchBMLKnXuWIdW6HQXpzWo4y7
OaCF9sVgrz9oA7CEUmjX42pfqnnKD1Knnefio/+cE0mRAMcsErd7STgh+ZMsVJAm+n6Jpvuq7PKg
H9IXePndTs4JPTKuOHEB2vLzpRvTp1qb7kthgoSGOoJLHvmwG+3pOeo3mqNcT4i0/cSGFAid72Fe
1Bv6n0ejbC6usZyGtDuPmpzp8tj439ykmvYgvq4ZDawhIqovRRtf2aY81PN0Czy02i2DfqbD+9gs
2juA9YNjtPdtEj2BGrlHnXET5/IMEvOOvI9xN65DqC1oGOgZGn66zF9tdQPrMtLKxdHt5YG2wR51
+RkVPQ+LAPjC9KNO4ht4eNlOiPSGafIboqJgHdL9SGKxly4sQfSBv2hmi2FCK2k0ObdZXoRgzXZ6
rpEGg7dWdcpAS1blbKvVI5ryN1I7Va8qxoDsojSoEcByy07JqTPoS0neeCzc3EP+j+StqKSXTEOO
6tyW7Evreeu8rxnPegf+wRtqGDFpahn3TtvfaPwmWINBO/S5AulfCheujDF6fTM4mE/0TzgFjlUt
mlCVK6R1dVyO7mQyR5L6N1XwJeYNLhXFnH0tV742hUmQXjzYJwazKoti96mozYcKAL3vkNYBAhne
IvGPsPqQiqUXS7YkWumOi59KX2kJA6wYxAislgiqamyu6akoJ0IWw5VHm1vFfemK6ssM6hCN9Pqw
zgVjQUMiNnHYnDr0d7sGIjUU6+LZ6seFv3L6vJTadblJCNFV8tk2JWgPHQuEuXY1HeEu+6aPzhvp
2fulU64WWb9GlVjCWY9uWaaYh/PxFnHR7+hbuV5rw/nOyKDbSdEQ+RaPD7Sv2Vwa+8j7563Y1Q0c
+e/w4K8EgyN2mnnx1Zb2bArCFupznlzNrkn9lrmOZ5WdwtCk6K4A45iAg2bluBYD46JIq6uDneWM
+VZQoAGozoyaNW4DZHODZ9TL93IdmiAvIEpXBtE7S9VUoV607b7HfFIFOmRxJJgqqNVimU8MHKyv
MQjZx9yVNwwYF79fZPmwDsxtVjw/wZRE+rnMUd37OGaGJ2afmp8zlPJUkONvldRFjLsh0cLSqMVD
Sl5fUMec+bZnkbsOLAbSQLv+Di52hamZWk9jbLnvDuDOfT8ZdPUhtjTBktLwE0neu6Ho3NVHaJTc
kylsv+ZqMR+kaVyvRpTsJlXkNwUZGd+zYXWA2WNT+aLYruIPRFSwPVBW+30c5b1HBMKxElucV9Kp
y5GkShiN2ayL/VpVHJpirdTPSTRnp17VUt+c2hY7cL/eYSQZd/ZkzTfAXPqHvu+sW8PJy2uE9p/r
1aj8FHva96jQEEhCOuV4Y8MixcQS+bXb12eGQe7e7Ov8TCqB/SCXKgtVA/NPXwFspus5MwOSbdAo
yDwwdo23VWraTws8SQaDycAhCqrRtT2NzlWX0uhmPt5Fl8aNgT1pteKD1+RxQuf4nC4JBmtF0y40
B5ptQGzk1/papo9KnFP+ErY1tT7CinzHHctQRVPqkFQa8TxzF747ziDDMZv0t5mAxjPGfwja9gKc
uZRpjtYEVKPn4gEDZxNPpetZPPunfIJcpcejc2jNqL/Gvl+ERap+H7rW2cXYhAIzSsRjNs/Gbetq
7cOEhDxYYLdCJAH7DSEOEY34NpIYEgIodU5IAviiZ10GidrUy5UVr8O9tFCLhibSiHaPY7mtgnn7
pk6g7cHT84AlVE36XaFy3y5ntdSRer1X3WKIOhQWt8Odk+iAQK9Vs021KWjtNc8Cp+xVlUgkBAQT
EStLnkkfRK9dhtBlipqOl6Jdd9KKzDs7F9pzb5YLfOI5M0xvNOv4vjSXMx5NFtdy6o5qEjOgJbMl
3/d6K57pnzPyXFO09dFUbv79OrR59RSiJFJWYB/IRCracyP0JLRT0eHVHmGxLu3ApAgGrQZydT8Q
mrBDJjQdxkGlPFlHpLRL6/N3BPXUVLu8xBNItpDpg9PqA/qE4gy4hTSRIbprJ6olbQZSwKlt3tds
/KuPzVHCgOLryptxz1udTwyRmz1H/odlnJESx5M4RguI/LFvw6yf4uusmz+bYv2OVSvzFiwp3mj0
TCSUxDhtZHxTrsRRcchBbHuKm3LyXViNZ8BTfVCsGgGgs0zCsRmGU5+n8rrpxbQfoDRfJYtZnNIM
Rr2yGMYLOVpfZ55nRq0WFCnwWjtkG0OYRmTX1pX5GOkUwYvVMerLXE4Uetz7zewmvtNH9lWvV8K3
LGW8lqXDgLWp5LGvLQzkZaSzV66zcjOUoT0JbQdHjfFVQwffstY3VybceSZ8nxJk3A7nDw/Wom+C
7cS+oH27kiRih8JYz7wey7cWVw8k91Hr1W5dB1C3jmtaO2ce5ZkN0zGgRKFY0PPEvJVNcwPH3j0m
ttrvYnN2T607aYtHEytjqlWi3OiwAh4HWbw1iIEDu+jz0BZwwgCw1ft5ac3Q7GLLj1V08OnUvaYL
5vhEVLVfMyHaJVGcHhNMh7dtPdxncWwHjoyfRlXFx7hMjK3b5QtudxPnzxiFpV67B5535xDP9hLq
2J08d1R3NSnBHu4t42Upq3YXjYlEojNBOhLGDa3OBVQbUw1OlRu1qRmurHxefaPLyU8oLLKggK54
NRWHX2rcmLGaR55sI1p3sRJdcVB7VfX8XdrVFTgPwk7WsrjJ5kVcpy5yeosJtyX18bPhKtnRXZIZ
I+dovMNRjtDPa0P1CYIaeO8yvjS9mqIkw7cFE97djczND4gU1c8aC/OxycFf9Jh6r1niEUeRAnTg
GFOEbASDR4ul8OcsRT8iHeuodtYQFijwX1baq2Fni+VMH7y8zeZp4aCTVW9QQqYLktstYwFN9mfw
+HkI8yc6Rrz5EMsC4T6EfU4eLfzoOJRJedLVxdmpslfvyXkirmCRGGjjUlE/iXZgs1QMO0zLaniA
T21ccRZvwlo67XOsxBPZL217nU2Ve1TADmWg5TMam1kzbAkVLp41hk3RjWLPmt+1LTr/fD0uUW74
I0Z4pFyyYWpNNkE8Fa+4R9mHa4X7rWyfGMfdaHGj3saEAbIuuVRl/8XeefVGzq3Z+a988PVhg5nc
F75wkZWrpFLsbt0QHZlz5q/3Q/UXpJKO5LYxgGdsYAaDOTMtssjNHd53rWdZZRYNCyCuSYhwT1j3
aiQlbjipc55uJe1wicMUkbDvhl5+FxeU2SdXyb08sBwPKymbRUkiuEpX3RF7BibF6RPDIdrUFbk8
TR+pOGhzAYuwYwsa8HkskOToC52Ncq08pDpSDa1RKDprUrngezrBWakXgZ3aqzamXh8pINAFndhT
VybphV5pF1WRJTUaglF2sT+aWykP75pEuQPxR7M+CzjI5wb7v7E0EHFVzBIMCRtHx4KkJ0yZ5j1K
L8Ic9IItzLRCzuD0cbYVbbbUh+KzFdmbyNNOpNY/pEP3la2UwRY36tZlbzeXgT5814tJh0+BDtrT
LY4ddf01gBuIGmTclqHEIa+Um60CMP7EN1cdpzxuDhVL/GyQrt0iTMZNUPrDEpJ1vMKfKsmnWM3j
3diHRyMcP2rl+AVhVsuJrR9vskmuiZ+iwFE2vk/OeJWaS7VRLwsQrrS+EQwu0h7Fsh72+1Zt+xVp
iOhk63H4aGgF5yjNlo5glY5tEuoLC/o2ffbZK6sPN1gq7klQ35Nwk6ySlH5lbLDCVb65qAYCj0xA
eKi61kU3EJcSbNg0uBR0D6Ol2w/lyDoaBwDXjGzTWe1NX+FCQdiVxtO1WdBkpQK/MmCru1g7j/bU
PVLCXQ1lopNVYXjVo8qjAO5W/CMQ8cMiasttn4VbnOMXVig+iUreR/DiC11dT36080t9Y0/p7aDL
9ioBxyWH7abNmS9FeIUg7LYLirsqQymV2xtqqqtgSJct5RCRdju/Dt0kMFe9p/ygX70k+8IdzfqU
SZPxoKqaW/VQUxQW2wmRp1oiA/Mr4HXj9DGCXDl1iLUCw0nA7xds1JNE2lclX28m9lCFV6nX9Qim
7NWAJIyRcbIh2gkjvS9wJwZh9Zl0LLiDHI3no83k73wyQlKjWMVzhro0Np+71ESWqN6YJVLSCkgS
NCuxIzfwziM6wRDqktxJRtGEIrlcjTFBlHjVFxaVf1NlfbMsxAnw6fz0e6oV5cWAmnbTq7nLqrHr
aVZ/6jVth3hnHXQ9ikZWdeIitj480SDXF6qO2I/i7mEOIeJgylj1NJCI/ZaCgTMEtdNxp5BJPxc4
TP0oclg/XNrwJ7qhnyyJadD2WbRl85Aa2XVWU0ASMuFWFmB+yEkrK1foCii8DPzElnkYrHodQPCj
5nHStEJzfFKlkoC+UWOvJBFnBx7lURjebdNU7DK+oZI81GG4GsL4pPf6voza2K2TGmFrchrtgOry
wB+h+sxhR6jdqvX9gy9yGk1heuPJJXgHql+s6IjL3KlMO3eYyZ1Zr135qK6dSTyMqeQQsLHyWTyo
j0qbQSWMQZtUxzSHQ1zVx9oumC/so9QW+6Qu3cTgW5byLWquFR5foIUDjb9F0beETOQpNnX/oHXR
Q1+3J3hYIS2EZqdGoB0Uw76msD6yDUjc3GuRGxvmsW0xwUnSXMDELJHhrL3SYpWythGzIDTRiQX/
KjGbY8WWcpJjCggqpTV+fdwNbPZFs++y4JooMrz+WPMLMpHIBpvjvuU1YP4VDoj9kLYZoieROZSd
TpmRHnQtRTzt99edMd4E2I+tSN2HLZFSmVb3y1abDdKC2dSTiKciy65dNaG8ASXB2ZNxxdmWIF/9
QbM9m4pE+xnWwH2lM3VKyUDeSW3tdXW0UPJX3+W+ZXVpfw7BsK36aKsTfzBk4ecusK7oGN2pRoaW
eGwfYA3spxmzQi/iFgMJM4H9jR7nsRE4R7qR+AOx8iLzNIpo49se0yXNHoWcMbhnYmUp1XVvUFRQ
e+Q7SjjsS13ZGnG69oRxZ08SyCH2yTmhGujs9RsSQWvHq3Al+smx79IfhGfgxVfXxSBdCjP4ImrC
RKm7bCElENjEUS7np/dSfsnZxNXkeE9K5d4Tw3Vsltct7k24RzXCsvqC9e8hD0khMBX7jjTjYZ2q
cNYSy55jkzonnQAgVfGBjOZ47UnTRzrYiz4dkOK1l0mQkdwyefKBZPXwBtWT4khtNFxMhNdsezv3
2Wl0anszheltHPWDE3iUSWJZQhYzctLaBrqnbC2BhA4j5njoFSIyEjFdFFXYbOya74LvI9nWY2mt
/QHdfsIcsmlKS7kb576g7AdU6Em2wfKnNoKIK7101Daj4GNXWbDu2c5+kqIxmhh0YtqHsoYi2DAa
J0ZfW67yUiIxpiIjRcXOB+oNMgQV9HgTN0lwk05e9BVFdnRKQIRQMhcQTbXek12QD+p1N4bGSbMC
mR8TCp88n1j+0XWCSoyk9C0TETJMx4d9uSrl4GsSDF618UKUTpBK/faz1JfgSfU+709K2Ra9A42i
ZbFSY3XD3/7aYvRE+J1VVyXdww3cVetGA0Hw0ZQM+7KAHHAhgTbNkT9xYhahDwyi0+VlUCXDidKh
9tmTAvmhp5K8yfsE0Tb+fWJqStlzItpwyTL0BaxTq0lXnhX217hCpeXI9gZHUM2mSmUNy2o//CJK
S6NiMbWuOQCHoKuusR8fmX2iZtiTyqGtaCcges49cW14Cdll8pxdkrC5CBeNBBNBoUrCxN71R8C7
4dEeSbiDBKL290kG0tbj5L7rjN7+EqSC9VmlCurHrb6w7bZzez0Z7uQWOVev+T/8mFUgH8cQJl3P
AoALuNjUoP9gbnImQnYIIYYQr8ZoLkOqB0ulj8tb8sOg0up53R1gHOfbcWrjm8qgsFr0IUUZ6qru
VCmKY+UgdlAV38gplR+PiZKmJAVUw5q+kh2Z9wuI0P12kOoE4EjD/INGemXZZbEv8wojCmWyZenL
rp4rFzk199VA2e1ayFO8DxtjjTDhitaQdh2kE/vgsuL/XUbV4w52li07dtsfoS9O22R2qql1k6Gz
N1j/DT+hoB6O3bKhhOrif27cDsDbqQw9++jllnQx5sBAFhZUogLV6UDlIu+SS3XsaZllur/Xq6Fn
7ZjDfwi8pLnRF357EdZQm1pDifawYiNyrqyHslLLFfWfGgyKmazZO4kZbwtMGy0udS2/aS7kzspD
RsCsF4+FEe9aIxY3ookh65NtV3+fFA/wqt9WpBdYfXtpF3LKcc3MAoR1arsG4g0j3GL7xhHf0pFg
1lXDtiCimV4FPhONRvnkiOJN39XA/XZ6XODpy8tpNk6TN9ut0mGINi0N0Ap5XAQu2FYr/VYpfLVw
jUGbHDqGVAAafxKXZNCiqC5GaWTH2IwXQ9zS1QLG/UmpFRjgXRi4QKkDKjqNcQxp1PE30fUVHng8
gxgdnumYkpiB4nDxLyCyjVG0ROdCzx0DxrIvk/5Z++BH9DzxlE8YxM3gk2aRbLYYAjpbrmUOsrb9
VxMopVLSilz6HQIr2hu2T6AqHX35wiytuln/K07jqDY1ChUFGEvi5EOu5YyM8cGJijG4JyaHM/Hv
K/b+1+R4/3lprgivngioXqjzbr6EWfPHof0WPsMfPP6rvwyx8gfbmgFkBD3oj0jXfwR6sF5hUyB3
AjqCe2M2o/5liNU/4F5DYiYj4cMYrqCYQiL8iPrXPlgyKAWBSA8POQSM35HnvUSsqjNFA9qJisyM
ZsEZwawajcZjyHJkHrUVWO+QKsIgYUXKg51AqPyNMh7VTzgAh2Q+Dy5GjYksHvN9SEgRcZOGTnJT
Y41XsyqCKmOqT1/IbAsOTd9nh8mUkZ9MeYk2SPWC9lIdqoOWCv0US6r4AnU8PPkj8CAppB/vQ3Uq
j/VIbnFp4x1Z1GTRT46SjrTakYVly8You/vJzjDxyZzH5cRLN0PzZ2rGb4lR/8sPbfVN4eltRZTF
9y/f//iSff/jNv/6xX/u+Z7/9T9DXEcmSqbTPJxl5annW3mMrLAw7avsn8EY/jPElQ9IQyF+mr8E
qDP8468hDhCRepf+KOQEnKnpvzPEn4sL+fQY1iZiPwraCCbRMTwXF8qW5Q8lDRsn6JGwdR1+hn4Y
GvfJh/+KctKeDQtP5OemjKwHXImsGhpUH8Shzy9T9aFCTSsGhuNF3m2oQZ1YJnVnVAu7r4LPFFMl
iY2fVJquPEaDspw6xvBCaYbhcjSycFwROoPvwKTKSVTDzAZajWFLDIRmEhlQB7I6HOgYtpcpXsxk
iW59+KqTA8rOHYca+920uZ9qPbCAbWiy4XalOqIRT5T684T14ETSp+/va3PyQPEBOr4iKhYrcMtu
sHGYg8ZqQT5MCuxKRt+99QgcbbcRJpxTxCePj6ArhovOBo23FGUspDXl17JySk/PDmkG24PAt4wi
X05yAGgrnZ/nyKzZP3urL9kxYyzEXhSE96Gs6BGcN3pxpZrovQPnOawQ1GTjoSXzXduOdaVv1SiG
q4rHYaJNoXYTbn0D3nMK/itezIm6hpPHAadFI87HmbbVUppR9OyWQvAkUYvRcfSRwouJtjcArelS
H5Obnngr1FfkxHsDakZHbxKsyWEJWcvRpVi9gOSofo19GwJYag7297eHydlgnL0nbEYR8zKnqzKE
hOejJE6HRrUop2JCqsWGfZsKBCxofy3NqNdfD3BRZgHys8E4XwaMgjH7vlVFPdNCjxk6Q9HWEkCZ
rN/GoXVdd4qKsEmnfwtLzAk9z9srUd46fLbRYfDIXXz7lz7XLhuPv5TtpGFAWoCROS+kT6XEflTA
KUwLuuRoho/JUGmbsA5VPBVUi9sQZO3b13uuyf51PSYZfjifIpPK2fUaXSOKBOmaU6RATnRyBNyk
Ib08o927fvtS5xSJ+bdhIeI6Kth1wzzPDSuLwAtrOwKEh8BRWpdqWH+Sxo6oUxI9KBYR42hMWKAj
qh2mUZ9yX5Z/9KQHxSsNms8BTlVgOwNlkcuy477XHuAYsdARuTlNz0HE8TS/DIkUFpPtjPCzlwO0
sH2h1vFVQMgqgVt5dfH4q/7/ovcUcDITGv49nv/Xfm7zA3n5l3/98T/qbz+ymgSoX2tgFdYN0U7f
v/xB7GlwtuHjz/65GuofoOyz1NgsYLgoTIuF4E9HhqJ/MOA08+mbBmMUhtnfq6GE6YIRBfGKeAaN
/sYcKPjncijp8gc0+YZukfvEaPstBvDZ1AAyy57BWqaC8w3PqCafae2nIR3ClM2dzNyZENuUy2ri
ZpNXZpsqUzowp4ZR5F99OoqknwWSBnlTU1o1X0YqZntt8eQBv7JuPm4w/5mqzHlZ5ifNP1pXDZgm
ZzMi+RwjtbEMyV+ACzGjwVSBMYoKQmAdUxvz8JvUEY8UrHIj7Vq6jZNBRXio0YqzaSUMPsPOZE4q
igOko4d37o73+GQiZYMNlXm2JkAwgw1GF+5sFhNpIqwOZcqs5KZfWKRtqe4I2A1Q1jRjJ5FcA1MP
ioFnobednMZI7PIEyH4QK4OqtnWloIKV37uveTZ78tSI8CBdit2MjYsRw5s4222olGsyyQwRuhpJ
Pi4nmXrrQULoZVJM6BPahIvKVCd5pj/GWXk/9Fgct7EiQst2lC7yTPKWemlEARWIbA68Mcc6uk2V
xPqogOQdOjeuojDQ8WsbLaV8TxnlP9MK/wNmnP8TZ9j/haYvXtiTcfjiWHlLzH39OOk4kPXy+o9t
nbANr5+awB7/xJ9TDtBxhQlDpxopbD6jeSv955RDnBxHOxNE07wWz5uBv6cclb0545vhrZvMA4Bq
/p5x+D9xHIRHDnCC3Bh24L+zAX8+Vvm0cRJhVIHXR0wqDaP5G3sCwaGCInlBg/9f7ePmfkwJRlKA
l6AUmDPbmvBnV0XFvabkzLl/z92vTC1nO4Jf1+V0Lesq3wqStufXxRWQ9YUk+yuenOqy76+uUYOU
DgaT9rfTHPmNhsIEjlGLh22c7T54lG3XdSNRYLZPUHIK46Lm+3tnjzPf8T9f/a8nKSyyN9l78ELP
CWh1rVupqXAV0PPpsqnTfmV56NRBE2S7nj7hQcq9paqvK+TN27ef5rxlPLs2xG9MA2zn4PpYZ28R
+48/Ie7xVwNz+dIK9ANk2iNh2uFKrUJlWRX6ex7xV14gRQ5WTM5w1FSMM5udZnjgX2Ty1XoPY5OX
yRqPl56TURrBO7j4V56sqQhCZ5lKqYLYZxtmIYKi6iUJ8ENdhCfVG2jNTzRxPQNrCUDTByOW93R/
k03SwPF7+9HO1ZwXz5Yj4/wrdWTe+ny2fPKFmBIqFEky8Pl3OSJkhPtruJLaIu0Ce0NjvHI1lZna
zsZ2FUYTNvmmk1zF7gnDAHbImu8Ecmi880xee/xAlBA+Ma5Zm8/WGMRPQQ3jBoGwngj6AFNC/xaq
kR/id//9JwDfbYbGURNgX3L2/Shl1IeJHgarjlYnnHPP+Bqgin/IutK4Kzu5c1GSOYUcZds2RqlE
MAtHu2gZlkOJAKKB7KR4yvTO5kQ9O8TMUwh9X4UepqwTMCLOB30qF35Tz7E5w6xFrRIrXQzyaNOO
LoSSU6VK7Ftc28qF1k2aT790pB8OUvJCkFg/96ulj6058K9GhYZBTZSb42dZQahIq67GTMP60qS+
W1e2fgh96Wsaw6oMggBjPx26ZBMh4ryB4YQA5Z0n/vJ7Zu9gWXOUE2Ycxv3zMRdbecDejLdbYWxf
0bFo95aIUgQouYyWDIGM/HPw6A/YozQMrqY3c5Qg/bkFMYEF2wss5EeiMjmsFF0hPkI/NUe39P2A
Fhn7tuXb9/uYePN8/mHxoobK9zmbYc9Dh4eSmkU+GB4oHg+Jc4XMwsmzLF6gBUj3EWGQ13US0N6y
ESYdJ8JXThFKkg47hYdkVSkxbVq61mjcP97dRR/XtEj7hP+gUQX6pkGVOhnpuH9T5FN/CmnCXVV4
8MOFlA/WPgxi4wRKIbkOE8Rs+Cp8ahANrG48O8C21R0sOOM6ND38a0qNcj1XCBnsCU66i4HP3kUc
Cb41etOulLZ6j435cgaBoYuwkHwRG7iFfvatap3RGb6me0tPC7u7pBjlNVtp45315/WrcKYhTxi0
2vkqV0xB5EmCHrnw6an16vgjL9hIvv2mX24XZhwwv2VO3+E0NE9LTyZDwjrDqcSqRh8OU5wRTdan
StXQg/kZG/4OvRDNzwpNWqa+s8S9cmUFmOIcFjEXEOx5Nnhy5ahuxBiqtVh2hhbFCxAJ1AxjgLFV
DYTfuiMrMbiX7Mx65xfPtdOz+X+eYxje7CAMdDZn00wVmCGGH00stVzW8oU22LPhraq/qHUUo8Wo
DMlNFVnCn9qnVNUgtuECSQvDaSO1qIFAWQWmJ3n8HtXeoeyh9qiEg6FsypIK4Wkk7VElaLeThMJ1
YWYoK6Q4S79BItYvtUJEp6GNvXeqJC+X1F8TJ3l1GPIZnM+f5lCgASsKWSyDQnQrvbfFDTy+a6Jl
mOCtoV2BK78A3ROshYTO/u1B9Poj5YMzOSBpHJzP3mUMHJlzdSWW2DnadcMRzfEktHSQg611FJfd
ZUKgPf09eHRSlLPCKka8mhJZOxG7OS7LzL6PLS+nF+dNrq5O5G7JFulyuU79E9aTk1a96hZy8cPX
DPD9aYXZDq9qo5Ka+faPeYGRnLNycL6DLaUGIFtsx58NTH8YlC7oLNy1vmpdT0wnC08XIRL3RkEG
DvrIAY0itmHj6Uh5cA0MaZWfvAp39//GrWjMxPSf6GkRxv78VoYs0bQwzvlGqhhlotxWX7oW5Ymp
tfXWnhTUKAEmo1L36eHUVYeK0TooWtVcv3Mj84z2fD2AZTKfyIEIApw8H16CtwlTLuBGyupAjt+W
6FB5iyk7PLBDo5ygmySeav4BA4y+oeYp1tQ7E7SLqvHOYHtlpFPzZ6YCtsF+6ZyaEGgqODY2dkus
2todQXb20eRL3ddKhrJK9y0iBZUvImzGPRDEcv/2k3hlUoYRoTBbcoaj5HQ2eeSl15B7zdUH4XlH
rxb2SkP++GsM/gec1f8Td3tnju7fJ8wXx/Jf1cH7MKMs2Dwez5vgxx/rimLh9zD7UT87ns9/6q/+
GMdzSoLWXEbSwME+SQUj05NhCCdV/HkE5+X+1QLWPhD+BxgD2rUqAGz8fTpXVMqBVBZpGtMchoH1
e2Hv5+MHgrAKNYn6Ip1gneXn+RftCamypQlzo9LNnqI+zWi8mqKrc6cQCM8XUR2rhB9p2n0EVBPj
aV/bp65J6ju5KaFDqCkS3lz1VjretwiIpxHBG7QwLQxDfijCsQkQhav+rW2mpkuOUXszNnkK8oDc
kk1Uq+8Ux9Sz7genRZ3KPGdujiMy/zX/4ifreCgkyvdRFrtoe1D8j3Z60oseoWmkBdgfajxFdQ0l
UTS6K495ctSqWr9q7SJeg2FE8Kg1HSJ75RTRndoROERYdqDcxaZvEE1cjzAEqnrzZCidfk1cf2Rt
esqRDNT//b+db8e5Zx3VDgPBApnDkev5PduVIhvSGMcwQ0mBb/ppWPp9es/2sXPCFNtX49X9O/PW
WS14bo3ywhmU7Hd0aBVzzfnpg+IlQS+wES8TTqrexdF4X8zGcqq98Fkt/VI1KxNhu2w6ummFq6JF
Jvz2z1bmSzydxudbsGyYaPMgnKtXz2/BKjkyWR23gOHFWpoa0phRV7JPg6K1TmIE1lGuYd8FlHjR
80bIAUd1Pofg4TFJWt0HoQIRrYi/Yd2RFojw5Xceknq+K+QOCVllB0E/jcbSOdJ4ImwAnanFQ9Lu
w+7YgsKr8Px1DWnjiILLKneS6BLamTPJw05NzUOifYdjvoik1Ik9wx3VteSna/YbztTarmZleP4+
jxAtSDgoBot1UlqF4qZCv/b2033l4cIJJziQogL09PNbLwM6silIPbeWclglQ4X1JbMCgl2nHnjk
VLyzgX5RyIDph7FYh/rG9p2yw7xSPvnybKPTRYvpgw2TNK7gxuzlsYjWOUnwqPti7wil7SvCPGsh
A6Ne2sjtFjD8QYCCq1zYtWni8uySd27r5WPgrubGCl1Ihar52U60FTZG7pa7EtUAe0APVAfQT7Vh
js3dUQKe/vjYf2ut/H8hKJPu55Px+GK9hCzYhHXwx31Y+WH2ahF7/gN/rZKQzCw0H3NPiiPQY7z1
n0Vsk54aY8kG7Ucl5nHB+3uVtD9QEqA8o8Fzl2VKA/8sk6TLyAhPBKORcGxOdL9TxD4fQ4DNqbCz
WFMFsmVCqZ+P7HGqqmKoTUENp6K9TOK1k9X4DIFgJOPPJ4/plbXg/Dg4XwtIFn1Egkg4O52tyGhh
p6SrI0pDmdHCifGjJSrcYimC+v7tKz3W8J5Ov4+XQidAJ0mf+wDzLvvJB0ueokB2zM+a+gCNvNhj
psnSoXeJx45XaUXy4tB1WzP2JNfDfDFaA1gm+QTEOX9ItZ+df03eTbQ0JADZJKnUHjUPDam/06HF
XwbvBYieL5Pz/aI1mg/L1NpfRHRFdpUafa8Itx0BHU51SR2wR75q9dRHCwU8hcQas3z7KT1WT549
JQqTjDCdygoVM9Dyz59SgsotacdUuEWE6sQu8yu/7H4mqkiu8Dccew9ZOUYnOEAhvplBU5b6aIoj
XtsFKYBwlYvIDUP7KiCqxWEsYzvs8oVfHovufpDifhUqyghrxEReNxFGYeBgdIBIPiB7Btxa5NiS
zCt8ZcOy0SExj3DpMTnbAXGP4RpkDZFxKXBYpfBGpwJ55aZ+geunSD7Ws9Zk6MJ39lhnbVuD18C2
UeNFcAak93S+daj6we9DvO5uYLeDW1kACLQRtkiC6DfkLOu2tf8pbYioVChJyJ7YJVWD9w9azvrt
t6PMT//s7VCe5q2wH6YAdt7nGfPY0sH5C1cWIXE5c/VjLKi/RSk5cVMJQyZJKEOEqhsHCml/ddM4
o07UmVF+7DuzemdL82KmmJ/MP7djne3khN7mVtxhBhFzqI+vQSHrNECbGk6SHn7W27/+fPc+vwfG
JdozgZEKZcrzoRkOfopsRNhuCft0IfqmWyIf7975ApgrXz5jA6eHRoy6DJzjbAlN9WJMlJkzIyXk
kXdD86BBZYaA0R5TCaaKj6FrHGxtVwDBg/Jg7EYMyi7SLSswNjU8F/KOsEpBqrouNDUji7HbIM35
rmV0lzuBsU/xjlMv+46EKcfL1G5Z5CHEOXzgAUd4PL5gnEPoeIG4qwzlEmGXvodvW7qcXQqs3wHo
gLAADdBj9DZTUCCjaythuy39NHWBnVduKlmURTFn6UNdOVbifZHk6Huc9Z99Xy4PNiZeSeCLsDFc
LqBoWdCH7rowR8VtlsrCzEHncp1gGWcYq0SXvVflfnUscxAjbR2BhsXjfv46sQ2XvRknwrUSDBH4
sbF+EM+YGfmmMaTboAvyvSJjAGTvK2FNdtn/DZR8bKfjn72zfTzf+c5jiwkPRRW7X8TzZ2ueJYq2
sT3Pxo9tI0OsezARcg4a+ZvoFwWcQ+ILQGW9PaBfvSjlDNKhsQYa5xeVpz5lkuCimX/qmkbgsuma
hV6VxynEfGsTncVo+/z2RV+dzpChoN+cSZQcip4/96yn89CVEcu70W5rethLe0SXhRICG7eEm6Fu
H6x8mp251sMox+E+7QwsR1Lwzs9/DOE+n81MDoB805S2qAw8vxPQalNetD5pMVWvOyN8GkxNhBcE
FjkacknaxUSJwcF8W+28KhrA+zf2UsXOUbAr2dkmujOcCgOE9HeOqI9pNee3xrikHTsfhOS5JPF0
swCJyyeljblGpJ81q0wukxEmJ2FuvblCsg4IAWvNOte1LQ6RyQQMr2OBXnRG2C6jFEFe7LNGzaYt
0tKqRV6Iz3Wq4UaFqgi6+jpUqxp0diSwbk/8NZUKnpWZjma3C6+L4HD19pI0nc9DOLq+gKhpxl9M
uRMQGBgdUOLjPtqQMOIR9etn0KhCOAtSWSx6bG+oMuVFMI0rGGjTwfIvSyuDf52SnZb59V6Sy9bt
UykCpZE6vj9ELvpWCys5DX0FTFoY6+80WF9bKSy0T/OsyjZPnE2qaN2LrPUs2+0j0bkaRCHfbpZq
E96FKkC1xyH+W4eS//Ka9jmA/d8X8O5u3jyL8G//OYsYUGk1ziMcK9gaM9L/OosYH+YyqwXEkymR
Qjgv7a+Knf2BLC4MHbgpENkZcwvzL0U78j70X7zix+0SIr7fOYu8WPPneQpNLdVe5kiyY59/h+xw
If8REI6Fulup4bgebe/XaPm3CuJ56D371M8uMc/ST84FTJWKwKnsuUOgH9WCQPWCgksnbp48/1dO
Oi++gMfLUMmk74UNRj1bYRrE1j4sG8/1kn6V6+khz0cX9+89c9g7RYAXlab56IDdQKHKNreR9bOJ
VRh5VcrT6Ll21+0DpdkTP01MBtZ/jzAeEKchPt189Nd6EO/CdLxoRn0z+tpmfrqiH9eyZL7z81+s
dfMtkfyrcKJk+hHa86cM+0ZJ8mkgJTmQ2BYlm6D3lyR37P35xVb2nZ8Mv1S+//bFvnfJszlcV/0R
mQ9Nr1T2If1wWcwFA7SBDNKmFPlggsQ7Z4XXhuvTXzmPtSdjqbFJ4alKfmVBdmlEtnSgx+8sTS86
ZPPL5WCOXI0agEY48PNrRNaIcsZveLlefprk7CGz9Y3EtWiZH81UP3Zmu6+byAFudYKK/t7153Py
+fdCz3oWirAqUW16fv1KN1oVML/nmt1DAbBxalJoUckmzsTB9sIdcci7yBDXvUg2ZWrfBXXzzmLy
2AR8cQuz5Ji9I0KJWXf89DFD3bR9rUuJ10oRiE3RZ7VKDwXtckW270gFcXNwtXLbQ2LXdrpClJGt
hjubxMMWhlVGNI8Pbw5LwJahcEhEu4+xanYyTOUCOEybn97+9ufv7eX98s7m7SWf5dkrK6GgmHqQ
88pG89jUrLsSkX8qjoRe3Eh1vac4cszk+uvbl31tZuMIo6Fq5LwIMv/5Y0o9iw+uzxiNWQ87KT0V
2JYrM7h++zKPm6Hzn0fZmAMpoYksC2cjQvNB7FQNRZxYvqUHfcp0mzAawjaKJl/JEbninb5DLrOS
Y+kwTzFRHizh+R4AXh36LLkqsmlNTxOA7gTA0r8y436ZwvZsJOCfGgFi8kj8TkSsUp5sRFFekuXi
mtPoUsJ35UHbyTCYuPhoBOu3f5v62OV98eNoaBGmSV0ZwcTzhzgFtg1d0RJupojbwEpP6tDt8Vgd
zdpzEw/vqmzGC1XrVlPYbAezAHsef6EksATBDElRR1MTfh6GnjattyzQEPXDZcnwI73PKUbkAh6M
C2kka540cqtKN5nVrRI8JEFvbqYpuh4rxmWVL4hhXlpx69TKuCbDE9JFt8TJ6/q1v85SIPk2B0me
pIy33lOZWSFzKmD/LHAQQ2lsKp6oz38eiP7CKMtLL30orQHjUL2N0FOOqrRqh+B67IkO40ToenkK
mBZme+ynB6ThS682HFFGnwn9WM4XBOF94is/tKPvWDBz/SFxcWB/Lsdmn1r2916TVnU9rMvQhIUW
7aZB3ZFeBqN4cjGcbGaNH3DkL6oOJi7KTl3op44UVJeUxI62P647M1gbfbrP8WFavnczifKLVLDj
LqrhQu35bHX7PlXCa0KALsMyMdxiim+7EdJKlSWnSOgbAfxV8kGA+82lbUtI6sLvNsE3LEbr3A+X
SdERsqx+BFR2pC1yH83rgoEQZRTLxnLMloLf2tCOcQVyi8ljnkhy82fAs53n3flZF2OBz2qplw9M
3AShgOkuNOP74OubbJZisextLLO4VqL0UHmJm07WjdT3+ySUVlUmHea/lVNd9af6UsTBzgq8Je75
w9D5u7Rv8Jwa45qI6Fso4MvOD3Z12S/mwLRUmu48zTiaBgNPmrbooY6N35KYTIgUKLlMFYcoMzck
DlzNsw5o+TUs96OdBGsi25ZlZGz8mI5mG1wDkkGNUwAYod71FarKKrK7+b8XgCVn1D4GuUTcIAy4
Q3u2HJqKvhBx14teSQ9RKa+L1likFt+tUm/r0iRpTKdZFOykBsRRHO1Mw1/24E20nBSmGuyS12yT
bkbdA2doeLDgl0O/vfYwzAGRvkSdtsz1EUx74vpl6mY9/8ZnEFp942DO/FZnKXhGuYfPUm3bWt/N
rzpI+N8R58W2dC91zbbXSQwowVv7HcZ+f13n0kr3hxUaIXtRk5aTde0WeN41m+MdPGmksN7jGMCS
u8NF+HOMp3WpEpAYTK6l+jcmmj89YXVhYTXVW1tpHcB+O4NcPJ/HWs2vZj5FVeHnGmUjMHIgvDqs
fnDKineXqsM7M9RrkzzidsoWcHrp/JxNvlNVmomNrM/V7OrSInTdz4Z1C+f7nYlwXizO58G5N4+4
hub+C/NK5OlJUWK0cXsR/wz4iisTqGOSnxJjdGtF34VjumnnhvqYt8tSyk5x5n+a11TZ8D4GhIEv
aipipt18tDi+AtJ0YMq5b9/ly6ISmyM0tTjQibpHYHa2zWyIL85Sz6Z4p4wGVXIZdLqYvvWGvolU
bTfwPyWh7AiK+zppKnj6YW3RPl/4IFPfuZXX9klCWHMfh1UDWfHzhUM1oOhryf9k77yS3FiyNL2V
2kBcCy3MxuYBMpEKKZhJ3nwJowytdexo1jEbm89xBRMBXISxyvpheuahu6uaRh6E+3H3I/7z//Qb
hs5/Cmr7g56OX5po2NbU6EyL7Ferb9Ku+BxY9bKwuCzQ3Lz8G876xrufMFmNvk2kpKKKvDK0/t4q
PATqsvxzCCDgsp0TGAIxqcUoK1hJ4BX4yMQJW5jaJbXWRG8l/j2X9TtUzhDqM67q0TmckRQ6Q8sa
KJVDQ6VBKF3udUfaaNxCjlvuJLndlI5zm5XBNZoAu85vZkrV58Jm3m96KXQ1HP7DZC1MbwDSXIp2
SoY8PFwhfsnFAww+jDqYl9uN0IdsJOdF8ihBJTxvl9foTP5HkVMxGJ6gt0IR+9gdpNDS/AIieNCN
b33lr21X/RoQB8XpXPp3Ju+hCwjSwTgApaaFVSnXrSyKC2elhruk0WB5UlchVcZcHbZarnMj/yFo
9Y+JFmC008tBMDUIVRtuIIa9jj8uNss+qQNM5jqBGA9HY9A8KpkRIdAtFdVfWPCziT8UWacQyGw0
hAVcWMmFRwwkZXpBIV3r1oMOeckIQ9YQX5lmfDs6BoSz5a6qvU8UvhBGlCFcbRn9atehmax6/g7U
f2uLKAgVhjuQN7dJIEHjJj33kb8Oi2qvDOGytZ3bIOLx843rugRp4hnXURVcVwmo/zJ8TMIOxhXj
qjBDqp7pG2KErzLUryU/Wvz9um83A/XwOteuwMlf25kBVV+z7nTeOCjSRTTWYA/NvRujgJ4krndt
6t31EK8pTb3XEfkRxK3DqF8rKHnapNnilDQOf16Ve5kb04n1KxEsdXAkNZH3ydMlSpxCthQuPT/6
0drRlUaurDf9U+GMD03aw50Ywn+cEyIG1U4hDhaRlsVjW7dwFDHF4frS2pclqF+9raF4W167ax1O
dF2tbxDmuBf391Dq1676FhTu0wj7ERHvTeVEvNE5Oo6EIm4LYW3owSJ1Z/rpm9J4UF6hHpe5r3JF
CG7at5QhoLQCLs4+uGO9rHK8AEIfj+izIOq1MqTpakdwES7i0r/uNEbxWUPoa/cyWikOHQBFdbbi
7wUjgSEvqtwbV22v3UkO/9NJz10R/OhZvyxsbhL7Q9kOZHrGEiDGBqJRNHJrBCNpxbjRYwT+EbzZ
02g567ImfkL3ppOHrQhk9NB5tXWKoaar3VUSBPQgnl3yEddB7CEd7tugvdEjHvyQPcXXPIh75Ci5
NUwUCpP9aIVPYUnQXb0xV7AEhPwgaka2S1hldFslh2IsaXew0VxrvEK1LggFo8dxCJZe1t2kJKeZ
ET2mJKyhgySqVLJs/GW/DQmSc/9Z1EKEj8A8voVxGflyrid8UDyxkATuEIEB6zludTnBX7u1o9c7
k9u1dvFPmEnUctyWcB+KvSmlZg0YDfVo6dnKWCCkTBABvzL66EqBRqfvPnCkXy5fdmeaDKAHRJsS
7Dy9upPOoCLDozUgcwFR0LPIB1S9uRmJKoUbpKF+FUTes8XwT6AP28olDNScmbT05MKldUfRElS0
GLhlquX4TsrkQi5lrafPEXvrNq3RbtJhg4ivhqSeeevJdKcXoCjGMCygymDpBQrj2Bi61xIEscg3
6UZ4LSFWQyevLhdgRp4sGa2hkTC+0oVqjw8F7bANC+W18Pu3ovCfctikARWr124u3bZ+tyGRYSSm
+2LqwdLuISvXM1JO7gYFVB/0cETqkindhlFw3cI1v6htEeaIxSVJo6O0bQLjShlICmgSo0mH2gl8
lBS7RpMoDF3trZkjHd3p7iJLoivXbW6Ym7nOLO0OdfNrQ6N+ZAVP5B9PFUcH9Pe9AyatBECOoFOH
ElRB8D/od1nspasACowqsWCU8r2PoT36C9Mc71NlQMhdZKAxd5Sm1ug3p9yCI8yFpXnX1f6nVAse
pSh7qMskXUCEuS4Nkoqc+xKqVO5YfJWOyKC6TzCPP8uI96Zw5HEPH76+hiEuTqVnicdWcNo/NaoH
KYEcX+l6/UUq/e9DbyKLbWtXJpyXttns4NOC8wLKLE96isKI9lHrPmemsVQ0dsArJLjzvY+1RkZI
5pi2aY56cYtoxHjtBckW3dlr104faoOkjsG8a59kTU3JgbMW/knoOSrPeypqGcHbjRbx1tX2LdQ/
zxE2KZk9KpBqymN8W6CcxazqnU0+HUvOWpyLivEkLdWvelq5uNn1QLKvmRxR8ozGaDd17l/nYbeJ
Su9JXLNWbr0oHaIIdbNsS1pMei6tDv84zIr0h9A8QJTYYvrHKOKrWuVRHMsrE4kKZD6iJZxDz2pu
iCcY4mXN+WaZUAs1trFTfCFo4BfaFa1/Gz7LiFbND8hKcmgv2VzI4q9jCR7Aqr/X7GFlIP5Tyenn
KEJQoGzutVggRaIrC2p9kXiHXMojiVQu11/g30MlCXW0RSSNwzWN9kdku18N1X+qVPup4HJeO03C
hQWO1avcF5Fi+yGyGj0SuVLJPBE3mtrTOTdhdna9tRkLJRaGQzogdrByJpm0ZmRrJ5MnL5zmzYTk
ScTbMePgC+a+RwTfobhWtGtK/texZX6oKqKTYuzvI1hsF5ll0bAvtJi3PfzdSVt/oyHn0tAiuREv
fZl6M7HzmZuDOQdiZjqtRE/TWn1NeSsZKtla2U5HdMRi8vAyYnBTQTYD+ftMSnBqDownJWoxCAd+
f4ogkQPT7zXE20E3NPCOendCHQd6vc/C0/O+mzF35iHQRZ/UFpOO4NMOaIt3FfEBrBtgs85aZVz6
MQl2GVhMSowyCsP1MlCiN3nwnzs7ug38BNqUBq7H8PHwGv0X9AP/uw3fi0D8n5uESyZWvn7OjsD8
4m/81Rq0f2NkkoEiSKVo3IhO3t+tQec3hr/5f4sH708s4l+tQfU3MTUt0zUElQ6UmHf3r9YgY/i0
LKB6Y0SdAglUDv/zfxxlGQjVHv339zDyw6jw+4oEED4akAq5HPh3kNWTN3cIZF3yR9h1YI2Qvo1F
699HZVfnsLSXMqyFqrnKTCvd5Lluok8m/z6C/74BWWaBUIKHdUTrpVgx4aqAmKpa7TGA1Wo5Knkp
uEchJ1/qeVU+e0pbbvTURfWmDTPrSkE0Kb5KlSWQwFYOdsDWXWOd2RkhVhKgz8HE3V3tBzdRaUWL
gpr277aOgAg11a6y1jL8oZbtc71mCkgyYPdcNl3bxMkqJEf1CaLJm3oUYGZ0qqfxEJslAjIWw2LA
nDU7DlEaMdEo1ynMxE18TUOwW4IIe5WDvCdw7vK7/6oz93/xEI0Yb/nn4/XM+MO/1g1UOnXQVMen
jL/41ylTf6O7Q8GKEQWLd0DQFv7VgNd+k+FXU2inQzQggMI/G/DWb7Tdxc1qKvDHKQJQ8dcpsxi0
QfOdE8sDTfz9S2Dgk7lwcT3T46fgh0Qy/DXcD+97baTSiK6kigJPvmstBwvNm/6z13v1VYrW1rIy
wHuSuJfBR8AkIp4xn1XDW6moZq5C+gqkR/onpbPDjTtaX7yY8QB4XR9gvV3U6FmtbCt7Vl1N3mph
95h10MqECBv9ujP+v4BSh5bjokMeODwXn0Gf/u//FX9Phvc+efi7P32SSrKg3qRwyZyOGPP7yydV
SD6B8EAfcfBWcQT+uvmt3w60Do75B3Jd4EV++uTBEwW9gsm/CoZ2ctNfuvlPG47iPQKPQkeV8SYA
y8c+WZWIBEoNM6mD7OurNhyQ2KulgP/0ohXpVvYQ8Kmt7w7shGaQxAtqUwz/ow9vNbWzrNXgg3tr
l7az0QfnE7oX1ip1tF06hAqSBvVrDRUCslnZnUMiZkkRF2QtpUs0O5tVOAKVLBWp3Vq9Bd172Jfr
AaG4G0iMr4GOf/v/nlsOT989uMbeex+QMJNQdeYyvfuM734/9xf/clxuTFi2DAs6B8IPHrufjqv9
pgjENGSEtDAOLvi349q/0TsRLGaQAB3+2k/H5Y+YrSO+OLB94tK/4LdnAI9/CNhDvsApUKZT93WW
+VA06BrgOw+WScVsF7DGvxoBQ4X5a+1B3uBm6YcmHTrw954O2XYQL3MyIhKe8CPPTMd4mj/XNTlT
vaBSAn8iKDCwqCfDcV1MYTo1Wm2VR123qKs2vTKQ8mDc4wvAPWkN9+wbZH+wLcfjQ56XtHYsGMPj
7BWVxWFn0Z2Nmdsvc/tFUUp50YGioOpyB8A4Bn6ItCQMJui5J/bDOKIvYnVWvDaitgDBr4WbFQxs
8dKxxYRUBLVO1VNIq2CytiNQyvk4QMsi35B8xqtfP13/3YGCIiz+52O1+f7te/m5/v7tX8+EKd+r
f2U//nVYEYZ8j5mexb/zxylTTE4ZkDyagUBjKfFxz//xOnDAfhNzCSBOLHj9DhnDX48DRLccSM35
+3X4ecb4ExIJ2GcE8xxX+y+lBccJrkDsM2DMgA+jxmAGBYXgUbwSaGGWOHkaMUyJhAQgUy8CyozQ
ekzB13NmsneSmXdd0T+twXZNTwkcJOOhx9bGYFCkIWwRD5Xaq5Jmiz7Hf3digTeYEM+ib8VUAoxB
xxb6tigYRgXWpbmyuvQTELtOELt/REj/mEydrBrgXAGzpGcE5xZD9sdWEtuSWgTt6rvciPNF1Bj6
uiiTZts1qIkXwLTpySv6DEBv0pNj9biG+V8ix8SyNuVureFlzjPbQaPFaqRbxU1/5BbtfjgX7F0p
Gv6lons7A+791TDmsPbmPowzKQC3xTunf/gjaXyfS04mX//8Jbgfs08QIMrOZJXhX0D8t9bKO1hO
7U02MkPqaqXySYos78rtatqUlI83eqC5SJFLiKYlFiIadputCrlVdshnRusBYYIby4B0uA1UbZ0O
RY5yW/sJSbyMtmNXrYCe2VvSvpbJIVNvb0yajk9oUUB9DD6MNjBqlkwQZeYfFZB/3N6Dl/zMlf/6
PlC0JoNDYg75eH/hEhuAiY/VHTMl5UYzuo8Z04kLTjCVGa/2NiEkJo9NNqBO5Vo+XQ7bWspt4e7d
UDPIsAM01tThg9vY2aey0IcHFO1rRC9Mny4QJb7L+3Gcq4qfSy/ZEUwCoFhBjE62I0kRgky4Ye5A
6JvbzkJbvgeluywBzK2NUitm9v/0kAEkhFKQwJUIgUGQ4+UxYieNxkgP7uSA2WY0f7xZ1uwDK+/x
FhzbmBwxtMy6ITe04K5aJ/djuzA21RJoy1pa4hcLyglr9ba8zlboMM983elqEvFw0mD4ZDiUccvj
r8tB83r9aAR3AaJOo38bIPqHSuANk2EzljSVf2r6kQ5wca5z4Bf0/Y5NqbUflYytB3f1xtwGT+EH
Z5/emtf4u/IpvE0WcDXd9nt1a23yTfXifXfunMf7/D7bqXuUanTaFD+6duHug9VlhxIOc+l3TRwq
KuDdLqIxuNO6m0Ghdpyaa6mst26HGnAAM2hiL0P/jxrIP566E68SIF2K5wa3iuBMmaQp+iiBHGqC
/q4u0h86yA8DqrGZFT/Z24MNRtXELI8o7xwvuNJUuZxqoi9bhAvFLpcG2s+t/tBH3y+v4OllPbEk
tv5dJTcMqR+ZJZYQG15l18ZVuPpqLMtltc9nHqOTzcKSwFpSPAQ2c8oBxCRQjERYfxeiWaS53aZD
eVcZPrfjR+p0a2ilF4U1gykWjnnkIAebkBkTisDuPx1Q0WMEi2n4oF8Wp4tQJRBH6Mny76Bygld+
aRQzSPE5e9PAQQIt0yrY8xnhgSEAmXZo1pQfZu3uPCe/U6MZg+eckcBMB4lEuMX/Od4+WW2tvjCz
/k6BPXPXQaTAVCB88Je95GTrHErGuCK8ZnSmSHKOrYAHa+LOqIp7qy0Wvl+tioAZKklbZghdeAhq
2pm/Y7p3xmNOVvNglsiPmE9l5mHim2OcanofFgWyT8GjLEWbGnjkaEEQrGZvDj0vr1Z//Ut1imxi
ZEZjjGA6Tl5YDIO74kuLVFlnibuDLGJTGRYSbyXw2+QRBe/rytldXt+T4y5YOXiUKc3YHAxncr8m
QenUXW4O94EO+l0f1m4JgE1B+ib9etnSZIgEzBojiRTXNcJPED0nb6KdxTCJaaN2p99Je/26u4/A
cC7VD0D/FFhutvkazKu1aBhLn2OZmkajf5gWRgWHxUlPrM+0AZ03ULdjby55NqHGcxCU0Okz64sS
i5c/9aw5Hn846WhKcOMcO63TdoHWe5J2B3v1MuwewPFv4264CbR1pBafLxubnsPDt70zNtlBRKRt
C7SIMHZjS2+K+/Sr/z5D0kyy4iaI3UB7efwxqpXXWiCb0l3Ruc26QXt+MSCtOeP9Iot6f11SEGFo
DLpaQeBOgXDynupKqQRqknn3aQHjXVpUb1kcweE5BNrml78HKwTgJI/cK1NkRUbqn4z+GNyDYA7o
Vqb2qvW1OX6g6bni1kfbQJDOUZukozRZNU8ZxgBSonQPC7y5jX0bBsE2V74Efu9sCzmeQcxN7yvM
QUPFzCuhLW3YaUSml23oj7FTIl7srBTf33eJtpAHhUEa9bnLlUXTzhznMx9ImnrYLvJyIrRjt8gL
H3qAoq32mhbDsKR0O1Tb5UXiWTdFa8344Il3CCQy9xMjIXAaO4Ig7H2oAJVu6iHpV+1rrmNd6yAo
0K3rxDFmQJ0nZ4nHhlo0UzUogEBnLD76XUjiRqgLB1pV7ZsYkSYwYbKz/UXvm1iY+MVQgxPpodBi
gtaG9GhvMzx32cKZtYL1jOOE18HBOyWnZSTHUluvrsBul0tJvlarnRTkq8tGJrhoManFSv20Mq2Y
A8ofXQdlx73+ku8teTF+jDImvRfOY/AV/s/4O2NysxBosThHl8TE6CQ2BeY9ZEmGUSRvarhlFShb
Vz50A3PvxZnjxNll1NGmAqUDKTj2gwpO28oW/pb1OTlp9qC7UrcIIx993HIt1QrKnO23y0s6jXTE
itIBEZQ7ggXjwA/1zvd8T4khIBwZVBiWaAtZ9xpC2tqC8Z/GX1azMjfnzIFho3qN2o1zwnqLlNGA
lKABbPrFuMofYEpwNtrNeBPdedtxG+20a+d6fJO+IS+df88+Xv7Wc+fsvfHJ5aGXSVeOLcblRF1q
2UNklTMOem4HYQwU84zMx9FpPN7BxM26toXeeM97svKNdB0l+krzqIyH+njvDulblgYzl/CZQwFv
F6JwCttIC3aaO1HQs9VWk7p9T3szHtsH5nZROkdVMkNkSWWiI9JReH7r5WhtZhAcownnpjMR3en5
p7ULwQDvDu/oCYOfVKbtYJXBuFeUdGkxVln3O8OZcdZznyoayKJfTHhAWfR4fYvS7gOWftgr6kKQ
pyhLtFbVr/an/r5bFF/a1/IlneNyPX1yDk3rv21OvKZSoiJ1O48vS71lmW6SJFkkKYUP4+Gye05A
RuJ2MyCQpLxCpIrziBn29+9AMQZUNHNl3CdcNO3CLJi5WanfrLc2pumwqm61l9FaXzZ6eiaObYp9
fXf+XZpGHjTE497XFGYQP+Z1NBNjTcZcTz9r8rxpsND4sS6Pe41SkXZT3KEzvYYjYyHfSDtpFez6
RbAFBgnKM9iV2+QH/MIf7HTmaM596OQJrCo0QzUEYfaOH1yrh1G2mdT0EGAfPxSspSiRMMpLxCpP
HopRZaxRQ+dmP1yDZDW32av/rS13PuhVJM638bP9fK+spUf5K+LV0qP0GN6Xr9GHYuWs0cK5+cVZ
kT8XHjJEmLkh/4Zg83hvR6qwVmEk8j56pepAaQ6l3HjRPMP3Y/0+l9KdPZugpP+2NtnmKEdY2pKF
tR/tN0PbGcUWkesqW6AewttsoKV3lQUbdyYRmXQjT79ysrGab+uN1mE3+RE8GRt/o6+inflg3fjP
wa1/MxYL+WM/c1RP73l2GopnNprtPinsylTNBw8Ctb38Q7duo/YqQc2XaciFNmPoELFPfQqdRsTL
8CoDLZbjPWwKI+PVMod9/6neBJ+tD+NX5yZ7YtwxuJFfhnJVJUsk0kFG25+aq1+/G+gHAbOkr6Ez
en1s25BcxwkGd9gLraZeWqrjXNR4UtAXV957E5PNs5jGA1jOhS5fo3+46jfDj/w2vVW3qJfvUGjf
RleFvtbu03AXQNk9E7SeuxPeW58810y0JWpS+uMe+j5pgdr6pmhi898xAvO2CFupekwnG9GbsJW0
bMa9xEBy1UXLqpiJa869vQwt/W1h8hkS8pJSHnPvVOXrGEQ38WBBWSDPeMOZd5BKEdAYohuqjNPp
/yBoRvg1uMYb594ZNk33sUzXiItc9jmx4RN/h3eFKfwDhxUtvGOfA5MfZoALxnvP0+/RrmnCl9Sv
H4fx1pHmWAJPg1ERLQl+doCcgs722JY9hoMSOqlxr4YOElv+S+/s5OAGUm4alP2irNPV2M6VHM7c
k5CaMF5BQEGrkubusdUC/qUyLJrmvmiUq3wcdwN66K4t/WgkJmJqGANMpunSTVt+aVUmMWyVTKfd
XF7m082khQblK9Aj2SR3nzwNpq/ldhnJ/T3S4sONOlgbav8ILRXVh8oGgnTZ2mlkA0qEbjq0KWiu
8j5OXsbcjyqp61Vv75KKAnLS15nk7eo43dmxu/WpVw1u+Car/s72ntqyWeeON+NYJ4eE5hEKepBI
HEQ37EnoCBsV7VBPd+6DwuYM6jmdE6PwNnrkBTMN4bOmHHh+xOMkBmePdxjh7h4RVM25d43RWMcx
I3ly5dqLMKui9eWVPXFhMm0qStYBc8+Y0OS4xD0DY40nD/tuZCaATlDvfw/6l9EIb2X0UUtl78/R
lpw1KfJ8tlN0yCZXtl5oagmQYNhXRb2gOnzVO8oq0LUHKijLQa3RgoUGo2tmfEgs2tHFIKr+kKsy
CsWQEiXy40XNgtxCoa8r961aqMtBghLIid1x3fu+Ck+4fB/0psJszJDNHJUzzotlyg5AxcmvUPI6
tkzHq/DsmPnLVo22WWBdGSmDTQppuWf4X2jsrL1QRgZpheNtW9eGdrA1Z7z3zNezpjwf4NHJLOXp
PldlP/gWfALRyJAxIBA9QqvYyZf0k6tvjJB5XFe58tAqDOFddrEDNchk5akNcHy5tkjtBLT+fYpg
tD7C3WgO70tDChhHMaV4C2GmszesLL2DenxAh8gfb4ZySEB5leGiq0dlxXdQtLCcfonE0sdBCrXV
WA4aasutvkRcfdwEUCUux7Lpd1FpotaRJ8X28m8/eeAtsHLiihNalaIsfvzTXaR8GNZxy33QOcy4
JmGw6iXTmWm6TVjZOeWYoXBH2kuTASuTFdKLfOxThwpRGDqESbWSr02j+RRFoQI9bxes9HF8RAwH
BtNQs9dw4ha/2KM9/AKQf8Bf6OKcPGVjkLp+4srV3mzzZjeWiB31kHnPLOfp0acgKg6BRo2DQuX0
Ox0gC7arVfuqMvW1bI/J585NnaU5DN1zFEPqYvlNcGW3cXefFXr8dHk3zx0CzqHNu8lppClwvJul
3hV1k5jVvgt1fWumhbYKs1bb5jTjFEhEN2YrUZ/TpT+B1//YARf/8OQEcJ0LsDCm2e2JG9mSi6ZM
1Jn3UU0Hp3G0AmAfw80ufg8Fl6xdlZHz9fLHntgUDNksMvSNYvxkutYJXS3FtzyNU/dFku6Czl0q
srxS4tfO62Zul5MHa2Jr8n19lyZSk7vq3gkgwLf1G2esUPyZa/Kf/yTRaVR4s7QpA3E2wrDURLq6
142F+d2j2jgslLvm4+WFO/8xP62IX/GuooEORl3LIVFTW/RXWWYxFnLte+NMzf7EF1kyRzDAibtF
lFCPrZAbRS5YaXXflVB3XQ2QcpSc/LXCIGi/vPxFJ8EaRUv4r0g5FcJUXr9jW1I9xHJs9XzRJyag
jXjdv3ra7rKNk6MtbDB9REMWBCOQyGMbStQ5sCzX8t7Xmfp1q+glqiHRBVMy6tXSVSCRrQZ1l5be
6rLh0+f12PIUXkJxqFFgRJLJjxqqzllwRZy0lMavZRI8ZbK1rUbEsUxGZsc3p5FXQ6jNjBSJ9Ts6
3uIXwDwD4gcetpOIhtcdUoE+V/aOFW8sqB585+PQhczMP9berHyyuCRPrIlbWoC7Bcj7eKVRRrMs
PyiUfdwrq84yt3kYrytfhQUsfNX7T26sfvKzZ6PLVx1I6rEpdyiezAQ151yKAA7lU9pOCmjW4x+R
JkoWhb6q7I1RWlXVmwYJuFV9kxGgv7y95/wKnAYRFBeWQbJybGiMHDtkrlfZa8+MEzflWxHcZN9i
96nQ90B8Lhs791WC6JJ8hleY1uSxsUBWhiqKFG2ftvaTNco3XR/dMZf9qYysmfNy5pYRKth/m5rs
Yh8GfeD0qkavRn3yTHXT1P0N9Ggzp+Oca4qkBZAykQxrePxFRYLESKiM3MyhzgRz6HxyW2Qta715
1aIO1oRgDvpyWpIRo/+EMQeBIZ4ecfO9uz9zxBiDSCnqvRwk9qd4UOpFWybjNbpvwxJi7nLHdfg9
liMLGjc9W3dps0br7NbIjWzhyjxVbpCsxiwo7oZ49O/yqPqaKXGwDYyq/Xh5w0+Lf7ZIshi7gNdO
QB8nO25Enco4elzzSrbaUrfT3wunzhlZZ7bcK7mSdULRmxa5yIUv1/Ka+W+oRYqROfmWycjG79Bs
bRJpkcWOurn84073DrkDsjMHRSOiBnOCmyt5Hro8iYmWIG2BJDi8DUsx52P0IzPx0o3thvn6sskD
APb4cqGeRS8PtClAUtKk481zfLXuAoF37dzBevPsxv+GhHP8PHSNBIkBE5JvfaI52XIck+T3rAk0
c1GHEqTZDf2b576wg3tb0tMKag8a++gWuOFLFIfSW17ICmMMigUuWBqc4E0LFCYdOpzEWXiuqj6G
UIsDjfTV8boLa+NRz1WpWpZeXNkLR41RXJedyP1g6xGT80OvjunSMI3qHoE/ypmKEkS/Uz0fQsgO
JOtND9UOiVgElhZ13nRfhsqks9smYfIBBeICvG5stq+AR5Iv8MwgW5cWibfvO9oZv3ir0JIFUMED
jKATw4r2JDpiiqoCOWIWe67uldevB9VbaH69VLrt5d2b3ilTQ5PD3klyV2kFhhpbXsG0u7TjveP2
M58jfu57F5lambhISp0nQzes2CNCcRtA8ZNV2cytJf6J9yaoScC4zBvHiD5zutNSoW5LSp0qIYqN
SXjv+cmuDRy4/svQXCIpNAf6n34QrVaQjpwyNIwchQrrsc+HKRC2PG7bfeBT2RnkvFpWNnj/y5tz
8pBRXqXAQn7FTCFCL5Nla02zbxUpAKThwz5adYxR19ZTXcCCbKHvAYPJwrHT5RBEv+gV5FkYhqIW
mWsH1KOIJ97dx3Zn9nVWJCSXurnISrgyimDR2jOfJxbpeMuwAhiA8gbLyfN5bIV8DhCbllLkkNqV
2uzRYYDufU7D+HSrjq1Mtypw60FBlGFvhnG6Thz3I72HbnN5pyaaVrwHYsVEisj3kEJNa8iNMXay
b4fkidALx6G1L9CDqOvv9HGX6FfBt6Vf5QgidAFEIK48IH/T9/xJd5VLc0fh1G2IfehYi4E8krkD
5dy73RuSuMl6yEYeeilepo55HWX5aoyASKn10jX0TVE/Voi3XV6Ck6eH4RdBeGBRbqVizyjSkc8w
D6oPtI6CBzhdDWcT9NcGOhj6Lvl42c7pfvK0UfwQqHBR4J3sp56UlaKmUvAQK7UEKYxJa9xQ50p/
J/UVoWShGephPumAOTz+HM+MLZQMVF5SzekXeqQqoHy6YdMiDiN3lrzk3dIp71Sfq4GMJcjyOWDd
9EP5BYfGBxGfTAVMn3xo2gVFk6ZKvW+BXi+zIYE+qE6ymaByzsrkjlGkCHxzJtf73vH2RgLA32Ii
Z8Y3zhkxoL0XawqmbSoS33dJHPfUcPeaZwq1VznNX6RRkWdOofit7y8UsWI8lkglQDqMHN/EBS2C
Hhs1B3EIIa8ougAxF18qob2xg01RFcX611yRZ02FwZ+QR+Oioqtz7CMwAoZGqinFHvURruYfhfFy
2YDY4qMPOhgArYwjcB9PTzKxuZnJrVHsYwjPnIA4hhaR//qfGZk0SvoyxQMUjAQQW4SoHY3PhVX+
qgdMvmSyNWlklB4MOsVeyd46YJTBOMzEGNNb74/N+LlWkzcrKXwz732t2GeotO+QqNc5qCFd6oVb
r2GB+88WTXj8uzs2c3sb2WAWLdE+KCgLQU5HAWNm0aZX6vSTJjeAkmtDGortz7/yPeOu0Be9RYY+
Y+bkdE72Rhyrd99iJ21TM5JU7If2iwbgMJhLEebcWHznOwNawPyq1OvF3qaWLyUPlvFBsX/8Zxsy
OYsxwpkBSqycxQE8sP1ZS16NZqbiPfcdwgXffUeQmaM1trhYmDBqpgDNij/Gs+3ome2YAk67sQqr
3OFLWjtY6joUW5DZXV4ssaMX7pUpfC+GsqfIC7XYW0p4VVgdYwn7Ts3XWv7lsqGzHsx4gArVEfOh
U6inDK0i4EeOPakFYknJ0ujerEFbW86Ta8y0RM7uzjtbk9NiB4xfpplIZdBRa9ATb1/MxF9d/qA5
I5OzUkpyEHequMfafBFrV7ItLZV/J/1jNuDnsk0OTN1FTlkdrKj+MjeKZSWpC0wvm/TXXRoAJe0N
CpE0y7XJ95iSihAgqkb7AP51PW8W5MtIMs9YOXM3U0wCTURCq5MuTcoSBUy1bl5WxV5z6BiTXC/y
ZKEqi06jqwpR48xTcGaTMEdEDiaOosRJC67QXCbOO9y7+H2kdBVpUPdZm8uecAKqOCS176xM/a03
4phiULEvkrXIXO7zh+gxHBYydH/tovg63vmP6lziefbTBHsLkRQdjek0clQHqqT6DfvlxCvX7b6b
TbvS43SmPH3WzLv6w+S5tmwq5HQiCDzCzz1Yr1i6j5pvlxfwzCV0VOOYPNiqrkSo1WEjdOONrD+W
yktVB9sR1pnLhs7v1LuvmRwnrQq7tq647jqIDVTaefBw9ndlp36ChnOFuDVdvGZLQ/rJsPJl7ITX
raVtW9X79Wv36IsnbxTc0pRVO3FDhfWqsNWVVjO9LqtbO09nTJ0kpAfvfPfNk7dKsSNI0jyr2Feo
mZer1F3UH6on6yp6ceOllqzog2XJMttAyHl5tc88X+8/0pmc9UiR4qgThpUQTYvYhe708bKF09zs
uDoGTdfRO9w3KSUTUR2D7MD51IwL5UtULKKamTNYcze/SEBO121ib3IaPEXJBgcoxF7rjVU03KlB
BLw03dQofF/+tJlzN4VeBkbE7RlgKVCLNdoeBRJPSvT6nxkRO/gujEmSxiurww6l/ZXR3Gh+tZPD
mevxzMt/5AaT29GVKlXPNPZITuB1bsvFCGG92nQLKbov4dK+/ElnH5if3j6tQUM8GEiGWLdWIfqP
XDDA23zMVo7+YiFdpTIp3BhzOc3MBTad2G3Hv4yCY+da2fvdi91/HKuZYQtxK0yCNVaSnhmD3WLC
WvyMd9vlMLiXNjXheZ1mG2R8UUstFiYgZ6Q3YTvM7pvx4+XVPG8R5R5BOEmjY+LvGX26IolH3k/0
ct0wvM3TYZmmSM8Y9lPkOMuingMbnczI/3HGftqcvAa1FzjoL5JLo+Ww7LRPfQmvq4YQexdssgzi
BXUH2aRWXWuzQ6wn+8i0J8jEgxIIRE4HZoZ3C4zkrBlXqmTc1/nvGlKxNVO5mZGtwNavf3FhJ5Ym
H+k4oa1DYGXel/KDW8g7FJ6XY0iqippjnVsr2gszx3Ci3c3dNTE5OezaYHam4mJS367U6+pVHZf0
zHpYVKoFQJKFdeWtkyUdmVdEBMwnm7Ghm2A118846fAdfgYAHkZohM6VPnkVEDUZ43bkZwSv1efu
R7lCluAJhtBH6ylfx5+bXfOcPWCcFtpqtv19doPfGZ+8F0Pfja6pYhz2bErm8IcoCy1catWyvUEF
+6Hfxi9Zuui/z9GHnHq1WH2BvQVYQ8g5hWVGWqLZleOb9325aqEs81dDDa/8OqjXLpKoK/XOnHGx
k3t3YnHy7svxMGhRhsVicB7V9IMyBuvea1el+zr6c9t68lwdG5u2G2Un9Qs0mPBnpsDscm1bxap3
5JnLfc7KZPtiaUzdMuKTsmrjhSUvCCoAytd/42j+3Kkp1rMDmawlpnBQP9mqdUaq5Vxp5f+h7kua
68bZ9f7KraySBW+BM7hIFhzOKB3Ng71hSZYNAiRBgBNA/vo8x939dVvuz0rfVBZZdlktiCTw4h2e
wRZ9C7Ee3acUhMVfL/m32xK2dtgYEH3B7PTHwE712mMuVoanhpZp29gsrKEtfag+Inn9/fv7c513
IYA3jTevKw1PnIH25J8U2Xr6g4Lho2c5/w1/iaGma1Z36BLE0O6+aafcj52UgmAlww8C2s+J7fc9
9+fTnP+Sv6y0wue4GzAvg2JxSm6SL+OdJCm/8PbN6/TFPEM8g7bp9FFW+9E7PB+7v6xqQgu3b8zB
T3KA/Q2cqtY585yHX2+IjxZ5Vx/42mVChbiIAkjbU843ov06CK/49Sr/Jij9+QbfhQiHAIaTeNh3
gyzm4MpRWfJC31D5RE8OySe+idQHJ/jXu8Mj76J/NwDBjVIgPOlu6yfHJr4fQDioP8KRfLTMu0Cx
LiqoGoaPFDKVeTEDCvhZ2txLfrdJ/rfgzJ/SzR/24E+zLgIalvAXfCjFc1iSIB6dieFbaJYQBxb2
2a8/2EeP9S5OjMQhXU3x9sbgSxkFB6VfUf1npvfzXy/0c6EMFBNFvgczKvCGfmJmt4GMJWwHw5MF
f0/MWXtroVGW8jc4T0fpXbP9iEl3Dj0/5LbnBc/8ffBBMOh+T/cKFsDIe8yGT4lfLMpB4/a/cHCx
wnlOeJYpTb77L/3l4CbAivuOgxVIpUt07Jphs3QQ5Yvr8KOr92+O71+Xep/jOG00BxVIRqc2EpnU
hfB6+MV8+/U3+miRd3uc0oZwDQzLiXhdWg99Hg0qa+OPdvhHy7wrATwBXJM/41niGMKpGDwQ/tLN
HxFk/n7DAeiCke6ZaPi+nRUlaytHTcKTe9eeykcNEXmCaj7IwwVjiLTXqTemkMr5r7zDP1d9F2e7
dSGdb7Fqd4Ym3Y/hc/SRDN/f5d3YDH+u8S7InglQa9yt4QlItYvQS4NC3sWnKu/vmg3Nh3z+Jl7C
rZ+1G++VjGnyqXvtdv9Xj/ke5RqUgFe4eglPizuhPoXF3PC56R5+vcjfn+B/PWf4bj92ri5rWeI5
jfO4VC/r+Omf/f4QRxcEZ4xYESTOSp4/Xry1JuXImZ6uB7E2OciCXx1LPuIZ/sQ3OQeHM+4QWnCA
If4ERaEADLrN4M7XtSOJzWGp43ymtJ+fYWw5fQo8qUUeRFP/JJoW7dCpCjgKh7Kd83pi9pEbF9Dy
pfHMZzdSoc0AwYBMsQKb9clXXMOyFs3qJW0hsCXT1hlGGMXMevwgh32f+5+fArhiDx6eSCihI/Pj
u0omX40saMbrymvW+1nqORW9btHJjKtMuu3+LOP5wVk6/86/RvDva0I4BPcFBJABMf5xTb+Z2k4n
/niNWD5/dY2AOYKtOQyHIDoZKn/9VJP5wfrh/tf74m+eFUaVZ6VL4COAN3mX1IrEHTHtJ+YagkA3
puJyU7UC4OYJMwVImEEGuY2//vMl8WaxC6HOiIru3VZfGmAqzRqa65JCdbQq568ODlXgk/vRXy/L
qZn/4cWPd3v+lP9a8F0QFiGEeLUfm2vMT6rCNM590kYm9RbQsYah/IflCFY7twugDQqUOEwV3qUZ
LlWRYMSa66SsvKxeenEbleaxa+Lybejnj3RL3mc15+WgcQSENtYDiuLdZsUF40UwwTLXYQxlIH+Z
xpxBCC5ru7qEdZ+mH+SgP6W9oNEBSgekKlBtGA+9h5uxMBxU5VD/uom/cZ/dhtDwrFWwqwlyt9LL
bUiPnmkvhVYXgfioIf/TOQGKDoMvqIgAowLt53dxDGZ1oSPAtLv2F/HZBgPbL4TB0VqOj4nydQq1
4DgV6iMVpp+oDnjqH9Y9f4a/5D+mjEyzWB9PLdwnuwSbKvSPxvHASVXp2o3pADhuP5R7YVzAYK0P
Mo78IEa8vyPCs24KWOhApJ01VN/jZGBdReDlEkfXYU1o3vmhTM2wfDQa+9tVsGnQsgyQvn5/E395
Uhdftz/T1K4bp9Sw9fYbJHngcPw6CPwk7ncW1sXUD2xQ6G6H5D0LJ6adP3WTw2+sjaYHr6UUnuGm
JFfwP5ZdqlsZvUgxgNzQwKTUpk0zUjdTsVT3DCqZN6TndgvfhT0bunqzMqIPq3DEb1fB/wPjpl+6
e5zX+9JBHxoG2SOMJn5fP38ZX374D/ho8nG5mb6eHQqGqRn/0Po//+T/6T/+x9fvv+V+UV//53/7
0k1y/Fu/A1zQ2MT/Xpj97rtXx+VLDxHs//jvm/5Ffvn6P35wTPjtN/xhfAAXmTOXMgFrmvxm+vIv
xw4YH4AwA/0vipErDi4O9R+i7PQ/XYgCx8gXEhi8AHH/pyg7jA9gIwOWAChayCWw3f94G9e/3Zy/
cuw4x4U/71eg2SAID0ApmLAIG+cc5cfzW9t6GJHw+JDxdr0dQLlBBmlJAsc7/tHw6WcvYqwF4gdE
09ELj0F8/nEtP1wT14oEFMcBwFRogAJrWedeXYE829mMGaQwcmYi66NE5mqEU6NFNosNjfrXD7bj
N04YnIvrNclpMAKYz6s86OVFXJOP+kDfh/jvXgyw0SBmI8KhVKXvAqpHR+D98PHyoYsfGTSoUzvT
5oLS6rID0NaqmaQatgrR2V8h1jtCFrkVtoRD8UAJtGEwXFBT7abap6811/eQkoozNTqopjRJbTj5
uUeFhm+JA1312t9YuKRuWRUfIKUKSCj0L4rQQFRRnLxxkJlkqmCg2WZmxS8KWwjPuJ44UCKOfSRy
n/O3ipa3voa/fBk691SXB8gah78FqH908n95pv96pP/X/8cWUr8MAiDP8PlHG4az1sbvZz6E2QKE
KJA9QjENltZnm5w/XHqS/wSBA6x3kPPOQp3na+T3M+/gn8C6AAczISDlA5WL3/i7TY/jwd0HsAyM
nRExkEbj//sHpx4d4PNh+3N//8Zdw+QZSsBAmIY/E4DN3HsG+mfFPPWWFWW0dmBioqcwzZeScc/c
O3DsJYe4MQ4QbxXAaXnfucHyGi5j8MqYKuPPozsKmAcnjjNmAACB6NJEAfOnTC1rDX/dzpG3Ywd5
qg1Rqp4qEHMS8PphdGqrFHWydK90Q+H8s1pl1jTsfcg5E9IFFE0HP67MvXRVeImsX8tdOfdh5xdz
Ha42yNZR6wFWyhAfeWw6ret9oLu+3QR9bL6ZVo2fBeu9eENH2aR8iaNCmlrkZcJPFuaz9/3UyqzE
cK7gortypmCAsh3mx3zhj9E0dV8c44X5MPddHrPllXAKUT/rHBhh0FKJcforSFCmqwQ0QHElATly
gy2u2iMkQ9SxrsMhi1k9blCxlftlTo7hEDZXfi1ZlFexnyGJvBkgbprXvdI5Xwy8cJtxPq01bOcI
Mp4cdOWbsjVRCr7hKZxstR+rpb+bZgh90JnR/VmrA/Lb4QjfALjztK7NXehvsyjs93p2Dop23+CC
ceOH9Xksx5xNb/lDMwGNYma2buJFdDdu470mQgRZD5PrPCiVflBQMwbYoZWFIPUrzHM/Syj/ptiX
3TYi6xc/qpwr4k+q8LjQadCvNoe3uEi9js93dTI9LzgEtzC8jfKeOhPsYFn5UHtL/ZljB+y4ilTh
DPD0G3tqAHBrG7TVYzPZe+7airyZVdePHjz8RKrhMRDdacmXfZS0pX8Y5nn038q5oTE2ZOdApd9v
Q+OdBAcHeKN4OI5b4UTkQnlrQGEPwXR1qCYa3zkWHJ5mTCG10YjcDTR3Te7PLl2mSzoGFSS2ljGh
XUEHV4b0m0IKvSwXLJ6GxLuGH6djGIMUBHH5YehDJaGCADntLRTJ/KoI2DrdMqK65Ug74vY5c3r3
zqjQe4lXiJQ642p3k6j0jQuS3c1shn7HIXOWuTYCXHkGmDGL+Bg9Y9v62epMNAXCIYTtD2nHHeT7
9WUPft03n/ljKpkEEPnM5T4YyZbTxOp4GIpOlY0zPA68XEwWixrskFl6GWOGn1zrX7O483Md+W02
Ugfa/yj4wN+rS4FdTGEpMh+hBevTg+c2iwJPWTt23Q0LmvcBs87RuA3Z0QSWwVDYBjnRcZYCBD2V
VrzUw8WgNOt3g+oFyQcJndku7eoleU3QG9014aymzFTliJYbY+VuKsHfW/TwUPVd+NkxUOAHVhjS
cso4ZrOgYrkOumjZxuivFonjJht4I5JNoPsxNQla8BRqcKnXBk1adfx5xWgDWGyp9645Wx4JvaZ1
1ZdpImHxzWEPdhiCFlS9lAW+oFcD9/ixL5XcK9bjwJ4tjinpzYayoH/u2sU5dqOBIxTMgi/pasQL
Y1yihMG2Z8uKl+GzJA3C84+sFUoOEzRbWhu6HQa3Qte+j/kRPR66JV1PtxTMwX2D8iITYPOkA1fJ
BRIZeoIHiZ93iSA7EnBxNJUBjxLSZQ88JDBrZxUktoa+KZZV7IfK6juCc5J+X7IeF30H+3oKWOX3
vyp5ZKikO2iqJjzK8TmwLh/75+9fsIMhwa6zq59T7/wbnMh8BZ8UjlJt9VJ3Dj9aEziHvqvMnlXS
3tMFrwSxt7waRwyz3XhosqpXfC+hR7AZggjPpw1MAEiXbMMJ8xYAOvw973mbGrt4kOadYf4LgmrG
VQikqY0+0XIRL9/X75KoegJZvNnWA36CaJacvr/DjnX2nth23FPonNtL1oTVE8HRe2NDSC+lX/lv
VozkZmhi8TLEjcyHfhUvUCrsnyWaha+2ndu8jdnkpXReEPrsEH0Ccszu4eSV3MeDne/6VTqPXFU6
bWo4EAuXeqluJL0wblRnrUfNN24cdlkPND4moPNnbi8TRZ/g1QObmb0qBdRHz+8YlRyO+to188G3
kRJVBhSNy6ASCDoXZuKNmsYD1BAGuOTEYb134Nx8P/AQ+grxYrejia7KjtyNur5dImgPSR8uDtQU
FRzrvWbYw9Fr403LbvL9VwUGSkZgQJZTNsgDiTU2v6JXxsf0AWou15StT6Amdplf6z5TUYAaEBrD
29UZnTyYJ2ymZV02vIcHesKGehNMIcy0OwqorF1pCqUsVgAsAwFqWgXHAcPQLanklEUz97NIxm4a
s5Dt+ghbfDBR62YLfDZj7XqZPXNWS7M8gtLC8f67+9orP099+SXUSZe78AR3e6NPuEuAoDaL3GFo
0xZiMtjdMUIxnFCTYl5ps0vGOnqwXYjpWrUOz0sFBnQ8x86x57OzHbqqKmTvwi59gE5KohcE7oB+
s2TYrFCKI+6ctksDIrTP19sBjq1Hp7dws/fz2UQwU4PRyJVXOzFMlWyVU7gIZfBVp8elkSSrgfRr
2yhJlaoeSslE6oB6nBo9HPQonvS4blXk2TRq5mg7Un9NtVt/4QFfUggeyazpvP7bSGgA3ZaB5MlQ
zmnP3Tht3GW3To4upjBuC5JYmaMZkDmBoRsWdPtgmWGcKKLmgjVAZaemtXknDS1kUyEMhrFzmMlq
AXGe9jivYuvYJSomV+3H5Byruyob2SJfoPUOx3N/9G8MgElbZuYyC0udXLfhqG/dITKZHzcklxDy
u+v62Nsyufi7ui0t/OsbbnPWDjwf0Mte8yYO5G6G4MJNCYUOZIMUtqKJ8fY1DHINNl/FT+vQgtbb
uC2kJpy5St3FITc9dJ+f+iWA5ms/82kP4Y0kR0JKRco6XCMR6IKHOCnf+EyXU+m55pLIscm6OnBz
qlR7wwFfyFat2d7FJV2UbQ9sKTLkMS+hj7nt4xr7NYC5cEmk3vRE9PetqtF2M04HW6dIr59lIp1t
DGwe2m/9AIo4M3vIGUeHxYd2A7faOYLtXe9DObhHPxLxDhJD8ZudOoUtKZwr0fUztimrL9ykXzeI
i2dFrmCp0sgam6Hjl0AZIECQqdDXWXJvXDz4a/DYW1MxqiVnHDJxqRdVyQV6VCyPFQz6VNupy453
fS7qutl0i+cAFU/6O7DywPf1kTFGdGGZquPl8+w5YyoajzPw/2N2i+rA5HE4r4W0pvoqQtR4UCwQ
W62rJkorQP2KaXGBg29VmBJk6nm5muVaGS+5UeVwTqHtZohq52Q6U37BL66vEzM2xagR/2cyrg+z
XbZRGYxpxB2xX00CV/YlyKN6Wb4yr43eKEQut04UZ1qxOue1H+y4KIc0BGh8a11hcCFGMc+rDkAk
xXEnUVF+S1r4MIP6GKe4k5/H2gyXbs+7m6CG5JKR3aPmPSyAKmIPEpCc+wQpYw6DNL6PunDJ/BEJ
6LhMUSEW/CIaw7ynpberBwpxiassBYn7NCfTbUnAazGeWHCIjDfteqBs9vCJbm+CBSgwZDWIatrG
T00y3guk9gcWDm9xMn2Bvw1yL1TvuUTzNmuMi8uMeWuEGRqT/Wb2xGtkRJJPTLzEzYrbb2271AVk
vscZA9EfvLAlnHDTAi0AgiouTgblxDSqSZMRCOwUIFlftlJ6F6hF2q20K8Y3pKkeCbBtPFVJQ48M
orxZp2Dly5WXJci+MRPqzAaSXF3eB16YMkeqDSfeCxUNnk8Q+TKedwSS+MOiKvCgqi7ZlQFXN1Zi
xjq5jT62VS3xmbwy75tkPkzErhkny90iabQLNNoS3I+9dB4MwP9NcJJh9EKb4UHIwNuQuF6LZZzC
zEXbczPoMmLwx6lx6Fd168TIKSmj54/61ecUlFUdTdesM7YYa/3VDA4SXTjXpT0sANEVnuWdV8XT
zezIsUs9HnmH1fFUFmoqsNmm8nGAwaXKkWBFG4NsKV3Uqvc174NtEld9Zpvkyzx5dVZHkwSRCd9p
6L1yP+Oq2zW+c193/t53qD6UgSE7eG9EV3OtLx1MTrdO1bIDUAMsbzqZIIpUSTqwJNoop/eyZoLe
HzzBzuh515cFinS2Z2GA7YwMPB/5Sm7LyneezChFOpf2ZpHTC7QjmgdpesAtA3U7OL64ZxiHbOeg
9z+hrho2lpI3jVnkIYFbGjBMQC9b52ol3amN5dZQZFqSAS+jlJD7OmqXvdv5fYqN+1pbfkHwXp9K
tAuBDtf4ju7Zy5Mnhzqah7QvBzcbQwZLlmZoitlr6m04gkidJo0KLkwwylsT0HGjHaGhTQnli9qr
IfKXrOOubtayCCRLjnPJkJ45n2NZTZdxMtvcb535awmBt0fIY7Q5bTnceR0TQvm4gxlvrcpHaALJ
U8OJ2a5RWF4aYPQvWAnFBwMaIzpTyHlKvMyIGHZtYh8apMsQXqF9XQMU1EEaCX7d5jIcoT8oMcm/
hFlGC73SaTwJBOcMzh82XZdWn7i3wKRawRM1dVHFZxVZ32SQrLmw1Xxjl8bZ2nMdimQF5irBGKLw
1tNrUAUW6Zu35I0bLfBWaCuZWWd8rWaOTCmOeLZgiLSNeDhddDjYplbuJ3DuQSijwj3wUAfY/wty
nTF4XkzDMi1snS6I2U/SifutgQX3fTPE5IbNY3Ah4HOZldYAcZIkazazhR25rG9mvTpwPIr8jfSa
J9AVox0NVJirGaZ+zajnvZnpkNJKG4SNiOtNtNjyGk/HCz10p2BtQQaFNnR4t4rgUx8Fa2qjupow
3wmSawkQdcETb3jtIjRypaB46a1bgjFPkIlMk9TIz0BZXQ1rduHokKOMRJnTCTUUso3kJvCb+W6g
HkPNLoSXKxj+3FYdcwvUwvWuk2GF/E9MFyhRx6KLWbyfK+jyT72p77uk7W59ueAaCBBnL7XfrLu2
Gfuj34X1aSrp/LbYGnG81d4urht212JUmDYrlYXtAud59CMInGHQnDa9VFetU+tPRAfqwCenUimr
hd24GsFlDMLqcajETUW6ywDFP6vI5yZUwwNFOyurPcheKYPcVSYY1qw2fOC6CYs6XNpn7TX6omaK
pr5r+JOGCufFJJAEuO760nsz1BSactlOfbheBKH8SmAHdmSmWi9K44HLGEx259d2RDYBuaeK4sgl
gg27QLqsCJ2gTVXJvnTWH4pSlK+zHqZt07eXPcovCH91V31s5U0cLdG3MqJN6jM2XYzI+G6cvuTb
GKrEPCUzU5+lDJsLvDqewxAs2MaLlwCiUA03MZLx6wnF1o52JQx40XQAoHRs3DTUU5Q7EQ7L+R2V
APFjMIE/aIWz4AITi5xUUZivlV54uggtbk012N3MZbw16OZlSQg+RSJjJ0t67TwnqgwyEq5V3umy
vVsNYKSsYphghpU+KKRDm0GhxwhjNjOi7gk9bELQWFJYDMxV0S7evO18TJensdSnWkzlySY17BWr
pc2llcFnUF9ctNkYYOoj0dHOU7q9XZFWF7JynYdoRHlS9TB9nICX38pzl4CwiWwcgdt2qckeOmvj
Dn9XtU8smknoNTSXwdz0WwbY+7dm5c2LjJW7OYsG7eKuHbazbpdPg0LwISwB3AKBL/gSedrPVLfS
Fxp2dQHbrmm3hiPdRQN4EQvaNs8NmZZC8IBVKZ9G9w3SbfJxpGpoIEM0JbeuouRKr4J8gXJmWYQz
fGPGMQ6+TmgnwUp5YdB4ABtxWoTcJBM6NF6JTZlUVj2iBVW+TlJ0p1KMYybHuLtgatSYikjzhSfT
k8+C+mQY17tpHJDYhIntPi/WBreeJSaFy5r9RLkaEUIC+jpDCOSoIKyK+XNct5k1QN8PmBHfzUOJ
INxplZn2XGjLxTl01l3zQVcgBCtcQl2FqhlGqhJwjqBz6WVdU35UYuKvkOhq+vO1w6J09lpxPfYr
iAWzLxRII5wieejhuBI59XI0a8LVtor8IeUttIm9sc4DFcOLxa04Lh3hzsfJSfQ+gMIsajWm4Ulp
RXyLblt96UJC6aXxtMKkE+TrtDdrn80VnZ9al5G8XHD/9+i53QcsKo9JNDl5szjexkuYOXScq2zy
JdjNjuN8nVQHQijh14Nm8zWgG/bQlS36Z3XHt6WrERvr9RIYarad0W+8EHFd3jj4bEhKl+Tas62L
BmdEs2Vq1KUqSXlAbG1PFZTZijbUFqoAyHPjhY1vCRIh1bFXQGhenZDcBWiuXjhSPo1uecf9FfnQ
TGZwXazNY2wTWnlv4EwBQuUnn6NJQF25xNP6LTuiudjcj5D5Rhbk5ZAne4iM4hmFTkpGoCTuuqOf
GkzocxenofAXLw+RyMKZu2JZ1XiwVbZiIwWDwaWG44ZRBgnmog4znGXveodi2wz15VwxD+GuWTez
gEZD5XreAZLIc96MyyOT0zMQODqrwqkY5LzpUI2mbknmS9dFB7Es2x0O+Jpy1ykv1Th6+Yom9zEm
Mt5ZtzkzcQ3SNZ+ynIHllnliFHv4S467xQ7LFhK7wF0l9aHry/ESZZKAcJYNXudYiLxiuPn55N34
nYY0XOJsgtkH3wr4iq3q1+BrRFR/F0GKu4BJLFqzPgqpdWlAvoCH+w5+ijR1RlFnURV6BWqrBK37
qb40MkHvtR0bWKyEElWkEM8TqUFbrAJyLcQIyTftALAg1ikocKUkVxCmqYqEz/ctb9zcHeISmmGm
TfU4upkO/Wajo7K6mUd0DyDgAglCf7hcGTL6oUH7dpp6tk8g+HUp0UvaxL1BHeWjyO47vHtK4NcZ
uc7B//5k2A73Vi63iUSqzOc6SJF3IuvTuk/PlZWXQLBJYzSc8dAeysmz+QAAwMkI2LV24kkN7HJW
zpuahZM73JsLssT8RNhwQwALSed4hO4dKePdCqhuThhF9hfSVxoNPaoV+YwWj85m6ISiiKLVfvEZ
zVR5zttbb9NZ9H/XqS0cOI7fzMrHBjAtWtI+yQaUExkmmjprnNlJ6wTs1xSyvVcVDncWeIoXs6jb
PW3ji3EcNoPXPZuFhAC3xSiDNc3g9fsEP7muQPlQphHGQxsdrMMmrCON6cZKcgwnLgPR3dtQ4H7r
0ZOVfnQhEwD2/R4TA1lVpgCuyRZrazmkidUmagJ09yoFDbjSeqnX1/597AyfpgRtOqhX0ow5scWN
SY5lB81fsVADbRc6HANqHgZow6G51ZFNq8izoD5DaIFDRjQl912ElEuPvr30Kg6FDtSi28RX/kGF
020cKUxHbDOfGnTGYesTOapIOss3oVw2iTd/nqvkLgTeC0LqYotIP+X16JWIvYruJ1uTe6SPYsuT
L+BX+OjfSTSgSXKPPPKJcXuFQqNLmd/BF2SSbwvmOScwPMlmIrG8DBz3DdJ2aDSpnEBU0YWc9jbR
q9wZf6oOPrVb3JgNYhq2ROxys4W4YYl5idw0gXqbxxY+L95Dqcsg72pyu5ZBdxCsFRd9i8o2cQWg
7/IlohX6W3D0OGvxYbRVBsO+9uEPtYBKkTqSyotVgPJcWnYwMVFbz3G/QNbintX8ZebcPTDluLva
iGbXJg0mSUhYj3C+BnwVqdoFieq+Ql1tdiCAQOkwWpOrxffe/HZu7qAuZPedAxfasFLqxqfAJFJZ
dTmrYPaF4r2/Yau3bEFx/MQtrpELSA3nvLpHSDf7pjUqBcRwAZoPg5056thnBdVUWIJLbHEyiAx5
1340QuBpHJEP4bz1JZxRzPqpndyLgU2bFUpbqbbTAWLRV5AfFCkPy3rjNuLT0gU3eN976wdFKM/b
s8Y1t2hSoOu6HWp+Z4cytwKjP2gxlde8wg/NU3vs9bDkzqBuMWm79W2/meAjoEKaw3q7TnHXFG47
4y/UajwG5ZjLqbqeEvfRYTjqCuLjtV/hX6e3urF1Xjru69CSfYjTMGNrbM0kLhWhe8ejd24EINMc
tAc7sEPoQ58pgI1wUnvXVsBrHfO1KU3QocwBjDo03ZCgntTRY9XL51AAokGl+qStA+xVlQXucBdo
aGoOq7s3mERWqBYLzHnVM1nFqYLwnwO6E66o3DbqgUBZG4VLspGRf/JdNRTuAkHeKSmXEyu7XTfy
MuspDwretiUms5h1eXByMMy+rhAXPTg9rQ+zA9nqcSyfw3NmETrIoKJmyiPYuqdqYkMBfNqntiKm
sGt56aFsCWdCil6XiA04R00CvqvqkiuGAcKG6vjAaJUc9QD1xnTxZfyEhliYoiwE6rQczRUcko8a
DP80QqlZtNHIN2g1qOegX8ZrGwfi4AjOLxNnBdl/igW6qVEPakC0RZ+F76vBiTaj18w4ufGkHgMt
zGugkbAPFn0XbHLZvPAoRLWOvDooEfMh1OMUZOhVYZHKQVvyLQIXIGuBqsJAhkwgxa0M7loDZrot
GTDPQ+upmoO48PFlgKwVhQQDYpBITYLSzeOhL8IJnWSGbgaf4ztOSb2bYzsXwTB9CeoanQcMqdCz
SKeJ7/EFIZMK9Fm7TDLXpusRNMLwADjjrQtaAkYazqaalseglAcd1zBRIOQ6mta68GLVZG2pH5tq
ujaz94BRaJ2epZRSJwpEDk5Sv5drv+Q6pF96pl0U5mTaziLq7qdujg80ELfjGu1pmfibCdobmW/d
Jf3f1J1Hc+TKuab/ysSsBzfgzeJuyoK2STbZboNom3AJm7C/fh60pFEXWGJF393onDgRJ1pSViLd
Z17T2fOjWSF9J5u+vG76eefmU04/3vjcK7/dDnWVbh2K862tZ48OK+oB19vIxCFwFd5xojG68SnQ
WnHQAqiOst3oR/eZFE9eQdGi9Xo6/LFCHmcOcfvSN5GIDmXnfGl940vXj/m2oae476vE2DSp+iDK
7nugI7wQBbRSXAfuk0jYx9ZD3A3VocxbWkG5/t3NEhlqLkwU26M/52WxR+hg7nt/rnddnt80qt+J
bnCvSi/9rJU0I7LcJFRU9402WEc7ro3D3NZPfmSQcjtPyvWad2L0RkiYo3vblHa3ixTl7V7yKnN9
Wtd+4W29QZQ7etDxteoT+zAbdRkGGWE77XOK6RFJqOei2dAI/4MRpIiYVplzF6vkpi3abu8VIjSi
EclGtqG+PDQRCUaTZntZtmgJcDr6zGqoANHBzcz03aB7qJa0OlYW3lRshyTJEEsuy30MeBYUqBlz
6qbkKvcpWuuu6e000gI88OAz5Pb7fu7d/egMj7UFYkT39A9tm4KrEpXNP5DHT3rzqzVSxijlnRKF
RMS0yO90AOoEoPCXDJtEBTEgshupeQVVXBI7BKKGlLqn9aG3qjGXD6WoDOvnbFZRvYtquvcbd87L
/soqOy9D/Xh2p01Vt7l1R0/WaLaG02dwi5EDNW7rqok1ZHqamk5UIzQtPTgtfh476ujN17SKc+r0
qp0/xpTqxseWUlK1SShGDkf+cHDuFPlnuc99d4ofeN8xdWi0cvo1ZyNkV1rtFfV6CQgwlBgwZock
Ah1nbkZaJeVWirrUd6nTaMYt6A8CQnfy4s91NQjrXjm2Vz2ZNMWIptn3WXI7OknZPfVNFBC4ChPC
QQdGqbguRBx0h4B2N8V7J+jcLXDhXj+Wrt7Qa87mMtNuBLXX6X4YIyYXRSUlLaDUrdqlINUNcxP0
vQFIr1HDaH8q6mHWr4PJmC3CmtE21J64x/UxrBCCfTxIzd0Ymj/tQAQn/caQfvAAmsK/R6/z21g7
D34Dgtfue3ebu0VyVFk7PKEmDRYkreqwjaIoZTt14otMh+pBy7Q+2zSFms2tqfOWbvXC8K8AejzN
MIyepcg+icY7uGlMAdyItqbs+oPIrAd/kD+sqNtpIHDkJp0a+5HGeXktNL/yt9yG3fzBTjrf/9U3
jbmM37s3QdG+DJVyuWDigyai77HdGUeZe8cgbY6gArc0628nJzGQNkBoWqZlQisknmnCJFQdPfNA
8yK/anv+sEjVfGXIMt81kBzyjafGD/WMjWgzljeRMkneCHtvBjlB60Cb+0Y6cbzDLt55KJAGpPTd
HBvNKq/aMZiOg1V9KzT/PjYDSY5UXw8VMR7Z0cgFN9cjx9KJ95rgHnXNqtnqMSdkUJ7xErU4I2ij
6d7hamjvqF5OQBnS6ErrG/vjNKJirw3zR5wUf5QEHTs1NkdAnFHoVZBPhAqKbYJBz8eiCn6Yk59e
AWG+L70Gc5l+eI7HZLzpqXw91rW/gBq95pAm+pdCoVedxC2vjKVRj27mShxSErRiE+Nt9NXzSWiD
eT7YI33yERmRSMXjvvAH+Al5TSOinq5p2lkhONpuF0xmtbeNYTrmIneJErxPXZySKRft+CiMyN24
jhRb1wxSyseRSEA0BHe+1zxhXV09ewEyTmk3u49g+oJwqAUKEWlef48GbOqHJBD7oHZGejOtESIF
Wd00iGhtzJRObdwsAsrMfsM7q226psYGKjWou/r+TQKY5kdN44DiPjLZxTDM73xIFtsC39gNUE1z
M0TZ58wl/2wTnrbSTN9naQ/Nxx/9PW3Y9/Mo5R1K07R1g5po0OtUsHNkOn4obUsSzICRuqbh3U0g
Lfj2KIOXk7MBlTx/BR5mfsuD3CkfVUByCL2nNw5FboygBaYybQ9Kj/GqS2X1be4D6oGbnone2rmc
cSLO7Y9ZYiR0GMvqBWSbcwPosdtqFg3Obm6u5+XK2qg2yu5sdIZohxW3OXDBba1Tc6mCqt0NS3Bj
tNocEnOkH9KswqV+jAcclaPxmguMwNqP8mzbVOyDPWz8Id42WCg4m7YYKv0aiwNOn6W60f9B0lcg
rNA5UJjHqLhtgmxX2vVwPYrSftIct732OwndItbch0CO04GeRHqvprh4iqviu9kI845DXGwzmWuP
ZSYfTc+vrppGs9/TFjlSOv7pNKm/05r01u0drsLZth+rzkAKKzEibYfUTBqBAYpndeO74gu+3S90
HrvdlMz7rta1qzQiRTaT5GnMaOQhXKvteIdDv7a0n0UNxqAMvG07lcfULEqkXufhihvi4DjgiHwO
yV5q6dSxyTN7ZziRwcvs4ifs6e/7gN6enhtHOl/VxrSHm8pW5pVpoUseQb3d9slwmFFnAoKDHNUD
3j494XxBP1LBAKknKXYOAIEXs1LevXCl15IYtmpbpo2+xRJIXRlxNm1wb2he5jT7gL0rj3dX/yAB
Uk9A8EA5lMP7mGt3Bnc1jj8xv3umQJTgF+AsnfonIfV4GzWBR/w9PBOCpjDTuCfqLhsOWVd9nAMZ
UJ7Nh+uo1VkaQ9ETH9xiyS6GZkDVGTH1AHV54TjOhga692Jlrn2XD05+AMiQHMfA3KfggKZAzvul
lM/Y1Lf8dKYO3rnlXoKvVbdeXBf2wTS0bx2KrnvqRP6VOSb6vd9NNqeOHRYZ4FSGxgeaZgkcQVLH
DS3QAcPGVROK6Agb38Nj+ZI59XAHnjs75mk77SHg2Tc0I9t7a4S+2uvFj4L9uKtwGripG2CrOOqK
n26cgBSq94MasdOqbieTkxbU74e+BM5G0yKUdX/rad7OCPo4lOip7C30/QnGi2RbWmjy0eNsiX8C
oBlueahpNLQgf2i9Xwe47XW05MxJ5TvZdtu+ARHRpsb7QKh7T1a3EgFuKmNlf6ikAGBrN2hA5LbX
7cUcVLdp2mjAd2CbOSCVdk1R000Vg7Fz4wiqSeJHYdvYVdhReGO+AL+SYPogDeQrci+mnM9XyloY
6ipNEUUY0yet1T5oKpvobwXVJnBGdMGGaeapdx5K2WPkiGID3QlI35Fsb7RsKA6AQUNadeMuNgjJ
y5JCpQWpD/CD/zmP0Vi1R+27ZUzv56ozt4ry+z5r+tthSLWD1jtzuZlm0kPosj+X4vPVMHs/jVTZ
/tZwe0S7CBU2g4ErYcHHuouKriAD+c0A+StQ/F3yvUFX/pf6zWL5f6yW3yjtf//b/7+A+IU8/59Z
Mds4yX/+yYJZ/uv/osC4/2XjU2gvaHdoFP9EwiNw/1+2jcsF7HksWwyH/8G/kPAGAPoArSTk74GN
Y3P2b/oLN/h/IQ0IRt4AJstVgHr8XyDhGeRPGDxYbGqrPuVmaK04UhkLD/QPVhc4KCvVjHG+MWKn
pfril27+CCo5j17MQpbGSyzS8tsfX+afHJz/VXQkD/St2//+3yuqoKvzXBmegSCmhwQ4AvjLj/pj
0GR0hIxE7l97m3di8/Tx9v794yXtHL7QycTWY6wmFky9XblO5l9nm09fnsXmNtpc0GRZsetfT2NF
sZxc3O2oFPnX7f7x093zQ7p7mLef9c2lqawE+V4PtMz1j+9FNpVPzsRAN8HG2D3HOyZD+/ACHdY4
5VC+GmZNaI/M2NDTkmXJooHO99GT3Qa3vSVY3niILUToGgZ+GHjvsRraYkZJyOxsI1CxUJI2ln2d
SazUqkta8RdWck2bsqd/feb58O5dsD3eg3Pavb0jLw0BKeXkA1OB76OcmcvNl3j7rDb35ubS510I
U38STvDNWKixHvGlAUE1WPiVfyxiJSKi2MBTGC3aw16jfLBzcYff1JTeH96ezil5G2oBQ7kULiHQ
Yc/q2ctP+XMoLTJBB9XqqEGAehaOf10QeIbAebPrAaTbBkSS/o8nADaT+FmeOdSriwQgD444WJI7
RIuY260NEzNS7TkjwQgpHIJC1aFtOFBrloptcc07nFzgG1vr77kMiD/QcpnYjgPm63SSlKNrszFN
BpQQa8zGdkHwNC7Scpm366qh3mVZHR0VYjz7WNXejeM0VdgaAz2WQNRkwGr4WlV6U22VgYIDSHh/
lyeYQG26ZJx32hjxnruSiMKRwZ2HyBu6R0kZiqbyj9XI05q0vXcFqEDeaCCSaCHB7bO6uj44Zkuv
1NPjPdUnUDOezPdVLy+S9FZbCiIcnli+6UCDRAJ6rZBYKunRKkOS0wIyeAjyHChleVGL/ZT4uzCl
gO1aMC3cRacTicTTD40OjxVl+lwfJlea28GJ+kOjdc3h7T37ajkDzDwxQ3XRsAMCpq/IkaRRZOeT
tA9KBc2Hyi+0a1Lc4X3nekb410OBZodBxKvMM7u2azOzCLN3asSHSXgF9CMte5mk6vb+bHdPfz/U
Qm3FOgeFHGNN+odFgWMCXHnKjcLZe5SGdgYtn0NsxpcMQl4tE8bXvN84JbBcoLVWH5BMaq4QZnAP
ASof+9mvBuRhtfjCMV9fLbB18b/i7LEVCE/WtNCo7ZJW4bwaepFh/ioqYyZVzW2AJhFdkv0MleF9
0PaoJ7/9IVdvk71IZ9i6jtE0/lu2Za1mh4+0Xiu7j45CkOcCcMubT4s8dHYo9CT5qByv+ZwQa0Fn
MFpgQm+Pvr7cuN0IxWwX0Do6KbiLnx4BKc246u02D40MnsZ2FqXhhCPMWEhGKNs9mX0gLhnrrL80
gt5Qki2dCBBTcfRsTsf05Qhot9Bc4DoYKHLrik+VCyKPEB8mnj+X0BRKdeForDeR7dgGjwb/4WJB
NG91qToymqXl+GUoi0lQRXHKO2D1yQW98vVZ/z1KQBRrmbgfMcnTqRmuQfEgo8NVq1beGJJkCxqx
OlCp+zvzBa5HXgadN4KPiZEvWianQ4neMaYR0kjoNsAkB89AknOe+/3b++PMhEyorlzFpNEe3k6n
o6QlWGo4UFU4FGZJkNTOeXIQAXJVO6oZrn1BSuT1cLzpqD44BrqfyOosq/jH+94BehszU43hoANc
LB0rvvGxe9wWMEkuGJ+/3hAeZHvSEI6eu2iWnQ4FXUOVseNOoR5Fzb0TgSujLD9eCKXPjYJ0BXa8
MH91vJVOR9HQDRKebKfQoA5/wO+uCbW6+Pb2Ip0ZBEgIzwVa/DbJzirrwAu1lYGWYglVGvM+HUqK
ymkSd7/eHubVXcHXwjkJ3zLCE3K71Rcr/ZGCiJEPocaefOd1dXRr0kq4qyZ/puY1Tv+QoviPgdcq
dmUXwHxhdVBf8aBP++vD5OSV6KZyDN3CFo9uprS9YYEFSaWsd3UwZDtVKXMP/cC9UlZSXli6M3vR
M3QPStNC9MZP73TpMu5LLzZ70AlOou2jKsGveYDAsKFL3r+8/WnPrCAWB4vYCVcintjrPGjSZV70
xhAK6BM5mBnqfQG+N5dEl87NCVkg/FwpD0I4X21H2r5WmlrBFCLoUnzli3pt6BfUpo8lg12yiFqn
wzZRHF8P8ZblVUXMdrVjWsCUiWflWtiLwfIPkFhq/0HXRPkBNLx2P8+FbD+nMvCfh8j3n4qmxHG8
pqOPTmuHnP6F23klwcKd6Tpo6Tqm7iI5xZouy/DH9SJGN7XTQddDwXfoqeOOfXCkhQim2Jxju9nV
anLafWIS9ILjI5Y7IB/bw5FNTUizlOkVEBroWiNaXDMy9TGAsg+GSKYHE3Zfunt7V7w6APxcPAnJ
Ogxe6Vefb3S9tJPWPIWpZ3g/ikjTwfCZnQIaYDo3gylS2nt+e9d5g7c39Wm4cBu/eqiX8fGPYsew
eijPnX4uT3WVY8t6wjEaEqJZBPbWGPrkaGGsirerndwCjE6u3p70qy3KoFRurMU7DWfGtUb/3M1q
xKZtCpMk7b9kQZ93W5G1JX4ARtHOF0oDZ0czAgBvTBJv4eXP/9gR1ZCNTe86U1j0SX/lpV6bbERb
A2aMTf3C9jv3OVGu4upElYUXYXUaOPbRQHtnCnOlQfsh5eKanpIuDMpkAHJvjvvR84R9IbBd+c7+
Y9dzs6BNoSNdYVirGC82rHiGGQtFsYQbWs9x3h1NZUUPsE4GewvDKMwnCsmVl33UxVC9s0d3LwoL
ca24AbA/9smdQdqS0zMSyrwQmL16VVhvwkCMfLF4donSTldASzwtH3RI0gurYxsX7fRMCV5D718t
/AI9v5S5nFuGgKIgZWOHpVjrMEUetDB9kHro5G5Or6gI4DO05Utl12LfNcjRlAOOt2/v6rODchFS
3AS1S7xxOks9t3rNwW02rPMBVEQB2AK0klm/N5MmfootneZPCifj7xQrf689xQsL6TBifIq0K5W9
sQYDCY5JD5MhgPWWAYnR9nnU+z9cFvfjX08SpQgCHRdjwcXV8nSS2hjQ6/O8CUkDXWMXqTzfOInb
3dN6LPb8DizVqq7920BueceIGPF9cVB6DFZvp9tbZW41+Nrr1EWR/jTgu231IfXE/u3pvXqkfw/E
bbx8SOyBVmvox7Fl0VyF+ZLSlCahysJ81C9Jv58bhU51wKRMnsx1CVmHbzTShzFCNTdlv3OiodB3
hufISwK36yrv8hpC+qOchubIImizOnmFmwdalIHQrBtdB1PbYMO5q6DOzVtLLJ8PgRP53KIM6SOE
oBL0GxqzFVstbpCFVEOuexu9gsQSJn7iNBeurXPfgQjd87iaKYi5q6AWNEtRJbIywjT3cZMoU3RX
Dq4dw9d/e1nPPAFUEv890GpZyVUhBVkM5EBbEeDMak3fVGOdPxlNDczs7dFepftcccBdaOv6pG2U
t07PSF0r4IsZXVtHgzcpFq6hm9LnbcdRQppqvXdJYza7QFpWcmHoM+EEbAKatvANEEZdvwNTNGSA
sbkLJhkUz44/K30LOmV84l0AYp+rQL8VWgTyInCq7dTnVXrhF5xZU9I75o5yI3nKOlHxzLKrA7eF
Ii5TvBwLvW0HGGC41t2+/ZXPDMTOJv8kF7exd1496wV456zIFIIBkDt3eV6Bo5+U/PuniwyFCIm3
FU2ntcRsa3WDCkbA9kA9XGr3chiDXY/L+HcuojgDLBvZn96e2JnNCuRlEaFkHWmgrSZm4tBQQQb3
wpLe+a4RaK1ZE2JOpIDRhfznzMMc8Epy1S0xMxXM051KZOQjqWPYlKGV+iIzUTxYQYTjclBLVJEa
UEDdhdhv3Q9ariQEYdmgQFcpy67rvk7ZoOBgCDuU5lx7BxQtzGkT1zJ7aIy4vpmHonoSteh+2Qpm
Aoi+xHikrexeckI23DM7iGyaciNxArJ262SXIrwjgTa7Ya+6IN3CClTNAR5d/aiBRHTvDb2xiqPv
VAoUfxc0SIKOpvNdCSvQD2amUPKe+qJ39m7iI4ku4rrctbwg5RU07QkKf97EPpQJS30oiqTptkkS
mclO9HYKm7yYo/cl6KKPuHhLFMjHtv5kzVljAew0xnfS9QZUcloLjkdPYcs9wtyLqoOWpxZyH6YG
eiTOauVvZ7uxoc71kwdm1pfGj6bBb5YAtC5vY9MBW4IrYfahhjatsYGVh2pW3pZPTgfIeJPi8Ddv
qhbI7L40UZHvA38AiYS0MvwYLIabwzBpOGkFEK+2jj1mzS5zes0/jJyMYav16dhgo25F7+gP9eVT
imBitPMsuMnYEqJvcLBSMJgbmyTQ2MjaN6P9XNjjF0PFmnqXJl1z1w+A1zfwfJovaUWADkLB0L62
KKv4V4gFDNOuCZzpg0KE6LlSBbxtC5T6s5Wk2s8JdN93v1V2fWx7a3h0oUwjUTumFVD4yAymXZSR
2RGGj471CIe4Ebt+MqPHJtG1CfiBCh5UWxnGxkDo6ntcqNHb9HgS3is96r2QOfUvZdc50Tu3E7we
jpvq9T5Hr+y+AyoCPI961rhtrEFr9oNTyC8DxHPraLV+/jIODrbJUT10P2y9nwRcIgEVB1WX2EDX
Q3e++wJh5A2em0VxE0ulF1tvHusYnY2Mlohrdya42o4fdGil8OtDUpCVPurzAFJMFjUITrcfwY/g
OauD+ZPp1G+VqQ8mYhI9bE0hYzMEJFnqx9EMymhbmrK1dqIe9EUWMbO+l/DOgk1mGIO3zbyml9c+
+oVfR9mN3wkh56sJsQ6oOYaJEoRj1o11aIDLfBO+Xn6zLSWNQ9l0OQikSNeKfTn52idN6C5Y9jZv
HivCCKKITudnsM/E3tfV8FtkcYDtpiM8s4MBKu294JH89X/QtxjGNq0tns92+b+eqH5uxJSARX/7
oj3zTi+CfQ4G2gYVDHv58z8Sw9SqglqLWju0BwuWSqPndbbPxjH+1Ihx6DbCQV8JhKYgpkXg61Lq
f+76cXggbeptgBXX7RVpaVEx6JUZKq7J+4aOxQ4r7EumpMsV/mfndrluueOYH+khbZzVJEe0k63S
kmZotloP2I/4gJff1zs5b3Re0Bw6VO59i70JeMzb3/fc68LzTF8MxYvlFT39vnZXiiVUMEM4fbVE
NcSZjq2lz09O5XvHEVmnt8d7PVUEP+kkUvch20Tk/HS8CJIbKHTEDeZIqgwY6uKKGtRDhYJQNkMd
0FpnHg/xrBH+vj30663k2dRQTJ8aIv2y9ZtN08mAczimV9Uk0mBfKs/6JpJMBzenD369kaVXdPvO
5G7dmHEcXMo9z5ThKNzSqluSFnKzdeICQhJdGzeVV26CuBOaP8gQbIsEnTmoucTZe0VKB9dBS1oL
Y1q30g490hYgp1tdvdg6ZMULn+R1GEMrj5oWaAFCYLbB6WpkGvLkY458RN209KGDtgluptZwrvsm
8b++/flf7zTG4iwHtNk8TORX+WEF47EokTO5Knyr28eIVux9w+zuYnsIDo7fxxfm9nqnkbMAGeCT
U7m2Pet0bj0cDD9B+SD0kzQ7ggjygSfP8s5KJ+MIk9DYTLrV7t6e5JkPuhQIoQwwR+AYq0EtfVzU
hq0g5ObO73nIsf2GULcXna5fmN/rq8nzPC4M9oSrv26cNCJ2PQUdIiydyjxodpddKyD2h7cndGbV
PJozgUm5lk72Ov4yoplkoeoA5eigAaEQa+/beOj3yaAPnFIjvlBFWPluLJUSInn6afQGOSpU40+X
LUU+bxjJ2qgNmyVOp/Df8i31DKu+GYfaeizrAubOAGdBQj+EqnCEIRG/a4fGe0g0LCuRWRxpLaZR
oz1Hk9cKuMSWzO9S0y5AoyJY1h3bylGPqa766N4rJvuziqbgZRaEQhc+35n9ABCAbI/Wne+8EjlO
JpPQ0lFROOrmiHyMEdXx3grYQJtJOFAH316ts8MtEIeAIZdS3unH01o/qGaQP2FVd/4EUbOQ2p6q
cfMM2LzU/jqNBI6zNCQN0zCXe/V0tBoJLM2D8BEqCa1Zit793LmyuYA1OrPPGcXmqTConvJWnY4S
NIyQ51MUlq4GdF7LrLR70UfX8C8MdOZ98AFb013lnVguxNOBMs/ua9euonDGwXXeES6bRH8w3Zq2
w5K2QYl/D98jvk2Aw14qCpxbuaUcQPrKtscG5XTwnHqx1rdmFOqaSp6JiJT5KUut4sXUAAg///02
oTRI1EEOC2BsVfwQrS+GYOy1UGswMunrNEjhvOJn2RtBcuEEnLlA2PjUdwFWEGW8gt2MCPja6NWF
IkfILe+Vgg5vDge0479BRr1kuXHm1qdZAe6TShoN33U7GUVPNQbS0EJa4/E7U68xWJoR/GuzHBp7
1WtXDYTKCztnWZzT+A2cCiV9nnfKOfr6aVN9rEbebg1tFenq6HroMbqwtdE6+85tEUB0ERkO0Eos
hq+aGflHs20n+69L2x6FFtB/zJra0rqMmBWjKx1EOkIKl9II0YUDGNYLB/1QNIcmfTcHQrRouqJw
/PZ2OndCMavBsmGpJoGdOd27HMW471qphXk9uzcSdYKtIJ29ML9zo/icTfpfhKuUTE9HabVqdhq/
ZGWzKfY2A304NOS6oPUuDHRux/q/AzRa3zQoVtNx+8DOnChmOh7VpDRQ+Osl/Q9bUHNthLwEvj13
8jkWiwo+h/xVnKKCJM0ryw9AxLTIQ6MHSvtJoa6V9v+Dw0EPfem9Aktjq6wubN+pJ93scpSBMwU8
rPPT7lGPpQ2SUULp2RR2xfTSOgj+/hLgPkV3ndjXA4OxGngu2fpqZo4d4sQhZVl4xMbsviDwST0E
aY392zvyzDflW/LeevQIFpuH073i5BTVl2QyzA0HnlAEAWqKfawGprb9+0eQJgvXqA7CniLn6uKm
lV9YSP8FYZU6yX1uFvF15/bp8e8nRAhGdAR0kb2/mpAAGjCURPKhQHDgxm9TtYfJLX4Gwil2bw+1
COSvbzPehgBCAVeaz045/XhmXjXGkKdBmAYtmqnUVw5oDcNhaXQX7mcE/zdXETKsogOlh1r4pnID
/2NjzeKIOLZ/of555lkOyBW50JbT/yptyylsyGZc3n8UpWgU+mV1LBHCRUUAbdxEE/k+aVwiPh60
+sK3OLePUEzlUC7n5VWrOAE+5nWSsem1QFYb3BE4lF/YoHJdbRz7C3vp7HDkqFw7XOCvkvHEgltY
WA7RohZUV7E7Wv6OLTE8DNUER/vtdT5zzWGmRFTPP20OyvJj/qiswM0KBvQVAsIdoNTGOKImY5nW
JgJ8ATFODy6Md6aoTGRKZxCQsslfa2Snq/UD5CQVhG0+q3kjlYlaArobNqqXkd5oB7eMRHpDmb/N
jlK0PUz2wkpq6qEID144UL+T7dWbzU+hFmGxq3hUVicqHezWTn0bAlY6IOUXUISpkeaWZfyuKRvK
rXGeotoTzRoSjVqeZTc9dNCfiMp1nxCExnip7nIEOv0RnUjeBUPKo64673qirD5sugjFwv3fr9gS
XfwuzS+dydMVKyL8f/U5jkKI0M1PxOmSz3qWlZ/By+XTrkh7NKzeHvH12SMVo1NOVByQ0q6vAo9z
7sTwxwEFzEN9tOFUf45QYdV3hAG52rcIz2Y7QDn2+7lFVOzClnn95Ps6vvLL06Evee7q2eicNsOU
KfOJq6wm2I4C/eBDNgLwu/A+nR/IBuwIzIbLZjVQDPK3U8L3wloIH+3SvLjqlH3Jn+f18WY6vBIA
1ii2sOdO16/NRYMeWssoWZwfjLm3d7Ip4gO4xPHC9j47IVIgyE/AEQE+ng4VT2UXg1P2wjwCRBPA
Dwgrs++2b2+PsxMijKBwSFWHqOx0FEC2+txOrhfGXoNGfGDU26bXEbHWmr+Pkvh2i/08peAFkLRa
IdMSToKFCaV+rootNgXTvkLXbztPpfE/mRVGjPSb8ICCQXc6q0ISYENu9cI5Hj8agIUAYg8tdP1q
uPC0vb6CF4QVdljEzHRj1yF74oAynN3RA9hVqqvEKPyDLrNhOwaFCdfJ+qe10H9Ecp4ZDxAxYE5g
gMDJ1rUVFHXNAnSRHxaIT1yXOrqldT63+8Jqe7icw6Ur/9x4RJscKt/k7zUPosiKmMABiUfaXvpD
R6v7kbwNHwuMN53velSm5oVM7MyOhAMBeBPA3sJSWq2dGFSTdVrlh7HW4UBbDkjq8O13E6J8F+7G
c0OxcAQHhJrGKziXp0oFfszyw7mYfUzfVbujBTTuCrvoLwx15jRTNeQgLyHQEgKe7sgsqC1X8eiE
Vk+VVi2mXiNSNRf2/bnV+mOU3+/3HwGBBaW3UlPrhxwNwJdIg9Pzm/rnCYeLcJTuJbvls+MBz3e5
PijUrsEBA+HbRDeXtSpn5EiKMnic3HFCUrEsDrad6n9fY/Epr8DvCNgYlJNWl6Lm9x41vtIPPUSY
916LLIsLIA9Jq/ESm2S1OWCc8lzxUIMtIZ4Du3y6Yi3aD41eG1QbIqc8DMsWzGPUs4rJGZ/evoTX
cdXvsYAUYlZM84jxVrewqjQFs9/SrjQsGjlqxnhtZ8iDbubELEINzc7NMKGF2tB+eGcX1tdFqvzx
7R/xer4UASl+QP1hQdGmOZ2vtBLZORBlrqWqgq2rpEKfwJufLYibf4cpYboLWYyogByFyG39aeVi
ci7cKbkGQGyFcRGQqGf1JZD96sj9HoWwmBfAI+cI1qM4s52XVWHH12PlG7flNNhXNgSy8kKEs4ZC
L+P8Jh5xGbsLRGb1rqmxRg5RePG1Lv3u0RBe/zXrEUXagoLCj9YDsoeOjOerd9ko1Usei/mICgY5
z2y4X2Mclr6nQxN8K+ECPk/tqKPUq7svb6/ub0D2H8Hy71/JLU68DKENhNrqV7Lbc9Mvhvi6n0V7
XaaoK9IsjuUvMAYiFFpX2BvEZ/3bqRD9nVnL+VnOGeXSFOEFp0cwsUdA5V0fu/PV2z/tzMYzl/4s
6pmgoyFAnm68GCnn0U8ttOb9tj/mtmxCJwLAWrjG359pcD6/IziTco21JhX5ml9Cu1DIe2mdvgMQ
mx3TgiA/t7BLfntWK3NEQgH+JuVcvjlMW0DRp9MqTD9ITKWJa9Eb6mtvZwA9ylgbsmME2umr6+DX
su1G0ECb2om6d1okyMMdp1Zf3dqr1K0S+nQcCdhRKUdAwtqNc2B+q7RUOogGegCQ7XRaGq1CV0Ct
8eslFuit9lnkMvnoIzcZbyxf9eFkjgDsUxFhvJIa5fglcBJUNHWn6x4qoihk9t25Qi9IM2q5leAs
0J4RDsYYJurGX1WEWt22yEuAiX3kB79GBKZ5w2pXuIc2RiF7a/bowuGtUybva2CFlwCMZ3bIQl/l
6gfyA5p9+fM/njXNasysjcv4WvpJvzWpR+9NlH0eRwtLzLeXbVmV1TGh22gsrJzfoMLVqnVoAFkA
JsX1XKRfjM6KcQVy1NaXVrMz/VZ/CATWEJL4dkM9bLoQJSz3/Hp09qWPoqz+O60/naiBgIrf5YiA
Nqh7kFkESOW5HQLXQYAso1/LvaTUf+E2PjdlhJbps9I44fZfvali8GSm2bm4HvXU32M1Yl0ptzW1
rd0N0VMRRZNP50RGxxhSFFusa1Bjevurn7tDwasTGCGftoCsV7dTgyzaFEQ4UxSdwhTRDHJ5ZUV9
FPzCFbA0vgdzgkJJPyFapkABJCEWOjyKs9Nq2r7BeuMB40L/gzkXzi8bxxb5fzk7j+Y4lTUM/yKq
yA1bmISSZcly2lCO5Jz7198Hn42FpmbK12dnn5qGpsMX3rCbxWij7wlY6Epedm66hMmtshKZMCDe
PKqL0gLaiG0YFLZ0Gr/GkQKnKbJopDQhYNlenyQ65qOunNtTbaNf86IlnelcmbIzt5tFtwCwMcEr
H24TMpSJmlmIshGeQELyJ4y8H82yr68QLTYB3nqIMQo7DlKcRcK02Xl9hmNegr9NsNRYV+wsxY2f
5ghYvl8tVasfoj691tk6MySLX0AlJP6nTLrZgVGOOxaGu2GAnJHT7lqlto9dMS7uXmDk8UwkK14u
r74zx4utEkuqbHziyu0F3mnhEFVdFAYtB2KDZu6+xw3Sm/FtOV0eyd1UY9b5FIBUqPxQBKbxutlr
FmoDWbL0SkCDXLk3YxfIFkLqUkWTbJ6/s+Ck5nV6quueWZeYmyAAn3xHJjYtd7jZtN+M0DCwLTAa
91do6wsGaoqt3UNyRu3OMGbcTrSGYpbU1LlGSFbB7avFPsa6QfgNHWdBxcz6pXVqBS8nosvuqWEd
Ufm25vZpQAUo8XTcNGoEBfX6xUo6BA2oBMaFnzbovO7HsUFTdw6HHoefcTL2+qyYH0ZNwuhra7d8
VFLFCFA7oDpo94rpPq3KNbclIYm2M0cTbW+O77l/DxyixHluSAtE/7Rcyb3RbOR7k5BboTbgZi56
yaWCAnlW4hPigMCLdwoKDvTmyig7un1h5e9xnzMgn1WLRB3QcVEaUY1a9D5y6Orgo4s2vGvUHkOd
shLiDrSv+jJ0tvo84H3ZYv+jjPdJjjuTJ7F0tH0sVxOUMF3n2TBiCoOwO9DpR4fyo6N1iHRXchbh
LqkEViex0A08FiVoh10pgRJ6iKyq887NqghLA+YFTbFoaWvQnWHs7JwYrBDjhOjuGv2YDrtBwdII
uB/64iBeqxzIow5+wRNZXX4B5IQtHhS79OPlJfj2ioGATPqHEv9/aOTXV8zY9halF9MK1CWO9r2i
J5/zVs2oWowhj2HNhyUxrsVdZxIcRgV8xxWjUy7Z3jFxTzKDtoYdLLSWhNeaDQZmjbkK8EXN2Kqe
bbTRr7w1ok7iK+zwSfQY1ftbVOez7soUvN3vrx9mk+ngGc7HUQRCbCjZ7tArdvaV3ej7WXXCf77Q
KU6vDqNAH9WVG/F6tgX93LmddDPQODn9xAFfPlhVDB4MX8sDXt/oshqTdeWKOvOCaHEQxHDIEPBv
yQF5D1l0KEYDG7fFPYa22uxkhtzgOEWfL6+mMyNBq0S0gj+8pbWed39FZgmYypVcqAVD1OS7prfS
p1Up8bYZrPjKUG/uBfzLmUQIQwBxbO6H10NhsZzUox65Qa0rT5JpvdGm7oPbJS4ALSO6dimcGw6E
I4thJY7SS3s9nFbiq4rUkRsQN6MPF/fYKU+K5rtpiFphIa0rgeebmeT10E4BZ7EKc9AheD3e1LQx
OGXpBlooipcVCIugklJpn+tSKu2Vwd7EMOtg4DmA4nAbmdtr3RwAFeSm4QRQjpLwVOqhafl5idFk
o9uAnOXSzGi9F26DqGkc5++6QZb/1qMH57AqxRAoG8CquHg331PqqYnzgxABRsLLfbSYIj+OnaY3
xPZ5eQsfff5webFu6Zt/hiScoUCpknG+SclMTu8iq2o3iDEq6U6gO3K5MwwUNndSFWLENgEmQakl
lu4NLn28nQa+7GdXYuXYi6GybmMni17qJAZSjZFS1nlYvfTlv4Z2zMyKMFxr5SSRxubQUBzJ9aO0
btCIuPygV3P+S4xosl+ejXMLjmgEcg89E1BEmwDS1aFqIpDpBkgazl/rYrE9ES7YKGLjVL9cHutN
sMobCYSYXORZgIBtNxNepvQqQbAG4GzmPTHxcJvUybVW17k3cuh5q5jQqACUN1uI6A4J/MVhVacT
Io2DLI5FJWu84aprhdZzG2iV7AEpSrpILvB6t9pThwMrfP0A16LVGcIajc+YJZXv4SKHn3DzjVH3
FDSLMFSdoZ/ZaQWY7/KknjuhaG5oaxWNDsR2UpGPMPMeF45gkXh2+jBsGvxT6w5vt9wqFRWbk+ja
e5/5kJTS2LWkBCZH8eZUxPtVIzTX7YCUxtmBTWxORh7FweU3+4OWf5UHo6lgrnEKh9MqkbGZXrPV
HCXFciWIljRCHbeS3dTuiS/S56JHtAzPdS4JUKENAttOacf1XgJ4aB9BACxhIBML428gf4r1tY07
83EIUZD3gMhGoB802S8PLhBUTFFFXH3uK1zebuWQ9tiKuiL6OZpQ9b1eKfEyxW23w9wL8x8zVITm
D5Dh4Gh0mpEHmKeFH/tSpD+dIcue1Xmk2Q/XZKHbaQ655U9tM35Vgfyr3mxO04+pN6trLMgzix6u
Lvk7La0V4Ltd9NPoiGyq3EA4bXvU8K85lKMBzrfPysPlz/ImdARhoCMBCdgAha83BdUyX+LWVnQ3
WIi1fRQm8IM0Y0zilUIeLR3c0awu1zrmbwuX66hULFEOsdyVnfx6q1HCzWpL6zm0+wlvIwdErL9K
MD1XKBTdYHWJ2FKZjPJ+Hhvrneyy4l6hoPGutzM8lEYXl67e1O2vbouu/+nyjJzZDhazDqsNeDpP
t1mnXFyWTGtqATq6sz9CxZLvl2hu/p95J52AYAzH/E3wnBqd6JPGcQOl0mWQAuWtgFMjsnEnwsYY
glTpqh9NmmnXgFFnTjlCkfWCICGgiLm5Ilo9b3EvGPELjZGPH10EtSXMdB8GRLnHSAmyJBqC+16L
5qe8jK9h3c4Nv3azmOA/venN0pZdtGRRqrgEl9YQ1MDsfCXNi1PeDvVNjm8WwtYFhlvDpB/q3NL/
tS7GwqPjuZKGCMmQUn298BbNTnOtSYgAHYw9VQKZd5ZRqUw9Bt+J1uHyoeXYtuUN7V6hFlditLc1
McaH0gN0AlY5T7Du/L9ia953ccIyDwMzI0n3xNyVj6mTp9quH6T+OEtdoeeWts2vVE4xCy8TXxoL
Q3K8uSbtqBi47pz6TMRfwxBnU6CBSfSI8BCiw5d3wbkjCETniiDHWZr4/PWDLm0maHQQusK+bL7O
eioK3MIW8nDkoqfd5cHObDkYwhqMEGT53t68IgLl1EakAfpUR74Ff+K3PavDl8ujnLlbyZ/UNWyB
7kJy8/qVsFXMVYU+YxDR3T+5oHFfYjqdB6Bziur3TXoFRnDureiHEYYRmIJA3ExhZvRtPbWxG0Bo
D4+d1iXpHmnVtriSGW6RgWsITGhJ8A9sjNbEFj8q9YX6dkrgAuUUSTXs1m2HGsRgfFUceuHP+AqN
3zvdLPAwta3+m54npkI9FvMd7E2S+iYVNYYUl2f7zAJ69VD669lOokToc9U4QT60aNEnTfheT3IM
n9TwGoPsbSVinYBVsBI1IOAa20pzg1lRW9UQXmczHI5TnFDIr7IRwXa3Ro5CcTFGpcvLlkl8nBQo
Ug1l/o8kj/++wgqHgiUDyeiPbunfWxtPpUypOyJ8rtt701as3dRW4U0usXL797mlYb52KFEZfRPm
lwNiFFbByqrMPvrd9eOwD7u5/4iPzYfLI51ZwyzcFWIG9Hqlib3+ippFJS3JJ2JiqzP3iDdXT7KL
xRUlpTM7kzFIyV0UPd6Wh/F4owHfEvWipSc/qnGPZi1ulo8JU43VMuYs3y+/1vrYm1iUbIJjDdye
vmLjX79Wnxa9iNTSCapuxLFATE3yNZ9FOn8GVod+v1m58TfZIq4z5wNXFLqW1CQvP8O5VbsKTYC+
BkEFw2TzEFraiQ7WFMLtsTF9pTcXHtu2xsbSGQ1o2iEpAOBe1yglDYm2vQUjIG8gCCNKdPlJ1oLO
djbW0hJYsbVLtU18FqjewhxUK3Bjyp/R4GBUak14wWrxsivqvH+/DJAHLEjlV67jLfdy3TSIDbFn
wTOjarstWoha5vgzNbhciVrIvTl35gGrK+qy+qgb410VmjX+cUqTYI9shB/iXoQfUlfIh6XLsK66
PBFngmGX1Jz0mUNkJd++XhaY0pYxLqRWoBdt58Uh3wefmHQVbLbdg1bjAOUUrfx2edQzewyNeLDM
Orqf5JebiIwDfTYQcbCDYrC/NrLBQzTL4yuVmTPHMVBpbWWFAf1605AnrczVouPVetQUbgp1blRQ
L8PyXWIQ0+wvv9HZwQBprFp94Cm353GYRjIv04V6dFpUQel2xk1dNhJ9zMn892idCjTAbFraa79n
88latbDD3J6tgCoO6Iyi7g+Lal0j5J5dpwStKhkL0whb4vXKmNXCmMIltQJpzjDdHbUsZg87o/Qp
bABo+Y3U0rshQYbHhyMTPwy1julaibFd7pdqgUrBv88wYt8r9p3yKTHl6+dxRdV1+ZKxUvUqvh0p
LFWoL45RtlNHBx+0y6OdW6Erd1bjxYHDbHcptUpzlk5nBwrtPb+nl+SPKJD++61Ggk+nF1wWcch2
95mz5oxYodgBbXzsPg1rwhS1WQ6gb66pSJ1boA5sPlTtwEVBzXo9fQMBj1WXDOUYdGRyd5oDN0Wd
Jozaa3K+5+aOpckJirAk2r7ro/wVFsRJix+ibtuBKpTiZmS8fdvM9ZW5O3OZaGu2ssKWgISDpXs9
jEupxHGrtQWUFO7PHgHL0A9l308eTm4L/m2V2/0kRrLxYS1kjmBIVWY7w5woal1eLG8vc54EYijH
J5XBN03sLqJj7iSaFWDXVd2PWTbWHKJ2BB+lFMUdpi36tfzh3JAr/GndCWt9afPydofLb0SIGOhl
Fp1UBNzb1ShtPkTVjMGngbHW5Xd8u34oD2gQyoHtrkWazdVNEX0sDCcRgaJhjpQWbXSgnmTtyxZE
4f8xFAUJ6upr8XjbXTZm1cinzLKDHE36Q1Wo+e0UIize4Ap4JWFZp+l1HMBb0fMhmoZ8Cmzx9Roi
AqPRnCMXa9Qt9rnhPB6WfvyGxZ25z1A880TshD68tOoGI8TroLuV3/pmfPI/d7VGQXN7M6tqaigx
8B8RzJbbgoGI2md1TLRbdQy7o9Zo01EaLdItWVgi7ILJ+fQgy/IaVuHct+WsoxoGZOVtmjimLZQx
MxKB2mnFAcPAxTeNBQlwnX795W97pg62ggv5utwtLKg/zY2/DgdZTY5IsJ/DHBV9R7+j/f8jT+OF
pMVRPuQgGLByKNzntp3tYJ5LLDcHpDPvZK5Ot61jNMchGdMnrL3n35cfDdrh26/B8kbhClS6tebN
r1cDLBxeHcxnEGaRO34j/KrN9xhRaYpvKIZoDqa0kQoRoe3od5JMRPe6RVmWVcQw1g5zPLSi9kqr
UbunBLWs1H5f10rZ1XdWZlrZIxF/l+ybgp/3Rnz/8NEUWfMbLJtT/VpKu48OjQaC9Q5dn1S/wwQd
U0MrISPwBgtr7Ru9GqPV9Vyt5Jc4d3E2szsT71rFcpd0TwUsSr8B+mmm3Wgsg4GSrQEBt3e03vDd
OrRNhGKnIfwt8tjG0wR/rHn06WRH6X03Tu2qVTDizjSGNraMmVkN33I7TrNDP9lguOBndhr22Ra2
vyXOaz3cG5ueRCfaeHkXp/pI4V5xUW/q2rS5GZZkwspXYpblJTZWbh40Mv3RSSo6KG3XyPQG91kN
/0Ij6Yg960ZxQBrN4/fWqnCETHSMnXcqdsmd1yZh/IhaXDPcZEkD0T+C+oPNuwbr46aL3Kn7mA3o
1tg7QXFcfJNTq0WH0sS7fV+jtLnsZydBbMUDQyvzT8AznPpuTiE63E6ptVSHFj9s/ftUFTOujrNp
j34562a1T8oBT/aqTab2vZrXSJ7mUi5fW7zkTaSiwvy5X+pc+a4ZRfWACJOh7gbUW6wp6GSn1djj
2pGKndnSDKrfmMZ8N7Ya10Mz9tZ3MehW+Khh5tsdirJuPll2M2Y7HV8Py0PwChRWUSs6NjsWNic7
vS7V8Thnof6xqu34l2YMLhGXPs93RaO70xEPcq14sqqw+EaLA69jqvVZ7I1qrH1eQl3p3mX9MqPr
opW9cUefx3iwRltOviHN9Odg2VH9MY6QODhSb57ueqeuikfJlRDvk8jS8fgcs6Xzesueb4pCGUMs
AKvxo+C2d3eIjE1PWmhZt6qaKR/dhf98Uy4Ld3Ai4NctcfilIq2zPLUNs3E39YvEL87VSoGXTiJi
6btDXn0r6OVGvmnWxmNLkWO8tQu1xxd24R09oxiMxa+NRqLZz/nyIqay/9Z3zoB/ZIGa2E4FrzPc
ZmGL1S2yMsZwSsah/AXVF5sIfCiz74U7ZA2G9RZatjXp6EH2dvItsVZRO5TELM9WcydjoU/uS9LF
qkbfK9NQeBqH+b1SK8SCaVonnefirIwZWmNjc2EC7HQPCv2YnauQhu/mMKTHGo9CI8dLijLoUyrB
p8wo6pCHNJP7tF3Cn/3kaLjda/X8MkSLHe+goDqPdqgUkDfsdjbE+1kL4QUaSThYB7rrERaoZh33
ZGeDpn4yuibhqoQBWN227qSEit/avcDtGFkfgH2xBdKqxM8T4QgT6X5v6mI3XG2HLSK/wTCUJ2Hi
PXtLva1/KXr6fN+cJcvxQe+GML7X2lSzP87pgqnhWAKnT6q4A6nb5Ei63c5ZhJabwACxvU+tWlR+
lPTuLZ3yPt1Hirvc1646fx9TSQ0M4kA6gt1t8FiMs159lMLFSHNsI4l585KbPzRaIJkfIgo541rf
meORRmR3N1MIsL1cLQHUVLZhZx5W1mr/mKQzSMpwbBrMQ3UtRlRFG0GetWn5aUqaBMKDOcjpOEbU
5h6HussflCoEKjCGdTbuBypKEYuuWCysipPqqa5KDdwxOiWAmWXz3DVZNX3U4iHM9xHHyzs59KnY
IWCifrVrp3lnKLjPeUaHc2eAWTZ6tgNlqcXDjUsKz+l78ShmMzEDLjsx3Gm1jKP31rT0n3GBYX8Y
kdPetzZr+xBzHwAWxdfPV+0ZD0VXHzG7x7N9tnelxUb6hPYxfnuRAZzttpJaMq3+6En1KVa6Xjua
Wto+x8NSigPf1nEfuOyXwbdje3xXh1U0+2ACp+m+XgRQtE4vRL8zklZmmJNrwvHyZOlwqm7wivVF
lY/NIc90OzrUJeE0V5w25HtDT4v3BCRadbAKvU39JBpBf40Y2vwY0PfVvHLQ85sYfJTmUchj8S4F
EDSx5NXTDPLlu6YMyS8hWuMxL9DH8qypTH8mXTv9VDNhp7t6jDo0FWAWqLsJ68ZnKuUpyFRNIqyr
sP4+cSF3GE8M1fIFClf4PNpzd1vN5fJ7duyZrnG+DC8jeTfnRIlKo4fuX/Np0mWe3yi5IttDXmjl
izC6+ksdaskzteT4Bgv4vN43U68lzMrofLUyasYev5tkuxI27m/boS9wE6rxWAXaUFbxbhpj9V3l
KFkTlMuUPMjBmWzkNuwIL8TRtWPfEW78klNRFCQlrGq0tTFrDHrgn+mOvre93PWVbX2KgQRhdFYO
QsVhtp5/Tw4dGzszh9B3UtHftyqoBM9q8SgtctuK8GzFtNuD1RJXn4ylx6wZR0SDhSckpWDUP/lk
wAPfF/Rb6HL20Sx9pUyTH1jnSHNPUpFEB7M3u68jFi/1p3l2io/0FifFU5JqRoLBijlpJdaLIhiW
Og6cCKtIzg3D/TqNS/3DtAbT3HMUFeqXZcSo+BC2oYbfb7yo5r5HovBBF0X7xZBOwSU/6f39oLT6
Z+oJ/eoq3Q2zZ4zkL7jg8nvH1SLc3jXdDOwFNUxZY5qXysHwebMRNc0WxyruHjc3PdWuyveTjGaL
0neBHjzmomFAKCk+2yR7mU+JLfzglCnNPGdpuvaREFLnfsmTGkFKN3Wr3aIo8kcpRtXysHofol0L
RIHcUdiLcTP3upPuhBMv2n5WEHU+6qPVYqnVC2unVOkY3+W6kE8Y0jfmEUEi1jiwp/ljm4On9Ide
F4MfOy7WDYBlSbgzDCVXKJKVpUfihfphbgZ0/K1ecP1mGKa99FHMW7rgap8K5N81H7p9mHrzYhQK
xkOoeto/8SBs2k+Xw963pVCwJmt9DP1qbEn0TdA7juwGM860AIctM8iUdMBNSc1a1TMWUiAvUsPo
tjO69C4dhNZcScDOpB4OsA+NxHlFqG2TeAsoYc6NpgVu7q5BWpQ8WhUOozXqdFcKBmeGArxIrRcB
R7ph21yPAxkX4J6zOOyIBCLiKCQow+609PU11Y+3FRDSKKQMXDh3VJe3GSxmrtjWT40VlCiy7kON
NDaaiuj95S93pgZA7RpuDmLuq77IJnnFE21Q0Y62AjDEOPRChKk/zpxJzwbm7Qc7VKMflwc8N4MA
W0nf/iOAbrJVJACrYspdAJnElXtt7PW7qRSLryOK5l8e6syqRMcHkI4G3xQK4+bd5hGioA7fgKOn
0pq9RDQXx5UlLKFdK90Rt1fsxYt+Krkbay3urwz/dmrX9sS6IqkMoK28edMCq9syqioAoYidH4Sa
hLd6DrbWdEd1R4l/uVLTJf09k3va7EAUGdem07Y+VxDmy9HR9cC0YuVbPdthiJY6T4GmcWvkftsO
aub35YgWD059yEJkXdfdNSHGwZ5dTlOxXyKzr4LZdeOM506db5hud6tuUGzgrBupY7NrVe5UrgpY
3ojrqu63xWhl4oM+qaxdLrIoIkjU+09mNCrzp6ls9MyvUav7PKoZssHE0xnAZlnbt/hvELSphSnT
g6kUMGpk29fETWMYJiQDuOPsM93twxt+JZS3tbme9ET2WruLazozmed0k/MuBHeyPHWNcJK9Mhb4
DSK0Hj+2tbqYX1vNmA2PMxVFKwJKLfJrCn6or8ZccNEur12l8FQIauHRjtqJ5CjUuicXtZis9aMS
ktxDWmjDfAJqgbc1/hozbZamUGxfVftw2JnYUiY3Tqoq2pEyMjJ4oxJZ9iFxZ63cEQSVw8d0tBv8
u2ZByB3pelo/jLaW2DewGZr0RVik+B6CRllyi3xwU+9FbdaJD+07zPbE1Jn9YpLCv8OWkis4tXtj
8OshldKPjAzQr92Bb6Dms6iPc+GM+T1wbutZWm5a+bELa3U/xmh67DU3qurdjKIPoHKaA+apHiv5
bZ6l9jGciparuKjr6E7RRFd69Le4e8yiKjrcnYukPYLjax4Hd4VuJRJ2AHESFjX8j7PR7nWhIAQs
KHbHHu7f0qELGNXKvkd+s/eFiYa5Nw5W2vll7XbvFcMpuBm4x/qDguEkGrFZtRgfytrGqsMrXPuP
8+aQNw9FmDTt71S25SdbTWzSB8tcnNtEc6I7u8B9es2lssEHuRPeNG1WJ3u3VBzj0Kl51d0Vk95Z
p0WxSVxMRSs+uiVuS9A4dIt9AAjg0zgN9k1dz7p77BYtvc05aJebPreQH64TLByPU5FqctfbTv4Z
u0uI+BLBixgbk8x4Hqza/UKakz7PbqPfRjQiFX+IrSK/qx1Qsqial4p7ykn17nPc3QlKMynSUy7d
LvS7jEbBoc9TAocCMHK106xyqD22qjpBLdSdhyxO2Th5WaIY2DVRWfv2WFTfTFPiaFI0ufvDRHN5
Yt/I2twTbKn0I6MIekpvxJr0dYgw1g6+7/g0qKWZ3am5bgt4jEv4ySwKWfgA9ZLPxIgi97GWkx8Q
03F/j7JR5b6J8vlDJud6OOJ8rPZ7lMrW30znJDtk+Nw8RbJfGRsqYtw++7x8qMe8qWh8WsZPUgCp
3C9YID5P5bAS16A4q/vcSZoMGs8ixDF0hoRyD9ac3aECq/FLye16geECUNAbjQLJWJFby5O9YHLm
x9QYdcTn5FAEbl22iJ8Wruv3WiwrX13wt/IJ4Yvydk4AqvmTq2IxQcoF8Vi6g1F5sWKE+ySrQ9dT
FbvJDmR0BtmdA/xBwnA8GFM80N3Qwvl20Mch9Wk8zAWM4JqWtqj66cOYtCjsTq7efUhRrNd3wAps
29cssi86T/ngyTlvPiOxZupHq4nmXZiOtek1dHHwuIg6NchaYx73RYs1qJ8toJuCWY9E4mljmD6S
c9tfC32I2ytXxNuYAvtXuPVUqoFycUu8Lk7mGizzkRJfINcSCq3gbqeP0TX7xzNtP4YBsMWlR+2d
ztTrYTRRkpQ0qRmAjB1Sb7K67p1bpvhl9zi4/0Iiv3y3dKV1zGJF0zzXTmt75ZDqNwoWWl8uRwGb
8jy4cRoOQK1XDwBq0+7mYdYDBzB0iRBEq+IHX6OqTUqELDWcblITQz3VDtL5DTaLOytt9Z+Xh9c2
BeH/xsdbYUXOwSPYyl30FXwTw0YYYhKpWZ8SLcp+uY0czF2WOOw3Co5d9bg0WTsdnVYXDepNRvdc
2Hp3UxNaIJU/xWlxpYa+iY3+PBVYbUgxK5cYBOvrT1S2SzqshSFEM62l9jA70KglheLbMDTd5KOZ
z7XiGOPwW2ss9OsvT8pmHf4ZfcXzmRr6oPD91yDxrwJ+sfq6NWRQJ7tVut2c24mPB7oSXB5lE2r+
N4qLaTrEDprq5ma1x5GgaMY9dKJAvjy0Q5nu03GBfzbXPy6PtO0jrkMBK4Ig/sduFVjC6xfqSY0k
Z7dzwq9hfDeVOE1wHESO7c9lbn8xyy6tvARwTqCqKAW62oRUPUww//JznJlXdp5DLgZac6WSvH6M
wUgM3EEX91QSvz0MGUz2cSnHl/9jFOAQNNJdYI5bWZrWNjOd2rh7CqkFhH+kHbGQW5w+v9Iv3MSz
/82qDVDBsYE3vpGYiotoNYWIwhMOiVW4yzvFIPzM2+wjcBMbzYw0b+4NjUzzyvrchO7/Dcyr0ede
5Ve32irAOBFCrHLWZ55pd+Tx+g2hW3RvRi30/8Wxj5dn9Oz6Wc2SQDQzq4jmv/5wotIRuMo0JB5N
Y/ySOWF9b3coC4QGXIl4Cue9lSCwRWWGCCUjrZ00IPqXH+LcSwOYXs9sdE/gXb1+htnspewSJLiH
1sq+zGnVuUdbFKlLB9owjT1/IbP95THPbFH0w8Dx4BZAkrZVzQEFOhmFi0qPA6nIb2VMgxL04YGy
dvV/DMVYOghWjmFup9evZ1jLUELFQ6AHF4YX+NPmr47D2fLiwoqaKyv3zPGq/z3YulH/OuBUdZpL
YipxsodYNX0FCbEvg8y7gPKmWXqxjLRHnCoc4VXYm83/ds3/Wb6AAlmWoMRo7m9OIx3hdNNd6IQp
+lQ9JGY23WFzqP9b2eXPKLQ414OG0g/fcPOOGWFGPcDwEPQk96aRRP682OY+burwynSeO9eQeYWX
DhjrreWniU6MpHPmnMIhbYIslAlUF2K5y4vx3Cj4R9HFBo4KsnozbX2fTqpZZvYpzgvELrKi2gHA
ra+swy2Y/c+8rZrmgH4IxsA1vZ431HfnWpK2nKomrzEKJttcDMWlHWFCyTHBY9XhEh9rOqu7rg5V
OrOquMP5BsV1c1B2qjJpnhBN+1Ck8NhDmVpXvuy5c3eFTaDQRfmcPPr1E4bjCv+J8ex2U33w1arI
PW23V8tY3c+Ana5M+9nD7+/hNpsFI+giUaPIJhkdtW9hbxo/2apjcRiqllo4aWl2gnlefcDl0Kxv
KM6N5t4NZXPN0+LcabRyeMFRrMTa7QlYmfpi1/Zon5Qp7T+7sZb4lt5E7zIAjldWwbm1BkEPNQko
ZJQsN1PMl4/t0lkEntSK4aedKndRjGHT5RV97kgHiwE+lU8p3txjeMBNicMxc4rjRYCWcPQd5PIZ
jcaqfGzM8Rpc8szCgQCNcxlgNKhA+uZIgBdRkyWF9kmMcrgNx9jdt7JQHpiB2Z8tqzygWfx/HOyr
fAShNYgLBD43+u/wNsPIURjU6HN4+2Wt76ZJsU76YCVXgLdn5hMDxZUGAYaQzbtdqbEce0rxfLVk
FQbTzGQ31lV0jJ0u83Eg7neXv9+ZBflqvM185uog0zFNxSmyEypsia4/AGGcyRCa9MqdcXYoQOQr
gJe53K79ehb5gFmYfSpqSucRfl3vpkaZXir7mhDAuUnksl+txbG4Izp/fbqQNnYNrjRRMFXQJ8Jk
avZt5/S3cnJSPwVZc7w8iWcSQAN6KhBhB5LqmyhyTIqV/9NHgdEKka+t3vIlLTWYY1kFgpx+n5vv
V6x15OFRoN/22ZheyUTO7HZE8QARA9xGA2ErLQp5QuX+daKA9rG2t2qSP+6g5spuPxN0cHRBDUQ+
bzWy2KwWC4JK3jRGRJDR13cGuIF7m47FvWht+y4K+8rdMUPAIETvRk+XJ1k7OzgC81CL4cKikfP6
q9KDigplLuMghj7SEAlgGoeUdQHsaugm/NG0hlq4P9dkk541dnF4Y+UjMu2jUtTVTg8H8whcy5QH
e8xb6TW0LCGlKBTQdpZTt7B6tdVmTUxmc83/8NyzU0WFBk8kw4LcXPwDxRijtpDei9Cghe2jK+IQ
DnH8mCeyv3FVnFacrFP3Yimc/eV5O7ftuATov6yuNOy/19MWiirMnX5WTmqBqJALm+0YIpSxy6p5
urIIz+0Dh1SYFIMo6m2OwaZTi1ImCEvFmXtsFn2UftZCVPhqh4b+lbKl9gUNG+wzkth07jKNDOgK
ZeXc6zqoMK/5HErVW5luI3f71kwGGsHaTJHWacP9IqIf3RLLK0fnmasIpiypzFrugjK7zsZfEXia
pWCmlgRXELcebC9OIjxeE5rH0o8LuifeCBxt2ifNRIXv8jc9c8BR7yGBorqB1PRWGVmf0DUzxk45
GYjvDvfF6KSNR5eXnL/i355gCg/NlZvpzMSC76aaQnqD1O+21jHHiV67aaacMHh7yZu+fFHzAiSO
M175gufmldkkAETeUbxZsLmwBkXTq/CU5+0cU0ItyGag+dw0k6D3POKLUO5nQQP9ygc994b0DEkD
+JzIJm+ujUXV0HLJJ5TzUS10dhmgSNWDJ5wanphbeSUEPnMk0C3g69FGwy1vSw4UA0VouvjhqZ1r
PUJjSeCl7Syj058QjGyrY8Vx/ysWefRcKlG3XFlCZ4c3IRuveTF+ypvVm6HpxnZ1QtwldOVFcwvM
SCMBvAllQtDZdwM25NXJdNKqDRo5jcrHy0v4zFmBMi/yFPAjyVG2rw/dtNKW/3F2XktyG8kafiJE
wJvb9pgZDjn05A1CEiV4U/DA0+9XPDfTaJxGDHcV2oiVgtUok5WV+Zs6ifwk753+F2aQKEWW7L/+
MOsDro2Viw4X3o1pF+3gJKPtpHlN9QeqxNKrEIYTqmS3PkK4+IgprfBiUcYmfMxkMdmFGLmDhpZv
HKClIop8lqGQKqVQOELgEeX+exUwysLN6MQ4yqUWthK+8yojVE/ASKKCGpph+qVTVshXdErjZKfI
hhb0zcvDZNyrepg5J9HndXJ2MHt+sEZF6R4HRZmeRzA+9sbWXDsIrAyhjari7SvFyodK9epQubhI
V1q7rkrDn0rf1+Y+ACFibrzO1oIZmxD1CVnLv/GAy0GKwhjDXSkqbB5GFk3enelGs+GHRhX+FXN+
ptP9zbeSLXEjIiZC/5ya+bJ8QY7T0gxR6aWA7D01AAJP82Drx/uj/O5CvMLNywUnUUGRCpiFKsvg
1wsOui4e6TeRsdRtlP8SIEjix8bSJvTb9DkFcGygsfQwtV4xnjvVmRW/BBSHNSfOM4kf6kaWfBMm
sg+7qTbq4TEo+u45GmSDsjX6ytpPc+JMuFDa3fQAFbyqP8a81u1/FbIwBNPyaiSrwb+x3NghywbM
70+ThwadAuQCbo7vYGr0JVUt9hUYmOgo2bMzUkYAK7ETEz2yd12iVvVeD2S7rJsbZji3zEY/geTM
nisvxbf3/myvrSm1Is6yyeUHMux6sm1NadTBsGNfc4LKj4Vd7aMM1df7o6wcDfIaBI7hmyHEvSxc
CJqlfQ3GDhySlTyopMMf0nauzk5caD/uD7X6QeCd+Avyx002NedJDe6RKQYrPp5HXCP2iPYaG9O2
ctvKP5tjDtyIDHGxRzNVpCpVy9hvOxqYilOLbDfUOCEA3m4O4CHad6EWVec/+TYmUaf2Azl8cftk
M0xa0XIA9VAL8503mUpygJSebczhyi0HLkdqB9EkxI9R/vNXITcY3Ka0wyzxU2SQTLQcGoqUsaMb
1S6H/D+evcCNq2eq/v0XdGiSt7u58d7hA9HXdKS4hJz9V+OHYq5GMw1loKl5lkG13YtcVM9FraIE
1rZbGikrsZRPtWGcSRo6RY/r8VC/DisqqRFgqzY5zXiaXcy5Mg7xFE3f1DHZ4uutjEc906CUiXgD
GLLF7sGSBmz0LEIfLFJ1zKLE2g1JXJyDKh4vqij+4Gay5QWKq4vUrl229RxjCDNaF6E/wUzZgwqo
YEKN+gnv6y1nzZWTzlDcgFK2zbvJBgndyRCJNPQbO/Zw+bH1R6FWGkJEce3fPw2rQ1GuZatKF43l
SwLMjZaVOq/DfsAqe06a7DEQofug5N2w4Re6ctwhUFET1Fym76ZOMJdaPvRdGvnzZE3FY98ERr2r
eBAah0rMqGZPUZIE3y00RaNv97/yd3V7cR1S9IYCKd+i5L6LzamBMdUtutN+OSepOMOvxoV6hB35
q4la/TEdSTxP3QxY7EDTfMr2LcY99smxY7DedtJ1016B6/Stb6SBvOg656mz+T+OtpXEzyFk5Ojr
/Z+8tjCQUOFNcqgASC5eBCnGqlhy9N4FlGQIEgrxVqpA2QMvH2XjYlmrUYMesOiuUme8tT5VTLwc
aOqC4oEo/gyI2yQRLocjmOtyn4soOg55Mx5FEMcH9Avh6aA7ufECWgmXMkfFbZiuAeWdRbhqGneo
E7WWfdeq/68sx/6hGUcoRO5s7iczHj66Vv5vkIh+Y2+s3HXkStQnpCgwkqWLODJHAFvikYZv2gft
JZgMG0bC4G3NsU74W+5AElvOmUbj4aZ+NU5VJ3mbHgYyZlrsqkYxg8MUt1100hEd/4GHR/KthTP0
zWp7/gUziQremlFZlidljlL77LSzF21koytBlKKdKsUooaLdGMhlCBtFdO4x+qrr9F3shPN/todv
QTlM0Q40afX9/q5eWWXwokw0E4BM6o3Z0eCE0DzpdQ01fRfP/s/R4vdRbb8Tof0NMONfZQFc5f6Y
K3EHRQniDZ0PGt7LNKMZcDSs0xH3tNAofzRBPu1Vt9WP4ehQpp0reBW2uRHrVk4vR5eHBQeXj10m
GbaRRy2pL06RXvKDShM8zryg11zP9ca5kZFrsa9IBQlr+ByRaCz9Gu3asmHDmTS2Y7NHOKvV4dg0
gI7GnRCcNuhArdUfykgTf4f1DCbPy2vl7V4+5OHMLktK+2wZrMo6U/pYUFDQYOOBaEtV+7lxrABX
U7sFLXd/QdcmV5fShIwpnVQWodFqRuCJJsUS+NyZBKaFX2srgmpj9OJPPuzVUDJ4vEqi+ljpwxHF
5EvcJMVZdMoPo0qG06Slwx+cRCn8hvy6QXN72Z/NBx4YSdBh+JmPCtq3kfo01wQHdyqxJUAD5fwH
k0jOzd5UeR4ub8TKMCimZSK4GCpY7l2ZT2p31Js2/xcAJDzC+6OtnUHeRrzYaIzc9s7iQoXy29oY
VdoWNI8Wvl/yDNHYgsw5TRUFlkSy0+DLx1st6bXdQhoOYJwgL9uR10voGaM94CHA8XeT/giWzn2G
raTujdJ8o8aJfJlydzGbSBzgGrCsUypjbE9uhGmrKMMZjhkiIA2w8ovWuVsV4LWvQmSACgm+AKCV
FrdWG/Vqhbuec4F/l33IVS3k7E3OHpAsWr73F28txJA40RaU7dabTHtwvALlehqDldk5H4QSzn4X
mOoLvoLAV7V2aPCs8BofV+zhx0BrZut9vXZreIBbcOogR7npJ4d4JM1DbvEwjIIAvVMRFN1ppmzy
r5qFwX8iqvrmEA6Z8Y1sIdvC861NNSKYcP8p7PMLlhuIHp40LHEuTj7l79vcHk8Vwic7ijvWRi6y
OpTUoCIZAW63bHI5pYgAZIfupezgDteJMR9EH6cPaqP/gcGcQ+scjV5px3NT+jL0ibeVwlCN585P
lW30+xaQ2z4SyQhdsd7asCubiMmTYBpwYLfNkdBKQEjPrnuR1mUN2C9r/iJAMdZUosrwx2Sl3F51
AU2SR0SJjUET/3t/G68keoASuJKJstK2dXFkprCtZ6MEOKRXlrOvmzY79LmzhX1YWULsiulTSs0K
3BxlJHx1Yxju2GZ6hNdcN7rOaRAmHEcY6OekRvzn/gf9Tk0Xdz9pu0rYobZr3WZT+FCVVud5lx48
fX+xhjg1il1LZfBvPBAG75tWZYF7yLouq/8NldZ6muHaPmtVYFRfZ7OiRWT2lTM8D8agjKehFVP2
VRl6p/bTFneyvdKXYf4u16L8U1nRd9kldT0/233TKftpqDEM6ytN/UQDuK2PyujM3XmegumXl1Q9
MvhBoxsnfZjEoQMTWuyh9UaxX2aYDsmyszYdgARj3DUhg1DDb/uuOcM0vuCnhRgvogemdiniJvuE
iAH+FA2O9/1Bb7zyvwbZXUDOVVO1+yQvdPUy2XH7F9ZImPbUYcdWckUTfbRTdxqhyqVm4WdtL3r6
DHBPwPx5dbVXkQIGgKTSJjtqeWXNO7dyzecEqYj0WwlSRz1uLNhtrgatl8c2p4ANuDzeU93PSSfP
HFUtZT8MSeUrRqJBa7VmH6Kn/fZESYpBcaWhWqLfnPGYFDSwBry1rUF1XkpcCB7aCuBVr3obZ2tt
1xMD8X+1KaXzyr/e9W2vxEJA3fYjy0zLk9MVKDBraeg2Jz3Gemtj56+kE9x85NcUZFSarcujLAA7
8HZWLh3AoBPXY/jZmsYGt4XIPiSmaR6oHA8bg65+I38qsEOqPzeNdGHXogGPSBeyHxqfxQueda+0
3+PSvqXZvhYs4S2qtFiRIrzxtW+c0ZyGpqYvAWClpyOkhxQtrDq2d7VSJ+7ByKbS3MeZaj7ofeeM
+yRyDHG5v13XPhjckWy5IvR4c+8HkYJY/Ei1sIqG8Ato2QK5itr9ChWv2dipvy/RZShjl1I7BzEL
NnmR08O/cow2aWlQkQhOnzqvKH/SD3WqXQXLPDpl2TxMp05HKPdxjpXkKWxpoO2SLrW/p7B2n3O4
bq1vZJZSHJx5xBNKtUA04Z+qmMlLHNpesY9HCxaKggrNF5EV6AgMTavCsG9TJd8X9Eb+AruRfCVV
LZQTTvLaA8KPGYIQaFE/1mGAkMybZxg8Cz4FkG2lSuhiH4/U5BTN1pWLp+Zf0tTwztVkG+g4jMbG
Wq5cfh74UsaxDAnFXlxLGNHoXoAfyqVL2wyiaE7sRXZkYxnXKkmUmmk10piR+vyLZSyryvTq3GQZ
Y3N8EiVuajZyK2hKIx6+TwrT/Lvq7eQ42ul3iLjxMey0f+/P6UpJg59AFQnQrk7UW8yp1lHIhIbF
MS0N/MPMNBt2ZVzNR4BC2klLi3ADNLByTAh7FPi57E2Jvr6Ofc1sYw6BzNElBd6+K4I+25ueEp87
hbv3/retriI5MGHvd51sMb1iHo3E6gzlYoVOcYltVKEGr7Y2dCHXRuFhLQFdyF7eFIViSK1RNQTK
BYrXtG8QwDhicLj1JFzdKxIkh3UNJXUSmOt5QxYidseJAr6K/6iPBUl4KUbDfN/bVL4tb5z/o2et
2jsToYgnI7fm6AACzH65P6UrVwkqGy56q0R0ahiL7TJ6Q95mSkxZPx2jy4RF9r7v6uRIajpTvRm7
M23DZGMd1waVWCXgB2DLkee7/nRBZyo3w4EudxTax1BVggcDofF3WZSKSx8W4qPeiXajwrByqSAk
wAYlEFgczUUIqKUMzjiWAMGiuEKzJTKOYSsAKc5GfEBsO38cExcBLMlMRP/oDxgYEm9iQo8HOHRT
tVHjCWcyS3AuaXK+w8KuOGhe9W/gUmmUjuEbU3y7ialrAO4Ah45k2U37K9FardLhd1+i2dE/O8YU
7fHqnjbO/s3LVFIugGIh5GjJ4oL8Fa+y/UkXrWjpaly8qnFf6r6u3ncwJw9d1jnPIjccSHgVoETw
S29+aDA0pBJepdQXZbf/eui884LE0p3uMvZRB7vTjsTPBsr5tENdK9h0blwI8eGdTXWKxzctKdq1
tCWuhwsRrJlxCB8uoDHYNKIr8XLDtmMO3/eoOtoHraIQup8RXZngG1aZvsv0oSCntqxky8pyZdp5
IHv0LKVSML/p+scgfG+rYVL0fHvhQfQHuJ8fQ2bjWyI697uLJpp5ChvDGWgqWTwm7seMleGpKMsL
hvSI23QRhrs5MvqBDv+FtMXYly2FpV07282uSOP+qSlAdVZZ5jzoXf7t7SNjwyVfltzlN80Kr3NL
iiz1wAUQ1PvUrbJHOM9ihMheDGdtDt3HuhZ4zs1J4N8feilMKHcAewBKI3uNlNBa7IDAbYIe7cvh
ksxO/5DWrZkepiLQD3ofzedRa5SnKumMH97U9XSN4uaUqEawEzZWb/Qw611TWdE/XVB4G4HtJpry
w+R1yN9ADqFudb0bStSwXSmud+kGxf6KTYyHnNfsnOEgzJ9rxB2+dGY2fLk/HTdpBsU3BDgpKDAi
FbjFHqgA14RWo3eXKqtU9WiMWXZpnCh+P3gllHfIijDo7w95E9JkvQ+lXdmxUbmtlrt+SDmAYdVf
PNTKIG/E01GlDH78g1HADiEgzGVxAxWDS27iBdv0l7rurL8rK63eU14w/mAU3mjcQuAFZI/kes2E
mblFHVO0qAfXOjf9WJ5oQG51CtZmjIa9g0Yz5D8e3dejNJNlVlM/9BezVRC7qickqZwoO9+fsVtE
EgsDLAdkHXcBufximEpQqbCDnGEGxz13+DHV2A3a2ockFFZ8qADHe6jKFdbzHJflB5F3pXsQtKyi
PdqI7tbVd7M1YW+AI8FTjISGjoIMX68updJpowohovmCxEaKnEBB1QW9KLWMdog/6QqN73H6dX8O
bmZajkl5zeEcgnm5qUdXZdQ3AMAuCunph85sm2dk/IaNXbP6ZZBlYcJwr3MhXX8ZvtOW1cfmTAoT
zvvS9LpL0sXiI+1b/azFkbfl7n0T6emHc9Toq5GkSdb/9YDhiNAoqz5d5sxMjh5wtienqJNPqLNX
uxEV6jMmPeIStnH41g6iHJleAv/ljqGWfD2yHdMMAgWiXhRFVCcT0dMXc6KXYHtKuxVY5J919fiW
Y3GfsXoSFLt8HLoGXM22UuYL0GZUUgIP0bXajj4NtZlvsR1v034GQ/MJnhHJLxnMIlqPdAid1tbn
y5ChOmcMevRIPurGp3yoe7QOzQZF27ax2n+G0DOf3d4b3ycJFcENTOztjpUNWtk1BX17q2Xrhi1K
eglJvi704gNkjRaZHrzB3hq06QZJsqGH4QsGzuriMPY5tmOJw5Zlg6FWFoqpcfceTkpbb++173k9
0OJ2SDU9V0RmzBctV/AGqntxzFPUOu6f89sTePU5S/UL/ArID7Gjv0A2RpK26OeXykz+CfS5PwhN
37Jpv7na5exhiCU5P5JVKj/6VSir54yqIjIRF3uy52OZW40fm+Z4HpIZzc5eNfwhpyh8/xtXZ/LV
oIuZLIpJs2azny+uNWpnBHTzh1AMW7ZTt4dOo0DCuZMFYTbhIrTgPhOa9sw5QGBo+hDpkzi2TlJe
QqgOb97qJOxIdEDFlFnc8rJVlCRqkQo1LoWSRgczAsFjds0W9e32g+Qo8khTcYZjvIhYsmIJ5lAY
F9wxxF6fsgFfqLH6FHdU3++v0O0uBLDCxoBBAHT05imbmHqGv7ZqXPBDUXdukKrHaW7cY5vn8WEA
jfvt/ni32xBzQuDzGLDD0eD2ud6GLbs7g+xuUhDIpFySKn6WZTIf8rAK42OSeXDsgbKqG4WYtRmV
fQIsHVg96kvXw5ZQhB10IswLQM7oAFKv32cazfJSQUX5/heuzSi1GAmnYFqBYF0PVfCSE2hqmxeR
IdYZtV36BQuW+WlO9OlfhIrJqe8PKA/R9Z0D1oykiduAmweD2usBLS/X4iqC/Tnocf1XFqeOeIDs
DSHBqPJSJ71tFOuc1TkG5lT6/cLUy3/u/4SV6ZX9XClsTyMBmN31Twj0ockQkHMuc6Apu85zqr2Z
BtrRdZNxI0W8DSm0jyXbnE9eaexOU0SXKoQWP5dGdIYUZx9m5uZ4/4NWFhFqDIcCgCq19CWLCAqo
lfeEUbIV4dCas5DSqKzuAHG0Og/ZiHn7/QEXn0UnlosN7RJyTJA/FECuZ9ABBVDQYcp8KivukxXk
5JkmKs9vHgUKNDcLCBIAxsutgg2g4U1NlsHXSYtnLYzrw1y6WyTPxRmX34LBAakrDRe6WDffYoo0
rYB++qZWdLusS7UjohZ/O5jeVzsTkdEAGWBvyzVicQx+jwoghkcdNWT6uIuMtmtbxJ7NOvMHKy4+
JzSxHvrASNCVKpLS25WpkDTiLgY1juSO8SF16adtrOLqb4AVzd6UHIYl9FIxzGnkUs38flLdj5ZB
wjUGjrMTYZDs7Xiu3ymKJ3b2lOTfM7Ouvtxf3rWJ561DO4/HNO9N+c9f3fFVRuu3L2s0g+Eu7utp
MH4Ejo0xa9W3e13Ri3eQw4h6bx5V2nAjH0CfXtoFXY+K/v3YoEZY4t5jlS9hq+pngU7y10Yd3XcI
7v0bg8H4fn/MlePC/qJj79Dkuq3eaGWRtXPdF75XCuO9KBWBYJuaXe6PsrKcwA+4gNE6U0HcL+o0
KDUBkBNK4SNr6/7EsSFJj4MY0upCZoPaVa6HRblDJTGxd2npIW9SNUEdv9z/FXL+XsV3ubHBsVHa
J9OnjbVsbQ2t63VYxWH1RDHhe2D2/0wYuiGd3Omf74+0Nqu/QYdkiATy5S0ZoRk+tzGmUiII2pOX
hdYJR8x0I4Kvfg8x7vdVQWl5cV9FTRzVZj0XfoOT1Z4WZL0rjcDhpaK8Ee70e+ocoj/HEX+g/1NC
fXUgGguB3wL3L99xRv3rYGQwQjuUJ413tjLKDBitQ9sPkyipDhQirfztR4PSDJUMECUO5fpFTEIn
BiRt3Fb+3KXKoen6yc/cqjsOpZkfulwn4xlbYyPXWVlFAAqOgSUPQC9oD9fnEZfZsCgSlMOHUDVO
RtCVO28c3uqizK6EFUMPRPbxwc8tPs2oeoW3flD4GH+auzSuUNU2dFToFKU/3t+Wy6qQXEbGoiCC
Sw9lriUGOM2o3asKp70RUT2ejToQuMgKI/+QDZjunCqA50+hXffToUcPJ33CG9NVjvXkYDSL8XWR
He7/orUpRpvHwGqecpi93MIjWv7drE18fD8W/wgdGzt8R7Qt1MnqMNyfIKwovNEauV7JbmxSQb5T
+im64i/hkDp+0LvKxscsKjO/Z5c/HkSi7IPckO1FnOk1iqSFb/VeauwKipn2AfOLRDshFD48mFM0
KvhxKMm51N1c21jdlY/0MEZ3qIdDQWLDXn8kNhKQVJu59ml9GJ8VqxweNK/T9/dXbG0PYQVJQi7F
JyiTLoah0zDwLslrP1RM9Yun1MH7qlads1Jrzb5KTWVftZGy7/u5PWWt5u31dBSfLYyxN56QK+GP
Hi2EaXqW0phxcUnHY1frbRTWPiiQAn1fq/hGmUigohj2G5F2bWrBnPBaBUnAX/KnvAp/GIfMo4bJ
vd/R0zoiMGwiKeu8sQUrwUok41IHStrw3uDmoTsHWJw7KR5sBYq3GTuNrxm8njPK9ameKMU3H0I9
GMK3bh1GJtOR2ARIwDdgeXxnXDUREAOpV4YfjRbeN/TUboMmezOLjAJ4iAuEYix55WLBAmzQC1fD
Gr2xscoroD3i7Ygw8Fs3qByGbgHsV4MH6nKD5lmIi0gfxH7YC874lENC2Fl17iECneZD8EWP2ll9
GFApNk491l2A2XOrUI50AObU3SHIkej+xo+6iQ38KNkWlYRc6YW72EEBNn66EzWJX1STMXJvqaSP
EzLC9EZHNtxRzYPJr+oSC5LITbx/DLJfnJi0UE0egyiWjaw2TbHh0XgyjbbR/NAmyEmnOcijz01d
pQWCSGm8xVS5OWT8blQgwKBDGCXFWKyZ2fWYqydG6qMCMz4mdhH7Y5kFL3WWexvX7epQJBegqZEQ
uYlfikeTOPfm1IeNlF7w79V3Y5k6l3jOvtxfjbWRiM+S7g5Q9YZvG+YlELawTThoub1rjbr1swDR
8g517OP9oXSd0HCVdDJ30F15xslCFFHzOnT0dYMvmZqkPrmm/qs06ZNBXTO8LwqMrmmXtVn+U7AG
P5NETZMHG9atu9PCTv0Bya3O9qLuTIPedqp076yqt17arLWUo5PF+PaMulv8rWIYre36ZjS+li6W
Ezs9y0GbDqExbX3N6sT9rsyDLrqN/boAyU/DPfGdocQxVMe5Rai12KMBv1WUXwsWPOENqq0aKLRl
8hWOQ4QRDCHJjDXzMmNM9gR0K3zrO57V4coG54ZYlUbJ6Hp1AOS2XuY4iW9jTH5IImSPyniyD/c3
wdq3cPK5mwG6IGa2uDIb1Nko5nexb+FadMBozzjBO2w2cuSVUYjgYD8k2FWydq6/JYavEpUTMzak
evhhdNvmYNld/vYgzijkkQDKQekvm8youg+F0YWMok71ER5SejKDYctKYmWj0QehAqb9TqeW7Z9a
8UqqfymxoBCTc3TCtEF5cXTdYmdXnZtsbIOV6MxwQCfIyMihlvd7mkdIMLZz4gMPmS5d7xaQSDJY
eV7vzd9GLWqOMb6Pf6lZsvWykjtsER+Qh8JI9nfYu1FLw6XclgWVxC+92jjgJikUmE/abFxGVy3f
adE4fC2Auv2HerHzS6jWr/t7c218Kdls8TCH4b08AXZgpUVRe6mPT1g5ncj63Br2cNa5vu2lafgu
0UX90gC/645ErLo44A2UlhsJlrxGlrOA+CygBQQFb1PnDIlQIxBt6kdqn5+NsSEQm0C3PrZaUnyK
0iTWH4TZbJWYV7aZQamW5weZpMN/ro+MUroD6rdW7tuDhXFS4BbC2sVUv8HeQmN4+wXHI5JAI0tK
vNsXL73ScEBjWEXhl2JQ9Z02m/VH4Yrw12hM9lZKtzKjV4PJe+lVypqagbCsOuDF3qX5o+Im4cFq
G3XXJF+URP1eBla5cYjs2zVEHoBWC0q4hNTlIeridhBeZaa+hWJ0v8ONbvjcFKgN7/MxVl2ppJSP
7+7v3qXau8yZDZr7lmz0UxxYIl3LBjnPHmM6P3fF/ILOOxaD8YhJU9YbhxCPlRPeCOlhTGztEjYl
TnahqI/kj/XfzVRs0V/WJp2LEVy6K7Mmc1HnYvfEY4MLla9aCR+s9t3D6LnVUxdGySHg3QRcHNON
twd+GShJqynZonK7uMTQcUoLWylTP2jz+aUtAYAJVXH/vj/Va8tLJwYKoRRIwfbmekMh0YN3YEsi
M0euciqUoDmhSCA+1aAPPqZxt8UiXjubnBGOJeeFo764zuyW9LzxFOYSazd0zsbyaIWde8ZfeEuc
f30o8nLqoFw6y/tZHe1Rqdw89e1at3aWGP+uTCw3Js/SNh4nK3c0kF7YWNKeHfesRQhImlhRMkD7
ftQlxZPqKMMD7pvlRrl15TqTiqJk0ZJVdiOs7Kl10zkDDy0zyef+fRE04bgbvXgWxxhV/tq349DA
ezMYhfNQYIL53/2tstT2kqcS3Q4iAYJI5FbLV8OMh6vTzKTyaeEi5ghyXL2ECloDPlZ+6fDd0GIn
+1YIzL33LkX1YRcrE+rzuxbL+C9TnNjmIamSutnPVmIWx2JGJvqE76TWv/3s8Es9yAHcAbf8J3DG
hRHVnB2M6oMX7APzR4obG0dnZdVpcrOJITmQ0CwjYx+YVH9BV/sx7fszD5t0Z81TtVEPWTmg8m3J
Jga/Tq10cUBRECp6KQvqW0Pt4Oo6xe8ba4z/mio3+yLI1bfsAtYGlFpJ1At+dywXm9kB0ahEWOj4
SlmKQxujpdmO4fTOVeYfBs3v4/1d9Tu1XCQJZOrS4QvkgKzIXkegKsCuYyj7yG9zUb4Y2AuZO6h8
kXWg51180oagL9+5gWrDFaTjeRm6uae8bw7Tgz3NOk4zXYpDYCFbbn8lCUY34AJwPjzYbd4bO3XC
02/fJsVo7rtR18ASa0YUHm0vNvCg712DOgwcH2VXYE6k7Ms6TBHQlRI8p0zNy5PnJEr9IALXaHf1
mCXGIU+cmq41+EvnVGuYhR7uT8lK4KIgTkLB/cf7cjkjpV6YLjRWNGQmczoObjqgPWAYhwAryY2h
1habrirVY461LFBdT37GPxoor8IPGL3Jx9q8+Ny2ZfYT7qK6j1NF/5PdRS2TsgmaUVzsi+0cwKsw
87BTLoPWOYewNJ5DzeS9aTb9A75BW9KHa2eUhie1foIX5ejF5przVO0A7yiXQFWbQ2xY4aEq52Ij
Mq8tGDV+C9MJGAc3bzQVHfJQeDbOaHqrQu0S2mOT181HBEHST/f3xtoHvR5KLuirBBCCGOrMLjJK
jZG1e1NJ87NTIkb1B6PANKAoAGQCEaXrUWx7HqNeMmbCrMbvk7r4mS5esjHKyoVG0xDQIdJvksks
p/XVt2RxNGb4OIR+4ODUWaQaPnV44J2g1eoPuV1H59DN1AMuwPEGm2Jt23u/UXkmnA20Qa9H7tRW
h3fECevGKd43HPlz2Wd4KKV87oA36P7+fMpdvYhxlC49eA0SWnajOeRBC+Md6iBZZk7KC97t7iml
/HeaQk3s0VDJIM5OW4DA1UGl2QNdIf5nWaNqabZmieVG/qDpwTEd5n7f1ZHlI0njHPrSai8eNdWN
m3flKCDvpONeKou1uEVdz6zT2CJQlAa9G7fQnqvUbnnsOt1XpfeM0/1JXR0KHhXoXK55jvj1UFhm
2b2bcf8WceyeOjvIdrmSh8+u6H/9wUi88YCQcwFbS0JTUni5JR39fNcSottrMQYKNNjK/EfeBcMW
9ngJXJV5FgQfaQJLJUZHx+n6w6YxjDAJjyK/abvuycTV+OSYWW7sXDe0PzUYEldHK58xnDODxvxp
loZ4EnOeb7Vn/58fIptfHBZai3KHvTqgYSUcUWaokceaMA6RJtIzxl/dadCr8hj1nsIbUPRMhVa6
e1SziEpBVx/vT/7KWZXRgTsK9hyPMP36R8DqKQZrRI+9STuk1BLnV27oOL7bqUVhxXb+YAPz9qRG
Sc2CzurisZeVg6kHJUqtiqzvHcqxi6EnttHfLfjoLWHKlWjObqLPRRWZgvWyqTGWMy4vZaVc4nwY
9jDz6ocpVVX//gyuHRQJXpTqrOCCl5fglAu7szLIv2MVN/3BAq91mVJoXbu+jY0f9wdbXS7eQejv
SLGzJRwjGnCELnUYhxH0LWtftCUrF2h0QZJSOwwz74KNFVsbEQoCglsUuswbI63KdEbuFjjsMBHQ
yXfNvAPGkITBc6bYU3uwstxRNwL62sJRo6CFL0GhNxBUUSk81DDY9JM44RjmpgdJwN4aZS2Ck5aR
V1B5uK1jB3CLaO2RiteF0gHEsI1YnGsIaydU5tvHli5EtpuNyDrfX8OVDSNbzehrwviD7LTICr2B
4lJUqGxLK9EeoqiMj6kxOLsA2MDG4i19fGSwsyVwQbaiYDXbcnVfxRhUv+fJS/rYx1s1x9w7D1px
yIssmPfdoNcKjqqWsE9GrufxpbAtReyDogEZo88B0Bg1Ud1PqhvRRw1To7ykXd5/yfImsU+JFVjq
RuKwNjOvf+0iItbKlGRtk6MtAnDkYE494nVDq+8c3rAbW2xl8cFQ0FtCrR23puXDL2sSuhz0qKn/
zP1ndcSYsyxoHRtKI96XXWUemrbtNlZeruwiUZEkKTJIsNW89hdXD9LLtShrcgan8JKXdtCmna1o
0b5LDX3v2plyQAPD/MHyqIe+8/KX+xtv5SiDypHCDNQa5TV4vRn6MrLbIQkj39YLoziEdUbj1LXa
XD+HI8Ycu0l1cE2+P+hKGsrzABAUiS6vkuU7PkeQDCAmbgqeosePWlc2JwtX7d2sZBqbiBKrhgUg
UMHojdSb33uf5IwsiZ4LRfLF545hlaQ6GExfqQL7femoFQ2/SMMVtnY2FnZtZiHdoCwlwXi0Ra5n
1plssHq57IUkgUzphaGdczvVz3ZF5TJUxbxxUtZmFS4FryIpjXCjuZx0eWKAEEz8KOzDb0OTVgCu
RHKsLW1yHuKm88odIdM78XpX8o3Bf1fcFvsYt1ISbd58gF2XpSqr0wK62oKZ7aKkgziqmOKQweOI
HgxET+pjmJQ9/c4+jA5Gy5OXLkik6rvacIv3StQMX8JaARabhnpTvIdyWlv7KtSCB8fo2vQFY+32
xavd+h2avPihVpVbzafatcpi40SsXDTQTaExESGxUVxuzrGOhJkIqiOiSsb3mIxq4a7Dgup0/wys
DePRM+F9QuX9psoE7SlFgTCL/KJXpie3Q1SpMJ0tEdCV6Il0LJIZbEG0lJf5pN1Yc2cPdu5XFqyX
gwEDBV1spQIhZ1IW/nn/m/SVLeiiwQXAh+YpCKrFNdZj8lSlslkSGI0bnoKmGvsdCC39U5ybQ7e3
owpTd7Zpq58nfaqSHfqcHgzrZpwynIOtZD7xHXF2mJKp+2Wg+TbvzVGvs4tTOvwBY66gQN95btCc
yzkcXzBnVof3phqFw6fWtsMUJ2f8PPadCELlAUVbwY3Vd9mjGXbFC8ymWWws5MoUw+RDRAfoHUWW
5X5BCCXvnM7IyZaLfN4Hoh/ORmhGld8l/H3jjlpStWUEwyMV8A+MH/ioy+HmrGh73P2Y4rjX3D06
V5m273K1zneFlYXdPtLb/GeLeWL1pEIdV89VqCTDzsalWd2DK23cndLXWkd93kCXcZjzSmzE9/9R
dh7LcSPNFn4iRMCbLYDupicl0YkbhCSKKABV8KYKT3+//ld3JMUoZjMLjULtClmZJ4/501eCIg5e
Pz09Rhi/VNnWdtSuV/j2bR3z+9v9crS0mdJAyv/odfm/rwPRKLRPdGQwvn95qdnvhCDRRV5ilOoc
MUObfxSqaLPF3duPfz/df/pUuEej9ThvV9kP/bOgl+ftdo8FzKU9d/HRNF6Yz/icZGHTPv77K/3p
MeJ+giAHPIulrvfPV9qKZmn2SclL0Jg3qar4kOA+mdqYpnzyk23NiHJp8s3p/5Y5/Yei9L/0n3OC
LCS4X5uRYg5KWwV8m1039wfPmOjWQP767/vbsysMqAxGX7iG/FIl5OTLdhonjgdxbRd7Y/UHocn7
shbnb87uf2jpeCnwSG4mKEq/tnTVbBfKsWs+UFyKK6G2NhtDJrJqMQ4XkCUyJP7d07//fH84KAkM
CE4IdITf+c7FfA5AWZHOVGacIENNxXXtENjWRdVfSCR/OChnnSEBSvQYv/vszJWbjFTj5nLT1rpf
Ji52vVeCYtpng6dRd+x1p/XdCtU0/FKWsVv8rRz9ocs5b2Moylwwv9MeZjMqu+xsBDy2X/0oLDB7
sqRF/eiEUg7pFIXqEbMukFqs/+rws2V6hDYjHW+YLoFf3bszGd6nFUeGazheBMv2W1n6qSyQ1x7+
/Xf5w2Fg6GExyY2IMvhXUKmK/HWpG7ZpPS3ZSbk6TDu72S+6wNszqejvi0qvfxF7//EngqTJNAm+
xJbhn89y3HebXURrc7lE0vvqJJ18Ml27MZf74lRPc3Oj+H653uzg8t8/7p/AJDoMnmKuYybmX18a
9Mi0hEE2l25kBDHeCil2ilJlrzOJFfuQc9NIiaFI17fZujaOR8xd7CHRXgfr87+/mT89E0gAztRx
mkMWlf/8GubWY3aOAon7ZDjEKfO9+1qV/nCObrFn/Zdf+g91DJUMIhmw2HP7c343/2/EZcpWouu5
gKD+RcgcJowY8ZfL//tnot8FjTjL137zISrpVwAOF15FOtEnSLReKmzTHkruxb98oD89ZjSjANrI
sM+Q6D8/EOmDzWDNIQq2oGhOk1JRlXlaRC+62YTHvmBpn/7rh0OFC48IPhXNHJ3NP18RU2BE+0mt
Ll2JeXsa+6QbYr3Yz0Ha7UTB//ur/QGUoBNm+wmwHFLOfhWmtD4woFVQR+I1xlV86Wq8pFsVNM+E
ijPJ+GqKh2xGINh/SrpNlGlRJNDHzRhY5hRyERvw4XItDu0W1uIQDv7WHobWnYuUGIrB/88/CI7F
WDOduw7Ebb9Od+6Er0mLzeclcvLxUCU6uMJOhVjk2G3u52Te//J6AV/3P8criOVsJ+HoIB36LcwD
Pl0P7tLVlwXWwRltx5jVMbEOrbdGF3/5LX6HJM7Q1xkgBYxC5vHL/YxzGHlpziwvKSpmysWyYsge
nm2pU1wk7MeOsf1rIaehO+3RWC2ZQa6hUzSqdYlWeuibdJiVCK9hpesrqcvkHRLTuGAEq210DOW2
lTlS13DL13rjNv7L+3d//65YiPzPXxOaKMvUfx7daMcDNxogUFWRMz4UwG3ft4K+Dqmnu4fZWAT+
TwbHBBWUSqhATeTXX1TTKHMTthKPZIGepvpL0/P7E4xNDecbYgzA229e5XyfC0lz56va6fpHp7LC
1NuS5LCq1XnqF/3y71/CH17ujNxTcOmxfvecryx72+RaSZRzzCMC1/K7pd4hNCUhoI6/139Tzfx+
ufLo0hVDCIj/wJWpfUq81QRwf6q5+rwJONnatg3ifT8mGtQsF9id13/pf36v83CaMWQnloiGlZ36
P39p1AAdGrZmvewbezjs8STPPtPRXy7S8yP2+5FiZcpQS5eDfu7XzVeoqsJeG5lcTuXoiWOIiqW8
a00UHBLHWCJVG+Hm2SZ09NWZt246iEBPUY5twmpSFVvrOyEsrXuWpYWvsw7K+76QQt0Fw0SW2uio
dbhBVTJP2dZq07FmHkUJpcctp1NhCszOhnLW68O0tTJMq52c8Uw3hSR9eLHViON9lHwbbWm9+kOg
HhS3bAmM5xavcVmKPQ0lbVUO7dD62HE2M3m7r92do8r5mzFaqptk1/pH4KxrjTQiWNvMa9B1ZHwU
IVMc9/AMhDA2PZ8fYZFqYNHgOMyBMNmeRKZ5wKlMPtqtal6j2u1eHb3X40m4cnoWMbj2wan2fU/l
uG2kAS1F0/zEIkZ0lwvYkJXGiRRb2gdkun7ZinYmQARtZOOfti1kdZJYi+m/lZUHRmjMEHy27C7+
Xm3JEBwq+vDt5JLM1mCj0MzjTWOxKr1RyKXKfAm0bK4XZRn7GtK4531fZVJZKeZK2/6DitbgtjVI
F7q6s7dFViVG3io3tLjxxrF3HmRbDF9UYBXlilpEJ/b7roekvbDcYfNua69jN0sUsLZdSnNktXK8
JFMbYuq7G4slzOBhtZp+1wve2Sy04TUDvDk1Zh+mbDln5VxoEKf1QsarfBeFu7yyMKZTUdAZnhYb
C+4LLfkLKSzLrc3r2bg6xWExIjgIzn1PFp7YhgwCUfkRt73nZ+gd6z1dWiXfOlNuiLtVubG0GOL4
M8bGjoQRpsTLEBT9gMRslF9nHF1l5sYTPbnhskvguEHcOxA+ooYUNo+zp2qXUHXk2CZwrlDMvxcl
9muZ40D2gI5fmjKHp5bIHLhXPxdGOHe0MfNXSERzexD91IyHVZbbmI5k3S1piN2/zOIEq99sDPbp
g2c8yFfoFZ/MlLRVWpk5vLHaJYZqF7F4VJ3TOBmTSJPVRR8u2ZqI6pM1jdj+BvgpL2nkD8t1U8ey
I2yzG5/LoZHXdeC1J6tV/XfjhSo5uY1x+nwiN0NmCSbEn6q5C+vUat1VZxz/piYmEUeXdNyD6Kez
esXrTlLeVVfrSh9Q1ZAN1trSk/lsc8/ciGFwEZc0vX8lwKu71O636XqpagNzNyqLT85uV68JV6jE
Vr0qv3RNUT/awbC/Caue9iyohGOy2i3KHyQhCSut3FVWWYPKskwtYshMXjRRG1/0zqyfPXfwHpJe
ektadWXzrJs9eEpKf9myfTDh3aJgluaiircfnW8ZN13WDvxyjONOoOBaPKT/U19j4B2pys5Ft5ol
Tbp9tfjzJTnU8TIWJE109T0GraXDJ6uioc6XqQuG3DNTZX4g2+NRnpIqEHnH/k9eWPPg3yhWZvd7
IZJcoVDHyYTQSZNCO/T3DI/itcs7lnsqVXj3ZUpO22fLC8cpN/Pm3vulJ/lP0I656vdYZXrfApGp
ZGlfq2aUH8TmesiG297h1zVlNHMK2/ZhMKTaZ4GplhdRyqnMBl2qPSX/hAdkHfWMM3TQDt+bgNCr
tKCYqXwiobY4ziIMn0O73j6mMJbPXrs0+jCH6xxkyRSKh6C3wvIEnxwhkGmHpcyFHIMFihZAYE7D
nzh0OWUxpVtpuSd/alR59DqWSOlaTuOtbly7odKp7alwXcCv1qdvTruo9n5UdlWKgxkxjDo2jYmB
dti+fPX2thZ5DFRGXCsmcE+TJYolU1UYvIDvjfOhtsqxS9Fl7h8We96zjE3He7o7lnkheLsds6S0
1MXoM1Rn29A4mE3gy9rkIWcmSR2rbx/QuNWvECzggK3TvOo0Sez5rSyLgfCktrO/kRcxv0i4FlgY
TG7zJgMTDocSW78wTbYZ38eo4rWyuqrOGgvUZkFaF1X/sVVQiPIxCGt1WFcdRdkQ2/LeRQ7wyUGV
oLNZCzETuia8Z5TcYJB2tcT9UzHb4QwjbW2/7WeCCY+jY42HvWyJTnQjkgZ9R812TtLbPGZxJPRz
j0qH1pTI2oC0p5aI6gZvTfxQSDFw0n10Mc4EtMXjN2z3PTrE1hbBwYks6AvwVDFR9f3eXHZ2ERSn
qevPir/Ir/hSXA3inwVN41pZ27uOOtSb5T4DD3QDZq8bBL2l67z3SSXJLeoj5IaRQeOSDqpbWrIt
pfnk6bW/CRoxRalfjpCbuCKbe+OO5snvmv2pkwNnFaOw8CMu6OMO3U47Te1o3CtdN3i+yrGMh6Ov
ia1Lk36ZDbRK7EBTq1a+vPGG1b+sykV8KzvKAumIQjSZqdfhafI90RzrFZHLCszfXWHFsw+sf/zp
UveT843wwZp4jJ5/YcHtvaLML3Z5aMdo++jX3cNSG2EPaLKaKIP21CW3iByKMjeLiU6O205D5hVB
2GZ4fs4/g7aQQbr3thDH2syR4ikrkw9E3CMRslQTK907bstMQQMUhLlWRIGyg1YfSxWuO72F6MCi
O+mb1IFWMGdOOZYydbY2uRelwDTFNoHOjCTcKvW9oX5d5SJ+dr27rXkRqdiAalvhp9KzO57/wPJb
Nk4yoMHA1RSCEhdrM/A7p/7STvd77C5TZmiZPxcWcrjjRO2/XEJdJLlWBc1xz03kghWaJYZOXeF8
i1SPWzcMi/HF9Tt3h4RTNo+j2RN5aDsIsClpUvF9j9/Amke64Ex27qyniwa12k+vtdqHxmoJ1AmU
r7asjOO+ybY6WXVumnPVYothPumyq8KL2q2rW6yqiK+YiOuDzxGM60NDgoQ5mQ6R/5EqYT/EJMJr
mgLHHLpF9ckdI3z9iXgLZt/RHyKVt4GB6masM12C+8ZQkfdS9ge7suWc9qXNtUNim4gwxJF2dWNZ
Zd+l89jJPtsQW3A/rrrnEaXa/2z3uX7ALo3p3/EFmbGkkuzuxT63+j1xlvI0hW2Q8LzM+rELTXct
jDc/2rbiGsRyn/1DO0xDkXYuFTYjT0JtqfJtLn+rabBJiSN4B+G4hV9lXPOE2fvoXRW1imc+AdBn
WowU5cyRW09+niXWLi3dLrxllqt0GmFg2+d+7S32YW861820GKiLo6eDIIekA41I4s7g8ogk8T0k
IJI5okIUTWptpmg5fsK6mTClUGk/TCv/s1qT+06yt+OeiUgVLrZk207rzM6Q/Zmk8apJDfjZu8FS
ocyniYVOqQgqlZPLWSnM0ryTf6sLrJKF80WpvnyygiV5jSabS76U1PSlJubptAlRjMeRlEysiULX
GUGoe6sjxUaHFge+tVihhG33uib22oPcNcsFua+ivZC68h7VuEiP+cOpvLQfXTiNyTI67dEeLB9C
dwBHI2ergfmhvbXFvR+fI5WFz6YYLlKA1SUTliSs07hiOwpWNTMeZBY20Bp52ZJaYdB8X9x2Hy9a
X1iflbIxKZogqj85Z4JIFowYqKV1CH08hR3hXrTK0uzvcIAlekxvy5ek6gc7a+Z4fZtsp7wRZMmY
rBk9OVwwJzt1hqSCm8Ri2GloD5V/N/pFy24wFs7VZixnOylod1Mq4215xCYl4F3bgSToy4T2W9PX
9dUWFluTtRFmpdk89PplgLQ3p8KZwo0gYE/rTCzjOqfYwBQ9ieNbIw7OQiOeJS2TTc5RddqMVdL4
QzT+iltRUkV1yi1j2beOBRHkmuEgkqmLbRqj1Oqqz0NVdVOK9Y/7A9l5QAuStJhVR0OvDlvdcsh8
glq2FMOP4aGE0tilOA8U373FmZ/3Xo061zQfLd/TeRIYlVZjvppmBjiPdTOmBUtL2DfDUH2Z6j25
R7DA/b+HZtyOE22Sn9ZDUv6YB6/4xtrTUVkQD/aahYXf87LYCN917JHeRz+gwxZ2+FlhGDimrTU2
d2Vvs4A1baC/ESiEM3zioIPO/K6fttzQeX33A2d8OTuMWceNfuTV2p3lA9c+1aAhXeJzkVZmThu6
l29Krnw8dzIr6DI6gLuCfcx2dC1Z/WBE0x+yl2JiISA5or7qx4ZpYh22tBY+RbjQAW942xxMWyQz
hpqAmApvvoXREPhZ0/byB+FR4w+/TLg1pI/BWzqIaa/yubb8V39hNst8HW2vDLQUMgoWPMmY8nzT
lMqvMuNUq8hp8/rz96OwFJl3ad4CHQ59SnwPs2Xg7t4bQlE6H6taZ503QSJH9Etr91oV1fYeLAoq
R60YnVLIKdY9HXvA+LoMsjitg3K2dFlmzc8sg6E6EDQ/IV6AZzlzK2rzVVWY0KVzNNpWxgVfXxWE
oVBtxsZ8t7ayuu5cPdWfWgcqUGep8FkgFG+O/WYSxAhdn3jXGKBXfR5PqjzFxTg3OX1nD4HFMWt/
Uiv2DKkejVfSZxddC+3EXZicle/yWCstM7sIz4CxKrnGSWYZfxKaGzfpZvaKGRDsTx7Ol/bbbvl6
TkOoQU1OjS7u9OBVH2E4+3UeTJb8vLp21ebnQ33dkaVC4z6E9pChK3CJdKgjgLZphj230T1+iU24
jNm0bdrOoIRYXH9Ws7w3xY4mLbH2LkgZcvVFWyeDk9JajU9lbGKdRTUOFKk1jtY3yaXxvdBh99Z4
5Y7rskwWan/QBUzEIV2X42snpvz1VpLVsp9ejIyCilgdPUZH7n3zpba76hs0meET/kvqbQx3Jzrp
1RnmLMEMvkyn0PTcGKpdukzsKqL8K+jAqWLCYThuhP9tWcb5zqt43bQiEeRd942STN37VuAjUHtc
NdzVQWYPenuQ/L/PsrIS6xQqx3wtlEo+F+tcJ3lhQbziSRhGbmYfAD/9n0QoFdAaLte62EVmycWD
DhbvgZtvW1s9NfS+p0TFydu2hz51PGnrgHqHTX3a90XyE8+foUlpBsfxkIyFL4/4IsR15sWCgmqK
Tb3QNTo3G/7pS+r3gUMae+RM07Gzh/ibLmrz5m/ufBU4Z486olvNO+WasxLPAS+YqKWlSsIYLFMH
COB9NkF8v0T7sGeYx1bf6Y8SPzWx1V4hypgjUIoFxgF4wFBcin4HR5oGe99OdbLVQPZ2ze0R7mOU
MNB66lQzmeuLkYwxC1F8YDkHMcnpFt6KMVk1x1XHxTQAQbVWya9fD8so08ltJdeZZ7b42uo3+2kR
43KP5JtmaPeVuKFpZlwzQpYtLIlpJZB6dQHsqt3y6Ath+slU9PjvH1Tglp9sckMuWtftPm/7NFmE
WRA7kxZOrLt8K0TUp3u8bi0GEXFcZUIYno4FSQVw2eqaQ+wL+X1fneTNtuaxJncvcVjIDnuypGts
3DLtY0DybFl679Gz1+6tnhNNyOkYbxvg89Tbl8yNy0bHuo1VRrqd7WQCYLlMgxjb1dLvmTfCdRB3
tpXIIaOjE9YRYSLbDnSQwedahE6bS3fBS9cD4DKp74QYntSR7t5DuRLTV67Rzl2fxNNzU+vi86a9
oshZMrg/Jz7NXZO46AkjR8afdDVr3qOqz2pkN3oroGSptKkZytKpANRO/TEpv83YOZaZ6oaeG6YU
8XDomdp/ut4Wi3zuu45rZV69PQ16D1loB7H4rvAUd+oAQDMdnbPC7mreh/XekrUS8AHn5KEPx4UC
bdk7wEY0enNugba2hz3oLA4DG28ntdXuXnVLF/q84SJ8xcsFNVssV/XJ8h1xSzyIDkH0dPcSmWXy
Mzus9ONWuyXfV2nCK2vsrOgK+nHssFhaSo3JbRmFV+SY648ebzZiH+DPffS+AZYpfRs7awUdhX5l
lst7H2zLmJq5cW/ozMxyUmepX5pUYDyZbnt9P9LGvrVJuOBTwzL+KSEuTjCQT3WHH+QSv5FbJx9X
shW4KjQ2qfAgY2axZu/WhyTpasGk3bnOwVe7CpFURfYXFoLWeNnOzNZpUrjhnQwK7wqj4cRN47Vc
3nQZqO90cO6Hpwy7AEGOMOF0vYeRT19EjaBj253xVLSVfY2GtB8hVhedzuOt7L9V3mJiVmhJOWHi
kITTYd7L8XkFa3Np3sumP9ALAC1Gy15hGK3E8CHtwZ7YARXqxzqWlE8JZhvnW9xZPHm7Vg9T44gP
GDrM2O6wrI+7M+l744vtK+fD+xwSQvddgHI2qZ5gh2KNWQxvCr+I27LsSve0N2v5zdAxxtlYG/aA
ScQwlu6N272U29p+3RvHfl1bp/8y4hX0aqlpDE8b/MF79PrRt6oqix5bRNPU+QAC1+a75egTvDRY
hTSZ7s8dFvjXCROjV9lqpTOsjhhc6VTdd2XA+XOcpELO3MJDssReg3Ge7TSPoV9gn9e4BaQSn/vf
ThOsmZPUKJmMWWBrrU/JCMJC29LNzyyu3U91lHRflkB0185QRc3FrGxb5A3eIH62cZnodBaeTQqK
S05iaja/fCyswZTs4dz6ZUuERdnUGxEOXTcGP1srMsCprHxe92rBcVPIqveBthu7P7Dz2a76cNMR
rIdofnZKVwwUtdKLTi0W0nHKuYTyzKfDasAs9g2FiPJWFV3B5rV31g+ohFQV2wjyI1kuddaR7+u8
7eOYP5o+0swLM1POpdfrLUhNxx4x7ZNGxymtx/o2oBpoU2QvMVhcTS+bSrYCbTr0lU+wyUyFSRUE
7IqVycLB8kpX/pwAGMCzHRsy5jh57dGHW+hk/kzoem7EiBwXmQilcbAkI/He46qSBgCFJu9AT0uo
JFI+LM1AZLXYVNhx53ZJkpX1MF5tLvZuvMV6rXNFgPmtHFQSZoQ12c+FHsOPifXFl7Zc6THmhvO5
wPQdwQmDzqc8TVZCXp9sX9wZs/JUV1H1tC7e6j0R5OJ/HqCS9e0x7ll6v7Cznn4ug2tR46d4IRn1
NHHXBSfyAPrbxk0W5plBjTdOBZ/jArudVR3M2hVvC7Xjks5Qq2Pdw6HIZDh3735V1PimFzIe8W8N
gZ6JuksYnbt1eRqmTYCyUrPFaY3m5TaZZ7TgpMCvH2LYzhMbA+KnwDT9g6mcqMXpYPQ2mv9a3W69
4z40q7arw4BAq0rjbjIftQq9605E5jHoneZFcUoDnI6H7cFob/zW1UP43LJoB0GrQsbN1quXJwnd
uruJyM0ZmYjkxlg5uDTPq3JqIKF1DZglKKTVcNeDro7Ohexib20AYQITeED7tulmGzZT5KoQsGCc
ygNbgTaiy6kNnbsNMbg5iNEpmLkcr7rqyf/jj1ti1FIr1o6dj9TXp9pqvIcY5JR2AyrOzw030Jel
mazXkffipC0e/oa90OQgT2Raf49mz2e9wojsZTAO6qsZTKvPxdSfcUCqzB3GsrJDheVuw6EueDts
NXR4hTSi9Y+2QCD0Lh3UyqnP8nvGda5Y6WQSGkocuZjoKQ7Q0GY83IqwKu4C7ds6W41KvrTboIcL
F6tec1oVLq9ncMHuL9yNIe4QuEqvB+m15UtrwZMFvhiBdIhRFGFmY/ta58KIfb62w7IuDtrboyRv
2zCe02rqoy3voGLEtCVz+xnFhqlZzJsBKna08UU0ybh9AYjopqxOpB2/C1sGbAVjMdpX0+LsQRpx
e4ps6j3aszkuZMPDRJt+YjFEGMK0MDgMYT+ofFBqMOCnSDcOntPaDIBVaePGlRgIHkfiYrXzQBrO
CnWTO+7FNUUM+N8GZ1fH3veUfQhVrZ/XaJmTfPOiGQVzyCor9SFf7Pf8fIObzSEbt3xe4/6aS1u9
ruPmXSS1HH403GDiYoWZ2xzjzaj6GA5Dcq/WSTU5DwsQQu1Gg2DMCJvk0DmoRdNqCWgQKwD2/ni+
Hp3Lcqu66LZmUPhRSJ/wumH1vnazMF1eS6dtU407S5clEq0KrnO78xG0Pp1NChw2hycn6t35wQTV
sr8CeujpdgcCDw8+bYxIC7mVP1HxlebksLpT14rII0aCRUTqucOD1D06A1YYOaCgP1xCLa7L4xqN
orvzTV/otNz2qL3cgNNHJlGfpHCeC5pg0OjKXCnPn5xXyhYTTdKjQqjSahuXMJUVd/CdtmUVPFgJ
xideaiVGzwfEo/KRrqoIL22tuvG+c88EsSYOjJsru9vfuwoo8NtyFm+eZg7azCNvs7gTle0cPEpe
fahK9H7ZOhOZTtVtlXMc4nJhNuX8sEp1NkzcKqyDZ/5mV/hXuFGF83VybrqfyA2J9Y9aWsvEE0zx
SRvGR76vqZr0Hd6rC6Wts+sRr17pebeR1mF1xbSrmgx5RA2Qvm0C59CCGz/80YVBn5yA8lWZyXhi
PyKCMlkP7CaSZ2ESCy7gsLs/PONP+rMswmk5dFvTJGQkr7So08AmN1NOV7mnrTfDdovBrOWcrLpi
qWeRptIdqXPDh/as0SYXusC2YWYXepS7s733ZQ0O0hRGbzQvifOx8o+vN0BwQ3P0ADHnp0hQg05m
bxke+X6c+85GfZb1KBTocLHh8TIHe5H5xrXa6mLpVwL2sOtZbhxSFcd3LpZ4y9g8tc6DVQyxl4m4
T6wHnwaux6xhX9a7pNhiVpQ8/9snp1vG7RasOvJfHQxBosOkJ59NS2fc7ao28Tbf8gw4c8aU2ePT
OfNA5H6HSj5d1ymwfzjsucc8roDmL71Nyv4SWBd3Afj3XCIzeoSJusVlcTEGcy/yIKy26eQu0IlS
lCvGfZTAQ1Oqms0G3LGB0rPBdLq9baOJu0Ayx075NrYQ1DXeNSqVOEHLFKKEfW07aw3oVHmjydze
T2ZGIwxSrxKAt/e9N+yY4aZP84HBtfCO5VDgBFhSL9abNhk4R6y4d53PtD7dl/osnuCuqrDF0Yte
rLwjUrrhbS5FnRzgBIQ6K7p5fXObffWzBGH0nnLg5vCilFE9H6dmD5kiEvLqD267tnM2+mTX5hMJ
heZQ4DDn5mL2B/PSxMq1WVb6S/gYTL0TXSXsVhkS8TXMPKvljZN8Nz+Ngy5QuBBT3WUrIlOdTWQ7
73kl15Xw29nMs746+3qbXO9+VR9Q1bh8rHBHTyOscevukq0NPvOPc0F2fLjnad4mJ9/nJcHegr3+
O5PUdIcJUmkuWPKJF784X0cki8f2jS20vR37ZKOzCDb6TTZ2Fm2eCEvVX9XlzL3YCGsPcxggO9vv
OfJ6kwGjDt4VGUb+F5/xFvZdPWNwlwJWNi1jQ7Hsz52xB5USvBgXrBdaNr9dshTF0V5tv39iETHx
w6y1Kq8BMmABTNU8gzGz3woPUguIiPDOJlbZpXTWZ2B4UR53XeA2ilIiHPKe7B943kE867t2iazb
AHpFfAmcEPap1duVcx2AfTwtaxEAlgoIYexQJ4sKNiYt0Jzf+CQkRTAPM2k8rPEnV/UgdI4qxHGO
ylCldcU0edXvAZ7ApAI6n0FmGTGUHPHWm5MWJFWNxfQmfKfb827bqyJT4d5PROV1fpXXLfydr71S
dL4e66k6jTzZyouxqyb7PmnQUB7VqmL71sbvjgq+Ahmw02RPQteDNMALDrQQmPrIYgvnE4dxJ4Z9
nJD2iFoC8jowf607r4B+/ik4O3K8NLMQgmXwyrb20NcFc68P8zr40oeVvebLisHwez0X8cCygDoq
6c/BbwBnbQ76YDOEnfwRyPJud526yi2Ir95hDrZkvmhLf1qOCfxA8WUZ9Ug7gSquPWoLJ/Ferqa7
2EhjflT4UV+PRFyPuVvNO1tFeB65J5ygvYm8uusvueUUTENdAZFU88SicKy8lfR6r1Kv4F1FmFVD
XAhiYYLlQ+1zWGEQIBf/si9HTJlWpCDv/f9Rdma9kSrZFv5DFwkIIOA1SXLy7HJV2X5BromZYAqG
+PX3y3646q4undJVS/1ydI7tTIjYe+1vrd0548PC8OsVb/v6L93EZhAwTZs4IBVbLmuGkAdeWNwW
bqxu82S/d7vSSskSoiReCUFm6AVdIA5tS3TgC9k1IOuSXYQ/Sz2u5tJyCC6JtRQhFAhHHjn4HWOb
hdfNfYa/UMqOmwr5+6eql7o84jitmnhgji33biuD+dB7jOmxla2W7tVOmrJi/bdtz3N3lxErPhNX
jERzC/NazIegVP37NMBGoVHpAmUxslviM4j2TDkRM9axj67BoF/PZvhKN9HMD4Mf5be4iofsmA/b
LA4KkRiVYK6Y246RcVowm1akLLCrKjaPL1MI3RMMiIJjb3ty5+NKa3arJZa7gpl9dCwWDpPYGRkZ
xn6zuhvLtQa6OW2NhT60Vd8dJ2CrLBYsqspvXYZmzT7VOIZPIQFZULhbW217Vi3rLlbu5pj9lPlK
x8wYuLG55gvBXNvTVrz5MrtbWTdEkHq7hCh7UZXfTyCckES59vnDCsckQeFM4rhF7fBWtkN2P+Na
hoUp+L0dAoGbg6GP+pLnfXC/8Xu3cZSGmu47K9TXZa3dD0IQqmfPr7v3LHUayIvZeObxSt6Ed46Y
EV1hl0ZCbBC9O9b5hcrsFhJk34vK7/KdmMJ6RAKxWE2XjUFkjma12p9OwYt9qNd0ag/sQfT9Iy/j
FCZuLuf6QHIEkNSktq07ulZQrccAomCMxyKT/gFD0Ji+zJpmeT943vVCaCf7K/8xZ7idKFidD3bO
Rv5RKctx9ypfTH7owmCMDlvJMpNnnc7FZ6/0eHULNaRvVRiNKBirJ94Z98BxlcSGfZo2BMNkzRb/
fciwkOx6GjxmxRQtvPIcTF9GNLc8TvOh/7Ww9rfZF8yG7lEEK7CaYJKPRAMMwA2hP5cHpusrb5Kb
p/bOFqqAN1LabgkLzAKU8cZuP+dqjT6XW9D9ghr26jtvswvg5QbngzuruomlytHYfLvo8LT1/Gaf
Jr9X+Ql0i92G64xy/aLldWhBpa2fgqXfvjmwOA1hkyE9a2ip/gcDurK4ZSkiF34aBKN3I7ZpHF8X
eEl5SNnL5R2HnPPl4lpIvMfMjELv+1HMMDPu0mBBTWlsSiSl9awLOX0impdH1LKC7r3By/Ztgbx+
siKSnOM2I2SGN5Jt0qdyJS5gn/czW0Y6k9relc4SbC2FiW2PaTfPz2aaG/rpoSMUZmJCH+3dcGN2
lFn1hFyXF+wK6DraW2COZRtPgEx62Vtzbz9iMUItU3k/kCtKv5sfGtrBn2oOV4ZTm2QYPWQ8et+r
dh2ynXBX46Jizmt/BvrjQ6CQ6HYjK0Kag8gnJ98H6+S90V+ADCCibc0XraaFG1zP3EksomWqvcMb
oshH7twxTzQibHlXqbL4ki9VXe17FTl2Ukk9qFfZp23AlyaYogi25E4n25m8hWShxv42pQvgDjC+
b0CqlvnbOFmGNIW+0NMJUoiVCdL32aYeLmzj2Uu38h9s6uHlR80eYm+nBeO5eLFHHMR1a+UKwmsI
ikPulWTLRmTukc4nuu7L4pJ0fRiWgQ26nEmVSPj/mrkJLVzLXMfheR77Zlrwoxbm1cnLtD2S8Ev2
GdieNyUpDyqyL6T957LObHnXB2kGq5BNTpas+YSGbkdWcNks3SEW5bKvmeEM1wqVUEw/ZhUcwEiG
8RxxNbNTiCQGMO25rVkJs5/bMFv3sG95DmbSIWPNXTaxPbcLUQcdJa0vW9vQSfFxvdlWyGJd3WEj
Y7LP+He/zjljIlhLGwiCE5pFnxnf8t7oWg6nguH6hxkL5DOJdjxTx2UVhUaR9y/zXETzec1X52cw
5kGaDOjfT6UZgYy4KnOcFZ0MruPJRifYsgMsJWvu7Zkn+i89OE2QYGlIf5JFCJtzDdF5NIHblMco
bWx54ficqz3ltnC5Irqejtg3NgwR/Xx+yCgbw6PPF//L5vPqqW8nWRxrQOX6YxxIyt9RcjCT3hWy
dU+MBbILznhLnzGVRtWVgzFdHDQr/b2LBNk/qwA1fee2ISLfWIbOesO5WS6xH3VhEl69Y7uJiYJz
8glubY40Rjluv6zK6wvkcrUCZfojxnSJ0nbgCW+rOwfAtOENROVIMOynl3bYhrt84us/mEDbnxie
zc9RKKJ3t3WZeucjt6ONPm3z8AAq2r+KIbKq3cRgM98zCHLEoYpWhhuo8DVE2IoQrvtieJaLZy97
tuasWDp124W7CXBuAVweFzdBda8Y+jmFCz+ORl/cVOw0GbDLOVPGIB9d61W2Qlm3haAQ2Ec9Y+DY
syvi6tzctcwTzAbK29SnUbBfatu/q2HA8udNkW1Usse6GXUMlVLc1dPqtA/CLANDvnHLo6OwiuKa
pD86zzY+TML5rMJdn/pIZZiH7W76uaqpXG5WNGD1QEmyXTMNwpR6uLWVfWT0SjniBVPvPqJMqSmx
6KQ7Ttew/KrGpfJ2InX94cWg/1JOVRnaMEX4an11+t6ab7faYTpnMJf498hf9Xxgm4DvfbZUbcQe
rGtFOg4KEV67lAXvBtBSvh8pbItdtZSTxcfURY8lDRryNYNR+wTQHL0J6O/yMGmP5yaK6hWUUYjt
u56jjTuw6hk9Z5A0PFTplP2yuiGan0HHGbx6jFWHRy8PNyhSxKLl0Qg9vwPUVgNIK+Terp9N0By9
CRgqyabIGkl13sYxVqucH40u3ZlCNlVvE4VQhv9EWW9bZ1Es1r6LqykSzby8hPhApu8BojAoubdM
mGOU6dZPhsUh9uOEYAQy4WrP60/FMnNBZRBxT67cPA8dxI++tk5tf/TRIL8ISH197fP6tyary+iT
m5bA465pyuh2sbusflyNuCpWYRH2RxfsFsZXcFvFncuw98kUKEu3w9D30a3TSeYL3jRXn3x8psG9
NWm3PFIBpW7iVgxS2FQUzRY6l5UOdLZBVqy3pY8elSw6mL9HXLVzPOZdx1E9KrtlEWxPq586zoj2
T/7bQwmT2OyCotPgFy2d8OOGgKT2ZH216Y5Ko2F3a2fqeQcWO5COyUo6tPv1mmZA3zVTtXSGvccD
xdh1Q51Jp1gOm0IKU64WccbnTnSV7hdFdRGEXWxz4F5LWHyDe7Ux+0bYh6G8pLyCUbwVaJhx1Teh
on7p+jYmBpnfMIw6e/hl1lK4+ZWP1lsyRK7vxg6y+FtRLfWywwMq3ETLXHp346D4Hr2R8OY7ci1A
qLvI7caXGo3WHDZ2lFyfxghRDmdGWccmGNv64IGqbKCYdDclSR4wUdzXXIJz4L86HUJTTKXrNMfK
GrvhZpmr4sUZumaM57HcrL1eoXSZyAqYZQ/9+sGwgcM6sOy8EUnbZVl3WZy+zG+8sJupVMUMo8lH
Q/3ZFst23xKaQMRXXyvSVddSlTSdYztSekfbBT9IWb/ieJYnEkP1cy9y8KG177qPxZf1L2aR4Qvb
aZDEtZuC37MA9c61/eqhxvn8uLRqGpKVSQWEp97c55pCmJk34+5nb+YSYqZJBBK10TJMcVq74M+2
HufD0o4iukWmdOReh/n4ztvQc5UiATAadxa2Oiiq0LcmnGfMEtsADrdlfvgrWyM3S8pirNYYMG7s
TlHei1+NBd6aBDVQBY0kO/eIzu3LLmAeXa3fNBaAr+vIHXGdaQfjwTN9ZT84G+d8zBjDHc6i0Kk5
ViDrb1BSmCDcrQlfHDYfDw8dkN6EZCWdBZ0lTNWDDjcO6TGcibGb19D/yIuqlEekDqZlKhuLi5Bb
hKmBBPv6xKU+gZ7KzE6kL4cmgWkFnhvxYN4YKssN0o6AwUvjRM6TmkZ1SlsF0OT2KX/UViwphYyy
vUsoG05ZMajxbW4s1z7IvOR8p2/nkOWXpEmqijroPxwulM9rHoxDnBOPIxLbz0V4agoK/AQ3lNdR
5bQ+2VBppiS+lw6yrAyW5vtah/rrtlm9vljSXs7VlM3ecziZcPMYLBfmh90t2Hq81mUUsJAl9jZA
5/s3hoNrD2Betrhyuz46GO3Tf6HdrnlzcKzVKbAwLPoxt6z2B4kf9MObbQ/vqqhLdQDVglcu5xlp
X7Wd8qnPW/srq9PG/AUfzvKZDgVP3Rpu0X4z3JtQE8LGXTNwD2+U6t9Ydbise0tpDjIWZINn2SIE
f25oMe9LmMvPhAowbvP6vP8uYdWmXVhF3Y0Uii3aYaoRc0ZTFTdIHzw/JN6uYxzmrv/O4vDyy1aE
hdyNDEzy3bCBeeC9Lsy88+q8gMO6Dg9vQ3bPrImTjtSVcnIgxTFdg3IswnJRUMaN9K+JJI0XzzQZ
cws4ie9S43Y+y3kx+KhtEwwH6QKKx6m9iv4oKNPS61w/KuKZQUbSWznVFwn26nvBi5hfphbbGmKi
69Z7axEcsNpS3sDFTEl72zSMNCD5e9gSiEIA+talIUjqMbTGpIuy9Z7kpCX4ZvgkyVmhYrRvOuk1
uKRK7c6HvIi0SIJFbNWplqvX83n5nBG1qSccP3O+FnvaGvLrdyuF5MjOE2YhiPSdeid7C9MXX4Uo
9sxGr8BRZ0ff7A7yagc5Xhf3xh7rPrGCELaLisTz+HC9lrO57edUHwbMMuMptBDdGeUaqNlhctCY
R9jXcc9GERVB3GwgvgXlN8a9jDViCYneLmhLPt1XcunupJzGbC/zKZO3gdicb2Ilu5jJ6rx4R4Sl
dTuORbR0H9UoRzcuZhj5y5UW6/asxUADQeIL531gZbi8KC3C8DQ6S1nemd5R32mOt2fOs6o44qQp
7qwx0N1xWbPCvwESj16Ipyq+t5PeCDmDcvbAgtuB9V+qLXJaSiK8d42cuZqhqtqCrgTsNMZsgB2J
8W2GyKRoEw8kprHOry8EVzMgnm9Yqj1P3iPGKqc4pO5U3hLDbKZkpNSt7kc6jEOrBblbkdUPnJas
QPzFEh+vvAAezq+Rlxb3Hp3GugdHnH5mgS1fO4Ht6j6MlkGdzGBPT7JeRfVmo0CYzyabl+YUTls2
8YziItm3sp8jSoRKjucyk9wtHH7O59Uh9TauvZpTjmKfY5cbUJMrStc0kkbrtN7RWrRn7fEqtM8I
2MUvZc3W9w6Mj75OM00EHdTNh9W0VIjSYXfBiZlRUCR+XleUT+WaJ2xWvY68QlEAKFHN3g4oCu2+
t8F08baLyksqR1o+qr2R39o1Z3jnzDiFqF76yuzXFpdpUssCnnAmhk2cAguC5Fhq475JDVG1dwCz
66MdyPRbsPCrDjrVJB4xj3vANQJqpVewmGsaDizP1LTbdPbRvg9VsK09xAPPUoMhrh2+5uVsuYx5
rgmEg/CX9dijffYcCk34gYdYPIFXuN841efgylJV2QGxsc8/ObmtO9h+7ujpKa8WxQQHyjRNymbd
Fq4fv6hOjpu51NnBRnMJ5t6qvYU8/qr63NNHsdFqMdPKVHOXuyxRwduXKv1o53437ud+m2+ruWrh
TYEjaZ0Ek8A7jBfKBostDMP/RnRslvSmQq8ny0He3qGwOie3qwMbzmvF3YNpYyz3BAK1N37Z9t4D
Oyfy4RBYVxlmnKPikV+ofYcz5vPZGeZk1GubkyMpsGm5+yTSlaGHNvME5kukPa6YRW3jpZQqapLI
hlCr8NvB4hNWHh454+z5ZOUArMAR0cjpiFj+AqC+UT/7vZvdZYNup/slMkbjg5QGesHGDsHoYsLz
Mmqs9kc0/VQ+80u16LdYd9J4SW3xOVUMduPOKWh3ZZ5HKTBey2Ec5SCDm62xnc/gA7epa/ny0GJ6
uKkqHvonaZOcdKJPB9CnxwKiC3rHSl/ratXooa1afvmACOZM2zWsR4sxr7iAy1NoBm0lDqDuNQ9S
WVR3WjkLdCqM/AvuKegvnlNVP1N8Rt9BHit8wzLTfYyly6VjJSA0fwn6PPuAM5LboSPK06eTYDcf
ji1Puoe++VfbSVKe4L1Dc//uLt2w7OBpyzs0oqG4sOmhmcnjqsZfq5ujciMGwf33hAbyAPUt33ZB
4W4Otq87c1G8ytm+9orisciaEoeG5FX+wu3c4gWADMjucmjp8AJYXoi9rrCjAksyxt2n29TfNLUo
0xgFL/zaEzpVHfEOUsnopiq7sxycKr84bqHYrsliCAw6jJhIz2T1Odpsytw7Hmpv7L4uquItc92S
UEvi0liD4Lf2NCWo3WH9AKhL2n6wbrhTNrfLHlgdp7h153pNGAJ4adKUCxJ3Z4nwM3vVFURKvy3p
HS8ZiMW1mftkZ56jT7UJqVxSGXJEBD5GpQCzb7gfnZGrPxKdCm71KrEdSGQADl9nkXdLFZjXYvDh
5UZE+ShuRMrULapsehq3nLfHhp/Dp4JToeAF7uhEKle2RWyDD/iJYPPGkjQCX2DSOh4KhcrQ9XZ6
gLSKg8z1qiM4ThUe3CJsvONqMSwlk6sdjnZYgNf24yaKkxekhXeYi1xc+TG/fJimJVUwblXQPZhm
KNon3l8VnFPHWtYzRgrk4trTD7nESRurLp8BRvkQqcWJr3LtztF3JASt4SXqhvY+2zC0n6ON1BHw
l8rQQxRbCP2Slr8MTtfhzHiT9glJKirsx8byw25HxFrl8bSVpt43U+6r/cAY9dvYMMpP5GipIe4l
GhIllsmeRnwB60c/CWZkBRVblaTAIcGxm5l2nbp5kFSOrEf4Jbgi8XhI9jPt7cAt2+OsvXl5nBxV
BZj76u2LXMjx50cETYhhQQw3oVoz+2hPcK87bTLGE0Q+cLC3GX5FdKiem6epQGF2axU4/KJpydwD
ca4GV7at4EeUy2yIM3fNizgctt5JGiKtz2vE8RlDWxJz6hs3GLi/1mH8PM6ZCZhTsV1JUTRRWg+Z
3j6PVRo+ZYx4HEoHkP697U3s9HYAk+CdVY7tuSW+GVdH7Y/Lzk9l/8EohLF91EaCHtbLQQ35cAo0
C+rC6gRM7lSJK6RBqgm0VzAFw1ScEJ+TyYMzIP6fN1AaRKsW/JQSrLJHxEDwun0vl8KKy2rkbktJ
fvTOqwEoP/lrE/5g5oAZCzmozBKx9qtIjGq2z7zFjBMxY2670NmUcxQtWbQEKszeSw9/qG5VtGzT
Jev9+Qsv+HVD36yzpImU+iEmsf0C1y1wkPXWBhMWUjwHGuKTSyPE/9SV6O12pCYm3pjqoqO1jmaI
1yxNTTIIQf/E4/6oYKR+MUSP9jCAVy8SyvTwarbZlPxyAbXwQruBtWTO+geGVD3l4QrzcqZyX0Lq
8mEIdyo1nHoiIuIhxnrTqoQlHj78S89ptF9zYuF3FLXb1znyp0+id8a3tZHbqSamqLj06NQ3kqS0
q4l1wXxTs0gFjleS/4+mlZa3PQzcq5sPYUtpqZwODJuDm0de9mtCplWKosm6FXkKFyus9pvIsQZF
C8kbeQjscOwA/Yh0sPoQIiHM2kcWhfVvxN3mz8VWWW+ObhnsNJLb5JZsrFokCJWzHwO+h7eyXDGS
sHHHA4SyWeonKgkg0aTucroOQRntAd2jq0PY3Y3e2n2zWX+8JHr1CCIgUAHPuAxVFhxX9ndEKIIg
R8/TFkQ0eNw9O5ql6MsIi1fgm0l1QMxQ6r/40MwlIxp3fZGN6b8GXsXaKeGo/GPi1FuTGv35W29B
fO2AjLP1SCq9/cEjQXIobYpNXySX9YGACe+amGd8jz0iQ1UlY6TH8ZE9LwNQtTDO96A3Ld0Ic7h2
ryRp2vvMyO5TQfqPSPpOZ48FEVI/uMxlsLd0vbk00o6ArG3r+lvLpG4FQe8lfY1ZPCg7UTHSGmYF
TmQExbzp8KzCxoaVf5IuzVmcw90jHrlkMO+CgXyK2HVyJhremkVkVBTEGU0MaPSxytSccs0vwSub
2Bf8LaLxHzKZ0Qs5ZSRe51S67lEruT6VRZ3VNwHgyq9AzsXraHW8yw3v1r8kUqP3JN41MiYaKf8i
lSrnU18Y/Boyk9HJioS73OMPY8/XHK0antItxHYJA6hTiscZNURV7DDdVdMavG3LCiaw6mhKjxVj
6RsH015x6NieYlMajVfZGEOkdzSW2W51Py367GLBi/ZBRdOK43CJ5A1T0rHhJez5LSytEKLxaZYV
M1AyJfa+M5XdfZulRFzw9NqfK06L9giyxa4nS1Tb+FwFunysxs18d3A7nFcHV+V1Ts5C+mlWfcbW
+M03mJNCBOsoDSI39jqqgHMb9J4NimKROecVeZUdfbIZGMr7nsr2q0d9eUSRz533dVyXF+XN1njA
1BjcmSlrhmNAJMRboekskFe75hmgs112i88Hx2NAUkHMjUnaxpIG5lnV2t92CAkb9O5gkcOWOQE0
i7Y2Wh66/S07ZWiUiWuvTPjLonE8Cpe5/zG5IU3CBFow7aYlWD26HZM+NboR1kFgIPhu17UIzt7i
ip/adH6DtBLYj6mpGpB7FerX6wppYBGM/5QKXhv5FwNoyap3UkMeWrKrQJkZJunL1s2+OWA2bx9D
BHBuDRJIPxYM9IjmoT9+REGTW2eNvPapx59Q7rBEF/cTFHHJDKjzHh2kcJ6yTTALcDdVpHf4Dwt8
ntUQPYxOXa9HfJks4XWvExkImv6T5UwIU3brRnniT3XP62MNk36IlmzNkm2pWSU2kvyuThxPVFxR
47DQl8exZnXQGlY1z5MkS6RoYUfyjOkYJ9EUimPnej78zr8UoubqDEXb4JqKN/zdN75aZ564BoqJ
wilnEkOGiwYNdJhZfauGPHooud5Ih+EieQ+wdw2XIk8zN7FWif6AILGIRJIxUuyx3spnNzUOyLvo
8oZ1FYN8nPKeU37UFHlW0+OOJRIHbg/hgoHcjnlCJvamSjv0NbeTB5u5FIxTmws/1sxe0B9tWz1T
pFHILcp2sLqNHFNH44vtoXY4Q3fzxhht8cviWkIP6M1mDkqUMVXkcbHCAe/mlGVKN6Kz6/FqR6GU
/EZPIyWJIL77wOfMXeL7NhvD8NNvTx55XF9T1Y+EL+QCDt8UnCAHUrum4WLTwTxni6yw4ftdASKE
oWreqRIc/Q7ZASEsU6P3JQ2r9HHKTHpnM6lJbzwVGBmTuWEtSRQtTrMzmxNsN13mkZ+2Tnbzi+2D
3ZuV6/TLBjxqzhWJXL8YfhQsNGtBIHaoijOp4H2ONuakUXNLPDSHrvDm/Bt5Rrk8EirHssRtq7eA
9odYhLMlu/4hzXsHBT6g8Ur8gVEfX0Pe4mPyg1ScpAVEjx8/MNCMQz8wg1Chs/fapo8rlg36J8Zi
jCqgY8p07xkZAq9BOrN7o6p1+4znQT9upZ6fRKNGjmmA9hEaP1+/Dt61P8E/Ml/IYgAbC6tGLjec
can9iacRI0WwiXYGWfN9J8lSxBKMoPBrOxrTa/C+PS03abjCSvqWT1omw7smDsLMsbNdxYqlnz0T
9iuyhtN4h2g/v2knhACnTxme86kD2ScN50ZBSflJujGCI7cpw4+Wiqz4kfXaWfcg40S/XDMz3J0B
+UgPPrrLRGCAiL76qZt/IapdfarWghen8NrptAXKthnD5N4NBp3M3ZU8NET/U++UiV8JUiW2wo6O
KirFLVPZqWUbNzL3Q6trmByEav9lisJ53HVaDLwI4D8pckLGjelRPo73Ji36aJcRVuXHo9NeXdwZ
dU1iZU75Goxlbw49gxb9yK+6Pg9cTgTzW32Eghr4YkoMdgN4Su6ugI/LZ8LZeGb8QuQT05+6Drvv
YzTLYedkQchVUWucG0AcMCPeMEECZtflCHEp0qY4DvYK6UMoDqs7UIPEeO+aqHhB6g/8ex7EmsxQ
N9Bp4vQ+dxriP6PzTENbI1r6fZbY1UIiDP/q3CfEH5NbUEpDFB5+RkL++WzxXCEfIbwS7SDL/TAv
U3kYibTNabDy+d51Z/saIhDmd8YIK/yUpd720lxfRuSJki63U1HwYkOAEG/gd9VNNoS1IGEnGl9n
hp7rscFjf99wIbBOrWUtbMbYSXE16OV9Ihr6J4kJ3q1nNR7RRjJMwzjzgKgvONlsEpw7tZ5JJ/Iv
w8DKxR3GFqgIQ2XF80qf7787CKJfHQhNyiaYIwRN7JvyU+DWokvmYQ5IuuFCjkdMRmeCKOb+yD/L
q924rJhvajfo7L3AWdQcQk9v77VcULbNnEfZ3qUDbt4RZcMEi+9V0hEDdTPtnSVOAIX6MosZHckK
e5+6RPrRB9Mzt8aE7+TX+4F0aPwS9SJeSGKzP62jW3+3eE7exmZVd7mXbVfbSMoJ6qdb+x2jvn11
KDvIZREhdj/zxmKZHfOXYN1t3F83EU/6dlN7Tf1oVWXlxwYuuNz5EtTglWSMDLcbe4hxpxHPjG5v
6BS5Zxg276e1W57XsjTTs2Jch28qGqYvDZokaChB9K8QFkt4BB8TPRRQy0nJUkjp7/qexvO02Moa
3xmM223sLkXf3aJrqIuivjLHASzGTXI7s7A0gHAR0tOs+RN1iPvuZCnVZ2vARmC2Jxg4Y5f9RJwO
mx92PXMlhawsuvJoTLThKGtriucusCOeubz1KJM5ANdDQwvHKaBGp3sAc63uMdMM5e3S1T4okN0A
XVWZaKGFSy9LfLTkjhJyvs5Be1IYn0hBw7ruO0XYnqFkAhHDZaUfJHBl5WOn/aE8sArDbZPBjRag
zNDt71ng3Pc7p7D5rTHauO7FDcG/obTD+lg7TZ1fEEgVdRvriWaorHGzX6ews37Qjbd8uouST1vQ
eKCXWzkEO2IjdfGpB/06iGzddFK7Kx2/cecRAFak6gBVVz46JB0RFaVUZ+6LvhesncVqwwI46Nus
uf8fyMDAmoppOQfhnF+I5+zk3ewWabQzclud/f+4qRg8oNjmbNKZTVlO03YtkTteWycLqcDrAQrd
VvynDFCCKrvt1A1bK5Nac2Ntmi8O40S1/CXd8w9BogEFDvGapLvSo1z/+b9F4zL83Bj0dPpMYLQd
O74ScCHwuy595t/Coa9Bm7+FlhISgsYaEEXJ/34LEi2vaaE4evRZE5OwTwk9SorADe83wmFiFCL5
bqWGfiKiDmSmDXumqMYxApbiL+mbfwqKlILV8YyFJGuZfosEtXikkctsfR6lmQ6aPExisov5+M+h
m3/IwAwk4XChK65bHcRvcZRWhoy70YacdTp84gvMvgoI8+ts0TqjH9BE9TWG7H/+oc4fP2UC8B14
ZpYH/b7TpMUCuaSIjudlnp1HMIbw6LmOFXsMZA5UXSQXwdckzRiYfbdU/Y7lplHcLepvS3n/9GgR
2/V/v8g1k/TfHi3SlgY5BHzIc9OQvgdmFYZOcYNddP7LitY/fp3gGiyEuga7/1fCa7AGtfQGfQ6Y
Hx9FKPz7gNi4v2RW//GnSE/yaQkB2Pbb1znDp2gHQvTssp0VdcrzT2oZ/OSfv78/PjT/9lN+S8YW
UxZAYa363GGKPrOhIktCpkNfSeJqL+UASEnNN//lffjDV8XKH5slpo4t2Sv825/GAvkIodHTZ0ke
YuJ323SvqyUlvA3b3z//fX/4FGFBoWoCcCXS6n8LQNeELcGDlPrMojoX/+wUhAdQSYbn/9+f4/I0
2ILtNw5RtL8fNnnLcQ7EwtNXjuJeGRdU1KzZX56J/87V5adQRgpP4pH8r8RZwhrhwn2evJS4xUOo
evdzGq3WejFF6Z7RAVP3L6vZr9//fx6i7KNipSRnlyRA/vdn3WXViSSPaDxTIugvuU+bYZV1laxt
kBGpfM36rwJF+lvqun8Jvv3Xoo7ffrZkaUIUkDnuhazF+e2NZuqCEaww52m2AudcAfoSveRZEQ1w
17rqPEu4w/OgqcdOTAWCnjbF8S9a4044VHbU01eleIqZ0ZPb4tdya2IsEal/arHTAhE05IAyaQ2j
7NJInyl8B969q7HkNwnroCBkGzJPIAVr473IwYjuL8fnfz+epFxzMXgQMx67a37bPuhEtSqKwt3O
eVgFLwRFwTGY3H7654fzv9+360+5Pi+c0CxH+u19Gyqr8phpbIyqiBnIrWXCXJi756Uz4/Gff9Qf
/6AoiMLII0KRWKb//M5srKomzCQ/in3ZSeWhzF7Rwb+81X/6g1hywQY5EXgBQvt//hQCpKJhiDyW
DAITxdvoE31gaOrwLPxt2+AfXgCUTRttla5HMpX7zx8F29ziWwzXc0aDpHZ1s5APpZdrpBEBhm5+
S8xq/rFEGuzWra0t/8vBcv3v//YShPx4x5NYVpkL/HaAoaaWjfb69YxcYiEhNsxr1QKmh+Jw0/d2
uQ+E+tsS8j98viEKoP+/pJ3XctRKG66vSFVSK59O8sjGYIMx4UQFZqGcW/Hq9yP2wWY0qlHx7yOo
taroUccvvAGnMq4ZnJsvP7r0yyi2ZT16sRJh6WH16dGu2/6oI3vz70vJULNPgoGDB0aSl0MFVoyI
fMLejI3hqyGGFnYXvV5LN7KNkVZn8q+RFptGVgoSMm02epIg9CPYLet97hYj1BjReRUqJ/RkHet0
+zysDurSTdQx0lGJOC4/Dz4cCbQDoaMBvPGTExO8ZSXJi5ML7THTWvFjpPP68/aga8tn8OYZTKrh
qEu9cGhrAU2dpPcCOC73VQbHSjFgPFCirjcmdW0oxxIGWDxXEygSXn4f2tOkqH05eL2BKHhvVJCP
ou6/dujdjZdoZSYBT6gmbQ/eAjyoLkeqRqPIO83qvbjp5BMqovppxDzkM63d6p3jB8AXI/Xt9kSu
jolVEJwz3kCQmZdjRiMVRW1uj3bAgjO6vk36kCIxf4gGhJPQCFCR/xlBkxvn2wNfP/S6pvEe4Eer
WrPBx+XAYOHyBF2kikfPDKFP02xP8cD4VWRt8Z+OSEmwsY7X9zYDGqrJO4vRh7U0zao5eH0omgot
e6UhZ0RLLkuiZmMN10chpCV4Ftzdi92iNTnqjoOsvKwYgI+4wPaf3dgSGx9zvSn5GLxoHZ5Wcb1s
GqVTo/Nl7dU9emagd5rpzqKe2B9C1It/316qlcGs+fXGlQtJX9NZLBXdrdGuolB6CO4oDxL7wVM4
+Nn7US23DJfmLX75FuhIcBINWdpsqrB05nJ706Sh4DdeWTaV/IVeM1mUaMf0PQKFoKY7mo/dPSQf
/wkHo5RMV+Opv/25K0uICBLHj7cdM7hlWoIC5OQnlFQ90w/bd6psgbvAN3q9PcrapBKtuGRz+AeZ
y1fPiaYCe6mi9cJMhCd/yn7A3M2OtgHa+PZIKydtPtuYfdskr2L5PTQX+lAb7Nqz4km9awcniKlh
IwZNz7lr75Bclf9uOU1OiJGvSgrE07d8E8oCMwUdaQJPrZXhidcAVSFrch8ExNzT7a/7E0AutgwP
OO8OR3rGr8433F9ZMUy/EBwMokgG3M/sfjasq+mYQ8/Zwaow7huzLv6DGtv/wIxAHLkH1ReBzPfG
fbaynmwYIbAg0Ynbli8SyOZBVGLGLYDpfUG7ljalEzXKecyA19/+5pUVdXUEh7nOcEXiGbz8ZNvO
UquNotaLQHc9KH1pfvarNoPw11AoQgYSj5jDvw5pACDn6jQAqGAktLgDQOrkeRrFjYfFBEoOpnWk
99ocVGTP93kPY/32cNdnkOEwYcRcRaWNaC8imamn3BVKp/ZCLWw9BC+KO4Vv3Rjles0YhbB3NixT
qdUt5jEFV2z4vV97kXSn98jtOHdp4AKunqVebn/QcihWSrUtanW8PBauWYt3QakMlPtbhQZ63VX3
TaE3IFXt4hSY0b8GLH+G4rDrDpqD7pVlIw0YUGR1qno4ieRngpavEAf7mZUVbMzfcpWWI8379K+j
pyHgkCSywKAiLPtT3/rWwVCQ77g9dcs3YR4FCo1Kmq6RdS3zky4eNV6KVvM0ohEUV03rVddd2yNm
t4+d1OIjqpDuI54pzXFA43DjsK18JE5dOmdbI04hFbv8yASrZLyLkIwUgC7uc8Vpz9FMNrj9kcsj
zUcSDtkAXiA6OhRyLkdBzMsyIm4WL09MuOkZPNQIGU98ZCJQ3djB/KOzzzze/41RBHsSGs7leO2k
EA35iurRGFS7fTYl8de6ttGju/1dK/uemSMOckDJqFcvQQfaZ1RyS8BewcMV1nQ8obEkKeTCsUHf
YGO4lcUCecoEUg5zoYMtHgOzqMCNwz8gbTYhIVVx/I7Ftb3bH6XPs/P3m8PscdGTdgjVxghveXEI
acUks6DwOPGN+xoVeUiBwyial6pUwIA5uLtF1FSC8JQbzYj7RSUEz+2ESib41U7slSDSEDxxWjs6
Ba5an9nbWrOvHReEczWFIy4IXKvQ0unnPRd1LpUDgjrW0wRWh9JNqujGyeqTyP2GMPOIGkopOvDX
8AkETTGMTu4HX03aPQoyebjHpUcFOw7ic9x4f9cW2MGpTVPpedgULC430hAIdGdQLfVC1Ym9Cb7h
LlbSgmICZLPb075yRiibMu1Yua+UkuIYIQv05Cdks8Lui42DjQcdrT+0Rlv+N4zdhtvy/MYsFlmn
daBzUOb6yDJhcOq+zSeV4bDpQ1doCrLfGE06nwOcKvaI34oPaHvg/JzhV3L7Q/8Ef1dDm6QqZCyU
QZevbZYGcVNVwK2o7QbmQ5kb0VfwEO7HTnHM2WvVQdMubIMPU6tUX0XWVidw/dZL5RfiS48SwoeO
kuHx9q9aWek/9V8Q6kzKVbk+GzQtiBIDG1QI2uegls09uh/FZxB08cYErA9Fa4vuqzXX9S43lWtM
SBkoFistVTQjixq0jhnlj4UCwOR/+Kq5Si8oAnG/Lx7mrBMVvuq8lgiZwF1CJFseUiUMP8I4l0+3
x1rZwPqcP1mUuA2MphefVY2EIHHjTB74gCl5DYjtPg+ACR7bFFGgNyFGZePxWh0RJuNcedL5YzFi
qGRRoCX55Gl9acOxR1IS1BtOL21AHTYNtpypl+UELkbeSd2kS0DUdpW/NZ1S2lUiRy8JA3EYBKzH
rgRJBTwjAykavKmubv1j5P1nTPYkFzERD+3HxWYJwXFmgckFnNvFR8Ah8DmBAN8VfRr9fw41Pz9/
BTyyoH8ddM7oTcKJo2OO+cBzloAN2impKsaNrbk6mSbWsral42m4jAmQCracEBiI5za99tAj8H/X
Gmn6ewbPn4OpLF/RxS039uja0ROwuAx62LSVlk/bDMor+5ZqpQnp6P2AwOCdLOsIOSQ43LePw9oF
S9neYTDDsezlKY+bGp537g7Q9AVNiqCoztAUNeiSCcpfPdEPtli4lALA3ajSbI08H5u/1xHx01gZ
cz4SZOK+ymzQT+6IqOiQu2dj0NpfXdiAKaitIt8YWlsbe+7hctiwtnWWz0pllh0N+IRV7eq64CWX
fgeicYy6AzLBsbPHaiQcDjlpUb+3gBh7I7zWGAl+371HR8vRdioEgHDv5EaAxDXsaNTVxsF3drVZ
NZgVTaKHF92j+3O8vWBre4MqEMEPfQnjKhLPwszXRuTOvCp10lPvKvYB6YCU6FF1Nvb+2sVFQKEK
4jjurWW+pHZIPBv9NHldXY2noAibM3Y5xUENxuldGBbj3e1PWztrSAXSBiTINyn1Xu4I4MB6ECD+
6nWu74qT0ertI9gWP3jq9EI4XubPqhJa0siPtwf+0y9avvUgRqAf8NQTKS9GtgLeORWBC69QBlGi
LREZP2oXFxhP2pVT3xngIJwTTl1JdOzrJETdoIL+As5yML/2yCbkH2CdJAJp+Qg6k18YvXMoxwip
eAd5geTUwP1Wz0XVxZ8zlNBmrRy/bCFwhHVwDwZ/+hxXnQpGaTQtIKSg14zvMoCOvYeTJN8mOU3o
RThAhA6wZ6qXsY9tEM1ONYDKb1G8e0A1R8c36PbErOwAqrVohLm8JkTZi2t9iPPGgrM7EMq3s4xZ
qaXKQ5yE/XfgtnF6ato2qk7/PqZmUyKjzk/Jfxl3lXhKhJ1UqMAXcOsPVZmPbDtuhiOAV1+DrNpR
9PhfxqQDbZiuTkl3EYDUAdXhoWbM0bB9FkED0Cy5G06mMgyfOtXd2HDzG7XYbwAueCpVnfI7fY3L
nY5Aod75iNB7QYZ3w86X2NjsTYS7t4AzK0fKoDZtkiJZFnHBYgFdFGIhnmWDZ6D2EKIwoWoK2j4Z
bqVotSbI/IfT9C5uxvjH7RlduaYMA4ll4mf+oCl8+YVTHzeWatLbE8iMYw9hRaN7xLJH746dMMVG
+3Jtn7JHNdPQkLuhHnc5mpENaNZCpPIqObVoG0mEQI1IEcPBlhN6JRYC5hv38MoTQgvDZIuSvFLk
WWwZpwgDqYfVBCIJVc1Hmcz0YCtMLCCP2Q9LUR7t3NaHfe5If+PNnnfHcvfQLp3Df83EE3gxNGpo
udqQnnrcKdWZyz89ZhKAXu0YsYejrHG2sK065HWsTLuyq+qN2V5bW8slucaoQKd2t9i9lIAzgnON
W0Hmzw5WQh6GBz8nXFjubm8ibW0kGw3xufbjEn/N//+vGCHRUNXKg4p1JUwSH8LYpKgK8UDJD6j0
0BHZuVNWPup2CzcYz5f8e9VU+RmQlvOqZrkOChFm409OQWXdR+BWpIe0MnWk279z5TjzXOEaYgii
KMpjlz8TjIq03WyYPCOEuylaiRJ4Awt5Y5T5sC7WHb4M7HrqilS5l1GLIjQcBJGF9DRe/fTO77K2
fAB2Hdy3+ANBVO76WodXo8UPNkacqD0F+fSNOm6BO+mQQG0BQJ/fqXYE6N+GUPyrUUF2o6QsdExO
JmHLPYpiqPmh1wPFhBQTqy8/G6F7xK4b2z8tpUHUFkloVTyQH6bj2WkqTJctw056hEwzG5XgUo4s
UpSUCPBLLut33TjGPwcjLJ+NKAh+i9LK5MHvtQD2ro8B2x6zUoxqUMqv73VU6YJDplhjjkNOL+51
tcnyb7dn8gpOSLpiUb3X5kyQXuQyCUwRjEUsITBJo9tIvBEVlP1/LWI/X+BXh82TajQGOW/UWf1D
1Q4ohuYsTLinkDb+tgGJZxsP0MpGp6LPUaI+R1C67CY4GgKXaaUZnl6Aet8FpvaZLN94wntw+HT7
41fuSnJC+l0O+SifPl9sf50p1a3zvihNvDUV7hak3GSFlE5s4zEcSHijH2kzhP+e0FBGoQYJjIYh
l5dlMEUiQvpfRw0is6wzYYMbnXqBB83X0dDsrW7bfN4WB8UBFWQioDdn+ssQImxGmouTpnuZDodb
h7VwV1tYAKC8nn0Bvt2fMrV8vj2tK+8B+4nisWXQy9CWYCFSR7uTeWjQ1bbBnyJ0JLAWd7L+qa5c
oueqo0wVTMkDFOhgC/C8cgFhSA/YEegOV7K7WNM+m+Dc47cIKhWFbqhOyGchqf7v1xwPOchAOqUQ
SZZIuT7COyUZc8tLWrPHm9LGZjvUtvzuV46CMyOCZsgmLfxlVTyWpusbBGTegPz9wUXLC6s1qRz1
gs7h7TW76ltyD5ADmkhVua7G7M3z+tdZAIcPcxeLZq/ubNjlVma+MxwZHSPFnM72aI9UijP51Wg7
/RAqTnyY8D3ZmNWV8zgjTlg5Crf8ksVvsOAgoCkV254J7ehLGpsSUXPNPxVOb37BJzzYagyvfTWg
YmOu6wnAsc78i/76aqdJrRKyjzVHuzmG9iZ0mSmHouma5YFeEr59I/Y4ST+gwhpEPeaMk71x4a1+
tUOUT4jIj1kel2RUxyFMVRtpTtc4JbBy97jloFcFpOBQ6Ha8lfKvHBFXpWgtuPNn/PYCAwnxPbVi
v7U9OE+xg0CIm6BUa+QH6WBtYpfGbHvtRB8BPiAc5agNtvbU+0czrncdJd8D+vPOXYQGzevtTbj2
w6h7GvhICVRi1EXwoBVI0PeqYnJ2HeOjTYi7M9su2Pj+lSuRmf5/oyxuCBOBJMzQI+wuEqReefa+
40svvgy98aNDAPi+6aW+Eab+afQsrmEeGjrWdHYh0riLnY00PSG7wytb1lmr7EpbaetTkQ8ldig4
Au8kNi7wdFJEAz7k6FnAVSoRGHoUMZrC7xJVdt8Qax3PuNz43bcoVQz8HkSOAM+IUgoiISC1kFiE
rhvs675PPvpWj5tRIjprT310Zssr6fBKD0fBATEIGhN3PrOxDxGIlbswkWiw6Vj/wjhExh/LmDrW
/APOJKb/0fEHcEmFPtcVA6D4waHp0XZAZNc0tlq4qwdSp9QHHxWCg2qIywNpI46FjnRjUQorRvcU
xwRvd3Vlq+FZS/B83TW14So7bYzss2a1IwIMAvQrhKzQt+5ub8eV63du7bAboZAAxl6cEzdqtdn1
xfImOg3H2AqwR4sF5l5upm7cAStPJkNRGZ+h5nPH8PKzEzOBZuQIXq0gCn8lcJzQLS7xJwzq8RHi
23Bu0SG4p6VvboXS/MvLnTmjGiifcSnQfF2MnCH9GY+T5TUT4m+5Kbq9MURbvbK1qaQHSpZIlIXt
12L/I784JpFjm14/DZglBlrGzRbrXxCq/fzvi8bNBqXBAS5FBHn5Pbhl4BGjZ7zMLn7PSRIVP4Dc
6o+RBE5xe6i1i4RaMYbSc7BKI/ByKCVHYbAs2R/ZYOv3galUL1aWiXcRSfc7MSC3blv1Rmy1NpEu
2RX1GQ4HV+DlmEGM6FqMG6ln60FrHxWCsGwfmV15RF8l3kgO1gcjLwCNTdAqFofRqN0qw77H9CLc
zLkZilm/XIvPSDwZGwfgeijSVpWAEUIe4bG+2IZjFJmJ0XEpuyKdHqp6RK7aN6dP5RRu1XLnKbrc
8XOGrGNKQUGXUGMxFHoPCZeqMD0Tnj3saB75DNHD0+3NYV0faW2+xsDozsCzq+Kd24V+KNpY9/rA
rNy7ga6FeDbbog8fMH7OU2z53PZh3le/cmwqUC/mWUUsrElesDBUX1wDXOG+zuIK2SotFrTNkWuz
kX3FSw2vhUZq9SH2pfM62Bbccy0U+e8JbsOnrgSff/ILy6BCOfj+m5XCZdwpZhh8hilWZO8c1NCc
XdxSe9xBslC0vdP51lvaJqZ+FyES+GabaC2gkq2Y/+HUq7/VGPd9wFfV+SlR1y32pLDdCC9dlBgf
VnZzF7pla7/ANaPElUxT1X1shjTOHxIcGp6n3OyTk9+V0y8cFOvs7BeI9x/GHkgQcpqVeOlhx4NB
qkD57kF25dqJmhzOL0aa9/ouQCbgLU38sDsWYyxRCiFgfkxKxcJEL6ukeo8PI5qAmpqpu9ae5dRT
S2+tjWd8JVmm8c4Tbs8JIxWOxYGIpKrimpDoHlEwDo3IXLnBT7UKeQ0xqNaMx67Ue3AUSYyhZWi5
KXqcwu6feLK0L5NTuvVGxPQnJF5sZoAzpJEam1mzl+lkJ7setUiVxkQWfnJwY0bmI0aQDD3roX50
Rlse8XdG+iKmdVUohnsIjTBGckjX6TEpiAdRVX65vfW1eRqWP4pCOcwscgkasIs7eMoKZCXTQnhG
OrYJsiGOkr+LcvQ42G1u8MWewLCchzxCkaVB+DzeZ646Kfdwc2R6n5XZEJ+MKMOjcuOHzTfy8ofR
VCbQB+RNqXLxw2h/gTMdC+SqwqLoUCXzy/iYjn3lPo6u2v6YFDcZd12TOMUeOUcVPwAaWXitGPiI
vYpMDupZQetJP+g45ZbIQkj5g/b8+KGMtO7X7V+7ck8JcD3OjKom+lhmQybmnlii1jrN8kz9lOBY
OuxHHSHHjVlxryeFAjzIYqC/jGYtnrGuhYjlhKruqX3ufku7AAMHQJwfdEJVtG2wq8mQeO4RIBqa
FNGjCisFbQMYcP2U8rqA+kd8hPIhWEF+4195mAL3G5mgijuZv3xiSR3UYjOB3AiK8QHStqN7ToFF
bqQCa1PMQ0BXB3C8Bv75ctioRMWpkRPFr6kTWPBm8T2Jg9g4pCtvmzB04AAYbOn0sRcT7Kcw+eGk
GB5dAGziUU1x31q3DJ4NENLx6Z93DYkGoSQFabhnyyuKqL4bckSxvaLMTG/EEOR5knGwUfdemTiS
R5saL71XwA6LT6p6J49R0NU9wsrg3leRuIHMVb2//S3zv7I4riA3QOsJl1IvGcHl8uSTtH29r3ov
j3zf/e32wkoO8AoM1C8bDuBjTs96Y8yVnWjAZYBoTHBw3Q/PJ2tw7AL6l1bpzfdendEpyI3sbGR2
DiXage/GAie/2x+qz1+y+FKMCkyKH/BPKNjNZ/Sv/d/o2FZHg955XYKlyWMmKrBySPPTOwHOVD8x
PThZYTUqZwHZgB43il/mMTCbsJxF4uHm9GWIc0iUZbF2CFBUDD4MsIs/99FEn2sGajzaaZXjW5CE
pfYSBoQ8O8D4s+dywoX7Q8dcJflW8lT9UGSoFeeEC6MByCUi+9SnCUKxGdF18DF1uszahcU2OXNt
7tlT4DIp/6is/OUs2KGr20YlpRfH+vjJx9AFoxCEBYGzSHEaqF9jjaJV/cfbs7+yzebWHGh9+nPw
bufz+9fkh3mFgJsBfl2DRPWUBqifowtk76G8Os9cVnLjwp1vleViU6OkF0mCO5NEL8ejBNYSQAMk
x1bVfO5zrXlDuCvco5qA8GgtpzeANtUe9ad8Y5+tHFtyS+4gk9SBmV5sM7MUTenX9EBbo0EGDZGx
OzMwh7vb86mtTCgjcIrm2wHNsEWEXU1O3FelBUctapEskaavNmcr1oRnlb0VsGGLZNphVqQohxQZ
ounBbNgTn1pMSJMdjsq+/FUHGAScuOg6xM1ELcD9FEr/WWBHbWz83pVtx21JX23mLl0TirAXwbu4
jmniIfdAe9gqn8Y0RXy/k3rS7qLaT71ikKl7uD1Pa+NyRYMnAPIsxBJUUsY6wjGI/HtKYZfntJXR
s1EXeAJ3ifaBZ7JBkLWOXm8PurI2f2rjVP5meuSyv991A4rqM39Qd6YShUQVdyenc45DW7z6eEx5
t4db2XH4/NGc5X1V6UovjnSdJ6rRYV3pNU2L9IfdudgwGGW6Bc9YC83pwc7RJiQDl4vi8lBNZkU7
EBNLzwQLPR36QI9+5FSYZmnffMQWOawNT0O/twOqkUSfVPTWxV1nVCbG58IYf9z+7pW1tQlpdJaJ
4A3w4eXPGfxcQU9WbbwIi03svNPIfi7Zx3eyFcVDgsyYOGppWPx7oWWOFDkW+ry2V/2eKUnUiJYE
jMIOIXDfxz0xTYLm3BEWHG9/4krciPQy9Q9yWwoty9RjdEdy1ahsvGIKtb0ZWNquqlV3r8aRPA16
6d9pvipPEWfpFGKm93J7+JVSocamopvEXUqNYgnoiCew7ZEopYd0xuQfhN0iSZRjU/AUIVYNS91G
CAukErv9qEepQZU11oIvaojy78aNvhLh2cSQRLDwBUEjLO7VgSwbqUeYO0PSjgcLjI61M5ShrQ9N
V9RbPfaVI8wNDoOBcwUUbflMku8C3ZIN3K6+ALEnw/ZMmtXuXDx0Dkjk5xtp79rX2VyQFDNYbSLl
y70c4sxW6m4sPYSaIW1XtY6X0JCPwTc8ORrx4fa6rryONGVJz3io2FrL0Wjol6go1hI2WSv3raIh
ym9qhdfGmnKyBxSCB802nyvUoDbuY1PwIZcPM+WWOWzmM+ce7WIZgbfEfpFCIILhl3BUO0J1jB7a
bNpRxlBpgUEdeT+lTv/JjUOMFAvDGb8g/q30BzB8PlV2x/GtYzBNjoMSdKliGeX4PQJ6vWwweZiq
IdqNeChoB9SgyvrY9CnidU0AWObOSYphVlGfUAQNdF/7nbl4z6DpGIz2zvZL+5NWNkq6m9Aye++3
mvk7sTUlPJkDXQNPp2byUgQ+SsBdnbcAPZr2k9sjQHFyIWogAyhNRWfxRswpO7t3O1T/rAQwL2Zk
BxNWIuo6od//LkIE7jxIe9Le4/ti5ocarUl/r1kRTnE7M0N0eR9UoWVubLPrhecog+WkXKaRky0R
LlY8QvRDis1DO7s0Ps1CDO5v7LXa8A59dNAkYVbDNYm5b/0dIZvYgr6t/wDiIsoWqnYF8auCEEs3
W+E9tgwZf5wasDWoFDfVY0A0d0fPKH4PuKP5MMIo/Xp711+faeKlueVB/MGltuzJRQ29tinRJzSX
eRNUG51RFSO5XY+IymnsCYtuj3d9pgk4CAKZatId1GYuz3Sa2GGF2w88A6PJjxEK5kezVv+TXdvv
b490/RJejjQfur+i60GIPMK1QvUkRuhHObgtBkwdIvi8iScRYgFkDmN1d3vQ67CDQTnFjkY8Tylq
EYHKeISPHvJ5wqeI2ke6c98NSb0R3NAivr4xiKL/1Kzp315d/Hk29pL6ydw1j/P+Ve+Qu/3uVkWi
/yhtSBUPqhGK/g62GWbqMqrRF/fRuUYmPkVj8Wg0wq08QpWEkhTgtXhXWqOcDpjxCix/i2wyd7om
y2qXYgw2C+iVZfwQuylF8cBKyhb9HbC1By6atvKa0ki7J2KLSaD/73S/SsOHGRtGlUR7OvQnBfl/
DXvMKhns7lCFDXer1mgS5e/Ux2M4wM2ug0Uz6u2TEtpEoYC6w+EFSJDy2YpitDGDNGiDB7NzMJXD
ZD747Vt2Yh+MErXaQ9VGdB4NK2x2U4/y4H7C/Dq+o+5fvqejHaXHubo0IdsSWR8MeiUhsiMyfysI
Ek+G6WvPDuD3p5of/yB6F+fSIAxU3CoxCWsO00QpAj3uOK7eQWg2KTyj+f6qSc1J9iEeZAOfJ8X7
XmpT/LWZsKfbURmXVNp9YgGex6wuvztx69Q/ZVpQFEXyyw0fTJQDx/eTqsSvchxD/1BVTV+ckDx1
7zqR6/INU5zoE8KhWXJnWahDnx2Mu4onteDIvOXUBGq+VykDbBmtBiSXnMQntPzR8mr6Nk6P5VC2
xVNcQU3bq4PpRD9EQ3n0vnFqnhaFidH3WlYLVA3NvHPPCP/7kcfhRT1kwm4DFnkpEZ9Pam28xyLW
cfZ5CAXvQyqBZYGLzjGRcPD88L9ZZWzdSynw8aI4Tnlfp9z7VTHrpqMkriXDSzqVwj04sF/0D34U
G+UR1kOW7G30m53XPgBA+G6qQBG+WmhwFz+CJFG0nbBredZr9Nco96v2sDNiVELfKdIP+t0wtERX
Ey1r46GeIiM+B1lRk081IMl3iAIrGk7YoxXhuT1VzQnBRF691KnpAaixqZdfuiay+y+NqTRil1ZC
/AgqPWweiijH+yNoQgSNBu5f9TziFjrgJjKHc67Uiw+maXFNQr601ROWFCqCjhYCvUMGyPfAQuT1
QVKJjxCgtTQjPsoan3TQeFN6rxZ4H++n0hTfsdbzUdXFQA+0bCrHZ2y08NZzAkypXGSbdf5qDY9F
lowV0pp52O4TABY/fb+2qA0lWVw+5I47/HIbO+KN6kuWnULVgCV6aJuKZ0uoCrsUj9YIl1FinGOK
L4S1I4PAjo+nWaT7pnOkhqG2o/+sTXAQRzo/dPjxD0VzKQtlkx0CUavRIR+UKDtrWatlwNV85Pqj
0o1fC8yLHyz83GiKO376rJrSMo9ODFb9Hl5PN96XrhY1J3uyfY87OOk/kElEj3iNqMVd2luy3mPb
zcGyw5Hm4hCOWfBO1WSvn9NU7T+lKC+9QX7HVddIESDdT6bVhoe+7wLMc0olRvXRqttk7zeIhN7h
NzA9jrVTPTBrTDodbFpZFS2obDc6aq4dp9jF5BEwitW+Dqqs7V/QPVosaJsWuy/eBR+z6lrw9o5m
PpvmAQmBxsWT9SvH3UN7G4TavQ6RzJ+0VGifTWgywV0UppHXD02mHcYCazNwi1Vd3/FP6F7nkHnt
itqkZYNQ0FbwutKPoVY5dzDn/Nq9Kr86SWlGcRo5ni+joCKaC52TkQnjh4GA3KfEGPXvpWmmj3Wp
149RFDinJhBWv7NrM/wedPngH3EERaMemwFtIyddiTGQDEJgANK/uG71K1YknKFVoKr7frVn25en
wXWHh1ytxwe1y81/f/kRAOTgUf0GIy3m3/PXyy8DDO1kyVzE5IXPNT4aw45XLD377OVwl0eW+zIW
fvv6z28/+FGNhNSklnjVlsdjCIncZLQ9F1GKA0lq986nb3e6Pcp19ssUUrwD906dS1u2DlrAydL1
NdtTUt1NdySFPnbSca+/z/GZf62rMH8wzLJ7h6dg/3Gqp+rt9g9YieAQuLIoeAi4IfqyBI+GXyxk
zexiHiMPjQ4OsQyAyA64Y51vD7W2cXQwiITGc367BB2oUFLVoRV8K8WxnY9hNykZjwIy8+57DQrU
ViJ2HVXNBXiL4iECBFfRm4ibBtsC3fY0Ef4wAqu6n1LX+pj6k7rxZStxostRpZULOoXq1JwS/LVF
aZGLhOsE7F0Qkhylvfbe7Prx4+35uw6BkYugf4FXJ7QqlGEuR/FHS1SdNjie2SjqQxwHCj6joc0k
yvJMR6DY94Ldc3vQ6/0BXXzGyM/EiJmacTmoNWF8nnQU9ASuSQgyYupAA9kElN5px/9lKHq27BB6
eMuzgGlH5at9TZlrxK0eLUh9FxrmeJfFfrhx7K4XjJITUCV6opztK+Atpl5RSGDneFUIwH4GpD8S
9VYbNYjrDc8otAKQpwGsR5Xlcu6mFHBN3Bu2x03uq0dAm0G60wPTxg5KwXAdMUvUuv99El0Q+FRL
qUbzilyOqcYNpwELNwRNxRxTcQq0PQ+xsrdk1W/k2te3F7BlC31R5IGQjVy2JJumCSUuOqbXzpYF
O+RggvDcY9AO9LUHznwYBt3BX5zIDnddUIAHOn5DvXHO/xRUFgWXPwgZ3kv2Ke22y2/ObLtAzMux
vL5yAmWPlZP5nj6taezpTbgvEBLi31ACTdwZQY6Xu5m0Ue+bus8tnD6AKu5oJ9jlCQ1Ypbiz/K7X
Dl0ZxMmpc1pMHjB0rp1D4Fpl/dRnUrQkFGOQfwoUKByP4zQhzwK/cDbfoqKK2wGqOP0eeILjdVM9
0gKKE/0NMEsrNm7v631MnQO1La4cFwbLEnZXFd00ooNle7LK43OIm+fDpObtxgRfLzPKI9DrqKtA
WryaX9eNutJVuEgL9J8/tmOdfMOWsyh3upCajp2mHd7nGZ4IO1FXxR0+cdWX27v6j5zX5RLr4FO4
zOmAU1BYQi7UJoprH1U/T+/tXBzAnVj5pz4p6/bBySmR7oFWu9k+JUV66bAzbbCNUrGHhrkfyW8h
mrL9QSpYUp0htOEXpqLfWj1UcW/rx1HpMSnS8JPcokVfLw9rQuOZOuTcB16ej3SylZJNY1C00KZj
FGsZTmIYaNyenJUret7NiD5R9+LYz7/ir9enx/HTrSPX9PLZcVkmNAl2ZcQOn6pUbOkWzWdpsRA6
Gn3cmpSNZ1rB5WAx/isyUCFGKOTE+9Ydxq/d1NsxZivh+GQQpFb7NrTVd5EuN2UtVuZT5wtpzKhU
S5jSy8F1tQv0xAJnX9mU7YLRSvZyNLcehxXyMthOJNPgyyL4ALr9chg0URq7rlrHQ61WPsLH4/NG
DNOfG6GgSUdeMioU1lQpKrJ0DgXsl4SsIMkVvYforwYa5vbW9AMSF8A2Kq8Bp6SItWKHwILM8NGZ
cuxDqOmnRyeJ6/tSAu3eY5oaPVb00gEiJ239zeqIOPCWCp22O9i8/uoRMp775mgStS28cfX3bkaW
T/onlGKPfg9O3PqUo3SLaYT7z3fNLIU/FzQBoFMSW96yXebzH2PHc9omPWJerZ91YDj//n4h/kgP
hIeF6qlYBDmFq/pWMJBdRPDy94O0E5wGcnyVqnHr9VrbTTCaEBVT/+h7LIqXnUh5RXG1JD5s1AM1
cPMQEqxvVPfWTuffoyw+iIJeXBlGwrSJaAK1U2anYPC7lxhDoY2hVgJEolBkNWYYNpHHYoX8PkrL
JAgdr1W1HuvlEYNJ7m5cLqkNvXMrmvVQ5e2NCHElyoHBxHGcIe6OWJKY/EliP6ZRvDRCTGjMdOpP
ao9XJA2F4VjjpPR0+7pbWzbaOjY2YuyvK1hgptZDZ/S97SXM5fsJd+094DNnI7RZm8u5BcfNSujG
Pr68A9wUxFDUIchGBdL9VmDw7WLZSV0Fz7P7sukVDwOpbktXfGWzQLEzZqodQenVg+FQ4ktrIgkv
HbD6iEol8DB5wyvODZ2NaHtl2bi9acSR5EI/W2YT3O7g9HLVRW0qzMk5E1O8KboyvKfLkz5Cqcw2
wHkrnVZAckgAg9vn5aDpezmlA+YOAT6Evkf1N3hEX8v+BVBS/0J9yn0ZwD8e8kRyIU6Je0hEZj1X
ceEPG5H/dSwD+AdJbpQ+LEATy/eLYLZAEa4I7guL0jqe73H/MMXjgE4JGgWvIQGVi2dVmIT/h7Pz
2pHb2NbwExFgDrdkh+keaSSNJCvcEJIsMWcW09Ofr3Rx4GETTczeG4YN23A1yapVK/wh8PQyIknX
yjrZCXIb716q3+AjRfaG2uXqTThxAZUaEPal19Rl9j1VKWZQoMr8p1xCQmpsx9VO9N64t2nZ6Oh+
AShA9mu1n00LAdF48hQ8dJbkMoHfeF/hlRcMydw+JHEz+aUXL/5ARXF+9XmF1y5RmdBfjJvPPkaF
VXsLzUvL6Z33o42Pmld6+c55/RvcVokJQm0IJlGtyixxdWmnEEmjxWsUHA8mVcNpHUWqQcPt089G
MAY+cG71t6o42fsUXjSmVt6cvFMxG/2ha4u1fCriLA19m+QwpmqylumpSoqq8IGYIy1ba42tBZ4y
9DizREqinfpec0L8mlIV/yAReTQ6MZdfjgNk1jcd3Er0SkSujRCccvzBYnt2MVOfkzF7M+TMGfwB
3Lr1UEeR9gkmgzc+aKCrmW1Eg/HcjV34BZ2e5Llvy1w/ZFhzd0dGKXF/nuHBfljQv8JgaZQO4D21
O0j1uTGxnc2kw/CQmNNHO4O/H2RI8E3YpgvtHY4TNnZlVpE/D2Vc2AdcU8tPA9kaDo9uTabRhwqO
VVYCrDRop6IFjtn0TncoBq8ugh4bOtvvIw23OYv50DPXzAC6H8kV4cdiapjlVFP5wapiHJvwYsA8
3C3zSX9fpkgOARk3MExNM3e+lhSjfwqr1/+ICIB3PfOOj2Mkiu+IUmaeP9HO7gKVwfVPuMbGp7ZI
ip+MNMNvoo3aX26O98I1FenyGW4Vpnguj9oivSHcN1BpIXKljpKfsAuj5gvpD2GLiahUDrUtdc3P
heLY8c7duxG5ZfYNAIvBs6SBvwxus3A7QxNCgW+efJkn3WY60Gru0TTLZOcC3FoKHWlEMsjDyZJW
GUWDwTE/g0RFLcvpA/Ir1fsSl61rgr/rziWxcddKSKNO8wdywM1dy4AvDTGRcy89E5OHDJPPpznF
MOt+hNgIh65kQ1gS5Uclu3p3NsZSGNc77gXHEuUrH7B5jBNPTWCqGC4lU+VWw+H+klsPBg4F5A+o
KpXkZfW50i5KGfBRoM/IbijOMLzNdbir91fZ+lLkfrw32oOyq/VyFTcetSYBL34ZO205ZEMxHUwx
/gJOlu1sv83nIcLCWZecXENee/+pAU1byW075nkc7Kgf8J/E4LQO9+bh28/z/6uYq+dRIIKWeQkQ
jWZnHmSoX5wZHCVBDwf24f6r23og7iva/lLsBpmDlw+Ev72bYeZHH0vDpb6j3fVvpzjpz1evwv0r
7fAkOe2mf4L/sZsrbexdom4ojoao5pNWVeXrTxEcQpVLCUwdKeXqtaXIPxSY3Hm4AiSuRoU2ht4D
rtJjv/PSNr4PFRNNJilZKuUoXr60Xl3CouhaZha1EJ+yMQUooBuopzFFb6KdJGZrMZOdBr4KTNcN
H0EPB9ovPYUNZIzwAMseFG43TD6uYnuecBvJiwcUGH80RhQOle7L54rsksxFZxaT0/5QAvw9mY+H
mZsa/lwpdQ8gYHB/ljFueBp194f7m2QjPKGQzKejxCF1WseK2EDBqljou2NeXfjKrOAIOsa1Ccu2
nj+haxLtfMatxwWNCA2XkRD/X+39JafXmgLOuCAIkf0C94vh7dCFy4FxX/6k5GAwYWSoT93Qoo93
/2G3vio0CQakCE3R8V+vjTpZImR1Bbx3ufb2YJHqWK3zFviHqe/Ex41DDr3LwOuEigBNrdViHQEk
XJzKAZUX2cfW8Iont9DznVVuHwlVCqYmDDBkj3T9OgdDYK7YdeHFA+7wALKh80UXV+8mZ9f/Y4Oz
hqIx+mMWLB2PxvjqiQCYakyp4/BSNjR6DlTpc3yQbaOENobhfqakaMcA41h7PHR90U1BVeB67pu1
WWKLa5rkh0dn6uw9mO3tnpI/jCYxXAw4a2sREBWFIbsrE5mfLFF0ou+Z/URg1DzhQKzVyOx1vRno
c9Qmfl5hi3q8v602l5dAKiYTBNv1GZrcCsMNVQsviRBWEWCYPQ/IG4H+9JWoqx6HUTW+gIvMk2M/
omz26gzDVEnzaIyg2U24WgWQqsUUE6+NEGFwWD+m4nmHUq2HYxl6xnMRZXujuo1alwuFutpFPYZ6
d11utW3TMFmtwotq4J8+mD2MUtQO7PMs8DoVWq8eLS3FBaR2x/f4F2MvaY718/2XvrXxKbhAkNAw
dW7mTzgtDF3ntcolnkYjmL0J8mzel0e9dKydM3Z7kuUFSsuUmCGp7KsX7GSdHVVjpVz0CYsKM6We
dvTC+B92ETNqdNK4eKRU+ct7wFl6UZelK99qOp9ULcfGsS/T45QhJSWwTjnk2WgcEgcRx/uvUv6X
X1aX3N+4REgxTRBT6yZXLCDmhYsZXtD9tYPGNsy3kWjKwFWV8p3CBGLvdt1QyzZhfsuzypq3016c
30yMvnrvsgAPkXVbkenfUQiLmmdrWOziVBai/OL0vfG5G0ozDxwc7Z2gDN2kwp+6av8MUPc+GFVH
d+f+y9iKcuAhAVVLXQuQ3PK0/yfbtDJ3ydW2BpKRW1lxGsYs+6jaqY5YK+p8X8ZZ1eoT9PHyu6p4
kekjjV9+MBJHbw+jcNIlaJRay3a24G1nBwgq6QinzpJ9ptWP6jKphtI6ziVN1OdZFG8qZMjPiddZ
1znS8iPpwb94bC+HKG/yr/ffyG23kPfA/6hhEIy48QO0Sz027IJuYaTZb0WZHbK4DQAi5U95FQN7
Q23z4f6KG2cbdBC+t1ybLtMQ4+UniKIhU4ym8S5eGAMA99ThGOea+m+tza9HN9DZJankOkPVmBvk
5VKinuF7MTm9JE6hB4bSigOUr37n820+EEwTOWlEd2udeGSJQZJKC+YCTA8zUwo/Kgyohh+X0aDY
eP3bs6C5859hUkha/vKR0KDSzXCihI5sQIVgT8sDkjgWPs/hXg0ot90qcgDGJmBx7zHAXI9N1ArW
uqsI71JYlkge+gEKmR9OWGP4mE5NVaDaCUh0fXCjjyqWj3uHdSNysT5pFjUBf1oDfOh9uKRYxBHV
VZaDCzHguBh9c6icIQ8gre3pe2/cBADBeWCHgS10llWMhn+qa7Ms5kVnjW8phkxU9ZO9mefWU9Fs
gaRFQs4Ft7pv5kFhDkBhcolmz06uVqRVH4vEIAyrtROKI2JDr8e6E4VdhrlIEmwgK0YsJTs9oopz
RuO3rnbtm7pYwrd04vI9aufWWUBfFkUYGi8Ymqze4awUwhvZo5epVkfkXdE7bulJBirixjvd2Y2l
mA6i2s14X+qCrpZSFxAwxmwbl9gBRX9cRiYftMws5U8dd1lxvH/utm4OWrPQrGTgQl1jtVzWaMu4
oFx0AdnZ/BkLAzEwcMdq5qc5NfJ5XqpqejbacUFtP2oRiBk82NOHLNNburAdbNbjpNZqvnO/b+xa
F2AMLSj2Et2aVYxDAKXJiggKf24q7ZdFjb5MVqk833/6jUU8WdZRviFOdTMpU+PQ0PBrti9arUeB
Rqfwosyg+++vcns0ZEMLNA44du7nderZhY0mTAlcFG5Vf1Bs4c14diU24Jcl/ZHMkbkTTG8jHAtK
DVUaKRbaF6uzmKF06XQaenvw+MIPvW0Wpynx6o8V0CB/mePhK1yjMvBSq9tp+m8+qrzw6eEBzV6H
8U4LeyNVBweQ+zSfQY3VDJMMO9Ah3DKJNF6vioB6u8WQk3uDQfhN1Mk8mwl/Ayw3HKZzNYXaQzuM
zquvduR+ZDNKR5CYHHC1F4WO0CY9IucCeRmel2pEb8p2+enpQ/X694dqKY0iueuZuK+uQdMRQ6aP
IDJRzdafdOEBi+47dGdbRTstamLtdClv0yQmjRBp0M1jYozi7strt3WGNLZhXgEhQPw8tZP2OKE0
EQxKOF2V1JwDhHte61pughuSrGyb24hreD3xA5jh6UtXM1NtPfuQVNiDsKHqo1SA/3z/6N0ecFCL
wBfkhM2jTll1YQH7CNafwofJTuIPQze2F7fWxj1brduYLZfhikVxjZe4ZgXPRo/GJdy+h8o1lTpQ
NK06QEnEg1fVs70RwOZi9L2A0MoTvtZIRiLZJDQW4cOs2vm5EzV+THYTPsRas4f0/jv3fJErIVvJ
WJ+chGa5dUNf0zA7cwu7ja/K7ILLjJHncI6qyJBBamez/zUX9TgdKpTXbV9tc7SIhNWXP8rFS8tj
5FglCv7T1Hwprar4PZY0nU5iEXNFpyGvfsasC1esGZswMC3h5EG6NOCdJ8NVnHdGxDfT/SjCr9bP
l9R0EDpKRB5UZYXCbqGjjnZYRBaFBy7T+YvRhM3vcc5S8IQAuwQKUgA6iOwz2saS0RoQ6x3sErOZ
zVYKpx+Cegybd5ay0OIqlijGq3Ixii9LOSKStbTl8GdJo/YBXJGlHeLS03BqH0UO4UNdsudpcaHB
vHLDyhcuTXSYzNJpXNdMMBCLMsQB6RpOXXRg1FNeSh2Aw/1VbrYQIFtOIGeQiguw6CrMqLGCREE/
KZcOTNhnU62NQ75o4ikOudPvL3VzAv8u9VctgpVu4MpujAyEZYHOcNouORpDqz8uZbEHIthchXuA
fpJsC6xz+iUXwkbfg2bamHtnVCSVYwl/bedZbm435FqQL5E6nxAtbrre9eK16eBa4YXhon4MnT4P
NEVPvoaeSK9mOyV73gYb34kuN7q5EvjGhb66eBiFdfaCR/EVY28kazvVOYdg8fw4HvaqoltAJw+H
1TxTCqaYUvv+5VVQabPeAMtULkscNp+pLI3+IJtpb7Q+XQaf5sYwHJJc5CNUx2XkqMR2f8UyMHpO
9XR61stJ/ThZRh/jSDcpwq8qPXWPHNzyJ6Pndm/0tfHJiUrorMh4y+dYvRttsdOph8p2cYoy/aC2
IvkOuVLdkQ0ytj4BSzDtYAwKPGd1Q2pRpuSN7UGscpWEIXwcjR53skGJMbdw5R6yYXIXvwsTJFpn
XK+Uh4ihPR7hWu/+KBLPiD8YZaQMKL4P1lecgGBMxUhFGQ9ZmbWzz/yxd46jSvB8HFDsyQIrttr4
gxZOmYVYTGGnyMjqvXVWkkTpAlgH2Y9yMoc56AYLvCLKmCURDoVB42g5omlOsWGFFa1uFawFOKPl
D13gBu5bGOp7DtFbX4FUU+cP6iKUpl/uGsVKNQv3Avq4qRkTbJv5aoQNhNL7UWTrK0hYNepBiJ3f
RJGh00erFGV4aUyl/CUsI35ba/lk+jYC9q/GfHESAJjJqxUtTm9dEmkDIh+058NLng4ZtMNF9y09
L96ApBuO95/rJlOXS0GFoVNFz/Bm6o2QugiNkOnEnExmMNroPhRZ7h5ndRnedDS2zkqJlU4z2fbv
+yvfNOdYWQrQEVxo4N70h4cYsUrFHb1L4wFR9Os5sx6SgrYA2o1NoLhIMup2DryusJYjKPxqJ/Pc
2jigJSjcEYUi5Kw2zqgtKtdp512sMoyvY2wvAWoAxen+U269XxAMKk1bpAdgyL3cnuhlLoMVKt7F
dFok7vCjGc65FeffJJfvQVHGH+3odAGgvFd3DHi/TJzkdcSUg9zw5cpKBXgLp+3wYo2Lca5bQz1P
oJxAF9flazsG5O+cZU4GszR6L/JV/6f525kDCn9yv4Zum70pdbV8LBvhnNp62KssN74aWxVEiBQz
vm3TzbJFh+ZKdEVRvPunMSLJ+CyGHfm+ja8GrUrWJYyXqRVW786uYHNMJgJ0xuBmfyJ9GM/lAMP2
WLej933RCoO4ZpXxucjqcGfHbD2hJOr8hevKSdHLl+lkiuv2TMGudSWsM/x7YzyoJoyrw/2dKZ/h
ZWYN0JleAAU6Myl61S/X8folKxkbRNcFdt8RnPnDUgxHL+mnBzxN9ny1N96opKpBE6XVwW5evdHZ
mBNTj6PkGht1c8xzxzvVYrYx1bHTz0ajNxfdLdqvPRyhnc15U2FKHhIMFY4fYY6h38vnnLLKQ4Sy
Ta65DcZv0gbr3Od59gnGrPGYL+0f+PHhTsPlb4RevVzAnAhwYVLBYGodwefCBmbo5PkVakIdHukt
K0gIuVXU+c7oiunYd1WRnvokrYyHcNK64VqAaAO2NsTRlxw/38mfUYn7BZNft/zBTMr6SNsf5xDd
E5afd1XX+8bANvU7U4nOmjLZht96reUSxiz13RQbWn5tB7uvr13chr1fOT2m6Qnql/+6xQyXQPGS
y1CLVvfrykuewNZGX218d7+GkTr+SSIVm66oAevlx72n/wJvkX8rMSuIjjZiQPGTZeHH22eW+cyA
dnly2LCQ9RfVngO0lptP9/fr5nfk3FPfgli96e82XqmJMUezgB45c69i0XrNL3RvtPyuiGr7PM6Y
twUTnGBj50huXFUU1SyMbyo9ir/skP/EN/RaEqTMi/iaOiLvz/mQReAYu8i0nqusa9+y4cefCnjp
d6TFQn+DtitzrfuPf9snZR//3VMyHyc4re6rRDNyMRpJcp3TrM8+5BbXNnhGJvYQSQhLvkBRdQkU
3JN/wlCf3k/4FakHOL5dHGiNM3xcBiNVdiqS27E2Pwt1Q3D3SP9BkVmFK3saw6jrCZVV2XXDkYW6
OhiaGmbLxBBS871CS6yzpg11H3RzY+W+1dlm6bu5qe1UlVvfCUgxglIGk5wbpIopAEzQDoiuOiy8
gxxzHtN6Dp/yHIxVWNj4sypleUgmCIcZQ+Nf9z+RfNT1oQewyNwPvcfbAiach2psvSK6lmbb+K4y
W29Ckuqdc7CRiSIwjpEJKDU25XquPrtUgBCtWCWi0gT2hCYKq5zGZtkLndtLyeEpo13Q2qvkhTK0
c0Iv44rIdO/Yi8n8YKTaeEDDotnJQ7eXotnOY8HBXdfPdSTIYtIouqbF2ONspZqHolwWXwxibyq8
uWUpZ3HcwgJTgo1e3gjtmMdlhf3hJS8z+xHdmfKohIb1yVDK7mlKKhTC1DIPVBRCT/2kwfQywvyf
+3tl8ziD+JcUSskIXFe7Dc5iSayRyAhtdr4x5kzIgZu2ftepeYqSCZaxxXnKzBhMd0Z4e4ufRrUc
qsgYv1Wmpni+bpfGniH1VpBlB0tjCpyWbuCpalYsDlEkunK3DT+RYp+AsueR+tkJ++4RSU0YtfqI
Edz9t/G3P7k6OohGUYmQj+NFbhovPwmekwMTRCW5MnVBg77BOOVnBS79RzXN6rdSF83zMDt5+ayn
Q4VySaMK1Yftl6Kvk7cUpV7fO88o4KSfF2R0c79wFuUH3oBDGZSL0D4ZtTfHflI2zeCrxqiYASo2
mji4djzTVVDq9jRUpg7n2+Nibca6g40nUucjngi5dTXg/mE1Fbf41sZL3H1nfFHmjwWmh/9i+TtQ
+edOfcQR7i9UHZmbAAWgGNj6nKfP6dw0/yppUo1BBQ8AgDx6J2gjFXFqHLOyCjsi41z96Fyt0nwE
7Bt02VKjeE9pqFRfO9eqHgGIdsbHaJmyY2F2S/fYdFP6q4lz63cSxeO/Ox/kNpS9+B6rI1JHsztn
BrtztLIf+pA4x7l1mqA0s+Xh1StBugeyDouTAec6xoiZwmkkD7rOJqA3a8C3qxwH51Amk/X+/lLy
R682mZxrSK9MxkPOukwpuwYBZqVPrkPlVY/9gjKCXbXV4f4qG5EM9U9qIeZeCFivL0QHECyWA1N6
pSUuvphhljyVXpicStxzdtLMW21SgJIkmSBbABPwV6sATXcWPV8rSq+j4jU/ulFdvs8wC/9R0X75
KOp+fDe2dfFDa4akfkjUeMRnaTREfRxNN/x+/7k3Qgf3Lm+Wsh5pjfXkKLZAGA8N+QnYt/bJ7Rc0
iLBmOTHxdY5WlepfPSu3dz7pRhHjurRjiBogVG8EPVovV8qm0uJrg9bWETIC5A4EkJ8i0fYBHibR
5//hIeUgjjblBlcMYS6xRDzlNU0SekxSrfxjpJUOf5kn4Tem/9Pim3ShjJ0IubV3XeQrmYEAGrlB
3BALkXZiZnuNKXcT3yjdBTvq2H2+/3y3GDN2FPWKxKVbmM+s7+EZX/Le0ef42sYhFGUAgsMn1cwR
7e5DE9mzOsrfK3AwfzVlOF26oc6RWutwZz2OxdgEfa+m2qlZhmbnQ2+dKslNhMjAZr+ZE0Y6VIlW
xGT/upY9jYoznsfQ9d5kS7Y3S9t41VJwj2KRPER2p17eRXk82GVVN/FVjwf1u9PqxqlfYEHef9Mb
x8VDYBYeA8ECz7DV0cXEuvEWz4yujc6FMxnLIRFhMKvpHIQZlCuBgsXrIxNwDq5ZWn602NehdpxK
VDd7rExLK88Pph2pZ1tjIG8j5LIT1TfOJdhahOfxXGDFdXMBMbFUUfMxudZzpzwOqSueliRV5iAn
6+9PpVLpYueEbHQYKAqlQLFE/zBUfvnZahC9WqRxQlQjb982ZN4fO8edH5EVVa9xEotHy+5chQlf
qojj/Y+5sTvloWGeJY/OzXx+0BfbKVSbNmJtFGfTSb4NjVK915vm9/2FtvYmrhJwU0CvAwVY7c05
A2U0yONZoTX8DrjQDxW4wU4ZtbUIST9oZcQ96CKu3mSIK6Kx0Ii4ah0+OxMKovExNsx2jwa6dQS4
DCQABhTazSZRLK1M4p6HEf3wsaENfWZ27ZzMPk9aiIxqHSQt3OqdfbL1rahVQYoxd7zFYdslSiw4
9RFJFDN839ZjEbgavjB2Ne+ZOP+NlquMQ/LfaeVBwyKwrmp2GBtGF9l1foXEO4UnXXRN+g6ZfPGn
NS2UH6GPoNA29ZF5MOg3Oj4zjP59jdoE4Nkl/pamA2qSThLWPzqgQr/UKBIfy7xHc7EorbrxR692
9pLx289vMZeR2QRyxcAy9JcHiSNkdnMx59facLEiEqF2RGu43mkcbK0i52aq7JDdzm1cT5DsOhEd
srFMDim6KMe5yepXH0y2sUHXhk8NkfsmKIh4ivu+QZJxsfMTGz4/t61WX7IWtsVrjybDGugkcgjM
0OamoGvdVO/GMb06Clj6Ou/qY1sVewJSt2cG7hQdII6LRrN9PQ0s5l4UUZ+mV7VH/9XX+2bpA/Qx
nHdhz2TW1+tJa48DkJM9KMbfGuzlZmYiRVog50SQJNezYJtiCmXJpLiCDzJkItLpbjDoop0ONbYg
sZ9qi+mNFFlR1Z3px9q2r6iT+qPOdfG5RB50OIypgFLJbWozbBq64ldT9BomUk2EpmEMJiB641VJ
DPgVmPhv2pDTOwv9VDuAFGG+M704eW40G72URvdakBRVYUyHpddybP/63rWPaJUaQMrjSJ/PfK9y
DpJ8QbndCgc3h8HcmS0Mba3oA7eV0ix5V5hJUNWq+c9iVNClB88i5KTVTAFo5q2LmJDF376/V25j
EK/SIm+nd4aS4Xq+ACwePKWhcz2WfXrOsfk+6lWdBZWTeTvBfGvDSK49/F+wOjcCOXU4x6NiTMl1
QuDUB7Fq/zSzFpyvM7Qf4aTg0DZ1r8bicgkyjyXG0oVDCXoVQgbRa0aTkSaDHNEeuhnCi1p5WMJN
unIAztnsnL3bxh9wFQo6m+IOTPNNR6dre5SOyvSquZWVH5IsNn+lrR1qkgyYoRTLDXRyZq8cjyBe
nF961CBTfv+b3uYf0myDdAfDtC3hrTTOlC4cyD/qtAyDIZyjT/Si88duHos3dq82F1NvBbIy/P6d
tbf2E+UmYw5e+y2ivAWINesja5d57gUS/yg1lE1UcfO9hu9W3JZOZzZ1CJ349avOlIYSp2A/hYgI
Hye3rB8qr+h34vZt/oi8NskUqid0hFB2enkH5bOxcG7t7KorRVDlRXEO6b/7aoO0C7CLnVxc23h/
eA7JopVHupXCiNI8U6wKDE2kCx1lgDmyH1LQb5/cuOzCo4wG08GKOnjH7kA3x2+bTHkzFKCK2iTJ
g1LBuvDBHpENC0KI6o+pGu2JpfyF1a3iL51lOcECAsrFuXonU0TEQ9eMuyzCGeC8AH8BCcNEAFum
HnnwNxrqguqxEbV4F4WT2QfgvIbqmIg6/6RiwfgHK+BiebTVpLpYutpLWevWxKQ4SZ2jDcUuPahD
4kJAzNW6uuT0v5QrPjn5ELiu9IMKEWKZjkVodxnYzHTodrbxxt4CaIQiiCNLT/QpX351m05GMgs+
g4YayCezMD3fQEd6R4PRkSpO6xfJeBWzTpgOICZXL3Ixkpp7HKCR57bTfE3Qi9f8ymY+BjRPKdtH
AJ1obouksbQPVl2ZSmBkjC/8zpJUNh1YXoGa1zyGQeqo5ccwWkxEPWCkT/4k1J6WbmcKhA0Ht/J1
bA+KkycAJwZpVOZtEE2z+5Z6BAjjbNfqEgg1S35lvSkYRS72z0IsxrNVzaPha0DkEl/t4iQ9Zvrk
2odIKFZ36HIoXUdNNLZ+GAfGu3RZnOmfqjUKMxjGOXqoKmvs/SLR1O9NnYS/izq0nzR7xsXBART7
KRlz4ycUeiQS+9KrvcewRLzZr2l8hqc5W4Zv7RIXik8QR2khj5R0PBYCQu0bJ6I76FfjqLQHDyvl
z2RYSnZaMBq7zFmu/uuGpTP6itn2P4tmmDm/YDcjtFBQRffpbCTa29Rspn+0Fuf1kwsB3iIvmI29
cnejO0YVA0SLp6DJfnPLznaMExFa4Je2m5Bmpld6SM02CiK1mN7JPuGT16UVE7O+fFsovTj0zFAC
xxH6TjT7W1mvdxxoJ1lQgeO6BeBHulFk4+xeEC0xzKMXDXF9aNKuaZ8Wb2o4WXqcRI+Z543puejJ
DlC4V7LkoUun1vL73hu9MzCtcD4ZxogGfeEgrZKhg2z5Fq159w1jk1n8VrU26QOEkmh7F2yXz6qw
uhwH2CVGMj5q4fdMyqBWz7Vwh/pU9dn4s8gd7AHQPdeqt667eG/tZbbNQxvb7fvUUtKvbo3BK2QM
Myv416aOX94X8xwonTOmvoKawLekWtTsVDhqD1x8TihMltgsxmdI5RyYGWH08jrMorqOXSKwFSbA
TIfcm7V3qrFgF+d47LOdYLKR+FBcSGgPx5zEQF4x/xnaDg3iOctUeRddxSW30YvG83tqrMOosQeU
rGsOMZnuzqpbm45lEaiAW86AaT2eCysJ2G0V9xIjT+CnNuiNMSuqQ1ILplmiygO36MKg70hHVb0e
H1Hdas9GN+9BbDfyEa5nyhF+C0zfGxwJGuspow9+CNSyw9hky5OiT/2RWZT11At1QtW+cE6WtdcI
3rhMdaltgRikKlVIV1HcATfgGbXc7KpXnsIuVYO08cyTlGo838+5NtqVXFTMDOmE8KlvWhVTyajV
xAfg4mZT/wFhHWx/UxcMtt8ZCzNgu8iWD2kyILnvNCqTTAhhIvkkRmX5buiIJzSIM8J28qMkVMtX
I8zA/ZPFSIYklfRNs2bCcmWUUiKu0ubHLCmWqzGNxc4qW/tcTs6Ib5BEbnBe/IOimCHZ422YKgy3
AM5+mjOvlbeH8K6TyBwcma042csEtY2sWzIbmLVboF9vEHQg80enb2LlEoV5Nx2NNpKiiYVngV3h
H5kg9PsaXWhrmH9OVjL9Jhb1z+wbhqtlNmuY9sZG7x1tLbSaB7LNTD+ETj18mQGaMcxzUuXkTi3z
+5Sa9Hln62z+elnNkm4DqV7PaWgnj5oewU+vFyIVOFJm2laad4AEtMJ8MxvYWED+jE51pamPUxjp
rU9dbAXwwcynEa+UoFMG5Z1nTMppcYX6MZq78QEsivLVMLvpHOfKnqbPRlqMYB43GrUzMNR19S+8
xem8GMgxcSS/pEsRn8faLH6n05R9SgpF23lJG0cZgoxUYqJ7cttujLMGTknPetCn8l85DJMmqAbR
vo+49PeYB5uL0RB38MFGkWHdnu4R78e4zlYu8yTSAy0oXFrQaX5Ais063f/4G4kmXHVCo0Ro3Uo5
Vui/IRLDczFIngJtQb+5mi1jpyrd+loS48yO5nH4bi9vIJ6QdCouqRFyoCd1s+RHkxbROSIROsSV
voex23qB3HZ0waGkbfRToaK02IOEl6mwxcEiszoq+Kj7qGm8volKZJciYExjNKy4V41NMwydKY/k
oyVz/wZmqor0sovpVz4kO/Ft86kA6tK+kzyxG2hAPzJmFZlyMesheSsUb7rQtey+F1rs+Pe3xd5S
qw+G2YwWT1HK8UKU5eSoLq01uMSfozB5tbI9nXWuBZs/mJaCbXi5NxwwgCM03/CSYskT+2I22gCz
l/Fhcggi9x9r44agLYISgiyomZ/JSPifTEhpez0FUwLfPBPRsTOX9CkuhvTgWMv3RsS/zU4bdy7m
jTf53yXdVQ4wlouVTdbiXTQ7gR6Gu930sUI7dSA57fYgBFvPR7sAzMpftPM65WokxEbF7+NSu3b5
pOBQ85g1nflY2h3qs2M0cgkuzk5fbesJpT2G7LrQV1sDWvmbS9+J0MVjVc2udizovVaLfoqssdrZ
lhtxBC9MKazFcAud29W2nPFv1bqelLIalP6wIMt4GI0e4zwzSQJKdft4f79srSdFWSWGDeOA9QwY
dnAohhJ1h0wM6Snpx+XfsbO+mX2vXxN78Hbq8Y03SXVGp4cxKOnqmm+eaEmp5K3EmsQxmsQWrhUF
xjtnpCX3/EY2l+Jb/b0/b3m0U5XAW4RtcCX4jm+M0pqf6PrY74UL1+j+S9wAeFnooCHYhRIHI/X1
PMCyc1zP7FCqj3raaZoLJain0jxM4DLOiubMFCILxFoIak+tUff/FGNWBrpWK49RRMf7/s/ZenLG
vja4BfbSzSTKaFi/8nTIVaieHmcIcA/kdMoxolO7g0rZOI7oz7Bz5LXH9ae/DDdDO4SjM8Dtwwtt
flN3VfSgJYp6apcoP7ad9X5SqnQHfCKPwKrABhXAPcS4nv7p35bPf0Kc2hU5wvazckm7Mjp6c5l9
YBbR7ugVb77E/6yyerJaLSob/wflMthpQj2OraWfek3iowsNeOn+F9uqJMHnw33la0k379UVIcJ8
MXvs3y7QPJwfmKJblxEpisMQwhAgFfWM9w2ObY99OHn/aE1mOkGyGEDJmvDVLHeqCwgXclpBmXFT
SxstxXtqkJrVs5pfe9vJr17k7ZlKbL5eJO6kfA3U/XXFqqipE6VFHV07w5qubg6IxrXi/snziv9h
WMc7hRJAmiT50qt3O4IoTJsGEK07xUAwda98yIfi4/0vuHkQpOob7Qca8+srAiECr3VDoNEhLhz+
7My4gdgZToMpMrhDnnSByOIdK66td/g3cAPf4Xpa64QATtImB4HcqzlHHb1BvcIclreZhZCG7z/e
5lJSVIL4xp/WxUhF+MzRL0M/GgZeMM8ZZhudWlxC5Nt28nX5OdbHG1AHIt0QSG6B3UzQ2kptqNUQ
aM3PQrgqkisiOyGimh4KMabfKMCsz300/Q8tacCJNsknSBbJ5ngZzMYJAR3Eoonice2dKyS3Dk4i
5p0BxFb4osCiXUI6LWdnL1dBoV8bLZejDvAYLZBWUS+Zrmf/x9l57NiJtW37iJDIYcpmh6KCc7fd
E2S73yZnWISj/y78D34XoI3Kk1ZLtrw2Kz7hDgdvgLK3IUkcFyUC3LZg/b0exuoV2q0OkmVSY8yh
i0RVDYq2E5PimlhUNbfAmrX/0SCjkdrMylh5TTuJ5ppns7HUrUZRuXQCOsezHAs47bI3IrfM5vxf
uZib9kx5Uz1qBe1ts0VEmbyGSgoh7OsfrapzNGLIJj0UQp782W6yn06hamfTGpU/OLAW0H26eIgS
btCE6GQ1g1xlFDTK3PYWGJUbm3J/rbpCXNJ0Kty8LJMDrtneovxy9kO7jSq9vdphIBudqJGBm0nB
INB+VLDAxAjinBrSB9OeoCtAyfqDo7uQ4U3SU4p068qUo8KjUfEs9y0l1D+lZROfUOJufk7W/O3+
JbFzcp1fRW9GIStd7+w8mZWqTYC5SQVKSbQT9OZRi0PlBe87B3tJI8w/mZ1ezVegpUeJz86xIjfl
gqcSSaVnfUNZCf5WOMCGvjECvnWVRgaziQKufDCdu+NQA6MStuBM1pULvQzMqG4NWPJNWg2uMAbr
MmDb/uPtc7k4QILdk4mv1nMZ5ShJzLqgiIlSkk+zGVGrCTAo/d7AR3a+OzkhNEEsP47S/b0PpLRI
POuAc9uUZlSaXWYbUGZt+lx8pKFVQzdpjh7lvYiHfBj9cgRoLM7g6hoM8EWxphrKahQtkqxzXLe2
B1lh0ditppky5lBU1jlPnDxwoaYMI9XbaKBZMmu9ddKaQqsOgtm9L1+ItGAYQGtuitmlPYZGUsK+
z3V5emmpPsAIGI+i890vJ8EjWVjAoHz/60vOyBBIrCCrPMCOUG4jlWkfW7TSC00oHlomqeBB8/AF
9M3oOlEvHuTOqb1+sOuDasvuL1l679gmADHc0OwGo5cEh9Z+yCSUTLw8AsIAL9yIa68wJ8u8IUHU
I+Io1zhOqyQq5wqRluaiATWw3VQyh+TgJ+08AA5oeqArSy66USQxgFY2k5EGD+kUZ5cGlM6TlozK
ZQEP/sFqg0lb1C4A8G90gfO5DBAXi9nnlhydja5OztJYHxGQdvJrpBPRUyacQNhw/aKNUxFobY0v
hZmCoIrqKrwJWUmBADWBV83Jz/vXxt78gXxj6lSq9RuGnkMyXWbl4sxrQvGXG6QhqkLgICPS7O1v
2WLVuMCMFnLxunJAfaJGmyqUEDGLg2urtYnk6mZTPYl2NjQi0UjR3NSI5r/uf+LOG0qYza1IaILS
0hpnWSKm3mGQS6qED8O16aXGt60pfAwSG+sLJAj8sdWOAhNtB0fgQCjhYuDKJ91avdxRBb0dI1Hi
+0oq9HNcIb50iiO0WOh/FKRjEDl7v8fTW3MTLWp+9o2NVZdVA5KDihnw0MupLnmQUKzp1kHVSN0e
FnR5qptm6s92lA0fptmRwJ40KUhRJe7HxMWKI/lOeXGks57PeXzpkD/6ivtmGp7g+zbf5A7myfvW
EQKXOUBQt6RqbOskuMLCg5By73nnykJ3FjFLEEire8uSoiquq4qSsxSViMqPVvpUT5Vzqa2EynMe
teVD5KQO/Z8qvt5f9L2rGQi9DT+f63mjsJoZkMgLpUbEW1Xjc19r3TWPgyMUwd5hdTRqIWCrlqGW
rfdbZaHM6a/LA0+fVCfZzZAbGZwqps9BZWBxUmrpQV3xF7p6levwyP7/AVe7qqlwTYR4gOqpVZrU
19v8tAh0vwtHAIL8n+PqE8ZIGYA3Vw3Q+bJiOiX3p3b3oykBcktRbyR5ff3ROIujowIvjSujqt+N
ktNc4jlUT1KtGW7olEed0u0VBX+HZgLxqI1k4K9O42+TLNVtIiI0Y/AvERhICx3lH1gJZzPIjpKg
7VXxaih19WllAsDISRbZZtsqfsz5PJwc1JRO9O60l5Y+NXOcH0kFLRX212vKRy3SzbTsFguL1ZrW
RNh0N1nTMVGZz8ABDwkI5WzHQSbczGzLD2lI9c+RWgyoMvPNvscLYxhEqcIRhTy+TvzS1rDnUe0j
X9Py6F00zsWT3dfV/JAAbg0OdvDeYnJOkD9AX3YrhdWKdlAlnOz9NAyzFy1oO9xUgvF9VnbJwXu9
NxRZIYq9v8gX61LjqIeTnjQZ4FbTqbwusTEZQqrg3KaoX98/EntDUf/CqsyGcbaht8lNUclhBzM2
nmLpcVKk7N9WE51nTdr4+f5Q29NHDYxaAyHYIny3rhtlfS5NPDtArMk9pZbXwtCG8JIGQ+pRJJnP
94fbCfkYb7FfW0zQiP2W3/Pb6WvaZIrDAc1cpBLtz6IpAnecA9DIUq6cRd9PINBM7YIjw+RhdJU+
VdhYncZU0Q7KINvXhFILzAMqIQDMcUd5/UPMbIhEJfghwdAl753ScE6aSW6KbIF10sfJcONaAvtd
COPA0GOnWv966OWx+W0OEDnKDNFPqV/PstyC1GmrzjjLRpo+zzYafW7VzLFwKT1DIM6VRvN7TAUq
v88C+dLyMHfMXq0dXRw7rwFWNGheIH7IEd5IGow9TSxBfu6rBbYRRdGa106a40siRtK9PKseNdEm
XieEzaI10TUpB/kPtv6ivohDHjnuJodvdQW7CvaIn3aGdQqKRv6m9H13MnE3O1iHva1PrWdxx6Ys
u4GUCDmsKSFBpEqr+W+kFAr5ZKNG40ltZX0qqCQcXCC780sAQ7CK7DQer6vnQIt0tCoMKfKDpM8u
aqRQ4YqnXHN7JTC9Ugv0s9Fwb5WqEr0zamq2WBA1B/WDva8mklkwvcSv5NivNx869XbRhrDllDqx
/5GbznwnprS4IKvRPupEcEcCY7sDMr8YdIIP2lA5LCVJgszh3lRstpaRy9nHSUryR2uQog8Z2tAH
odreo0uig9wCCg/coKsbpoz6VKswuvXzHqUKaxhwGSxGjOqKPplIbUXgNYmufbx/se1+JeiOBf/5
q8z/elqjkMg/EWgONY4Yv41V1LmFFCUvgxHQrA3joyr13itPq+YXNwZq0/qVVesml7vCjnyrNnHf
G5CKUXLxbTIDA03+fMY4MEpPE9myW2TTv/c/dm8no+KEpDzMEu7zdU3PECVlegcby4A+Fe6CoYLI
paKgNnSVOnO+5Nhm+WqjWheMAoZnymXax0LMkXWQri835SrWUajHwq5DFAzx59Vam7UxRtnYh35G
P9vNEFj4VA2SfBBk7I5ClgmMW+PQrNFbNjNsZza9oimutX+pzH2pkST8+2BOdx4k8nScs2jzU0dc
71uNukfdLxY5ciHNhkuZiDJiPMfdcy9X+DhPVAh82Y6sr5zcLAX7imiqWwjQpW7Wg/l1pSiYG3dy
2IwutqF9eJpNPMdxg6iNzusLsXhLlmkqHT3qy1u5XoalVMclumf8lRFnO3GukIqbeu2cpCGan5Ix
au1r3Me6fEuIcUpCT7X7GuayMDzLHuVHJUir72HXB09mmdm5RyxQvtl+YLE/J4pC8B1g2aaMOcDD
yApDAlQmhcNlrDvtEoGl/1fNSvnDWMxHQnh7W4XIhYIiOgkLr/v1NcBWsSSByLOvwkv3DTVAfKiH
Q/v+/mbZ4cehzU8ABUqJbHHTD0PvR4qogoV+niWZ7UKSi75Hgal/aWe1ZifkAWqGUJPC72pvKeOz
NGn5Dc2iRpxm2K/tizaVqXVW8yUngd45fossE4RAZauSfbOMzG4QFRLTV1D+1o9GJJ18VUZOvGfa
SY3wwZznn0o7wFDUpadjd7cBRTHnXPYlfm8GNFTbnTGfGC7DiETDbersaXYnvSwfQfc5oTsIJf1U
TJVqPstR0leUYfuwuapgJf6x+EfS/7oIfjrQ2ia0zm1FiHSGL1OHnw5mcmfrEv+qeDECm9vcZJY6
p+U8dTB05UnzQW+bL0PbFrf7o+y8SfQNuTC5rSiOre8p4cQlAgD0XaqklB+baqgfzSJu/WxO8xfY
h1+cMlC+3h9zJ4kgLeIqARdCO3Hd4e5E1ap5ydZHZ6E6jbmeP9T0gD0YJPHBBbDz+AEdgHRMLx3J
4PXVxaOfZPUMaGiqy5+VYwvWNJ0+YfbhvAtCp+gPgsSd8eDtUDNYHkCa3stV+lsAPQV2CKgkByIQ
aBMEygUycKkziYJVKGnNeIJuKSdf7s/n3qA0JZaQiYRz0xvEpTerp14ED10sKed5UH9Y0dy65lQh
zVjNR5YQO8sHf4O5hDnKxbqu0tdW3EJQoj/RN+VAvB0utzd/29BPZawlByu4c28B5qRyyzv5KzZ8
PaOhrlWhXC/4j7JGIULGFA/MoHbwkO5MIZKd4GBRF1nA3OsAWIeEXZm0VxuZJsqlVqlOfDIHJwIC
7TRzea6aMjS9++u2M5G/EELkmpRrwUa8/jQMY40WNUHpoR70Gs3DWbqkVUJ7kGT3YBZ3hqKvAhRi
4ULQYFl9X9ZOSYRoGYCVWpQXi/T1WVRalJ/q7PDiUneWbAlzSV4WcbFN/RsKqCmps5b5FrrLxVkE
CnRMc5YN4RqGaEw3Jo382fRW/E+c533u6ooYU2hamf6/NE3qZ27cava0BubyuUpVNJ7HMLIv+mQr
f8Hlsc1T5FSqA/GqhyMkDV37QxGq/K9mhyaGKWUyfLJx0zpyJ9/7LoIslco+JZ1NqVUfeyoEo5T6
Vew0iN1PlRdgJXJwI++N8qu2QtUD69X18dJ5iYwxJAc39Dm7VQMSN442HdXC9kYB1QgrjACV8GN5
F36/qEIljG1NZD5IwO4phpd1asvuyFzxaJTVddjXDDOobebHBlACbTSji2rW8h9s7uU6WngHhDjr
9wR4Pkx2yCV+lcvSadCoF9F/Ky864NSDe2L5wa/jSbACXBKI4f4/cavX0wZqZGzbOUl9JQjj5kQ2
0ZwDM7c/CsXMQ08bDOuC8u9Ns9LoIEnfHmGifMqmvyqX2K2sjrBDXGjKo576c6EXGDvFsqvpYvIj
qZ8Okpe9rwS1SAPLWoC2a1xYhPhcQdad+VoEye0atUnbXxprtMNTVkCg/6laAr0CPdcCvxsnCLj3
L8bd8ekzQ3omkoS89nqW4yYd6EQzy11lFI/6PIQv1E9l126N6JZHY/ICjU2+wChrD0benWRErcD0
kzRseN2danUxOHFGnmVlPuERb/8wYHyGrq1WR/t2ezpQBeL4YTDDkJs4qBiqrG9R8vdjyNh4zE/R
E8y8/np/MrcRHowBIEjcW/D7N94hiVYM9HkLCNNI6hWo941G7qFD0JauCGru1jrqgmeTwstR02in
pLqQFdADQb2O4HK9jxo5LPpWS3O/RILiS1A243OWJaZ8zlEL+xl1hvjQtYXlobDfP6aaFKantMjK
zDVtXMX+YGkp28GqBkOzJdOHIKoTNDUyapvV5zrKrYfIiFQP1nH0+e0zDlhiQYkuceBa9gmUsdr1
ZpT7INMztIUd+cMEZd11sqr93Dh9cbFAQR40nXcqHwjsoPy0NAKQEVzfD62oqd3mYe4Xoqwukxmi
MaEY4/uBSrPXW+q/U90717TpEGXM2uJMzeOoF7y3oVlpdhp1kyVvWZ1baQjQK7BSv6FAfu1rWzsl
4HoPrvvdLwWVAJQUJMq24yzpdqjIgZH6o9NkHzA6FY4rq6OTuJlSRQvKfJieyi6MzrYZ56VbVObw
ZcbB8AicvI0aF0DrYmMP4Nre3BaBOkBXx+bOx1Mlnd1Ks4YfVQrtE+nMMTwXSvonh5nuGZeyAhR6
QwNqerSEe+KChUKMe47N4/o4tDT9T+kQmLXbp7FIT40qGuPg+Oyt7e8jL3/+W8BA+RtfozbJfLuU
5hd9qE0f8+LmoPK9OwrZLiUK+nSgn1+PMlIgDfM6YGlbxyh8SIABOqdx2Dve/TO6u3SAThB5Avy3
EfWN5IFsw+GJC3S1vhjavyhR/cDoSz0VDtLN9wfbuYK5DbgHqcEuqaH6+qv6Th5DK9USPx1UNflM
nyT9W8UxQ32XmlZwxQihfJDlfrzdH3bnG6H20dLiXoAXvC75dPqk06U20HxvexDQYiY7OAUJJbBY
TdtHtejFQfVnW/tFvBRhSBRs0Q7cCL4D6xRV3FBrNouB6ro71INaP9lSJ4GKtUvxcZZVoV3qIs6i
/1oUqbpLPoSd/vntHw5YdhEupLy/WVwUldSUoWPfBhD9DKW19Cq1EcDkyvApsvojUaidvhnfDZAe
PWr47huukOBCpDWC8oyt9ZhkRUHliXjSnxp77q6NZWIdEqVILk1qe8IrpzlhhfuYSqHyjbBOHCz7
3m5b3l3QVQt4a/3qItLe6zqFHb+MUiqaWa9L+cVonemvurFjT/R6++BUSvh26UHwzvClwC8sQKt1
7SNExS1Ic7pWYRjknj4XmdfYFyUH7h+LJ9E577XEKg6evZ0LgyAVQ5qlNrBtSAMUAsEgHFplcoB8
S9VZL85cHnHBdsJCRkEFcJFQWFTzXh/gyFFzh0QJwVNDik+QM5rLrEyBN+V41t7fu3tDQdRbdtGC
TV6X9AsALaU1I+LkzAP8p7prcH1KOydAzVngIHl/tL0rAooSBBsK/Aui/fWH1RIs4zaSEj+XR5za
YtAtHQCCmzPHP2ZwVW+/dcnPKI8BRqI6sI5RwmQu9bhRE19t8/qBNrftFYPWPpAipuckMNqD2Hdv
MinCLeVoMvYNIq5ARKRXJcYTQxv50RDM5w5VHa9EXuh8fyZ3h1qQmXTsdygnmTJOUoxMui/lBCXV
XKjndGyVvzt8mA5mcbvnIZSpS20dlU9uudVubNvQcZJqTH1U6YkvyTzPagcd8v4H7YRZDKNjL8ML
slMzAoJvsvFVhkFg+ITNbHpd0plz5YQ2tH7Nfo98WH21kDR1JWXUPVNvmoOXc/ugLL/BwvGLzB7V
vVVEOSYdUkITEaVh9GwYbvHbKKTpKWG9T0PljIbLfV66uH6hrTMlR1zo5d9/ne8zPlqDqNOyYzfl
cbkLTRQGbeIRtW0S1zSbx9Rum3NIf+/Ug/xxRTVPHzorjQ9O5u4iczApoeHdzn58fTI7pe2RWc+Z
/TzqzjOy6de20LU379pfhXG6pQvQBLbH61GAkxZxnSJkNUZScCr5W6ehUSwvbBvp4GLbm0oFiUv6
oUSuG3D3wqOXnK5iqKArb4NldZfOGCvXkmcH3tQoX0BRDheja40jjtaOQAqfSZ6tkpXB+FlnZG2t
d4pEGcOvRWF9GEs9+ZkLA/Tv0okQV0qTmHNkkRQ/03mr6pvTWfGZh6D3zLGNP7dzBNYEccc3l3T4
WbRdABwRWm9wHqEmRCFpBnFhaNYTyK0k+DgjC9l6UtMAGr5/oPd2FKwC4OPoMEAwXO2oMawyC7vo
xA8Qz9Zc9LHsz7XdtW+XAOSrOKwAYheS1XpPxRaN9zkuE7L+vhGXBEnHLzbiwAK9Dnt8LLuc3B5y
chaiSKgFBxmEquwcWZSH0JsFsrmV0rd0kVWdkyf+PM91+lHNuxHNMi2cQ09ZlAf/zsdKIOVUKDHa
YkMyqJOngWTTXFVB/M2Nbb2K8EVIitKVYpCB3mi0dnvL5rn92o1qBSWjrwR6jlNgXqp8GuObLAst
cOdJj7SDC3D7rKDMtnAuSIfYu+vapoHqbV4WaeI3spr7eTqOXmcb2a2btaP9sXvhgx3nmKCkQwls
ddmqgaPUrRCJHwGmelcKXUOpDJWq84Q+2zmu4/HZNgbknCC4/c/uIhB5CrZJb9+laBghSQdHjz7T
6kZKurgPDQMBWXCG3cs4C+lk5bl1cO/tnQViVLzo6MITN66KqUgSR0VnA1vI01o8GFYj3dAMs48K
BHurxxgIYbJ46HGsZnQWtiiRm6O72iimF8mxeWo7GJtOFloHrOxtJEcBAmQcOl/A0DeKW1zaA8SU
gShnrrpnBYF4LNspWY5CEd6s2ZN3f512dwtYSbpm1Lmo4qymsE9HtBcXJ6Zs1uQfqAFN4txZhdAf
M8UqFK+hGF67GeqCmesUaWm9j/vCfienHRSm+79lb5rR5F3KnAREm8yDmm0o2ROS7hEkIc/Wm8CP
Ese6JDjUHXz27lDk8PR4OScb1UQdFAlkUGC9JVhB4SmZ3CrPAzpfJ8xb6Pve/7C9RSWvpHTKgm5B
IhHWKLIlpaRUnVGcRiBNj2EC9sCJA/0nIMwjeO/uooIPgWlEvoMk9eqNUCsU1Sm54XwTDGrmonGY
PWqdrlc3dI7n9DSUVA9Qpwo/T0WU1OcqaMJbOlbaUX1mZ54RV16K/+iZ6cRfrwOTllkZNPS6KJnM
4ylXZhxlgFslN1EM9cGTsTsWlyv5Aa1YGA6vx1KznqXGi8YH3qzeTCdpzo4Fny5VIKHcX9Cde4dW
L/UmRqGFvp7fcGj0CBox2wetwGuet9UlkIMjPsreG0isg7Eo1Riewl/L/FuxTptGaLsQKHwTtVbd
RZBy/ImvlPIPwCb7RVOKEquOIVCLx74UFY8h3oPjd7TWE+eMWnv1pXMmuT/ryPffyqYLZW+okiFV
XE2ZsEVVdFSrTwmZd+NibpIuAB7bOutTlTlvP9pAYEiGyb3RRVlHbniO02FGvdiXTA1L3tpW3CwP
01tqZsbB0d45bAzF1cmzAwZ1nWvkItaEOsSZX6Iv/qxIfWefGuhI3+JeGi+aHkzKwfHe23hQXCAN
ERKD+V52y2/LFHUzah050TcuFdNz3+r2tZbCDtHE3jlIJ3aib1w8AJ0S/4LJXH9cNZWzgNZHF8gO
4/dS4SQPc5Oa5ZXJ15+hzFk+fc0aO0p4hgdruLfpSWKIY0AZEfsvE//bZ6IlBXQjZ+wYHY/zBBjz
3Blxd/CFe5O5KGPxpHNd8t6+HqXUhBJ0SzfNqfPadIE1GWi0S8l/5qwnB3WFva0CjhRsOznTlnSF
pmaCzH2X4dNmJudYjarHUQo/VqoovcKyhwNtoL3hgFEsoTukAHbM608bEB+qBuB0flHmutfy2vwV
9tCbJV2k11wzjhpYe1NJyZgYDM0oGuursMWIU6vR9TzzZ3TpvVQdAo8tWXiFJr29ZYRPAOUgSodw
/DcYGPIVtFRAaflyIIJHpRL1OQnzo4by7gch9kDTBJDURuUQeHXf6zZlrm4KrdNIbfalrBzdndHn
/XL/ht9WX/kgqDgQuKm5b0qFqShBR1VZ6ttNN18k7kV6YJH9Duhsfm3bNn3I6kB+cxWUQZGzIF7m
ntwgdAsQfHUdplwkNaGyESqCt6z69/6X7e1CSCnUJYm0aHstX/77Mc6xTFehzPoaKF4o6I1bOvV0
CSdRe5JSHMzj0WirPajXRcuzgAq2KGPjqcry70mdpu87jt6paqf0fP/j9nYIYDZidco8aK2vhnPU
CV5FEab+JOAZ9EAOTlIE+zQsOQH3h9r9MkDJQPVQiN2EkPjwzggasxl1SXIusaZmN7UNu1OcxPK5
iUZxuT/e3vXLvofNDsp4S7vT1NmxCpvCi5Mq2YVQvvKDRVX5/ih7E0jshLgFz/S2x1XpWPk6fYkI
nC2cswEN9zxRqbyFvdr8wVrRYSBDpd1CkLhaK5uScTaYXIdhosaXMogjzZPGeTwj/izyg8H2VstC
UpfGDlWyTbG1DGerCTXuQimSISkq0XCKLYSc5Zl+nVW2RwiUvfsD1A3IVEiDAOiW3/PbKQN1AvOk
4BmbnLz40uRd6yKgG1/iqpW/oC8zn9VYOoKt7gxKkMgLQybM6q2jLPZh3qRLnZwJaP0yQzXZzTqz
O01mF55MKcfMuG/ar/e3zO6o3JGLMhQP91qlSbJUOKbWnPhtgdVhTAZ9zWgRXbImsh6R6Sku81wq
b9+ni2AnvUlDWWr1qwynEs4sqqRh0KlNX/pijj4mSpx6uTrqB2CxnSNB3k8xDH4RucV6KVUr0h0R
4Es4WpFiXwIzq9+FKcjJh9IktTlILXY2KvfJgv2AFbmoaLzeOCNuHpkWBeTjaWb9U0d1cBV93V6N
eJBal17rcPDo7C0fTQhStEVeewM7ZhLnQggsHqHFSac4xktE1aPwpkWquBTA40+6jBX2/T2znO1V
QX5JB5a27q+AaLV8am33wsSm3a8LpXpvKeMLaax5iS18Oa2ojq9TWIzXEbOuz/cH3ltMxiQ9QPpu
W5dSiqZPAZ5QiEPYKznh14P0bz7AYhKmGfzBWi6gdcr+3Nub8tSkEjKgDh/7mllG3QmN/Ko9VVoV
UQwroVS9twse+oN3aeed4AHkXUexHbTCOurDczZfIl7ocEuvxXSK7NnGg+tgAfdGQUeMBIuIjzt8
tYCJWUOL6qh517lReem0lBsrURzc2jvQM84bLT8L4g+J1fpjkjAbKqSzAfIpBBEnQd731akr6X3D
MUxOKaoVhdsWdVG5CkwgLwx1I/LmGKCJbGndQYVh/+cs4NSFNL1Yob0+nJATyhwEI+GFBtYjFGV+
KvDPeFLmwvwbl/Dqa4FOOd5RUn7L6Lt5fVp3z+GIauT9bbz/S6isLmpuO5SxyBkzTq5CQp2lRnOa
Rj1+MhIpZkubmeO3Qdi9NEqjX6bSmN6h3Cw/Rw2e8rjodG/nuQLSkB22A/1nNI9Ws4I1sDkXJbXe
Jo1+ZmjOkLUlrYvoqnodEqn+g61H1MXNz7W/xQmHWQsExTAJKZVk/mhYdfouAqpwcHZ3LgqNyF/B
1WERy1sXsBHfMKcQ3XQf8NlwbjX759RG3YVQuTp4X3buQhj/XBIco4W3vRy130MFEdijVciQ8Zuy
+q5HZTI+5HabvciwFyq3jfICzEuN6UVvj6Z0vb+T9kan8Iu8K1pNANZXgUo421WbUa7wJWqvNICB
2yR1W16UZoxuaa2b1wbfgbPKRXawjnszTBmSnj4XMW/r8st+++4+DJVpynJK3XI6nRNLsr3ICtIr
lary4B7Z6T8DHgAeARWfK3G9Q1Fy4RZuh9BP57bzZblrsBHJ81PehuNnCw1/t8Au7WpFeEW6NFnf
zhIkAV8eAV4cLuZ1qx/biAHzbpZ4EukZhsp8mbsZnk3Xxh4rezCxOy86NyY/E+oBZd41GgTP8xIN
xiZ4KBIHNSbJEE+2FU2nRm4mL6Vve44GOfx8fx/tMAYXBiSazqAHSCvXxcqWyLsMM14EGdeQ8TyH
Fl1hczbz/DzXJQ4vArQY6tVaWirwhgfzY2J0ERR8wwzEabQq5W9FCbEtsO3hP3mIstpTU6wYTk2d
S09pFYQZPGsVgdoG9yvrKuYx/BArY6fjJtRVj0GZzrKLLEeYXLqmLb/qTalMV3KpNHNpwnffaRfV
0YVmV/MXFrWxzqKjmOpNmRPbt8Iwp9jLlbB8X0AP7L0eacjsJ+Vxkju0HObz3PV6eBvrMlT+VtVu
+oz/bHuElNg5jijGQk2hvctkrruuKZKJEBzjyDeyoL7mODVcRI8OXiZVyf+SiobMFBQRZJxYvt1f
wJ1dAx2BAg6KdUSe67ZhFCh1Uww0udQqKn18JWFvjlH/gaoH+hgibBBETY+w8zsHk/gdHj22IqCd
17F1nWGZ0zuwI/M+rM7OnMleilz237WqZaj0ZNV1DAtxai3wZ2Is+2/3v3kniqFasJgWAmNawBOv
r6DSEkkKLZQADSHyhza24ouczc2BEsjeKFRaAPERx+DUsLrgqxyPLGdKlxabKEMXH1/hlVkxHpQX
94ehHbGUI2CcrkOyduZ5iEAvGsNc5G4+hfn3IiqPnC12EhS0jbiwudB+RZiv5yxcdGrY+dg9Ro7x
XNn4EcWtprotggleOcxH/ezdzyKYRT8G0g6b5PV42oBTlFMQRBedVPmJ3WWfxkwc9Vr2R3Hogzq8
xfzn9SgI+xt9yFNPvQ+Vfy+cZOMUplmsvj2swO8YWCfvHVH4Gr1hJdDYQSIhXjToXegKpSTfKq0W
2vIgAXJ/+/5mJKpF0KpkwCmvvyoqFTXJazBzWYH9WVOByI6aQ6HBvTsLlg0sYMIyUCmrUcyu76sa
BJKvh5r0wnGyvARxt6fZTluULUfL40YpTooyvl1k+5c1FbwbFSWOTQlplhy4YimwUWWmgTmVMrZ0
s9R/gDX49f5M7gQrdMgXVDCcDFqZq104RLY2Nnke+6FZiW+lUdR8Wdx+HgFKHyza3gFblPahAtNU
2jibJ47Q7LjD0xn/T/oQjeN3apadzGL+q4u6v+9/1+5grBn14GXbr2MFCPe2pKU6Zt992D07Rhy5
eS/blwp37vPIXBz0ynbO2fJZiAtQwqfIvdor8ayr2aCVSNTkyXQhkJgeZrik3v2v2lktRiGeJXaD
brcOLeMuG8ZJGTHjVuP53djihmPSDXzq2+EIxbmz+U0wNkSWnLBtsGXKeAdhgBL5NFoc3U/kNEs8
c+6bW2lLjoG3oJlcGzbpX049mwdX/t53Ah2FtEFPibx09X4VWolvDD5D/jhkTeoFQ658CpIhqTw5
UqfL/UndyznBE4BMoctJUXN9BqQsDAqzNgs/Q8PwrExa4KXymLmJ1UkXYanBLVaczySKeCAbhQMp
WYk8u08PjuLOll3c2PB/4PmhVbj8+W95A1rzddAkIvcztQwfCpRwTiNY9YuROwRpIjmKUXZWeCER
LhfcgjFaf7Yql5Jex1bhD9ooN0iLxNFXeZTU1rOUYCJyic13bRrF3gQh8d/7c75zXAD5AR0Bq0J7
bf1c1PbAYx7oud/mQPxY4MB4H8pWd6ShtBP8AU4j7gP4j3HJmsOu5nNnSLA0/WwQIcrEAmos7/G5
aAH51Uh6n9qmzW9/8HFUHMH8IHS6SXzDpEIPrVEKXw/k9jHXm/yhGZL6IL3e+zRyEliwlOHA+yzL
+9t2AYeqV6k0FT6dIeNnK2b1FihW+s2pSg02TYiUE9rD6RFmfW/llpYyhRED8PFaFxeYCvDFICqo
iqf9OW2sGNFNdTiAi+1cAHR6oBnQEULCYV0fCyh8Qz3KSl/WqlJ2gfFo35qkLQW2lOGhqdnOSaAg
zcmjNq1gvLK6vOuOCE1IASchMJ3+ZltD+0y3RXxtHSUqPEsDOnnCZ7dXwF9OY2lc72+YPQAwPwAi
FK1LEoZ1jqIHSsqusenizCPklLnXU9kFJ9Z8byMnwYivNqr5Jrg2ItdKw/xfDdf6v+aoHX/UnWon
1Ja7UHEluNbBwau9sxK82BwhBZDXDuQK/3g0BE1+WoiWqhza08XSMv1G5iMfTMPOBUgIQgf81620
IYRJQPhNamAZsVxdecZciifMEXus0RbrdSjXB5fQ7rRz03IJAf3YOpJLRhbCLgb50TtB99ImpvGe
2L+2L7itTvYlHmVpxj9wTGWvRfLZ9LXMbD6htoqKu9VLifww56l2A4OPnOX9LbE37WQ7SzkQWhoG
269Pt1RFQ6mM7IgyMfKfUjzBbZeQ+AgGQ387zJsZXx6AxUZwU/yVVDsbiTfQJ9Di/4xAd57sphcX
jeLDl7d/FL0taCiUIBfrqtcfNcIYCmLVyPx0SktvkuOY7AqBuVydrIN85FeKu+rE0ClfwKYk4dsQ
GpdNY4riOve7LEj+GYpm/tAN2Ry4Q+qkD8rg6FeTCozp6kmO9o5dGueho3zz5uPjcLHQYrNJkLdY
lUQpJCcptdyvNWXQTzAL+9QD67aA2ia1OZIJ3W4bh2I9EcSS7i1kv9czXKa9sOUIdLm1XJtlOmV/
Tab5HaFX7c2PHCPRoSQehQi7KY4LXvUiQHzeV3HQcg05mB/qMjvC32wfOUZBhwlVSxxyNxcjZfJB
E3ZMYwL93S/sE/lGEJf+1MDb/R9n57FkJ7Kt4SciAm+mwLZl5aWaEDItvHcJT38/dCeqDVGETndE
z7pyA5krl/mN5cqR2R8GGY35na+2jkTAwXB1IvCB61v1jFLu7KROBKKEs5l9QAlYhdFcto/mpNfh
adBiRT2+fTTW1yorUszSk4cXsIIrW2VDgWbo8XWMQ5y2xy73pcpSdiLs1utkV8CyWHAQq7RLKwl2
LeP6a1tn4bkpS+Uw5b39GOOtdqQU6D4scp7/fhQZ2yOU+6fw4z83mUoUU6goM9VsnBSqmwYcvdnp
I49G4fShQdn298i09KL0TXZEhDB0Kzjjxc4n3XrBRDmASMs0h6Tw9cmobH3knTDMoZOen4LICe5I
XvbaIOu+H0NDeJF0qkwQyrdhG3zHpGD9kFwrSZr60xTrzlni8v4Yqmj5HdVukGX471H2HgBu3HtM
Upvnf99JIAzptKrsJOLO6wdFti/scjWCOxAM4UXTJMUfEcvd6f1tnRCOJphN+lcG+dHrVXpect9h
UHNV7XD2plz0z2mjoocehj+SDLDL2w+1FdcI5iY9LIDDK4RcgYoLzjzQB2SF4CY1moYrTWRfOmTH
djbK1hnBxVFZEHJLOXazUYZc1dh+FtDuKKv83jGAmKNFCsPEMqNFZbkLz3Mx9Z/ffsINkjZdEci7
C0eZa/+25u0nqRrlkoI7NGoReDZAG0+IQL4Pgbz+NvK26Tw488rJCNPJcakV9eBQz7P9hOeWxHin
CO2fb/+mrTOzfNyFgUtWfFuR5igg2s00RNd2jLUfaWgXz/rwPxi6Ltc0XSgglkCob2tByZZgajSM
BmyjC67WiAyLow7Tg9nIe5L5fwZir7MCPiwSeARAxlUrPCe1MJJTDoE9SeMMM1fUHO7rfMwnd9bq
FoxGGmKTFlrIeh0TrtCPuAnm4Y8mLCPYI2r7ZTCr/knuurzxO7MetJNtseVp0XWz6c5RqSsuEo4a
MxgBKvZod45xwDGnak9SL1eHqrX1jHZCHX/tNGecPK0dmAMoYga95ShxaXkzeF3NFYrUDjvRf+Nz
LpJd9EtRoloLpSI6Ta4ngaAQpfNR6TPzIUOYfacs3TipLMIexueDWHgbAUMtU7u00+Ir5KLOxy+c
mYA613fGMMo7d+ZGDAKcCyZk+ZTrqkmN0mqqF8yLPsoKmvLz+DR2avRgzbP6vZDFsBMZNtdbZp3s
0w0hr8EqkMy3uKOlDJHEODa/osOZnQe6l08o+No79+bW50KXg7qQWmrNkpAqZ0AdI0KnrpF75nOK
OMBQ73ZW2fpePA9axHTa1k3uOpyVtoR5eRVTltwpvVn5paQqHtSwaqeoXyLnzeFbJMNJABbpcG6o
13dGiR4jLiQAHKLGmH6maE16PfP7s+iz3qskO7m3cIp67pJd06qNh0Q1kXpqmcrTzldfr6x0CsNF
DXEyhzaQcUTXM32M86T5liVS9/J20NzYJYCU6CPA+OKV3qoMmY02Ia280AnkKT5i41B2Xq8zMy7S
VmrcptDVnQJuY6NgzEtVxdwFgt1tAE01bS5EXOXXOZJKzxwK7bR4zhzefq6tdwidgPbE0nleORSZ
kgEncY7za9PqdLjDKL5i1Gt6gNL2pDq2liKHAsZNfkGv/GajoHvVOxiN5ld0uObvOAqGgcdAzvwa
w9H79fZjbVz3CMIAujGYlnLh36w1EJz1xMAwtVTH7EER49R4Qd6qH+JAjQtXqEqJWmqZ7cTi7WVp
omEVpzDjWb7pX927fmEnVxM42sYWRe/2hJXKHaLMOERClwyvQbXsOsmjs2e3t/VumcKA+gRHTpZ6
87wTp+T/aUSj6E0/xl/wY6HhfJoLWX3/9qvdWmpputJXX9iIt5mUlBqqSHOLq6ArDBRnEJh3rUrP
DvmoAXd4e7Gt4MJ9AwoX7M1adWLEInnKTfw45NEwv7SZUNC31VrrYmaNcUnmSjsrsIcekiLR90jB
Ww9Kixl6Fi9Vt1Tt9cfUQc5OekdWYdjQXspanw9yHdfHOLbDnbO+FV3+Xupm32T9mIWVUJga23ly
LBK7PY7cHr9nLcZzqI6Cfx+1goDGVfBP828hV7x+Nk1q6youcCHolfF3rA/BfdbGe2At7hn+zM3d
sFx0bBdaQ/TibiI0QigxYwZAU0EVGfrHnPJmLl3Y8hK83F6Vj9kct5YbBGraeYjpGL0XoeBPuQyx
BOuVosg9S+ml6WTWtll5U2jI73C50b5YbR5aLsyapMFPIBeGL+tZaz5Pc9r8TqEoJa5tN87HMDWK
4uyYyE2cNLtWwkMbFWXrSgh0XzNFwdXdydNA9qJCjL9NubBxYClt+atiFo7qh6Ak3w3DGLxPB3Nu
D2OuFpVvqgIBdycJh3tJOG13rJ1E+2oXkhh8Pe3D2isybc79jDGN47dGPfQuJrqShNHoPD8KVavM
SzX2YN1HCci950Bz/Wm0FJbvAzptxIzATJWTWjUt9Mdppk87IDnnTXGZZl4XSJZwJ6NjJD8DW8QT
ccqL9hHCEU7DdWZnFdlFKX7kCA6icE1vCWRKEYrPIhTpJ6KUNT+1jsVcygXrnxm/EJsUSEG0SvSt
Tep4vOSV7pzyAc7IRVLHNjyQzSuJp6WynR0COUvNg5yHOi4SeqhqxLVYk7xSS+LHGbxA5uP11P5H
9BDmnZqJWD2EktSAixqTYviUTBQ5/mzrefE8l3X7oUpq8wF5vTB3Z3MUzfNkVlHlZo05f7WN1Pk5
mvN0dAQeVm4fI/RzlhSzsU6FXOcoHI7D8NinhZo+jO04jC7809D2qStH0vvcSEN/zge4o6kz6vNZ
xhsvdEOZW++ATL+V+crU641XjSbOhhW9qfacyoOSu2FW1brfdE58V0xj22P8nTpf0SAbba8ThfGp
doy2cC3AOvaDKo3j1aiUMUNZGM6vJ3PRiPMQlVON7IOd6zH2Jm2uuJ0DcwqiTzV2fgY+qr4oaWTi
vcVlUbv2EHa/ah2ZPzfIJLPGro6Js9fiIi/fVd1sfO6lIAIAZiSFl/UFoopmyozanUC5hc8DxWTr
5rZZS58L0aimF0KvvkpVO3/QEkTunwtsdmeXnC0Z2JTONFxEXDefhqk1OlevOu1LVauzckRo1Sx/
Y0mp5p6KmcZeA2njrqQupP/HJI+847YyrlIRwviDiGH0ufYMEDf46NSO/TOnNv9Qt8qvRlTTznWy
CukLAQMJKC5Ikp2VUnqb2qNVwyDATmeKvXbB2lWxlBwmyfjx9sW1ahnR4UetmZIUbUzWurmQBW19
2Rit/Gq2avbNFk7+LtQ6E8yRk3RfK/Q5T33alpy8SXwGr5tUh7d/wOpRGTlRR9F+JF1llHgT4UUi
2jkba3Sja6d8JyIx4dAYjJRtTXr8X5ZCOwNoN1fKLUoiGYoidGSIgMEIXzMvwhl6QmUcVSnYs6la
fvXthUI2x+gQBZs1RyGOZsCOdsG8tx7rX4tb10+lZ1L27w+0aONyQy6aQbddxTBG2w0wP9WTNnBs
m1kkjmfbifF9kY+ddzbl1iVJwYvxKZC7BVz8+i7Wu0qbnIICKoWpf+/E2ngaGBCLk6kJ0tbaicVF
HwrlUMqK2DuFW9sE52vaYkybAaHcdPyKGvAdLSJOYYt1ZN7pjeyqrHsppK77dzVcQDTgAtDlBbq2
gtMUZix30UwfVVXg/KcqIcruxKnFjGTnnf5Bnr7aKAt0kauSN4pv7aquUU3JLJFkZaCdZMnoLw3T
u6lx2h+zXtj/mZHOfSXndqq6edMUD6nZRPbDpFea5HeRZGfHQGTxNzkoZEa2I4Xt2zts9c2Xn4fd
GkwEZqOrHYZl56RjV5pfo6ApPDzVuUfaedT8rHK+D6GlHWxbZF4QFHsEqlWqycpUCqDLFwgpMp2v
d1upxNEY1n1OGRKIg6QV+SGrquFkpNZ8r8bGtNdfWe2wZUEqvoW+S9VwGwmRHq6DOmLBAlfjaznJ
gmNVvYeSku00qf4EmtuPDouWwoRBJC3B5a3/VX7hejOB0LWYRKpzMLjqGILYFupohL6udQ33YlDb
pUvGsrAq66JG0nZKmhc1Tcp3MiZOH1Uj1id/nmDEn4cesWy3iI02OmtObX3K29YcMYKo0hfgAtm3
TA3ALk2CxzsMaqnMh7HW5p+FkBD7rIYAcAOCq0qGdV7TqJ/Z833nJu0shndNRKfuYLWQSpmywbB3
SXtMmmqg9L7VYWgIl3LAij0cRhPH5SocOjcscX95JGylHxpkoAJXmezxy9sbcxVg+VrwBulZo4AH
P1J9/QqLIjJFVCBrH/OsB3MOuk9GLKX/iqtbVqELxjgTBs4qEMhWgvuVnOVXOetU4lwsPTR5vadq
uYaAsQzzKeIXRch6OhQnSWZmYEqvsxXEpywLxgP5juyLOOn5/krgRZmqP0VxF+MyZ8wvUWNpTyNz
a//tt7rKdZYfwhiQzA8SISyo12/VHAOZThZz/zjVpwNmRAR7qWU2LWvCT22JPUlw3DkOWzGG5TgK
Ov6jK2odJ82ZF+AJPZCw+C808uGSSKFtudSX1jHQS/0FfljyECDKvUe42zr06PksyG7wB2TArx+Y
rVVxyKriavbTeNfI2QDeLMAabXD25H83l0LkmJYqq63UbRKpotxboEuIUds0OKUQpgpiASKd7Z1E
Z+Mz2jIDVlRZacrR73/9VFQRoTah13OdWqc8TXpaXavUMg8KowavqqPyTraCYmfRjeejoYQ6DLhJ
Jki3yUij1SaZ+ZxfkdruXjQcKU9x03e9G6uztYesUzauB/plSAXRDt8wvaRxRgUxsGkayka3GQzl
YjZN7pZthjhhPMkucP3k0KS9/XtkVOhXMZi71JTbcwKJ5iQVs3GhC9YtapWzG9TynprRRmbNuJdu
EEJNMljDmwtsUQ5ShOA+iQ0L+BQCjznBEpG6I9YO5UfMgNqvM/jho0jRiEJtI5vOb5/mzXe0jEk5
ssvE6SZG1jZwl4ZS+zqrqXkn98YzBhUoc445TCkcTnZyma3lmOvQDGZsuZY2rMy6mJk45dfKVqRP
dtkiPGDkKI9WQ3aYrakTOwuuUTa0IaG3YDYJRmk9tGyHqnCyvAOzGpjVIzii8JB3VYTukpEm3/Am
Go9Z3VWWpxXO9DHokuEC16ncyZG2Nj4tdyj6VFFrf1BVSFmT64BscrON73LYT+j2DrXbSXm8E583
XzHOWdRp5GKAx14f7DyT59pOx/xqZ2Z3sMLYOaGXkp2dKrTuurmxvr29g7Yejd6+DjAORArP+Ho9
NRLVOJo9fNgwal9YyZg9lJf1T8YwNPrO59x6OLYPh46JE3qrNwemx2w6xMIqRWsJd+1USeeTUqv1
qUSYxOstEf0PD0eVjSMmLU127fLwf2VhmVKkVjDjlFBxUk5zULwfHCEOMZaon//9Nf690vLkf60E
qkQJZ9Kha8eQ2QcWltL3ou+Gf+xew3Tri1FPYI20ECKN2zOvtrjAOAol4dRWpVuC43vI2g5XKdhv
n/6Hp1owo3RD4bfdJgsTvFfMeEFHJXLRXWOLw+6XNvFtxIZN2il1l512kzIvkG2NqcEfvbObV5jS
KpPpEiXXPgp7b7S16S6q7HknFdl6e4uwJqm5sVH4ja0Z6x1wWHSqZ+1TMkfpQXTGfKzmdq/Fs/VA
FDiUG1RWy2zw9Z4YMod+Us2grg0zVIloJ18B7+wh2DZyKzYCySvXANPu2yEIBtxmImrcxiBsoosq
t5Gr21N7MQYzOkQ27dm4HtoTCeFeqNp6lWToUDjAAa755LmZgSrgUkOWK4nha8jTmS5U6mUiLY9v
b8TNV8kNB0qEge2KutCaApOpyMyupNewnacOTc3B2gM3bt42ZFMwvqiJmQ/eXKfoa0eitZaSI3D6
Q9ImM41SOfowaXNyJLnMEhd9pO6gpTOdurFvMSy2yh1uyho1zJ23sFKgL3DxrTLWoEfPk+Inw0u8
U8NDogamoJee6MchQYoAUImdwwqWINq7ZeE0/akscxSN0xTHVqrtPHeBEvQXcu69ptfWZiPm8Mvo
mazB2s0QJkWgMgQogEvfjWbNEMO0pOc8Ln+MgZC/O4i1vQyMHHZujq0NQGigeKBOW9N71cA2Jc2p
squQB/PB6sb4C1Ile9JUW1k1tzzgHfhqGHncfH/MKNQirfL8asVW+DPvRfjVkbrJVQQkdyBEwnVE
uufuvnWMeKRFk2cBhN4G2U7HQsfukHMyckN+yJUpr9zAsTrdBZKl/nj7IG19wEUBDmcQm373LULa
bFp7lnMW48dAqdXisTqhFxGQHzeRfkITKHoUtTz6dKfbnVJ7CeA3AX7BKlNfQnKn47MoV/91R0ZV
FiLKSTxkoKS/rxXpVyoy5zdWXBE1cD80O6PMjT3zar2br9lEgTo4ywi8y5Qhcwu1m344s5r4b7/S
zWXgQsMjIaVZ5eCEf+iNkZbC3y+lB6mGr8wQdyeT2QpNCDAsTEqgH/pKK52vKTO3xMZsiNRhOCM0
RCsJu3bTN+PMVHzJNGPFNYreVN2o6ZrCxWUnzvwcv7F/HkcjWIV8KwBfyk8Oys1NLVtpQ/AjZ6zL
/EUzUlyE7d70QJ2W/35bY22CBQIxGVeQ29GBHOiNlnQITfZ9Xn7uSpuuVVHCDswm83/IDJaPiKDl
MqhYAXgHhvtan9GIs9GZ+FBZqfEUJVXgW2Kwdsq2rXbQ0hQk1NCU4OTfpAbYgBSS2aKqZrR6D/dk
UvvfeVqVPxq5ru5FogRHJWtrSPx4qB2gUA4XVSt6xcXLTtvZvxvxhx2FWy/IM1QoHOf1sZzaprIl
hSRZNaPwS99MimeMZXPNsnA6vH1U3l4KoNTrpUpsjofZASYVTUHslX1f+4hW5Y+SRuH89lIboRze
AEqG9GGcBX/zeqlWwwy4XRLyKFXALFnwE0SUxBdHdOmpRhn9PEV72Il1JAC5BFyQ/UoBxw3+ek2h
xnWXFA2tdBHgwBaExkfqRnlPE3gdR1mGzUgDaMnLb0s2LQotY3boJQ6DPR3iMNYe2lEq/EAqzPu4
bfeEBLbWU5E2hBLMpqUj+/qx1LQutVmh7RNHleK2lRI8qGOUPqraYIJfwjjn7U+39RphfALUYCi7
9IBfr1eYwunaGp5qGwzWh15S0sdOVuqdVdZ7EZMojCcYSWpkNLdlVKxTy5uIIlxHUv+faOYGx7SP
xIMmpztCces7l5UoQBf2NtXNbR2Q6syzpgj4HJSS6ufs4JrkWZ1snOxAMBRAt/RiGMxeYxvDyJ1j
sPUuWXOhflDx4Evx+l2C44BtrAGqK7FVurRCKPexqPaQpFs75K9V1JsvpgdRlE9qwY40Ovk5VKf0
WEXTdDSV/psE8Pn09gbZWg5/xcW8gIxwhYBMehJzWPJIHU9V5xWjZCUuBhbhXWz27anl/9nRL9v6
gsxFyXgV4GarCbbZakowwkq8NkotXDOygNigoYDUnwg+SGC3aUoOyTeM3Z29OPbH8u911kTPCVwU
+2cp+lf1HXj+noIqv47J1IENscig3A43cMUbmI98rOpUIYrKIFG0oL+mopfuQe1jZIUZ5BfyOfM7
Eqtp49oiT3KEqoJhZ3+vmQWQchmmcmJJKRcLgtebzFZTY2TYAMEPLMj7MC3T49gMwUc0jIZ7PKPn
MxAvTKwzLEXq3JZdNJs1Lxxa+yErrWjnYP/Z07dvDEAPv4iimGh883MMGTRU3A2wbSH0F25v5kHj
JammX8d8tBu3j4wi9jE/zKejNJZV6dsCBVA3VrTM9oA16blrB41pe4B5cZ4OlS6Kn5OkaS2vGxL8
yKx8BnsVRzYdftE1qrzzCMupvH0C7mRyEEICsNHlAPydKdd2VMaOmV8dar+DThPp2KMwBCfUbh7U
AHUfJ0MobqrGAg3WZk/LduN8GRhsos+/AGRXFQkmvA5+6WpxtYdGehrloTsqRmacmnJyPHpCe3KP
G8kth1lDfZHChE76bYTkcElFGGLwUieOfJnw6fNqQ/uiC6esPWOaZ2ySqhIEAmTt4bGujfwzPCjx
r28dhC6nbBHpQQFjda+WhYlPPNPMC06yX+tGz5+hv5vL2NU4N1WTP2lzAwpMnrMFj2Vc3g5qq4SF
+dRCEYaSu2jE3w5XeDATqxBhXhwJLkgJbuyJ2dHwwOhBHHMVi1Oap3vk6z/R49VOQzB7AdByQVlQ
EY2bmkzYzmwncuJcHB3ZwXtNNSGptGOqp3e6IZzPyE3biDxlfeyajV0/D30lmy6u9Unkp8h6PdHL
k6Vz4ExMDucgDT8UbN5H2UQXddbb+Y7sQd2rP1b7kx+NKAFiy3R2Ed1awvVfx4NGtRBZKdmXoY6+
JBjMnXQrTI8tVH+va/V6J2vdWI682IRwCvh9zenBFLANFsPUC2qN4n1gta3HhBj/7ymUfth18/Ff
NwJkVMAJNNUW4c7bjWBboTzo+L9eSq3QGGilQX+vDepXKQv05xzRyjNI0G7nSl1lQzhy4DuL5yud
W52e5etXKvKqHqiNnAtgo+li67Xt6RPqguOIuOHbz7dKSViKNh0sO4aJAI1ugtvQlyIMWsGWM9Hx
823U5cKzDgbk19vrrD8bVAVoQgsZhBd6qwg3GJwmelXWpR4z20/0TLpYPfCeYI7jY1fVys42WQVt
9Kn4bAgqMVOmnXqzKzt1tOtcbe2L0YfNOyctu3MNoOIcGlV5VYQzuJJVlo+2QOt80vK99vk6fiDT
QbGDFh197RW4pdYzR547xbrkmhw8Ie2QfWNs2bOqURgvCBtyKTtWHfpvv+X1xmFZ5Li4LEiQVsl6
33SoxsOxuESWNJ9S8MUe8qLOES3xZGfjbHxQCJokYTSPGH3cbpwwD1Ed1AaJYy9/AqCtXsZYto7Y
cRf+UIns89tPtrHcYv6BXA9wcU7+TRqBWmFeLrrol8RsxtyF7tV+G+00fhRljhD/OP0zHgp0BMw5
PiJj/WWi+/oMTi0EOjoBzsUeC/uDVFeym6D5+BXYOdMdpfn99vNtbJhFcHIp/Qlr7JvXy/X4/VGr
Ks4lWCq6Ea7t45T2ypMmWbXbOEp/mWWtP7696CqTXp4RoQImPQtb+zZVhIYCPGVunEuX6054CnE6
q1wnX2AfMyij9IKIo/RiZIXyvcybbs+peB17WB54xqLqtoShm2+KFms/miahvOGhj5OtpeeAh9zp
Wm2twl9HnpV7nMO47Ky/7ic70bQ+6GznUje1/qVGQ/RaxuE/9x0NNgsDHwNQC9z+23ZqHrYidCTI
s1Zc0IaXWvXQV+leNr1xvl+tcvPG7EbXQ/r8iKpNTnuonQrccKDJLl2HvWt947WBE2ZPcifwdW4D
dliy7fUQRV2rm2tf6Sf1ovV2sBOwNlfh0wD1Vul/33K/RFQ5o0RGz3w2ny+KSMHKh/M/+xbycZhW
WcxxIFZwIbzeAkqoKHndIPaoJcXnuQuyU94osVdb5riTtVKB8rde53Dk6QsmA+074uItZEDN61EV
MZbJ7WhbT1ZZh18H9CuelFmOErfXUiSG4iLWhTuWOSJr4ELU7HMxGFDqg6E3QUJGEbhefYzPCHrg
uKDTlHyKpCz5naohHBCONHDfhUmWPsQm6mF+lPTyT7mMzN6FqqG+tzoLkGhBWw9nyWTQHyI7zyY3
1+k/uykpLSbOEv4eFqjb2HO6eFCPmdLV6keS8lx2DTR4hgPy4xaJZpbLiV/WuAR6GL8y65qs0nw2
57SQqXkkKztIo87N5vSK/Uu3U7mCvRBy36SN0J/tqac2asPZmd1orOfpkSTXuDPaBsXIQdjy91I4
ye8o0qx3UHzDwB8l9OZdE+eT//QmK95nGZJzp4Lo/4RGUlD6o2mBv5R7KdW8AdeXL4lUlC/t0OeO
NxpGbvvZUAUjDphW9DG1Ydb4HfS7gxbYY38OemE+1IMkumvZx03mS22gfU06OBi06rUFsxOl0mHs
NRG6JjqM0jFV4vo+F2Mbe2MqpS8xglXxuUD2S7hWqzTOEV/sqPBsR6rBj8aIPcB/EciN9apRP+Fv
ptR+IDq18vQsr/XL3CLqhJ5T8qVEF77GgTGC4iLFc1+7RtvZpmum0SD5MMqs3ktK/nFtyaieEC2W
Ur8OIAv7JmmbzEcyJToQHRfw49SAgWJWNGl3Vm6J5kFS86l914aa/F9RzormpTWqC+5Q13P9rAZp
ekrMEneNkJ6V5IJ1aX5WfOfBG+c0SLy6LeCM6LYo382WGC3XSJy6OUuqWv9GiSCLLg1L8ilUyDSu
EduJ82wmlSo/DYNJa4bCpL0n1iKhABKuAo1lZdZ3zFGiFJLUkCfvA3il5Y5WxTqkLFP+hYRIRF4r
YgQ2mCgdEeULF7vxbQiD7jO3yvCvgQveIaArvJVInddInSqaJYbguKXhDJQ+JghIvVix4exksatn
WVYhdpHJMeIB3P86cOVDKgWWZKbXgdALUqbpr6B5svPbacBqFcIjrQVm7QCBmHrepDpmXCsydLz4
OnXheKdobXAwzKLZKam37i6bi5gqkdR0xeuZuLcEvi7owvRj7MOHmpnc94nfBOOeydDWUnQMaNUs
Im8MyF+/NkwNUR6NM9TgZwn/JGo1YCVxeqJubHdY7htLkZRC/6a3tTHZkNW2HI2kli5B0mleUjf5
sarN8F7rBmcPa7R87ZurBZ4SbgHcxnid3l4tnWHiIwcIHE8MvT+Yk5wejNLIvkt5mN2P+CA2Ozn+
xsbg8idHQ3B+mUndJKUZVGG1HIrgMlut8HMcKvyawLTXsdxcZpkKLQr+a/GuDnR1hl0sGRq5p5/V
veM5De7tNuIgrjmq+k9jaNKzOeWan5theTfU0w8OZ+aHs1mcx0rtva4ph51jsZGS07dGoY5qAxDC
beLITAkLmzm0L61ZYV0QOhHI/lo+dJZdvuiTaZzIYPewNRv7iUXBhC+2uWtmbEAInzOA2JeeLrMf
oB1yHOYQWEAvWTuBcr2daGIvgxCSmEW8fPksfyXG02wjK2hU6kUJw6x3o1AE8edGhjo9FlEbfy/H
YE8TYv10bCem8swKGLfS23u9ZFjAxRXtoFxiMdp+g27mIVDBuydFvRegAbTfHhcWoZji3+UhV/iR
Cjnnya6ZKSX6YNcHHKPNoyqHgel1EaIN7iQq63daYMZ+TLMusV1Zzy37qJVBlXio+VufVMZ5oU/z
Lw58MYZwSsEKCe7Z0irdVFPb2o96bMxxoi3Vpxh6vcBXuSTDQx5YT49SOxrPToPh8Ckrpu4lA7L9
n5Kk+WfDmUL15NCddy5yiJvAvUbI0r2cYTQXqiPUX2bXGO0RB43xq4U44HSuUAWyDgGdwG8F5j8x
vOWsnY+dlmXHWRkHpoFNaViXhTVeHRUnmWzfHBADuZP6llQlRGxH9w09ix1PlsYeoQpcYIJDVAqg
wgrZ4UsOabjEJSOvE1eFPGD4sS11qtvoTvOhbSE8k2rYwBkQ97MUrwx6mgvIwmsW6t9DE7mkVWXg
So45qa6ehanyTeSlWQKCbzOIKqmW/DDiJg48soD0Z8g0TD8WseN8lSobDosTFtldqzhBc2rIdEov
0802Ovbw7X+kuRJkx94Q3XslrfoE34O4FG4BKS1zS63X7sd5Huc7rXKi8MFJJXvwAvBcX40xNslj
Iwv56dxJ57tInsbMt5Fz6bxBbvAu1/ug/NXhR4udX4lEoK/EQSrB09aqe9vJ0sFDYGbS3USE2n9z
lucvaddpd3irlONBzULRupaVhPU5SVv5jOmm3Lm9k4MBGQvpl2oifWgrjfEyjY50Tgc1+9E3bf21
KXBngPvwHu2csg9i/ZwFmvNhSrUpObQh+elhiYYwl808KdxoTob/+Oj1Q6L1s/KMyL9pHmx16LN3
uF9hYjrAfmz8WpWmj0MsYBvl2TCcpGSKtYMe5B26DFXsPCHzJNXwz8eYGYo5d4fcVpPoUvRaUHqk
PNVLlkGKdvW4Mbpj68xyerbMQP+vFJVT+1SNEqi2iMzHz/oZBqtIjeBYy2FVeGqn97FftH3IFpAl
0UzuqIj2fQCNf/H+LrX6Xg4pHNyuaA3LH+VAS13sBiGdi1nqzuaQzc6Z0QTCjQID2KdainROgzm+
n8vAeWhLXf4wRcw2z1XYZbGbD2b2iRlcNvE19bA51J1th6fW0toXaC0QuyrojMP3UJ1Hxc+dWqHy
SCejPkUxxIA8bpvUnbu6jLxIsavRt6shP4tYqRqfIKy+75TImB8dSbTfmtJ0flj4EUh3uMHL3V0U
hZQXUhiXd2NkRvYh7JIRuI/QMsWFDNE9NamWwWWERi6dJglFLfjFgfMJ0zUxfkBOilepJuxwzidB
/qkkheg+IAYat+9mtWhDr8+oba98FRVI/dx9CVAqM056MVcfq7KpZ//tbHB17ZFzLmgiRnXAb1bZ
oJ2j1A3DjIF/HXsCuiNirL1+yOIGbv7cmoeh/Gf+zLIk0QSk8SLTdUsus0pmg2AYgNnn43jsYmwy
qraJfPoTzcWardgf9GTaKdVXWceyKOjCRbCTwd5tklhU5R9RakiBog0+92qqv6O429MgW914f1ZZ
7HmBatDeu7nxBkWLsTYOoUyIOvcYhioeFPz6fa+Xe4JfS1b7Kj38sxQN1kXzC4Wnm/uccoc+ODLK
V66VIXbHvsLspEmBLiKyELgdvkBgm8rsmGpx+PV/2DR/RlbMxel+3KxdxrTx2h4IFeZZltdWnUV/
XReHzOoQVRBxKnlcBPLL26tuvFywi0woGZfQb7kFbuV5hN7GuKhgVLF9n2GS7daWlLwggLrX0N9a
ihkJHxA7Ij7mTecN6m9XiOXlzrOeesOE0rai5YXfY0nxrw1L2sCooKJ/QM65HjlpdtDqIsPkQi2U
p5jM965BeGEn6V4lfyRHwHmWQ+cg9bmu+cAkF4twG3prELVCORkOtsEsJq4L3XUo5XdqifULpMEs
L9IHTNLpxt7UEqMc4TTfwdAPE3ZEJ8naHcKrsxfCdN55gRvPttTKvDxS27WasjUEEoxY/O3ysM7P
dVqkhybrulNdypWHOMnu3HbV81ua5wQuKmiKTeDKr9Na0BWG2f0fZ+e1IzeStdsnIkBvbsk0lSlV
ybRc64aQWj0kg96bpz8r9AMHSiaRRDUGMxjMoCuSZMSObT6TjOnV7JJsPtRoOyo4VRvZh1wRS/Ov
rqXkRrGhj4xl03h+X0y4Pg3xrGn+PAukbyw211PvSJfmx0fkPsoRwiFrcTalMPI6KIRmnA+xiZWw
krktRlZa+KEN+/7jf1kFhDwfmMHbWs/HMxraIalL07PXq4OCzvYLGcvw6/Eq91uIgyFxW1IqjNHT
KshYHUQ3bg9EHto4xDUxjHw0veNPXT81O7D/raXwRySQ0tJHtmu1VJjiV5BCnbiGnS6e5ymzPoT5
Mk5+l05jsnM07r+RtEmlx8OEGQDqGmACC9bwohGlU91O1WA04uRkaM0eNWXjkbh/pOoZNxG6w6um
yGynS0kXX+Coq3xP2yI/TEquX9AgHXd2w/1KOJNKRCTjV5QW1k39oa+tvipQjDOtcnkb1vOvzJkx
bE+MVxtlyx0Hw1fe34yv1tN5U4xLi0RpilQ7JOKhoEMLl03x9bjag8XcDZTlUjwMzTgQyXd4lA5M
l4ocNLdriT5j1DfO3x6M01OGyubXsrTtzzzycKmSCPKtAgxtp1q/J6LIHwBgkV4dA20sfG+DzDA4
VllW3EBz59TTOS8S2/ONWvWqo1OFRegbzOmcDw1ui/+6XaWlh85j2oC1Z4hEQZa6aNp0se34kaZY
r+Z18+OYrYDXIQDcm2AgduUZrUWj0oyEdq0W2zzTkFfOJQafOxFtKz+lPaIzlEWEjQ19+x5QdppJ
6/gQOO/C7c217MUu7NQfRyAgfhwyBSjbZQ+SsfX5AYyCPJHz0jt2cYdbAHLryObjk24dkVkgko+1
fTaox88dU7nPaF4vQTrGZy3es226v9BI6XAYoUUGzPguiDvGiOdfRZ5TK1b5Gc80xY+QsvTD3EhT
H/ccdaerufWOQTPD7QJ+Qv9Pvo0/WkP4Fqqh0sFvmCwr/DLEkRLgmBP6aTfmz30lFtn3qHYS8vuw
wVP+/0VJ6G4XhZxPiBQJKRZS5WcLffA3Yy2Z5PWuMvpGxAXyADxSBl44xKs9BAa47l2Yvddh0mmG
0Nt9p4bp3iUi/8o6IZdeGlKsU+poys/6x1s04h6edMgDMSDTP2J0m5/awSoCtLNMzS+n3D6LePym
aO3e3GBjt6JTBM6GWxKI7F1BVYOkrOc5utapPvyMUL5aWK/RmOvr4HV9NMO8+kNVOM4/xlyozRsk
TMUeMHjjJeswU+iNS/PZO3ELbTBqqNNFhAe4PYPbjKOTqZR7vMeNVaCiSGARAUi7yyu7pZzIdOn1
CxQK3njjFFuBIyp3b3durkMbEd0gT3oFrLYMiIyps9G2gy2daNjpZtG7DEbgzhnY2DIAHjElosdv
y5nM7ZbR3NTWx1xRLnqfFwEzWg9bb22hZ1TrL24l9CBGU/59BHLs9RkP1aH9m3EDFGN9aetWrA4J
4sbXJAqRqrOU8Igyu3vooyXeiS4br5KWLIcd8RGcXdewk8gYRp3gjWUuwgXvm9HRfkCOEzurbMQw
uhj8RJb6Tc6+fZVLUie90ofRtXTxkzxqdaT/a6W2h9rPlDXuCcJKNV3KiFpnp7baCGT/x8ZizgVE
ao09y4qhKV0dlEY30i3z4rQ5JPNSHaZCiS+vTonJg12CC7qy4IdWIWbU2iQDx4aMfJVgd0r9UIBR
jJIT/kb6f3gsLgQ5VAP2dddPT4cUqfPQiVAzjHqcVbLYfprhoDJWTopxz6Bz6yUydKGcAoMM6V1u
oj+C59hYXqMkbXJNay53B32mw1iH1sFNlL1Bz9Z+lEUpWD2HjHXdo3F1rXMzfaEWLsLomfbifFaM
8X+Pv9Q9rBoHeIDMZCyAahgerR6o9BprtMnarlRH1VEYafMBxSis15vROE6iqw/MenEhFYp9DJPR
QplzfjUQht8ghRHQc0N+h+h8+1LjxOmFGpKZj2peXzKj1s7GiJp6HbXzzm7ZeqmcbqnFp3EB3O1M
JfFUUSCmmmZx9+ROYj5PqZvssEo33yo8ZNBjzLJQb1k9EQ1FJqAwCK5qpemHuNSdU7nki+9Agw96
tc8OI4JiQYkIjd/Mff6hDs1Xk5fkW4UNAtge2bY7KGQyz0MWqVUClbYsTwkNEACX5egDesl23urW
qaCOJ3bChwd4vTrvMS7YVd82+LlPEXZh/ez4zTQ13+d2F+GwuRQsbyBz1FZ32UvtGLFpwTG/QroX
Rx1VtIMxJfCgE+PVsFXUVQBZcjhoHsBNWfVPpLiY4WVaDse+b/4COON8QZgEsQTPju2d4lS+oVVS
JuEULMcMHR2N1Q2rcLods0DSRcm64aSqau8vkoKtN0I5q0Xl/nx87jdeI+ux3G8M2t2xV5VeRLqK
Zk5fLXmM+LDevTUox94D1wp3dsfGlYd4jFxKAsfvCLqDWY1wFiTlkTG5OFjkegcUErwC4YQ0538w
U3FG4Nb56/EzbmQt8FO4EcDDQFxd979UqzQqxGPJ3PVyOTZ6lRDf1OydMbQqGreiZTDVq++KLB9f
n7XQyES8FcKK7NSszsOU5wqnxEICoRungxXF8QFvxOw45bv+wFuhhj2KDaIUZ6R6WIWa1p5R8spw
FWfCa9a+k9jTsdK16SQK24a9b+j1qbdL56orAK8O5VT39pvaM/qvr37bMjWk5UhD9f66qhQriTJd
wd4g7JvnWEnbgN4bs940/DfVcfNVca45TBMss8cLb4R0FrYhxkjd87utjDO9MVc2VVOc694zVHHz
uatEcny8ysaBoflNREfjiavDlZv8j4u/iLKaO4rurc5g5pOm9uNJj2appbErcrr5QH8stYoFeIUO
zsT48dpNlX3wtCU7OGq/1znaOB3SmdikIpP6wr85hX88EAjXuGplMZ2OY/4D2m70WYe+c67IOS6m
KBIBg9AqmNvaffH58cvciHY3a6/Oh27MQ6NS2l7NNC+OyHI5jJ9onhI9ND/h3e5skXsuveTr056h
OSNT+zViraxFO7cKolIAP6MYEEGUXUSXul9pXuECOPbIWfktkJ+DOocRT+5lxlsrKpdnVAPzPRDI
1l6SkgW05tEgRijldi8Jc+HrY8l35epHq99hqvpsg2WofNMY+0+vf9dQ3OG4Gxagod/x44/vTCNw
MjxgDegKVd8LZmynWCCsDMkxOWTa9GqkEG8apRJ5rxDq7+aXHgpGoFNnuuGJV11j02wD4ZjKIY5s
a6f3uLWDqUjJGimwnTt7bT2uwzE2cNM1GtAVwEXD+MOolGimxz2Ql9GJGGE0iR1OB5BG6ev3MNmH
bLoSFu5zHvAI82QhJ3hVk8UGqlP/q85I3Vh61X8Qjsh2tvDGnkGQBTsX7lBi0PpK0UbDnTOQx9eh
Gbr3qEaZ/6ujsf67GpR+L6JuriWZpTSU7XuImWsxDepthHQ6x5reFqFtXTSgaJfegl75eHduLQXX
g4TcYgBwd1MWocrsQSOsxt0QvyzKuJzsKB8+CaXWz4+X2gir5LhEbngsdMzX6VxajLZahsxpsskS
7yeAwU8APv7DdyIt5c3pMKc2vlPI0Ll2VTlzquO/57argw7AzvPQt8bOA+kbB4ABH9ct5QyUmPXR
VpCQEyEqD9fRXRwF8HLlNEc80U3vNAGxSQKjyUUfwDUDZ6UXjv0zLEwEfkVjqN+7BWNmSpNyBq9p
aemnNp/4R+JutDFHUYYWHd8s4r931mxB5xxJhJ08dxG16tEOw79+FkPgxZ6SHHAbYsNHZW78i5/1
KE6qFWJAkHQuyJ3HX3FjwzBYkbk/JCg5druNnaC5em/KITIgo1ofYXTNRw/ByXdxO75/vNLW28Uw
EjggShoUUvL//yNwKm4atg1y5uiv6Cgbg8c8u5OdnvFoKPFoy/PA6KMJLz4s8B6vvHE9AhPmozLX
lxzI1TP2TteEuV7iKTaI/Ch4H36dpuNZdFHn54U67DzpxskA4cq43eRGusecMOueMW0CA93bZnQs
y3D5BrLe20nHt77cb764bOBvwCL0OF7AMCbXcIGfJwZ9/KiMCJMhvLuX+W8txfAb/yIQpNT5609H
n9CKIpWGQmOXhzqJmhMckcxPIevvfCuZ960KN6aKEgUPz4rLXL7bP3fJDOle1UPcWUyhjGe7M+pv
uoKIVeCVYXLKJ5F/gGZaRf/hHEgsAXpgJHB3s+161JwlEi7rxgAD4UtNf+fh9NKHTv3x8W7cfJnc
OsCSyCDu+gjMZQHEWlZydZRIoDQXmQFqo2Ywa+Vekr218eUWpJdNx+LukuvG3+OPOUH7Z84DG67s
jyzM1MDyovmtU9NAefxov02R1l8PbX8SI/jUbJfVScNLzAbbiQKQM8bWN4YO+tca5OwHFVTrV6vK
409TVmPOkzhNPKDEHur/K8FO/OVCrFEDtXeUOSDfwaPTGerighZBP/tui1/eiAFqd+qFM/wYrNat
GHvWEzSnyarzQ6OX1htzKcw9I72NCQu9Ax4EPSP+Y92e5K4YTBRjxLXo3YFBt5L/qqh7f5aOaIbA
XEyX/k+jT4eFCdFnY3TbZedS2oolyADJtpNkjq7PQ2u5k9PUDsz+xSq/GjbIsjKNph0szdapA/XE
bJsvJxWgb08dJKFusCSyQ2nmAqBi0p6nJP/seVP9BFi4CTzskp8eb5atc0DTVeLEmWDdFdoLlWcb
moAvBkf5CeVIe65SET/pWdfvNEy2joEr+cSkYDSf1vXBEtGgIOECHbOoyndXMbUfRpulEbpmS/l2
bIs9rbGtq84DjvMbcAhDcPU6Yw+/DtuSjt1xU73jSMyBl+A1VSmu6avV2H0xWmU+Zhl79/FLvf+Q
Bs0siJZA/jdAUa0BUaUsidSdN2ZHHJhHQNPudHSxlg2mHj/LOrfind1z/7gsSh0PHRIltzuA3lKT
wQiBZ6cSdsWTrpg/Rzs1g2yJdIyOMutdG5bWQcf6cqcvtIGWYGVOphSrZmaxPh3ubBlNMmIpYpZV
+o2Ba2b5Y7IssBCxFThCSYbvLJoU8YHOU0bijuV9Cdu2fKnxdNL9lhRWD9ohi/dC771AD3Mv6AiS
CWFsQLLQP9d1ikLqGUs4X8ByFOCYkFEPD5Y2FP9iMFZasAsU8a6du+JnHi0kRGanG3+ngEYXn8lh
nu1ccvfBhN+Evg1kX6pKOmq3x1wrp1LJepJpNe+7J2NA3tRu4CQ+3oP3B5u2Augt5Am2xBmdQjD6
Lkm3vDC3roOSunFQZYmi+73p5XuuMlubjxIORB7NCKm6dftMvZYnbq8QotM4Ud7kmaX6nppNR4pJ
9Zyrxnzqo9J8YyLvs5OqbD4nxRT4ZIRL78xzoJ3AfOyBWoFJgQ4wgJxuaq4xRUNz6fEr3XpIqacN
5RF0312/pTZakcOkJNeL4vwSQwBJgiL0FPPgZkqBG9wcul/qsK3eiAXJ1p1tcx8/Gb2QrqDqJ/E4
6/w5EpEtTL7gtTbmNpizJP3gRE7sL+Uozqaexjt3nrMVxZiq0t1GHEUq89x+UyBPc1KX0qN6MMRz
ondjCQe4KjqIFg3y79gy5g0fF2ZFsJQu5NSMieUPJ/Va9+i4/VReoGjMzUfE3WCMLIYLezYek/Fl
MJbO/Toko9Id6ZmJ/Hlx9JKo2IOyOVDfWcpTY6dTeMZ5OEn9Npw17xCb2N+dptprjWM+gHFFyjUs
Wp9WRW9AKhjq59EeRIdXVGij+qVr4Zs8HaAalO5if2Ua7Ua+GteFpMuU5nNY9bEagIsdKkj9Xfkx
cxJURcdJMcoj+kt5cmwW+BG+kzX0zCLuRRwtzGyQICQDnbGBwZ/CQyclpBtA9Fhu9bMxodtkDz8t
ULf6YbQmhwlnM2Qc8sSdnaBoF6xkdatr4Lm1SjEeFrXtYGVMQ2r71WIN+iFrQ9s96X0Sa35WqfnE
+Y3N6qoI3OBPPWL49RN5nPE5Lyq1f86he1SHehrU9yoT/sTvQ3uID0s3asbHx0dgYxNSFqDeKdsA
7Am5Z/4oDKYKjxS94k5NsTTzc2YtwVyP5ovgd/+yI2f49Hi9jT2ICYIlW5yejhzDChyVa+XSKXUi
rlnZ60pgem9zFC0zP1Qj49dQqO3HfHCrnZt0K6RIaVIp6Maker3xewQsuJ7BFMwiMg70rrBeJAc+
12PX7WQKm0tJbxaCJrpO60PdMZGvEzsDU+At+Yko3QSIyoRvWgzSH7/JjS+HeAxFCMIM8maQt9If
X86Cob/kycDwFiULw+8bW3yk0rLP3eR2P61a3UPxyz94W4WgNkI7mEYmrZy7zLJzlgFgVA3TOXcK
y1fCqMa2UiFe7ITlrSeDe04jXJI470SxVLu3mZVgHr6ooglGZs6HXqs7n7bjQAUz76mlbX0z5m9w
WWhyk1us4uIUmoilu1gFGepSnfGMqg9lOrQfewa4x8cfbXMpFL8oHfHFoDV0+9EibtNBLWJxtdV+
eBOhgX7VKqM9zrNt/oedSBVAkWNAhtXWjhHFDJQyExNvsSjMo9Kmpl9HcXOMTSgLr38q2eli/mrL
FsPqqTrbnoy4Qi16zie0BpVxEk9opYUhRSZq7o8X24ggcG6R2KMH9Ft16/YVJqY2o6ohnf0MNw2M
xXN7H9hy7yNDUZ07VLJf6GPsgT/uS1ZmhjCRDMCzVK3ruFVlJbKqKvlQPpnJT8ZS9TE1tdr1G2vC
P5zpRcg8xoZqBc3Vsz9HSu/tJr/3pFwwWfzjqCQztUCf8vbRHbXh3uH+vMIyc2hJFbXyongjUqtV
XGdvEZtx848RhOUGcX/Q+QE2PtXnXFVz8osEUZqdT7FxUEHFS5Mo2eBliH37eyYt1wc7KVEJn0rU
/lCY9BtR6r4VN+nR7sI9PsbGgEzaQkArZ5PRe1FXL8DjZgKHR8oU60L3u9mbnup+cX1Rxc4hter0
yXbK6mRGS3RMl0XQbO7D6+JiiPp4E27EQpzraX4C1pdEuNUP0QZLTXKXa1NkWf/khFbywcvN8PR4
lc3npY3M8IixOWqKq4PVMO5E+RmDFOFKvIWbeyeMq00c3pGBaQe3uDheBX+fOihoLPRTohYgj0mD
/fz4l2zELQBYtNWYgPBT1s+LXl9ZOmg1XKd5ig7IGRJMrHQJcBHf63ZtPjSQFV4vUxA5873dVXmb
hEkOze5qhrUx+GrZuhZMV735RY5YvYNBKT6XSW89WfH8dkQZn1Kv0C9t3O7J/G+EGjkm5LGJ1QDX
1/tbt0lOloqntloFbm2cDW+YbvXv7T7pzxTjzRe6DtNe5N5YFgEDuGVcR3A61+2xqOvo0NFRvWjF
hCFhubixFhiomJ4a6EpFAJMd+aC2cpFvfPyZN1aGP8e0UPbG+FsrlEblRK09dKl3Ma3OOelVUVy8
0ZnOiglFV6D1g7lMsafLtXGWgMxK2xXJDLnrBhrojThxwaIJPg4nMDLZ0R7ocTx+tI0djNsXIxm6
E/Qe1ywrAOouc0KUowXQ1YNSi+jQmMaphUL9+tiASx9taGIRzbF1OhEtSwxUkYBYgbrwJ6PR33eR
0HdW2UDUIAnM00gwIgutK3QsWK0OUxU0XjErG4Oxq5WPQnNbMqYxShR/6SvbfFZBzktGVFUjPBu3
ZfS2prEjXp/W8OmIUB5iEWza1b5BWzZ0QrWLriHF4qlEteDzmDqWHzvLnrTgxnNL1jGoZC4AmQjI
ov6PvJesNwPzBsrbLjBXLbxwmbnnNO1nq+dLHQjNq7tjVS3hX4nUhggK0Q7vvK4xfj3eUNs/hGyR
Cwl2yd1c062HeOiJ0Fc0GkLMpMokwPXWSHwaZSEMxlY7tXE1B3qiz4c8mXRfD03738e/4n5b8zZQ
6vjN2ETtSB6uP99GXVoVxtfKpVcr9J35PQhFuTaiw1a+c4I2H5iNRoTgBmbL6bdrVWVuxkNkKZdU
GpUFRlQLw09KA1fYDPTEE7ICencuY1URvhMOVnzKrai5ooEMr/HxY29cEoAdeV4aoxD/0ES9/S0s
56WdZUXMztoY2HZZ2X8JdN5e8qga/hGKkeDgtJgf56yZL32JzPURc1DT8IslRqPr8a+5Tw5vf8z6
xWgqxfMCY0Qv1OJjbDkoeo3a7LytRTUG2ay5CA5BIfPc6H2FLtjrQwGpEMBWTiD6iYgb3b6Muq2M
fkD57oqiNwoMJhn+b2T0T8wbSP2ytPJe5qEMT2j5SYE7xbvyLpRiJwrcB3IJNScbglboSK+1258h
TDZjZPfRNbWc7im37FkJlixp+5117tNO/jZlvMQtMlpZf/uyc7xYGTXYJOYEmcsR4DKtsj8tlh37
iKIpHx5/3q0zJv1EaC17JrfyqmcRo5S2mN5EdMsr5dBO1XRulqH3kRrxdngXW0tJXh7gGR6P+v72
FRbuEBXuSEwRlpL4EUO9Q+QuCPQViHPsZO+ba4HJBCko/Vt+izH+ETocYRV5UaTRtRNxCxkYUKTV
qhPYMmtv3La5lKQHuFSkDFFWUapIARBMsY3ebabGHxCTMT/n9ji8YPblfXv8sbY2ocRDOxKvY9OO
v32Dbajgvm4L2FvmMB7NKlROTprlO5m5u7WMZMcAJSWZoCdyu4yRR1YZjnN48ZJ+Sk5OYqrd8wwp
PXrfWVr/NWnSTAtyZ2H6PFR19yOBuSPOKOoVaRCXXmkFXBBzAobPE5/yeWrFKRroFft1N6u/poar
06/CqWwRB2qSFN+XLjPPDZnFchiWmc5lG9vR/xJTNJXPXYQLTWwkkwjKJnOGQ9cqcBwXx0riQKfZ
8r8Coj2lgWVN77EnmkKfDlE2vavDku2soofZBaOnF9SMonGcp8hVazMY4tguuFIz44TmRl4jbdfb
zWHopsk7UvOnA14MYImeVX1xPwstnfK32Ph2CFWjiHmcTYHNYotH1lPmFDn4EKeKxdOS2sZ3O8MM
wA+LPgqP6TTky9nJRqU9al2JYmelVpn7lnR/fooitDp9qf3yYiglmOh5VPovjZvl4SU2muYX5a0X
HxW1Sp/1uqtRWRpzhHOgQ3b9sQNDju5TmKAO2SBpUPqt2kZ/UTChPxFHeM76rY7Vm18U2ox4VNvQ
N0sUs/xB7z8ROxfFxjkADSSHpqpm0QFd5S5hwjhYR//mIswxe8O9jptvFgH5WOg2xzvn+366QS0s
jWG4qpHd8OSP+eN8h01TGlHRJFfPjpIj84TJRy98OeSL2h1RGDgUeYaWoBPvLXxfRYCcoQMhe2kW
BMrVPdDrZW80jhtfTTVNvwicF76O2ijQYdfd7oKrMHdxV0X2zvNu3MK4sVk0aaQeO1Sd2+d1jTjs
69SkyxuX7TuXl/KE6vy70XSXN8Iz/2GsqZybaaARX/b1TuDemJnSzqO9DDEIWAG6ILere9aimXnX
J1dkRAsPfa2hOuPLRF+q7+Agto05lFfUIfXWR5Ak/w7OqH/fGx7FJHKtqT9pjXFO4n58ehwPN7Yc
nQo5aHK5v+4A1E4e5UvSqKCmSlw0uTqpH0U/HSaGYju7e+u742pI0KUK4FpZbbgE+TV9EU2MElFi
Qyld+iDz8n9VIyp90XvekZnx3mR+6/EIwaYGI0XCm1YXZizmPBtdiIow9/UTAUS7hIiSvRWKtif4
vbUUcqIUkVTnUjPh9gunHfAzEiy2tca41WL2cxgabcASu5jPjz/aRoZDPcwkWcqXSuuX26XC0XMB
p5hcYmIODb/MvOjt2JdDx9hddOcEapi6c3o2lmQcKeeR0peShvHtkhEuLTjuuREuY1V8xGPA+sT8
KTp5MaJoqTUpOwdmY7PIIS/DCwhZ962tUhgjHQwkshNP54rup7+KJiu/g8u2g4Uw6VvjPP+HyAQ4
mTcryVLQTFeRKQMO7tiTR+2Y1H3QDLr9TpkLiuepzQJ0l7tgqqpXmzfyFTWbXjUaVijF26tFbSQM
3cEmp5usEqHEiJakE4QcCOc/fEKZjZCjUpMCg7v9hFrUlii9LcrFwJTaZ6ARB4Yo3YPUkTuXSaYc
H+/SjRyIpjiUHokkpg+8Wi9Mw1w43aRcmrSpvjtu0Qduau1tFPlXbsdOkolM551pGl2x9bFTkmER
Tuoql6wt9PM490VQLoUbtGVjvf7YMSGEn2OzKSnpVyd8nmavzzyWMvWofB4VCB+54X0TonaPeHvu
qTptHbk/llsTSgUYZpv5MLV77CV+HFvaeTaK7mDFmX4EnbbXrt96k4DRuBwtmv/OWmesM+J2dsLJ
u8zmMvoI05VXdEvNoB+Ubgeru7WUZB9DdpY6+Ovm1FxB49AQvry0cyqfpayezGriLfawyR/vwt+D
rNUGYYdIABrz3fs+TNtwtlInxhOu0IsnG6nxHlCBGC8uw/vnSQ3J68a08dIjNtbiV2P2zeiPtJ4B
KvUzJ9I0Znd56goDNe+M4tn+S028pfuEbq/ZHU18ZNQAafqwPuTlolrvMU3Tz26RWl+F2ZVjYIHN
eRNnhf2XUy7WV9RQyd1te8mMF5pyTnjimi9/VZmRI6o5uN1zSC0U/XRJPGcf3gfOXskEsCyYdC1O
Dg4YdtUfldD1/MoEIu8j89+5P9tl6NQjLNboe4JZyexn1qiaF7cp1DEIE3X4lupi7M8I4Vhf6Mdx
SVGhoJJvxIjXmYoWpf7gtDPYg9kR/8tpnTM5evwxNnJO2hD8S9avXCRyX/yRcy62LeykQtE51lP7
TTam4WHWUFqXAyKKD4pmBZDIvxkU352ze7eyg4IO/UDIvRAN7yar7gJH02km4wJKsHzrhS2a8Lre
XxGAcD6MjSZoRXi975p5urPy3TH+vbIc50om9V2A6rK61XFSMi5to7sfpn7SgrCd85PZu8XLqIV7
JpabTypplHTMacS5q/vEjGkQjFVtXJB0cvzS63B9q43klIXl99DL7W/6MOdvRqC0p8cf9+5Q86BE
Rq4YblCql1V4VFCdH2aY8Rf0OxaySKs/THrq+n2tzjtL3WUHcik4mtQQJCUg/m/3UdikqRBWZFxq
I1wOWd5Gz13Gbc18SyDB6PT+YDv2Tv56d5/hScjGkfU84Z879HbRwZ7bsl+EeunMur54ffiPNat7
CICN3SInW8gvyZbdXRZZDfjhMaNWL5PW2XXg9mP+E6Za98y41KuPrZtYOzjdjc/GbqEpz79BpaxT
5AQnSZDpxnKZUw+9HgsFgwnS/6lX3Hwnqbsrweg90puXktEEflowt28Q9oI+lFavXYDXLMelsfWf
Mjs/g2M1rw09qACBpuaYGX1O+wO+3eMNuvFuybSYXtHhtqTJ8u3ySZxmTgaA+DJQSB2bYUj91BZh
UJkLegaj+R8OBCQRvEgZVHL81wkQDmZmlHfqchl0/CqqJS3ppCTDxbKG7NWYXLDqbE4KHUgO4LtX
h6+x7LGwelu95GHJyVYVp/0hJ8C1r41x84+HCFFKbmkUlS+Ep4igw/S98/Wy0V76rka3MXXUAabh
5BUfXv3aeQvSZUFKfN29BrPuWrtHiZzuXmJ9bKAc/tSGSaSH0a3MfyrNGV5dafIyqDTBCBH0Jbjl
9kPX2YCMmZPaF20Kq8ugIrA/LwacBqvC5AH+QNA7e24798cIeBDBSFbT7C5r9QFKr5g0a1mMixWW
3VEbCx1LOd3zPerqnX28sZR0RAYayhQcYYxVhCerspMw40bRCitkuDH2GX5kvT0f0x7l/leHPUIe
ojTSEVAKTq0ejNEkWGrF1S/LgMaVQXb8vOD5shMa7iM6VTpqQgZgBjKDdRQS8FrqrI5UMgM1eW4s
Ws6JnttvsQumoakiLjqj+vzj8c68j+gsKutnZrEb6EZaMaFjJqp6AWOfv2nNGlcur9+ru7YejQ1J
ZQdz2QWXdLsbXSjaugnx4oIYpvtOLxrjbc6ZeI+WkPmprj019OeYmnQn19paliBHncIOoVhZVewd
oSdZkl69aEalflASoZ6GzEpOg53De9JSFBXJDsRQ76x7PwfkYSmf/6+3SEt/dfrYSLo5AAy6pDWH
0J/URssRS3aXrwylu9Gv0R8KD62KMVKVTGTWWpfnh7RonT1E1P1B4Zeg2mHSaeSSXN83SqfQdpOm
QEhEpacwdZaLrmKJoDES28lINpbCv4lho8wM7q+2wum6JDcT82LW1UuYuN1LqnXqIS8U/fjaTfv7
SmGMBmeO1vzqFtPari1bsEAXffBsKWxkhUtglbm2cyLvDwelrmRhWTyWxCvcblt9irMkBxt1sSZR
vp27rjjMg67uxLKNbJVkQDfQZKOkJiO9XQVp1gLzJVO92BMXwWGZGkHLbBZCP7mirobA6nrxEy+A
cj4PbZHuHU5DHoOb8pC5kw4cV2asXFDrPTLpwuwje9bI6rSh81smDmNAz64pfVvrssq3cDRQfdNW
9I8MHD3b17FE/Ycyy/vm2ZXxj4pq7bdQKsn5DXDXl77udMzOYzmRGy1b+54aoz78oJ5uP3pNNte+
2gMYuBglMneGV4gfaexaf1d6EtcHuMpKGzit039vLIHhQpt2CuXfNCmHCpj5q50meXpZFHFLcl7v
EGSWcMs2BdB1McAGHGZ9Yr6noEjZZNYcFGnVPz3evOtjQg8WwBJMeT46dea6cwncUy9cG2OOfoib
z8ggLYGpZFWg5HF12VlKX31ZyWQAAgMEGkyCDDq3WyvBS8KdjWYiDgmUiNpQa18yxZn0lyWl0YcP
ztS9McuZeT8eA/HfZWuP/VUoLQVpZwy2HoixbMpvwgxn56XO1DxoYDz/mEL41L8aK/PeqmPHSJT5
Wmzb1y4bLXoAAzR05IEiK37XxpMV+2NT9WWAk0auBlFmh9FTQQ7x9zJ7CwQAGm/dacpUmot6VTcT
nmm4MwfKrNkCV4oshfAA/j966id1+mopGLkFTg4+2O9yrBjwpxur4v04ju0J+45hfsGLoodCQXfU
ezJHLzHe1zq64H4SDakT4GBuVhd0yZPoXPZkZk8ZijYA3l36Ep8ff4H1DcQH4B7AJopA5SEHtcoc
UJnKFM5Bf0ncyr1oitrHaLqGffZmEJM7PDV5pX/zyniK5tfeQZKuQ9CHnkRIBnG0uvzAG+GjodjD
xcD6JA3cuAKIGI9l9F0tU2cIYkA3ytXuGMpctE7RvnA6GQrm2eIsOwIfG2+BRI2jRRubFq8jq5I/
eh6owo2d6Irh0raYdGC1J3yhCfsfz0R5wK5yjOtwqtgJ3r8f8M+wxgtAJgUnD0ieYD7W8G5m7amO
4Xt/GeGWDJTktvdOQ06hPqjZiFuCMCeBoi9au+pzPkWIFtdR3dkHRVRtfEy0SOyxqdZHH+EP8hua
MAD5ULBYH/0YLR5k3MP5Yhal9y7qFXFx1dE4LHW7p2+4vrqkxggqZGwAOdSiEXL7yjMp4GVr43Lp
cUh8Mju8Eyq722vsbK2C9SU4Y5RimKCt+gF56i2hog/qBdPw/BAvaXPWmszcSb/v0qnfginShAHV
GykDsHoYCzwzZryE6AQOsRzOqVe8mdqjU/faQU8luxsYbJnUb7BItF+0otibEd7vYLq09MwYw9i8
zPVYpBzbEj+aWb1gfhQ+JW2bPNVOh52BEzqX1GjmoLRxankcPO4mpvK56bNwgmkYUj6uMgP0zVAE
G+3lAhNEQ+0odGB2KdPw/9g7k+W4kSxdv0pa7aHGPLR11QJABOdRFEVqAyNFEjPgcIdjevr7hVLV
JbHypm4uetFmd0kjgxEBONzP+c8/DGQWdYt5Mol6cM8NJjmJZa9KxpNrDme9LIsxZggMCTzIjQBI
c8bb488/2zcS4c9PF58NFxZY5pwt/3aMNXnE9K0Yt5PGauyzvsJ8MmbxD88BRtVrPNVTuxwVYluq
VHnuGsKGjrbuxJykWySwK3L8Zx34+IR8zl0Zq0C19rEcqS4SIqGYxPuG8GXijPQlSVbM/mfHUf4S
S4FoKtX2oK59muolMeuif0SWpwSjqWHKDzmk7dPM03+FTVsl4+xQvsRyHAgXNXNzfoMJUoJ9jkFV
xt6Y55DzJqe4dhkEP5oaz7FflKvvC7zDbUTqhOktt4kh7Lud2PVFVkaj2k6kZ2WXptcF522VQ0Rx
tzp66ZxWvyED1HIf9NK/+/P79Ae7IEM8MBj8K4Fe/61WRplgK56f7QQ+YNnvgtX23urcm5wYzy48
EFHfZ1dDpasmUWyOpMdSNHxuxgX6g+WO0vvFuXR4Vt+tG4jipKZFhwKI3uznjcmw+siNxtE8EW3f
l/shx30mHjoozZbD7CUei1plibW6QZuuLjZXMc6Gy9OfX5U/2IgZ4VJws3mBk7w/GhaYfXm2yvmE
hKPqJFPmujONOvtI4SeO/vyt/mDnQM1E/QUFluL4Pd6P1UBGcb8tBGyv0dUw1u1ubQeRzLkwTzt2
/rSt/2ky9R9fl//MX/vr36+n+sd/8fPXXqyy5El79+M/Lsqvslf92/hfh5f995/9/KJ/XE2vctTy
9beLJ6F+Y9t4eRrLvnv/mp/+Be/0/ZOkT+PTTz/surEc1xv9KtfbV6Wb8dvb8ZkPf/n/+svfXr/9
l7tVvP79b197gmIO/42Mq+5v33918vL3vx2qiP/48d9//93lU8vL9vK1+1r8dqTLp47F8ft//OfL
Xp/U+Pe/GZ71geeRbRXABoczEJC//Ta//v4r9wN8cXDSb2ZruKCxjLtejsXf/+Z9wBAKFikkjuCQ
4XFol0C9D7+yP1jMYYGR4VscWN4ADv/8gD/ds3/dw9863V73ZTcqXu39jNayWeCCCH5Hgs43o2Ln
UN7/UDcNo2XXQzd7FCbZVJ9oY7PHZHUx6k4iVU9uvIKqqsRuPPKY53KYHx1ZuPpoHvHCC7OJrrhf
VuJQydjugV97dLVx7uT5EdwMy93DjKr3ZTWOLeZQ23zcj/bg7qgCmauVtW/MiaAxfIKzR6TuKIv8
SmK+B1me6O4hzsVo6CSzRWFiGrBt7Moro/UevvFbhKztfhJtCa8lE6N3vAVYbiSTbPthR3BvhuUA
Rn7iSFZ6qxOVFdnykbmQfzqrSS0JF18+stSKEbZd6N8M/eLc+ARPtcft2lcvtbEOt7UZ1Y9IVYkN
zKdieMjtkbGHwmveuAy6eTmeTWeQcVUM6ys2TKaddmEffNW9XTyMiKJuPadpIZ73wWafu5llOEm5
dVuW9JxYn4YmmurErQ3mn4wX2xfLzvz23sxHP7xXzXYIXTZcGEMhVvR3U9cuXkLEAJxCc/N0R3rC
BL9x9JcSgtNqHOTZnPXlNSbvjBnrqG5njPIdzV0spsWJQ9wLhotaFW3Lta43eaShpoGeFvlwCro8
vIBCmmVirk417GWwhjIeq8YB/cykve5EtPWXrZ7p2rFEVRqtpgO8rXFObU9LK5vJm970gfzX+oZ3
lEVefdWJSXE7UfEgpsaMq0jwwxlfCgIi5bmucyM7sVtHPqymET519kxQXtExN2SytN7jk5R/bsy5
4tuEHdRHW7i+jhegdOxKW1DEPBGz4lwWuHhcuMHgvubd0LVX9aBcaw8NmW4hpk6oPo0YiLjpuHRe
QyPsbNicaa5t3PllfWEVPvGEJW0OapRGaP82CAScTtMA7Kfxyq2UfCMKDex8RZs2ASrOOwmThJOl
tFZidQbBc5ZMnhYPzIJbIstkvjzbfRECPE5LqYhCXeVDOyxWugySvErZ+uFNT3y0sXdwfG1vLPh4
ktTFfob80LjzmxwzPMUaVRXFExvYGPIQZE5w1ipTUoSs1pil1LTEISDH8LN9h5ksDEtF0UYO59L5
1B5NpWMLA+uIGq3LRiKxB5CAusrz6miDcPRgdn7xOhCkgErDD4QV4/vhMaJwnLnlXjn98eLl3Q3y
eHfZO80gWE016z0tA3fD96XHMxxztS500rKaUcgbU+S+GXUuBKtkNLAlrUJbnftT0T0Flhro1V1H
fqxnxzWIlJKHUHGynbak05E7XOiiH5ed3YrMIofJLMhp7A8jZLn0gkBuP99btjDL48Xo2qOl8sg4
LBpzutn6IXsQRS4PuMoYXramyvDojKzxrpFt0aaU3PVdnkcEjkz2EnzOiZC4FUw0r83VkCRSbk4C
MqT7lI9T6JRqph9S2bYzSo5C95qHdvC/sEOWn6m1lqfMW8PwJIx03iTs1EMbYy9NnQ4np7uaQ2Mq
dmT/8mzmXTVfr42wnLi1dEZI6lrXVIqSaVOyGV6UsUTn0EpDu6bcLCtcewgGrldaR4CS04bI9ykl
+528KAfuQrOT5RR8b+f//4n+w9FMF/FnR/rHp7b/6Sj/9vffz3I6sw80+yRbHDBUOC6cld/PctCX
DxzTyPIpvkG1KAa/H+WG5XxAhUGu0EGjhHrhIA76fpYblvsBJTGwL0g+ajXcfv7KYf6N0vuvupdP
5CGQ+D3L/UA/ey/KQoG+yY59/k6Uw2A8GoUXXZVLPsq4HbPppG6mwI+3rHvqplr08dAO3l52krI8
yDbxIsqs2BWj58WcXquZQD6XLGyLVyBctuvgpJvMYd6XuJUYsOojtcvxA95i1fj+tesVGz4cJlgq
ZgurHaQVUY0fMXj9IvGoIuyW7Lhn09lY1V3vqHmXbY5xi/xyK2JC3iZCRJkoip1mOP7S+iLE7qhj
s+ZwlVu4b0GJr0vHbffDOE9DAtq7/ErTwq34oXE4XMADZ5o2nNtIitk3kOCHYkhyY8ttaKy7xiTg
V9laJm3r/srS913J9e1dmCEfmHRUctClfi65GnYnPYjSums7V+1IYpX7xYEuBehY7JypNfY/LOHv
Rd+PRd4frAu+is8XQ5mG/DJ494baRq7gSG+9802xnuWwoh8XbGOcfWX561tNB1MntlVFR0wGYXCR
wTW3sXLEkExL7+4cMSKrr9zO/Yqh5PiamQy0YsJte7J3g3ls43zt3Y9uGbKSOKDXTzpYvSxZmEH3
u1J0bYwhlVQ73Ua+TpiEUDpSy61Y3Ol5G5NCBBxVbuviF0WSEPG8jliJ3s0yhPUb+IvvCnEGNEE9
ts3Lk+FXRCMYSjtPXunLN9hEFZpDFNdt7E6Z/pXp07/dMJpqPMfgN9PIHS7izzcMXqo16sVf7sa8
e8u2/iw3uDabHR3T0JW/363/iV1YvHYfR/n6OtJY/S/opiAa/7BwD93aT+3UkV7f9VHfXvDPRsr/
AJzJzA+UishP69DIfN98fesDXLMDe5mbBJL1QyMVfmCwdhA1O5R/MJl8dv/vm6/1gRcwATioWD1a
dGQgf6GRwu/4570DZg/0R3o5bD4OVaLLd/2xkWJnCf26Ixu5QEeDMzkukl2iasLQE4mAHDFCXm1f
JgQKnzZR4KzbhVFVJt42gKTNzBQ+zgyghni1aueLKkKqeFtmAMZFZ9ytGNe/zJuIbLLcu9MBZ6Lb
uckpi0djmcEljWEhNtxCkY7CKb/Fu5jpmNFt9Y3Wo3duuTw8abRI736piUHGEakj3iNsxEzWlLu6
TdzUluIDb7n5cc5xswEKrPIHBVh1WRZl6aRqzqxxj76YbxRktXoAHMYc3AVcoi5fzOAJUmd+M4hs
muJCO/Vrrgr2dtlDe+Ib1lLvAOnxrJFKPSGGoKFcUQNNseer0D0yui44G+zMy9PWNsY8FU3rYzvl
8mY7CyMr9gH0ho/E8eqLacybOoacSer0lLfrTWF1pXvkF7M6bc3Q0GnbTsaV3Eq32atgBIW3h6ib
4N9oRoitjrwp7Yi1zg73pfVOxGbaqJwogC/nvHC3OMdj6tHyxixncpAjOcxUHRUnBgSgNtbBVHlc
+xnjuxz7Hy9RAxLYo5Fh3LFgHu+dOLP3se6n7NYAxKRfVo4OY9GM1i1TuLxJhyAMLlw+X57OaOJ1
kjvB9imXcCVi3yzCE9NvYS1WwRAyoTKydUV+heMG47IRrmrTGtGzD9US/znfG5+thblU7NSWmI5t
s/U+emOJsA1zsOluhpE1Ydyj1j25R0MWLwU6IFt7p2WHDGiey2yNex2JC6pQz0uhD7COFyOw3jgl
SPdmMrd0MAwtpbjaBPvGJjHwh67DJopmrCTpaME0OSLpV8O8qrS7vuDW2L9Om2++LfB1r3y5bsMR
kU6OiEdy1Fv6NiIBd3XdRHRirjFyy4a1fC78GfaCtDd8TAh8nb5MsIu+EIZT5MmqPUCBDuY08zSf
Hmvz5ovNXIxyZ6qOwn8O8eiI7U3KL9WMl0Tsz2AXvT2Vews9rrsbqMZOkew3URqsWbDFW17Y7q4d
WtnFPrMc+bwaWXMJDbDRu60I1IkmD5MLOTWtu1s9XLWOApuA99iEbrWlMK7OrMppsx39jrhzzdYJ
kw50vIgr2x+6ZCkx1ELWUCOuAwmcbmS0ttUJFrPRmvhd41hJaGzhs+g2y0+kW1p2HE1W718uhq0x
xq62+cqyhp6mP9fNy3hwFziTUVCcC79xltg1l8U8snyxlgxUN1gnYuNe0HT24s1su4JIjSZ7KFW/
PRk9tz6xDd9/7DBL5N6ZrnhsCoMw+z6vJiM1sSg2YhPJYBUPW1TiRJYVy11oT16VzGTxXU6iKFDF
bpb+AmfBeZprd8WzvyoqDKfnjo5/24ynQGM/lh6C7V4OCfEBhnqZuiu3NhhPHLY/Kk38zj92Q2vd
sMYckn1tIbxkG/u62mUKxkwSrpEB4u745X2YmWUHm46FG8vBtPO9Doo233U9Hvpnoysi61SbYl4u
J7dcgnicg7BMsmXS4ymD8AMUPcihSVrPKooE07OmTYwGbuRdPxS1U8SjGKjPU7eq2OQY/9RLWpfG
fDabjDIvPaHKYCcLZRLkPtbBekHae+4y68vNZ6OCRxtnTZGFR02zMdHeStMiq8ZHoXk1eGGPEZMj
zPq892QPv8MX3rVujHW86TdlMptXHdaZGe5Twa1rGYV9Kou1N0+xaFuyU6kRcWeoBn1L47E3DSsj
ioAYLlzcpVWqnVq1+QmPBzSh67YaRtK5wWwmyN5Y30XhdPrSDvNV3jP9GpvXuqmXIgavDOe9z30V
CTmS4XpU51qwS5Ac8Dks2vAasVypYprmjicTUvwzYlvjueW5r6BgcK9w+CxnM7XCdrybuTZQhN2h
i/bVoIJlj1uJv6QKQfylZ9bzqeqwCi+rNtOJjw/9xWbRmh9l4QQdslpDg4p+7sXXfMy3r54iybJH
d/1FDEtwhv7V+pzxQH+1xAyXYR4jwCw2nUCmc70FL8E8608OGRwmQe1TOyZOl+kq1lNWVLEwq1Cm
UmWkR9u1G352JpxdznwJeTMZtxawYRipToG/EOww9Jm+UJUWTpz5PbtNRE24pdW69VYyReaycV76
1XkZlPqj7XfueoyEyrvv57mZk2rR6ycb1WyZkDWX57EachdHwnnuCizuoTXu61a2W9qbIRdwkBvA
m4VFRg1wltXF3pps5kaoRIM50dmg701/cZ2EJHoXsbClSVppttASsZ6d6lMZzCpM1iAahnjElGDk
uADYiasoq8+3qOX7sB/7O2g0G8us7O0vYF6iJHDVwqcobGgJ91UbeV/83GvfAmIx0PU0vpB7QzvV
Y9f3y71nwzFHBW36z3h7jXcMIGxOUALeEWrYCibkuozqa9Ab0ck0RuolLNf6Oho0NTpsX7tLpaei
dicKr7lZmU/3yxGnbdSZZx0gz72uyFdOVD4O5FjhivBW9+36huoterNcYbI7te5l6Wx+H7e1VFde
Z7THIlv7C1IIxocuHJoidVAs35UK86l4WytzwI7Vsk/K0hLBMUCM42EpGsrzZnTykpwPJKm7wOxs
nZKYMx5nWeDonbUBRCZFuBodIyLHfPHnZSOGSBRuf7x6AWiSgwzlxFymqI6dyrbvQrDVO3La8mhP
xEFfxbNZZbik5oKaa6nCu1FlnZ+UUS2dOKBt7hNQNfOAuU0PkUl8/S73sfCNO+XgWUIntl3Cf7N0
qrRWJyXmlm5ciqa61G7eTJdtW81W6lVt/okTxaxPqqi27oNgsOfEWVS2L5SvmngxzNFN1yK0850T
IMDZ20uH8qzrpP9pdDB4PNqonB4kpo8EniAhv4NxL64rfy7zZDINU8VLXjfnbOogj5E7vcB2yV+o
ZtfnRlf9F5QeAKjBeLh1TrnZfMqAW53wzAcytoRQPOZ+Nl4zvS4+qaUJs4TE6a2M52A1zSQz6vpu
RoRXp8gc/EcYBNtZl5fesPecOYpORTBafiznbLRO8KICrjCr3Lof2qm/zqO1b4970SwA5lahUuQQ
4szK9FxgJ9RZUyLhWfUkKQ/BCcS2CZcyi1DnGTOyJsVv1seOD0VuokuHoT6eVcDIrOGaQ9OeTGwc
cwFd3pnYGzeYDzv0Rl6+z8UydiRXLNYDNQJJaLqnSET2EanPxegbEzMGDf8bEBcCnRojJiFOWRrV
MUIYVOyGm4GKdHKLbtcOo5KYefx851ZD8bnH2PZAz+oyGfedXXzujHV+DYmGydOupnQig8zTUVL3
RnlWu21xowcF1Av+Ety1orJ6wJMsvyxliIIdJ5SV8U234HZjNAuvDkURXUKOLZ1dxWPWOdp4cDoj
cI4xadmwXddzR8ZvPRQg2Kt34JS6n6qpAlud5co/6D2VXU2OzWeYMeeFBoDJgh3Pzoy5T4Tj63df
jP+JNvh/7Xjx26T8/z5fvH6V+sex4rc//94O++EHJu2oyZEeubipHgiX39vhkHYY+h9xPF6IGAp2
2L/ASPMDhEAIUtE3ZzFy2E1++d9oZPgBBjaGPocnDpATDvpf6Ih/xtLw3cIw/Vt0LNORgzH3O9Cp
8LLcyGWV7waTJlD02Jn4Vv2rvMCfu+7v7xKh9MeCinH7e2hGitmmTsjz3SoFnRaRZFH5xOl54fZF
lJb1dI3t8NsPsMQf4Gnvxu3fvhn4L/4mBzc6GGA/d/pdiCMb5Y6Rztnq7UwjM27zUGfnntqeFirv
i6Wz/6Jx2rf3DLE5Ad4ABPk3ehLTVjA2RX0ujPKzFRUjU6F8iwE+mt/xp5/G+j+ihX90RUExEKDj
7MQiAmf5EcewsN8O8nA0UtxQ5vu+M43Uyc2Grniy4rXLrGPHnMf92nbNyZ9fV5beD+gr9/LgwQ1c
A6EMDptpvoPZoq0CiHTtYTdV4WSmvTtaH9sealhaZ3ahf8H4+rf1ybNDkCwWIA7gHgSjn7+nR8OO
js2VO8b2XiJKNe1bbDiO//w7/eG78E4klVjoEt8nwo9rsDZN5cudBmq4CDtKFep7sftr7+J5xHy5
2AV+o5rAgfz5uyA3YrRZZmi6xm69jia0/Bgbdb+4Yu/vz+Fd0MKAYyEhYeN59y7Cwiq8a3Jw3HHD
DqG15o/YjvmnYrCyXzBa3l823gr1GM5yiKTxfHpv0VI73kgeSXew5IWshW6uj+d2+hUr/Q/eBfMg
1D1cN6RE7+Mw5bo0OiyF2onZClKIswBxK6alf/nmQHw3bRN4Ej7bYcf98YFqpOprOMdqNxsAEqqt
GALq8FeG/e+/CxsDe/2BcYRVBTPtd5vS6mH81cqKXmaIqmMIEQvNFSbf7i+2h8Nj8a8ZE+IaIhYO
GcGQ+Q+xO/47mJObICcdDSbls1p2rbkoQjHM+jEnSwaUpHa7X4jY37PLDnIefExc6PEHMy58e36+
fkXbd3qaQnNXKtiyzeCYGFEb9d63CXtwffGUu210tI2FtVsLT53ZblOeB3P+KzUsgO5hhf/45VFm
sV44HU1SfmmQ311k5eK+HaC/3c257QaMg/tJxsa0Bd2JqFohYKQLDIxTt6xcfFCQu7f3mWjy8GbM
dI5jfTPnr6vpKsJ6m2FRF8Myz9uDZ7PXXWM2GrankTIKil2nlWzvmvKuBPCz5a2x1FWZ2tKf86Tt
3U0eN1DSr5VFTtW+m4U8N/uppWx3cNGmaRX1HRi12x4XvgrsozLHFQd2fBkW6dT69rirRu0HqQmY
o3bDVEYWAO+8vjAzr7bdhA7WfchR8CyCuJG2PDPzwa1vZ89Q65kipOdMV94cxWYwoqfPu2JmCr+K
bb206q2vjTNm7WN4DrRce2mOAc95X/Ybtv7YcAyJ8sz+E57jpUpKUwlS2bwMcNityrOqW2WV1vmh
PSgDoM85I88pGx1TvHRh2wZxqA+PrF+XQZU0U4bmc9NWDy+/KaA4983YUu4vCEl2zqyDzyqQrkht
e5ThzvAX06X5LZww9lzlXddu4xPQJg1CNDjp4FdsGrc30xvdfW8oIMcud+wibaMBlb5T2nTCyjVI
fOkse4OloJbg1sSJHUnLcvgvyFRCuaNdX9+MTUZFarplBz1WZeprhS3WlpRtoYl+NJf8S8Gw6zZ0
hPPFKGaMJqxqBTpf3LrBR9udzfnIrG16/bKy5uVGCTE/KpqQt4305/uejvBBD658KoGoMrwt58xJ
sj7Xij5k8R9cUJU8HrIIMqxwVXDuy4i+1TZC4wrRk/haT8IpjivmlNt+BJ8lYxzoGiy/qtRpDhUL
UCHwWYwk3EALCepC7ZnoAXZPNgQRIw/MSzn48l51TGyO0HKA5cMnEmayVFl0BFDoO7FpCzwbMk4K
LxakBtYAaEV7ZNRV8GXMS/FgtKv/eXaI52uvsWhBK3ODWE9tFzqyeo15WGB3R7gRz1ZSFnZ0yy2z
3dTxIByDHufwbrtoie79WouZMELCk+NyRnB0Fhrj1BzJwN+6fS1r7R9CBkFkEWcMVppphX/JnHvB
lVtneFI24F1G7K6rvZ3nRV5ZFxgL1WP2WDNWv8IAbYZ45Ob+y2Y34k6MB9GJ2sbFjMOIdIu4c4fp
izFrjz4bue0NHDK8rzOJK12cTXP3EWHEQFRHlomrvrcBiMVo0TfZBfSQxLKK6Q4Vgw88EVbRXV3M
jXeyOLq+LCQz6CRrXWfYN0031BfOHLqPxjYB5VvjYplw0gu4vgZSb4cwgBH3Hg3C4qRFV3gXdtta
r0EptjDVDFNOZ4yAiZwrgnXde5Ycgc0jQJ+EmAQfif9QWZaRhMR/bLGVMQvGqSvMUqO0YYr5XTc1
oCNGoRKz9JyzoGa/QjAPBrXDEBKYCxXr6hFi0a1DojtjfJtdQmsJtJjKamd2XjSdYs45nU+THNZT
hnc9i3I25ALtQOYvKwTvWe4saboXnhDFM9Z4FpSBMYSwvXqL96rdqb13pKvyI6lt93EN3eJLDW/t
frNG57HZliE4yoBgLGD31q9SSEHLR6h2FqrIygDA2VRvHYVrRW1hln3T7bw1N7x4RV/+2Mwop+d1
6G/DAvuD1DGzcYj7eWGEkhcb4TQghA1T8d7O7ggKKu1zkK91SkRRw+PhCptfe1cNw07nLQ9Pw1Mx
x1mOFWzsl8p/o0FrgKPkNDTHmXvwEGy9PBhOvEk7xxOTGraLthg+NyqoijhgFr8kBDH0r7LUxtlW
N6EVO2tkPXqoaB5aWS9RUlFhiLg27KZOSPCcgVRdFFdx4GDFdhKKCdNCqw7wEoyG5WkzZ2UljT0S
8+KtelJn2jHXW8xUwreog+DFVkwVkJActRlpPjXiGbm192JUuLfGsLb8Gzz+vBx47wCd59FhFjRx
Bu2ABjEaLYm3uY4sm5FKtgQbkEbdV1E8w4B/RgxllIkblpjtZFLreWdUEW4EfWbVHzPWfB5nlW1M
RyWJosCcTq/bM8Hw5qoGGiUjxvGJtFmLRhN7UcjhDbMWZ0o9N+/3wRiUKOyXcoDSBQ3jxvHEfNnA
xvs6LhPwliHDGhhuDVdQQimf5s6UIFK6Mu4OUN/DUugRhlxms/RbWzgvOWfQetKYq9lBMm3Bx8Xa
rt5+dTHWSTrH7CDX6ZH9sibjSgKIFdX11HQ1CTiVtm5MRr0ihmlqDDBa7XEGwanELVOYATDaLFBV
ZN3SvEWMWrCSUb3bAUAa6znchgnvb5q+G3sESmYaGyHPQKOwese+W4jPYbkwwV1Q/cI9NMbyvgE4
AosJ+iBIitVZ31wlHS/Vne7ludu1mX1s+HiYHdJwnCj1pVlOsd8H9XCm6Fxuw6bg0V6lH5xai+Ef
nKrX7soaa0CvFoO3G3LgPT+Bh+P4F0PjkCKbkQ0Cz2O0pjMmqgbE4aLIbggwYqRdjtq8kAfCFIGk
mfrEngO+xsEeXVaQZklEDCb/lVHOfNQIqV59QiRk3GCVsx7lfaY/ThqZWFw0sPUv8JpdVNzLrI/i
Vc1Qitx2e9AmvvCQlZF8Zk7pXrnDUns7xK2cLGHRnKzbxDnVYchh8IxZ8svqr6ZOQdTHjAs6up+Z
+NlfNzPrj3Xj4mklatu+71coockmS+NK9Kuv4qB0ileXEv6KMsB8dhF9DTEKxL6IHZvlkIrMNZ8t
CKfXohyHV2o7d4zz3Bs/GdnQMDnNTHVh50LJ3RiGeKkME4MH5muuA+kzM+6M1mqtk8iexbmWeGvj
k1FMz1sbzqSu2DMPmXLW+iQbxrBKl2Ck8KtDUi5IfiPkqBksfdLlk51x2mb1LQ0mKXF+JdyPwH8o
XDJIK8x5pQkuGfoGeB5eTl6XYlp9MDZy7GFmUhpVmOcUJtwFZqkFnqIV6zXIwvC6CdjhEqosX+ww
4a3vKkwYmgRL0ea5tQ9GfEumrOtiHjYjgaqQhTHRvpsL4bhiYmETlmmmGzzdTyhkwgvpos89Gowh
a3Zuq6zhTm9YMiZVa2b62KBuKHfcKrXCCcomP4VsYDOOmWBlUsiKbtm5U9Ti2lqE8MLzWpVt6vUq
2naua2hvJwmkLmLvMDKOo1G6A4UHykvUwmq5Z8wuRhvtTza0RVIj7ToI9Gc/jzen8x7HcDSvxg2j
sTicKwqxVUseAK6+8WyaYnBjCBftJy3b6IZhvtXGy2B1KjV9e7rG59HKdh6w0xRPXd3vCW3f5E5m
ZVPtu2Ip+r1Zb7mOnaGGUUDfZOExRXbgBdbAi50iPZNfB1kwI/dtApsplFeDE3WGPc7pHpV0WCJq
X4Zg0lsyCdd96UuIoskwIKSK+5Ayaoe+NgigT5NTF7tYA1l7d3S0yWxQjTQWeSXWfT0MwS31nAaJ
H7ry00R3MOz6ELcLHGYzBvL5Qlgm/JHuK3RieW7gqtCnlRfIBrpGX7wyG+lIgZDqwUT8+4mr1r4O
mE7ZSU7ONOn0QSGeN1XIW4ZKmY+8qqAOLpsu+tL3gHZIZ6XymOU70SXdjzkmkd93RTqXlT0x+V2g
t9r4bkGbdkbTSisG/J8mPJXuzADcjRy8IbjP2rB5WTIcLA5YPG5BU8gmXCPoak5y8sLYNpuZ71Gy
N13A5jO92C3q4KMYCjLAhHFItsDiudmYYWTdF7zSZoaYekE740qoRrGymui5QYyhk6iZmHL0lV4+
8XyZNXVOt7wRRkHpi0ZRPfkOLjskRIieLbbGhWU/DHN1jglry05ZL/gorka1Pgk9h1M8b5V+3IZQ
PgTktDC12uz1JV9MAR2uC62LzqrNM8Ox1zsP+3KSNfGs7c/GkWHzrpvy8CWsh5aotm1TnEa2/qK9
lTwoO8uzc2KGmqt89Zw7NxLzFapp7SdWUA3XBbEWTEdtg3EXo391XLjM/aLcWNBCT6pnxij75TPW
yBhelt3mwsRwuoLx36Scr5qVQDdS4pwQ4wyeY6dcG1dG30wvsqAIiEfdUdBObcUNU3nl7TDHaKnd
ZjnfrZ0O7qbq8GS2lVG8hbSrHxdLk9KlVsY1/4e981iOHdmy7BehDFpMgVCMCGrNCYzSobX++lrg
a6smg7cZxhq3vWeZeVNcEIDDxTl7r81WvNc5ujh2Ey7GJk9VoGVpVrm0QrLLCGGFv7TsfKBTI/o+
8tIef3tW+tlLbI8d9GXTLBU3Msgod2N5xGasFLmC4CfziSgNJCt7NeI2VjzVrGx2TGYjD17aCvYh
BnaUZ4yPNLYlG+CAJoVVzcI5jfqyMlJUhawLaNX9sHC2Y2+xiYhg+O5MO+tCF6+1/YplkwQupKMV
53UlkbfI0gFTWLQpH4ykD8ZdVOBYc1klW3UZd/DR3KpTGAhm0WQ0qWE73hZTYl7SRRzRvPIzxYsc
iOpjQZP33Sm1ls1gHrfnrChDsWKiTs+hgo6PE83VW0vL4eap6RB++FVZFcsOlvSr1jTive0G3O1x
NgE1tIUUxq5j9uXHyCMN3A6CV876ZbJkVqp+3aMjCrwqy8WGZqgSeLY1dk8omIP7VtaTaHY1UGWv
MydQPNz0psqs4yCChG9liYVPAPm+QX8QevB0ObHhocGpSXPT6bdNoRQDJnFhsTyEBnsEJzMpWVQN
IrmlyeIOWsdM6bwneQ6MV01aGvxqjfFiUY11d02dEzNDqUgsz/2gcIjTyqLO3c6vDT5kBkO8qexU
9CsLlOh0F0tC1MQXp3LiCaIwGk4YtvUO3ZSdmRUO75JURJD5jQH0NPq3Cft+JmSkb4k+EDsYpihG
SjKcIs+opujJLxG56VFdoiYxW/KdatUm2lBm4695osCMs8w1Eu48LDBYZDpg4SktY/yHxT4kX/EU
D4x/q0d+n2k3jVL6pnprCdBVi77tnKolYnCwA/tmaoywuqQGEWh4J7ImWlr803urnAD3xIEQrBxV
+QJfAS+JA2tF7LuwZkG006Q0vDAJm42c9wV84QDiu9eNNqXNosr1YatHhRkuTbPBRJShfeJrxNby
aqpkKLEAm/aIQSmCnRwGGX90uln55YSDfCrlY3knySVSbrUY8zukEPp1VKe2gQNp/lBx3Ib3QxxU
DnXBfNx3UTV8qI6kvjVRxkKnjglnIN0ecBEXNUd9N4iiJGY/M3uZEuDUnafSnnS81Iz7C0iZFzAD
kE+QrV1dJEDvYGu1rROsU0CoD0MrGfFSHqxEMGCoFnvoDfGSkjUR6EumAUCDWtgm2YmwErN8UKLW
lvcYhI1wmevpyAxYI09ajpbCm3LVCgsNBio8TswdOnwkeUXVpGdqSUwp0jgT+naEqzbzu2pBxldn
w7wKuqp1DTv19bXdBsOAkMHoExXFnID2nrDqeXmuod0qo8Deggx0qpsBLlp+FmUaVFgjGRKqmphC
64awe9tob6qgn2GUg0Yc/GKK5+TJwmn09jIbsMLvisEKmn0wpl0VQhlAZ3XmJBOD0s2LziTtzSn0
QrqrSAqsLzWkgv2TXZtmciaKvun8Va/iIFrrgemwJZCFKtNqB9hVugDehQ0FJQucsXLNJJvCy6Ju
bLRlCcRqBFeawsGSvC+HPlSDKowFUkKhUaZ7BckZxhccqkiuFigt6xyoJmoQKhsg5uIkcYt2tGzh
GTJ1hdehrRwhr2g1VTwsGdWmtrL1qUg4QGsDTF4jlqpg5SSWnLPUJMm7NNj1aZeJOlM4cfWS8YoW
Up/WY4uDajnkfo7lqZ/hnkaoW5y4uYGMCk1YhmMjk7DK0eCWOTCi1S9N+ginoInhoGpeVTCBKjzv
2Ejf7L4LLYqdY0aFsIH385520zyLUDvLUPpllgMyXi0jVO+1yOkXRTXP4DW0akXD/dAh32NAh0O5
H2xR9jcGKD4ca35O3f+izXAFUCjDTYkDUFGEpriowyRIIr2kZ+E1i1Ud32FKREQWB+YUIK81yuh2
lBw1X/taaZe7uDKM8GqIhpEnYQ6aw4m89e3dkI/TwCES4Ugao9qj9r/IMjKgR9SUem5qi5Y9XOa7
Zdko1kbLTUk7iWmtqJ6ROqn6kPqVf0WLJ9fU5VBrThKuhVFF8XAyKvWgTMumMwdhr8NWaSRM8DVp
CtSKQRO0PjVkTklW4mly3SC/GXvCTkMXkHNS7Xur0liJO8kozXgJBKatp6VppXSh/9Oi+v+qga8W
Jp22w/9bNXD3nr1P7Xvy/FU6AJ2DXz7/x3fsYFXCJ45QnWO2iif5f6QDlvZfmm4hXqeL9NkS4x/9
Hx+TYvwXpA9+H5zMNEtp1v6PcED+rzlgi/8G3vzM/0Va/hfhwKxP+NJlMUgcJdMDgj8ES2AueC++
N3xklKkpi42/uDunDOO+PYXuReieC/cscM8u3te324+Ht+31l4d08Z8mzte2t/69t/PzqnPX/4v3
Z0ox0add7y+eSvfuMndvqJ27D/zi5X0v3GH+9ft6+Xj/fLa7O9s/335c3+7eLnv32M9x5Obn9vyX
H0NO1UHCIkWUVX6nyC9VcPn7fTrfG3g/7/Ogh6VS/FCN+T5z9+HuMnVz9+nu4W738o4q0H3g/0+p
O7k3L+dXJ+dPNyfCPblyL06urk72Z1dXe+9suV9fnayvrrbzXy232+Xu6fps722vt97j9Zl3fb07
v/S2H7vrs+3lYrf7OPLzG3O77//24H78/IddaEI9cktq+flPn04fLreb06fzp93Dw3p9szt9EO5y
f7Vfrrf75dXV+dX56nz+EbeX15e76+XZ9khz/5Nw89vPctAMpaUVF7X2+Sxf5mHDs3x5uXm/EO5N
ztOc3Kv3m5BnGbohf5nPf1y/37zzeG+GeTTf82/eF+7FY+B+PD+efbw9Pl8G7vb5ktH1ePHB6Lq8
/rj7eMtdbAaMyo876k7uw+V+//j8tvu4DtzLtyPPV/uubvn5fA/arajkYYwY3NNidbrYnC7mP69c
d3myWq0913OXHr9wN4vN4veBeYCI+3lh7fvILxDWJaE/0Mn6HIaXbx+7l/OU+30B3OBenfGsMnf/
uL17vng+O/Im56/qtxc5d9e/fHVNrwtOkdy0ZG5K8z6Un0R8wQ4YWXjr5vLd77f6CfM8vBzULFyk
9GCh5Bw8YyOW24Tgc38xFeVp2O/bWttQ64Ot81Fa6RJN3RM8klDSOOpf6d29rmOC1rfS9DzGt/1w
I9oboYVHCFr/nHdBORlwHEFLoL7+/hDiZMqorQTzzHDzgj3UvQrdl5eL5/3F8+PF2du17N69Hfuc
P6UpPx7Fl4sePIqJEr6NM3wmVVI/MO4t6j6xshvGa5tSNQZ4gAo7pTkC8v2xxJiwOuHDKMjjWNIO
G/kjzgp60iU67JK9HbpImhR22gsKD930+vvbPrwWShYDLCmEPHQzeNgOxlbV9U2VN8KGXWV1p3U/
as+d3qtXFaDmI1qJf14K3gjrs6xSxD+Y2/NQC2UH9dQiKZvp2phEE3mj1CRshqf09vfbmn/sry9u
vi1yhXiQDonT6Ge+jxYLpkqrU99fQN83zp3a8Jd44JMjg/JfVwGWTVQCOH8OXQeTQldVQzBTyBaO
0U5rn8rmmsBJZ/H7vfwYhfPNIKS0SNeVUXccEnQKI9QwdaDOpaFvrgJcoPf9lJBfnSH73kJ+Ugs3
95toUcbE4KooQ16jzKDr9fvP8c+7deC2oYSDBXoIA7XaAJFFTqRNJE3mIkDI5fa0mL0/XgU8HIok
FE/g3SndHOx0aoKhIUG0nAfqKlzT3aaG0xfBnyRcCLgAws6J1DQKAX5+muW/TqmC03wfmBY1iBK9
N/ErKl4URxx5cz9GPFfBQo1XzsSZrx3S4k3k7pHBsWSR9YqzDUrF8VoKBwuFU8aRl6POU9G3EX9w
rYOvy3HIUcLiD+W6ilw081epbdEMbjZt659EVr1MpPQ+x39WdpYnpmLDOFsCi1spQ7tRzH5jJcOS
oPJnomQX1E9XEU4UF9Hn7RD9cSIAe0XXhikAmju6qUPHd6A4fUupt120FBYw+ODjoIQ6wvJAKlIf
Df/414OZ8aYwDMDYHs6mMkwSNEo8GC2L8lVjaw+aHVBJiKrsyOv+8YHMr0BnYHFj6BcOMbJIitJE
y7WBpkBqngLZlOlMABn9/QM53CLPQ5dPg+MH94J5eP4pvuwGch+L7FDqwyK0O2tpAlRcJX2nnpk0
FKnUBsbJ79f7MbLICeJEJcM35MRjqPrBLBc2EuJBpRoXyr66MM7bu+y0enDe9LOBJtd9tYvuxovp
LHiePsILZ+svUeUf2QCp8+L+dXAf/ggH99wPZYI6jR8hv9Ou5StEMWf5h7kWW+2yR4R1YRMacitf
RKNbntQb7ZzewpGp/vCpH/4EBwtKF2h6AJ5oXIgycu0m21RCX6lGv81La/X7Az8cRnweQPIheczB
SaCvDr5kCWiM3NRNv1CgLbgK+p7rSmTyw5Gr/OMyqOCZEjRGKuvKwTMVhebjP8JCpAfpiV0WPWhn
5cFGm+QGSAmyivp4vA2KWwpr66HR6Q7cWmkJD8HHuGFPrmXvDKd8mPpVa+AOCnZJ1W9SHZ6bdKrm
9HRkrB30XbTo2QlGOuMvTf+oKI8DdVaQ/Mo4rif5TeUFytK9pSUEMeB76gcvDt/ypnhivV4ZVawe
mSn/cd/Y4U00InNCNGD0g+8n0qlI+twuST3OywCA/SlPk+WRp3swYHmH7ODAdMxAC0s3Di4SKWbb
qOqIAX1MYa5X3aWV5MORUN9/3AkXYXcAO8Ocaxvf72QwaVJKet0vDITVrgODygUtdAze+K+r8Lxm
Wwajhb/4fhXT6Q1IulG/iIkb2KOFHT19bO0js8zhwW5+YArlFJQvKgEK2vz9fZnVtJ4LByXRxEMc
gzXuE+fa0aLmdCindp2LUPPicVCPxJ7Mb+HrtPJ50RmKw/TGN3BIqfdFmicplIFFV9v51kJzU2IB
R12RSJKMOxJBojIF8QLCkfL3UQhumz0+pAV24J+T7pf7NbQUQFSc8VQNLV40lUQKEtK3zd+HIXMJ
1Fhucj42HTxVewwBR0vdIk6FtYqMpN0qrPG736+iHE6O83PU5+IbZzMD1vDB5CglKI3zOu0XCIuJ
z05wSpejKi66frS34H7pqBH7uqrNTOVf0ZRl3ef1ozMkGwJ4NYZTb7lRkt4UvbUMdeUYB/lwazT/
eKZpchrgPAAG42BsCbUd4pbVcqFotVA9v6myF2NQivMqzOe5KPavCNjMNhOnYY7xhORd1kNqVHQM
EkRLILWy19+f2OHGkJ8I3gc4X7b1YDEPeb6VTqfZVlooXn2rA/TT6CloVrBK2v7Y5zuvFt/HODMD
EQGKwxti337w+RqFLRCode2iC23oaT7iEtgL8aYzi8zziyzcT5q8CQb1qpDpOf/xPhV5TgzBicSf
5oH+ffw1lV/ZrRwB9wDyI/AmJ6wLldUlpPQFSaUcmXV/jEPGuSqreA04KHHRgyVNVhJkDqNcLMao
PE+k5qHQYN/51viU1OWxNMwfkwe4l084pc4fAWQeHFQkenpDZVsxbWWrWQJp606zdmpPzKbursix
6Fhg+mQNp8Re/f5Uf8yVn1eedyQ8Xsb2wZUTyWm7qnbiBR5z2sFSsa/aQnio+Z4qp9hkeSaOvMcf
awBXZAttYSdjzsLz8P09hlo9UFc3majKOcVoFKhspzxZ/H5fB69v5o0SfsmhDLMc//vcBX6ZE1Oj
nXt5UwEgPTIISLHDpL4yU7pIqCrY2a/zYIiLI2vAwafIRQk/ZsTM18Q6crjbyoyCOPWG0FkLW/Ar
IP54nbLm5G5rBNrz7zd48BjnaxkyhQl73kjrrKjfH2PHscAHgpIuCApRLv2o8GfmRPG3l/V5FSBh
iOSwyeG7Oth7+NPYQIToae5XWryelCB6rnBR//W5MR4w8rDe4zthFjv4tOkhCjOfeG60Z1MAaFqd
3avyWCSrtirrI7vvwwMARQ/8mg4LGaMMXO1n1vqXoTFOapuUHS1nXBeafWIRemiucD84oWeTwqBf
ymNo0FLPynEyz4u+yh6nAmu9WxrkNy4TJcvJVggtK3hKq6R6kUScRe92BlkxT4KsX4Kmb/rA1UNV
R8Po22a96ya1thdgjJzLPw4Dtt0ahUx23dSoFPlg3wYarK0qeBye3ATBykZc5aIv7o98TQezBC4g
rkLhiGwjRgPAuO+DTYi8RPqNULrry+xKxZjyVEp296iEuj7LolGe0S07htv+McR5UTZ9McYfXTLl
cEtVEjYhTdiNFtoUOdAakCanUe4f2df8mCmwYLJwMufIaHTVH3vS0Sk7qJjJwnFK1QT3ADh10XNc
sj36u9KTQmHB+NtumyGoADcgM8xBN898eDDgG55dMxlZuqDcWC77CEm0gcr5yMeraLyWL+v152VM
hVvDNUwt4TBqK1bgaHaOSBflMNlguAJxBjco9uSunLYKcWnXZYLeUgShWNXtQF63XQ+uopTD2ipr
sUGqrdz/cbxy56bBEUPHtTZPkt9HUmo3ephGM6MUPcgmxFq1QqyuHbnznyOHq7BH/YQbcpiZH8yX
Txx1SpimJVeJKiO8toMguOgjKAJ/vxemxrl0MsfBzJ3nr1eRalvKcGckiyJUpx2ehXathkr2vxgr
7HYI4WPXiVN5vtcv9wKQ3yDRxknY03fRyh56dWFY0rGEk389MeZCrPQGFzIOjbWT1KFfU7SE+UpJ
PnKcz8taAAw68sh+TCS8fhKcdd4M1SYOs99vhj1BLTXzZXAASJfYLAo3A0S5UIBTr6k5xidWGB87
ufxYlueL6myNqZrihD60W09hA/2X/cACRToclHiQN5CoJY/w+PTmr0OCCYT9sYHPmgnvsKAWG0YN
gG8IFlSKOYYpEJr3EaE7xeL36/y8JcbCDB1gKw9G8rAa3NejLtc5ReZMxOZD0XPkKF2CNFRz6RiN
qr3/frmfr02lNYGnZQ6jhw16MAYRe5o1WxEul3fWtmKWwBnSj07mFhmCsHjs443Mq13/9bLzbKHP
CFFqEhQqv4+WaMwiTRoTyTPlrOyXpgIJZG2UUn4OhR/rlcKcFS1EmlZHqsoHBx0mznnIMBoBLbD0
fbbmv3xzeE067G6BxEzZ+7sgt9KT2Jox0sM44gFF0y8lsXRWKhoWyjTrj9z3zyWJepI8e5spyJDT
crCoo1iphiSRfM+SQ6wrqjMF6QpvW9TNkHPKz4Vqd8qRITW/w++LBRfF9GuyMnHuVuYx8OWeARHk
qY6szvMNW1qi1CrdPoqGI1f5OXC5Cs9XVTRKMwyp71dxIixE1AXx0lTd1O8BFFENxCYp5Ys4YmAd
WQh+XI4dpYqvk/7MPK9ZB8uNaAfdaG28Gujd5XWbRneJJusbTF3hkZntx5UYJ6wCn0dTRs3hlehI
OsjDVNuL/SHbEsGBpr5T4su+qsTq98/i4LQ478ZUPgbeEae2OXDt+zM0Q/7WpMOkDVSrurMcdegu
TTBr4ehGsSaLU060lr4mJUqkaOa6KRv+umHn0DHXZyj18jtZ6sFjTWq9oleFuU/rWY6kQssGfApp
c5eXtv7Xg858rZk2OJ/jGDIHk8AotVGa26nhBVFbbNtYyk9VPTx2XvzH67MY81RaFRZbJu/vzxQ/
cpZKVPawnMtxuZR0CZCXoM4qe6UirGMlu5+Xm78CRF8qc/e8u/5+uQHTBfxRVfei1ux2mBrr2R6n
nFvk7Sx/Hy3/vNRcrKH7T0HNOvjiRIytIRkb7kwq5XHRGSVG0pKQxFUJHfDIZvrHJAI3gLPV/1zs
YGgqYYHDuBl1VOhdvyrUjIQEyIdH5sd/3RKlcNZ0GvN8dvM//zJVMVGNKvwq3WtTCyVm1FTWlQgs
GwuKbTT/i+eH4Fe1WNQ52X/KzL5cbArx06otzy/A2I3DKJGXcqhLe3U0pyP39WPe/8S00E7ARU7l
6bAIP/ljHakRl1Kstr4MJs1Gfh3L2zZMxgVAxfTIZ/yPt0W1AmAHNBryjA6BHa3TVVqY17qXhw2W
lVQWG8dK88XvA/CfVzF1ZAcOtbsfJdNacYqcXAvdC0O411mUqCdpG0V/PghTeaH+TiueKjXH++9j
YggaNXcs4tJSKx/cuM6CNYlt45HB8I83RHQxVR4mX+Ajh4dFfuuphp8Ap7AR1htvEIq7KRDylDUd
TDWrjyHU/zHU6azJ9Eoo81INP5goCl9UEuV99BlSBrUYQzfU3J4K5Ptsz2mPLGLzGv9tD0C8H0IJ
GXE2OWdUsL4/xBBTtgH/QfMM1NaeGQUNNPuud05FX0SLisy/rpfFkYIMR9/5Lr5d1waDY5HQwyln
BlQf7D2aLprUCeQq/fuyuSkUv+w3jRY2e+Q8Wr1QC6PE3qrW0qOW5ckpwOCe2vtY2GAQpshaxU5W
WZiGmvCKTPLRcXGoDojN0M17bWXYICY1kV7HABo07KI5JrDGrCBKsY1rCq8r9eAaY21uIIVv8p1d
SEnlCVvIOBJME2ttKw3qrVoa9WPaRFPoKQJHqdc2uboS1uSjpGl0/VXnPz6NCaiyF7FmzQwXaAEo
20WBrzluraZbBXh/btKuU06qYFZY5LA8tzJoindHcpSTLNX8hvBtP9obIeDDNb92hBfURnSOlGW2
fpR9sqkg2IllU0KqzHWKWW7bUip2Afvl+7qogGQGYSlZq7Gy1JKA9kg8lr5ctAtDAHZ1CSnQdqMp
j8m291ubShjYGZJlADvex0FH9gYx9u0NB8L4sYWQkuABpsPkCklRrtq8iMZFPLLcY8JVQqAudj3h
DzbzcaVMQ/0mFAlApNHX8Y1jJ9p4ksE0uK+kKbtE0aTHbhpK+k2n5Zho6qQJd22BN8uLIM7gLKvR
biSCMDcXIgjoQuzLQ+diSJUu4I5FsFooN3lNkNvtsjRrnBZWNBOhJfIbEpePBVBybabl2mqEj700
0foZyi1gT+K76DeSWkBgsANd60FSBuHjqJjBoyaVEhTGelCNEym2+Y5b9A/vNdqvPXthHtpYV/mp
bJQDIXjyJPaSIBBgqUWW/RxhGFNxfAsr9SBdgDFNoOiCLNeT5sWCPI73KIz1e5wjWPHH2jhN/MZ8
KulsW7u8K4IegqtVXsRq26su2QGd4mI5q6+EL0HBUXW/nN0lYzEsJ9PyFQww5RTBde5Se9nVhXZC
mkOAVYUdNL10fKqkJ8VczNNiWzup2yJ9idUhuXD6Ln9rg8S5BysQDd5EgXcniip9Ugq9vqeTJt2G
paK/imy21mKmtiP8bT2MB8simTIIdTZiZtjp4xIXOb5sWcPG4pH9jZfYgcyLK0hTbuxm7AjXyJzm
ou7CwvLY4NnmqoRew5ExMJOdxgD6CCDs+otBSLXsmr1P6o0Za+K6Y4a/6UZnfJBsucXZXJO7iWF+
6HEo6TZe7QAO6BIOqZGuOD2KaJXTHYWh0AXTA8mkcr8iPKteO4SyzlrTGEA9iBwcp72uT3dzbOlO
cJoMl5JW6G+j1UFwtZTBijem05XLShuwrVTs3Qg3cvwRD7WonCspIKNhK1NOuqeaNBmrrNOk0xKi
yJOURUNzgnYh28mYJ/F1mlpzGdp2oq9qvxEn8VSC2KAVOLuzE7mNVxLqnu6kV9lRrKZ6Sk5rqzPe
E9MerqBpTyaW8q5S3YpHUGMPbyp5oapTciOVdnAndbp+rva1ykeJQUogI0kb02uS0H6alKE8S2Fy
5y4ZwcJZ0rPMjVUKQGHbacNgeUUtjc4yhG5rk6o0WNjrTb+qXHAWGUGFFBMQO7IP4dkZnfGCL6iv
sLBNwx2LkGmt23rsQMQo+IJXiqQak6tiyMxWgx1HFyo0Vhmfn2HctEoHK7nQxgBcU1O1Z/WUAnHo
sN7EXqFaQvdiQBuxq/PRK14PuIWM67RUZFijTbWz5EC8hQ2uM9ci2Omxrev6YtIKcZlnmfSkchD/
mMyIWLISwBkVOBJpFwycGLdcgtXVC3U/ew/DEuhNlU9JcF7KqGHpN43jdZSm6EEIqBSvRR+mHwVD
CwYum/Juo4wBBP0B6xj33XR3atMCCiIsGb9qPUQ3elmbz2zgS/K+2rQ/o/uvfPhDmp3D+DCGpT2O
+XNf8lG7bVxrL04K22XTcuqEXQKk/ilISoDSkO2ttRg4di9CrczTbROG7avm68QdFJM0vKBVGuSV
w/M+NSKsyjy6lFFroqZeQYVX5KU/gCFyFSFh8LYlp4/Xahp2l0HkS5d0ZaXnUZ76s7k58NTnfsca
gdn1LuvstKWRGrZ0MjBfaashHKiPBsZAF0QnGWbtJ3Ggb7UsbV/ZTMG9HloG22wEvpaBfr2C22ZF
gOpFPpeTKOWzMLuRqTHyWUkMJVVZmrMkZFqug8zr5BZIDedj/w5v50xEnv7DR27IcLzU5MZPMTLW
GqSGISGRLwb3e1HpdfPWQbg+GWbuMu5xH15ExotjvM1o5qJSmxsWNvPFCTSAVVWtgD3o4DkXn2hn
jZUo86yZ+CwNlfnkfGKgRVxUkKo/8dCGJnVPSgx0mRSAmR/d6eAqUCAk+/gTMB1YvdK4Izl8PJ1P
CHWbxvFt/ImmdhoJ6AM5BiCr5ZKZz1NJDLxLPqHWhc9P6hqfsGvMj4Cvi08INhbp0sBCCgYfWyLi
xtVkCgAbtjXhAJ1iBay1E3ZqsNLNIu095nfjzrcnY9yYUtteA6Fz7KWQAkIIfRR2E1L+Gd/tww/T
4C1A9dY+Ad+VHeT5uhxT6N/6JwkcRo59T2y0zTAQgVPh/AZV5OqfDPEx7OCJ659s8ax02tthBo7X
9IUr0smAPvJYamfwnAg8edJn6n1ZgizXuzF6ojJVnUtwOl+HGW0uBYqoPJocgBlQvPvKmnU/Oi0z
CSZ6ERWx5GJdDc78T3K6qrbhuPJj0GwrNTQjABoA5m5iOrTyoqukArO/0sdY1nWw7C0xZi/wpHLI
0XEVkWZeDjaTDjB38sDZCtVN4o9rMwbT4xm18JE0fnLg0Wkpvg0plU8+wrbXNeGr6sS65TpDGUur
uMvz/NHh/BUuJNaXfCGjuL0G/SQc4hcEgPUxUAgQ0kKe/ZoEbvHe2ySbraKJXIOV1KbpA9tOHE0c
EJJpXTcwNxD90NraW34e+puBlAg+u3KeD9u8DcbloGFhZTTb1WvUGXK7oscIpIFlqQWglUYjVpow
laJtRwVWXww9Ijh2Z0yjFoWJOjG2FBJrbjqJ5GjX1iLEHJ1VfQRFNJTaAuoabABpqfdNZj0MZSpu
rHioeo/yaRWLBTEQpjihxyFNd7ZUleZ5Q89tOimyckq2VpagA43Dlt0FaG9bTXYSGDlp2bZ5E6yH
Th7jy0ALuq2IgPwvhCZL8ha6k1C3RmrEzZsesMmEtV9JMZEEtDCTZZun7ehlsITGdQ+VEgUgTTLH
X0oYkcmf74ou3OoxLpVHWO6FP2xotJRAn3TNH50t8pu03lcKyDeP6URvrxP2N+1u6IJRxwbMOim7
IWKbasnvrUWrMRe9czulCWKz3uhsZwPgVdOvNLY8vtfTo4uuc0jW6a3dqzE4aRCnsbi3WhvgGZwl
W36IsqGOZL6TNglZPA2ODPybhn1S62VHTAcUIJkjAYohNy5SeGca66jimSoOVtIp0lTmgNh2BgnX
LJdriCp9fKOUvLh9O6WBubXCuurWUd74WJXL0OpuFeiC0wXmZVMpTgQcBAR5PZr80CJjzwq6d9v3
QTJFIYHPq5LoEhlhOLSyO0utw+S8nImISws6uDEtzMLwZZjgo+asulbU4VNT0P9O2RNxbFE8SyeQ
1YMMVgH3xy++FC3igxtbaESSJpmvSeugMkfpNOywXOOfFp3EbCDy/KFusd2zSwiUeKX5U8VOzzTm
AxkEFh5DMQguzOsLT4qixeLuOpYPvEJhd1GfFXLWMbli8EjKVZfjP94RA2mbHw6JIckSW7imPsNh
q+zT3Eyb7qqwE0NbN1WYzLvGuuzu8FJY8/Lfp8l4PypNB5/Qslq/Ok+njJI9wKgoh1+VBBVHPjKb
mzc5tmO2ag2tfioSRnCWRyj3PMzAyUnehd10okaSAeG9U2oCTQOpzJJVGIBI2zt1ENYYWyKru1Dk
Ia/YN+nto9VhZTjXKgrnrlZVcvuGkcPIlrbRdfdDpDJF21avk/ZlV1AgRAIXnSaRki21MYTKCMNK
D5bgBvps3ZaBogJMbyxOFKTpVfIKzNOAbV8JQSYso8ovC7Z05dRZH35ukYE9ECNrrLpx0m7xpIc9
AQDsb1ZtE4fiKlVTS1s0IBylHeoALBbktsip60h6NCBLjDr1puElZis4oimwQD/KIDw5iW5uiP7s
NXKJmsbK11M55KQa1IB7gNPVTXoaR4BQTye4izELmRp3S2KCpuKaWv5QPrYSjOOd0RVRc9vreRaR
gUZyBqkOsDyUtYNGPzwRbcw8F8JWl1ZNXxUfvjEQt2RNEyxGqWqtEyhggix0oRrRphO9uHKcgMxU
odO880pZ6xMyyso498JC4GJrqXlvaclqUHbSlmMUlTRJuYCsMYJJUQfOrAU8MaacrPfNRWuyO+Lv
cIsnSZPPTIVRhKz0TmSyySAQIqzm1N/uZRjjzLkgQa72X8JJyYJtxMnS3tUgJ2JYEBQ1dmEkj9k+
0GrVOOv4waczSVf7/jTNa4PTp5NUbQZNNtATTw9QbW4KeWD8132hmxdBalhR5eJ21yz2dpNI74yW
uJqnKSqH93DoDSPbZD7XubLJPPA94oDtdAlOS95adkUWBAVKwyaSjiBToCdC1mKxCYmpUC5MOUnv
lI7hshxa2b/Qi4yzethm/rItInwbPLDoQ/BJOUuoLLa2CrKhAPIWQEtacOv2LiFbpNk5sAqhcGmO
vvWHCNJdPBjt3jQqg08BymS2LI1ABC5SDfWj6RVkXRQYWBnquChfDWg+HMRqa7iILJR0fD0JUMvc
jCFmxnUughW/Hyo7VRLGA0fcfFpP7ZDcwhsOpmUK/jD17LKsfVc3Gn0/RiLX/pu98+qNHEvT9F9p
9D0L9AaYHmBJhpMNRUhKKW8IlVJJ7z1//TxUdXVLjGzF1twtsKi8SWRJhzw85jOvWeWYptabeuY7
2SQgSbupBTYPoBFDDlZVFxs/pyradKOcFxv0srqrvJVMZBqsoP3O3Yxz8CT18PrxBisFe4ij+NLI
QjQnWtws+lUoF+VKKjvxd6UOM3mbR/M+r0TUq0jRDCtc06HEIxbK1j1fhCoCYYN3aIKEel2g9XLl
ROXYvWLppf8YDD/DlLcbpkPRpCM1NlEqr41KMViwk6x9a/BwxqhMA/xXDqk0OQ1qlC+lR5l2XYbd
YG7IKbPiphLEQvftUBxEdASTcPxhGDV411nfSUcgU9fiF21KtSvZ8tBitYbWEleaGHVHKiSltFIj
qTompjKpbipP4eD0UtE+ToKSALrtAfe6PQC6ZwSEkJHQe7WSccaM0d6QlEL8WQ5YU60GiZ6FM/Zi
M+GuIFF2FaqoeOPDJYY9jkLeOVDN/O+mlggUBtSqR6fRUqMnKURz0DHkhsvTt4rse466r7IuOmFE
rk7vhOc+m5BOQkMwlqRto7UykseKTxQSkSS2To04hmR3QycxxUOtUsHO8uJ3Q4nyFCNp3D2tdkjf
ajmsyWHz9knqg9ZwQvJ1HlgRCMwDUoYHeHx9bJs1xVC3zlRWrjXo4b2IcRxGSQ0GfY48dj+DjAIP
0pTxVGysyFd/VApCwE7C2rlVvAEEo05kTPXSbBC4ohjZXo6qJv0QtKgdkD0z2nupB1g2xNhNO1JJ
uW+LKZU1OVqbFhISyX2QuVbv5z8yPJewJM6r8Alfd5yKERYF2ytE4pQRxav4TCI70z17ZizN1tAW
8YaKwGRs4mDeJrJxOSmVUiBT50d4VykStTMOloYEOLXy50GWqtxRPaGgeRImWMQISoPwS4zd8ORW
vcBhKw1EtTb72JQ5Z3uNYmaFq6UDJSnE4WUavR9DW3Ked55qzRY+kVCgz28qe4IholkcUNAUIjis
0UkbGBmhNT91QpN7G1AceihgFiU/3sUqQuE2msuRvqoKL/wppK2sOZoZaU9DjGay66WziZsaI4Pi
trlEgbgsuyq46TovjFceR1p/HZpJwumDQBqak1UhE3fFRXFFrIg+UYB4jeQgqTZ9UxV08NfGWLUd
vsMlmyRu2rJ1EbJDJJnqkvHmt14fYIRK9rq1NHqpl2qFsuQq9PP6BVU5JLmMrpBCp1GbgKiiUerG
jmmu9RBU0NV0AiotVGQ0NTkWYjKmN4IQmPFKDqzwO4sxGR2TKxd7P5KiDQJqUbvrShSKViaF/oyD
gxgCfCqGI66RF6m/Qa+2mFbobnnVukX5nnRHNDKEppuhqO1IKZGhpazecRRls+lfO1R5QASbSzdW
lcoiZvfIAtpQ3bG/aWmlZStBqMLGNawGyeIc0dRqK3iZau3aXEBxNmyQk06RDwShZfr+oUdB8Gil
6QVlqLJw+fVgGsvQq6GJWlUi2SpybLIrdlJarQrZ6kZXRobTQxpH7TzXjCddXHXaGP5MuxJx3GGY
lGCXQLDzdZdspRuOFaqH7ay0PJeNasW48UwyGAdYoPiG3hAGdAXh4mUxS7BvlAmBcdRHiRzdRpG7
Q9MaygPbo2ocFLG0q7jKJUR5haS9gdZKHUNI444GlyCucgTmfFfqQ7YPVa+HCE1MmbVgis8efKVw
ZaGlBHlTAZaEPBs6UZtQGvjpAZtqeiJTRCVcyg0NR/MgxC7CTDxKu1RLhGMVpaHP5Z6Lr5IXznpB
VGaC3dQ3ybAJ6X6Yttxlxe2QUQW4pukrtmQM7YjcgdxZlxFm8tNl2hOQOyS/YrYtGi3FBxDLJaId
szYf0GsSuP6Ip0J3ArHX+AcaG0G6r8g2bkKD6N81VIFKEVJsrwXK3OinN+UsuVpO9xpdKmTWcV/C
e7sMkyukGyVwV4M6U+214ImKHsTmuK2yLUqYWsiFxiRTUxrr26FtJwXZpJEASRyC+LJqkhLtK1Mn
7MU98oKTc3rC/w39yMkvoEoT4/XdhpKqsG2Qdg7sfLAqClcC9ml/4OP+khLO7VcGsRiCvObFWIV+
0Pz37f+zHjoz6PY/i+EgrhX/bVcnL9mP+qMezvxT/5TDkTQDv5wZJvyufYCny7/kcED8/UZrG7Q8
ws+khjPS6k9bb/M32NPgywnqZDALYHH/pYcjyNJv+HzSP4ZGCkBYh377F4x0FqgroE4z8hDnCBC5
uC4suensK61FHE851ALMkjCmhqSCvdrgpOrRjsOElbIN+NRpOn6Yqv0fjcZPkjif24/zwHQfgZ/P
cC8D5Nfntiey7CqVooqaQOblLlpXFHyMKdh9Pcr8Wz40OQ1ggTPCavbdnlmZ2gKIoWVd1KZtI94R
ZV1TYXrzcECkSjNcxP0PX42yC4OC7tdjLvrVJ2MuuuJ5nVTFEIniXR14Nm6sxmZOateF6O9NVKy/
HmzRPX4fDNt4A0CBpgJfWEwjynRe10AcuwMEL7pW3OJCmsSExpQ1j6nYB+uvx1sYZkC8n4GWM6ZT
Bt7M3xZv16EmUnmNId9VfnygFkRdyCt3WRzvfKG/r3Dr3IVye1GqW6+90Rrcmc48wKI7Pz8AYDwA
3PSvgXOb8/R/wIbkCseORRP4jqGUq1aVb0IubAR/e2Pb521B97i2ABHmMld+1hzjNVASOmBFFn0L
w2wn7CD4NGdQHSffXJY1WKLo4IomLkPWoonvyyhsFklo7CdcipE4JvNtktpCDtyYtiYiBWc+u3Qy
CwwIL8uARj4LZCy/e9UhTkDFWd8jec+VZYbHShIupZQmBa3iHqyEPN0nmLTZQSk4GpKmBk68jlCM
xU7OtAoIZX70W9S8v/48J+cJz2UgRwKxRAZesGQtiPIQ96k1GftcxGoJkwHUsL+jVl6uqKBLm0AX
0aCeou0IvvUcjfFXc4KzqKhDQwIptyS6I+lu1C1+KXvDr69SI/qJcL7yIPnDmqcdvhlWe4ssaLaZ
tEpdAXzzd5bUbXLUTSkejuOVhdiv+/V0/GpdWJA3YAuxWs2lwgh9ugFTYZnPVFTxXjQtTHH99i0W
1OesNs/xYZeTj6gZqwHJHxx04CoZC0gHTsue2nMKHkyrfYFZsasKYd0J5f0wyN+DqXnAv9Rtssk7
txrnTf/xmLW43hSQfLAiYWhaS8pSHwZF4TWTdFCtY0guFQNbVlPF9mng3XTCVdmsOkRCtRQqrjrL
27pK9/z1TL9fGCfPQO9FnoHngHjn1fHxXPAr9Ip7WTrQJjWviR0D5Xd8clr9BiYoa+GnodNxo58D
mNgpqADuvAkjg796PL1PxYfHWBxPSRWOic8lfvB/6uq6epVQ58A4ssNl9QLTLALpqHSSF+x0DelC
Fc6sN2l5HyyHXyyBJvdTTxwZvk/cUNr68rYjdKU/Ydz2wtZ/UCXE051qekgyl3Q32deBHbyd+RTz
affVp1hcSoBHMzgVIrgVPXW08rmjJ9Oa2DoOr5l4V8zJNorv4OnPHD5IAf5iYGDkXPpgX1RjeTlh
uOCPYSIfKMTHgaPi3oPmJ8WUYdNNB7x+oOluuRpoCF/TVLar/vuU32QqusvrPrk3fNri2GQoxwBX
4uIiVHeIXfr6tXyOHvEeV51MEfsF0DIoR06tz6s10YS2ymNFOsTVesBgqrNvQSaZg0OPraGenuMM
izT9Kjt2tVO+dj/rHdVtYTMQlyXrItuULVB4YOqInNu9i9rpY527CF23hk1Fymq39Gq//qxLEh+g
Zpid0N0INRSOqmUwVQSml9Lzlg9xtoF8ML5U8hU2IEL2bKgryvmhbxtb/GiMfFVGMAfcyb+b+odB
WHWZO1yfYzCqv1pmH59n8bUHKQ+yHMXrQzwiLowdi2PcmN21H68mJKOpu+JVHF/X/g44WzCs0/Ih
UoAZUHxqb/3vGLxHyV0qXmriFqiRoK1j8VuIJHlOpf/CMFZdpV6W6qYIN3rmJk+xeZd4W0R8xQMW
y19P7TJMXc7s4uzCW7lp8ROSD+H0vbEAhK6TFPfql3Z8VJT912OdRHAWSEoVC0ZcOLF8hEP1eemp
QgBNLlOlg9U4+p2yxux2422ta+u7cVGek0Kbf9mndb4YbPFmdKbR6gfqe2h7QCn8sZtqFeoWwtAr
I6djiUz3RRxs1Piy6xzFcwTiJyq1Yb/Nxwsluu3am0ZaiZTLrspglea2dideTfFq6G3cqfuEApwt
HRG3pU6F7v8T1loSSiTXETbyRY56SX+P/t3UXQcRxjNuOl4pPj1dO3zVcxpNB/kcd+wkNPtjflEH
IAyEcre884k2VeR2R+kwbizEl0sn1dbSq/I0A7XktRdu6tTpDDcMrsrYAeLw9ed99xU8mfGZoYCj
KyIFy8hQoOhpRQUzbvmbSLGjucjtziewhmEOl85qjG4ybZP3q2g9aNsgcYYfqm73pttIdpZf9yWA
yTVOCbYcPQr4Bic2us9eepd1rspeS66m+tHE/eEob0M68/GqeqNKJadPVn7wBUfK1wHICITGpUux
2FKxyWmTnjvpF+hVStYsYiIqMmDA7xBWPy/iGlllY/KZZFw76smJB1d+Qf4gf6RAHxROK12XPr7U
F5nnFDdtR9sD9zVnqNcRkur1BgLM19P+zjU5nfZ/P9Di4vUaqnH1MEiHWeO8dAT5MVKv+tgNgCc5
XXJdNrddeNvpF210KekXAFFaQAhHmjgBTlg06sCEcH76bg2WISN1cQc+Co7QtyYl1dxpf68fjVek
EQ7Bnfaie7ZxZHV5026to/yTIJRvVwdz7T3psq08InDv67b6k6vF1Oz+Mb0hBrBurX002WW67tFC
Fxwke0iSigvhx9dz8S6UdTIXSHaQoRlohM3Vi4+hmAywWhKFXjoIR+tWe41+oGCv4eVy2ag7UVrr
wrrluL6qLrS3arL9yC5veff0hUDcegLzkb8IkpveNAdlVTym97hX/axuWHL0ULOnFo4wl85reMiu
vMtssoW7+qre5eeyiWXo/r7CoLNCgkYdBSWnxUsg+NMMFi/B5IJdQssb+2yqy4VbVRvwMVKM7Jpt
vGGRU2JmsoEM+PU0vlv9LqdxTvIgo81MqiW9qa8pPupBIB+CH5g41A9w41DUA8yiolUIvNZOwNlY
YAAcLXLEJ9mmNXqfHfig7S4t3EwFuUlmc00zmFr15BrnuILS/CFPnhBFZQpIJFxkUZ/nyEqNqtBN
5qhai6Mt4g1/z/2v3a2i0Kn3zcNZKcVzAy4iyypJW4GCpnTIKlIJW3/LCrcQ8ZXCw8GeriHGw4qq
znnTnn3PxVrIUE43AZBIB+9hem3QTbxp38x76S566V6sx+RM/HySxnG2zTrV/5zVpQixoKf/HM1/
pEkrKI75Iv/AOKPD3/Ec++DXi+zDYAuygz81Okh3UrdxcsRhhxeNP+IgWBNXgjrJnwIMSgaVbpux
ysFkYFsgOIW5phU0ePetsc3lvTVtC+9G1Hxbqx7V7FpluXVkXhpuIkek8c/si18GMB/nZ14kHzI9
el9Cq4QctaXhosY4PmT5Nke1DreUkXtdgz8RnQnQfnmpfxxzUUgE54PVXsCYHt8Bq+pxJVjrrD4S
Ywreim6I4WaHCCQt1lB7r9h8fRT8+pUhiaA2Qd1XXLqCg3vPVGBL8sH7Kb7444X3bEmr7PfiUsIy
qrkNz7GU3st4Jzv73wO+m9V+mGPZ77Laykv5oAN8MVH1cjRrnY73GCSMWmmDQsODbZPJlwZxVizq
2DiemfKTXG7eBR+eYLEwu8qqVcXglbt7rP5Ii4CazJSA+P7ruT2JvefwgeIMuhdzRXPp0xz4VQ9+
0BOP/UDOiElcezECjUo9QPOyHVp/uU6xGG/5XnGbGVXIePG4Ssxtm+J8sElK0OvOJDp4ujRIVJR3
iYHol6M9dHfA9/VVGJ+pWJ577cUm6k1V8/qOxzClC9N0vN5J6wvJfw4zJz3LcTo9ZRYvvdg+AKkn
0wsYjeYzHckSEk69DqCYaECzwFytOv02vYYz5AGzHXbic5ZgJnatIy4WYNBu8wdHjxGUaO5UOJJJ
lDQp4wNoX3+9Gt6LhJ8W/uJJ1c+HixZ70HJynjQBh9dgvAO4aDUBFKRSeBPUOz+/LPwN7qMz/6ba
ZGyIoZNtbXwt1RtAPgTLIRkwAioFxYTqujcvpvImriiAuShDQ0TgHL0Kptam1dyKMwbQxmNtEBJH
L1unHd1E2OZS7oDztEvjmHY/vn7DpUKJAVWUeBmJEoViNW2fReisCZB6Q5k37LLb74XVOyotYn1X
GQgoPCvxziK1n/bJAF3rTNT+rmhxMrkfhl7GCxhzioHI0HjoGNYm6pkEGF2uFTg1W0GGeHRuyJNE
YfG2i4ghy0I0V96/Z3KVizvcg7uLzlqL+g8jYMNdK9bKqM8c1++UxOV7QiYVdWUmbNM0/7yIAmC1
uhiN0pEqXFPuVBFIOD1uijNrmtfoHJG0jo8CJ6flyuFFFK8NqJNU4vq1rNpdw625S+mjt3MVCJ/W
SHA8A+tkF3qIduifrWvR3Hnqq/AdwC5rES1pZjGAM0ZeJtvdoVLWqrcRU8e6NuFgCW4NLO89UA0z
OzCvLJTnG/WbWW7A7pmV02PVcE7m7F1Q+nQWEDCiVyRDWF+cdIkVtbKP+uwxBE4wMwUcrKR+6k42
rQ3v1lIdMQMTscE3FudW0I6hy/apvg0Xg0OBwLwXDvFM52MCrgnwgGuK5lap1625DZ/9+/g6ZV/a
A1ARJMm7TTCCxYYOg+cZRk5AlB4sQNPqz1a4SERHyZ2+XQOFDAEFbCgVweVSvwXQd/w3L9tBueqo
Cp+T3D6J5Fh86Hf8awYWhyxAQHhUEeu9lu+agjRiEwpbffdSpqYtCbuvN/ZSYv99Y38cbXHIBlgj
C5nOfFNk2VWvBp8atGJfEj/mPieZYwa28IZbUgkHJ9vIBM0X5JjkVa/Vd+gvXDTe7/G5ChBL/WQR
zEcNGoaz8NJiCkQNPY14iqRjpbhKDYLZIS/5+sVPg5V5mjX07fj1DLSsuGBaDSysGqSjEdjQtwSc
xbCS+pH87ssY6zpI8U7YBCN742/9b1+PvVRX/mPSP4y9uC+UQbECNWVscELqo/EN/AyUusLWvnUw
1hDPspsRd3MbNmjsYIzsf/OoqWxj5tq3xTO03l9d6h8nYlFt8y2M2YCtSscmdabUye9gDorYS8Fn
PBM+nKZEizlf3CKZNY1CWk3SsR6zLXgrir5T54KwMWFecKsLJC5rQbwe2zM39NmRF5dInI4QHDxe
sipdClzlYPv9qu+dmgxFttXCLWd3LRf+4def+uwyW1wlaYz26agxsP69fayeWWMQ0kw7ymzhUXgL
IIeUbjJAwj038LxxT/bQhzU2HzMfgnGtTiOEKplrTYFC4aodKtYb8YYAUrkdX9S3dtgUCl96OrOc
5F+vp7ndjuAhTd3FCY5DWqPAPpfohzhR5Spw8Md15W00q3HH77oJ+C24r/InXBNsNXoN/eP4MBUX
lfJcSpKdSvs+pgNDL5ZWIJ6fqQw/Y7QVAN6KjM50sfr6C5173MVZE8A26hpGPnoUAVSn4J6pd570
SPuxLc9IhJ2mZPMGmItbiDkoKnXIzx+lmRXNC7WQjlmzKnXJ7rGflFR6BUANrgIwmfhWFsHF2dKn
Mq/vk9XwYeDFakCKySxaLectCdsTmzuQtlGJyrG8MrGcB5KKdGnnTt9ohMTyukHKqXXj2M1qKsHw
flYt/qktioluEO/G4VKmGd5s1Git6Fe6cdepRz9cR92u6y+09noaNl595sD+5bX47zd4b+x8WM9m
FkpCDeWUMNBpqExXrA+qoWP03AzbKSDeid2vV8ZpSfL9a4EZQTjOwJVlEZElEuI9fUNEFhg7ZdLs
KrqqpZb8I3PVZCdDbAOn2m5KzCTU7Vin64EcENM9PV0n1TrJHrX0OkmuZ6B842rh7TBdm7KDVaEC
XbjYlf31rAxh5N8q8Tlsr3FBmJKnRN1V2U42t4lZ2vF0VeCHXSTlKouol8Nr1aVD4F2F9fHMy57s
A0rj8A5AA0kosCEz8nlpIqUZBjrcyqNVXOeEdqqJV0NDmdncpI+VtTOau6i4Zbem6aWf7oxoPSW0
Ze+02i50cM1OVjh96FpvjeUoP6VxhapfLLstsRpBGMEDGNsVHNQgI2+7bDYFRqbrBGZdta6NXf8k
X2KcTTmSGBMBuOzu69d77+J+2gCL11tcAIKGQmpX83rqAOacDNGpSyd/MR3hwtp18dovIccD2b6j
imygETCtfDiTGgWptVqtKanBFSf6xGtFklee71j9z0hwKxmKndsqGySOIZIhrFYUG94dztawVbNj
BRktcfp628BeRPsTvbmb1HAkMM2yW2G2CfRzWuvxS4r3p3xNib2GzoBfI4sttVvFpp4WopLC9H0f
MA3/TvoKkTEpMFP3HNVcV9q3wjqnnT2HHydzpauIJYo4AFNG/rwUKimUQNr4hEbqapTXuMnaU7PP
/MLGvQfBqlx16nbvlxfTHHsPF3pzpph5clrNH+vDA8x324e9XnVy3+jgr49mtDXLh6K5MXRoCJfY
YX29LE7z2sVIy0is0BQwUQTbordqSC3H8UnS72RjV6JSkF9Y3jaG3h7ifefW+fbM4CdH2mLwReQF
wavEpZ41WY4O7WgdaVMWw3AhCps+u6q7nRasIal7+P1UGym68auNXjnW7MRK0nZuKk4644unWRwA
U6VmkhcF0jHNLhtja9KdaFfqMf8Bbq8EPlCfi8lOIpTFgIstCaJHrSZY0kcAjtn4o+x2KbICuvJN
TA/Z6Jb1XZs+MeuELt5Q776e/NPEh/457k2KZiEyjA3Wco3VIO2xE4+PqYbzBdLsGWS+NFyhjgHq
HELUlMC5KbL2u19awWU8p18wx3u3NsiGMk3TNmPl3fQVWi/qOP40ZQxmJUl4q1AMIeYbN0o6vgb+
Gvk845ob636qq+pMsHWyU3mJWewR4XMN+0xrsVPnVr2hhFJ8rLIZVKGXw2rg2tp8PVenYQvJKPqO
CtJa4G4B3n7ej40xQMXxjeBYmvrzkKfTCs0fAL45skN17MFSktQri1MNeBqd05amutKde9fTUPr9
KcByahoFKKSWPj8Fwuu573tjcNQHWplx7QOQhx2StbW+Uys3R1x/a81qMWToab4VhCtUuo5GKT20
fTidWb3zbvhwRiK5BMh6lrpEX0pGHXgRyZXDUDaQQ/wjjGMZokVyhN9k2GLj/+yrSjgT/MiLvTIP
pyFpNnd3ROx4lhBJbD6wKbZy3r1TrnTUa9eSAhe4bOQHb3abLtRw28gK1I4sfYFvBIZBzIXLWpye
ciSM7aIzBBudghKtvPSVBii21dq2RILBTgd0cEIOFknr412ga8mZqHeJAZoffu5CmKwdwl5xqY2F
xgZCXSAfDvJA62MqKR9WUqauLS/eeU1yrQkGiko+2kClkAZYwqfC2q/oIRUl4paGnj+OeRnDoZN3
MtYGG+icejAKboRPOMysFt6Kcu77yqcf+B1mhdAm/VzN0BYRM97arYfyiXgcdOkmgBnelzBqejOs
L+GX3ONaL9zJ0D/pug+wxIIiW2W1LG4is7+Bv9JcIuAC9cw3rtA4HnetIjmFp12H4LrtURSDvcd7
OhA2iAJ0rbsJxLa/gf0SORgzT87XO3h52vEJdABYFrrEtNgN/nzeO43eRlaoifWxi6xyEwXMPmo+
uIAOmbHSqhAgVvRk6FK7xhw7cDwfII2RxqDgcmK2KmuHC0FA1qeis5zFtXcThZTg/Elfw9Vz8qop
7xp51oaSxnQNUc20c2EmFw1k11+/yhKzCVQasKiFZNuM4ZjRzJ9fBf6W1VkpigkR/vGXQtg/yISa
qW7caCwkJ9eL2knCdqtN1EoRCOpv0gBAC5rD8UUixSs4atGFkkBwNprcBe4UubLCdf/+mH+J7XId
vmKBkv9s/mv+sX9zW/7r09++5MR8+sH6v99/kf+Wuy/Ny6e/rCAZNuNd+1aNB8SukuZPesf8f/7f
/uPf3t5/y/1YvP3j76/YJTbzb/PDPPvIVJkL9P+Z3/J/0rcqfH3J/nZ8SfOX5c/9yXDRzd8kULfz
yfAON+L07N/evaDx1/gNnCDSfTJKxhz2fN4/GS4S/wR9YD785yYEzbd/M1wk9TeE8GbVY+ScAdPT
ofhzCvZ/nNvMHvPO5P3z7x+JJovNb2BBrRAcSNqs/ckFu9guVYPWvKp1xlGecE8HMqRToRmbVZxk
4s5DE+FMNKIsznecVzkhQSBjKkLcS/H386KWBcUq0ynv7g1rVDyYGChE2ZUU0AiiGuyavSpfaZzr
a7EEbJpbqr+pcR/JXAlK10UEn8Me2pAutgK/dKeEygjKoX1OTc3vbS509VCpY/Id+aF448NnAWBk
dMJKqdNwN0Zd9DKosY82Rp6JbqDDk9RUNbvQ8mAteY8GEhtcbeUkrwqkSZ4/rI9fzPUc5X64Sd9f
HeVErjcEsvE+WwQXkuylHtJYzX2MawfsUzlw21F5mipJOxPizl/t80jAI+gPI0SK0jB928+TbDVi
UimNnt5nRtjcwKqVdgYyDq5nNEhrof6XX7a9f647eNLAmq140FCfEbA46gGw+zysEgT5kAVDel+V
ioRyTmu4SWPRnEBvy9Y0OXZRPokdvQmuMmN4HfV6uP96ik8KzvMj6Ghli5gPETAu40RR9MdKldP0
HiKqfOOXuGwOZmPZlZbe5Aav7Csw6AvB9NeBON2JQd3urJ6FKMZodMW1Jq+aWOg3elLFz7GKoMao
GuEuQvH6QreevTiQ13XQT1dJNZ6DPS/XhzULyKJ0LSpECURai/XhT62iJDhMHCPxmy77Ti5cyPG5
pbHc8PMgGl8JohKDnWz4DpESIfRj4agH6UYP35q02HAKbIbo8f/fC824+/GPv89wj/98LxzzJE/z
7FfUx/kH/7gYCG5/k2YWI6chZ+8cxfxxLRDy/6ZJM3tMARvLh+L7/XkraNwXhghdbf58kjITWOoc
IZx//F2Q5N+gt3FTsPiJFmDz/ZVLYVEsMOkSIcuMDjS1QHzr5GVlu8qSwRuNNNynMMgu6kJM1zoC
R24U6b6r1V53IdW0X7kevFViTNoqbsJhHUc56brethviMusc4vDzmfbHM5mkfyg5c1vyrp8PFyMl
bFZxWN4jl2U8eWoOuCfVhuReyRPvrR8TrALRELrW1EGYTxvDv8MkMRDpgfZUgbNGUjYF8gP30Zhk
FQzusPTtcYhAj2ZJ1r9++Oa/OOsXecwfjwtzAfFpzD4ISJdnYVy2eiyP4T4RYSC6OeJf91WXl7UT
JoawN8eA0LEcC2uXwTk/DKNGF1Lx9d+1uJNvkGGRHwguh3t0bynIcvpXb0mQexuBlPBuRCbsp+x1
wLnUYHoYETM5Iqd5EINO+GMb/8cA4XPi/ed7GPMahapFXvx52qUA+Soo+eFex8tyZ8IKRQtEk9Zf
T9fno+99FBatPHcLoMbBe/08CpLQZlg2AwsOXS63U6Xe4QIuLzHqPkeRZAN9uBv/ORRgJjwfCX2o
iXweqotDqzB1XkgI259Jh7ln48nXtYDuTWVpD3/9vTCMwBYLLx+MnxeroC81VW4DNdwHhaFciUnT
rLIsMq9nNPSZYuYvPpQ1o3GJquTZXWexP4i5wnRCV2YfZUG47ufywDSWvfv1C/1yFE4GYk9ydJLc
z7M3ppoYDqA39omfRqTmYrUaTLS3/uooxC7zAYQtAw4w70ymD2VRWUJ7dZikaA+PAMUsRDHWnkn1
4etRFvHKvBRoAxiIZvNrcNVbJljNoEJ5DWKWApoQbianwVbgTCNXFMGap0xgKcu2MZqo3A4UvRTU
9890iufqyb8jtT8eQaYvjxkS5l/kAp/nM9KyyNA7REr7QP6J9FG1QUKi2QSBj7vqFKJC0aH70yCr
dWbHnX5I9E+YZVwMSJW5cD4PjESJh1GhGe1JeX2oUUlrx/mfyeF/PD1ON5tGtAEDG4YnPl1LqX+z
MaGfy2G0F8sZ5d5pL/KYfROg15X+cKZE+Kup5MIEBIqHARS3+d8/LJouMoOxVoto36ACgsxSo62m
TBTs0iwCVxms8mpS0bNMUqgtZxbS6d2kYWXMiWJwTJK2L+LtLmhN1LvqZG8O3+O6u0ZKbNVD+DIj
cdemwn2UZI7sYzGSea5liKt0OgYjxnUS6OGR+nsMnLH98fVDnX5gQmEUFAgmKGQS6X2eDr0rA1nL
p2Bv4cPxaCEDe0AFqtp8PcqiYjovYN3gVoBRSq3u1MrIUxrZRDgymm+0GNFYK3b6Xm+2vYUqTR0E
xtYYhOhZr9p8hQOXtUVRpl4Xan7OjfP08+tgVOclTXDFul4etZJamV4XRfsA6b9tUSgksY04QL0D
RuiJ1IGQpA4PslEFztdzcLrIGRlPEN5+tt4yFzONfK2QFgMLbwisEdHYUHUR0etWVmppt4jKimfm
fH6Tz2cGuQ2xBdZHTDuU5s9fVpawP9R83pTkObyf0KpDQH0QisZOe0Wj+iljBk+fpUx3QhKinOb5
58psv/rsxKKYy0C0l2gqLG7RYiTxposQ7Y1Csi6VBp02nZjFLtqaxm8XZzskD5tjNBihnQe67phd
ODoaCkNn4sL3rOjzbFAnmWssijafn8uaa1tI9DvHtNmHYcNlEeQF0oQ5SjrtCrk9RDcjIQWtim6R
f4nS0EofO/rNqMHkhZOjLQmBNBW6veqhK7nKvTQG3N+in27nPmYKW5yldEyOaiVEW67xzKuqyeTn
PAsCqiW+ZVJVzpono1OHA0R+EyUwuRrfxGEKf5amFd/3SCWjnI2k+c8C0XD9zE15uvaIiec9yH9s
9lkm5eOhF1qNr6ZBXO9zoZOdOiHUrCUskwJtsuiphsrx67V+Gqhx9VO2wmkYB1r5vQL+4ZBVjM5E
3nqo90pVFltMRDWCWAMR6lzU1l8PdXqAMRQHF1oomGLyfT+/mtQW5diIUr0PuYovhJgk3YjA0v8v
RqFkzKmBoAzlsM+jlCPeyUMg8EIiTYVoKL4Jatz9bwYxaL+R7821tsUtjwhwQDsjb/Ytmn/rZKL9
P1ogOv/yq8w1NbAN83UrLsOZUSgLRCmbZq/6crJCiuz3OFD+We79jzf6L74KpEIcM9CmUZST/ow5
4otXF2G7T+S2XmGE8NaNbXVmVZ/ep+g0YEap0u3jiFtyfBpud6sxxnYfoei187URSTBLTHakn/5q
mhTwe71+7gL51ZvNyTV0Nr4R9lyfV4JulFjbjQqDik3uxFrXoidF9fzrj/SLDUTMT5uFHYS00HJV
p5lUadZQVfs47EbHKsFWCEwAWSpgm6+H+kUajx3vXEgm2VEUlt/nN1LS2uwUxFr3UT7CjhMTY4XH
grQuWsO79uTGupLVYHCESAMhEsr4fvqlckzKHH56ZwwPgBOUMy2yX0wy3GqJvJgiFy6niyCN/g9e
6QjP7LNpsjaGb7x5gqmszrz4LyaZ/MHkPuaCkmkO/w9n57EjN7Kl4SciQG+2yXRVpZKYLd8bQpYm
6IP+6edj3QGukplThGbRi0a3FEky4sQxv7l+8LYyo0xtrDYQZRp9UqZGNDsZmaDNRDOc4hKRSBwz
MMY1e1Wr6XgPU84oKLXQF+yHKN3bvWzlcXKLz5ho6sQ4r8yLjV9570cuOTitFj6Qu4hfXYXuvKYn
QO86aL3FdmVG6C/SPYzhXDn9P3YCmcJ/11rtBMep9Jz2QRdomLwcLZQr35mx0hxLRPMf1NGMj2Wv
WW8qy1PeOSrY25z2hJ+JMD2nSMT4aE85G4+/atUumaMLW4v4zmlY/mUVFIt2isOJUWwAEb16k+ay
3hlN5aDzGfbDD1tLYFLFcyHRDq0VvDo8s2gCOkCV6iNRhAzEIsQr95MbYw8eO7Gt+zHdX/iHXtc6
8DOy0gN7COw9xicBakDBUMynQ1IFdoknhv/6pltNNv7zPOSAtulSyS331vX3dIt5xJbY64KkNuRC
lkqP/cQwtBgQ33NyPHtyO/2VOjSfQin7x7B9xByhXQxW0sxuDlORRce5c0AkV24LW0+nbZRl+ocy
1/ufQ5G7i+MWrnOSJ00s6zdauGbgmn10LJNUf1Ng8/cwpAOkZmw+9kMs5YPCRP+AnQYua14zbNxq
txuYcGlSZCCnw522Lu4q1ekon9UhUBWp+DGd/s+23SAfohp/56W1vFtm07xTDNopsUgIrt9tPXa9
ac/OECjNZJximf2qUQs8v/4Fb2MTizgM3F7+YeJ6vYhi1G1DaBoDemzDvlRiB0AuCMbXV1liz3W+
SqeLBiihiZEHndzrVaZWlDN5whj0qfyVtO5j6gxHFeekHejcLdvhe59oGbZRnGErTn/4erFwMC2R
l+GIHUEDs2Hup2MuVLqfSp1tnOeXoLp+MG4bOp7LasYaROolUxpOlpiCJrIq34vc5KHGOveo12gf
94VSP3qTkN+0xNZbELlgI93BHYudJUu0wHKEsVpm843h0fiIcv3UOgLoIdyJZuOk3vnOgDCQ1aBc
5I+va5dBOmwwLuHAmHBkUDv4VXYDROH173ynRKInQG0M/Hnp7Kx7mnWuK06u8T7mOa0SnB8ELg+a
MOFrDnaD3WfjqM0ZxWgkmUwptW9oj0fREZ1c+T7sGMVuXAJ3Nh79ODTpFlQ2alSrvWBFkYG5XjUH
w5xo32ZlBvOgO2kA4VKCzN9k6N9prwEZ+mPB1U5PVAyu85oFW8Rk302zl52YzSV+Bln4ccKzYjd0
VfilUCf1fZtlxrEfx79z0XwJHCRZ9LjAUjDHWIt+oS9oyzQf56DGd+w0o4CLmLTS7gsj2iLa3Dlr
i4Xs0q80F3WT1fvtZhSAk3yYg9CeaYJ4tesbHZ6T5iC3IOIrlsf/PhZHDAwz9T99gOtzjakSY6DB
mmk4ucap110DTzczehKicc9K3Js0H5A+ipOpO8xe2Ox7o0n81FKqD2EDfO31rX7bkOBDu2Rc9IW1
OzpuVeMWk+jmYCI67KTWWx+x1EgZcRfyEd8MucMybTrw9n40Ta9spJT33juwOxARNp6YN8me1gmr
TRnmBnhRfWkj29mPeflJGlAyXn/Ml9x8FeHIXP+70uqtY0bHUHlAvT+3p+w5VFMPdJouMSL0tLZ9
N5s28hxZmHUYFRuo3PdRo9OFqHL7NLfu6O0MGnAfohZfJ5BRlt7v8LuE35kghH1UCr354SbI8J6d
DMOpN5xQ3d5pqpu+KeoS98O6iqN645luo/YyMcf4mIKRugRv6eudZDnxWGiWYgSNK2r0dyrltPgZ
BLGJVRFwjGry9p6Kli0II728eAwDP0+iVHswa24ojqgtzycn8fB+EEjAc5MNynuh9Nqn11/+Omjj
xuY6DDfBxFjcLuqyC/5oPCSJa09zWsoATIcF+sqYT4MHrutvVwF1iJUmIxQgNmzo61UGOxdG2zZd
YNptcm6MqTja7rSlxreOxLTNqDCh/aFRy/WwHq8WXtVXg2yGYIR08Saint1VyIt/VJLCeZiEmr7f
eKollf5z4y4CJEv+RL4B/4+gcf1YVaa1BkmTGuA26fxoBYn9rtYcwJMdzo+Rn6UOrf+SNLv3+Tv0
Ft65AcYmIfn/KQ2BC3GDHC1uX32cfHbqTsKzSgsPqwRNarBsLKTbqRkKmHVOG9vvtDxBAr2qbVTG
+dNYZRoKEFobCOv3ptGiZ9lVzlM8KAp6NrGldjgI9SoXUhHSWEu0RmJrg/sFKmQyaZl/6uKFUW71
jKSrZtzHgzlBZKNNiva5FVuoVVlG9ZwobiOwlxyrH6+/Qncd48gWTNREYcgQAZbK8voVdp2miqKA
DeAlGqIOlMvz2Rtc9a1Z4y5lKB8tMU9fZzO1H2Dw1DsV/+tyz7giLf3cTL1HtZyrnwU+HfCa504B
yJcmaAw1olQ+T72jSaSEHfUxbiZZvdEcY35IwmV8Pbdm+z2O3Qr/SAf5Mz4vXyYfvDhQG7v5EGfY
L/hRBrupmxuh7tKurYznLkUHexdiwveIxK9R7Ax7UmlETiJBmx7PpvrQGb35qesiQC6RTJVTLqzI
xYUiK+qDnerDczzXMINjbNA+VZBUZ+CPNEl82u/YAMiiQ052cDvrwgAQBxjL1uLHyWrNmnAfzgeU
xoHfJt6ExYvZOs38pAxY7T7qvdl+1EURZX7fSQSLoqZO4ycXYZdnJZr7S1m6s7PLIvVfdliH10rc
ac2uyEJV9SdwTPhQOfGAr7khyu5k6diMsdWi8qHQ+/JDIkQNZX/AecPPvUqMhzwqLHQIzOqUF9Aj
z13CDACoZ9h80k1KGPgP8YRC+2x8CW0NpwBic+NuNO3X8WvZPzYcQYuuKRDV9RxdTnmid5XeBSrG
qAetWBDMDCWPr2/TO6vQMGMu6wCRYCSz/Pc/omSV5ZaOEyE5uOmKnWEI5ZAJa6vwu8nseBiWwRaa
phKpzkt68scyYdnmXah0U5BJWZ1Vu50Pgu6jnxrzcJqc8RsEPLx8JgOJ+45KW3pCbhRrSzF2HdI4
i1x+TC4XF+K1QW+sVyFWmmHH4FTT0AQbfjQ9ap00iAuwyFZ+rjF9AmP46/UXvJIQJdni0YkE1A4k
0WSWqxygbHvHUNyagYHsohYivSI/57yGdjconve7wMjqt0cSIvzUme23la3lR4yzvMBWFBMlgeyT
ViBXA+Wp6w+TNjXtzh0iBKlbHBE2ZiPLb7l5RwykiFvUgOArrneDLHp1TjuzD8a+Z6Jd6CpAtjSD
0Diq57Hy0JyVTrWRDN7bgi7t+uW+BoanrVpNcAZHt8vsPujwa/EHFURyQvN2Y5U74ZguIqR2GwSt
TiJ8/WgFjAynRkUtGFwlQbR0BsvtJjOWIznp1NcWBzR3EWmKf7eYxdV+WIfTVsfnzuvljDFwBIyE
P/W6/5H2XdZkk0IlP7jzWcOo8hRNenJBV/3By5rwQ44S+IeN/bfcM6tvipc40CyIYyb6GevXa2d2
2EfaFCSqd8bNd0f+9pbC8YPOBH+Cocnd963PzL1w26Aiqmea7mOmtN/4HXc+M7+DOTuKAi8z5usP
0NZNS8yNqHbGdnxwY918wiTNfMwbrHZKYzL8UUfhXa+0Ch8jDW8Sa3KYFSlY3nZ4G+WFrvnAdDZ7
v0sus3pB1LhsvCU2UX6uXlDWWIlWCn6Y23cjnNP4t6vQbanTpDxLnahYWy3WSn0kvmWp7R7nEoeT
tiB1ff0N3dkdnAKLGRYfiki+ChReGdalspTb0dDh7jUW3TscAdW9ao2LJEk57isFufHXF30BOaye
fskoSZXp/LsckevPAqcFdcsKhRodNNAptPvwaFdCnoZZCR+AhxU43UXvay2D8aaYKkzfjJfBnAAF
kdaFD2hgpotsD6N7Ub8xU/R3gIu2TwCLlGPTzQ4UUrv9MXnJ8GDEOCWOvZvt9V4zH3vV/ITlG9xS
MtG9x5ffcR8rT3qLfBLcMIyriiKnzdlgwKM6DFdacWCUmO21YjKezaQvNiBR6zybWM00bBkj8UYg
dK1qG2k6YdrDEgvk1MiD24M097CW3sc5rqGpPpkbd9K6El3WQ7jZRD+IO+IFu/nn7Vu3jOVFF7L1
9G4IhI1PKZ617SGNm/L0+oe+c/xIROk2gydno7+Mfv64gZUIx6RuFioGcJp9HubYPPWeslUd3luF
fjZjZRDpNmyD692UAJpMS6tXA2mRzOpF75x7lXP0+rPcdDOW97ZIpC9gWMasL520Px6mmA0ydhlr
QYiqJOY2xZLvGeTTl94uxNdoHPvPlhfH7SPOYfE/ZTRquV9nllMfFWGqKIaXjbI1g7z37LSCmc0w
N2E8szpJVagnwEc9NUDQHQAJjlN+QqzdKDjv5BPLzJEUhr4cmO91g6rEW8pIuJoDgZsP1nFeNO0j
NU8w/sMc+JNRpvFnmrdTtw+jqA7S3uiozkTikHvPGGcyPIQRh2tX8d12Y/nWGDNHQiUbNM83TWxy
N8La7Wvh93oMrZYi1mR2db0l0t6jnTZZNDdUpJVCnOf22tS3G9f77cmlFQ8iDwKDBSJ+nS1T4rsY
06Ke6NgEjw5mAXWW0SKum8XndJih7b++B+8uSE94ucnBkKzPE1ddNE9y1gM7dCHmYSe1A8CkHQaq
Sn9MMm//+novadB1oOYJ/1hwtb3oDmhF3Rl6UCDLGDlJusf6Dk115w3N4uSoDaV77pU2PKTeEB7x
2DZPtGrEHqPbGjXKtNhHxTA9lrL+Ngo3PdRMKh4Ke1aQLd74GLdhjZ/6oiW8tCucdbZfmFYKsoWf
KhXMF7lesawELOnjxyQ2lrr7Gf5Yasl+/ogE0JfdeWRAEHhm3u4ZFdBbykxtZw9TfFTydCuNvLeb
Od22xgFndrHOkCNzwiVLz/XASDC8iBI0wZKp3JKouU0FXk72i84XsdRehdGwmspxEDqby6ptyJG1
ExS2SH2TnOSIl6dzAEHmfX59h90WSJ4KN5uVOUdMWFeLFqoGedAVRtDOhu2j0PlbrSz3AzNu+41U
K2pyr5+/hYnibESIe9/Qgd8FafFlYre6dQ1EbDhhqRGMVpWcidqI9sXl/NbM0aT1Jn1L8ujeei4B
ibO7tKHXncGusnBjjEYjUPAA2w2Wkjw7XlP5eWxO+5Je8EZVdec4sF2oOWDSgOxeQ6CUChOLscvn
gCKHJC6d9JPbGb9wchMbK93ZncwjQSejk8566z5hiLvmkFjNHGCrp56K2HkG+7oFoLvzOACAYdRD
NlwgyKvPVRij6SouSVLXZfWZnCzeo1UQ70L4sBvPc+dLMYUBZ03ZwFTSWNWjnpdrmKcrM1/K1d+1
Y2k8C7FoyHQT5jdYcf99NAEJvwgfoIDgODePFoflRDdXDdJ0No8OBdvnOuv+VQxHvJ3F+L++b/8n
NOpOW2TxDFjU3KD3wdRZHbkJ09DKSmw1sCsVt/XBay4GhGq/RkD1yGmNj5Fba4jcuP3RapviUQ5i
S+fuzufkN0DcMZa8BSrRdQQttLabcq7wACvkCs5y2TFtTI2TQYN14/Xe2Z5kbjgTURS4lOCrKwx/
49ZGgZtUAMHMp2mMUlp5jboRx24mFAaXDuM7akFUaJliL4HujzuhrPGw7ZeMY3Lc6gcO4FzIBp6Q
Ft7Dj1LN4ie0CIZH3ZlN3zDbBHPYVjkala0jVlPmD5mR/FIqQzsPU1UcCzHE+9cj7b27nH7Hwr9a
sAk3abLbpO4k1VwNJq9Lz5EzxG/wlOrPiUy+jlC4TgDBkscsyz/rUVG8cabKOlUjLeCiSq3PygRa
vG1cIBQ92PB6sMRBKZoGLyJBV2kj0bm3P/hqkI4Z+jA5XJXHLnKAEy1+NXBatzkpVZf/0zvmUp6H
W9ShOzeQwYySNt1CfbmhQOmzGdqZFWkBtBfm34wdnscmK962diqBAnvawtdSuSH09ufrX+TeQ3Ij
4HSFdDE46VUaMSS6jNN+1iB2tCFT0PlfaQ3WOUu1/vD6SjdT/mV3cs0uowEd6Lm6Om8uxk6Cr68H
s1u9LRkCnLQob79zNRTvMyOzd/SI5M5iBPOvhkbAR0tm09lwko0h6J0UgzhHqatie0hwXT3xGCdJ
OTe9HkR6M+wId2+LwcVOnE7Jfk5xFwpROXr90V/C5yqFZarOlYE2gcVVuPymPw5mBa9ajKFlBBjQ
IgRSu3H2xhyhVu0YXGYoZg7iEYNeeG5uKVABdpPGco7lkBUJk5tJBEVt/Way2MR7nXnKwZtU77Pt
KfZ3JMwT5Rg7Ed61blIBhOocUfxO02FEidmVlfDDXuZooyk4LB9cR3HnnVt7+hety6e3kzUOJ2Sw
FPvZtGT86NQ0KXZs89oXLqpeoRiQUDXwMW+ZT1iV3CdlaM5+pQz9E5SknknVLPGJq9QYyelJi2Yk
KzUF9aIx1mwclpmaPWvOhCjtQKFUAn+GUezbVidHP5vCxWSUrXJCwbt4UpWi+AEx3caHm3TrndRt
QGpqXSHqSs+wRNvELT8byqDq+yKc3dnv4qr/XM1JvoM/n/4MraasHtouspZuX+NV6AJXixG3V6Yn
B2mWLVD5vU0NWEjjR9E5gU66CrkzMyhPT6URgMx558yV9kYmzvxxLsbutzmpw2MLcRENyTb/Wqih
MgKCr+RbbS6z8+t77M4VQyEEwozrG6+J9ekaTKEoejgYtFiL6IERIuxDB2GUv15lOcKozSwMWl1f
XWSFI/UwVUIjyOoEkxDdFgfTsr/95SILLV4DDKQi2YDu3CpQjLZejjgZ2UHSDvWhNm0P57Fk606+
iXysghQlqDwHXWHYP9dnstNic1RDzQnG1M52ThpBgqfIOdeOuRX6bsI7cyxO/sJJJu0mg7xeahiE
abSJUILSQWi0y6p/hDq1u0wUymObIQSoejGmXXhtb+QddxZeAIEUGIReaKmrjNVK51krB0MJbKbR
F0w2Bj+r0ZVL5vynq8YWAolzu0+Gbms3/qcNcBXyQL5TBFMroooEFGEV8mqAp3ilJuLiSocila5O
fJTlnD13UklmBFcXKZZSa/pnxoDp2ZJWdaiSGdxxDsnUjFQaF3aueO/M1vN+5GXqfEowWn7XIz9g
+l4oy/IDjZVFElpMRXjUosGWR9IfTMOKOceuJ4xreWgMXfiOlGP5WCMfg3RQBeBmT3h13gnNaTtU
tO0Sn51MOrnfiLg/N3OFrF2kz2OAgW6U7HuRJRdb8fpLlnMA/ansi0Crc+9tExXZt7TUMgI3Es2I
LuXg/YVii89pPGn9Dj7G8Mtu5g5xvlbqvzQHSVFrGup81w7eU1yapnwmiqbaSWr19Lm1BjS4PXAO
0VFKCysMMoARz3bL+Jk3kfq7hPZLVZpKvdotYFIPEYYErnNsxfrDZCWoIMAylb9Enj0oRCbCfxTC
4jFaNsNZEWJ4M6We+b5FCoeHTDL7XA8zlhQ7e3LmQ+cJnLBz8Ak7GVsThoOt0f3s4xHvw2Too0PU
60Z/VIVXyAM98+SsKZke7eeyo5ni1ozsnYJOeljqxVGNlH87IxOf80Vngm9TesrLU6G1Aw8yoFGY
fjbdWsa+EsZ4z3R9LL+0pqzrg0e+FbjdnB5Nr4oeak+Ir1nTGWA/q854G1swXnYxZWy4G0Uho42D
c5MkLLuXLgRTI74xfYHViZW0TEkNkosqY3zEPFU5aMlijGdW7UFWk7XHr2bcSDhvu7tMQPDaWrIk
k9i3JkeqSm0WdueKi5IyiLOGusIgq5v8WlGqsz4N6cmti+wkSmbwcTrrZ4Nh7jwL7cmRdvK3JSg8
aEoWBNeZ4MIAX+LnHzlLavN5PYFfF78jPuhmaOzTcTB3socFG02ht3G13NaE5NKLODFDCNaE+3C9
YJdlnpkKWV60VHQ7w1HmUyrgmYsyl+/m3p2eVIEhvaxy7ZTk2fQPFnz617+9euhXmJT2fAeu9BtR
FFeJXbdI9YsTheWTO2X9k63n08aHXuL9dWy0X3y5yYSXqnANbNbxsEyQdjGDGekdxRzx34p1bZ+V
EEFjPX7rzohRu43XH4YJjePXH/H23mNxrjtaqnBe9DX5l4CmO2DVzMAym+jZMUNtlxWRgp5iEry+
0u3ts6gokiwAo3r5qNcf1IrHflYbwWNKeCIx05CpmNJTgSbHYehLh05sZxCnbe8vqeKLsAdpBx0h
horwtlfXXjHFoEsTaQaN7jW+rTjyWzTWiMsN3vQo7GHYF1NYHpx5/ksnK0APLL3oWNCEIoDoa/dY
qU+Wm9c53j359GkSrf3B6ewUUKkVP2r4E7ZlPT0Qc+K9bZbe21FLHzw7O7VK/P3vXz7NDQo7whcq
vqt3YFe2nXmdZQVokHTvrJl6GsW/Rj+rmfKVlw8BFVJJTgYg5o+vL31ve9PWXOiItHeA2Ky+uxel
VZ4YFtDAefbdLsnfJM4YPeRTNrwrG/cprTLYximRNaJKeX3xO2Fk0YBjnMzJAphorVJUIy4cLx3J
HvukRB6kSKpzH03yXTE47r9OKcxdbEoz3fGz6guAnewwllaz4VZw079jG/z5I1bB0wsdDKSL2GZI
0mMVgjbXMRoosK0WsQlo9snh9ad+uRquQwryVchxLrojJGNrLMkIk2DoEEUJGjVXgJylmfhi2Gn+
zeKi+MeqgKz6repmkd9WrfGFfEKTe6YSDZgTfYpbn90wYO7gKEV27AaZYxYEXvULCQVwuSSbbJQY
QbBWuC5LcSZ9tQBRUBHBlWgT5YtMG12BOSa6c6Zpg/QF6NYfY0PO8/qT3rkkyaKZGsN2ZGmAmte7
qy5HUrHGtYNpZDxeSkV58GTjvU3zsDuCF4bVNI3AmwD/7bgwnnCB73ZVG6Mprenq1lTy9kPza8js
lz4tunBrFIHUy6EfytoOAMo1l6LwfnHAh7MT5+7ToI9bw7ebKk9nOXY2HXyuZuqX64dPwAjWiTXa
gaYlxhurzAd6Nn38sPGObyM3jHVg1chtMNWFtH69jLXgswleTmDWivUdMDyV/RRftET33ukl4qKR
0ipfjEmRH/psGp+NMX1qU0/5CV2MlFrPI+sQ6aEr9qqeh4EXetFezQyR+IXWTxvYheUsrbc+fuXL
9N0i6KyzJidTk6pzJzsYnGgGDBnpBwlYcQeSbku37c57IbAsJekLqGh9yoRdDXZSGU4ghnI+RZ6n
nQZn8p6iEVcCLUSw2SoHb9/0rrpxwG8TUsciHV1yMrjRNw3zIjPaOXXi6KJN83ieeiV66LJIPnRI
rPmRmuYHBt9bThW3gZweMukfo2ViORiZ620QzYViI2URXxCFyJ7yvq4fqfiqfVLrJua6w7zrGw+8
qT54DyD8t9yMb8/WsrylL+q+dOvWcsyl2Vq6WrJ8X4f2mWFSx6gFD4IOlVIfpNQWzfTueiTfQFOI
LUxDrh9XqLkTTZkbX9KulidnyJozclGaLzIl/jggjblxVd0e5gVtAxHG5nq2wJyv1rNDQwOlkVx6
xiy0OEA1FKESbiSbt7iJxTuKegZGALMdGIjXy3SgmRlHa8lFD8fx/YSHmtzVcZ6Zz9GkYMgRFln1
Ac4kcF6htw6XQF9m+i4GBwgFKIpSd2fq/TDsDDMZL+1sG7/yeIjUvY2/wbvUQANt4yffuc34ySQv
AAYJRAxNrn+yi2Ks1hhVeoknR9kXCZLZkcj1L3MWKye1UKJ91brauUKR3o/csHoQRu0AvDeU95TR
7iEUOHTbrsDhSeucw9QtJqth1V0cWSSPLUrcB1jbgRpJ4QHdN+SjI115trWoetRzR9unBf5aBbXv
XxdVpPzMDpF+BJFkrwOr7YVWUroiveQ0B9qGxlOP5Dllt5ns7Er/9/U4fhsZWQ3cIVkp4iPcU9ev
sbHi2WrdKL1YmTftgFoha2tJ1ffoKW9Ub3f2MkuB9kV0bqmXV5sso6Wea7ObXCK9FJ9LNc79SEi5
8frursKLW7R+CfbrbmsvaiVqUNe+GHMdnSBwKPvWxKz19dd2Jw6QN/53lSUs/lH5KnhAzVbKKrHR
OH6nZsADPe8fV621I0ya/0eYowwEHb6gx5gOrl6dOg694/ZqenEmy3xfd9Xs99Pk+E6seI/dEG/1
5m6vEiDpyD0bKEfQxl2PfOJGdc0Mle+LDtjvCI+03ZeVHZ8GnTTQwsNyPyW1vf/7d7rMlQHC85B0
FK7fqTPlUQfXIb0sRJlzVisYFgKkO8Rx8qM00q0q4M7NRekH/hzIPRr1aw5KHOFOaLaDuKSaUuwc
A/uCUXmf1+ZvvTcu3pi+MXPr7VgXfyv6wR3NeIeSXl/UZMEcXj9nTHfE0jJietgBZ08iB+vpfOo3
3uZK8HopM7mNF2FLCmuygrWPa1uEMoxV+lPImMDhgETVfi7gziBJLghbuzlTrAeVZGzP5JmuJwLX
bbQLe0SFEvSG0aMbTPVXN8Jem+eh9J1wltbBHdL52PYeppJIPoit/tadcwWvg1MLBX7R7FyFo1GE
1hwikn5xhnyZ7bf1KbEFVtRzavsTJM2Nc3wn/JEULqR7JpuLIcL1t4AhmE1umNJOa/qvCX3wh1T2
v6DCbGk83QlLoMyhoi/4IZZcHvyPgIFjB+LjvZNfoiiBJl2mix2RM2589Dvn1l0GxIvmCm0ba5Uu
2PmkmWVn5hdUfhivqYq9H6CroW7uiUOBaBPWM6Z7eP3c3mIKFsgLOAkKj0WVbv0S87Eh2eyi4jJo
jesDpsyPXm7VTy6gglMTl8MFswDw9SXKbGnmWd8qfcYLyUaK0yXX8PtEGY5dHRZvm86t35rzZuPw
zmdGwZ5OE90W7p41/HTo3DyK7Km4pFknnlw8EZ6QWhghCrrtxie486H5yjQGGVDRoFzjONoWAScH
Jv5FT+vRbwpFYFaOydPr7/yGPcvphlYJ6oAL4SVduN5PqjNoKC2J8gJ/yQQkbliPIbLMX+a6fznQ
jE+Ys76Z06g/kfmUx0ro9TPqo7Q6LKs+VnMLo0epfjVVmRwBTBWHJsxGbEdE8mD32Vc9xdiu0Kv5
RwSrzs8UKGevP8O9NwUugYkoUnPkIKvSQRkWBcjeLcmlVY0ALG1kL+ItXskLguy69iNZ9/DcWJBL
8CtWJy+C8Qewz6suRWsKtmPaJ6cqr5B2U7rcyLBhqpLvsYAZvK/11vg0T1Hl7AbTDL8xjtAu/aiP
H0M9qt4Xs21/D4tJyqPnNOmltPTwBww6vaCBuKCsm7TVqp1ww3zjiN17VUvne2k5v8giXn/t2auN
OilFdTHMMvM1pNPi3SzzTcPo5YpdvyumgYteMqRISo/rdSLPrsax9ZKLEYaIKQyfMDLbxWJgAibp
6suD2WmHtMZta7ak343DgxzU53J2zq9vjTt3M+1nhqFMVuiRqsv7+CNaGigL8EGL9GKXFTyvshof
UsvofSP15Mmbh99T4Ry7sG0+GmOxZTxyo/REZ5aDteRaLlA3xsvXq2uiVlMYeMWlMXoHyqg2fjJi
/FzhEdmn1NCwkasMHDcstYyfB1RHD5Xduyc4qqlvx411KEyj3NDjvHOdE74WmiAcKWBA3upmhB4X
IS9EP9IxxuhbI8WEKTTIra+T3Sv5Tqn10t2pkxuhVGcmT2ndGGfTgDy36yINm6qE/+t75mjURWOS
Qilp6/H3MC581bQIVYZ7qorT+uvf8SVnu95QAM7phDDUZqJwYw+XhvmYQSalJpRm849Rx/ZHWhJ0
DiOmD2hFISxZ7qk6vNB3oE0/8EWqE+rTGJYNSYVJd22FnTjWRWd+x1lZe255uKNejA3nbFR6QDl4
lMD9C5VS8SWxcGnrdTpw/UkXQa+YMHKcSpFftSTnv0ELdAe0WfvwIMwxfedOyeTuK6MeqoMGDVrs
Wy+dnq2O9HBPc3aEzxNhaRdKryj8PqwU+2jUQHIPgysTDKUbI6v2s1o7dNlAKD0oURerj8ocy5OI
HT3fkV8UF1trTDDCzdz8dKEIV/w6pMqo/fw2dd4iYjQH1QAwY7Zm+0eJKEy9C02l+dC1eid8XY2H
b2rjmMIH8Yn3TiVF8SMM+/Jrm832cCCZLs6ti/iKj8mKhfM3I+LMN5Ueg/B5xJ7vMRmE3dF8LSsc
e4jviPOGDliTOi+sSyusWqexG00/BZyj2p88ydQ0RTXJ3okMxcldJ6X7ezIrBrGvbxHvJrYtR23B
tNGotWlbrTa2oZhWAi9mvti1ADZEPEAcsi4rNdtpiZtBOJ6xcZu62StOipcN6scUcOux1ws0/0CH
aOKJOeBY7WTZGL/wCgo/WH2LoDr1S+Q3c2lzOtA+7HySPf3fqp/D1oc5NzxBs1fht/IJ/kk66rlD
F5n618RtY7x25gZiuGk09h5zbZwrx3aGhBs3eJrx12CxB1jvW1Lo86dSzTg4dV9Xxj7M1CzQENRi
ktROIjtA2M1CvyyTojqIscq/m+iq6vtSd1t9P3DirZ3pTVjKdplLVef0lfFVbcX0YNZjJHeiq93+
5GmlMewa06RRMWat3vhAsDCRlBPYrdLoPevodlWv7RRYEi089QlqjRMX6qEop3wPTdXLfKPWil0d
WfHPsIpKHMuaKM78PNPs+BE+n0Lunxrxb3Vuo88oeabvtbgb3ae6sdELrBZ2gmkok7pjKOMdhnwG
kzZkYoLSZuTzk4AjXRy4IM2v6NeGBMsuir6FdQTnftAhzDaDE0MGV4CU+4pSh8+xyEX5NmqFPuBE
Yqn9yZ3Amh3npizfv77HbnqyjNwWkAnRY0H0rN3B4yRMsfZp5WVI3cy3qsp5NPXmItWo2fUWiqRW
NnyX2CtvtJ1vqhm8yCGUMatm2rIIQ19fJFNKDpbOU3OpRIbdUYd0chnpiC6GJm7o/SbD7M5zLkx1
Gkdc4hQzq4xKpoU2umbIeln41GX0p7rQcAH45k9dU5zYW+VB6sZfF7RkoTwjmSa9OEabq2V1O9Lc
We/lJV5Y0Isg/CGzEeB//SPe5PAMNJwFfgpGiQ7IOo+Tc87xVPP+otXOZezib5lq/g9737UcOZJl
+Stt9bT7gB5osTY9D+4OIBCCZAR1vsCYFNBa4+v3eGRtDxOkEdtq2to6K4pkkiHgcHHlueda+0Gt
5ZXd8smFYPpwdhTApLFv+PPvjA+/BQlOIHfdsQABNoPTgrpMJDOcpKrXzPhPLgVwO2iWIQB1BAQW
sm+QgFSA/TgecxAMU8iEGf1PLXOHurVk5a4+Jj0RrX5/rYWrGysFMErdOB6HBDxGbYUUYDCDPExJ
ZNBcQBG66F1h3GkaNHIZxjVBzL+wv17Dj7IeXTjAI4lNiggICI5+nlojyYAZMY3xKINfj+mNbm3z
aV7j5vqIuMStwo/lpjK2CgIKP19Gr+Ok0mphPI6yVLhCpve7WpiQ/1CHaQfgg0mrYIhPZgrYUMrJ
h4FD65hQaeaK/fPZ+p45tBFigvexHMg4xeDBrdoB/rhak3GoNBugjoIlFvoHfT210mfX4uhBEWeR
3/5ibkH4AqBOWo/HRlPcJA2+DaYZPVZVRUzfd5UuZIkSuNNYeUA27IChvmmx+0hpKMLBqCcRhcP6
ihn/yZCwAMA1IvOJsMfSnYg6JTLnzhqP4ORMXdBEDpfxAEBjLSOU9JeLB85YBXcYvaAQ1lvcvlWl
/aQi6nGstRZAtCQ2r+PBAE2kApaor6f6Y+4BoSIdSU/0vTBkTje62F+APAlhoErHAYBduH2ikYuO
CpMrJ71loawvGuJSoNaYwdLNOH/hrShIAtovjyDDjTFlMpkNrbiqoC/RPbbz1V0AMzrmtKmoZGj9
TLEB+NO/z6gJvUwj6Fxaj8PbOBfJM5RNN+2yQZg9lPpCIxsjYGiH2R/yvzg8hhvF6MB6gUglNBhf
4HeiELCjXgkmfTpqSqGgMgQNhEMEsk7IJKw1Of9sryCR/ANVhbjl4swKfdcLUyJMR2vqJ5YnfUrD
LENx/xSuErjyCOtPXgm/LdRO8UwpomW8Idz72wLhWyHPOq6ltRFa/7VVifp9HbTmOVjLFSE8oBhG
YAmK6DdYj/0gW8WKYOBXWIwArYohobCFwPuy1DGpJWgjbO7p2KRA+IPgS4RpFoDVVJjxTxDCP6Zi
kSNtOmdrevSjUQIACIrDNTD4cY7uhc5Bsm7Wwi6djxrcGaJmGeio9AFNwwsVFx6lv/xcIj+M4mbU
ogPmew4evttCFXp/9YYxiUcLhTxGJFe3Sqa03jig6vzrY/mJ2EeVFi9rgtEFr1NZ2CFd1jRzmaba
cQb249a3AEKILRNHp6pQxUV60PV6hQDgBMn1FHyk1myNaNNXJkAgVY1x9/VwPuo6DoBH0Bfri3Dg
srIxB2VtXUgcETxaj4DPqWDONasVCftxMVEQBBwZIlw8YLPcyblsRVUlV9qxVsPEGXp03YxlNfak
1qzspG+llTDEJzdlIiSicSsM1H1LdAMC8CDbCGr1KIK5hww5Ql91YbXO11P3yV1BWwKYZkGL81z7
z+ezK5saEfJGP+a1lm8TlL1sukAJXXgPI4ANoviXQrEgDnjgGvB3vlBLHm2/qdJ5Uif9iFSKRDNY
s3YnDghMB6m1aatprTD74+lHmQ+wWMjOgOESP3++vywPwP4ghcZRsgBD8lF/jsqXVvCCCmE2aa4b
Ouem4c5C+PL1xJ7X52e5A218xh6CV1aFDPz5ynrYgjCkxsyiD9bwpqowpQMhrW2tE24xxc2pRL6f
RY0JfL2YovymjHWGlK5qgw5hupBCLaVWrHxvYBwScE7nRxOkxY7fGiqJDC1f2d5nbNRyvEA5g9EC
EgtJ8YUCahI08ho7xUArcSG3dRQGUaNr4ke/ADebOIAh0vKHiMHJmvZFk5fwiYPIltpSYI2hlwQd
azWaDEAVfT2RH88B4B+AY/B4BVI6SxyI32M6tGAMTr4M2PsUtDKNQUq5piU+KioUm0MggW4F10BH
l5+XC3iyQYuRvT4JiEceraoS4H+PHXq5S2U7PBWjrx6NCkEDOiObYjpxAAIhGkWShFbadT0kBO5L
cZlC26HmKozM72g41clbEy2RNnkcWG4Yx8C+mT7KsMlYRsGAeFdTzWzSrPY4VRp6h+k53GsianGt
ohOclt2BS3ze6XpeZyDfCy3UPQByDnyyqM62EcbJJrasPnsE6mkGqUVXoQlzauipjVBNcW91qNrv
6zA5QTtnL0YQqe0G3FP5bVWrFuAtZSSf/NkwHDgz2ZNYFWENcg5/zJiOm3kFtkBEH2qlmB9lJUFz
rqadwCqhoH32diy72rcHqZI8gFfil6iUYhGKLUVHYjNT6wo8dXq5a7o6fqtgkoLGXA7m+6qQ9cu4
6jK01JwT5SKTwS7oGgY63ID4e+wD0oFbD8kcvwxTNx3ynqZhqmNfVQivAuc1tracltpeCADSBvpc
HdC5JNYTaWU/fAiLI5YA+x67ASAvhM2Un7dDO4EM1Ujb6BS34Jy39EFmSma0D40qgLxF6dttbQiK
XVRIcs0gjVspi/wotnD5c7QOeS1kMheWQzSj/4zqo+1PnigP2RiiTCVMdGoMkY7Qq9FdIV0yk6EH
h+nXp41/8E9SAGSqsJEAFIcLA7blxX3rETrSdEANnJDMqQ9jYfSsDnVpGyMY5mh+HBxg8wsrR/yj
OaHBMof2xtEDJgHe6s+zLaQ4lzhP8qntsmLva4ilDpkwsgw5d6+C3bbTisR3SjQcQ5Jgzm0zSfI9
ynOrFfV0NlwW9w9cBIhlgevkHey5vnxnQ7W1LA0Yi3qaQx2IurEzNcGOZW24HM1JupDiENFevxBL
hehq0AG01GuPSoPeBygWrXqw5qPh9K6HdzQ4fZ6rF7U1gL4pz2ZxYCUMJTBLlmijQXvLz50hDhoA
gcHPQ8Cu1wU2wKToYa4WquUl8Gxgls6g2GeSlJfgJENMPKdxDUQ98NIV+AkDo4UG+3oHfLAIsAgQ
hfiGnmAgyll4B3ob10MNO+dkIU4L9JmVURRJzk5ZD7mNvh8R+/p6H7Y6j6Cd42hIrwJIsZjxAFzb
6AgZK6dGr5MDmhkpKDv2zfS2EoubpBblx6oYtEd0PWxWChM+aBZ+ZTAM8jw1NPQy+VQrQtPIwqSc
hnpUSaoIKQXoZk1/fbK5kd1CiISbpjzyvpjQzMrGQS4r5RRNQbGNrBTNMbUs3mRJakCVzQH4/uT4
QsLiftOm5MFs1cgDM/UasdsHtw+3C5wC6jmAwVGQoP15a6el2sVR0Ckn1EtMN+KQFxurRJIvbIXg
7us1/Wxm319qYXXBtstUFZLzlJkITo6lkFFYSIP99VU+yGiAigC5QWkq2jggUslH8e6sRoYkgmGp
00/hhLbNiRhlHhDvCnpxTvmmK0tpG8gKemqJ3XyYEklaEZUfw3wANCHWDfwBsP6Yz4XJEKkD1L7u
q6dSHU07NjM3CuOUqG21Axr3sc/Fi2buvUKtL3sjWrs6n8OfJRWQOzDd4VRrOtLqiznuB0MQ2zzU
TvM8zocukZQjWHTDQ5+0M6sj4ERRZlu/JoqYfavT9DYvIk5cW8drhiNXCYuBwM7lRWJYBgT9Fyqj
sTpjNupMOIk1HAkiGQMy2SBlaS9rPHelZ2gHS6p8LBVqgtrubQi6TQshizLSoZno3JaRxKrZir9/
vT0+HDyVRyZlCHMMC7iz5fo0SQDwOKBhR7mbAncUtb0ZTMrGUAulQL+cbNqCure50hJgZ6o4Q7N1
IcmfmkCJ1o7D8uih/Am1dAgCIDoHK3MJEJOMOgp1RJuPeSlXIUNj+DKx5RBGvJVUSU5RJINchQb+
k3lvlQJA5GVWgbgtUK32wcR7fTaCjn0Ceq2TFDYrZsoTYIMa2fUMRiYiqo0OsQl0M+hE8znf+0Y6
GKQuEmFTp6r2XKGIYI/MwlCjEDRqHk3o0o6g/qUcCDjK++9qN6v3llhG+6oQkVtQ4DhZtMhR7kez
msfO4iAZ70xlaoFRjrMdOgVqINWKc5nAeitlVsOVEUBdUs4jbec0jxFnQbqXSGMWrXWj+gCE4g4V
TAaUaALd+pH9RwzaXBrKKrkO1KSWvXEG5oa0YQBmx6g3G5lA3ievfSKnN74gN4jczUl7LbedsoH9
nX6PpFgFwhrBYoQNYysIKQh4EcWQ0G3nbWUfcjnw/oBgrGgsAiQBCtyBV1q6FumsFU0WY6yoygWR
ZWKmLe37SnIzRexcVQ4LL5SKzJXjOrmeOGElwBc9k4YkoYh/rjGpSMsDi94tyLoAesIrSqD/FtYW
mHWjqa4E+VpA8xCQpG8QnLYl/VtoIqTR6A7ncCn0p0yKL7QZM1f0G3VM/kIDG4NACQV6q4IdB7Ui
Z5KOd8Ib9Cpap/myeJ0WnU51dNyk4jzpbg/Le5s1YkXKMhy+DeCEBnPnis3xAakEAxfxT4vXxUEr
Q4L+rDrartV8Q8+M61m+itJDI10WyMqaSsfAT8l4HzUVlLxxfNJbC43bHiYUqilqSQPtkMEirU1b
zSViyfdxHrtiVq9otg+q5Tw+gCV/H9+yA9poDqOQSKlxDWism9mm19smGe2QHL/em0sVyq8Ddgok
MrA7Ec9bzIM6lCP6BWEeEiJTUKHQngwMR2hlvj+I4uV1FkZepPhlP+i4H5FKpKEhAwsks2MCbMiP
ffUfP7FZNf/1n/j9uSjBshKgb9/Pv/7XIXqGlV28tf/J3/bnly1edVm+5tdt/fraHp7K5St/eiM+
//frs6f26adf7LyN2unYvdbT6bWBUjtfJHgt+Cv/f5/8w+v5U26m8vVPvz0XqF3hnxZERf7b7095
L3/6jRNI/cf7j//9uYunDG+jxXPR/OF/7V5f0ygP/vcfvCZ9yl+a5Qe8PjXtn36z9D8CI4SAmAXk
JPxMnr4eXn9/xgROEMEF5ENQoYINkRd1G/7pN0GS/oikPt4DjAtQvLxOGhxQP56S/4g9hDeAVAtJ
OET4fvt/A736IQl/LBHm5fff/5B32RWgGG3zp9/Ou/udwAQaXkazH045D/QugK4LAYVmBDEiuYrs
6n1GtH4XB5uo3oF6Lcu8tmY6ehCApChH9F4NQMm7GduNruxAFEamXEE1zTafWZWC55GAMwstjPp5
Iw5U0be1ib4fto4Qm0qbklXNdR+7iuAK/qYGategWrXPZA4/Y6EO4rVtnXvKsPd1bwhtv6NayvTW
zcZdiS4HheODKmu6yWqgfQ7hzrhrbrIXcMi/jU/Az6gXE8DB8eOkepm/hufk5+WrGVr4FKDuQVeL
UAWDn2A336ZX4774Vn2Tdardi699SIzvUsmM78W34lv3mockScj8fQTA8BqVIL7TTa9TBGQMJB4p
OqYVmyHedfGzngCsXrnxfGgUOsXOVHhtAmIo8LQ+psIbjGg0cAjJGF8N04qIOJPofXFL5sI9MdKy
UfwAiz4YD2V9NNONaO404baUUblMLuY34Wg+dPvsZr5LHhVbSEnyCGet6im6NVgVBQUmyl/L0+CT
CdxZNQqQiII3vjtUn+zN1WEuzO5/0jDVlQ2yTP//C2yQNamwLFr595MKn6w5yIVgzHAgANweHtt7
Z1JlEtiE9ExX3CivTAIC8RSNLRCT93WWTO1aLcLa1RZC+m+82tJi4zoBfKJwWRGeAovC0iKq1bkI
1B5swh3V3YmiBSqNWcxw6KllQ8TTGQ+NRgzFiSxg2op4gp3+UeS+H8DSYM3SZC59cLO6qjvYoDtE
96AOOFPSpOCQItrDRNs9gJStSvsb82l88dFO5hZOCcj88V1ogRgkyba8RlVQhTrJ2a3hoX+PttlI
0SGaZ6Vvs9fg2CIrptMAjXxvhQvFIO0uuhVR7WkgB0Pg0WxS8fdf1JKMBkEPpiEGaop0MTHspCAI
yyeNHbek9al+E+zbtzBjwq1wiE8D+q0jW7ENroLH+akcQaBD84uB9adApX5K9z7p9vWdntIyJXuj
JvqDdNe8oKzhcrofdgHLThVBlWR0An8BslKiRm4UB4QpQUXnlBboNxvTIXTmR6RFQwYy1ugtxLNv
5XP+XD7XMRkC/r9SEv3iRbxQoHZ5MxEMmCrlLeL8gJGmiQt8cQ3mJDQbQS+Mb/IuYo2JDCjhcc/r
1vVR8wzIwg5I6jXm1fVlXsj3X8v8r7jMa9Jk2XL87y1NFlmWH8KMU2+Cf1JG9JnL1neSuupHyQyn
VHVLOXgdZBXsGVVEWqNBby5wpFFBUdf87bVLLpTD3+OSS6/vx22iMhLhSQA8AS/4+TYTTU4qS8lV
F9B+OrKG3twDdXlBu5VYwuqFFubwX30h+TOlh849cEoQ0kOzlsUsRnIRymZToWmF7/tUMYuB5AY6
pQEIspGjcXSacgw2hoUCKwWcmI6AyBip9UQjdT2ZNufiRDuKKfMmJSy3ITqZUBWoddB2hpWjT5C8
9UVVIsmsmxDJsZ/kzE9uRllNwfLW/qWV/ecFen87iwXKm0SPECpWXUuhGQ0HtHuhM7ymmVRgakIj
7Z4GOUsjBmXWg+GOiA8jepRVV1Acfk8QOzPGQ/6UZsQAepeuKd1Pj+n78S3WNchSEW0bML4Jlr0H
isLS81MQZNH4ur40H/SNuZEfSvgG5uXwvT+Mbn2IVjKCa0u+pG76F19ybaHf/qeXnO+4hRcI2+7P
B2yJLS3CLBdlAWZe9VSB2AblX09NRwATpF/7cWtba5m1+EdsrbV7VX8Wj3/1vS6hPedjznsayMAF
8v8WUqvpwzSeQXvqPjyI9PIyIC15fLy9vl6JSpwXZ7l476+zECeBmYOkkF9n2gan1gMakIhb3w02
rfe99GoP9YW2TmEgew0ZiSu4CvVJSWDb7cuLnDw9bZktuPZWxx+RSb8oyb1KdJKTCzTfItaqUS8v
IvMfJmYpX+rRjCoUiLsFcgEnyD8fdWZHywmvpNBOaFVQ0atnmoMp6Vhuq8tapGgpaqBk7NbwVjbk
yljOIeF3NgGYNP5hY1nbMGd9+24sf+2G+VRvv9swZ3axd9fRwgChyAwbpndAx6Zvm28elEzhqhYI
CexxjYdibb3PmZF31xviqhGRpVTdlo3P2cisy/QGhA0awD0hCyMGfQdgR2uQeKNE1FJukh7BQ1ox
lOilcJfWsBZrJ+a8EO8G9E8/MasrtkgY/K0rtuSXW57QJaa50TurTyLskDyjhSvCLab+RlWZ9KbQ
MEHvUyb8zbtkIS7/4btkdRIWcvXvMQmfBRABDAahHy/ksz4U9ihxIs0D8HUuY98K8q10BvfwDTzJ
7MGJGXkNbNKwhpmXj/TY2ArZXF9fIL9PJrbZTfRhwza3Mdl8LSIBsv7EOng3KHURI0671gRrNQYl
ukhuMygaqh81Mjrhje52E+lZ2OO3Zlvsmi0O8oN+QL77iEzRM15ZUmEz4ei3jkLuBOel2iiPGuuo
tfFptUGDRdu89eGcHH37eIfa/yvdRqMqomw81FFSk+keAml03JgscltiUHzZLXGvkDV1xl3ovIIq
yJ5pw0r7td6p6BZ4c4XQlGDDdn4tDj5Tr1ryKlDXS1zD7jGBOqH2Y0sSfHxCzReTvabQdjatyRZ8
kE74Har6e+A2DlrR4sVg2qXPV9qBZPsrkxm2ZnsWNJRBS4xDZymxG6clotdTA39W8QrQJ9DI9ff5
fYRL6kw7GRc8XCa5oncfv7XbzrlH47ot7uc5oc862z8O7P7CJPcIb9H7q1NGXbQm3eek8MDTCmXs
3uMp0OoTbbtFThIvV7Ypj72JDhoZk+3F9fEIsCoBWpDo9q6x+eMBROJk9zJeovOB09GaNXbLdh19
uZMh+jMC3m8W0xcN7wPPuF2zfJ+R3nnYdeSQeoA/MygINtCHwy72albZiA5dhvtdvucfVrLaCb1h
2z9UaMtAyoIMdNrG+9jrgGelyPyQbhtTdBi7khE+jPfTVrnkl+Uj9KmPrzs0HcYjIS8Xj5rrX5rk
afPWkbs78QjI80hEQqo9yDUxx6XdMPHBfky81tZJbxfeY8M6NrB5OzjGAdMs0JF4AXEnMpFNTjcD
7m/lJHDT8IOl9d+nc8lZXHaAJ6KiUXU10tgp7hQ3cHC8wo3I5WFks5PvB5tdGS4qu7ePjWdLWwzR
mRybshWrb01SLKvh/kckxdr8LDBJdVtVLYgL+PzwTeUfjMvBPoASFSnubxKbmUUyun2a9tRWXJyB
nIhOcLXfbq+PK9OzLrQWZv4vofVLaP17Cq2F7fiPPJRr8mERgP1Hyk+QP34izJHWQk8rTq/6Aewv
qK0/h2DfgW6qWc1El+vHxu6d3unszp6dGT+zu9EZHeSeKH9u2lbQku35dTwjxZ8DlNIpnnJPciTH
3M5MphLTHNkOaWYndmTHTLD7jXHqN/1GoDqDQcMs/IxgUWvgMSByR43aye86NlKd7Dtm97a27e2n
gFnMtLkmBSmPN9jC9QQtCoSaM+Cv6FjIkKeBzw6LIYVVA2l6EZOQ3D4p9KnE37mLD6PBfc2oeVVA
O54S9+qkshaGUU9OBd3LHUn21kX1rLgz3UPT5mR/tb9/1BEUCMkmhflwVxCLzGetDTX9srvTYCsg
nmEQWICg+iXHjrzwuXnjA7p+g/rG8wOe50bFy8sLsqFbGtuJEzipm8F4VcnkdE5p82kBKPO2YpOj
OxkrXW4UoPyJpe7XehvrubLWC1M+ApNYHtQFIv9YvQ6z11ETX3zlFahyvpK7nvEMJ19GdTvYpZd7
plt6I5tsxRGRepQRRClhhUc2WoM5gR06MX7LEV/PbJSeY8EVZjghlp//rXLRgRTBjNiJ7IameB6v
dgoa2fMmcxM8O26SA3xedEYSL7MCJo3ozDBBwQW0nx7Qnxj/q5eSW9uD03izPTFY+r4tE9kZbVQI
wJouYYPhZvCQMKrI9nEbOr4mG9YbM2BxV3ZHs11lK5e6KzkiAkGp1zslQ2cYWOAatr2JlSmclsqb
ktIceBo73JDqRvTmC+VY7CtP3rcuDe2AAS9LUQeC4UjbfBMRAvPcrtzcyWxn8NqL9kJ0RJZv8UmH
I0PJFQ236FlH0UICW5ibnujxQ1MYkjAMaXTX4/fULtiIT+yRTUZzLYrOGqy1W0zFDnEnGKBoymeb
to4vAzcEo50fHgQGNsbe2kfOxgJ0Tr+ZLjuHRF7gUZAjueHa9lkVFYuA1S9R8S8rKlBs9rWoWDq7
fqcKCcrneXCsgaBobIBjIfBHxz+OvysGH2dJhozgz2gPoJ6AfJCYaE84gb4r0gkoiZzFTuYK9LmH
w4pNa3sRCHIeGrgDHZvtjEXYzwYOYUpTd8vyQ3sYPP1hxH5WiY847LydLgE7YDgVgZ07gJ9z/wKn
d6JI/uMj1UuRXMgP4aml6dbyWrd1cfgcxQX6ygsvCg9JfWqeTw6knf21SAW5xco8LTIadR+jMHao
VVdBSICf6I7Ckz8MlKvHztaeZ6dnJdTi7GgPqTdDKqHhJlMYl5P8oQOTqtPOTRlg0JCYqp2yxo2d
EPMW4N9gEdoEts8AwsfPwC7cYBvZqdO4lSt957I3gWTNIV9jVrjhNX9fBnQKf210jKB8Aalj1QHv
g+yVvvNPkDaxU+H9IcPa2Bn1mYAJ73eZy1/145XNK39FgUfo8O/BNnWirbSpXPzEFSO7oo2bYdwR
1iV10E8e3xOMLLEzu3QwJtxjDi2AJhIYAZf6PgtxH5mLr0Pm8vvhkYtgG7N5U/DxOPwnxok7KfAq
fuXz1yXXE/x9ELYX/SaDyOVi14ABYSCgENGrxMtgM+zRBhD2Q0qso7ZtvPQUn9SHwoP4hm5tL5ob
aTuw0QGHn9udjZwRnj03ZlBMwCTWuTlWQaUhTaDlOhsaA/IbLEducZbRBWsvZhvSnXLtImO9gg3f
jyPWQMQp8e2StrSmIgOp2kmjEhIKCQtt4SpyEie0Q5uBSRrGicAEqHeuuioohNrx7WmTugFU2uRM
LMNzrYNIAjcoVIy1d7iqDl0epwCnDZQA6mdPE5Po3nTKNw2GhU/DA7j12ES0K+R2twG7LoD6cdFL
k+aueYrdiEHN+9BrPoVRMuFs2eBPoRpmEikZC1GggoIhxtWo5VZes2/2hnt9qKAqa6ixwwAdKmPg
NU3Yg+RouOkGE9TYJbY9P1+gHgT4KXEUGgAItdvsLG8gd/wOTUwMhozhs023QT4XKrfDAcFoWW13
rEBoq7SNIyo+cG3LJlB9PSEGogYzvd340POwyzYIhXuNp2ybveTKD+qz/tyw6TnAzmxYsjf3/caD
X13QmTvaQJTD/MrIDqEcdpidB6e3hQOWFpZn4AKldiVsRze16RuY4ejbW0qPL0in0+vbi6eY3N4O
5AVWn48Fo90mvtUv2I5bexKZyYmHWBpyw69S4R8FrmXBPASZKC748nJnbWqGMAjj26yyh411FWCF
TcxUBXt6wtbiS6oxEy+vHcSb3GFT7AosDJeFfLZ8LE2FfTABDI+8EKyePYBXCO8NjrINN1usJDfH
wfKFXcc3E7Ll2EI+jSmMZWwHdA+HcJ3tCnYmNdzCM1wJE6ds9QcBoaHcxW3RC5lpdMLE7Gm44eE9
YluurdjZZXD5VgAcH7s+9n6OB3BtuAUuqBX81cISGgyM3fgYYSVkoZ3hL8vw0juPZBnSUUs0L+3H
BnmSc7SusuWzT8IPLLdQ+aFABuXsn4wP3PfgB7q4gPJxgg06HDuoQLvRHImpVNpLELDdRbAz8Hvr
ibYSkWCjUn52dXrgZqq2L53vEuluIcVYfnm2VCHVuByDxerkTrLt3AryDtbrcbrt3PoaZLKHxpUI
pB1eB0noSjv0Jd1wyRxDAhfQVVzWwfJFbDPhKEE84GZYYIS8BCvWtXwd7btH6UI7JPvA0y76+8Id
iYB3WTYPkSKyemXBN+CykMthNOZiZykLzZC4Cc6tDln447MF/BbsVVLDY1Jhw2LbbALHxCHjq8QD
jLCtd5I90vBucPAqhHN7vGe46qnujTtIZje9Dmw+xnaDgC1D4K61YcHmtwFLYWMjLn0/3NduxyrY
nRHkW4LPxy6w0YYO4iXGIZ6gtGfspqeaUpjVNbYn1gkrGLrN9xROTcnkI/w4nH/uAsWu5CEail2I
cCm3bvGzd/hK1wi1ctXJRTOPrvN/IcwIlV8ByFMjGAvvFBsRNoMbXU6IcQr4xNxFZTQ+5fywwc8K
2cTDqpBdmIwQu1pCfLyDWS1CwlruAHerfLsAFtIx9jxIa5zFWADbHU+hCqXAd7gbDrfE0WcEWoUH
Wlt7tGf4ChZ8DoXwI8yPqwWBbcFNDTAjKeYcJIxX2T3EnOfTDO4M1go7IYNo4w4vHE8gRnkCo8Xn
c3en80RCIcFxnIyzKjrPzEbARxqPw07wQhzm88NJt73bUsvLL0SAJfO7fqsdsFw86E7CJ+EIRW77
1zqSA9hKFz4zPXydt6IJuOoPhQo+7PsEQ+BOhHZhMgVfXLkmt74nnKCYd9ltvxl3XDHDeHD4J4Dl
Cp/IjQoYJU7Oog13Bmccou/wvBuvQflDRKCH8OCrEUNoy85edgz7mW/kCEbB4IZwAWF0YAqyPcpG
L0t3Ezk5pelrh0C1idXtkAipsH4Wi7CVWxetNypCX7CPMUF8ttVT6PJdzT3k6p7PNrQinB3s9Ruu
hoQb/lr+V5M2G/5vzYtd+cQ1J/cGQxduFLxBvJpi260YhKs+9pLD4JeP/cvH/u/iI2nNnViE61Fr
iuLVAdG4GMYvVxwNjLwnLiblwxooc9154aN5BwD45bz8cl5+OS+/nJdfzsv4fz4vHuUR0K9cl0Vm
RxKyLLC4+AbUADFpzzVgE68UAa5dYwEQ+quuse6ELVIFv5ywX07YLycMdtcvJ+yf74StWtGLRNXf
ZEUbK/J4WaIhilWSWSMyJQNVz3mP0uOJ83yvXPLEKkeOIf9IEKxAdlc75xBL+KYG4sYzU20ZeQwN
saYZcRge3/4RNQJOz2TPrzwum9DXwiLiy/28RXgb9ZK25g4IG6DxBR0BeixYAPgbD8jwmMePOOuO
+8druK/VO13kOv5173Q1/XXOpL/zjP5N01/g3PzM4AF1ImeyAnHjEkI+1D1ofvqWb35E6xCv4zG3
u7uXu4l+R1AVtOzkDn8oGaLpO8AEB3xXeGidx/sQh/Jm9v00k8sKL20oguo3ArkElGCbX+aXjWte
tffylXKhHMajelPaJQLaFZAjBtJVDUJL5Orq6hmkZ+QKUc2UXCEUNW/nregBk7qd3YppCPV3ToHo
aOhItPAmgFkr8L+AzwbOdegQvLsn8/YxJcbx7e06JNdIA2CsAnuJ2PENOQAF95AgsYdeMfSOwzYF
Z3e3Q+B7jx7E9OUlpsB+IPOH6P9dze6Q2kBcUOM3DAgnUCEd/8mf4Xd/vMNcnOcIn4xWE+dXcFDB
8eXrzOTnUfR3K7Pw7dMosRIz6VRglfljh5QP/TbYIyvIg0GcGxTi3PckIKeR3Jxr2V2Al4m9J8C/
7IGguUWNjI1eMQydhQhP2/VIrjg5klexHSExgXuJEXO9ewHUZjrP2huwL7H9ttZb6gwn/WBUv7uT
hVE9ore4NsrIB+jfygf/FTBrd9ga19GTfgS72nG8QuennIwh413ndSpaBOTmwkyMg3mN4kAVbT1i
Xk0zfi+edST5mAAsdkwbHxVeFIWD8lG3+4H0j1+vgLJgujpXDwBQ9eezsTDU0UoNhL0+zgb4lCPk
aV95CjSjz+AgIiwg0QF9pW4zJ3NSGyT018l1eECrZWTuImSEeEyb44O/HtO5wO6ruVyY9egFpCpJ
yXMryFCpFJkopEIUp92bwHHxfB4AMaTZnLEmtEUZv2QXQAJJ94OzBXYJFVPIbCIL2JyTMmAGpzGG
CkwMckQDUpjpATkjWE25qz2iRHUFeQwuoBV5w59/J5djkFAbkYDx82yBifHyJC3yBgcO+ZmQsuXZ
AZ4fygFcGuzgxOFLPTJx/h1yP8CjtZccjdbcpvjJ09s8yewj/czT6RzOxNPfHGTP93tEM2Tf3bq0
A5Upx+CmtnaVyirwyiPwPG1iwK8bZDAbFu1HROme9MvZ3nDIj0lLqHskfrGKJhKnDfJ+vXNOpyEI
zUeceuMZlmSxBPg19ZLjFXpb2YowEXIkit9Kd9i9vPj229vt/jVzT1d5QvKc4PxBRkUM30Kcwes3
izVAqPHoOI95c73Pvw+IfCNvjURBt+G/8ywQj5UjvYjgen3OJyNl+zduL3lRItGpeeRPCrZ8RsQz
BgH1uhs+vcOtsqkIz55FJKQRRAkE73YLiXFd0omU9FYktxm7vb0uWOac7xAy8fjykqP2jkvRr8/B
5xbi/2Xvy5bkNpJsf6V/AG2IDRF4uWYXQC61b2QmyRcYS2RhDez7189BavqqClWTMF3TjCSbNskk
cREBxOJ+3P24n9/u5qlB89U5Mocs6liLFy0f0zsOQUoPTLNdt8tnFtiuwiZN1/S48tA1b3nqEHv1
1H97y/8pb7l6HhaU/T/kPKwZY7pI9v95t2XN7J6Yga8O7r/N7l/L7C4Q0l/Mq68BJfonAKU10EkX
QOmvAjrXYP9y2O9fF/bLOZvwDqpiRuo8UUwARy+so8jLAENHAPXUw7cOzJ27fNhf3GVP9Q3Zg+Tt
/QSTYpM6P5ObAEgO3AOv/QwavRtdAl7s9SW4PQ7IPgjvfhlcsavBJcPMqp21nW5yZGJiB0S97iY5
8Soyd+4yCD/bQN5R4oYPxQ6qTPFDVToPKSI9NGuuQNnVz1vEZ3+zzzsJtrzbPUy4JwSjpyGeNrci
vPIYStc6wqBbNMuObvapBUWGH6X3ZYbmMxd28ADG3eoTwg8EIMk+ubJOXNHSbW9mHmi8ndtEOkyv
gfqMAznUdObtzc0DXnwHktVW39gI+WfKUYsK+Uy4BJXHZdhTjHzfQQ/WyYnTWztBtna7OQ/kVj9u
gRb+Vh/HPmR+v9q5xb0bzSTIKAYQ75AmEM7VwwF5jcMXxNHg3pnIgux29xwZl849ZSfvd/cPBdpl
iIt4ZCWcmN3WuTO0uCKlj0lGqcCb3G0vLp/O7+HqZy585n/jZ4p5Rc9958L/QXMvstoKqZpyM3NJ
k9sJSZptBOv1PCdfni9uqfP96/UuQP9odHlxi5QNptPgV+6eQXbEb8td5NDmtMK4+cZ29QXf6nt6
be2tK7XXTwFUCPbnV29+o3NvvPCOk2/LXA14Y8y23V4hoXf+jz8JRp778xdhfgONupxKWI8KEtFo
Bhrd5PA8N5ORa+6a+HcGBqbYzwzNmYmeemS/JVczbXyO4MNt6D3WmC7+UqErHxmL/pq5BMbBd5ib
Pk6bygE5zen6jf94/sVX1sVexr+DZRrhhHXRD1/ROvawFmB/7DV+u5xL3YWiHMKGlXjAVYMu4gms
UEzLcnPk9pBCNZxP88mYEHs/I6+6vXB26GTL8BNi+ww5Gecn/v55j1k3nyvnK0SznMrBW6Khbc4Q
hojCLyvnEb4QDU5PyOO9QHoLtLyXld1l8yqc2d2lOJlRTEZshvgIWJURL//Fdr6USADP2eJvN/PP
dB4knGDf5yao66/z5hm7yvHOb9bavbMXZvyvf++WoiO/996tHd+FwW3/8OO7MLp/z+O7MNf/Xcd3
xTsuxQx/l3dcM8CnTNYr+PaXMcD041VBIUpCamgWyIHtefXiWWKQWlg93z2HaE+qdzkG9yDZeISt
c58AUT7D3nnopZiLVCudC8ScDcZ7w/bbwxcF0nRqaG6wAf212i1vY3QUTeiFHTc3p8led3rD9hnI
9jOd30Yz1YBhU+B5Pgk0Qj1fVU8BtLhLB1qHNYKZEj1ds4XHTA227zz/Kyjp29tbE99BvZcYX9Ht
1JWJ8m/saHTl5B5zn0z853gx7OZWoxgJ+2hr7qHP4gToIkGRZk60xhu6TxD/6G280aBY4xfR/UEB
oKlnetT7PuPoEr9w3thi7ubK4iwigrGMMIXSx854Ep3UI5ppZot/lcP1jICV8w9NmP6bb+apm2bu
rUG3MX5GOl/+VcWau7AH9Jaz7ewjcmfuDfhm4/8s8dMzapo7ceZ+xPlP+1Y6+LVf/wrv59+D+cEI
Cj+hBQwk/pnmX6CYgZLhhqI4qBx0G7oD2rvmKjtGbs0/Bt0fHUloC5foGOhODRZQUsOvbDLH3v3K
3ieXBA5qwDya80v2X/in347Twj/pgOg2T3CcTERJpfMcOBel+/gJOjEzNKydzNvOPzGfEb3JLr59
O47ekbmYXFcA9Hz//gMTbODDY+fHw8tlhFNfuCEOg/bW9nb14M8I99Wt+9908D8cG6XUb7u4cKpl
5WddobGLJzg/Zyrmv+ZNm+FbvP108Qk9ROglQgP5CfRH2N9Pz89QanYeXg4HjB74+VNh9lOCeNi/
mBEe+mmvL19eXtBL+LR3XwyUY+fNvaTOfJ/dJ7ToRWjRKdCHl+3Q4DbXa+PLp3AzOis2b/XrFh79
7/V160Zr4ev/bbRWjdYiNPzTjNYqUljEmH8oUvgQaNvEJBC0IZSdkhOv7KXvW1E6DvCF8FJQgsaV
zmHgMepuci6/W1uI/16u2OgPR86qV49cfG5EjcaKKR4ZSvJjMBWmUqgKAizNMw/RftqRbqdjUnlJ
ovU2mzAjlROMGuWJAwmtL32PQfulzmrXMIt73dHnIoReUzZWOyGT2rH7zlx74w8Bw29vzBdQTsdJ
IvwahhOTSDr04YKSE7rFBXPGG+QHGzT27guMAfn8fSYlXN4GmM+/4oFPWf53gO7VKywAna4k1MI5
XgGB9WyiH4PN3Cg3j7NLnXkszNw3GIAn9AB09fSSggtxHgPQGRWde4MFatJDWydhiTe4maPjHw83
80DEuy1m+jXzVJvPl7HzsPLItXVfwo4/ft1Pk8zPffUCT9RF2/SGga8m2xJIDryw0kXuC6mOErSC
cjfhvsyDETDJZ9YMu0Uf3wwNtfOQgU0QeSBIjHtsyYx+BdL+yHKApPRyOL9SH9u6V8dj4doH1RkG
zfCaB3jr5xlhApUBdiKlMUPaL96uczGPqHDu5yGLv3AMFprHNu5uqzkOmRu79/tPMxKYX72f8zEu
GtEPh5enl/NvunqQ5z1/ZXD++IO8uqULT/onbemamZxlz14v1J9vJtdu68Ku6yBhfVLgDGrn5v56
Jc+78ocvuc2/7w8/CU2cueUnfsSrQxkPTJh+D5eE21LjAhOMKcFgEje5iY+Ncz13wUduepuDUtVi
5Bjma2DcV+HcYjjDzHj6MVccvm7O35S1O71k/v55d5qsgIjlEPk/AkSseKPT4r3asT/AG60ekoWN
1VNkSah/45CYLkaJBSDyAi3BA9TuPPp29gmG823wEPPvBEh0IxIgyda/BRdxBy7jE3rz3RVksvpO
S2v6V3inhX39Iy/Tf8pR3v96lxf6l4sf/p//29ZN9T2Nvmf/cNrq5/f2H/nLP56a701UN9Ev9d9A
+nJWgPyvpS+3URy91rmcf/evOpcGkeqflJl8VkX7l8Qlkfyf0H1mEpLsTEH7Elfs/2lc0n9yi9jK
5iaV0rRtnKt/iVxS8k+IDVtQ7TEhLG2blP0ekcvFUG8hFTdBTIYUO+TLKbWX9JZSpVEjwKk+jKyE
XoLR11+6kBvPWV2Ju5Bl011i6dHzpWpvDVAlL5IhHNy+pOn92PRh5Lxasv88J69FN8lbssfpfQS1
LGJy6BEhc7s4vUYchIHZG/LAacwuGo7ZRXUa51d8krbT2QqjjIw8204xVZs0SoPIMQrq+k2iVxRX
ZmT5m086vYhSVEhsDjNtuWxo8CfK/MxuycHPqnQTBiFmC41TveJXT5Smt48h2EcIcmMrQW1ZOtYx
tQy/oZ1/MPw0gJoZAwtYm0hFhtJyEr9Ru8Fqrji1J5fWU/9zKCpw8H0hL6w4iaGbXKVbTcp2N2ho
5FjZFFyo3vf3WWfTXVNHqefrbriyUmPYJkXJt8QM68+6KXTmQA7ahoJwVW4geBnszu/kYkjgvIDo
piECgvSWgkD2aadfuQgxNlR3nMuDkWVXRWtApbu6zQmUvTPoEMlsTyDcY43CK3LEvGHksrHzeAvU
PpT7MGg33PS3lGGAUyYvtc63cSz3Q949NUI4heHvDIpp6sbN+dd+v+3zW4NlpCxI/OE/38I+6gc5
65tGHUJqlXtDJbYzFmW9sjgfPgUittzCAYM4/NKXDX5uqShThxHy066M6eSMtRy2579lQWY9bcGs
tgKlQgKNbYsvHhOwEkJRKQ2PXTpGDy1JrQAk9qHr3CRI64eq5qW5ZSqODmNVtLlnQ5j9JlRmhXlq
Cc8wkqyiPWZHpWXQOsVk6Xyj7XGKV97zg9WADrbNoU/OqYTqzts1T9IqrZnU/iEuCmNjG2g3oGMt
VkzLR1cN55BjwU3IZonlje6LyoSKs+EflGJk3+VRcVVSs3DNTDRuTARxizqGZmFc1LspG5Q7NiV9
sssk+ypoNHpGJjAxtAojCNJmP6Kwtvf9kE33cWMljhV2jTu2Fru2i9rYtlM3eXFhke3Y6gyqVI35
oMdpuKQxza9XtvnD9YOwGSU27hxdrl+mI0rbCetn+ml/WY34Eqsan+GBkp2yssxt8xRDfIcCI7vK
pLrJZF46eZ7yRyMm1mVrBoYromTNlsPfvbWgErdfWBBrFgQ29FQreG0AhoCrNm6CY0B5cDVEBEN/
DJNdKb/Mr8aKQd2c2tVNrevWO78iM+x6Y1TnJ1s26GbQmLeg1/n2QDVsaq0ojIOjVhANILb1JI34
Z5X5xkUTW2vyKbNLWj7NQkbNggeFLz+RxF5/Z58njHW4ZXaaVK6dy8lre4YWmVzXXlEWUN6MSrbi
OOZobvFQiyjJpOQzdjgh01cPDXKADTu31cGH7t1tGBXSzRjPIAGX5V9kaMvNyLMja6dpJ7q+W7mx
s+FYPh32hOJvyTAveuGlYzIlAHUF7FfQCUhap99CM8f8vDFZk0FZpAtgwySafyjFzBpoFBJuLR5V
cpuIVET2weiqFg1oZW3tgoz0z13ZhvsSutiyV3JP+vJZ2dP44LdkP1WD8OxAvnSmRpcgs/J7FtFv
7eBPe6PkX4Gr5HYyaOuMNOm8Mc2MbcqTl4Tb0S3jkHEmWYJhihYkefLIr65Ey46TOZqbwo4bZxwp
35DWkFdRnUebUVXF1URMDCOerA2X7X2Z2tVFrg00x+WR/j7mAgPVTNFc5FWP2Y51gYFeVVy7hE+Y
kUxGc8XUfXAipYDz4gwgkkqyOP+1FAPrikEeMlHZW9ql5UZrH41/pUZXpKVQM9V6bYrQBydS2qZS
uOizwteS6BmLwCxYYdkHxnLreugs5hGZGXsNW3qRjyNmNE9l4RHIUd75Zd+uXIgPjuSsCw8IpXBk
2LIzoREm+o3SBOckZKbTatrcFyx4IDrPV5DhSQNrcfoVnQECU5Cbh3F7a16qKIktewztgxVN2b1q
zdZjETO92qpReA5Fv01khTnlamRu0uW1YzX9eHnexL0HyhJGlUGZnpjSMuUyZzLouu8NkRuHNNfc
qxqZX+uClLuk0oPjS1Zd0ill13SMMARwaOxtG+bhvjbLcGUMyQfGFpsuBNCMTWYZrberESUdH0Re
yMNQk3THAU0dO87z23gUj81kks35D//gbKOIikoJkCWzyVKgPR573mUZU4cqGqDQBn3Lbaxy89pg
o7VL45He9rb14/wz3zlYfBZHFAZnZsIQLXFUn/bVxEmvDrUZQo0nyr5XQ6JWnNbpVr49VtSEG8Fk
fuwpjtXi1jays3XS9NExN4rOyaey2zQJGy/63rIefVnVe8Ls4TLQJfxZVUe7kFDjsojs5laDCbjp
jL5YO+rvwrHZhQp4SD7HqQgS325uamYZqCw1oEWbZRuLjN113PWTRxI/3TdiNHchY5jzHJWRV0aq
v6x70u/KJhxXtv2D804FgRNQHOLbhC8hc56TVAd5Hh1lBpW0MQ2bvZ0X3R3CVv+bFLTbRIPMdrng
9l6EOrnMuo44ZRY2u/OH4T2soegXlErYNt4FQfrbJUF+xaSDX0ZHYcQlhkM2CflUkgChcJ2GKI7N
gK9xKh2Ex0a1OVvJOZ0aN94eE46AlHMAPo5lQPz/JjHNB/RDdHbXHf2knNy8oGzT53ngKl6XLtBp
v+8NvzuWUYqJlMmU7UAQK58UydQx9vlw3Q5d/U1YdnGXcBo8taPZOapJq8t6gi/sslrfR7WqvcwK
Dae1fOl041Dty5RObqIF2cV2mzlZYmLcYlp13kASa8V/vTcpnFNYFGB1c74Si08keRqOOTH1scz9
wSuqlO5UTC0vL+1uVw90WFnT9/cbgTWAKoYXSATh70LVKp3qQobYUt1FToWi544ZIV/xUO/DMQlQ
RoWN+z1HlidO7yvMZpVplk42y4+jNSqolYtLqm0KjDANGxaPzCunod2YNDPutOiDXRnVP/qImr/E
SRpdqEZj3qaqowMVkCw/f6jfe09E6NA0gxFH9PMOZeU6NRpNs+RIo4B5WZAnXl7l7MEs0CN//lHv
7w+XDDgZOAFPk0t/UbG2GGhOs+M0Ztl9X+XFczvGpaN0gbmgtYoeCG3abWRPcs3CvrdmXM5RMcPF
md3mAkv20IauJ1qnR6SS6VMgYCCYHIyN2VgjhgP0+XPsE+YCOeY/GqTVPakM9JHUhPzuAz4HaxSf
D1tim+Z8IF+dhLIXIRorRHY0iJG4pPOhN2blnszswqnNYlVm9v32zpEYUn2Uz7lGcxFhC6rTOKMa
+mtsGo6NmOJdrc3mqmE16qJKdg8l6XHRdQVOPY2RWxl06ZhxSa/lkILb7wtENiGi4yzUxmVUDEA2
cY/Bt2kU3NQKmi0RlGV2QqvRi7VvOvbYDlfMKqqHouyjlSP0HgPAimPpwOq0pVLLSD7IU9Mnug6P
9dCnn+oYejEmD5TXlZW962hdeZOI1RrimhfpreFF1gACOQzriH8uOf06VyoK/TQ+wlkm935K5GXu
d+YuFt+U9VyZWbXRRjxexZPubuNMliuH5r2VEhLAALfm19zv4vTWDTV76FCnR/jHxuNjUTt9WHQr
a/vBUUH0jGuJbAz6C5ax86hNOVmlTI7crFPk5YbuKokLuaPcqlZ8+oePAnI1bUaxm+YCOVahJYe+
TdNjmufaqaVfeixmn2NhyZUnfYCtLMTmkEsnsL9A7ezthbMjwzLEmOhjHwSYAI7cwNZoS4wF7hnG
DScGZADq9oshC7Udm7G5b5MBg/HbPtxUFo82dmb3KyH0+920KEPCwFaEAVxZs5l8ZQKiZDAqHmu8
kV/bO40cnjvZxlqg/v6mWMh5WQoxtMDnn1glr54iiU/GgvT62Kkiuu5kB80eNWTbGrLPe5u3wgO5
ol85qO/2VTF0a0rbQu6cI8G53FccqnQK1Xg0JPvZiircdnVCN0NQN4/nfcn7UAyPQnEYoFkxQaxl
+cI0A9WYST4dW51Gm8Gyuw2yqUh/B2V2GUwBcYypwSwtNrTXWTsFyMxwfXH+Jd7tpDo5MlxKC5mK
d+9AZ1yqfE6PvaQQQJLd4CRZbK3cy3c7iUoNRighaWyiVIPyyNvzgjRQmZkGK44draILoybi2hxG
6F4Sa9oGsfL3TVnEK/fmLRADwkShCetqSjnnj83l8iaE91Wr7PpzIKxr0sYPdR/3jg7JIcr0y/ll
pG/X8deHKZOACiexoXjvt1848rHRpAjaz3oSFcYwNaJwDKtKdpbNIHOa2+MuVY3llQr2wa4Ivwt0
nW0SaYgLOJnuarLqwDNj33LarIF0VdjVu0Q3latVlGyqduweiUxtF7ETxtVno9qVohZuWdfDiq84
UdJ+8xX4FsWApODZkRHh+OfC3kS4csbkT+1hLAx9qY0EBWuckRs/LTW4/RHd2GPfucwo9SYPkCVh
lNX7LkJJhItUHhpJo43JebHJVNxtlAUfmugsOZgyzXZt2Ve3ONLqMh2E2jR1nzwZALAbVZYYJ8f9
yokxHecKNYyXIbaHXZn57EhjWbrIjce/KDvksdMMmIVEMplccmi/XamgQstYKMgmSs1iO5Q9JscQ
5BXPb/O7XcbKoB1jPlozCl6KOqRNT8ZSyfbQ1zF6E6wG4ic9HnX+KQusPW8AUB4OLeJpE4WcU+vZ
K8NH/VDbDffNw9gpiu8fIcsxZNxru7z7Mo0JhlhNkdiWlSH2fqRShEBjBNiTRg5F/HFd60pvq9Zq
vJHJYuXt3q8BR5oYOAIHlyPoX9h+5RvVqK0eL2djmA8nGFOFgpe9cnmXjRanNUDJWVo2yj/AvQs7
nMVhTaJWmAfVB9BlABr1eNdWTpvy9A6lanwr8UO1YawpXKxL+c2khnImY4SkgjBBQhWt5fqFIqnT
iuQWZYZ+ZSXeJg3nbUL6bE4xCCKQxrYW94SHUWdGyiCHJBbCQ2SmXCPqKdZEdK5oMwwNKkW4a43g
h6pxTc6fkreO6tenA0yhMIbC91x7emtxCj8PjdwK6CFVQ3zZygGaawFylDqcmpXNeGdJka8CZrVM
GFQTTUkL8+03xVQVacYOCCb0lrcEGgp5mrmsoMGNBixfWdhFYf/0bQihAeLQ/GQjgbN4IEPVd4Cn
Z0jR+/zrqDm7MCtW3Nmkxuw6ZBG8eIRuOQr77MIwJiihVNrfTm2S3CdJNaxAgo8+HzkFaREOUAlH
+XalQzMxIiwOO0R9MXpIgEPQAwGQw5KGe1mLsW2/e2dx4pH+lqgpIliYb+Dr659hFEpSSnaAgfev
gAtxhvKB3KJbTK+t9NuA9teVRrEb6UhUm4DmFtdM+K3SXYsz3Na5vJuQGPa63niw+sDaTLyXt6FZ
mEdTxnLL0hTCWXZFXUSpIxI11SeaYxfiZ3Rr5wrKRIJAnGMgaw7pw3fEHSOEge4B2snb9bBSHRaT
z8mh7yh/5Cwbbvo6h1RQ0WIwGWq9Wx3n0su7Kb4/vxPzSr/1hFATtS1QYGzIuKNi9PbJBiKmgGc2
ga2jdNsnFMozaqoufvdTkMAwAQaJwr/UfNNf7beQE0+myOAH1YTEiRUSqHWYJitb/cG34PjOZA3U
kS0U2N4+RQ5hbIdBKg41cpUbnmefKt6t5YE/MEoceF0hD4PsF7Jgbx9CjConqh/FgVihdRGYBmSK
2jy7suLMfPj9q6Y4SDYWgWGSy8kqYwJKEJvwqCYLIVmWoVSZMd2uePwPzh5yttgXnD4UK5eVCoRe
IaYaDPwQAejspkDKnc5j8dCPfXI15sVwnZuoVLPKNlf2i5zsyuL0WRZXQOVIKILZsTj3cW41cccs
fiDtYIcb0zdGaBXpJviepjj1TginwlyDFPFVFHXx56ox1CMyV+WlpSP1CyBxeVOkln0kYVBl7tQR
/7uR1cZDwERx1xSpqh0jk9uGm6ipx6WMfDdL4+lZj2EsXFOYyfepGTOyscZIK5cmFvICqNYW1/ZE
IVpadjGcQE8SdCAWqvpOBEMK0oiEuso6JTZK2pkDG4RwdGz9IvSaqRgqx64a8Ysf+fLZLjt0b9QT
Q7toIJqRXYdhhMbIDKlMLxVtkW+IrK3yqkqRQncjVZnfOevkD6h4FmIzTAOUmGJtNG5C8hIyg2FS
P428iZ4YbwuOGl7u3/usvgnzJE/dho2ZeVE1XP5iWwoFmKio+w0AYx/t4ilAyjgmdYLRpn4eX9ki
6W3Ht6MO0kcZaa6T0i8yp0SyvHIHM5Nfxx7HEnRBqrZhFhGQf0YGrOynXT1t6nRgtVfmLL0tgcR2
M/sTWj81nxpMghHVsUkUclAlKuDhti97uFMx+Nn3SYMd1KA8FlxkPcX6+WxkP7qhQbILsA7Gt86s
2xIlvGibFm1Wua3uh8TJ7ThmSGTlFTzkFJrRnpqt/9Rh+VPHSrLuEHSG9WK3qbGPWJzfzSHKBawq
0RddkFU/mK9V4DBdYJjoYHTUxBhSv/1M03iA/qVvNZ+LcuohBUaa9osalNjHdBDEEaySP5Iwna7Z
UJeoMheyATbL4w5dqU2WALZHY3hbEjBxnNYQZeoW3J8ueDcVKEfzbLyvdLOT48DpfowRbDu89Zl2
9FCNX7rSoNI10ZB1mQYsH5whFw1ICXEwdE5K/fIrxXlEjEwa9BlrIkpXGlWFXlIwYV76fEA+jUQp
bRzTnNhRFVXy6IfTZDtVHPHrJjBN9CCPsUw8bg3qjjaF75pEhl+I1qxxwKS2tkGTxa2L9HUtLvJp
yl/OW7K30fHJB8PTgwqA6pk5Fw7eGk1j6owOaUzQ6OBbPg/5CHqbXQ6G7ww4/E4CXtemzXi0Pf/Y
DyC2QKUduXxUyBRqZQuPkMq6GEJf+AdL9eKmjPzyaGcGTZxOVC9lJTCOM2/jTYBCnlf0bel1Kff3
gab8QYko21BVgIRQIvbDlVSXSc6iFc+4XBnUEmHFJSqX3IL3XcYabeVTlmdJc0hEF90mQZ1uVBdL
l0914NoJJ4+AI2sJ548eKuCQkT5AHhHZvbfbYQKXKbPVHdCujN2YSjR0BxSKmeg8tbeyy36c34cl
vJw/EllB1CjnTRBLqlFX0HYcjLI7+FO5qxQi+yEeA/CeSLUHFWjFodG3mWA119znwG2uRSLticTi
288reWaNrBPdoZ+6fsutCcrNYLPehXnU7WN4BrcWNZr87Qhj33Xs70PEeK5fMerGRVx6DUrXrgxT
e4MXLzcZSo2uket4E0ZxfWP7Eopz7TiueMMPNgWkhRm9nIpqS9oCT+vaDkXUHxI6WttOc3VPQkpw
2TOyp2ULSdCerXH7PtgZNiMZZF1RRgYH+u1SIfPSp02Z9Qe7rMr9qAxj34Hh54B12ntx0+kV4P/B
82YOIRDnzH6RJznjV0CwS9KmZmE9HILAeoxiWqIGGgg3KezLgI/VytPmt38NL3AQ1DyTDglsRPEI
8RZf10xhjwzVcKgro92EYRi4ll2tRRgffBO+B8kkoHck/5b9jx0DLTsZyuGQNSXGHYtRXza99Qh3
0FwhRF+7vB8+TmKvbBNbRpZVMsA1UwYRHQ5TXGkXPBPoq4MEfTEaxQ8knvKV2/TBGiJJBj4NUBoS
f0v2Yj50fe9P2XjoFQ+3oChj9K4MyOffbSHgHaQNQw0WGb7t7U5llqH8TIvxYDbiu0jbe5t2P4Nx
+CmHLluJ9U/1p8WxALWXwRyhqmy/o/cGoZJDAc7IQcux9WgSo0VVGtOmizHFcJRFuO+BuBxDddFF
10VoW83Y4MkwC9w6hS52YYrQy4ARzq/BMrJAws2GtUIqEXP44CkXVUA7So0qG0l7MIIOqvcqZl5j
mGpv5nD55x/1Lv0wP0vCSoKLZZqoPC6iGJTkRBT5qj20gOAOqNrGpzL04+u+sIoNq3NQFdgABqjd
QbTCJuPlwOti509FetEAie/+f14HdgGZepSBUAN9u/0pyUFQ5GGHfIBRXkwUrhcEjf5Wh3xwxgm5
p7rLGaj3YOpRf+CebqfSa0lW76M261coU+9S3afVEYLNJ34GD4vVKbpcB7IxkB4Gv/rK7NBhIQZA
WRs0BM+iU+TwUGcYmZgqp9BRdztEPsSYVQwsO/amWxXVRk4NhERRwXWVkdC7ekrVRhTCuG3rLL2c
Uop58hT5NBD/Bq8Nw8Rp0rxfIQgtY7v5Q2DYkVKwpUCpZxFftbbuOgMk0ANNp9jNc5vdJhwhVhg2
pqNCG8PGUUK44jE/nN9R9tFhRlvGbKfgW5APfLujZscqeOi8O8B0FB7iuukTSKmAx4M0n1gXYxx6
xcW2F+W4q+mQ7EZtf41inz60U1EccxHLjQFI6PLAjHbIBRuOnRCxqXqUuhUzDPQi2Di5gkPutQr5
1io7380toZ3JDvPPKm2Vo3HZUHWKKoeEVXtFwDh0mAynTWFxCGFUY3pvUIqR8vU4ruC692aTg5BF
UdBH/YuxJZkkCRvQZftoPAg1xtuJ5T0Cz0is7O/7VeYwGEiQzo0KwFgL/tdY5WavI2s6BCJvXaPq
pAPyUXZRoi17xWR88EEQUQUjAmW8GcIvrBOmhyJibkzz0ILHuaunrtymSvve+XPz0QcJoOGZrA3z
LGbn9wofBCjKIhJPyAGEF+UIdD05U2HfK01Wh4PiT3rrBMCPBvtWWtgoVNAWdzxhskL9o0T2vSN7
MyGlaxH9UIzi0kLyb2Xx3t9DlLYJCGGgYSLB9860I7NLKr9mh8RKpGMEIwZ0jlZ1YxLk9/wmNvdj
bubH1JzWcizv0QKeDGdngR6JwvpyQSejahHDh+xg94H8VAf8OwlN84cR2a1nS9mvWPIP9g+gBERj
VFqRuD+NoXm1fzXPVFMEIzuY2iSeWUVyFymMeKSG1X4+f1RwIt5vIWAXeuw4TgWyZIstJNYQVGPs
y0Oogqu6LDK1iaomuG5yJKvQD8LlpyFu6sTliaGe8gasEa8nXaLcqbeyS5v64JTnI0AoBuAC9CIG
Egz5AZVitNWQZyHiejP+inRt8LmSaNDY15xUxGMc8asb20WB3LjWsVNWqiucJhtC5gZR3lvIUmR9
vOEGYAWcKGejozA49FL2iXwE/RG+ixa2U6PSeGiaCDTFMciR7QVUBSXd2Be1zB+lr5sWzQmhQKtK
2T0WfZpbbtBj4R2KvFTtWVNIv1g5YcOFHEbyJeTlYy+GBHMzaRNDMUcb6deYJ3G7U2g1aJwArjT1
8noEh76I8G7BUBsX1DZZ9R+UnVeP5EiSrf/KYt85oBYXu/vAkBkpIiJViReiuiqLpFNr8evvx5yZ
uxWMRPI2MEBPz3QXGU53c7Nj5xxzg7gO11ZuUQ43cn02BFR8MJehVfc6V9hzQ6L+i3a0dOr6ZGxW
tpV7L8MQOQ71u9wGqwLC1kEuMtKpIGg9UmE5wZq2LOHkl5D7meMDpqVw5cS17haZk9NlCI0GKCUC
cl1FZtefh0IGmDPGMJ8wHD+6beJagc6YRd+UZpD+IjoAwCEDy4mnsblXopG4r+ZmV7lGFgW966gi
+Q4/CCxmwj2NVTaM0rcUCuhzWegRojYzVFM35uaEEVSO1QvwbQfzHerUkyz3/m0t+fGuHPz6qZLt
8btiSV25q4JUwYoz1ktAN70bzZ0N1VOsYvgo/caskGW+pGNYeEejc0amr/h98CCJ1hQLRc0HsQTt
DHwK+rTc7/N+hgL2nKOgGV/TsFrVlpnv0yiyt3WgSduBc+bSuFLWliwWjvb1BcCEHLoEINLkjFTy
l6G5CI0s7gPJeS16+Kb48prkiIvaiOt4NcldAV6njijUttmZzvXRk9qsll5Jz+qD7pjVTu0yaWUb
BcPVDX0pE74OWDyP/BeZ51TA6bMLp8u8wArxB3nNbXjLXhb2bltpDxUiw+1SvLoKVzyKdheCJ2e6
CmaPUjzEoX1pSa9hZQW3gaOMGwVEcy1bNa2dQmMIjXD8R1GH9bHW6/S3n/vJ2jE6bS3MXFqSpV2y
LSeUZHody+Fww4tBLnT5Pen0NaQJqvRajuawroMiPFWlNxzQBFhuoXnFlqMfuKPuG4fSzAE52d2r
egyXMIGPNhbET25hqkz6NrMkRkmlKPRV3/+ClUy0bvQRoNJrvIVj88GH5iak6IEBhBJiLgMDpS7D
zqrNVzUI0PdocbCpBlXdmXnd7z//0h/8IIZK6TIKMJQXV4I/zzAHKfMa51XEjX6j+mm0zgNI558/
ZUauev+A5gSjmDDm6G5O2vU/c6XE6SK7jVD06GrguXITVrd9klRbQvCwUR0aF2YaqJvR77CczkZj
bQaDtNA+nPH+319iYozoExmcjM2c7ug/LnxRlFGk+WXwxQtauPyVlXp3VDkD87JCPfMhL0zXpOol
El2RJn8ZEdLmB06B/aI6EhKRzxdlCkKXWd0kdEF2gkAfM/t52l1Ehex7QYao0SpHdYW+yi+26pgb
2TqQvFDb5HFTy4eq8B3/bz+aJh13uQ2USOUzl8b7qt33KXHzVVLMZh3Ss1pBVXdWVZR8iyrtjdGT
0ubzXzuhIpe/FqMBZ7IHQEHBVTAr74TUyOY4qdOLftDeYqjAk7KhKl4DPZZgMHhFq9FCcOpsZRqh
yhS1FJbYQm57vduRL8NdhPkKgRHC5OUOMLPGCcNaRR4s68Far0V10CXUB5//1A9Am8vHzBCi0YR4
IhIeUzg5nSrMRlyL0HFrFapysqSEQWG9Xb4kMTxYJh2OayoWy42jMHjISxPhXzMUx6EQ9kIJNuOu
TieASMrVSNNZ5b6af4Sm8pSxCWXpVVLNbMs/Ft/rMt2XJAjyu9gcnU2EJGkdhkm5Sv2G6V7S2H+X
1KJHiywwn/U7f6H4/GixgL2nOAfLU6YnfvlNysLxRr/tJ4mL1u0iJCkbb8pzpXhgoN7Q0nJJMZKr
7e4NBrFzzPXOXJMnEvN7XVvpdhW7tWN3fzswUr+9d4G4cx2C1+VrZZ6vmnSYaAO1WucClybrHCne
wqmYG+5MX4TKcUpWKAwgmcwulCBB3diHOToCKRHPUjFKv9VQzYdNWCixDEdeEauAVvLab7SR8SFe
2uw0WTS+mweacFxVr5yTQ7v3LMEWsdZVHhquIno53NReby2gTR+9LkYDLAz6FtBqYxbHlcCzzDSy
xRdtiOyHcaQ9Jw2R/0B0x0lhhCCjWVL1WAVeeDAGEoZgaJODLluRG5l6tc0KOd/JJhpmoynFyhnD
tnF7iAoLB/2jXQXmjOsH3TTZhAt6+fkGC6grUHv7NR9GxrDFiQkeqhYPOpL6v/zea38Ffal/y/y4
XldKTe5uVD0EUNSOk1cGYl0jA8cBL/p7VPXpDBJwIVLRtgLusq5EV6NoJF30zmsdIaU00i5d+7qE
DVXmBAt7WJ0+x2XQxW2E1HtCak2dL3e5CqGkFYHTjN5rLtvJTaSWPt3eiuHBXchg36ZOViJLPLcM
hnFX+Uaya2LPP8IbYAYjR2KnWSkjVZVScuUWlWCVBlg8gkY8Fo06uDEZzEtb2PXOcDoZRoTMn+zb
YuNYjbTy/SR+/TywXodvWmWaDbsLojvd2Vlczdsgk7FPib5EkCf2nRXYByXLfnz+kA/WjMyXXNOC
dw61dLZmuu4pvdTJ0ZegVx038BNjDe7ZrEvFHpbS7OtLEfIPbRG2AUEAEu7l91FFmA6S70VfciUw
3aKR1bUk0vKuTLJ6I3M29hI51V2Wl+UaE3D5YHl9C6TYKG5A+Nr4Y2IekVoqGzsxq7XlC39TaY63
M2iPPfnyuKihnxL/2Y4C74ee5kC8hZQ/O1dAt7Gfp6P4QtpoQnj2wvhr0veFOtl1dtFENymOcCvy
L0bDVezKThTftGXVQ5DRhwZxj55v8z4L7jpv8J6NzvICNzVE8kgc6UFAjTF6bQPPOXdJHt1LPXHI
HQdAi02q5sEjugoZ6X5USLBrG827E45XJCslq/G88asq/AG+mQSQL0O2SQ3orrDG5tpJwn5l8Ucc
7ChNasrtNnkqdbvAkrselHJl1n0Tg5qr6KY4vIoE46Gtj6kSN9/kwk+h2sR1u6Rg+2g5ScGI/5BG
p0T8cgNUhiHFXIvii5EqwdYxknKdg0r91UVZsOHZf5eFP5HnIMXjBgXyMtHKL58neSr9MF0SCH9M
c60Vebi2cUZa6XrpbNSh7xcK8Q8Sf1qaUwMQZQURaM5ez3rJGnNF1Dh3VCrAzWA7X4LGGp7brg0Y
LU7D/x5BP8LfJI4lKD9yiHdPm8aetJDzKteHzQHcxtSEtj4dBmd2sPkTDacupPYLwEp5k+qy/pzZ
nbPNu/xgIh46kH8YJ2QDGODb/s8igLsdOvDX5aYsb0bF8DfywFFzeqUjZ86qHbCo2Ihu/E7Vkyy4
B12FIQiOXA+wEajNFGPy7fqzWLEhlvexqPFASMgeQ+CtaHS75F8Z8d+yUzvmb+lTXb691fc/8rl5
2s/+//zM8qEMMbT5n/vwZ5lV2e96/k9Nz/t//xh2bf96/vpH/ePibzYpiMBwbt7K4fGtAg/7n//i
3/Tfsumf/P/9P//j7f1PeR7yt//+z59ZAwOXPw2wMv3TNG1qzH1isVa+pT+D/zgR29I3osL83/y3
3Zqm/4N6EckTGgCDLiTxrnur6v/+TwmI/B80mdna8GGwXZ4wkn+7rln/QFnHbueoWYAElDt/uK5Z
/5j675BYOff8FVbmvxdhehs/S/9pd8ei/Ovv/3Q5m1sRAQqqkJJh5ZtwCdGLz050LXqlDkU33Hdh
422LPKpu6040R7u1Uzcqu/a+6etuoyj0KMhuxkOTZpCF5ChedyWjIYSRMzgtZnI1JZG8ldCouc0Y
J4fClJmAEITNc5iY0lqk42vZNy/FEP7oRN88cycyRcAoMmzUgJ//+Bgf/KxZ3IDAjzkCEAio/IQb
cudfbv+OohcjCLjFcT7aN4i15e95W7h0wqXd+4vKVke8D4OTbobDIS+yJSX3Ozj5v1cdr8AbQM4l
xZvygCv5ohmajqAXIt+PQbv9ahdDekqLXmT7Flphapf9Vuk9OSB7U/2viicClA+2V3+RRyU7iy7N
cjczByRx6I3GfRLBWXdpcqdfGzqGPxFbJEehRc2h0yoL2Fg2xE2vIVhg2pO4MY1KvyvLIsvcOONW
cutG9JVb4GDnKmrskOTXEtyryB6X4uRllvX+u5E9abjITcU6NdDl0pdF0AxKUfb3dLC1x9ivC+ae
K47UuJleFb+VMFCZKx3H3RYdvB4gdvb0A9zDY6AWjqt0Y1VxYyfiG7iu1i693VQOXn4VzhPHEQY4
eAyZ4OXbiSgUTtwp6r0wNOdHGgcx+q4qIuUpBv2bFnXGsIlKzT8KP+8PMQyhAnMoqXdN+HXZSrLt
GFPlLvIW4vX1qk2iSHaJTO5Ipj3rOVZh5ZhRWXX3ZSi+13Qa2Ax9tHAsZmKw6dtMug9KLxR8E+hM
jPvzVmg9wy8NqsR7OZX7VVl29Xvx4MLyeIqKoj7A2hrf4GJJm2CUTaRJEDW2SV4nz0mc+eHKJFEy
WYuJDioPXrtGyxK5XqJJO60e2+daSwsaz44lHsxKhGgCh3oDncQ+J1Rp6Yqb6sdgZCBSfTDIjJVR
Qv1J7+3ku5WU30OjHZmVFmI+4nrVhLCk5bqjlxy5Ia1DdV1ZHQ+OzOIXG4+hOboK03YhdFx/iSmx
geaEPhfDh7lgoxw7NRNBL99rTVZ/VaNBn7qz+BfxspoEOy6stp7ZbvUKV7WVNTbWkxkUSbSqKBqd
dfcMi7oU8a+F15o25uXGRTfL7qCRa9I1nsvIqqqqoy53hvs0b7G8xxXyPhrMZA2psrlJOowaJanr
bsas7V5htQJvCMPaD3GUfF14k+sjNPWSaFyDqE8d5VkipACTizSXZLLrDAahFxv+GvsoPhKkIlqt
lWZuhZ+JkLRaHr6Dx5cMCqpYwGiy59lEJmfJhSZprj9/s8tsGFcutjauCtBqnEltNKeA1FpcU497
7dmK0h+5yjLZRhBBfTfxCOjVm8+fNt8nPA3lP8gLYYQCbJ4PSr0BAtCZ8rnqteKb3scBypUyXajB
r24yFZGSo+JCCneR3v28xsPN3YiawlfOg1xpNGxiaVMVSXA7erK9HuBxuXKifc8tTLUqxwm/i6RL
l7Lwy2RyWliW1IZhiiWWRiozA7NGh7yjShsSsx4JJ5z1fNvpcrWxVHZhYNkPrWPd25Up9panqtQ/
rXdv2dEDCn4STyYzFq6swbz3dC9fCuhTyPrzXEB3tPT39hmfg5bd/N1EZTRq7MVnBys2yjCdoJOE
FaWCwjgbUcgYSBbZJg9q4zGsoBH6SmNsotiz3VYM9cIWvCwSppXibdgPNmkbTct3ROWPHoHup32f
yFp8VhIsqDAii12I9AqTYh9qXzefjERn8q/myUufaB4e5g+e5fu6mjaaKuT43HdJ6Wp5JW96WaNf
n6TFCyZn6BnSXHEHC1J/kyN6CLV0a9OEW9qvV4cQhIV9Sk+I5FS9wj96lNp92kvB2cIflmEdhrXO
+7Tee42WnVORZug64Cmkkpeu0uYbAoBvVWps+xJNQleN1kk0oXZvjv247YK4XPg+18eJ11OmzUy9
zAX43uT54wM1kqPVniXCs+Y3wbrHzOrcaePe6E3/VhEdQb6UmwdB5XRrto2xVehMLrzDtCMvdiyv
gHWHBkucLJ7Mm///j1fAbVUEkKTCs6x7D8VgyI+6P2Qb2l7eTVUrips1XvBgF1a+0MH66NNMXNCp
gQYZ/n1t/niwyv/sJ6PHg1Gbb7WG7YE9FZ72khVszdiPF/bCOxZ59UvRI3LfY4IJ9/rylw4x+ia9
FOJsOHG1aj3R3RSmZ2A4lJg3YV0w/K0q1U3SxD6Dkft6VY52uOvkdERbUkiHXu6+F0I026Es0g3u
kelKV/wCZX2mr7vcG75XQWJCWKxfzTJXtr6p+QuQ9YdrRrpIq2vq+FxlTGGojGXYhGe1acKNFCGP
DWPxVdCPcZVEX2JPTStytWIopbnHUCOjhLtcMbuXvUYaY3EuAuvZq6KWuX12sJXH4K9MOHewGpf0
sDN9OiELx1tZhqlFoYRI9R33+GNXGFE4xoHshGdhILaNPfWrXFbeTRcGIIpV5I6hVW/LKHt07AfH
yB7CLqzvsrrZlUAQG9WtJFb+86v1etEBmKgJZNAW/tscvEh9q0UOTQxRKsxv9cx6VdX2PCKoXI9e
tkSdn0ln/rkC9ruzHOnehJhcLvrY5lHdDHV4TqXRiFdlJ2gMSYaPaqrsx/KXntJ2s218OkNynFgt
UzcMJLtayVUw7tpQkrEJNvatPxgvtmfEP1huY1jIS2dSj/e3xBSMHo9hgq45c+CfxDspwm4UZzrM
2rHtlfGlbrvgJnDihsmMEGUYiB1nMSI2WF2CugqrCfjrdJ4UU2hPndE2D4oTxz9tv8A3DXoY84Mq
s9HXapVq92ltFHe+KQ3nNDbUr59/0XczhcuNTcCjkQJqOInP54wQy/Yycv3UP8fpMLpeYRebGKbu
PkV8uAobRVuTyqurpAnVtR9FO8jF2u0AWfWr6SnOfuhU3WXy4L4seny4GxGsZaVm9pLc0+u3LFe1
o+6gSl2B3K1eVZUyrkLiqdN73lovTQYytoa+ovR989NOOhjlI37E0ZNnOPla1+ElF7H01Ee1+hCk
ZY+bORS4rkjsbZGaMf7LjnqDeK6GXEYFsrA2V2eeNhNYOMbk2KrI8wkWANeyb/WjdBqwHHHVpIJr
BytswQhkNlzsff9oFDR0teDBkCHPKl8H87BMwZv9XFnFsNaN3LpR0yxeR9xF67JRaAlGRb2pJGV8
EmBFKyh7zTHLu+fAS8d7SKzZIXZipnrr+Q/VSl6aiIYh9+yzOfTfvC4J4F8kG7kqsF1Ua2/nqYA7
essnKUpogH970QhbU60M9G3hDHN5ZtF0wQiuFOmkVZHkjiVTAJwxED8/f8oH6QJxyMTDFXwdUuk8
OHpSDsokmxgRhhwsr7VIan182phHcNSr+ijgVG07L80nr/x7ozSShftn1jKdPtvU36HJa5KwqGS4
lz9UrjGt6AcjORWt9RzmO8t4kLzBtf4SerApamtTWdEt/CqnG7bl0N9phbPr+uY+D377arjqhbOA
VMyA8H+9EbQTSBBkUngNXb7RWACF+3KfnEa/1vaaB/qkDKHKJAQ9XnW0R27tLJSf26JICDpVuktr
c1zJXputZbxNNlqPuyNWg+KXVFXeYUikxPV9o9nkii9IuBb9TPWrAzZdJhQvWPngeTGPnFB/9QLe
ZXJqVc3YDB0dzNCBOfr5XrkqkvhQQLnvgzCQmM8dimI5kGs6EcnJfnf7aTp/FSuohr0Bev7nj7q+
H2mKTOk1EiI4UfM9EbShKWc4sJ1gqPlrdahhQnpJ4obYPq0iTV764h/8tP99HlYAswtS1YUoWzOM
TiK2b6AQEgO0+raKnElOuMm14D6180Os5SspMV1IvUWb7rqJCdwWB39pmMBVjYVIcyJVTHA6psdz
szY/qeuyH8r4lEc0/3IDVEkXwa7LWoYGI45e6SHDOUjz8c2Wem/z+dp/sP2Z40yYpuif2JtzWzqj
pLtUGL04hbo+7kyrLJ+8obDuLa07BEyRRzOvavedLjWTeUzj7LUBdU8q+Xcp5mMjLc50OAxRqex9
uXLc1FP7vZQP/r1Ti/CuVrznz1/4utyA84+kDXM7xk/TM7g8rlluepoGiHaqxgHbfZQMK7MVxjrV
TXnlx+m4rSzpmNkoxT9/8AfBE+gCrgfeQhN2MDd1wB+qY394wQkAb9ii3nhsbX18aVv1l2z745da
oVmqlbIGwXySnsVGsvAK1xuXN5h2ykSawB1+FqogHsHlasfg5FTVY5qX6qms1Nzt0jRdWOUZN2qK
ijyKFeZETn3tucvNIERXMLmCR/XZXlh5B1YcafeNlFW3VlI95KljPgRts85pPTc5lLXSifFbUB+a
IVuytvrgm6MHneadEPiQ5kygyR85vdpZ5thoQ3jScPJzmUlTPdhmZJxVe/waYt9cmmnyJGPF+f3z
T34daUligD6mRA9NxNxcB6JSUVhqJU6KZxg7Ce7SCnXjEkHuOvzxNSd4AVQMt9y54CqrcByItDQ4
ibJvbxzhdytwvnwzmvpTpQwL7OEP9hCRHQ6zPDGI0ZhdrqVemFFXp5k4SYXzHKdltGX4Dn5wjtYt
IIrXxR9lso2ROgZ+CuYBs5NaqkXXV1EsTm2n/Mow0Ngonlq++nb8Mx5q+RdMnSU7yo9+HA/9J8ud
ftUsjcqKMFE7IYUnRWjSnalVr75jSvvYlN8+3xkffDMQdRqa8GYpYOaWegHi2rHibj6iA0HxGdfm
3gz7t0bt8ttBxnr288d9UC1N4DR7gxSFFZ27XCl57IE1qcpxDFLrHkppubWDcHyguwTgYeARjpvd
Pois8Y4umX0o6BV9hbW7LsPCuikDT92XvjHSyygt/2dT1/2uyfvfWtBHj6LIq1UyRuECv/KD70+o
mjYZOQqqotnHUIPC9kw9044lQ17XeZuLs5Tpd7VFspmWUrXunWxpZMiHC4UvG01q4Erg01mIHLww
R99bqEcjSneD7B/q6jlqfmuS+kZCta8DnDkGz9WTZCW3yBAFg66s7KB70LkSFyuHF3uUsFapzRXU
p73omoWYcr0qBBMQEbSdHEOI15fnL/HgoQquz5OayaemcR6rTtYeCtW+0+UyeezSIlhIr66j2FSn
ThwPigvA3FnKnefVKBWF558A0gS6IMRWuGU1u8+36IxPPt0YF4+Zww4pGX+XmZZ/MuFtl/U6cuJD
azhiRR/vqxmPX0eocYkv3ZV6/xeU9KV2yeILzFbWGHDYDlvHP7E7tlKnmS7TTWSXonDb5Oq2dSBQ
xc7XxDt4JlOGHZRQny/BdVAgLWG3YwNN7EKZcvlpO6+I9FbLiD5MT3E7wbOG5rfi69k6qb58/qx3
sPESgWDFcQIByaNnc9VAi2tNhFiY+yetEI+yQhIW54bvDmmitiucSbb6IMrfVC5MCAKM/qbIhX1b
62a61ytCcaQEAYIr3bmrBl/+LercjN00lhA95XbxllceGDtS7VfwBQRaSJF3khXhWa/rfXIrOcie
116MgaMF/LxBBWKukj4e7gXa5K2KI/CDasf51msT8y/MOPE3ygfvK9wy787mIy2Emo++PSfKnoIx
qwI6e7n0nlY0TpSH4alRHQeLqfHNpjF88FRpq7VqczCsFgB+DEG2LPR6NI6VF4aqLCDE13kK3UzK
akpsZ2rdze7WWtYBfEslOBlsw1Unot/OWIS7tuyiO6qcYo090a8kruXfn2+GD55LAgH3BtE2ZMQ5
PUQ1+tFPq9Y/+bk54FCqa+essf1HmOMnmSTupocPuU9Fbd1+/uAP0FbaePokZZikzPRQL9c9k5qm
KOgpnGSV1h1DJn7XXiLWiabGOezXMORu7LyDk0uvMrNSzoM6qDuFYHQUdRBsjCqEh5PrR2Fb54VX
03j07IDwRpM9GhgdzLlZ0hhKaTlhRM5ROOqPHCxklX9RacN/NUHqaaBGT2Yd3WF/ZbqdmmBSGb1V
iInvIXAvaVs+iMAT4gLUCbffQW4xW6Wy8kvTEM4xxNLkh5ONkYsZeLSwC66TH/qGXC2kkmDfyrwX
lMUhoO/o2ccka44tIzPuKuGUu64tzaUJZB9cYhNlG0oeBkgQt6e1/zMhT0ctNNXOOybAbZvIacXW
hxXqFpbZrgsta1dxri55+3+AHXHAWT04q2TKSFYun5oWagjFMHCOchJBJ0LPaayqjBlxmR5+i4bS
cpPWDHZxMxB+seX31t3onbXRDnDkLgp8GkoLVU+dSwecmdHB5rb8u2qWHBQ+CkZQ5MBmOIloGObE
7LHDMGmUE/uI4jfZZ2phrphwKVZ1qTZfCCA/UkXL7/p6kA+8lX1jF3K5Ek3wc+EEXCMLOLJwOqH+
mGCy8yTViSRJqTGGOzVjmn8xjTi+oYAUpGJltx7o7a5NirW9anovkj50m5Y8Hr+xfpVL2KolyC7U
Xhh3nTTgaTzG4bbPg8xNMYS6jeNgyabg6vactKNU1mRtTF/Ccuzy6yowpLWMYHKSi75ZyX0J8l+L
Fwc/tFU/On97C/M4vN+J0yRjJNbT6/yxhSNKBa/zNJ8SuhHQBcdk20t2sbbLNN6aARptLt14IV5e
BYLpoZPIDBclXIHnGULJFkb0w0M7kJgV2HTslnUyLFxDM6EDqZiGGy5LOLn+OLI1n2FH3Wpmspw7
x6gSO2ASYO0Uxqxwm+bGCa21zSiSxN91zVvc3mbSTR/Jx7Z9UbOMPkt+K/XR2neLn33Y7RBKb438
xXOwUw5b/ro4vOWDNeFMk/USvOB8z22KytSSxyLJpGNN42BjJe2jNZZiN9VBz/DVon0cMuN0KJ1H
i9mVhzaJpkTFo3cl43QI1C9b+9CxzYXq9TraYCLB5+JrUS8zj29WvlKRR12Puv/U0E3f+qUX7n2K
pJuyLV2mVUV7PacbTMngP9iyEDtH4VTpXdDsavhKvlvbdoOdJIuGAfabTzfyDO1qXEi7r04N+nq+
Mwgi7UUAm2l1/9jGup+XtRIo6uNAa36bpH/59bmatFFx2C3ZZV2DQtRUJBocUJpfOgDR7GERRjCD
Tx2XS7Z5LDP9aIV95xbvWnk/tw6BWam3U76rZ7a4NQMFr5pE/ktrkB5L9Bu3n0e462oPF1cuOpW6
GBo7ofbyheyxcUhBVOfUIPza9U01MsFK9gEp4Q49NmMX3pet843ZQequsxEvMaBTZWCuofENiz7Z
FQa+op5RVM+4YDc/cwjxoyt7NaN7tcb33MGxf8MOVpYkwFefjRcHQpyMPejDX5WpepSPI4MN9RM+
Z5uxD62VpGZnGnRcFzSAPl+mjx4GRRIsiyRkeuDlKkHH8vW4NPRTEkXDnWkwuNRL6TbWjL/bY12n
Ljzv6kTz4wBfdHyLOKXslcvnITOheds1/DiGhLm56sRrq5WXotyHT2EX4pDCToQfd/mUJEHZbpem
fsJOsF+1eQEBx9EWXQamLXSRRhIBQAC5RjFtmzy3Lh8DL1kgxeitU6Ko7Z0s1c1LFvnduqk649HW
UhnUM6HCENYouVXFnM4abqO16SSYMZtGaRTHhSrVnjKSk2kOwOD9turB+moPlffUNSUuGn4qT15e
JKyrOAC+oYqTu9Rt+9LeqFbmP1hREr1ArIbjE/ZVVbo9Jf1+8HsMN2C3QpobMpz3yUqSG1HavetL
/P0KymT+wwnafS4D464cr1TL1eirQe4WZqtIK9HG6poGiccFCNcxyk1OiCLVG/xMlK2nx5DMcz/s
fbe1Ym+NEMzwF87w1ebkplKJYBNJlRtxnhtTtYxBkzvySQ/TELkW0qI6r3TeCpdpjUbDwubUrrIi
COxYISEFnHAYhhxdftA6MaK2jvvxqLTywba+Ka32vW7suzCI4QOXri8Ohf09C4bHLo5cBUJ1IeK9
1uNd4qwATDeqVu/VDtMmC03H71h/oylMr1ilLxy6eRFva7rKoSetY/WMP64bieA2p5GUAtol0ovd
DvWKdsy5YYRopqQbOZbWdbfQH78qBqZfSf+P4SIojeBIX/7KhuS9k7t8PDKcg0pfLau73i/iX+HY
Pn8eXT58EpqEfzZGaO1ePqnztaC1A308Yn46fKHJfcvOTm/Guo43nz/putrkRwEoU+Si8kAKMQtk
MAIVz3SK8ZgZPexH/WcVx2fbhAiYtfjJYTTnMuvkd1h6u8Co3FjEp45LOQq6dW4D4MtLk6OuuTbT
G3Epkkfi/EdJdPnj8fkOmV4bjMegsjB6blT9JlPbwLVq3fNd6HL5plR7c5fEis2Ax4RejXmoGPZ3
1HopXVsKaElr5vaDpeWobLu4XGi4X0VJjCwUnHRJrXlH4vLlC2YyxZ+VWcpRGh1xY9gFGWBUnRY+
zBUAwVPIa6cvQ58EW/DLp7SdU6N2UOVjRN23VdQO7ePgxMZNRy7q1oFnf2sy56Rljro3Y7SH3ijD
kUMJspvmSQcc+ca6R+j4qwsmRlQYBnzKSMHuV9KThW30zkC5COlkm3wrLl/iOfn27GxEQs8VPZCa
o2VyC7aOCHeWzsySRBlR2st9FR8cjDDuQ2a5uyiE5V1WVsGpT8vg1fO18hSjKGSyVGkSpeDSKX0a
+W5ZOrjVlc2wCvLKQSHXJKuWBrubhZa/axtLslwNRxG3zXRgMzlmmK6e4TSojVsnTaqfkVrp7Bmc
sW8Kw/PxqRzqXerETK5ROnQ3gxVugRHUG/Z5twlqUa77QQ0PNB/fkiFsdm2u1U/h0NlbKQzO9qA4
bMRcCb93vezgqZ5lWxr6/cZrjQdu7bsKyfyukZKlMVUzF0bqDwx8USTTzJ6KTzK0y+2QR2UoR1rd
H81M5XpzjNo/49Tsdr43wrAv5HVfDVgYC++B7rt1DHV9uIU+GJ7KsbCPWk7V2SRWuGNKGiPjNSe7
rZsA7UTl9w85/JLbwYusN11JtDWAv+wWUl7t8VxuFzb29V1BI4Hkn//A/AHuuPwhmBFExhAE3bE0
OgUXXwoRtm+7K1NFfmN3/Szq0EvcemjrbdSXyhJTYTo3s506+fZhPTEZVVDDXz4/KehxVHLSHlUh
rFdFquA9W7196DsyUhKQYaeIsHhpDL/6XklUKU1frivF61y/scP156f8vbU+exsUUFCukOlPxNtZ
sBt8TW2bvLaOyOXEDb4F8Fzt0bDuzH54HBnX3PJ2WJFFotWA2kX1I2my5qfSxMMjDYfqWWsZIZWQ
HN6LUnbOeL4wr15LrQepSpJjoDvRFikWc5xyhonQmxbbemRIE25xlDbOkHC9VgFd9UQvjRs1rM3v
EMCDpzTPsWT7/MdepSUTWxMWOtk5WNpV6zfTfCDP0m6OmpKXW5FU4gjnRuxgACurssB68/Pn/V/O
zmO3cSwLw09EgDlsqSzLphwqbohKzZwzn34+elUiDRE1wMx0AzXdV7zxhD/MJBo4M9bUY6YMCZoa
3M1cjKQDW59Lcmo6kitUewNW+XcSCO8xsPLKaaJS3Ial1OzZ/e1B7UdkXmO1/d34RvYDFF6540aV
N/IAO+3+D1s8IBQQaIDTlwZutMxUhlYJ1RR5KycvaHK2Uaafcrlbk+CZnqGbrUXXZEq26RWTpiBr
cLvRFSkNRTkYLceS68c2Q9uqlrszpEHp5/3P+XggMkUKiCAp5o3UMPG1uPV1y8FZJn3UDZy64NxX
h7yS12TXltkpHwWYb+q2vxfJp6n9KzdHL1kZTDk2HaEdkt9pGirP5KDiNx2lH8cKR/8SD8FXRYiL
LY5hU4CYWMgUDJptjUn1XRCEEGRurh+HZEh4WoQQyUChPXYk4a2tUFK0E1jcf+7P0OItf2fi0tqW
IeLTMZz96qGJzTBra9MRUywlelHCZj1Q0BPrkTS4ROZgPQpaOnwai8hfeZkXZWWGniDbE4VpUsCZ
7YI203wSvchy0DwMd2L3YqA5u+1MNDlq3bejwV2rPn30sWheUtOg7roU8S81L1AiNCYdTme0xexA
37Z56j2xrIjKQIPzLya9pdrW/X6twvQOgJhteupSHHraszRv5qllX2J6E2WV6dTBIL1ic9rZit/U
27E0s8eobaR9ULnWfjDLOrc90xy3GnrLm1SpvH3QF4QNXtFeOq2kVVcM4vcxnGgyiMoWKC83CWkk
ytB2OUI9bKJavIwaUl5a6LdbKebV8t1BKLear+GmBGPyWNe+8c5I8HZsghoP1CHGYLIcHKHuNx7F
nGpThUKNhXpepjskKlVcSiwLIn6UBsdSDIIz7hU5GpDQdFXTPblpkZ9Cr60fQytC47foVMWmwBFg
HNgPG70Rlbf7m/dda/92TiGfT0ghYhD4KNqsKhCWPo4aTaQ4maBodhe0kAaLpHoMkhE/FK1GSqtm
ah+I6T8VdSxtwloPtrkG8oZY8RU5LMwCpLSFMNqAE3CTrno0XJxKcVZcAyss7yJ+KxgFsI8U1iR1
9lulVm+EKojpfsWV9MM1052Cdc1Xbwxe7s/K8jGjCYFKnzi1h/jb2cPdo8kJ7qdWHGm8EqwCUu0M
41jL+dugSysh0/K9YIAJOMqbCVhtfsEaGWomSqwpDmi59kmqam2DY5qw/ecv4nFmkSilA8GZA330
XkbNTRUUpxhk4q+2EXc4cf30VdRcDRfkwf3hPvgosOy09rnKQeDMrbULKWkKU6VPOQodfU6jcWmp
uV2zsk5LiCFFWr4LYTiTxwmF6NsXY8jKrtHJDxzR875rDd6F9uBC/KvEOrRFPX8Ihh5N6j4ud2GV
qM+yH73e/9L3OGN2gGiJABMhggfXJM42ZdzXYycVo+LUYxTtlCTujmMamNdac5+BUwzfYOTxJGhl
Fn+Wch3xZar2vQXFugkH5bGU/S+BNnSPMBiah2Lo+r1Qi2gnmVG2t3K3unpS5tn+qLYnN+4o3LXV
wxCrdu2VEKIrOd+YbfIQRlBzYgDb2c4AR2OXUIW3pRf45zCVsrXYa6rhzb4Za3aaJrzTZMvzJBnB
J/ytrUZ1gqTR7dEw+kucEWIpUSw7nmEWX0rBulKR4sajUwCsQTLab/cnfpFqEA3A3yPUIomGnDqb
d833KErjVuyYkJNOjaY11KUT9SFLzGabpPWPWqvTPWhlRy8G5XB/8A9uIkXD6ZfnHhgBPfPbfZdJ
aC91Rq44sa9d5LaWYxvBwcdGLYEk3x/qg6NE5o2EHEISEPjnxWjJCIZBCDPTyboh+OlZ6fei9cWV
XfzRQWIZiSN5YClMGNON+FfoJei5KAgKoyiDDsEm7jCFsHj96IhOLaQqvBiI1eJllxp4q7t/igje
zv0PXYYWGNEDSuEwy4Sa2ix3i0JBMRslsRzkuy+yOjzJQ5I865Me61BkycUKeRKTvF2JoT6YX0gM
U72HeHpSYrn98rGu0JRKCHCzJJL2ueVJOy8X1uL1D0fBF5q7ns0KRvh2lERKWnT5XcsRIJ5e40C8
KFIfP9+fwQ9yIuhhnO+JBz/1S2ZTqDWeVTW9bjp5rFzpEnq2BIHnrPh5fsEIoHhRMnV4VI32M5rN
4jPy3NrerYxqH6tpd4oMrz43Wr3ywC0PqkxJFSYwmhNo98/huoU00DMCl+W06vBdaKv6ISygD7pW
1uLIJNbRRtE72OEhV9BZcFVz5S1a7iteV4vhcUpifedswtIUPSmSyCpUtx7OXdpl26ouAhw/n4tq
WwppuqVouQZtmhb09oqEI0BgNfVbUCOYv0yxH4jmUEiGY4zZ1zhqgZshHJF14Qut2x+K0P6js8iU
EJN6E5PLfOK7v8jtFovaSPJw/xkdYrPmMJRacMhRSJzgm+WjpHt7wywlDDDQYIerkOzMRpO2HTiG
DY37Zq0S88H3Q08hT+DegnI2z4pEIe9IULmemzzVdmLII2WbAXrlEZ2VhwqrDKdOTem3aHkC8gXN
ZkAM2UIKbthAIFc+qyJaNrI7JrtCFf1rriAaDT4ZquX9M7M8mBgjwO+l+4a9BBrGt7MWolUqFjIx
paQG+lW30se4afyVI7BEuCA7zRaf+N6IN/Jk3Y4C6LgJJbpljofJaoxofOVvwqDu98lQP/j4aW+1
ehx2KRJ+e0tpXqsRNzac9az/7n/tsklvkaUqInA7ekeEg7OMEXeShjBWkJxukKKTF47ZKVc1EiBK
SGFrW0KufndR3dzqaRMd4soYroFSnBrog98qLzcfrRy5SXK+krRmSIvk5MlJcraatax6eWsQWohw
zCZXEUp5swtTp+FbCaGkO6MsjH+8CqGirJW2qavag2Ic/T78FEvV+D1DY2plS7wXT27PLmNTP+RI
TQ3nObJGaEYl7KxedywrtKmJXOpCye3IQrpKOI/jrzL5XbT9ryw0bQBqp1RvziYFCTsdifOgs1jm
qQ8fjbqyW/Mh1BEVqH270to/gqWd7i/oMhBh7yK2AIQWsSvqJrcby/czsIGerz75pvpf2gb5U4LC
4tZSW39lpGVONGUPMOCncAfe5eygiF5YCUneKU+5NKj7QkmUfRcb2a4CcLGjTmGuhAPL5hVjISEF
9oYoEz3N2cOsiTUNkTpWnsoOsQ4k8tSDEAdweoNY/yWnFvYlRerb3RTva5HJ/7j+jpKI+hbrvvAd
JVFjX7ZFsMlCfS1oWKh7cYomaT1K9hOIW5wjVwVu92xQat3x3CdAAXmZ77LB/+WrX4VE2gYIHKFX
/tCm6SXT4n6D8A3WET9rbXzWveqhEo66ibbQm4DMpoDZrSU+lfJjYD7rLYhbPyYRV7alRW8cuaUe
FG5fHevs0ArG2mb/IPLjS4iiDQVRZ8Qapgvyr8iP5H5Mdf5Dgc3/7JdatBXGsrTrsMmfPdeMthjT
ul8bXapwToSAWq3q8y+fCjIJ9KhoGLznirOdhdqWbHmhLjt6F0iXPBaeE8XaNZ36KCEPe8K479P9
Q/OeG8wPOLsK4DP9FvQFZtGuJ9V66fce2bCGvLBW7nDN3voop0dVtYuaFxO0vyoASReD/Tikm8YH
Gqlnp6TIPnuivinGl97MN6J29t1LpmKBIeTO0O/qCCOVWj7GygYu+UZK65f7v/yDh4S5gjfFNYLk
Own27WoVYmakfqTIDml1/+QnWfSC+nXoGHklbXjLeOCN1ttp6JIfqkrVdm4gB9tqBIh+/5e8G4rO
5pACD8eAA0ruO3/SepzLzNZPVHTbRnAH6kNoCps8ka9R0O2s6EUKn5Mm3JqCfyyG+sQhAikw4Cte
7KgZXS1/L/vCtc0/98IZ5KRWfg6FQ4nhS2v+CsQnDf26/KpE2ZvuFTiVpwj2yp+D9KSLAv8XzzHC
aheKT01JdS6lseL5ACHq6Jcra4dCHp/h1L/GaUEBr6YPMgrG57SxHiflAFKXNQ7/JOQ4C/fweKTo
j6YLFRbIxrfrMjnTaFLeik6JNpMqcO1jjKJHX4S+2zSEPoFxHcI3Cn4VzcZUtJXAaaWL3/+Hj22v
SBuvdaim9R2+gx6seZjUGe7Gjal8RwtPt400fkbPwRnTfV1/ypAVErXj/QX9IHlAXAJmBCkmVxtS
p7efgG4M6m1lMzqqr40XX5CRPCBbvCa5m+yDUY4PYZV1j03mhgdRKF3A6FGCGXRXNVtBE+MHo42b
k++1q7rzyxgNAAORJDctwnX63JCrayMFw6BhdPo6OIcVjsSB3mlHycSUblQMgeJuUn8nEB32BHHt
rxp3mr02hqJtWdlb5ib9VzSEVy6Rjy5Omr5wa0Ex0LiYO+52veyqYQyljVhIOleqjKlb4p9CuvTP
beIHB10vhZ1SymDUqDSfDV9ZkzNcvv6UPhD1m5jITI0+e/1bwQq1TAHf4SnRUUImAIwAjK2H0ffX
Ao0l73kqs1DUI6cxIQfMGSOai2xfW7uDU5lDe0Zt6zKqRXzWoK09ehFKdEUHTaZMRf+bB5i2BgWU
sGFbf3zgFU62aRjzKuZK0DxarSz9sATPOCIprj+Lw2g8KoErrjA3l211SglsabBLXPMI986mp5Gi
wCwKq3caMTlDq+idoKbxbfuiTD0w0OyYG9rWe0N9rsTBfxADGueYhPfnuo28M0KEqESb/vBUlUnv
SEloPnWagX6WUV/KCP1hMqiD51XoF6RFdG1qtOF1hFlWrtqPIi+MexBtAh8AEmP2WmEAqQJia5Qn
XFC3iCS4W2A8TjsqzcbK1ZXBlmeNqIs8mT4WkCfcNm5vAaB7pq8VhfLUC420KQRl8jkv/9y/a5b7
FtYP7WLuFLIeHrTbQaJwCHOgqLHjqn7qFGb1MgSW9jhG+T/n/tNAtEgnc0gezVmdDua726pyFTuG
J6RHHOp/l7F1Drsg3OB0f0mJ/e0ySv5Zxgm4+uSTMRlqEtjML6w2cyMrFJPMCQzL+6yM2jd58N/U
PALMYpnNMfIzd39/SpfrNg0JD0CBNUM+MHuAXFjZRjLWmSN4pn5B9ke+1NoaOGoZqU0IQPJXsg34
ooZ8u25ip7QJKh/EOkA/dmE9mNRcs3Bn6Ils97LcY5XQRivHeJkJ6lRZUciBrkYyOAc8GmbqucFo
5E46aN2BJ1h4qXK1eSpD84dVqhfa4xI1aGW4ZC4ljpXzsOQGsJZ/Dz/9vL/i48AIhTGMqtwZxRKb
uWc3fhRAZXWttVO6ZktR8c1N2qMK3D1rfmZmSzEN7aAyfS3CmkbZp4LYPaoPY3HBetemrP7dzMur
hSD1ppFefGtNrvGjnUC+hZobTXsIVNOf//WDLTFNc3MICgrGSDXXriXvTCuLVublo61Ax4X8hyeQ
y3V2skQRirTmizkyOJF3igOfyYnSz4OJ3/0QNuXVGNU10uIHYyJdBHuc69zk42ZLIReDXo34njpT
e18H/apq1YsmJNsAAfiwcDclIspN+xNxiacwf00s8yVrhQ2P91nukquq+Ie0WzsTy9sZXMKENmJr
AuSbV3b7MRuaPJJSJ8y6L7VuZFRERP00qgmqGkW+mhYvJwEEHrcz4RA9GC622+XN5RJ/OiFpnLhV
0y9RHHv7sjDHz8EgA7mSA7jpsRp2T1Elu6datV5SDvSnNCiIhgx0BksXjJlt6Z7yktRpcApzY/yR
WJr/dv9C+iBVmQD0XLzER4gnzf2yskADCFbmaIkTvBwrQ3Yvdafo1UbVo6+9VV/dtNqXGSU+WxL0
9FMxYv6ckW+svAHLBSKxnbxcJtS7Si3ydsJCE9uhuAK9KJaIkypCJ+ybyioOWa7RLZSyNaW2Zb2Z
8Qg6pquSHvW8MQXisAgzKFlO0HoRel5FvtNqM3xMSnVfm710yTp0BZqgD7crMz7FM7cpGRgUGqJg
8KYOijo7k7IxKjh5G40TBaK2C9JKPrSDJpzdCoZHglHus+/1UIbyGok0KL3fAv4UjARmvaObV9su
sdbkcj7YreSHAKEARbEJ3vOmvy6jSCl7MaFp4yS1rB+JZN2zphXpli5d9g2wrbVr4/7b/XlYXoC8
FWBipsKzhmTWLJGpB68rcDdsKYSTkppSZGxGCc2z+6MsYxiQSu8kEeRO6T/OAqWw0ISwjMvCQSyj
Aj+YVAdTysXn0beClX7rRx808Ydg5wIQYI1vd3Bex8Vgmm7u9AFxgwumhZpQOa68s+8tidvtM1F/
gVdwuTJvcwUr+KCkM6noPoUVXWh9iNMTAdQFs3p9I1dBscsz7Wc+qP1Di47cH6uG0q4YZNhxGcHc
oIuwwympwoBt/NETGe072Q1sKPQKWgIxctC5nuwGoVV//etKsK9ISyAMg/2kZng7PaVeGwMACvep
9RvqNBG8vUxPq0NXUr69P9QHSR9ByBRQiqw9V/5sKaoENV/gMIUD1eNHTZb3EpStu+siz8MG0LTs
mJv7qIgCzXtznLQY62pl401D/L1MeGdNoZdO1Q6HZWn+uRjNGGWq1fUT9U5h35mBtwuswfzcmnFw
xPklOLZaVTmtr1yyNvbWxMcWLQRMgCdPC2rjCOJMNJ/b6Q6GwAhyszOeGiSfHzpTLk5B4e17d5J6
E8NdGnKqfUUdyc2jb0Gjuyehhf5Xk2+85EIrb6K48PeDL3/t3bQ7ZsGq4/X81kHMFDQcbbepmsGj
PB2ov24dy/PgjAxqcG2t4rffdRo1F7M8iVqUOUoJYFYJ0ubrytaYgt+bdWFQCqnEqASc/GU2qJci
eg6nPLwmiuq9dp4Fv0gLUZCJaXmaPdxr5FT9o6DI9QYv4vSCVnmCFTCWjbav5WsJwfzZm+aASg41
kyk6Idu6nYMGKAGQPDO4doL1M5Trr4miHWKTE5kWWbuyJ6dvW3z7X4PNjiA5c0C53giuahOYD25U
uyAF0Mq9P8XLT4K4OLVyCW4Jyhcvq9R6mAy1wVWureTNjF1yEFZ5U/Y99shklCunfX7FU+aQAC4S
xnDSUOaZXfEy9ZzATfmqztN+jpoanbSozjd4i649kx+ONPVvSFF5ueY3PH6Z5G9NH1xx6TA1O0W7
y477Vhltksc1G8vFRf/+XUS9oHqnJ0WcfVcXweTkioc9INWbXAn3ijl1rwIkBLu+Hzej27zkEagj
yuEwcYyd5g1HMRn3eRI9DuMAv4KieEwCQ2BjI6uy9xTvgprMOfCilaB/Hk1Nv3UinKsTII/3fPZb
kdEz3FC3gqufDzIEkNR8GWs53eUtOhSZGHTbbNDcnZr3a3nnR2tCo0tDypFslj7g7QHCp7As046R
A8yYbdxElYcgdl3bE9X0H0lH00fSGZ6+EyQKT/ztUAK2xFoZIMPlB0ay6bBG2AhWt+q+tjik05UA
JI9tRpQ4b2u6fiTUYeuF1xxeI82CiDAMJuH+3w8pTwPpGVsLAZPpEP919+qIHEJR7IKra7lPsee2
TklN9lwIXf8UoKN2+n+Gm3i6KF3goDJ7kAHu4C6Sc0aheSBEqv9HiFnsLMH8Kcdyv7s/2PJdYQap
j9Mnw7CbSOz225BblfMQc8yr2mNY2Yf+n0IskOpqwu4QJ+Y1lKt/jG0ImpBaYCLfK8ygXm9HbEdc
6xq1ow2u6uCK477cI/3Z2K1SdCu366LSMY0FcYdiBxfsBLO+HStqNQhVqawB2VD2cuXue6qg2x6H
1K3R1Wehw0fU9M2fWvYqe/KxDx5j9Zr1n/zkWpVADtWzBIZZ9imHxuM+EHp5UxrpJ2nihUtdvTdj
BSWpbOVnL/JMfjb1PWqVk0wfAJ/pbfprw3V5oPcW6aUT4Uhjh4nSbdEpJ3b1Q3MbFVr+JUQx0Nbr
Wn+SxLY9txIqL6FhrdmeLy8MfgiNMJywmUEi0dsfopV1qYcR4tyYmEkPU2v+2AsBnFbA2ysfPX3T
7XtrTA4CwBS4nEhDZtU+ZPy1wkqE3kl9D8UmVAP3vVimX+5v9+V7ezvK7IMyL8/10vUGypgm2HRF
xsDBlA6RQlPL9fLD/dHeO4bzj5r8zqCmG4glvMfefy2kJCC8Y5bV4HiptBcq9y03ZXcTVZAKfTwB
zkX3TQi9SyNd0vCqd+eweAnCz0PoaO5F7n95pqOFVzlK7WTYNEW7yfUrMDknzn9U0c+qPCfdb6/2
NqOIAM9eln+b48+xQcoejwFrR8nFbtxvHfLig3W2TPRcasS/v9b51esx8vvZWQomBSWM62Mo4D0r
vSraszC+ieKOzFbonmsLvbDwoBX/We2pkz4jm99SjsR8wzb8/wRrk2kJniNHfdIZ+pl6mMBHdhr+
op8e+VBYqh9G8CdN/0tgyJuuSphxHqqzJH/JrSezAQElb1OkhAXw20Z8wvbEvj//i9yGYBls4qRi
TF2e8sHs/COGEPQ+uRTowYYWZWNJn5Hh137VVu89FLLvIQ+fSCfoEuolA9Zno7uLN/X9X/EeJs92
AWnFhBYkckfhe/bgJ1FvQuZyO6cuc8wHxHOYHwet/oGFBIUiP/5DEzDejrH2SzLDjSj9CAcqfand
AMQp8KxTzm0wXuLqq9n/HqU/lnSMTfgcwlOj/hBAVmRj/hhlD329DzPji5rJz1ryw+jpHqOMsaFs
t/IeLgMYIMLkpjQ7eHIXVF9N9H2j02PFkQP414r/JlA53QSQdPZqqqUPaPbbilVoK8Mu2rnKe5sO
POjkwgbIYRaSS0WKxJnWD06jskihURWHfkT8Mtbc+qCGIPLQHm6lr4HiHuokjV+jRtEegyzOr1HW
qo9107gbHWjsPz/YlGXw5TMnnCoQn9nVlUWR5sehJzoVgrQZ4tV7tU3NDTUzu5iAaPe30/KinFyS
JzlV6PYTAvT2Tsa32BOHIGM0JG/3Q96kEGD7NTDEojnKZPNKc/VPEpoIHs+OjgE9V5ZyGVp7Ipxc
buT6BJTZjuPXNknYg61PK03De0jwNqEHOnOUfmLG/UvPcsVOy+oVrdFDGcWbtodzr4zGmm308iqf
mHW86tQtSJzm2WAQ8sf1gLxBnmsdEl+K8KZZQrBx8TJ6pcWi/Hd/3pdvIf9Cph4pU5DIwLpv5x3h
jUKnNC46sgAzu7b8at96Wb9T9LXY+YPzBUufh0qjkTjRW25HGhN19AUP2IKB3NnWC4A1QvttbNcf
L55/oKjm/uq05tP971tWQVhxYg5QRICtAYBNE/7XY6UkGdgiPx6dDnb45wSQ4gOtrwzBfWnA9lfQ
HT8tOkxvyPFVQfiV1QLaVcGQb2rFA0pBnndoYaSedBjwthiXLXZRXfT9/s9cBqwYhk9EBWohE65/
dtgC3D3CodLR7lDcDGJXJT2nRaU/5eoYbLpAC3dK26x1Pz9Ye4ogKJOAuyabmSMFUqTcSreTWBEy
5rGXTKrd+EEABWhXdtkCI8i5g2kOAhLqDenTXMhxEAZgWqYFZkUO9a3Uivo1LsdPcR6NIC6tWv0z
VGh0WXn8TAfA1vGl/JZbWn9Q0VX8VvbRm+K15b6tFeWfIzR4KTq5HD+PasWcQibHSelXfV46tDY8
tJFwg8/7PFm53j7ahlOn7/1tmdZ5tg3jIgc4oxWlE1QjqKLYHx5MBPxsCergY60I6j7si50o18Ge
QETfBkaHFHhaOmhFKDtAWek+a8Rv0M7GTTw5sOAb3K/9yOUlPClg0QaAY8EJnWPBjVpGmlsrc8eH
BvZJ1br8aTRDjL8D66tW+tFjqBs/JCup8edu1afKCBoAnlX7jDj1lzAo6VEUYrz2NCzUuZRJOY+S
Ak1MFohy4e0RNusGaLjeZE7dfA3QITvLblme1VjrvqYpSJ7Us+BmuoN2GfEIutaYwuzEJPe/NmJ3
7pI158mPZontAjcPfB86kbOf09SY3zQVHdXY8/O3oMr8fZtG4+7+jfDRKOSu1H2gYsAdlm8/ugHD
XRfA7B3DTPxLMwao/uqDub0/yrTtboM4kGETN4tG7STzMrt34hiUg1hkBUR88iHIlMWuMLVxqws+
IPs+/McGybSSjEUtmsARl+7ZR3WamY99LmcO7mL1g9iIBICdsdJHXF5r3DM0eYlbJiuW+VGTa9Ej
89ZzRDo8D2J59Zz1UvzLQoHx/uR9tDEpO00tLM7LJHt2u0ayNPpGLFiVw0OGiEcjuUfZCA96WA2H
DE2I33kpH4O6Hr63/RBsgLk2m0ZWIpSilbcQm/qVA7zAyzK/0x0LSZh5hscwC2/yGgxGiIGrU/nd
sVE12wxzZLow9XUnV/FI3GRJp7z6nJhtZok7se6s7Sg2zRd8Fyfmp2plNOuzzrZ8dGss1Hcv/LOm
HSV1iwU6gri8jVr73UzCxkZaEoP32hJPVYZToRjX5Wj7SgB8Lk6Un/cnewoPbnYq3RzCkwnOTc+U
xb2d67zpR9Q+B9ERK+Arqj8GSAFm1rmR0AlJEjM4taAx3zIpD06BKIyb+8Mv15p7Ebk0GuW426uL
opwZ+6U1hrHkxH0SvbmmdczDsT+6sbIHaQnava3cA3Jf39M8jDZa1upbAzsHecQubxi7dKUJuNjk
/JyJsUSbHSuChYuNJ+k1zaVEcmjex+dY9vzLAP3vR5G4a/nm4iaahqLfCOmO/YX8ze3Mu41fD5qV
SVQXsvEqaEa16WV65PcneBEeMoqJSys1GZgSMEluR4FaEPvI24vORA7exHKdHJVM6tAbG3qHo1W+
FprW7goE11dOzYIjwJNHUZcMdqrhMfTsAwGLF61p1ZWDdTK2cklUfRVwCdn2SSc/FLU0HA1f+5KK
ABHDzAM7idWfMzS++ToYWMrSTG6xDvHc1xix8WPe4qublcV3MOtXsnTRliKrPg9WnziCX/GOU5b5
T40nvgkCifIxRzZrr/S4sna5sM9BSGzjVBO+0TaR9wOWrStbeRFr8rlUYSGr8l+aJbNAPM4Cq8Vd
ms5jUSKLSv1qa4z4fYaDhFGAYjXoWhnRWtFoutpvzy+jTi0aoIS4Ai3cNI3RjJJWrRxU/g6gOozq
s0YFUMhbINK7hti6UKONnB2S8g1dHLvrzjVkDCH96oVgw5Nnr6q20zWbqyq1zme3QzBCzif9s6MQ
4mVl/cg7eR/V4TbOnmpfwAFhj3yz39D9kJJj7ipYWSK0E9QbU412nsz0++gePsI59yJtI9TZ1m+7
fWiEe5h4RyPudvBwt6jhJcAT/BLJz9Q/9mq6q8J4OwWKMaKIMf+Yi1Ftf6xVD8AncBXwxeZO0cp9
amI8zV+9TsRu2dyrcbB1hRPo7UNsSJvI+ynya3r10MjyoXKHQ0KNBAGpsvVDHkao8ffP2DL9pcBB
f8wgr5zqxvOWdKpXIr2qUnTcZrRzYWztCJNBtNusi6AMnjMwW4ceNNNW1uMS7ks1IkAZFedBN/4T
lCI7xVpqbF1aFBuMob2dAONgW5Wm8kj6tiYqvNC8AE2O7BelLvYMV//caMOKTFcSYpkSk1ZnxzQP
igsqrRJFw054UEdPevLFOLB9IN1SZ6o7sazdXRUr0gMe09+AODipQYt8EpMpNmMUdntXsdKrkoxr
L+/yjgRjQIufMi9dB/qQt7eXPqq1Ug1gpXKqBdsh6b39IBvF8/31+2iUibRAs4bAk9b17ShWLmot
xMAGqp+JlViGEK4uotB2f5QPnjqiGRBrSCNNJbF5UFg2qe+KStVcsUEyznTCvsl4IdhlIv/pRfh8
iprg+9geqMttorJCwMYIR8tOvCh4YH6llRh12TggOQUhQEuZ9Alu9iyqyZJSKz0hyq+llSobJYs6
x0xR7U4DT9sHhf8Dj+J21wHw26QZoRcG9sYmiOrX+/OynP0JxsF8IHIN/Xw+LVrg9SG+L+l1tIwf
lhriqOaJ2cozuBhEBQqP+wUyTvSYF02S1Ko8zD5CwRkR3bzAR6T6V/XZym28CKamUZA1ZPNDUCIB
uN1IYcA2VaRBcAQ1G3d13Oa7Rs/ao5WDgzBNP9w3QaefhME0DuADhZUI/V0L4eYxwLMMYOgkT055
hrrn7fiKPKZKqHXak9YFiLFjz2pLPW41ReZ7W1I8FYYWdULbCqjgmwPqaUHye7BaxQ6i+KpUSJVV
cjRsEMT5ErYtQCJPaLFXLA352luhcTRpOz9EVdvZA4bvu/sbYfGAkv3B6ULYC8+ZSQf49tdnfZLU
da1FTpQU0pbqUwqfKqRg1NWHUgpOetCIa2dy8XwiOMNbPWnJsmSs3O2YpdqXTCMtngQXpU2Nncm1
C5EOMfpM/WUESnDqM2rT0jhqj/hh4HPp6vmpGgPzMCDvuLk/A4vok9okh2DSLEVtjNrO7a+x0Nh3
82DM4VqYuK1ogfKlQFD4P2EQ1JXTvzwQNM6gzMOE5i1ZZKh+r6luJABXKIQ02lN2AK6EjOLKKIvo
k1kDpQsLZVpV2iq3H9TAbxioXYSOazTpPvTxQY2QL9sjc+59LpIu+BJlrr8vaXutjLy83RAEwzgU
1y14jlMWeTt01Heu2uh17jRdrW17X2wecWAI8R8M95naR3sPXqddxn52MvA4aBFr3ISp2v68v6TL
K2ESN+LBBUBDEX6OFnONTqVXUyWOpoETQVKkPtSasZHCoXvOw2GwkUfPj5naIbHsVvLKLCyPFEkV
EvmAJ99FPmYxaSfjEjGKXeJArfHtFMLUQW20dssJfAnbyNylUrjmqbasyQF+4P4xRbIaaizzijRy
qCMiX6b8xMOl7ghQ8x2RXp5s60j1vnmCmBx9cYTgnyF5alP28e2sb5Bj9/ToMc0jeZPVY07zURG/
a3nDoY/ySHlQYtH61/M2MauRxIBdTcMVWPntHgnHtDXzvhefVEH+RJe8peKkot3jtivPz2IdwGeQ
BAFvoUwLp3s6jX9Vy4UEvESeMdAoOEaSfDOwnUwzpCfKMvrsJu5aL3n69908BNN4dB6mAtR77fF2
vLFU05JWv/gE9bS2faMPNroXxytftbiuplGQjCbXofxM9fV2lDSKXcTiOvFJEBJ0sPGGO8nc2DZl
9nGlwrUMnhhLhcryzmXjIpldjXkfSEkyVuKTr8uvygSsxdwl2qggov6oTd8e2kp8dHP5NdArWwZn
X9hR6VkHL6Fbmvbm7/vH+l2lej7DKjgHQgqaC4SOt9+uNGYZ9FYhPplePmxT3Xd3SIGEZ+l/3J1Z
b9zIlue/SqHeWc19afS9wHBJMbVvtmW/ELKt4r7v/PTzo6pqWskUlON+m0HhXsClsoIMRpw4cc5/
KZXezsTAOkvEKPWXQEz+rHScMW04ydE3S14UlNu73PIw1GrPmtDobKzHi11Aq+JMN7PaR2ny56Rn
kQ98UjgTU+0lSNPKrRt5JkwJyoU2pvl1vJTRc60H81ODdruflbJ20ceqflMXneQQz7FfVYf6koPM
epSK/qS7zhq7D2eAJibgHPINGGz4xx/OgGGUSdLLFexCqdddfYQ6Pg7SXZrIjlWOGqxk/nU7Nuj2
KWbo1I1Qn0gYjnvllBXwaiLrAhm0llsPHyHQjUQOC7ggciGcK5pw2Sth69WNMV3kaPWdt1H2PC5D
clGIaAhiMFnBO0gUvDbSPL7MMiZUCRfpDGfa4U+9y1Q3aBsMmjPo90kV+g1JzlnCke3VZD/eKE3i
ZWvm1XkdK50jCkjvO8sMo3KZFf2qCGLVNstcuJQUqcZvsSDWG2g2xcXtx6vvnRCLMAh18lXPB9H2
bTypJ6FK+jqFYTMrwk5FiT7QlRahjViqCZdx11/mgtW4Tbr42bg8dHXmZgrWt+LQavs8oQdLEtgF
D/Q/LZeixk1vjsqJ6Hoc9HhIOCBcq8gxOAgOv44ZgqNqzFYAK67W5+0cIZmYwVxKTDAqcZNMdjso
4okT7zjyUaml6UTJy+Lg2yrvJVgRVSsf46YOw+UBzbDmSoySUy2+dW0frP2VfKSAyVz1QBBA25yr
6DfXvAQCCiLrX57V0SunMfW6MakBlJ70IDiOfhQVaB6RRlHfB9KwvvWb88PUibRaNks3SVqh7121
OjWRfmqfylEVvDpocCZQ4uu5leR9okSak5boxsvC1Lpykk0PwN5OpXZHX3d9JMS8yC0IbDRUDh+p
aNEAMWaUdJCfe+J/uZPlVf4jL4GphKoYf5qDU0LsR9/2dUgQ7Yj3cM951c99MwsYRE/6XAbSzRxr
odMhe+omUzn+agkYFSR6lqvIK00iiuKHLyaKyFanNERv1EYKd+aSmU890u1+LpTKw8f7+Cg5JDNj
GDpRTCBMsc0OSaoxQXYYGT2xSfvrOL3orQYjQMsSMgdxIUV0aLF7Mmrv55CETwx+jJDB5OtVPJJq
EO2WLSZiSfEzi/UuvxmRvztDejHwU81oKEhIEsRN7K1Eb6zFR9GMKm9oMwmXgnLwcoridjVqgROG
+nwipB+n7etDATtmXlZK4ZazbqaDwMEe5TexorZ7itqiW5aldZaGjWanNI32gyjfR9rkpGKCalOc
+oGcnSqrHmPBeAyqI6u8DdcILhKHi0ABUonBz5jdFLV0NYtxeIXWpuKRZQNkkurSzeB0uFYvpu5U
YO6dpcWJ5Op4f5FVcHXg8kA14cgmI1/ClKNlgCPeqw+qKoT7LkE1S4iqzkXLy8uU+tSWfuetwWkB
kIajI2KSo64J35sNliHX2bV5md3MVdEgw1pZ35pIwI2uSyldjqYIvIPKQULFjEXa1l47WRQJPt4U
x7v88CE2eUVOjShtmj67EdJY2NW6kHhZmYSffnkUyP30eGjQQsLfwsPyzpKENE+iG3mMwNiJkuCO
BSSmj0d5ZaMeHhSUYWgZQttGBJCa6+GMxrOo1t1cRDehNboc5naefs6U2IWrtJu0J0u+TbTzTvms
joVjJKoNiNa2st6dBayG+2sjmNFjjvEpFO0ufpaX9FopzjX1pQ9VDOMf5OhTMOEqkQK97EfHbIGa
1JlPZr4zi/ETRKhLMxw+V823Eo80r6m+o3b8698LAiBnICACDoItKxnSTx/2sRze4KlyYeaCjFdE
ezLjWa/r24k0AREiJbiSBLb5NhqzExlKHd2kCNf7lTYbTgBDz5+tchcJRuhh0dE4o5lYjgGWzi8y
WbIBOLQnvug7q3NlfYFvBjvLZW5zOrSIelg9+iI345AoNDcwGxTXCunH6+Z488MtY92sEQC52m0U
rHprCGOjCG+KpXkcxcV6qFujexQIVLigxAZXHBbw/S8PSjoNHIS8HvDWNqGPWkBUkYm00CK22X7B
KOICYDn+K8G0y1JhcMlETzmdHr8oV2ImkqsqdtqQ2w/3R6tOEV3hrkBVBXygpifaZ9FcOtcsJsll
GYUXcZ1nZx+/6KsNx+FiYlTASQBNwOOgUnE4qpXTR6vnprjprJulDBwpwt9Qy1Acy+0ShsEy7no4
2sXjBAZXHB8zgduc6gXjvgr8ilqVnl53/R7hFtsw74b4m1pbjj7Pfjr7koI7DfQvuFl5uVPGyE6U
Bym/UqJrw6IMHGrtnb5Iu1kEs95maDy2dsyxasX5LujysxapzEHq3A65TKNNn3OAz96cgZk1GwCL
UYdb0NiM/sdTst6U3s4IJQkqdLjNGivyBoDk4YwYC3tbHOPxvuBw8GsRX7QaM0hfKEWF3hwaCp0x
GF7eq6dC5GvWdjA0WrerbtQqUoNK6hYpZlp5tHAoZfcIZcp2hwDtQ59pt43chXv8W2ihhcx1YOaB
pyRsb70fVT/pQJLn+oxc1pDLuPLq8Tn6P6pDEJp3NSHTwLz1Ycmx3ZqCzx9P1lG/D2kJbv7mKjvI
KjqyepymMI3URhfuuHr7iKhU56UhxDdVlLWeUGmNL/Stm2li5QojCcw8iaYXqIJ0m5ix5U8dDsc9
JXV9lrEbHyTlYTaHxu3KML3N5UQ+sdyPEr0VsQMhH3MSIijNj80mKwWr7o2hUe4CKeSiIKvtDiJB
+QTC/JsQ9KiQIWLgiHJQXoWLqdm1bvVOGg+9a7ZGusNSaXBwD09+8QgGtkdnb73GrgwOKsWHay4t
F6G0ykm+C8ow8hJdaN0+jIITlaNtwH4dBYoM9mZw8OnSHo4yVVlUjMtqpTHH1Q77PbZdXXf7j5fE
qwrL21UMwA/gFdBuEH6k9NtzYcilTOoyQbtLJKve6Y06OxVKr/ChxWeUAc7HVEm91Mwe9VWjY257
rxiSypsnRH8ts2u8Mp9S3yos6RyxlS8NLj52Hz1EURwhlWx+SjRxcgelKM+ps+tEB25AKKvUjhxK
kVeoRn1pBbnmR1FVONIipDuKs5qjirmBcmeH6hs+1U5Rq+qjmeqZo6ZGjX6cmZ04uY62MxPBLNBR
ILiSh74uxjc5ZFyNi9VhE3hHruNpO/TendkZ9rFHmf9icsqryIXid1N9617ih+DEEbYumc1XWNH1
AHfWciS3xMOPjdByJ0dNJ98B+PRhcaqN4erqmcR14ePvfUQWe31NUBcIUkFEB+l9OBLWi2bO7pfv
qkvzTD9Lr6ddtZd2MK3t0JNscZc7yln1efCMO+3MOBfd4ix0I1vYffwc2/Nz+xjy4WNMet/Hg1jL
d6gE2xpScJn2TanOGlkHvnlijW93ErkyuJY19yIzQUpk88qqslZTItTWJqnQrgwz/NwWlnXi9v3+
IGCnKetxMG91b0mo6ibIcsDTMW6KZZzEHgZy8YlXWQ/4g3WCLgkQCHr9q3Qdx8/htGljhJTrUhU3
eh/i3gzXGjnoMlyZ+YGLWMY3WgP5bQ1mzhHS5dTiOX7HFUv4VzWHsvaWsUdxeIaHyui1mOqwJ+dy
vWGdMq7cjALYa0UZ4L+7ttcp4SmH75hnVH5yhCduqODmvb0AO/YzLtR3H6/ALTjyr3GogaMBQi2M
PX84DhojAbtBzW8mMZn2UTGNdGpLpyxTg+Nc6jAX7arGaQKtcc0UTVfA8Mtjq4nBmTTgSdflQ2mz
EkpPUprhYo7myF5SqN910+tnYTXt+8hPh/j7iNef00nNhVmlD9DCk7NSrn7MepCe6KNvkqG/3oi+
ED2sFQG9lU+YYY0HXaHkN7UV3s0q5d6G76RBBLVR8YltNUSjspJE89c28+u4Kh0iIjgZFe3Zw5mc
AUIaaJhTkGkl7VOWZ/F51XOl69Q8tLPa+NJWp+yg31kkIFJAKFNQ43W3iIVU5SAZ6zi76Qw18oN5
MZ1MgRr1ukb+48f0n+FLefvXzmr//V/8+UdZzTRvo27zx3/fVC/FQ9e8vHRXz9V/rX/1//yn/z78
I3/z79/sPnfPB3/wCrij813/0sz3Ly2mQq9j8gzrf/l/+8PfXl5/y+Ncvfzr9x9lX3Trb0NvrPj9
7x/tf/7r99XU4z/e/vq/f3b9nPPXds1L8SP67aHsu+ilKX57Ln7+9r8w1Wh+dPGP3y75Y7v9ZS/P
bfev3w3jD7pGpLrkj8w8oKbffxtf1p8o1h9rDXCNriuR+7VJWJRNF/3rd+51f1CrYBvz9wi8r4Yy
7To2P1OtP8AMwCWjk08r7vd/nvngs/z3Z/qt6PPbMi66lodhgf13WFx1xTg0V1YaJC7i0xYRlOAW
05VLGDmKFrWPqWKkuLpI+vMgqsEuUwagfZiue28m7u+HeDvoKzruYFQaN5S5OLIZniiyyQMpUgcZ
V4zEydLerftrSbvMjO+Ndbkk92pSOENz18r3dZd4+Wq3a2WulDzWxYMap+4wfu210S4NcZ833+nw
7LApttPBR/wrM6Z9TtNB7+8gU+yGANFDNXTi5FK2HmuJ5neb2iTCtgXLQG0nZ+6LsyGS7EokNarO
ZPx7O+qhH7/uBn3HJG9ed3P2KA3WbShgJI7xYF7F17Xd27m9uMKudJqbylPuss9NZkuObFsnTr3D
uHY88vrzN6nZiAm0GIDjoVnU9zZw2ZugeQqlxKuL+M9+0vZq++eJl12/3Uffdj2I3wxZajqoHoUh
Ac14u9rbdS6NWTvbaWeBX+5xd9w9fDzk0Ro+nN4tFXEuy5E2AiNG5JzZzeKou/HEleLdIUjaV74F
BYTtfUrqh0XqZAqhk/FjMUlQtNuwRrut/JwnXz9+mw2k6+9v9maszWrJtMaoh7XoGl4XNH5+mmf1
p8afLsozWDrX4Ut4Lt+oHEkXxV10Fna28jgl9vjl46fYVOVfn2I1HYMuRGVkzc0OP6OatX2TJFnq
tCj6Si5iS5zRhj3MXqXbUWjHki2fwku+s3QOxtys1lxqdBH7Ncbk5jRgV1t0+AuEE52mMl12J97w
eDRSDGpeGkVaMrOtKzXlJyEX0MN1jFJQnVDOprvQgqOczpHuFqWi+Fzaul2xVPmVisWmC/zCfMYH
qvfbWqkx7G77G67h8o0Qm+nLnOrqr606wiOpCK0/giVavijUHn4DSRMk4l+MhKYWrc1skf6DFQcX
ijAD5gsEMND0SE6EjMP8ADnH1eUQkDCcIv4BwnI4qCjlVibJuY4EvNbauRk2O/Ke2P949tco8CZK
gFvnnSipUqVYT8ZtJSCbKabGZjuDjMaWA7S63lP+1gvtsREhhE3lbFzQlQLznza6EVNx1U/dHDct
Vs69NUmmT03uBeIY45bDN5UqYJByAl1epi3maVJmUQokZVaRdsLEKy+xbK++RXpTOHFtNRdJRDkh
jaXZsYQuOB96aoIfz8omzLwiSBHSIA+kwwpAdzP3S2l1RYjpyK5T9AXc2lJfJFVd79XGfFEgMvqg
WJMTh/Er/+3Np1gH5Rxer0VQnvhnMw2lUiadUEQMOk/5Q5X34i7urfSTISepHylKk+PPMC+uijcC
OTEWbpMdAz2YHROSoGojOn2K4bxpS601FfDJrEWuhADZpK3E6CCLUTnWS72LkEhCuGdOLwJjUKhQ
NsFODMyf6UgRpeTSIYVYt3RWrZ+45BxPC4A2+vwmRFYMjalSHq4ObQlq+F81soAskcihXSOxKrJB
LEFXldF9oSfyCORDzeYzUjzxKYia+tlAA1nHrHtciJJTHXz/eIFs6L9MzCsbDwIIIl38s73GquHY
CkMtD/h3K0gWUsRd7hMg3H4B4vDe0Lq4tkV1qCilh/P0AyMAzXQzQ5kRDG6a5NbM81yyR9kQsM2r
l+VTLCth7J54yk1oXY9J1BvNVcOK2gFSBIdzh1JdZ4xGofvEgOASL8L8SRrTwEZEEZ2nYZZ2qYJD
oGmElDCg2e1pReOrYnaWg6hr76h4YjlLp6EOVaWgBLv+xH3v6OuuT0jtDvoGSTTI6c1VOZ2V1ujp
GPhFMBuZrRa65Ek1JA2pqWSb1tN4XkqBglQfNHUseXMvCU3JiVQofIAgxhOH0bqx3+7B9XH4uHAN
KY0jWbVZbFWtdB0YeN1PKOtx/EW5lwbVyN6STqkZvjPUiksluHMFpDy6qemIndbHeYcSPZzEF7Gh
8zIqDXV+igun8t51Eg/fCr4tNUc4lAisHMlrSm1dT7WWBv7cJD9mK06Q3ZAimkpY3MdZoT5Swq2f
e6Utbb1LG1zBm8ZBS9Z0xglfEQNR0xO7elOrXEWzaHjAe1wRGNj06JsIOyoEMThogR90XfJzyhT1
zuq1vRhmgpPgvXFGkC8vsqizdoXQyJ+kGempMVm63TTGaNEHQn/R6oMOU2MwO68Zu+I8Xdr8rAMb
d19zHHvSsDT7jzfU8TfjqUEBcdnj3iRum4MZx5eJHmng94OxXMYx4i9TX4t+Fojzqb27fv/NR6MG
gqzjavcIImDND97k71oaWvoUa5ZfVmr/aDZJCPVrdYtbMfqa3VsdvqNm3r5ESKXu5ERK/XKmsLZr
ikQ7pf28TYbX77UGTwy8VlFl4t7h04wI2lrGIAd+1zc14K4gvVMn+mlVNCmpm4E2x1Few+LL6WD0
/CzYWjDT1Er1FlPEJR13eNxDtEoz98MooAiT1NGEoKGS4SQ/dINy2Q9N8pxriVb6Rk4DB9qcxBWw
gZR64nQ/OtXWl4F7AD6O+uLKOzp8mQ59DASSeZkAXuAu79eO9hh0PsC+3tPyrNjllZF4Lb05DwZw
5oay0Z/98lLiwg1MDyIQGIXtBtDbBHh2ywawJmPYxVW2nAVDpl/kcnoKDbimp5uVtMr/UNxaAy1a
NIevm4iDji65KPhRFmhurwyRS6kBD5t5Mt0JLRHUFvHv6Eqjcj5+yTVcHo2MhBwDA5oERHw4cgYS
Yk7SWvCLuWh9QYyfS3x6HHxDiPJpVbhCXoheXsMVwKi6PBH33tmta/aGSgXlUTxKNms2bqosNZck
3FdlqF0G/SzeFqw9W4AGcuJFtwkjK+pgqE04m7ooF02UePdsWZMmLiYovahnu5mszh20oHdLKUtP
hIh33w+axcrOe/WwOpzdXBk4Pno08LvQHLyuFb4YbH1MwcbqxEjvvh7gTpw5UOfiGno40hDJcmeW
Eq/HrcSFv2IDrYu/GssQnCt5oD5o4vLt46Vz/HKEPgBHGBqBOlS2Ui7oyGdzyJTu08yqdkZmNbtW
7MPdKObWiTvQ8f5Yh2IP4icAb3pLBxcUmvpKxzppk6TMbVEvue7HC7Ifo6YUntlgYZWb8AFLYOQf
v+XxxCLruHrsrjhqjbEPJ3ZassQinId7JTKLvWACEcrkYbpujDVzjKvAFaclP5V0HR8tbAjEqda0
HrjuUbExMTNJms1wX0ZwMBhRBvu0NPg92fUy5nuo3xQ2zCpshj1CeNJ5NltCTe2vCL+WU3SqArCh
q6/JAEVXvNDI88HcAe05nAVC9FQsqWX5tYlI46i20FQa0k89qtHsJ4I4bdForkyTd2+1yXyeRtzN
9FDAy9UQa4AIWXCXp4hBdJFUQjpv+/M6Geen3EiQzSvE1ssnRb+Ig6S6xe6+3xtFmu6zYp6gVifd
HuH2/FaaAuWqm5XsXFRiMCTjUANsoE0bm51xIpE4/u6EQ5g/65WKFoC2CU2jGpcN0AsQCX3kNvL1
0tCw0Z6K+joeTjF53xlrTVZIarkH0D7chP8JUmuTN/Qk49iIrureeqLVIV6giY4oRpU9tstJPuE7
Jyz4LADTWETp5ErbikmM2sESAijB5xPNEEkJfb2LJpzDMcVGnaP10dZFsdyyUtfsFOMyKOfgxBQf
3314BCI/FzXoP+RQh4uqjDFBWWTAm6mJe7SkW89CX4euPi+yp4/pKWnj43iFdAWTSw8cgDRYnsPh
igICaIUf5t4s5v5cEuL6apnk4TKb5+6EMPHxqbp2C3RafuTOlrGV1kJfvJ/HqIj2k6mfh2XQoLGX
G66qwtVvmU3y9yB4AFSku7U6JieuSNuKJLt1LUsRtgDgcGfTNhML8UkRhkWIOVYhYRRzbO7rUIm8
0lIah/W++O2cC9/bIZM8E5ONm6IUviDEa1gnzvfjhQ12hcDNfQ0yNbJ+h1NuZomWT3ge7AuUD/Ss
nlwpF5avfTYqV02kiIOTzKd8z9aNeZjRrGOi56EDQ6QcsX6bN1l50CQjRjAGlFgli71ASqIrUtbx
xNo9XkzI/Er0j8Fl0R3cwu17NIyEokYBZiyQksjkWvaVBk1/GIXdidrmO4tpncGVKYINORHi8IWs
RhnV0ciSfVa2CNQG2mMm6ukFAjCiL3GNctShzC6TSkTzusDC++Pz73iT8qLkhjJXQeqdr9eON9NZ
SWWfBmaV7KGEZ94U1OWuDrTankplvwxGe2LnbDrm60nDeKxQWFMqY27jktp1IyoPSEEnohK5o25M
3qDOoTcHUegnhSlcB33cnothk+w4rVJHMrvIjzosh+u+wQJR7BH67eP4u9g3M2Sm0vDnTgtcUtoA
lKKWXEjLoDo9JCH+4yQ8o0U/XQWLgF8V9ddnbejuFL3tPn08j+8EXF6MOEuf8lUmarMXwlSK2r5o
kz1tz8TuTfwuTFyL7CgoQhSHm4s6asXzcepAlk38cAIffSJJfHdy8YbgXOOmiLDZJttvhbGXgHql
+ymQam+iuu1W8qSYdtlKn4GhJjdCDSeZelyp+iBmuku50MwnSRrmM3EwI18u66/9mC9eGyHd1Or6
CHdS03xTUMAiqrgLG+TX54XEZXOoNRqQgqAWJCrjs8LvzQ2lOENy8JSb33txBqE2cnyiDen2JrTX
eRUnEbbPSOuqya6rpMJb6jnCciRUXNSq8SGpivn54y/6XggAHkNUg+MIP379+ZudoUqJMGC1kexr
vddssZxKyryj4lqNVp64vLyzCam+r4RcqrwGcMXDoeKw7aWka1g7QikhTySGF30IRlZWpukMjZFT
QLV3YijSF2w+Dl2Vbb+tSpbNqqbDWpVaSXcVtUHwBCHBE8vxOKtXGYIzChETKsjb0CIsmA0J4ZLs
g1EffEoikQOwd3TajPt2JxbWtSCPpcu+CU7k1+++30qCY8no9PQ389mFyVAlspnsW8mE+i4J5Wec
OZvbjxfIe1+NXtSrxuwayzZp3YzQKcUNgVA2WZJXhmJwNc+D4AuGkN7pQXtKHvn98YAJcFuhfKJt
IgwqJnkz9sznECceiJxyJwPhcmiMQb3sTrUg3/t6JBk0PEmpVgO+wzWZAvkMLYPRjFbKL1AISF2o
uos/pYvTSPOVXk9PoRCW3v9gUumCscvpSx1hSS36PU1QaMk+qmT4p4lR70Ip6+0wmIUrIxa1u//B
eHDA1uEwqtq237q6UK18iLD3qCQA6UtWXAYJn260KGUO5XiKdv/OaQ8sbUX9rocu+fHhtCpFVppx
zd2HOqfgjFhL+FNL2thBL9kLIkgwC18yaqxW5I+iEJ1INt4JauTjKxN/LfkeabyhJKRz/OrpvuLd
7KDXpuspab5NqEX4H0/s+yOxdFaVEZLyze6I6FxbaR1le4BugRfGVuM3Mb1yND1OYdbeO3tfDQBW
LQ9kebfnA4jCSWqpO+8jsYu+g5+r9/NcG2DhEwyK9L7ah1NhXo3lEjgkQ+2TNrSnFFzeaaSAXEJs
m6yRSizs5MMvW8G3KAJpTvaiAD9Q1FENIk8HuJ9bC3XjAdqakUs+ax8d6CIqnVBXIpZBUPnI+Q9n
H08/WiaMd5gow7Ckr4sUHRw6wI2Hz6MKMIHlehH8OKklye6MqPwz71TpxiiNaDkD1jSrflel6s+s
yYL6TFeD8XKqR+1r21UTxWVdetCLqbnqpgayh9RP8pcEkdZzbRyUz/B+U9Ge8Se7XcwpDm0xXcGL
8hBSsUi/Dl1xT1Gjx09i6c0dDc78JYiLcfJgzWtf8V9vTcJI4nJxRNm9Wu7lXsquiw4WAah84T5X
1epWUKIksYsx72Y71cQ5Q9CNxNStAz2N7DjExxXB7KJzBxwhk0s1CnFbGAW4M7uG9mxmBxgInPVJ
XZHzaFDe7DRpTQbVuuxHiVbu5zyPOXHzqR+/m9WcXZlIBn5RMWWJ0N+JaDrroxLYfW/QmkfILJdd
7H71S7GRqqupllGGU5Ipf5JbomHThBOgzZmODRJBYZ/asxq1HsYY1nM9l+3nfEHp0JW0HAORuO2E
h47HRqs4DXPJXeJc+pqLRfjQT2WM1n+np4Zdi138IGhlhRiCMZuTvfTgLzMp0S5Hs3rBzPZzaAiG
5k1ZIT3VXVxMvjzTc72mwD5+rwG5e6kIQd6mOJxIbpgYir/Ot3GDBG872yPSiBcmdZ3CyXtyMCee
VKP1FOSqv0BITb8bkTx0ns5J81UtjTHEG0Gfv1pSpxvnNLxVZOuG2Liuljl61tI4sPaNYEh7oWmU
AkeOob/GmbZFdykfi9zGwLIJzgqtxOh9Rf0jW1wC8BH0PriyJr15CNKR3koD7EHyJiFYTDvuC4Oj
TkBL0BVia3nI1ZiWaR+UJqwCqDmoF0dD8SlXKkStwHt2vhqV5f0IcHW/wJZ10UUUr/AIru7xiKXI
HfQ1DQdjGIa7qljqxGlaK+3sbOmlRzEgmvhN1ieXi9iIt2gE56qdBhO8fV0Q0sme9VGMzqpYDP1e
r5XZCfK5N12p1a/KWZ9+FDUCT06nGsFgh2Pd1W4pixkyiFou/oyWIAWxtCyi6coI8j7JYzV8D9s0
sYDewd6z20asvipaXL5YatY9KNrSPy9iLE0s5klxVZTceZJwTG6SLpw1p5017bvWjY3oBFMtVtj1
mcLIMoyA/k1a84BWgkktMQCF6BS9pj+3bTTncKyj8jlN0jHxBMDoT3KKzGxM8VGxFTOucieM19+T
JRnOCICD1L04ltJ3jWJpehaMk3lLcymU7SIt1cRJudK4UC3UzzGKa+dFPSfoGMYSPgJCWAy4tstq
8c0aqa0iExFjYFHFcxh7iowxTMTxUdLhrWeFBZIqmqdyKj8Zcx5FdmRV7CQ1pkXl9GLUhLu+6OfZ
y6K4x5VjXjL6XomeYb1WtLeQZefCViYjdAkDzY+ynfIvgpKo+7y05MQWIzCdq/lBu7fGSfm8pMXw
E9UrQMZxHA6hI8Vp0DptKpkxXliCAKAsyvqvzShaqYMObfstTBBbtOVxMesdogUozCd993mcM312
IJfVqh0qGeYlPHeUuxFgU5VCsjrXe6tPOngDUX6djXWQ22bdTIA68067T8RF4dJdQR+x66KZbiNU
kRCCrkY+aM/S3fWrVl7ULNpPMeDyg2JVON82CRxlcARJVyCZOGgs9biKbwng4eAsmoIao7rM4fNI
uW1xWHrwmsqhSy+HJJ2+D0ERfTdmaZRtcQBjYqOlYCGQlC7W/dxieuK2JQ2ki1Xw7THrUdKx5zGk
Qj7qrSh57LwJPt7cpw7N+uwuF+vuh1YlF90SfxEXTe13FUIRUPwCKLv71Ggq0a0EVFBzUKejG4By
G+1smKrGZS2U0W0VqZBHpNoo/FJehvC8FSLDcOlYCXf9ouiJFydLc9/GfXRvmQPGLEzmI/abl7lm
feHqmCSu3nPYILRP5EiHor9EwmLBIZgF/LXqhypGOpW1JWYher56iH6Fkxd5sHhm2sux16dx/Jhk
Svg1leroM78edyOqUXynJZ2D8yVEPNWOBTaLTUmn/LNUA7m3pU7IP+XgIT/1bVa3vFQ26bY0o1Xi
WoJQhHZQkIvYUavNuAIuinZvzuhiZihXX2Z1CsmsnwQ8Yoq+ExrPHK0mxBIjCFhMUYoeJcI2GFpa
NEdGrDdTDwJn1UF6Ib9a8nYw7KmOuoiqR47aDkQDZApEc7L2XVtKX4chxBEzHAfT1qUql5wyFMYL
FjN0TUOpjAFzmbGqXL3sJsPOlLKD4WkBEJ4Lvfya13V7U5Eg9o6sWBPOhhEFZ0eGQi7aY4XNoCfX
g/QkRJp5hRi39bfL0//XCHpUwN7kaytC/wBC7788Nz9/27fZip1f/3f1wy2L5+yff9e+BdC//q6/
EfTKH7RpuBehmQwwDB2QfxD0hvwHVhg0NCixURQGK/D7b/8g6DX5DxJjbhsGOShYulWv5B8Evab8
QYcPIhDlOPJWpAB/BUR/dGlc6wbYtXM5pZ0Gmv8w59RBZQW4ngh7QevznZUnuqeXwdca+3YEIwJ0
rbX501j2n95M3u1fSe0BjP6on7YqucIcWHVpMLdc+QtvazVWh9BaaQXJ+ZC2zW0lthaehmNQfiFf
z5+zIhLuUfEuvcEA7YIz9jQPDu0wkjrcSb2oKAc0yivpIiEFCh1KmNJFHBWZtGsysXzCOi2MXEMh
4VL6XoXDWE3J1Qz77M+IZOBxXqL6TyHpz9RsmXonkPo14KT9lV5J4Y+iyT81qlT1DgFCMPE1koWn
WSji28yKz4qiR3RcV2ApDfKIYJkm1qgDRUIg3hg4iv41U7+0l67iH03Zln92h9STQwrL/3OcFahD
bxbN0Y67iJv4+3MXH2ys9a/8tbEEoHlshJUKJAHSWrfWPzuLGtkf1MpWyhz/z/bjSv/3zlL/gHnC
33y76f7ZWNBWKK2texE1Axqomv4rG2tzu2QIWPvIKIIipKSGVMGmBKrFKQjDsBtuuXjJXljqKcfb
/HPI4vFnXafGXqqResT7GJywqLZuIrVQTXuQ2HLdS96bqXtnv21dRHkadMtWCQFUC5j4LeNXmuIs
j4IlvR2zarEbQTmHZ5d9nrRItjnuGj+XisLt0a3bVdbSeVUkxW4sWb6wFN+UZNTtrjVzt87/N3vn
sRu5lq3pVyn0nAV6M2wynKSUyYhQugmRltz03j39/aisW1fByBaR1ZMe9AESOAYnNsntlvmNXZ8H
Lan2XaWXN+RaMtmmP7zLOufTIKS1iuRSO+zluSlnzTAcCvVYVV6eE4jtNq3VSdGTXNR0n2W2XwP3
RqnlDUdu/D6vuuDGnuzmtlE75ynDP37nq3Gy77FOuoOPVn1v067+UCT+gzHcporyc+XLzk/wP1n7
PM/m7HQ6awrO8MdlS41Wj45AJ08IqVo+6tin/8KHFke4yjS2tCKNOzQiMEeTS1ojbS1tygmauqmE
LiCHZBPWNf7Uqd6/z4K8fkBrMd/HjiBQlnp8FuQ02w2iSw65jQtX2bTBO2eQR9qxM6B5cNYI6C8e
la9fh6PxRYgUnrCKzMUSUi1aOh+xhBVOrJk9Fnhypenu2Br6zkbUAMumED9BI5yOtSH5yl3XyN9K
Ml8sbZSi8UQ3ErA1eCZZSRFtAqnG+bqBL+r6eVt55VRI39NIstGZ45z3erQqpMFATdkK25/ZWBPw
h2SP58I4aZ3jkoPb78pSNPsJrzfZLZsKE1wfq2pPKhJ84UYNLINdaMlH0ypt4i2pe9CiSf04RYN+
JrBDljfXJHK1ugizLz691Y2iNj+Zr1Jxk4Y6GMR123mYvcoz8iFRfNKbod/6Qee3t+RD1cp6uax0
0+IBuwtshryC7U//e3EsIJBY1kEt8tOkAGzOSG52jV3oa3i9+WdeTePVMItinq6Ro9h5mJ8I7Yu9
FE3hPpkqh9pFjsEnfI37QgkBQzqhRwaWfsh8OTs7WntOR+nT2zvkBfF+8SxodCDbS/0STgiCTXMs
8LovY/VDpI1mcZxSQGwtclUP+URdxbRzG4NIJfU4xKt9P5AZGV2v/EImR3pHtSO5i6tpcjNAVrd6
6ZieQe6DC2PfbcRoNY8JWVTtSaX2Y0D2cK/q/SENevZKZdZ3ShorB1Nv4Mdodo5Nc4W6IIzAj6Hc
DffBMBaPlU19xgoR4DGKWn5ykl458gfSQBmVH0hw7JUS6wIIwOzT5aMJCmwJoCqNiEW4NYymBoBy
8I/opLhgT+8jvgNOAvhcgh/vzVuz6LygiXaiz08lTJa3p2IprsH4zAMerFQ8kbC40pcoVNGYjR7r
R39C5dDwJYuv29+aiQmOCYkiKti+OAlpllIXpu3q8YDME0ivDf8exSIlTt7F8divNJmvNsX8WKAy
oLnTvKepfrlCRGOoQKkHjZhv/Gg2qvJgiFC/efvlFwf173fnIp4JPC+x+OUgYxj7viCTO1In0fam
2ruDmVc3bdWsbL7Lts88yQYqIRC0gNLMQMM55n613lXcGmsdQPZxitLAk/I8rKGHx+GmBj31AS+6
NYPZyyB+HpCDerbEeaF8AFy9HBCZg65NFK05Bnq9lbvxcagVr0nNHx2k0wrsN9iMdPP21/zDUqZu
T6uVUAlkHC2Dy0GBN8S0vLriODjUF6bqFI4QH6p2nw71N4vKJQr527bUNnIU/lLVdKVcfv3OSBPP
slZ0Q4E7Ll0shJnqNSWX4dhLyMV3mTm+jyk8UiRs+se6Ub/xSOotwLVubQ8vFitK0eAFIF+g0E/y
BkXg8sX1rK0pcGnVI7ya6UEuhJdKSn7bW6oRuTTmcZKsxbQt/DzfTXHqf6TK3e2MMS4PZWu3X7mO
8qfIL1eVcy47VbNpDcYTrD2iEDwb8LG5fDBUB9jZRMSPZjON71u7M27Tsle9NK3909TXrjkkPnJP
sbZLCufOqrHPRXn8B1VjahdWJg4tQcsuzGmXT0BiN6nMOioNk+uhKNYgjIseEI8LjYNIlKfVEPKi
v3X5uJKaQJ+J0ZgmmYM3krlS175TjHtHGzdqlu+CRt31koRy3LQyhYu1A9qMbBzjdrACJJ84SlyO
7AdZFkF/GB/HrKERO5oHlZapm/TS4BaJYuxy+lAHp1yT0licQC/jIlZOd53UE3zu4o2VhBa3HobT
o9YLsanrHAEmVLM8C02d3dvbc36FV3cu6mTovoFfhKZIO4nFcPmKoN2UxkJz+mlMZOnB6qV32SRB
hwXs7uW4Q4WjPnx+e8glwYtAGBkKYyZ0cL3AFlisv5Q6h8A0ZzrKljO5WprbVCbrKXUlrVKw0pnS
LQXb9EYrW+sGo8vvvkxxOLcy5VaeKsUdeqnb+Wlk71FdF2tKjS/oxf/5JDOAySFCV2WuGbDf+hU7
ZAijjPtrPKYZvAoFGn3QVgKG1OjApNAMxIlG4cqUrD+hLdC/8wNRP4i2hdwjkv6O3B5W5aBHeFMU
5tY2x8QzgStUbpjV4We9qxEUnzLPjgTcCGEWD6hjTfdVrJduM+ifWhsdtVhrh1ut7qK10/jyUPr9
cuD6QFKiUsVCWxxKokYKRw666Uj53/QcTbR3GjXkbTFhmeaWoY7YTqrUt5H9rU0hjYFiRhSzTd+z
iJ7V0a81L0yn9vvbS+Jyo/FUc/4L5XxWW9FYFouNBsKoi1t/RL6/ibUfht1mB4gkllemdbYNMZ3/
bAOG2Cm+vBbpXH0PRp6vRRuqGJjt5VkoW4OeG1muHIVvJTtq7oE3jI6yctNfbuj5/SwOLqQkoZsT
yi/fz28Cs1dKuzpyxHX7SjM+lnVpbRCrWNPHudzPv0eaPybODDOlYKnyAsZiBu3k1dEAdf/JwIxg
a2TOnarQyO0HKvahQ1nq7dlbRIvzoC/6VFRLNLr16FNfHiJ2WQwdt0F7BAqU77CDVJ/MMkPOMZea
U8Thsw3Hsf/QqrOLYN3hqRXOTq7wj4EoDcGB9nEEstaq106ay5vuvx9s3sPA37E4nGf/VYQ19UOm
1QWSWZBYCECEqnyhXdXe+b423eRj4d/5MU7d3GkgROQiu+VqiSgdxLiyU6wIycJ2iW4Ee2OK1Nuk
br7lgf1Tz6TYa7JxzU/hxYv94uSZYyS+IbJD6BuxIi8fV80gTkpaUR0rtTd2U9kPKDeacrC3ym5n
VwWg+alN97qFoR441uHYdTZKtb06hV/MEBwkv1nfKDhNvvO1Onggy2q+GSX6i8bMqU+DIv+pZiK9
hX2geXEZiDtEb0dwmo3qxYXhvAtVO9vqrSgeqlz+Isdx+YGDARgSYi7WA060XHdTXz2Eve8cu6aw
d2GEfkGrGPVtUeolXbHM9ESL0erKGvvDVHI8cF/NZzNLbHFpBIOkpbEVlkdLjs4Ogtno+pT6bZ/b
CBPmRfMYJKF06Pr2ycin6aOf2s5nfKc+xRBbdxy8zTamAuyqBqTu0YnHB9xnwltMCpyjXQx/ieia
dwS3CKQTEngA60uIYdSi34+DdXFMRr05OGNS0GJUCyxBEmPTTMaaAez1tmc8OuB8IKJ7QEiXKydq
EgM4p08fXFXlT9CxXCDjsVcJh1LM2Jg3jgEN4u0puT7USMU4q2kSAsjDGPlyzNSyKdhUQXnEMdV0
K1Wom7BBIZAtvYZ/vcyUXvYxiHB079EMYBFcVfekrjP1mqHs1MbmD6X/h5wGtyfCOLtNWn+N/nU9
noNUtsNxTT2RJuDilrRSMwyJQ/KjXTvSuS8AiwV+OLqjXHRbRYqKFaz21f03g3oBD6BFCxWU7Pby
U9Z101SiE1Q+ejTZJwjari3CDier2nQL0wcYXaT5TSV37UqmvyQIcflRadCR73lJC8lYLodGa88s
IpNXFY7Ufx5KMXwrlGL60GTGg1oa2p7SrYwkhKw+SKUwdjFE0xv8TfttoWC+LWVqvrFpx36KVaRc
BrPWXNy7B4wY9iY/uxmGL5LCxePbdXXIdE3ySr2tPrZJF3xsrdFNMlRt2M9ip5VNBpygG3vcHZr2
Lp/yFRm+qxU7v6tFwX+ONmZL4ct3LSp/TPuOZRSgaUqT3he7lCOUIDcZD29vjqsNuRhqEcLDiMwm
/AgLDhd58KSk/gQgRZA6OB+bsPykjs2a891L8ePi9iBToutFQZbM4dpMRu+UKMf0OTmyVOXbQbcl
rFETJ8fVGOexvhXY4VlhBqFbfSqrqcPUV8sfEHMIvapKw22b2tyFkj3JNwg+bKW0SPaS1FQ7J5rE
rsB95pjXAri7NmTuaMDcm6Tm55xabM0OSV13qKYid6d8iu5Ke9qUg53fNum6xd9cMbh8UXou3ACz
lgfi41dlDGmc6TFtfMSTcttwGr6jH48cJ7CeXZZKw8YZ9FPYaQ3Qk4Tmuj58eHtyr46H2SFGp0PE
Y3AbLWsKSd9Rn4+r+AiOKaQSLZn6z7TX+x0Be/M84p28f3vARRGFA5ARbbzTaMrQLCIdvly5ckYT
CKB8ctREad7anb/TyHaNGSCc9Up1CKRcf8i6KtgUOrIcosT5zAiHtdLYdaTHc8wt5dnQDQVvZ3FQ
tRXA4UoNkmMVjWLfOk64j3U8c0AhYRrd1j9V7D4PajAgDYzH8UZQUK2LjmnyY+N951f21zBam47r
bU0njzSWhhVVFuC+lx+nrbGVR2g7OyoogXyEDplspt4UWyOWlPdvT8SiP/YyEVTkSQ5nzp/NaX05
FioQ1LPIGY4FnoJuboc4auLWK88K2Lj9diINbltNz3YKyjGbMpfUHdyA9hZWGeAppYg8HJM0qglZ
FO8VdBFnnBw4xFqlEgch/saaAz6vjeFm+L6ThyuX9lW+Q5cR6O58X+MhR2Xu8vl1RfILPaTmqNsp
cKkhEztqnfbm7c+01B2a1+sLnH3W4OBIWtJgOQ0MW+27/NhJwU/RWYde2B/zGVNnoPF7wA+3cfNQ
+O812Hwucs3KHlDz+BxT6PESGdLZygPN4eHizLBn8MJMwwCgvTwzgBsGMpoS+ZH2vOWlMJ+38ahG
t6IwzzjrTPfZ+FhHtXSHYsxZTfv20K0lI4tji0IOy9SknDPXX0kCF0FFICmtim9w/16hdrBtm6nd
6LH8KzXQQ0gtjI4DUOw7LevabUo5K027ler5IoTmAUCkaejEUdcH2LX029GiIAbgIVfHoulMr5j6
ZJvX0Ycskr8GdSF5dRTqm8gsKc9qSrcSaCwW3u/BZ74NYohw4ZZFH/zejcg0i/oYDOKHKo36Owri
6fntaTauvvEc+87fmJecDdwWxWbTqLqp6M32SHnV3mt6H+wmOtMu04HK4ohWPJGUmd8papDvGgEK
URd9v5XC0D+bxRQf49yevppRHj9kdjTsNSX2P41OgcNfLYu9rmjhTg2HdpdpY7uzm8bAM1qddiLF
IGgu2hyanoQkxeTA93tqpy32EcPskG0p4afOTNI9EEZnK49h9WDGY02e2UvbMRqdu2ka0JEeSvRY
Ays6d4OluXKtJrtQBWXrl53uhmH+pSx3+XjXjaLed5ZevluVrl+ELuxbuDXQQpgqKiPcNpdHRNop
ca0N2nQsHfFdG+3eUx1Jvk1SB0/zfLZDJq+3gQALtd/7wVh8CcL6c9xSM66SWHwr8rS574qqeG+H
WCwHOMLtpCLM3S6yzbsiA1JrpHmPGf3oeE5nZEDFcZR023xU77XOVwE8BslhKid59/byuFqDaGhT
y6UYAGmZ1s5idWipZKW9HcpHcofGraNBeg9M2396exT1Dx/wxdMKuhcZ9pXSkSnk3hn8Sjm2ybDJ
B7ENRmsL1BvSfbWzleYU2uZBwslbcOzFfeZ2WfakpPss+BDgQp2lwtXGe7vH6sPJtkFzSKrmHIve
tXvhjVbrstncQus/GNz4KwflHx6eyiy+SRoOQWyjpb9ZDw4Uxa3GPrZWnm6sHH31ys4J7XV1AJKo
NYJZHtHvVbrcgBZAq9Ctgii/18taB1BJdacbIYQVUT95ZdffTqH9HWhlsTdaw7ktaWm/72SaDLYk
Jz9ipwp33EIgfSEYbIzAoNWpqv0hj5xk5e5+6ae9ugNY2HO8Rg4JZcLGFWIRvCiR3idhqEjHIdZG
3L3zhvZw8JRM3fA0TV1xX0mh86E2x2aj9S2eJNZoPPQlMPQcMGkgdLErZXksUXJQA83lSInoIA3m
Bhh2snKDLmIanhXFDC7quVND8fDFrOFV5cqC/QpOt1WPuSQpFJtz0PfFJLxYUqWVVOWPQ1EzhFmK
xzJ743K/B5AKkgDy6VFNI5/8q0z2DoCIbczyOr69NZbx4+/X4r3Ak/LXFXdoMBqln5pCOwK+aA84
pyqbdAw6ykbyHfmvG1a5uEnQJtmPivOhcUb1ABC7xBkgmDaqwu6Qo/zvovmXZ4IfbVOZBSfGuXD5
/nru0MCbKu0owv4XsXSRqfvO9N8nWm+tzOoicfg9FJcwE0phiLbW5VAwXUDYgkM4Dkr6LDky5JdM
YDMpyYFr5UG3wpb8w4rnBAI4CZbAor+z7JcHes6KnzLn6LRa/s2UHAcxQTveZELvEtcG+fBpQCiv
3oCJxNXTln7YRmdPLmSTKUawLAK5DYVbB871UZIt/2YSAkMACqC03vJoXNmh1wcntQ86S1RB50b1
sv7Zd0NKTXGKTpMWImA0qf13TSm0AzghjYab2t5UmTBWoqJlbsWkcMuBGKPmSlRPr/hyUrqimxyl
S8tT3WIwEOW0n9LMLHYoLYyPVQMSJGsH7SvHcrGJIZs+TrAXtjrot9/T9f8hnP8LMfZXB8UVhBOM
G6yo9Gv9L+D0JZST//U3lJOm4T/Bwc0kfEDPwFI4qX6rjM//hXoOmg7028lNX2OkFfmfiGoQ9qI/
hBQQPb3/wUjz3+bfQnADBUyWAb/4F0LjL+Jmry4Y9hqriOfjlkETENzO5UpyNOzt8NBRDmVRa7cY
+FW9W0qpFW6KAgincEpASn4q6GRFWrnTAUQolYwbUqf179KKe9ZVavlbZEXFTWgGT5DpEGLt1KOT
6HCpuiaqHsoQne8u8KfvXTkoHuRWmpGoR2Q3ul/f513/L8HWv1qV/7utm+prIr5m/3Db6ufX9h/5
r3+cGlC3Ncrw9RJuPP/2v3Xw/98Qvldm15T/s/L9w8/+H97X5OePPBNfL5bf/P/9a/mBxJ8RASAf
TZJatOX+vfwM+5/zCgO4T091Vr/7N5BYUux/UiAlnKIbMEN859L8fyOJVfWfLL4ZG8Oti0oHjbO/
WH7z6nq1+rA3BCWqk/2wBilzLlt/uW01AUIO/jEtvtFPM+WP4VoBdXlAvwzBe/LE1L0QbLhc4BIG
hmOoA0vThIyY/KfGERyEX5Xg3JCdvJqAp98P/hr6f3Uuz4MBUAGHBfKCJspiN/nC6WfdWunYo7Xh
jQ8Owhfl3lZctJJT/ZDtVWtlyD+9njqzqCn5k6cuqxZy1CiFnuvSsf2Vf8mfKSLSMFobZBkDzK81
C73B4MWiEVHmy28Ijaq3tcwA2hfZbmcFbhpUnm5EuykQf/8+INjobSKsQa1yCb3yEWYLaBX7RzQZ
PEl/LpJPZlG4NAldU6xZZy+TK96LQg9gFdrOHLXyorJkwewscniqZDfd1qwetWpNTGO5wF8w1PDr
OampYwATvfxyfRPjwxKOwanw5Xe2+iAHxkZq++3b625+ztfbaDnKIhzQS9XuxmAKTn639SXX1D76
j+auA79hZX9ZE5mHQiYOHWh27lxNvnwhpQ5a33aC8ESJtPLieFcaarwyxstXWb4PN9IM5gfXgsvL
5SBDr2kZ3aPwVAHgwrXNGwt0TG+Gb/mN+i2EuZZ74eCqH/H0Q66yd3Zvf87lcn95RzoTMPg1/Myt
edm8SmRUjKOzRs3DU5c8j3p5Cvv8AKjme18WKxO3AIqhyDF/zldDLQ4MriqcZvoyPDmdC77AOkI5
fCx36rvhPl1RW1gu9uVQi5mbGZlWKhhKMbubKpzA4q61V5eHEUMQ7EDpogEJCO2FN/Lqw8kmDvRO
UvE2JAf2aNwBdd1GuJ03igI6Zu1Yut5c8/zMaCwOQKAwi6pPXRtaQX0sOA2huo0dDtdmA0/07cXw
p0FmeQoEqWnbgGa4XAxtOIEPrTgj8jD+JakH/I6eqb+tLPnryaGMiei1zYebySCLUSI7o0cWquGp
pOZ41pUQhr/lS39ZSme5MQz6ikQEtKWvLkN5GCutsI3wZFOwGSfKpoqV/x0UcF7TM+cOCgByLYyy
lLKunSSi9x1wqvbVtk0ewkQ8dWG0f3te/vDFYL5RqwJhiRKTvLiT0nIyJ8PoxUlJPKWLFa/SpTX3
12V0PL/KxSCLaWkQexocSlinzf3jWTuouut87B4hvnvB4dvxafLGDbbYm+JWv6sGNz+pd6P7/j94
TyIt8jwTeM1LyPFqT+GzkIehVIuThsDNLDH2EGTNyjH0x2/5aozFeRvWCaALuWTG9ORgjwP91pW0
fm2ERRWBYrHUhE0hTn1jV9vQaDcNuveb/+RTUTgAVwJGYEn47GtkZOy0Facsrg4RlHkqBP93Iywu
2gb1zBS6JiNwwNU0vcJs5UMt/Axfds8sqPjvl1jGJFbrRL0YxKnaqXtsDvbTRrjn1LM34qdfcEOI
56fv1r7fPIDt+NbLrn+0vTWOzR+nC58TCmwzfWGJjjPCvmsqeRKnNm5vgimG7bQmx7wyxFKhJhA0
GkMxipPzaNtiX2drjoxLUOzvzUvhXJnxIjM18vLk1ktUu/1eY/N+Qxdknx6KXb3P7+N748E/W9vv
n28P1oZ5NI/JfbxTD/mu2ofb0f3xH6yZV4+xuHfDNKoDESviZJsn8PWEsWt28csO79WbLpYl8r1T
n8WWOKH/sfdvx591vC1NrBqwwLQ80x032TbZFnv8zFEOSZHgewx2a5Knf5xQShMUgV8it8V7Tk0k
iaE3xCkwy33flulXSS39n29/zOvQjAMZ0X2ElQBIXukINchYEMeb8HjyB1+DLSndja3m5cOa4tgf
3+bVQIvFo2SS0+cdnxQJQw+yNbI8a0P8cYHC40XMnz8gbBeH4gCpe0J+PTrdf0tvk51yp3wMBrc7
WNtyM3mal24yL/HsbXsXbBKvxZ/sfX8Ib+W7w39wxxDQ022m/8PTLF62zQQxwZRGJx2aphalD4Oy
JqX2gne7jOlpICv46vFRwdEvBXjNvBW4Ksb1CQUW62c9Sd1JiYamcrF0QofPgO/yuSuN6Vcx9Mmn
cTKar3WsJc+F3kX3pjaoRxHE4rbSxgDu6ChBqsijzv9uD2XJ6TjNyjhp1JT3rR/Jv4ZAGb93ZioL
18R4+L6XUV0n4lE0BONszgXK9p0EL0KtZy6lmmOFlkjZe6yO5HvV9PlnA4lVx6vTIYdKkhR2jP4R
zAKg5TXYMEco2YNfDWjpIO+hH6cyDe/tWjJxdBnsQdsOjRHnrp1UVuMCK0BhRQCRFfTPQ9qlTjsY
8FV0HwoB6NH802jLQ87fUmt2I6q4wFOG2v719u65TjdmvCWqpxDkaKajv3B5JAJvSZD4jpxzTMdo
hxFIvS1bmUq1VDrSfVtZ+iN7VrpLgcje01HFXbNOnY9vP8V8Gl2sBDp1FKRAYrKJaasvDoo004tM
iKg74ULzMBbHXDd+Ocms/vTAjbQCY7/ax4jhz8SNuS1FRLCkMFP8j8N+CGQGk11LaVxplfU6R0cX
7wPviL3D6iY/0Pm6lx9VLnQ1SHNdnO1EY5WMTVJ8Nu1e+4GKdVN7tp7JR2giUucaA2wRtIkN67aK
wuhXKuLgqXVKAju1iUGQ0KRIquc26OroRfvqg9/45LsYpOY/fFtNn6RhKH41rSn/UOup/TKmak+f
3e80mMnGgHVi2tpFuZWnNitgkxrx0SwdxFCVXFNGt1aG4C4w1PQ9/q/Dsx3aGn4uUSkykFeoAW6R
p1Uzt8KL4T6o0D9zIVbExn5AgikE8JMIeaXcs5ASINzh/KOTxVIEJjbXFS8/niWV4JzLTpwlJM/u
ZejCrqxAp8YOOM9d0SfNF9OqpVvbz9Fz9wMojlnwHSmrfhs6Zr5/e2m+OPpcziUZBSZopEcG8N2r
x0G4oy3LPD7HclzsylQJNoPv2wcJGO02b5TgDt1kyO7wzE9VUVhuO2r5sybPlOtBb+ttXdrdQ2X4
wy2am7I35Yl0AosRAn6PM4qBvXXy/WQn9WN+r6HWs5OHUtklozHeci7mmxpRzfsusZxN2OsIJkWN
tn37Ha8AJ1Q0sBYjxKR5SPNoqfHcN+gZO40inx0rmY+iXG9+dTYWKG6RK+qdwHfvM1T/6UZTKglL
z6TR3/faixKZ3GSPASn3ObPH6mtrTuMTolXhB2435VyPhZa6Y6CgPTXmffHUpCl380hgonUeGo/K
GSGu8j3yEUSTVtrG9ybadcKdSuSlvdaBpwBcbvgUVnVluRRhxM8uR9vfM+2wlb1QKsvkUTLjrvSE
LA3wH2rMkiAjOh8lNMue0DxGiUKOOrVxu9SKP6mdKL+je+T3rlIU8gewwfKpl6LmXo3RTnE705E2
fhJb+Bu8/ZGvKsEs6LkvB9ucL61fWxdbpij9rnfObe0EzqYBn1Pf146PhECdtN25HeNRbMqwLiJk
9KgSem1Z2/oeNHWMasvotx/efqKrg5AeE+QcmklUnPCYWcSIU6xDKtG7+Fy3kQNSJQXUn1nW09uj
XHXLjdlVSn1BG1LKuMrB5EARkiHS7Oz7heKWiH4gYSp1G2y0DjFXjZc6W9rn5t6Hr8213QyPfepj
5VePGDqHvfFUswd3bz/VH94dBNusvwutdS4aXB4yeROERqr12TnrbXtXNbmxnSDsr8z5dTxH1wSZ
FU4ySitcO4tqQRrXSoimVX5O0qq+C03Zf7ClwDzYc9JejPGpycv0nRJY+hZ1COYdt7htGhip1yKz
scUuaXBLJCS9AY13t/fl9KDIkraZ0hhUP/oRLeyag2n6xqFFue3QSV1x1xg4ntpRXHsTrYktkYbw
al9bU2meI4OLg3F+N25s+pF0ja763IEdGKVVl/m5L4NgU5voxda6TIE5NsKVQ3iJ+WMT0hSl0G+p
s62rvbgSABnqnV5O+dmmm3+HkJK5tQrZcVFaoKidZGAhuyQ+Owq2wAUm2Dd/uVjm4QEMw2mGuUNT
5XKxmCbg1tFsijOBqeQN5uA/yMj7reD61auogWFob8yRCeRGunOXwxRoNtYo7JXnYmpDDyE1HLLi
qZm2cWmGezUVzU4n8TsGqW9ywyv3lRYpXqfo0kFNkvEWn6rULYYYO5ZmUBGEE9YvIUFMiKdycDOi
6JDbOxWeLQfqbiiyNWb+VRhHZs1Cp8ZHQoaEyOJAwaY1A5jalWdnaDHoMyqEn2Un8IzaODXFjLNC
0v3tqbnqc7wMie7APKyN2MjlNws1P+TenspzLBmAmYTiH+xm0rYYA/KNJPBPnK+ku3GieG+P/KeX
tRiSqECeWW6L2WpUWtpBOVVnJ8ao0fYb23fraUq2Otp3G0SO2lNuq2uGWVfnFu8L9pveFBBgIsxF
uC5XqQ5NXavOUZ033jgI39PH0Fg5t663Nuk06ScYFvA2wFguv6qCHiLwpkg5BwOShdYQfmvwRPNa
rCE3f/sVYZTyTiDZ2F+w0y9HaoO6K8zQ0M5BxtZyHLSYueun/SghB4K6jLoxJC1YWTRLYDdvxRKF
QUr3G5AgINvLUdXAbmWzz6VzJAaU1XANqjvUdx2/3phNf9s49p0StufZs7zxbYQvO+PY+Hrh+vGa
LvP1hJJdzzJc89YhypwPhVfF3EqrdYFGjHQOGxpbSmT9GkT7L4lCAAp/No+f1+LlUT2DtVkzCKYD
mV+2rxJNTusmjILnyiqdranmrZuruIlquZ1u0b8O9m/P6nUMT6zzAgkgr4OhvQRp2yO8HdlorHMt
zC8g5veBX8VupIfvB/9k9DGiwhmcjxaMVqygfazuIGmubNDrlzboOdgWODVQcWidXX5ZylKknJpp
nTUYqV6mjtPtSHhCVyAf93geySu3xB8DPLDxc8YHCEJdarWnGdcXt6V9DoWMGHA4qernDCzFU61O
UedWtHSO+jg5LRqWgzF5kpr34c4Xif6j4d7/63LqjBZ6ARr9huotFnlaJkNnGYVzxhLDceVAkmah
3F9vz/RCQYtsDZI2+OC5/EYHmLv58iuPlVwlwtfTZ+EXHRl7l7Ku7Kg5FNWkTJ6RdM0NOHFF3zd6
q/fwda0xdmHE5/RSEcZ1q9TuvskFQF4PtYgh2Nh67yRegQwhCaZdPMpJbuzIluNPU2pZuWu0BTXu
UDECyQ1M334iOcs+FpD5htmDunI2vTrUm9EY4qeIpOQRnYJK3jTJ2JIAS6K7UdsIkZok9qUPpNBq
5kWidj4LKC0YXilWgYqWYRbpRsKZ8Kjjw/WcOxMSvJWTyZJbY5nCk/lFG2wAchr1ro6ENroFBmWP
I2JKg8celEwvLPJjIpfyj7c/+R/WmYU+HIsJaz8gwEv2S6h1Zt2VTfEcOEa7Kx1ElZ1JkxJ3prZ7
OmrBnuEnuGRG0a3RQfAOoiJ+Lv1mra13fXah6wQqaO5TooIxg4xen115WaQWNMvoWbaS4G40g8IF
xVGtHSbzz1yeXrN8FHAWYoqZGry4aWWjlpUq9qPnHkbBoRSyfRdYSDhZCsZveA3GB98W9Va0UnhU
2t5yWWj15u2Pfn2YzLg60DRAk0DaLTn4uZ+Y+pSb4ll2KueeZvbw3A+V/IBs81kbh2oNwf6H8aiZ
Q4YG7M/FsAw5CxDVcT4N4hl0q7RB9Kc7TOp8ExnysDOCcK0bdw2w4B6eKXEEunSDSY0u55IUXxpq
wVwOEB8OYz3LWdd6sGX/m7jrlSWl0p7N5+Qm/Fgn2eW+rW0kv1NdHek1b7BEdsI+qL4JMTnbRCQN
K32w61BvfkLOcTIp8rblJ8l0VPOojEXPtsIUGMi7eSPDI9M1YBQQT4M3dG35nInVsvwf1vkMrwTp
RLIMcm65AEusjqGXRc+UrLC9IMjcUVlca/j/4dKE1jvzI8kAiLuW3SkzlAe9s03ABBZlLFNulB1d
0nFnUCrYBzBfd0VnaW4cm9W70WjjWwO5/E0WytqmB7mxsuLnCV/sOqoVgDco/4O5sRYHe6kMZSUh
IvEsUudxiMdfCNidTT/47FvRQ513397eYNchJ3EgRhDwnShpXzXvbcrPlsjz+LmfjOLOlALjCIn3
EyVMZeXFrpNJ4I+krrOKKln5UhmnCXwDjSg1ezYm50scyM2Tg7/ZQ9TD+q+Uut9iJ97fpI0CoNwW
5vav35OMgVoAlF+MPc3FWrJb5OVjOp3P1mTJt2lFCbCQzXKLpfEa9hDflqs5hKWmUVKfvdNnhbbL
TW0WwNsnx6+eC7ZocZA7gUCZjQQ8pI863Ra6FBdenmn9l/9i7zyW40bWtH0v/x4n4M0WQFWxaERJ
LFJNbRCipE54m7BXPw/Y58yQIIcV2v4xy251KwtpP/OaxUJc8hAplCT9pk+rH2WVp/2VE+WQvUY8
J7HUXuoigypTWXea24jPs6YsYmcbi7437ArStZ6M7WnEI2o3qH1s7LDeyj/BIzLxEmht9Yc2jObf
KRbDF4NWt+aljUPRjymLZO0nwPJtCoD0IJDo68uIs0xEEIrWTR69qp/7A6pO5v1IVvzk6r1JM6RP
zM9TP5tPpUBCNJg5oLvCNnAml7kzXht16Y1roDF/jeC6zf5Aiv/VK1O04kkzet/DVeS+E9AXSo4j
0qTg2C6RT4HUiYAJeiCNaQ29b1i1tINhzJ27rrKaGwcG0CoY0uExNvU6lqCoxBSKj21GfjHXLAMS
yiyxH9M3OTp9r18KKp2nqlGiv0mAV8GHqVcdn+Bi+GvRenpOi5Xlu77q1QX8nDMVQVJW/BsVyMyI
78IKLVBR4lAPmVajuC8qGfeBiuM5Sqtyjgkwq9E5eArNJlaB9gDyzvNy24pMeWxcqcqgNDVUF2Kn
MTyfRtPshmOV6nRaLKOxQvptKOMSMZpqSAkq29llVH9brMjWd/NAghlMrJv9WWkq+iV1B7nJLz21
xyzBQ0M/7IzYjsIstnNsIIa2/MZNLauwh2zl+O6gKXJXUYtyfTk28xWOc95TQkH3KRrMAlMqEav8
RW1l7yzcGBpfxeINU4tSj5KwN63kmHg9ytQDzhr3vBE6Qq25C13bcwbjk0dwWfpOXpGbsjHKR3wy
MGGrqFar09TtuAIspGKU5ARBQgbCSqZQX5DDCSYkgmGAjNOnZz/xW7vLWsOHgmKWUL6drA2Wok2+
erT07nQ1TmVY2ou4hIpS3AB1mn+klFDtQF+mwr1IrX5R/U5xjNQX/aztO60sfrtWEaX+RH391HqR
xzK6Iv4iOXiP+Bo6SP67zWdFzvnvvs/z69a0E2DCMF6uJrXRvVCxO/HUyE58o2Wp2KFbl+rnBVBz
5Xddcm+OJvzrvKnysDWA8gXkXcWDUyEO1NhzfEDTKO59U4e2TW1CTYqg6er5oZrJ5pmibLGDNjZR
0hd6aV/OHo4W6JJN7be0q1FEyXT1e9O1HpzTJWm/Nm3rdH7bEaT7SzRYNwjItjJI3SXe16atlLtU
mrt2ltn9rJvDp1pLRgVtDYF7d6It2A5aQMsYwR6T76Xi2rdiKcUT3KGes69gmHkJ83JdaO92KF37
r4hueEvIo2DE4yjL9J0uKjk7hj4YYNnCSMM2z22PUpZWNWGkZIPtC6xZfjWuJ6+GKdUv3G5kGuYm
DjJ8bMJxSNTrbFTtX3HrQgeMq974phrLeMtysPMERTfMahT8l/xKVMYDtPKxCz21whE8ye3+tEyE
+adsXDSc4qS3/Jq0TLvtETf+JXSUXBFLr+s7T+QOXi3d8uRYk0nHDUIHYktDfpiFI3bCNEpKtE29
/D1Ytt8Vyqch9Y6eWszQyaLul03fIjQLaPk6aIBvwszsJmBj65VvoBVxowgyG/DjUXNZZKZUSe8Q
GPelq82VPwlUIwLdndW/9aGJPhOtjXciUuYHvCvmS68kWveVMbIJJ6nPUUaKm/l36npoLoimx7x7
srj1a6Q7lWAV7mfJojzB66FqGtUnfklFaC7sPe64RBc+92T6pXSz5Fod00oLWbsSYxxXmt9azYrm
M+Wbt4EgnDtCBY+y2zMj4fWrJlOpaE02N/eR3aEC1Vl6ULku4tIeDfQ0V7ywH4f5ohfWuaj8uRrz
OihaJRrI2elQ2lgSbTKedrKNTMx5f5+RXKdBxLN7EZul2OHOYY2hWjluQWlW5pk/zTNPWj2m8xig
+lQHedl1t12kZje6meqoiOKKc6lmzvKDt647zk6H7yA6GML0qa22uG8Ulrz1uKadkAnpgRWMbXKf
C0S7Al0n/uw0B7cTit55fIhx7VTY312eBfpEFRnpS0186RG7PUeCfwtIY9YpT5MRAeglAd3kCqaZ
pbrXa+29rteoPqSz/WWU5o8Cf99Plteou6qtysBoyuSQGqMM26KYgrFw8h3xCOfAdiS9LWlcm+PA
85mjxFt3uP/CI9A/wYEZDjXA+QMqZvpuNBf3KCdRf6VuIy5N6stn4sG3kedaqwEEy9KisLrVAE95
5RDLs9r7YWE2s7lCmzhGdaYvbOtMSeptIvFyqDdBrqdXiOQrTns/97HYGcmI7cSynLM9fueDYL/D
mNCp99FOWH/Fi5LipJrxjC1weR8p9Y9x8Ppb4bpNYCiK9ffHwew73wNACBYDPb7V8XizEWpg8b1I
7Oq+XZ1ZJsq7voXl1uGPRyGCXRMigtlVUfz192DK7jb2IOr7eOKJkzmaPZmt/SmNAW6wDbMaYYmV
RcsJfz3KrCoR3eqhech4KYKqN5OglgAwPv6W5yTu5Q3CCEwWNNZVR3HVa3w9zFJJS856NDxU/vew
8Tt/8avACWr/73hXBmfBFNu9sB1uM3doVSTRZDOcGlg+BlthFyQ7Zcddzljp7lL1k/3HX7gmMNsP
pKAPaAIPBu7pTe+AQABcDUYrD3bt3UqDyNyo06c8638rXXWm5Lrdf+vXvRxrk99E0Os73VSGh6G4
Nq2fSXr6+Fue2WYffcyaYL04Sro2UkWcmL4rz298z5dhvxvC45MZQDz2teBrHBy42kJ9H/tZqPpn
CBrbkgDZG4KPpImr+t6qLLrZLVBBsMzQjek+a0pVwyGrminzzbhnBnWmd5daVgMpq8tUqrusQpsP
MNnsYLYwqbm5I2ewbnO1W8ozSeyWkv38u7hfiIVpVCLvu8li1RbBCaVq5nt4oNNfvSZ7/ONIZR0l
Xo59Y0ZBWRnRV6dCrgu2FZ42lR75GCSMqBDX9r732va2aYYvo9bl13JuZTg3qgjRdM6+fryGmz3y
/FNX2x06TNqqKraZwoX8kqjOnu69xVHCfm5Al0yklh+Pstn1HGWNwuSKllzlqFHHeb1ROnMwlGLo
HXSzYvdLUigqUpRdH2SU3S4ie/y3NOMf8Vn/PzXKWbtT/zvH9eFH2f+Q/Wt2K//Hf9itKhxWMkkk
rzk0ALf+m91q2/9CMQk92bWgReOPFfqPAZVm/IvaCEAQWDYru2ttV/03u5W/cFVHAxlFt3Vt1P0J
u/VZ8eLlhYIvxCrKuCIdVw/01azn5YWSjrqT1YXb3g3WZH9zI2pODba6B2WGmSBdSiFxghRc12X6
MWn79KpFxvUHhRE9mCiP7RSla26s1FluhenVoSGM5ZYQwDmAFEKwOV3k04vZ/fzPT3tJYN1sbHf9
wSAe6M7SyYO2uHkWBVkjnXtAugCQljCflmU3VBjlVcj57DWkVMOPx3sWqtjOEICh1TGLWskbPHfa
WWhHc2ndDYmnPpiNd2sXy+xPhTLu+sn9luUmgnxljoark4BeBwEDc3zIST4d16+V4SaTogvSfIwC
2/H662EU3a6VeUPFxO2QFE2dvTmbziE1Le9oxPo51cRtfkJPZoXDUKdGBvofqv7LNaakY3MLF4gG
W+TTXtGP/pyKBJ3qLt/N1JHUtO2OStfffTx1bxpDDPwc8tFkBHxBwfr15lKmdCiWcpJ3wFUQa1P0
5KCLOrkqetlfetJsEYNR+iOeKONFPStKiONXF7pue85F+r1fwvg0hwDM0H7dhqA5UgZ1lDf9nVVa
3UWaV8Y1asnDdULYfzFbZveZwoe2l53aHh0rBdjSZRi1VJS1zszJO4tBz2AVJqWItxpUvJ6TGhiV
ppb1ckdg39MwyNEiGPvxvmEHHZw5n07t1GGZOKkw33ibPnGasl2REMpGJM/HXh3cL2M25t/o4us3
edcPD66S5/B2PeNMoPumCYPoLdcTu4anBEj8dgGNwtHyHNjvnduMyQ06wfXPuMZVwyqT7iY20CIy
ptY+IDJe3qEA1l7aQ8kWm5dS26tVNu2Nyl72/DHGbbRub5WEd+jjCd0GlPxEul/PAkRQOxGLeD2f
Si8aU1BEvTOTzjik9YzVp84rn3rZOe7oe9MBzZwj5HBXgqJef8uL6IsybezRE9Hvhsb0SpReknLx
Ib+BmZdFnuhBCuToNCB/rPqaUNWv5OCTs0/6Oc13Xt228IK1RO9g92MPvXdEY9lXePRq3wYDG52P
J2bbVgAizC+E6orpBNoeW8hDZ7XWImPNuMuLJTm0Q4SrtjnUB1XODRJSqX7V5Mt8pL5VhhRuzsKR
3mx0ChMkSM/NQguG9CbS78287nPMzu8MbbAe8xmU2iXN+A7nndJU7wBKz4bflVOWAVbC6cZvcnLi
0MFNFBU0tbO+F0Duy1DWmnfUotrK/UmZonvDzJ2fnhoj6DZ11hVgJ6cLEH0b8L613QkLAOSAfiat
bUJHweFa7LrCxVtwigzoFd6YdseWNn0NwaGBNzEumYZawDSMSygRnVuCriqLItCjyTwNXmPVvgBY
KNHn6rNf1Ju9X44uushH9VZkgetm3cmBjbYAFtKW3/h2QUkQo603YW3OOAkDXcrUA7DihW5lXefD
3pM16q5yLOqDGFAuC1zk9eDR6CsWbsnBF++0Ya00zk2Lhczca2i9iaVNr2jyKfS0o9bI/QIAT3aT
otgMFN3BPj5MogTIbNnVp9RucXDwepGFptYa9O1aXY8Og2zTKWyyJVWOtTWmx1GVbbVv9CK+rbvS
lcGoj5YalN2YnwtI3xA72NN05bn0UIRaL5XNxSdKsxvTtHfu7GLydrRqVB8H7WQ/KLX5vQLx/1lt
+ealsqw75KTiX1Ocm2cuizfBA2ohJDAArRB95eYgrnp5gDXMgIq4ks6dUjTZQV+wYSipkPuDKKuL
wtHHM8HDm8uJ8Qj68B/wPJtsaXM5OXW6zFKP3TtFSdBfjvMstCrh7CltnqNqvfNpyFyDjcOiALmn
rS8Od2yqWOPi3bVVDDI9tsQeoVbilE4X+0KnQf7x9fLOp/GMETgSFxE2brXRQW/2Ippc7y5baF0s
jWlzaLPfpZrrf75oRLtwz5hKKNtbWlZjAtaJCjW6GymrH1EBFKGolehioEEejm00nUty17DkVcS3
IqPNNcUl4KO9v8nQijpTHVRNlTsz16sLHFJXBdo8o8vIKS3R394n2CL6zVQuuyZvzAsvS+szO2eb
aaM7owEWA+dLcYZO6RbLEnna0LWVYt3NoNVzBI9AfR6zplHbEHyTG4XWVJhcZZFJZxAwtTcGkk2I
rmDpGPeLtNB9c/BdPMfkfBtKAaRDeGfFLOKfixDK6zNkGAXuCE3k3VlJbwd4IB7ryCuPWmNrdwYU
z6sKf3vfM6IhVBWH3ms1j58GO7bPbMC3gTnx3Eo4Z9uTDIFUeP1DuP0au0rc7JTLQvkZYeuHM4dn
3jaxIX/1TMYcarOED9Sk+fRDr7jmArVPEMdDxlfR/vJwsX+IZS791LDEQ4pmLnxlB1/FmwxizL2h
84FouDkO8sKqSpVPnQumuc5NQwQJuO5zlh9vzzB7HJ0c6GCYFMGGeP1FfVvLiSQ9ulNirKZRVDX8
frFp3cVlv4eYde4Mvzce88Y+B+eNheYmnumN3FaLxY7uPL29yKtVWZpyx5IUCLS5/Zkd/c56rcAs
bkP2DdYw24ImtatOj5GUvitdM7+r0Ly81SMBsDyy6wCPenGMm04Boa23YdzKMTQm8gKj13923Mw3
QoK/w+FoOOS6lV94qY3jZIztdlBEyEQjN9+5Rwes7i6vmwX0V9L8BUjmHED4vTlju7HvVzEyQs7X
a1QQOqi9kgjCPFH6iR19H9LlVzfoTzSrd396xzJjBggvQDgUAp7hFC/izdQo9WbE6fPOAE8TlIXx
PR5r6HCW8fjxQO8cakairMdWoFRPD+X1V40olRWz5YlTFTfyezNXyw/DQrTUr8xpVIK5sVIlKNOo
S0i0h2HxhSbt75g1YjVV0E6vz3Ai34kW+EEECWugQBJpbg63WUotKepSnHK7dS4cpRo/Sxi3wdgC
uVPTTu5ko+bX9NfrnetF7i1pSX2mr7dGA6/fAUBhAHII+YldyNY2kxKnqduhbXqiezoea0AcOyuZ
/5SUzttmod1CUkGFCKDR5tCXXdvZWTMBB8hkHMYEYGFC8/fM6Xtn264e4yRyZHJcmsbrbynayqE3
SEFadksD6rS7A2BDFbQZQq2ff3+8nZ7ZSq9njtyTJ5Sq1yr+uUXRz6WtKzjrpCde7LAUaimux6nH
DRY4Qasd2lhan8x8oJEY5ViOfQGZjBJfi+re57EZW3W3eHK+z/Xa+zy4SvWkl7V5tKOgcZqDUdjY
ZeU6yNkARHd78fFvX8/v5qcDd+OAP3eQAKm/nihbGxSPXnp66lT8umw6cJCK7rEZvlKt/KeOTbT/
8YBvAym6YnT5Vp8SIKXbZ8xK42yJOyM9je6UEFQoWCjnSJnX0eCd2QTvDUXNEaUvOAZrWv/62/LS
EoXRaxneK7PnxxMmxtgcWP6s4aTz51+1KrOvomxYNG8bBa2e2pbV8TgT/6bh0lTiYONsfIx1bTgz
gc9qPdslW22gWSzuY2PbwppicLeGKatTZjb9F9du9b/E4jpPmHtrj702G7+MoVdu0jKukHbE7wj6
pgJYoMjQvAC+nSj3Q8W0Z2lLq2JsRfUzyxYzC4SS0ihGo6PVKdRbDXHgMsrrqMYYN2RLGstu7JLu
c5lZlck5MlMA3blsH22ltp/aNrIBoBvTUAZDK0HqpBjjpL6iauOtIhvnmMZzkV8Le5iu1U7Qo1+E
PZLZza1thDjlGAJGWTwGxbLo+D95kz5fqfROnYDH0/0CwByA1qBHpdy3qZouvmnXzaNSmLB+9SiO
v6v1ZAAsT6s23zWOXg0++jDI8Y7C4Nlq+n2qUDH1h8qzO1/p61wExTxXn1ql7iB/gF0ntBcDetiF
nSlNmKRed200UlngkE/Tp0xr7qUSRekud+b5Kpe1+v3jffTswbFZXNq0MCIp/BI3bHVedCM3m0xr
61MhijjxsW3OR0yTh3QCFWI5UaipS4rEzOzaUBomN3uK7HbGODNv2y/V0I7cGEbjfFuI2emWlVLd
g1tOY3+Ipu5I48o4lrOoH3IxWIFKO/9T1sYVhN7ekJ8G2KH5aoYyfEns1PvZwdPvAowMRrB2ppP9
biw1SZBvz3U3GGOpTTtnlOlfySSVc2nQMwloMxOkk8wFLWdKmG/cryAjSXA67cnMdO+nVUqe4Raq
bOFrQ10P/AqMm5Bog5e+WirV6sFWRil9/ON1LzC1otoX+HfJIPcKOP6IOUQ/FYeGUFi1jY69iaE+
yilHsgREZnnDJ+GGbNbE8D5WNbh8YSNBDVvmQsONqLDKT5IF8NEet+0zfdS3lzDEIPKfVRIUia5t
cln3VepEvVef1ElX9ppXRpexNvyU2LjtYnd2rpwM+sPHO+3t5UhpHAcH2mWUOmmIvL4cER9ppTd0
1Umjah022Brt9cJ0dmo7zncfD/U2sCCrW6uIMGJoA27po+2A/ESlpc1JaPC3bK3rd940LWeu4DVE
er1fGGUtV2rrJDLO6w+igGxJK26a04SgR9ip7m3cK81ORACFYjl/LRuSDGvIpt3HX/dO6kpfyiB/
RlKIOvf2Pp41s05gxnSnjrDjh+os6o1TqfHN7CAXUC2K9rnOZL6zufzCzM7cT9RKvd8Y8TgXSVtE
Zx70d38ORwZnjrWX9uZFl4MkesxteQKWNx3MpDjpODP5kdWPT3Mds8dVd/7iVlq5by3HOEzLPHwp
oky91OukPBPYvrP0kK+R1EFiZmWhb6I9O4WNaU5qB0kZqgAGwXGolsM5xM07d8UKHaH1y0ZG/Xub
azXChXiSDOMJFRPtBmvS+Se6bATNaB7L3epohaqNIpDhqMzusuC3zjuUceIkaNS+h5ar5jxEtpqB
m3KVvnWPcKpl4cdRsvzs867rQ8uGnhTYoontcJl1DDlUZS5CFwyrHurxUGcXbdFaP6NEaoEulcIL
lrlNz1EJt61/oD7IYEA6UrE4BUNvbyLbXnMHUyTzdAJVGB30oePVxGqjOTbxghmJVx5wq+yuWZH7
pRzS+6LU60MF78SP6YrtC5HOlCya6nKKymGPW7h2OYqoCkFlTmcSinekB9hASBtQLoMKp28pgN6s
2QnE4+kkVGd+yJtpCADv5bmfrNY5bZcquB6oF0sKaE5jr+DFNSnHzq2ry8YR3q0ee/IRZO85v+Lt
3bfO4Xo2OLIgmjCwfX1V1EMfd5ZdzqemjIVfN8lw1eurln0/x/uPb4f3hmI/wjYAjrP65b4eSig4
niFdOp/6pIEcr1pNMBpRceiNuD1zAW5fkfWr6HsgEseJWwWcXw+lSiBUFhD+0/oyBoMTd6d5jNxA
pM1wU+aZe4NTbHMmxt4mWuugcOGQB6DlAc1hM6jmNX1iOwODNmYOjnky/NaclN0gqEepTXyuxPzm
emPAVWOdrB2dGrhvmywVpb5cdr1UT0XnzXuD4GQKLJHE1/XQmqGeRc1BXZsJy2RRDxm0+6Gt+nt0
ULybsRTtmS3+zpyvRJJVk3ud9i2zt689hbNlqifKlVkwJNipVtQc/HEstH3T6tPOmsb5zJy/dwes
EuKg2MBSwHZdb90XhRK3NY1Mr93lZEWKcrV4VulnZtJgEyPkoYPfs0PcqDrVbZnv1SVTT7heWiG1
pPqqH+WNQrvjympN9UtfK/KoqPVyTaRfhY2t/DGVnUCCXb8KPeGCSTns9U9Fi4bWslMtpzZOioe0
6vU1uvL27dDVZ47autVeBgDsDKIMYmeDrUE5ebMzKm3iAjZz7WQ6/XKkSzEf8xmlBSuHViDmQSXH
qKbdFGXyTPy2feUI1GmxIJCBPBGtv+1HAiVRqT17y8keZvVStvr8GYmVHx/fJG8/D6Yv95ZLjEND
6bmE9GLRZ4TNSHFz9VTWWREO/OO3UjUL3zOrbG909XTZNsXwqRByOBPhGOsivZ5ZeJfk6mu0CGl/
q/Iw43YJ0AyRoXox51C6ivm1ALYLfh9zGYT4zCRrw2VZ1B9lJ4icZdVPYyiRUUA4Ry2cHT1MVQ1q
d4D+skxxfa93sXUx0fpvgwqrIIyBUu+T4VQQhZdyXv6edPg8QQ0FDZHGpL9DLODRspb8s9uCXNiz
DQR8ZShtf5uLVV15YEmWS5k4YtpHXZZ874WSHNsEbENg0mJ8kDNGhtCc6uk29xxoAgaQleZMSP1c
LHk1T6sRPXwqhM3wESR1eb3Z3XxYO3F2dp92anMFgUbtw9SqpmtnTnKBPBa6drcKXYsClpVZfCkc
bNOCKipQxzDQ2+mDaSkwOzQbYMp+JJUSHySz+aEUfbo2bWHwoHCRKP5UlmWYlsPkYYA3FtWVIiWw
iXkSKTyiohm+LohYiL2nSwteSSSkr+GWlwTUe7oLOilIYpllkz5+vEXf6u3ArNYQd+DVp/z2Rou8
UoqxGg3Z3DtGHF/VddFfaFZaJUEq7FJwA1VV4hdx33wirUkvBGJimFv0djUHZqMojV8B+sdJdI6N
zDeWfLgQ8D12+dB4sY/KgGaFwMixtWpQKPUdL6vq0FXG+MmkLyV3bpul+2GhdhJEpdPeZqNGjbGw
F1PuNVUzzyTrb44FRxGs8moGxcPH+X+93PQv6iETbnU/DE27RwWNe4aViy9xHTAP7JJqV1hud6GK
2JQ+mkHNmXvnTR2buxX9azibVFJWk4PN62siBtv1bjLce1Y2XmRV0ewqR2YXUM6scBFWf1TGDIlV
V+cxzo0qGCs7/RI7xXz4eOXfSnqgwPJPgwoIxgq/ej0XgzolyINV0z3muPLR0UYXxJyMrQxGnZvm
gagt+keTXut/LepCYiScTNyWOCkNaK3l8kthDE6gZnP+zyL9H1Lz/9GXfLFIb/xwPv3o2/4VTnP9
7/+N0wSNSf8DhBN6CjjdrC5m/zbBWf+EptWazhKoPG+p/+A08blRaddRu8UDEuO7Z4Wh/wA1+UNr
ZQOBTqI/bj0f/j/wIXlO11/epfxN648gpwe6YBNjvd5QkATyGJ5u9JnXkLguRsGj656AiMwXtatf
EAApPoKeq3iogPv4u1Wak6JilyodxHUlvqSdMjkPmhtEcTIdk6rPApqauKIOPzGFenqe2v/bZewy
Upb/HQ+8et58//0j/1H+er3X+L/+2WsKTjf/4jEkZl9fhpXl8T+bzfqXy/qhvENbmyYE2/A/m033
QBLDCCLh1dZbdkWn/WevWfq/gBQSbK1VcLrXNJH+YKttUopV4oGkiXiav+sZUrLZajqlwXkAw/+Y
O5OLuoOYv41EmeD68TNVbKn/ZXcSB2o7z4ebKEqcr+Ap4h+jtHiELC/rH1/M4Od/NvlLzC9f/SLc
Wn8PwQNSC0SSiF4AnX+99ZMljmgeJ+ajVgzu1ZgkzSWWiXkwZfo5eMP6af9zyhgKerqzRiwWkB3G
2zxhlAtm4rMp/V5HB7c4LihRu7ZFIozeBKEy7it5ck647t0xwclhV8KmAGz5+vOk5c0lgrzp9w76
TXUAAxakOxGeUxvfPI7//rYX42xSb8sZhrEXc/pd7qew3ItLsWuOP1RfCc91fzZIybdDbRKyBih8
btAr/e74CNT4NoyiyFfDJPjZhBejb/hQq8OPN8mmDYR0AZ/GHIKo11dqypbykFPZiNo01Z96miEA
rktXP4q0NevQph9pHxy1rUXoFIO1i7RaqQPgI5UIBwh+XqALApMA3SuxBLVRQW5saTpGwWC1dkxw
Sr4ceJ2aGYHQx0InqB4BcKcx7lA4lWfZreGUEUn2WLlPrhyBBpCATJZvzFpRhksiiOXa2rIfo2Kw
L5BaGEp6MV69+BPEpUOXLIMR9Bygxs8jPVsA4He9vssnR/tZV10OJNLo5K+uSmycHWgNtbvJTaMM
0aqINuukVhFyaPk8+R33y2maba1GjLGcsXRaksxFRtouat9A/dw7JJGxeEFR08jCuLenMid4DTw4
7+D8Q02WaXdlNFpN76DQ0uvOk60IpGLiMTsUajMF0KRri55QAqZx6TCYHVNvRUNMKaH3UkR6F4Bq
avNQ9LL4OoOx+rOu+fNirzfkysPjSlS30BUv9vDNLdrlKdYWeWi1koy9n5UzUdz24qFuRHxNmYoy
ErCVbbFqNogdazVSn2qnLoIhRqs7wUQ08NqmO5MrvTmdz2Nxx7lrwEBSubl08bNL26TLtSd15A5k
sBq86jBoJQCmTs1pQ9lNcZdMcXKypRf9zmvakn6PaO/33ok0c/fxcXrn022wDy7XIOhheA+vL6Wu
bQVX8synl8LeI0Ax7iNN1hft7CxnhHRe338cVC51SoK0ikFxrTWs10PFbpQKvS+LR27HfJ8lnRL0
qZsF85yIwKS7GDj2BEMQ0vs1fOXi/k++dB1+HZjAz+RRBnGyufIpSvedphXGI7JUpY87GqXxCbtw
C93QMxWZTV1kHQpdYyIIQJoQSrZ1A3fEwzcl0Hxskt74PNJk3rtDc45jQCDw4g17/iBquMwo3SVy
kC12phOGPjuyth+rJkak27HbGx2V7iBakvnKQ+vh28cTSIN5OyLr9mzzSgRC3XNrcyRrNy8wLjZ+
DEmaPRUavvAHxUKh3U9kO5TX1BYAUkSK3bt+CUU32yGOUuqBcJPa88slNppDYTc5rVTNKdr9MDqA
PkiAgea6+KXuKgu/oWOvy4W3K43KpwlJmywca0q5aOrT4qeoNdsIDpStuDGxJTqOncnjLTRuzANx
VPproWjTB6kpmuRYOgi4HeLZ0mYERaT8HiWpIS5ci5dhR1VTmfzFGKcHSCNpc0i82Bl9u1WiT3jd
RNkhbeLM3S+mk3unYnDMGx2pEuDdmUCnYSntMYVvbyhjvTPhpf9CrKmsCScKZziWxlBJf64meYvi
SZ0FXTta9WFUZ0vdewh1eOEKYH6YzNq9R1qa/zjt9bwKsoI2TiDwCgD5uqC5ywurTReWI5I0mN3I
M2+qqKMAkghh42VV6c5y09OOSS+MEuDw57jGSPMi1wrVRuTPGm7ZikMeRLaWZxeN2caX0JkhGEPr
SOMDbIrC4gx0QENcLc7VwKjVNgontR6tQw0C3vM9VOVZMj0vtc9emazyKyBD24PT1RShFWMC276g
FQGqgHWZoRmMI1UfxxV/d6sHNgULlVfXbLR258UQWDjotsazqtIYW3Xi1RGJVl3iKG1liGmLkRsg
i0zxsNjC/ZplRQGpodRdAYoD+Q3K7bZ3Ao88PhSVOucBNQ/rC+oubUHPyytyvxotJGFk5JjfhgX5
nNDovDSc04WGoJr3aRM6cDHxsmj7Zm80Q5t/0WqICsB+I6c75rGXDuHi5CW24QZMqkNqF/FD33jN
t3ZZxM9s9oRx2RhpczXSdo12Wd5V7m7oR+XXME2rmJFBCXinJpV3v7R6/PdUILO/ixp0HAJv6gy2
87Ot+5Ia8UMtY1PzLaDWDmJEevZZcUyJEgDKYPu+iJGxoYtiH4TRLQ+2KSVOp7KvuDS1CY3mWtWT
fS8NNFmhl6G5WMW23e2zoZuGY85P/TJGnX450aektOhU+KArqGHVQTeP9GhL8Pg71IaioLNhU8Dl
WZr0lMfkpt8JpdzkV0bk434CEBDfir5U7q2u03iz1Dkbr0tdT9NrFScKefVfnJ3XctvKloZfaFCF
HG5BkMpWsCxbvEHRCbmRGkADTz8ffKrmmJRKLM/19lYTjcbqFf6QOROkOL+HBhOKOdBvEq0T6OUp
UxW7KvCmcbvIuMkhHuTTc+KWer4NpLLvqkn3v6CCGrw2QHHwWDTc4lvdAVcNCwuUYmgusfbU5n5N
8iL18j6bDaNH2ET4jzlc6V/YcgW/rVwaX3uEb1ToOF1iXnXawv/gqMZdW27U1VGBLPHTUpQgrTvP
th8N/mRFJ1ao7UATZ9pYZYssDT9etVsmaUkdBpPd3DtJ19/ZKhEFG9gOZIdl2f5E+WZytrnvlFTg
QzCHVj+6UCWBkVjdECOBFFcesNXOfGTwmr2MbTU8z4tVQ4LxkvFJ6/18n8rJ4VHSANFx9New+uNl
gYAtffQVfT12I8cpDIA4gzfeAZKDz6xpk4Zp2liwVQMu9l2YjHb/Y5zQ0AsDf9TdUC8c73tTQCwL
oUtrCMz3C/PHOe773543TlErizmGiKeVd0w/5OcMpWt858t5eogNZheATUqk7bAxFw/pkCIAU+Qe
b0KURv9o1XMKPtUqMhWylwh7CW1Mfs4OECQCovACTIsHEudEJnrLOS6th9YhrkUTbt3fEh3P9xDf
B/inVeHS/S10u9yU6CzMn2BLGXRPMSOMQ3CnyEiD+zUvnYm87zaoVE+Kahr5FKFYFUzXhCzTisDC
190WwEepNnGbN812LNXghELV7ldXAZAIGfZq9y1JQLatrGpoNlpRLuj5ZKJ8LQrT/sIIAivCXutK
rCRLY14i3CiCV4lQar8NepxbN30eoDUqJ3egcZ/4Qbth5LcQGnHduG+XVb2j71UyMXqEyRBmbYJx
hSpFOkYjWv8qSox4JspVfY901NJ49PLRwEckSKU6bH4Aide5NTdiOzVm/gX2ZlVvkXfVfpZGzc3e
a1MlgSxVSFEtyTRwjmqE6yPblEbH/rkZELTaHfpNugRVHeqVqJzN6A6Dtc2aUkecTLavSmgQW31n
rq6mYe5maAVdZ+7K1Gv8K6uuRoImFDgJdMjgUAtaADIEa5Y6O8UwsInixKfNpIYuyMNccwMIr+Ps
PqHqlvyoBDg4xK9TeWPmTfYkCiCvq3U78mFZ3N3S1GiczTwMaw6GzhXuT6RGKrS7vh3xSSt6tIe0
PH4cRqe/t4qSxrmF4MxvmhWLjg9r7O3NAkmHLSyn5TBCu1p2UzUrWK/J+MVXYwO2XOvmIWrMNrn3
Mtv9KUgj+tAC0ORHDIuMxyLt3R/9Ei+/KyuZd74WEwNLt20RMpC+W0UmMHRkmVC3edarKTEu4B9S
dDl9MGK3Ns1NvzXNDrhw0mozEpmjv5/rnFrM1ovpucxQC93yFDTkiSJUqV1cLg/21Ng/ElQI47BF
Y0qEczn13/Nh7u+lqFEW1eCfpFvcnuLvqlUzW+aoVt/YnhgjIeZWYk7QJT81r5Q/ZcW/DSmWi99k
sPNNUub2VtaPglFZuanb2Bc7yNnO137SOu7XxcudC2l6qtwso4b6MegQ785hZJ5uHdTBEG8jMt0O
vt+AEVwYJBEjcOALrcJxv9eing2klQYPoowbt9CZ7Z6zgejlvgBN92ViHFNElTf3Tz1aJy24O72W
ETdmukf1q3jN297lRBZudSBZyn9UwIIJXEzMkAeRQ/7gzAmupi1anMWuRjrXZPvH4KuRo5RoVUql
W27F3EbFzlJXVdpPtxBAXwKnre9rkWQvENsMO5xquXQ7BmregkKRZe/bUhTjpk3qIN0JfRqeZuHj
Ka7IOmNGS9ok+Hc+kSDhO0lDw1AKZa+2k3Jj5Xl2Zw5OUDHqM6Zq26qiTQhqhKnMyJBZAlaI1OAI
Of7a7ltz3lZLoui0qCaXW06tkpepppuX1ZwPG05ifAfPA6NYPg352WwFaaSjHKJgZk9hEqciXJgb
7cd6HLikjUrZUVONCn+m0lVfbb7TYmOZdIf5NonAZj7nt3CCdNhZ0vCjxAUDuIFCmUkQxsmsR66S
SXudd0m5i+FMgJeUZRXf4zJVHRq9dhHAU6PlM9AsfTPUl5gtSKe4VSiniIS+QzWZqhZwDDMxXMSG
VY1bc/Byi4xBa4j+4xB8TUVbP8B0kncAbWEwMGXrcXMptNHcJ0kP8DDrXfdW2BgmDCgTIz6tzGl6
Bl7bmButrnGgMPwORxWb/CKkA5FfrnGlJCVugHA6sp7ERQxa5jkf27WjUsBnvBjMlvChT4vbb8qm
cyY63sa07MAned/FPJcPcrDgR+Zc7Vda5o9EEuA6j+6CPdG13o3+lzh2ZHI1t1XfRMMiMvvGXFEq
8zZp8ibOo8Yb2v4RA+iiD5PGtpOdpgGivSiqmjhlTE38IyugiWwozK171AMLBNCQT+gvTen192VX
mPLKNgmb8EN1WieiRR5yY9izuWxnrUthAiyuEqEp5/6B1tSo7zykum66fja+VXUV/NAbwsHGSGq9
2kLxLLpw0MlBNgnKVctmKiton54tkGTss2K8w1+EawECBypzprtk923gFaEWL2LaKSafZOpd18yR
y0C5D52q1u6l1Be1a0Hy6Nwk/vjTzydotwYC7WLVfNSGS+wvphC9L/x6BZBhJGnoMoqwmW2xNzrk
NONEb64cajh3145t/uQnw4Ko1ZIRLiX1y0MLmwRttnG2so0XzN6v4I+wfSlE/pXKL74njSmglJtN
d2nngsnH0KFIVhKxiMOJpX8P6mRG6LIrnlo+NfAlSDfDIvLdJw6F/90tvNslW2F2T7bilIW57/pf
qGJh3sdTN043XMbDwRTmUIYOmJB7v0MLIXTjVMuisinrF5OQFt/NMi6ybGNjygYXP50wGTF1mbwk
vZF1t2NTZUhojeuDKbfs0+sKqc17P069+mZ2nBH5JhzFXjXabfhhUSHrbIOTXidoKjYRAaj+OXQV
wR/fDeywtHHKUNKhDT/SV0uCOOxSZ/ya0sf4buYKnINHDctofBic6yxL568cBAxYCiuz7IvRrLGS
MegeRWm6gthTBJAJZUUfP1YBHikAxZs4QmjXu8H9B/29WHbV45LpMLPwtd7r9oQkaOyWGqAKwXco
k6J7oThPX7S6EXuntQesPcvpZYyl1YWQ/7Xbpiya+mH0hxEIMvjArqW7ag73luEuz/Y4VuAtPdQn
SAqc13H2wLEFcep2vH6psnB17e6/J6oXP+bYC+JrcC2xfqNrJkBDCfIH4HeQF9/4Ed3XShvdz7lq
1JOTzAQiD9Ol28LSsMUT3hygCpq6NO29eK4fK3zieCtV6neRiZ2Te5V6WXpR1QkWMa5E/91nSq9A
jizzD+iL3/FAlwncFCu/Geg1kxsIf4mGnGgSCj+jmJml1dvh3C/Ol64Z6KZmdRLspAFzFE1NLw3A
eZieiJq0ajin9awvoSimhBo/tfpvPS0auvxTUtt3boYlzwUqC6m8tf3Ea7ZFXtD5mlSgvuaeNWig
Q/xKIEzaeGXUz0tf3aSm27hbJIocb+sP3fjkKabvIRpxU381Mjs2vyYLxIjQ6rIENUt/Eu7WKMT4
OxOjZe9yvRbZLtW8zEVusV9ywCi2O105MVpJdkxzFX8Avf5i+0yCHhI27dJJRNNdBevnhdu5H3yf
lm7w0C+YBgOTjE5cO3UzGJe6qDFU4OYdi13aumKA063ihkzJb7wNRTOXn2Xmk7OrzdzJdsZiK3md
KGvJt1OLrzopjdLFNcIOQbFfNNF2m7yyZ2zp3aRDfNVvFZavlVG14FziuPhMA0LYL9ns0BVnQ7zl
kvfiTbtSW994jGUN91tupg9SWrgQKezsjI3Sq/G5Ad/zjfpIdSHGjuVLCu2PJE9HMHEXN5Q4QU7i
sxkrOoRRAfTsrlS6HfM3+7a68FIFTz5IMLaHkNSVa2ZR15+LVOZfR45VvhlcL2f8gRYVn0KT1f0l
ilLU2XE3kVgZ7WC3aOhm8xeBygf+QbRlHnMGhyLUtab9apT2kGzikkNxA9B6rS+tonJuzDJuEE8o
hPPNB1A8babRqZ+rctadLf18uFT/Q8/ddMCbWK+D69a/miBDqSvTM4ux5f9NN9+Zzb1paXr4cYL2
Wsfjaxt3bUb+hcJaFtXOcpmxKyjdaQu+zN/WpXFmkTcdzT+L0KdFjwQ+/R+wxV+LFKVLg4aO6qtC
6SAafSu+rB3srKG0kK8O+TkI+wm0bB2002hig1YYCzDdk4Ej2vFS4qkdvy5Bjx4e+TnFXabfQXYT
OzTeX1I/m3eaWvIzU4C3D2piW0HLnWyWvTxVGOkmaWeuLMQ+8KS4gO3a3WjkGJuuWmB8F4N8/Me3
x12HOgFEC8ZmMI5PuvxOaxhDSS92H0zpcqEKqEV60bf/NEugIX20Cq5Sx2fEq51pTiyLnkal1Tdm
zX3nprLDX0NrzpD33xxHxuecENIRHdwVQNzjpbRRknR7idgjuByQpJbt/eyI4fnjbTsejqwPhIsL
wDZIuawC1uh4Ffo/MlZLKfY66imA4qGD2QiBD7RhNx+v9N7z/L3SyeelFN6YgS7EXvMTeWXRtIus
oPn98SJvTt2KOQDHwgwGiAvg5ePHaSfd1yELiH05JcWuq30sFBOzfZ3b3vo0+Yt29fF6pzj4df+Y
1MJ6ZN7CmN05eUvoWpcQ4tp+P684xkRrRLWBHeh8Rt+6jLAXaC6FSp5jfMMeYMapndZZ+EAClXAf
F1e6oRNP7TdlS/3MKOqdF7vaXPDj0DdYobPHO2HMSTc2fHB7h6h50RuMnQYI2FdLM/z4eA/eebHo
FPLlIYlKaeeeHKGOoQXXpWr3cuqqjVebBUrnVnwmnrz3PDjh8IUDiqMjvf6KvwJnKTGVnOxK7vMy
MGn+VD+XUqs2KZPhMyudgEb+fBPMXIiVnCEb0aHTmEnJ5k1J3+9LbYy31VCbl/TWxT3FhnGptVD5
0RtK73pUsV/g5oEekVNztxi9+csZk+RMHDi1SV2PGGX9CgggmBPZzOMnV429DL6Ypz1yyLjSxd5I
0RKkuXtRkhwgaUz5Y25js4V01DKFiNy+bwIIkX7yMI21/c2NZYuQs42oJy5CgYKjRckfM7MI5ith
QuTZFK4w8HIrh+Syaa3qTvNE8rO0Ku3ed6ZmiRYMa79gA137YdDRKt3M+DA/joT/e62IcSP6xyO1
3pJ4gqzvALrXaeyLq6LO28X1X7MqM27rXBlfLToTu49XeXM3rhu70g/5UIgWf1wD/zpSTSCHIJ48
RmYNdCGX3uRmIHPcSdaOUly6v7GoPDAoW86s/M5h9hG3wcCSb2ZVdD1+pV7dAgNPjWFv0VjYk922
d6NrVDu7dc7Z67yzFGreAArRm7FW4aKTpSwDlZMllvsSV04Yu2TJYJO/5m0nzjzUm9Ep6IL1iBqw
8lnxDfVGcxLo4WLZT523XTTX35L3qm1hTL/cPMtxJD1n/Prm2SAFoOFqkU4BI3tDmMoGJKxr35L7
RFI0OqXxmaxaR98q7T9/fFTeW4lP0F8fDhTFH8TOX0dl9E1NlG0y7v2BhlKcFdMOfwxj45vwdj9e
6m344anWNNQjDSV+nxoieTO9wrjxh70dpwv0aoCSRu+oDSSBZVMvY7ptWqikIJ9fFWXtN60chkst
S51Iz5T7cubXWJyP/8LICIb8GrS7IaRAcwoAgR+fn7msGl3LmnGfU1iGI1jhSzUGSH+ZTI7oUPhP
cT7HmHt17pM3NvqWMt956apKp98SXORmr79+/JPeexcrTgaDuTW71E9uAs3rJ6YE1rgfBj27Rcpf
36aD017T0D53wE6NQ9enxzSbWwDp03UvTm5R4TbTOJmD2mueOychg318S+hvgWFfem++BzNLweUP
pnrxESkrQ6t0govOqQEAIOYzfUKSXC1hb84MEryxBIGle734bad/Gpj0EK7p5VHcdmzUd5cmyYsx
adpLmaf688fbtm7LyYvkXHmo8uioCpOzHL9IU6GbV2aW2k+LEKi4jThb+LE4c1udqnD/2THejQ6c
iTL7TRQomcwacyXmvTDSbqu1nvtpaRbsva2mekqh7G3aSnphWrXGJy/PugccaNmxWcktsjfJzpPV
cAPIzb6k5lOXH+/BelhP9wDWItWIyRgH5bTjPTDMrpDZks97ZThDSIZUbdM2eW1jvrF0nOp/vcY4
PRAmTJ+dgD9yaoYZMMpYYQTznnkF885Y5dsmUefIUe88FPAYGlzcZTAFTuNuZ8lYz8xm2WuuvrZc
M1gBc2aFtb5od2Zv/D+eaqU8wo0g8EIBPYkI5qABMAnqeT+5unaN1SKzejzVth+/qneOKwB2CEkr
4QuB4JOsp2oSpJ6TbkbCZ+HllKP2varrc1IEp6rBHFcXHDpYVfAYrOWf5nqOOfltkBv7OPe666GF
0QrLJ6alazNGqujaXchuqFZRMFAHvR3va7qmIcIt5W3miJZuFxnDTLPszvIR69T8jGQ/MG6GgnGn
mHJx5gi/3ReSYBRuSFlQxQQxeHyE3cppRKwZxr4pkmzXtBV+QYOdnvmM38ZYVmFz7FXTB4L3SYLS
ab41uBgh73MRxBf5qFfR3MVtFMjJOvNAb48voDmirL1eM3yS60/562rNdUsG+CU5e9+hww+z3oTg
2rl3gd2qa+bxVvTxwXqTpnBmWUp3+WAIBacCujP2s8CZ9GDPcxsXWGrDDkbjxcWEcmkNmvLZfIHa
XPPt42VPaTRsJpruVBO0lrhM0IQ6fk6Uvmhld1LbA8cyL4kKUvvUtIh53tSc7k8afKO7ei4adF+A
yfZMr1PnW2xWbb5ZXC3Y9zbT8A2WJPRfP/5pb4/U+svWRo1DtQgy//iXpZMb1FjHxXsJYOUzn3b6
pfKy4swq7+w7Ugo0M1z4TFw/Jx90DD8o1mSu7YsJPhviim3kJkbLUDDt2k+Zm2UXuMYnZ0LwO6ty
tHiTXN/AFE9xr0ZrxfheMb6hgtGuEqyLfxV4rLzmpUwvjEE42yIoizPU4bdHGlAkYkE6VQUkrpWc
8/eR7ud2CeCMVoeO5PcqyBVY5rKjQ9/X6UWuz8PLP7/AYCVmQe4B7M+LPF6vNTUdDRwlDpwxUkTu
tbsMSN+ZmPD2mKCsB66VQwIDEDLg8SqMG1uzk25zcJ3lJ7TMPtL76txldhp4qO9dilw+ThqkK734
eBGmVmYDjso5NLF3R2Byb7x0scLUqZ2Lf9s0y4CxQv1AUk+SjTjd8UrCoqpsyFMPlfTbG9Q/7I1K
kvj+41VOtQIR2Ptz+ij0CHN0KE/Cm2dogNIGzsKSTRWIzCkwUWAzxzy7bT3NucXbNb9jNhGM4VTi
5xE1PtAZbIlGpws1JgAg8aW5Q4fawgmvNIQF3CYNLlRg5M2FyPRehtkEdD7SamN8DBY/eOl0zSDR
rLrSpFxHo/vMR3V6vv88E+earwUL1bcA77GoB2prtm4ytlDO6y3UwPZaLvY92IRzcjan5+5ktVOd
fCCZQSwCVhukUUaWhP9Ye3Fx5pneHLz1Pa3XEDkHpM9T8Q1yDWkgklMd2rzQNmVpwW8O4H6W0/jr
4yPxdiUyzxUfvnKc6MufBMK0H5JlwTftkJS8u0lzKegayvIFskH0z0vZ0EgtLFZJwXhdx2e8Ei2I
2FJlB6Er86assQVfWnjDRHf3THh/U7aSCMJhgLnCTU7oOw0PU07VPQq7OAhUamCI2DKqwfQDLkZL
K3JsuM1kM40e2rOIf42WUJHVWdNtOqeoeeVMk84kFm/PzfEPOnl4LUGNsPf04gCyh3GgUWmXSYlO
55kHf28ZuJQwK4FWYNmy3kB/5S+d4Vdj11jFIesSPeqCSn/wran+/vGbXLODvysXdtdFRZfYuyYP
1L4nq9QZILVJIkI06qhilPpwS1dE3QCJD77KyqLGRPRmu8zNsh3iND8zXXn7xZMe0wQgUOqoPZzW
GJ4NRhdgYH1g9ubd1maN5Ntq4jVkeQ0IIiV7+vh539nVowVPsqXYTFtgf359kMVQXbgJ4meDP45n
jsibpIxtpacK4ZBnIp65J9vquApUfVw3h7Ro0m81AnDg4lrsFGdj2DaYyV+lhs1AnzM6XCQu1uOo
AQZ1CJRk2SzEfDpqTrD9+Nnf2WwPQhCe3H/YkadqFzmy7Qn2p93BBvR9W2qe8+KvDk8W48i7QSbn
vNPeWQ85BZqR+pqZInlyfLaKcvAyNIP7AyjI5V7BEHhoW0+FiS/0u8ZG0uPj5zslAHMnwku2mTZx
KwI68E4WtJq29ixgqIfY6wxnl1eVY4ZZj6RTKEc//YE6m/8SLLr2UxYIC2XAtS/TvsfxFG/F6lOn
OKlRy5155ZAeo/fmToEetfC09HCoC6fij5XermsEvtq28r3frgQQcubGeOeIMvyhIcjXD8vydExg
455ZGrLvD0E5GCBg/P6mNuL4zGa9XYXaFJCdSabCyNg5adsM2cSII13kwal6tUX7Qr/EK/IfLdp4
I6yCEjb6yRYNolMdt6ycXGmD5Tu4S19uDL8oIjDO1r9+1DCETZivPpM+G0bEyXtHfhzGq1Ush4pS
b6dnS7wFMJud+XzehEqLL5n7joC5VnkrJ/nvgLwyOTod+ZID4xut36apDYfFKnNji1hGd5dbSr8C
ojeVW3gCGMt6QXkmU37zQfELQIDCjlrzIw748S/AVIc6x9LHg0w1+2Yepxn48wjIqlIAOlZk+8cf
1HGRw53LfMhCHM2kOOZInp5EQwxDj43pwhCy+QrIs25Cd1gUjp2OdYm2Sr5Ns9Wj5eNV/8jS/PdO
+s+yxAzasDAK33bTgMLIoXGMZS9nq36qvFoixjONoHILHC6NzeJ52bXnJTil2FY66lcuJGwyuBzz
2TNfyXFO9eenOAhHQc5eJTZRizvecTMDWCZsemBy8Suw2mLZGBmNsEYFwz8NVv8sxbNSxsNm1Rlo
nCwlAeqWonNhjsCguahhuoAESuNL4KXnCvOTQPlnLaoDTjPVJBrSp+rDVqxVJR7J+j5ossTbOMtc
PNR5DJKWtHzMtpOZdM8jzhlNRK4XOMCMx8TazEXZ3uK9G9sR2l3DJehB+CpW0ugWcjKivRdOEGsP
QVKg5Opk2rNmMPQPBafr2bfb/svHB+X4g/zPUxBXYOFbdA3f6D3MmdshmaxzPBGIRFDfl8a9bfRy
0yKg9bSoSb+FM9N+rywx3s25J87UYO8cjhUasvZHiT7M244PRzb3WomZ+rIfDbePeg14W0ayBPMD
y5CPH/XdpbjcDBqXvLbT3H5UQkoEcfW9ncHWHnwNtaq4BGvWwwz5eCmfX33y9XGJrsPhtZftnqpo
WKU5WwKLkH0FrDTKQFn96uPC3CCP2SEaRlNDtlpwnWKv/U/tjf+8z1WOLqD9SIA1TwJs3eTeWEMo
2auy7X7k3Bxb/rW9dkHTq6Xs83MT+fd2la6GtZYVNLjfjC5qkTolapt7HX5lBEXJv8Z82o9Sx+jO
fN3HoXt9tpW2y6XuI9XA2Of0rIwGlstZa+3tipC6QXst31lB236DdA5tKktF+vXj93hCl/7Pkihn
0Fghw2dfT5aEYyrjMVv0vZ93o7cbfbtpt3Ct0qcp6Ke9UA2oamzvi8fRtppbYq649Zwk37T8xTM3
ydtDhYEC4g3IrZEQ88EefypgOUfyvbXvC4QjoxeB6FSGimi5MTGhhoSZl89ZpwB2isb88fFGHGc6
f/ZhbZdxd64qGW8AT4tWIxotLWuP09F4XS5xGekBeOSPV3l7lkDqMNCjEclniujN8RMivrGkUBuD
vam1/kZXgYlFw3hI8FY/c5TergTwhjNL9CadZ4p4vJKp+kkS6/IDU14jMnK72jmdNqBqlclzdczb
vSPl1fFgBChir6za47VSpvLtEMji0CSBeC0UIzWgmuY2SYAad2NS3xlw3rZQeO0XbXJtwr5ESasS
gEqhtWy8AeBxprXnMqF39sAGkYXrASzu1THp+HctWtsguuqVh8nP8yjos2FTz31yYWZMRT9+se9t
ARMEzJmxi0LeaP3vf9fhrVCpgyw8QnWqutAXUW/r1DauPl7lbaqFEicySYgg0TME8nS8iox7xA0w
pjqg0mfddvR4mOvqE3wcJ4N4oLxXYA4y+njRdx7No0CjSEM0G0mS9av969EaaZYK1k9D3ozUrrRt
cTWL/N9zKJqcSLmuuBTC0Wno81JdU2rOW2qAMsaoG11JXdPMnSji/EyC/GfQenx5IVGF6RLje5Jk
Yt/xE7kAuYZuGehY614CySqQ7g8/0dIbKy7UPSe9ZdjuOnit54aDgEIJEicL0cv23M3kp+4lZbBb
QPQoNQRBptFi3N4s8E3JfmHnCK80wsla+mdTpV2x03PXuHYyHUVwlMTxEzLgrmBJozxOJY1g/beA
YOGHSpXOF0XLoQlbYg8ssbUeCqVnQeEAePwNQb/htWocfiNwiGHTocH1DMR2/DkM+M3DJMtFEwUm
Y4crwKHa90WvGjusmsbe6TpiixvaCSMcZR8Dwq7WecwMDFAVgjGflhCzGPOm9+CrMzWI85/e2OJ5
pQlLPUyToHdWx12tIr83oGRiVr+gu5Z3jnaDx0iib6q60FOIQjqyWTlcZm1jFtL8kdCbe5JJqn7X
DtRqZi8x5Hrlle3BWXzECzqp+9+FhXzvBrB7fecKXxlhJYuKnrgncxGNZQ7jVSxWBaVPLY67MaFG
wLkDFSK3lb8qfED4819GlDrPdTHfSYM59B6BjUEtPb3TBK5U5sixEN0Bx5oaOyGQFjeFNf/KcEp5
aIKV1Jxp6jIzBrAYJs47bWw3z53tDDs0MNKoNWSxmwenvrKJ/1dLn/rbXtBzSHSprikAIWc2pXmF
8oJ95hJ459Olnaxj84a2M0qpJ6VgCutQmViFHMTUNRRkHaBvtza2HweId8IsJTxwa1zTADecqlag
dzm5s+rLQztAc8UaMIjmZYQZkMzO/2MpblDL+2NjwNj8+MtNbGuCn24R0XF9vqzcxI2MUgZXKBDN
ZwrMd2It0l2rCiMD6DX+HS8VW9AFR6esDlpqwm1ltMHtkXTiZtSWNg07GQdPslHz079v5p9qC5wM
HZHTaItOBnJEXiwOg4NbBta9eANPsbVZMj89k4y8zTZp6JJucjyYRIPiOH5CwxJ5oNxAHGoLH0Rv
gVqVpmlxOdkDOqZTl+8+frR3SnZXRxgGrf51FvtGxlTDyHKyy3LVsrch3bR0w4sc08/eHGma6V78
VSsR8u9ICq5Rxs+2NlPoMxf1m3KQdgE+SBxT1J5R1D3Ji6xhVjF9LF5rDmtJMtG6sxwZf6o0I7tH
bTjeVfzEEJpHsW1nS525TN+cKsp2doDyDHU6htEnKYnt5Qn6IZVBJ93ov3GIfxm2XSM3nedXDXCu
y2Dq6zPv+e0jc9eh5cW4kfyabt7xexaLCHLuQfOQ9AsC6BCL27DRMQ3ArbF/KMoJJn0/VHde2/Vb
f+nPIV3fRCGemdyBjWf1FZ11vP7klil0Ass82PHqB+/Y6jZfnHNZ6B+k99+3OjkuMEGGWhxm+ASn
X85EkxxgWOUc6MT2RpgILFlhNvbBTd0k5bDqZmhlZAOR+2b3ENwQCEmQUdEpz+tNWhfyU6r57qsM
MHDZ1Fh7GFFlzbUJm2h08ESZJv0J1RH/Zqit4W4UcbyV0EzwMSmhn9ZMS1cmUfzbm4v6Ryxwa2jc
vsojg9Nmbfp2ztMIoR7jEkp242LTOkKHSaxxedXMyUzhlsfwvhVy+z8s9GqAy5bm0m5cxMC++HEH
SSLGfvIS5Sr/ypjHXr8w3BEpG8GFnIQ6quUjlqa14YQO9KcWvBCs8620U+fWypJxCkFJNvd1XZl2
2Amhf9IGh1+vcmVdJ45d/VBFZqNAxsHdVCKF5bqg+ypDiDbjvod/dgHGBDm/WFXafC40rLHm+OXB
EyLMrqqcXLWnDp8qgV7cKmUfli6OZwSNxgqB19p2ScQM94pMBPCiMdXZAzLMwXgFbRSaKRbrlreR
XVplEYrc2aOlad5LY9KDDSfl2U8z5g2fDPZkuBZloJ35sEAYn/5sG/4KjT8HQ02dWcvJBYtkgDEV
DbRXC041dN8BZirO7l0QeqjToqRMewQG7CptYFptgMNsbOjP6ZLXBztXpR8yUKvjyPWS2L7A9qe/
xeNcfsdMSPscDJrTXSthohFhWAP+UlnQqRupKblsRK1n3sU4jIiYlLGf/4AN7i7h0EIHCcXKKhzl
ZH53S+i0YYfYRhwusafinSqnAgDMNML7RtEGObbaFJDBAoSInB1a23m2Mcq++YGqj9ZFRY0TszuN
ar4AAm0b2ynAjWnjaY2DcrQeF8FnVLrETMvHR4ArxgfyM9piytlk3VTfU3Ildzkg8CE0+np5DWI1
35h+VsWbtOmTu6GQKJUEswZBRO+K5RHr90KLkqLRLofJRVUdEZb8LtEHFUcpevQ1GgkIi0RGMQTf
3HowPmeyL4ttJmf/e5nUy10FIdHcIZel9RgyTUyfO1u/V46cX+lPIi8w6g4RD6Nj75ddDBDfCMDx
oygqfwT7VRfBjSzrZF/3CDWFOU7G2K0FMTl2kU4InFhdHrq27J6cumqCjY67KHi9cnB+FNPSxmx+
7TRbyKUaIkXYhjxjbVrrd5VEPyHKA1PlF02A3180taI2InzbJu1l1oAVR6luJG2Ut1LNd2WLj90G
Cf7xoJq6mT+hxKzlj5CT43zvNrGjgR5rhwnGrJFp/ZOlx6WPpkGe1PnlsIxqRNhazG55N6U6qAiQ
mZp76TEm1jZ1l9Rfckh/fdhgRmRHeVLoPVNzuhIhJkzDBQN7tDaoB2J0iGa3+eW5Un7FX5n/xXDS
eQIuYvbPsYUOkouNl7Vb4ri//V/2zmPJcSzLtr/yrOZIgxaDNwFAUNNJugh3n8BcQmuNr+/FzNfV
4Yx84ZY17lFZVkYkSBC4955z9l47E4RQxJ8byxckc1htKOakxG6CzgdzOPWcMLJKtuLDRCo0sRhl
Iw3Lok1IsDC6uFsNSlMSnpzUZb/wBTO8BI0KU7LNTDH9oM2g7yY1Jvor9GUNwM0g6Xu6aPWbqjRq
5TAQ0Lfg1WJchqMPXXAs4Y0ABQKxhTolGgH7iKSud1NnjsuL6pP/B0FHuCDzRpnXTO1ycdOp8SQs
aNPIO6MZQ9XNhAp6q9qh/1xDRarOwdgL+RoUcJnsCGS1opt6UAzU/zQ01lLXFBucq3kFnFyY07cw
9I2D6Zskg5UKsdPYX5SgtqUyM/Z8T2X2hClnvfJ7vTpAzBQ+u7ZEk01erQKpacx8uAtp7O8HFQzJ
ZiykIFghI7ZWUsgZyeGhTxtHbJVCdhNl6GRvHEbydtRSTyOnkfwm86Sih4rAFBLKQFyYmUGoS9gp
K2RpoMh8McB4Ow+8Qyj8G5ALBR/cLsyxfDMgOKBNlJn8eTI/9KOFpZik7SDtwb7JUXDuxTar7IoG
6RNjZV9bSMKYTIsk9P11C1zEsEHKpG+9VCHPl8NwFl2C2Vi2hkTOF7LF53BLK4i2WsTng3YmJZEd
GlX4pjSRpiwv9SN571mpn4IEntkGOmaxZZgAN6A2E9xIl9Bejd1SmIB+qrNxWSjl9N7wqbntBlTV
3cw2+1l1Sd3acAUDxNcwcSz4ZVP07DcmhDMcxFaJ130eo6XZScGPca6RFci92eisT60kO4qfUv+T
S6fuOxF6pV3Xc6S6Fa2K8gIGCzUKcgJrPL2bmIG1QFDJIWwSqgcfCldAoSrPdwh8LFToftU+TGpR
fppNrjyzlsOsKpRA/ZHEU/VaVi3HM12IYu6sYoTFcqpL44Ufdy6dsjVGNr0iTO6EMpIyl/NFRwYS
uPZ3NU0MyQ35kpziW0laKFENClWNwrG0tTAil49GQdrbbC1S5Ob9QItVArPgkJVTiISpF8JkG52V
wkXNmDC782AqyyKgJnOqWvTv5UJvcmYnQnyP+1u7n/S2KuhRNBFR7CCLnui6BaYrj1ZyM4wZN0Kz
KmlXK0K7g9wm38Z5rr8YPghuG8BItzOJsQkcqRCiVxYONXMaC9aArcC7Z4nzZ/UA/B8Cgj9NwJ44
SdJcac0SpCEaZ4sOBlQhGht+Yaz0ibGEq/pizJ6niKEATUtvTXvoItVL0pIqPS9YZO2pzMQnNUqt
B0bCWYj7quo0DmCxsWqJ/GZ3KCX5M4wbPXVqMYneCpLoMjgDcbpV23Tu4CQVIuSTsRhkF4DV+FQ3
fThwji6q2CvyKYGzmcCfAnDRwfbKk0g5cbQDKFYS0/A4C1HabRKm4ZAniiqQ7am2UtUuZ6EvF6w0
U+hwxOHFavIZIpmohN1zlQvZWxUR+b4CDSYu4ykC6YhZfdoofRbpNrxBzLpylrYPmhq0zyX0kqM1
SGG16tRODdh+DPlOzc3yjDSqPOYkASYY9ktOhCllt5f7ciHa2PqTG90U3vRKaXOmEBkr6jAKHfnN
adTza8ejKS1GyRIgbhWSNa7pRBONkwPb3XIyEWmfRX30Dq4vg8BF2zRY+p2cx3ANS1W5Z/VWY+hd
swyJgjECxWer5EeDnrUCbGCa1WUzJQw8hrQbWC70SPnIiTqTb9JA8fdRKw4MBtQRSF6DpeyeVZ1d
ZmxiFahgm0jnycysCP1irN3T+RCNbWSaebKU4JakNlMt37zNWWoHBzTJMD0NnPs7Wxkno1t2Dawg
j2Zu0zFvYSZIjpnKlj9MUDYG0JXtkgMHb1MB0WTaWPEs+s8qHah5nYRSWbzmog6BT5yrufM6M9Bf
alOIJ1sf5/CsqJUMvWhoCF7uqAB/MHkFODyicBc2OpjRh5AUEbpt5IHaYjj1uquaY/FsRVIK4gxc
2bAAcCHjoClM/kZIIeQwL4qz0yhN4XBI/brUPvn9OvEp8VExgdiMRHFTscwEi9aq5XQXsmgAbW5l
5ZxV9ZCtBC3O6o2SjmHgDUTK6Q8l3NYd8HL9LpLUTvEY/kufACGm2tXJgUnclkexcbMBf5HXdEqX
uGNaqCVDpK6acagp3RaRkiUv4pajRs+q/AyIpexckY5U5OLgawvE7oVKU80SqqdemuURtaPYj3tZ
SmfjOKkk6i2LWa5H14jMIXBMXmDRZVo1xixcMqEmSpsMH108GYKDdqx4ziRfKNdTVnOIqHWkmzaz
HgWLgpplb0qrT+wVU5UknjqlSbCDyBGRZko305V8KjnoANCYPKOnr+r4XYFviGameESoO3BSN43m
oW/DoVpTxoDy4Rtn72UpGody6gXBE7DmT3ZTt8bg9LkUyY7GQnTUtJL1G4xdbyyaoNUVe0rq5oNK
WbyD3NO+sEQLhVeIGCosdcgCtEW6vE4kQZ2cnuSXH4IvzA23nGLCq6NO3MUUq6wYU0i8sdnXRmPz
X2xOoxhX1BxZJZRLQDf1Qa8rcfRGiYrNVTJ5amwyikR/WyZSucvQZ0ApGAKC27OB5OCFFKfZPs1Q
4NtipcuvY1ixe/cGgCLH7ytpETQCKvYCRLenBrOo2m3XR/kTJ7B4YY5N4WAjAzpcahg4oCUB/XKs
oGJPk6eJPTeu58BpepR7dignjRtUWVGjlLCUyumhqlFW6EmQkECezRFoRuAQSwxuQ70UG1lcGims
n11ZsOgkUS2Ju2SW5GNmdZXmqHVAfmd3mXBS7YiC7qYkej6Pmjg+itKU5DBdR/S7Rd1YtVs0gkGA
lilovqP1hmjAlJq7XafzD3YRMVHipVKHt6SR1U/LnK3zpA1SvE4FHTieQJ411VzmP4pVN99ksaBG
9tCK2ksPlFKF9SqYhcdyOyLIjDOpPZCBqdUHuRznN82vinpTTwOsb7+/EJoB5lKPs+F8Dkqt94t+
skrRabML0U82J/U2zceY8DMe02ExNNME6lybZt2WYQFbOxPC1uz2XTUM7kA62CHtcMfigR/Y+CTk
R6MT5STlrHQjDx8FDuyvhh/MrQPmU8TBDtiKt14RGBLGchZ+QMfNlLt2ZHyAz6gZ9qhmp37lW0w1
lrRCx88K1hsH03zUXi+JqKVbgJ3W3FIPLDDoF8ZWbKdIXe9SIGihU5QMp1i1yDjg3lJx8mWj+qWI
EzOkXJGjnPFDMr5bEMjhd8VA/Bed0Kk3FIzGRIFMb4J9RzXucMCbeBlkOQAxRHe0dRg8gv8p8FmA
zBX8+AAR1BDW4A4yqIvAKaVNLWUTHFqlp+GuCGF3Hw0XZqOqZwY2ZD/JPCVm5nyZyTBlwf+H7yrQ
otrRVIA5K0Hqc2UhD4xqcS5nQBsh6kXHpqwv96DWpIdxjJidsCF2L2M4TAfmx8NNFGeTv1bhElQc
uErhAPEkIItIKfonnD8kzobjWOyJpcnAr6HHRpgyKspbH0aNv7HmGeXlZDT6qsqM6mP2YasuZGyb
gt3Napi5FtlMd6AX622o0JiyCx1KmJ0S1nsLsLfDEdu2E61MwRKbVarFjXYD7MOA9TkUGbU4eoJV
L48cfJnmqluMZ3BQfQXUvpPVExRHtRPj/TRL6stYG0Zvy4nE1gmYKlQdOaSKtI1Rawa70/v2aZ4L
OASFYWSUkmFkbkegIf5WVlT6Hh0nKtEeQ725u0RF3M8Q2neWUg7hoimIFXC12DBu/FDVD3FUzu9Z
I7Sqw3+r+gzTRH8fKo7NtsX9egZl2MC/jQz5BRtpInPJcIxtv0iVR9p4wW3Sw32iOo/k3u45+Deg
56zyWEGWxc1FUGdCwUsWAEsPSO9FK6ojeX+8TipcYwiUNDQ6n3WkZEPmPNDkOx1JMxhDIgGapaLX
7WM9xtHnN33xS8/5S/ML3YVMbxLtP7oWprb8+58nrAkrXR60+Tsrkt0Fn8QLezBfZ/MuLyhjc9bj
fF3Er0l0lmDVfXP16/Ys+p0vV7/qYUl5aYmG0eXvFFF7zp3lW3Gr7ttH/cTyWEpO1C1Lw22Xv7/s
dVP6+qpXw4dcMctAFbhqquCymbU3WJgbQajtsYauqy30SXW6pv9mgP5Lm/Hqu14+1U93OtEhZfnt
wHeF6GYY3N8HIDopt72FCeur3wwbLj/c//+HpUP49XIAVUUx8fmS+ii7aZo5k/hJVDTwxfCbwdjv
vxgj6q9XGoRu8OW+z99Hob9hhMCVFEc3e4oamFqtJ1t3v//9fv/U8PB+vWCZA35vSK95LxNm4NzN
PDr+/grXY8WvT8gvaiAtLwMB3Gn+Tl/NvvjXhLdh/OYav/RvL88DahyksghXUAd+/RYM4zWGfFL+
nq+bpeoaS2H9zxI2YF5cXeLqRo1zo7XmKOfv6MgXdfYeSt8J1K58BL9e4mrAg4VQgqPEt6DuZZfN
ZZuw+ofKrRfzxjoFx9kJ/5O396f7dnk6fnqPNNyyDYz//D00O6Kgl1VHz3GpFvkyDVa58APX1jev
0t8+bz9d8WpwJtdTUxsJV9SxEfmk4jXfDXz/9mX96QpXqzC9Y84DdC7fRUH0VEFd61CgfX+TNN/o
T36Zg14/Elcrro/rNzK6KX/HTbFGEepMRs2JJnW7eg+w2xGlxovzj1r6Fhj1t8sECi2YMxcFsXb1
vNOon0uGwfm7cYuQY5M9RJuCVAc7Waq3NGQSN94Dv7+ddpP9XWzS3y74P1366j1gKDPpkWzm7731
0o331H/BULum8i4GByENl6ry/B+sHz9d8OqtQNicK1Nt5O8Zb5zVPmDqd0Tw4r+/yt//mD9d5upV
mBnmGhn4MpYQyTsfj2C3XZBG31zmbx//n65y9fjj0QiVjlbZe2aQIMGJNoq833+R7x6Nq8dfnlQB
CT23q4SZ2y5oDEkXPoUzkqb1nb/qb5fdn77N1QsgqAmxShLXKkzH8LRn4xlkcvbNLZN+uQpxzgyD
ec4li3Ax/eqXqeYiUOV5lN5lfRyOiL4A1fZ6gKE9nt0pvGhrqzbYM4xUiFnKU4dzefIakwzgdqOK
Zj1ustHOLF1160LoHSJsVZShpfndB708ib8cEy4ijAtx6uJm+LqaGhWD3+yy05nxCvC5Vtj6S/MU
3FsneqjrsDgQ3PLdpvHLzbk6Cclfr5nFWRtJCgeGzIw50T/P/s1kfiIVY2T+XaTYn07PX77gTwfc
q1cRyTZcoYxzUPYSHaJNcjLX+hGZm0EDYkdGWABg+iP7Zpn9/fkBmsTXb+hLfaOhpuBINN3O1o+y
dGCP/f6d+ds17afvdfVWTkUTZ4xc2ZQQodmCdBJQwAntMan7J5Wmet69WOHb768p//K0WEDDNPWi
X0FMgen+6/dS5K68sCX9V/TFaGRoRIyJYxCFFhJJbESR21YKv+SlwWSXXQwgBccKqTq90hgnabQU
kMfanG+tyZ9fE3wkqHAGZWhtTsdtuUETZBDmY1oMWTqBGPvsIlixe3k2cYorMKR9GVPkn1/qf2Mu
/4UX66ff95cw1WPUvuHNzf8P08WX/L35mnXJX/3vrEtZ/eOyECH+pU5EPsWv/lewqoBQ/g+IIljH
EfqpLHc86P8Ou1T+4Mdl/QOxKUOYuUjqm6Jrw//7L0HW/gDxJVFwXpwGqDj+SdblZYn6nzdcg81g
IGbCkKFqaHelaxKlbrVV2Xf5fNDGQoBa2DHODwLyQaLEDQRAuj/dpONf/+Gfkyyv/N6X66HewilB
XxdiAy6lry9BrWZjJFmhfBByErHEUE0XclSEtBchPg3ysyil9FT9Nl4K/jHLHoWgoodWyd/lE/9J
UfryxeF84o2ip4bN3aAz+/WDFHMGf7EpikOphExBaVX4eQSSOBvDbdW8NFnuL5WI0VChhsaqrrXP
oBluc0goLhh17YD24tQVVr7MlOHOKJoIvrYqnWXVX7WAo70ADY5b1RCZe4SPbhv0SEifZL2Egx0N
xTdrJnqp6x8Syz42cgTSqHCQ+lyVrKXGkIpQDHlP6y4IHTStHbk7bxpK86jxVHnTiSs13ajJOmi9
ul2lzSliQHy0ynXc2QbgLMHRP4pNljAfXSJVb8zFLC/q0GaV4vvSfrebfbGfil0ceWZOcUqgLqxx
AP6utgjWeuWi6QlIgrds2kzYofXck9+1xE4EDxHQfBhiIGir8If0DHp+MojY2kjTHnIPrfkideCi
5Q86mCSleMuljY5c21hf+r25C+64c4ySdqJr9a6FgirD2L1Uai8L3a7DM+gagztqXgqOkkBx1QFA
zopanrsjUQg6le6pvDeelCdiwyGyGUzXUF4RR+NlzQ8KYUKwkPMwvRd2vacvX4MFE0rBsKUfxUn4
YTFFQDGie2Pm+QLEsTe4Yz1trHA/K077hgqgIioTycGWEJjnSlxpFsIae9LsJGMEbGuSLe/jvbHW
XOMWAwm6Z/+jMTwT8jrz423wyq+m3TZ8q3g1GU7FUn9HSOjSX6pL4C/M0ffRjxkkO5kq1ZowIetm
ePD8vbXrtv5hMmztrti2XrobHy2mJ/s8dwC4Yx4NXmeiupxpU3va2j8zqqTxloTOWO45HY7jUjn2
AgIt22JCZCc31hPd4t38lL3me1NbZqUbj07g+Y68HD5j3/ZP6W5wrJ21Dhei2xDb7ZTP09r0xofA
qR0Sbwg2NRip2WhtU0juKACQpjjlZ/xp4S39RHIUi+vedLQNKSdesR2Y1oMrOcIzKVxu6FO+ZDa2
rlqXcVznSU7ynqyLxyleWmdzNy+tfb8Aj/PRH9KDdUIlJUxOephfeG2hnxO43tsaRP2jtMhP+UlN
HKtzUSlFCdF3qGMdXWTQ8dey9r/b4L/AE/+0wv+yDe5f6iZ8SdO/3QYvf/X/xYsb0h8WbneD5G4Z
GMRltf3veHHxDwtGJrsfmuaLqvnfm6Ck/oFGEF8u9Gxiyuiy/nsPVP9gtzIBOdJDQbxHjfCf74Ew
iHH+YB+7GNkv9cY19HiQsjQbxCg716PIXKuS7Fk0b/uBkV84Mor96Qb9zRb4tV7762rAOGDFwHzQ
EUx/3Xj0OBjGVABraEQodrOTPAc3A9l9hdLuCyUk7Ew1otU/vqYqIvLHpIf5CBjH12tmsR9y9huT
M6ETN2NkFauxHZdlEy3EvmAhlpNtZEnf7PVfjxZ/flHUlZejLucb8rqveha93luo9NL0LM/avOpb
c92OUEcEc5tG+ndeBvTCXzZALsc5CcIjF7zcVybRX78jvIgcn6Gon60brfdMog0j10zexdGWCL9o
4veI+WWeP3bBrRTfxN3BbG+UfMX+VPuOiM0e1Z70Ys127Ltd+G4G72ZxP1Y/wu4o9uu2/1TUtRkv
utZtQy+N79TmRg+3KZogbRH1jhEyhl6azdNMIjLxwPTDHfmuq9dN6Ko7BIDhgpTOqbhT+9swP6Th
zWw86cJyJhjTXPraWTHcUj6J6tlEKHdRBleybA8lITvCMmGXg9O8HOWVEISuAKZeOZv+WlkaG6Uk
gZk11rixHuYXPXQzrXXGdBM9McB9Jc0wEY606cFe7yMdFRLapuKIocVRsw9TfJrMW80EX+STm9ch
gjzJ1StaJ5cZj13KHz18N6DPuWUHndco656ClkrbVqpHfz75uduEJA2BPul6vrHmCNOjQQUuMf2O
tvXILj7blzg52IZiuSFvuTnmkYMyRkfOGJAZZXk8C0Hp1smWXAljeOo4h6hLUraiYm18R6y46vr8
9ZT8yaaFXaHioLg6JlVxUCPGsPTzEGVotHVGByrhNu5EgDsPgk8gbRMpu3yowLcI1V3Rqv0/fS94
GUQWHYTTiPrhZ3x9UCejbZOETOhza760Uxs6nENnRy8HJEAgi93fv/q/vIWXV48FktceUwxMzK9X
04gPRRFR6+e0s+79sAxtQ0cnn/fxbqzD7zyHvyxu5sVazvGTooIj/nVHxB+MXuiUMb0bmZsxiatc
tTXujRJJ4ZBtdSu6n2rkRL//ilcNI35UropLHxgNBk7AEleV9QSsT1QTI7mrJ+2pNVZhRoQVOUr4
I8ykQh9BiEUd6uOiSYYVQRA8y2V4F2X9SR9y0246U1njWysWOAZcdPvn338+43KP/6fW4PPheUcd
D2gDgNfFA/r1N4hkje6wHFi3eblHqsSvbXBsNFea7FoKQgpbFVdTspK8cS0OC3KJkDOE5UL4QFE5
IShCy4vc7LZl/uRwYt3XW2lTrQFyLckr7GqXbp+1RwlVhw5/EOU6f08iyrK3JYdsOUxCaI48RNEq
BkVbeBd2zaaAlGvrB/KGbsONvK2f003ghUt/US1kw8kFG2+EFLv+WXv6/d34cyH+9W5gOhZxxaPQ
vdoA4UmYGmoeBOj3IE6UN+yNiBkZdxGExJQaI8a2uKe6kI/plhsx0swX3bIGDA2mx64f0GoLlVPd
lvthG38Ur3wPo7QRL/z+c/4JsPzd57x04n6alcDlGga42dYtDp+dOtmD6YTrmhNrsRJWOcvop8S9
fUwOs+ef+kfpJt9Nm25BapR/SOSlHzr+Plxbq4DD81mBw+RMkRcVK6sjIcYVKpfcVXq2c7IjvM+k
sx66YPoGrCR4NxqHHaw37WRBCWqsjK2/Ho7SaTxPAqJNu8z4gxQ8SN3cqltS9ijzDWCvWfMaqoLi
OPkvYvHUtue8cpTaVh/Tg28Xnroql/Gp3Bc3cuIUt3Btlt/OCy77+vV9w1fOLFOD9KtekwkSxnUZ
FjzzNnoQN9KNtJ5v4l1zyA5Ezq6EH+pDY2cnoqkoLakp0YRoLVhsp7c8UoliZOTP2bhIc8csnGZc
18ORejQVnFxy6sbh76U1td/CiLxZW4bVAuesOTDsJsV4aWoOOpUOnau6kGgq7OKtlrg51FsSoBZC
uKlKXjovfa5uhU23Nn8gyf8h7ftD5glHNh4F5/CJgidDe8ricduJtqbeXmwrmsv7UBUrRYWY6Anx
cpgpRRc4GERkWKEd73//9P0Jkvz1Ll4Qw9zLi8X669M3xZxxMs48t/4e5eRDt1HW4T1zfTfdVSEE
goWAr7fwwsbRyXUgiHGvrzsv3eZbpnqudSrW40L28A8Td/djau10X6x+/xFxb1790tjmaULRcYAe
Sj/zuqNZqsVYzZhkTqm5jLIlqh2yIsza03kfgeax/m+T0rcba5EF6yDYlNE6NU46EU/5WrQ2+rBt
yifVujfbTdMsjGCvTQ69kslfYWap3krTC3q7LTbt53QT+i4iA+WUt3YtEoRsq+8JcXsvwbH8lPVF
V9wH06NZ30jjgn+vkPpKoRk60+CYRNkbzkVsI5Ht4kby7Vy4TeVOw6aIDwrpgSlS4GUaelGwao2c
s03oSLx2lnKTFptevDdQw07xYU72ZbUkUv6yGjdohQyyzg8XAWJnWK6c3+vKwbJcXsy+++DDV+3S
EBfx2Wzs7hVnm6LfJt02lr0CKIew1KfXibOinq9yZIKdju3EUBYJQZM17YOU4GuVD6MWuJNrToIx
4AWc5dwDzeERzcPEFuN51V7Cv12dYn4IJcKbd9l4NsJj3+0bMwIL8hAhwMoZh9BEsIZ/eJTRVMoY
1nCREQqdPfXqiO9ncqPPcyiec4w1SI3jNSYjZVHBpHTmyvhm57g+ymDpRWNjMq0BvXqhDXx9JcQs
VvUiSupzYJrvTc3RTYHKi+YRdXxYyt+YxK6GHya9ekpVDULWpTy8NGq/Xq6NRL3BFBncknFe2Z1E
vAfhkW+Q3S7n/E0Yq6ITGeu875UduiSXdDtXnYN6ZZXGpi6Ufyj4uXwg2qYw2/lQILalaxa0gMUv
EsNRPEum/4MANc3j4IjlQt8FuPDtMPCXrcKmKmQnXGWHqDJOmk7ydR6IJ2NS039YyPJxONZoMHCh
DlKMX50sWZvGIBPl+ezXw1JFWx+qDCP0qvKsWRLcOSONlVv8nRH4a6Pzchc0ojQ4PsD7BaJ3bQQe
I6U1zKITz13EzI2Jiuj0EoOoseTJ+/0Kd32a1TSiCOCf0h+/FM3G1eMtBKmKoTPrzm3VClAUMEqg
2dVm0knN5JlAL91NJNX7/UU5Kl8vq4w8ifDgIeeuXkgXXx+8sZZLhTBD+ZwkGwatWbwO1XcrVZyk
OMypQwhsZxEH/pJnva1gHIiR8CviwRT3GkrOsnjSqju1PfvlQy4ex3Gbj7dT+TA1r2Tc0tG4DWnh
ta+RjiVix2k5ybfJvDKnVV6hHFyhH5WQ1dEVl5QGtX7mPGbIyLLeiddGtUpwRajQLSTzZq4X0bxC
Yz+W+P946495t9f0FR4NERdVpQqHal6p0z4RPgtqjlnWnEYm51LwDLZeIoaCc2edjeKhMqiEVgYf
xLwRAk9W3kgd1aZFMR6awB30FXtcb5xScW1p2zpzpfzTQhRZN+BMb0yDL42bJl0S4mX36YaVfxYW
lvDDjO/l+SCHZyps46KTJE6BuyhsZPXD75ZY9KTikCunqLpLKW/1dhNLy3DAezatY+6VwEZbu4aw
i1pSszNzQfSFq2j0wL3uLSwEx8xfJIl7qj03ZAHRMi6JV5KcsMHEe8onip1VHTmFti5NZKBr6mfd
uOu7u5A/CkzXqZVb5DCj+dBZnoRcVVnRo4h8CufLWt2UCwI4B+0buMQvuzbHMoDFKmNInK+8T18f
L8Lbh8Ag5/IcRkFKwa7TnS3NlnQxfGsT5lGciaXxT0/TDJkuLAsV1rjKZa/PCuGfsey5qJxnYsd7
O6svqTSLC8rELLZJ9dkIBzEBu8lmGpwU8jCVjZ8vJX+vVg8tTjjBbcYnwfRSA6foXs4OkYzdRzuZ
lALaaSKKIXBUjDj0Ezg01htAjahGa30zxcdGvfBauLPTpiq83nL7jWzscjtT7jnVzUeftrV1svpu
QQT1oLha4PWYJ3xINk5jbuZLoq+4wWM4Nh8BGnosR2Ag3319iRKbf2Od+mR/mBlUDTdh/FjQ9wcK
gos0s6VuR+RVaRS2UT8YGLYBk9Y3qeJBSs2jb6ZAf+UV/nxqvNxlQAF/CkNhAF4zJM2mKoMpV+Rz
pGwS0qlqu9+la+3oL1Jn+OxRcu9nLPGPquFKmAMmRAN2POmEkp/EGY9iZXsZJelo7Mtwl6qvl38I
UKdF2YNPBFTvks87l/hA7GJ0LE7st9OhmDexsQ/z/Q1eOAkVFFHVjMHXKnszuJWxbxeJ8tiZ3IKC
/9kV4zqTSg/pt5XikHmZ4r1Fz4fEWOxy0W0YLeRxJbyWR6nZG4IrBVsoeLn+4E/3+KaxMFa2PL0E
6kkpafU3e3VeCvpNqdgY7mxRytBKsyDUN9P0YnY7C2NUa5yFiMlmt+tBG+I3PYsCPbvCEbCXE+9d
YYfS7H52a30ZKnYW3DVasfC7Vyka3FhIGCiggZ4ut2yiHuySFa5brd7LFNcxNXxko06pktHWDXd6
kHadvK+UpTzYunhQo3P9MriBdBxSp5zBGQj7VMdlVt1o/sGPBzfql1r9rrC2hYSqA6Rpe4KZtV1e
HxvtQQr8VRJQjpc3Vbt40ZjdaN1rMWq7ro3WiIuYIIGFGF9jsAfGh8ikrcKt1swh7tFlXjewuz2j
fZOIl8581nVPMUCThBu/Xk4M+PSaNTNBNqbeZeXGn9Zj4pYdfb2uOwb4YjL9tUzfNeVOtuveFcal
liy7iDPzKp7AIrAXcMz3SHi758dc5s8P8qtQeoRpZj7sIjc+C/ed6ErvjNpMipfKU4aFhTg6WdTj
Pglhetn9qT2MMyWw1/OWu2w06TJcT7HnG0vs8oyPFlWymVK3vG9JAHco4FJ7XjDUwc6lBGvRJXl5
OThagMsTs8s+6hah4ekry4WLUTnhUxLYxXOwtbzikLwIR0ZTmWT353HRrYdVR3f4pqOXqq9BQYTn
8Bly3gh3fFXdkpLen1A0VzhL1uU2/oHd3XemE/J39Uf+Tc0n/XrAhVcI7VaBqABq5TLw+LnjUHCW
zxIrl89xHZuLPsLHPlY9jgY2LliJkdtJ1iIWYS+NeMgXwDFcMji2qU5jJ6r0A+Cyeywyu0ZMvtkz
LkeOL+sK/UMkTqjcL6GVxAl+/WQg7bNI8LvxHIdp5wSaXLhkKUf/9ETJV0dLD5AOlAQwv6udSWkj
vzLjSTyT8ET3WesexFA8qmJPkT+/kMZ+HGLrmzUT3tGv302jaQn4/HLnmSF8/W5knAhQXCbpnBEQ
PDui4WbiikZUNLMSeFXu0v8elYUurXL5EAvLkOd0fkhZY+nCl2vzA0PuK8sP5jVaFl26NaRzEBfO
KDwZOFzH/hBprBnbKfzo9OM8fEjZo9FsxfS1745VDJr1gVjq2fQwX/WxI9WIgiBkYMBwk9jtNIcz
p0QX3jYqj2cgDr18cuoJm/yi4CQVb6J6nRvuOLhy52Ad540ZIlZem8lDmG5M2soexpmVvKWhseIg
cmoWFJMO/UKX1tVS8ianWvReswgO5omook//PvksHwsmucWWOQp/jqmRVy3+i73zam4cSdf0Xzkx
9+iFNxsbe0EQoJOhSImS6gZRKgPvPX79PqjuniNStWL0uZ6ZjumeriolTCLzy/d7je50r/Fz+ia9
ljtpI38ZHwT+ru17jN9EIudpoyz6fMlfmb+eJDeeDp2wHrONYtwM/UO2MpV1kb518bcxvSVaQOxc
obsVo/um3wh1huyJnaZYd9oxwok2f0mXWXnDBz7JblhupXhnAeL4myRcZ4prxSsSUtiwM/wscFPx
+aDFx/I1Lhbp6wjMndsGeKfEysYSuEhIS34N3z6v1Tnofpw8UD6w6ZkRkI+nkbEhR9VM2ukQSEul
XA/6OopucDWVBtezHIpK/r2qL+VwQwtugXqeia1+seB4q05XPGbGW5vfgcWb00zgBWVUpVUXImh3
gsnFK8Hn+BYt/MKuD8mr8DLbftzVNsU1CEGy0I+N5/QowFJHvveO4wu653h0oY5pD+pLd5J+Bofs
RI9cefBvijUXtC1vAzfmB1iE3S5JoctvvPvWNRyucZOdiq/aCXtiN85QmtvxkeX+J910gwmH9YG+
DKVlWyxCLnAd3BvrpFiIOCcukXBvigqt26N+r7vFNviS5TZcg8SpN81PkEA2TmlRv2q3yO+1W+VW
cywbutEqXunL2vVvoG0sYfm6lcMJRvgaAdDwQUW28gWsRTx6N96jCGODZ/dd/C5vfPJwFtjymdGi
vM23/Z2y7tb695rV2sld+U1+jnbwQLSHDOjzsewXfHHwbgoHAikuKv241cBQJWfK1iI9q+57YTyM
3WZUjnDmVtpwYwVuhDkDRAQVsuMiyBbGQXzNnuNb/bVFPcUruU2fEInxF4H1/IUfgy6s9RzZpi1B
jdHtILbLHLcEp+/XVo392M7sbvNeBK17qcdtD4bJ+v7WrY0V7tPNBGrv9MEqVJbdAxYi0lP/XfvR
3coktZiLip9kYq5nT7EDgiR060rHQgJirFvEq1pbyc1dnNyKpmvMrFc7j+1MXQQ/AnWRlQs9wi5o
aY5LsXU9betZCBxx3HA1yfUUzDFcM98G/UMMxOqv9fanGlJPHRVaxB3psKtaRYZpK/V9z9EE+VWz
5F+2Bj4gqzxfNj1L3WJiung2wDZNxJ6uBe07OpFXThEfMRnIY3OnB9abSr/n0rdH1arUNLx0OqSt
AWup5wv3woEsiY5+RxAb2yY+SNWNLrd7nDxNLZWXAv+xU1ED4lXiKzv2hw2by2HbwLgKo32Lhtf5
1gG7CyOBNpAO0ouVWaMjarBVi5y2xmBe2af+5L2e78H44FMZWPjg4zF3iUbgv6h0CICnw7BM1+W2
vRtu+hNKbddy+j2fBuy1CQeoYNsOj0VsVwiDgYif5L36OKLg34OSR90+ggcDYi5wHuEk7IYWTgW2
jGAX25lv09MoLmzta5rairbAE5PwhCTH0Netmdt72XDS5h5+bN85BnK7ZtlGzpBj5+HSrxH30c/5
Q78fX9turUSPvno3do7C8rwf98VOfq3W/ia9aVC3+KsQOk+8EpxmN+7VZbwCW33m992zvJ+yr/1N
cSe7PeuScqfC6YnuDKakt6wjR4OpV23HkAy926nZD/Et6sU2Wqr7IbJBfFWceFLHI+qhcwSIs2w5
eBkYvBu73wtP89p4K+65fKyCKMOfxD39NfFF+SmwRiY7cGLDX3hoI5f0YTgQscboe+WgL/VlbksL
vJZuqG9dFbmAvCRi6WcFj9FaCE/ZmxXZRY1YdBE/9Xx35qL8wYOel5r1tNVfggOKjfAxf+QoJGyL
h9ke5UeXzbum9d3a94JNNqzQIwdd1G/4fqW0klDmyov2Z+5kt+V9+AJssjXv2q211g/RD5/9ud9W
N8mj9m3cyrfxm6UAHENvAxTm78KwjZ4UhbYyulCO0ItG2mnK/KlO+k3SPdTezqzvsH0U3DjfJt16
HG6G7qFt9hiK+aobVm6rLwV8XiQ3NFl0WB4Q3a2semUpS6FdT+EqDNzesEEx1MLWvwBY6/jlRMu0
trWI2bKIn61sMTMLkCU7Y7Mv2ltZXo+tK4+QJW/j2g503G5sIbsR2tukIbrWs2Pt1gpPhb/16oVx
Bdf9zTdLpwISEubKho6Q7/ybNVsiLTysuA4oQIp7/KpxhkylAR+fQXWIORr/8RpBFvfMMQX7IG7z
sjkd5foY9b0QHzwAZbsJTVbMqtzmYvx9NImG+bwi+WXgfr5KMNzsZ2xJEuFC5gVmiYmS0rWBGR+i
2iuW05i+aXLW7hUjruyx+YaJikcaj+MHTe7AJF+ixIXLmWVsqTrbVZNirsRupePttWq6EFmphYGG
5dffPr/Qy9fAkwcNmtF1UddUCNDnr6EcECo3URoeisnKae20TFNdb5YcdrA0ktvN58NJl1juPB6O
ZvQkZxoE9vfn48V4d01FnYQHM5z6XVKON0PkmW5cBzWanOlbqXOiGiOI+aM50WgJTMMFGs5IQE+q
XVdxZuR+CFeLYPjqeA0C6xXGTYHe5vMr/aUafv8G4bzBn4BFwa7Cs9EunkyNb5UXV8p0lL+0jCfN
0sDkUbhXV9rRWyH+cvIH+qXB0d/mP5RnlnqaouGXJLbhzlKvVKGrR3vMKVMKsIzVxJHaOyL3lNAV
QpeMFkoSbU4s8hdSyP5/bNU7tVtbhzTa+dIuw1uh3FHllYkd4Q0Di1hzsT7qJkczu0WQbKTGbSuK
CJfWJzxaAS+l9DaTAW8fBO/QU+5HTlg6YAIUIuOOfySELnwj7+0BYmuJNQXMA7wvYCvAcaWJQrlE
Lcd+9Nyw+sGxMmwcpYJoWVEEanbRX3nEv0gvl4+YxDbaOvwHtP1iDUDFNGeZJeJxKqqbrE3JrUEW
bycBGyVuQzJmW/pXvEAQYsRUV6lI8oT3M7LifENTZH/lhTPzzi9GI7dbnI1VCRD406vwHc+Ao3Cg
88lmR1kOJbo4yb2q9t3KC79JRAAusqexy9dRj5HB5+Ne4sC4bdJKIwGdaUwO2a+jzbtxM6KVLb0O
s2NnCS5W0NgEDNG0CHV083IoA2bp9ZWGyoePfo79I+uNAxMdjl/c0vcAh6CSfCQpZXokfKRzKmM3
KrrHIY9qPkqv2Zf+ZrD5Q8KmCP4NaoMLNAHrAA2ZsMZzjcoXIhgosBXzRy61T2MSXqtMLwESfjwg
AtQGysF5W7moBJVSEQG3/f7oTTGQW1ZTa8u0bD5/Zb82i4u5QsgCaVvME2ixlyz/SMXcQCr17mje
AroBvS6GxwCTI6T3E58/RZ9tcugN12ay13BqEWdRGuzzKXtqw02e7aLgIFj3xbArNCfyCKLRINW7
iebI6bJonHZY9rjZVY9FvUz8pVRjgLO01HWNdVDoah6W4Y7BQdHa+aqD+0I1rS3PsTRa1EvpJ8dJ
utYDpVJj60gdH9NH6WQMMOfxM7OLO2ovfj05xRiekoYWOFJp+1Sfnd02dk7LMLnLFacJ10N6Fxlu
/+sQj/eMKdgd1JvSLRXHN1bRrknXoreK+1V3m62uJRR92CnYI/jvnMEAFwym3vlOoYoC9lpE5R3F
eLItvbunx7eYLHmwu6Z6wQ/8PgDO//zFfuAlYoZK5uuswAFfm7Go80EzI+izRNPFIz3JiGPgsBzx
23AUTYPb1dXqEh9TIKEOJzSh8Z0yL661lz/eNgmB5GdgsYy4CNP08ysQ/ckPem3IjomgnpIwxVZJ
DTw7KrPSaSJZXkb5z9Ygt+/zO//4lbIEywYJP5grE22pnA9bt7gqhV1RHUe9qreNuRLg4mEfbaeS
L1zBF3/zlE1qAES3OtqpObn4fDChEVuvr3IG681jKUrrOktQfuBY0u9zIZulgG2CeSctpKTIrxSC
vxkd5ikW6JQflGZEC5+PjteLHGS4uh+FTLToWWD/k/m3SquVSy0Mb8ebvowimoD+ic7cyz99zJYF
91CRidwiEucy90dWw8InY6tCY1Kjb5I514gW60WrLwarvrpOcSfnyxSjAYvhsDuz+i+BbKsXKyh+
Wn2EWtGsAbL6ZoOTlr9oZf2kYCZpy1kxu+Mivfn8Pj9wQaGAc5dz9h3iOLgp8vlDDrgbTG7pgKXp
CMmtwrUXPnTWHttG2GWVwlcs05IeGkNYWGwINgxR01HDjU6w1VoqEtFtJtE1elU/1vTZr1ze/I7P
ngzwPm4x7PY09ol7mjfld5tuVCTCbFApHsayMW1/GH8GXYkXa17UePXQ3acYMKCu08q04oGVueEQ
XQbPTYg1DmbPqtuYbe6kOuVeoRzIB28xp4DxVkRXLvXDhwldFcWqjkxRITLq8koJQ+v1IdOLo1XA
355qOiZWUUq2J8ffghJG2edP5sMGyhqA5puvA140pdnFOmDVbS1lvpEfR2NQoJTDW0m8NrnyDWpz
ZXf+/ImCorRGg0jwAa/i/Pn3WqXkNQ5cxxKyGkoxS35VpOFQB9MmKMP8Rldhq/njRBNYLYudjlnw
whIS5ZYssnsMV6197lmx603QewZD23Z63N8VWqjsYuwEFvr0opqIz7Mq0u+tAFvedmold5K/kTvJ
ocJ7s7DH3HAZoKWAwkS03FmlBtqdWaqdVCNsA5La40YVtkLs5QcrzZaR0vACJtwVC0NEdQg66jVm
9zAZToK1+AFawag1+d4om/GuCa+Upx9PTjIxGuwLCHg4xiIVPn9kdYiiua2T6Dg1aYTDNy3hTizz
JWkpOX6JQH5h1Hhbokz2LOaPiH/6RSNaP8RGvI1lz1EGtXsmBNieKnCASrYqV4UafKU0uoj7MPmx
XCaXyPdlcNK7DE4qZeJPLTMLjxpRiSul75R7qUHT6ncNnnsN06n1ctgEBWZleAvGcdOu6zJgQqtN
blcAAXs/I6UlSbeTFd6kRtdsYrVdhUld36iCv2s8SV5/Puk/7LlMQZQApJZDxyB28uKwrrRZJQRa
382MLgs5Y7W4obdGwAjUddMihjQxh3b5z8dkgZzrDTKJWCTPX2cvazB0cR88yFHzjdy1H2mQPCde
vElNj02QvhdiePfzMaWLuLL57VDvM9jMpbPmFeV8VBxTK1nH3+2QhWSE3urq0bDwMxtOGTZyWKD5
0ouW3qJDasptqsPZgZtJdA8O0GTUIBAtnTD0sWb9Lo6YS6PJCM16qXBSq/GcxW124U9QMeQ3o4H+
+6YPOXqqXQXgh/ZH7u47OQYQW5MxN6YHebjDjZaj3dob902yRDafxZw1OQid6gRPw+Ipld760qlp
37XaRrVcK/gJ7TcJQAYRZYKop+qTnq/N50xf9tmLoux6hDak33R2vddMpx3phEH4oU2qO3prW1gP
tsNPoTjEoOMog7NhExuYYN8b1ZMHfqc/q4nqmPG9zwVXhxHMLHcxPqkGkNi7sViO5kJ4ZdWl4RWi
5DRcY6aZ8qMIVUNcwXYOEXKF+ffnb+7jLoBNxhwWKAK7U6NdrJeYO2KgqsuskApuj7h/K+BHdz60
2rzv4itTkzWYaXC+PDMcX4LFbkCc+mUWRKilqThbOB5a1e3lh1xfeNN9jaMs0au2hsVGAlCgvRjm
V6u49XiJuXcMmpeg3dbKq6L+kNQfQw/EVez94kci3AYe2m5HjZ+ndgXnrc13nkgP5kkyn2ZrSzUi
+JRsrNZaYI9PvuODj+S9wbl7gFTRwRnp443XHvrgNpdXvvnSYjY9Ft/lurInBfyCN1S3GO+jsm5K
AqKGZ8vbjgGKX9Q8PVHXIyZwJkjKUDebLhAcpc/s0e4h0Kl9C3TSA8oBLMfka3TQI+ilWRgUGih8
mxFMEq9Onf5fm6JGVn5I2vdQKBaZtLdeBg5T5CcsBIj8mN16/kuZp6uOSx/Bsyt+VUbC1Hsi+OoJ
VsxCDDFlrNlNYhrcuBl+QTpACtNULaJTB1lpDut7qIpDFH9XaR7HsgUesDEDMlX8R8t/CKvXXD+I
MGaIvIa7o+MUy0kXQRFEtzQ6eFyMam2sfNUWr9CnoDEP+DfCnmDGtitBW5rw0kGiy40pL6ZTzp5H
7sDCsmxwFvpo7ZP8UzoOwZIOuKRC7opvZJQKs6fgMg2ctngQHugKdm/Kbkht8PlwlWc4iDo9K0Kz
UKFxgNfAXkOYDZOPTVJcxuZbL58Ey8mx8Zb5McuuX7YxOmG7DJZ6uzKidZKtLM7G3jaExth/sWog
yY2M1froRpXbz2o8JNyDQPjJ/K+H8b6pIKGjj6uHZ8x+6ce9tvnrQB8XFm4fLI1T/x1FOu08NOqI
C2nQVvKjFW89krLkrd+8+OYmmb4Y3deJmYkDSWdSbsy96jZwYtYx5gldUWuVtw6ejuawgw/PUshf
WXdTCccYZlS84Uw2yNs4gThwk7ZOVNzpEEWy+i2e+8nDIq43mfSgcvFC8b2THrrk6A3HiGZjrTmI
Rcxqo7Oj5/FTFtxm3p0irWR/FaRbFdvn6CZut1GyLdv5eK9Ma9iR2XQvZTscRzPVTTVCOp4R8ind
U5u46abNMaJZDapbhI9VjDTwILX7lsa/9yzzeUzDhshzy7yByJ5qazlbW7RIoUFtdRqS+RWgSZ3L
/IuFZDbK4YwnYpKC8PV8v+myvMnxxe8OEw3AEG5pEjULI2tGd5TEYxQl/WYq9f5ebUp1Uaf+TUbg
1tKzvGAViKAoZSuDC8cknsUyjLkypvw1OgXrUj2Fx0AOBk6urdU9mlH22Hhz/1bOncQQYT/MRLAM
slaTBsOqHHwQmK4Q3a5mm0osMba14NlqFGlRYJYJW7ZDd2I6etnYYaLD95zyVdxBzfp8Jf94/KQm
QnE4nwMtUUQUeP5ISP6oIykQkqPsif1eD7plqWRLDCu6BalfbMYdYhbTfxvaul7gBd5eO31/eCdc
wKwPnLWP8+n7AnXVWqnDMFJLjhze1Bu/2IMGjG7RqD+xXx8WTYP7SFIBDlcj4WxZPH1HNE7PqWCi
f/4s5rd/NjvmK1EtuiQiB1RIP+ePop+SwEqiLj1Oifjqa/gdxyMnrtlCeKXLd5rFuv75iB/L03lI
XSHQEsotx7+Lw3+WKkk9ySrQJwGfSzPPeruJjW8K4VH7VPURTrTyRq8I9TPz2nM8tbqvBvlRYTPc
luYIo09Pn3y54o+ZY0UJlHV2U8V4BP0wMPW3UT8PV57SL1bX+WNCZWBSnVL0w0m7LKlJWg/jMSxj
aHDMj07KglU3iPh1eG23lMidcIoES1zZ57ikw9aNrNTf42oc+7Qb2yzpsJu2pNUoiu1KbtWFVmJw
Gbe+5Pperbukwlgr05g1MCk561Pd1KtaKvT1mMO6CoLw24jLys2I2Uc/yuKVu1M/zAG8I4FqIUGr
yDiMi4q0HguyRtQpPsqIKha9WT+OYrS+8tY/1DOzQeW7QS7euudruL7HHkSaWqTRMRmpG0pVAY+G
/1FNFH+GL7u6ngDFJnro6LX1Urb32ZAUbmSIlZtw4pZ6+X7AQ27Rd1C+6DrZIlSG5RSNsy0uO8OA
dinVVcR9grkuVB9ZQiEYrrXk7SrXSvmPX/EMpsugWIRVwx6/+IqL0NQDLZiEg95AbMLJd3JKLPEJ
6PbxPCs4tOjUBa1/ow0zvOv7JFLwZyBo9eaVV3hhesOpgjbCbHsj85SpTY2L77ixVI/Ywlw4tGWy
0hqlW5UNT1GY1E2uyYgU5GJ0J1h5RLDYsjQq9xYhBPSUoJ/6GkWYltJpiYxrRMbfXpg0Wzxg9CAq
mFScLzBZ0WekNlbCobQwum78/qDg20J9kCxZ2xD/Zs1r13rLweMdpoGwE8ERbGOEJdUJZMPjeH3M
0+HlynS8ZKvNz4ujMV8y743D/MXZr8L2PRr9wj8SPZXdYcO+1pV2RQBRv5syb4Onf7XEF9a3B3UQ
bZXfZet1oe+IbXMiAXvoG4UuqSpmwpq4q5RaQf+ZWcHolmMm2gO6iF8X/B9flX/RAnv37j74qjzm
8Y/ka/veVezXn/jbVQw/FXLp+QAtEykFaOfffioCsqg/NFnU6CTCoQXtZer97Spm/gEeqnDoBxxF
AILpyr8dVQTrD9B/AAH2ZpBfoh7/iaPKRVIviRKgsOytwN0imeDqpYRJhkGM1X0hHmXpQSnvM5yL
cEZ9GOVdLuP4s1HEQ0GQA3pnD7WtflekTh2501bFO+rZIqIX9YG1bbNVXmx92pDesPB/QiiDVfJI
TZ4vWRa7iOSRO5RfLYmI6j0OSoO0a/RZ+mj1K390BuWG0MQFwht9kuDxsMkvhBZ/j6egehWJtCJN
Y4WOoenMR0Evlg2iJSnaatk+DL8Qi6Rn94N4a03ARPdkmGTIekTYpaZ+K8UnX+XwiVvIqK5HeEP+
sRsWyBAX5X1dbjXpWn9ROl92/3qi4Ce8ctBRwqTPV5ReJHnDDFLxSLjSi9b54XLwVWOnTMYXY2hB
DC36GILbPxMzp90aytgto54u/rtZuP9z7z/zbzvfNefLmBtE9A8gKQDqzHZ27/HrLKtJ7a3V6RgH
8klqJfOg+WK4A2zRwuilN/OveqE+peJAirBZrWSxIE5DScZjHtHf66Snz6/nfH/lcqjdmF5AuZhO
YGJ3UdPmuSn7o2L2x0quRLctQsutJ/WlUcZVGulbWcGKF47MX24z/1mXWJdYSv7X//0/34b/7f/I
f7MuZf7X81WJ3//vVUn5A6AYiyHqArSZIm/jb69Dg/WFah3aFWsP+Cwv8u9VSdL+mH83Cxk7JnyX
2arv316H6h8kvcxWIoQU/rli/X1tf83W+uL/fzp7ZyBbY+ayDM6sj8uehhGHEWFaA2ndZm7dgPvW
JGanwjKLkCJqydCt5VjMHtVQQU9NomC+VjN52IwVojiKnGrZNhPOPIFUTc67x/ibD2ueqP9darOC
05DAIBJBPQUN5kYXn3c6kFjjh0Lz5IlBBbwPtFfqpbSn1x+7laAmf+6sf76234x3+R3/Gm/ePLBi
xF7g8iwWdFBMptHvnvw6a52kR0qVRrV0bbmYi8HL24IUYc6NQDpexsUxPPCIrPGyoHsqDHjXmWAR
j1oFpoA7htUfzHbCUyMym5tU1vFINOrOFsqq3X/+bOdnd3YRs8klayb9Xgut+uWaFZJORkimmZ8E
TRjXtSwLL2OJnMgk3vKZSLsGqlLa7mXiHhH2wBz9fPiLgzcPl24Wp0x213lT5vh3vmYKqlZPZJmC
dTeoOr0cdm0rD+ZeERvpLteMDpFHJO+Ush7uokF9Ie/umpnJh9eN+RoFH3GnKLVpAM+//q7tmDUx
UUSJ35wqWfYgoANuNJWhX3nd842cP2hG4fulHidK6YMfxDBEfSkFQ3MqdaXayGEMZT9otVVFbsKV
oS4oXPNDtSwk8DJfMUxwGJbndzQVXS/l6jieRqnWlv7QRi7lkARpw7S2nawFAUlfAbzsRnjRe4R9
CcSJdYjt6LPne3Jqh0qiX1FJncMKf14TmxG+piLkEVm7OI6owDn4Clf9SVeELy1kAFQB2ToatAcc
3xZBWFzrs3984BbfMNWEOoe4Ipw6fwiyOamdXiTjKR8iyDtIype+3KNXSEPjyiz+MBSYkSQxfbFa
gn1/SVBpSm2stSTvTkmLvJCsNWM5WV2ACq+Wr2All5s6mwQvleqW8ShlL5koWVFGReD17akVstQd
DEvYeq2OuWSlaYd81EVHMipjIeTpNcH/726SI/HcS4TLBfvn/HlGTRsUalwNpxRQcS01rYCzRp64
qjZeC/74sODPGJyI0Tm6IWs2eTkfavChgliEp5081SOwNH6ROj9ZDEaI6WCtvH2+BH2YmAzG/gkg
iiWXzkM9H8woZCPpOq89xUOBWpW6injAyKjXxZgWN1MopLs2g5j8j0eVNKA8Gsfs4RwJzketpikG
wAnE0xSn3lvc450RVrRmQ1lYC22t0HgTlJ+fjzk/trMliAIDNAf6rMTNYkxxPiZXoXadVYqnzkdq
bfUeZwl+wPofjyJDWaYUpqJA+XWBgRC/ifdZ400nvQ4sh8zBZmEqhDR/PsqFHpT1BOwAQTeHsZmR
RuVyfjPEaSpdoXX6KSrM2xTRUeGjsWuKfRIiZa4cScHtTMO8dh0kp0H00YaOODsSWuhTPgynzy/n
Nx/HXCmA+8z+I9Rw51dTKkEhEJ2nn0xouTW85ykflvKU/U/ueqY3mqzrBIFd8lLH2MB2i67YCZsN
KBI9ZoO78NY89qqjQH5YyJvyG75n/neEBd41UuzvbvL94BdfSi4ZiZVWtX7KrFu1vTGMOz+4ouT5
OIQscwJngmo4uUB9P3+OnUKGeyJEzbMyiMkqmarUTWOiusj1i//xPGWS8uFTV0JO55/OhxL6VFUD
ErdPZa/3TixjOgDJv7iyXv9y9Dr/6DjQSyYE+5k1yXnsfBjJiKoQ2N86mWaXkwOY5M0Pv09gknsR
rcyll9MwXegE6WDLkKSrommCn2WW0LXzpSEy7LxU1VexTS0gO08P4iU8BEIHiBIKF1kjwcf31IAI
8MGMw2YVaIlBLHoZJ5g7Kc24U4uy20Nlg6tuIiGAYoeVcN8Kubj2SStFCavOZoAKZm4/zTxMry10
Hxcd7h9DSViFc0vhl2rtXXWlSXEJBN4bp6xOcqdIPYWmRd07n39/H8pYmuKs3ZwT4NbNJM3zp5xh
I1/JZm2dRo+1MybFp1t4TW7IW9kKgV5LdWxu2h6VdOTFs+1hnaT/iBM2L0i00vD9AT9UIBNenlIm
jEfrIRT8k0aA4GagU7SUxTheC32ekRxNK/LzW/74YHFzFKndRbZjcHr9/JaB58tUqpr4hCl9vDQm
HJf0FAXD56N8fLCMMkNmIGIzXnvxQcpz0CYJmPEpYKeGZKIUmkuaM74LfaftM7+rdn4GPKqUA0wi
3y+uLAi/HX8+lkID4gh82ZjDtFIlOTWLT5aqhXdF070KJXKKMKfI0YkCXPbDgLWFkgsv8JWudaYu
qDnzS+X2Yf7qANXYa13q34ekN4Ug0KNTgli0x22W7bXaGb5YgqCNxWMU+BhcjHSEkU5ltl5Oyboc
JfXK3PrNu6ZXCzAJmiPD2L98C16haoXAW0C8M62GsIEQ2eb16vN3/dtRaPmQdICpE2eI8xnVT75V
lgYzKi8bMMdkGLaFGF3zDvvtKKy3Fru2NYs7zkdJ+tTINDOOT3qDfqfvA2zUU6O+su7+0kidr7tz
LUeigihCzeE7OR+m9TpSdTsxOo1CbOL6mde3cz44uT+1RkBpup/ox8jEoKvWc96XwRwSmz7pmF1/
Ey0cgHPPGxwlw3HTGLqfhtjCVxx6A46LMGXjTykW5JU6KBMGKE01OkkYY3TkoRL2Ogm2y+dv5jdf
ATcDD3y+m/m4fn4z8uDTuvDa6JRONHNag2998ABbakGCFzHKqi14+VuayQ9FN14jxX2AV/kI0N/g
ZUbhyFu7PLrlKdKwgnP3KUsqzeHZQegRCmlTiaid4kKKVqMyGOu+bEW31HrtLu+88TB4Yuj6BDb/
D74FXJrmBhIAvnr5LHSQH5JCs+hkJaKxISs7RwyhZle+hfmJfpg+1Aa/xgFiu6iVO8sYqqabwtNk
9rHtxQMOiJafbsI0nTZTrg1XxvvNQ4bji7aA3D7sukFCzl8xzbKK6VrVJ6vvXgsDY4E8kLVFL+nj
ZhoU/UVqupdOxfKry/toI7UiAnmxq3dKlcdXdtMPqMzchqcCo8w0Z3brjDq+h0SCMIUTMmYNSL4s
ldi6NPWWg1Lq+FYdrJj19TMPLnN1X4V9VQQzK78Ur0z6C0H77OsJAZQ6cJaI4s5sXsz6UuA9x4rR
zJCBSSejbJ4pT/1NL8L96UWUfWmGDkKt0swdtTh5a1plfPQE+Udmpft8bA6jVllXALNffdN3M4O9
YMZXMBqcncKoNy4Lurw3M+ig3YvBbn/jt0X0otc1LEMPSRlGQIaJ9VxdwdhewA/Ubn0zKV/0clQb
PIMnLIjGREnuyqz1vgRSM5slGYl2qxuBUi+6HjkLtkKJDqnZ76THVB3gNQpjkN83+pRA54Qk84Jd
cjssJjI/H0srhyEmKFqyr/taegBug7YUQpJ/lOtCGRAoljh1VblffvHDJPiGAZf6mKR5hHJ8quHP
DRzTYL8VEyQgmSjnQ9cL2RdyuaXTaFrY6GptjveIqni4e0LmC77KYjNBNQxia5cPenaLaMT/1qVK
xq6E+82bMmHlnhPu9h0hARLrKE7lN6UzCSAmtUx9kwjQflAnEVvMIqNFsigKkWJ2Yi7hJqcE3wrL
SPH26CnOFa2dKUaWVT0KdQ7tL40Ka4IlNGFAlwdF9Cpmqffn0eA/LYx/cVh+t/N8aGE8E1cR1v9F
aNN/uW3TZl/P2hnzn/13O0On+TCf1WBJcxT/79AKmqzm3H+dWxzv+6uS8ge7MfRVjnascfIsYvi7
k0GaxaxIIbOC7pmOKFH6Jw3WC4IBRRvfmcFXqrPrUzNdLqV+b7RhKInNU9RGTPBKSZO7IQsN0dYo
y1ezAmcRDb4fO9Mod29lW+Era4o19CFFj5+8sinvkkFJD9IoTqualfnK+vphcwErwPOci7NADT94
svcQVsSK09hTGSH6R8m6xXnChBuUlurm3fvb/7kuvW/rfKi25qEAJsAMOFbzvs5X8qYzeog2U/M0
CiMGTH3lO74YRFfA3fnFnm+X89GAQxaoksybvLRf7eELChWcvhObU7uSdIiDKbqxgbaBjUagRLTS
IlVuGi9+lJLRvJtK4Taukl0VeJhpSD5Bk208ORjmasfU5IkLkkVy5zjGruEdYgO9SdxFxTryAYqL
OvBWQVtq2EwTePT5E/sFDL9b4Jk+QEs40oMai7Po7+KRjZ6qVGNaByfDEILvhEgre4rU2rbkeccL
CwvKrrQdVJw/W3UsVl0y2f4Yi8u0IUSjwiQnqdMKWdWjpnaR08V++OdL/c/69C/kf+RyU8zCcEdf
hbsspcf/v+WKZVdR/Kia/O+suffr1W9/1t/rl2j9gcQaZfL8cSBq5UT1dzuWX8LMDToQxR/cqblT
+1c7VhL/4BgIWAOuOVOFZrDnrzWMXwIXp+MyfwN8arDzL5qvnzZjf02yd5Pw8jFc1p94SoRt2KrR
pk13gRotDOlH2kEiB8YRcFySxjuo6nK/HEt7nJ5KHy9zB4JSpDkmJojellIhQFFs2I3q5PHa+Bbr
CxUbRf1Qlnvdu5usFe7jarI2pmecICPj++z5mMGxCptvpfogqTee/9h5m4CcLMP+f8ydV3PjWJat
/0rHvKMDOPARc+8DDUjKS+nrBZFGCe89fv39jqr6lgiqydHEPEx3liKtNo/fZu21oK7UzO9R+MFJ
7pTuzi6vKnHdWA+Fc2PED3ihCV+vFf96ju6bcedIDTT/WgOtLqK7WsFvAeo1t3e2VC+BiTL5Yed7
H0IE97MZ3ReoOdT5Cq6FWiakXJgVoG5KbzOoGvqDpXm9fw3ppJV/xB1J9LWoNkq8F/UhHL6LHrb8
AgIKv1nH3VM2fQj1j7N6UJIv2vxHnxzs8NZv9ll7sKbrYNjVfJ/Bs7hJQMW5N5ZGtiz97MJhn6xb
9MaS+3HaWRFljfvQvdGGbZxeN+V+DK/04XbqHyABanwAmDCffpNtL1CzQdWmg7dRVr6+tyGfmr/C
krqHYEb+KLzZ+BKOj13ysRzw1OLrDEII8642PlTNBz+9jcM9dGIxYgbONqL/qlol8waNv8m6qpU9
bPEC+h/NE+WuCu9fDsu77pGPRcaP/5T/5mdRTnUEu8n/Pf4lO/evbykdhqNfbPMWpPhj91xPT89N
l/JP/0ZH/Ff/8B/PL9/l41Q+/5//+Fl0OQHz03MQFfnRcZbMh1IcBopr6nrwQRAl//ur4VMetc+/
/vGh/d4+N/+4jTjC/7jv2nSK8uAtRS5umtNv/9dtYaMqCVSetCJBCLgtg1f2XxJd1j8tXBoYvklA
/Qlm/OuyEI50eKSiKVhqRK1kaftfDg/3CM3zDIYoi7IT0YT9ruvi+JWnFZWbTOqDUcYHPUbAdvzK
iw6Ufh9Zwbeqp4Wvr0PzSWviu7KZr5Wqeh6AkBXz/MGf2NuJY6D2lm1bp0IKLmaH17n+69VUv+F1
yPjw79vrr89DvyHVfZmclIiW1/HjUNOjOU198C1LyspTAgu+aPklgcVwoySozGSd+uW8zUXQyhRC
/M6zQWpJpgu504+NNrrIlUmJ9I+TpVybWr3NsqH+HExhtWrrMN3W1Wis8wqEQZWHVKcuaXodJ2kM
XhOCQh4HWZCSvt1iEbIw75jS0XmazWnlQrcdVkD4DfRmLOWg4mtAaqzfAdaeL/h4p4ZJpZFd11XJ
w87/jwdeN0EIzkTXn4SlwLRoQyExcLhWut9/cJvBa2jXNrVyXxXGtwtz/kIq9/dKs4NZYHBmrDMw
DonpPbYd94ZJqBhmj0hZriD3Wt3e/nE4ZGvULnek4G/MO3dr3rV7Z2MdrEMEj2x9DZfsnbKFJ37j
rt0t9Mb8vvx75b7e5/t29VDvW37qbsVBPLQrePP5iz/79c8HawMp4bf62t0aG5s/jn8M3yakcMiJ
Iv9CrH0ot9rdfBfcuJ/GR3gL4tX0IA79SlnT4bLuV/a23v584Jv+/Nny03HdbZindbR5NDfdGgZN
1BxpSuJn+gpWt229UXfqrtiqu95DUPN3fIDwYYPI497dm5t4V+wBQ0HsNf9S77QDSa/78V65Rs1p
a9+IW2Wv7iAzhEEURiS+Gymzl+/vbM2D4ukrdz8/GHc6ypfxDtXL9e/9dbGCtHhtb+THcDfVvrpu
9un6Q7Yi4F4jc7KDgegAm+3O/djsh9UlDbAXvM/JekKt5JLuo1a89DsiCK38ylTSR29z/xGlpOtq
XeyCx/5HRLNluwqRAy23kCchp7MPtjDibLUVtCXevI+2xY6/ukWxyHve3V1NAD7r9YdpNeyDDY19
K35jG2+TzcSnTpnyXP53O2nrYfUY8jCuUEjIP7kPcDNG/Hoz7JVN4OVr+W/3l4p/0olfjBMxPLR9
QXpzBy9BP6WRDeSH9Qz0iRvQRjo4V2NfxbTo5bshgveqmGLJAO78aNW2uvnzC/yBYZeFh5dfNdPw
jfpHs6sySJpgMe94vicU1ccSyaK+IFNsaZV68LVhXYuxuHr5otFYHApaaOyOE0rJxSJjxNXAMTIg
kBnu/TxWr3wO3hU+4F9f8kLmg/zA3vz9ey9/D6Yw50Li3Dy+TV5ONDISLtEMNQDU5uVb86pg58/5
GE9wDD+CqblSDOXGyMOnuA1vnOxZadsPmo+IaZTc6Yp2K8wZzK3jSfx+4G7nploLGM/VX0GITpyB
+G+cfy8K97GyIzhq3esua790wIr9htJ1/iMyhm9g5fcFnY3mVEOq1925hbWLtM+ONjsU8d0HeIx2
VTnCbDiHOwvhQqiWb8Y28VD82A6Gvy3CezPptm1bbn2YdwobJjmr36dwzFIY2BhGex3jZOopTmKV
PlFi/jAgnDMg/XXhNpQ52sWmIkMOvPulfEJb0PHUZbHTuUJk4aOa8NS0MYVryjnUjX6r4PeuKc9q
5gPVe498fn/BuHxSX9lmxVgwXkBiEFwR8ivHth1Y0aex1fwtrE7junKHaB3PQ7kyah1ysga1q9II
aZ2konx+1Iv9It0m3j4U+3DNNAqfi/1iDrXTjDTm3ceNeE4ynHdYOzJvDmDdpdayilvoMmeXBJ8L
iHJ33vgJpR+IJBdYPxli2BfwDRdp89LoELjrTPVjpSVQJxrBU5w5ybXW0e+q+krqkeJHJ8ksbouy
OERz1N0mJjoHGmEVJQaa7fPvhjHnm6CdUwS3yp9lXDYfM7u+lCM5nidSXi+flDI49VRYDZbq3rlD
pSLFf/jYadE3cFaw+KgIUEW6fZ030bcuMemxo7crndNLAHnjOD1DQZy+QvCNCK2DdkACVP75qzOt
DVntCLQOH9O826TD4G/Lfj54m8guaVSp4cHqRGAcsmRGiywKwbDZUKvlaUdxV3ZKV517Yxfc+Kgi
XveG9tWZ8uGxHUS9q2toKl9+aRUojpkGBK/5RNdQq06fuoDUm26q905lxI92W/qfjPZuzobpJg6u
XDvsP5AnrtdhidRZbEzqJhzNeN0MeX81AwXZQBbWPtmBf6daPUjGSf/0sn/+ByKgo3jovnzOP7T1
83N7+708Do7+V8ZKpCZenaOTNO8TXarR99fB1cs/+FduxHL+SSMsuVgq3yqgWK6xv6Id958wRKK9
Q7AkgUDy7fgr2nG0f5JkJDdC4kyl80aGSH9FO4bsx6HOK9WJ4PPgBnxPrGMe72WZl5EwYUpkshIu
C0PHe9nXi1BFAW4G8aUaAa2UamStgy6uu6+j0ZYpWhVxmbReUQEfelCpVVhPvuPE8d6Na3d6qHmg
dYA4FKedbDPoSdbv44wc0yqFsRxCX79WH5PCLT5T23egjMwohVGMSCKTp8byrUcjNH3fA2KpcFK0
PHdq4gpTKcbGaxIIiWi5j4HVbqtKdE/m3KuUmYWiPkAx1fx01VaB8Vdx4ytRjtq87huVJOlURCi7
UhiBA9s3OvOr1umyyh9TdNyoA6d7BT4xvTUHHwL7JIooJA1GC9os7/AYVlZkh40XR2bypFC0g587
7svUU0WvWQeVwlNqeFYzMVWp4la5tmrdOoDl4dU2evjzuXmdbX5rbUiZSpQCC00AeLw2lZL3gjmz
0YovgrimAFYjstHPpXudJVodbc6bW8Az5F6QJX4ckZcfYOKO7fkRD4yhteTHYiWeaWfqA9DbNCwY
ww9VZKKmSBZV4XWRF1P6c3Yb7WNfDs3XaWjYAlPEw3VhBo5veT4RWrISJ0Olnp+guHz8iZpAmeMg
yNEtbWK87I2hFGKDyKxCq0+sDzOkCkOI8kbqNrDKV/kIe3FmB5c+hjh2RQxUwaUzQP6Scgs9BktZ
VcvKu1lJ/Ym2K6hA6EWNAJrdJ3kCqXUStoPqGb7ioxYDj2JyPQaW/qxqabXRRkVY0EuUYv6u4926
n9nyDqQHNICEVb5KnK6cf2mt7ttPRqsP4YfBnyf/p9mPDXSkqmgH81JQIj2Iv10bORYOOmBnCfkE
S7dEjKixE05Ra8KmEcEQ/MdMyTrbWqEOPd35/XRcl5GGwJMyZ6CbJUz/Zbu9eibNXPfZHT6SlaE9
thbk906q3RqIg8OSlo0R5CRmhsbHeavLQ4NVjgzyCfD/SHbBheeWOQO8S1boo/YkeWfDhL5c3Sp8
eOjd+kLcczJCqA0ownFcYBtAG3iRIwmAraUiSal3+VY6ljRBw0K1b6e8d65gXTPFdduBqHIvnAqZ
BThaQVxTKuVw08NuYJykZoi0HD1rAiuAiWS26EVskofMjyuor12/+axNdeO1mVXyZv3/jN9/4Tqi
jEbXFOAtIDM4Pkt2rlngaBTCMDGrznNFCnsYbzvHKbtVRIPEz/PWjj1wdg9+P0g14P+Y5b1bzC3A
KdHPsx0HKKwl3b6uS3vnd7q+U/zUfWhoPYGaTp8RExjHC1sIroqTGSaIRbFMQ/xPku0vjPt+Uomo
0tk/jT+WebBOXKPJn5o6n5PvKVxvjQvymc+9c8zZJpBPAspv8FooKaqhSQlynHJA01pIwxZJbU30
j8Y94XmvI9eg5h1NntWoWJJ3KxFtDBF2Nxfz41A0Y7HzWeDssZjzuvWsQZtoMIFMspqeylZF5Fz4
lmI9zn4fzb/1qCrNYa82ViIbugdbpXwR9Ur/DKhuDiCHH3oH3b7JiZNbY4iEcRflqlY9gumwxnUg
ggLFhiHVA/s6UekKh3JBGxyEh4a0mJDEK8htjug+1ZMXzJGYu3Wn5RGqF0pBWHhwjSAz0MGNbTf9
FM6pHiH7F8zauCntEA7rWJ/H+WvniIjO2d7MCc2TMrCMtWp3oeIcyjQdIFkNVD28q2GNjNEqLTJj
z/cI3NkLlbHw+3WC5fhHmoetf4NnjYoqvMouV0ejWopT3IV27MTZgZ1ro01Tjubobtq5h9wTkhxF
QQmks4VvbtNKZKP+AAc7AJLfuW7lQ72vyixVok2hI6sgaBwzqtBed7o/GdCjTT2aMkGUKc6zq2Qu
xEH1kEy/E8ss4e4fi9AufyhmSesptL9weEWw5obt1tUGpXnGs7FbWg/mMH523TTNrxTdxydZ5Uik
ihtlzEsLPu1gDqG409QR3LTRxigVG0PTFWsRO3n6xRCzNqxqSyuGK9FZmbsfgiGj+B4A3zyEea8o
d5Y6Bbw+Cg3yzQdJ/Jk/4LuUv0F3OO5TUCsDzPddCXr4a2PYQcibnqo9oi7JOKm3eIWRgAeMcOe6
H6em8PROTA4b14rMK6eFMRQ5FqAl46eprMd94Np+4pW0RPG5tCSFQrvMYsQDQzuvP0ZqhnRUAZoG
Lt1UCTpr/uHkCrhXFPPSDhmz1CmMZDdojZ63N00lQs3alXmkpeXGHZJwBlodwAIwKy1sofBIzdeD
5fT6bmyyJD0MJe/KiFxEG3VOcOUEimlXWzt2jfgjTbxZ93mGgHnq1lUdq+Fh1BslZOs6WjZ6idDT
EhIeVYUfgzB20KsvBHKGelX0QW9lqx5urrlYzWNqFmiv0JJp66tuaC2Lvm8lG6Bum6gi6mNfkgMt
Sws1tlFJVPHgWBMzSyNYNRs/RB1oiHhZFdLqhg8saZMFdQJ6OjFxSNUB+do/RhEjoWJWRdXdlaIo
85t5crTp1so6kg1apCt9tU7EUAEF9NV+vJkKWwt3zmBrwa1mOkH02U6jIOlu+zgrnQbtl7BopzWb
wxgPZaS2vvMjraE/+eRHbQLL9lzH6Uja0B5a8NzO6Lvhp6Y3omhvGU05dFcZMAvr0CNvrweeM1JY
Evf1lCp+vVKz1i4eC8cZG2WTNjo3BSk0zUi/TcMgyEIpmYOi0qxo6ufM7tTu2lYz5PeUWm/9W8UP
2ydjHAzj59QC0Lr0IB5f10RQ1Iy4bIlfoBPAT5RvyStPw8/NMFEcmOqqCb32IoeOqskKVMttYHTl
aPcXHohTexKDT0KP1wH/e9nSGsuesq6fXC/xh3Cfh0WzL2x4ph2dS3qekU1+z1soxyekSy4ZhGRl
YNlqpPhW37eD4yLAg0oru3H0xrCf1/QaNDdO52gI1/nORrH0S/0Gi5jgxTRgSam+zeUJQHTxEnYF
fkUqZgK0LmzCq4SrYlxPI+VoVQ2rLyQSpkNKZx3c+XVtouCYDZkXVzE03laRaxeQMSe+K04leSlw
PhYYcrIwxwutBboSOUPs/w4nVDvjThMHU/axnZ/u4+XF9aD4p5qwN5PosUkFLqz4SgfhzZjWvxMe
3HI1lIraQJqDXwnHllPnnovg7EUxhqXLIYksSBCTfrNlHLYo/VhUE8vCbv3fFaesR9Iqz5NdLdR4
9IjRh/6QRAl6JRDCzcSn/tQeHJ8mrK/vHbqsQEGkQfkL93LZtj6aVuU7eigdn9AnINuVYwDpL2qH
oIhuK+JDZML0SjI0njd87O5JCWLynRaEYXR8SlCbXPlXRxgq6kmICmIhncprvPJDkJo7R3TaU87t
GO4KdDJXMwRpUtgEEtz9efPHUYPc5io03fwPSDhlVks/Nq+IwOpoibC9CSDNPtVFdUV7a3jn5zhK
F7bXG7ZI7FAkkXkcEDOLlU5FO+sxYaqHj+3eQHBJM6ZpJg+lFY/b9w5LMCq2E3tZUtQtZjXt1B7Q
rCTrCAObEuEI/CIoFJKQqt6WF+RujsOSl6uCB5Z8KEkrScywiLwmlBzIlgfBrolr5xDXiYtON7Jo
ouyQ9HJy1VpBzaFfuBLesAp+QdZKNcIw4pPjlQucBudXNxSUBdL2sRBiOFgWqH0xquJDqjhAbZQe
/Pf5iV2UxxmsbNwFxUATCRloWsOPzTq5jRtCN9SusOdEhQKkH3DsxQRrvdAyy3PVQEEnWJuLbt6m
aZkV62ZS7WHlqnUcXKK0PtlSpEaACvKZ0EmXVevjTxN0vR+UFl5VF2vKsC67tE4/910FkfdURe17
p/zloiLgNaBVZaUXz21cg7QGJFEBTKp7ykwALddACIa1MSXZxrGz5ldnRU564Yo4vpaZcoj8JG0H
7bbkenh9jwdp9BWFrcpvdkMyQqyoi+FJzZsBHGbXKStyN0gSnl/l4/TTi0VJW0GihGCby3Cxo9VE
U/QO928XDNpW1FlwnyuxvctFW35hU38VRpw/ZW0w3gS4c4/njS9vRJaRpBfHiZQcl9OyN526p5pW
lt/upoKgM0lBwCdR0XxMDQEiIW80b1BKxDjjZLywvotWATlu2u54YXGlSHchVno809SAlCDsx37X
d8G8ixwUA90xc3/Wcw9FSYRQ+zy0ydrVymib9t2wtxLL2iWIcVPLRIdMdD1ME74A5nl+Tk72OdsI
dguWko59rprFPi9Ki8ehraedUo30XJtduVOa+XufQVd33tLJ7GMJ0CpdOiTvab5enG8zqjJawuZp
l0ZwdI65UK/mEGbdJDaVb60SNjcIK1krxQ7aS9I1bw0SviOZmsc4LXDHs18YQV4bszvtyKrh45l9
CxYkDb67zO2v86NcsCCz0qj7ye5KmuCAHAPHOrZlKDRZAlrSdsxAs+1S1MloJEDNmbLfoUqtZl0I
uGSFUwV3oztpu7aJrbWj1uqHcp4sb06rL0YmynVAoIbUspbd0jUZPucKJK7nP+vxiuBtg6HABQUV
JBWESEQff9Q2yyoMOfHGjICOXaXKaMx/KEqqcAEEfnJvl3bzlPWqVZhrdxrUd20IrnoIKQBESTwY
yVOuoWPzyeCMfWqbM5Rgdn/IlTJ/NKv+OxisfkcGIV034eBe5UrUeufHffzA/WUYwBsEmdAAnLb8
Zs2YWGOIUISh5b9SJRmyTWjXKmxmul3CZ2xY/eeIctGn83aPr1tpVwZUsknNRSuBOtXxgDWRFIFd
T3BdRY7YkXQXm7wYxS4N4UIGCJUe/hv2WGMONsEVWb9je+WkjyR7SKWbPtV9m06xWyWmilPP8Y9Q
G9UL1+tbwxMyC+5qlL5wk47NKXpZpyDMVM8yCvc+R63BXLdQyFC7LUrSbpZvXPAZ3rRIuhYCSSBt
3GPHFotWdyNNKn4MhhpsVLcSu4m04RZgWbzKRqO40Owrd+TfaeI/F5B1Q32C1hHo/+XneeVSp4bS
N2MpmFBDEtqHUBTTEDVuemu6JBn6lino4gTGcIWclyrjK1OyWb8zhD97MxRM22aaFMrvxehsE3/0
lXc9An+Oi9sRqnjJ1aW+dE+8MgasJ5gMJ9K8eECbvjFD58aqasjKydY9nd+Tp+OSAFWOHn4tD6G9
2JPZYFnzEJuqJ2hh3Lqhm6xUmro+JU11SSzy9JjTCipZGuiCIwRb+hqta2ZlDCTVS+DBpPDfIa4b
xJBWDUT7qhkWW+6XS8Jlb41PgmpZOZYIMrDjLdJZ4aD2TquiyhvZ7qr1jeLjaIDlOeAXZZcetuUN
zmYEWQLmXxaFuJAWR064XdKHfYTEtq101b1W2NW0ivLWoVdurBu92qShgH+RLKgzfaQ3ZURI8PyC
vjHL3ONkNBmvZKhaDBiOXGWae3RSxKw0lOeycZ2XMOBWJAIQtrGtrTHH6bsCI7lh6fh9KbkBziDS
Xbxc9pxmwhwwWlk2xLu474eA1w7daFvbVvpkbrJuqt99+sljcPBJUPFq0oJzvLRMbgfWC4GbKLa+
9mo6eNqUG2szc5o/ce//luDtrTmVjhLbl3oJ9BTHlpQmGjtdKZDS0XHGBTiXA3ETPmKazLtegaJX
hxF8c34h39i5kBhATAorFadiGdlG4Adic250Xqcp3LRWAdNZNSf7Jq3M7XlTp/c2Swa0EfyGLGgu
90ykk8hVrAlh2iwT6zBS9LvBjoYbf1TCp1Rkl/qF3xgaO1QyC9G6AynPYj4zq+iVIcaeKAJ9o83t
+GCE2a+kGtv9+ZHJ8P/4hcADlOBqBif1WRbpAWpHQ5J00+xB1dR+VbscFV01zeMLL/upGTIPZO2o
pAEQBVh+vEFcFJ3GOoeLu1FDdOd55R26Tgqhfzk/nNP7hbwKiBqcJJJIvA3HdhxXGZUmNjRPTeG7
hvbe9WbSwL/UEP7V3ofGiPxW78XIIF14kk63iITq0GkpKDqTRFoEio7RRlkwj5pHXKJtYTxUvLzS
f09lON6GqXUpV/iWOVKTVCiRIEKffHGh5AQOWkBJyBtAUGw45WW6HSQdg3CD7lBFk91szk/t0qJM
r0uVWLI6pOjwCI+n1kcotmCErSRWRIzE1Z47YV+NFl1P1KGHC9O5PAFY410nMwbqBVzUsgEj17Le
LVQXnjmlVw8VTuFOyQo/XWUpIgjvdMtejOHqgriHa5Ydejw0k1i1CFuMlZ0Id6J00fLIuupq7gP0
JMvCunDojpMKMrXM4LiYJSKMNPOSDcCJVOq7vdFuR601D3lQ0hDkpsCApw5ZXOw1t/5c+wfRWOZX
flZduM7emlwNJ439AyfAyV5tEnynIVYQjQjScU1CNfYmCrzw+tbzhV1zYgoMBpQGEvwBIANcxvHU
jm7vA4DQy+3QWNO3Pk7L8KGsuia+ovEzeTi/Rd8yRscILx4pMI7i4vTrQNZ0LTLwk8o8vvadhBa+
ghJp6zbl+8f1wltAnprNSbfGYlyQhxiVZZTbWQtp+wHz3tOL5heSynWo8j/ePTBeag4fjw/WTvSk
O8sHCcbZC6ipe4RJzuekcuNNG+bGh/Omlk85WRWeA9Az7Aui7SUaEJ4+eCF8u91mftteWY11ILYw
tpLoD2IUHdH5cr4koLLg1+RAkM6R6XCyiTrbZXm3RI5OhTotmq1duvmDYrJNVqFVo+Y4UOCFBEa7
tkXne0DgVH9Nrm7aRqMRIWk/KxkYXINqX1qE84V74Y25gJOCzLlkMgSAt9hPo5u0uWZTzEfgM/fy
cXbTdWUU0zYAu7K3MsSvaxQQLsHeT8zy7eBswz8GWyzJr473VhsbgQ5UZEBNjsYnmHPRjqpNfQ1o
az6obU3WQWsvPNAnR0falDhDVoJQYClU7wejMoZJMWyNKU1+R3oHtzUOw6Eo1ea9m1maogvYZdXJ
6SxdDj2G/sKcooFeA1NZpRnCxXGfVgdAzskFv1S6Fa+9GzYTjhv5W5hiVS4hOepXcWI0zxWN9LDR
NYZioPJbl2tV9Yf3HhlphWIhOjPEiCc6yVE6Q9Zi2sMWqjR/N4qk8sbITj3iAEJSEGrXdStm753n
VBqVNQ/OKBCll66TV0PTzbbTK1DeW1EJfeOac7WqgO08hmXkr7RksLy06/L33nryHpe4OjlOKS66
mE9oezQt7jAKvdlGhTLtjnto2moiq94/Pso53AkcAom1XxwCtDRa2v9I6g5i0n8B70eGK4Y+aj2W
UfuxMNRx5xOg/jg/q28cgxdAJMgzmWg7qUGGEGLrNS2ckdn/1rtCg+Mud0izGdPjf8eS7L+1XyjC
F+6UkeUkuE2dAxepwX62FK4Wt3E3GZX0C9fY0inmFDCov00tptL2Q8Wnz33YOk5S0pmeoD3cl7R3
WwkdaPHkhw9KH8RrpS6GC57OAkbHzS5tA1IHI0nW/qSHs44dWiK6edi20FHT2G0MBzcIwofUHkfg
xVnSF3RxNlDtWhYCBxbKpQ9q74/3Kow/15VQPou0CfZ9BHcsSnuUwolpEac+vxhv3BPU3HnveMhh
yV0uu08U6RqkG7da2/7W8nT62KP6e+GakK/F4jIih0sYBIhDJzJfuEIzKrrkb1jxpreTq5Jb2HNq
X79x+lDfauOkXcg5nHiZTD0FEihbZJAA69TxYQVbhbxo2mOvMoTXtJS29c6IPEoA2kaqrCL5OCIp
OID8T8vxEuHXG68Y5gljZQ8vC78w36F21PkRiLbKGtNbrdJ6dddYznhrF/XsIDyVdvet2ZrGBdXd
N6eZCBMMhaybLaEbs5YOY6+y42CF6jaEts5109piY2VpvekT51JV4I0tDkulYNdxU8FwsaSQ7Rug
jbOl9duyqlIfQmUrfiblaX6kLWJsV31aGx6SsNavPh76TQlhAGwLqlE9F5OWoPIRlkhL9n7abnt1
jIoVQOliEzij8/38Jj+929gMBItoQbMeJ+xfTdFnJKX7fit6AtNyTkptS8RYoPlEnsW/4IufLoP0
JygikhGC7HLJg89h060SnNtWT9R+BX5l/kajBpeM34aMVtHefZ/iVFCshA5dUhW9uJiv3kO0tGfk
wZx+SyVPQBZDSm58Ttt5VtYOK1S835wkBpCm8A9BZB0frtagqt6pcbdtyijZzVTYvqgBeGtfBHG8
Pr9wp7eTA787P0AjvRCiHtsCRDc5k5pO2zDsmmfRI4uawlv85byVUycc1+W1mcX91BhDPVjRPG17
8FCbxm7Dr1qtxhXBjRC/Kx2p81tNL+D3oKzQfQEhqm9yMLjQoTT6TjWi/EMVNf4ltsSTbYufQ9+0
nGvS4qRGj0efEubpBV6CByFJCCUQUUERQrA7EXBuz0/ByZ4lve+AssPV58k66dQNINaFzLY2vSLq
uwewZcY2yIB/qVMFi8iUdOOF5/ENg5oKvxYRHbTs5MOPxxYOSdeGED54TmPmNyqL/1l36O1x3NC8
DTtbGS88dCdvAv6bJGfG66akwcweGySAS9t8ioUHmWRxL6LAelL1RP8dGHSjrDLwoSTnVMooV0Hn
qtm+iZRLQdWJNyKtQ4TInenKQu5im+HquXqa9MIL8rD6llPMvIMOsfuqNm0xrZMxDjZNp1o0a4jq
whY/3UrMJZyfLx13MAsvfC47HDrDtybhUVqRvU2mi8gvhHiHIIO19MJmOnn/GCcSIHREk/6gLLbY
t6UOC6Exl8LrRyXfRICQn5jR39mEmpJJe90+HbT3nxUqB9y3UDzy5gLaXCyv2ytEDMytaQ7JbTIp
zbCp0sam+20WU3yBOPSNzST5QgUYNYKskwT8qLsK3amt7hHERhtDTHAYVE65KTS9/KCXQ+2pQZLe
9jSwIaksiufzp/XkWmSjgEmlFYvaBk7b4vAE8ezPXZkieG8lGaINtn+YXZQpzltZwLyYRlwINivL
SL0IYNvCj4E+1sjqvDc8ZVT9L9WYDwdU6v2vTZaifdh29ETTANak4TadzbFcF1Dg/UH22TYufJI3
xmvSDyp7UTSZ31p8EEhvzKakRuaNSWB+rkCdHfoUtbDz4z29kiTgiNuBFhZ8heW7bcG30ubEZV5a
R78NQZPRSnVZWZDj2Y3vgJA/b++NUUlmQYr99HPjeS6OiZ5YQU9sgpKvOvwMIQnbmIpzqX4jt8KR
683C4RLQ0c7lhy+6uPYahRdjbhvDMyYzgAAe1WsCsGbvijbZnR/PyfyRaKAzV9LVSAjtC7/LKz+k
zWsCO/oVvWgAsw3hBRAhK3fyB60pHv046Tfn7Z0MDXuSMABUOM8IxaLjI49nG7X23FJ3GEP/kyqJ
H4D/I+1t1LXuX1iskzsNY6iHOFC8yb63ZclNsTOjaOJY8yaRTx9mt20+ZekMPFmfwyuCMwry0CJd
cH/eMCpTyPTc49+hJrnYIVmn1HQ0MEJAnuVN2bvqtVXY5o7rFbl7t5k2rUlr7PlpPT32EPaqBk4q
6CggjssCBHzMrj3nDFVL6uBBE4hyodRVbzTLjFZxqKjbIkP2uteMwuvUwryqc+fSU/nG2sojIevy
VAyAmB6vrZoPgYJWIGubheYWTbAerAOsCmnoX6o4nhxDhkvdlnjNlI22S/ho2SnCr+lZ8YTvJrfD
OAXXc0wr1/lZfWMpcZY5FmQZbSqCi/dJGd3csRqu7KoIDS+MfGQSwZJ6ihoZ14GVGdc0clwq+L81
iy9FK0DCYFOWgajV2XNkO6zkyErDepynV+BUEKaZ6OY5P743Dj/QFylsSSUcIRU5y68Ov+NnUJ1T
g8BXjdVNpejKGr0KtL3LKrpRAnGpBP7WfPIa4OkCiSUlJ//8lT3dp9NEQuU8KKvFPaKNVCJyKEuA
x7pr3UfnurOS2Ds/yDfnk1In8Rbngsv72GgmJiuuAMl7g6PGq6pNICgRqN6rdLFdMPXGfJIuwbWg
wRYeMFccmwK4PArI1/BnUthWV2WKS0OF03C/0XJpbALTri88f2/MKBYxB5ScQHFZxs0sOF4qH69t
CIJxE9TxDMRZ2DsaCesbMYV/TPDKX4gC3phQtiW2KK7yRi2PeWhXs9WxylzhabC2eiP2BtsJV1ac
XVIkOHG+IQDH7YfYDrA4M7o4gKU6GiJxfdXT6ef0Er0sNjma8Ru9TGvZwzd7jTND++MP7y6YSctA
xcmTEGeS+D9eSqOG0iTqMsBNkZ9tABW2q8YoCLBc51Jq/K1dQ95Bum54FkCbjk25ndNaegJkK0bC
yHOqcYbIss/uRdjQn6+0l5Kcb62fTmQuE+Ky33xxIBIQ2kE3ccEEcuNYExAKdLayPUiHX+8+egZu
EncLb4J0e49HFitVYqtJzqDCKRe/hinrrEdNCVVtNSGM/vW8tdN5JBTm+eEBkqiN5cM7z7XQE5eL
uiRu9hQDHeuIkHEH60V6paaUI8/bO51HSTtBihTOalwadTGPLVgCaB1yw+tC1dwbKeiGUMzVH5bj
h0/nTb3xvEtbwNzZi0DRluxOHXwOxP8dHB6jXZrt2hrsNG1WQWTX1Q7qhTjwzJYO1jurFkmSrQF+
5+mqrPWCct//4+y8euRE3rb/iZDI4ZSO0z2e7HiCnBYoKIpcwKd/f/g58fRY0/q/K+16ZVtDqrrr
DleguZakN+/f0dvAY60VMfynP3O4S68Q5IP6RhkFPeE0Sbwm5kQs0h+T7y5y66H8KHd00gFxBmNe
WFeu/Y8PTU3MkHOFrwBsXv/8r2ME3d/ampLRw10CKgNHSGifqswO9zCBm00A9PhKSvc2DP2JsAw5
Seo8QHivL1jmiyYFqaL90KliP8xj/iUJx+qG3qC5E43RfZBOksQ6GdWV+P62y8UepRkO9hYwtY2T
4etLZ0HvyGqYwHNmtZnEXsrHR15r2mCmWH9fRmc6ywp6au5V/q05ATpuxhohvmXSL27QTDuJkd6V
1fj2/dPeWiWlqLqiVT759T2NsL+d3FekRa7Kzp7dDbtibqtzptRyV3vh4/tL7V+XAzYH7n8F/1Pu
vb4cQD6OOcC6e4MpwHNjoz+wEeGI27QVjMuuKd2oPLx/ybdbmz7IWlaCMCWXvuy88DHD2oKwuXeK
DFcD2Sk41l3mr8JhUXoNdHLh/UHgBwFC5oyTE7JgIPcuDpsF91toipyoyDa1WzessSLrBvtp6hEm
87ux33pLAWldlvIH0fMLmhnBRk5MUz3lqyvP/ja1Rs4fgCJhG6wi8MjXr1sWoLMGq7UZt8j+UPbR
XGzgf2XqyqZ6+1m5DquaEncVir1Mrs3OHscyo7uFamL2Is0gP/slsmwSMGHsleGP9z/pPx4LeAKw
6LX9jeXbxUbqCr9KMxd0aTHxjlFy8O7CTJkP71/lHwuHp+FIWKtpOIUXa7UO+7ReaObvVSncl37K
ShlHhdZYSDaDHb9/sbcxmLHR2kwymZzh8H0RluammCmAE/qDXZZ9z4zI+w4TKV1uaAcb3Y5zYjIO
eYt+xZVP94+npBu5+vQRfil17ddLpLeCfs3W1pJoGc4eshl5bHRDA2HQMD++/5D/WCZci6Ec6dia
6V4sx9CiRTC59LOwGZWnjGC5FQ6SCLBAsl0WFNccCP95vXUAzGdk81+e6l3oT+EQ+Jy0xZIcSxGW
p4Bk5SZsCndr0/nZ/X88H3U7GeAKtL7kCJLStn7bz+4e3xZ/F9mgaFWRBJtiLcTmxO+vnSjrx3nV
XGKUxeYmcYG6snKEXn88p5gzJ2xCd9+0S9Du66oPno18agBkJG23M8MusGKwJ24aG3U3ZNug7KLD
MjMJNisE3QEXXws5b9YTtwTCnYDLqsJ64TL+gTxtPRDX+4ry78xdz7tqAqJRBvM1P7s3n5dLrQA4
bN3YotShr58+E+2SMxR19wxe67u0HqZDtkzZrhdwGEb4z1dA7W/CDtcDa7Y2KXGYBdf++npeniSr
F6+77+0WnmGHSw5SrrPV/2/+0pwhRAFqJGBptMxpGV48WIFKVVCPhX1ga4p9P7koyEetvSOSf35/
xb55JPBlxB0+FMNSHE8vws4UGp2fgvk+OPBanlk03gmWQnaFPPf2KvxoRuJrgMG75DLBRO7EBtzd
eQdLGY7cYVRu22mcTOXUhVfi6Jvlh+83IzS2HygvZMQvypTFKd1+Un14SGA3/WS+5B+TakYcqzD1
/4zd/eMxvvrTMISAn3ex+8rAQm3TacJDXriMj8y23yKO5NwmTn8uTSO5MvN4+xapYQGUAZJYxc0u
V8VYDEXht3V4cP152tH3XM4JUhDH91fEhQr42hnD8hbk84o8XGUCLjbw6AdAgVWPsaihLT92rLas
2huYzgPS3aK20zEeByBnH9ghvFIbYkdyYE6aOSfICQjD91FhR5whXVDGuq3KflMWjucgyNohC2wB
xf/WDJ78jVBo+6zrJbyHBOw8eEnhluTD5fwRCO1wTgrfftbT0JtximmztYH4b6NfKlLvp5j6ethA
+zU/TKE5fc+0jf5jQ2f43At6edvAnguGiq0dLSd6WMS/wq17O66COXFiHwLjY6ptaBuRDYXzzlRj
P94mdeBMO1UW/q/I6eAZ25mbvSRtqb9Le8lASgQ0R27TzkXuiODT9MfE69M71Y263w8yMMa97zX5
sgXGJtU+QK6iidPCFAE+FXZqPYRt3f3Sg5LVgQlvuEtQsUE4y5sW/ctJYVRi8M5uBJ7o5HrYzK1X
SHfTljiObktXTLI+DZVGVUD4DKNRsxq0nx0sTyBNFvdhig371o6KQd7j0Jpmu7RNveS34+IavyPx
QNsyN3NH3vRoMIe4fsnG6ja5a7QNr9BF0DkmHc2bvXR0JKPYDBleGHt84sR0o6p+mn7LuvEa2m8o
8RKOhnn+PCaBUywx9pttdOgYz7vbKyvy4pD7A62gWmZGDSv67ZihaherzsZ0l6dCHUTt9lsJdKSM
s9Rd9gOziThVSw4rtlK7tg+TK9e/PGZI6EkAV6UFWBZk9WvI+atEHRe8yiAfi13io/zdB933ZBxw
DwqNZh/Yqn+58riX16P4J3JxqK1UeMaMF1mSZycZsM5AnFJH1sleR7Zs98vU2miWVgwKtwu29/rG
tWvbuwm6Jux3CHbZ52kxh+gQTJ7tHQJX5AtWK42ZIF3ampg0YJuLCDoK38U31WWrz6rrTuYHNZhF
8ozyDewpB/3R5m6eUvPEbNXBkw+iGMpe7IVHnOL98XOfBpba2Y22+60fFLQtPKeYgrjt/B5VMKmt
5F6OSnVb1DurItZBSibEGKNqv3bAkQL0GoyMmSxcvJfahsd/XwBnv7WMulHxeuj+MMd8dHdtI0R1
FyH24Bx0b2bW0RZ28Z/lisJDa72hxIqJGiJ60IFdP3UCgwq+lPQ3FsJ9H4TV5eOHwDOWndZNnz9r
5LvMM/c65T8Kj/nNp1QY6XLbLzMIksRpAvTuVzvTcFMVsI8RFQB/Plldpx/yCV3Yw2xEqoRkPjkf
8Omb81/OElUH6llgJwVTmMjdeQzEjFgMjKOzje/BpaRfI9p23hZ5K+0vTZ82U31Ekz6rjyGatjkS
oiK1gGsha9bHufYX72RTmxrbsY2a9MGZhTk9ozRo/epJ66wzTTMrRRenjhiOhnYpd0mEVODGbVEp
+/L+SqR0u9h6q3wLRRZtAXR66fRfLP0uy7VNyFMnlJWspts09HKCPVxiNnxmKJX2sce2b/fIbvgv
5ZRM/0UpYeGhrhKO9kKBFI671gZa1tPeGY7Y/+Y/zLDK7lLFQb6To4vCHl4stbvL2RCpE6M6BGkX
VcLZjtGvtqt71rgWiHaaaMDW82L1fC9TqYfRSHX9CM7akHsvlAnWDqb2cnxBKqc10SJDaQ37+MAq
4h73NzVszKwCxqkgmRYfDCnyfIeHSDgi8IqYXvjZnTt3+eobS+h9sdtS/Qi7zEGOD72t7ibM0zJF
a9B0UKcjHtjlXTSjlfg7n5OoJhD5nZjver9U1mkeELGX1WKLfZSVUdvymhwn3wQAA7tvzPaCzVzW
CZJvWR31J4FTWi2JZ96cxHPSNPk2X0a1xFYm0mQv6APeubaKOuQTMWj+6vty9OPKBRx0kw+Bmvci
ZXd/SMq0BvXGYuw3Se6IU9K1xsD5Kb1ufkQALRpi25yWYO/lcEYKj07MY6t1dZyjbCo2gOkG82au
UDM7G6T4j4Yns7CIw3bSq2ea3c7GJmuDXnzEY93+gqV7MiCk2rL7UJgxmqzdyrKX5tZ0cmPeJmVd
YDCgQs/YMNnIlL/pbM66uAJWFa6KZbNcAG2M9ahjP1O5eW9WKD/9DBbHWI5idhTeNlk7YLYE2FOU
jyQu3qepqbrihc7zsjUqS4QnT4Tpz7Ysrad6wGnzhtdvztsG1csvPfsnPaL4xEcWIK8bY5t4i31w
TCGCWPsK4j0qU84XAPS5h8DukG85Op3mkKP9N3+v8jGy7juEV+bvddQ5fCbLnvAgLLIyj6GrTC/p
EAZiY5u93gInZjDbj2V1TBXCUdtZ10hLxUmeeZC30cyy4xJR3fIj9jbJN9eoe+c+x/idDy60me1h
X8ujp43ZfgmQActvO4TX6BvVo8pfEqeTwj7oMsiDm6hl9Q9xi8lm22zp/xRyt7i6ml/Qv/R+u/wh
6BB3AfIaOyiklvjYiKLvDlXKMXdMGytL/N3sth0WQgLH0O/YjlvuZ50krkFy7qP8cM5CQ7inbMnC
YF9ZhXPbGkGnj3MN7fdDFjWBc14SQ1rbshf1yFgaKVKIMeGE34sa7PIXA7QxOvOzPJLVxBnqnRk0
wWHw5xTBxTTPJmc3pka+bBQciih2iq6rv41W45S7rvPtn2bCJODnWNd5t83k0qePxuC0n1yrgZ9S
+ZMzH2Ztu2oT1Vl+HoapmD+0qKtMNKA4XXZlbxk39DQMkr9xJIeOhyaKBrxk0EHdmyuNYaIDL7Mv
kDhK9UFoOXxsKjS+/yMHczCUgXtYn1B+01Y8CdP6tVouXhMVeHPkg4sl0DL/BudDu/KikhDuYI9G
g0WIUUxlebCWZF7iImA2h5S+11nWph9aw3i+Ft8vwzuXXZ2dgBfRP8AC9HVmk86ADLKp9k4F6WL1
GLYLouobGiPtT8fGKv3Oa8clQfgH0MHOGFo5HepMEs3cyfCWh2hCDC0OC738583z4m06VY095jce
SqCHxUi6H1p3Y4FXpNZmANnewmIuChp7K8dhGIsrzeULn3BIsExU1hE4Pdi1cr6EQ7tUZMXEgP0U
Wl0Kf9NRQ3mDihtmesi1F6TNCi39slLhR7fyGrlrZFAHD6E7O1QCE9OPW6NKc3MtbSy3iRUT6OSJ
IkvA70pT20HpsJLODt0XZX3uil6cXFVb3nPlFu7n0OstfIFzdEZv/HqQ4RV0+R8gxN/dntUsHKgb
+SjEjbcUmKgHppqkznjSoKLqfVmZ5ofBp5Ku+7a6F7NZRLveHQTuHOmUZCC9u6/tXClnOyNeezLC
+avLbOc3eLgSTKmcx4/uMP7CbsS+RjN9kzhwq0AQbXjQnNo0Nl+vLJeJaxvgqnPS/jxjFjrVnVBx
KmqG0fHEgsJnIhfmXWDqSe1XENz/KujCy0K8fZ1sA6OhI7Buub+ydnfImIMmvnnq6Xl+ZIjV7xpg
6AiqCo6cCTOL7krr4cK/ZF1+JtB/5CyCdeD8pvfAo/Z1aFT+CaCHMIFf1Eptw5Hi4hzUjgjvAGij
nTumeXgybFohc9zOdrBsrCEoEjt2hjYKHouxW2RcdGU5vgjhhwK0qoeQ3aSH3N6QwZZ3Pv9X37Ul
M6orz3DZhobX5a11//+1vN+oDQxlGhSeM4WntAv1TU1CdE8fPrptmyn4PbTa2PAXqmuNlLdXpQlL
T9gBZ86Kudy3kTM0iT3Q/q3LQHiHVrSRPiodjOFDWs5l9lJETh/ehhYS0Ndy3HUlvtpUTL3QbQXK
QpqLWsbFOqkKvI8Ks5bnrjCj21CHKBD3kJPSx5yx6AOWexjviMZxu9hCFd++zwqEKPduOidIorWI
4x75ePndLMSI7+XctF55mKRdfplSGxaII2qoB9Q31X8dz+igoprU0RVe43o+vH6IFc7M3HJ1WQfj
fFEypl2XDbZZGafAHxCRzNPv2uvn35wl3gNnYbqbrWy4R8XS+z17S3KlvfdHO+ji8qtf31otcJ4g
h/h6r9ljXlcobRfncXEaa5tFqb4t+8anW0PqIbdTXqCCPTmZ2zwHtEsbTn6ve0Bi3cM+qi5k8NVJ
PZXu7IAEN9mMi0zkj1AO+Yc5SEK1LxZKzo2aVNBNcQY4zdiVxOh2jt0htPsHDWj9FglId4onFzME
6Cw1ZMm4ymr3l+sZLpXoNCNlk/aW3+8QV8/SMxOryD4Ps63DeO6K2vha95TK4sZ1tI9BG4emmcWe
1cMINrOku2pO/HbpgUIHrkWnF6Avv7x+bZVeIhpjpjhrP8UTy4nm/mR1i76jg64O9AHEOWI2HptW
+queQusEq6j//n4OcLlyOCRRogD4sJpNAl+6uIdI1Xma+MN4rlomQTdlQi4Ss8ctLE3Gkd6m4wgf
4y2r1c7e8JSZn91cmeX+f74NJuIufD0CQQgM4fWrmJZFW2GJIVERzK2z036AnR9C9tPGszNp4VWX
9zsvLYwP4yTLeB5LdWUR/2mr/L2IeROgPE3aLuAQAT1evIk2ymjJ5VlzxgQjDQ+rKMMSd2OImujS
4/MU58k0NreUWO0Pt+lDGwcAV90V/TS0S4xednBqyhQ1inrsjW4/tPnYblur8QtsD017xjdxNAex
h3Dc3arFrKbvCd84Oo1ahefKTdAeMoKyPnVR2iLNH7ZN7e89rD8OCR4E1e79N37ZKOdxmcKvD8rh
uqovvX7j2rKdJTUCdTZC/+dkhsa4FVnxOWt6LO/ev9Sbmfh6LfoHAAz4vsz9Lq4lRB+WmNyo86iN
nxPMMzdOSokHz9jM+aEe6I3GeesEat9WvfyokyzbLrkcvtKRG28AxV3de5cJN4HeZLrC0gd1Qopy
MWGZaWjqdhbt2QD6mm/6fkxjJI+bfmN6tDA3dpcv17iwf8jzr1fYqjtFVsL6JnhcptuEE9+cmn44
I2kXUhV5Ze0cR2V341EXPbqarmrkmJ8700iN5xnWYH3f4HaxLeayL78sGQ2qLxGNjvs8i4x0V0Vl
e6ayswNao601/EIxXk/7wF/K5CDo3vfx4qcBzoxFIfyvI34nnFlOlWssi+mm6UdoXxy61LX9F8NV
uSH2WKraajOOhGoaN+4U3kEiatIri+9NY4n3D9AKpWfwSiuO82JF1DoxXAwX1dnxnf5uzjwzBXfS
1eXRYkIZogVWWOm29bpmwRSpr3/C7pjCvSUElmRhxyI9QY4wtzmAjxzpLD/7VNapmo/TYhliW8+2
czN6yXAVm70ujItvCOmEMmPluTCauyiZ+goAQKZVew4CVvB9pzjZP+QZ3WHLQn733BSWd2curZcc
DLv0sntjdDFVGxy/QDYdy57g8/+8ucC00C0GxsPk+Q0d0G7NOSxAQxA6nfo8+SMYygGfCctS90MT
Zg9aR8kDOb5903peI2ITZTOcqCN3+py2gCavpJD/2FrIK+CRB550Re9dfNopk4nWQ+mcOxrJ9HsW
X8eBVS0Ht2Hev5iMoa9c8Q2ijonpiptlVkp0WQUcX8cyNYyllRhmf3b0mLYbXQfYJjq9zM0tH1Ni
o9y62u6eLMFf2oWKNium4+GKuSlKx7vyRd6+AB6fm0CTAZbQm7vRgZukZu23Z68L/PymXBiCbc3U
Hf0fQarzetvhMWLcvL8M1rf617okTQBwBGp43VHoLV7Sr+CMT0RMnxEBFiYYl87D8mKsLkCkFXnb
XHnj/7gao5iAETp1NonLRb4JMbIiNAQrMcBaqt1SLuaymZHYOzk4rP33/qNdzD15NAuGAAhzZrps
uj+ny1+VXDH7o1cXi7tb+qWld8hshLGk4VypBN4+E0sHEAyFCOz1N7I6deRNQQK8fpdLtegPo9X5
2Wc9MNTGijJMkivNl8tqfp3xUHnAkF9LeTiYawn912PN5pgNiSd8zHBczxIbhaVZQYk4JCHFHpFP
H7SRjumNtEjEoBXb8zBuoyEpfxgr5GXHpCcr4kSzskZsfJduabYInS0MUV1cbra+EE0t4nDEtuyq
V+dFHOTuGegjFcNgDII14++Lux/pYQfu4j92kS8fGEtFgmaii1w9zZIPi/LlN4wMsE9KBHo1daXK
J1nX+kvt2qK7krqtq+2vtb/eC7dAPg/FYp2NXySPw2x6larc7KlKg86KUzf1N1k5Wd90mwXP2TQF
dB2j8goa5GKbc9WV08E/7LjVxfAizlWiJ1HQ4/gY6ir5lQyZfEmMcFl+GFXTqW2J3sR8RVbhwg9j
nQtyTQz5gCqzEQBsvH7rlQRdQ4vefJz5NtFNPYHFPteuqkIZV0lpIyPhyMI/JF0qkTSKJr+svxqc
9Mt2jnSKjXrZI3FxJRpc1BDrXYEfWwX2wPuATrjInOvFTXCU6yascpddH5Szv2Fx3GhbuB6aKW51
SiaXSEQXvHKOGUCo9lqGuX7iv5YA0Q/ZUs5luG/gMKilXr+YIuhxmZkT67FqrDRH9B8fh0NbG4vx
xcHA5mHpK13t8nZsR6SS5y77mAAIkacKSoJZnBz0h6wYcLknkT8gHF2bYf/hwr2+QQIF7V0myNTp
3OjrG2xVmwSF2fvADhprQYJsgD6WMpXNaly1M1PizdzOCJzTa4+yKraGJbA2oqVh82iGOsKyHDAA
gyfAVC5HXOWU1bNdOWl3TvRU3SyIF+v/WlAhbh43Bu1/AHxadnspUp3E7YA2Pz2/KkHidGO5bf8s
J5n1jPLnOg+3ZV0bYb+1U8M6WnL29H6y5kjeJ1FVF3sjSkURD3U4zo9h0/p0RIwebap2JBfaiTL1
jJNKcq/dDOitvKAZnjtIs/fJgGKlnEV/x5Tedh/rwk4ZQpeG0P5D1U1oj1ZzQwMMx7x6ONpTjtQe
hgbGE3dVfqHxxGxf80HLjVfqnDTZLGZ5GprpDrS+Kx8SVfndtR7Y5S5jMa0cdWrhAKyiT8P19beq
DQU4zu2tR93o8RZXO0nTYZ5xLxe1JTeVK0p7W5RFrvcpMXxrTxop2TRbx2oQVq/gAdaV8XrlwI1j
8kJmt4ogXhK7eqXddFBu89Qvyb3upuwY0X7GNa2j21ElxX+hWyVHa0zUlWjzzwvTnKQxxhYnnrx+
DYZ2axu9nvZpitzsyLxMxkEFso7flg8inI0vUPT5zRYO9PH9I/8yo+MTgI/nkVdSYBAygX597awu
WQvTnD3VOsiibdeMIqKJDEx2A8Om2Ph9Ujov+WgFm8Ws8ycNI/1zGQl5JbC8fQcgDLkZG0QjHbZL
yL7BtLQVyhiehoCVjpuWHVulnG/lOLcH023y7ziDZpuy941P77+Ci0ONN0Ar5A+IjQY6IOeLiFZi
2tlKqYzH0MK9DH+RMZtvc9EKdwt2cIYM2o8Wjl8quhpM/zzV6yXHs2LAABvTAQC9mgb/nZqYOcC8
NurKJ71Oa+hYO025Vi8ztqL0ZlbYo8L1VGIFPqFRkUVutTxPk0e51c+RI7JtbkxC32pjZLJAMaST
R5twN/03gWWaxe8ZsqLGjzBBhVxj2pQd+tSO1GaKdFLeTvWQNXGYFfYc+/U0YeG5tBaT6qJqz0qn
SmICxi7c9SOzGhkKe179tycYj0z5gaTlVlpv7QDNVcQsM7fY07JV456+iiFw92mKoXshMVMPvjMv
3xIiYPLoqabxDxOIj2oH5HqJYESYojt0Qe42m6X38UHI/MEMfi49LIYNNoN1ckL1piQ49MiXHOhv
Cv8hCVN5Wwmmr4dZRt5qYWDYA6+KF9af2r7pgm1Nx3TYBiOyVRvZ2T7wAGZXzTNIdtE9VEnYyzPq
4gKdWkDGjFSVNyZWtckqmTMSRje62Aew5Z8giQQqDrKk/VyAbKAI7cQyffV86X1b6/kQ3NnQPYC7
qfzDkI9SMOtsMTXG0gmNBOCl+hjKytCftDu3xyKfBGAq32mNW61J8eKw1nO28wWzX46pagTLgfFG
54pfrWa0iqiRskHBpHPjNt9CnQb+w0paWh5APBvWDahAr8s2cxSku46MyNmQxTlLc2x0ZX4QRGDR
7Be9tMiNy4HjbQlmtvSkaqf/2vqWVrfQQEuaHKABf8M5Cx8qLfUnW81TGCP9MGL2Xqk62toS5AOu
gna5Xco0OgJKokjamJJR5CbKMoAL0MbCU9bkyXzwNN6z2EIzFNbhIj5TVpbRdjZWLI9fOlWzsfG8
x+kD2J4pviinE9GhXup63jCnBVjXqrCLYK54WbJpMaFDjcdz26i8mZ2pNG9Cqxp/NKVMiy0yB6qe
CZpj+LGj8HRuMVIfAuhlmdHEaL+OgTw2pbDFhoAwnq0AI7znHokZAAMzjTvkLWTkz/cshFJ+72zS
nLtkspW+Mbxo8WLPMER9CAajl+AOdSHPdBl67wUWSjreLo3p4do8ZfbPZZkLNpeuYbFrW4ZewcAW
R2XsrkZZ7ibl1gcZaNd6MYDULOnez7PuBtRT1dv7Nakho5KB+XEyagSODQv5XYg0iaf2IgTWIe+k
kriV7byMFu5mEUX3OLpKlA/2MswoeBbSSK4A4N8GSdgtDM5Jwmni0dJ7HagA+gIF8fP+CeSLvQUF
F+5EnZm3s6myj2oYVq0z1/1fD2Q23VrXQ2FdW6juxdlEhxoIBwSup6Jk2iJlmb+EIlQ/o6CjU63Y
z9aZdnZyX+HLfQ2M+PZA8jy4rFQcDBnp9lzk2jI0OwQPHO+RxbxYVjyEyJ/L2GeDwvxcfcezZJbj
HdBBCF3bDqny7Pj+yfSPwxmhWwtA5KqZCuDm4gX4nVyEP+X5UzWZpEZtmRb3HcOpG1c2ybMzmu7R
c2aMHfsleJwi6CtGnxuH9+/iovzifGRTopi8Itc5my+11ibRTmVkKflUetIq8Mjt8zk9sL/wfUjB
spo3ntX6wZV84F9XXQXtkGqilf1/gLm/ivZS0sB1y6V+CjAgfFQotP7uk2o5ArAv0Q1k2HKltvpH
MurT2QHtDReW4ta5KLTHGt5Y41TqqQvSqjoa1VRMOzBfmNk3SgVba8jC8G5u9KcqNcSB4XIHMpZs
7kMLmefh/Zf+dvX5JtMZej8svlW24fV+qzMwj7Vl1U+6VeW3rq+bWzkn3kYzUz8XTHGwhUmJCnoy
hiu77h9bnZwE7j9tBWhfb/KhgFO6nBr15KDgfDcOjrmdtDd8n2gux3PpUduKXjy9/7xvPzcSuLSf
UDhgqaPK+fp5S6tBmHKuxdM4AMasc8EpaGgli3jK6z3zImCG71/xz3Nc5F4O4lgWnFjCy5sNrv2W
bKFT7mORL2BcK6wN6Gb4YTYeU05WCwq0V+4XNI6cfd+4lUH8TrKo/0w0MNAoCZv1PO5T1ZwGt3TE
HT0KDuUksZdn7hwEPcFFLllsqNmJfs2BHMDpFjPyfxsrkbPTxUPekstt33+wN0sHiQHQEQRppJZX
b+3XrxKeiQLMMIpnGYhy2Uad1xwNcI8Hqx7NYxBhLhYHtIjADlbBNX/Hiw4Fi3Xt6RG1yCgY8l3a
URSi145Ep/7Z9TK97wyTJUOmBMm2bDZVOxZHxMCcewdY4snAkur5/We/HICt119bZfyX+TiEm3Wd
/RU20NK3gCy35hO7RTsbQ5SRIoUevd+olOeP9K3cuFnMoDuIxq9ehjoryxj3meAjKAPJ+FB6n96/
pTfbidiFUuXajVhZVO7lymbm3hgldGJR5OWTA3fhiHjjkoDtdr0jWkHJ7bi015QY3uwn5O3Yula0
6nbZ9D9fv4cFNHlCJ9x9ahIjCc8YkiPs1EgQ5aqJiqMGrfrz/ee86Ory5vE/WV8v88dVWu+ils8M
coJhSuenYTLkS9cY6inILXHISrLr9y/19pXS6wd/j8gFBzPzk9cPh7QsSGIdpc91Vreflba/6jz0
zxXlvYyHZCh2vlGL/7VIJ4tdFYqYLBKYaVy8vmjLkA+oW5M85Z2TnqnZwg0G64o0L/Hu/CYIzk1F
2hezs8crDdC3r5Yrw9hnuktDjNX9+tKLPampKIfsWdGbOcK3AhBrjW16n7QQ1a6cgwx0+HGvAiOK
VixXIFbMkNe1+/pyisVMDZUHT6QfTfsIekI3ZFtLITVUS+l2v80A1v7LAr02g35gIcw2kYKL2FcD
sqzxeshmcdf3FuQNuzZ+hU1T5Psuz+WDDiOZ7B3AIG28GCIH5UuXKTs1YdE5ZYw6ZB/GHYqJHeP6
LGm2feCNObpMcDNutLbUgHR8ZA0/rTyMyrvCw9uLKqtwrem+X8ffcY/nl3scdFfljGSC5lMtc/mx
EWVWAoXL/bVVPqbLLh3M5qdFQCi2yhdtuplF54yxT5S+69oBdguJtQmiKKva32HnzjKeh67uP3h9
Z3wVAJ2HO1CQ3aesVcaXsBq6n+ViOWIH/Wp58D2ZuJt0zLz+1nQG78md5PIT1DDFJ1JzVlyMtJY3
MH2wEs1tOxnick6zD9qx0fbWKIGKUy+FehoSa+hvqqpbvK1iMrHBxAVYW8rwqYqHXi7mxo1CLXem
Py3pEcduc2OEUFM/NZNlRIch7er/tAgLdkUJV/VQhqbOnisqd+N3a+O2+QCKW2xJK9W09yKhzDM6
tf5tKpzSiGns9v/xL/h1kkz9M/JH7ezcfsirmKbN+NHQc2N/Vm1dndqOc+EEU8sJdyijDWI7Z9bw
1eFMVztoXIgC0MDrRjDPALzjGtg1iTO/72/tofXACmNGp/y7uUyRKzZN5lwPIdXStA9NNbe3Lr2L
/KPXCdlsE6q9adNhFV0ep4lcLc6yagw2nqu8Y6sqaQGyh7sQD2oQ7sHD1Gf40Mz0TjY+Smrjp8Br
iuSEZNRoj7vFTvKl2FBvRfU3aQPIib0mrT4NsNiK7ZyOw2Gcw8x5ntBBdaHPlC34ElLRLCY/nZ04
syMK1P9H2Zn1xol1XfgXITEPt9Rou2yn4jhxcoOSdBoOwwEOM7/+e/B38xYVudStVtTqlpoCDmfY
e61nwdeax60oS/+N4n3g/q4VMtktiJH2tY7tIN20ZuqlD3DXZLmdWmOyT4WPCfAOMb742ZF77e7L
WGgc5Xur68ttXw3p75hl6luMdu9HkctChZpeyT1KrMB5SkXsP5Lo4ckd+SmR90b5u6y2lO4mjxzl
Cpuax/hPQoGzSmAh65x/mPzb5tw5w/jUaShEt0iNaRp0TG5dWLgtXTFRWsZbjvdN/5S1MzHUoSdc
97MfUfRHcFZQcVIw2o4cBplFqAlkQ92FaZvU067JRC2ebUXO3z5oCSR+LfvRDtoQmHMyhPzUSU8h
NdNC2jiJJmEd9kNehlGDOupYES7f8t1kxbjzPEizIQIRy3lME9W+KTl0vxfl2z8kWBraZuDVjqem
D5ofEhCWOEky9sq7cZIV8IfJdUNbpKN3lzWFU9zpAJt7dmNSvDmdbIp/IuW3NiWBznQ3Zpeav2ss
rdExq7pAklnAzns7VBOyDsIfa3WHFDt3KG6A3jsjya/cTWapof0dNVOf3fctZNmXtHNy4yjrCXIV
/SwtO9TZWDghUbLYKRiPmCB8VosjkKuR9mKpoEMXSZ/BMRKC5AJk8v12ARyOzA1enGz13o/sOy3p
0vje8yJp8wRNCK5+WpgRFbxcGNs2UvaTN4/elG7T0hFiz3bVpVBo59UbdmExhJ0TYSwNMQVYM2At
m3QNLTWTvWQD4by2RJ10j31EOW1TGL5UCCvdrgzt2HS/DlGNEyyylXrseKqds60n5P8PVpUYM5F5
FCmgBRtpsR8dp9qljUkbIbMxIm8Quqfu58BFHpHjikhsdzPWGdwpo8y0JpT4/Xb8D8z64GKE/ZOR
GPFnTiv5ahlG0x37gBf0FLWTN+Kj0GdA2qKElys9p/lZ9ahcn/C/eD17KZWbm8mqrOR+anUNhk7S
5qO3xQVWmgcNF9mSmjCqf8shSLXQy0vtj4Zbv8fJEDg18WyRdwuAs5YpsyXyPQ95NBvAxca+Tvjy
qqpFMNPXL36cJONdQ8rAXVLDGNhmkEkAgjtV4/4bZ4F4ptilafgQ+RoNqSvaTx0awB3O/szZ5IKR
tHNqu/hjeIoIxGSIqnbjgGbUD6lQw8mbRBH8510W7o1l+8hmB6nDWqYXux4qISNRLwWgsYr1qgt2
Y274oebqvbaz3aTfijxWt5JRro8QbFiRlFOUp8l41RQKlK7x4FroslgLWdoDVRaHtvNR0s9jmzDj
tu1gbkQ/DW+wleshHOYsvgVRvt5As3U2FyEdRj86BNblJqimEJsPpVG+zJhCftVcF/VTMuBRS0pt
g7dKv/uvm1pc1Zz2qVzQe2YPfXlB2xpsnuZkfUYNEJ+axEmrrW7DFB2dqfkMTD3D4Vx2w43t3vV9
clnkMy6lNlz26xTiWTWF2cSD9XlIArZuc5LsWVL8pyyfiyfXLV/++11yFqIkDIjq+tCNxnWSltlY
nxFDNj/GKXVCPY27zYh4aNp0DrzWutbz/1pNoYcPFx/8Nh0bSFerWl5ZIVtK+yR/cTqOI2Ec1JBD
yqJ/xqTb4qCfKi1s6a5hHmz8W8ie6/GMig3lGBotSg1X8hNR6JLKWe9/7oYKKxVSVnTaRMpvlOUk
zbbLbHFsZoqLmwo70rdhiLC/fPzU//ITkEKCheBQuCA1VmczJANq7LtMvrRjpoXTkMFZHAxpeWFc
BxUt8lmGsT54bzLQgh6KgNPfQCpcDzOmQtp6wA50zBvr0xOVXL3Paq954ZhjHWgqDi20JsO+t2Oy
1RtTydePb/nqguRcU7blpdssYMypl59TrTephqbbfDGIw3isB2yKg7Cdezo79T0WkVuI3utaLYVD
9BAORZ2lZLrWHXglbFdMmNGLU0pV00FyWxaqAOFI2GlaXBIoLdzXYfa9L7bboXc3raF81hAU3qKn
XBdBlp/CfTOJ8F3jU7i8d8/B7FinffRiy24AkWPLJ9+vK5AEEi+OkUuxNw2pbYdYj77nS/C3MJT1
I5k643PlzzAlPn4Xf/lBDiXcRVjGu6DbvDpRThZtIJ/57YsBJuGk0wr53uVABzfCwTAFKKsR2xol
E+UxcwZLHxscSLKAr8ExK/1X21e3WGVXXwRsJGcB1L6/Kzqwl48oi4KgVkaS04HR1RgSe+D/bJt8
+GEns3NisnibnMY64tnX7zJROtWNR7IentAIEczSel+GCia61SsKJjNy8i5XZ60WVXKPr0Xln7xK
+s0RsxfgWoCF2AI/fg/rugkX5avAt4f/kb7KGpIrYymKNPf9TxmUjX/allPzoeHfmgdTZw3YuWOh
ur01FLW6Me2va5LMf7Ct0IwBYaRCv56A9E4hWdMo5CNjCX5FBKU8VuVM9EJqBkOwc+ZU+57DebA3
jdtMyd3H931V2l+EmmgboOLwD4u44/Jto9hTCpt1fC5lPf4cTQ0/rpxJC7WaPPuOFas9BHasnUmj
TPG1ZN1r1fVz6LMBv1W7upon+C0L+BLSJrrppdR9+VtI2LQbtA752SjEdL8Q83acotJjBFnqwVry
PsMuCOIIJklTHCJ/zr72ao6s441nslznf6s8XJ4iLcj0ZVnCTLdaE1JhWN1Asfg89bq8U9NUPNlq
9DgHIlH6rQDa/fTssXmxpK/9oUAZYzp2bkzS18PCpa6Fkpg5k+LcWs8WZFj907x3zh1RVeXGlV1a
Yo6w9Velt/a0TexOdhsbr5Ibku3UmbuPH8L1B8FiiMMTlgKeAES9l++iA2+ajrU+nmFwFOeMnOj9
7HXBxoxkecitQbvjEd3aVy8P9vLBo6B8T8pEykhJbzUZEhpk9VURd+emnbsgdCNJgtyQO9odlZ30
8PEdXs0zBHLybNn86EBOIKtc3qFANaDqwjDOvp53cQhVglpF0UT/CoIO9jFhWTdODeuJlZUWdAzL
IFej/XBF4S/GhiR1JF32PAfHsZ/lo5uMYnpCdtHfMY6zr3SynR01XI8vbM4T/8ZL/dstM6uz0VkY
kWDwLm+Z6EajVHqtn2fYV9Gemlc/PcUd2PNICsO4y2nh5Tfa41cDmbtGwM/TA+JhcuS7vKZAX1I0
2aSfCf0Q4FnauTlSWunsje73nnWiilS8URGMio1dRsk/H7/kvzzzZS1hSqfYwsZ6dcduW/PNSGWd
WdPKNsRzp75VC843ayENHVm90oNMqFJhGfA2EU63GxPs1ZC28PjQuAPDyVeM1vry9mk2VPqkmeZ5
pv/Tbm1RafZdZoBuU0EUixtDbG3vWXZznMmYuExue/HUXV6uSST8KVyaZ5mC/tvWde/gM2hLezgh
RWjLQ9dkID+KKGktLJEusszSyUbtF2ISy6Ji3ffWsZPozGIRCNi0QZ/nVtjbCeKlTW1XTfHQNpNe
eaBCnWRPryx1NmXqcEqqvM4PK7NJdti6QdqEBJOASNpwVEWN2zcJJXFRVT0AjtEXznZ0lk1/G9jt
s+jHtL3RGjAs7vViNuFZsKdeImqXXt+aKtn0oi3pJrnnfBopOfXlOYVCZePrAc5VdhHb+UTk3kMn
qnLXjO1wsCtX/uz8ZHqDINMf0I7qt37U1dqCT2ZRbiyjkby0dc8rsc3eSUDXnA1JsfsgtFgFJ9IH
is7Y5L7UDjzwiioj+IlgV7VmoR1iZjHxOTUqeQv5cDXJ82NA4aEH5kBA4N5qCkT7lqh5LOezacok
B5KSRFsxjVO/8YzK2eF1HsI0i6ztxx/l3y6L3XlJCGDP46/3HJikPKAvpXH2oK04d5qrSHwjv5aq
dV1XvXZqkEXtm7ptbzSq/vIxsp4xCywrGifO5b//Twt0VBg50fXpZ8Ro2b+u8udtojSTQHSsg/WN
u1ybOZdvEfUiF+R8y85+vZpRN5LBPPf6OcIz8j1GI9RtOs5lkkJfnmxRCszpA/L9YZt0lWfu6nig
YWHIVN0ZaIxPvvKm/hOQHPetNzPLDGttdr1wjJW+VW6bTruhohvx0iHQTjYgaoS3BWhUHwWW5j4s
s0oGW3sQOeYR1S/ad2NqRQiuMyhu2Z/efcL/87EhU2ZII09dEGmo8NfBAWaaxfVgVe2DHGBSPsZR
Q2V87lMw+xgzRPSpymzKmvTHi2IT5bP7u8KhNZwAASdPgTbDspIDNbV9R/qxfq+PQa4dMBqhrC6R
bw8PlZX3P1KTHJ6dmDRtH02ZJW+cAta74fe7YNtHxDRzB16u1QDJ0rycTUTomETzrPnSBrXxnOZu
TXeGzlIaZlE6i3uKx/2zkk0nzxb1ti40KDsnXzGPyxuuktXyxUrNzhzz0bsQlg7r8iX9z4Bl4x0k
NR3OU8azVRn23zmbN3pmNNbW9ej/6SEfU/nVFK4ctsOEEzBMtbmwbizi16+Xw/tyFsPywVmFOePy
hzSOCubRcdNTGtlj3W1kOTTDW+mgvNzQW8pgFk6eomUgGjrToWx619vO0mhPE8rx9mHwVesk6Boh
/hisIyWbrlDrAkMZm9IqdP+PLeIRNBfKnZNXqSmHOROXcuNGqJxvbApW8w8peqaPTwdRN8cMlsvV
U02gzQ1tHJknSlpd800vDXFHL3YwtpSkq7Tb4IeInP2scGy8fjz1vTOUL74Trr1k2iBd43vhB1w+
SL0PAEl2jf0Ag84ekfMjIiXSOxF44OEXFkPxJSXkPOG3wAbDOddkeS82eTSopgnrzGxHmutpBPS1
deM3vN24Vps+9p29QPvLEu602UPR6ShzTYB9qE/RhevUtPJCe0AnVn83/a78jFITSkJWBK06aZHQ
ly6TORWEG6qMXp5oiyZMunGsN0Ygred29GE/5106xSfgQ+reT2C+7eBBxu3G6hGK0pJiFL4VTTfJ
fZETdArbkrNCm/V1vI8NoxpfsXaIr22Pjnbbwu37rXnoTU5lYyfYTJrS/+0LcoHvi0L1/xQRPYuQ
nU7DAYeBWRzKgFPXwfW06iEvHZCdbWFySs+wTB+BqeGH8KIUdXIIiE/4p4oqPQ7mhory3s2dKXig
1KTVh6H2jLusCkrBDdr9tLvxhnmBly+YIhdrKb2jd/7P6kBdDBQ7zW5OTjBvqmFLI6Q72jrtnQMY
8fnYZqPx7eMrXn+cKNK4IMXjxXt5NZ7pe3qstGlyqkthd/8E/WD+ALvu9weiK+OKjKHZYIGoI2l6
ISV0bwM7CYwjLtzUoe3oSpBgCWjhme66ocf3WSaM6TDHpTNu7bQ0XYhcgfg6adUgnpzYL71jh5TI
ujHbvTukLp8dHkSkK2zbmLquggAKfXIgAWvJyVRVm94NbSorA/QETOswaKr0LjGHSNwHdVcG6MLT
MjGLjVLeuB8INsC03mfRibW/NXel35ZpA1/S1L85og6eHarc8L5tM0fmMJjoRZ9gUE9f6grazE4F
NoHlFrP8PUTX7CWbhSEPfDI6/nXHVXO2HZtsJB1SS8E1bgwRmVgCGjt/X1Y9v6U+F6TQZj9+t6vT
E1MVtgsKtZwgaDQxdV5OFx25yHXcBsGDh+T8T+V7DvJSAfXOsKNPusbbCnvaI5RmEhnceh2rDfT7
xTGa4X2h9cKbWV088KZ4BszsPwwcz1iI23TAS0C+r/zlJWUav3KQyj1gZIHxk0KRI14bCALuL8cf
BAkSAJj6jauZxk/IL22rQml407OFQL837o00m9JXCoCIVMLcz/tu3CROpX3lI53BNDlRET9FdaKL
LQxKnyDHGafXHh9EFnyNjSR49qPZahjVTHKKUgFoI3ZyQfkEb7bMjs2o6l+jMSKauHHGen/ml6N0
aQnxueHyo3+xfiyzk/I1VrrzMHZVUUI2AIoYPBlO3e0QstTN3uI8f3CKVGaHxNGKN1tjrqRj7Dv1
XEGeQsj/p1aJK+51emcilAQDa98DVWMFSCl9yT0pSy6d4phjsk2Rp4/oWCu/brVdSdeTHYjEeYZB
r8hZbB0/tesDyv+42OLDC9wfTsFx/sWoR7989DMRN1uvSRveoONPcDrHVNh3ysIj+kKLU1qfMpjP
/anFaou4IxnnajMYYnJ2NvoLjgBFZRrIUPxZHpTUo+EFXiaPld/lnVUBNuIp8LL0s0QziShhdCdV
wUeo6uhbmdLCYsGirkB8r5/Z6ZsbWXAuGr4c7RXtKIW9Vo4pPOcax0Rko8mBFBZMAAulVql/hch8
mIYVB6WvH39a72fh9Xv0aEtg2CU0Alnz5bclct2Bm9IZD3m1dFPdTPk/2aTG+e+5MWX+2/BTmYSt
Ec07sNCT2E3JYm7tPT6AbecZSaxCFU2N+cj2OjOe1bseO1Wt9RqD4V8gdAXAvB+lcHrvJU4yllpH
H2qLVX1O+reqyb3kd530aifxJ0XBLqgbO9gEbcrq78fz+BJQoBI4JBAQVAlbzxtHlL/MLvwmEiFd
tPQ+8ILLJ4B7yM/9IpgeXJSQDUaioPtkabbVPfLNmfqDrXosBEHfieYxbfVZDDd+wPVOzCKvdWmj
UwZyrrwTtHxGGt298dC5lNkfs1aPH5XdtcAD8kinkJAWULHAKc9q//HbX3byly+fDRjOiWU7Bqtv
TYhI8pJifFemJ0iVQ4atX5Pn0cxJrNOdyrsxk6599syklLVBFWBjsxlv6yJY6+jKIirVfzDiolcc
gPzYio8RMdaEgVuDLN+6mhyEzWANVbaBIaU5TISaZuwLvTX9Zpt3UzM81FM6HnwCvuxQn+O0P8tK
5uYdw3Uocvi+so1vPKbrF8SoAMuE4pEuhbUGBOhG5qeJ6LUHvJC+cQBmqOPAnCu/+FzibWAxcPqv
Rsd8eePCf3k/uFp4VJD7+HNtOaA3VI5am4qTn6TdiKCSisGr3sXguVEMjU5/qxF8/S3Qe4dFxC4K
ryXT+uW3gLaoq5NUpKc2DUqSUnVg5NueLXT0id20L559PTIqpJtN8qsjQKg5fzwgl29tNSBpTFKl
JJZr6QmtRA6csLwU4kLwUHcyvR+j5ajPtKqfO9omj2Yezf2NvcV7AeLykgRWLPwEaEh82+ucArrD
eVXoscdp1/BgS400HM4Y9FTzoOmlqt/yuBXNJhsVWtQEKh3CGukk/icjnorvbmzEEaTqHqb2C15U
4K6mPhXurRbpX7a3Dvx0lEK0rWFjrGu4ujZ4VeCq+FQHEXvHcNL6bP7dD233pE3wT0JVCNwv2dK0
z/Kkel5SnxYCcxsZz4msWhnvcRBp7cltMQeErlkk2lMgcxehwYSJ7qiNlvNLiwxNiW3HO5D72Cv6
+EZ14fpbcmz0QLgP6LYBUFiG/P8c5mVXV3NDV/tUjoZxn8Yp+qBeF4l2FEmOhDrULFbFHR5NWd3y
k7/HNK/etcM6x6l3URngV7u8eGE5aUa4uPcw5EP1idzM/s3xUfrJELE/gmOvGmKmkLnVfeJ/2ihy
ObrQl+ZPo0y3jseJqkehMr1McK0VK3gni5+zjRbwNaWvOn8lTqFD4qiJoPxe15N1dNysjyO4q8ly
nG9j6Fq7wKdssxnnQiIt9ry62TVDoI2n2sAC8lvVWiXUczIkTaN2idanMg6nKivpNA29K73TaNH9
/dITe3AHLK6y900BQC9k4l5E06SGNSFgUvmTT7XjNIM50d3E1Ld/DJYej/nervKFP/Xxp3tVpeHb
War8i5UBWfh6kvRSr0LYV1PrcGd92GS+SQqHMrXiWxzD4twgkYIItTcqREz3ovTkz7Q0bK27+/hn
/GV8oRtaGmi0eOh1rFoNGbzppSYQn3xmzGKrBQ2nAz+ZdRTVjT0c5sb1t5lyoED/5wtjgGNMI/JA
GrYWSgHK5DgSk3uBsqDL2MaT3qD6pOQnaApFYVGkJywxt85G7zyh1ZhmA04/jZnBtq6y7LykYCfb
R/PDoun2vI1Ke1ftJ5CneVjmfv9HH6s0Cnu48cF9ZPvzo2qlbHdRM9gaanYbpvIgUv8hTSd/17PT
85aynhHt5wAuO67+oID6rYPm/BZlGRiwpimm5pHNq+EfI8oR00MSTKn70E9O3/7MJ1IHnjQP8tXn
ubazn/1YUzXR6gEYjBMB1B52dBcg7G8bO4tkv4VLdYt6+75QXT6VBczLppZ1DCezuRoGS8vAs6Qe
IKUuU+zP9PDV1mozOX2uQdR85YtlmwCSI/jC2aD8Duu898ct9t+5QRhNe0IepEy1fxDQAqz9eKj8
5dcxBVkUNl3aH5go1oXEHrVBEvl4gPNuxqUHzmJI7mxDcM4I5sz3DrFRNo9D0rnRq1mNBZts8kJE
DY8Im+GXAPevtQVvJeyf/VQpYf/nwUz9l+0OJi1cYnxHlxNl61HdHXGunnpnSO91P8VooRQ1lvjO
bhkoB3KayaW1EVhLdWOfeL0HWI6ULkI8cwFerLUgw9TOWQ/GniiKxv+XKBoEnJ4SRyQHHeoktxL2
jW3WdcWbxE1KumzC/SU3YW2gMb20MtPILE7OiMP+ocsj4R6DaPAPSsgznpL53wxyWgg7ePriqgFB
cz0E5VmHG1jdmMDWquD3R04tj40yLsvrKjNSVb8y86Y9pXOvTWKD/lnvt5Tb/BFujDMa9icHqtlz
BxpX24Cpd/JzN9c90Tr0GPFjhAPW24TkBh354ktdDr3tQj2IWu21yTU7OjMLacldAyysOi4I6OTT
jCTNvbVtdq/eJJMwSnEwwos3il3s5SjKyTIorFo0p1j6WfojtaxEfkYW7IOapzN7byNLLiGWM19C
VAVSiJ0hF8NXot6zvXA1UjtYugxQIxolcQnHmQLQhjnV+x7hzpcvaO3lZ51mHRyKfI5+RFnvxWGN
fz7fllXhvwqP001YGxPTPX3PyDsYMse3AK6jFna+BapvD/dOmQm8gEk0LqCC1De0dtuS/1Qcoy4q
fLgIphP/cAlV6re2lunOjpZuCQQnSjjezmZDXI/jyK54ip3cCug0B/aPaEgN7b4dTbf5rOWju+zN
XEwOuIF85KyGKY6towTdzwxxxl3HuKxDY7DbNqx0+s47Y6atcufCM42OyWjAC3Ryk60dWFOPUPaW
ttpPN6Pd/p40XMVVSHg7ToXczXyUcs3g59o3FzQ8iIDEUqCSP57FrlZaOE/LMY6dM3IKZ92WcQCP
O8TJxCfNlUb3K3F6HG8R/s57EpM0+GgJu45FgHFr9rzaaXBhpnYaBx7lZSaJy2HVJhX9EB8R9DQv
guvGCsZTy0NpgdM6tfaDQAbR3IvaqLyjAtBdbiYmlF/OIN3vc15n5DXpYxZM33Wh68SA0hwwZzcc
RCm7u8wl1uA+tg3yacMW5vWvhIXkVh7iWvHIR47gmAbbu5SdbuFKomCO2WwVpkxPgUYZ5GCkk7e1
JgeXhqWiE30b6Ow+iTYUs/IhPxSUUpKNnRpW6GWZRzAGQPUbZYjrWZDfxB4OczXTDlCz1aQPDENv
VV4UJ0Z+OxH8YtspmuNSeacmxnS0IaCF1ZoQEWvfxLX6Jb0o+I45jDhOzSqH7uvHA+x6+mAft/Sp
6f8teJXVUSFuPfYyCEdPbCVmPay7qdi2NYQX0Of0brvmFsTi3YN6sWt4BwEu+GzkUPQvVutyzrYh
z7qS8IHMrxJowTW5RSR/6Bl6QHIWN5QwBR7O0s5V0m+mbuAxbH04aygqilir+08GXgz5wJY7BopK
SEAAuNmmcDGEfhnPRXLjY1jeycUv9mk005XEMokpk8335bcAcJSeXTc4J2+E7tZlpffi5+2kQhOv
5Qv2dYxvBfriZ9kn3o1+6PVxiibeIuFC2IOtl/VqdXGChEhMCawTg8aX2Z3WGNXX1tZLUnUGPyaq
pPWshFa/rPCfmDtHNKkTheOkiLXxcNbh5ORMirOR3pseJuSB/Epafyofq3zI1HnB/kwHTI05eA0S
scyNAo98Hup+pOAMO9xKNr4WdHMGbicT04uua7b/OzNU9sfOpCDtyRR9tjEKa0o2Jj31LwK/1hhO
8OW8XWR7WBCJG2qDB6mPpUnEV98EuIgQnQsEPbZZO+mWuUYztpOuy/i72ZXqNKQJKoUwR5todZuY
yIfzaBn4fT8e/lf1MmYHZgYDqIZH7wG+3OXjpQtIabbW5f2o+tJBVNTyFRizpx9QRXef8aoSr+Us
+UocvR4mpyv2OPzKo16RWsWk3R4mWxn3tpH4n1M5QF53CRQLyZO7dQhZLwWUqPhrOYCwX2NDu5qR
EzDRKQ5ydY913jn6eS7+KSl2HydMS7vK1MvnPPuPWC6mwEW+4tBhhLbK9VfXpIRQDlGjDfd5DbZA
jFW/iXRTbrD4D0eDjUkoLK+/MeSXKed/Pzc6DgjpEGWyP6Na7K3qU1VaYcD26+4o7bn44nigBMOE
5kEbNjoV/RsjYD0Bvl+NuYhEeKrCyOMvB4DXBhodPb07VgQ0UgeTQg87sFXVdjLGhAEaAK76jzv/
5ZpLhQR9A6OO3JDLa8ZmP9Q16TFHBPjON8BMat5WfpzJJxt1GrFXmsq/FC27rRsX/tujZTXkqIbi
ZJGFXV4Y/EJA5r3RHcu2UVtvcMp5j+dbNCGKCu9WteLq0VKMpbW6JDUsveI1B0K5CJEk5967wh6T
7Zi56S5gG7AnA/yXqtjqf/wtv5cdLgYO18NxwQURQy2hqJd31xXBgGl0do8KcnZO7lI9xR3S5UVx
/wkzmT1svG5252dXTNW9yrTKPeWEl1Sf6kJx5q5nI/5Baoop4HNpGmi11kI8kmID1LammzrffSPX
f9bMaOPOnKA9bd2hTL/IFKPajgUvCI7Cl+YZihi0y0zCDDhJFbjDMRB5kbwG0wxDay/bCLv2jgFn
R79FXDjGz4S2MJMHrO12Hja13rX5b0UJCr97HTt4kIvUqRPAlSWlPClF1G7qruh+mzDlxIMOwC3f
EwHjxd8yjrzdXYMma1uTmRbfEUXX1xvLnhzmc2ZZ8zSwF95JH+3WRtUWKklz8PqyRvxgGRyCZIKB
XE6xRKvs9b364qVBVv75+GX9ZWxQHgwoHwXsMfV1mqxm2ByHwAHcTWVszF/MJDXQkRX6n2FUc/eU
T5l540O/Gvu0tRduBDUc9jPOGoIfiJ69npOLu0wZ+RMKUkPt0SrqPzTRinL38e2ttwwErPx/G8MC
1s22YfWFF2XZUkOYUPsQ02lRV6B0CCJ/3PoR4aZIMaudbKBbhYFW3LK1/OVGERstSE/YI5yzV9sV
Rwx+VOCB5iMfI1QYpn4fG5X1aM9m//vj21z+V6svbvFm+siu2Z+Ajbz84nLC5TivKffIOjKEtVmm
RJKQbJbeeHd/uY6PqpnWHVpONLarWzKCBrpzKfxjDDDB/tbr/eDcF8rWu1sz5NUqC80E2gY2PUIL
mEpWM6QQJgEXxPYckZBHz/Rih8967EPSKGQ1E16b0zsLhj6/0ZNZjZd3BSdDk2oQnGMO86vLGhzb
O9WP1rlKg3iXZyR7ulZNkKmyrOqIcT6XIYcZ719NJvbx45e43pG/X5yq6CIdxZlEIOvlW7ShAWZN
E5lnI4CnhRc8yKJ60/hzr+4m8K/WS9Onw2H0KosILs2RjwG+3JyQYUd/iJPZn3ax0w4OdXQiFB/T
ph+es0z65vbjH7qaM95/Z0AbiQMpEkHqVpe/04gJ8yH03TirydO/mjJK003WjN2GyTqXW+Ur8fLx
Fa9fCxVuWkHLIr1wqlZXpBSno3xQ5pmosjl+7uTUvCamlk/b0euNFsuYbnyHIJzEd5bX2F8/vvrq
DM79YhalP8ifS5F9XTGb2t6qaAeY524BoDej4fz2IqffaBLmnEaU5xbHarBvcpr2jebON8bF9eOm
pkt9mWP0ArF6j87+ny4Sd2kjGZ+tc1wRR9OXFdGYTmG+BrCAjU3l2+18Y9ZczVzvN8wfoIs4u0O/
WQ1EsJBdQOi8fY6I6Rk3mWf3r1qZUn+wRW1++vjprr70/78YXVh8VzxkznWXo4kIP91sKumc24ky
8dPotdq/ECIAHLuWPj6SL5ewB2v/u00DNLZv8LeHCc5f3yOPNNUKxtqZlkX2S9NQRWyo53j3NpTK
/3hmeL9HlL0LoMkIFgjV5T2aACiGFhncmbYRu9t01LSz20f6M1xN5HoJBq9t2XTjjf7jtb+OMbsY
9xelv8vWerX8mYlwlVlG9rmK54CsBBt0v+o6r9o4whq3UhbNPw1oGXznGqm0sxPvsHyZ3z9+w3//
GaR0LdAv5nNj9Yq1EvzRqHn2ubc0A/yZle1dQM8gxmKpPRht4t676VT9nhLhP6FaivCailsehHXJ
Z3kJaDFYHQ0+U5fW8uVLICO9LWs2DLyEpqvvjAnGzwFwRowMJxZANHsUWp/mbHQlVpcMPEswDPMy
oST5EWtyPd1YbP7yYcOHY72mSQxLdO3Et5Ut80xl9rkuMpRhSiR7uNvmLvWC7NRGlboxb19/1lDg
2AXBL+eqtGMuH0CSYuIhfTf6NNfYDQjaKapveo7IXVKjUDfmkOtJk50I35cNfZ59yXolDaIs0Sqz
ys7GWMnuuVXpbB3GZui3lqslhGD6ove2Mqnr7y7RQW+B3sO2unEUuZ5b6A1xGmHypsx35UNvqTJq
pTOV57Jril/8nm6TDoOlNllZ+PMhimLzIYsI9/l4wF+9WOZpRvtCz6RkhPH88kEbLEp9PAB2QEgx
yj1t2RA7NWjQtmr2FX3vG7d5fT34EQhoF305+tZ1gbWE4z+hEY3OZTYm0V1rdfKLXaE2A4wUN+0u
s8f5vzWuULNzSR7oUgNhBl1vrCXkf2hMfnBunLbq7srAEYc690gNrhw5Dgd9du3sxmNdF5LfL7oY
pznLMrKu/DWJS98kL4v4c26YMQE/xJmpN5hM/vxlbEY73aqGLeq9WQf5IwUE3MRTQNzsgukuxru6
rVW96wc30W58WFdjHXoRMRAcohDNIjVZbU+CZHIqLGXBufDa7jVTBGaBd/IhDHGkt5/7OuO0SoMz
P8u+kBy+PXHDZfaXEYCLHeWWjoeYDsXqF/RGUZfWNMWfexK47s1YmN+jEram/3+UncdypMy2hZ+I
CLyZQhmVvEpSuwnRakPiSUjs05+PPpNWVYcq/tEdnP92CgrInXuv9S3VJnmUG0VyaWq6/ot/HTnW
34JBIg84kSyU6ac65SkmDwDUR/AETn3RbmqrKA9F4/u8zROB37m/NPZGpGQzR7QJmDV9/Iqdfcts
zClAHTjrYGljcvv+FSuMAV09bK2jQPST7cbcK/Zdkydi7zBDuvB+nV8rCbjrda46Hodh+/vFBkul
VTzK/Jhpmjo0aLBfFkda3/DpfQmgxO0AayJYBzsEl+fj6zzfO9ffFHYodRgSIvt0bauGwOvBCT1m
YHA+Qf2190R+6Qc1au1XVzg19DqUCyrWkOiMVfp7glN14WX/x4u34oDplmELXxGaJwVh5ZLmA4fd
e7I68kVbZsNKPadTojkPDASgA8BMp3pJcdGvkbGTFl/ZWpVPoSHHrCKjSZi37Wguy4XH/s8Z+v1T
CNMDfQF+iD/d+ZPHoFK1WQ1+HlDFsbVvid125Ab+njeERavPBJyTPxyTH53o/Y3vdqmMCNDptgJ1
WXLlE9UC3Ssb4yyC1ZHBm6un8jPRZr51jaVHs+mOz0BxM0YCu94Lpt80oodHBVR+OZIQ2IwRsynZ
bAXuhbcLv/zaXz29NjAxAcGqtCZJ43j/1GVZvhieGnjDXF9rCduzvMgFz0snyVO45NME+r9hA26A
MXNTzCYGDq/Nbz19uBRIcbaP2u7aPkQ56NoAG0573j3bjufilX5Cy+UwKS6s5FPiGq237fQxGcLS
99FtJW6bPX98E/6xMJsaHSqscJxFThsOLmj8OuYT9BQ4rUFMCy6OL4wC8mEPJZy0tXwZXkQitOXC
a3f+eaEi05k1MfYlxf60ScWHgATdYkqOSjlGCRLfkBGKaWmQzDplFxrt55XpGroBupU2B4c8/fSE
5zeolAZw4se+KJJfyHO6fK+GzFIPozYGznaGDrTmwLgoGkvkqPUzLDWt2VhGLq1Np0vtwnv1r68O
x5V1O/ujZjg9OGhJomw5uOKYjpX32rCb3/e1ji/LsKCcQj2XIdPD6VCWdoxfRhsmpHdC7T/+9f+A
xU5egT9QjNVYS4PsVBOMPhdck0qCp1Hrq+Zgp9rih6QymOQC4VtctmVaD8D00ryFnzh4zpfE6eAd
NnaR9VdTrVXxa2zNKg41uyCZGLW1QE4tvQeT5KxHTFKiDAvaWDKK56l6nolUcCKS2R11D5RrTsPe
LpO7JRHFL6+n8KDZXVm3bQDadZfkVpY++3raiwj5hg+p0YGexQQhhyoN/Th2rw2jLbZOjxJyJxot
naNYIrnYO7XS9n3hA013YqD72HX1ONjAvanTH5khJK3znqCdPJutLOoGnnvyRbqOLErH6ES4iiqR
7gRjpofUt9UjOvFhvlW45sZNX2tCXuvGolvfLaew5+tO2ea8nQjmIjtD+DUiwVQuDwR/Wt+aoDKw
7uRZ+vrxj/fnVHf644G/ZueA4Ibh4KQKHvq6cEzpxk/KruafczXKZS98zXXRpvWpHdUEN2AemfEL
hmXnl/2byVaWEJUelMUu71Q7hO0g1b0NnzUJB7/uf4ChlGmUx3XXXCgo/sxcTv7cVQdgcObnvMCf
/P5zm1YTlo4k0J7EUpXDBtMmZqM6iWedtR0hbgZzKORDojrd32uoq1qSeUZOMl0ZD3bYAEblUNWO
1iBDbep1e8uj3TNa6rIkXEbLeFtinefAKvTmuzFm+bNX6pm9BfKpTxtDAR7b4kUuH5yGTPethtqF
hbsSTxvMUFPylA+5zf+BzHIoJPcrbMQwy61CwXDp/V8rmtObgQGYMyJqy3Xvf38zdBoyBBwF8ROj
bEv/zkZH2kiIv1EkjKjmxv5SMRwjLnicK/0eH3BwHaS6Vl/jh9JHJ4oHslJruj6XzrDnhS6yDUKy
EOrxaeYk8P4Pc5Vn1+5sVcecCXr7YLVi+ZrhWknvkRw7V9h6ugv78PmKdGNpu1HYM4DFnPB+RTFZ
qqnzoDziqjJ1cnyYu86lN7Rh0s2MmOpL4tp/LQgIiM8d00l60ev//le/D9EU04S4a46lO/pX7IBk
ssw9Y+YGzZOx17u46a4+flfPt1la6ehp2cf/1XkuEq0MFqNvjqDEOye0iUbvCmsxor6sssjqS3iL
LcOtC8uen5uob9axE10/EOanZUWJ4cN3Uq86joGMvfsUAnMdZcEkf5JMhCeZEfwSQE9eJ78LCcku
sjCzb/sLm/0/bjhvPKc3RjDg8YKTZ2rwhtRsqWCOkMBIp+nQvPE9FF9dG9N1LevmQjn9j/XwvDKq
Ae3J7O307KKmZNSAObXHmpygfVnH34IKhRfmpG5PWKE4fvzj/mMz59IYxfLYABs8S82s4A6N82zJ
Y0wkgbHLZoGlxgdIHlMkW/Oupd4QW2ocw7wZ6CezKQ11kR7xSan8wlH5X9eOv4fP4x+90x+Exl8P
tw4JhbCIoT0mcTzuE3Npbq3csBb8nPUD0bmIgj+++j/T7fefstXpRw3JWwxc6xTKwcTKhmTQI8ZM
bRIyY6E7bzTIpuBqaTx66Vnbtz7BDAlL64QJoTbET/qgQwqsQurdUUVmJn1Q2XqlWWDdDQ9jOtDK
EBB4zhFbWjbpukmlV5HeL8gjej4jAsdXb321hjofdqLV8RWOPthpVJh15zwGk3cp7/wf7/CqnGDg
joyY12ktaf+6s4GdadbkquIo27540UXh7nAz4wrIrPG6aZb8wL53+Pjm/uNgyDhktZhQKrqY3U42
zRJvddXGi3e0IXse+TlRM5iT9U2Orbl3tS77zERZ7UTQc6eTxG2upWFoZhSjZCoJLzTm//xuMSUy
Sehhz1rxmetd+usuzIFKvQ4K5DFJjZwE5plw4pL0rQmJqW/eNjksuwuVw/kjvbaTsdowwEBafWq0
AeQw5tmQe8cC94oGYx2EKzdhfk0zuB2YO9vpQml1fjphRYt4xLXhtyJy31/kSGoKwjdWzONl+SpS
ZUfFsqRu2Mpq2H78E+Or4F979wLBbgZhtO5/fLa4zverxU4uKfJEwFfaW/rvwlawPvDioy1+ow3T
Td0uwd06QK1UqUlg35iDpU5En9ivvNlF8AWinNbpIW+UnG8gj2oEKcRdVlw5tVvov3jfOhfsTTb4
mzpHTPddmTHRn068oEzLiPVtr3C7J9eTThIhglFFvQVRfTroE/SFl0RZiX2/kpjzsHGwsHEjjKy3
vtOgwhJxPZnNTJ0/0L4rNgistPmagA7zzkzKzukjoE06AH7b6U1OlHNgvmqc0dgIGjG9cMYdFnIQ
bSI4ndKKdwTjEAeNvbPPQy2Lvc/eYA33a0GfX7VoU3bOOAm1kRmd383I+1gA/0EZGSaaPok5Gokt
1F8xfyo9zCk546gZ2+XJ12TgbQsnGN6ETb7lxndq/aFUo/5sTI4xu6FT2UN8yLK6iW9dkfhoZlPD
eSr9uKsAAhbGZ6fKuxlFuBE/ZvWEmbHEL99uakuZv6hHHetTxWtY39SJQ1wrljr5thAa8r3taZ/t
e93obnifNYAyMCSWMM/rOX1pawauFtHqXwiGlE+pncg5Yo4UH8uchhR81TyPyoE23aaWRXcDVbXO
olRO3tGF4f8pTsbhJffy+MeQB0YR0n2vysNgJsmXBnXeL1qTRrwFYy2TZ3z1ixWVOeeAsADmYEWE
9qjivrKGeLzP9LF+A4HDKWo2Mtq/0goEAQAF8SOAPUyCuGb6hc0mDTpdwZqvurcFw4h/IwyRSSLr
fHKIiBALxI5DYmLf+Uusgid0CGQCaHrp3vjmPL7S7qyzHb7s6oYyzQ+i1iWzg11BgGWZ01k+uUul
1BabUqLCLHMbcu2pzb2jR+qYF+pQbr45nld/7xtzzO+5KLFZ5sHvtwsq+mtEzqUZ2qPej8+zj2Vu
syyk1m/bOJe/mhgkJuWePi5RHXt98dozPTRJTKih4NtDZ3gvRHXHb6PN8fYZc+403Ph6rsnIa/pY
7EVJcC0NmXloN7Gs5yVqsHzaCneBo3jMmbZ9bxXjELTkhl5uM3Ii19crIRE4TZUxbXrG7aTrTcLg
LBY0gLDTVaAYZboEOO6ag/FlqIg9+Go00jYfEsDV/bPF7f9CB6ce3mzhEagZEkRg1geRFOOtPhht
/S0Zkek+MYpdYFWNLcmJBI133o++S7LxdydS273vwGAuuxLUwRw2rq+uaz0NpnB1b1j8RABLnbwL
Hho7bp2bPGn1CQPLgONubsnejsZ55NS0iYkNuYd46JTX/IfFVpG0MbkRgEXakwW10sp9pla48mNO
nJ9KJxckB+qNOhSLHKk1lZqXsED9qIdOUi7eZl5s6R1B6SU1v2/e+Rut1LshUq0cH9plWYwDxx9t
7w6ZE+yxoKJJU4lLiEvaz+mwqwJFRKIpixkGMXCL5OAuqNBeBrsJ2nuuN65fsyybOE0WLXg8Q5ru
I/aIxNjapSp/KY0UmQtb5VnBwK6NjGMVNTB2Zwj+/rtu0S5piKOeEdaYzlMMfzTHKhIDhBtwNlzb
Cx6tfVzE+SVBw9n2xaAKvS/YMMptBL/r//7XHo0ILfEHDnhHt6i0n3mdvChaFunGJAmsu1D+nW3O
DoxzjolM/9bz22lsom4Tw4RPxYdVMdS7ulnKN8HRRobx7DhHU7XzhQL3vNpmIOEwcufKcM8jonh/
dQudJfhhJqkygJ638EH1+3Sqq59YRIx7o+2ma93trL2xOMMcgaOKZTgN9pePd+3TkxVDbiQr9C75
qtMaP5NTM+UssQ6Vz+Zs1WZoNUzBjL5O37S6yHatnnGUWoivm8hLGYE4tmX/n0dSmBmIFKJ3jcks
OLPVlTXiT8LEimeMuTLe6Zk5/dKKnilF3rLxXhNFal44T543Uh3wghSkXDEHWs477+89UXSAtvhK
HDsrrcPCIfEl82RyJztJbUCIYHM/Ei3ub+au6N6aGmMw7e4ZVZlNs/e/1oW8XytxnbMOxShuu/d/
DNw0OoZmNR39EWLmnBkqAnCgIDk4ynsKlHbJbv6P94oZIOc7tEKoCk51viimvaXorfnoNAVWaCmc
q9LKx0+zquNLHv3Tj8f6gDHgpx2ywiQx6b+/ODfztTjxk/q5d1oz2QSWCkBISjI5Ay9Tt6Jv20cG
kOWvj59rn3/271qUZW0DnwBDfap8LJvvlxVjAxyuNZtnH79Y/BBXFc8TL2L3ebFEsm+SoU42ZcV5
684iS+jzx6uf3uB19TWPghcb+Rsz3/erU93FQwOB8ZkmEKD4sqq9Jyhkw8HtBpJqPl7s9MtFbB8t
LqSjVORQ4q2TIt9b8sxy8T89m6PSJ7KcAhGiWyRolDma+WYnjRAXljwbpzHK51hOZiBOWFj5pz1Q
VJZjjQRavpSaBfc5XPlcFjFIlZdRlskyuUIdORqfan2iVqeeX4INghnrrU5MRp+tnxhzBDbLA6Aj
8JuFyZT52Q6trXnrWLHLBmslWheJElocJ+wh2IHBgsYPuqtIntmQ9DkcYojQYQGKzn3++JaeP7Rc
Htwbjk6r8vjU0dBncTpymlEvKpnK46pWvG05IbzkapojbercmynNxe+PFz2TdbIgM6TVtk6/BzrF
+kz/td2VfeI3i1/VL8SPw0kqW0BXUe+lyU3i9J5zEIR5b8ioLPFoz63jXftGQ/ZTp7XWHuz20OAD
7udmz4F2ugpm6pwrc9bUdPz471y3+/ev1gpI5VNFfQsl8bRdnzpIYnLZmc9zWzXgkumWqL2FTezC
Z/H8JWKdgNvKKZxm4ykP11B1QsfZMp8H2WXzrlq8nw6aszQyBp0xx3+/KD6HXA+HWF7f0ze2zBu7
A7L2rFUa0VV5UomDR2jWfGHn+ddF/b3OyRkZEXtWjDoJG5wGpI9ZBSVCCChljjfMfZCSfXxZ/1oO
wLVuISrEm3M6niO7yWsmf7GeU+bfFG1NeuM4afFDF3l1qTt6/lzQ+kZbvn55WfJUgJBmlfJEanLW
iPPx66g1sRsO9DVf/+sl0ddfbTjr+4kb4WRDkVKH9MoU+SWZpEEobK8WNk6mbVGatebbx4udbSMr
kWXF/jDa1SlSTr6tLoRSwyeG8cWq877diLIK3jj6gSX3e3u+RSeWvjhp1vxesGONF16As6/QujgS
ROzEzH3Zsd9/D5ALWEtOR+KFcxPBgQGWaguHnx+EWZwU8V41eXUwYnc5/PeLhjFADYwcbvW8vl8X
RwyeRGymL0K1McMcgn+2ldcnLws5yi81OF+6E73upqHtSPc/b2dIGGikoBmDeofq9mR1j6g7zWok
fqqMdqk15rjXpkr7bneyOfSiu9SVO3tF1vUornlokfcCPHp/tag7Y1EiLHyBr+xr12I0ymY39XGB
fgYyRrD5+OaevSWwxVbx1YqwIl7jlPdluhA5Kb4IAm0TVdI7Ke2fwdJcSuI6Q0wzjl/1dmtpiUvS
Oi0qbVsU7LTl/OKnNEi+kQxugd2VfkLYXTv0d25BL+3K7N0g3lqMruiyjq6Ucl85wXxdeKlThIU7
dstVnDoKKqvTQEIheLcbBefeuV2upSuL9sX3RXNV63prkDGm9WWUDwtRq0BuONeHquJMr/ZY9IEJ
kFHnknvfZt9F2oFp+PjOnv2QQFXZMTxq+lUmcTotaanlPAV84GVxNQ89xuR9MYif3Eu3v0TjOF8K
Zz8NVbKL8PjD8n7/zIyLmWDFE+0LeG31IkQemNGYdkcC/px+9/Flnddafyj12JKIP+F09Aco8VdZ
gOI25fBoti/9akbbx1NXXHmjHVgRqBPV/g50lXWrwmVx9sLqm2c0/wud82Wi3WHEXQnsoVoWUW30
ztOeZr2UZuTJbkI2MCQ22YN2svzIEp9ZBGmS5m+Heu2K6cHc7DQFHwhutOjkg8RhU15QtJx9X9fM
C2g4q2WCQvkUqcIr3uapW/YvhtcNoP1ITAFq3/SPk9nWn2fTa7Y20dj7jL7zhcflrGxefz18xLyJ
9MjPanQjKGUSk8n40gi6eVAFG0bn5M3afdSmuuz2pUiWSykMZ5/09W1kfIh1iBcUqdT7B6eXPpsk
nuUXQxr9tNeYaaJKaTIiFyjXxvuKhJld0eX/eSthXQaIkBWoBrDjnDywbeskaWq1w4tpESwe8qvq
18JaDj4Ona8DJ2SykV3zUk/l7DVZq0P8XwxsdY8K7qTYGcTUZgq60UvV09Uk1wshRxgMWlHu4tEr
mu3Hb8rZqZ6ppYd8BFIemwef9ZOrRG2Erq2axeuMWv0mlQyjDTFmt/T67tK23rt2ajysuNN7WnXO
Vc8l38t27P7bk8XWBemK3YtJF4Jnembvf2RYKcJxGobgXklZsfNmjqm7wISDUHTkzEYuxNv6v9WV
f9a0mSsR1ESZghjg/ZqQCUvAx7FGEJafKcwwaFtRZrXifi77bx/f55OflbUQABBZ4iIl/3P2fL+W
Jx1ZEHUbQGHWux/jVMbbHiI6GTnerD/+17UIs+RGrmYEVjw93JZJofmJN4prP3Zg/w6TA1Qc0HK7
UY2Pouvj1U6+CVwZNlBKH7zWvCdIFd9f2UpSdEGlx4emCOyrIpi7Rz2b5YbIIX9jmmV3IXXiH+ux
aSFLpvPw5+z3fr1K42Oc2cI9wKEbQh//+tWg10BrlGyDfUb296W64N8rMt3nXIVYxTm5QsPE2r30
i3OopPMp9aXxyMbdXeM8HaPWGYf9xzd0fdT/OiuuN5TeJopkAAOrt+NkuVwlPXAzkjxyVCEbuEV2
qDl6vbX63AhjXZuv0lItaKiCYh8HVrn7ePnTL8Kf9fm4c3vxzdBhOykmSxdwm6YK/0Acr/gqfFnc
JNWkf6WlUH71B00xWQzMPLKcyr8tbX3exwhMr8vF1i/8KSc73f//Eqaw9KPcFah5csB0LIbLE73s
QwWueeP0y/wDqoa3a2EjPtDyy1FpQRi+ysG8/vr4Lpy/rxhxIaez8QRIoU7BagvjiY5yzj1oGMOv
0f4RNC7K9Nmr5SV/8fp7nv7e7Kr86vr6s/snn6ESNw/HI5ZqKrvZjX1ab9jySL8l0GPvzuj9P760
k/30z13FJ8d9RTvIYWG99L9qIxhsrZPPBo+zMdsWrcysu/FJLo2MTm837cx0OOKutheWPb9Mpr+E
89F/WPVlp74dJDmAT+LJPnipEF8YWpWhu/TTbrI6PYKdaVw4NJxfJlgGKluMFNS2dJrfX2awMPLS
ktE6DIVNxPWYmpvAFuoYx1XshJLT4KPWm4yZPr675w8Oy3KkZzbAlaKdf79sUsX6+tW1+RwO6d5I
pHPwO+pBwg/dp4+X+tcVovbxaSyxe7mnrwcH3LgbVGkfZtnqvzsml5/jjMYQeffuMoW06JY7Qkjr
6b/eWZoiHLMhU1KMrZlH7y8R4KKMCQQIDi56qjtpwg6KKi1wblU5G7caUtio9d30wm599vysq3I0
WyVtmN5Or9ZDPdSV/eBjh7K9x8RTkJJMbFLfbRuSVFjmtn9hxbOfEhaEzsPKunx/+PC/v86JdOLY
n0znkHmzSXRKVYqrdNbjUBSNfqkYod7hn3v/HQCV+NfPeVL5MdMxiYHpoGi61ngsHYwhh6Z1gcFg
QBqDcGqDPAiRhLfOPfLeRn8DXtXhvLI8ddCrYYqBv6cOcILBHAF9oLZw28hc6J3C0OcAHXZVVs7b
2gVBsbXQMz0m2apptvRZf2HznrrIhEWs4YBORmauiVP3j7pVxuV2GeJSfjY7d5xvx1Jr/cehhnC7
9UTQOFf2LKt2M9txbH5B2J8Oke3zXF4vZu0VO2vo9XoztM0yfEL+Z1rPbG4G6SsloRChjoqoDKu8
iF9rRGEkhFbE/2xrw0g+VbWhJRuzTPv7xqoqTmZc7D0ZB6W4keMoj1o2TUyBU7fwtulgy+eC4uu7
Z5bes7LjhXw8K9CuxjaxfpskorzpztBpEW6+qka0rqVZ2BRAKENFnvuBP9NGTdX0udxClE3766Tv
xOO4lKZ777slZIYWG/yDl+rJERtL/rWiWASXwu0LPQIDrrPYUSKyyHmsI0iFfvlqGBUC7DEf7S+Q
Q1valoaxyG0yx8ra+33FhL2ctB+ttAtzO2rSMTaLBWYg5P+vv4EL7sPuLNsgROtWNDepNwdxEYrc
Gu68IUA4kYEMdO/8mJl4RKNUIxnKFaZ7J7KR27oA/X/uZZvE+3LIxV1LIHMb6n4z/sgTh/hZZC89
lJRE+5F5BhEu6L+Kr0mRQV5CRdBK/UkrGhjLTlEWxSPHQlt7yy25XHdl4gdvY5CX2W4Spiw3w6Ah
MB1lMwXXWtPpt3QHUSp08ywRo6lpAozjYPV4qDwyZsLSbAp7Z7g1u2urG/XeEQjPHrDhowYc5IAS
Hd1Tku9H8MVTlPpJqv9ojCFr7nQPsv9WMtlxf3dBmojIIRqrf6hLZS3bxCqd31BQgd3xzWhvvQ4o
LXMW1RnOQ+xMaOV8d6nznQcabAOhJe4/6UU7zUZkK8u+VR4j5D6kty5H8lrmSftVymB5sslcWr4z
U6jnalvGffkGKSJTX8051r43o+LtkfhokC438VwXJPCoBY4Nqbt0kZO67WtFNpPQk2cpLK/a5No8
FDfeXNVEyueuPud8sdNcjxSKlS6k25xrz7yNyDkLsx6uR8wtkNtF13o/cmVqHt39wWt3hEWpOQjZ
vMXnPNNojecI9dZxlnJ+6IR8y6tCjcDGCP5Cs4eB7Vm5w2JdTVBQHxFoGt6122mNjOp0Ln61MpU2
E5NGalsSWeXA39YV6jOcw1Fdk59cXnm5EhDCZqf2b5K6HuVVtRg44NkMxyZsoF7PN0Uv7e4nHbG0
+zlodtM8irxhGBMRgTA0V75yaieyy749VEQ70EGbh3EO4TgDxNeCUYeWpjSnuaUzYBcP+TgVeKot
a/4JyDaYNkXKJxsy5ZxqyPghRm+5s2b3yFjY9jeg84zPbTtWj6mjuf4uaf2pDmezdlIi4/KMF6Nb
+ufKJZAVKmYdtKFouj6569ZcJoBACp6igfzdZKhOqwMxjO7dMZBFsuwOdRocMlADrxUcamiPXsJ/
EFhjF/aem6BFq3lUdqC8i+vWJoAPg4Nr3pTamoZQVqpAHMT4Kd8WcT9lm1lJ/VNQLlq7GUlagj2W
Tj1tRC8tD77VkiKpiFGjy7IsMJkJjDTtvSQxwL6VMnG/VeXkP4CIYULa2X2P9qawh2zrDdyHt3bM
poQJRp8M0TTUEwhYeJWw3N0ptsKWflaya5y2T4icbFNoiAibyMXj+P9LYwz+eyyS4G1CnvjitpZ0
ovV8W6NyCqafQ5/x9bGAX95kKhHHxa1hyQ/ByIejECL4pGmDVRxMoWdyD9dpOWQ8pkzb4jr+PCWF
RAft9+m3Kff0O09iQtloS9PfCTP3k0gscz9s/V6bDkHQ1V8KDQFyOM5m46Gt1hT+uMD63Wpm50W1
20m5jcuGJlQ/eelPQkcqeqm1Vwdr1GbBRwg6vSbAEdjLbkGkFeyJRYZvotpBMyLsJPxIS6fyByGI
0gRKY85PJiErAq2Y0xcPgcinT+ggi6csjdNlpwWurB/sTGr2k2VrjA1DCua4O0wQ1n+reY3Baq1c
5k/FtDg3sxpJoNW0ufrWxGr6qgvp5Dvs1YG5g1Pb3op1nEcyr7Lvuzl3jXDsXdxww9qC2ktjcW+9
CmFv6CF1eSnoAv+CzmfIw7R4IyAt2fGr2LDwOXgbfhH1MB/KyCJwqtjJOuGUHKumQsAVA/O+sgZu
bphDiL4DrGXbbDh2eTc4o/s6xo2OxVQ6wTXD8cTZuJ2dlYc2lmN3sDj5qS0xi72+betAI6kp65En
Flknb610KDD+u6noNmlNjGLkdMwpQzdVznjnkLjyMHLqlZtMrzqdpmq5iuYsN70tgiSYdn5dudat
jR/xZ9bGKBkFYG+yBcZSZSG4iu7ol7aHCtZPi2zLwb//1ftl81VZ8L+29G7VFSdanYEPaH43jIWT
P5Vp3PSIzPViCA0t7/E3BPxYeywP/RElHFlTlH/Gw1w3HjUWOcVfg9z0loeqsH1UqBlBfKHBmaUK
p44Shh2nqkHAkuKjhXZuKI/PUGD88Oy0GoHwj+pOaX77XUv0Mb+19LH7ZZT0k8KlJhngWS8LvEpD
W/mfLaeTXWSM5fAr04wpP/QkI1ZXptHEyQ3/hRVEjdYJL+xM0T/4zM2zG190409vSPBKClc66pNR
q7zZJl2r03wtSsu4wr+6hjctM9zL1DaUuU8XXx0d0WcpF8iZcNNZse+Texi3Mf0Ts7mf+wbduGhz
IwsVNbD1C6KESvf+Ysb5RjbusA3qDqkPVePwa2A/Ubvan0CNj8mEytPJRxfgZuIlXwK7QwHIgMPM
NjzPQxA5iWv7oYkFUBymupyzvab7sxe2vS7Tm96YK5sWqhVXV0U+ii2ydSfeF15nfUqFXOqtIkSI
pLV+pi4LgmV+BgE9yX06UUZuCVl1aTpRp4GU0ybHuyqDID9qqTZauwQ1pB81i+c/ZomBbqJCGn/X
BFadXHeGREJtzYadX/V54v8SQYVXDrj+4O7KqcrqqBQiluyvvtlu8qbnVw9qUalrvFO41xzcHeKz
RCbU4pfscQ1VCBw37kyBh0IfbcdVATKCir1xjfIuhg0d72UTkxuY1nGaHXLQGLyIIx6QkK4jGOdq
ThGNmYS11UfXdozxWvDQI2KuZPziLUJrQ1NLjB4YdVD/JAIpx0DiUAo6HrvN9WiChe7Hghcgz2NY
eQWOD+I1abZir9X7YtsFCf6KDuXwgth5oaQrJMT10CYwmlBRr+eh37jpNOjrQ52V9PaTZFvZvtDx
otee8YiHKe/wpJXYU/VAgcaaHZHf5NMy+Ztp6fIHtzbr9qYsTbXpQGqVRNvUive3a5ZJvTiqD7oN
gy/+Am9xyteqJIbzRW+MeIwwnSleABN74m5stZpQZasTxoGTfW/k4VQ3anowcfbkB9OZyyDsaugH
fMBFs0vU0I5JiM4eAcgKfqTK9kyA8iBm4u5z7bdTS5fDH5KNMRRZvSOywwu2ney1p5z2uvXNF/zL
YYNRKY4wb7rapgGfpz2qxjYoDfhyNRu/bVhW9mZZ3wHD7ShTykI7ynoZX/w2KBAJyF7lYGSBMmqt
4vvtU5wCeNJUVd8yXTLzg20PqOGNoOaXq41x7u9hPHpBhAygGe/srqScocmYaY9U1pReTiIr75nI
Ge0rdmor/raMsr1XEOTVXutAp12wJv6ro8B0iR4UDWROvyfNCyenD9OrxD6gHb5eBsRYJmLZKO41
e6eX8+/VLLv/uInxpyFyeuyF0R/QIAeHivfi/Sl7BIUiSd6zDswovOzWwo9pbUoKeODU2TSma/Iu
abuGaKV5HQs+Q2EzDuZV7mituSPcCi6vS03yiiokEduET7gX0stNfzJn4FdwjUTc6i2iuQ3oDvfF
Dnq7ugWNb/yguVbtzFnM4s5zcn48xexT2/RDD6Sq0zhsHhsvS80bcxrLCcgClPTtbBcDN6PLs6jQ
6+rBHwc+iqFGYNz0LW+wOoT14tu/GbfE9sEohf8KHjyeb2s5OZ9dBa4jrNhCfuNG4xAYuLGW7pS9
aAWnLx+xCe+oJFs9bX34wfmoiFmpC1xUCnaSvyessVHXqUf43QGkk652tIaWm9kdzWpnEA1obMXs
5q9z4PfitdFiWNccCYEk2j2e6v9Rdma9cSJtFP5FSOzLLfTedjbHdpIblGQS9rWAKvj134O/m7g7
ciuzSKOZkWigqOV9z3kOq8MQ3+g3XBUugOPgC0L3QHODMsnFqKGeJiTYvPSkBbX9SQpruSuqzKQ5
vpSKEnXi/UQl2e9TNX5+e/BcV2hwzaBAohqFUgfRyeuxk3CyJ+isyU/B4J58r4p/AfNfZW8yu2Vh
vio/gbHF97SqzBAj2JfKKuKMlI4HxD2qjMbfPPDtAZWdo7avMA3E5Y1n+pcqPNejcklbDJUvetDX
t0azvqUPEDtHtw2yg5kt+QdtkURsl707P5k9kUweA+VsZiNBo1PssQccp9Y+6fj4f739mK9eMIoa
Mi14yXDyUXtddATYFprBUKOmIx5yOvTtaOJgIDUNFSnCxIpZ/5sYzR95GsfejVrj3y4NE4P3CxXC
QW/++jEYbdLQMNTdo5Ws+zqOLzu2Cv0uoEfCVjWuxy8ej+nsFdq0e/uu//YKaAFASyaJB7HoS2DO
H4Vyy0b5UXmze6QdAjGv7iwvZGqIVwqBNkbURQg3lpRXjNAYgGyHcBpB4g6smu9gHpfqxuz8lyEI
EJI/V14j7cSL0W5ZXjsl8GOO8zKJfSvroNtoStNPoyrbjEparm4Z1P7y+FcGJQAstNYUtS/asiIA
2l800jnCBDc3wBiSvXQABeMnSU+mMau96EmTsha7+vT20//LUoQyDkEn37ZlM1+/fvHCUOQTKLoU
wTD4uzJO8u9UXSfy1gPtOBJTuuZlLNW/Dzd67zTf10+Pj259Hn++crOKk7V+RqYJNIXvZRlY6W4y
MaxJ05PNhnJKEtlYuiARz0twSyPzt8e9dp34wwDee3n5WVPL4AEfPQYFxr8a/trZV7P80MnBqyOR
9vHPJGvEoWYXX91YiK/bjqCikHYgi0G1hxro9a3XWP5KChz0VUcqDWHeMSlFHNSJWg2ErPMwR/Md
KZMTk5tN7j1M6fKfeyd8yRgMaFljGA8u57xmnKxAEL1xBFNootftkiOCobvCq5cbGprrb3sFPpF3
AL0VEK15SU0UnoQWuTCvjNR0p51VwzBmhfQpnFWpXXZ3U1Vi2enJZvN2QVfk3ceAOnu6Qznu38nJ
mG615a7yA8mFDMi0xF27KmuY9F+/ABf8rUEMpX9M287Zmz2b+NBm1793y2A5KzRNOYHLavngld1Q
nkedpIKzXWOxOFegLTawrKlYFEbWb7VKIKH/xw+SBj+Dkumf+RDN/EWbMvAFS7A/5qeynajHujnW
a84CGyPxzF+L3WwnUGX9jYtefRBclJYhfh8UGqhXL6b/RdiC/kNRnJzK0NKwdxPzXe8V3TlNknI5
ijIzRmooc54eEh234L9OB1ye1g/MMYNUU8IxXr8SR+9M1lyb4CqJ73WoEY+HgqYb5aXS6A45vkok
IxgXcNu508PbD/z63vF+v2zGIYWg3r3YGPPmpbnQhT7GSU8KjdnCSjJhoUWJSOQJI2Rz7N1BdlGn
j/rvt699HRnh0R1mOljxcUifLmcDi2PR3FZzdtQJKXwk3ruv97oxKE5eOa1qBI1Be6fqDn2JSKsh
fpImCSebdpwqi0ICUc4be2imOokWkhrL74avWvNMjFSi74uqtw7uWKgvb//oq/VxXS1W3RQ9u9UW
dPEBtbXUqP3ZLVsmXLwUKb7MZK/sTKf/b1KBfSsE8nrzyeUcng+nF/6+VE4Zk6I127ntsUwA3dsU
Vn8T/1PshtoQ+Y3m+dVquN4anaSVNLFyPy9uTW8In1MNYt7ERjJZjKi2sEpaLkGQhsqyrfQn/XOW
zdONLcf1PMkTRUlE0xWhKDP+xaqw0haYGSfj2AfVpE5UVc3tYNXTfcbW62uXcmztge5jkg7KKg7z
RhO/+mai4IyuIbkh/bl64jj+UIjBM6HqDyTx4im0s0ahZeisowGm5hkHrHxvW4kVHKvAnup/c3Dq
YOiQNjOYsDeiVr28c8I5pFM3yHAobqF1JJe7Nw4ZA88/aiZyBeI6egzmM7bT8gZa+Gog+8yyIJux
cOJP4he8nnZWlG5Wc8g9Lq4qzdDk27m3anpTjTm9d1vv/u3v5vqxcjnkCgbZxBzhLve5CcHAipra
dOwxfm/aYc4/YGLM90qWt/ZXV+OYO6OVjmwVlQQirov9pGPjc8+WejqamZ7vK9uMtznAsahKKHUS
zWO+q4xk+Oc3uWoc6eWvzxOj6vqj/tjUIQPxBiTJ0zEYa+lv0totp2gqdTo9NC7t8pAsXfcr7ypV
Ht9+sldTOHp1Zk/whquGlL3N6yu3VGs8AIrLEflY/GwvifmRcq3pbK140sVpzjyi2sjmAtoBDwq+
w9uXv37aLxoujsegckEMXixfY1X1GqcT+0gIYoDJXvfSsLTL5jTIwtwWovrVGRDm3r7o9WhC57hS
Ydg9O2zjLmaMTBVaPrOWHpusLU6l4UxWRO6d10ca9aX48PbVrj4V0s6x6MDfXi1nV7ZMGaQ0BAyv
P7ddKyuoDS0drCRJ6R+6tfxFZZcn/M+XxPy7qvPQzqKbvRhOWU3Ok1/K4Yw8z6DTKUt6b2XOBgFl
u0pObdINN+5yfWavamQB1SIoO7gTVlv55daQaJI6ZiCNZ52oc2OfDqBwj+1Aw/DX2/d2FShKsQix
FBMefhIueLnL62n9u3mO8x8qT9MeM024dZRRus3+S4RyH3xHqDmIFgpzQDww1nzVGb/VPf2U/ANd
Wpn9bGpPuiGJ494tRfb1y/bWuZ/TGWdScu6t158T/AdYbcmon9uK4mRoYoIOTXQEH31i0Q6VmG8U
Ya4+X1T2KJxWbr6BMOeSXUVEIpBcFdC8LZXyTsJb7Hckuf1WhpHuk9g1xo95Z+mHfJL5/u0XcfUV
Bd5a9lgVoC9C//W//zFnIcF2horQszPxlpM7hpVlIVF2VOxWd2SapTf22dcDbL1VBLUUuBB1XZ62
l8Eipy6um7PlN739pHmNXu6qEgPLjZF8/Ug5WVtkJdFrw7x+iQzAJkVf1tXac8mOJpu34N+mlTU9
Fs+VM/vqqCG66mE9a9X0043t5uvbz/Xy+kRJrNACbHCIyVAur0Psj+c6ZYnesxSmZ/i61VerMG0y
HR2w8OZK7Yj7Jv+O93nZ29pUJpu3r305Hb9ce60usP6t9sKLE1ShOo0AEq7dsLqGWQ9IkhYIHUWv
Xb4MsqqfVNqr57cvevnNrBdlBHOoRErMMeJixeVjz/257LNzFvPZhxmapk+27EiCGhThnjn99eTG
BHlJaWCdXUEBhLViY2DhvUSuInc0SVlZ8jMxqukW1E98BPA8fLC8bNi4yi0PMPHbaCS02Yj6AbGa
h6fqxtP+y5teawkI4QnFZGRfTBY5upZO0K064123ngP6dO81AMRnf7IRqDlxrk6Bp8mNA4Xlxtf0
srD+OV+vD4CDCEJQNjvYVi7WfYGCxwBWlp9TuonkG9ABxmSe0MwKa9J9HvsSPRe9t54g3qVdliOO
RS2OikSjcT7IicCs3px35FTmOxT71gYUk3toEWufaSXk3yeR3sRwv5RSL340zn8+CoYmu5XLs/ZY
c+B0+3o59TLI37kKPO5Gk8hWQ0h6EJGyoQbcTOBhHiFrKdWHPE+S32K01pCDvABl27OgfK7NTvxC
1iUfLZUl5UHLTVcLTZfF4i5AsZh9xdFSql0cNFl8V1kJKfcTzeY79DZV8pR2dvpLZXoRbL3alU/A
sKdpF89mf5hp56L4bhPtd9rGyoA8YcXpTKcmb7v3NCjGO9yI/VKHVO/qfCPEOIrPMz36Yqe6rgX5
CbtBN/eYC2yDN6E71feq6Ywts6qWfuuWbhbvGjMYO0YlUpiIYFrrw6igmzw2g5OIUJuNMRm2lSUc
/WBbdfMrBXT83kiX8VutDLcmycycHhPaT1CPlkz9HqTRaqg5+6I7Fq7FSTFgyptC2x6ys9bFjr0d
S0/umtih0rSQwrQzrdSPT0HQk5eqSoOwB4Q1U/m5QfSSv++NQZcHCzTEOzw6qyzBG4FRSGcZwO82
dHoi8Fiets36rqju+7KIjzbMQRUGuduNH2e3U0ZkNHS02Q0ihwMwJkSy6Tzi3QFhUw/YZHolH+UQ
V/V77D9JEzX1QuCj7k/uecbAGkfOOFIUDrJlOBataIZwbmAlDaS7TiFcJP8b5lfiZU2zU8Ump+M5
bhJiar8C4LT1MJcDMC3HS9WPEfj5GGZIx375EjrFu6mwSLkfStP8FIxzn7yrie2c71vmCdzYU1d5
UbEodCrVPFhnN4eJGgLP68U2o0fwDW+m+CjTpVjDjL1Z7Jck89KIHn4K5Gi0gp0nge7tjdhmiCC7
nwE0+aLY0f6HfAaS1jQjkpl9fddZS18dZNXpyZadDUlxRt0N/01z0v3U9dbJtxM9+fKD7cVtcbf4
sW3stcnpjPsg7izqMqPrPy2js7THYELq4niOHD9mS2kZd1QRy5+eSkc9BDhB52SfT61grHEgfPAT
Qih/jZ1K2nM7BAOawNGqviHv8JPfqB7S4qMjK0/9duj0Fdsat2AMj6x144OVdC0Z0mNRI1CgOrWX
nDw4pSpr/jBaeZVtbatLhuMcqAQ+VbKgEq34BtoN+FshNnGsiHITDbPkUdkTZXZUB7rxiQ9Xsx5i
VSLf8KYUKH5pSfsn7VhZbpJpVTwVWW2b4TKWw/CIEMp89lOmvQ9C5sNWNKVufM7SEa1ZbMAp3swe
M8uXfI4lR2lCmNyAZIXF/s9weUgkFtt6H3nFUn1c2XuPVZmkxWZMdeeRUpwqHsEF6+VjbXtKhCWV
T3Fskgzc5pRoZa9BmW6kgVsGLdy0KeQS1N+ZrsV3+oTLt9rI9f90AgUyIsCR3nwbRAFuV++Fv4cD
HBibwoq7aR8bMh6RJhALu1EO6msMCxP/ox0MSX8yBLWYEKiS/glY91oeVINzJ/UK4xp5XaDyyYCJ
63PXEzoc2VNCvu8iLCPKPR1fL/7O8b0SHaXtTu+X6qtGJwUhKGmGfB/O1A0R30Pf3tFDjcet3pGK
FenKpfZmDml6IlOP1cRiYfiOw7dNQhT47hBCFwvOxmirfrs00nN2cd06DbJjWahtky/xF5HNso8o
bIqGtlXQfJkwrXYRcNr+yxy0fLQx59lnK0uCr/kISureM5Ngo6cw/E5aH8f7oLE1PZoSMVYHKkZA
j8KSIu6pXcys2KMwZXdTtQTCqCgnXQDJJ0T1T0Zaz/apIfk0PZqAd4+ds4zNx5YWdmuGcOtSY4OU
MrsP7GKcTyML+0mj2m5sgGDW7nbVwz8FJXrMDVs1QGKxMKTGjNxYX9MKOs6+DVBD7zmx5d7GR5yi
R6laI0JcQ8DTCWc0HUCkg6luHoKK5e3Zzkqz/tCOwhMngtWQCeWt2Va4dudeOzRpm/yKhWNgDGbe
nuztUBm22gAtRX48I4UkMJM+vP8lSMzgmYTabIn0uao88tPBZWyQ4brkyScI6I/I2X15yFKbZChk
2gP6qXyk9vN+Hoa4eSdyd5JnSl8LGuoKZQZyrCarxfBV6mmbHSUgg7vSD4rirpp6dapAkOqfpkDZ
J85LEP2IDtPGzewOrcFueuqOlgHgfcP53qyO7TQNeSSJKQ02DueWB0Xm2aMN3tE+9M3spc8xW1L5
YRWTfWUCaX4MVqrdL9hfy1M646P+4lDlkNsUYqAOq1+rjI0PoK74jHrL6E6jDxyvIz0u2+q5kxjf
OTpoQEHNrrlbHTFHPO6kblal20DOc0VrOmiAcJ4K/I/Z0u7V2C4tX7Kyi+FuAXfnvVuGWva/Rjf1
fqVl0zQ7qmD2cNDhx/0HUBY9MGgOF5VBbOe0gg0awM1m1VEgauJksV+cqu9/UCmV7cb1S/tX0PBT
omCGvbdDI27YG+UmjvGzTV2jvgsWMMno7hFll8+w/dr8SJakkf6Ox9i0oUnG9bMqsbwdkgwMQeSX
1XQAhGn7R0vLnKfSoDY5bqtZpyZABTg9e86snG1f95p1mDWvs7G722Z5Jutefs+8jMD43NF07Zx2
gAXO9uiVSURYlu3dxZOv74FWcAhrasC9j7rSg/1MWwfwlk4k0Q7WR1P/SJgnkqhuOuK+PA8qQ6TQ
lLj7kvXU2K2v04UYFAdZKAag+I2NTA6vBVWvd8xQSbbRk6TZphMJCcc15qgAyZwKyAWtoektrnK/
etKsHFVmq412vKtqiwW/68Ccoaox5cbMajPdewuYwh17xAlBIpjDPJwMkIf39YxWOtJk0o9bIymT
ceMOg/OsAjknUcuPbGCJdl6+lU1Q/ujmbjVyBxPCxSErvZ1vpxPbGL+J2aEFHapdSwsezWT2xA8v
bzKtYE+tj7+9xkMq1gw51sRJz6gfTqnp5/e9vRjmELrVkt8XdVs6x9nzs00ZV5mz1RZlwbe0ancO
DekJJ6rb1oq3bIFn1G9e4dooTzUv+0Y6d8leN5XqfUEJlSwEZJHjJqv9yX9HPUak7yuvBtM4w0rc
VyS2s6WjoxXstUF4NdLJJpmRznWETeLOaYMCwFCIktP7gJenaO/7jIrJJypI+RP4tKU+qKAHYMoO
w+w2ErzcF62Z0LgDbSwrM5pombcHmK9EfPVZ6WhbvGio9zsHmdpUO2qKJNADhTcWWVkdll2qyZ9m
1iQy9NrGsrcMbkRqvlnNFCapZUdMOJX7rSjsot8SoiALZipKextlegAvuowg+mTQRBJ10hL3meUK
953X4j8LQh25cHtuiM2Gya+hC45S9mWkmWu5gdq6tMFP69IP6nuU5m1P4TXWujxq2BxXdxLgfM6Y
LTVEFkit1x03Rf6PRFOMDptHu9O8VfMLPCV3q2pGRN2Lz6qvnWJjNABttpnnkuFhKVLQ3CXX5p9y
gcK3wZYij51e9KjtwHgE90lcLpjWLVYC80MbSPFx0ZOxuMNeEfRYC0TQJzVOIqAcd0tlpN9czUn7
YzwGM/MWlRHzk+YPBeBWa9174kIVyVYAhEnhcPml5oVBA1aSXtCSWjtW1BHKbE5PZDOIsk42dSJL
cPNgrO5Twth+IMRvaa8PgZfutaKcDpkVqBZedlEU4YAMR7+Ti9SsCK1/1m8MilPVrsrYr0WkkMWf
uTTxqUM3L80p63pX7hlEnYN9KVd6FIvAKt7PpVi0vSOMiophm3aRCUgteDeNGdslO01r46laVs1o
OddpcUrjHgyAKkYhtghs24OblJm+BYzFAc9AFUyqRIH4cuM0jU6nmVaQFmeh0wVdw0zWBXU0abkH
XqweCvnD19iQhOXgO2qbBEGpbzCXOW3oYFqbj+xHzOGwrGbqpQvcHlSg5sUoYOklkrS0Eu/WIyOJ
oBnGA6cwCv++DhJ72fKU8SanJPpN4dAu7ufKNdl9rj6U5CzmSnS4jVy8TeOgsP2UlcqYrJpkK0t/
ST9DeY13Abv8pN6MMuifvNic8lNnN9lnI5u9eVvO+GKHcMixvIdmO+bNVmU1ANSpH/vyIKaOf7/W
hf0zhSatYrPTI+tHXDs6kMlVgfq9ylzna7zM6Dxjc9H8LdpQds6kibQKWPKwDJCzWTeMKC2YI5ow
I0ykuFOZ64l7zTWbe99UlXlIBCFxfMn4OYkvB4krQ5kqnfdWzUU0TX38xfWR/4Qu/rMNjByHJ4m6
pItaqWrvlACK87agkKdv82gP3INlKrFlBxLz9BFcu0+keLfoY105FSeWdH8L6XypN6DEgl89M0gR
o4Jwh/7nUDT51w7crXqqygZLnh7jL6xlZv3EB9LN955AzbqXRp18g5MxzSed6KKZAJumGD6KuB9O
ld0bzSaVlSUPxWCaO6OFwIFaOO2yU9V4Cekpc7HU+X5agtTZJMQLspBZ2YgWgmqg5n8mDWXqT5Lz
1/duSYzfbQZRJyx9Ah/31si7VSxk1TZQjr5s6tEi2CBsrazr0rBdBDYg9ufIIE2Bzy9MkHt/NExV
6DsEoeVyqqkwDztvaVq14VDjyAgtSPM4Vx2iUbQVbjBvq65gJtWdxX72iGBX23mKjXZrIDw3Np2V
mdFIQ756Bk6/BLuKKF33wUS7LB47bejcTbYQ7LNJFie1d7OX+V5oZ87iR1DNjeVbLFyl3rEIy2HD
zF05x4niNCdfR0dh1kH/VkyYuWeix1nK4mQP/Hy8IsxiSZTk1Ir3xBK7AnYy2u5wQWeS2iEhmFUN
njMxJJtEdxm2HHT0JmQjaMv7sejFR3wiIt+7bm06+9VncJIugqvQKCtsO06+GN1+McBgovogvuS+
4OP53mdMFBsriHN/l3dTPmMi6LIi28ZWWql3gdsN3hMLreE9goxnux8iKOq/G7Ej8g8dRmHjzhfU
XCPSqLvlHuOTgf57nld/qtcFP5hZWcfqRqUtwdvsJkO9m5Fq9wJXzLYctS7bqTzRnwWSTT3qxxQB
dUwWPGrXWSa/3CQfdM5xrjYkoW1ksVbfqDJe13Qtx4bUSZ/A5x/8tQr5Rz25N5aCMab3ZwN01PQ+
d42EydIv0fTjp2z3vUc94lPFyP3HWBGKrKgcwPk6yKLRL1366V0rF35eNOXZavR6B5yeiUjT8ICG
XpYPewEwfDrBCnKtW+Xdtf38ulBIBxfiAZIAmnyBcVHdHOA0l4nJlVGFsIXjpF1q1L1ak554kug4
srzqR6IKDBwmBIfQ7U03Gimy/GdMSXWjeX2lUKD5Z9EERDaHMpI27kWnRHjKkbajFefKR37Bcr8s
J0qGZUMVpG0fO/THw3kueppWOD++5V5KSQD5CjY6AxfG29X2q6Izkwd/sTNnz+WAH3g9HDQ1l2lg
DsldNjnlk1ku+VEYQBaYxUrMP0ULXnLwMFbAjd++femrQr+FRgqVJp1JyHv+Jb214wMdbVQoJ4/8
1S/m2Mc7zbZwftjWdMZ8eSuu/upWGfhA9tCjkIuBVeuim0GOVrLU1lycZNo1USql894Bj3+/8BsZ
AmstSg7PfIzprTe+tixejT+uvLJY1uw+PL6XPBblcjDu7aA8CYWifVvMfp9/tJxxVjgwX2QMY0Ka
34wmJvJTVROqNrPD2Xk1xJRZ7/EHufM4B9u+mOrgOdeUvuwLZid757hlnhIeRjDhsfRh2YE7N0nf
e/tVXTZIaBzzkjz2CLRlkJe8/Pc/Zo1aVRWykyJ/FIlYtjZu1iq0U8E0jzOL9b7F5ntHVaZFUdMW
inwCErGY5F0R3Bg1F/PXyy+hf766R9C78GteD9j1dEw6gsofLeCExSaF4beX2ZLujXbpvwTTbG1h
ld7Sub5MEX+8Qi6LHAMcGvFlfC3epTBCDP0yZcorH4s6a9+DqCiw4uuVdexls+RhvJrzwzSduja0
WTP3vY/qxScljkpui90TYBVZMjfeysUXtP4oCubQxZlPwb5c9ufyODCknjBntFWdDiGu4XHjCWvE
hyfAwYRpN3rsCzH4JJu2nvuOwnFuYuQtG+2zr7r8v455/meF4acOrRQNZWSW6bgXspQ3FEKXfXp+
q7eix3mAVNBM90W/98cIYgviiKVL5wc+kq5mUwhaixAzbJghgWFChnQ6YdghAzUIWuM8qEWEHZa/
7UmrvvBuxHye26Z5GnPD/NeYmPW3kRyKSJSp2Tfstdn86rchzbPGQD2w5RVnZNrBJ1M4mR52dVsd
HZ7oLXnc9Zvjita6BjMbufzx+oq1HYip1kb1UGYxLq1iTOO7gPMNmAGqaFnYKqv8RyrUyxvg9uxV
JYYY7TIVeCymypw8pR4yaqCfPNefvxS4uJ6Nucg3fPT277eH58V8+3I9BIW8b5rnLuv+63tc064G
3qN6sBcHH34tGkS45fxotp7WwQjX2PLFgfjAYbC9oZb+26VROqzdQYhi4KtfX9pVsC/YIs4P4N3F
YfQ1Z8VSOT+bVhe7YnTsoz4l/mNV28Pj2ze93tTreWJlftrEEdOTWfU9F1euDJTugiuzrBcfwQt0
PbFD1Fa1xLRuyMT+ci1a89jNAMrbSCwv1u6k7YK5sufloRgN8cVQ/nBeQVgjjAjAvTdaxH8ZsVwM
dS1tB7hIl7w7OnlTgeh4fiCxi4iAgW2wQeDnOCIw1kdIHUUHTe3th/nXa2IrCFBLefx98ZXIYdIC
xdnzgcnjJ0Qt2Ua+sANt1xS9DR1pEO1wY3v8t2fqQP9C1m4BQ3IvnqlB5cgCMcxtQt18aM3mfS0K
66mc5x9v39v1OsZX8ceF1iH8x5yDA3PVBC/zA9Pz6uDPCR3uofb0Y+U9xsQeHbBVOj/fvujVA0Up
ws4f1SR+jVVh9/qiTlcufpl56rPTZxy8g1RSTImLwOl2WYNKB2YQps0bb/HFafbnNwFFC2HdOvUb
qxzqUtggunYxSs9rH1EEW2DvFnDnWxWU7B6yNq8+NB1E+GNi5uahS2l97PylM/RjbZpjsE9SS3Sn
xXj23LZ/TtLF+2B3tdjhPV/uOmlG3eBEpTdh741dLx2jSrmzvp87q9A4yTuAvqkbB8BmCExKHxI7
VochTro+clNRu2HS5vBYUN9YH6wkpeVByGf/NGXQMAhsn+WXPEit+D+KGMnyvc5V+18zzf6dMidM
78RgpgKntOkXNx7a5SmBoxkHFZxESLmYQRGPvX5Vdjt58YxY+7HnqIB5J8kxc5nDrOK90WPqQlbg
0EDJqVv8oJlH2bt0pAdpx6FM1c81MZH/NnaY1ii9uCs23UY/fhUC2rap8Px4eDRqGdiIKxryZ+Na
IzyFE0yxqUQvb3yMV7uu9ZpIgdYTE1ogpCmvH0JC4b2TTTM9ytoYZZhx0B6jHERGTblokfbWM4rp
v4BwZj/qfKHfJ4GUCmTGZBP4ayxNj1aJzNTqxrO4nCXW3+Wga+cjYqpHePj6d6kWd4UVy/bRG6bq
PlnG+ICwKFnWBY2Swj8/eDyqAasogXKY+y4WM2oELiGfVGNsJ7V+xPHo/7QTSyYbWiQSlIDny+rG
6LucnLg/ZHyrFIgzIUAD8/X9CWtAoOB146NW0Qrug7p7Qo6n74Qo5c+eGbE5l3Bl5A3x/jrnvZoo
ENitB2Ku7r6EAr2+bAXAkH6brX22IJ2KvTm43ntr9MVXw8uBp1VM+kxXtdec8yVvbr3Ul4P368sz
sFFNUsFDdu1dagr7GNgB1XPvM3Ql2h+O8kv1dcmT2dk4vesNj8IiBcyvpMOQa+JH37A05zDPKQwk
0x6K71ViZcFe2syye9q54sGfc6gthSkMsV3siazYYZZ2vaHZYubEYfS1yyF/9PuDHXdKk5wdsK6p
PUHUGaJrol0B5BiFIceNaqlvgD3Qg0d/XrXoS1z32HoSI99q9pQW+6JhJCDyH7txK5PYJOi+zLTh
Xqk0kO/pKgS/OMb57S+Zz7P9MBPM0X50AB9w3amfMQiHOtz3/t6N9cD/7x8HMeMXnZaLBhZxHxuI
168200ev85ck+AyJAi6FB37mM5l41bk1s9bdEoXR3OK8Xg1i4nmRHjOcOLZyqrhYyhEMNMArKIaq
OutQO+Sp/X6Y65KeZ+ImK9mHzsgnIzGaePf2zf71ynyr1Dcoc5mXHmCgIAv16ql+ZNWTfClUJfXB
HN97taFDf54JNCjj2yrGdSL4c/w6eD7QqYMqQe4NU/9iovAKwULM6re2REAS98JwnoFgeMGpI3vC
21GWkxMJpQuxjLmmnwki0ZpoBIOSngiNcrNT4DfUTvUpG75XdKdvba4unwsFrxc7NpOLZfFrL9a0
OM31xiKo7nEs3N4OEdS034FC9s02nm31XTlz/NDBAdA2b7+Py+n65bqY7ldnA6f3S3tK2k+IV1Sd
PGlO3KLHaeA19JP/MZvSZvv2pa4qJf+/FqJ0Fi0M6Jd5zbM00BkYmvbYq1acBzG036eYZD0tM42o
NbrM2lZ+FTiRIGk+P3I2cI+D44ngxn79ci5df8fqf7ZMLEGs2Rejv7Dp4BOeHD/Ok/Ktw0J24pdS
VDW9VAn1xl7FQFGdjIt5V2Uslf+4aLFWmdz/S24QxlXz4lUvhl+0HgbQJxXreo6fAujP1MTyOad1
jUGXTtyNJ399w+sVmbhZjqnUXJYTE5O5RwN89QT8aTzZhdNuZCXlu6rE+x72FquznrhzgyvSFfu3
3/p6N6++PO4WBaZh4nrEkXxZYM6Q0IC9GIqnLin1vS6kfteUY4wgYMgddFpy2g655bwnEbHfUhuv
b7zs6wH+4hOy2WJzGESE/3p2LdI59tF/Fk/JNMuzZjTe3kG4vi1GW7u1TP7tOTO218MRu0BoD6+v
JTzaJbGRlU9qaevdlDrVV+HZMtRwl+0x3i1fKb2SWD+Uxa0z6PX8saLtXaySK7kDr87rS4+d1GhD
B8WTv7io/fsgf9DTsdt2qGNOiwi651ijH/P2u708MzGSKd+irvGI11ltk68vqlRF20ZQHIeghZsW
BRMg4MyAtRBlWV6oEImVccve8Jc7XQ/2NMnhObDLvKhyagaMqT5rqic0f+5pGJfhMyNrYTdLkgJH
Hsv9Mixa8u/DCJhOwIOlWkP+7cVHmw9BvIzWUj+htDjR6EusSFJd2Zoyhnb19mP9yydDeQZkNaW1
FVxwOWQXPlaoudVTE8fTtypWwdawYdmQntweYXib55a61FfSsox7DNy33urfL4/o6MWtTR359Vvl
4Sfgclze6qgqdVZj79chVhKquNXYeJ+6Gb98asR0C1MOrJuO/A33xhz5t5dMWQOotY7dDun9698w
ZIpqdVzUTzFewif+D7EpPNCpg9Ihmwb5nIRKa8Q/1sbW8Qy0iE2uS/w7Q+z1VdsqC3rZZvXTMrvJ
wQ2U7m5BXYt90wo3iVQzdJFeBzh2Og5Yb7/0v31LHJ1eAriQ6FwOa06secHHWj95M3qtSCK3RWki
1K8Y9FS5bRa4vDfG9NVBmjokfR+PT5cixOooeX2/6YTE3Mus/LnVzHmktNzjFM3kkG4HByAOqsUS
IeH/ODuvHamVtm0fkSXnsOsO02GGAWboBnYs4GU55+yj/6/i36HtVlt80tpZIFFd5QpPuIOvSB+G
jkjhiQDaOFkVrDJQRnKUrOQ4ywBB/B7Y0aSNiKLARr79PaoRYMbbBOF19HwNqGPed95TyFHhbtEL
EJkBedCwc+IitHby0ETFtsJVt92EVMPslQ+yOAbcomiqi0BFFf2U2eKMcujZnar5xIlR82sE0fAc
9Li+PrXRgFZKU8t4pGTAoIxNa6pRdMwssCGPN8Xd30A1WCbpwdhj/oG0Ead0mvbhtaqNadvD8zhI
RZj8iOPuRy9P1pdQS1FAzbxg2vhlHKzc74tTyBLQ0eLZ5kzQAZ29Z3lf9LmB0uE1k31rx3kpI3rD
XrXtmsb5ptCyf0ZCLVwJSRelDUhd9JJEzIBELG3J2QWUY0E61VElXdDgi7c5zvTyJixI4xLVCb+k
+mAhc1yOAhDTPOtADg7NGOMe6sv9a8/GXKkl3/sItMdFqZ5fxItzuysHEhKYNJZ/1QakQtwgg1Qx
jPkkozQSya6Wjtaz78XVIR/tfMu5nVZ2wSKsYD1Eb0K0icgP58m3YggarjkhCWyG/jsoHuci1Lme
E0tPvpiSbqLmE5bJr2GK+8vjDbi4lRgac1qTY0kKRJfzdu6gd7GCNtgBylDnB9SQar5ESTGpDMeT
0RX20+Px7uw40lF6VtREbRrf4vf8VfrVplDpQHiEVyKs/q2Vk4ZUTJU3ZmjI28nw9I+Bz254POid
SbK3dSCIZIfUNsT6/zVobMcoWvdqdHUQ/X2F+c21Uiom0uY1ltXSGjvr3hyxQEISgLXlmRF//9dw
I6mBCassplnt22iLStNGpeoALzRAZ9P0QQRrauKsXK4G/+pNHA5TkrdcdNoxRVu86lLRw0of7Pia
afi7yVmAtFo7yXBnYuotjxf03gwdSwSiIBgUIsTbGeptzZUKa+DSWVisDxSr3wplRAp8iiwwd0ZM
UisHnx4PeueUqCq6GvQGUCOgCX476BSYkiZ3qXSRWskpXN+J4qvWZ9bWT4xuS7SudZsM7OfZikxr
5YTeeUmJRanCmoBFKE7PG3oIPMhqZJjexc8x7HNVKDcVvKdKDZB5VjwQqCbuiQnS6yjlelmzKTAR
pQwL/9qNm6R/erwWi49NiZyePPktH0FE6LdrERA4jgW4/wti4PLRHA1Qn2HdyfY2aQAerHzuxfkR
o7GvSEDEvp57SFSq6sd1KwcXWwqdndel8lPpxac2Qy0GMe7ReXs8u7XxZi+zp5ZDM0CbvLR+HP6e
LK8OXKvs+hQ9X/NnmPiN+n+YIZppZJLgY4hMZnsLk6IC3R49uIRl8cOXWrhJjRW/18DVmGAWfv33
CYrengEejPL+vNNGUziKKDdGF7mpw8+gQdNTavnVXvLomm8ICO3o+HjE5YYhfVQojAlTUTxnZ/d8
aPo9Zbgiuphyi92E0ylgEmVKH12RymurubgeYIuTOLKccHkVeV4DtJF1VKi5Rhc74q6TgPp7p6yz
mmI7VOk4bW3L045KANh6/3iWy43DwKL5Tk2Cq2IujqKMamzUphFeggFU2WYsnETaSnoYKzsw+fUX
aGbw+x6PubiWxGRpJ2K0zgEBrnt7FKEwoCDqtfGlaZr8ixdCjgE67DgfLGmw370pGf/naVWKYUES
xGv2U8uImioXHVsKrfCPiB1m3zVvwlCXYi2+ENx439PKRko7DTT/SUo94yd6gCHiGuWgQucOyN3r
sR52kAjKf76P+Bkmot0isAcvMQskPVwpU5hZ0YXG1NTtqsiI/Z0c9yNNOsl6f7zii3hNzJl4VUSQ
6IzNtxdk67F2CimG7SKjPexkQ/2zGqnb2ryX+9ChZOAC2Su+Z5kP5h3WRnx5/Avu7DNy5z8Bu9Az
nRcY0zCY7Hii5oQSQat+KqYieIp9WkMbnBH8vTwlifKvQaooZ/IE0RjnXC3abgpNjUHSjPgylW1V
b0vfoX5t2kX+JkFQO0CpdX5Btmnap6jV/IbXwAtWcEx3jjXNbGqJQIVQkZ2HqQmuEpKBNcIFmKYt
uYViJS9dJXW/ZMrKzo5mRG9f4ZjmK6da1O5vIhumbnMn8/YCJKSLcnvCoHsSwFVeckn1KKp3Udap
4wH8ZLryVe/Mj5YrmQnlCPQX5vvKbEHYp6mfXZyw1r4ajQ0TEI76poY79M5y+K8DDOSVl2eZDIGs
Yx+T/mGnQ+lp9tiVyoCBjxelFyx6B/9H7OlF8oR0aEsBStL8N0LJSt/KPOvtT7nV0V9Q0HerYOZ2
7RGF9WbaSWUfrSVFdx4MBHNgTdAPJTeaR1vIgys+qmDpRdHKINgVsItc2iJ2d0b+uxpWIvQ7oyEI
jJY1yw9JYt50zXWgDm3BF4XR1pafAJ6jaknN04r/Z8DoC1fu7HvDkfwTyYAGhw05u7PpiVW5XIGo
g+LWwSbXyLE21Lvq/yQ8yr49vizubF/Wj70LjgfRh7kzlVK3uMfgQQERw9Cmp8DDSejkRVn85fE4
dyelCRM1VCGI0mYbCemGPOJqyC9jERffFAeaE7L0dMlzpVu5ge+8eYgpUL/B6Rnhs/nmQGEUDR/k
Jy6mPbUYSClld4YiphySCXOnrDaVdxSuo30yae2KrNydq5d3BvlcElf6O/N+VgZIXQu0MbvIZYqZ
gW5W7P/Ys55qCK1vbROt2WffuRW47cQuIfqlOT8LtYcRcKiWWPnFkn31s+ObybYmC0OHLIlfAq8o
/R39KKCcj7/mvXmi4QfWhPSeG0l87b+SSKUpm3DUyuKCokK5wSEh3BVanG+1sQakj7r00z+Ox/cE
i67SXgCnzf/cjpeMsJfKMVEuOq3hM+YANeAWnc47PF+IqTVM0bV+4WLDMoo465SgKNogZnU7pKTb
lNlxoLj4KKnug2SsX+OgwYkgHWrA1I/nt4yUaAjStAEViTY9EoGzVyTRmhyYt6JeImWs36ys7D/a
PTy2fZoCQUIysDDKQ6cosGUTKcEQq7SOoAXWZLEW20n0JbkKqIARPxC63U5ao+2IXIKiXTA3kw/Q
T4crtkeQDuwuw3zQeMKsLFqzc1wgkImVqPJAu6AdKsTCZpPPkj4f/VhXL/hIJdco6BAMRCP2YzvW
KsyqYSh/yoOGG53cTNesqKLt4FtYlWGPiM92iVbBWAXD78efZLHF+VEUZWjRYkxIpWT2o/I4rmW5
NbSLlCXhz64OEw9Xi95R4R97fnqowgrwx+Mxl3uOMdG8Q08KdBnKRrfL35CsR/lgapcis60fEdZ8
H0rUFuCPBeru8VCLe19MT/AGgOsLYSXxU/46wRAVJ/GA6pdu6PVmg9xKlmyrXlpTH7u3o0TtliuR
4FCfV1N9u5X1cvQNjNGS4pm2vv7d73ALqX2l/p+B7Ufitpq29gTc+3hIjYKFAtCAk/BsIU1pHPKY
X3RpWjk23dbo4B6GNbos9Netr0PrIO3zeEHvfTuhJEd0xt2/gOFWTUkbw6+0CzQE/VnyLb18SvoB
fYy8s9d0KJdfj44JEyNK4HJitNuvl+OpK6VxpF2qUFOlDxZKGdquqWrZ/PV4Vou3lKwJcAZfkFYN
op6zUwAzFcDMZGBWrMkIFOuNyMed2JM/B9xl+8xG4Xzba7A8kLC1kpVNutw8jM69iGi/iITm/sFU
DYssaE3jUoQK+vBSgdxXX5YHNISqrQ8FU3Idcyz3j+e83Dy3o6q3i5vEZZgkqsSo8ti9BSi+HHP4
UPAyVOO/CJ70yuN2b42JYrluCdMdNPpux6tQOehxLzQvaLYnu8RWgx2lxNAtTb9+QZik3EQegs1Y
wLT/h5kyV4oDKLby2Ilt9tclEHU+fjrtZF7Qr8KBM9HlcBNkU13tcgdxt2D0ccP598UVnS1qdYS3
ixJ7N1jYLFaJeSmTWD/AQvN2eouV5RZIoQk+NjbLn49HvLeJaDLKRIR09zg3t5OURiCKMRZdl6Yw
7WtXDWq6H0LsdzaRr0KeVtKcpm5TozS8xgO6PzTDgppU2P/i7/9a34EZlQYqVxfQ+AFmSV6Fd2FF
97CqlPqIQxMrD0Z/zW1W3G43KSkEB8ototiExjH227fDxuNoZxHGilckPeSDgdTPAMwt/23TUmvc
JIEJDFTY2iJW4qPIZv7rfgZESB1a0PlsyJ3zWbddI0M8loprG/oqgkx1c1VCpd3xZ96mQNX7i1KN
2tlKq2Bl5MV6C/6DBSaX1gYLPocuaPlg1AjxldfIjzIUGhR9V/Zd/qT1YYgGS+GfwjSpVh7tO6sN
sglsEFKMQG3n7YayKGxId3V1DSo4O1Xul89IAlZPyD/ZO9yclB2m9sUOW9Dys9430soZXoaOdM9F
d1DYKOvis99+7SLzDSdD6exqosDRovggOb9NULnTq6yNk/5kESxhm2oaUk3oEmbZQcLv3DzGuI2u
3NeLN5CfwheHxyQgBMZc5bQYYp0PENdXGFMYn/qThtnkGP6IlN5YqTipiydQjEVzAVgZdT1gi7fT
9qsIqbJar67QLAtn4xPWvo291So7TO/q52psJX9HMOuhtRQFGeZNQneuxOSH8lMQQo3UBymqcRpM
KN1z90EtwTnJx7k2kqyPWmBI3h5ZRRMx6SJqpo3T5lPoos/aoqcFc9/aBHk8vSU1lNF/vLGYGiUX
XlswRsIf+3ZqU4IARYM5wFVFNnU75cKAzXSqbYh527Fpiw/EdcUKFXbx6DGmDXMT2RkOEXfH7ZhA
IgFiWn5zxW3UYq7CTn2glzRNyOHJdvHvtWExoEDqC84CmPLZJQW2yKk8o2uuaLXo16Km+cjlL+19
S5ZOFAwBu3RtGe2UaMrSTWBrLeoi2CX/81IzY9qgohng0Gm+nXaHhEc+yEV7BdcUvPJLv7VJ6D91
+pDu5LZSD16jroG5Fu89guUGoA7uZ6StjTnOZ/AjuGOD3l6TEqXuTc6ZBkNiIDDTjrJ+6q3UftJU
nP1cak5fH8/3D83t9m0Q1R5yLf7DvsyYf2e1qKGcd8mV6nTwpY/l9GAPVWttyszPoAuX9bjHRhhN
rCYN+udBcarvQYN4lVSh/XVsa6WFN9dJ+f96lN5fI/yq9i0yLgckjH1XKz4G+V6WVOcQwet7Clug
3isRxPK+ZQYkLIDHueK59G4/WTzKXYWjSnI14jH61sDNem6QclNdHZmMnZQoyVZpaSzACQ7cctLU
4+MlvHNSYL7QU6EkAZB8zvpwGq/OfTlPr4WtBR9LVNU+BBIWqpgVomHkF9ZKTWnu5g7aEPlsYLN8
MGSG1fkna5M4waxeya400avnWrXiA3YYHUqX09ThFqfnr47jB++laqWt63WjLG0yZJs+xdBWPyQI
L72NUzW06MTp0I0nq7xQqp+2YO+dbWKYzRbAovSJHmbcunmdtPFmMCbvUGlq+qbBENtY44Qeaarx
voVpqT/HcUAm9XhZVRHmznamaP+R/sJGpkc2O4qD5CDbWqjp1QGHjF8NFrNYCJhVnrmNUfffwUo5
6O7HCOrQp9P8HSbacXEUHH5tj22L3WzSrgh/1lMhfXWmQK/2ENN0wx0Kah4CKDOGbsIxOwHXQTfK
UgPzpVCTTNo8nsnc8eTPB+MzUUcReBk6m7c7tKTHU+VYghP2hFW109UIkcYCsZONStH4MFpOPm4h
jxsf6GVE4n1RrCPytd67jyX4p7rX+x+aTPNsi0N1guhpOpl7VZaSDSou/z3+sbPTJASWddDJmHLB
aQPyMksBgIADLi117wRootzTuFe2VAtyFFA1KFp1aW07FLeeUCZBDLZrwt3j4WeH6c/w1DqgIWNF
AvN5tlSRl9SA/h0UO7U4e8ozrHBiJaXiYdsBsXrwjyIFVElpanNukQ+isEeMePtpismzqkyaktOI
zJAJhqtXzc+YL9uyEE626l8pSsmwDpNolfo8C07/DC24Wzyz9CFJuOZDj7GXN36Cqn8qf0DWIg03
GhCMLxLCY9Em07v/fDkYVxZ4jg35MyxpD8kdSEUFZPjtsKlnmzReR3r4sjxqrtbH+ZM9ZtHnIO8z
NKBgMj6ZlcVmMxrV/hCnHTy5gpbDL7NCbfvx5777azgYQENAF5vyvF5tqBhLCYz4qamlACuUIfV2
XZto77qEELiL96AqNLac6UJ/NuJO74s62uAuPUWvlLqblbt19hT/WRwa5FSIKLwSisy2n1n0bSen
cnpq0v53aNbdbsoqVLhyT6NqRIvJtVS0OeVARS7r8VKI6+yv604MDSFdcCepwIko9va7JPj7yRWi
dScpoLRrBko+utwOP3Vely+Ph/ojRT8fiyYBChnUloF2z6aJLFXWdm2c4zsQpEdNS6DdZ0kdfoIh
l+fv9VDl33zZkoI9hFXQrZuiUfyvUkMB+KxTkFC3QABzwwWgXP7uzc760mpBrOxlVC7Gt8c/9t66
EPxSeCc+4o0VF9ZfOXNSTk0XxnVx6kdlfK9L/xKNVfuieaa3ck/fHYmQlxDCJnebh7woHpe2lPnF
yZdkdT+ZvoUgLkncLi38Pt4/ntadncaVw6w4+BCA5iglB4Lm4GlKccKEHkAx4nb9cMTpw//QS5WC
inanpW/IEejIlEyp3a9s9DtzxZCBwj4FbdtcFvblaKKQFhenpkyj1zZIzY/1VPffFLnXDv86UwZS
iG95wQBCzAGGUl51ej1m3YlIHv3jBmdRKZOMI+FE8iJJZvBCGf9Lq/prpeZZRghmE5goh8qBAUNz
eE5iK7NOtjxEQ5EWtsPntGU/uyJlX1nKxT1OfRcmH3UzrlOhJnG7QRs7NENVrtrTZCXKbmgkFf33
anqSpVHaNFVVHwa/vD5e08UrLVi/dMBs6HAYuc07JCZJtVWYRnGqVIDhG7tJyl2OMuu7POD0iKxZ
bn3Mi8pARdrzkQ2Lq6T53+OfcGfawM9gcpElCku02TtSI7MZqHB8jrReLCSy+wJLe3WazpHdY+CS
U4pykzbrVnbT8qOaFJIs2CgKcfCCmCBncWT0aIGdctztA1fppPiT1iAy/3h2y4eJvUPARp2ZgrMg
Ft1+VSksgEZh7H0KHExrvvRQE5D5ArySX6rJUQZ3DKMQlW4nVKRjbKtZs+9RL/Nd206yvDkULW6+
nx//qOVXFxZTAo0OHNlBbeD2N1VgFzu1l7pT0lLBo1ZZYi2ux8ORWybTXM8Z4t9e5PU7nGyKo9Zg
PvL4BywXnx8goC2CHupY8xxdatHkbY2kPymyr/1PGyWtdaVEn/75RFEKBognSkcC7C2CxL+vfLOv
xrqwulOH+OW3REsuFHPsHUDL4hn2XH8Q4q6rkYjYsDePIh1XgOXEIGBbqEDMvnhYNMjBmupwGtm1
H7H3K4oNH0NuXaUUmpTgLPv30Go0ZAmbwSRAVLxyn2FGNm4R46C0ObBdww9GKAUACMlXyDSSwdho
Rh8R2sV1bW1TBZrlBk1UtBlhcnv4E+DorRN21fiDWlYFUS6OAEsNaaOcG0XOPCw4B7tL3WDyklfY
sEHxFttA9ugHjIC1ra5p333HzPinUCEr3hAVrtBTpcSpv+tmLrWvHCj7kIVjrHxXcH5wfk+dUpPU
SRq8oTbsevNZEM0Ul+pWZbqdQi2ebDKADIsaZ8Mmk/LmihZHcfGK1ilOpZFrP2Cq1JA006wcVZf7
Qcm2aAWYxqYosSqkr9smT8VQNNmVmFP6naFi7RyE1yZymSxL7sKERF6xS4f/gnxwnvUMCzWXvdfY
aKxbk/PUgSCyN76hdM/OEKqVi0NJ9UWPxvg97qji42HuOVgSdDWQag+ZyuEpx9r3XYLFxXphr6C7
E4L5GMXgNRVcJ3XwVBBnejT8jqMwKClBU/pA2xJTgKOOz9SPpDZ6NP4rS5NekPbu3iIUY8tv9Hm7
jx626t6WDLJQ3c6a/Om1gA1QuppaWf1HFUqI5FLhCd88pOnijW96SbzTy6K0j0rZ4G9ZRikueHXY
B5i1GGFa/cciIT1c0tXKNm1kU9jDfMH+7iVJm69EN/MslOeQW0Og0Yk3YA0aszrJhESvSWxZnWyt
ly+BjaW9G3qopLpRCoJMRcJ+3EhRqjcvIEgG1dugsCM2WNHKr4nh+FiXeE07YFBKFXafNsz+GAUT
KjyuSQqDoLSjFdPaRSzi3tmxFL8WwjAtMXCUs+c1tkOfCkZYnywExbYm9rOdm6pRjoh+24JgtYbP
yPTlOGVV6Yca20w4SapyauLK/g7+b1qDwC0iJ5bRsXnqeYAgwDizd69DDCdtVLNCmR4n+MjTkaEc
pR7dKl8ZVx67eS1ffDOIZzx0woIO3MEsKYBBHBFdZ/WJ482H4v0ZehQfQU/SYe8+pgqy85VNkmwl
efo5GMpg7yWAoVb2zp05IwkBGIOLnxxlnqo6JIpt59XYCtaj+YQDRPeSVnW4S7RcWRlqUQCgecFI
Fn0T4nCoE7d3vwoSmpCj109ppZafkjjD86DzR26GJA9KZdMVQfH18au2iGSgopBXsMiA26kHzJ+b
IrOavlTLk64Exqc8SvMjcHDpRc3T6bck+UjnA8pd29cix7rZ16YuPP4ESlZg3OeotKjL1MxpRv2M
Iw+lXUTgze9Qijq0cE0YfnjC1/7eCI262hDcjj/7CH2Z7Tg1Uii8TeSVN3ex7ibCZBaYe2B/JAVz
YvyUNDVRlWWca7o0x4mEZd8kurRV1FbaqEO3hroXx3Y2fYr9FL6pMVHbm1f3ps4EpFAF+rnqDGPH
e9D/ihK1UvYTro45HYY6+uQHqE69ZGmMgNM/fnKwjaw6h0REk/CPbneZPtbBoOCqc/YMDnGLkBpi
A1V/rgwD8XUkdtOPupNL8v7xsHcW2RYakOjmkOQjAHI7rFEOmt21tnrGGcPZpIodVpeEQPFXEviZ
fIlM9Awfj7gIGYW8BcA8eA2iJTmHc44BhrqS4ylnKxzVi10Y2V6ZFPUJlRHtFzaWDgY+2P4g7Kyr
TzqlvWIFhn3nO8O9oukMc5P7e8798fsa3JSqKecK6sHXdGi1N6mC54A7n3SI00E+JqZfvhSyYDM/
nvvi1gJAxvdFexSaDDW22blW2yblDx3lHI/NWLtYpE7vauUgBO6j6LrSf1xe1YwGnAnFA8YDaDoL
H2lI9jncdOXMYRXSvBKiDnDRVTcgxt1m3GsHiGDZ7xJd/DfsNdX+OKhD9M/LffsrZnPWO5D0SHgo
57Ly/KuRm1yZhTVpeNR4w/QNWWJ9U6S+X8FIy/x85b26t+LIPYB6R7oO9PBsDcYU6f1sYMWH1qOD
hLw/ljMqyEHaGFa48nmXOwtpTKCCwPtFEjxHYfupmcpmaarnQO5j7dzKNg4meeofsTs0Qwwm9OaX
J8VT+JJ4eZutfO/lUaZGZ6hAdPjYtGTFwfsrR9GiYMzxITXP0uThCuUjlT5uxzYcX63CCrc0LowV
OYC7IwrcCswCQa6YXR620bdOTq30rGVpsUswQK9dWc6UT4VTmbtOUtV//5rk95SYeJGFDLl4N/+a
ot4iqoC+rHUuFfif2tRr6S4FvSxjmNSUK4Pd+ZoQyuEyEOJRtJmrnZuSbOB2b6nnGFbj66DF5hsq
9NNJ7abSjeWsR47QiMNtXnjWSuq32LWiuQSul7gGj8JFAafvELqv0gmtstzX670cDzKRcTwVOTxN
FAxX9u3iO1LpZsdyISCuC1JjVnyV8aAitJFLZhoXwkYpPCIMFJ9DoOLHBPWjf11ZcI1cgzR5YYzT
zJ+NZ1YRenfYkJ0NI5L2RcnJLJyw2QT0MndKHivXWArCL0rSaZ/+8QJmZCIJDaaE8GzWZxvI6SSj
M9SxOjdRo36SzUl7jYEpbiJsLgr38ViLII6xQBcZ3LwgjcBo327WIOVmd0K9Orc6vkmG38Snitcc
R50O0IJCLuiqUblWxb3zLcHZs38oGIMz0maj+iEUnMwf1HOdNoa/qftQeq9Kw3nrsFfYIezUrmye
5TMDmga9F3olXAVw4GdX7BSEtikB2DlLnp58xhPCq36ZcmQpbFkzo8znmqEeXTxDqP2k4I6OCAR5
gUNdKsxXFQ+XR0cjBUKehCyF1vv81+A5xdEK7PFcqbm1l1PhhOqPvwjb1u7bZUEOQjMNGWrJ3LsC
jH77gfMmbYPKUqazTw0hPaqTSXLeyV75pPYZlV2Uz+1+O2hIQ5RI1lTv8kQ4g4lMro8j0KOoiL48
3nKLK4tfhDoILFWhfQmn8fYXFXoCDhvLrnMxND4aQ6ZSJxsvJEU64xCGhCA63Xa48YMsbJ4yMm/7
/fEPWO55LkpuLdqWoGYWmO0xtUefZtlw1nHoACwPJGZDFyMxD1MZqvo+xGW6/w41TFstJsyych49
CHI02MnU/nTvtNu5c2E1BvmC/9oiSTudE4tPYJ3jtgao70q4NSIPk/a5H/8Y2ixud74/5RESfkns
vCkR8ufOtjCMBkMLpmYpKzf6fLPwSYQ+hZCnBJeBLubsdR7EEKjI9q9+Mzp6/TxkEokjOK+mtg52
LqGyKGtpoFOaH3xT2U0eBd7EnUqrzI9SEzTg5rgzprXjO9syrBZbhgCJG4OgYYHE9KbMQfPLwaST
Qt7o9pSw60MAnKPaViYKhN1ojC+GgqfrvuhGNf3HpFOMT3HzTxZPOL6QXqvppiqsi/pc2lrxlPIZ
TB4DcMa/uszyn9SiG5K9MyZxnLqJ0mfFEekueUTA2Rs2CN94ycp9Js7IX2ngnx9EdoI8AM+hyrG+
3UdZEkteIEXac4IZ3aGB6DK6AT5ja8+D+OC340BNolOCIQC3yOLRTRpnNOsELI6VSDgb4og3xC7S
D5a1STI8rHddmuXmJgunJnVBt4DDKocanOTjEzu7L5kuP0P0Lqg43DFDb2lkl1ou2c+xgd2Vm0r8
aLcqEUOAGAyzcmW45XZjOHoXwC9pMUITvV1dJzFgog6m/dzq6rC341HJj7rkYRqbB/GmTMJha0mK
uZVrxJdWvuy9saHd0t+kmIMam3g6/4oew7ZMi6FL7GeJTB85IkpX9KG8Xj0CefalQ0Te57hBOGZv
sDrRcHq80rO7Uaw0uAIU12kjENTN28ZwwaJuJCF9lmok53Q4JltuLGM/SbgWVOMoHeogXAsH7swZ
Eg0S6PQ5eRrmSgkKF74Ry43zTDoeldtEi3DjpJE0bk09jM5+3WOGBP77k1b1irpyuO/NmGwXpxqQ
lFQmF7FIh7YWxaZnjmmxszonOYyRp72YsnKts6DbUUG3949X+Q8D6eZcQatU6XwSRAi5zjk3FVcg
f5imcXyRY1+LtmOk1/ZPoITKe27oCHP7RucIEb6uM98zOR79r0NV0KGkDxN+TO3EeMOvNUk+g1zT
h01i+KNhueNgZf61MVuvKtxJnpR248jF+IRhyrTGXJyfSNGZ5kYQ4jd/6H3igvprm1adLeV2o2jP
GOvlu9GJlGijOZXz0srhKK2cx/knohBDq4X0BgIUizVvKspqOqkZJbGzj/vjTqkj7NmVvD+ZUTdh
pxwpn9vOWCuDLK4+JkbEBNRDx00HWMvtDIdgSgpdAtvWWpHiu2qh1NY7vVullTdWhDDOe5OCLqMp
5Q00u5I+QNZuUwsW1gqmeH48mLSgMYu+KjuGA3r7S3JnwBmROv/LiA0hrt2ONE3bIlf6ztxL0tg/
FaXV14cxw+PsO2rDDoZ2j/frn8b43/tVEM8QwCZqI1MQBJDbn4DASYYtdCk/O2iL+ls+cuEjuQrY
2Y3a0pK2nj/F52iUZf9I3Vb5UvXQ/ej2ajWctT7HHU7bIMPfRx8qjyugpP+VW9MG+TXH89DpD4f2
kHmlmr1i7GYOGwY06/fCDwJzlygaHrzUjwLtU+r1k/E0DN3w1SiUdjhaXivLm6iu2u7JN9K82/l6
oAWbRpX915oQP9iDnG74g8RBG8PWJpDmaK11qlzSoEvtLSaCWeOSP0g6LrSoJfJz6uG9IONsCpeG
YhxvJfD4GHd2AI7rnd73ifIJEPVwrHzHH14VrVaRPYWyrG97vBytb1E/Te9yAFLNVYIUhs7j77E4
EHDyuKf/pFBUY63ZI4FbqBUg1Ro8I44tK3tD7cpXv9SkDzU2ilsjTcv8QDC5VhWdpW2cPu4qsQV1
aGQw+cVG/evQa5Pfp7VROM+2Vk6bXIrrY50JWH02DuanGMPEf+ygMCIBH5ULcQEL+ZPZ1s8clEVQ
tnKe28ywtx760p/axui3RJyYEz9e1EX0y2BoeGOTw+QQkJxfM/FAe6yuiuAFnNukHGIjBL0GaFvW
3InW5khNTs7tbRmNjXDHtHDZtppRjrehEQRncYqTlZO/XHB+EUgn2shiDeYUoNqzaX9DHnvJ7Mr4
OWJt/4UUnVZ7LRy+lMZaay8srnWxBFx7cLVpGkL9vP3CRHtDCJHQf8kNrTmrDLunpRmezH4wVt7d
xVBItEEmg48oxHbJVm6HaoPOI88y1ecKDOOHVg2HD1JZhTioQnl5/GXnVznqZZTi6BuQBtOMm0fL
3Vj5LYAm85w4YSntmrp0dl3jGaY7mhxvVyoa54j0LirKejB8c7LR+vj4F4h1u7k/CamEojAVV46O
OedHDH3VFmWVtC9yYJn5NkFoP3n2yzEdfzwe6I+a43wkFNscdPdETdCYfcHSh/kXY1NPOgS6fVNP
mvU89Dh8bIvU0z6OOeI1bjkqRUASh/zHxu/VVNrz7lIDd6Fnm9K70oL4fsFMSSG3SNoeH0c9xyDc
jgx69JjJms6lIV/HUwtAy8XzHa2zVgLRxdZnxVBwRdGNoh/I5tk8lKpqKc3C3KQ60pza2lJe0TlS
Th4CqP+1lbSG0bkzHo+bIK9w09BEnW1HpauVSsEx5aXtpnyT6F76g5dKHd1YSz+mRW6uXOGL7U8l
GtqDgCTBGyfwvd3+tRQZHeFo82JPiGDWoenx1pjx9INUtH1/vCkWz4UYi+cCRB9nm87p7VjgYJwI
ubHmRS4r9UWJBmnv2JF3VvxS3detMfynBsO48gEXg9KOhoYA1IdrmzFnSVRv+XaPAzMqk9YkWF/o
BZpqHz8pbQG+DoiPteniPP7+eKqLgyZGJWpDHYXSEs3p26l6Y67i993IL4UygSiUjHD8BsowOD4e
ZvH1QE4RE7FbhIkRF/TtMAU9Mh1vDOXFqmwcbNVMT8/Er+YntbeU3eOxFjuTscSG5DQzK2p4t2NB
vRvkEGPilyHUsxNnQN3jBzOdjBClJjyBsuLyeMB7kxM1Q6xCQJGRmN0OWMghdbCowxcbCS7ZZfei
LD8BtDoiv9Kv7ZM/+OCbG4uUnpeAJ54FAhE5O+mQbCEBjkb8YfJ83d5GFeXh7eBELe1eBb7vVJaa
g1q0UV3ywoy/AgBC1dhHsMJwcwejEFSDHQxK/KH5rIFUKjapCaVKhn7eu9TZLOk7RgRWDRUGC6hf
9ZCyFcfKSrrvBG5emu2TtsCfuUva9NLHvf25GjRiRDkdwftjxR0WV0CxEq4Sj9f5j9bU7cxVQ2D4
BW+E1Z4H9h5qG+AZfOXFjE25dsghKnvCo4p0bdz5WmCHZwMroldqbT7emL6vf4y0Agv6SCf2p0Na
p+0JInahHuNwsCk1RYY1uGka19DQ0QZzMMNQ1fiS9+jFZbuKLnr/nCZoVdSbEanhCjZ1qObt57xm
+b4RCSvh1qubQVq57WaXwR8qD+ELEQWHhhtPvd1SHdphKJRWxdVMFOnrmKfdB2RTcX8HiLQLvDo+
FIaXrqzvvOj//0flDqCiCeuLhuftqIMaowQYGPmVlk1yHAiQDx3O1WehE/D/ODuvHbmRLEw/EQF6
c8t05UumJKb6hugeqem959PvF7XYRSWTSKIaMxBmWg1ERjDMMb95krV8/plQCMWHTDYexiDNdtGE
ofbtj7wyc/GoQFcBdUTmtLh72zGTCxkKpFeDqHORpUQfcbDTX1pXji+aNrV7niN/o+cpAvEPG0tM
nGSZ/1K2o769BEwoekpSW2mN1xdmfRjoYUOBKqb7MFR/hFM33xsYZLp5NvUbl764Gi4HZkDokHCh
IMsw78sVd/DE7pSmGDwWd7hvGy245/aSDmMp/52VdrNxDV/PU1TnRBdFpZHiLPsoYN+5lfKx95wB
eKtlwnSpJnvcF1ao7QMtjb82GB5/HZxuq0y3TBZYYmITBuf4UiGgLHk5U4gASjpG7eSVvtM/dDiI
UxPUHZp0qfJD9uXkWKZJBvOmIsyMJXvaN5Ck7kZJ3cpbFtf1//0lBElIQVCNoep/+UvCca6yYmhH
zx8n9U9LwHFnaHXsNVVlbHzeZXT5PpZQJSDpRGaUUOJyrKSPJDM1mslz+tEhJ4/mGa5jjyriLpkt
O3TTEpQjTbM8ctzIKOd/ul7BVKLtaXDch4UT/iDKcrJd58fVq1aiu7iPylGTHpJsyP4yDDQV3VhV
ct3lk7bBbuh848ftE7m2Xqj20KEXhW1A8ZdzsO2poiBgjB5rSmdvKsGcYMs6lSdUseqNeOT6QFhC
BJ/EQzR+KOxeDhb2VTG30DQ9y4p8xF5qPznM2YyHZW+1WOVUqj1sETjEIbs8hKQ5PCiEKO8ohMUh
NII+BRPaKV6Gm+BO1aR+T6oYTK48yfZjWIfKKa/QzGwTdQ6oiyTjRrazMmmAFlSwxQojVrd40VNk
60zUbVVvILk4xKpZPGXZJLtDKZv/RlHRf7v9Ra/vWNqb5AmovvBBrxhIql9Xc4h2iCe1tn8wrSTb
NQx6MJXaOUpBGeztELn324OuTvIdHQDwz6RhcPllSRUQSgYC4ZWQU09+rqT3WZe1L8bcloec7bRx
9q63LQAI0bJk52ImcPWQtI6UzhB2vYA+0xnWUdu4WtApX6exN5TPZcycczasaJGKbSvwjYvJzbNW
50mjeVZeKyGsDIdS2IDUQO1y71MnL1rSyEAf4uqAtYH1JYsk69MeMQ7VCKIjJBXBCXCKLn8EvcoS
1SDN9MB9KJGro+J+moBj7oygkCe3azIkHIxNCYerR4VhbThVlOeFIMgyhcgkJE4NOCJePsMzMMmL
6YBikriPY8nwLMSvHq1GnU42vot3n9xTjhiV0jooR8LhZc7EiZakUJsNDzXq+C/M7eIHZ/Ktr3qp
5ochwo7oP4wHegd9Pirs1AsuV9ieRnviETc8PdZzrm2L9g94jzh6sfsiPNXYqW7M8OqoMkOCEgJy
6ocgGxfhEHI60D84q94oScOPvCzgo+IVcJSUmsZPmPc/amBoW1TylVFRORA8SFxJqL6Is/yhcJlk
85ACA5a8KbJ+OGHg7wpF6faZSPCF2dCfTG6bLajy1YHlCiZvo2uN6wT3sfj7D4NSpk+xLVQlDz5E
9nfZmryDWlX+6HvL+nH7O15vWTEUNVJRsuMiXNxFdiLrZE2D5PlmJD+WQ1ietDHUz7WGg9Sg6yQ3
bU8Sh9TfFq5/dWhawyDdhGrPkqRf9GWnjFEYnDW0B6dvadTo3xwjw0s2hYRTISgjGUfFyaC85APM
n42L6uoWFlXwd9wol5V4bS4Xeapiwautw7Mel8W/dj51D+NoVV8hvcoGwZe95WuyOiB4VUiEogS+
VJjUR0canFINz2MYZKHbq6h/wNb5hZhl7kpyamwcmJVdJKQsGYkCMmyORbSStrWWzYHmeFMZBQ1x
E8HETupwf3MznStoYz3XhsOeBP3Id1DhslDZm9g2Tprl0/rUkoNR0b90ZdWX79R6SKvPPqGYJVJr
o77H6bxGMaSljUenP9PcRH9YuevGXj+2LSKiOwPtE2NvNmV1f/ukrMyPIUmMCMUEDla93C9lYpYE
sFFwLo0OzrwW9tL3Oi3GEQRS9fv2WCtbBRVK6Ap41lGLWtI/QhremoUcwrlOnHJPEzF5BWmWnNqp
jY9grP/8h+FYR8qmOgnnslciQe43Jq7tc9XNMcqQcas/qHHdHgPFmCV4cHBg/suIwk4WaAZ1osXh
Qzixq5U4Dc+pWiTtrg6yqH9o4txS9/WcxwleLwneOrcHXfuC1GlFusPq8lpefsE+1KU5oeXoSXEq
yc8V7pr5Dr+vqT3C/DW2nuSVp4PL7R11hMLBFTYByGcTZk4WnjHPpYtIf0TKj7XTSac5HqvyGcWl
5wRHkg1eyfUsVU4FzzJn/93M7HKWSlZHZM9ZdLZrFa8BMK7GrqhHXmpl2jqGq2Nxd4Pjpex3VfpW
CyXBc6iKzkEeqveAlLUjcPTuGfGKYuPErw8Fn0FmMIQJFrdZ3dr6pJU100JNu9iPhawesFUwvzqy
33z+LmMNuar/32Di6frwAMtDaUuVbIfnMh6Gyi2sfmrdQDVj6c6O862C/vVGYTS6h8IbgeBmyWev
JaVzJI2plU6vT7susBH8yXDyxrLcLl5mxEMec66Lt88eh3cYJbeMAOxc8eqUKghFyzY6U7GN7pS0
c84gGmEChVKx5ZC+8vUoeJBpwZynurN8HEoTAt8QqtG5Y1o/nFIDeuJbQoahSPXPpju8CdSCuTy5
WUQt//LjVeo0ZvUwh+cp0/QnjKSk57Qd1N0wNVuZ3Nq0QP9YpBnCZmepio2CTYpykBSe53DMOGtN
o2OO3Q1NsONhsMKNC+z6WRCKW/AvEJxFmm65UWL2ZaeaSXyu0V/4Yg7FjyE0JbgenfIWDV337fYG
uQ7QLodbxPiTWYQGWgbhOR9mEEQgCjMen2Fw/rIbs3p1AjhEb81QwuVK+EGH26NvTHaZ0UgRrnpO
E8Rns4966gFq7/pET1+koZ5xN9CzjW2zNh7XJi88J5/irfj7D2c+931IkLx/Z6e2h8fEiaXvgW31
uA1Oxt81pf+t6tvqgNB2IOSJhsmSAFi0apHzfETnfnL87/Ko5s+FGZS71p7Te8DW3eeYSmh6QQaH
l0bfCQUSUOSXE3T0Tqt6IHlnnYKy5jbw0OXnbgqr4ZB3aj7fOV0lW49DNM7xjv7clmTy2nzR2hEC
zYDJAYZejt9LVhv49OnPdqkPNC9L4qfJqrwsl4vfrMZW52DtcKIwJTDJCsMuCY9pKkVa2PjROS3r
/ls6dNQ6NFCB92Yw51tCs6uD4Q/FGlPFhvJ9OTn6pD3kKzk8F5LfdK9121f3alFO5csIKHGjSH9d
QgbSDAMKmh2PBiWxxV7F40AZgLbG54y+lE/PGT2+3ThGBmAkZ25d9E/Sv2zAPDs1HBr+aTZEbqcq
ydNIIrYRGK88X4KWBf0MnPW1olSe52nfpyUHRylM41ULnJEmW+g7x8FnZ6MY0oXRHaU1YFC3r4hr
cxTWQbCkgbapQvFUfJUPZ9Zvs0hLuzY5x7nqx/vKb6cfuunXO7NJHN3Vuff5U5koLzdRUXr5UOXE
Dq3hvExz1z+3arkF1Bcf+qKEyk8CPcvBJYIQDYbLn6SVmQVjyo/PeWZk066PKYO5Ogf7dHvuK6cJ
U1CLFg+5N6WCxTjBiEKCAdLwrOrlSIIuIxw/z02KHsoEi7qrGuvr7RFXngNuRRIPukI68m2LmF1N
eN7Ri8/OaZD5j9NEqxRD1hnhB1+df0eVI31rfKWByGVbG+aFK5MVIEIuZ86yaNJfLmpihnkyzmhx
an1+rhq5nXaKGVVY+0k5Elrm5t288hWRDqQMLfSv6PEtuvS93NMgBdB7VuOsGw5FBZHURYTDbDe2
8MrMkCCjJIAIKgnfMkkfUyUAnVhm5zLR5cBNQCPu9ToSMEejwk3UbLb4/muXBwRsSkxgSMACLol/
XawZNSJf2bmOfPVYW/SDp2ZW/1BdDB5aPY/uKL61OzrJurETfTngl3N8jBVp+nF7R63cHDY1fuIn
smoAA4vj21dqME9823NYq45EqTSOdxG6fCAHGuscyRaeiVoiH26Pulxy4LBQDrk5yXVl2KyLk4PW
eGdRLZ28qlfK+6HQ64c46rg7y6H/YyVO8FnFdTEgShL02LijCIQWA851z1vETOmrafbjGAftfTHM
9ejSb+melNGJPhnZiwHJ5EX/ROSBSwUPgGlBht+P6mmIbed3ISIMf5ARkpp9k8xbnT3xkT5eeGIw
+npEfxSgwbqK5f5wB6dUBmsM7mTPn5M03lNIzZpvkmMF4V6r8nTeuIXWvp5wZRJpHh3jZcjt5wUh
la3MXpg2tnLEKDFLnxDI0H5anWPvg0Qb2/3tDSO+z3KGvLUUfZDQ4mlffL+qDxVnzHE+gdA3u6FJ
W6OWjfxx6EkRd8VMCo8OX/aLss186iIHfevbP2B5TsQSI2JA+VkETsQXl0tcGWVZ9mWseLA/jMxV
O1X7lhk046TA0f/ppS7+0utO+v32qMs78P+OSl4KnUQ0UxanM5g7o5/bSfHkqlJyt8zJtVycU/SN
5V35ojqaASILJZ65YiRNGQyGqIxkb7YGvTkZbVP3+w759OgUxar81quD+VmHCeYmmhdCA5OyBboY
lysqtRlu0U6hepmK0cIRG0Ta8C4mP1H80PlU+FzKcoX06/aKXsFKGJb1BHGAmzZrqi3qCtqMeLnW
DZoXN3PxJZT1bC8j8JQjK1sN/M8QhLgOa6+f9PBQjwM8P7U2N6LHlQNLc/y93C+oOsvdFGuN0iVV
p1MXttJ619imfy+HNLRcIzW3uNfLoEHMGPi1TSMQHC0uPpcLjX/RWGFUq3mJP83Og6xI1b6Evts6
SY12n+FQu2k0q3iqHGuryLiygbkgODHAO0BnL4WDojJzShrVutdPWpftQeDH+sFpgy0ls5UNzNsN
zfBdLR4Xgss55qlakb1oOmAho3ZwOIjDE560vn4epjn+RX+scu5u76TVZRXUNlrX3PRLPH2dSPTC
I5+pDUMwnZqgBIXZQqvRXV/TpKd2dlJl34+6f06HeQvCsnIhomklMMlU4mgvLO4jCEg5XYeR9wVR
0L9LYFv1acwzNTmi6z88jNKQT/dN7wzfjDYgGYgNhHc+/4qjGErGQdWRK3GZcEGdKXuQoYoHmyJO
HicJmo2LGlzpvGbQ/ZWnXLXRSry97KsTp1aHNgO6avC4Lr90FMCXQZpU9co6VJMXyR+zfSNjY3vQ
0n6wdkEUzSIAzgtjb/AvC55IqJxv/4i17Ubj4///CPXyR0gqcmazUqpeJSvtK4iq7FdGeeRg5kaD
L0KmbUx65fXhliB+EaINhIyLd6Cy0MELsN3yVAkkBq9y2qM7N6lvcUuT8DClwfQ7Gx3T33gX1sbl
OSE6pmYPyn8R9LdT2tpKn2heWNTN3yHiyP5zmMmSdIzAYWZHf4rtv1TB4fr8+vLIk8trIP+IEBfr
OzRA1Utd8ygxNweoss7RB92Yuqo5R4fZGLfsh9YmarGLRUb/bkhwOSCS6XTo6kb37EJpnhJn6J8L
q4hhrVSJjUFynoeA7Slbbfm+rQ6MigMAQ6GmugzdEhyIc6suNE8aCuUY4TzpDkNSPzvyACu4jPwC
H9FJDdP/8GUBKSAERe0C8ZHFMcr0sVf0oNY8s9Cal3Hqxm991tPvUasKJRCasiPCsWjzbtE51p4+
YDAig+T2AlB6udJKFRbREMmAUzQgnXvc7ez2JI96MwBTrsvhv8xTKEeA9SPDkRcnx2jTYADto3tm
F6ZeUkrzF5ibtu/m6lxyVutQOxQhbajT7R28Ok0uZkrEdLavRCJmNQkLcJq8DnYI61WZZvpPUeTk
yDWklHF2t4db20aoIhBG8ZKD3xS35scMINen0agz3ZMj/UWSbLytgQsfWeLmmGrz/Fpo0vTr9phr
UySLpfCEZB1h+WJMJZBqv+uJpBx5rH9oUjXLR/Bp6ZFCXLPF4l8fDHiSQ8YoWAKXE0QTENfd3mLb
VJL1B9coNd3NQw9SVJ/kdjzenpr46Yt0Q+Q3QMMoPYD/W5yOwMckXDEb04O46j+qZVdk+2Isnqu6
PktlnJ4UbkX7Aelf1c18v9wYfuVrchOBrOeFowy+VDoGP4SBkVWYXjONo3mSet8M0EHUB6/Ox7m+
Q+kD4pqeRdOWPfvKxNmzuB0DxENwadkk8uPBMuGvM7KhD0L6V9v7sRq1blv6/xJkmLEbBCoVrmEs
8KQYi0iXP39ihR4tVUwAkGQji20Vo3Vf6JlseQX8z1OfKbgUSiO9jdAxZuRiuSqOtFG3RBlWnnQ6
VUJ4ksiC3s5iWMWm0Ye6p+VVgyZHh8rQkt5VKudfKQ461S3NQdv4ymtrLdBb4uLHl2DJoZu0WeYz
R5bXSUPQdbt0jMN/yi7Owr3cd7501PKpkU6OPhc4LdeW+lbzT7ZEItbmTSVbAAUFMHH5EIyqOskT
ckleXGe1O7eD6UrVGNauEfvf8EMOt+jIa5v744CL2AmbnFZKJ9/05E4q4kMLZuRbNDpyf+eDNtnb
SJrmrhIHUnW4fahXrhASeBqFoAxB1zqLgmKtNuOY5hVfOA/LEqvsBt26DqjDTg/aboP8KSKUxQ0C
eJaWMnhPQRBZ3FeaOqJXrfuGFyS17rvYS0e6m9v9uFGXWJsUCRbAMQQxgY8sbirEj5F9gcnt4fRZ
zQgvoH34NRxLXICiUZtq7/NrKLAbKGoJAf/lbtHlFM7NrBleMaFE+xCFttXs/NKk8RlXub2hN7eS
YolSC2QInjUAVItFtPQglrnqDc/M4QrxfIJqUodW/p5nmfXDcDr5NZvq/Bu6guPGLbQ6NGh7aFsU
fK5EY8w8pT4wmLo38uaCZNfk5l5P9Dy+VwEc1Q8qEltQysMp+i3x/z+p0PBulQjMHZFW/sBfWhyi
D+85HhN9k7St5WkhstRh38d/yX2l76bKqjfw3tfnETAV5htsH54bQsLLoVRMOAY9UlTPl4N62ElF
U/5GjcacjmmqGd3BliO40nKV0429vZmurx6V2g8rDBGPx3b5eW1p7NqBRMLLczPYIwoXZHvExXT1
u7CHuJuNNuz/vT3k9XFhSPSIOJVCsWRZulS0rAoGowejW2XdUyDpUbaryGF3shSFW93l6zsABDbu
60i+giq5CpBkZ4YWn0amp/ZF9D/FmpTmGKROtSWwtLaOyFygfiLwagS6l19wVFvFDJBx9wx7rvNj
kljRvI8nSzJOplZY+8T0xy0RlJVdA9yFYigQTqEJLc7Phw1qd5bZGEnteHRcterYVAVNqbiKTYHU
afzH0u7tP/B+q61S5fWrSRZMuYV0WNjHLFWuWMSJni6YUb8oDGeHlnlwjOhuRke7CbS/s8ae99Og
zNFOksNO36O+mmzVIFYW/ONvWLamKrVBEDsIonNuyMlr0LRRfEhKLFT3doeGuU6w73/6KhTJP9h2
UXjHe2Lxje3Bbrse9bEzT84cPmID1Gu7KnISzTXxJUeLLy5rN56y9qcft93GtX99G4rRkdrQkXOg
ACEW5MPXjiYy54IKx1n1DeVtohDg7wgnzLe61cHcjHn8hRC1QIY/0zYu4pUTy2klQqL4TyplLq4n
rWrMNNVNyRupxjzqEnzrLLGk7y14oNPty2HtswpTLCIE+P5XojEpxMs5H5PgjDpL7aJ7EnxxYn/a
d3P6XR0d4+32cCtHyBQNBSHLAYd2aSsNDkbGZyqRvDQPcWpF8WecDhmLHx10PNDHwK0nsGiBNZob
vdyVi0mw1hkWMUVy40UI1nQBKo2mH56ps0/mMemHwDq1VmT8hwWl+ItEJVkw5RXxOz5sm14r46IK
jeis4Hh74pEZUaWEqpXac9+cIkOixH57Tdc+IU8KvTC6q0Lw5nLEOusjJx616NxCWhyOEQCB/ORM
tRHewSKw6vsMdeCvt8dc+470hgjg6eeStiwOR5b4KNLrIIXVFrmGYZbHXSZheGEUrfPV7Iz60OjZ
lr/w2rGg9kt1jNWlL78YVJqhl6iVHZxDWLCjG3Mb3quRln1taiiLtye4OhaW7iT7AOyos18uakx9
TgJVBGo+HaovciKXOx8tGWdfdIOcb+yZtb1J2MXXg/MBan5RH8ot9BItJIXOidpmf8tKUgSnNo2q
fP/5SYESIUZn9WAfLB6wJpzrRksyx0sjqz/iAGb5O61tA+3emObGevv8aGwNWgWY2RI2L/alZiCb
oEiyQzlokBHrbIQbr97KeXRoYi38fXu0tTUkmaXBztQAhIi//3DuRr+0wpRIwzNo77+gywQECFBU
nRxuj7P2LPAQvwOuuDaXshuCvmUnXep7dD2M7M4JrOiZRon9PCvAWJFAs/MeJBRSg38HZHj1xvBr
oQDVEdJWqrbIvC8WVZZ7G2JMJXnJ7NiZK2lY10GwLx6LpoeYPjrVkSWOTtidJM0hy5v8x+35r518
IbbHPhW6I1c1gyBMSj/mBg+70n/24bU9J+QsT7kxpzQfTLpCdaZtnMaVDiZmEMAkEZWA6oG00OXX
1XMF51U/cjwlmOrkuShq320w8tROGLno+AfmfhbYLvJqqvpIvyx78Q1Mos85MhB/bi+AIk7jZZpL
iQxUMfkD6SBlwMvfElB27Uun8L0sxT7FrVnuO0jzpY8gg9I+yL0TnAIlabFYnYyTBCY425GWKgef
rtm0S60q2VdGvsW7WXsGMGvitOHyBjZrcYkEjWrM9AB9KFVFpu/HJq2G+zKRIyjeU9DdSRjC3t9e
itUhOeJYR7MTaAlergT6vF2gFrrlje2MsJqkVe0zP2+wD5o+aoRmYWb8vD3kOwdlsfrAdt6hd8BX
yaUuxywRycizoTNxPS9txQtlB+NidoakHCky140Lx0LV3CKWsnoXhn2AEqgm/0rm0f/qOzIKvUkR
5vdO5Y/5WZM6DF1u/8KVC4KfJYht5PDEAItXKrIKx9eMwKePU8aV60xZ5+wm8miv7VUpHtxSNbKD
oaW28cUoG20ri1/5KEJ8ixIMIgMEhIt9MM5TYjf4mZ+nsTGeKb93e7O2850ekzoopjFtwSEXE4b8
SbVfxKpsALRulzcCojkNCAaUFKckrL7rsVnJbiLJyl3lgHg9phU59p1vCaFkOCLmfLy93uLG+7Ah
xPC025HYRdYRsZklgBpvKjsgpvOfEYIqsKJTO3/Y9cLZg4Yxhiu3R7ueLFee6LgLJKLohV5uv0qx
hBdPoT6XRZTvpi4ND5YeZkdHiqM7w06Ke4dbYQ9rqt7IhpZ3IBN9L44Q+mgMjZrP5dBmNzVBF87q
s9kG8WM9VhF1mdDctbGjWS5Ijmxflq363FaydmdOduviPtFsVWkW24tfIepS/AfwDHym5e2Xh3Ks
d3GvP/kYbLw2HZIVfkS85yfFtFMxDdtidi8eHHiiVGkF1lQAoVQ4CJfT7h2S62JqeWWzZP5T1fGv
Qbj2JiP5WJa2+i6eY/vu9le+2lPiAIFzJVYCqIfy++WYUWtLARju+HkopOgx6EbzH6cz/4ocJ9uo
mV4tpwBwiIlBnmJplw2lSfN1uR7k5HlOihjjZcUvq72WD5OJ0E3Q/QUptN06sGuz0wRvhOhWPGLi
7z+ESl3ZNzXtnuQ5jdv8fg46CQugAYwZ9m3B2+dXUvDCYKbDbgAWeDlWH9pNE8Zm8jz6yE7ZgaL8
rYHT+EfLo34rNFubF3QfxH4p0vDtFmezYPQs0JWEs1miPlQbNHJsubsHQhpvZJNrn41YHc06bh+B
dryclh72vAF+lnLplGLbd/JzNMTxyYgxWznEgdJu+TlfHwNuG24cxqR6qCxtgzUtJtJs+GgRZdqf
RhTbP23fbny88uKW01/MyBsArdpSu7q+dtihHEEA/5S/Ad6IpfiwWyY5pSZqW3xBpw//zo1EP/Rp
AywZN732WE6T9ZcpOUq0y2J9/otew/hTxfH6cHsfLeJebgF+BZgbWnRUhACSXf6KLjWMfpojFryT
xy8yK2+E1e8kGHv5vraL2iV1mrU9BjjBDqHULcHnq+8NaI6yvKj6YZd+1UeZLVjUdjpMr3qbFv0j
Cqt6ewDMFlcGkrFyGnDj94Zvb8QSSy8/kVzTm0SNjlEBpLyDqj8sfttGlV6D0ni1kqiyTTevpOS7
plUIJO2quuyLniArxK+lpUj4TRE+bY+Fb0DLMKXMVHaTb8e/MZosWrfvi8ExXGCX1vBgZUY6PVl+
pOou9ZLun9tfaxkj87vfEySYtiBZgEktKliDVSIT3VfdS4SD6L6Ypg7bhLAvXGIvzd4VDb6JViP5
j6GjSN+jpHBOsaOW7W7AMEXeyXoRvrV+G2zsomX0CGdboXZLG4cADVSgvdjMlNcdv5D6/qWPpg7f
zjxNw13aSuZrUEZte+j1tv6BkFnYTK49YvvZlqbeEEzXdrwD5VWOXxMDjuZOjlQnflXGWFI2bsyr
nS6qjnBagFqBUYdMe7nTo6LTC7mNkxd5Gkt7F2oqYpedEb9kDUbS+yIeGv3o+J2Nfbvt183JRDBs
C7FydduYxDhYSCJ9AWaftPryR9hGMSBUULcvZgYkp4NC+Y8RV3JzsJ2cYmiR9Ptct2bv9ra5njqF
M5RAabSBQbhyc2iNrq57yWxfQF51x7Hy+3tzikfTbRHxtyJ1VxhZvJem0v5amla/caevjE6LBOoM
GFmCmyWBs/DNYexkp3sJHBnZ2naQu6NhGYN6oqQmB3/DVG+/kBiWtMb6dBTKWejqbhTWri6ad+go
6FiBSLCuenBFQBGeF6B9USXTP9pSSAah2NNvu1H8XaVK9a/bS74ynnC3An2AIhBwt8WBqC0KvVS/
4teGVD5wx6nWo52TJ+UXJUuLPyayQMnp9pDXlwMvNJ0vziARJLNcxB+THReoyXf5a0CYa7tT4U+B
5BJUShoab52PnbaphTXHrsx0+ZCNktkdCX3rsnA7cF0/DRVa5pOWdFqEqapehfK4cVGIn3CRVNAu
p8oBDhAEMbh+sVc+3LtTMYSOWg3Rq9pMWfYyNlMAfKru/J8JomVbsPDrnYd0EavMw8L+o9x4ORrD
x8Y4VOWrY+UTTtPSEPInfXRYXN+r1v6FwLHmIv1gPkxVJG8JFLx70C9mS2uJzI1jB6Nt2ZSs46yO
YZ+GIKai+DXpR03bQTovoi+j6VfAH0d96n6GADryvdUlcfkS9omeuhWX+6+mTiYfKTvD/smFVge7
bvadAIs00rFjKmdkIM00GcCC7ZJWWTnG2OoaVqGOJztRC9oNRk4UOoMqcBu50PSXnH3+jMJm/DVz
YKm7XRTlX6Gnqs6pMoau3ltjNI/7pkLG4OAXWpoFYAAaXDOhRdM4b3zpe1xEavw1DKz2Hx//i/nN
1GJQykHgsHNm9CW4R6pEfUsly/+JmZajPZjzOMUHK7X89A/YlKZ8TCjcaz/ySIb45Whpre2NUA/8
PbSlvnrIWj0d6DyKxAesQ1UeYYAb40MJ79N60LImfxm1pox2xmjNzb2EE7B238fxVL+yhUA+jv1M
wXAonBSIjxQ0FmxRuQyl4+3ztrK7SFdRsaSpDrj0KiyWcbwM8zh6Ndp2eJjqYnxTcfB78qljcvr0
pvojJZUxIWSqRBnbLN2qBF//Aigz4GxI4fgFoPUu9zfV847TTRSDTmn3rZbS8C0Ms3ZfWzI00ibF
ei2SZP1Fj0r/CDR3C151PT6nGEwFKgfsImfJ6U5ra0b8XPUpCgJ7PMaFA4bNQTQr3al2IihRTj2b
+jm2u+q5Q5Ap3Tv0VJONl/294n15zki4uGP5HYKWsOyhpoY5zYWjRq9RPs+Wiy9pJH+3a615Goa+
sV1FzbIn3mXrnGP/+oBIR3qG3hvY32Yef9NL47KM3xSfhs4vI0VM/TFOG8nYcq+4fhNskjWh9EzU
SQNycR01FbosiDNUrwrOSg+TGsNsDTOeJleiniYhqCYX/7u9R5fsQAIzm5YnLQlK2jDIlmNGGb5E
jtPnr30zK8NBkof8LbKbvD4UvWDwpqGBsbibKE0U/5hDR8t2ai4Nz4MSV5heSlqQGL9u/6b3B//i
c4kwkTWg7CwY+stajzHniDgMmfKlLurUeSn9sGu/TCTx6lMgx82w75vQMd00153w62SMhvRsJeWE
pZRc9AJPHIfpG4J7xbCT2x6/EbWS2uTQ11Oe/MT0YihPbTYNzttYdlNwKBBXf6mRgRq/oXiajcfS
1wJ5I8h5129cTIq2AUpxvGv8sXzwtapL7C7XtS/Yo8/38hTM/7O7Ite+W6ofnLS2cmIvqirOpRMO
kfPgoECQ3utt13qaWRXpPsTI8MnUU1336jSsnqyBcsUJQ7pOelLypM9+OEYUTd8yi3Lnrs6tzEt9
Neo3SjRLErbAfcHA4EBRGuKFXJIiQnPIYytLu1e5Qd0OsqhWIBorF0XwrR8aK3KzWXLCuywyBiza
065yWyB43+dAD7RDQguDf3s023IjZbu6a/gtyF5jwAjSRjhPXN51URj3XZ7142ueFZZyhzpe8DJH
VfHgQ63YJXma/ap8LYJoa/Xj2zzY0UbocnV6+QGMDQCbsuz1JdP7caEOljO+6h2WjC4OLPrvzKwj
YzcowBXkNtzCm1+XCOi6iWIZiDxgGggAXc5ZC+k26xgivcoQ4/+Rh/5hmoP4KPxI3Ji03HFHO0Fa
TbH84ktDovtM6WQLxnudK4tfQclblAppTjmLlR9HtdJakpJXyFfo6nZVpbd7KR/VBwlaUrDrpVwZ
7+UeOeoC3an8URvtOJrdvsq0UUiJwDkcpVmLnw2z7fW9NDRwvRUnpWY/GA08MWNStsxery8+fjV1
VLiwZMxcgItgWIH1AcplopTalNiEpmr/D+9HNh+KTp1f/Hb+n8WPTIDH1tZBaiSEv+Ih/yoVpvRJ
ODAnCvQxGkdE3UDiUGK9/Ix6pAddmYgFLHXrGMb2bx19jDcZA+GXJG1K57O1dMZ7VxOH8AJ/c1nT
mSNB5mrt6ZXrvEbRv5m/lI2tn+xIDb6H3Wy48+hwPqyuNs637/ar/FaA+AW7FRQyVbX3Hf0hvqdk
X1PG7s3Xuenbn72fNBH64oFiHXx61l+0Jv03gqH58/ao10eTTIs6L60DRodGdrnAmHeOTtkY1qsN
X6p3gd8lx94y519Z28TPXRX9e3u8qyyG8gERveDrCTX+JVC2sfq6GaTQeJ1nwCBZpY5vXVt3O+FJ
/+lr73KoxdRmM6klu4iNVzPP8NSzwxq/Fxk4yD6swuGICGB0SpwsPYzaGL+iBbDF+LwOrrCepUxI
3R6AHgHMomQRFKhXx3T4XkdEFJN7PSvL5q726zlx/w9p59XbNhau619EgL3cUpIl23EUJ5OEyQ2R
yt47f/1+lvcBtkURIpwzGMwAkwGWFlf7yls6p6pPKDwDvTFjO/uVt0NhEDPgE3CftpX+vqdz9FOb
+/i5wouq22G8Gt3lSThtdU+u950mEHyoppMA41gjdsirfSdB/R8JQtVzKQ0Iqctjt5fNevgPyRL0
y1RpTo8+ndzirV0GHKyEzJ4QjaIet+yhmI421jER+hnHY3nn21a5a0Ldei6otJ4oNAT3tzfeC0n7
IspAcgBFWlBlWLOLPuTlPJ0mGvUS7sp54l5Vjglhheb6SWoqbikDdnkIWxlJaVs2x3ulGwDetkHj
SLzI0EB2PQx+aRdHht8fsYlWzmRR4/BOmzsJM6tJl/+UamRPR6vN21OnyJMPYqyoEreyR6vIdr4q
x/tC1VLnAGZoMI5dq+C/pUZJr1BH0u3EVbN8EjwWaw72jSoZybPRGfoRTYEO4SlZGj5REKzz7+BX
1S+6NkvcDIKL5PZROdyHbT/5DzWAMy9D2+U56prOfzeQJhdujVE40tX50Bp/bn/V6+OM7gCQK8qD
NB4A8Fx+VKNpiq6oFevc0i8L935m+NIhh25O17Pr/C1+1Ytm8nIRiWUog1CFFh5Ll+OBC5IgDMjG
Welwdd1phU70l9CacGvZkI9WZTXzUZmiLnNJ//vioPVc1/cA4KRTGFlq+30owKojtjZDbxC9330H
MEdxIwezOiRAEoWyXpMRt93+UGu/nOBWwDOwZuNhWXyprIQzFAxJe/YDUH5WlanhXp0b/WxRMTX+
C/RO2gECl9S/WdIlh4T2lf1Bqdq8cs0c5e1DBMrkWJcUC4DUdkWfuDLwie6H5BTFDvpenn7iiwfz
Vnv5OnoUZG7cHREJwfJ3qb4eJFFnVvh6nDkSyI1FRejKuaU9NEVRurUjOft8rL47PWr9vCFvbrWS
lbK5LFDVkNevbiesl+w8Gbr2PPFyPiuOH34vgMEi5Bzpx3nq6i910/dbfHmxjRbbDEQTEAIwoQRB
y7dYalNpRmG4ODcjpht75N78vVXa2qkcG38/2nXT3nM9ZqcsKPA3u71Vrp9kUghaAjyOFJzt5eCF
XhiRbaT1OYNPf5Ir2F072faJWylDenkgJz9uD7jyAkC35ZEy0CAFcrvYmsg4FWY2xf25gKfY70e/
GBWhwx5gKxAOu7AvA1KFLPl8e9iVj0zdQ9AWcReBYyd+1quHp02qebbDbjjbJEqpxw/AtNOy8P7b
D0FTNr9r6i7GUz4befHJ8qd24+5aHR++jsoEaXAsw9yulnLCsKI72/hJJABBsFzutAn47eTUfsqO
M2F5SxOaHMdCMuStzs/aZxcQFVaYViav7+X8tQH/y1RJ+nOMx0oFDDGO7Dvd7v1nLUfiD51Rier3
KEUbhY2V/SWCTKoIXEbQFRbLTaPL6cvJYd4zcCx1iGA1hhis/FT9iNt08J2tEGPl8oM3BKRA9Ex5
hpcCKrmZaBW7dziPthWND/mo5X+541Ntn1hm0jyi+Z/8TkQL8aikjv9rqK1e2tfV2Ps7VepN/VEb
1EQ6Snkt4ZQamElJfcwyMxd51Q5kqm7HiJ73kXm4vUdfooLLm0AwnigEUQkngV3W6QY1Votiyudz
rETDswrhUduXaIvRy9f88t0YJPGHMKA8vZtRkg4PkkmAu5/7vq0fmzCMCpqhiMG5BQ4uYOywN63c
yaEnvEPZqnROJXyFxh2sutQec6VQE6/szGTYFelo/ZXnVvkKzZ7zF1GHdo5aMSBIOswBftG3J3q9
KaDIIBAifCIFZmmRaI2ppZSaJaGioMnxqeZR+hyQfT5l0E73nIp+Ixy7bntSxuLwCZsAQXA1F93z
VsF+25Hr/qzYVZLObpePMa1gs2p6V7O7rLvnGtQT/M3sWf8edtHwyFkKnYOBwm68V3MDh1MjqrSv
aO920bNizubPt34T4SzFfUjxT2A9FwdUylDxHxt9PqtOqGhuhykq/ldO9NCTH9+hyoyp3+0Rr68E
RhRaTmS6YDmWlbB6LJ15kIb53Op17A56qj4Eo/Sfb5dcUIXcyb9ybqLj7UGvl55CiVBt4XWlFL1k
WRd2n9k19M9zoRbTPs8T3U1GmD12Kp+G0ar/uz3cdch4Odzi+sGRBk9Af5DP/YT2Ozyb9jvCzF4W
T+rGA3MduQg4LHUXEluy+mVwmtj6qKR1KZ/LbGrurH7wrTtqT0b6s2mElUuiNqgrAG1DF7KYEzvZ
RWMyOm/khpLlUEhAZUloH2AJukyxuyhzrCn0jbOlTPXs0qtXwQEG8qHBbW3jWK2spYjEudqB5nHl
io//6k3VQ7sqciQszk2fzkcgFROqj0aKN2/dmPfkPJlyd3s510bkAbUABrCBSAIuRwz9WsczeVTO
SiVBAbWS8OiM+pjugqwL9vPQbEUrK/tHlKaE1hoQIJAAlwPWQaM0wLXUc97P43zQM6O3P8ip7uDN
o6q+vpGniovv8gEgDBQ8N6H3ItT5LofD3k11+tpRzkXEBZNJCL0ccU6s1Y0q+HU0ItCEdDcIRESG
s4CnSGE5AxpK1PPQFt1OaXQaQakx3GXYRO/IquR75I/iPV6r1JHfvIScEBIqYXmE1vdiCftA08aK
0uw5SavkIURN6V7zQZ50kDP3iBltwkbFXJbfFAYGzFqCGDbrYgmjiuIijoUqfsu5vhvDeDwWTtO9
y9MgfKf4sbNzcCx+xudEfUKS39lFdTcdEADbtGpYuXCFkg9VGsAtEF3EFfLqvJBkV7mGld2ZJzn9
NNdK8jsn+j/pXLuDmyuZPu8VSbWljXO6tompTqP1KOpuV3XGbiinSIjJnen6akdnsPvIlcQNZGq+
tfGMrY5lQM1AzJk67TJnpgClJ3A05bNRVP33KpbqT3gcAojuFSPYeMBWxxI4CnJdsGnLgneBSkOo
jsyr1LLxd+8H2OeS0/b6j6KzMZ+/vXHXVk9IhWKXJwsS3WIfKbHuzDWV1DMCOc4JVXxU4+K8uXMa
ef5Gsx9OZD1Hn28PujZFECLggV628LJwVZR613X1rJwjFOOfMaSQHzK1wviQxgsd1H8YTHQx0C6g
YLrcn21jl5NPo+NcJHNcPsroTh40W0JVOJJSY+NzrlzlVGbAx+EtBM7qKvEc7A7Ro5ir3DRiZ58g
/iSTaDvq96oapH2H+vgb7anE22gQb3IFEH6whIurZw6zUC+kVDtbkl3tISpoOcxlO94L5QlXqTXr
ji2tbODWV5YQGBmVKx5IWgvLhthk1d3QzTr3T1Sq33i2U+UHtZTmxCOn62+FTwEswlKQFhBAWaAO
4se8umJssgNnnkzqq1Gd3g95/6dsYHi0KRVy9meibbkJrZwKBhSy/xwJAtjFqbDsvBwjalpnUyvl
7lcv5OdO1CCN7sie9il/q1iV7lsU7ecNYfW1oYk9LPx8AfjzZS/nGqVGjNxGrJ0lSyo/gN7KkqOl
TZl9BLSWfCdDGmDYZsO/xD0majlIM1I0oeK++MhmkLR5yB1+niUz2deNlXUHJZr9pzmwq7PcpUW9
UdBb20PC3E1o2Qo5k8VUA6ycZK3R1DNlY+lDhN2Pta+KPk7uEnPOko0Pu9KTMy1xJAVaA6TGshE2
KiW0MZjKHxDnCh7s0MnMvZW1lA1yaX4gQIvueiVBtazN2gdJs4LofVhKwQP1FOXj7TvpGiyHOxaB
F3m84CFARrhcZVtLgwRmdPohCkzWuuhbTXejfIw+FvU8PvKqtPdNPJVI6psDDHVjRCavHOvf4Cap
WWM5U+wg2G9pwV9HUNSYKWwIuSbO3LK1pNSA4SyjrT/4cEESN/JLwgrAWu9AAFEPVgfpUwK2yo0m
POM33r2Xu/EypGHzkc0Kyg+nbumoA4otCbHtatn05R/0oUHgh4bxDo0b6xgqSfYxr/P+0KqR7ppd
UD8MRtxvXDTXh89WIbHTcxKs8iv5YUrj2Bjn9viBgCbudmMEBm6kPPKMLkXsuLYKB7KpZHXLIub6
2WA/UpwFzkSLC/bB5XbIyzbtY6ccPky+1v+Zbae9hxPUSJ+B7/MEG3pgBW9+qUCYUr0iKMfA4api
qU8ZPkltaJ+zQDmGdaKqbtPGBRS2zP6YzZX/4/aWvz7sIo3ErQy1PN6Al9P56g4P52hoEXa2cDNo
iz993xvUR03/64Cv+KfbQ12fLmyFAfgQPwl7WLby5efUs4DHNk/q95hrzfedPub3XVVYycEZMv9B
T/3h3IedfAjbRKt3FXqXnw2tDQtk0pXIC7Wp+BUlStFu7PCrPAjGBdhTja4tGBeAa5c/S639qgXy
Ur/POrX6A414hOtEL6M43Z7/1W4S/lDkkSipCBX9JZm5daJcV/xueg+rwx6Oeh5yYvSWFN1ogvxP
MJvm3f/fiIsP7sdmq0+oxr7vYGo0O8nW05MftM27CDzMMYrU4+3xlptJ+FTQAQJgAKicXbx4qyqz
kSA1RdlTmevJPc+y9lRo/lkJkzdTA1+GQnEYkRb+QRnzctHSKpvyoMyyp8jy6XHpeBwD8UsLDxAt
tuV2a/5QEJCbdomCaMvtaS6vIzE2rROI9hS4wXoql2N3jTGqQ2enT+NITypKKxMaYGa7gdkpJapY
tvYnR3z62+1Rxdvz6h4W7NYXigJ3Oi1tIIOXo1qN0srqKPtfOxwjsp96XvYeaDf/VE2V7DzF2MZl
H3EdNMwPCnpVzq6agy1Ng8XMX36DKOsT7gn9kqtqN72s3p9n6Sta2n64r3JHJhOpAIj/HqhmlkCu
zMoHuhPU5eH29Jfv0P+ODcWW80OXmxbW5fwV2sxqj+q9F499f7C7IN6Vsm/cFaEvOSfLSKy/FcHb
+0bP66Oct2F8mM1a2vgZq1/g1a9Y7Lu+aYamb3BAnLSiGU6pVo6gWyNtrp/NKBr/DLMeI88R1/qW
l6WY33L9aWSx1UXz7IoVlfoZvlqJJn2F8IVzeDnp2nNTkk3w7GMbePtrLyKOl48NrI7UDJ4CrCjx
GV49C0ZkyFUdDKEHkLiWP8pqrkruqGA3uycCCR71prWTP8SswzEv82brIllclf87PDGHkI5F/3PJ
v7NmoySurQLPrzFDdMosPs95Xn1LHDD6RFm5uRHzrh0uaBm8AjQLdQ7a5Xw1aXKCobAC/DIGe9jP
FPcPINpibd9ypdGP1SVr3PexPcW7toBwtaOaLFUbsfDaEuMrRM9OIIh4ii5/xVyVnVLMZeBZOHCf
Bs3x99rUGPvKBLR9e4HXhxKAJXJs0hrx568WWDJSxp+NwFPGIflSq0IpR3Vg/yhtb23lbWuD8fYR
W0Ouo+C4uDA1BXa82WKwi4/n+EShUU/vyrQqcXdXIkN9Ww78snkwbgdSzVtO+rL4irzlw9zYlf81
rGoFlEuihdPdIDXBfICKO1hve2RfhgOlTr79QiBbiqOpTTsGhVBZMir0LQdLTfZJWdofpnAI3MCf
3i78S+mfIEoYf6BYuGT7UVwL0l4upa86cZpbOhbieWkf5P85ephuGcmsnAubjNsRcgNMb9ko0mvE
OyWMEr+CHAl3zHN+UACb3XdzeWqm3vkv1yLrTkukIXHtAqvxjXO5snMIFbmIRP7DvxZrWdIBA0DV
BF6rTPGp6ab2sQuBYsBD4pm/fSSWmahYSQajFk57ARjf0mnKoCZDjtlJvLBFnb+3Asn6HZZ5He35
/6tDNsR1tJsTmYpmN89ysatsAbLLweb0+6op32xXJ34QKFHIaaJtBlzk8pD6wZiNaaqwtUplOMKs
oIaUhYi1lmPbPSh8gy14yNp6s9aUNyEAWFffO0siqW5CI/N0tf8bWNmc7SmyOtqu4e47WbMUnX0o
Owff1+xTrW0Nv7bcQnZP1M4oCbxkEK9upUDNdCWNfCyZjFj7ntoDYtrhrP/Iufh/317t1aGorsLM
l4X+pfjzV0OZVtA1mlPHXheFkr+T0fDJXWRah9Id5bTaSOtW3lNCfnrQCo83faxFJqmrYzy2UBS8
dO60+mNRGpn8wYzNcvhMHddydrPT99kvX1GaY21Qgnm+PduVB9XmHedBFaVWOtOXsy0BPvtBasde
GegToAiEjv+Sa+r/WVpj9HeZOYZbAOfVDyyAbKIXQhF7Ea+igMcCJ1Ls6bk5jTtzNKyUiI3u3dmP
R+X77QmujSaKZCZlXgFIX4zmt2OtjVGV4Bw2+hml+SqYrXOW2Zn6MxoG/e1vDLI/pM4y+C0hx3L5
PdMuAz8kW7FX6NiVuQO3ZL5vm2I+VVYRbqFM1if3f6Mtgk5fhUetBFHsaS2yHM9TNdf+I5Bp47fd
hlvaB2uDvXhmCUompb7F1AwA8Hov4S2cl4nffhzjNLZ3c4c57bMKodvYuHXXToaAEUMF5s65woRR
6CukqZ4iT5W0PnONEskcNQe95GYaRbhjMNhOoQEh7ZvfiAMP7T+cDFqDbBmBwcNJ43IlS7r2RVBa
idc0tfWjsSbrqMRDciikRnuOAKduPTOr3xeZS6Hoh2XAUs2i1c0uUgFNe4NSy/PeSdAOcFXEk4Zd
JlebLdDV4ajto0ECHp4n9HJ+fRn2bYkutWeGGkzXplbmZNfIVrZr7aHesB0SH2uRo9B5EJk/DFuK
SotAb/LbJm/TOPWcbrCrR3mKZu1xgNqxEb2uXGcOTDE6m9CRWLzFdapZTtDXlZZ5fjaa6Z0S6UY8
utFQT3dGJc3zQ2Gl+pbiyeqgCMMi+6gisrAMvAYttKpeGFF2o58jfzaC2XGlbhyafVskmnmnII67
ZTW5snw4udLhRAaNovwyMQkQMjTUSk48yahDVGMUCqB6Tc7tlxEE2Rzuze2LdHWWvFWQ1UD2g2u7
3C+TWo/B3BSJZ1TT8M3Jx9MUqFq5KyslaylxD+1WsifenuWmoV0GVZMVBaizeJsUwOjxhECNN2dF
/lGfuW0p8c5mtzMqbtknOuag2mW5s7K3v8qoC6PIilg7T+OypzvDSLMxV0g9SttZdWeUCMlYSZNp
T+mMi/wuHFUt6tyg9GV7V0tZb3+5/bHXVhd8gkgfHKHRL/78VRCCaFyPnImZeWqWFL/t3pGezF4z
/R0E9fH49rGQBiJhEBEICMnLsRwJ2d7Ir/HWDCrjXaTk+WdSI993Y7n9cXuotWtASFrQqqPbQTh5
OZSkt4QiCN97uR8o4z6bWis4wOnashZY+3wAvEBSERxrXDmX4xS1qQ56a+VeENrGT3rXNqaSXY5s
R44X7u05rY4lUOLURIQ8zuKdQPzKxJjbyTy7MdIT6jvFB5ydLQvFCG2LXbc6FrcnGG0aLlf5ctCh
uQdtNPWqBPer+yQZmmObc0UcFcjl/92e2NrxU4nTiIUdtuGykooWQOgUBu6kSR+bOH/IhmvDGjkn
A6IjbjeOf2pdG+9vD7o6Q2ApYC6J99HFulw52Ahz0aVs/Dpp9Hdpm3a/J6Pup73Rgkfe3x5s7Uqj
VotQFXkatJzl0gnQliKz8+M0T61jnWvZ5EZKDYJDntUA++8czvzd7UHXZkiSTt8KqVlBC7mcoYPm
shTpOLDacl1E7ugAby20yX4sA2sL3rA6luBzIypBTUBfjEX5z1T92c88xxhoQ5twww6FMWArpWjh
VkNw7Wu+qAAyNZCuy8Md6VZkm6mJniOF8OwO4aE0Awpc1wclq0P7gZz4jX04kZhDUwc8+v+GXOwW
G4B1iSVb7mUN6iTvolTrv+NYVVc7u5K7j0NF0+j26q1OUuhAcSnTrVkCRuKq7ZshbQvPlPHlgnk+
vvelSIndHj/3+0mJ80//MCCJEpeYEE3SF00oY27mUnGywgutMDsOLKdrmpG867K6eeR5mjeus9UJ
vhpvsWUGI8hSPcgLb6h49pghi0jpUf9D7J3/SJXS3qhtikO2fOUp21NtBBkDwnFxV08N2yVo6sKz
5KzO9rU5qvDiCrvaCA3XzgIRghAdR2aHf1+eu3LsnC6ggIPfcFd9SxVNOjVBVjy3k/M2/OTLrhTo
WwIITHZ47y5HmlvBcsn7wsMXMFYPKTiNH1UaboaAa0sl9AOF1B52X1dd6CCPY/xrCi+26uA5Kyr/
Uzw33QmW3ce8qrWNoGhruMVCDaB4gYzGhVfbwoGvz3LHLXJFKqj/q0G5N63mH1JOmFBADMTuZ+0W
oQlxszN3qp57NUAEfW/FlnZn+lldfTJqNdnSeVvbidQkUE2Dui7cVy7XLZTyKgnCoUCc3rA+xFIX
IWhXlcbGE7eS2BKaE1zSIOQmWeZ5w9gnfjMZudchge8/2mood8e0NKtjSebyrjVwsdjVfljIEIHK
LRHntVV8PfrizZOtRoQrNqHRrMnPQZEEzV2WKYXjJsgVyHunxIHp9hW29l3FBxVgU9EcXFxheW0i
QBQruTd2WTwcVUkZqru8l7eQg+vjkPnB3UOtdNkIrNqMgj6pgoc4rFT+ciJlKD84lH/eKM3ycsCF
MgvKx0IYdelrG1vjVMxRx0mookw6hln9oI/ILKW59T4sCj//h0eHzS9CWdIgWqyXG7MuZ18iCyw8
ffT7yk0Hv9hPQTqf6qrtzF1oOFtQr9U9CvgBHgGYQdp1lyPmlZaUVSMVniQN9YNdzM0uB6f1d6Yt
eOS0Ns/YhaX3o8rLd3uzrEWdxquRF0e+bvNBG9Kk9OYmtg/SOEynVGoyN2ny8DhjWPnVKX1p/w+D
AgEVsHdq28t7BlGdMsBSvPDQQEOHCHtB2y0HCMoxocxe5hrvdvagbz1JqxvWwlgcZxWQL8YiwS2T
oaRTHnDh2PROjlKXWPZBYN42nr7Vb/pqnMVqOrNMRSI2CVqG6gCzNfqFfaAiVKdoyh8iNMqfkqBt
393+qGsPLrLkvE8m4ScQvss9FKFWBoJP5A9zJo3HGK05+a7SxlJ7h1qqMW1cq6vDachkiso9Kcsi
cCFraLqxdhIPDRRV+omLVZc8yZ1Rmr0rusXxt9vTW1s8FL1k+i8wMoBJXU6v1Ufe3rDNIQ3VFOoU
JSUgrGrH3HKIXbux6Q8IRhZFVxQCLwcylcooMK9OPSspop9toQbzqYBCmN+VkKSg5Rlad7o9t9Uh
ReanI1VAeXAxt1mdNHly2szDkisLz44Btv1vXyht8xC0GEnsUlTU6o34YgkDe7lWmSFYDEiy11ai
9NArS44sCUPAOTB+NDOo3TuiqUz5o+h9Me8zPU3VY9cjd3pOh1SxUAOtW81AA08fws61Crhbx7pq
wujdRLD3+fZXWdth5KWAr4UhMUXwy4VoWjPoKsR/Pb0M5k85nMbeneJ0ug8yx/l0e6y1I0tfCCgR
q0C9ZLGbyX7bPNKk1OvgYtZ7OQzL4ZPa6rHvylTid04Sf7ftOTM3xl3b1WDROEJM8BpggaRCSxTC
oe3rLnW+QGJupWin4LO6hfpb22MiBEJKWFBNlyWufKxbKS6nzGtQvvL3auRPfzFalpH19fPvRqNM
x9ufdG1qQvOFmgYCSVcFbystQA9PEZtaytrxOWznOj3WhZ0Pu9sDre0TcXg0UwBkrzAjvGDGnORk
pW2SaqHbK3XUnWx56pq7JpwGe+PFXP2QyEZyVEGpgKG83JZZ2WMHb4Jwy9txPEZIdT3aM7ZsbtRG
lrWLw3H0/+VT4gsumu+UspbGQ3UCsExWpdxTYrzPDnPh0w3RgZz/uf0lV6eGm5cI6NiTy9pakpVo
A7ckv6bURrR/uhD31Qhx1GGntmNo7mPwdFvmeSLCWCak4mMKkX3BClkcvSzRimRCTs0bLexDDDnO
O9c352ZvzfYEO5f+3zvgdv4pi5PyA3XV8uftWa+dfdIQirEkq2SqiwXFVYnbnY6BJ2MmH7l+Kysl
3Ns2gMlUAreSG7NCODOyzC+3B1773CCMmTiAXK65RewVTzHPJMm/ZxeSfCBYR5fa7FvH3NMMbj43
INjmjSBhda4EXHhNCmWcZcwul6XWW62UeW1uDfFd4sBWfZCksqt/SPEcInlYtzhMuUjMJVtB7vrY
3AQCy8aNsPjOVVoag8CCerNGRSAw4sx6xJFEoHPsNP822mGjub0Gkm6jG7Z2QdBUoOcPEfyaMyKb
U2NOUkPFPUZyEhfwpBkfbZOL7yO8mTjcKlGvAVhAdMGpAvjEsV1yqsoGuWU7iam714PyxRjDe31Q
qbrL3Ri8C606+V7HffgQy1b9RU1y3FoMNfukdJPxfHuHXX9y3k+qZ3x0Ov88MJd3lRKNhTUDGvQk
v6nwB5esR7vN4hBWEPqWbgmmBMS+MzYfbo97vbMZ90XUmecGtsIioOlBX0S9ZYeeZvXlUU11Pz5w
cI12l0bdLJa6TDbi0RVcqhgTDguNQcEZWdwj8jwiNIWQI5l2m1hub83pSaUoOnx2JK2uXVpLpvUw
Rk6T3k1+8ps0oXECV43Hcos1eH2l8VNIAHD2pmlwxYe0LLjuRmdFXlyR2cwQV/6UQzRHD1mFS83B
H82xPUrY1ZMhSJm9M9pEt463l2BlE/IjkD6ArUHJ9lpSndJAbmQ09K2YCBYR7aL9lWud4ZZJYx6s
CFsB3DUBrbGJJy8yB/5jGiA1TpbSbGr8XEcDQndTqLCgWwloWJzRVx22Up1bBEXH0JtH20SgQi+V
7I5aHjKDt+e9OpCAv4u2KWXBxaVaTDK4JSUIvSqEZovQcBINd6mV1lu4mo2Bls9GrdamUcUVA2lO
dYooUqCjjKJEubGQa2cJ1A5KdgLqzoVy+eXsWpaTxB4jr0nQeHOpdMnyUUeba7irTIj3qBTK1Zbr
q0gWLx9ldg2cUAg0cOxQ1rwctKJVK+WBGnkBeiDhIxTi8aejpMH7scjH9AiqIhxdbZj7Yz5VZrKx
hqt7l4kQEAhSo7kUoVUjo1O0qsLdse+KL5YWDu/6sA2MuzGgPuSmTYhidlDE5nyIqdbqrjL2g5nD
PLCVP3kpt9X+9q66fkL4HkREmug88re4aF9t31aXY993ytiLByP/kspzTa8FT7qDmXGObo+1trEQ
YUfFlCITV9riqIRNqTTKHCdeCyVofEKdRUUqvK5HZ6v4sz6SMKsQ7qTXQMsIDcg2bJhVoJvTvgQ5
2/7FGKLc6qqsfT5iZep3QAv456I2EadqU1lSArhHTd/LY1h8k/r21zRPVrCxddamJGSLiWE5CFRC
Lhcq9RGiy/B59vgZQ3pApbVDZ5y+QLOBPFu74xH5w5SFBwdYyOK5yUxw8Dma7F4Uhtb00SmGNPqB
nlQUu5gyltH7xA57H06gXHXHXmqDczuY/paoztoD//pXLB54WeuxZsiq2GvbRj71dopAYEbgvG+H
Wn8wUkN9BFnR9Rsp19qw4nIQhkPgCpeAjZgmrtGVYexZ4ZAn+yAI9HvkcuT/wFnhRjd3yEm8g7w6
b8m6r20kJNXBHAm9nKueQdQNuMRXauxF4OMfAVMSv6gWxlFCb97cgpSvjkYd/aUEARx3EbE64QRN
fRhjD92w9FBNo/PJicqJEt4Yfbp96Ne2E7c7mC2Bz6e/dLlviz6vdKNMYnhTIcKOGAWUrQsJNI53
QRMY6q6xNEC4ZZKkkRtAQ93JSqjbH2//irUJIxIiEhJSEnD7l7+iVrpu7iHEebaPCNJOHiOlfC6y
aLBcrS8wvb093NrThmQzvesXKvnylVGhiLVDyhNaUuj50xvyl6HDBSFGNPEzmO54Y7j12f3fcOLu
eHWJB5U+KXOWYW9rakl9wEvOcp7LeQZeQXIbbb1ia4fkpaQkUOMi5rkcLmtaW62VIvBMzG3Sd5kq
+w3Sj/jcRMc6dqTvll8NxiGUarO8u/1hV2dKiQJAB+/HVemMZ3AaoUUB1zfM4SMmSMJRRSrTvZ2j
+Xh7rNVFhJUM/0+wE64Ks9MA9rZmrLBShh1mZ8ZjVXayC0w/3IfWaL25gS3oFjLYbbi5qJssbnhJ
jybU3qTAm3U9H/dhZgbOXpq7YOOCX/uGBO+U0ylM8J4sLnhraMHbS13sNW0VneO6zkTRRUqyateq
aqduTGvtM1J6AVkIAhfA1uLoOVmf+V1FuD7Sf8KkadaNH9JUaAfbHuIv86htvh2rE3wBNNo8yUTm
l/tTSyiGmoBEvDwL+ru0D51yJyVFizwo4jz727tkdTAay6KrxoO5JLJhIxAUCC+GXqhqdXZA97CY
XBWJkRbhOsSjbo+2+jGBUGHcJnyNlmhNs8G3vo6s0BtoUTxhqVA+KSA296BwYmMXyRGx4ttHpPwI
sklo0JP1Xn5MBXbOFHfkN0jy5mjutH+N2k+e86obDsrQhxufc22Cr4Zbvky1aUpdgbSzV2Batc/n
kTQOiYoD+XH0d6aa8Odfpie4cAYQ7asGZTfCs8eoiOVDTvE3QLgnYzKxv8s7c3L90uj/4aqmPUjV
mGBRmFFefs7K9KNKobHg9WauTLtSqqb/mqT1nSORvnZ/e3JryQ5HwBCkeIQ9lpUDFWWoYaBi4aVK
JR9Uan6nEpj9oxnKjuTaWlMgrC077oxFz4/bQ6+tI8VPiMRQ3olbF9sGc7pUxv0r8aZW+5ZKoxy7
ZtAkj7oy4mkayOnX2+OtvUnUOvmw3DDUWhfjJUnWGLk0Qs+wzOoPpdU232dFkh96s9BOhLPOyfFr
dT7cHnbt9FPy4i8htXvFmUYsBWab1QGk7Eb1fhwoRO1qExJTHpdStnE2VgcjzRAezXDgl/JtrVVE
TSCHKSi1vvFgQHNCDKvvDrWld+PdP8wMLCqZAKAZIMSXGzWVo7yNjRTLmgCqBMKn2bMtpTSMGiP8
l4DiBX8HZAZ0/5LhmI1BNvcIiHmj1FXzycLF54dZhvkHNIYMt51wMXDVPlC3GM+rmxTBHcAXQndr
2REdR8uKSYlJSOOq/qYXtv2eQHY+zhGaqaeMwrq1sV8WIwrwJGeeOh6nguRqCbVKCIadUgqpULWz
/KgW9ldFb0LMLOZ3Q1YmG7H34lD872gWMYVQaAOUvXh6k1gCeWK02ZMpD/jOBigyq+6EA49/KJWg
3jWQtR7mytS6jZ16PTDsOjYNxVmOGjSmy81ThX4aJfqYPcV+OD0EcfG5Y2EbSDa+coqSkbCjTMe3
NZuZLZVJ+ujARlhQ9JguB83grPpGHuRPgW1PgA1TzWnu0kgfeUcMX8P9b2iKjddxbaIA9JCmQm4D
6O9ion0V+GrMUXnitlfutLRxTrKG7VaA9dqHZjLTHeLzW4Mu7oGXiaIVA5ucpIpwcTFoEPYTtKEy
f6omrTn00azohyDo5qcYvMkWj1vnq70qmFHnpaGi6fSQOZqYHSzugaaKfMAshnMIFBA1Qjjdhw6c
yeNWxr88GgzkgNSmtUAtirO4mFWlKX7aZ41zCH0UW/xJ1z/iRd67wuTr3NptsfESr45HfCiEnA3y
0sV4Q6wq0lBaziEuSuuuydmZOZngAdjQuINCvjHcctFepifiDFFboCa12J0KN6gdSqpzSO2y+h5J
bXUoWzM6UqjeYvmvLBn4OOaFGwph4rKAqzQGdMxaxy4hK4x9EajtLlfbN3Jb2Bi0ZmlrijImSMdl
T9Wohtj/H87OY0lOZYuiX0QE3kyhbNNO3kwI3StdPCQmgeTr30IjdXVFV+iNpegs0hy7z95WswT7
BQHzMLVbd29nSCqYRlMfXA02r5Y5+SMkPOYNI/r6+1h580yQVeDtL0k3USuszcSdgv1UWMHBNWaJ
hl96a07p1ioXF99MA1Aacgz22DEjpsPnHjIXpYG33ezrW7h9y3b/yDEBMWzX5o/UvZwNSzRWH+xh
gt3EFmebGgl0Ar4zyn0+DkH49nrXvmpDNVEH2Rp4l9QyzNR1vY1k3n5YveKQr+TPlBPNw9urXPuq
DVHs0LBCfOByFT3RRT/Wqb/vV989lYzyZWFvNh4dfksRy4N++dvvQgIIED/oN2NTu7vEuejemshl
NMrDOvntw+iq7oGp62L39ne9esTEJohhwH+DqeLKX5xWWhruaJWIYXWr2UW6iw9d+qbYgzi6xYTz
ShFtU/zC3OLNYCiBGe3i/mmu0LTBRFNoSLviU0Vf9ugEUluj2jC973Ytx2fsf763Bj/LwrF1kqfR
HdxfaT1I1IigXrVv3NVLZ7f9IuYxwI6xx5C6X3y9WCvkBpK5PATZUJ9ra2juFqK0HQ0XOOXd1bhT
cHzfKB9c2/I/F92u2p8PJE/bXsBIc4DNtj+MRp/sEo2BgqlAs/vvT5deATk8pCUbe/nLpZye3dUy
lrKzNof1BuFTdLlH1VB/LppbfEPXPszB4W0aMLRTL7kmZVJKzZIV0h9DzkA3uYnvUvv0B/cATL+7
RYP46klyeFsiuFHV04G55EefkBxRY92UB8ah80cdpjBmk2B9KeB7ONSF95fgJWO7LMCI+DJoF3Gx
myH649xAQSSTbeIFlN2Z0JPOyx4mj2bXpURlb5/bRZq7LcXoAqM0hGAbXOripZiZbaZNMCV7u/FS
/9PEtG59csqs7c92RSM5qpAeMSVi6Q7CP1M3o0X29i+4cpakZBtAlftDK/Mi0NaN0Uq9Qmp7M5md
n0nvFsZuqS3xnDh5294wQldOktIdn6kDhwXydlFC0NOVeaRRJ5Io2wVITZMjuTN6G96+kPMcQFbW
r+IGqPL1HvMwyDwJYIA2M+b28jibqoSVyN8QBnPtRWa9jjsxm/KwMozzzJ2VuzHtM8hLRHrjcy9X
3qhZfr+SrU/JDP9FnDYmLkpRIGviGnGH9bipSnzPA2t4ZEqMeT50L4cgcs26j4sygzTx7052a7iT
823ZIbOSoC9efndfeKmXIBUa67Xv9xEilN2/qJpY+4lG7g37uv2tP0Pt32sBO0alnXYJWenLtXIQ
HJQxsilOh8nM9v0EWQlUwqo7V1ZujrugK4vive+m83ksmtS7J2QI0uPbH3xp5PkR4KdAyWEASVUv
41Qr06qyDIo5Zq6iPSWBmb4LCuW/L8QQvAOKMh6c2gzev73o5ZVmJebsyd+2y7XN6bz88pFfs3oC
8FLWgRD9xXQ45aNDwHDVuNcKYx1/NJiR7O8K/NTgXq66/ao/TJRfZpYJU/Mcz32xlp+N1auc3Qy8
0vliu0wTR6TV88e3v/TSUmxrAlqBKWHrS5OovlxT11pnModKxY02rP4edqNp2qGNVhqhnw/zLQGF
KxsLWIZo77fQGNn+y+UmQRW1mQMVo8HmHidnTD+VNn57UmYmIqmK/FaI9Pr+ALqmeQFxoks0dmmM
NUMPOj/L19hYsRShY4zgw7phNM56qmvuacIdPI6QEdzoalxCK7bTJCAD30nSAzLrEl2AZkLvJLma
4zE1tE9+n0gZ5nXuGbt+bZ5Nv/MYaAOK+JwMiVscejszPiUanDFnoIrjLUnK11aLyA3LYUCtTuH1
cmghmOyxbaZsibtCpt8YR07vylb/JedW+8Cj8p5gPS7e465u1bReG5EtZNx6nDDHbBIxL098LWQ9
dFo3x8nSLAczt9JdCnL6Mxg1477JsuLdTDf9wU7W4UkzXBjF3r7gVz8cQC/kepgy2Cxerp9MwJQd
j2OgrjV9gGM+6KHOnWDPgFHDXaMszavPndVVv0Avtp/fXvzK5aMxSJOCCB1k/SXBVgZdpkwWPr7K
Vm2PAE350AeLyZS5msbd7IwDQoB6fyO1v7oqSdxGD7Rh7C98xAIrEgQT3hxnbZbvle2p2EOQYGfq
pegps4/NEZt5SwPsEhe4XXj4ujdua3tzUa9K3oaeOSNKigAh4OxX29AduK28jQw3C57rZMn3U7uk
B6d0nrQt8jOQojv+HxsOWgGXRR5LYvTytGm+YTXhvo+1LJl+BHBqZZmeUeunqfg+yfLu/ahlweHt
RbfQ8aWf5MOBcW95yKa8c7EopC/jaoz+gsPv3aMG9YcIoeNMfr69zLVjJayk8QvxAdt7caxMwm/E
0xWs3MPSY708BQWdrukiWszcSyNrKI0nhcawuBEHXPERWznR3+wZjMGXT9hW1ZKUec0t9oQ4JPWY
PM9d/7EZ6ubGzb32WFnHhb2Hci04xpfHR4qoS3OYlligoPJx6JT6ZLalf9LSypwPnqfkU2r2AbkX
Q8o3DPaVr8TXMyQHEx6m8vIUkxWNS2q2KjahZA95QHNsTkXb31mrYdzSF79iFanOYhCYpaBm5V24
eiur/DXNBxUb/WSSgwhrl9mjeSbFBsSU1z9N3bf+c5fio20V4t+/vki/i+AQi0N8B+fpy112SeLX
yfDW2J4SlRyIKZlgC3PRJWm0KBlk982US33nAaW9xWBy5YTh8gV6Q29sk8e6iKykVTD+WC64Y1Rq
tBApuWy9t1eVg5f2qS30BcLT+qjpXVjkU3NrwvW3atLFW8UsMvpJVo3K6eXGS7tM5qrXOOXAn1ip
CRxtl1rMJj80Zr420aypqs2ijj5ME0GplurnZjUKsaMA4ZoQ3RZZt7c39vnvelPlXVzmVbuT5uzp
0w3XdcWu+CaPjt4sU+CvIoh1Y1vMLXOJ9X5WX307sSNP74q/7KhvdpsOMJNKFu+OOPDiOkxONTpG
VquY0kLh7Y1Vr/e2BasA0yF10RwXR+o3srcr158RlE0+nvYhifl2S/6IdCE1FkVhqjUOKAshzNhP
0+NaePpjA6/10zgaaYMagmd15zJz5x95r6Mj8vYjuPLc6ZFCVQIMhArEZR/BZspfG51C5ydMzC/p
pcw/JogCdnAFTlX1l1WjbY+xnMS9oL5Qy7twEQVDh+CLaz2u3FY9CEuiG602Ksxzk9b1LbjXFU9B
vrbxovxe7VI6DFGGvEqgcot9K52PhW8v73NYjD/rltRPi79MoQxKdSN7uXamUBESYoNTpBl8YdLw
mEtr1JkeF2hmREMf2HeDUFloCLPeA7aDohCo8zvNz8VTYnXpDSd87Zsh9dm0r34Xry+Wz2YvAzps
GDFFSO/fWq7ePZ2h7K4ShtFGRNhZu3PVprXx9j3a/u6lQSHU4PFQjHhd6PU1M0vLfjJiV1hzksMc
sVbyscdTwz+Q+NpoR6bw8uS/t5e9Zkdh0cJ7YBjwlBePdrH0Jjc1HmamldYO1hvrg6/0PjI0pscg
NC/2/UJ30aqW6saQz7U4j9Ybj5YGIwX7yy6uo9PtKOZhjSfKV3kkt6czUBfoDe9jFZSyCIuJYfRv
I6xO2T3deiCUJRP18Bsmxl8LkG1vmEYgLR80quA8uqg+2Y3NA5rEGmdNj55miQoZo05ZqHQx79Tc
j+GsT/0RRszgLAuIWJLW1sPBym4hha4lfAABN2LFrR4NZO6lUYN7Py18h1/SaFP3Q0lX/FjKRYuG
Ic1PuVqsnae5LTgX2VNFX3PV3gUjZRRjTnmRb1+PK68BnCCJNjAGKB4vUa4ZHrDwZ5Mzgovs5FCZ
22Nt1nkH56R4NEudqfymybobj/DKrQT0gpX7jRp8DQrP3Lahu65iFWiDzhBzq6aopLKT7lvXbxxY
xAcEDf1kEbvCNqga3vjuK1adGiQ9HprR0ApdZvuWRuVOQsIYZ0q3DyJZu7D3mVj1a8/4+1h1Uy6h
3Q0hG4KQFy/Qbpd+ovWHD0PcN1ZDwagbL1KEMwbvwRyQMg0HVZQ1lBKW1R3fPuCrrxBMAc+QII62
1oUL1ZrWHjTd4ISNKY8mWzmPhlGWbegjLX+3aG23Y/RBPDm1TYq9UFsPna5lFu3t33FtwzdlVfI9
UGRgul5e+kpvO8MZtktvG6jsNSrfpUKZCNTn2o1PvhIOUcqhmLIRjxMVmS+XslCikcxh6THJlvmu
c6thb+aG8e7tD7rixl6scmFP0q4HljGyyuhWxpdxqZKvjWf6B6P3YYM0pP/Ba5LqDKqr31mIcnx5
e/nLh8vcMVeUP/ibNgpD/fIjiQRzZ/FXFZd9Ejz4XtV9Lbul+KKrOi/wJGbQhPA42zfik8uvRuAK
wR86I6QVyG1cNn9qej69Cd9nDHBzBQkPUicIrbxTx7IehdwpNxcUWkX3oRv9qd9VJdWvG+M4l1dp
+w1b+MmIB9n0K5sVGPMQqNLwYuUXE4MV9EztndEXoDyqcvD+EuRF7Ek304emCNQAlfzLXLMKoKhm
atCLUyL+T3VddFE9JHXsrsH8TqHsyuief4te/jJa+L0oVV72mmN2L+1y6stC2E3jxyX4oygQvgJP
No7eh9Yu+0eYQL1h/7cXimFreIbBcHO8BPsvL1QnBo4uE36sEoa8dTnKd9mi97EjtSHf9drQfkA/
oFlveILX95hlf4+HUnJDHfRi2VI6rWNXmR+nhemcDUsiq00MGryTmTR3daO8SCXecsscXdoI9ncD
W21t4U0P4RJE01qVC1t9wB0SroTmxsuCYFe7NmI5b2/rlcvKQrQHAOOjS3CZx9q9TMYUgvG49ijA
QNcuD13imOeaQecbJuHqUoAjMArIg7yimRrazs6DufBjZ5XZw9A7JhNxnYhmM21vXJZrS+HPSIzp
HvoMdr68LANjZR6TlkEspNM9GHo1H4BBOV/mybsl8XblJfAtW/93w0fQ4Hm5FElhALl+HcRSS6en
fvV4ftB+x3OSZs+DWILz2wd27WbAOgJWneryhgJ5ud5itLDKeb0RF3k5Mmqwlv8mZjbd2MBr1x4Y
JU1fClAbAvflKkwKATMhqot9r0VSXNXDANLEG52zYHw4OVpO0hwnK/dvwTO2k/kzDdku/kb+t+FN
fpfpXi7sJQN4VFlasTBHYw0RUFR3Nlpnp8HRjCQCgGgea1dX9xKpbi1KnPomavYy+Pv9ExBKYlIN
7qBXkJe24e4EqWvGs+xsZtNsr931VVsd+nqZ4JlyK0GUUORVuJoV/aW3z/faznsb2SIFUmDXl+PI
M+ags+3Uir1sQCdwEf1pangguZb1H1Su+eGAEvCN5O/apdos6/bRzP9fvhewNxrlrMyILYjqdzlt
u3/yse2+vf1pr2I9dhbNL0rLzoaaJeh7ebh60/oZQH0zbpqguGto0uzdcUBRTRvNPT12D2ibJh67
FBX2alRruxvy4BZ185UNRg3RZou5Y/BRbbbjj5qN6UCUttaBES+OPdnpHv3swY6gTKmNqF6spRz3
E/2r1IyYseONRG9vwpXbhUQ4dWGa3477asgrtyY5uYNux3JO04e89o2PaTt6hwyCrDFS61L/srxG
2/m+vFWVvmKqqClsxX2s4nYQL78cf9IOquzsOM8ZUThBkCedaGCq56s1LI7I9t0462Z6w5RcscUQ
0HDmYGNY1r9A/yRpF+gzzEjxAjHYPnHW4T2TFT6j15Z7entvrxgP8hhymW3UdCu+v/xACBxSMQth
xppVNO1h7M3Z3U19KmwHgC2EmFFGQuE8zbbW5B86lKDPzSwC8fevCcYSDpet5qAv9xnpip7oKDDR
Rg6qIBxzu9r7nrDXG1fpynlC0cFJInsKtf3lc/LVbPqDnVvxmAfpfy0FqT5cnW7Yp4M/hzKbbo0w
X3k62zgBJU/acXzAxQVafRiZWrOx4mnW1x/VXNIGHNZ3+ST8I+ji+X4tgvpGOe7aR/JedNz4tvAl
3sk2J4kqcGbF1YCgtj9PNngjMLGGI+09ifEtEPjV9WjwcoNIwKl/vLxD8LgRvU6Qs+aFne+8xF4Y
/+qbCOrP6kgAI89v39kr9oDiBgPKLEclOdh+zx/mqMQTFHIVblwlkwmRDjXjYPmWZcqXe1SnjSU9
JUNAsxe6+0xbDjNcnbdAnlcMM1V/8FUBc7wbddp28H/8COhPWpGNlRv7ne0LERm1kYlPcy09Qow+
7/R7pyimydyPQdEUHwGOwB0YDWarZFglS3kr/H29KaRNiI6R3FD5fUWouQToeqi2c+OGCnu1T9tB
3pWFM0WpZZfvSnif3vlDGXz2reb/cP+sDbybhhIVkdfDK3JlKInLFc/VOi0RvgSeyVS2pRdpeium
+9kf8ymi/Gak4QDW/dfbF+K1veSyQ7+DZ6LvDW/Yy7NYzbE1ci2xY7TNWztcm3o+TvXqFmGnW9UN
U/XaYm6LbeyWAGHBU2w/5s+DL0w8od04sdfkau8XWXMou8w7WfPwgQAk+Ryg5/TUWFlzXOVUNDcs
2NXl2WPKncz8MKD7cvlc5sJBzsmOWU/dg0ijk1Y7yfs5M2CXUIl4zCRw2N3sVWIJ7YEM+Ea4dXW3
oUXedgFLfYluCeAq87zVwx07df1R6dX7wZzbc74stx76tZUYZyXyAbpC9H7x0Pu1LTo38+1Y67IT
2hHJv2lu6wd7WrK/rOiBD9kQE1BeInfCyV6YMNxt18Bg5ABVCQbxDM8T3F0HUAP18lxnEnXIHfrE
wVfwnHoar7D+fv77K7ypAuH8EIF8JUaWW2VROZ3rxOU6W3FfDct7PetkmHUoSb291OvIdWv4geim
Z7IJ3W3//scFLlVpyXYKnFhLYV2LmCwHup26VvPl7XVeuwWoNqnoUBfHq7/y6SvSGMIWnReTL2cH
w1/ewQI9ZWGZ6FbYJuutQta120LtDJoDzB8VnouHmQp8YSdZL7EntYTDYJENjXPTnNypETcuzGu/
zscxhrwVAXBCl51TrRNeR5rjxa1fuZ8Zj5/7OEDHpf6p/MXuf5gzTOlhn4ytfcP7XdtWDAyUj1sj
nVL/y+PzRzk7epm4ca/TMg99R/Mj0TpOpNVVUYZGW/7z9+dIqIR9pVXKG9k8zx/3pbc6029T342h
RhLjya+sqg/tsUqfpr4O5j3jUrdqZdd2F2AN14ewGzjTxVFO3eRbk9JcIn7RPXdTM50yr3OfHCGr
05qn+hBVft7cqgte86HYM+Jhi6jilUQNdrOEfJEb5PW2iEZQkSSsfVndF7kodoYzKrWfYb/5sEj9
L6UmcNtURMBGohNC6IYzfbnLZosmWJ7lftwkmoyytdL2eZ3lh7nTUexDDfHGNbryWhif8OFB2Hh4
XwX+0tTbwdBZj6Kucwag59/DA1V/ny3fuFHdvXJjuT0bJ+G2s6+qu95CEmt3isqcK6w9qngQMSaM
hKyVMTFd5N0aLLq6HpVHwjPYzWhJvdzKYqoS10soQDbj1DEJrQWPq1uLf1ZdDY91Od2ChV/bSmrJ
cKFZTOQw6vZyvdyb0OXWlAvAsml2wzLijQuAn4ultFvw/letRsK7jWBxi+0Zp4Nl++ViRVOLoQrS
IIY23TmMda59rP0CudemU4fC6fvI1qwSK+upaWfANJqGXuIYXyjKWjdgU6+fCz9l6/htXFC0Xy4M
g5sTY9MHCXBXEOoyfJR9aZRjTPs1H6uzayjrs213aXuApaH58bZRumRW3sJchrpA4SNJAcbUuvBi
Zu+nJkK3QVytps6IbdMM4ewFw49Bz6cqXOx6OttBLfda0moydFoP7UInGO1qp+zJ/9KgLvTkaf6t
d4yZurh/cLoRDJOabG+LntVlPpR2QpRtr8GCaZgAhFqnLK2I8tg4RlmZ1lbo1ole7SalvHe9Q6If
jr1a6B5KhPjgsZr7ZudogfyElLFj7WUGDiAKLEleZVWt0+9cA+KpBAYRZ79ChmVFy2IjAQwB1rJj
7kStn7c+z8kQlaZFs5MUlorgQTWXMSqKAKqcqLbNypDRAm1VKsN5rY1ijaZhypPHYtWb8gvdrn76
kepmlx8alxjhxPxKkQ2hKFwn+axJsx/NMKktb4GQptJUiu6P3/fzr6ndNvnkqmnWXJhe63n+aNt9
mj8s6E3LQ4bgtP6N0kKrnkTeNvnZErYWfHXmzPNPia5oIoYDLsCYwqCbkuHYMhuI3JW5pkF9J/pq
gha7SN307OrCRrFm8hPj2fE7EK+lkJOIsjxd3DV0mMsScBTq7NBalusvmeuqkqFhr4U4q95kditQ
fp8fh3Tu6nvli8l+ylIkBGJUnO38aNpD5UNMbcL3FTLqXJ86EejVuWHidPkENGOpo8ao+mRvBsq1
oQ/sVXnKfUq9ewvJDRXCL+E4B60fEn+PmINRR7R/0g5NmNQc3s3SMNefUBaZ1oM2OwhGMwZcoecV
OKruH7WF0bpw8ulHPkvXzdafjtaX+cFHJCV7GCVKDYel1PTxnZc21XosXRihd4zyb9NURs0QQQy6
bUqXM/DXNYj6qlr8r2hAtssv2tqLAce7S2Z4V7lwDv+LJEPTit08zip39jPz1nbUdsjRDqFhrV1V
hX7WpFkdgs6ypBkt9Ng2TuaWma1PpoRID03oRBvbh6BSItmhVDbmY1hZbaoVcCPBpXW/ug3tNa1d
xvlkMjTEf1urvBV5REfIzfKHZB29/iHXGEFDQtVVVmXs8q4x1tNCPwvR5x48qPaYWlvDPbLG0k2z
SMy1231R7WJUd8Xi2smhsSoAf/tVakV6chboN7o9sXQPnwplVn+cQ0N1czYzI7yCrNvVPY+0Dpsh
Ee5dE3gME680SdozlPtD8GyI3CrcyJBI9j5OSZoOP9NkLfMINpFiMPaZW8thiBDjBvRjB51bwu+c
aBimYJ7Z4oi+RAbFs9Fm9Ot20lmNZu8U67LuGw1EarhILfB+aPAfbfhEo33oJ1W0YWKUYxBu40b1
53LQFrkfhYBpJyDPpcBd96L8TE3G1yBsT0ZxWDuae2ZkmZlrPnq0ONddMg22eS8dt3POyvdIpXZV
C4DkaKqk7r4nNU2Cu6Z2/fXDXE3dkkWaGqQRFvNapj9F3ktgPbqR5AHxbNHpqx6Zmu4OR8bvG1BP
mteil7Ouq55gq3yZilOhd548MxpWVA+LPpjqeXDUMMygXdMkiJc+ddawbgvP/lm2JmLloV7MUxHm
VqBtcNTJ05OfiV1r6oclWtF/hmt0EXc9RIrl+zRPYZBhFCeF3Yuqk03dHcKxsAtWO3hOel3qdxkT
lWtcaO5gmuesVV4iwqGlebAz0xFOj0PtuOAloEuu3e+Z1Wnpv7mcegeEEK3LfWbKQh5LIfTuYMrJ
TO843F78K6Ca6B9Q99WUHrp2qfMWYF3K5n9k2pTrgdEwv6hCQzrTdEpnCClwM/5o/Et9X0/TEHpJ
Xb3Xkp7/ZPl5Up56U8GoV1KtS5/E0Mnp0cg6bTrrYqiXz1wQz42seelk5Pb2II6TayzdKTMnPTup
UWzXvemX6R/Vwh+yxv2Y0npyp8oozuPYzijnqlxMGCmh0RAy0z43fkwAGIZz4XeNPCyjniw/GoFD
iXzASLC5uq2/kW5aab9RY8/CH4bPa9DaEAsnnc3khp5mtv6dsVDh3DWZUmo8VAv0Vl9hnYL+YfZx
CsYBt1PLYyDcQAzIewHp3GcMXIxeJNaiaKMimWdxwgd23UeIMdrhK0g5XbV7V8Kj/H1RXB+cxTI0
HkkO+CXxZBo5EhulDwTt0XMzapuM30NaTt93aYII8lK3Pde6zLUza3vuh3VWc/4pS3nVZ50MdTkJ
zcyBmDtOq/KwsoP8fhrdZCQzHfzqh+Nq7hxL+iAbRe9YKuczHYCy+qoqMbsm+rW8mVPtAFVocZrl
YBzLzlFyDhU1bfcogfyM76kx2+2OiL2lNtkLR7giBKZGthJ0AAWfFXXtZt8UPsCDsHbq1kfptM2R
ZxJE0Q9dgRL5vpx8zRpDEMtpvqsZudaiRvPdQYbjQhgaSohF2lOmZI+z6IDvRpytCQVHndvuKUW7
ZA037ZUgDhq9zfYlPGfZN8dtA3VnuUtvz/vFqr35DuC7H3yTw6Tl79MpMCV0q4PsrVPfe0kQLsPI
RFFYda4wu53OO0UsHmWKT1IHMXwvVzvRjtPa5Hm2BzGcewJmSjdff5TDLKr/hr7T+YUtle7gGSGa
bv3cFpldFpEgY14jZddozUWLPXKmqKYFy9M6BpY6oHxCd+kfS1unzo7wk0vyIYG24IDwSjcCLxuW
7Ngwl2g+prnK2pjeGQOuO2Y+EpiBjG1HKhCUP7FKzbIf27rawWvAUKYyV5iqm3Wtuuei0zgqNaOV
GAGv0Z1QE4HzX5WV+Qev77MJz40A052U00B8li4yLheV/NvlA114DZ2+bq8yTxMR6sfON6fw/fxR
iMYvj9Xg981RNiUBuA4HBnPOsAYdGOxESFCKxKQeiuRrwG+VRvM494njsRpw56Nqh8QIxTROP3Nf
wibt+2n+vbeS9HNvKR1YY+pNxiGvZfXBstLEeVqqdS72gEAkrDrlqLfBkWEXuzxI5XXyfinrPj0Z
mgS52eW40bu6auYPi2Uly3PX+VrwLWlKIw+ZGXbf2xSQtfca7JXzv12NHIfRGpMVEfYlz2p1OM7F
mhwj1vVa/iwZgCujyhb2h2FsrWckl1c7DBoz6GJYC8ud2gaBznqrw8whvGUsdrUxukTCcHES2iFJ
uUQqVUZ7xNqmzkmYw2IjQ2sNHwRdgBynwDb96lu76yPPgM9257uJTHetLbIPycSFjAxPqz/kbSd+
lr4/JkczkK36vtaeVf1UK7yikfJKl9ucCUNfdhCOohGUzXQuvxNgyuCdVnbt/Hk04bQDuZsu9WmF
Ngdyzlor6nviJEEleygJZnqceUe8nnTeO9xbrt/NNCftXeArW4YQCPv6Iee6rnVopYX3XwJ2i+Qs
ID08pmBXxLEriJajWbVJCSZgsuWz2dNCvJeGmOevtkbbKhStnJs9ghdpcCpbmgYEUWuaHgvpppaz
62rT5fo41uLtRzvzkOpSSAIFBmbwfpqknh8NO9XcnPAucNtQTo7+viqr5VehN/W0c/glH0tLC8Y9
Lsw2Q9efJvW0JsoIyKJswgR03lcV5LsVcgMROVXXlbtSTTDq016us13RGShda37qiVPLfHnwDfdZ
O/sCL6UdaaYtaxKuut5ru7llIIxetV83x9Lyh+Qx60sr/VJ6vdfsZ6EP1rGYbb2NVOY4/QHWmnx+
GFQv6SiJZmh/UDWR1V7zSlxcamHOvnXF2prnDQOYM6QwL8EptWar/WLZk3tEL7oH+lNbStZhXS5l
tg9mN5+fySy8eUfM6BdANTtjPZuCwVGyRUiayyTWW79IedZW4d1hQYC6hk7v925UlJ08pED5p507
B7VgR82R3re51MkOBZ/Zixi1y7rjyqDWGNp+WtZf2l63pkOtW2LdeXKRalf6bYK+DkI3+nlBq87d
m1UPY2ghSsYRrdJJ1cd17j0dHb2qVVHTwj2u84QIsdITeZVaxo8rVVSAFCC0gxlo72CMtQy1wk2r
PHaSxTO6Z22ycLVzhD6jYVKYd+lHVJOv33ljZdi7pOsGfyElzlKPAJax8/tunQz4uDBF8A3ai/iV
j6XVMTBoKvXg1hDgP5I7N/Y/GSda7yTqAty3yRjJ4VKbpYagAWZqLNL9oBLQp7tCSpKgBfqtrz4g
ed5er1lflW3ly9nokopmjZnN1tlI5djfCdNKUX3zVdmEuT4EH+BYdD4hNK6+O8Syerh0EzSWjVTC
ZzbFUNWeV2z1Uemq1P+BSp1eRJqk58JEarXCXi5K62ytlf2uJt+iUDIYQXdWjYYoWWc0lhtCHKL8
nejbYQzzRYPgNPGDpd5pi1r8qBXt9CRLA5iQkS0gG6oiMce4bG2FPWBELCyoTxY7ZVh9FrablPBp
ycvUirJW2F+peAT5oc390YrSWjRd1EGtI/bFKsBwWX7m2cjkllkTNn7tKgQEa9zcWjMnOwyN7oa2
Ofr/BdOQfmsyCMxDz87c//Q+SP9xV2+to7mAisoKemHwT4l6cLQNmaBXzuQRcwSFtheBnVahKVLn
60xD+L9smeopytAFUZEbTPX3Et14UqccM7ADNN6S/YiiSc5roUvUZlsQxKZV5Q6ITyoqu9HOifZR
o7eN0IJr4R9n0eYuLGkyL2EHw8VHtyc5CXNzcYv9UlaeBkLOq8poZnqUmdtZlmKnaeOgYUs9+a6Z
6z6IEqoY99oE3V441dIY9p2tUrjYCTK10BrURi1uq0RGrdnXeVivsjGi/3F0Xstx41gYfiJWMYdb
hg7KsixZ9g3L9shgJkECDHj6/XpvtrbKM55WiwTO+WPNclJl2zgnUUqiY/U87PYxpyHRh+a8soM8
h211k5yXwb6eMNdTlM1coB7o18J9u/vafGIEZu/bSmlAB+ROpLYgJuS7dptxzLbIb/+yno24hK35
mC/77d17WOn0cDJH1jUFbGuCkzg5Fucl9kxLPIKdrC+W77c6r4+DSvcBudTDRhrNI7aJbsoSDkhi
EsUy/XOXJrSLkkKqiWglazyrnjM6Ry3VLFlE2wCX5U6ea9oJ1uLU2hOYU5MMpLgu4ez+s2qKnTNn
IUYl4ynr5mwlVfabzydzCrReoiqUfewmr+qDSL0W0CJK21r336fB3bc03iduh2phoM9FWDt/e8/e
11yPjtPkDcAjn0U0IVczQqoX7e30cw2hVf0eXTW02Hpb20pZaFG7B7rbciZKJU6G5eQRqRUoKIG6
AQvdjuOhILwqXMmFbbGMxJEKf2wjS7aKxS7Ye0P1AU8+BKkXGM/ldDbeTlaejb5ya5AGlvtCVFmy
KH7BzRIz4MSmYidwvEaXfMe3Cc6ls6DKRxX+F1k3i2rvHnXmtpGkE+TgvbGdj7Za4ttmG/yZ6sb5
tbfxlifzQayOXQ7Nk14BWzhNyvi7FMdcn2Yv5MKtUPzIVKK7AQMZjfdJPKrTYaUIJtZysIMLr9ng
cVBKp0+Xbdm9tPGkH+WDaw7B3731BeFMEy5/j6S6FOFSteWOEWPHt8M1kS6745T44HofT+9whMyg
ER0XN0F9uKWlbFd8qMJZZRpNjSsIEBz7PneG2H4K60XZXM42cZRIphM3E2GT/Od7Y42XjYPvs3ar
oE7DMiJzMZrX8ZX5RxGQ7dEnmh4hLcipyzSwvSJeLBEIHHwsyZsrQVa8jtxSdVgMPdMktyyqu91/
DksUvXwjjnvC3Q/C5fR2UOZBPdR/mBhcnDdSW/9t49IGxd7N4dvApdxno64m9ms7rv7ZjRpVAfx0
/OrdUY95r9naUlXhTMsMbSvLG8Jl0T9XkdqXp9H25F20hvVb3cyxTsfKaR41l/RwMjEy37tOST7k
oCNnhF3Q5VSIoS8p9txUkzX71AUM9x7Mo88cf2kBE6OMiHd8eBjCwzLl2TJj1gNIVCfkbN148sGd
jhP4IUvLSNVrSnOo4V4f17LKfAKqVSYCPLwFw8Xc3HfgzHVhw6gk3+3VlOCa4daxKBL8fGxWHReS
vEt2/kn1beFqu3kNa8u3ry5vzJZhjB30386yUUaP3ezrB0cC8V9LjQfhUtaGWtKEWWDKKdmd3ybP
NMAupDQhshhcCSrMlqwyeSwRO/rk+o8HbLqT7gMZD2itw8A9i32hfeJYdcU/oiJfXJlFdjuLe8vs
qe2RkJFBmMI1OQN1TZdpJyEui+sAn46qfP6009s60W+0Hf2jZZlB5avv8wa7lGrZF7tBBFjPU9ie
CV9vGmgQNEcZlkc7ydjI1zqFYK+Wcy/1wPqVzFvwGQVNtJ6iBTwo65Ru+hQ4VKm/U70HEAoWu2fW
iDjq8yEOyNBMTTzUMQ+APTo3OPj/Q5M23w07TfsaG3f7QL5WT9k0hfynBkXxxmPVgK6fB6GtNwXC
66Zy7ucaBmodozFbjeVgxhrL8J/vTlxwA+kvfSrrhBV4oFub9x5pj1VsbEV7ZtzFvU6JkvI8ILv4
EGgu+2wV2LmlG4zmVAZ6/pjbpFXpwZPW5B37Xk/2CIROwU0PZOiNSxUVftRHzz0NM7zA1absUxt2
nHYc91MRJbXVZlALxzdXWvGnLay4uYuF0c6LK2XPfOMyvBW4k5c55VaR3uMNtZVUDh7GXCMEWd9q
PBtLvi0VktG256U8OWYl4JxXWm9ZUrH7XjGhlC/SVkIWegqcb9y5icjL3h4+l00HMjW32Jb7ms5R
vxh8yeqTbJ73rQMtrdOJTuI/bURHB405HAIYqPUEHFEL/lBMletlOvTllYZHozPh9/ofv3vrS+tk
mNKWeeAfeZcsN8PYmC61Z3+Hi5CivuVGwSGckqYTTaHaNRFFM2xjnHXR0v0dPTMtxUTiCfevOdan
UQXeH/+2+KSLYX04swz0AqK4G++GmF07P+LKLfNtWvXPuh/D3yF84L/SqcffIrFIBCxLa3ZS2/ju
XnC5MFU1Sw8YtvQEsjy0dDwVlBIuY96CB/Azs9WlU9Aez926zH2mmiN45XcbHbzM/vDhy2hsSTyp
bsm21Rp89Cw7ThZPRvuMr2GkMz5bP55EO6zghkvM9VUS0jGko2+qvdCc0I+3t/KdAKxyzmLcZn1R
QmWYUwjQ8yb36JaSEGzvM71Fe163vZGXw931GzqWocr9WZkXuXDDFfEwanNfAwofBWsWv66aAIck
61cLKsilkU/wta9+k4UkIcyZKqW3ZRMQyVDMtAepNNEoydJg7ypWNSKR+Z6rIawzo3zz1Oub3Ktn
9t35pTaJBCpY6iiPZhnnTbcSuhMSwHgCS3DFybeX/a/DnR4W4ujFdSUmrM2HHXIEYm4hE2crK9CP
xh+rk/YHvsGB3NoxHWVdvekxBFPn2R0+R2ffmZW2cGuznpDHKVV6HF6MrKXMSRFv3qHa7TqD5TZf
5cpilIuum4Nsauv4bR+ljM7SyPJXMlrd3WbNSj+I0K+udVAtIeO9s703wabcrEFZsUMtqeHI8RXR
963qqrm2RkbJKS6JhM4CmCOLzU5Vd2Atm0oDqNs76aMRT93ZzFu22kt1jwqpnbMudMspb7lo7tiG
JYkD0eypvF9omcnmA8FJJuepuqFuyWjjIQDXBEJdR6jcVtxqSaQR7wtBTbII4J2Yx5jEmrwVlnpj
nh7XdPVo0Ey3qnUxfGM5/+eVMRbh1h3NIz+4qR6DwKq2u/pYWfXdPhC/Y3KYrHReAaGzWxHwIxXZ
DWc3Jd0/pyMGQY/rnaq1Rnb608yHVaZHH8sy02ATx0lgnvuwdzyeNqzcz7IKrXdf2OVvmgqWmLmn
Bas+TIJRF/i1TXEIj/bd7ImR4kunCu49ZtI18/xjeDezKP/tnMBHyhLdPvv4SL0U3H/U6U7QqpMJ
27F+NrtFqnqbsAJmyKhNU1j0scHveePupn05xF3Wa+sm0Gtd4Kd2Ssg4WkMexHxbcREWvjI1o94x
BWEa6ol0njERUZ1jIddLHnsxZCKrMe/H3swbzIgVDH2K5Umu+TYH7AL2XB3eXaCl5WSrXkCIJn8d
XiJ6u3Dc7oo2MWLE+v+aPRnQJJX9/hmt0yZOR5BYaw5etJZXS8yD+2QhHu1OIgTs5bquoweCsTcX
CKevPx1NhiGDrzv2oAXsiTQ6yGM9OX7nYO0KbW7KaXV4NyJ5SObOY69/eBOP3ymqKiXT0QzVVyxj
Q3y5o2r+WhFVfm5Bl/Lv9+4WX2o2mvikgwoEbXdq75z4VVedrQ5y4TxPw7Q+KdykUeoOGyAgvMfK
njwzyRY4h2ScMc02NfsbZ/QJ3Ve5XUpHackc4jrfmz2qzBnsmkF26autzSOya/bnGkMwb07XA9ve
HvRvOJ1msvK7bXa4JOgw73jhKZoDCUzMtqUiDLfpXKvFLfrKl+o0Tpoa80PHU5uCICT2JfS74Adn
Kg8ntRQtT1+3iSP1Qh1YXPAMJdjS5+N+amcFQrlZ6kgtEKs6VbB84PSi2RtSBFWcZJsd1jJzm4r5
MWFZ7tJySAjdG0Gmf7i8rWW+zy5dF+OuKQ/j0eN/pXDau75ZkjczWrzOSN5AH9fB3Axc/t78PqBw
mGoGZAtFJQ7XuTTOfBimuqD87fUJobTe3mmT25FV3UWk7/xQVYWK2Yln9gTUJUlXNOGmJsZ6JBfo
3GwCuNt1ra0MZiH4wJzbrBnxBa3JtXb9z0GKnXAb6cWPBDQyuNvONj/AX4ziDGno9HdxFJTto9Uf
i/iOy0xaF8QmXPmO8VeI/8k5fia1lnBiPZEL94GsG/WDJ2Jx0zlQBGc0TA5g86W7NdkQhyuEn9d7
TVFXU8RxH9VrfBJbCcllBd63ZC4rt9j3weKfbsPaJhpajAzoNm7Ux5vA7njaAGD6D17Dqm/TMtnc
47EbnKZ/27jzP0rh9scb8YF85URixX3hkfXwx5+9pT/xsSgFpRSh9J4XhaPvZ7s7Sj6WyLr1eXOr
pYhXpvvLOPRciZMhKiX1Zz/8tY+eIka656W7jCSuexd7mwb7zUe+YPLj6P2lWOJw5lAmN+bgGFTm
1a77/qCicIU3So0zV8F5ALhyUjlA6DwcE8hD6jOyKsqedv63Bfk2LOXEPgVXF0Y9+uwiBCk4lpJ1
f5l2xS90l7GrwEubYHxrlsrqM7N6srmnbC3xThMdD8mLWcPVOqlwXKeCFMV+vK9iyvNSz4VCvQRm
sFeoZq9W2Tj42/hQ1R2u19uXtN0PiQnC7xtR9fuTwxMmmGUg84I3EyzUdRRIH2fZFH7NYswwSbPT
Y7tPx9/h6Lm3Vq6dyxy75ccG7oT1aN3hwmDe4yiVep7XvGzF/Eev0H4F3Fj7yyAQqgoa3LokX8Nj
wG+squ5pDcKjvwpL6ww4aM2kXb2yUM+cae0z981HGcZlloTz/Kfb9HzlRAs+KQv22Shp/fxl8NxZ
T87ms+wuOAB4Y+LflMNOH9EW/GhJ6SB6rJvexRrXKY+ITL1ec3DlfjsO53oW3Yejdj882VOngAqq
/Vfk70nCXdWV+r/Oc9qn0KaXHfXGGOrUl9JYdzqp4zFDlwMW2swzwTVqDZIvoxVUBW7y+iJkkNCh
uANclaWI/krPF/6J2z/xv43RMbmnimltz/tGtEQv2m2YBmsduhfayMwZ0ty7B+8C1/PH/puLFPUE
vhEPqVVX61/fJd18QRrBeeM3qpjjqVlP2zCq/eTViWuem57coCogIqSA8R8KO6iIZMM+FuQxWwlE
TtQEv5uhAgaI9e14EeIo/0BjT7/j5nhGaJ4MeRtRFJHqORm4PF3sdeliDSjMLOlGxSwU4OhC07nO
zabWM43K/pyFyu4VpbTcUWlFS6ud8+gkY8rpOncMkqwWajerzWvrsyxQOKFf13JbrkuNw5elKWl/
MSD0TyhdbVawcA4uM8+kxzamPbSZk2jjU9fV1T/SukKgbra5nx55Sg7rWXz8HQVuhWwrp/orqvil
BIGp1Ct+0yhFPtdWkG96eGqCPepOdHfN3qc84uFrm/YWsNlWINORqo4fJOcK1gNzA4ACx7Ye2j6Z
k88DBZD31HjD+lmZWQ8gjf1uXcpOdw3CnDnZOFZQr6QmsLYo76XF2x8rF75wRk189koTlSdpR/X8
KK1uC6H7quCrikf7PySxYklx49v2t4OpCPuOV2/N29HZWCf7eI2/KGDkzSn3pi2GYV+qc7BFMK8z
Q9gDkqr2Do2VQ96JQM3h87uy4DH2pVBBO07feARZAKd+b52Trexly+qQ0pFiY/iVOaakUX2pqdIr
WhyXy8bi/HcuDj4mIE0JyJZ7sCXrwzHv0uE/JxPk41zQ4lw3MeXwbC2qYkYfguVUOYHYMgRCQzJk
HRKQNi8jh06FLtkZ4WcT8qnCku2vi5CdnXRy+Oza7BzTzVS9LLmp2snKnMaZfoQdIpp0q31Nvog0
TZyuWpSIGxIPdNQj6CJhuPG5DGKripZ0RuuPGGwL2/pOzE6yp/s0BV+WWofl6bBWhjvfkBKJFIXm
oZZY0r+UkakxW/x5V/SdCeQzW4xoNT8G1VlpeTSTvuuMOdzTbTMA/LJ5isINxD3l1vXLQh3cXmmy
R1TdicnIAtoB5UeimgTJka9rBkcLIOXW6oTipUFdxCJ9SKiMicrV+S4cKxNeIjx/KlfBLI5rJ1q/
Kmp+mOC07n68QvoEQ5WGQxM8VnvTvU7VPv9goSlZuC17+CZKJ7hy1yg7T4yWbKJmuEH1urOuc29E
n+K0HpuirOfh2wGN+6fZj+TJn7xpY46Z63+KkRLAGQZ2zISG0AfoNqt7iQ6P2Qt523NjH+uXbdXt
mu6I57y0l0l/34yNukqARhJY4Lpuk6lDLXTfuV8s7T3CQ8/tv49R3zb5LB2ot3YRnZOi4rKjzInV
/rOr+v3KfW/uqRS14Tb9SnQ5p9OrMDb/D+pkw1JtOXHexd1BDPNW8cVHpY2cLXTGLUihP46kULE/
37lNt334pMQH2ViW417U29Hd7TBz4x2Jo51PIrelA0yNsnlxxdau9ysFjf/qARlliiufbFoXAsyj
TtmZPw53DE8LLh/UBLT1xKeBifoWdFU3rCaWXCIgk7bsUmUShnF3r6f3IG76L85DBCCt6KoXO7ar
4nbVmzzWXlx+xUgCT3FcQrQ2TtChFpHl/FGSggEZy2Ack7ZfBl3e9gNnATc5IYVuhYCIl6bzudD2
gzti9+dNU9uAOxYxhthOK5r9h8Ts3C+g1d2SkXZs6gKJB7SxNa6q+9Y2zvDT70Eoss13eu/a2p3q
HqJR9LBarp6mI68rt4JEQ19ZwP2o7rzwcyI5VUHQp6BNwwB/z2NcBHNVT3kXSh9+wWtYGnZDCvZZ
skYMTyrR9nYtAYsgSalrlfJovi3Q5W2hKtF0b13Z4mdq+LjMDj0/IuVEECDUntr+RdWlavlFkHZ5
RxfNqLLAtD74ooVK4WERrEo5959wzobYObbtYLOQLPSDC94XWp19aRHds/sfJNZkyiUuJ1VNN+i8
i5T6b29bUfKhYypIgfmR62qWnz9hNFZuDkUcVFnSWZ6ddXYZ/Q6CnTCGHeI634XEbD+2SXWKqD5/
6Pxt/su3an3Z0zFNhWQJtS/eEEVQZ0goYadKwRBK2dOsURg24/IHiTUbOwJy95EmefN94XUas7q0
1vuDWXwvnKGx/5Brvj0c5G1V582y428bZhM/dbtOz5dQG6bZoFetm/GiNB2mXdIKM69fCcZSqEhB
smQ5MiiMxDSxIJTRhwkOYBvlrl5y8adyKl+Wzhf19UDQEWaRv249qVWRpyksrAP3VFuTzQWg6S/N
pSFXF9a8S+zzEYZwfLPTLU+GuCCZtU65jDyhqPODtLSjDbpgTpL17Jf7Xl42d0bxpBoqr4MpZiBp
m7jxrixBWNk0b3uQcVZuFkZ24L+T6RrvidxQBCKOO9VObi8GcBUwVkepCHZ7YhYf9upHVdex9cuw
QInzCCjWZTyh4+pQ9jYN25ULMlhzNKrgeTvSoyin5hZFtk82VXTSEZhntm1BuF028n76LGxdw5WN
Sk7wTE9cJ2PY278TRK1fTaDcjo9QLsHZYQmJbv8md3Nz8Dq+waU2OputMubflIKTGqGN/a0W4YZA
GQtUk/oW3MoeLf1nU6IteyQ2V1Qnbxv2H22r5jrb6ib0Tj67GTQNLcj6rPW8cwQkUetcF4v7+tzW
JO4+0Jo3WSf2r4guW+is6MyMBYrZAOLZFzwslpXLbZ3vPaUpdRhKzoE4bvl6LUv+t3ZhqM9xrUqf
CaRuDQeO5c8P4c4vL+tlvb6qHjUnuFAwe2ky32T2FrTucApK04hn03kqyUPt+foUckdE/9xoij6w
xJb7aYfDjO6aJF7+eLzX4B+9CyI3hZRjpTaALTl5vUCtYuahzxie5kdnspv7xln8U2ut22MyVQ7h
AlwJTyNNBu9IJJewMB2WBkSB8eI9IvCFJrNmz3udIt+IbJZkl95R++p/D2aZPPe+PNocrr+nJXIN
hjdMgF5/L5B/rGDLlQ0/FpfWRScSWCXcR9cuIihHdhq/+Ti0UOa9b8awvRh+4icsoS1BbiGCmLPV
utMDfiCkLnLFIXHTiTSSaxunLpd6KMIclecmUn9TPrOuCViMI2/Bbm75RHOgTPR7mKSkVKBoRKFm
hKKKfyREJsc5wnN05E1i5r+oYtECV2DbCmrDN6cNL3bh1FV5RxyumorV2+v3Ywl51m5s5rfjEOzt
kKo3+biolJ2pta5/7hawbxpyDyN0LX91/RI9QFTvr0hRjv/wREX4DIC5QWgQuZJeUrX9+LDWPrqX
YVv9QtdB86EnBxhm4ybMbUS3RzrB7HxDJ6P/7ivKSRaDJnrxwls191ARUXbD9Kd7Lfb4bqnG5PsI
ZfxEM0z3tSSabWqpfHXXyDZ4qd11fR5nR3/ak5cwdCTr9iz5cAD9U9D9aCRDvVGB3lM1zf5Xb3hT
kW2R9daKoL/vpbGZu7Dh5X5i74+yt6ESuUv6IKLHdjZ9aP46GuB9Wm/ifBX0nypm+zmajrmmg/Jy
RWhnMvb34gYcF7UO5andh+lsnGj4mvbOu6oyCK+Ltof3xVmce+EvFjSqz0oUDFOVJyNUX7C4jwgo
dcEevb0iPf2vGlbB98GHGRqSiazOYbIgmQklS1+aS1clv/HfEfHR3PinSZ7taFLP6ODC99sLfW5d
KD1r52Nvxq8vgyfUOR7iBzEBgLv+4adE+UIwB7L7iZA3eYL7PSVJ9zp0sQu9yV2bjYl/atZjuRdk
PQy2/oVC4avXG1KE4bgfkSim/ClFp164PyzTMn4vZ4Izs3pCibO915PFekXap85UPK1jjlIufI9v
HVhFEC1eNrBrPgZVGKERn9T8XxgaNzy1Thc9mqWT120JFwH0O0uU8PGIeKRen/Ct83SDGaD2jge9
nMy4jrqomvYgzGZyoiyM2+BTucZ6NRhAP+YYU0g1ivl5tAbx34ZenNGKFIffYe/bPzQLxS9rtvzv
g9U7z7DZ44u9dP2dFNa25HbVeifBXfHgjGtfJADR97D6TMn6cPt/IzJLhDbjXqWxP4WFRjkE/+4m
T4cKbkqjVRXgrN0vp0UblXaJ09x18MXnGI00hBlp6x/hcMS/Fbf+nQtd+i/pURxFTw48iUTLr8Gs
mXPkCaXE/khq5fAuHMUUH0t5D1SGbb0XZnpzS2X/DnCeFIwBkLerBK9LjPvTmn2koqZ1C73M/nvM
u3Jpt7WGzlgBMuv2TXBvvziRx19lzZH7p05upos9EOj9guOOM7eDPXSHBal7UjsnyLXoIxGmf2BE
pjSYsyt6cVq/+8HlHEHdle6dbRH6iQjiKEc66Wr7vG9xd28PKLMRDlkD9IrT738836pe9xBfTlc3
1lM0tPs308zunnqLdE/r5Na/rLX0ftbbLHcMF/NxZVizVqwjfvlGdkD/cyfOB9Gw49dfc1V6/P2i
rIFG5Or+AhBQ3zAkTahVjpBnbh87/p4GgvwFBTglAszYIrk6vW+BRSYYmDhGCK05YoFtYN1438SI
P2Ya+rrYRuk9Iqac7hXyyHsXAUeqosE87+SGVRnyPMfKg21ACBlXHHUde2QBVDi+JFN7wOiDIL6X
YqlfW0hvpKW2tQM3i1H80kc5aPxWSIiUscb/Kr2IfEEaF6ehChKWhqCmlcJpqkOiGPSDx4Qx8mmy
FLakEP/XX3gVFIieH5v3cUjw9Cc4vDCOhTcn1p2wLPcP41VPwxZqUXU1k1/eiBXjVvLCUOL4r56y
a/eObQykyCSWpb/GXm52CsZmf3iVXEJk4zjaf5YrYvhLK8XW/121H+mzwn/Y/mq7o7dZ+OJyLthb
TJDF2mq/o4QMOsQp7eD0BToTap/l0k2GZWoIHZKIzDRjy9nN0AYjP9zWunfYPdrjyq6hEPLdWjnx
/AA2kKAksWVNOG2pqY2/zfLo1LsVVujtMhj82pzqSJbRi6Jx3X0UPeLoIghEfMUTY/4jHrvus+ro
dXWp2AXGl6FnaDihC9p3+1TNTh+bp9EKZTSdFvaMRpyXCKyuTmO5TitmvGQ66jcp0eWu3HvKxD8H
qIewCOp6VN+119/kHp03HQeuhQDd8nL2ZlQdNS46Q5PoeMA9FAhlY2QMypQS17CFlMJ+6EZUjDTP
Qcmw3Y524y4TGm/IJZntSO12kXtbWDlPA0xTfHH7RZV8n5A58i+HnAuYuhnprOrqllR2/OgXs1pn
pGi10mm8ouX1GOBLTW2WHS/xsVBFxs5sn6K43sR3bUVczLEmdvIJWcyswTQWz24pB8VC8B46nR6u
K067CFKEufvORzKQsNLu25b5wi3JP+8QZhY1qr/2ofIjVeb83PViw6K58f7Jb6RChh9u+2+N4db+
fsyclL+WyO539gPautl7xCJ6+ycB2S7JM4bJtX0NtXLmpwlG171ipR7dMwkaM0p5f4ac4UloJ4xR
e9fXT+EEp4cocrG9woe6ic7dWA7qXxgO7QJTgwL5DVdDOfwYPe3AQ2+uC0Li7ZJ5da0np37ae1yw
AOd0zLhZjRGpPJs93GHZWNK4OjzbUgy+PerTXMTEHd3bKDdKg98j9uqT5Xq191mpOrIeYTwPfr3z
Yi3HUwnFFX/H2YLBwB6qkbxbMybNS4d0OEIHOXjlBTdlVKakyx/m2h8Y9J6XpF5K2P7IY78wFv/R
KuXbisXFivWxH1kNVuYPJ9DcsX4lrSdonmnz4EA2sY2kYginAAyIBrN5fraqFSgkFZZsRZIpeIsg
OPMDJtHFsaMWpTLOZN1dsbJr2ONohkpPw20UgmAnNujg0+5i7fz2m7DEJLIpPCsFzuKphPLEDHWL
DirnRJ9HwRBUTHxC18k7tfjq7B10bHpXzvaYKVvXM1jR4E6e92uyLR6RaGkt16KDOmL3Ti28W3Il
O6tkfsVnE+wP5Qpym3LSWWNe8uuMNOq/GxiSedYwoccAki+dj8YePfkSoBhqnksnhheXgBTzPzSf
vbjzY/4a3EoV0u3UA0MRd5MKt/WMhnErf5PIvc3/ZjkGy3VwAWwLVL5VyTMrDnnWkd76B5IWrOQc
xQAXFxGNhgqRoSzL3IkQhGbJ5nv+L1ynflMQo79tLw16Juu0gAjiaR2wYadHFAOR4UaGwa4GlnLQ
QCFNYQl3CnlIXVJ3crutNjd3mo5n/xSDeIsfzIxKDvDf1u7Zd0Eia72duF5cCIS5jmrr/rB6NK6q
tq0ZYrslZZ3rIxzQtzP07FvHbjfo+d7312SCdF1U4+cy8q1DgZaow3mzdugHWCaW8rfQ4BNBfOt4
66PVHkN0Djo4ofdt72lsw9jAn9/oYXQF+4zv635DJrTeZMlHk1ESKOVP3MbNdhWj4wWccrhaR5Lp
ggZzQzKppjj4UvRxKQNybN9GOUIvuN7oN/djOdnohD1hwwAUMaiwfFZR0zS/JqcRvKrs+q7p8jHC
KlueGIB6V51044zTdB2wGfXzueMrOaaPUIHX/7TxrrgHIC2v/csYB0sXvrulh785rShnCHOn1nHN
RiVkF98Nkxj+rZwkSWZ1a5OcAqFWDMxo821zLnev3R6IKMcKa9io1pcILynOVnJpXqNtdViIvLbf
s60j1oc3Y/Hc5c9I8rqDWzGAZAhP9UiHyLNOxrntMxBRq3mIgtbyf0ZmpAuUkiM9nIYpoNAhnTiK
Kxu7Oha8qwz9/3F0Zstt60oU/SJWcQKHV82SFU/xmBeW7eRwAkmAA0jw6+/SfTt1qpLYEgl07957
dZpdmzjy0CQkK/XCi0P2Wu4DzksOWnyN6Z1lANCdsS5MDLC133a/tK/q+hJzzzLMmRl2dBtsBHPK
w7TO3iFqUWZPMljYtEg+Jujz98Cp8+6ERpk6/sl4VgXea89OevtTxEFXvLc1JK8APyoJ2nHD3HEd
cDOxu6rdmKGOcAdVIx6hhQ0NxV4Y9AWfNnIexssQpAhV+5ltTurajh6BGxhJdTxsBxip5VObMKhu
NzJZOkzHjATlxjp9mX71QAOHHHHeKcoCeCDM7EPYV+Hs7wH2R4F5SMTUrmcS1qr9Jh/BwIPfInCe
lEL1vHoJZupip5ycfq2Zlyl7Jrg9snBgRrXINmSFMTh3Prux73i+gpqR0ZqLnLBo5izHngr2r1gj
PV7CMQNG4ZhoYmIS61T9Xt0i7T8KB1tByLlWp+rCQGh0kCQZkHU96Y8wo8+p+ZyKXZHMjDspeHS0
XfKkro8064oYhBSN/JGAxIrHCOhF8x+uSV38F8y3nZ4sswdPjsMdM5ulTitdTXBLCzKcZAiDnePn
jUCOLU3+RsZBVucJm2r3EOFHKJ6kR+7qsFZh3J5nW40UQisEKHkOyk7QMsekCol4JqtwGSFjtfsy
7cidBGpvpPAx86Aac5BqdCqy42NqzbEQrpd3u8owKzgR42Qon922tt25Ux21e9303j/bSlk/YdMX
g8Gjyrt3afBzXSofoZRSnTjwRzelSfaDS32anY2ccFTvNK6wONlFmYrVt7vU2WpPNs/j6U208Cza
TeEDdtrkUEtgvDDTQchPTF4LUL4iod9a/CWKd7rJjTkoRq/6s+kR20lHut7yjuXCtIQtuH+8lwCL
DTeTE5Zdv2tD7Gf3yrcJUy/rufnRBQ6GGyZUs4OW5NXZgcufg9UgnjOtSrTDiNGMTD8P0q9uxjFG
pAEDdXfxz56/9NUxo16aTl1MuV9RAVa187kideBsLUs3fQ+nDoDDFnkyG5fNFIeV/EuJn2PcBT9L
1yKYx2ZXG4yxhtKB2PrMCGgKthXebQouZqjtY44By77leMBgVjhc17sucaLwh/tFu8eZjBmo1axE
0DYFQIByE2iR6UOZlr6+J3bplPtktCr8m8VubIZt6DbhfKigd1WUJPiXF37APOq/EK9YGhxCvqq2
nhOiCG1I3pHFtUL6+Lzz0oEnMCVMNBzXjIDlhtYollBn7SBuNXOuXp3YLJjuxVRWzWHsx7j4b8w4
znCM5oucX4hfJ/bIGQ/XnAZoyQGOUx96twwZwUbMgvQlvqeC9tuubTa7OyUNtcTUG16QqDU2foF7
P1dXzDakuitz8wf08VQ2p7KbXDwo7NqA1jAOdWBfwjE14W1UEak7YsW0VE5c2WqhhiTH9Qe2SN8f
tSCHdhrTRXYjT7Jylt8gJpjgHZQdEGasMKSMji1VT7Fjq6rv2YMz4zA+1klOw8tXPYtjI6YINyVG
Jj8gVzYsGQb5zuYE7ebMl+LK577a+2kpAnUIR2PSbzKpnFg7NxlHdqPkpW9fFNtvP3GDhZ8q9BZu
MYW5qLxWk0AM3GMzhcwg/Mkr7jy/dQiA8ZxXPf6REQ1qx+IiuV7HoveHd6rPQb/7M3FsdgZzVc1X
SfmQnyjE4n5nJ8Lj8szz3g7JzlJVkao1MReoQx9lxuTFrclaJEft1FOOezSrVhZTyRZmeKLSZTjo
erDjbz9oxnnGXDoXbcjwQeHeZGcPXqPhNJASq0awRevUPXgxb3aLzD+sPMKqr4rlNx58p3hcaZ/t
nxqHivMlIM0t33XOwsZzx8FarjhNXS/94mPt7NH2EX4owpNLle/cRo0Ldjud0FK7LEBYf+CXEXWi
WDOhz5sap3jEGYYVpRNsxDgiAPAcauPoDQyM0EmZPuLS5vbmwo30dQVhPPR75Ma4a/E3DCYKdiHc
iKY6hSZQ1Su7FTqc5bgdxPI3XfPe/iAJuOMPg7vIf55IsMb/FVM9+//cRQ+m3jAUDaX/S+Kknod9
5ramPWq3HHi/hzk1ccIllc+j2HlLB1FiG+tekW6R7ljKo0TvB8vgk2k/MW0vw+Ni8jZ56nK4KHcg
TvX4XLcqEfe9drL2uWfEWn3oDmvXoZjXVN27TOOiTeCEFTt46O/LL4H4n50F9mnuEW5Rb2dYol1u
3SJkNaPHCCh8XdH/o2fXUrNCPwna29/AjPu6GJsE/c1CaVnY1XOFMPDsAhM2d1nurvJdCCnSZzJt
5Pdpk2u/3XmKE/mUZlXknTQKV7iPO06gu5HnQh+BPwU4fZQLRDgp2E+xswuZ84sttTvfIAMrPYgA
y7BwKFkdBo/4ctbwFHkgn0o+lGCaxmOfpPhmGHvPK0keYePyYnjAomhHiCBuzoyltL/CoQ5RdqZ8
LZ19w/BGjNy5uMn0ju0dBfavTiRO/w0vppHTdiY8CZ3famcJ79TstYuzW5lj/b9TW4gj4/etyGGS
Bl5FZTe4NQPn3xxQjih2S0bZcsRGOZf3QhO9Yc31GhSHXA65OI0h0lUBhoLe4jIsKyEvcurddLOn
RgSxf/GtuZam2GsUloA51/6ZJHYbHtrVaUaKj2YFAtCRYEt+UYO13qMhNWf7PXF84BI+J+v0a6x0
1B4KvUxC4SRJ3eiLUr2AK0YKmJZsaKKWPhOPDPNqXFfOJw2EWHiiMS8t2zDE2j7ssF7m0LtLghym
uqZLUbb05m09Bp8OWlX4pGsOrHOxMOK4a/ECExLkzjKQSmrP2w1tlBRoiVXeVpeJSWkFs2jlMAPM
otG4wcXo4rDyB9MnU0S2Pw4gr4aXHgPJ7Xzrgjh6ayzd+z/ACYl6naJWEubK/CUmftcyQn0jUONC
Monw0r6ZLg36g6Z97j6xDNgMHx60kvJnVq5RTxgfHQo5Ioq8xrgvfPPkWEjGzNG8Yt1ht5TNU9JM
NwuLpz3K/z6ZSEyaSM5OvEk7nenoWnQSc32fY+s4rGNlpqMF81LuQ6AXAkZDj//iWucxKeA0XJbm
dxeGKn1Q9cr0cR4nftc5oXrzdix1m+aPueDjVdQ+grP32FTITBeJNl7vBZ99mm7rJU/DYx4n/edw
gwGQ8UwtVhITePNXMo3QHC9ofQyc6OWgulBPs0TwGiuSgH+yJCzR5unxFDW/z9yheluhE8xUbJhn
awr7CEcnvrWMICFeCeV8Stim4wujqbF9ZWbMfHTTTUMx/8KJMK+3fxgJtZtTkid+O6Jol17a2v7B
K/q8jvc27TxE6GwMWBWCnZVMi2ndgEy79kd7z73ZMZRyRvId2C27ejAFw/YipCeoajE0+IcDbAQV
ulZ5n6WhdrYEQsf+a7HDqk74trtym5cRAISEcgenUZnPAEHZPTMJkWwQBSSDFp0mS/8rLAKZvi6q
S3H1hipxww3HV6HpP3xYPRuksUWQhUk0P3JCynRXkoFLXteWpD1RyzLjWNuXXsUmpV50I3HyTscO
ATORe+2669xMJuF97vlUHuc61OxujnTnW/WIB2cqxDONVcDuarayxuFLlbrBfF56CYAaxRYROm9s
GqMzVWVwAJLn+k+yacvxSVgU8NcRdoL34SYMQQ8ZoBJ5R5YYnqtxTZdkm6gQWQRaIVbJ/TyNdXOp
y6EjIpqXIVtdjoUNZ5Yp9gHk/QqLri1w2na3jaXMxv2qobUXrazGP106KT6MwvMuc5I65QOJOEUr
2HeUMruWUEh7dIxiQLzBnEjIbwd0CSMAk7sCTkGDC6Mg5FH3MW0rsYKsX/dMgNFQEzz89GFOGYX9
HqaTSR9QdpvyxGnDRAq9z/GTz05R9X7YXvuohnx6+P4JIqKIkQL2wtfJsZTLG2LsWLvAMSIuMxKK
XX5kWq/qbAifhruKe0pX2zJv0TNjljD5zzLDqTRu47bK188RFAZgOHZEdfgVMH1nPFpB2E5mn2o8
phgDi8rz98CCcM01rkmGx5WpFPo/ppUUC5ozwb2MbY7ZHDKFLE9+OY5N8euGven3sl8tTqaBNqx9
qBEF3PI83eqykkKCUGC7m8zY4VHCuxlNSX5BpKL3u1dzSlwBx70Yp//ohElLbpn63JxXbVTJ5Xc/
eyDBDmxk99o7un7r/lsHneqAVX594TsHP1zqiYVBU8cnuq7MIHbkdTP7JFXhNs8AXpJoPsdrECp5
IXUyVvcEdKpDR/Nd/0NFNwkCUY0JbySGCkzE96YXb44m2lc1zj8LATHuy3ydn9Elkvjodl35t8jx
o27WRUxBjOrqDk6zWTm+goMzpet7yEvxNzMgm9ggBF5sQ0sZ3NXh0s//Ud57j3nYlgw0pyL1dmIi
rkQASvsPy4BGdZBOVtRnJ/HbQyNtEZDUXIYn491sHRiXTfzHQ1LtII3MIGVwDmGsnAksV797iIPt
fcEtXH8bcp2uR1eeFgbRyR+C+ZVzNk6CjRt1kX3rjaXC2NAqefLQIc3dbKn+tN4PinwiicW1N1uv
9wYan9DcOoKwE2xvJg+Em7bQmJf8hYw5vmts84eBKx40RpwP8RMXj/stZYEDnNBPcJlFXHRH3M40
5gY0mM8z2tHRbqfaJwFfkAHLEHtKRutBY1d/x8yu/Wf8FgZ+jE3qBeNOgNEBDKr/MTQJazZkh+/s
JCal60uVtIEH/Txt/H07DNV0LXEy6ifBSrTgHQPuGL7nTTj5D1mCmHHnsOO0vysxHUCJkVHj9+9I
mKE4w8eSFzXoBbk9atMU7w2Y12OaFYB0+WWd+lzJLBsxpeZdFHzj1Gt7d9tXgOHOeHLi6lAEK9mt
yHNT534opUHsbiwdz4aRb7K+FbVo5l8YiYBCzP+nxcPZLh5DrKIQJ+SYrpe0caLx0+G2TEbKRURN
VJW24N9g/403YXmDt2WwoDCqY6RgdM4TyLvyVLtorSu1w1iWLSJs2sTLni9uSRsiErgmGO91sknr
rQjXGvsXODYUUmy6WWveAwTTEPdZgnzv1YMT3lFGRe5djhdvunOIQ4X4ROuunt5DIbRzcVNc+sjv
YvFxwaWD6U8+Gr74clINDo4FCmI+j3VN6lSlXf2A6XRpqbiCuN57oqdgoK6ZOVWSeY1gvACRqfG8
RynnVOnxN9PVYFCumiVU+0S2S3SQVQprxweCSIiwIuCqdvhExi+a5mXeJXThBEqr2f5enKpCQfXn
ANhSjlXy3tfz2t1CGtEjq8iN2csmz+f9wAiyepyzOQ12Ljd6cW+lvYUR5upPSV7nPseaSCLPw/68
j6Swz7rCY30NHIBcdwtHJDOtuvcvkiwTJTJFB1L5GhOZekKkI80JsckNjtonOY3xHMX8sQ/q7Cw5
8ogmTbjkH7h7ymGTcJAlp5v9JdyAm1AeT0JCcCycooiAU1zO4wPm2Tr4meFL5CRHQ9b9ODhbbU+o
y+gB0zGotEIDKg4l5pJ+m9JjCzQxRdXLgpKh6u28Z3svCwpyl3afk3EOgdJuq94dDSQLx0mprzvv
P85TiTlJE6Jr2kteYmYNjwTJimnnoYat+2GxeYis6TffyWJ9NWyXRHefMD0JEpfx1CS3XYejk/KQ
omCQFiPoqjA2qsJcWMIo+dIzH3TKcRVtHEFy7wqnO62LK+0TEA/SVPTWg321BRZjyDRtFdqHrquD
/3QQdP/IhLrimIokvw8ySsx9VU5UVW5Lj0KrTEuIPXxgwzKpsHL8ENhYzSGn2DrHeQlBeswcCYBi
LQN+NqgKN826icb6kOFhecYWXxHeIkV8BSHYkR7Hs+0d+D2CZ6Je7Zfn+XV5qvhymoPse4GmAKHR
bmKKFOfCX74cKidey99KLP+PdFGOXTKXhbA7kAc4gmhaeXHRlSKGFXPxE8jIvMSccD+OHyb2Wuox
7u/HztWv/EZD+Jk39TB9iwIJCFF7rNuTV5q+OxeyZzCqO5Vne4bI8FHydCCX4FnC8ExFunqvoE1g
QS/KZnrysbTbk4M0DcrEk3V+5dFqv1mHLKPD2pfZ84QUGOxUSHW9bzBGGZ4CopfIBaJIduBQsVbn
bBjBzdIPrtt+2XoU+ZaHm6qopDXUe591DPV33UqgUghb2SAJSLfCr/yd6zAm3CQpvkoSZ1qa6ASa
OAfAkVSUhaQJFC+S3bNprFNbJjG62S0GjfyPU4ZqOfsaZMij6+aZvVGiWLCKlVvJGGiD9igwV42h
dVO5AxO4TUrurtpPdengQAMLJ+5zdxj/odc54u8E2fSjH7yy+s0YGCdIzLT5nvkg4Nhknf0zszJu
+Vy71jmhciZ/kZ7kJXUgdpHKCAu1D+M4fsIjPlaHaJiBs5D/9GAvgwduAAiwTHorezB2gFoIU+Oj
Ja/xEJByRQbMdAl8oF4dUnxiVP7WMOrXr2RH+2OG6G0psWrwGkAKlXufwc2pzl0qMBhnQb6Ki055
/RnDe8lD7pq2244L85ULiqGRVFQKTJ/pPGyOiotmR8xzVMAI7Hzv48402w4EmIdtKol/z7Rj6tDz
wPznAFO9kQg6S4+KN9U9pHXWZMdiSNxzo6QOr0iW5CuH+oZ9obUqXmokH5h/dAv+FghrcrQMGJH3
hfRIgDusMPyl21g/uCxIllvWgbV/Zx4cZrKGJeIRKh6LI5ivOywtaRjcbryy9SIUEcwgu7qNa/YY
m3SIT1QCDEbNXLtYzhgfsdtqXvtnTgPMvGtZDMsOltGK15LBc5Ae7ajX+zYW6nHM5lAeo9tAPGJo
Ex+jRQ0QW1OyAeVdx8quMDi0fFH1iTFITpNMr+XttTOIuL8kCtnFe/OUI0a9J1xYYAUgadL8mafI
q671QHz3SNXWjCxgjbK/lgnbXTZ5iTqOcwXtLiB48FHgC2dQSs/8FsH1oPWjfGJHRsQ94ZwWoMLj
l5FEaY5Ummu7yyvBUYgsTyQ8ryOfV4zaObzL4Ri6+xWhy36BQmGm/2111xKldrOmkAAHVeayFpVY
bpLjkdDJncufjJsXJm+KmybWHBn4QzjByydvsg3jTK8ovRwvUVdki7X4mPO8eZNDup66wZvyD+mu
GVhFH0CSOZS9bXuSFjh1d9McAaQYfM8LNn5g0nsIuxPTJI1L5IANl5mR4zhghRKP9w0Xds82JRKn
NWFprq8Ve/0yTh8l+NoFSlC31LsAYFi6Z+4PtbefffA5PCEXlzhmfzLsrrxPbBkvu7ixhoUyhZlK
75lVJKb+u2itmSBkiQLiA2zGC94xUbECYe/TGnVnv49BTY1tl35qJi/pHkkOFbyUyp9OqhmJiSdZ
Pl0IoonkJ7FgHz44421xBTrR75YU3zjTlGk5l3yUCCNNAi8ae0b5168jFk9ziwrL/EHPD/TwS/si
Yc79N0zk/8glKwl+wBcrx+TQDnWz0+WMp5iEkM2vIVZQ5JxqBvnhN5h0zj5QebgnZWPlca7TRRxs
10v7u/RZGMogNU3URcM1LXAJ+Zk+Jn0jSNoqZN1NtWKpRQuG/1ojSTLROKm5WPBjJcAlcqz01QG/
Dt1mPC/yKWIkrnbl6NfqsBT+BBBF1tydeZLO069FVeqieNbJmsWrc2zUbZne1Gr3KdOVk+yrQEzX
Va8ePvCVN/tO4iwlMd3p6VwFRPF3uT/VBABsiS00yzxGoBt2fymMhmM8XBdC6HRQq9Nf21yToWsN
BdtL73AzHn1DI7OJrajEn2YkcbWpEfz/csXmj8lAAv9IdKx6cmYnhINwGxahO/dLj6OJGbyzgePB
bGr2FvEnjm6JFZ4VOndShtBWNEnTnfV08dgDKODPG5O/DyyTm3fkKjz5B519CjYYA9d7qEZjvkU9
ivGbotzB5ZICC3ka+yGm3pGI0cEjkK22iTXOn2hwxoUgo0cLN1Ug3Yjdj9+LNQS2brgGDEkRO9zY
IGfuYdnTK3tsCXxdungEAuIFWK2gGM9/IpTV8kFWbj4RWXaAG3JkNv342PW9T+id3FF1LNyIOnZy
DHEEFnu1zBFWVo30y0CMYEkBSRO3a8pj3wVq+qWpdKeTruf821Qcwiir7vKSWzMH+8mu4JxKpnd6
hyBETQNN29VbyUaYE+Bwg1pfVNNLmpciOjTBPE+HuZr1T5FSaN+a4vG5rRwBoHrCnAdxJwog62Cj
nckSr+G7xOQv93Vtg3qzFBUPcSi5+Dd08vNHmqu43cm2Daod0AfDrEv5ybFdu5JAoCqvTW7l6why
ApNk29Z/MBrm8k7Bwn3zfDg6d+CLgifm/PINxM7KNM/Ph0uSmImEOUYczG+rnQlTZssayHvsack/
Jqp5fA7Bvs0XTHadvk8j0Z6nQeEpBRiRvhK8BqpuJLFqjFeVsvdhkxOxL2tGcIUxVbBnqDDt8RVa
8mF6kkg6LIFSN2xXhrkXkFH6LzKmsfMhpJ83h0oJJg+ZD4/7oFhYkG2BUKSXOsPIsiOnWM+n2gTR
GUDieARhOBI+mIsU5/ZMcXJPtrJx92VnHVLdil0WhOEwpfvYbY9lULA5Z8RqR+e32pqzp47d6ACY
bH31ssp3fhUdw6obAr0nkwgpgBc4A5c9j+Un81eXR9Yqk8b3Mqoy55nRFNOjZBH9eHEjHQznReey
P5QYwZ1N5aTpn0VnoCgkFR/w3cUnjhUNS+6eSEfS/aYtA5EXXSeCobuzxOKDsHmVcHsMGCbcGmrz
bphiL+uwkNsKgSiwMXPDNW7bZqcyyNpAx/Nx+vT8lHZjkw3F+GrYCYb26439bhqduHyWN7PwZmxT
Rz/UPTukjqNkWeGZSKhjj2PlxmDCjMa4s+qafnYY0C62Kz47Gkf2XfXXySRt+zNAPHiYR7rua9aD
jMWCik8fISYEE74Zhypqryj8gMXg3BmNa8Ll8J8tCchdt67VUx3G8ifjd/w9VDQ7ZPz5IBEtjXkB
Dzr2CI5yZf4bW6D7MM8ZDyiBHzxQbYwUnqu63ZXxmqhTZPFscazVqXfp4zS+LIMN3kRSNvesLwas
42FpeytcHyJXGPuQShExl9+W8gn+CwHz4RemSWbm+YKBk1D65HU7r3Da+Gud2ZZxYftgUhzLgZ6c
LhNteKfg1xEidqAigkXhuKlGohlbP4TtuonB4bwyu+ULrmybcS4UZhkPVJcy2dXCBICNO6f6GEQ0
v4IxR0NUIN/e8Epk9ZXVds7wGeUxy/JcU/QHNAvp3gNgFr/agHEDk8qy+rFu3l6LXvbVv8EP3J4d
LcjSFPoJtFOWPDC0oh4GXmmMHZlwzeGqP2aicURZGr63E9b96nVkaUL9Oo6r/pUw/W2+EhEK/Ygf
av5vhNpXbaW3en+oplR7gVHdN3gh5vpbCad+bAa3xqAX+ZDlbO2mGNe90c6/fOGSJaKjQTkZU7fv
n9JCMGyM+bav1lTlzxRkrvPtEpUlsBj3Nj7wWGT0MrRfcuf5MbkgRoThaRmQAs7Qbkz4xBwudp+b
lUqEw7fpxHIn3cJPnmJy88EOR/9SX7yuGf8aL3XVcZpT2d2xMFIyyikF48l2xne20YleDOKdHdzd
7EeoS5tROKv+LVXYpI/4b/2Ff7J1/3V1mYYXXyS++0GedXruRpnNl6FsTEwkwvMGeK94cx/pTWT2
osgnZFuDb33Z9+BhnxfsgB0jh2k4pxWa++8OQC+7NoJJHOt2gAdOfQ9xiXhChTPiE5taJH4lkHfL
jUnwe7JVjKULpzrFeUnyrkrrw+AmmMJSxjPbEE70Hug4KzmnMnSCx35my+A1s/6I9UrX07JlCoas
2Mzp8lTYnKVelO6j2dqgFJ/10ntdvu1yr5k3jcoa/NkC7h0eFV2Q9KEoAInYZ8G/sEMy+OXivHqH
uFe5x4zBRAxFyB+fxcwltYuKzl9ZLqKq8a8AjsaoL0WZgU3Lh71v+J4x1wylh7SyDp3YlRVj5muh
EfZ80UzhRzzqKfhOqD7PAwsSkAHZUlP/BKENhi2FTkfMgDcCO0Q2phekBo+2fm3UtRxZObkjFpfB
We3oqraFyzxrAzWv/2xDr2Be3/VCkCSO9Xdat0Ai+jXsSyZSI+Z/cL7rXycL6CDAQod/14a0xq98
nixDrqTOmAF0tDR6mHxaNVrhbsNGD8o1SLy4BkwvHbrW1kCnA8MZ8yzJUA4P7FpBsGFwm8dbUc8W
kunAnsce83kPKalmzwhtVneDDmKGOmGHyBDFJhwTXgl/j9GTioYtu2tbjYLj+a9U7BEk/qCFLFbX
kFmCQkwbn2vpP89iKoeO23c/LAzIWVpBS8FRnKHTbVyTjY+kPiduby7IAnBkMr/M2Ex+QL5Da0hL
M1taBxc+GLlnnM7CiuXkURwvG3QY0p4abtPTgH0Vr6CEobLROIaCHUzI6bOoV5iiNcoVq1bCJqp+
lWsMOiMmqYCtV5juYx0YuN/sRTFwqbl5lqudjjwxAHlgHjhPGs9MRsFW6UuQpi6xSuH40ILrKfwv
SF1kDScI5KG0tfONvR6Xl+jT6mFaFIdcBspLof7K/g2nBYDYuGIXGVqoP2xrddOMPcIOt7gI/NBd
Giz+m/IL9/fQmK7dM5DGf11Pjc83YczyF6GkeRUEAQVILkY1G78JJjbwoJyQnYC814CBiwQx1Wb9
7Gotv9fIL6CJMqRhWV4TkmrLxjFDuaujCAUdbXXjBUnzXMwxLiQ5Y7jlVzPRj4WpeuJLi+y2gOKh
ycGVpXNwi0ixH9zezLZNXahH3Sg/J+BZIjhgdRuLbWBTQLxsjF3l1qM9e5naSD9ydUoAhYITnTxj
y2L7CNf1W+POeOaXolvfpybCBMib2RTb2ETJQ+kZCgU67YlgpO9YuZk8H5MopM0O3k5GyO6QkXxJ
tux0bjw6hAoFHO+/ejODv37BEKhiApu4p3MGhsDlhSn+u/XHIOtXd/kdx7UA54bZijKOz5uaLUf7
tC1rPsJucsi5WXLKLhs1HrQfL7B24fUmm5vd8sjamTYlY9sTbq9QQ8ptxft8hm+X6IuVjIM3BVwL
8rJFgr91JvfyOfv1jAkeBOyTqX3mSrLNkh9JmBaGSUTw9xCrKHnzbINwLqlhn9E4+U+crLcFNuXA
i+mMk4r3axfD+hig7q17P8nkU5l7xZeabuRBEnfOoeXaKba9Gni6oOFk95HXkCememBYyAfBbWyz
lGI6ztOl2y7lrRVp2pYqSfpRl+87EwyIflWpMVOwO+wVdynTdoIwtyi2Tfuz8bCG7EaMBv+c1cn/
sQmo95nkJ/45i5r13XAOTtt0kPHHsjh9wdCpLF8JB88fshF+QgwsnB4SYEnutgtm2HvG5dbalLSy
v9PByxBwowl2ECNsmv6gwrKOEIENkVxVLS5VPHTvqUXVumR8eD/YCOGIAJOjxV/rIr7E2FjLg+yg
I2ACGKd9O2XxQySsM+0H0RRXv1k4koMlqwpYHUI9mKFNfmzJ63IgkJE6G3Yo+c0eeCQDRsOYAh2a
6S/rCCL60FUtDJ0msczBTogeyCrDKO+vV8Qejr5wEcOpnIbsqW4CsBgGg3+xW2AXd9uuG2eoVH3p
hnIzB77Pw+LO4YXEmfOVIj+l1OBLfc9nydx6YCXkmdEXvwEpoHw6tGxzoscaFnXXVejduyQNLP8H
qf93kDFM0xtGPB41I6B+wu4EqcmnIAA13jUonAyQgoK59V7hjooPyQCsnygQmkn/KHussRs2KvH2
tqsGOsGUOU/uclEm367fY/oOul7/NxucB6wI6eaRxZ8jYM+f1YOMEm4aT/XJ/Y0OgBuNx6rD9IZE
HeDkx9HR+scZtvf0IckA9ISR2bCwQCbCucR+maw84a1WaAmYGMzIJliXUvcjFhaN/mDpIsUJXCoj
TSZq8IeZZHPl6CJZTsybCV11prenisUI1IZxXbC8KyWTLYpAf5V91Cf7pPAkkGUdFd+Kg+mLyAQr
u7qxSws67ALZbmlHEqs9+uTfNFXRmm2bQsdjd1n7IEjOCMGKvG2KrZaPvxf9FF4NF1Hzj/U8lq52
HPz2thKqv7UyYNwaWgqVTumf2MMwtkOUzQUhM0YyR1+1xTVosB1vb8UcxH65EEezhABIdMp+qLZr
ieYwycIj8x9k8xcz6RDrgafa5WoBnKeg4312y/Phds2MbQhmq9HPgpSFjkj2xOz6KCndCTLnaDTn
ae3719qt+HOso7DqoVwQRDaxdJKvNINqRVVGxmDT4rmuH+e8HtjIUmf1d4zkmp6meExenT6ZLX7D
iDhN0HTTf9qGZMQa6JF8MQ5oXrZE09Xv4fQl/TEddPeCbbEXm4myF2xFGzfsysn7JX4d2XD4MsPu
xkwQpP/j6LyWJMW1KPpFRIAAAa9JelPe9gtRbQbvBELA19+V921iYnq6KhOkY/Zee1iOzuzCtU4J
1VkOEcbqbue3jV1vx2B0H9j56JGjgLlruMGvVfYX46h8/J2yZrX/WejVBbfEUMHbwfh9MO4sn1LD
xPWzyw1r58K1O3Nqy7DGEA46ra1ihll59aPZd47DtsnwG1NTLCl23I2D68+60tzwcqGSDv5OegQB
yK9iVde8Wd0IMMvgs05Oit6/DCESTEKV8qTYjJ7fES0F1WkQj2FyLwM7AgBWgJyZRAnnlmWBBMSY
JWbtlgHnQhpSz7vOrhIFtVuUrnnkaMnqfz6LbnX0GNwS/KGZ6m+gCKXNK/72dnlxCrm8LEhYGVXN
U8gL3krohTyruYEKvxbidWX6nnGNR1P2Dts5mj+zoZjaq+2MQtwyosA57orCA6aAXyC5aLR8xBvV
2OF2gcSehPu4/P8CqlCPTBIKiEddUaptR5Q3parPhmXDrD0ZHkOtluXYV626cL1z1eC3M9NfRmLE
G/nojxAdLAkCM90I9Z4uRRPcTOlH/tbW/MSflS5a7wtXqRM8B7Bd+bSRJDN2hZSFeIhkLP3IId5S
Wnew6XbsihJ7b7ROD1TjeRBXRrBo5/HT7aZGyTv8oAlnEArnCM1jshiGd0B7gEim1Tz177ilAGGk
oUr0AyuB1t+1mhn7t155Ryq+Mzi+ezQNVf4Mb4wNiSd19YFospebsV/MYzYYCEfNOq1IROG5Bke3
8rv5wlK3Fx/t0K3T1vIVMZAb9t54uk1iO8V/LAtm96TwXIxPAwF43UfrSh4TZimMPXwU2Tz0fw17
XfREQY0cY3WGAJqoRmtPTKZBrkNT0hCvAIzewzrD+qi70JHSdtUofbxn0ilU+O4C68L5ihQj+Q6F
zOwX2IYT+C+63DNQGhU8aBQow7ViXXtg9tE0qPARL5ywlgDxWR2mkr+BcfpscxA+C+uUT5Ys3igY
EcoD5q+UPcV1gZHlLQxU471hAnPBCTKHw8KHENKKBwAWGAaxJNuwzmEIvOVoIeSBct8+Io2owjeW
f2RyOegq820nF/Fk6jxbjj7wg6sxqfOWRCUGRAu3wK7UTX72G5vZGzuLFLxKXlMsRSOPfjy7U3Wd
+7ujRGp2Z8+1xS79POK/wdWLXQSvwbRA50FWOFqnFU1khovRhk346A4pyZHuOpjlgTUSUk0SvnP3
V+mwtf3mnSr8HUJPJB90Kj5XuK7QcP4iOR7hZcBIgSy3KlBTTWj9wsSCIjfAFbEJPO7ms2DI1d+a
lu09zrBkvPWRFaEItIHwBTjSIuypivU9DgSw0lnEPnhELHVz3ah/Q+TU/NDDBslPxK/5o4OBiWYp
RMkmJV+b//C5qZB5WSXYIc3znGWnuU2zZ1TYa7odwR8MsQbzCr2E9cGNaa9iMce3lFdxL4r7ceTj
5op7qxZbv/D6+iVZusHZe2tNnzrOaFfBp5h1If/LDh79sPbDfRk1DAr8MGMT0UwzOI+k7qOtx1KJ
py7PTbuduI+tD5+RrvwaR+s9xXGDmaK1Dl7AVeE1fMIbgiFEeCPhZZ0Y3bgt17rCYCQoWaPOKh5a
b14xGY9lznpS9WzUwiWYr6MgppoyDZQ5IRxRrbsV+0LY3trKVu9Lr7o7zm117KeCabF1UyDSvSfI
+aV30Lzt6hAuvHEfraC82owOvDmgc9FUHorRj76zLAz+hUiIKQjWaPpb1rIm7GHQHUgCgO6vapQ1
4Ztk7zTIcZr5g74WTceST87Va5BKkfBlMoqRHqvWMWGCifOauJLs5HQ+cCEUEthI15z0hUOOBeMn
QLiwvN4ZB8tjhOgU1GnPUndXL3maxxJlYXGo7D4n6rPu/1RRZbf02VaHcNKKjHtMKdbanY/I/9pH
rPW3TNZtw1CxEwbEKm5vdM5l9Tgtvc8GCVKK/QERByodtGpawCmoxXqd1wJYr+NGnT7Wcuj6/WIz
dEec04sqJvXVsY4l3m0adLeA0SUkCs+YaEabiWCAy2mbsAZ79qkjIYrCPh4GxKs65zlcrGb59P6f
NlP0c47VVhD7dkNiP5+ohLzsJkTbfdGZ1sNBONIHijBoAO2pyIYtNq0OVw4Etb0rG7O3AkJCNmTp
LvO+HiKVn+oczTskFCdi4slLw5RPmmA+JOyX6geHCmG9+L6c/N2YBOKe85FPRXsUfuY9JXryum8/
J0aa8JBl0Ae2ucFHQogYNLaKfSeu7BAoG2B54gpyYY2GdkkIGAcBFZUne0m5HWWp7J69xalOnqxy
C8ytO6x7h+FY9ySndfgXoXtlhbEsoVNfhjZdtlrcWdhMl9btZDGsvzCtZb1htRgcnibw/ATfYLh4
qkTY5XuHguOeZNIW3lePaB7z+ZxbP45r429j0+PVO9R42s3jCfhEdWT9sL6sIu2j+SCwI3kU2Fj0
BV+HcdnMu6tlXZA0oQ+p64RSM5UWe1iYetg+VVnsOU6sJxSMnRO3I1briHS/Uta7UHrBFDcZKwXU
1cqlM9WN/rUMYXnxZ4RaccTsPTpI7coeehJsH0kpGVDhxkstFTc4doDgRDPtzGj7JReBacAVsxJZ
wQ6s7DNlFqF9beRcWp8ZGsSL0lUwxxJezrInSZAg1N5CN0BFSSUM2GgdP1dMQfUeKR6I5FGDKEI/
3D5zwNmvRIQk67PqAwo8dpttQ6004zmrujuD2fdrCxBCNX4RXIeow0FHhCK2Sd4TlHC/WCaKgu9w
ZoCBOEq4x7YO60en99qftrnTQ9YeZnIfRYt7LayBy39cxQxXqWjtS905i/5d23nUPdsYGPcUzB09
/eLL5s3paj89Byy6q7PNoOzg5a5CUjE3wn7uWB+i+XCk+PGc+5OSh8KQ+9f6LRwUN8TmuQA/NDtJ
NElCZaIdht+Ok3bbtUuhfBMUSXgQOwQ3e13mKfG2NXKIYDvzLZS7O0vV44gnynNPB7U03PSjKl7U
Yk/2wdMEcG7gYDBkYa8GSGMSNkYdZubaSg4skyWLwyFNAv+QTJ2+L0MGd33xMjX/JelC/uspia5Q
ITMECoL06sOggml9R0xOteE7c/JX6S4db8qxkicOHAhZCJdHsGIu6NaNO1Lln/6fEfJlm4ULEg28
SsSfMUjJfrZ7DCU7SOWcnHWXNdaPNeDsFUKV4WOZ5f4HZo/W/ma52oQvpuGcRErJVWgTpLx2fuz4
9jp+u/NkW2yN7tKHbZb1YYIaBOvyxtABoJCvs06dcsC8wRsaHQ80FktR63tYPe8C6mpRAAQLB7tU
VGoo5Np34afb/Atwqj5mHShWzdk4QWq2HiXPFanfkN74iqpvLJ0loRtDF0zEPbTDTQ8gPWHcdtN0
GZ2MULlN5tYpLzRfefOTMheSX143DILGoSmJ6GLkiladnoivRfP9UuGB1PI4e2pyuMN6tK6Y/8DG
jBhZfsE6iELOADuZTkqFc3OsAvS6ey/gwD1nVHj+0Xb95FbRSa5PXrci+hiCdU4JDMlEeqILRo29
sVlUJuf+nsX9hKZgXQ927nf2o3aBkNfA0pACODVcK1X1miq14bfF/1hGwn9u3FKd7ybZddfeFwTA
MtwnCcjqn1iYpW0nVFKohckV3+IAdM7YgiVLuDZM0+GtnMww/RmtemhGhF8qWF7aMKusnTLz/UEX
QtI6UEm9paIkGXpjeJB+2MhZ4vuucHB30BAT98kxuY5OUUezdqvrQJ5Xoi38K+pKpoIhr/j4yRBT
V4eocq05zoZohAazqGELOqUadwNDC27T8G6DjSvpyflnSZIBPjGP7zyucRSs5t0C5O0++mC9WD+T
L824f9stFib4e892Q9Wu+gdmiXLYtzQVqDCyisYdQWM5/4xLoxksqs78KUyXLE/+NPeYt8cpIjiH
8xZrm2/86ZlJiuOgv7vrq7hysgcYmEHNBI6BGst8QrVi4S+meSawc6gO2cRCMTZkiJztepTkXZiR
U7TMi67dgu8LHu+WXNol8hm9jZyd2npqyCRbNr47ELUy9vAX97bBDg4BjED4rfGt9JUMEOGcUfgG
/Bo6neq9AiPwNvcA9mMI6gH5KfOUsX6bpyAN9nXuWGeSlNCsiAIqz45VKNVUN4ZOHxdEe+LCKZA2
EdBRFE69QBFObbVdwejIvcvU7bcdFUvCOiIaHhgH3cWZ0Gi3KW7slU9jhteH8YMKxGQaPBgDi7rZ
M4BhxQ5l/E4+E+RIxsEIa9ztu1mRRON2ZstQt31KC/zYcZ8MdAoo3BW5CPeE4MUBOBeHozXZbPVG
/0/Q1bp9H3F+i0dWvraIe5k6SD8BFt7QHZYXBW1xjdcCYxkpaXVhzgTtFf8c0EDpPgV9dnEDladw
D9x+fm+K3kLePEbWpSBVSV5z212jc577bQUwy5v/RaLT+SdH2fRcR3nQntnV4pXdBCzInovIme+k
YtswSQwnNKQuoZYEmc8dzYVhZcogyqHMcfSIg5Yc63GXtFn7hQlxrR75NpvmjIeOoLYlB4d2YoeI
qYDH3F3+FpQ83BlaDnWMr0+QVCAYYW+5aNjPW11iiOluiCSioE4qn/SREl17h/8+3Dgab1UIONdG
ZJu35wqYNAgfpmHHoCeCApYgw6ytRgtFAjoL05cVZWBwZEso5/dqDDChDJAbjspTZRojZb9nUBKE
076MKfodGZnaeg1nrJUcbyz7nhgfeM9Wy1zgKeUTIi49SxjxeBhYD4FVIFLt2Hj9tDWRw5vOKI22
IPDmg7XU+Y29vfAOBSfI2dizyZCGAON8iDxfk5zCAVy4eF/9sHnEOGsfJKk2ICvbRg37JUPQ/8q6
Mn0jSLXpjk0ZWgdTj6SR2H2ozmXIvPF5Zt1Z/GCT13DuQrnmf1VhEYgKF5QHnwWp239OSDbOgdXb
ZGbOuNan3krrq1lx5W5mVbpwjgOM9XGI67k7Lxo6NluwyK/2gbZmSDsL8Q38GwNZx+H33FpkPDCV
mNimkavip48TCLz5DMkHIHsG7fM/4IcaLRN7vRe+/4zfLwzyYFe6oAjQE4yV/qyqpMVPHbAzFGQU
M4Fk39LsuA6Vdxi5dXDmEOzkbNRSASLFaqGvdcOu6slWuKCYXeAfJhE1b3emL+AOsgBZKX/B+JJq
aYZk3SXGgM71GckEVw+a6VM2kWEXd1lWfo51WLj7kNj5nHT11X9cGmdMdviUeh+34h3CvbLKeUZE
w4KDma6LHKJwol+YkADeABIZ+4eWoXiwQVfT/YJJlzF5Su6kw4JSjsXYhIPGklVBYF9Bi7fxFzAJ
z5Gx0RIKu+ieW6oy+0ijID79QTush4vQHMkfbdan2UadhQYNLTZu6tW+oDoieGxWXRi9ZEEdqt0q
CsVYeBT/MRE1tHc8eX8pqc0ZoSgKZJuzGDTKpOz/7uJnEiiJVXTPvez0cwjPyI8tyyD/QZ2Gb3Qh
+OtOx+7JKNJl9dcZchTsMZVduAfZ4iVvOhyyswPisvqHf8mFP4f9VaDky4ceIKFhMk9gtzvb00HD
n5g/PJpZ+2/iuH1+DNE7MRTEwAwy32nepsRHP7N6eYr/N+3JAt2yLpvGC0CMELI8dqLdCo0fq0Lj
La8DIBAqrShbom+yAAMIOwIwIGSTJnsgZGHhlV5cxEeZFYgcbOWck8SYoyW9JGFe/DcEEo2ZBH82
MpQJCweTwj1rE/M6RVEwqfR1Vut0NQvL4rgllDaJ7bFeiEzEaPYouGuGN78Jk3Yz9GOTH5rJ8kBC
RHP6wEqNX1woTbhe47TiEo0wATcqWfEMGBSsnFOIXX5TYeuUv9hj7r5RmgzEY1BB+zjqweoPrYdL
/0BMwb0ytFi0n/q6L4+zQuEfL1WwYupLHXUBLDv/Rt1TVwRIUGk9LLn2km02tCHsYo3+fQsM0ceO
KoEdILInwuFoq3BJiSPwErL5nLpM/mNcxJEBK0RHWzpm6wddNN1j1tqgHBPP0/VHuSQrayYf6/or
fT3oVCugZYxRSKAdE0UgjkTo6WUv11Z2Z1Nlfnul1Jv5D4Xl/wdjb4RYNYjgkERhSMChrNHfptjp
+xN5grjmFlhjCaN0PrCPcMzdN7DrIRtiia8KLk0q4G0UCAVXXBjqyHSjG7/SsAsCeXEpk5fvZp2V
dZqJ4rwNssaKxKTR+5CIWGScDx5RWzAMVkIYjNUOSABl1iEKJAsTEIAdKXng/cm8g4lK2H0Fop23
QRFPdgSBnsGjU4UW92gDDyKsPTDQY1FH0y6mktbQiXRpYXaY9d02ZIc7T/XLIygh4aGOjYZ734Wd
eicKN5n2MA7IiUGBD5e7nexQbQiXhUnKhauvxFnegVaoc+lNltkC0uQW65Y1glbbyCzqczJkOlHD
IEjbMcHCfRAGQr/D0h3JnaQN+NaqZZncISbmWIe0ZiPkJ7Zqk9DOREQsD+MLSCuyKehJLWxrtujO
ajBSXW2a4TttcQzMwbGb/oHXNFsvSzl5vwqrpGsnpWNYr2Wx2D8DwURdnKxd8D6YsqErx8tPMikn
aRbjn64XFvy0AzsYjvKd5jglR6FwrZ6EETt6mEt7DG9DZbigwWY475npowcm1WXOnZdVzMkbY66N
aAmHgpsy7dUKGu1Wmjx/nB0TpnHfKrL2rEI32ZmLp3ysaVuJgnSCKLzNjFmxaruj+18BfePgBEuJ
Xh+G5J4piCXPEDFnDguRZE9cZrbZsMiWzs6sORrMrAU2J1DC8Dj1vfWFnV/8CaueeE2cyv2BOKDq
Xyes9nczEp6GCClhEE8nWxQN1NnUefLJr4Qw5AkLKSZ8PZphsTCliAdnRIeeOANr3cQdSW5tmd5e
J8LcRMxLDQVq7FbkfJuAh3fZpuvi67jzoPZsHWOV+5ZBnhvXXe56z2zRS72biXK6r+AnlezWFdQ3
alWr7m4UDaT+bSYSDV95YBqSD5le0kW5yfghy5ZSzC6IlcLyHaEadSZeil0TIkrfQj/AKT7g8v3n
iSl8LylrSWees+43dEnUImI2i751phX9p8vGbxeoSvuMDC0WJzDcx08iPQA0SbSMj3aXoVonqxnF
Dmitz5osqCjGegE5Iue099lUTePZr8PZ3pbCZUFSkuP8tHgMu49DMc7jyQx5+ALSgLmBx9Qi4kfX
JA7nfObkLYHT2RBQQZffRAkZijhCs/AY9n6AlEfgujwRFY4YGQiZIOqPCMkPlx7C+o3GOIHLZZS6
zb5J02d3CtBUM7f7QuiD4Mf3sVXumDxlLNnTymuGT79NovVEt6Yn+KJtBFo9TFb7qPikmX+TBmjf
qUl+9UISx/K46IA2JcNwdsLjltb7jsTM9oFVV3iBxOvz0ElMOyAXWrjTK7k11aUGzeYcEvV/Pvsc
huBJW2D4IxlZu2hNPHXIPbAev1Dpi0czUxRuHSIxdCwU5C6qrwXYRowAJCOsZDZdUKlNB3GgPOAT
nDBC+pYjuLw8pyKHwF2fJ+EGTH9LMzzX8NuYGI8+Hq4P3yYX4KcGUSEvEZxZYGJRkGqnewozD031
lr+tWSyu69JhdMHM02UZyoVoYCCFFdHHK5wBHux8YrbvIK55Balg2r2ZTfhMYem1u3Gdm0s3VPa0
9R0P73q7UpB80RZl6YGtwcQovBTDOXKh5m0pNtxoV41yeG8WTXvQZbaBOrTk/rENmDnvhBLyLyZh
zeGouT42XdOIz2IS4QX0ZPEVtoRcbIho0eTlKdn/tMqmo+5b4haIwkUxs/FZkNHhOKP/hJgzIS0v
aIdwN6qhaTE9tuXJRWSjj0vbzt6B8QzJQZSQLG7nEqX1gcSG9nslw9P6su2FrHULKl5FP5NMR9JL
56cIky8CC6sv2x/LQqYbR2APqGFli5SQED6L0UemavcXLNu1PI0ECtwGACvzRiTL+B9Ui0JuV8/F
LrtKHN1HciiM3DE9a+vzZNa7dQEAE7JVUuAi1nsY2dG6+cOfwEn931nXY/UOrbFasdcR/5xNDV4J
XKpVdsoax3rG3a4wpYVILq7kMyT2hfo8QQq9iN74h5YQrfRESG+1rXWCXCOGfJTUxygCSHIx7gKG
Bh4BQjaPgXZMR1NnFza3y3OS85AesXMu3M0yI/FT+VyhSPrg6Oyp7JHHrYHp/VdsccR21qnO3B32
I2wECFWNAY3hkcQEWY3OJR+Yn0NEd3WW74KxkqRnwCla5nsLgb8ETIlav6JJG/9k2dWQ/ynLEoui
VStB+Ao4frR8G+rHlcqePwdnb8+GtVTOtsDQ4e6IiSJ/T7YeDW1NO7cCgsAeSHIU/+Mtxiok+wAi
xh3VfvRPIyMdkR/3LIJaj3Zh49P2M8dRVfqZug0jzUfJGiZ5JS8OnyWQxgjjJi8JQpjLUg2d+48q
ZC32ExfUv5YsnO9uJET7FIU9NCvDgmZF2CDYmvAENtEZe4U6k0qQJueuH5zXMZI1ryXbCmdf4acy
Z7Ij5v9IZbb/NEyBqvsLU4U7zDeSJegYdutW2RC60RJawwO4NmO9iwkrVLLkTBmYN5YujXKaI9li
OlbqtxrAjH1LUmbZf7uSuIDDgiSRzxSMlffFA4j5Ih4gPSXHjC9f/FZytJ3TkqPmY77VzVZ1DALX
LjGvCu8/mugeAf/MV3ROZkmS7NZyvBF9pMcU7q/lFxTgIe8eYQnJoOwTBCwMxRZS3uToLDyU5wS3
K5YOgXiUE0lAo0982+sCklyRW8cyYZSrt2KGFgs6Bc4JmzjX8rnGtMslZCeZJW8dYGZ4oxFFzy6N
gK/vwG5I+eI4PXtn7C5TvrcnfuIH1NGIs8zgq5O0LOme1sCvmMl5EqvWBKnLpZex/H6f9kH1wHOa
kHA2MaUHelwCoAnGWu5y6FgeHynL5PlsZ4jwmBH7YfBe43EAFFepwGVB3OovO+/ET492JnobcCcC
xmdBeI7MoEnblUXwwjlvkXC2GEatsAma69R5BHH2a41WH4JNdBxYUpFr74zuRYMNng+UmDTbnRWG
TBfxtdRbP5w9f4/EIKg+3YLVxykzlORvUQbCZKPHNJM3oiYQQcOVljnqgqKW2SsjWZ/mvWRQIA9j
D8Wb0W59B1NEPnxW0OkBu5vtmlr0rJugJ9X0FYGVVz+scKryPZO05HfTAinFs4gcbV+PZGTGtWNY
SNEikeM3B938Za3T/JUFRlrHzu8C78ZMDS8fUspyq4CU/G105yFnlIULz3VwHGtT4+02aAslg6YV
rUK5WSYbz3yh9Wx2NcE3EblWXtccR4scy52vQjJdbSAs1qmVk9JnbiZnOoYu3dcLTprp7i2saXXH
FCZ7HrGs36w4DQgl82zidkI78X9RPHCiDA2V2EEsDCw2CYIGpLUVcUaHOvKImcfgCepUjL55Qnsd
Vu8BY7t7hLAWF36BxeVkRC6yLZMIwqbrwuiNqm6pviOM6guEgS6frBc5NMhccg1kBZcveo0PgL0S
lCDOHRT3BnmA3CldDPklIdMZEa7lZeVl6YzXfK+S3L4ffiiV/HS+6APnpxnYnR5xo6fRvnUH92EM
6V+wfGepFU8lUIsz980KfZISkL/TkY31UsCqYjyzdv06vprWbkvU3xriwFnDJ5N77TMCO7OZ0MtP
Jsrp604yBTVj1om5Y5LYWzANmcfIxqnT7ISLOrAgAHcBKtAxneyLpWwZxjPpg91VVhPJihEjOAbI
uZc2hvAzzk4wFpDnstgpVfhw37qgWiryGrKkBui1QdgbXAqRpGSIQ7RB9k56OD0xYigAr/fupZ3W
oDjMYV14O9JveHnkAOQFciIPwitz5hC20BJxtoMvsUw8p2jW0LpGHrdYO6bJHywsU/TcKW7eazmv
ks9H8mejx0LqZXgjC08VzxJ9zl2do52EqoGcHNzLLDNPDdwrUHyQ+fDWF0suIVphSt4HcyRoFyDX
d8j68iQ5tDID1r9xZj4nLBQ5FNV1W8+uEgSEB17zSaM7P9vSbRxAtDk+BAZk8myzSLJo4i0PYXxQ
ilfSt1eyukwFuGOHdbEOt4JjFUdN3rUHLfs+ePeinK6SZeS6x4aNy6GH+TMi+2ZTw/bJsMXPAxG8
c7yiBsc5LHmfVKCJQ4S09WuYAvE3AyeHroijEg5pxLgImYVtf2YMXomkRDFINLnd+b/mvCS1mlKE
ZHi6TIImk44gHtgmXJdPqIBI8nKdxn3sF+mTqAZtnHqxHQLOsU2fQPDBdq7gPYgyyu3dgqzpHnoi
ffuwAmh9Y9HMHqVBU10eJCMNZGDp/yORgfbhCtFK2GdvFlEBfV4SIqBqKhkWhCMJpaOavV+oUKCV
sDHDY7iEzOUhrfZ+dYlq5e9dhhTEuvSVnLeUjoKTlSw6lOWymFm6aY3Qi/Ong8uOO4LhM9dzEkPV
SP/lo90TuNhOoKWj1f2rc1L40irJf9MDgbVAg/gXeizZDg4e8ZNbMyrbEEBeWL85h5HyJwMP4Y4i
kejPynICJGUV9MFr23rw6DxX980xn1HFIoIDVP6Q0W7/qplVFdtABcWb3XmPs56j6lEVs7gGgS7n
eFG+S0bMEoBxjBbLdo+9nD1QH6wDmYmDfcg5ItBqvtKnj3LPbnUlzWDVlDlVtRRUovVAfQXlbzUN
9sua/hFKEQJACPZN+Rx0YspvWqzlH2dtPWdX11gbNL+ZRdsT07+vv8sFDeGhXt1ujlGnEr2danrC
s8Pob4ibwCm6jVXKFslDU9ufairNZ+/0Qb+vQ+NEO1U4lntp0yj54pmY+gMcUz/9nCqA3HFgDQzI
g2CRt3qhp9iG6P2IiZ67lJinPhELN2wi3qLQEE7XReM6fajegOA0kW9fWxJO6i2gEpJBGXy587Z1
vOyjWWycV24JJgOrEfvFaDtH6O1iex6G+oa3pKWibRpUO4uz2Bd78Qmr7nCeAscIU22jditqar83
G+ef/TJhwcovBKR1zS/G5iNcaJVhlVp4EuekeqHzTb/A7zFcw4rFTEsHSerFfmpbeBHTGrVvvR2I
GUBk10o4crHKWmu8rk2gu3ih78lfJ79XHGJz4EfbCIkZRsKJMR9YMzwpMzJj1SeVx6Gubbxxg6X5
Ge8aE0wpDFhBQfGAT86QHpp2wP3aVXUXwUyHzdSxxujTgtlZ0eHf6TvDcLLJpUboa6zQQR6ODY+m
ohpcp7UPGYEmZr3hOs5YyPYWdnv1JLq8d/Z0Xl37sTT2SnKX63ZjtC/zZMBHLjM8yoPE4/xSd57m
g4UsB3QCkbHGbckyO1rOakXGuJ+Jy6lvfdhIeS3ykfPx4qReS7IKSu1wAmfHOefBPeh8fWAtr/Vv
9lCz/5WwIS0+VFajZSYCBVZC7AyE2m4L1a3N1WZYj5qsZoILJixMRnBRfYA7fmKEXh2chj/+mlX4
nUCssapAqNtp3zoXmjn1YbXrLH/qK7SaGxr+nv+oNiYDYpeSF4DmfVLX0Zmr+btIW0EAm7V4xDTY
VRNHnTdcyKLx1lcbzpx77qYKOJTlLFNw0jTC8yanBCU+lDwKZgyNXCh3vR4M08GwPvhD/2PwBpSB
g8iMIhIlFZd0AwUoBRtEJwU99KxYqeo40a5Y6Y9Bam8dCJ+QEKRtmu3YoiHeRsLS1YtdkPmnNr0k
PPemFi4u5F4jwKYb6wepXwrhDs2NQmoZPnxD98tss0zTrW/NuAZdhLiwS2Q7/hl9d80ecM2La+No
9YbM266Pbi+gg0nMIDYDg5Y4m8WlEqwawSyodRqbTVDej9di1nCQK5PMaE366U4EawFFfTcF6lhs
QGX4u+T9MjvAorIikoWSczNmgMSQotoRBHS+GC84uH2EqjsHxSuPS7QOrNtIzKxiFFuEoYJqxo0U
UQYSIBsA7WPVbkx3m1tBm970wKSJ2p3RDpaErkSncvR0+OUwtv1sUf6ieUGEc8uqIl8frGmy618g
RlT+1GC4hLQDJmZFDq6qKHjV9Gn9FtaC+WkHi5K99alMjujhky+0wd0JWhmqe3RxNi897dR1qntU
jOO9UCPWkYnTGwuHPrgA1MVXYCO+dGLTz8581OgKxK6vnVE+ZTy8GMIqCB8PlibTYTtz7f0OFXL6
g5C+znBAMlzcKCeUxdZpuio680STTgHh757PYLpvNiOV2vqSXgCSyLCcZ75vOzY+g+Vrj64A1Qbs
2fGiui5d9dHXq1P/Xf1wsc78DUH9mjv9/ETy62xfLWH7n1SGXl2R3jwX4DahM6AtibtiCJ3Pufbm
pTzwXZQpi2jsgz6TRSJOf3WZq5N95QbFR84qlZi1kpcP294doP7KwjLKWH9HzfieFGmqsNgLhYkS
FF7l7H0qtOrG+jlJfvHyri4wXBb6aBf6LLW3dJh33/5YG+KS8TepoAYDIIriZywBdt7PSjqgwhfi
zjop/UBsRVgx2NNVMqCh1Hnu9a+Gf6xOpc8pzBnK5Nl7a9dxPmdRAYKh524h3aZosSh3EmY8kGD/
/qiVhfyhDfOGzxpj6ZknzKCin0KcWaKTNIIkqntQflMgxL/xYfneMQgLMuozyPbdZ8XmpCNxim8d
M//iIDTrQQzuBSrxT5+4+AekDEQFwroazJ6kMTEiski6mVFIUI+MqELvA0SkJLKtmiz3HY2+1x4M
wiPnVN4JQJRTZBi9SB8/jzbjVB0r4OfZrvCdDt8n4riLybo0IkoJl8XOdXD+UbpYycnuZjxGw1qU
v3nJ1S+DzR2arLTdL/ZH5NItUBGj/3F0HkuS4lAU/SIiMALENklb3pveEFXV1XgjYQR8/RxmOx09
0ZkJ0jP3nnvKApfQZrZo3UcTJg4RtlOfvq2qHh/ATDG5bnE7IG8jWBqHRyum5puqLDK/peVxv3Q+
sZj7dNT5fIW5pH5qolH+y8CPGDLZXSMRw0rIWEU2NGWMNHxe38JZuJd+wSsZWx5by3hgItuxwuEq
OrFQTZACNyOUlLzxxXMr9VLitoJIpZ1qq5g6p/ZYXGyR6mjOi5lxITGjFzlMyGrqbqrrYz7Mgd4b
KjOiICGykyiM0Ji837ljbZxFaYtERufMLsFTImakNnM0CSWjexyJKbcOpe/7t25pjWg+Vq+453ph
Ez9FrgtLXoc+i/t2DlQY5xan05EUlVmekjnc2ODAtYvhPSk32lClZarR7dgYMfvU9F+lk4NdkwCE
MPyShjDhP+iZm7pe/dIgzOE9p5ATO4NRBWos9mi3fzJjhBxgh9Z+dW8nrMT/1hxUeKyNsMq4Xpjl
QEQgC6eG6pY+O66Hs4pnfnljs0cFDQOQbpw5RA+fNHdaJLyhsX77QuXXom6j8qpd0y47W0Ha3DYl
wdmY/tQ0ubs5Xz2yuwVTnf2EoexzxiGXXuUBRL43KofierR1U2wW2qi9NSRH2D+L75I8hU83Ablj
ufqDxwYud4pJQcXMj33wRkGRvnkO5pqTql2UlhfA3vX8OeENQL46+1F1GpmcPUEIlH8nZHzo8Kfa
EZ8mGcb5lpgfojzRxwJshsXfEgI2YMLfyczt2DQ6zQ8uC3lLVC4CBg+Xx3NoXPKH0UwI+15aDL3U
xVntlf0mAJbxrnH8gdwYW9fOg7/OuXfyuY0ipOCWKHV3HKeyMgoROqkJI/AwBIRU8I0v7eU6ovIL
QZI5oZh2EKFLi2aFFT7rQmXLv7iipOAfQf7zGT3OFBJ3jDR3V+c94wf8jAYcjt0v2KVzpwdk3ywB
FClBt4TjrsbtQuU530QdydxHYWx5BVki+Z5CkJr7sXK87oM6cirItOes+HKBZLyBMRmJBUmb31BP
5tSI2XvDkhH+ZtzIRF04dAR4xEnmIuj8LkJbYPaugoWHMWVu/9FfT8t5tgtwfR0BIG9osjn0MdRx
G6vEZhMSKpcpTWYCP7kGE7z+QZWyfmHL9P6ANebDuJK1DhM8LHXHEAnRFqWD6S4nzGU9ryMlQ4yf
BOtSRCn4QUS0s/LNR9F8Jolj3JyCNOf3zI2L4AH1VGMjc6HiUrd+7gbrDbRCa9njFgzxkxOhAvvP
2bhbuqFL4t0OAQNqdFX1t+oC0186AE2wDUKvqK4TeFYWQGZiUZ58m79V7BJUmQyD0dpzfIKMcG4B
uJbYCicdPq3dQMoGMv2cBOsRXxtvA4nIOVfoq9fZ1l+M8I53DuGT2Y9zNiTc3qgJCE3Bl9butVfX
xd2mbn/lLSFPpi+qJQaDU7isYpfy7DqqBFldJsRz/eBlQfw5JK44j8SisCAtxHwTREUvLgWhnDDZ
qPmh2WM5Il0lj1jbt29WVdQ0YjldM1m2GOIP3lQTtiPGyR3grmWm+zNrV4d7TznDemJxWy5XkrkW
u3eIy81fdMQRX0TB+91+1gEgwRO+As8ct3Cg5c0vrWmIi3JjfwK3IE2EtZZKoiev4D2nchUBnjHs
/UCWJBgDXXak1e4KtCo7u7XIzk1TyqmrIKp7BYgXzXly3K5zYDAVSVquGDZ1q+e4Lw3rsowt6NI3
sUfQuhuvBHROzxWVfHaEo2U/tSnozZ29/coMNushP2HvKSNGHC0napUOBiWRqe0b25b1mdhJsipo
kVZ1BtyDUKCgtP8slhAzQ8RJe55QufJ5kZ89AKQJkm/YYznemTRQlDyJJg+Q9dJyy/6C5Iok8y3Y
l5MPqUty5L4ad0F0NwqHfekceBpS42AtB9v1lPeQLdPKbYOTHzEQ+umXIXMXnIhrrm4nm+s5cjsT
HTPhMJliIdusKH0rQd4tmg/9RD+hMfHiI/qVtfLUNRkDhqyCOR9veO/rEF2u3b0gzCD4Gz0H/Yu2
SpMAJFzG7DC2vn9fsCdc4WdiGM21Wr9b3veU7mqEa8xY3ndwbbLoA4QC0zaBmoDzlaiC8Iznhh04
IBmYe4r2D8mVF7nFyePUaS49Xdh00JCWm/HI8iR3D/yuDmb3zEh2S9XorQfFfCfq97pl0xKcUHUM
nI92DpLSeXLLgi5Pad+yTkPrLfrkuz3fgpuzS+BRTNGHFNZiv47CNxXNloUSobOZOe3tPE/C3xm+
S0IKFKkdCM0U4LwGDjYaKzP3vGJMVqsnhIvLcld02Kt4lsHYtuPUcZmSlHDLMnRkIDpyup0AJPhf
LDlchLD01cNJNSDnL0gmUVjlJUSF2Mep8bIZwTLuZ0thk2im/rawKHDJdlzY7VizOzAbTgeqxqFy
EfsRcpDiFELPMFwZiwtjjwmGo5O8tSa9Csi/BVbfy/SeqToMIINPxxxCKdb5dSoGMlMoGzLwdCmp
lB+ytKvbKIVjQCIzzhkM20jBB0/EDEs5zhNLyW+BoAQinkLDu++ZlzNiaLLxcU17Ek6YPMgrkjdI
X+zKJL12SktGb8oex3NFBki5C+SENIIksAU1GWP5TRtg9Crs5gSz0zU3bF+z8An4EQRfpvTyrnZs
gqpavGm/KymXwx4BpRGxvdkUzkGdzTCN/Igu3EK6atBVeeLcZQsU19EnbYACqJHySP0ymvuOVKRD
RYMeHlJAHN5NLyOtDpogE7GbRnAEx7Jwqbgm8tSKywwW7VelMwo77IiANskF/KdX8uPOWRCC9YbY
QqLKmeVTvl7UZAAS5gUFO2+yIFgdTJZOTwObG1a6oeKKvuvQk4Qev0bfTeey7Ps/fTEPPoom8p63
lG9wDtzbeuzz7gbvrJLTOSCNr78qbbdy0PFwnX44qsN9UBuYQ0iyVM1PY9yZzabCsxgjdAfgqGlj
vlTYlROKg0UtE8JM8C6fiV21J3Bitf0mEIOXT/A7En03A8JaOfepLcwMczHYglLzBJudy+qZ2eIK
aQG9Gp7hnWLQVjwHdYj6ICRXW7K4z6iIC2p3fEpl2gd3eCbIAWIDsDFaVsKFlrh1e7YMZTn1m2+l
Lsm0y0sGik7kB49LTu7AOcwkZ9YuqJidk2Q3EHWDSpfjn814tbCaTQ6ikg1tFE+lSIqjmxFyCZ9l
BDf8VNa2E20AFqufnyIk+sgslN/Vw64kwnJJjzQYlVD7dWmjP75VldleOdbav3Ykt5X7CkXyHZaz
+Tm3ksLs8Lsy6Jnp4mXcQy6+bRhIPtWaQpndZG+uPOmh0vQx7j+lVprTzRhC2o+EZhaXENH0cuog
1YpPi269IKMF9U8RT1aRgvdb8wouZT/16+cqDELcmJe7AqRru6ZDPQuH7HvIx3rLv4pMoO48xlvc
hwxA0bBLv6wS1qVISpdhVycdehY7zOGxiYwR8d0YIi+5llDk2AjWCfrIPXedL45kdFuSNAviyds7
DsBEIOpMffaPGOkBa8WaY0mQLx6mkGUAU0ED3dO/taO7c1k4Qm5Hx5ZXP9JDhcZpybmMDp+sLQBq
JdGNSBKpAzLrxlKzu9yOTep3fxkGzkxvEscOMK+3bu6cGvBHqPQqDO0Y5CE/r3I4IL8v06/WkZF7
EHM2p9cuqJWRZEtnzpL1Y+a6+puhhpspo3q7eiTcBT/CvkMhMlPs9pVzV+TR5p2i+X3TNT69J/aO
nvjovMEC4uGKyclvWnvV/mGewbkckAuX46+ghxAJS9UMNoaeuHz9O/a2fo2WsU3g2FLpeNm9JB7d
QdGUFxqzXbVM+g4351QeOAer5h5AlEBLCOIuvcl9pBsP2qHB/k7mHu7TwenFnLA8RtaZ4ZVnSRP8
+JQT7ib9TaoPj5sNj8fIFOsqsmEufyxY85DA131n5+zdWnZFxrDa6/Yupu3oQJEP+4b/I7jhr2ge
1yB9EdgbWCqyYsnDU8tqefruhXQ0ztyss46m1YFzkmqgZl7BAmaQiEIyNvY9irCI8CuZGBvTdE2J
FbsWGSrsubOwvUEFHqWEq+WrYOGCqmVKL72jfRtulwrM8t0SGxyeJhGwIoXIizP5syyomxFeulm6
n0TbLYgrTVTfzKVyW3LTMzroKYEB8u0YH46NYRQ1IHzgEkjuYX5wO+DZc1hlRZkNdbfpJuynfQ7K
Mpw6oC6AmWXnntZi1fMdDNpQMHGDkIPgx56j15mRR3Xo62gJTyMem/7Yoc0u5rj2h5rEe0g39jPZ
QSRrMpxy9cX2up5c4VyUFWcelh4PgEmbTAyeQU1aIcnhM70ZZorVzQEJIgZCkx9R30DDhcdwhCqo
mvJcA3kQLQYMDkPS06bQ4a0lOqiwdwu78e6zHIYheAkUQlnylnRALJEJSb2M28JkXo+VnI6W/TGT
sKjbhwXWEv4j24rvZlzKJsZt15vdnCa2+Cxlpovsmvcm9LBFl+jyW7wEIPN3xIVwSjMStsnwS22d
QC0LQMTtZKECKJhakNfAOmwG8ASvCG8BHXPHh9Fc3B8zsw/vhn1Faf8GDcp6pLizBb4YsbSQhEmU
TEOhFpNmHtjI5sE2huLsdenoITFcWClc1QGT1rMRMt/cjrbHqU5UCJlXmGfQ4A3M/GMfKcefijpu
+ou+gbEfEUauHElDUVBSBISWnivPGOtpIASDrkoYHnrhqCAI8H+zV78NQY+LB+lB0Blh6gJ0wgna
ZuPTSPmloium2T2guBjXZw5+p8HuW+V3IcQgU9wBJ2yNPLZA1pQ64Pt1axCLjR3aMgabj096IfvA
oF6XxTody6YIq8+EOmC6ljx5w8k0mmyKOo1ywxq96aPzNDuDOXW2QwKf1QtwRYwtMLoaZ1lIV9oo
oxfG/cOEDDhDx6n72gUPZqQkUT2F9nWox2C+VPRWqEH5kup9jV6NRTJqBQZmRZU/oZRVzPn9qSTZ
SNE2xAs+iG7fNNT8e8tEA6UR8wu6tawhnQ7ltLvrvWXIzgxs/OUcsvmz96y07BeXByg624Qqf3PK
M2Ssi0DctN5AiK2r13dV2e54sOuyMdjCe9xbArMIMyU/QUWA24C5aDdn04WIqOS3bz3ilDs/kf0v
8hDf/6K1cTp+EhRwcYCMxT8TrqzMI+o5Ym/G2YOu0BZ9HR6Z68FALlVvxS3Raqz7vMmaWOZxIvX7
Dk+fwWiySvFdStNeow0pAOqVK12UQ9VOQVT5MyaP1MXMJkGSYhhXZX7d97qNroEuTC1u5godW0qI
vXtgNUWpFqYpkSVhkfNghVZboN5sZ3/lUITciJRXZh/W0ObruQbZ2PNsO01yzSmATGqY5PCTsXV8
sSt7ZuWL4wylvNNSDzcC+QezKeoEhuI0bDtZytbfzdjlgEosAe+ABfKUeKUoiP44QAL8h8WjEDlQ
3QQIUGhQsivSZcLpHql4kV/6yB/s63CuFv9AMkT22k9CStS/9IC38MvVWyERV34FTcpUrvHBae0T
n73AsSsd608q/ep3wFHe8Gs4/etorQuWKjL/6tig9PoGFoPFnxxeVghdsuVvToGtnrAk1+5lJbnt
p0qDrgXlBGEcPV+35iQGpsZlzVeY6x765u8woQGDRhpF6yO5Wdl9C/FpOSV17auYDe8WXtPaYXsI
SXMmZEaHzRmVcSb2TtdGihkoIsfHwWXXdBw0sVT368Bk/5ltFSkcfD9Zy3FLPNKOhYF/okWClpf1
5RsIBe+f3+bFGUk1mHuMW/mLUGOqrorAA31Bzg5c9EBa9t2STjh/iRatnyZbTO2xDhZHkrAUCaL0
QN2qnQjy/lk1c8lwmsPoWCBubk4yb9N7KVhtnyePaRexO1WELXUiKvJg9SoAHiWyxN55IQPo+6yp
TQBqfBSYG/pBMpBJCysOnBwLAhkAIrwwY5kvoeXg9B5NKGgTmhRzDxnQ6g4uL3E7VhDiOHUQDxFS
izWGGIoosE6NTkjFKFEKlEyfhSaqR+fsoQkWtR5aOQMlhGtTeDtEaSmqTJxO22mNqe2oAl7jryTF
yLYPE8t/QncEtH5sTPqoarv4K6zCvmkYkzOI+x/SZUU+sv1yXbcDEe89osR6GWCwDwWjNHC8zY0P
pgJ92NDbm056TiIykMCZlRu0cLiGNRAiN+tXbpugrM2P41ADhyQZQNkI2/wyEUWwzZlw/yEFnATZ
XNZaD3s76NRyjbY97W4Qp2GJmIvsk6pvCQjx6tKXEa+Hf2X8jMQrnA3le2MN3XdBePzfAsqmc7Ul
Ob9YGsllzJaxuVJ8pHyfYSVnXOOQt/HSOn30lnKOPvlz2VXovzh8bTT42n6pQep2F9J4piN7P75l
mYQEEXqdb+IQ8XlPcQM4dgb+nHwztvKQc0Apq062X3ju2VYy/1lte/0rWS6RuDiuxSmCYIsrz6ps
eabUW1hTRnx6EqrtFKsqr05Ek2ubcF8j/iDaK/X7mwGQoGA7zpPC3KT1IXeKkpkZCUzrlRmnEP4W
QvtbpFZDeuEX9IA2O2if943tlyw6uoiObrbKBEj3UPXO9YCHMd+N3oyvipu3uVt0bibsCcaBSuQ6
zd5boevcrKtWb6Msxw98juB0IkuW5SFMqSPjcXC2DjFPuz+KYRDMk5wh22djTf1fvdoY76PBEIaE
WKQI5HXlNsH0jfOO8Szw4eA7NQsv5egKNe9Y7tm/xJ4uv2xam/FGrQlyzF3QJOmPg4SnhFO39t5Z
5iR971qAO5ymqOHdIzJy2dyOSvrNsaet82IvVL5+FnXCIpxYu+iIPHAk44Mo1+2l1cOLSaGwHFij
bihBRBQEJFG3k6AG/4Vut2gyD8cRQrfYDALDRJpl7mfAOti/6UkDm18a3NNAbbysJrYX0RJmZ2sC
6+MllnORY1QR51JqyuJgSPzmGlkZGaEAJ9qfwlqZRucU9s+yFeUHTrL0O4GDZw7Nwt2NmiOiMx2m
EGd7LvR90lElxmk2QU1vB51+gtbGfgS2KWA11yaKYVDKEg/Row/YB13juPdDjywsgqqqOi4FLn8C
7sMtlFBY4gnxDwvHICeIeSaeWz7UTuD9BRgwAToX2vuqMvQkZ+wWdMRei9iHsK8lPATEGTX3HraR
kvs7t8s7x8aod2dy7W8UVPgHmKgk7vJ95cv1AnV9BlFYzyAT7TrqvH0+O/hdOlP2gmpejaAx0RcO
ZzW1M2AzaBrOyYlQCPKvqgkvGkCR7DNsxfYOd4ccH42m5dlJjVX1qu394tyMdAnXi8oUgHDNBGC3
0gD5h8wai/DI2b1caCkEYmCiXAPrzghsGOHZTmh6DhhMvemdsWhm39cde4R/2GrwaR/GsAM2epwQ
U+fpLcs/QqRPLBq8fjgUIZ5S+g938gu+5zJ9tmbbz4ExRcmob5rR9145xMPw4GdZ0cdLWKWfPY6J
/u+64K8WB2a5gxMHBu82gd3Cq79UVgXX44B9AHsJUoKaECg0xvtyEaO6RYi39MfRLC2CQiQx1rz3
qcQSnnbXwgWpEkZ3T+x4cUT4sHLVrlwqN4LRELr6PYDz2p5w4Xbt3YIz1MI2mcB7jkFwNdkDyV+5
y+R7ZWiD6mZBPMziFKoD/nIScaCOBVVcWmI114aDMT+vHNDovIgNTPEgIzK6oB8ZaCZFOG1BA0HE
oYHlrYpX355fszXSArdvX+sjsiKnPjgoEp/8FJPZPqzJD2KcYlWvBQkB7m3SBRSvDCSQmzLZ1+KV
qdz4G/ECUytLfyIScA64lvH+BDbbQIJrY56a7fgPW1Wfgs6fwnPnMFpmqwXC5sxyx03/Eu+FGBJc
oQiObZch9A4x+GZnEnQWj8W50HZz7WfjMP7lgnfzW6AQfF8Fhr0NotOKZ3er159QQqTJM5SpbaO4
rAI4QbXwWB83x3h2NCuoL+64VLpn4aeILqlix/dwyZb8lKaY/neqnzGV0ZEjWaeXtxmsZA7NS0DJ
CJkmqGQdF5KaN25QKDlPPk09u4WaKPXiPpMYVLkBQEiVK2RniiKoj8AbpPQlYKJueaDqcckFkFCh
boE7+r89gI7lhjGG7F8mxyb0jZm4QkAUWuGlLoEkPZqc0vejwzERnL2U4RASqsZgPc/WabekvjW+
Z5kv26vWIKiNmax2NvFWSkf3Xjv39oFBpc3dQDxl+891WAkeka/5ME6zJmME6sHxfEbfPlWXKTOM
zJjHREifUqSd4tFDgPo54gfzbjWpxcPRSSgwYCi42H2Wkp/rOJHcvtEi9GxUjLkvI0Fba0QnP0xI
8H2TEiBuEAPODrB4ogyQpVpJl710tVy+qCuW6VFFBDgTUWQc/4QCzsUyZHVC1ju05k13m6ZNX1yT
1hAWd13L8mcfATBkZY3Xo2G4A7Tbw7CJDRAAv+tBV2UALuEwocfqVERUAG61/qZF+TLox7n2k+Jl
LKccfT8/C4fWUrCM55qJEushD5xQ6xc6DUP0aOqkNRsoax0IolAiGYL3DoPKDMRixLPOn0gveh9k
tPR/i4g2+owRavTPk/Sd/J0rz7EemJib5EmkherPlDEkC5o59PCMew5XSu33onmY0WZnh23n45xt
H8/bIchRbtFTs85m12STQZII7OZJ7VOcUub0xMxCurA0oiNxZDZtqLBdwozkVZdiuDkEft7XPwAJ
4FrMWZh/KGHSyyywsTBQcsnFQjQyvboBkw5Ec8rMF2cq8ISJ1AQ/CXnrfawZTJM+VFpcomE0uXeM
wokiKQue1f12gwXb1DV4j1zQQgy84USxAGzB0iATAr7Z9I4+r5M9brQqhaHKjpB7srJZyg6ogARF
qhu5XiUhViZmXjPMSDVJWwEINOTx9MyF0rgcEKjoSs5/rCavHpcsyjKMU5mPYhMpNuRmmHjvc8f9
iCVSp692BvOF6byxbi1MDjiVel6oGEEe1TyiNTFtEbz5G3rr4V9uOtRIFhJ8Nspd7vNXIGQwULdy
kOUUgH8xXmNB9lETJ+yQ8frt/WTECon8G2lyY1b5XgZl0e4VcvsPdP0s9/JgNuTM4jP8RFPjEhhE
lsol8ImvO0wMxt+Gddvx9G693Gke0luYhgw2q7KV4ztY0eprXd1+Q6qZxIqzcPQeQQWZJ+MmwyeZ
lc0/txfld0Le7JXrmhGIY4cwfzdzmWNzQ1r0xXAU5ZVelO4OGg6DdYjqqviIxgYEnoP++TPHp/Zs
oY3PkDcjP9kbLIt3dUZg1i7SLforIG76py+pVtizu+UjVlrvLbI991+Z5/+nNY1jGK+y1qizx0DZ
kC+dkmhA1Mds79LG2QeOy7k4Iz0t92yR62uJMhPyETHHaoeCEaayAVfacOgp/IuLUKQXYY9kkVEk
nGukorA4qmWAScgVBeftWizYKFSGeG0ne5uOgG7PqnD0ifafFl0fxKRp6l/qrDY/uKYJcwqYBmpn
0bjh9YDo0MZJJdiEy7bjsyrCbXLaijCqrgKvGjAWcV6NhEUhXJU2GhX0ikUynTgM6l8zKfFtGc7b
DQheW1djF6ifkBVfhIavbkh+jRjIH1IL8tVhXIW6GzxHPnPnpMGZJD7iGxZ0s8AwGr6n3ci5Svdm
5aG+aEag4P2mtHrWqieU0uW+JtG3ZWl7cFi5/BP9aL0YFMHnVXXuPUzlja4DlqlnZ1ZmCE642mMT
FW59ypMUE9qSVfJaV2v02kDBGOMRjgPqxrbFNpK7FCmoQLD3RmwEHyxEM+piauk+TdOQParE4S5M
BQFaQAfS+c7ppwYwB1Jyb5cBJ7vG1Ld+2xPVeZx5ZF3vgpkunA2rg6NWTPP8ZuwFTibNKHtPdtYa
dbbXMBPOovriI3aa4lH7wyNrNfVSpEt7WzTEY+3QzDA48/uwf6ygPjKmScP5n1MWaEfYhAUnrxyq
9jjY5JMfLYsE+hjdOQGWUs3rH+xT6lnqKUVEYm/e4GFymvpI3USiOe99O8W2RTl1aPx8NbHJJXgr
xHT2jhlf+VCUdvaN7SlkRmRaP9/jYSyeIhrbkKoxqb9Gzwp/omKYij1PAhlZHS3ZUwTth3+Gg4/n
wBJBXUebTSFe09pi0rZ25auOFnQqtWX8m7RzGvcYUTmpXdgXHKCpZpBEbBDn6i4CTvah5znEfBzw
+1M1JDwaXGgIhDgbYLOPXe48kIXIOQWQy/lK2RPxULWjOPXLUH34o1t9AG5pPofBQ1jp2Iu4YeFQ
vCRNAAt6aBjXX6a6qE/VDO1vP7PX/kSGQ4eUhAopv1kRQVE7FJS9odtC3nRRm2dnKA8sx3vsrdNF
NLTPMkHwDd5pYc+leRnBM3Ud5QDBNoisnNCGZkzvSJ5kuYY/ZLlrA8bM1x813eazF1iELmMAkdiB
lPe44BaaDxZOrD9Vlk33RmLSo7x2fYq2qRbrJsRiCgZSrnq1bJReO6yjNprINI3MnmlPXxxsREAI
OXvmwLt+jDb8OtsWpjlt6LxJ3l8W6kFTgh43NLu7VKfjEDMcmjr24igBDggn4D2Ta1y++wR/2bu1
NMSal7qXYOWmjGQI1Se0YCnYMHGsOSrvZLim1whjunkP/75IP4s+8/7lSJ2CHRqunvF6NWDCqLP2
KwfVcG3nZoP/Gwc6MV1HKglWWZp3uL/Ocs+wVkP/QLF1m82zW1+cYoZkArSjBlXkKsieBY1Le250
sQkvYVDAfVLaTg8W6OXpGlQly0ShUXgyrHD8u0nV1u+IGPvkb/90eK2pwTpHoulPsNQO6vdxE7B7
k79JXksNkzAqOvVcznX4HenecItyBuJThQVyWGxXQFViFHojRgFmkwYNVI8EmladSD2EG8c9qcxO
u249E30AQA55KDZCODqqOpFY3OIQUmmSnf2uhTQiDdX7IYM/5nOo++afR4JRenBohQa22L21mRK6
/oKV0/kAsM4Odw64ieKceTX7XAsMOjDSKWwYeNh+suNGYzUC7Ivtw5jL6AmpGlc3trX0lp0wayzb
nujtbMc07xXhuAV0/TZ5Q6iPrTNJjXfqBhaX/Dj4yR1yCbfMzFlu/uqG3s3t6k9d1U12TQEh7vn9
Farwrsi+sSC3r7WsGT93iUjrqxTCBoN5y2ZCkLNK6o96ku1zQkIO5XOZ+rcClxP4nTkwn2k6cEuz
4xB6nzluGh6mgBz7ne3WHboeJtZ7w6ZL7qYChyRC/V7fezS+ePN9S33zppOHEQRJ+2/G9UOeLBIL
hKpiLL5khIPaG+kkj42dwYHCmTc8RsQNMWos2uaCgL2bmD+FxI5tRSfDjnB23ysg8+xD2BVvXmZi
aMBVyuZSpdk2/u9L9IIjJmHyCti/chupDLWt5808pQTMNHczwO2fFE4RYTerylWcDWX61iMnnXlx
m+FOtvVsscTgZd255Yh7pfL0QMJBlPzygDPOgTTcMFwv7GdOxvo5XRvd7P2hX/44WC8eWTgMfsx4
XYH6hod1l6zD9sSQWfcehou5kFQr7HjtI3vjUSXAM5x0KlPAJPP64SB1vsUNiLHCHgFp8PXZjN1C
f+rQ6RM2baCKZjAe+TLo9pfZgd1ls1ilaCktv91XkeXdOhRgZLXktbwm/RurEj+n2+497bE6XGaP
YmwgYNKOLaNddthUJ1iBnDUyB11agT4g0ubb5xgK3yqRM7PNEPcw91Cdd+b556N1taPeA1fSvtXz
xBxjQPD8uNSbVYriVu4b8PrFNujBFqsoafENVYK2bMQ0cNa4bghsyafplVDD5pnGe/qes6LEVtQT
k2MxaujihpllvcuIFLfjdK2dkzsQdki9upl3tdeUb0jW9VsPea/gctycDLm1sLGOgHnDYygI9PKm
PPzHoSLDPd6TQh5MNZivDCrW+9qxf90FHlPcA3FxeXBWEmPZKaVmve/lSOuFOrxA+2Wq/M0TuBdA
cRJMf5X1VvOErjBDq4NBHp9W0syfWUetFWcNk8o9rEbnwslFQ98jQqn2FnIBc8ZKkN5h5mKr5TH5
gMqYc+2QTFb7RYzXMIjw4OcpdwCrbiDpaWu+64qNzxFnVH9wiA5gS6gQ2zDu1Nras8Wfsifmyynl
Vtda+xknpH03zIUz76OmQme2SNa0l4GE0Rf8vP0ZYKDNenBF7si6lhUrK2y3GA/FuCagF3gkvD0k
Hu9ztAa4kZoEyuGSSczsx+1x8fl6eYsObLNhbtCAQqtEN6jJ5LLCQB0tbM80UMSBL7AESR2fW0V5
VUkBG0IKwg0QKZH7yma1t0EgRq05SceoMab45OrApqyeQrLK0qNygvlPn88b8UW7GIZZuQoUDMg9
iO0axvaLWasAW+BiQ9lZyI1fC4A2UGIcMvR2qkF8uRdlCYvHtnPEIRqiNpi6vHW+hg7IdMwR7t6v
8IaQyfiG7KgJzRZBrINYWOZHG1a2z0qzXpy5yPtjUwfVu1yWzN91ULYQYFAvVOeh7yJSpHHyJSey
umhDmB6CKtW0Nv+KscAD6Q6ouS61FfbQCillmD0KI5JzyqgEa/tM/jW8oep2XSZhcb2kU/MShMSf
7LFNJNFdwfn8Z8xMxq6oVdLZqyYxtK/k+X4zGIA1Ms59x1CJXZ73CBum03v8lsVDXmrPIGvgD/cY
llfeC6wkZG5Lipy951vZxypqVN9p7qUP1dR4w4F0J3GaQptMpdkvx1vqvTk/ubSU+U5wEdm8/SM0
nd4qnR8AT8WXM8J6iXVnNfoFTrt8rO2RzaJZXW2f/BFlKLplTXPHDiGH3w2BihmPq4ovbKfNL+Zy
p40rO8GzQfSksx4sEWQWji7cHRzrucVMhT4F0h7FXUbq5bTnwtRUMpC9PqZSAurT4xB8iWCVGm+M
5yDETLMtnToYp3My+gIhJBF2zVFS8f56DCDTfYGOnAITW8sDdiEuXL9lbYcJa/iVjGg0Iwk3BKaE
Ky45TTaue7AUfv2GYojVXdcP4sBABUUIEz0auQrSwgvztu5GMZTDY1XpxrzUAA3DHYIcti1oc/4j
7bx65FayPP9VBv08xDJIBs1gZx/SVJaVykhKSi+EzBW99/z0+6Mag62kiExUbQPdDVxd6GQw3Ilz
/gZXZWDMGmXJyIpmuX6sR/1Uhte1KlOLVZyOiN5Tbm1/TSCron1dAbHYCfAabszp/ivjOHoZkaAN
t5k0p73NkxN9/NyXX/Q2yu7UGieTnZHrdNF1mX9LLR0YDRpSxSPCZsHHSbcNiAZtMv6mSjv8o0Jn
+Uo6Wdza1FujXYHEH6pVRpPuE9RGvwRM8DNNKpBCcUtpPwxyhOtLJzPAlKdzpc0p2nqgiZNiOwWZ
J/7ADkPTiFy36wsk37F2bn+RfFFDZVMWUfIEaCYwwajaeadRiuB43olgbDlEVE12zosDFy27aoLO
tDaaGPsYuk2lWl63SW360O12EsPY3IexltNfBmhVf8MHgM9kxfSYKXDXoarf+Oj0t7Ru8rEEeURZ
mT57NmlUvLZCSekAh6zP2Uaj0cNDg13gQK97VNkppfCd2ODWAwt7M8t06Li+l8iHNLGjD48asBm4
FJITrHz0NEujeYO2gIn/WmQmrf9FM4Wa2tuWOYcBWkYS4X80spCxfIkwhUYkvy+s9g7rOse4Mtox
kgcTQ8PsJ5xWzUIvQivqHg3GIjf3CDsgknirOyizkv/7okV0PkiECYuXoufQPAR2a9XZte3guWTe
wdenAbEPAzvkgwx6geLOvo5hRxh7pAgHZFQCfOs2KvV9dX498MKH0zeQqjnK9Jig058egHzTukPC
k0MyNRoufG6o2rqN8A9UtoPIclwnADthuArRatYC6xFqj3AfnxDMwRl4GwRQ1pFc0Dh+YP8Ex8hB
YWwTVeBSySzCTMChNaXO+5xcb2dgWfpBAq3H774CKpLUnE8b+NfKt4qC22/TMKov1HKrehshNUBC
lWLUsm1CTx5pauPg0+aaAIMnMT3fhTkEmp3q24m+7Tqz+j1DhvEA6I1olj2pJDx8oOx4ncc6kqMI
kBs8x4bxt21CtMYIOx3oCAHrJ/OB0hDv4WGp10AKNUkJoqgeilaR4wa1b+eHlfTjFUrvVOex1GhA
HrUNVTTL0EHF9W0Tfh2A6H/zMcoL90OmZ9SdeKzhOEZfTF7zO+i92zwapmsIU2T5CASTlBVDiYS7
P8nW4H8V+8FIC4S/eddZgICmBsbhYJKtblEA9ao9ikcYxOcSV5GwyxyXyjrwFaiwqXlr0sIHUlnH
ACCdJlWeVdOgPiP1qPwdUIQdt+kkZXtnR5X2Qs4Hcst3SIw3k4pz6L43wLxspERYyVBVPbrB+wQ+
SZHRUNlCfgR9FGo2Hu66oVjlbTMvkV0EbUY5qP0whShICcC7nhdZ/hYDswjJDzHZn01etDRTwVFo
eOd1GkQwsJ94iZQxbur9CD5soI1FDqdR9CkKCOAcD/if8QgG4I0aQYZxSBtUtnldV1lzG3m1b+7C
Tuu7rS09ihHIr/Bvo6sjN1GWez9AEtVHB1QoSSoki3+kKPVfCIR1LBNzZGUXWoNY/IBu7SZsEC/d
QW0zjo5K9fcqo0r9BGCM+hJji69bMPZPSCwNP2SmFw+aiaHtVUgPx9tjVWM4+xoTNm5MfZY20iv6
1jtDg3i8lSUTjD+DWSVbXDWoqqHl6qgblLbQLLA7b6RZGkW/siTDmzWrM+UDok4J2m+WWt1mcYa+
smXa5SENMXC8caDc36lNFbtWwIGMRyhCgjv0DsAggm4GvyQa07A23hSmRzAeAp4fYlw/gjAef/Yo
GPO+Bm1Sb+Toh+GGwjBvH57DiM7yObj5a2qin81A679qU5M/epKJor6YUYjIFHTrsRDTkcsde/V7
lMqMNn0bPsdirrCGqT52iKzbrDcDzznodwNVG157kAhIXiEEWH4ffVdzRFtFHHZwFhSEHOA9TeHR
GYVl7gKwhM5VQYO62JAQ0ClAVFlC0hNc1gic9wFCERhswfyFPodzm9X/5PE3YpNcDs0d8whtKBJe
OL+6qMZtWo4ixCwLTdqzpoL1VTrGTEueUtRoeHtlwOHwo/jIE2vgxa6Esr2mMlmV29YU8hEZn+E7
/MXqe8SL5Se9XL/lwTcNbgK3+Jn+Z+Mi2129DGiUozIUCOR1hG4yYkQg+RD/CfMN9CWZ/r5En7S4
LlUrQFijcjo8uNqCRtBtCK4feyoTHoG2/9d//K//879/Dv/l/5M/5slIm/0/sjZ9zMOsqf/7X8a/
/oOuwvxPb379978sXaqqIQ0HVKVFwRMMKn/+8/tzmPn8y+I/AzUM6qqm0VzoafPQIYVfeEH3eD6I
dRpE8kBQHcOxhWZIRzdN+zTIZIfSRiwidutcHR85jXDsVEr/qfJsY6uPE/h9dGGCw/mo89/6amj/
jmrqOLfotKCEvojK072zW2RLXceymqdERuaLrmeKsscbLITRNQLasxNTPZA7wqQ+H9xcC27pKDNr
FrNiLL4roBIKEKBJ3aiuxvuZX2Y/kVZ59yi3etlNUVU9VKbzMVc/s63xnEFp3tKt+Te9mkuR4vNr
Nmri4qEFVXqi/veLlmr4tZsgpo2B6K+yXmB/cz7syncWKiFxnlYdB3v207AdQLNClmHsmuXwnHoU
ljs7BqVDxkcHf+BNeozFDEMCTps42/PBF+t3nmSC2zQ1bYh6QhenwUdtpM2Y1bGbaCWJaA7D5RYI
dtJen4+z8m2FaphwQyyNgZrOaRyz4rlJGAap4HGjKAHnOhcShZW+a770KDweMiwXvp6PKvlbF0tY
APkkWTMtw4CJcRrVpts8eJkVuSzyWXYUUuaIdUARATvMmyJ4OB9u9WOyXViyBtwMa/45rxYQJAcM
epQidkEO0f0UkTwGeoD21fkwK3tDqI5qgjS3TdOSywUjpnpA0SJxvXyA74mfToWhOr0zi+sG/FQZ
aN7V+ZBr0ydUlidofRC3cv7zVyPD8V6XWKvGbtgbWvjc2zHZnEKkce/3hZF/s0tf7VDw5HF8ez70
2kfFZYkNwhFrgZw4De3XKNEjjM1oi5E6fYTsbonUrd+9Y4W+jrNYoXYXT7YIJQwRAHcQvEv/Bchb
ucf/DKpBEKKvm/vhj3cMjmKXZiKxrHGDnA5OFPZEtVhPXMvJm+5jHJda92QCZdq9J47umCBWbb7j
4iPCwLPSAeKvO/D8Qvi7Vif/Oa/AP15YKKuzZQq6G7aOUNpyQPTmARW1WeoCQJ5N7+Xg7xE0xX7x
/IBWF6SjqTRCVWHZ2mK2kkR6lNuCzDVhUX0mgQjEXld1Bx2+qLZ44Um9FqDoIrLV85HXdh9kmv+J
rKunU8YZBh8DTJyLeLj6UVgJ2oocPQLSCcLAP+qGOtf5iGtj1VQN8R7Q6xrb4DQiglYRHpJ15kYt
oF6PlOOhqYb0SUXYGOHGnGYmJaP4QtS1s1NjSdL8N03YwIuoYWlMRV9nmYulikODRZ2KH2gQFq6F
b8PP8yNc+6avYy2WJ63dfIDkxmyGevPFUZpZVKvEmXiAQPzUwTd//v8LuFg+DlB6Ve+izE3tpGJw
ihlme7hFxYuoNeNrmcFofce64fRChJiCBQ/LxfcM8JDUCqzu3LxPjAOtM9k82BHGdtspsSXqaVZk
lnfnh7m2GzVbGFy7mpDGcpcADYf+WrWJSzO4LreVh7nsfqB5feFzrq7Q/xdnuSdkFpUispMEXdLg
O53YEZpDoD+FdiztT1jA9uENFr7WpYRtdYm+Crs4PRu0PoLOqhO3Q6tKUD1JPXBJJU2/A570Rnjh
bFsLx/Vn244lNKZysWiCBkmNKQxTwHuqdxXDk7ohM/QRmE7DT+cnbu2D6oLdLk3bVDEAOd3yXIeF
D82V9Fczhp8z9+A204EebBLbP/Bavead3V6YxLVNyPEiVcl/NLARpzHNlAK+DLgAe7pB1hbxo+IG
lpN1h1eXTwExK6v786MU81m5zM90Ha4iGBbN0WztNOSIXGFjKgbXkt0E3y1wB1XX3ShdDigDJNVc
HoK4Sj1ooGuo2EVzJfvZWPP8z1idVxPQFpqZjmXL+c9fJTeT01Qy1e3IVXxkMTbIZ7R3qOtAxebF
Qc31fLTVqbVJhqWgpcfcnkaTkYIh4RhErgc0+QZScAG4HpLxs5lSASyS0j4OjmpcOGHXTgIdRdE5
fzN0CNanUQ0k0+Zq7JwJBypkgrGrdzWVxGF3fnRr35JEhgzYhhElxWLhJrC8wZl0sWtgBnTXDl7R
Xg3xVAqQCaV34XhbDybZjbamzenw6aC6vMfuwhkjFzVT4zsy0MqtmvsmUq1quz8/rrXNYeimyjuf
DoBjLEI1+gjGStGZNaHaeMjT+NkOQTk+4vcBnB6CYHlhxtbWCeUsQ6JyYKu6utiOZZqrqQU9122b
CrHmIB/6H2NtUmZpdcjEGPhVQ3WgHoMm8/mxrn1WtgPMeoOnt6ouMhy79kouREGyT8Uen8+wEPsp
k3q/s1F7uBBMrEaTGhbcmDyzQhfj5Eb0shHklwu8tdoWFMk/acJC48Mq9YMCmWrHIdDC+DbH/sVA
RBkVyMC0H2tIgnf0DSWKR1is0dqi1vslVkrz5vznEPMvWJ5S5JlzEYYCDyn06TLDeTVPMDxNXPjz
ALU9E+80pZr+iSGog18TMaBdqT91Dn6VqH+KBosS3n3aVYAbxvnfsraNeT47FpvLpD62mJqm71WB
gnnkJjk2jggKqgiT5L1aB++4614HWs5KpA11XOQ8ZVO1/jYVqLTstE4IcdPmIM8v7K759Fl+YYul
awFa0CS0+tMvrNYSjKZdUoWgL5RvAcoqYI8q06Ltg94bxTlsPQFphx8QIqq357/pWnDkg+Yrb37e
avNGfHX8mzoVEnym7KOFdhTI6Qh++iPuDobygrTuGB1KOp7RA5qrcfMpsAC1Hc7/gJUdQHrP+qf2
BDtGLEbfFn1Q1fyuo9RQqEJ1NmnNa6OR2RcgVIH+9uFy/NPc56ajLLJ8Tycd+g6U0By4OG31gugl
0muiRGHkSoL4D3dWVqNwk/l9da9UoPXecf9pFjkGiQYdWgrkp59bGyAQxqXhHAUoe3uuWHO0UsAv
nadR4FnjGaCYnyUuf9mFu2ntqEGNRjNMCxQPTa7FRp7RYWVE5+NodiZ9tq7VBEeMPzmPRQrI+Iqa
sZ89wx4Cc2g7vXIke4YyoWKct1c8B9Fuven64d5HsQenkWJs9YdxgMvgnl8Q6z/Unk9f9jmn3WJJ
6rQK4Zhq3tFBcSk/UKHDm1qV3fiInoeKvMlIU0x0Nh00uxmm9sZTZ+hHEIYDnfOik97BL7muMLF2
YuvAarAPIlGjC/nb2sKlGuRw+2rsXrn4nhXExN4rVPvYK7A2cbpv70MsKH4ioNJOb0+bNFJhZuTP
GbysrcUoYvoqTtpHvUMCmTbYRM+wKHtxp3SZX6IsWveBsS1a4YQfz0/HPIzF6TTvTsnO1A0ewoth
YtYwaGQgzhE8O6oKbYPfRJ8IXvxGBgbmY13J/Dds/+RbXYjkeUB3PLo+/xNWkgGKQ5JvDbkGQYPF
cYwlvYQg7jlH0G30aNGMgVtc5Mbn1pugxWhdZH9DtzuWN+fjrqQ9ZMVIWkldZ9Msk1Wcs1sofsI7
wo3pwZpw52azhBza1/4UhwfEgsPswljn4275uVEaFoKrwKbzsEi1JiNG7aXwvGOMrHJ4W3T02KI4
1xwc/6DDwmpsK/pLcKhRYAu6r+dHvLamsdOjCeBQpRZyER1ttEzAEVOOUapo4w6GXQKgVrNLPbru
jKYaL1x9Yv4LF8NFxoevbOomB6K92Ot9x+rBbN2jVFyLGiSBbd1MXpyLL340qM9dmY8vUTPOcv1h
Capu0KJrW8mQP0wxE+bTZLm6V2xPvVDMXkt7yHgoMatC1/++lHEqwXSq0JWjRHPji19N3UPMt6G1
inxjtOvqLkWirzERJMwSSKa0vZ3HJEC/CWmj+XOdn5iVpchFrFrz40VQnVncG55FmQonSuWYeLQM
eBTKyPhnSkKwclSlqh2J+6BdWP4rS5FXuNDRmKEFBT309K5KLVPFgdF3jm1p6bc5tvFY22Jybe8c
s4yBqWF1VR8ofvgewM8w8b6cH/NKusdwqaNS+VaFYcyL9VVqIhKc6wBkWEelj1PcSJ0CzvHYgZc6
H2ft29K1kEhV0RfXtcXxIkDulVAjnGMSpuCmslGo91bQ4ctRI42K9H/edU/nQ66caDpnCtUb4lL7
XgxtEJ2TBzgaHMFS1XdRr/fBoQm1GDgchoNbwFO0mHO/59Q5H3h1rH96JzD7OV3mOX/1TWULhMXp
e+dYIzJ9mxZeCSxKQ7HYUi3rcyd8pAfeEZHSO8eZLoRpL1ZRR/t6RNPCO6J97NwqoeZ/hUYLg4ai
LVrEmJ6Kq/MRVw4xbiqe4HPfi0tjMZ9VmwPa9RrnGHOYXvmITt/FWvgprob28/lIayuUTJKTiy2p
yT+ZzKuvSX++bMjg7ONYGeEOJhK+Iko/Tto7Zg2aKhhflU7lX6ckMp7U2VPFPhpl3RzUxiiDLdwC
81lX0Gm9ynJFfDs/srVvyIYAFPGnKbu8cs1BtCHsAdbJrIwH2Yce4lYBZgWDrcNQ6u21DF0Kh89I
fXGuRJ0uyyEIwghzbYo/gNoAU+YTSKKgR+BEtaGknB/b2qxxo5vgMcgySShOg0XINaODHTpHm8W4
lzRpZvARYpTvmLXXcbTTOHpXDnrSTc4RNaf+OXGwvLvKdQgoSPTM+gm21qS/zg9tZdrmbovtSL6j
IGc7DSlGu8N2RLePiqZ9N7zYOU76dKzi0nw6H2iteEkk2+IVys2NQv5ppDQbkPFApvvo2FhJpk2l
PuD+5Fvo+lbZAXEU7F6lA9E2V0L7KHtw9VpdJP+c/xkrx5lBNYBsRZKEWstiTcNTDq+ngXXTIEev
R6b43OPmuCVe+kHgf3ph2Cvfl0cyhVIqNSpsvsVhlmOLGraeoxxR1CcBn2z/KfYCgZyN5rRvX6Zz
3iklD3B8+dRFLCcuvTTTDO+oTBlK6th/jTjmhnPF9M0fUWJHJyi0kXBShzidSkT8MB+LhHI07Br0
LYryYDqrVCr1NbZ6Wf1ZRMCvLzwrVpILjox5u+ugBWjtnQaF7OP5VTP5NIQwqHoJMt/eC23Aq0T2
KNbvsC3Rgoci8EP8qYfy0sJZy++Ib4H6oCkMFHixfnHcNKty8HwXwovorjQWkgM3oJutCMD6PQnp
azeUJUKwmBlmQPGQZF8hQSMrDS0ci4e3zwE/hcaxQ6KoGouNa4IO0TJL8V1oJzAGBfqxNFUz1Cdi
sPORnMSn8wG1la0D/gWkMtkA16Qx//mruwv4W4GalMUE2ApKwNRFpJvyCCqvx14EFqKDWEr6j0A4
dbzEiyIy3C7pugnbNByWrlS0N6NrHy8VFAnsSYQfUDhFhLanG1ZdOaaBeJNIDR9l/4nbvz8O3KAP
kV0r4qNdz3QrbhY1BrqZ9MBSvcKw9gWQDv8eQbCm+nF+tGurjVKWSuUApQtu6tPB+shf1b3RKkds
yT0rBpFZOsPHVIzZp6HLrKdUWOnNkJjWfYdR0v588LVDg+cNOofo+rHgFkutrEGbh07ku8jA11+8
EPEeLN2yehNT5bwQa/67Fu8pkEwWqZ1FhYvHy+lAEYGAxS9H74iIBE9ElBa8CikKlIsQYO4fcCuE
5i6hB9eIg/dqv0EO3oguLOaV7JYOL6cWp5dGOX5Rp9W1uq3GZn7UIVKGgytWV/6LlwXqMwd50u9a
SOkPYyOH9PfbvzR3+tyA4QNQTjwdvW+lsHOsxjt6qLztzRoCLbaucNHUQE6H87HWbkBpOWCRKNyD
O14WRspSAi+GNUMOH0xINRSpd68qgCcR3ImGR5HjBHVl242GxpiEEoVJIbhlWJLVUFwoRa09o6VN
hYSWE83Zv0BRGUapAqcu3u2mHd632LM9aoVjHuxR4EzoKdmLhUEDlhomyi6p1L+YCZakdaVMbD20
tTbh4OfOhXtlbRkwGSZVA/qbJJKns9E6FAzazvaOhZYikG0CeFavc2zb1Q22CoXYqOggoqljWe9Y
f7bhSAry5LDGErzhW04pCgyXj2FiQ9+z6qH9qAazR5tP+X47KaCt9jhPY+N8fk2snak2CDiJo6wE
O7K4SYOglz76gM5Rj1F2tJEl2qhtEn7MInGDvHp/YdpXw6E4Sh42y/csnx/qlMNybgKWu1Oln82B
AuimiBRtO1gomNxy84Xdh/MjXDtfOEDJnGniAtxabG1UFvrCiVrmtMO6eRN6Ji6pKEPEHwpacTDq
SiOFDBa3yefKqLMrI2jsl/M/Ye04ZbTo5pKroNw9p/evLq4cQlZdDaZzDLF8uO5IkhqkTK1fbRR0
+YUUfu3emK8LEgTqA3JZdgljKunmwHAluijX0Pjg5XAJDr9SFRiLwPdaeTKnBk1quwDl+Y4jxqTo
I01qBGCQzcULYlRyNM5bbo6+oroTYIn7bPqmEe0NHAeNvRn37J1m9NxRt6/8ABD8lczBdt68+YtT
kATzQVXS5BJbbORaAFCoUCU/NjM1bNAKqzzIvvneKWUZXvjiK7PLq1Ol5ET9kfLPYnbTeEIaC9sA
d0qr8CZGCwfFSaw2r6Q0+vLCCbWygeYuA5kHXTeqrfOfv1pKbacO2NqEodtBvX+aIWib0UuThw5m
HMZe+aU++sru+dNIBW0Bu+YvxAd8uAg+Zhm6rR7rEJ2jcECRumqq5N70xz9qeqP5Q00n4xYWQBDc
DWqLoe3bZ3Muxsw1CzTi/0JD4hse48EBbkCZW+uA3/JPPYBP16hV/cIJ9aeftchHzNfBFkun6aAG
tYMWuqjqOT9DMMnqIY1Ee6hGZPNJtVF/2JBKICAieYO/NHmHcvxmgNwF0wJeDtVnXZrfbSWftC0U
3bG6sAbWFhz9m/maArThmPrpGtBjA1h/wC8cVWNAZqkKbOOQ6g264RTBUVE6//VXlxxYd5UTlDak
vgiHP54EaOcQroIafZVo2E9dDUhSoxoJ0Ce4N8z2x/mQ65PgmIhzWzRQSPlPh+gFge+DQvHdTHNA
Vm1gi5nPmOKM6AogT51fdyoyPjcNMkP3WeqYWOM4VmwFmxbx1huV3IWyVhkDRsK3qvhlt0YvLuCc
12aBWsx8cVK0o1B4+hMzxo/1Klj1AOGFCEkuAzcHXAeulQpxngtzsBps7v+C7JyRSIvvgeSzldam
EroCf07/Yz0pTXM1YXfaHCYk3X6f//zzibXcAnMDQZ8zYSBmi6Sg7ORoYTQQuWmZBclO1uAVn1GL
my5eF9paJBYxUBIpwM0sIoFKl8iqpCh9lgoanDGl7u+INsAf0zA+LrcgnlB90ADNUmyOhhtPj4o9
eNYcQ0ZZXiMo312dH/vaapeArrk5qRbx3D6d1qQp2kDv1ci1v0Vh1d3KTCk/CC8IPQwijPrSeb6W
k3NXAmL7dzy5KG/XRu3r6FSErmFEorvBb6tNr1p9gPWtmsFdSZXFe8Tfwt+aZoM/EC8gmOhpUObB
O05ZE+wpZX6Qbsz/6cjnu4QMCoEyLUvLcYONbbSbsk7/JWmgbt/+lbk0DZPSqUouuFjPU9M7E0TR
COqORP6/HqwUn8gWWN9G7UoMC0jN1Au5yUpmRAGVW0SnaDQfLafjGzDh0kSehm7K2zZ7cLwhbg4C
ycMHdFL9+Cose388tAWil9ilDBna8+cHvXaXsoGpPtIVdjDvPv0BBQrApATkRkrdzNWKtCuQR6LB
s210BaqoGvCz9wNFx88YsYQbS8mMd0Bw4aMxeuqgFEH1+aB5lT8oitl6Krvb1XOl+9IXIybNicM9
lXape364a2cWJRjyTUkqKpa96IrsHiRhHbgBemDRrYkM3x4PCf0qzfJWvT4fbK06BjiGdwwMNKoJ
f/bZq4H1Q9FCv6IkiEsDTgpVKr5X1B30g0hzbo1MV6fboEkQVkBoJXR+tGQv6EBHTsM/qRnEhTxi
7RxhfeuQgsHk4SVy+qFDvc2s3Bt95P4U69afyJLa0rDCfTEi/rGjD5M+nv8E8/pdntqUa9hNZL6E
XiwvOdRGFOncmanXoFaseVpn3KKoaeb7QpH+tlTsDm0EFEb9CyfHemSag/+O/Kdw9+rbq16sYhRq
kwHbdqvv6ezK7hkiswOEfVCsh9RJAWo5JETZ/h1jti1J2g1GCmTL6Vc2cH1RuFx8d4TI9ATi0Lu1
a9Q3v3f80aYD92PfWpNa/vP2sH8wnnOColnWYnIFyEUKkU0AOlc0Vx1qYJuQY/w6QAXjS1f0Q4Ow
QhRP7xitTYuQ/QQrT1u+7dC6le3gU3LNUf5/8XCwealx2LstVXTRruIU/6ONnyj45Z0f7lqxhsOC
W34+soE5zVv91QSjZiS5fUPl2CLTNd7ZCI/fIPKAtI2vNhZujZDhEzusrDsgtlgYW9ZOKVkMW1G1
EwIBaqF9boBW++/Iwejk0Apn3Wu8OE9/l46K0YwP891mCGDS4R3Rf0OCsPllx4339fxHWNvQlAd1
CzTPfMgsYplIuLCKDd/1E8TitnlnDd2urGAPWZ1odwmCS++ZboN1TdUAErY5p2mvvjpFL3hLahK6
swfO8zBhP2uHxfBbS+MOEV+qCjtVudhrXB2nQUUWcOV8fC/WNroKIZrVQeBGUzi59HNa9bF3Sn16
9oA1VTsDSdlLHfd5/SyPLrJb6kEULrgaF98WwSEEhGUXukiM1F+rqJ7VJie72Fp6arcXruG104qX
M6EMMk8ui9PPmmtpFlZQB6HQBjXaHtinPPFqwOchH/QquUqsGPmPKsyRsnr7EpqhwFSCKBVQ+jyN
rE9Rw4ONyzdA7ud7Fwf2PfpUHWLqWvCtHGkiXEiz1r4rxV5uxBmnynSeBvSURENMQQ9czBHAXWt4
z6i3cS2LZo9sTBRegCCtZFg0NNHP55FI92DZoUJBrJgFeng680yv72tsqgoOA39E7iyd6vFD28YY
hFjJrHUUYodaXJ3/wCvjtYAczgRD2lK0xE/HqyPWnE9YZ7kokGm7Qit4OzTS/jWCcnw5H2plm/A2
YgnNqG7YMIubB8sitI+MNHIHI8MhdpoMUdwq1IKwFrQH4J+9k43lhQW0snSpLJjOTKKkPL3cm2aL
kUhWGyHPpU7sHKcKHCQShfUbvTd5V/lJcvAEONcLy2g+aBbbk6eQtHkA8B9qt6ef1UJ2p1OwXj0C
rJ2dyNSwK57StoRLdf6jro6P7c8IeQ9BFD0NNJqeZvrVANbZwOB9myQWvhMx5WRvZ6NznTzVuW7W
W/r1oPvPh16bT/blTG2i5CDsxWFrBBoGL2MCxMLv83tEwIyrLioahP0NbdcIZbxwCq19U+AjM+uG
xyab5nSo8LTKBJssgAYdEr83QsaAZK0i6S/gVNZKKQgkALCgxaTzrF0869D+yhQHLbwjeMT+JkIe
Hfk8pb8ZrVHZIsATf9JS5JAOfpUjYNwrvyj1IDbjm42JXp40UfWarKbEw1XvLqyrtfMCnqMODoIE
+6/mQ5lO6Mu3tX0ELeSotyUGof61ZjV9+ynCmUHZlIrRPgOk0MuDQXfKv3n7nJM1UI2DaMX/L+bc
6jqJ7B5oWUxe8H4J6nE3Atm7GgdTbjFZeQcx2AL+AyqSk0Oj33M657xJAh17Me9Ywy7/oRa6lmPE
ZWLFsAuLSQk3ZkP1+G6Y8MR+Oj/UteUGZoFrfb55gA2ehvaQi6ZDkSpHzwKRtdWVsu2Qu7fqn++I
wx0HcW1GgSzhuB6WRSlKoPSTpnC4jovKSrYGBbpLCJC1k54+L6IN1KkssSwQ5gj6orEBHBH9wWaL
HFZ6B2oXk9o2Dz+fH9J6KAqRpJm8L5c9qyxtFISXCaUrcXzdpeqP2Kv6z0XNXfqOSOAagEGRzlKG
OZ0kDb0qnHZD75iGQbOLsxx/2qJT71nD3oWrem1QVNyoRMxT9ZeQQRnLbkppNx9FiDb4mNYp1u4h
lrUbv3D6C3fl2rFOFgJalZcp9Nj5x7xKZNGnrnV0iJWjGfg4TIVqj+e7VXQTRgh4n984tB2nW0ef
8gtTN2+o5cXlzOe5o5I+G8uKi55Qj5UAgl2eJtV39kfxkljqj6LVnHsRBR4C7easjR8W5X0TN9WF
dGRl3LZKPoLoB5WAv/rtigcftvE7niepk70odTqM27FzijtNdsk3s3TCl8pB/vHCsbpylfFY42KZ
u9hcpYtCQIw84ejbceAmlp19ne9poJc1WsymEhvPZA3RhcNlNSBLdj7CeREv122DVnlXyIi8Fquc
L2hge49D7b+ItI0FF0niXxjg34cZOCiKlDPSnYhLmHc5C+vmCGMdRwTVnlFd5L4iCdO/n9+Of00f
1BFmDjwI9VnaqfOwXy1bPVLTTMGx1q0RK3txMmE3m26wimBjjXqD4Jxuh6hkyjdrZSziLlIDVDqi
QeAl4cLv5lLwLPmEjGF+wPe+x2IpVBF6H7233oVzUOo3QjgcByDoTwebDCzMAFsTt2M2dzz9jF1c
IbWLo5X2jMhl/tazjng8L2kSw5edz/DTeAIOJJVS5ClMOOwdPIlCVzfYvxbKxxDAUfLWrTiHm+uC
lMZsbt5FCotZRq5ZfVwinG4jRxP0+Q6nn+w6rmR1yAvD3GLga13YF38vILY/r3fOZzCfIIVOxzgO
eZEacsjduXxyM2jOXeyFKA+bPdXutIyoPAZ9dQGm+NfJrhOUV7TJs4/TVi5Wbe/lVYBya+4KTJys
XUCF6jkZI3Xclc3FV9BqMEC7TCVMD5rtpyOMCzmi9pEUbkm+86XN8+LJKujwI/utDm/NmOeBvYq1
yNa60K56bcwKNxmxcdmjXY4ML2BDtErP7/u/jrM50AxgIFGb+6yLV6Q2FRFtqR7llKKwn/oYNVbc
p+OtZ/kaIqB2eyFFX1smsNBtano8BgBBn37EgdugArKYuQ2U65uGxXGD9PvYb/AXlXdWXitPZdjs
zw/yr9ybQb4OulgmQoYYaepR7qZVPt2zMhQMX8MB224bu5cvbZn4PwJsMjcddk0XDta1VYPkENhG
QIa6aS0+MLYw9oBeQw6oIKvBcyV2txs6FLR3tLaH4/mB/nVZzAMl3UaLb1bKWGqKeXZigWBvchdZ
/vIpxqoZNfQ8yy4VwVc/KAx8mPgWLKzlZtcU3VKmus3caaQ96aRYS/nO9E+lej+G3FJHNFplQFut
yJILR/dfWc6fEf5PZPppp+unnDrNx14vc1GXt78UNsUzcwLwqrU+Vhpt53ya9GLAwg5LLm8GSyuf
zn/itQ0jLD4wSFGBJsDinDNa5NcL3BBdQBF3mlYYHzSsp7E8wMSwG7Ts2/lwK/sFnA1SjpypNBCX
ZabC4dBm76N0lBsN1YghxSjTpijJ4RF/QibUvu8xZbg6H3VlkPDqeAEQG/rssmwYo2aSOa2ducD1
rbtQzb0D5LrsFtIjlocxkiDlW9Mc4EtcxKCrQV1Y3CGLeS36qp4zRzcrmng/BJVWXldo3zZvvopP
4yzOnxyNlgFh18xFhNrDlgee+aFrO83CU5rix/nPuLJYeWwzb0wGyOJlrtimIQlBmKdurRelgNPt
tDeireqfM5LaLeMIajK2ATzGNtXs9PIcYSHpHM7/iNW5lNCgyD64nZeF2KotRUjxl7lEWJ3SUjwd
/Mazr0lIpsPUgJs/H2/lwAOHZgsQecT8K9lphQLbudMzt4ixAlEaTrlNTdv1epqcLLuwbFYHB6YY
RUMVAtsyk9Nkia2q5+ccRGGL+VQ+PdNTV2+qOhAfcL/0L2zH1cHxwprxaOyQpSiQsHy8ZicGl8dd
dT+0hlJvirYPsp0SDo5+YRuubX60JykP0vihqTyP/lVSbhaaVSV1mLvsDpxxIxxYJs9Sn4Tdto9c
6tPe02vr99vnD9U/0DBoeVC8WWSPvqlmMS7t7BBD2A9OIaB5oZz/LbPSS4oha7MHpwLuPD0mlYPm
dHwiR5i6H3H4aRr0ze9TPQqV2xw3r/GBHHnwvqmtQm/xwppZ/aqwVsF3UYzkv6dRkf6nXA17x40K
Vf0EkszWD406xD9EqdmfSi9+yNUAiejzn3XlyhSo8XKO/6mtLMu9VmMAmdTr1FW9Ovzs4Ea6aVqt
sHd2HwocSTPpBJtgtLX8OsDAOriQ560OGjYYMgGzsNMSq0qvJ/eEgmhXkqCD7nlesOmc0rM3SlOJ
fRtMiF0nHerW50e9NsMS4swfWiRnz+JYR7igCXDX5TDoqxREkz1tuSOL66icBdbBy/xfzs6rN24k
XNO/iABzuCU7qCVZsjWyLemGkDQ2cy4Ww6/fh97dc9zshhoawANfGIPqKlb4whv+wzQXYgVwLq47
8tjjbwujzSjxJkSsT9PzZ2wrmk0LP/nrrAp5sASI0iDTo/oC7Prct2UPL+oP9CnoyhyPistSaIBU
RSpMD9G1ntAFIgyKfmoqporj0Cvb3jDFeybi7J+P1/fcZyWMdqnW2fylrvYy3jD4RHaIlDVSOF+Q
LMfXDROCwq/retrobVFvPKu+pI125l3jdlnQAIxK01Y7nm8rVQQ8koj5EuxdWYY9PAy49G7KCUbl
JulqjFgyXJJx9fJC6yFupfP28byXfXNU7FrUZQEFANVkQ9PxO/4FcyY1NWz4BaU+u+l1Iov4nv6J
O+4+HufMfc84S55C10I7QdroaWy2jYPUUINBCWZo+dT3h3ZuswrHNnwJrv7DcDAYKScv8gZrQB41
GJ1yvJ0+IXvBTqrgb+m3dmiGM1yzKkfQ7/O3Evv2fwdcXfbzMNvky6h399y0GP44yuj3itf9rFuS
QKzcsHsbk/Ita4b5AoTnzNXA0ABpaKMudKDVUXXaSs8yB10lI8IuyLd7zOV3uHb0Pxpv8P7NUJi/
sGnOHBZGXEDVKOkBmV+NiEr5KEyMTJ/apo3vVSN2AGmNuJ/i09T+xq3ew8jLxt/m44967rT8Pexq
jXuJv59mKtmTF7WvVV05N6UpMrxkKtm81mF7A5DoHl+x/hqv1KrZfjz62WWmHA2sAiEzAqXjk9KV
E+AowReeZR09gT28aYpoehWqOe1N4Qyfj69JF4DtkKLxZ72DkezOlHTI8ie7F29dW+ENZUTakyI1
65LU9JlbF1gfBX3ExpDmWicpWt+HpafGaMDn6nXY1MW10YZj73dK1O8TkQiMgeNwcSj+PB56uX7+
Gnr1SbECzBL0l/MnrU2h1TiN52w9xbR+CsLACyt6btfyToIMB8bBjbd6QsGj0/vPzPSpKnqJKcqs
C3mtN7nE0k9xvE2m6BiYyQbPp6uPt865y49CF208+BDgSFdbp+wjT+QKqG/QrdPNaEFHcyEGvJt9
11+IE84ORQxIFvgH8rUaKkQVvNdiJX0Cgtwe3GbuDrKC+ZmjJv7wH2ZFG5UpQcviBTs+EEo1WdmE
N+cTprjp3sUc0B+z3rxLHB6S/zAUXsqLRiJF/DV5wZnZuNrijdDODWaJMpvMnR2bOEPFuVONF+6Z
c+cB0Zf/GW21UcSUjcg/Io2oY1CHY1sNtOuLFg5mkOR4BDS4HoU+EsLOvra68kIIdIrt5kgADkRI
BHUD9stqWWfAl2okGb3oCQgxQx9yVDx1fUBPAZqYA8Z61G8pw1n/FLh4Y9EByv86x+37Eofj3F5C
mIwrD2YWOcwqNtCbfsKUMS2eiqEbdjLOnBsa8+3WtnCF9j//hcGzIxEDe5mTsroIMJSGbaUpOU8K
lg9J0adaUCcdoOpG0Hr+eLBzawwOx1y0KNH7pIFxvHVzq6uVqazSJ/qmYgLnq2XDdlLnfivzFiNe
w9b6Iejwf52uNZzW7jzM1eoNqK/m28c/5cylRH7I3YsBBq4Ja4Bg5KXx2OWIyyVV7tyWyWB4gaMM
vhW+h0W2fPNCv7S/z7xkNL+xD0Q7ZsGyrdaaTpiN/ywArwbM6ZsFNE/bOXjlOs9D2jYIAyRumX3+
9aTLB0IGpeolwl+FDEKvUF2dx+TJ7cv0OpzHCp9pbxivoJmqd5FUlU9LcYPwWVJTi+EWlZzVTYik
g4qJZ4jg76Q4PqRh94ARZ/4V6qob2Gk0XBrwTCgNZoYPSYiAdMa6OWUMolIdyYCpltpBL/Sx2mba
oKkXlvLclkGZmgSYpJsHbbV5Oy2yx0hzWUqpZN/0tMP7u6jMIboZaHFG+6Z2qS2GaEyMnx2ZE0Nr
asGvUSYC1XB8bJIEtISuQfEpB4/EWlI3j5FvMuocIG8WoUcCjrYNLK90/v3kMVn2Dc8aKRrijgg6
HI+M+JCK1LDXP0Ua7fHAwR6rpzNtx1C6E3s0Aq2cxW6S2qWr4uQOZOClagQoBYgi1ZXjgdPSdZNq
LAYE8UX7parkddSjQ4wVfDF8tiS2BJWLIi9NDo1m42rD4vKE1bQXO0+Z2U0/8YscHxJMpQJPTs5n
b9tlKFrC3DgAHDglx7Nq2sEapZY6Tz2tz2FbKeABtkZsjTdFiQ3cx9/u5LpZpkUVjKgZ3A24qePB
6tQgokrN/NmFpb6Numj+bQ729DPu1Or7ss8uxbMnB2SZnE5RjWo/VMe1hPtcG3nXiqx8HmKr2Jpt
18Y4Z3nFTe7V8wsiZOMBqU3vP0yTPB5YGi5KUKJWny8MhV2OENSfG6+1N2WpKqoP9wTko2cXV7jg
Cu0/jWhhl8JXQuh01cKpOYkpzfD8uajnwR/h+H4pnD76EmNyuKsrd7gw3klcxLoSN7uL4sYiobua
4WTY9aCMbvE8wgfaTn2ibIVqjd/ptvQ7rFvjxi+yMSVx8MJPWhjxYJDFw7AFj8y9fpJyFmUaY508
pf/UWosN5hyIS+ZFazIQIQ4xFyUKnkWIhQQ9x/sUORGltztDe9XGZtpVbS2eKfVBDZhVCMpG/FyP
nbLLYAl8p+7Q3aZ99w04lHj8+Lj8kQT6qyTD7wDu90ePcAE4ct8e/46yEiBF1Ll5sfTcVmrfUPJR
3uCx3KO13nsITfkVnIJkixaGCk8iSyOj8x1s6of7OTdn8yrq3ap/FwJNjk0hPPeHg3Pem5MB7ILf
gi048vtJBZABbKsn79rB7n6B1bV+YmCsdr5mFvLOqO0+eb8wteVeOZ4a1mYgYyDTLVfd+t4Rthjq
JNSSl3EA7nwH0kG8YGyLTTRhL9j6yVGjbYZKtHWVGI1pbBt7VHNjWyZlPt9Maq1pX51EiXN/jp0h
3kxlGk0wPZO53itTlYV3GpDq6pBGFD0wrERj51AXeqF9yzL+0bGlYV1ATqxuN956gBMc+IVovihW
LkWLv1oLM4C+0HGa6RWocfWg917S+56GtYLQvWhnl/ICRQzy6noRES4FOAHUjwIpweP6Pk2GUslh
4r1YeVJbe6WbSMR8gPGNfT0XoxNtG4nUdeAAi9G+tD3EMQ+No2lrhZVWYqPtmMWuTSP3RY1jRduE
3lSkPvAv6QZNYtcxTvVxWz4U2F9m/lDN0b3Vw/24tVxhYB8vvKHcx26jlT87MwyjmxZVo7m5n0dR
N+ILtrDF3jTosTzMKaKSV1nVYw6JLYFS4/BrtqPc041pr9W0LDosf0ct+Tpr0fCltFvdhcDYp292
F2N6WJnt/GiWaPBsOkVyJnMnb3bpNI3yClfOLNxXqdS7YMyjCvu4vEnTXV97Y389unNLBW4wptC+
q2SRv2eUxaTv6GHbbB0DJ8HXyZwQlO+y3EmDvMisyB/R4jTTnZ0PYfIPPJD82ZtYspuSRrkTNFaR
p1/qBr3unmKBSWveF1ZjKTdGEzovDuFRvDUaL79v2rkXSCxgQ763kFCLtp035eZhxPm13ggd3OR2
lu1Qb3GczYUv8tF7QF5Vr311sDpvD1IvC/3JgqoejFFnYCRcG5PYwenpk0OrUKdB2WBWHjoes/Cq
Qnmg8IFfjfGj1wy1uy01O3Y3XQ+69bZU1TpHctsuPLlF2UNNArC4o3MjzUpzaB6gLhc0TZhCD5pG
94dBmdS+cSbdax7Jnsz+zqqs0gQDMGfXeo+OwD91zJm9bct2vFOttu/93IoTD63auY0OjdRHjwew
baytaVRasVd6z0m/qJme2Xd1ImzQvUjrz1dd4qaeL9wYFHsxlxD0zVG5SXoacoFU06F8iVBG64OR
Z/7NtTtnChq7qr9yfS6rlprRiLm3Hk83BtoS+Z1TDfO/0SxitLJF5dSYCyOjgvhDrraho/u1TAY3
4M2yp32EeUxxNw+qouW+kXG51hulQELgi0lgEj5idaP1h6aJPO2LqbZKeQjxpR6rwOibsnjEy16J
diPah/GrJu2mvO9UJxfVphN5qG+HUK/RonKKRE1/hErcx7o/aJ1T6UExJIX1jwr00L4pKiBWB6ep
ooqmEdlDwNHrxaPqKnoZ7fTZMGp86hPFkf5Q2GZ4PQz2iFtJm0RZC7tb5m4qfOxEkHlsQz2LN7o9
hVTWMVZ6qqc4Ur/HUas+zDQHI7/lXkgPCVeztkPyX/8V4hl2Y2ooBWxgi+M7qstWNR7nWJmGV82o
DeAoUu3T70MtrTtTMeLm1up5m3xuKISTXTfCX7UJB28MIksX7UZ6NuCcQa8K9QHf4vRXD9TVulNV
8qKJyp7tj0pazAFurdZ+RuZZ89XWsd/suTR+NshhaGzvGOdse5pxHg5rY8ghgTpd51eoHEWB3kSY
kzZOV3UobrlIS5hFPQI4mhMN2dy5f3cxxi6CLlOKrx3ARdeP7codr0qaLZMvuyjEmtcpq+K6wZKq
26mxiA+zkRvaphU4mfveJCaBEp6S9uqWoKoqNijUuvdSmZXG70y71DZmaFXx3jBT3cTq2MKFeNfC
GM0OEuZSBxYBE0frGWGS4j2UJuc67/Mu3iBKK817+Hiiv85b9GhvUaRPZbFL1dm0r5M2jH9aeTp1
m3w2rBixfh3PcKeJrEdo6OmwUebJwSQW3UdZRX7jkkcHOrrZ95GZheIp90AuBbSJ9BSHQHWZXVVL
ZUNvX693RAGIdNU9V9S3SurySh1KnaSthUsSFGNczDfdkIf9PfxrBBNyGLpPLc2j3zxvZvQ9Kqdp
N2qoW70Lx470wOpmoF4o/efd3qrn8qvqZZ4VVHabWltjNPt6N9FykkFtN+a4U2huguDOcML0pwzk
41VOlyTelKHp/MSdNZluBrGwjd3cMvtDL7zFBrVKKn+YhShv2wzM17a2k9E+lNrAfoalrds+fcSq
fTCTMqn3YJmkvQ3VEkx6VzuKdislekPapkOySnubCmSq7lRoplDprTHN9dtoKaSCBohYT1jgYx+E
ZDP1zz4d6irZw1PHo3mT1/FcBB9HQ6t2Bo2/xQ8JOAs1L6pRa7F7mudh703Z/JpGVievqkjkjw0q
0/19aISccZdnBFdrpjjuKiGM2i/K3v2kTM7yK6jwEbdQLUGqZc32w+tAw5za1l5DI8fLmEv/SRNe
VkIxuSRGeRIqMRS5OxVw2Jpk1OZxqAR5IY0jUeuv3IrlUzeJ6MaJk/ZF1PMk97XmZJcMTlYZC5Oz
qZECCUaIkTx+XTbIkMrKCGzjNy83Y8tXnHq402Sh3QoFmbSoxlHAqWocFEah1Rc+76pysPR1qS5S
rPiTE1prgF1pDXSGWiV9E6IemyCb7OS5oCS1scc8v5QzLEt3FFi7AIX/9OQACsG2XpX0ujZyLfpT
6WsUC+UhhRMlvvB2VNVGg8/gbqyIQu6+tKTl3RcF9O9to4pGbttoJijLjBRmAZyy5hACyn80QQNL
yrzCk7/DIXYrcwNVv09+DEqsqjt4JoV6SLy2+7cpbTvn3nSL6mYG5CiviPVK4wLW9WTjQNZHYoTU
jMNIsruqO8l0tDskpazXmWi5XV5zLfqa6XF7MyiyZdM2fdVeqHWdfD7GXOjrC3NyEZ5bZWFtX7qT
TsH3dXm1eh9+xJBc9wqlE7/yov6SCq61To1YHEojS90fFixbZzXHaEBudI4T9XVMcULb1bVW9l9H
pcOp3CKRGbZWq82wevh61qbUc/cFdIbUA5ozsKUmpD/G3E9hdOb/xA0ifPYeJunc3ul12WtXmF3b
3sOMu3eNX/nirlz6tWHE9a9kqkOL8FzCThj9CqGP5HvNSxZtQ3Q4ijvPzYsi0IEuZlu917VnNCYH
zbfNpgE7WdNFI8mp0+66KuI5fjTb2mq/RqVe9XipG2NfbUB5q1Gg4OatuAFynWF6KExApX6VhDqG
x5A2la2jZ1YqA2FLzdmhBowDeTCanYN2DpcFBfJtIS25mItXoqSJFqa17B7MmSfspxdGRfnmxK3V
fbJ2xV21EAVJ71RoMdSuVlcWKsRpMrTD9Ey/INomc4ljUZy4d85svGHxqFzoc62fBBv2GwkyXC4K
qTotreMbUrTxqA2xUJ+VilxhZ09ZtJuUTP+q5lYe7VV3lhvdzY3Uz2JEO/zOrjLzwsZfHzZ+A8q8
XNGUQGi3rVVNh0hVotwr9efIjozAcbPssRyq2KeCbxJyQGW7UIw8Kbz8GZGDDXoC/QAqA8ezzmqt
t5q0058dk6giEZD387hNdkMVhr4y2PMedQ4tKBPxQ0mU9EbrzShwm/ySoP6ZmbPyHHoEKyg06at6
WmHFBQc8N55DkSQHFebV1pTt9A3glXrTi364+jgA+OMb//etzcQXEisP1KKuymtxPPF2cvrBGmzz
eUq97l9H5PadR95j30CncVQ/6VPX2wiRzfke+y+FFLdV2m2vy3rehAP4tB1Yi/BCQWNVPaVZwo9C
UxYeA/Vac00siLDg6aG6mc/AgOJAR2tp61ZNr/qzLIeXokKLYDe3Rqj+vLAay/KuV4MOJnQbXs1T
OdMum8C3cTM+x7Eb/gBj0hYbxDXrqyYWhreNq3iaN1mYxs+ZV7U/6Z6mW4i3qvbJ12ZZAIh/3MIA
jSFyLC/DXxUd00uq1BpG67nvpPs1bXUnCL3YFgSBjUPQ6VZZv/947mfWHMcfKv9UdBZK7erypxup
KjOqtc91kvxOB7O6Uc0K96kC2tWGcp34gROR/jnc0PKhEQiBUWyiJLyIaBzPU2qUJNSit5/lOKhX
phrjyzHM8/hAgdv0XSuLLpFxzlxviFgti4rYA7CW1cp6xNi5rEvruWy7ud2WUzvf4PfizD6y3OEd
+CyRBUZqySGAD1QFamtMF9rr64hwmTRTpYBNY2ARdz2edG80Qs07Jq2iBrAXgD+uidGrYCTJ2qgZ
1MMiMcrNNFqXHI9O6nbL0OBGQWiBX8X7aLl+/tpXvUGBDftC9zkZw2z4kpbsiIc4Ny3QIJml91v0
w7L2Dqq3EUx27xpbSQY/BCk65XcVknfxoUgH5UraYT//xnxe7xNfpeuQ7LrO0cb30RxEn+KUE2sP
M/QKN6ghc91CDerqTz8SVCBpVaGnT/cIgPrxXJq2QqCqylnGmic8tXqR+vFo5qAlvCy700AUXQin
T/cOIwJuo4/k0oNYC+nbkRlqghr1sxwgHc2mIp5GRUw7ERfFtYd91VVnqNO+5mnb5zykFy6FZWse
X058PS5GhyBtOS+rNwpHQmGSG9vPnoz7ve5WYhPF3oga7TjvPr4MzryHXL4cSTRoAUrS8Dhe3Jhq
6hSOtf1sDy2Kbj36TQfhaX3sV41tio10+5wqVq99wVC+9K4Ex22r09cCdpfUVfTpy4mfwzMFhF11
l2768c9BFMmU+aTZz82ky2+xHTbbuJ7ynRPXmj/DLN07uflJuVIuJwZlwaFhIfGO+NzxoKOrwL6s
hf1MiOjs7Uod3lLHARTSwd/5XOP1/42FhgcFfITz1skTJWKja9PMftYqPf0xoKbol6j+H7qqKi98
29PrZ5kXwhrLiw9+fHXnNh6wLIUv/5zbEnsrXmBfRnobTFl1SKxICaIZJUfdipIL+/f8wKhwAZyH
17aeY2xQEzKlZT8rQ+dtxkSWV3hT4AJVeohp99VWDu1raGnFhft2rSTC4iKqw6Ak4MSUSJ4ef0hL
9ollxk3+Yo4olTyCL/Y033AjjdZvr+Z+ZdHt2U2FMZi7pjAbZ8PeyjTMceqhuDFjTbDhh5oqcieN
dGvguHLJLPPMgaOnSIS/YGghNK87f0klqqwqRuMlrsVLGObZzpJpHBh5rm+yCAtCsJhmYHZz7TfR
mAfdGHn7lNLd5uOTf3rJYFUFChOjDgQP7HUAKhK16+NYus+IdcUAj+T4tWuk8joNlnKp+nQacoCA
RC2CzNqku7+G1AEwrwubDOw5owNxE2pGewhjKwV0ryo/Zk1k6Gu2l071cmqPb1H6RODdqf3QmycI
ON4M6Rw5+WzL5KXVDZoXNOGfe3wqOpIqs0d/sR///XhFzw2I/txik7CUndb+TpQlhjgy1fRFdtb0
EwBvt/VaXd1DaJieeqG+fTzcn+B4PUHiC6gpi5sbLevjCcK9derecaKXJnFr+5+qyPQ6oJ7WqTd5
rCa+UlMaRWDr326Mw5vWwFrRnxyh7Wti3q20uwwk5ZD0+c4acKJ/qqG6XliSMx8eITOPe5wYBPLl
KgKavHEykrBzn8PWrDeVReCVjiKnGpYN72bRu34bpzwwH6/Mma2NYCv8MnILKF9rerTS5c2MvTaj
ovECXCnTb2dvtJ5UJe0uyZWe3nXsrT+ykkSbBCfLb/kr0FJyK81jdNNeVCdJg6ar5L5ou9wvCd9v
7FjtHyatr4Mog1Ty2VkyGkQKgGe4KZ7QDmpMCrqhj/MXJMUcwwelVAZDhyOInxXmJendM5uN0UDT
Ac2Eoowe8mqe+G3109BlL9hmqnpQimbEudBEiPerkmLsuDVFZU2bKEfta5tng+u8QtUe72t6sKFv
6aH6W0UI0bmZatlMW3Qo3fQxEx379JPLQi4FttrBBIlC80n9LsEWE7cSEb8lE49OUGE3uiFKnsIt
wtSX8BMnX3+JVJD1JIUlgwXMcbwqc1a02Dx58Vuhh9mttLN87xYFfXKWx5eVYnxv7eTW6GR74Yk9
uWuWMhEFBOJT5KlgZBwPHJcjlTIKe68p78MrJbr5Rsp6/FbnzfgKNeSS/cf58QBxEYdTnTopFpWO
UZljpr+GXVFe6Tl2XXIs822JYF7jR6gyX6hOnRuQDAbteJozPJWrCTphPiRJOJqvADHc11mO9tcy
pzum4nu4MaR50cr5pCbK9YRtE2f4T9bmrD+lpsZtb+nKu1u0vb2phkaQ8egxLfDQS8obo41z+ZZr
k2MphxjCc/UAIlqIf0pjaqJdYsyyaa8KbZy6C9+aeJyveXTTLxxguBI8oo52Gtd0apS2AjXmd1AB
MeLButfFRFJgeRMnGMbStcJbl9rNPlLcfL43W7pBtAU7kjsltWLvro70YoMITelsRs0qhjtR90jD
lI6pdldt6QzlYVQihIZyiNYIMAKKsq7mLjGTqxbrTrkbVFkoTyLsgT9SqDTyrduL+N0gVoix6RFE
54PUkvIhy5GBjwMYoOWUbu3aaJvGL+kcf6d/q0xPXiycZ8MiMf6imYn5TGye5u+zKaN+m3plHgcA
FvK3WAgn8evSwXavxjF070UNKvuDHKf4a6O3lCpEbfC/BpZKMoL6Hl3Q4VBFtpU8OGnaP6BVGY5X
ShkW/5jgmSZfWXBMmyl1aAMq2VjfTLrQH2evE9rLVMxYblVZVqT3khbAjY0mZOLPdBTzxRLELr53
5qiqB3fswLr5cwduetPZRnrrQXl1r83INXrfiZQW45S8zXBQTmpPHOiUxM2vrqByFHSN1tKRmfXq
IYWPbNKkT7L8Fj8hQ+XzeeF3y+nxd+m0arJ9y85M5IOGWNkkFdSAPVLNym1YFKMXJINTtY92M8Xq
sO3Nps7KrR2iyRvjBRTF7m4E0v40K6lqvmexTIddUlDl3XmNYvw2k3CuCohMrkfB3B6ARA0XHuCT
a3EpZy2Ab+JbeKvrsp7mRWpS1Or0zhUh9nE+9LvEFNFuyar9Fvwd4rtYbqvJkF1IAU5GdiCJAaKl
j0rJhWfg+F6sbKQBikma/9qDWrQITMAr2oCg077RX6q+t6BzsJ+g+ll5e4FtPI2Dj5+fk9IBgQei
LChNgRtciHLHP2AqxsQqijL6LdDoi74ZrnCflEGbCcSK9h7OeZrezE3YbtO4L77zOk0X4vqTkAuc
LbUDWpFkXnSbVwEJ7TatJHHJ3gjvtX2Cp020qcupNHz0S+4UDOVcmulefQk0ub6wqSZSySTgJuRe
gu5V7pW7jRjrVrXfJiTcd808NYdad+t9jvooCokNDhgfr7S5uhRpY6M6gUwD3U/wt2svxz6P0Bt2
Ru8NxTZnBkMkc19Z3ugLILh1NLmg3kHa8gqh52FTUjz+oqqi1DOvrPdGpSjxzbGTj1YVFb8A3Vif
FEZD/gmBgiWeJHrRFy+o47H0yQynRB/CNxVXqKu0m8V1lzQqurjIszTyopTynwD875flz4DAkiD/
cVgIY44HRBI7zxOv8mhaW/E3R3ryPnQhIUt1EIcJ47fID2tqBkVbmwejqV91UStXH3/Ik5T4z4+A
00Ucxc4FG3D8I1qp1TS2c++taHq93YT27PoJEd73WMjpephccxvbafY+jFH4S4/n4T63SrXwrUJ1
dx//lvX98X9/CqVq+kPUjNck6bzs1XEW0nurPbe3D56UZevLHlNS3xtQsdkYWjPTfqzSb1o/Rd8+
Hv10S/P50VH5/6OvFgIhLtPqkft8a4Yy2didO0WBEV926z09q4zjElZBQacGsSZbTYY+Dp7oWPBc
z/4xPTg59iysPU/jcGMn3nyhzXNuPLAr8J+xBAKSu7qTKunak+dN7ts4WAZqriN259M0BDjkmC+i
aZML78+5Iwt5g8iYQws8flnnv5IyuSB5xyLy3vKotb7qYxs9l7E7HmYzzS+Ryc7NjU46pYaFbET0
eDxW1hIRtjgfv2FU74z7qrfzm8pI3NlXcsXDtje3jO+f3iZgBTSyG8o2iBmtltPUysFV0ip8U0Kt
j4KO7lW0UzOe8gtX7JnTsNgW8NHoVNKoXSV9Nd4fEw4F4Vun1lVQlaEHKqJWtjaGvVd6O+VBU4Xt
Y5q23f7jKZ75gkuWAX0fqgF16dUX1AUCnGbTem8aNu7eflbnFNcq05y36gj87kLUsH4zOfXIUZLA
I6KI4tea1W4nulByLVLeclMxu6UgO+V+p9vxe1grOVGEKPzI8MKnjyd5ZutwySMAQWWMXXpSd8ZN
hQqzxfKGbYTQRCWvSBXHg4KRwdbK+kv2LufGg6sCMYYUjjGX2OWvY0EzsM01dVLeFnzEtQIrZyMr
WFRbxU3SW5NVuNRuP/cZFx0s4qCFIqOvPiNtp9QLkTB5i9DcjDawasNA0e20DMo4DS/s1jO3J2OR
KXH0//S/jqeXW0Pc1bEM30qz7nUaySbwMm2c1Qu3y7ndQtxBvk/3nu2yOvGebBsjm53wzSmi/jDr
w7TN8iy5pm8d3jrNnB/aaQ4vPJLnBl0MyClqw8MDs3E8ubEKKy/r+uhdIVMIzLwdtvhIY+gRa81V
X/fml1pP0gun8HRQ9NIoZuo0UFHTWPMNhlCqSaja0XufxNBjC6uRdIggpe3cMWpuS731ah8WuLn5
+GCcfknGXSIg6lrQgNbGPFSs2zGKHc5EJozWb/gQhCSUjH5/PM7p9uQCRaOJ5QRvQ5/2eFFxRbOL
rurj93FwvFtjKiY/HRz7wdQVb/v5oRYWBXgPcgN+8PFQRZRkKcaDCUMNxe2k6Okj3pJgm5Gy+PS1
8seAEfYLb+4CqzkeKmq6uIPWwaw8o/xSKJ1yGCeNoyDjWzfuqt3HMzuzSdDm4HHgDl3EbFa3ihnW
TtEn8Hc6tbM2iTOKJ08x8kPhpQmYOUNHgba6JMy+TrNYRDoo6ITTuqDMt54j+Ja2NMsqeVfVYdgb
ehpuDFxS/WTKjDsqzAKe4aj/AOQxbr1MtS9cNec2DqHFUgpb2FtrLf4waSanMZTkneqcPPBMpoHp
lPmDM8vk8PHynl7aZAVUspFG5yywW4+/plW50prtpnjvxtxotmqRVNlXF8l8/TsVKvEtqiFdXxKe
OjcotTAOGskkoc3qmxZ1lgFhr6p3bYDkq+Jj/I26kHE7jWV8hcjGeOF2OzMedQISZww8SeXWgUbp
2XML/Kl6N1rH8oEyJ2iLDp3YDNNg/k4pE1948U8/4PIK0pBCY4+i5rqeCTAoLaN+zN/VSZ93bhU5
32ViYAykyfmT3jF8Pkh2SBbTjQClS7X4+AsSRlTxMNTZuxLSKXicspb0P/TCQjlU0AUeP94vJzNb
8jjY74uwFe3f9VKiMhnVg5GI90Xm6UWgfeRrBKg8vooh/8NYZGYgJJZSB8Ww45mBHqttdU76d0Ot
LFACyFpteRMheHRKcqkFcXLPkIRTm11yI2ZGnng8mDThLDehPr57Y9fdGmFiB009WPejTA/SS7eJ
XmYXzt7JOwRaDjAw+DSdY+CtEZlV7YZlHqX6u5qphC944jXqVqdWeCHvO/1mC6kPs3E69VTpjOV4
/BWYeZnsJHma/i7oUcCuxWPkOh5DKYJc9S5Fgcs6HaX8fK8Fawf/FP1lesDHg2mdBeel9/J/c6s3
AD+W1nd4oWkwj7kDADQpA4hs3jbK9PLfj7fmSbUBmVAkFhaVa/RnVRBKx0Mbo20UfSvb35RM7dcE
obMbMqvpoUlhG+VtNPxbIx74mJraeI3bpPtDL6bhwlqvrcIWvLNjoFVKIZ24hv+Of0RSKmNYzZb4
ZRhgu7eznYatbyV91FAXm3rkTRIV7SPE/s3vilnEgOImQ7sqBqvNqBkX+qvIQL8fclWr1N2FFVrv
uIWiwXOGUC1ZMgIWqx9nJAiIiNzSfyFWZDxIMzReFZBWT1S8WxzMNOhsI9WjbUMmetOkpXQCz1K0
hdNYLcGEKX+0czb+hIXRX1JkOIGQLj8OAOnisMZOBT58vHJa6+ZCarP+S22F9yWh8/Sk4QPZ+Hrn
GvcDHMHB9wSySv5Aub7w6U7E8Ua29XAlzBgKbWw2sXXhe66fjuVHkQgTCZDVLGzt4x/lSOJEmdna
r3nKx19Wo1W/rZyqqslXe0Cs7JLn2Zn9wwGlRr1YYZJ9m+tIHGJREWuj8yutWhU3iqEUqCI6hfCb
uIvuq64u1VsnntT/w9yZLbeNZFv7Vf7oe+hgHk6c0xcgKUryJMu2JNcNwpZlzPOMp/+/JF1tEVSL
pWbEKaK6K8ohmclMZO7cw9pruXoStfYy56q+8TK9c+kPTH9kI/7MeaA2abR8efPsrwSpXxGsEwCB
6Z7HJXaSwyvRKt6PuDW+SbHpUe7Puv6tZ8HdmEbV48vDze0xmV5q6/Tms9UISOa5Ss9pa1ohVP/R
5xJwJxmNmFoqpTdVUTeXvZZ1V3pvB6uXB50br82gaHeR4Qe3S+Z3923TLhfQY8ag+QRktdECfU3J
y6EhMFeuW3hP1wMcM5e1T0fvyyM/s7rYaPLaJLoFWHn22vspKA2jlfxHeIr6r0Vj58sgCrU3ejvE
y8EOLl4ebm916SCCcxQrzW0HB8lsonhKchhGUfTIwalTV4NY62HQ2rGGoiPtXfJaMPQaencozpxf
RVCBsKoiIQKoYD8hrKBa06IaET9WCUeHlpt86TuVZ6D1y7332h3LYJQ26SzHFRPc1btvs6gstbOz
Nn4EWhGObklPq7RKNLIf4O+lFcQdVfFKz535kcen9UwDF4QvMbNhNElGFMq79NHw/eyi8mz7Dd3A
3uUUAmF9+RU+s5QMBQCXiwYSm3nP3URTdxHLRfoYJGq4Sh1FOh8CVc1oSyRBcGBee9tTzAvFERFh
Io4x5yEhCxkpErJjj6AXg0UYD9pFSzFqPY6ddJ2iOfefjAdRjY2TCTB3rpgjN6CaIiXMH8PI8GGE
KPKyuZTVwXjjV1kuuUWhawegk3tnX0yR0yDMDfjQ+auLA2ryUmylj2YUDR+9qCxWVR6ZbtXGAG7k
Wm3elrohZJKL/pDT9My75HqBB4m9IwI/8fMnHtpoEDD4tHo+Bu2Q087UlflFXfZRSKU7Na9f3jjP
vEsGIyzBjuPLz1s1skwL00Sr88cpi7VVjnr9CkjhsO5gZVz0tN4dsDXPjsfNSelUYMnmC5uqahsU
6ZA/tlVkXpCQiFELrNJrLq7souaaP1AO2F9M2JUU8rrgo4X40GwxyyG1/D5V4sfJ6uWb0m/LJQnm
8ZpE/iHs+L7LiRNFbxOB84b3TJ7ZUaUA34mzlDz6dlkgwjOpCZwLtnnn1Gr0EcV4esYiuQQ51Wkf
THoOz+tuKg+UEPcXmC9BgYDbAx4SMlu7u4es5ChHY87htKZobcR5BN1Epv2whiK+qJ38tWgdRkKj
CzgsSQNSTfN8NrzGXdFIU/ZYj/q3ui2bC1/j4iomaxkSKp2/vF33XyfQMCqxpCWFdPmctooWoTbW
PKl91GLdex/KE8Q1kRNe6lr3+PqRQBLidlDcp7w98/VCB5nMRqq6R69Xi7eT6gSrvvPDc8Tmq/XL
Q83uX2BdUFqCjgXCoEADNpfjGacaqg4pVX/6Wa7TL1yrK7Jq/m3h1+Zlahv+0gvk+lDTyrOjCkgZ
dk7DwRYb6YmZ6QFq9k3QKD9peND1VWOX6m2jN+0ahI72oBVqctdCsqK8zpiLyZIMocRDMM/1P48/
qcyCiFYa9eeojgoqXJmn3fhwcn8M0tpT3CiuugM3v7hmnwSh2xEh6aP0LGzAPB1qDujHqH6m/QwG
qkh+m0+3amRJB7I8s3O3HUXMCh+Dlt45PC9tSExmmaL9bMDxXEK4Akyyl2j9zOMMlclRRTf0dbg1
htxk57miCDHxt2e2zR7awZFSXftZ5qhsr8S/03U5hrRwhC0gqQmH4+WdOjt+2xGx3vQukCUktt3d
M0WZwRKoJvpPIIjhqnYi8zIMYCuVOl1avTzU/noSbFEHoEzGP5TldodqeycUylyB78r+WI0gxKZw
adS5B4m4nNI6obXfXz0izGoExJoOdIP/746o+HbeGyBnfFePaueqtZ2PEVGvs4wqnUbfGgG3Aztz
/whCOcY6cs1z4dPDsDvi6CFAGutQd7itAq/au5ZGFIhApPFnnQz2Cr0z/5sGGi779vJMxUW0eyIY
T7AOEsPSmj0HEjuxEZhOUkGsCupTfucPbXAJS5jtamXh3/lprFzDdYPiiVXrb8xRtg6pTu/vI3gr
6XXipoRogiXYnXijOp3ZyHnku7GhAz5B0vEDq0wLt54f6hDZO/6CBxWYixiLtNdc7LPI8l6Saqvz
qbfAnwJiGxafrkj94rVvk4FosmH/0EbFeRRv+4lBtfpyGKtOHtixXjrFKwfefXWZNJB4fcwwiaYL
oq7xr1oVBo4D1mcDwt15pQyOHycyh9QpsHO7g3ulGfTFpLGVPNqXxvOJLKL6JkgK/zpMNYjIEttq
ZLDhgA2Xo1TKzpXiQU1GF9KUL8rINzO3zPKxcdW4T4kCBwVfJXIhRgj16zyFV20B1UKjuyBlTcRx
YfkIvxlRm0sfzaoIsisjkjqZRnvE8lzNlEf8YmWALKlwPXpDw2Gha779Haai7D5IA9gYzcmqtHbl
TZWt5UuSQBP9QhVsHfcv7/a9U8ZlI7SR8KZJG0OzvLs0ZJRLLRk0xXdNJ60vs9pL32l6mS6CoMj+
IBAc7mvbrg51BsxCCKpGsGRgwzjhhNeEEbvDdgZEM3qdqr4b0EJUX/ZlPlaLvoOJ701SdFZyRa9U
/wZGtyJdlRRBDsURexaUFhjBOCwqc/SmzpE3Jm1etPf0WgATleqMLsDXhjw2WH55kTtZ+93UfeOA
1d6bNGNCbQlnB56TSPvuThqkOEQ6HXxKrm7kP3Kk3D5k8JNTuO2dK3UY9LUBuv/cHCbzwAl4ZrZ4
3YhVc/WKdoyZLSU8ig0nhkvRHavwwmr8Mr7wVXXyb5pQq/W3OV5wesDX3ttZ1MhJRgkCUBqtaDrZ
na3i623UkiiMQODqutvARNgslMpQUjft/WIhFZLzrgLA4h0wNZv82s5xJ6IBAyk6+0CS0PK7OzJk
SbmTahotJo3cNdnVQDhZV4ui1ZTkrqHXH4Sx3irNhY0iYNgsLBv4ztvBDLP2nZX1XOHnRNRwXFTw
Pn5o20kKXKVSgaGnUtoWS9tp9HWAs0ofX1HDH42TDeGbSyuvb/0I4sRslzrusXxpaQSrkC1Rs/Pe
OA2nWXWlzFJC9LKkelrpaSqH782YJMsSfuqqWCaAHF9J6Y13h81DBZ6oB55LEvm76xHjP8vEPepd
77RLQ/3iJIGbjp9eZ0jmg8wWPW77RpuUQL3TPkGXIbnD6IYfnAN7ar6P54PMgsgmQP3bkHz1jtDN
1ZSFL11V4aV9iP93vnVnw2gz62RatGQX0mYu/oV1I38aLw/NZO5lzIeYRVC5bxgEEbwTiAaCt0rj
SuPSfPA/N1/Um5dfzNzqzEeaWZ2SFnJLrhhJ+RBfwcJlrIx3wRVyLC8Pc2jNZheJCtY/p+9OvfPe
ZctoKX9Cqf76uCFmVizs9caTvFC9w1Av9KXnBivp/OUhNiomT23HfLVmzleIBJFWlEyj/Fa+L9fn
IV0HbvulA6f/I5Tc8N659JfSJVRxxqGM6JwrYH5O59FfGkpl3PTML/LXlX5Re4sxvZbrxq0k40pR
Xfhg3hv2ytcuFU1yJaMEkHMpyW+m+pzvvOzh7DA/Q85W02D88rLMXdL5qswsiAx4P0oG9lBgfU/7
j3X2ta0O2I9nDwTXhcg/UzuZN22qAZ4fHBzsn9j9nF4pfzh/+Ev/PL94eSbPbtMnw8xOQz5GoRPE
DJP/jC/yh/FeuhzXxw0xOwmSWTRaSrnyrl35K7FNR/e13vTmfTyZxewkNBrt5FMihrgq3vpX6mV5
GR86CcIC7Z2EJ2PMTkIV6IVV6YyhfMgct3sLJgvVtep7Ubmttoh/yN+PW7aZv1D7jiw1Kbs//zm9
kW61q2x96OXP+9K3J+zJnGb72IqVoJAglb7z/ijequv8D/O6596+6qrz5jb4ok9ucx8cEGc5tONm
F2MT50MVhIw5jgvpziyXUrFwPptfjlu92c2YFX4CwyOr16+Gi+2m0y5fHuLZy5ekKf4y5F0c0103
AoWdCZBerN5Z1VUufbL1T0Y/uVr/9bhhZntbzn0viSaGKYKVY6yj+KooFqF+4JBuytFPtzchPu1G
hD4m2gJggWYXcGPRd14l8vTVqe0gc5VwaD96wBs72sRpTD/PsxxmQpiwwgsJsY5sGcPV+DOMKx23
AymEA1mH+eICyAB3JUCsQF0oHc/s0tgPlRY1nvLVjhPk3+Qh+1DhIeOulZpLGDoc8KTEKu5OX5Dh
UOGGDIik6rw7CaY1vk7sBH/4RurorheFCarOnnXILZzfHHj/BD3EAeBWAc7M6erbwYOWW1e9r12t
2mWwAOvWylcExpOtLChW1a9U7AJQA0wOHxekvOh131yyTxINCXDV0K+S4g+tTI0F5y6TF7aEmpVl
TEgAR01xiDRwfsCJm7myRJ4Y0gsNdZndc9GQpwJ7pYXfalUK30xBHH4w0TR8B6Gx/WHKp/xtAmD/
QLJx7/0JfTDFZlEhpqG0MjuMqZbIgwTxMgyeKigUsg5rhAHUxctnce/twYovKu0AucnBgfbanZpU
2BCup0r2rZJKp1hAwZ1/coSk8hqISXrgxtmfEp0wQmMT/CFh6pyU1C7IByJ8k34rzKx9WyHb+DEr
jUMLJ97GzsYHAC9gZAqEQrQ0zKHGkgdVkR6b5pcwyLvzQjKNd50VKheRn972dmdeSMhWFK4kKd1i
arv+QCQ+r4MBDKGQaBOX0oPD4ZsrYBtyEpdS4NtfyoBrgVbXwa6+WYMMcDzLgxZmW7sKQ7DWE128
n2GkzFTHNX0/lh7jhF87sOgbgOVsPcj7w8EHxJT/mEO8uQ49iNl1/7aR4D6GCiSurWxttE3nf0yh
7rDeVE2mK0sq0FW98CFCdlxZZ/d9qmBbKB7R8G1Hb1HDnhc3rklDtlm6TlKb9VWq1kaxJNxtunQx
+iS3Lka9jvRXShuxpNRF6HUEEcX+YU13d2mZOMga9LH+ZexM6T0oYUiFO6qzd5WdKt05JDg5IKiX
T8beobcp6pGa4ghSJAL4tDtmxQYObDO1vxQKi0bS03OhwrCu4JjXLj1wwu/03CoP3MD7e5czD6yI
2RLJg8ffHdRT+y6Zitr7EtQBha8q0usEJc1ao0e8bWxrnfSaMl6GaSdndAaombdUe3qYD1iFeUS5
URymtxcwCCcSnOTu1+hEGKbTYv3FnPx6eg+jil8tUSA3tcsA1Fm5nCryeSsyNAWBYJR6xgFnZ88s
CVYRUWEhm0YTxjy1JEeFboSymt9O8Rj2FAWiYTg3Sm8M3Kw1/UOGaW841hq8HZsLBBCA15mBt/3K
Qm3Dim+TKUnI+dQZHfBSRFu5G7Pun1/eWXurKxpauDEBK3M3Aw/dXd0+ponMCFrpC3JT48ek1dpF
kWjZuoj93rUncktjEg1LEnb2gT29b5s2CUK0c8Q/QPlmm5oslQE/TFLdakElva9Sx3mrd5HzPh9b
Y8Gk9TdanKofFU8P3utK8FNVmvSAX7Z3rrjRRL+gaBjkP+Ydg46Rxrrkl3jjXDaR4OWLV4Xaxz/6
3siu9NL/GsJbtnrdksPtTZkeDBR+EOLdc8yOoffCo2iN26rIs+uaKujHPu317iPU4dPPXrUac5ka
Uxm994LJO1Tvmb9w0s/Ut9lY9Ndw3c6VOGFGL+PO7odbM7fst15CGvJ7XahOsgi1qKJqAJonXY96
06/zEVLc1771Tfqb65AiAP/eQ7l4nU/q0wzH257gSFkEkWpfZbHdxldahwiNm4Ndf5/VavEpKmvz
KuvG8LuWe4NxwLrNXWDxPYDm01whkIykqnc3vmQovTO2pXxb1o03ujgJRbXu1SapIMLzfZBFbVoc
QMDsjwnwGJoAht0W3HbHbIcUlQeo+m8dpFGWjd45H6bSgXoklpagfA4RPs93N7gwlH7gNSHokCGd
m1mS2Ggmta6L6jaaIAwJuqZ/B7nHdC45jq+6JRsdjt+0/vHy9p47VhpdCNxQ0Kuyu7jrZ8fajw2t
ADFv3GotstKC5jK6M/RRO3QnPjcOhwfWQAajnjS7F9K2t8MK3h/sZCeFV5MnJdYiVatKP7Bl5waZ
CYHIxBaDDBFtMeLnT3z8uhkdaNpa5daPh9qNFS9f9RB3u4HsHZIw3D+cDIVXT0MAUFfgprtDOS2t
k4gsKbcQnOdvtamy3rS97lGaZYvSjRAtmyCfvicdFEcvv7X9rUnHndChAwDDO5ujiJXaseAsVeVb
xNOs8yypLPmqxOOw3RL39bPWIqP06hFp/acUzBbFIZxDJvo4k+O6k/1bK4jrc8+0mnNHyZyVDb2J
a9FQeQCisXcaAJzSuQUHI6gXZL5ma+tnVO/HrJ1uo1xN1tVIWikD3ruQOSOXfiqbqyJv71+e494e
BTMs8Au6uM4F1+bu+1S6mAb0Kptu49yRPsSJpp9r9ZgfuFCeHcUGjUUjOg1y84Ziz0fVoEUy8NZR
hmY5lomO5FAwHDCYfHW+7VPnHcIpgalDjReNRLpWZlGg0WVTC1VG+MWTKglCv2pEsNTU8jL+Pphl
WMtuENMdYbgA0UoncrUoDLL7qeqMVDDCg6D+Ac6iHi/MPrGRWWmSAJXbKENtZpEAunK+Uwqxxth1
IGPw7jUn8rpyIQVmXzkugOtW4ooeTHNaaFPvpR9qLW9pJ86GujHXFL5bEl0RHSjKoh+rwIiXHsKu
4wDxrlWkb/zCQzfApTJP5ndd12ySYBE1k2aSbbeRDLpE2QUsv0tvdmID/qjSjnq8luhFZ1y0iAAj
0jHmaqmYbgBCOrbITMI86XY9TRpvnQiFmvf0cGhVv4RQaCjjlVHWdvwGXrIgvw8jNc8/wQ8XhNEl
Am863dC9KXuoKo3ZMPqBWygqMj5uAJVNKbmqWiSI0yha3hHnSI1JPbA3yvKSzIYS3U2Riqa9G3gw
Vqju1BeB2RIpka+4SGVjnD40NVRIa6I6O/4JzstBfEL3YXr84BljS9oTycLovEIYK3ygpyrLViFq
MQSm6BeCMZEBnXdXPTeId07wbUY/86GJ5fMSVp9+YZRTZ95qkCeVrmbEano+hPkkX9u+HjRvVT8x
QlRstKKNfTfRAkETFzXIibqWHrfJ+0bxEgAvQ4u28wUt1JZ04fta093o4GBSuIux9ytncBLjOq7Q
aPkqyyRahoUSpdBwLOha0rWKTZLl/qWiSvkjrNmFYK5Vh3DlJVpvnBs+Ci9rx8kkeTmq9VB/Qlew
ztYjrm6wLsjLj5eBWSTdshg0L1p2WeDXS8uWfH3Re33Sv2l9rdLXyLQ4/aIqNWSXdK8rqiukJk37
U2xLrX0/eqNTTYuoA+6yGqQk9xdh1QbGGvKWNKA7wbS7c/wxehYMu0ZkN5nsqnNHPjtcdgr4lHjh
hCiWQDADzNkaXdXs7bhisyOhtYLQokScD6XDZryWAkmarqhI+c2HvmvV8Gun1rqx7j3QJF+mLtFQ
i/eToXdTePimb36Ext4KLZQ2zXDqaiHgRvKtlj/TjgN82jK1wLRXulXAwwk7qa6dmyaS8+8AWuqi
sdXsIG5x/dqo5YyelpF2cdduoZFytcSrq898Bbu/HIhak4uo7Bx51erakN7kQFCLx5IwP0ZgB2qT
69FWSkNehLBiAYVTeyi+VLYfojvlpI/5oogtY8wWcqJUNTz1eMXpklenhSjBTYinvC/0wEJDOQm9
zvuj5CshzCMhreYZy6TWIeHoy8wbvundMHi05mg+pM1phiF4F8Ve6l/S3hna5iIvmqgRKlJypny2
0wCeTB3EAG5QmPnRZLh0obbcrErmS8pF1wFp/5EBngibi1iNWI+lWhIR/aBXwg5XGR1IzveX74u9
WxjKja3AJ9EY2dKZT8NkIiTeEumzktQZGDAZSOEiqarhnZmEGBw5K8ID1+Lcu6FVGVgtZpsYkPbR
eToDlA/woEpKv0aBVTZLz1ed6ryVQm14gE7FsH6+PMO5h6MLvxBIFk43OA3AhLs3YhYhjOBUccVw
veMsWq+ogkfaFjL7TVx12Bw1jqwu48VPTb0OVGNQvr78DfYmDOJJiJ87AG3pXJ+jU4D0FwWGJ7kr
kG27cwIt+DHIdv1R1Uvk/F491obZR/A1Au+d38xajZDh2FjRXQtr60VeGIO6JC/ddG6QlnZ5wIfb
W1tUPYilSXvrcGNBW7W7tqo+Sii3tfGd0ueopQF6c27Qp22u+zBN1wgSql9xc2N1WVhJfvfyTPcq
HCDBSSTA3QC0H0aAeTwV6oaEeHLa3MEn730uzIj0xXntD0WBfrKU6e0q8ZG2X6ChqT7k1egPtDfR
f9BaC3XSB+VjZ3nScCBvvSksPHVZYE4kNGA5aJBhu82XpE5DOiT9Sr6Fc67TwnUAgxS88ZmNZ3KN
zRqG5LwB/KyT0Ikmi1xiFFT2vZ9ZKVC8ukvqHDpwGeWbhVNmtn9BQjAz/SUSbNgYregPMmDubU9i
YrL6UHMJdlfAarsv0ZHy0de8TL0fIAQ016lVxupFXzh4QnhIwaGIYy8LI5jm8RzxioHyix6X3fHC
kp0YjoZ8n0aTrr0n/a4OS8/W6uI8HMoU/FTvYx7Wqio1keJamCD/2i+MXjuvDAv1yZf30d4eBvKL
swx4EuJo8ZV2v85Qyqrf6FZ4X9eetVKSeAAyB7uuESn1Up2C7tybjHIxSHF2oEa1v/CCC4T/QQcE
cNSYebe8fCksuBXuCcvwN7UpgD658BwdSlf6t9NX5gLgb8aNFv0TpugvmgfnadPXU4rre29NVnxJ
P1l4adaOdBMGTXRptmrySjgL40H8pWDuN8ojc7GpTFKqxkuG+l5pcg+pI7NLb5sw9aplU+Zq5daT
Qdedlnr6gRrE/roSAgmufXH+AMfPshA9ZVxh6od7I0R45qqMHCl7F4TZFC2tDLruA+v6zIYWVxoE
+HS5wzo+J7HIKJClfddX9xKNT/LnMKrx2+vSzlA8GX09uiJDAK1ejvxGugQF3AzLAJbIcGHnYXwo
STG/0An9BFkzXwXyZJDPYnGe5A7SOLWDuOuDewFPXY6G6V3W2vvK0hY+Oa2Ll8/O/koTXdAGSOYY
v4URdwcbPBWG73p07m0oE77QgqBcR4UJz7YM++XNy2NtKkc7llUQrOO70n0AAyK43t3BPDNrHLOt
pPu0yXziKvhxrTpcQD/rUAnNiyQdP+b49ulbKK1kCfVXyAdui5Jy3ttCk3y/ofgjRC6Qgal674sc
lYOQnUYw1r6omq5W3sVjESRXKdA1iNQRCTO+BIPdf3p5InuLBuQfh4BsKNQgVKnFG3zyhhofRVkr
k5U7CjlWcMXeKL/aBIUBHAWxKS1fOxpUFvCOQlW9qWXMVk1LKxme3NS806XYuEPQFliZKRmrsijs
AwdBnKudFyRYM+A1o8tGMGbOa+EjHG5I0pqGwKAqIhrzl2E51RcpNOlLSim6G/FaL7l2o5U/6flr
/UpBqCyI2NGCAAc8r3y2BqihOCztO494JKRi5GTxeeKjpfLG92VHOuD77B002usETTJdTGLceWtB
C/cpKR8ZHmejbRZ6N2mLqPX9K5agBtKdRQdwNvPx2DUAnKlVU4QnmTsHkMUhktZOL6vfO9W8tu3O
v6pis/3c5+kdEdEhRe690ShNiIw9vdJQ5YA13t2kRd03MTWF4YHGAWrvUyWjg2vlTrhWrSIsViPs
xIcygvNsD3AVU3jpoiEGizrv70u6purbeJIfHMfLrmmzyN60kVUeOBDPzIzstKA/ETc+Ic/uzJBb
DTPdzuUHqfW6W6MzhhVSBskyHyFtdFWpfHzdAUSXSQaoTQKenD/wjdl4LXrhuKRe/ICUueyWTpCs
um5M3S4qpwMOxf7UqLLw0jjupI9x53anRiKKta2S5iEbzGotF1O/Jih5V+BAvoNRqXtlrLFBv4Pn
EX0OouttNhxObFSO5jTCttkLZQ27Ofd1P1mYuXlIZ0p81FPTYuDkk58WZwDTCZ3o7syGSGAaLDh5
aqvN0WlPp8sQdoa3ATLJty+/r71F5EUhPwC1GZcoEePMPYWF1hy1yWgfxsZJ7m14WmzfCgt0H5vg
ovLNA9eacC93ZyaOF9lN8tFcpPNNb8gT+AQ6ZB58q7DujUg2yKENco+wdWsN2QqeDSCvAnrkv9Je
UoSEloCyGEeO62heDdX7Qh4nO0sfnJxbzsWL89yJKHgxdKhCH9gr+6uKPaGWTaUZ68Xm3H2BlVl2
CMcaI/bEdC78PO5+WnQe3NkJ1fPWzw/Zrz2wMe0v1FkFuwSIFLBLs6iGFFeQ0OQkfYfgxh6+m0Dc
pkvJikJPWdhJ5WX1wprGuFBXEzIa/WUxhAhNZGWYB5ejZ8BI6HYhm9EtWrtJl00XRlmDKFifRc2b
iHtBdRU5lKUWtSHNSxW3hUjIWiQRNMcSyqNVSwEFGpriEBfWfCUFFgRuI24ASth00s2iBrlW0nQ0
If4ePWW8yclgXiTOWK4gc4q/GsrYH3hz86NHBxEpi41yD3aMuG33zcltIXlqWWl/QGYULcCFDC46
9/E6pvp1KHie3wCCsImrW+DMsCg0s+2OlYecAZ1Q+DtUj535WMhOBK2YP/qtlCxbdHbyc38qSSOr
kcFtuOhCQJCDG5aiWXThNEIqYkG7WqRFyxpMl44ei161LuYXvYIDC7OXgDChLQEaQ6AvmnGBW+1+
W27OoEu8InlodafpH9USoVkaVLu4R6ebXK600oJajh87X0Jzfmhgpv/oo1CcLXw7C2lRiqiAlfkB
v2RmUEjGCHYeepI43EgEzf2ElshokiS5ubFyHBFV65xz2j3Is8m2v4qhSlrXRZ6uXjaa8xhoMypN
rI5FdzASZ/MkQupXkWcmRnMDKRjYnKgPLpLMKa9yleRHZfTdGxyI7lzHai9M2vQ+IIN6CJg+Oxni
OwBWwvEEOsgJmTPStfZU5Z7ulDdFHxfRAo4zxV6k7Wivraq23zd+GBzq83tmscnqCRYEYFlEXbMN
C463L4ZcKW/idtSus34o1hJqNPeB7zRL28bkTJ6url9e7GcHBRVJ5Q1Awx6bqBQCEGrSvrpJkeK5
DKhVrGWlDN9BqeYtaGbsXCmP+gNveGYGNosLZZjBpiLDBTRqd7OXhl2QfWnqG1ra6TWLKoycBoSZ
XsrX8rRvxzJJJ1I9QjF47sckkVRR5VCrmyCXzOyyJYEgo+2R696baapr/zyjsYzajmpHyk2lRPq4
DDy1ilzdltSGXjbFL193WcLrgfHDGxBYQhBSc1jjRKPbQFUkv+nbSKPvzU4uGkemmOIN8YEDPDOC
26GEM8CI5MfmJB7Q6jRqL2fIviSh/05ylG7V5sEhZ3sWrG1Gof0bY8v9jwMwu0YaJSTWKIvsZsjH
4F2b1w9TKg2fwLoFEDEZ1UqDzgMFr6i8AEL5x8s7eL6ZxGqSN9YFDQQNqnMobCT5VtT5engjTU70
kVtaWjj51F3BjpcfOCzPrKZAEwpHgMgJFNDuvqUANSSSkeY3UgcLoV8PzQcUAOJvL0/omdUUqBBy
EyBeUUqbOY1JGnsIBknFTazQrYcqWrWIPM9cak5grbpWLy+6UadMXQpdcwTYD5HFzU2fYEOh+5wL
CeSvCGt2Z5mUca9ZbY/Rl6vgg+wVVKllLZSTJRz8xR+Z4XuH7mpx4J84rmwgAQ8l5oYGTjBrCSv1
JI0BqqOIg1Jtb9AuhYytVmR1qWYTMj3gfjJ/mVA7fZ95TfvglE16BYqleWidIH1QIPT7njCPX4pc
//Uw/Dc8a9fbwet//g9/fsgLOnn9oJn98Z/vwocqr/Ofzf+Iv/avX9v9S//8UDxmn5rq8bF5962Y
/+bOX+Tzf42//NZ82/nDKoP2dvzYPlbjzWPdJs3LP91+UyYiPug6D7Pmc773EX/plzaT+bcf9P8e
N9/r81g8/u8/vv1IkakK66YKH5p//PrR5Y///Qe5bqFU/F97n7WZz0ufkXxj2u0PPlxTzrgMBCBZ
0L/y4GMneeb/+jGgrjN2Ij6BoMAVD6eCAZ+s579bhr1v9cxSvfw7L81gu0BiFVAP4sY+bhHsM6pf
wPoFm9XT2VvWmazgEYk+lM3Dz/+W2T/kbdaIPeqHefZ0Dwia2b8y99kH/N4AzhnXE9U3weqzfXaX
wNbPsIYUPskFbp7tjjuhDSAqsn9tEWYn6fcimEySpLsFW+N2DWb7gNLAmWhBQnjh75r+7AX+3v9w
o/y12c8+4ffsVfUMAIEQmkVuZfPsbAELE4DOBQlS+OzEwy3ytxyC2ev7vQSUIoVi6185B7PP+L0I
unq24asl8NmuAYZuxxQoZ4KVRcN//JumP3t/T6Yv8pF/ZfKzT/g9ec05Y2rwBwqJSvGwmk8nzy2A
s8cuIH29ef4uOzh7fU/WgLzidl9uPY1/XdCvuQvVM9IAZAvRg94+u6tgO2dQhFCOpPa9efDgTu0g
UML7a3thtpJP9gKXIXAiiLR2Z2+ZZ7CViXvg1x7Ynrj/+4tgtot/7wGR3DnqGEiafiaYb+g1/WUE
WMyn54B7wiFFTS3O3O6Ak1sD0ZR73BoosvD4eMR5ejp5Qzvb7nswyZvn5O4B/GHRO/hX5v9vt7+u
nwGv4J6ntLR5ZlsAN/mMUFvwFJ2cEeS7HXsNathAiCzJ2MzmbZtnZJAJBQQn6ebZLPQpHf+jt75q
cAHA/2aDh/hzjk9OAOHBmVAYo6dP3xyArb35v1+C2eZ9YgGpG24vpf/8FlS45UiHopjJJz2ZvUQl
5oyLQfQiner0CVSOPP68YkI98u40em2emRvoqJgH2hhojd4awb8rHvi3e0DACo5eBd409LyQhD9/
DxISQIsH7AVBpc1zep4Qhcojt4JqEhbR6ueQ5nzGGrAToKWAbvTPqOnv8gX+7U7gMhRCC0ddh1iD
DcZb8KpuHrbWE6OAU4itQH3tl08o5CUZ75RMonN8jkw/w+1FUQh2/s0zuxpBKZ5xZxoIWG+Pw8nd
C/gyR/tFyhk0r6Lr+VcWYHcjSBaOA6wwMG2f3BagDkMsc9Qx0KwzFVScgHg8dwwksHncmhY0PQKI
LZ5TOwcAho+1BRqRITIuyFT8in9nWwAe4jODNCp5glObPYiq7aH8z/0iciQ0Y4ApwhRunx1LKFkG
mXSBzf7zuji5c4BqrABdHXcQyBezwyGH/eX/8Kqf3AcSYQI2gNCJQGHznN4qUO06dhVU+8wA6wX9
xK+tMMuV2HiJwDeo71MlFc/JHQhFFhn/v5o6nrkYv5NFkqpvVoLIexYtmPIZ00ccCHjmn8flxDwD
EcgcexzUM1AjAp32fPnM1s6oK4iOnN/H5cRWAbLdo02jzXanwYUq4Xa7zy4Gxz4DyiQApr9M59Y1
PyEvEbFkCO2OvSBJnQksJgmUX2HRbB1s40wTwkDo5mzX6eQyaHi4RyeQqaQAYoBDBAWGzTO7IhyN
YgMqIqJut3m2y35Cu0Ely7+12P+5u6DLJBJwGH+d+73COqVl0dojjszWPG4d9BNaBSLoo+8HsqmC
wlFIiP5rlk/dBUXRqamQaYDS49R8RrqiBPDyKHeJs0B6gEaaP92h2VnAaaSgBDvYn6HlyZ0FGDGP
tggqJx7xN4RSfp2GXbto2fiMHBbwLNtNcnreErisowNo+YwWElFF/TNXMvOcyanpdDzR4bVdhZML
Ibm5hArvcQdCO6PrD7/5zzTC/ECINANBFmm17eVwelckDt+xeBPSCYKxAWWP36iqp2YRRwE8BuLO
YJs2z8kZR3oRBZPPUXtBk89EpVX0+f5rxz9dBUfhCiWHSUlm+/PTK7gBRj12L+g4hWSWkHj57Rw/
XQXTOUP2EC1AKC42z8mtAl0solp41F4QFyWld1DMv5xCzv3TVYAw8YyAWzRG/9oMmwFPyF2iIco5
NoDAXRKN0Q5QxO27nlWfsAuWMMII8G1/fnLugohutsbqP3edybTRN8Sr/rP6NFsFOs9wGvEoQGpv
rOPWSzupvbDhRD3uRFB+Iq1AtfFZp0lyBDCT/BKFidM7CgBGjzQIJJthucBhFBw44pkZBFGI5YKk
R+/XUTi5KxJPToiOHrcJrDOowEHm0a+yeealJ1XGLAqP5NcyneBRsARX7bGrQBqRNj3yaJtn5jSC
1iINx54DpnpyZ2ErC3ns/MkraTBt/c6l7l6OJJ5MUaL87Ugx4CkZRHzdo3cBoQEFNohKfuPPnq4C
IFW8SUv0mm13yQlejvRjHXsWCCOB4guFk+0sZ3bRIqECglVoZm+fEzwRytEFGIHEorOfcuuvvbBn
ETbABBZKUNOd2FlACePooIEDDwgJi/g7e/j0LFCAEnB+SlC/Ad2ntQoCq3nsKmgafTvgkXG9n70X
bJGDpfQCQGN7Fk7PIuggS460CBpVd6F0QLPt9mHHP90LDpETbFL0t//yIU4vsUQD9NGeEnsBQBoJ
tD8bmXZXAXpBPCUuCBAKp2YRYDaAE/PY0yABX0W7lfARdPL22V0CnUwC/bqwNf5eotMyCqrAHh95
HHTAWLBXCVHV7TOLHi3cCBh2INj+lW/Znr8TcpbwGI/ONhM+geIWgtm/MoyzwAHTCBOAxQX523Se
1l4gKXY0elFkEoTiDloNzzpLG+Qe+tEq2l+nZhREA8bRmRQD0D4bABLZZ+cPWgf+s//P3dUst3Ec
4VfZysV2VRwHoChKh7iKAEFSIkHRBERXfBsAI2DExQ68P5TBVKpyyUPknJMPueWYG98kT5KvdzEU
erAiQExbZMQqyQJJ9/b29PR093R/3aTKtbuj44lpAaDZQi0CZdvLuWeAKi2/fIuAvYIkCypcFz9/
ehYB/IcekN/uoIMD2wBw/4stz/0E5Fb/QHgAkMLieHhyOwItfqFpJbwkcFMx15yQWpe9JNSvYswi
gLSAoF1+Pb18ElCVQrcCXh9NnAgeCeK0/OJSQIsjgKlKGLPKIDxgK2xwgt5BI7QnJh51COTA6GwJ
fmHtLzjEgFUCS8AIwA1CoSP7VYJSqIhX3TL0+XvWSVimS5Z+6NIn5ZMW//viFVcfzp7l3st989jo
VKXDybz8wXzB6JmaAn+hpWNzo5c7+ptY449s/Ol3jMkl3+g+qm2b5Sq6MEPlaBFSAmEFhFLuxFFP
xddqZFNHjEjTzJlQ0keFyvVUxYxnKqQOJXxsk1GRqsxRIoZR/eg+Vigb24j5DAJO1bhgHOPCMpzy
uUrUlJMltKb7JVGnnXdZwFWddYAn1UXNw3++4IakiXtq3H05fV/eMSD+kek1G+6e380eZ3fup2Pi
PuEr0Vi3EJVE79ugLRuba8PIkrP7UVTb7ftWqm5M7OiUK7NWa9YzS+vJTBTV+oay2raxnQ64CKh7
L5RuZ1j4xol8+1Cyh6lOhpPoqDDYmY5cafkkiKv4KlbJKHqV0X+YoaJJjqHMHxVzj2uUf4eT7RUp
tsaUqQbGuIUTPq+s6txRKg02YYWHCuJcp4WjUhFFWBxK9G1a4AhgzGJSdjjdS53om0Lz8xCNduso
P94xgJsXLP+Xdwy0sXtGbNfvrF2F9Wb1CNhlCe13t6CkkZQNDlXIrv7FDK2jU+q5hAnsKeCdRedw
ZlMdkbXqmp+hnhyPCqPk3IO396veJibXo6iXwyFkxrBE3g4VTxsEUhVH+1MNRDW2rFXg8OkFADNI
j6xf2rZKzWCgFYPqQtSNWg6qHfzkG1T0H28DE9Rs+AZe5v+3C5zUJIVCOmGWWi5gzNvzWVownSMc
nE8u2Ib6cKRuFNQ5NTNHq+SXalpCSb9KPS0jWO5golmqNPMjy4vrYLKp+tkxVwqAklqhRF/bdOSJ
QMKVxohUZXLHXskt9QeFcnuqByrhJhOxUzjdN1NPBpQ1DWX2B6Bcpo5MKQKq/w6l2lPFyET7qfK8
f6C4CRAHpCg36ZQyDGV5cSARz1FnatKVc0kiafOjzvKopZIrxy9JvEkTbkPZ/7OeamYpkfEPp3pm
IyjdV1nk+zAlElsoz0cWZKNeMRjVIJ+iAV3CLPeLZFAXcyE5BHv3UkBG+4Mi6hYZ08gFdQG1/MtF
p9e5uOwc/DUi5dEpBObrP+YyY7AfMGFwJ4pbDnSjrrU2y+d3Z5Gj/Tx5pDsXyTlZ26aSll/hN3NB
9tNiwFc2fFPtQ96IJkv/uqXSQcHjDgGl2U/GhYl5VEkTEEM3LHGLzAvznQiNLZRuf6JhFSdIhzLS
Ema9reawYHUWgGpEQhlve9pByFyhNA8ssKC9oIXQNqToJtGFnhWD2AwdTTqEaCpQ6BMQ7fpBtISB
xaXBCDFoMdOORWKYGjFCGT6G+2ccmdL5IRSHUKqvocfe+qErMJxuV6XIU1NA7miVLO/eF21uGLx0
bZJnCPoV94YlHJNzAK/nli6qWLoCGIPuLbZPIlTpihOT51lpTc/0teEWhOa6hq5n9ZTTYuh5nSKW
D+lVM1Kjkv2+HagxlxKVh4Ty3y/Sq0o+beilzeqMYbO51mVYnxKpBHVpkiFYLt8oh2GvrIJJ/DSP
wLnRSrF/s0l0adKxqTXy8IzCBfi2d+8TBBS5ZRNlUrav0Tsaznkbd6JDxVVqT8DE9RT3igAZGc5s
j3KPnQLX2rnh+Rlg8AmQL3ObcGHyye2vsZ7OHUmyopiP4T4GmCN6ga7CE3gohh43Glccuo+r7VWd
AtHXh0gKDfU3jiy9xA6Gya49FZfd5s7n9fxRc/QF3hzAnUflR+6d+LtPeiVQIR2eA8aB8FGl+b3/
Y93lx8i88VN67X5Yf6ztJ6iESVkUKHB27cPQeXmshoARRbHR2BTTZbMgkYFt2QyCLc/0Y53eaEx6
9EomJDwVMK+81LyEX9Iq4jFua9gKUgfzR+3drhTjQCdTlbJcnkTS7VUKMfArw+cCCtfJcuttDupH
CBVC+0YPJ1y2Eqf1oVm5N6XRVaHcHqrU6joHWKKmoTqSHZN0IlMxZyjLR2aAq0wvS09Du4MJIzJL
Ms38oPUVaOvt5ZFOkXLhZCXkgLv0IXORCfA2VAjt1MLdZKYBaMfhdI+LBDaHCQEtzOF0Xw1XjAM6
4wTo5irm3EqEt6916ikYpjOGM/saGb2umnMvu0QlDlWHU4UJwVwbCP0lmKzJJ4XvmqA7MpxyL7bX
6spnWUDGpwZ2HYEM7hy8K3gC2w4WSPGLng5skY4drTKXJZGT7dp4BJkwursCsTRyZIrnsBq7Aoai
S7adMSuR7D3TSL2k5EawfFhjT8AfPrPpB14Lh2HC7g22j54xONLzehoS2eNzm+bFWPFKB4kSrAuL
U45vPHRYhcuBdrT2CRPWSuie65VWEwlHng+SiDp6M69Op0kgCMEMXysEdOnIUSITgblc7uP2qtb7
oEf88ACshgRZk99Uu84Rq1gWMMdvr6gUirk/QBp0j9leFIuyhxOTjEeWh43PBHTuEs7VEHrXxghW
x2wpE+rNCtUPurVAAe045QotEdX0dOqXrtD041COUfytI/sOzgur1cB4Xol6JhjmfALaQz3yIz3g
lkn4cyeY2XvNpA2YMkDiCzi2t38n818XmmFkISA1MZagsYPmRqDHrX/c4yU50W0N/duktoGaTqBP
K10vPK1mhygxXfM7rK/psVJv7/xCW0yR8jfM4pU3vJSsT6w2KIvsbcQH0s28Uxv982EUO0Vq+e00
YVCs2IuHsVnt5roK5rIEP0wElHxUsScHtFQGCqJnC1igGp6r7rEgnt/QTuAcY2YzxloT4AXw9zGs
CrjsYQt5jmrIsW87CbhzF4A++AOcZNyx7K48pfg4uRn+9kb149AZ5Ski+pLRyg+YeiALNhqAObm3
WnLTB7UQYJhhTaU95jZgMwF+dQfvR9Od7r3u3/RxXZ3Zmc3VlC8VatQwTuMFYNcxXA+TR5/fm3Db
+GFqPEn1wC06eRaY3AfIQKgDWtyBsglMmJV9uMVq3VX7R5+IrF4QiCPNyNqB64tZ2+i/dlzVOGfV
+z3eKUW2eZMzaklS/w9nUDxGu4dycidtEMg7opgOkeky0RUjuSSmDXd/y+bZB79hT4IuIkfmWjYF
UhStIi2SkVkWwY4A2fZEsdBu9cB8uFxdaRs52VR80rZYvWXGaYi4xkGcz2u25YaLd6CndohaKVjV
9c8T0MA2GjBTyzsK1pf4rk/Ut+3UpryaU6Jc5q75qnQJ68sN7z1qNlyGtprp6FKnIxYV33s4b0j5
4L1BbpKXBj5f8WYfrp2d8XyWO/0j8yRRFtL5GaAKFnYvptblRDNTRYicoereQZVVyslKxMKdfGLs
jJtridokKiY+Un7f+QuBxOeRGvBNSFMzQqV7NPGOgVUf/OGKtqoIKLsP57V9++9cR6OvXl1br1oN
6Ivh5E90MmfaWxOYPVwWp2bgewWN1dB0C7pwdPMJO1zKCWmhCgF+PSk8Ezhsu+huHqsMYCZuncj+
YCSN+7j9cYibOJvnzAhjhqgE3Vh9YF4HUA1FyHpEBXZxFwfp0L8dEpFtQTWuvByy8VxgL3cVUfYj
6obEMde1N2R//UJ1iSKWMwMX3+lAqcESR0ZJlZ9EmGTkHrP9zqjM8Lctk2WqcORKriW6Fy5ufy0S
w08kjAtwz9me7QtEJl5PEk1RDDVsPT0fTnQca0S/FS0SRYmDGUy6yjut5CCbEiUXPbpj4BeIgNdz
77C9mHsEs6CiU229ex0ayRYuEcBscZXGiBkBuuhW4wGmxMnftzxKaxJ6eLAIbv9po76d3v5a1i2e
p7f/SoaG52mbOwKyRo+p8VJ5uKUIf4G+Sm58A92U6CR/O17Z4BJVLsgTXKEqNDpUGXOLmhIVI8DS
M/6VnAjaHfIw1Fbllqu0SRIH7E8rMQhmV7inbG81fjLTgRp8YO5WUwIJoMrd91b2t0TJSMukUR/O
HKvCQL4+XBz7g7lma4fhELgo/CPGV+/hzhOGen089Xh52CZFOF9gIvbdGFEtmvr5USGg/fuorxgo
854TFnDV9lPgJ/DzUiAsANTDOEb3ajZxml6aFwFBdAH3huJzRlaC4UnhL5rAQdZC/pjv0h0BXpEW
HdgRXzOJY6yXmugUGB0sFSGRMQDSAQcWlDgXgXw6jk7or97+xbI6YPay+7j9afMKvS/o3ORCBqS6
CGWfqsC2eK1m3DQ0JEAETubpeH7jmzOcMuFiqG75T6yXYG3sCIi4OtFraAsoxgngrq4mqyIR2Nen
it9JoOwnXM6oilJ2ZYtIoJGiCg0XhJ4uS3imqAwemWseLTckcBpAWM39PS1xFXGmZzxObuwJLB1B
haLroa40DEM+wlXjHPXzK4os0WBzDlBdM5uttL7fW5Gw4RUVmqXHagaz4d6/dCwkQF76E2X8Suwm
DX8Njcf76r1ZlTTcdQnSBjkrR6fysSQ4RkBLbqGvHU0Ji/T2ZqBrxCHRAnFpdA7UXiYPCVP3BlVj
9jp6laMgYBZ9F3Vw72jzYrEzlx/XwHQ6gQVYPPCkSFQ2QQz5XeT+aeoeuocJio6L7X2e3gx3+/G8
zt6gYErC9+ma0QiFwB2V5Y5d0tkKmvPT+yzb0DYspNabmCsUYiWQ2t0/K/Tp5YeinBL1WCJXFThV
FBYoNfF///aP7Io+HaVzXDyBg2PcnQIWp06oKDvEUE+BXEDfoJ7h21ONlqXlN9zDdBzM0HXfClAM
jaDgyql79t2BUXaOeMlEP6A+RrGc18u93b2mxN3Egb0aWQiwr64QRho+MeDlHtUmrl28R0xwlDWl
X2CGo66AVqJJB/HAOxtf1Vi352gSALbwy+fPUXL/4gWKgNca2Mdb97pyyFAtWH4b2sSY9bL8rQ5V
dblRM/f8SHAmRl39cehb8vL/J1HaX4FoA3hSTS1LikjcgrXQLe4jIArE1T2aPWFrMaEkwva2JSCt
r080Zvsk42/qjjWJqo0yO0CYn0D9oakUdc+R6G1tW+tMDpyMytEnj0SiwfXQvOcJegF//xD9e4TQ
6wDky54qM0xXc1X3YrFv6E8tBoOgQXW+kguTmAS0oF+ma2ixqQ/qrvmFUpG8iVdiSgYwFVl4sNo4
UXxsadhQTMcavZoLDS3foTs8QM907L7HNAsNMk7RtnfITgww+HF75yiRyjYkbnTbkxRBH+BIa87h
hgR0zJn+ELVVXNOoJ9G9eGY8jEiJes1LlaDQtGCyloB9O0MhEqcqsWdJwD9pJLo4kA4aCd0LbK92
5yYfAq6v9nBB247AA9QM+MD0CjWFnC8FsrfnEAyX+UuB7YhDKpuouD5Tt9q193ALUyHgHesYOLO/
j/Yz4ExmKIAqjU2fdiyCXUSb7SKZMD8F3VThi9K3V4BeYVIrh7xXp+X22tRH/phzK5H77xdonveY
FdDMH7G8pgITPSxypGWcXMucm0R55oqT2Vwf327Q6kCJWAKidZt2me9ddGxhcDpCKnQz09BoCTiL
t8sDbjBHJ7Fp9KZAXgn+Yq0bhxHGzzC79dnuCwR5aGhcX7pfF/18psCnpiUyNPBZfpsnEt7V9GN+
3resFLu9PEnVMXDf6MEjbQGIy/amxEXJRZF5t0ZNibRa//Y/qBub6+UtiW5b9/FTlnVZXzqL2P/z
aH9d46xblnKtFup7Tyi/0k25/DZPQ/vrOna/wLesaRd+Ym+5rBpO0fk8ZfqNYYzw6/v/AQAA//8=
</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solidFill>
      <a:srgbClr val="FAF6EE"/>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Revenue Trend by Store Location</cx:v>
        </cx:txData>
      </cx:tx>
      <cx:txPr>
        <a:bodyPr spcFirstLastPara="1" vertOverflow="ellipsis" horzOverflow="overflow" wrap="square" lIns="0" tIns="0" rIns="0" bIns="0" anchor="ctr" anchorCtr="1"/>
        <a:lstStyle/>
        <a:p>
          <a:pPr algn="ctr" rtl="0">
            <a:defRPr sz="1200" b="1">
              <a:solidFill>
                <a:srgbClr val="284E3F"/>
              </a:solidFill>
              <a:latin typeface="Aptos" panose="020B0004020202020204" pitchFamily="34" charset="0"/>
              <a:ea typeface="Aptos" panose="020B0004020202020204" pitchFamily="34" charset="0"/>
              <a:cs typeface="Aptos" panose="020B0004020202020204" pitchFamily="34" charset="0"/>
            </a:defRPr>
          </a:pPr>
          <a:r>
            <a:rPr lang="en-US" sz="1200" b="1" i="0" u="none" strike="noStrike" baseline="0">
              <a:solidFill>
                <a:srgbClr val="284E3F"/>
              </a:solidFill>
              <a:latin typeface="Aptos" panose="020B0004020202020204" pitchFamily="34" charset="0"/>
            </a:rPr>
            <a:t>Revenue Trend by Store Location</a:t>
          </a:r>
        </a:p>
      </cx:txPr>
    </cx:title>
    <cx:plotArea>
      <cx:plotAreaRegion>
        <cx:plotSurface>
          <cx:spPr>
            <a:ln>
              <a:solidFill>
                <a:srgbClr val="284E3F"/>
              </a:solidFill>
            </a:ln>
          </cx:spPr>
        </cx:plotSurface>
        <cx:series layoutId="regionMap" uniqueId="{00000000-C532-45F6-BE5F-E41C501081D6}">
          <cx:tx>
            <cx:txData>
              <cx:f>_xlchart.v5.6</cx:f>
              <cx:v>Sum of total_after_discount</cx:v>
            </cx:txData>
          </cx:tx>
          <cx:dataId val="0"/>
          <cx:layoutPr>
            <cx:geography cultureLanguage="en-US" cultureRegion="IN" attribution="Powered by Bing">
              <cx:geoCache provider="{E9337A44-BEBE-4D9F-B70C-5C5E7DAFC167}">
                <cx:binary>1H3pdtu22u6tZOX3oQsQIIa9dvdaISnJsi3bsZ2pf7hU2+FMcJ7u5lzLubHz0pJsiVGc2vX37UrN
ahtSEAE8eOeB/75t/3Ub3S/zd20cJcW/btvf33tlmf7rt9+KW+8+XhZHsX+bq0J9L49uVfyb+v7d
v73/7S5fNn7i/qYjTH+79ZZ5ed++/8+/4dfce3Wmbpelr5KP1X3eXd0XVVQWz9zbe+vd8i72E9sv
yty/LfHv7999uHr/7j4p/bK76dL739/vfOH9u9/GP/PDI99FMKuyuoOxhB4JKQUi2JAPH/H+XaQS
d31bk/oRJRIbhiHQw8fYPPt8GcP4D3m4TIplsbm6b0YP81ne3eX3RQGrefjv9sid+cMNWN6tqpJy
2DIXdu/3958Sv7y/e3ddLst7eJRfKGv1BUsNi/h0/bDq33Y3/T//Hl2AfRhd2cJlvGm/urUHltPn
NuFlsDB6hCmlHOloBQvdhQUb+pHOpWCYjgGJlkW4fG4mP4FjPW4MBizqEMGYfXpuC14GBkZHlDLJ
GWMrGsC7YAjjiEidIAJ4PXz0zbNXNDKrlsnydlmU95vrf51KtseOoBmWOILGUkW5fHfl38IBGBOJ
BWQFrGFEAT9c+B8mEuviuT14GS5EHAHrMgxE9b24YGQcGZQLwsjmoStALBWpfHmnNlf/OhxPI0dg
DOsagXEYTOuP5zbhhXjQI10SXReYrpgW36UTjPERY9SQzFgREtDRSo5tZInfq+Q1vCtfDxyB8gEW
d4igXBxvNmbfyXwZKBSYF4hvLPlakowEvNCP4A7hj8xrRCsXnv8KOlmNGsExLOsQ4bA+vB0chB/p
BmVMYrmfZ2F5xDDXOaZ4RUSbZ69Z1zLyv6s88V9BJtbW2BE0wxIPEZoPZ5vt+fuUQoASgD3puj7i
W4IdCYoI0ZG+gkRuHrrmW9Hyz2X8CkA+bAaO0BhWdZBogB7+VoaJzo6IQYmQGOyTh8+OMAG7ROjc
kMC6VndHbOtDUSzj52bzEy14NWyMB6xrhMc8uRtIcKxkzc//CUrWxRtaIgR0KEFA/zVW/ArhHRw0
yY8MJAhCnD/itC3UL8Jo6anXUMfTyBEcw/JGcByErrWwnzuQLxPrg+5r6JwYwIu27XXOQJxjUMPk
Wgcb0cVimXfRMrl7bib7SeNp5AiOYVmHCId189wmvAwOio8MbmCDkDWZjKiEg2whAjRjfWSuWypJ
7m9L/7Yqn5vNfkh2Bo9QGVZ3iKjY1nP78DJUBiJBYABiQkdUwo8QZrpkIF8ePnB/m2ltvG3v1Pd3
YPJV8Z+v0bf2/8oIp2G9h4jTlw+bLfv7mhflYKNgYnCxliEjBQzr6MgwGBWI4gcpBNS1DdeXZeGB
D7ZUyeb6vjntp6HtsSNohiUeIjTXb0lCBEgIhImOVzuPQJ5syxuBwH9MkQDbfkVJbAPBSje+VlXp
vbOWuYr815j24/EjiIalHiJE9mSzTftO6gu5nDxCSHCmgzKw+uxCxI0jygSjZKNJj0SQfR8tm2V+
/9yM9tPO08gRLMPyDhGW6Ruak7o4MiQ4XtiaMORIUwPHCxXgdtEH5Xn4AGVtM7Up+Cj9u+Xm4r5z
sh+Vx4EjUIbFHSIo52/JzsCaIeDtMsjaGzaSNFweYWEQ8ejqH7Gzc5X/LXY2Hj+CaFjqIUI0XTx3
TF/GzjSdPhAOwRQ2f1vWMHBl6gIcmWRt84/8MFOVx6p4DcVsBo7gePzBESYfcneg1EGejR0AQ/Dy
vx9lmYHmsuIl+9jGy/AAtxhoXrqgcq0B4F1UBIHoGCUclIC9fGx2r3L3Nerz48ARKsPiRoC80vzf
jRdvRcUxRPQY0SGqt9f5xOkRMnQmmb52CI4k6kzByfj5/u9n2w+Dfr3Uf7Tj6Xj+3Lpfdu4eHOGg
1yAyYgMQzTgC18cQ9KMPJw4O5LbgPAZtxvc31/YRwH4ANuNGGAxrepvjNgq9/g9HWr+8IRaUHjHg
uQZha7EpRzxAgntDB21H7tdlvvjFrUoK/zX22dPQETDDAg8RmDnwr58zh5cRCdWPEAffLKcrUhib
Z5KAdxYhhtekgkb6zFw1r2BVq1EjOIZlHSIci8u3g0OH7SYC88dsKWBNWxoMF0e6EOB1ImubYKTy
L5Z3Xrd8dwm5CfeF99y09nOw8fgRQsNKRwj9o6XJ3H5uC15IKPQIfH2I65uw6igMjjGwOGBfXKCR
MJ/fQfziuYnsx2I9bATBsKQRBK/UXf53hcnibYWJ4JRL8Muu3BUjKCCdioN5Bq7A/S6lhX/r+e7y
FbLkaeQIlmF5hwjL5zcUJZCZYGDQdwlbO2FHsADzYpAoCiHX9f0R8/rsg5r/qryEp5EjWIblHSIs
8zd0I0H+DgamBUls64Dej6oXpoIRQzx5/7a14XkEjlflF6/gYI8jR7AMyztIWCA4/1aKF5FHA3ui
YpMXDdSwJek1yBmBaB9QCmSNPHzGUmXIH3iNQ/xBYg8Dx6DA4g4RlNPrNwRFgEuVcl3ydSLurvql
SQFKAMKQ7b6mFfD+bdPK6StT2TfjRpAMSztISL5ttmWf8fwyvWuQKjrXBTPWrpKRVAFhrwvOOcFr
y3FEJ6eAT3Ubds/NaL8C9jRyDAss7xBhOXtLYY+OpAB/HnuMTuyyL4khrIcF5PI+1R9sU8qZqvzi
dQxsa+gImGGBhwjM+efnTucL6UVC2huj9DFAMaIXjBnYKWBkcrFytwKL2wbm/L5eviZotBk3gmRY
2iFCsnhDWgEfCyTkEsiS3p9BzSGrHRkQlBAjcbJYQjbhrVcV92X5Cv1rNHyEzLDCg0Rmsjmwf1+4
UHDTQy41EMuTPN9Wwpg80iH+SsFFtrI0R2k+i6Wf3D83nf2SZT1sDAgs7CABOX5uB17GvcBnTw0d
0kHBSnz4AHfaAgSSEzECC1PfmDIjYb9YQv0k5PKU+fK5Of0Mla3BY2xgjSNs/tGer8UbWioUEqkh
dgdVnOv43C4mmoRSQwk5CFC4s9n0VerOwofUxEKVr8HiaegYiQM1U87fMMINNbeQT0WgxGNdTziy
HTF6oBMiIa1qF5Lz++bd4r71b1/hkNweOwJlWNyIPA7DKwlFdyvl5+/LEsgVBc8XWPPrFEME1LDF
uh4KocFM4VhfeyXHvMsvClXl/nMz+gnjehw5gmUByztIWN7SpIfEaRAo/NG7JXdhEVAuZTAdSkDX
fpZRgGsBmzv8SdNXIvM4eAzOgRr3X97SWAGXMNUhbRcKDh4+o2wqSA5lwOeAkT0lj24bK1/ui/Ld
k/f356S8n3BGw0cADQs9ROr5fPMcC3mZPgZxe8QNHf4ZiRioR2BsyGAR61SqETf7fA+pVEn53Ez2
Y/I4cITGsKpDRGPxlmhA1QEUiEAp7v5gPUbAzCgEYdhQr7BNKAvA4lXe4seBIziGZR0iHOf2ZmP+
vsQfqg4oI6BkPaUTbkt84FmQOD0UtK8lPoiebVBWuZz2MnyVirw7egTPsMyDhAds4J9z8RfyLiip
gjJowvlaSx4rZPIIPJhch7T3la05kvzn93+CLfmaVihPI8ewwPIOEpY3NPEpOWLCALfxZtvHkmWo
hINiBHCWrWAZWZWDGXK8jFOo2HlNycFo+BigH+38gzBkzk/ekG4gYAwaFyTrrZWuEd1A8ioDdRr6
Va10NjmSNcMOn9znxX333Jz2S//tsWNoYIkHSDvnv314bhsGljbKxPlV46hVG7CH/Rt3CNuN6Q6t
vs6//erpuznMz7X6Aj82lAXrdGhk8PAZU65xBIYUAtpeu+d+YKjNu28qD5+b0c+PxWrk+FDA8g7w
ULy7uHpuE14o56DCDgpOIIWDrQly18JdFT+CqINWRpunrhx0F/m9+5qSx824ERjDog4RjMtfUugL
aGQoZ4TuLGtXKRp3O+D8SBBI4YQEgxVYYheSy/skKbqoXr4qEWp39AieYZkHCc8b0oqmQy0jgZJu
KOveSywUIj4CTChsPBHTts5+CfGF5P/93w1o+4yI/SzsceAYlR+JxsyXvR/9WBpkwld/FBc/yI+3
LQt4/sRs6+o733yY6V8nG8iGggAoZKFDlHSfaJFQojqksD12pRjpHCMl7efT2g/OaPjOSg6keeTl
l+fO5J5z86ZqxtX8V0//62cBWmEwXUAxyKZ0CljktlkN4XIDQ/LC0Aju4QNqyDaJXnnQ0/PdvHhd
l5Ld0SNiHZZ5iIfj8xvCoxHoZgUWs2D62j7AO/hA29Ej4LBgv/E1C92F5zM0oYXC5OXm6l9noU8j
R7B8nls/4PKhgn630K8MnvNDieWn/wIf3ZnyoJlfv6UnCgKCZGjluumhNPKjD54o6C8KUVw2YpzX
D+0VXuuD2h29s8Tf3w8LPERiuXnD2Dk0vxJAChCIXSuE+g6tDFm+hBJ9aNi3kntAS9u87AbUQWh6
fH+/ufzXqWVr6AiYYYEHCczX53bhZUYTweCaJYJC35HHjd8WMqBwELBzQU9/SjvdBaZ9Tc/qm/uH
YWNAYGGHCMinmzcEBDYccuTA8bf2xo4o5aH3K4eEUp2N3AqfyqX33Dx+ovI9jBoBMSzoEIH4Am6Q
bZ13Z1kvVMUHL48cKtPJOsg0BgJBRrYBUh5wWulfm2evnApfOgXt5t3Nxb/OsB4H7sz+9/fD4g4A
lNEUtztpb0Oz87UXQgMlI2C4gtq1sU3lSJoMmVgQ/gMv3YqpGRsUVtD8tTntp5ftsTtr+P399q2x
rvVfaRo+mt86U++tUNB1yLCGmoPHzqG7KEAHGLBTIQlIPjGybcnxy9ns3//1sP1LG+/6f6WL6Ghq
Wz1O3mrnNUh8A9ZEh8qDFesZ6bnw1gPJoFgEmiatCGBkGv6lOe3f/62hP1/oGIf/SjOX0fQ23qQ3
AwHeZgCqEXzGGW4GOVppsVsB1+2T/+uZ7N/6zbifLGy86f8EN9mW9flm+w6uSzjaiIpN8f8u34Ee
lUcUEqU4WQvukSnxl6a0H4CtoSMMtu6MYfjwJlb2z2Njj5Eqe1kuJw9vs9lyaT1/92GZEDwbDX1O
h1rBOL/7/b1OIcK1JbmHH9kx2jbhkR+G3MMrPH5/rw0lOJAXIsHok3xoEwQOrgYy2YZbQ+8qsEuE
MIDLIfjW+3fJ0DLs9/eQhq0PHUcl9K+CnjYPjWCLwXqHW3hQ2Shkl0KXPujmgeTjC4QuVdRBjOdx
O9Z/f5dU8aXyk7KAN/jooFCnq+8N6zMgUAQlREPaF4LcCAGvkIH7t8sr0Org6/j/hEXVh00l/csg
lCSQFgSK28zM3ZBdSCel9CNlWV7MVISSfOo4UOdqmE3tMyt0atW05xn4KlKTh1loFqUfluTKE5EW
tV8MUWshsliYx2ZaJ+Gx2yeouSyjDN3FKG1QY/Ii8YWVY08gU6+wcj1TeXoo6pmS1J3EXhacxEGC
vxM38ZQpi0z8qemhb7VMuCc8pJmplNtbbcmjK0M0zsztVW8TGaGLMPRVbSWEVZWZ6Xkcmn2U5obZ
E6p94kj7U7TMs2NDC8yESH7OvNqf+30fnLUh9ee8Nqo/mqDSJxSlkpl5wryrnIvQswvVdpd11TvS
TvUmzickhRWboupLMSmyKLUl8rzTzAmnbu27Vuk27E+/qctPRc284NzQW82GJFR+4eeINmbnt55v
RawzrJJ7nmc6spW1WaDS7665UZaJDUh0X51OJaaGZF2ZXeu41+Bgd6RZqM4JrQ6mP/eZ4532Tdt+
pb6PjRmjLZq7CaknkoVFYiEcxHjKS+a5JvdJ+qXL29xy3SwoLMHr+EQrEqRMzRBpZcVOLy5E2PDK
JBGFIxH0vh6YvPWK3g6MoshtFvHuW1l1GbuElejI0sM6bm0Zea3to4pMCpQzM9YC7zvPIzrxXD88
LnxaTRuXMNvI/MqulMc/Zj1tXTPxQtfWu1J9DFmcn3SKOiaKM/xRM2QzSeqYnTiUd5qZ5wa7a1KJ
7RaI5pzruE9ND0wVLzTdDhSKaZZo6Rl1UdAtUFIhnp7oIW1EakkjKYSYwEbQ1IprL0kvaZh5at4n
PqYmIn7nJqYnfJabVVzQs8YJE+ybXgJe6tBMoXKC2nEPu/exKlzAqsc1v47TxG9srrUy/RzlNc9M
QxXI7jzJHDNH0PHcIm3LC5vpbqFOAuXk8oylrncXZ7xLrSDiITcj0cXaWW34bmE5olXnhSb8szop
vVPmJM1Sjz2WmmHRVJMuTeJu3rqdZ1iF0pPc1CKGvOMuiHR1DPGwCJsl7kpsNb2rlccoj/kU3uPl
X/pth3vLy2ovMFXuxEDZjuCOSdLOL+08UFVjpU5a12d971eZrWuUWMoDNO20jmtsoUTLezPQEule
sgT5hZXHVcwXbR8351FhoFke8sr2XOJ2cOKoVlsBT4Udadw/15SK6mntOJFnGmD65HYciearDvJm
Vso2c08oKq76tgz6j7LSbrVeJkBTGlOtJYygM85LRYp+WmZeXE7dqlNfW0chaoqu8m76XuhqRp00
T2ZwMXBNqSVleQycqLummWzVXDdYmVl+FOlsFiFPb+Y8cMicqDT/3mj0k1ExcUZ8o+iv61Cv0+Mm
9LCa507X2iLV8CkpCrTonUD/SJMG6NGhMogngQvczKhQYoZdFsz6loiTQBNdaItGa9uzFjfqlJMi
6W14UjgTwikmEXYdzfIBKzV10z6w9Z6Sj1raoXpKKi+ymQz0U8USOSEi0ORE89PYs6nX4pu0p76N
SKQDziF1gz/zjAfLAJXaJ5JH9bcCtXU+yRWlQGu0rW0t6Mkkxkwr57nrUisiVVBMmFe4+Sl8gVYm
1lItMqGTXdq5JhN97J3QQjP02OooN1JkBl1Ea7utmGfpBUOuabDcJWZSp/WxluVETZwybtzSVEZc
UUg2TSthisSJbnDnks9103+hcIRL0y/aELBJkH7MRMM/MsPHtls6nV3qXjbnMuFokvSlPok0w3Et
1TbtVeIU9DyK9ao245zHeNHkSi36smfBTGSKfM3K9qvbtrU0S+b32Ma+EwmrrlFZmFUdtNUiTmN8
3ne4uIoDFeSWAvnlfsRt7eS6GdCo67vjmPCSG4FFNcd1TrICuMY5FSGePigJaw1mRxDfqrTLfddb
v8zv8a//uVEx/HnICHq6OLwL8Olv0INm9RLBZ78FvQ8Hm78Yf2mYzeNvPUWKBx3mMZA80op2841e
cnNHn9rRHDd+iQd9A0ISENZeBQh/UKa2nQtPCpUBY9baFLTBhXpnKNMcKgXYkLX2qE0JyJeWOjMw
FOZgwcEbstal4D1SMACaBGEMEZMhme39u7UuBfkBUMwGCRrw4jz4ChUvUaUw/M62JgVaFGTOQ7U1
5DpyBO39wV7d1qS0uK9Q1Mlw2iiGdVOgupw0KspPtDJulSXjTtmZF+nnOVTSTzQN1I9IUc0kcBr/
DPMi/ba1d3t0O4gJjWc0vPEMGogZArRPqNoDBXN7RkxlUeFlQEelNCqzF7FmGm2t5knn4lNIZL7z
8qi12jxvXUuwDs/aVhWnwqv5pKoddNYbCb40nCyxup6Qr7qjGbMsb+Np72Ozq5JoWsFbMSPbj2O5
KLnbTgvWITPv0VVmlLeOXrgTYPjVGQ0DsXDy2DtXRYdOpMFLqyAkFiCD/PyyqFrtinsqOddjbpzK
Ki1NB6ddYEbgvPxOWspmcVg5p5ERJgtQ2bmlquhUNWUxa1CvLF+Lq1lD6G1cOpFVq/APmAg51gyv
u6vLPrHaQuuttABZ5nL3ikbRaStd+jkqWTb1SdwuQ0y9aeudR5EorQyRW66F31iAzhsv/QS6G59m
kBpu6Ym/CJUXfRVBmltRir2PrlN6oBbBBssCG2c5Ap6IcNZNmiIvFn1mgELaOO009IziU9IkoSVk
UsyLUBlmEWEyl13fmn5LO+ClehqaOCQXslH0VpS1PzHSloHCF9zGmWhTsxMaunAqrfnYYJAwpiKO
15s66u6T3nXNJkZeZCqQXVYJUqyyuMdyuoyazI9ODI7PNOz5znEusRU2/Rlj6rioNWRp9efUQF8Z
B/hSN5Nm7BXM1Fj8p9blJ6TwvkOByB8q88pJGBHPlEGJjt0yQmadqvw0QAU77iqR2C2LbqVwAhte
E5qZUjXztGs7U9RGuUgoKWeV4adm3dHANIzmFAXS+6T7IrRCWmp20EelXffY8hT5M5DOtGgxmnu6
Edt+qWVmQ/TohkufmaGXnXmRlx6DvLwLYpdN0qamZtto+UzXGmTlzLvHQXqsuuRrWPTY1AOnPE7T
sDGLMCiPndC4dltVmTTKjrmGwDLgIraihl+QXumRqQmRzVGJ0CRs0yunyvUG9ENkEZWjyzTqunZa
CUdOQZWll67jdsddX8lP8DJOgDTTxFmfIs03s8LxTxwf4QvFwvbSJ2USW6Lj6SnOC3aZREl9lpQN
mFgNyhs6SXloGFalgzC2K431oSWLxjtVXStsXxeNnSSpG4G51C19hMKPWsZmICXhDPYh1fiicBXB
k4aHzDllsk69C1WzJrD8mGnMN4s00XvTaTrZmi28x0qYXpq1+CNSRtsf5yrv1JQbLUyHNmkUmJUI
Lxpn2hpu+DXp1dwI4hvkp4Zd1q5vlU7lWF0ZOWbYN4XVGz2Cr3rpCaGNcdUFfWmBRZZM9UzXYhOU
hNSiSl9GXOKln/fhZW54kTKdmKN5DYX5nuWGnfFHTB3tHnm8+ihFhW602k0WxInLynQcnt1pyukt
pYfZVAPLzYzyrgYtO/UWJW5yM2tb/Zg3hTMJBFJzx/E9m0dlPyNNFFeWAcbWsZBB/6WLgbCaFhWf
Op/JmZD1sY6L5lhvfP49LIFp2wg3xTeV1Nm1l4B1a+VghJw2eeoHZp/i5lwGtTerwZEfgv6Q1rZv
JJ0JNlQyazNSW0YHBy3X8waZgrXhVQInDHgaHNfLuDXKz15YgMrV1/C+imkFlugcGdwJP/eyYeIm
IDgWsxaLvOxN4Rl5et+LrHXMpAuwc+5TGkylLDp4dBmwCdRsowj4U2os0gRJK46Tkn3mCuEbhydn
eufQi9B3kkthNHkOBn4gTBpS/LXT+4mfKdpYeZJXt02EK4uC52kekKSxmwBFJsUlmOSpTImVdUFj
B63RTIKqwJZAPp2TlPuzMKmCGE57q6aZdNqTyiF9YjaqwjeRo2LHzOqiK0yNu0ZnorxtL13D/YO0
jkysvBM98InEOctCHn0SonZ8q/IrnViJCoLbjhvXfg7eYLNvRHuZGHl7CUemveSlJ88SlXqpmSWe
lk+KIsU3Ugh8o/nwJSkiY944RW6BwZOdITcoTeqG1bUn8ubYQDK+drs4utaZdgn03sw92P9FRasu
MXsH5QvX4O7ELzQ8cYHnWk0QRcc+2DsAYuIuDWh8M2vzGg543cdXjNW1TTJCExMsOnEmAzJPG4J8
k4R1epP3GfnWQa03GNetxOW1r2XUAjPNnbqqDkKzykoWAusTOTJJTtMF9yj7kgIfak1WqWBRwxZb
mhu54LPgRnGTlbFb21nlO1fwf9msyb3Y8pNQnjUqDT+SpNRMDmp2ZckmZx/BhYErMyq1HJttBoaV
m6X9RcIybno1JTOwDkg0YSGJrrTEnegiDT8ZKjbcY6NTwAbqtryJO37W0ppM4RCieecLBaRfxxMZ
YQfopW7A6aI1VXXT5UF46QZ5/zGpFTFlT9AsZlF/FuNU+1ykcWRpOpppDi2Bgh3jBDd9M3HBGv8W
9ZmwO0eRb3qpGgtVgTxWjpYBc/CSmyIPsm9uhtjCAzfSZSei+jzQcjllLq1mwJYl7CnQnSsEm4JR
CzwYXo1V6xaFuZsdrhaJExDgWn7wNWcyvKo80MQUavKJ2+fOaR+K8hrpYRRYrELIM9NII3NPVaSb
VAGYx9LjRWZiQdNvsmjFmdNkNygJ0iV4NuActlyaQAxiGXY6iDotUN5lHYJqaDu0yKYt8qPjrvHc
TwwndQ9f1dlHkmdVAw6qLv4S9C32LBbFxonhaZpdO8Sx+porkP2sFOB1KXqgJlF7+YkBTZRLmxSk
uCtb17XDkk0ynodTqgXOZd5TMW1So7DgdTrJR4midIGg/dadF0oN2Q80qPcRHBYvYeC9o0ZidqXX
Hwcgrk4Dpwps4XboWI+yyCIZbsGhUUcnrS/Tbw8MAvwJ1VkgpfOtjxqw8EvpnKc4iwlocAgoDVwn
/rzDmkctOFlgHqIWMTOoKXJP+oaAjYhUpN/kZSzsovb1m6gqwHNlws620paBIOW1k0XlnV/XwAoY
a4DNiLK97Nuq8D95accK0EQ8To9rjQGtERfs41jkcODb0mlnReyAVscSvb18EMuZXkSxWReZ/J54
rjyTShR3SYFkpUziUnwTBgj2Fox1VJsyz7Gyoca/dkyZlU5i9UUUtNPYdbvLvCiFnQrcfJW6ISxU
u86lF7NYmhXz5ZlByvQbUX2xAIdpXVo0o+3lw0XQNOBABgaBfzMnJQSopUm/edLIa1tVhvAtLTBg
AYp2wN9kBtqC16bs1jPi8DsjIZ23UQLDKIvpXMRu606aFreXSGPpNxF26dei0eB8Sh4MRnDJ4Bar
029dX6PLGjT/Wdpm8HA/EplVVpnEZhGAHLqO67g5zVXdF+DyBMbkdhVcFbRyL2WQF6vtd2UtL6iR
QW7Fo5m3x1TBYLft2E4cG5hDjie8GwBq86FR4q6l0rsQCQxrwSeg5uAbrxBknrNC2h5Om8ukqv1Z
Peyr0o0IRBByviQ6Rx8T0CFWM/lfM8z/gTY3dETYQuMHo/v6vrv17qPovtg21B8GraxuA4IRUHQy
RCh0RuH1DmBmrkIYQ5gCWsFAq2QIUwkd2io8Wt0aOeJD7gKCFAZIIBFgmj+a3RpEFQFkDqECcJca
Q4DjJYb3cDaeIhhCh3ewgG0vwICHhs2I4yHCsRXBSDpQzR2pO2YVUW3agfg0XachdjmIgq2d2XNO
dw3q9aM4dFCXOvxZGdzbj6JNHMNbR4D9Oh1olZpMzZRH3HzpU8BbMTRCgF3j0C9hFJLJVNbVfgYh
BeCAsc3ygk4SzRWzFz/FAEUIguuGAWEuPnIOVAjW4EQ5xCc60Pxjh2CrKAt/5ehaOXD27BiGszZC
B/K8oIYQegGDmxAaN+6iQ5FuNH2UeBBh6O6y6iwDZ3WbUBNEqRXo1HR7fpLGrqm66MyoHLuKkW24
CgRybqKsNnt1qadowXvv+vn1D+6Y3WMjob039Pui0MiYQS7a7sRKrzBiiIe5FgRFHAtUqWvlGqUp
hdfYcJI62ylAFj3/zJFHZjhA8HY0sAegIhYP6W/DAds6QBBwaEonAJ+mTAIxb5Wm5iXSC6uD6MDM
EHFqNyxrJiIMmnktazBjMTtPPNbOGEm8uceCzAS9WUyen9fwYsnxZhjQr8aQEAQcEr5GKOWN3skS
onFWlGhdZyvZTWmOdc3mQaWYWeG68U0Xd/iqj9pr1urK7H2pvoBfGrz8lDRnInDyWc8htATxBPde
812X2xFxfd2sUuX+UfWGdgr5s/1VrddtYmtOnUIYwacTp9DAyZwTX49/sd0/kit4kqD3IbAFqg8V
rru73TBeNkWLPKvjfWsR4kezzKWN/fzmDfxldJCgqwnkKkIBGLRWxiNC6kPSgQebeJZmoH4SKdba
vRszO1Ukg5BYwH/BhPZhBQcTfJzQTxgQGx1cSv0sBX8TUJQXcavJag3CZB2zu65JX7GBQ7cvKDek
EKfGZHcD86gLUZqBPsoZGHMU4RroVk9+dfqGHRrtIMSyJRAEh1dPUDraQQz+Pi9AsIM9lcm536D2
gosyn4S+oLMy5WiKsE+mVcVDCxx0/MIJsD7tWeOZzaJ2JuCwBD9TeF16+RAILGPQxWRrgd1mHGd6
8Af0NfFt5WrVlGKnB8NGL06NpEWTKCC1WYMZZOmRYHMhnegX/O9H9gcVgoNYgrehwAGhI4JHdaja
yms9q4xIaPlcFJbeh5HNZaRbFcT4bY1WizAs/F+ckj1nH0oT4eFDs0mo4x1JRT0nrHAz7lleR7xj
mTW9qVWB+sXZ38NEQexC9gAU6IBPnox83k3LozzRHc+qhU5AXnXtEPxy7KSWzBJN500dYGi/eOi+
PeWgdMBb8KB4D7Jgdk9lapSoBvHoWbFHY6tvg/AMujmH11GtZ8e5j/0vYKtFU8HB/Hie1PdsKshl
UDE4xBgENoaZbbHvEGikbzrft7qqqywt0Vqz4Fn1C3rYQ+CQ+WnAGw9ASIASNSJwUdII3j2BgBlD
pMEK/z91X7YcN65s+0W8QXDmK4cqqUTZlm15emHItkwSnEBwBL/+LKh7b1dBvMVrn6cb4Y7osMJK
Akgkcli50jCWG7fTRcSolu2o54tzdH714L8RqAiwKXC9HQyGvFyRIXI4IAOzgpKTb6yoonxcIkfT
KJIJRhM4bf8hc4f+oHmseCd48zGvKwA3HM84ArtRHVlnjreLUflh6zX0D7f7n49z0aNp+qjrGMpB
+6nVASCFj1tHO3+Y17W+T1E/2LkphnqqqhjlVFsH/dbrgCpyk/siJmJE/nlidqitYv1e6ml+29tp
n+jtJD52lQSpjDIhPebjA8rpSIXy9McCcvegKCzELT4ZD5qov+LJ8GLXm7OHyaczkhAoFJtzWRxq
WtcxGf3n68qpQHnw6+DKgIZZ2mpcfcdXtguGWVQcWIpgAMTB84vuJ7Lx/idc3EKPCnf8jiAWeBRq
lEB5tC61w7knSPgDwTEF4OCovrJBy0ho4fISvPZIfZVl7YoA5VXyoWp6TQ9Ea5MuHP3BWsKymOcx
JBZALgGQLpUVGVafog6eTVnYrSXdeY1enptLZYXzhFqd9NZgs2WR7/z6dWtaz24v7KAbUWBri3b+
imVV8VLk/gleRxshjplCtOjwGAHO/L6wEej6jROntRbWvW3tWCJ5O5QPQtFPN3wQyxrwnpT3sTe6
zC8tpJVSr10+Vbb5S+tsLRDdmsUOCso74pQw+eWEUaVEYyx6jEwHr/LlBtSo9QOig5z3PKNuN5Gk
dJwxHJdSC8ex5scSDmWw9qkTcq8r47asrcD0l51r+YIJu1w2rsQLUxiefBc5o8vPEF7JZUThBaZR
s3jWy+zjMDpDCHd7TMYcKIeFrPa9UfXtnbYOVTj7HQ+HuvVitvR1kDFKnphRw3ywujwVvEMOULP8
j1M5ddFgW8/o1sFciWspBtWoIgwFiNvCdAzM8saQYuWSE7s12ZoiIepw4Rz8RvtRZWRG+q0td05p
U5KNHAbam4Gvk6Ncz7V06DrGp27WAk1rftV13R2Z3ci0oa7tSJL7fHEO6FyXoSL6Lw1gAV+8+rPn
SDBLEJv7WVh0xL75drv4jn1o63mOloI0O7fvla7L8rmDLioMpMLT6yuXj6w5kkVzC0+mX42jlU95
6FcWygKxVw17gdLrlSE7i6QQZpngvIihXCwfNSlgz2CsUmdNTWQ7Wx6TNu0CvbL5Q+lV6x3JS7rz
ErxE1hcbChOKxATi4ZcZA6aiJIu16sOgoUS7NH3k6eNH4NnuW9QVKffvaDGfStc60nxO4NftXKpX
WgPiPcPEI4cVQ3UcJVaphD0Kf17z0MwnMzZTloa0R13Udea9k3y1uRCFmbW2DfplMPu8WJkztaEp
GzrXgBdTZY0RTRzVK6QY3bhhvRaV1F6CmXXD4fr9U+ARsF2YwogriA024NxYvmK7JoPXdjoOcIIR
lB27saIRJU126uY5O7YoWK+NH7rUZG9ZNlhJx9PhLclGH3il8nHnWy7Tjf9+CxC2gLC7KGWpF8cr
pm5dcIZIEwOLabj9gkRyN+oos8wsrFKXHVk66W+Zc6gbOJp6swSDPoIZ95pJev2eSe5rmCMLaBao
uaNcKX3GoD5kpFmowbt+B1PC7h2DtQeOcCsy/exnafP0mPO5iAy6kLdIGPfHYSYiQubA/rHU5vHl
i/4o+/n/hjl6y56bDwN/fh7un9j/B8AjqY7/PZtXOdAzaPtv3JH8J/9kQImNSc8SIvQf1BF+8k8G
lBB00BlAcsOxQIrak/Hdv7gjDf8GUCWkvcB/5koXG/fwX+ARQJP/B7yOFv4ekzNQfgEs/D+oqHf/
GKRrKG75opyZLbwzrozP0fRtwjxDqS5fnDVLrdK1JyMpPRIUepwVJwd15bAlb3h3B+X6s6fgRR5S
t8iB+khmgb79Uh5Q4dTWOkES4DsjWn0z6h+c0CNAGzuCFKP4jyBklmVOChfEVmxG7XI42FNmJEDt
3nYFCz0vD0u284xuSEF4bgFTD8cSZD3SXp7Zw2pCnNnWrZVkyzR/HEQKE6AXblRWvXlzplb/ntw5
3h7qoJ4URCH/ZyLowtkrotyFo25ccZi32fBC163gKll5umNYlKdabpuLrCYiSDzVcubB5YKm1mAg
vTGtpAHuJzIn++OYzXm8Mo/di6m3dk5JzR6+yEOIBrpr6WBZqj84eZnWyaHQiWPpoxFqtVs/tnNL
aLAUC2AiFXAmVVCgxIXi3jzpp7LM+NPI66UEmt7v7Tib7XQONGvlgG+5zH0a6cyyA7EHDcCWnNKP
7TKsYWHq9FfeSYNYNMb0NStcY3w3idm/oawsbUB18MOd5ale98vyHB2ThH3PBd2ZWmAY+1m3snW0
AAzW83gg3RurLLIo1zzrRl/dcEm1t7U1fmPpsJ6qXuuDjnvmjv+q+ibyKyQDr+y3kvhH9c1yWNo5
w4RNNkyNRMaiB5Y/3CPlAlCPoAdN74AVG4LGB2CKr7uxl/JkvojHjDJEXi8Nw6pXa7Wung7magPL
x9rQzJh4aMh7QNzW2AIGMCmoFWHodxf5Dr0tNW6+td3FAc/ff63yxvXZOApwK6AsAtOJmhSiwUvN
HjyD1kMx2olByu6LMzbpje56XyfAJ24Kw5hjUekAcACJddS6gcUkLchNv1Tajrf26h4Degqbj9IV
lF4mwC6/g5l+b85eq905pXCOwneXD6s9pzuG6fWZQwxyPDBNjmSelQN7zy0TOk9R2zdG7Y5nkZuu
p8VlP/1SWwNkG8OcAvYyE49C3Yr77MP1rd5aISD4eFVkIgpZr0vRS0vKmWcrcvbkxEkVzM636wKk
qbt4tACWxRgcTL9F4gnD76TCnVndtnKRAul9/26YUHoihf3B0vih4Ab8QpqiXcir8vi6yFd2URGp
nFrvcV73pevfuW+r7isxHr3ysTcfrwt59ZooQpQzQ8NANk2t499l+re5ebLJ7Vw9XBexsQ6gn6X3
ilINnhPl/UW+vi81q8gTDahWmnmhLxEPyDOZ0+G6pA0tuJCkHNLco/vKWPM8GUl6aG3vOBbL5+si
NvRAQrn/KTEgNJCLPdODzpuMpe5onsxsBJhu7W69MuvjJnPuSrQ93YMbVt+x6FurwjMMHkWADhDr
KauaKjEOHWoOyZzxYyfmr9xx311f1Z4IRdUmngnUcSGCC54HpsuzgNl7ftgrv88GiQY+H9YBhS7b
U4SQFahUlo55YhgPaTadPO0IOFQwQA0a/87rPgyeGV1f15bqueBu82TmB3VTxSyMuugM9I7kSWbc
65khtQ5Y5KLP/uaIfstRVZwwn6IFb84T9A8erRmFp1zUy44QGc4rJkj6fC/lWOAbXsVfVcoLe4IQ
hFZN3KIoLaq3ExVHT4JV99ykzdM6k6Yoel2W7lq0Ik/qrD4aY30iHJ2QuQha34xQ0QrQAhDas7tj
9F7exGurVHxOIhw0YgKvkPD8vd4Nx94fo6w7MRrkhvFl6kRUZnZACA+KEdDE8i6vnrP8pu5T4Oq/
zfy+Ln5IbPWaDffZPAHTGVOnPNR+eexN+7i0Q9R4GfqHbjIu/sLSnZ+QkpAZdLfzajRqJWzODwSv
PbYwWjQzsOun64q9ZYbOJSmKPduDM9rA5SXI6nOdvenW/GfGP2dFbqBw1u9kml6KtK8OBagIdGg4
sparHMqE7rbZXc1c9vuhM+Omb3/5/Tey8mAV41dz8j5miOKW7otG0aQapNUDZWhM5KjNr240Nic6
PThUhCZ69zz3kNnVzt3YeMYwafP3Byo7n9Ix17nnw/K3lX/Q4fq9GWUp3VrF3rO8ZSuBD0GXiqxE
eeoLUOgLWohHkicVumWi0bYAOLCs+vb6AW9ZrnMpyo4L9N6mA9DfCfjq+pHfz9q3QVin+k9RB+j9
wWB4ZLtkVzVcddVTpmiCLBG25kmpf8xZG00A3F9fytbZ/JYA1/zyySx0us58wlIGwMdLnwcef/gb
PwbLkLlyC/UGVJUuhYztIFZerHmSkocMzTSt3oWayXYC4s2loPEEuFOAGcAzcSmlLVhjsiGFCYbq
yy6U9dvMdqKGTRmgE0W2AsVUoM4uZRhOqzsFdfKENvfpaoZlf6T2XlH6dWgij/1MirJfprlihV1e
JIvR6EE9WEbUO1l+u6YZiwtq3Dsm+8KKOewz+6vdD3WcmXzZeZ63rNj5RyhKjjYNM7UMLHVFx1PQ
VZYfiaVAZVIsduBpWay38176ZFOmi7FLMqcAUgrFm0oLoXdozsqT2xqNGFO7BN5qhZbxVry/rvab
N/hMkHF5jjYaodBcLU0SWuA188lGxgaP1Cr+ENHzzw0+E6S48FRGLdPi5UnrfxgAU1o89I2YJ4+x
+PqKNjUTffrIQiOKRNB2uSK8bb45I8WRNNpjRt2Yi0et2HMANrcNZRTQSbk4IBUuMRqdOXONFgk1
frkZEOf0je9VkTXkO4+aim77Z9885DttGZ8jLXq5nGVsNJcDNZdMphN0Yoi8+tjN9833MkdiorlZ
Qh2NM36kN4feL4K9ctjGbgLPCEJnINkAJ1JxE+Vc0cJd5EL9x8F8zBF/7ZmSrYj8QoaiGgbXh2ax
IcOxtCO8YPfkiCJmh0EA1d/1R636qXnGjppsPJAAm8AWo/DmIR+gmJbRNWY4qlmReOn8QDs7Amgk
//M3RQJOUNZ1fFQb1DcldccB9A91kaSjfUBorJllzNNuR0U2V3ImRbEVo6PRYTGbIsnTKhhBlOAj
f3b9Tm2JkEgI4K3wH96uSyVs0emz6P5QJKt3P4KzJJucHQkbF8ozcJdQTfV8pP0VHfCnvMqGpi/Q
6/mpMO7npX2fG/dov9pJ+W3ps6zuolhtSoCzslmFmQKT0dnQZ+fZqt9r8+NQ7bl5G0EJ6ga/ZShX
tu1RMqCVVSRWvo6nrARkcWwtdkSy/VQz9zP1+/JB97qHmZZ74dfe+pR9HFa908YJsnvvnT99ovbX
wf91XRnUEps0SRfrU7Rh9QqyLL1TJNpdT5yjfeMINNwFKVqozOdadIFLjhZ6bxB6ufXe5m4pyvnm
yg04S20MhjmP+WwWSTlWgWjizv5c1Hrglz+ur3JTDqojgFfj8X9pfj+X4zTosTGBvU0alJBjdAW9
d7ghgp6XZojGYu8v9B/zJ/Di48UyiArDAe+OVncGzJGLXuM+Y5EznKquQXvq3gZuuBbIeIPiEBx8
MlWjvI+LZXUjd2FtwRGEjvAHg86hA9YYa+FBPd5d38Wt5+tCmnLfiEjTbqSQtvLI/Vxr6JKsHsiK
zqgg7+9GagZseZxb2VsTZ2CwEMLa2dnN24iqEJoq8MdUEzrNwsqUuLAsS4YoGxSqTjiK2UN362RF
nPhpUHXmGnFRzuBtYf376zuweSHPxCsX0u8MMhC53ZovgrEArEl73E1eqkCAlytp6Y6sV6JhA/Cp
y1sBYhH0sGM4KszaAIzM224qoKX3tP4Cxg60XX12H0G5Al8iQn1oJxTYyPh4oGtEu4rsZkHnw6Xs
UXeQSsrHIvkk2j7IizaogGNpyzt3MQ+m+xfRzYU4eXHPDAB6V7O64hCnL6BWcR8q/rzST39+aOdL
Ulz+zNIW11ggg02ntn0qxgdh7+zapteDlj7sGmCMmAqkrCNNyWR6AnrZ52Mo2yLa7H3G9IiO2s8x
Z4nerGnYTLdDWYKP+mrFR2qDkihBVwD0BSA7+Z4rotlcmaSVD1TNMvPWWesi8GdgVAvCvKOrVxOa
fTp+RLaKJCbv56NT19ne+qXiv/oI8GegvC57cjwlGUK1quh0omP9xkProEW+BDXSOpk/64Lfm9h7
U1tvZRLMZACVa8dpvi0afaequ3U7ESr89yOUDJU+cJ4V1lIkHblHc2Kg9w+7RZnN+4FBhy6G6MKP
V9Ount2XUzW0cAc4KcMm9Z1b28maeKxW+7ZkoxVwIe50m1k/rp/zlqW3JEM30FfA+6ola2e26naq
IHhglX4iE2BWBERVXuNMEVrGwX3QLWInI7TpHCBcsOFSw9rqaifFyMREq7GDubW1+7F7LMEAYMbt
MByIhv5TEY7ep7S04oJUMXIk8fT1+qK3XFVLkv+hhANnVXIDnpuHefDS0Zmkz03Te3ewIhRbdl6U
TaU5E6EojUcLx+EzHG69/bSyLlz1e9PpdmKHTa35LURN4vA8B0Y0hxCtZl/ga9HywwLeuLovHqbi
R1Xt6Iq88q9uowOUnOfAu8PIq8ttW9PU4sJnWFN9WoUIquqE3Gle77yGmyoJSLyJxg0Ue1XwyURA
t5A6UMnFE8HgownG/lbZDYil9u/d5pJAVAcMGGJ0qOLlkkhFuagWyKKLFxYF2FvaX8wQsT3vmbJN
hXAR4EkMHky64hD7c8UGhhnYSVv1wZL+zMXBGA+efbdWaXjrgyMPpaNiQLePE4JyK3Ca6TCLn9cV
f+8j5M/P3sVmcPGYEFw8Sp9yDh6R4rQW36/L2FRK5DxkSAtkFFFk1B7LwaAI24wG9cD2bhYKWH/3
LssPLjuk64607RX9lqY8U1larnbHEXXaOcrx4LXrScDyh+tL2rQXZ0tSn/rGqsqiwtkNRhc66beM
/dVNPpOgWCTXBIym7bFpzRgOzvusRnNVvh6qaQn9T3zNdqzTyyG8uspn8hTzNC4u5Us6IWNE09BY
wNoJosn+bVvcysLGWJzY0paBrb+ndn20TfAKtgN6DQ5zuQct2dlb1aiUDpkpmD2QmQDxA3Uf0rQM
rp/epoqgFxFwDgB5kGW5VPp11cAcUQlYyWL81Y/uers69pdmMdsdn2nTmJwJUjS/mzt7qRxs6lI+
kRotcw1c3boO0qnfWdKeJEXrScotYLEgqVllp117QiECRfuoaZ+u793m6ZwtSdF8r2lGZg4zDMaa
zUHhPJdoGthZzN75KLovrHpu+QgZq/tY52bc9N9JWcfXF7InRFF4JCtcE2yaSOXhUMr0F+rnu07c
9qkAWQwou4yzlPPXqdXX1gJFq0l1nBs0/tW/hL4kQ7GjaNuL+S1IOX7JygueXuyY2zl3tfnsCfDa
cW/nXDbfYQ9uLyCaQKy/eHFnjwUbZrcVBpzvBWw8dwDRuwEguW1AiR3zqiB3Xkb2OgG2V/ZbpnJX
26oDTNGGzHF60omIoXFsYTvWb/OFApoOUFoHLoZqEJie5Yi4V0QV7S+wqgXOdGMVz7Lp2zksjX77
55onZ2RLTDLaw1StaAYKHp3FR+Y6b/Rj12pWxFI6H0FEV+2IeikpqGYd5TA5NgQ1RCCnL01dP5Z8
RKttAYDNetODYsTDo1VWcZ+3aBg5+sNBBpFz2cflJCJ3fbDd8cMwWieQHoelpoOseRDH6+vfuhX2
P/wiBiDLau+m4U2r35b4pqJYIrhypPkl+ZGWve7NLVOF6asAyaDgCNyccilmKtiweBVNquy9yH6h
pHN9HVtac/77FVNI8xQZIa2mCVjGvNoJTFIGZfaZoSGV44Fs9tqZNoN/YIgBA0SzLfLeisC8tK0O
TVxYkD93B96V1mEtHXT7Lq17kzED1EEVepA6p/TBHbjUX4QPLOj1RW/dR4nWAtAJ6UDHU82mWw6t
7WDRJPtkZHqIwo7mfLouY+vg0NZG0DlpmzAzyp0vm3UcVqOlSVPVjz2i/QBgp72O+i1jBpMMInjk
EdA4aF7ejK7ohAAlIU26vrHCUc+nUAe2JZoY+9EzdKSA8XL5CzuDAiN6t1BqRHpP0Ujka7nQW0ET
od9n/eMEDp2y/UrSGiRx98Jvd+y1PAv18rsGYMJoMrItdPxcLrGofGTc85GCEsL9xExQFX6lxs3S
3BRL+o6wd4g/d7RjUyJ4YdHmDkAkQrVLiS0o1kA579Bk6mP4POhERtwiBnAoZUhlukHWLV862ztc
1xeV2gSJTBAkAmEPZDsqcyjRXIrtbVazfMmAXfjhHqwq6uo7UoXj9/QZGZqFhP6SdOIIYj0g3qfy
tDp9mAOske2myTdSqpKqEV34khdCAmovv0Tkeme6BlB5JTq3gqGI1huNp+8cAQZL+3FenkXDwpl3
oamlb8To7Jz4a5ME8aiDEQL+EP9VO1XHXEfka58neAuCrOTBjPrvRNDyGQ/WV1SxduS9vkToncE7
D/tKkMa1leVWLms4hh7kSef2YTF969kSTvOPyjnkNT1eP+UtWRgxA4gKaq+yifRyayum1XmbAXRg
Tiw26g/rR81dAbwNauuP83uy2xE4RICgALdRATf+mLt52eKB1qxfYA0J/OpEMOvg+nJeXxWQ3sC6
oTwP3ibY0svl1AR8eGuNVM1QoKxQP3YLDf0n4TxpzbPx2Z93ItYNzYA4W854hWa+uiK8Nha7Bz12
0s4VqglaZKafrfRglLde68Ph+Xl9dVsX4UKecbk8DfiHQjJ1JsSpDiwlIfr4b6vcPXpk+mQCpZot
v9bhm3ZbFeAh/74jXW7epeWTm/t7tcrm8txbZk8graHl2o3rLUG7pgc0E5764kTL9N4f7bhn3k06
DwdDbyM22SF89J3bsfFg4zNkYQU9K+BSe9VkpKMb3ZaZDwet38YA5kP9m6CfRFUc+6oHD85XMWbB
ZO69ba8faVxKzCZB5hhNVJ7aBpTWOsn8tsoTjJsIQKcKXkcQENd7KryRNEBBANA6CX9H/k/VYaRT
C1tUwFav4qd+zPWI5QL8waA6sUBLXQeP9q1zXKebRgtAZ339jDfMAcwskuOYv4IK1subcBaMSAPR
CRAfJr77g6BrtKIfOX/26TvQlF6XtHWMF6IUn8dzR8vTZojq5icqnlv7TVG3gZO9d9ejhVkY3qFt
P+/IlPdD0eBzmWoWxFpdsHNWkNmWfdC/ye2bogUV5HH5PvD3uW0F+GP5yHDtWNnNxb5MvJFJSQTB
0pCc7WuWcmz3gquTV4k1PevdU/nc66DrLsfQGz5aXnaotb1gXDo+6mod9EziKNEpB2f9UmjaEj6K
BfHrwmOZeE090Jig6mA0O2Zwo7QM1N2ZJMW39MBAbWQyzwWS+BDdbFr/ueEGuLRj00fvZNhqVSj0
u5zl7wyjPub+e0yc+GM4Cb5BomLQ94B7+nIEZ1u89OlKdbnaSdNIyDWwRaUu4AiOSdtwR4+2TAFi
BnhIgCVAo5SdFWm/5jURBVoq2xC03zcVe5vVKIHedJZVBpb3iWAAS+WmkWvVsaziGVWZ5HSNweX3
eP1jNp48rPv3tyh77xgTNccWdbMGKT3W+Jiv81S6PABrHYhl6oBi+s5u9nlvA+TPzzbbRxOQDLdh
g0n56GP+ydy4B29+/oul+SgxW+AEQTlE2eaeOWANqHxc15XccO9ojn40DE7kWfyZehHmiYR01G+u
C5X7pd4aV5esiwjEoNNKOAE67BGzZghyIxVA+ROzQK1imuPOK7Z1N8+lSEN8toFGC8ZDkFYViaFV
xyE3bsbuAew5wW79fFMQgeFGhyqq27qyHBBxTyMI9aEeSHTFAI+xY2u7vyxcwAPpM2/Hy9vcPTjL
mNyFjhPkYy7XNayYUwW2bfTsCCBL1gfRjtH189lckGytg3sM9hE10VOOPXB7Gmx43WGcl31P9DbW
stNu9m/TZstq1X8EKTs3Cq1ZFymI5Hbi1nnc5UZIl+kWWfyI9JMTFOty0H36A2mBr/+7RSrqsZh2
xgf5DjvgK14PXfWOtTQgmdhRw83jQlyFlBHqtCC1uTwuj6EzLbXRpwF/KkRriFmv8fWVbLjI6BVA
35sMnhwENZcSzIrPFRoTgLM3mghFzBSeskO+gFPlwFAOdpedp3bLMqE3AWRtQGxDnHJqQjMnio6+
IhHDezotUS+nCWDUxvVVbSrhmRRl30wbtOPg6UeL3a92KAPXfQCyf2VP16XI3/LKFJ1JUbwGBk8U
beFYy2LwoKy6uFvuyuXNAm5RRnfOaW9FyjnVfoNqKhDGycj6e4+KU5s/L91ng/L31xe1KQjsEEhR
AnCjv8Q4Z5ZvLLWJDDpUW3K+Wd0nIsx7TBNbMr7zSm9qwpkg5fUANonbmYwFe8LgOBMZnvn2t7Tp
7J0nY/Oc0KoIDJEvmwblLTtbEq8Z8ZsS54Tm7VCYJzD30I8DaNACq81/Xd++zft0Jkuu+kwWARpy
WSlAFa7Vr2/nJgXvvPDeDi555j0GFWBy2ncHQ2N2rtXmqYHLAwN34E2+ulakN2orH1HBd/Whjd0M
bQNtk35oLBv92Tlddu7Xpl3C1EgwBaFB21KBbP2qC6uzIa4CUSDGzZV4idHNtaPzWxqCtK+HQBJD
KPE/l3sJOnzmMlb9g1/DHR7Mh30TuydEuVhF6dWTJyEqJTkNNkc75L3T7pE4bO2XxNCD4xb5FXgt
lytJWQeYto9ERO+a3QcydZjRB2r+nehwo/AB+uczMYry0Wy0BtHA7SO+3940tDMBVKu+VZzWh6ry
KaCyYO/J+DrGiz+Clw5cfKD41/KoAWNTPK1lHcyVY95gTI8Pz3TFRDzH2e1ikE6GajfPP1Mq89kd
WTIDLGgSQcONsHVmlNyHeMnAJmDaN56F2R13po9JFFUy7CagtkwBslzgLbMkh6dKpmHaIAMpVmRo
4CzcAT7nxdxqYrDX1EiN5G+ttdi5mJtuivTtPNAav2RJLxc7C5SjMgFP0mbMj9motVE9yzmXzVzG
pcFL0AlmTdh4CIjY0LKv3G6bvzC1kkkB3pL1cmkvv6GiszPmqYHHg3xDlxsI9YO8/P7nhg+ZaDTS
AdiKOWeKijdZacxGWqLA5Ua6cerMPgJfaN18QzU+63dKvxvtbtD0M2mKphO/dfTGhGkoDP3gpqEu
BLxM8YACRzwN7KDxb7Up4NCMMeh2b68vdfM22+DDQCYTXeiqi5tOAqqlwWQsaR2RFzLqPcdPWp1X
V+RMhHJFtGXVhDvDwFrdfCiN4mCQu16MN1T/2JqfwJG265ht3owzifLnZ5dysGeqYWYOMA7Wj2rB
bC8/LyOw2kS9yJ/pvxMI/6/E7JtW90yaYtprXcMwqRXaQgGcXTv+VtrcMeN/kXTAk4jhxiB/RMSj
qElKvEmnL4j28qmj3yk97XcJbOoi3HNJ8w2PDw/i5c6NqK1XuY7sSkXHu6FtQen+cXWA4hycoHIx
HdSc0TGeIy4uMCGmxoyN6+q4tZfIHqGkhymDKAope0mczgIXKUJI2/hVAf6CzP0I0deFbPg1+O3Y
Q7zGKOao/D+YllfoTQshIJdEDrcP2HgEf3WESDlqMR15bnYu2cYNgEDXRwyJSQcI+C93FVgC4aYE
pUrgokKa0rcWhpxSA/RiAqSydnEa9dPg7tXyNvwowB/ReCx528GTpVgxrjm8G52OJuC1rJGj0T72
RXmP4W8gldbd6s9PDlYEOGegBEHNYCvReGuVC4Ybly/F+gp1MYa5ot7D9YPbuNcXMgxlH2kDZHhK
aTKgKiasFCSSAoSL9/P4iRdedF3YppbI5DiompCBV0tj6QwXyMwmmljrS3G3HoLOxhAcI9WrA4Yc
PWld1iKodJ6vy924AqjuII5F5wrOTo0qWzj2ul/NNPFn7x4jEe+QQ52WHfDqhtmHGwo2JGC2kXzS
Fd3onWnU/QxCXAO4iucW7ObXV7GlfICDo+EOgyF8eIqXR7WQ3kaDlksT0IF4aBEvDg4wc036/rqY
LY04F6O8Lb3ZpIgWUK/GQIKlrQ6Gd2vcFLyOLPrluqQtdTiXpLwpSMR0JhdYkCsO2sSboNL1L4vd
ofxDAkwAq8w/bw6zwFn1ewsVq9FYyCuDB58mpv9ku/dOEU9dHqA14n+3MGm8zh5L3xVDDx+IJhm5
tWYwt2htIjMM5aey4wEmve8Yw039/r0sNXlOJ9Me3NSEfq+o27lpH/aS/W2sf11f19Zbhv1DaQmt
JkjQqNCptbT9stFSYBkaYGrc+qthGrf6zN/QdvjRYXi2/syf7RxJorXV94glNtUFtW6gBkGIiDL0
5a7ydOJpb2rAFnmAZWFWZIQhZWgDplXAXCPuVnDI/Li+4D2R5qVIEP2k64wZ8clMyNtqzKOlAW0b
BZNA399aFcPU+PYvDLKs6P9nlYoZAZNfwyajLMGeTUOWO9mB1yYY0WeC2fJ5dVPPU7kjclN94APJ
6BBcGmqlia2gkuQS9mlU8YjCK0VOrHd2UsubQlwUAtDOgm5JlZtp0XrME8OkjMQan4Cyy8fH3ULW
5mkhmJIdKyBscZTbXbGcgi4TcUwxG2Ep0A6kf08ZYikA0YwbI92xx9u34Uyecs1Lrc2bpoM8jNx8
yDrMyGMnb70nxWEy+lhPjaA2b0sQ1+9FjZt7+Vuw2gjla52ORnITWVJy21joKnNAqW+Sd9eVf1sK
wGDyycR9U7bTG2oMGVocoDGQhHXbE684qG+O14VsvZqgitNlbwmeTldRd9CHucVQQwi1QRjPq7vJ
Sp+ui9hah4RAIcMH2gWQ0V5eYsfIZxnqI4UDVLNoniz/EaxgfyEDBC5AgeOLX5UvG7vG2IWigDs6
nDT0ZtWCY8xmF1+XsuUBgFjvv1LI5Uq8bAJXhpPBzvOHxlzjZQCzVX2yNXvnQXlp7lICTDnr7r+S
FFvrLFWa1e2AhzLP+K1W2XWwAFp0M2BcTMwLxqPMHNwHXQOjW2fVzjtqVA/9PH91ZzcPtGxdji3J
ioBZXhvlougCfR3XYMnl4BDuffacDA3LLXqUezPzbztaoCOrqPKjuwxjMgBsDepARClT1u+xPGyq
A5xPCWxGBVhFEWCsIagwkPRMVkpDzN6N4VYX7t5j9YInebWDaIhE1w2aUoEGuzwrM10RLGUAptrV
AQDVk2+K0LNqidx3YmHQRwOTXcHdvrTA/fAHDM/6RGgXTs47s/k+0jxa5/a2xxRf/bb2HgCDPujG
Y6YZod3EQ/VGA89SAKU+XNewrRwhBvIAQAK0DMrjqoteU/Tq6zmDk8nu6Fw/FBPwmHK0ck4jXayJ
oJhkXAPV23S5H0w5CFbb8dj1PWZ2gAjcNU+iMOIUYxB3rO3msZ19mHKLS9OhDEPR8GEjpktQFhSn
3kpvri9/0xqh0RPgV8llovafdZ3ocJgcjtvynvo01PUdW7R5g88EyFWeeYZ53/UCw3/hUFQReBFx
9obxocw+XV/G1kNonElRHGuOQW84Adxew37jatECkClY/LjmI8P7E8d2XdpWDhOwSvQ/A70BrVF3
bVw9EHx3OBr4D6axhrOLNsGlBm7kfd9HlJM7hK2Ttudlyxv06oadiVX2EkN3SbvOSAHwPPbAPWfB
CwwYZqmR3A160w+dhWA4XLcHId4KkM6XK8/47AyLGaOFShmWm+lbHQASLIyg78f2Yw439PrebspC
I6nsVZCcbYrFFz0A9cLGSU7uqRpKjDInaD6uphsMbkducY+zc/OSnYlTzD517WKyOPIbfvaECgD6
qR/beuep3HSbgPcGHxkgcqBO/x/SzmxHbiPIol9EgPvyStbWxeputaSWZL0Qkixz33d+/RxqMHYV
myhCGsMGDBhWVGZGBiMjbty7iIxWlaoaumO4izfojlQE58l0pOmbx2ApArfQ1xyLVPgE02VWRa9/
sp//2l4G/2wq027osd0n77yxPjVq7QCosAvzpxX+Sf3maqHy4vCCTqjywgDaLvB0IJdP8mML+vAl
i6f0D+CNUN7DsjIPdtATW7xUVCnIq7yntOIWGsJ+BTSh4rBRVl91xisbixA8tVCCpb0UXWqxtZvG
dMb0m15Fux6WZxoz909q1RWvjM3//eqWcR3GHPbb6JIaxWdJCPeeZvyN+tLuvpn14MWQJ9QRDFOL
5uI2623po8zH5E2hVPaoJc+Fp7lFeu7y/EGIp6ciOxcI1n/fMDuf/ZvghUCijkaiSH69uGlDK2ZG
OmG29OpdjgxjWryq5cem+zgUia10aD7TDTpO5RZ0afUTh9AnJVMeY2/0VQS++tEEaT0k5anhGOEw
oEEv1sf769uyslieJzHOWcmzFUgmHcEoUCyNCV/3rax+TenZz9yGNLCWfWa1BMCdDmTdShTIcyVY
c6ZE5AM0Bs7AWMQfmYMAh24dtUR9vh9XLhm36FoqI985hO8G5R8NgqHmY5Slf7B3c012FqmC1N9c
hI0RNUq0ywjCSTPRjX0YA3V/f9/W7ta1hcXpyH6kINxXk5saP3Ikr3rvuSw304I1HwCxBlAEGABM
o4s4L4SDkAg938mqPjOpOPg7M4p3lhTuVHL/0RmSRyk9CWJ1yPz3afaUedXGga0FrFkPiicZrXU6
67cHNsYTQvQTB6bCHQxfM7xBrbpvdW2Xhfpu0uLXP9jXK3uLmIUyYmM1KfaE1HxgttVR2uJRyMeN
LHWFGkRltAd16lmZh3xrMfZR+kmYpAPDYG1X7Crj0epHuyjPlHAcyeigDQtMO+W1oKBkO0DG+7Hd
Ytpe9aCrX7Dw0TASC+Ta+QVm9qmttMOUWo4ZbTFQrnqQBGSFkfRZDWpxfp3cCVrc8BgxPeV74Oum
ExTStPuTQ/vPyOLQIiaeM28eeuPpHpby2dR+IEW4cWTr+/WfkcVXJtbqTOmnObEKi5Pnm7tikE6b
aNFVK79AJFCSMWs8vwuuApTZlVFuiiQcuV4yUd9CG1V3yWBPgpAe7u/a6tViYHWmeAd6ai5csJDy
YvQjTAWSvje+CGNsD/lJ6/29+kd7Bx4Dd5s1iZbkj0mQaxQgprnVJzqZ/3WGjNbpRnly7VMygz7+
z8jCoRW10Qj8pBuWHOq2NPUoBvWjcVDUNIN3R9kC7K3unzZrM/HQntG9t0eF1m6FpIuIa+uCRKmo
iRzQ78FBkOJql1kqxe2wTzfe0GtDgQpTiP9aXYRkNUiLqaloFEx1dZbrydEl8ThK0Mbk2X7qrAdj
7HbyNzQ2D0No/Q2y+8nQ/IsevUMw86wILzNaYmZruO9Mq37L/BqVYeBp0rLSSEe1lCfLJNejThIb
x0r1HXOTD2LLymLxWlKjzllafA1EHhj0tKxXfdyqZ676Ee3aX4JcjLAtjPR+JqakV/Ell80djGee
CK2RNTpTt+Gw66v5P0MIz9w6kIcwrDoihfurqhl36lk0GhuhqD+Jjv+uh+7+rRleLmJUd6ynsIad
7FsnXY13ySYZ5ezuy3R47nL/77YxKHprRq0jYcYPMHnsyQdaZ+8YSbWi0Gmbx3nYB7z2xltmbfug
bGOWmklgxtAWn5ai74NyEgkqQf8hmH6O3WMbbtUAV23QraXqDNCdttntouS8iE1IS0mzsugU5OqJ
CcZICzZOaG3rQG4x2UdKOo8131oRBKP22xiZ6bAebfhE9zGdVKrCkpA5QjnZUbSxdWuhS5t1wuYp
NwOdxluDCnN0CmKlMcj6NrSzdvT+9qfQcMyyM53CgiJa9qQ/iZeAV2Cun4HucM7eGvWGxDK7Po0v
qvqlyA586o7CJ2Tmw6o43g9Gq/t5ZWnhGVqfVUPmV/HF6/rDPN0VeIfK7BjcJiIhVe6fRGUrAK7b
5GHBjAejr0v6BwRZ5VyZ+vjSlgAeaXDlx6JRkofJitEWiRGD5z23D+NI30BArT5/IWz41/IiXo25
NxQZxHqXsRoZnpN88IbjY9tKiDc5QGACW0aRo4q+A8vc+BqtXQ9Sh7msBSUKI6G3R5olDJ3JuRbD
Vh1/HrJxfFDH+Es46v5GqFxdJBMtFhQDqCTq6nKRZWDmSUgeqfTFPve0Q4gmfJwftO+1ortd8Snt
rV1t/n3fkdbuyZXV5XC2PHpml6oklrn0GDRuVgjgED8M/hnBxY2tXPvqXJtaROm0l6GBi0gvU1rv
NbidsnqsEajd1F1YSrLPtAJgW/7dyqW2mMCaUFQmT6pyOwuTfRkC1BjSn6B4Yo+ihdEdYjGx1ZF+
jtd/adNjNJzz/tuUd0/91lWdr+LyqwGfO5MItCfpsyy+ga3hp0aQU83Tq2KHTsmQFof7Z7jmo9cW
Fhsb0mKARgELsO3t2tjYs7Gbafu6fzJhQ7uFTPDNBILoGWR84UCGG2jHhFnPXGQSgIzQ83b91Nm5
Msh207aukGwNQ6466ZXpxSU0KynMvYk8vkoOEvHbH2wrraAzbpxe3ySlmA/k7YH9t9DFt8o0Uo1E
m6w3sF4B6Tm6Hx6aOkaDShaPtXrsB6jcLPG5iYSNFHPVVRhjogOlQLv9BgXpRYbsazNExv9mev/4
/ut9R1m9gVd//iLEFCHqAnEFsggdg6Kqno3sqAX5Hl7UjYWsG5olyWZFVRKY26gZjbE1JCNFWFXO
90MyITwkHafsIIAGvr+kVdcgP4IrZeZJWvbNNTUi75tRTE0qOnUSzvqm+7A296Wi7aotgPjqTbuy
tnDEQKljelZsoGA9eiYddNid9a/3V7S6d6QudB3Qf2Blt3s3yVZWd7D6XdToQyPuFOVrBPfBhifM
f8gbH//XCCXlWyMmCglBIfCYwdMECHjhAJV1Jrh/0iQ6CUpkJ8NW8X9tghuWLlqT+ARTm8tBwMjL
0GFWwGW1w8deeyco1W4m4QXFelBQ24SNYUCeySj2CM0bTtA4aVbuC1jezkX6+4oeuCUUC2Ce4bGW
ljBFT4ikuKn5LSFsyM0UPua/IhnUWeaf1LKvTS3CSTH2bdzGvOgiMTjWYmXXkrSRDa5eAt6ksCHx
MH0DOmMOJej1gfePUj/KgbmDwNku9clJwsjeJHlaNQYOCxw1oxjkRLeuY5ltJzQFxqo6+IQ+aaNW
B8FHLRRGkgIdgPu3YfXG/SLEwCcZg1+8uRS+1U0MjJ9q5YtnxE6VnRMEiO4bWY27yGYB9wVcBnL1
dklVX9SxZoQxw3XCVy0yxnciw7jP942s3WsyE9DtzFtA0bzwA+ZFSy1WivgiTpkdpY8UkRqgI+DO
s3bD1NoRQVcFjBg5Zupfizddr6WFEPVlfDGknTgpxywJdmYynguKUki8HO4vbO2IDGoisIYALOK9
dbt7Vpl0WtYSSwZRt9McadXIcrps6/mxmoBc21m4QiaOvkBnmZZDcoFi1Q5gujPqzyUIHpi4DpJZ
2UPxs463AtfqwfECp0sArTbUQrfr6xL05ZuAWJF157qHgar8HKR/J1O0+4N9ZDwU/i0GcsEM3NpB
sxNQbMgbGe6rIq72zEAE1pbCz6prXBmZ//tV9bUL8jiUS1w9zmh2gbNIPkixXoP+PffNFt/6W1lr
EnEI/P5d0sIRvTTr+3acY8V4yATU9zQoO31H+quoj3ouX8bJfE7ED3oyOX7/EjQgrerygRmzKZB3
of81rV7S9gGkhiXxcX/PyFk7V5CGUnt/f+/XvodA/dEXUyDbQJfjdlvCTPL0WmXvs8SxhK+yLuy1
5m8EBpFXeOCB4v8JnPXa4GJnzL5WQ70FQStW3q6xit2MZ83Gjf706mlfLWvhurRYjCEUsdK0PzNI
6IX4JFoftWiXFFuKX2sxlE447wKFGXyKzbc7qICfE4aR8NYZ3g8rPnX18OP+Ga3GmSsLiw9P5A1S
Y5ZUAfoi3xdVGkGFVThRo4X7+4ZWLzwzUDqkW9RYlsNQQVqbYS1TO7Kirx71vbg/9x6kM1sv/tXT
ubKzuPBiHva+JlDEoaI8dD3yD+4QupBbHIuqQ4fb8ZLvgfzatpkzDq7VF49G5L/APX7KxoFORr2x
wVu/Z3EJqhLq2AZh5AvsnkF06jXjQz5LsZft0W/CLWTU6nGSGFEuo4dMWnjrMDFAeV3ocq6cBTa+
PFfdZPdbc7prNasZ6UpVjrIK36hbIygjWv00TDFN5P5LGagvSlgf6Ajq+Y4q1iEC17uRS6wRqCkm
vMHU1VkcnDK3JqfYZMKOMeSLbypOL5y69OwhQmrQ3C1dPc93qgohEzMxraMbf/2+55LGmLSgeKG/
eTvkvTWmQpJhW3gnTN2DlTOVnLROJm5J/azdkf8svXlAoN1WC5XI6UlTeQ4y4QBvdW9p78j87f/P
mkDf3+4nJaPG0HUsWUnDUPX4DPbqUUhbRwzjLZ7PNZ+8XtXCJ604TsNAgEcpnNBrF75W5rsh+/YH
6/lVQGXWCzTP0oZENShFRP3S9EdVDVy/fozz0kmmeiOfWEX3mleWFiFZqwTBF+WO+zyaDqUbC/jr
3vJ2AnNSUq3/7ffjYzJURytN342R7KRG9mIk+buZREqaxFP9rW6T1zjqDr4vUbY3jnH/V9BPp1Gs
LZupv4dAaCYbvCVPKHEr7Vq/SLBsaQZCkqgPLMJjn/kJbPL8/KyfXiNNgcz+WI0/JDNwTM2phdhF
6PZJS0038Bubkc+N+Lzq4gadSDD5c/l3EQ7bvC16uOi5TKkXH6XI1B+6PFU+KZNUPlXCH0hZkqnP
Qu68qkRGRmfnvErNULYYIiQncD6agDtVbPVDkzF9CCGpfLrvg6u5NBNSkPLAQIVw5sIJO32kWyxg
K/fedUJxnAwzd/Kk+EAh/Cya46vpV3vd6w5KWr+7b3stUbg2vfDKJmiGYiyl+JIwAY8iSAdOqZO3
qq6rN9k0KHbNb1T29XYzZcBj5HrU7TXoXLnJ9Oi2OyJrHsKLG5QL9V2LD8ytkclD1q/OPdLbrHmY
jOwhiKtT3La1Ddxoo9C1tm1AGGBHQZqSMsoi+8ljpS6NTOAhLMcfDMqvcl5HG6F2bdOubSw8UG6E
TA/6eT0+rLDDYzNlu82cdHXT5tTKhDiHOdGFEbNEL1pLLKJSMxwS/2tByyEI20MEYevve5p1ZWlx
PKPFUWieiSXlH/QPbLH7576B1f26MrBwsqJUvThAuOQSikfKWXYM9mMzhdnar0U+Aadt5DGpzPdC
eFQSiizV49hBfpod/mAxgBtAyDMgD8rk1pm1HtUmsWAxzO3k9M6BVW82EVad+MrGIh0DUxSPSYAT
o9bb1ajWoGp7fxWru4UKOucO0J+35+0qurphcieNk0sZ5/uqbo6N8lLGzd5njPa+pTUSVd46sDX/
Gjx7w8PC1I5fZlZLiKnD3pYDEjpBiPudpHXw9beyH7ud74mQwFTCTvWaL8roPbboFLlaF4e7XISN
09B6uzIF/fcd8+anLRzTEIYhQh+I12VXOf1wbhLd3pzKX9+AGZ07V82glV+EJMHv0nZowUPAWrvz
gQ5E/muPZrbi27n3iVatPpwFo7NVv3BCnfoCwzqiHfyBmDsfaErlGpkGQDx1kSGGhtSJRk6VwaiE
QyPsrVh2lPz1/nGv3PUbI4sv5pj55q9ew2WWPQwVBC3M2G6MLWrIFf9loonRZaYp+Cyri5NLgiEk
RwBCIETGDgVHaA52Aq4Ma97v3xQIP6h3zOBM3mGL0/NSra50AUv8jn0Jf1LQFgfJcDVIfO5v3fyb
F80G1WKeFuw6RDPwGt/eSTRHlEZoeE9TUWb8qlHPRgZ2fBLqv6gc5U4XFv7G5Vw7rWuTizBgFXra
aBLVCOCfduGN7xM12vmRtLu/srXTmsc1IfaaiWCWaVRcSX42SSOn1cu93aGLeSq7U9A+a1qypWy6
EjsZ9iI/nImfeEbNv+U6Pcy6pNWYcr0kgZ7ZmSZrzmBVW8/XlY27sbLwPzEpkGmkZ05KcxjawY5n
Gathi+Vr1QqbxjQIlPBIOd2uBZ2vEm3CKLmgSBs003sa1mZTbiSas1st3E5DXPdfI4ulyEkQpibq
oZcyN/o9wJUPkABouyBqTDtU82TfCK25i6Zo44G3vjhKxTNLMApCiwQ3CtoWlCJFalEawp1Y1ugh
9v3OaH//fcL6/rOzuMCJYPmhjvziJSuik5V9CozetvLBMbrTfS9fub8YAr03z1oC3lpcpr4q4RSr
quSCfsHJg6dkJ6tPciKfOkGC9TAOHu7bW91ARgt+SZZCFL6wp1htFRhVBndaKh94t+4E1L4SY8M9
1qZI4UBRCaczKI1/uXVCJvEnOalZVg/qn86CbyMOvjdi8TFgdHRsvafe/N5Hxhe/8ZxmOgc6sBF4
HOKPsNzCFPBqZlsrX4knNz9psXLNCjSP8kYy02l3vFhiJD/4zHTQHtzf4tUj/W/tS9iPlHfmOHZ1
cum818FTT1KNLLSRO9lwSNt8w3/WXvIwwaCWyNDunC4vrnsg1w1bWySXfBSaT22aRA9lLwFvAnDl
CGmavZiF2b7PoN3ZT1Ec7ZCs/AYnSfRSdpn15f7SV71Lhyh2ZnymrbO4NjpyAXk04V2wwH0UxJLv
gyEi+uNvfBvWUEi81SBG4jWPsoq8OExzkpvJEthjb0p6m1pVS+DRsspWixc4ug9gVo+e2h47OKY9
8ajG/6T0OOMPcfIyBBvOvrboq9+yBCEpUxcng4xjRTWPLrruwZDvN6cm17zq2soiEZvx/ijzcM5i
/FnIbVW1UaFVtL+2msJr1+TaziLCqkqd1orJzRULZZ9SL0+j2inTV1p1G6nLquvSWKd2PEdA6Fdv
g0QT6ZYviGxcV74Y9Y7uH7Fh0s5S9CDXu0D4IBj7WHKi7sN9L12r0JBa/2d4kW8WSs+nLexpdQ4e
xEPnvt1Pip0PB7351ToDP2R3ZbLhtKt+cmV1sbNFWyV+YLbc1Ei3BbCks4jj5sth1QpUjgY1LfD0
ymJT/Tod624qSWWgAvJrePr6bbaLVWekZTtDAYHeLVmhGe0TKj3m+kEYGSjVMeZNUMN+gmBZsgXc
WhsX5tMIp9aMdpLof926CejtVOjULL2YartvZOkBPMbJnw6N/gFuBK/v9n6518qvUfMHBwbUkVcP
Q+3Aa+ZduMoKQzJd3wjr9OIVT71Pkwqt+2TLyNpWzhbmSdcZurAwolVSqteGlV4qQ/+77cWP6Gwd
hlT+WIAUGtC3uO/784f3JnEjZoITgumHzg3sFIvPxThQkxUif3Ahq6O5J4jSISAVrSXXV9SjXw8b
e7hmj6UR72dxNigQb/fQTJFmG/qhd+XWyn9kRlg5BHZ/h5pQdOgy7RuNHvOUR4yi3F/oW7dhpXAK
83RgPBR+9MVKxVL3hkrse7dpGV9JtSB+P8T651CdrFMWx8+iUv7dNqJ8UbKouwQoRTxYSiZvBLk3
x8uvILYxmzpflzdovT6DlbMRgsFNW4XK5dcs0+zEKo9W4Yq0xO+v+U3s5qUJxEbj0Qk7IZL0t5td
dVpc+LHB4Q5P8KjvY1V7BNpxCjN9w41WLFG7p8pIXYCq5ptvnjANaYWGkDuC8Rr73LHMeC8LsZ0G
W6iKNVMcH/z2tIvZyMU5jlNtthD4je4AFN4qz0jrzESIWfzp/ubNm7O4GUxQgA6fdbtmqNft5hlp
rktj1I6uHH32yy9QqN//89ccElYvIHczZYX4Jo5ZtINSJTZHN6/Cg2B8iqTMAbPkRHl2MRPY9TNS
38JwJvkLyNvjfetrqwPIOWdlVCV46d6uThHbCf16a3B5AUOz4KdAAJNyi/d75azgPaRoRYGO8cNl
/tcMUljFDQ31WtT2eiO+VKH4mNdVZFeUW+6vaCWywB9BLQfXkJCsWPiFLE+QOdQ+26kX3a7p0O3r
ip7ZuVxOv4dGKF7gdaDRlta/zTsONxuFXLJtIFlgmedfdvVdCCYjHMdUG9wCZZhAamZ3LH+bLm02
wvw38YOSBJOJt0ZERcilRA5GV2Rqvi41ByOyvPGcXj0v+FN5gvJZgJ/21sgIk78St+HotsnPOG5s
iYzd6h1zf/+oVoLgrCWimOqvzvmyvJLLvlq16AW4if7DEA4anZwkOasWiOJuC/owO/LiGnO15reH
asAJsOz0aYrQeGETTi7F8GNa+B+7KT2Pyj+RKDuy7EjVa6sPL/fX9ybn4qwUDegh7TBwHEsu2qHP
hJKfMriNHtme+pKZyY4CwobDr+0i4ZaB23mY7A2BngVOJshDY3QLQB2xsC9q5WcyFk9tYbh9km2c
2UrAmFthsCD9otNbUszlolpVcTVNbha21U8zTdrOBktmvr+/dWseCLENfFNEd05tka7WQ6LnkaqN
bhjUSP7qFjFD0ZTnLiba51IjbyDA16LGTN3LP1S1KWvferzSqL3lGcrkSll6EgtXCYQfXWVXRnyo
y+kAw+pGHrLij3yV51IV3CKschGm6qi1kDgNRHfSmn0gTfuMccZS+aTXx1TeD+qOjsqGyZU9xSTQ
HEhidULUwmTTRrUAjxeCXWVwaKx0Lwywdf1Uyo29XHFI6PkkRoQhyuKjNl+Lqzg4TgaVHb0VXa+W
UOsaI/VrDuvtodAD8ygkavIsTl55vO8wKwc4l+6Bws5qsdTWF0Z1LawzQ57ccHgx6/bgJW4sabbl
aTzgApth7fv21hZ5bU9e2BsTs/JydXI77cFIXvqm31vyUU8eiybZWNpKGKGrPvcLQPwa1HJuTWWa
ZmT5mI4uuJyjUINSTbt91Xsb45sr7sFDg0g1w6iwtrgCzVA22agWozsOUmSHXvXCeGHUdm5TbPXK
1kz9EjaAe8MkLV14SBrHVZilGd+Xwomb+FVQUXTTanlnMlR+/5zWNu/a1MLpc2OUlVbCVKK9l2LJ
Jup700awWvEF8F+0dTROaSaluD0gjUeO2ETD6Optbkvqs/qj7eivwx61VeBaib6EXSrcMykrn7KF
18Gvh2pVTFiErdAWQCzK08/7+/W2CMLDisSJ2Wc+KDOe7nYxAqpl0qBKLMYvXvLwneefGHYtxIeq
/19W5NA4x+LH+1bXTokhFeLSrIskLtNQfBLi70Am3GvCaCP2elKUOLR9v/39TzIzitTVOS/IepZ3
KVIixe8NVoc7+F4JCR3vXWtrKHl9EzVMzE887CyurKn31agLnBP6XrtR+Cf2vvWH8Dlz2odOeBq3
UBcrwY8ewczKSYluJqK/PbPGp2xlCMnk0jHf+SLgx9QW4EuI5HM1judAEfb3z2vlAs/j8bPIDjMw
4EpuDXpiPgVJXUyuilIuip75axjQgPeYxjwUk/zjvrW3vDbMIYOYMlEbIyfA5q05S/YDox3qyS1L
tT8rBop6A20ux4j7/lQwwgJDfVTaIVq2bhwOyglt7exZNxK9ssPRatw4nbbEUVauIq1cEhRgtBAG
LKdkZAmpDblpSITaQCR/hBWyK4utqb6VNIHJ75mVC70kcvE59Fx9SxvR9FUx78lLPOgvPAY93pvJ
j8SIIedKRID9TfygDPnGdVwJaCgCz/xIFKAY8Fu8CoWWu64bI2vTB9urs103QsRErK6nXTt93zjd
1TXSf+dv7iXB53aN3lBy7DVrrIzGLWTxxBDUqfT0j2P7I0meNe+VwY9HhGGMaVcWbinuZeaMy5Qc
xndS7X0qBuIpVGL7/u9a83FqYgZwNkItAeP2ZwWTPjEU2E6uorxX5ceoj2x1eop+n/ENkW6ompgj
Y1gZRsdFTPdNeFdkjcur96+q9cGgL1smj3n1jyY1n6JQdUzr2dPPgvf7TyIM/9J3hcmZatTCt3xU
XWd+Ti5x/b1E+NgnWzM7R9d+Vl8DzQ4gALu/o28PmnE5mlJ8WKCaeQPyH0XogyG6n1xNzJ4IKzTZ
Wk6wuLQyiPf+ISqkfpdo40be+/bjMpuFyhnn0pnPWnzRegsyUKMheujJZ0E5NtaHKdyIUG8DMCYA
PlrwXszl78VWVm3CiE+ACehyxjHcjb0CacInC7VMscsP3m9DLfGZuZ3G/Bc1G3WZq7VGUguaygUV
E1k+5SrdPRLy4KtUhBsd77ct21+m4J+gSokUzptXwzipA9F3cosfWZkdU6HdtWp9qZrBbspgB+v8
ofYzZlwCd6if+qZ8SSeYGxInb/2Olm7vqIm0caJrjoTDmtwXcFD8dXs1Y2oj0kxZ5ErpX8D+7fHQ
0veST7V/aaibbaSQbyM9zzSuKEDgGdqwjE8U3SsvViV2oP/cTd+V38/vGZZgaoHGE5NQb9i5YDnX
MwQ7RReE7gFGF+5F0H4SjHCj0vg2qmOHBQDVo+pAZnK7a5OJao5ShqIrB7IdSe3BssIdExPu6Ac7
z9o4o7VbByCG4USenDJ9kltr1ailWmPOu5ZFOy8pdgU9kmHcJNufw+NtYYdVQY3CkxY8EF/KWztD
oVV8IXn4Cbi/Htq90iJBN2Zwipe7Pvg7s6oP0lA897F/VARIMDb5DOd9u/cLFt6IH2YeH0vCWhMd
hKC+zBHA8q3zGB9IYhOx+QTJyCH0dvAgx40ziFsIttW9RgucfQYqIi0fIF5bq33XsAdi8WTSkM21
i9BsDLiu2oB6kk8iBRJ6Rbf7rAldUjQdD169/5ZN7xmh2Kxtrl1rUnLWMY+0gVq7NSHOyk1N4fFB
0uVHIZieEy/+yXjqJ0U+eV73EfoyA8GBjXLF2sJ4ueGqXI65PH1rNRKSLu7FWHSLuHai6lGQn5Hf
3LgNq0u7MrJIJqC2oIGuRaI7dNanwm/3+dAdmK51ClN2zFiGIto4pHl8vP/FXfsukZrSJ1XBfbG6
27WFqAgGeV9S8qk+6sY7HdZYRX1mZyOEtsfq831razvJZAPVXDoJ9JsWF0FOipFWCtasZvhSC74r
DPUFlZSHPzAzp8O0LQBSLhu/Y6nq8CIRxzSZwk7gI7zy2SLA3LfyNv2bx9KRAaBDR2tk2YC12qys
wdqKrhmeRmD/nfJsUAbv4o2yy9qmwR8AKwLvRYu5m9sjqjzFj6q6I/pHlaMGUHT5gS1F339/NddW
FkdTZUpatkEvuv1LW/+UZmLGo7wFBF/7wBCAKWcynkHvYF7q1WNF4FyKcVREhoSeMv50ta2dwXes
btxvF/RXvsqzaCTSINxc6pqLN2E2yLw9B6FzJ+ja3AbedTuCoevD/X17O05NKRMZbZjaCEu0lBYX
l98uVtHodW6ZuqXxpc8OXg5l08WU/xKkT1W586Lz+FN9By9kmrkhU93JeDE/hMI5OKFxp8a256jf
lXZXJ4f7P23lVXz70xZf2Ci2Ms8M+GkNw6LTY+9HtpLvDGufKQ8BlGR/9fGLqpyCVxzqvulfwX7x
ybvZlUWkjjkSpe8wXeUPofigeEcto1pjy9JZq09p9FmFcfaLAN/+6B281Ak/5sK74sA0fyUktvV+
0ilQ+Jf4NKl72frZyMdKv1TTo8//nNvyIXiN3he+nTXlqRbOmcn83GR72cYV/zVVfG8ZCx8yjb6r
lM7q3JrRw/AMq7zpSbbcvzaSbscUJw3DjnhvtsFh6p0A8bbHOs0PvvA+jI4xKMEofzCHL1oRPKiu
5n+RyndZttPUzG4KlaGEXTLFjtaiWfYaCf/UvW+HDPZGG9+WXwX1e8tYfJr1YDCscvB7V83eUese
4LxCtE/3T/P8/2R3Tv4a/Ejt6sHwdhMRps3s+FnLHZ1TKN2Elm9wCo0nwYn9z6O5g+6z6YJdHH3K
RafU3eY5fBke/LO8VyGpsdo9m2ZzLNVZSj/kh/ydMDjy+Ky+mNZLGr3GwtMAkabdfxg+lZIdxs/d
kx7buWwPTF7IF9F7ttIdhANWsLERK610bgSNeuiP0elg1u42ABWjKdQDTw4X0g+wJGNa7/WqnB7S
Moc4dMhkN8qT1PYV/TkZ0/5jWreQaQ3j1qzfr8n72xORJZJpiTyG9ink+7c/REq6su36sHcn3AVw
jyNp3ceOElHVys5UNa75s0Tis6IvmJfSPrH0vSI+WONXhNTsqFf2g2aPvLEaW4BfKUHyF5qU01x+
SQKUf0XI+ASnObZ6dTLnYhijSmbqNrV+Ere4kTbXsthUuc3lsrACADPCGf5044t2ErgW+bPi+jEC
zCbgrv0wnKADDBHUSgO4H6nm5w+x9Bw9K4atCqdwH3bHPHY8edflf+eH4EyBwVBe8tYmjNtbMkUr
oZH9B01BfkCBkufB7f6HSkCunKS96zEsW8IknsrHxgSzmDtzjU6Qnqxu2jdj+lerXOrCf5z0YKu8
8ms88I0TAHKGZJyclhTs9keYURWJaRv19DDHZ0EU3sFqgl5b8C6PtXMGq2ghVwDXiDQ5VbZR3oml
43nJMZet9605fQi68QdP7MegMpFA7OrHrvRO1CLfI8HEvjuhpOx8JjyEgwVpdDb1+0Y5KKZrtO/7
DCicoTu+sHHF3mZFbCzYA4ZLZIs28OKbU4hKlyZm1rtog4O6iXZ52lEh3HsUCu9/Y37lpm+278rU
4g4VlaSWlV/1fHb195WfMdpElzTXX5idflW0cJdkApg/ZKOV8bHrky9dXOyy903wM6kbm5n8U2eK
dqt866uzkqqOrA1HOT1t/Mq3aQgbMvfNyA8o9y/1qz2/M/M6mHoX7nXjMArdIcukepf6ur7LBARa
csF7Ai9IWI6hmBfQ52zULtoJ9WjZZZJJzlQLKnejbQ8lLcyDyrDuJfAzRnSHLNuHpWkTyFKej5PO
q6HRD7WsNu/vL+MtATTzNNByITsxR1Ama299FdArc8tW3bs51FKGDLVUCxuZkGsP6tQda+3BNI/D
+E0VHCt4hCv5YFp2JsGDKo0PBclGH3+Tyy0G9rePJrjdGfNh1I1RdBAOtz9KBpA1b23v9qb3PrOO
Tf4i+eqhrdMTQKiyc4Op2UiqVo4Tk4zj6PDzzhzctyaHkqksKxYxGVfOFJ0hqdpIOlYXhQL4TF2P
VOZSkKVojF5oEpCPGd/oIDg28pMhJ07dHRM6Ke05HzcweStfRbaRgs88Y0o9ewnKqyxh6JOBNUnG
KcqjE9nJo/bki0/1j+pTl3gHf0sQYw6vi6sLddNMEAiUii7JYhdbX42hqpV61yw8Ox2/Wp5wCNP3
StA9tOnXbquAthKUbswtAu0oq2MZjyywQz0tR3/Z/9sQLnBybDjH26faLH3377KWUMCsHKxcNcae
Qs+pa5/qAYNbXYdVG0ybUdECqcToxq0DCkOYIaSKewCXOyc1joFYVbaFOV/3iRkFK84TIgwj3ppp
mKyMmR1kKaThnTyd2i+Wlu+NzDVjFNVF0JvFX/AlOL3qbVyAX9idpXfMw6tgtmeU3jI5SqamLhpP
47tYBi9qcqz1z0bSHdXsMonPGpqmrf+9Um01YhJeRjUTXRDfbetjX30c5x9n/SVaB189/T5BFALl
DEBRUQKHSSNqEQS9MO/+h7Tz6o0cSbbwLyJAb15ZTiWWfLfU0y9EGzW99/z196MucFfF4i2iZ+dh
McAOFJWZwcwwJ86BHioGwBc8590fYfw+dK/XL9ql4wX1w+giuNVLWUtRSA0vlzAx9D8q+b7PDqrx
dN3E0gXz2cTsaDXGrnl4oh7w3othRbYeCocxph+hH0rxWNU3fz8uP+0bdd6p/wER9xzeWSlJZ4R1
Aog06ZiVKB6k/qcvtPfMeh2ur21x+6iQw7UDkwsgz3O3lUNXreUISxpEZvexoNlSnq4EHtP+zN0T
VBZ9FUTr8ISZF0TpGAe6lfZOB6det6Nht0mKL1HzeH0pK2Y+IASfiiWJ2KdNpmOmNW+E8qUdH0b1
fljNDa8v5mPW5pOVwcsYbm4KFqN/E/uD70t2VPYQyax81NMVe7lpE4kKkBH6UrOnOjHgp3FJvpze
Cukc3kt6sXIs01+4tMDfRrQHjNdcCyLxBF0ttbx3TEAN+mvivRSP0LfYq1WsxfuJqSNmsMGxw9Uy
WwvM8XLRUsKkL0ombXknUdkq1TF86BVxYyJ2aw5PqXX04jdf/2n5vm1Fe7c7BvWvyEvfvPRr2Lf3
9aDcDGs4j8VP+9Mvm6U1BQN9mZo3+Ez5psqCrcS70bDlX2nw5E1ynMPKnl+OYk1f9n8Mzl88yVXR
BEMvxgmLY/xYDh6goze93Hvtl1L6XcTfW6mFlv6pXi0xLTrUJ8uzEKJG5z5wO7F3PDOTtoXQg6Zy
BWUlNlr8CD9ZUXC6T59HIEsxkqtdz9DFTSnbUjsd5q26dusvPref93Fa7Sc72pBFkdfgUoT/7VFu
/0nEh0ZC5dW1lVyfaiOZ8KAgH379jlm6LgFgwhBIPKvTdj83m7ilHyIW1jvZAKd2f2hRrOuG539h
hGY+aCAGy7B0bqRHbTMNK4UnTb61cmlT1E8yssD/nZHZN+lnzE5ortw7sfLqNaYt6sc6XVnIkstp
nxYy+7rCXEVVWMaG6b644U8BJt/ri7ikY+ZzmvABYJioCJBQnW9VZ5pmVxsSxILBV8ZKKFi7t7VR
bJpE25oVoz/VO3Ns6fCSFyWlc5EJ9rKxB++fld+xcJfSaZ5+BbGOBTzx/HeUrqfWoaFyZHGA2F+r
KfkP0wz821AeYpSaYk0f7KATKepKsZi8uH6uAoYOJak/RqVh3bRA6+KtoBZixLxdYt5qWtqfkEpq
PMq0+Vrvcen3kkZMITHefIFBMEMzFuqOk1ErkG1pkwi/sqKID+jODJvU1XzHGBXhcH2XFo1O/gyx
JiCDedrUy70YQHrTO0X7Ve5+WNWxyFXett+5+nLd0sJnOkEfCfqZhZuU8c6Po4WeLu5iLEW9om7V
wtdvQrlEQbZurJWoY2FR0AxBHAOpALDY+cl7Si40qkgfCPo7sYjAU40neEld4W7Qky/Xl7WQBdIE
olKERi2onzmoc7BK1UUngcZqK74R9FLqtO4nSIyS3YvhuAWXvRL6LlznoChgRZ6A0uh2yrONJHsD
kSmJTlpa3j4ZI2trwu97bJjtq6B4W/GQRXPTRhLLA1ubB1d+aqZZl4r0O5mFVsg/hVo9RKL57hnl
2gW4cHCTPhf9dwXU5cVke2Am0Mp2seSomQtBQ7nx+3GDfNxeV8cvZb2WIC6dHYM5MMjgktyts0u9
yH1Dr2nBMpoz7oPhpq5KaxuEws70jNvKSL8VuvR+3V2WdnOaF2An6YQy+T07PMMTRTcxRSf6oyTK
n6QuYNz6hZbxn39hhyOjoiQB35z3xOugNCDFbyQnjb6marQZna6W7Orv9eQppE2TifgHoxB0I87X
I8mFlkZ1ywRt5n8zrHzfjdqWufYVJ1zAGk/oPeBtwIwVItbZUWVVVOlUGyVHFvLxSdOSepsQle6l
Xup3ptUau6Gvq3fTCgWoCFrv2Grm2jjvgndOKgPTbJU2TSjMns5GjnovEGTJMWkP1VG7j818b3re
XW3JOz/6ff0El8KpM3Ozd1RSEc2CwUtyjFBEP1k75EaxVfufXKFWHB10HiAdqbg+1fc+XOkrz/j0
12eZCNahOqLDQAN6zk/QD5JbpAzaO5mU2YbLkze6h84yaVfe5fkhFtXfsZCvgNAWPkjea8YzJlwF
nISzBr4JAUPF7ktOkvpfIOVP39JWOQril0yL94qer4Bilg5Uo2kB5hqD2vz7N6XUd62WhhlzQts0
pLnr5qegiPZJ5cH5rrkr2LSl5RF7gbKbeBbFOT2BHI2ymOmJ7Hj+ZhQpCFHr94q71oOdozyFFPWu
u9Di+mCSIx6D7OYiya+HodGzupWdbGzsidHCOmlxcJPQFU3ktVmvhZsNDMn/GZun+vrY9WZhVLLT
tKBVWqlwwpR8JgkC/7Fu1yilF8JYZsqBaQEq1Jmsnz2Cvh7LkYEEMigFpteImmlYQ/i0vb6By1YA
h+OVPPLzW0eMKrdB2EZ2qq6mrxLof/Q0WFM8vqS7m5oR8NhMFuCT+KDb/ZQ3AeoYm1ptOCaU1nK7
rMPxMRXL4ZHUvNqRFZB5J9rOyxEiyF0IfoUM3pewh03X73mUfa9QbnNx1G2eljXm4ku2mY9fBxvh
xNPAuPvs1jODfiwLuZMd3x8ZFZQhJLQOkW4dO5Qzk9hxteRHEzROVT6J5iEtDNsbX8vkAHkvA3Er
QN0lj2ZiFw1EQkmIAWd3oiCIYSJoXBC0upvqh5UwXJ0dXFRm9GjF1NLZ09lGExX+Ahk2hfOXzfdG
rcpkQXIAITc3Eb62iSMgltc9bKl/qlPn4wP9yJfmU2JxWuZJ23i4WALxVTbK6k3n+u2N1rO9gZmK
zyNpzDYzvbfM5Zw18E0H4J9HKEK/6KreHBuz6/flYEg7qS6KfS+P3qbsWmWj8pftsHRByaQwRZp1
LO+Hzs22lSvFO9MEuYOWoX7Tarlmp2khbesOWUElSo5+K7lsq/itanp1HzWJv7u+7qWr0ITW64Oq
Gu3T2fdbGFnUdqMqO4Ub+jeNKbqOmufRL9Wv/ukSqoW6VJrbPi6VlcBo0TBlzwl/SW9qnp36kaVk
tWfJzijo+xJyk9RP93mFZhVcEYo33GaxtJL5LHkSfTbgb4Qu1PZmMZLADHHvq7Hi+ES8thfc9hUQ
g+v7uZR1Q8w+qUMSm4DfnhmpUrXvgV/jR6h9A5QKIQLtdpr4ZoY7VLDtzCIjeQ1FwY7DP0BiVswv
3f4WFyTsKpQTaXycfy195vK6da7sCII5AkFQyzc3Loxxo8KUd0yyvNu3oj7uRlOiIecJxb7wjOw2
81Rzq1nFSypAk6ZLdbTrgrQ8VasYt4X0EwZs8Alge6GcmV9jgSWIuiyEiiPl5vicAYrZyUqtHTKl
W6vfL7nYf0xdjGJEw5BaSuwpzqjsdMQWdfVoyS6YuezIu3WS11RqlwqYn9ZGFHy++V006KUcsbZG
zW+Hor0bEnHfCcU9ecU+JMfOZUdS4r2gDxu/K9A6+nH9+BdX/AFqntj1ECM8/wGAU1rU/QKF0oWZ
MTFRfctFcSsb4/dch1khHL1DGqw1EZdepinlRiiaLgmg+FlFQRfdXvBCcqlAuY168+Bq3kYd5Htr
/F2/eU9FTUW7v/OM3EGeaTvyQwqjOwywLpRrREZLbzjSOrwTPJNMlc3L6a5noUI2krkaE4pB++JW
glME+ibYxe390Ii2nIu3Yv7g6Tdl8qyn7qNnfhddb+V2W3gfea6ZaOMMGPQ3ZlviG14VK2onOW52
z0k/tr67G0YXGOJ7xBzE9VNfPICJZJO5o+lBniPy074rutydEiLCZU2C4i8dDmYevXW6BsAQxGS+
Dep4F8sN0bRjGN42Tbynvqweg7TeCaul4KWcyYBIQYeOggFR0ODnjtgOup9kAllLKRavo/zVV13b
jZMXq0122gD3dG96tuX1x1p5k9M1RMDS7kOFMVW5aBHhCefWm0jXG4tSsdMKwj4ZbqUq2qVoktJg
laznlc1feFWo/hCQIbM9dYtmL2jIcZhxHsmOqrTU9IcNA6S2//spLIGhJnaHkKxeD5uh9jeMUBfu
08C40vXfsPQTJj4fauK0RGFCOl+vpTdhpDYWTu+Z9RaOd3djGbG3v27lYzZhlooCPSJYoPEKsmNe
owQ7FzAhGhDrt+5B8n5KhvZFoXSsl/TyFf8260undbfouR3FIrVdipnNuM/z/I8/SAeLWyHugk3g
/c7SdtOPyVHK/UNbiMfQW+sQXl6EFK4m2l6yZkhK5llzrOYwFUckQXXZdATru8L7GtS7SjmKLrpT
xvv1rVkwRwjDWBDjhqiTz6cqFbreUtkTm+deOzU9rMIutZuS/C5okbKop16W3q2p2i0AD7nh6INT
w6KSRfXn/Nwly0+5fiTZiT1w2PrPBLmkxNpaWoh28q0Ou9P4Ky5+qwwtJKhFR/VaJeb/+QUaGQnT
V/SwZy8egHBL6BhNRteoCzfVmDFW6Z4a0f0zmD8T6Y8vhC9eB2mFUL27gczbm27avj1c3/7LGsm0
D8xbghS0oIqZfe+9H6cexXzZ0b8mmrHzgd8Nyb5B8aSxtJsiehrWwuaFC+7c5OyCT8vMS9BVloG0
NEBRI6XYG+OoPMt12O3MwUi2aqimvyu1SfZlrMSbOglMW2jyv5/GOv8hU0D4KWnNUC0JuGhlxxJC
Yd/HfvE4WGO8V8tWfLq+zQsXALboKjGbwOfPiZ/b0gUqepnOoktf3YeqCvhJDV5Da5u22kaoHgLr
CdLKDPX33AXwnYGZsMfXWt/o7kPS783+l0GDCTJNkLgTSBu6tuu/cOElPP+Fs93wPD+qy1qmspO5
v1XAwV69Vyy0tsC8uv1tHr/IkroPxDfXPCbQHWYbT7oPrNFupLWfsuiUoFYppBMEiHP0iJ/HVo2M
vOyIStXZXfeApvrYncrctENNOsrm7yLMb6Ts0GsoRNb7UvoyBMWh9g0Ct/0ACCnamN5KC/oDi3x+
hyvEaVSiUHCbJKRmR1jIeZEJOTlQ1bTxF3kIql3qtf1WHMY7poOEh1ELEUwFuPkctpXFdZKKO6+W
nqAEiG0YSf4xmrrbWq5uborMj7eBZUKIblU/+I8cyCpFFKLkb1JtRDQb4/Qpi+TkvqnjZtvTNN6o
YzIc26ZaU0hd2m2Q+NoUbE3jM7O8Z3qA9bYVPvLYrrUp8gxPmWSVG1PNhE1m6o+K5RmpnYmSZRsU
pbfXPW/pBWCmaipHT8WjOVOaCsekrIzY11t1W9AwAW9p5oHNAIQw6HZpJWuI7wUULWxp1PwBDvHo
c56zr9EQDLfwU8VJ9Iapj1YsX3rwwdsmiP1fWmoMJ0VtB8h1KlimtUyMNvmonLxIKm/kOBi2ZelZ
P7q8ljZeUMTvVgY7XhoX/kkoXGXla5i+u5nb8RCTekNPMg1Qzd4JCvZxWEit4ojeeChUGcq6opG3
TR81GxnoxV/XjKDHwbsRjGY4jDj0fGvSvpXChvlRemTfZDWgF/j3Lw7dWLp7QLbg4ZkjkNrAK1Uv
7lTHTSumE4ptYZq2oj/pgbvx4uYmjuzq7bqHXQa1EHIgDTSJZQEWnmM1syRrjbwOVQcBae0mUcTw
Lm6YjVF8U9qITRju8kZfU55f6PeASTLhnppm34kwZjupc4nVahxoTjlm33RPPRaK/8UNrJuxaR4A
RXtef6jG4Bb5k5WrauGLIpOjwUoWRUlgXkjprdQqtNZUHauUmRFSR38XZlq/s9pe3weRAOarFYL3
MvXKlcOd7sCZs06PHEKwNCUJ6mYRvWvojemS0zlxazEukeCrr+Ww8phexuyoSZAzTBhfvos5jNHM
JUo1FKOdqBTCnTcEhm0JhbJSD1raRPoc1M1B2dMdnF33fSJkYThomiPWrdPBQ274P3r36Hv+LmdY
Lq/Gl7/2UkID+hzAJeHDnFPtckFXTZ4l+gQ6SZO9GB0CIP2Dl2zSqF+p2S58EXQgweVTE9cYEZkW
/yn0kfvCayjK68ygyIcARVepkOCAFQ4K2sSW/+36ypY+hY/AR1cnzg2ggefmGqkqaLkjoIJOkzre
wqSXBocsU3xbjp7axjxZ6pah6s11s5cnCE8NOwqWngFhaFvOrZYFSBltcA0ncbudl0otABoCaUsv
bbHvtrqCrrlV9mviR5fuiVkNWTUiGIbc5oRDleWPGYmc6chlNOxzCcRaFHrH62tbqNacW5k9YYMA
ZiRTU9NpCv+b4kG8LgXPfA9b18z2SuUCxSseuzfFY2jNd8B8Qlbxuw2DXd6vfPOXvsQv4XqlfALx
HQXc8202hCIUxMYznZwJzCS4oz6bD8yLMTboeytHevkYntuaYplPfutaVdHqXNtO6oePo9mTnzKR
Fz/kCJ+vfP8LTjvZohZIbMLw8pwbjNEPtdDK0oTSiS0V2uBHEFX9RozyaNt4Ja3drJRvvUTvIeUw
jDu9iLq366e85EoKERGlGPDaAHTOl9tHGRPNXWXCmdGCpavrDhiiqq4c4OJKYQplRh93hel15kvM
u6oIrzem44UvfZ7bfgLJtfKQFCnYtuQQuoU9esjBrLHxLJ0m1RAIW0jENUAe58uTDWibco8dzoqk
ONJ97Z80T7wz/F68U/ROXPlmlsypGvfrB7v+hVpqJFRW2kaj+fE4CcJDV34PfPIIaa26sHRsnw3N
XkGrV7KhKAbTaZN8Qy4Zmmsg6yULnNU0BAHjDb2g850LzLJLhlg3nSRy6w1Qo3KTS5AMX3e/y9cc
DBZdPUbraftccHW2td70ZVkZDpJ0WS9uBoQw4zVe7TUjs7chjywI0oLacEJYIqpWnNiY/2sj8xNR
mtR084aVxN5Gzu9Bx2yDtc7uwkoompJVTEQ6MrqX54diSaSD8gA/0BB4N13sMjcTbQq13F4/lYVn
jcicb4YS3cdU0LmZUu46LRAS0dGZuLG87CFnQF/dlrH6No2P6FW/AmlZ+G6YkAZfDxSWb2euSjmk
YzJy9YAPNA669sXYZEppW+FK0Lq0e0ynwK1E+HPJQ5SKXt8MySg6xGPtjRnE24ghnL3f/z3YGv0/
roH/RSASSZ7vn4FmiVjL7F+oZd9LvdikvvXYlt3Krbq0Hvp0Ex8gN8hFZQ1Yki5nLmaUKLN9484P
Xxrt69+7wjQoONVI8AV1uiY+PYd+Hom5alWikxS1PZTwNrS7Nn9v0zezttd6gtNtfB7bQ2M+QQ2V
qXBKfH1uLCXQBh2DG3j3tXtXF9m20HVY4W7X9LMXLjco0yf6VK4dcvTJHz+tKpS9UQyNWnQE/afq
/umyv05xWcinvz97dipJhtC54++Pw72Z/fh3f5+AgTbtFH9+PLeffr8CLW+sFzDFNEjgcmkyexhZ
5c31o19yrwlHNlGrkUvPQ4NCS/wyD4HQRtl7rBSbnp65lP66bmTxyD8Zmd3NLloj9PllVtIGqGO3
D/ixp/k/FPF7BknGdWNL18znFc3uaLnyvKitQekCtToo8o+0b+xIj7baGmB86QLlitZ4oj8YZmf+
pQw6apUcnQPpS8ZQ/Gs/PquY1PfJWj686MoThhVWPj6ZORmXC+OrpVQWd3VFz2e09X/BfvnBwIWf
0bdlCn92RKrWSaPe4MxpkvyQa/VZHIpbpGdib22qdul8KNhM9bJJBWPeovcFbTR8WluOruwT1dYK
8io7Qwfpuhssnc50O9MEhT6M1sP5128CqvETIh9Hayy7ua8R1aDuKCGFLYq+3akrQeHSd0S/cwKi
k7tQNjk3lweRnynkwo7hCg8hvUj+m10W/XN9UQv4hg+kH68NqT1d3dlNnYSANzQjmPqqxV2Kfk8A
OzRzJea+1m51q7HrwLOlsnmuM+/Ui/EWCtnrP2FpX+HptyZRSfqdc/4qlxmMoISX2hlgK1Gb18x8
nISmxQFKn20WP/131mZuOeq5jl5yAvQs8e1SzXeVJ3Y2lRrT20PIuwPZkK1Eq0uXFbUFJJSnEgMA
ovOTFNMoLqVaI0xxDyozQWbXHuAsmpijWzDHf78+iI7JDPEHkBuzABxpvKhleB6erpxj7C2noZhg
esMWemPAWbYWrKGZF5c3UT/QqqayN7eoh54i9RmOKoMYlBOUD9PCVpIbKpkEmWt98YUuHW89qBdG
eSbRjzn6PhmDzNIiGhM9YTkQGL4NdVObXzpJ2g6qbKvIL1a7NvhVNyuOurRQrkzyQsSCWO4s6eW5
a+SqK6WpWDTCDZl5vzpd2PTDgVhwf/0Yl77+iePWgDVjGladPQWS3yrN4GFLL9ydG2mvaZFv6ipZ
cc1lM4ig0cCB5GYe0Ux6IEMkMcpgZU9KY1ecXhfnK0aW7mcOamLf5u4kjT/3f6pdhUCUKDmdV2y6
6ODB0F6aj2O/AgFfeNMgSwIJOJF4XnLAp3oOEcoUqEMSPNo9/ZkbOavk3fWTWVjN9A1PJQnqEgws
nK9mVKWhz9IeWr8m6XeeolY7ZZTs1uuhQs2Fletq4YBIPChhAWT9AICfW8u6TFP8jkBHDV9C426s
nvPxcH1ByyZgisCzIRaYP58u2UzjNjyfMQgbW/T0uxSlv41fVCvns2Zo9oD2ZhXlBYt19PxPEzi5
/zRoKxH0oglK71NpCj2Feam6pskpB9NahjFlyvqWx8VO1zZs0c+Yl4E+gCL1xVhaIgRC4He+5CiS
W98lg6UeaZO9XT+VRTebBmJUhWtAFGeb1YFK1yIpl5xY7ept7mrRRlA196YeGSAMLNCG1+0t3atT
KAjFC+NGl6jhsbI6LWtSyRHHojl2gjBuVa0IN9RhRAo5gr8zgkQ7SFGBo7chYGhJzret0K0BUJZW
PlU1oUyGwZX64rnL11ZAQCKExAPIgHvyXWW5r2261YXm+fqSpy91ljdCrTVhbGgs0tOfhT49NePW
6ArJAQtja/mNO/Ago/Bh5PleVb9eN7YQ5UxdXfBcyqR4Pxfvzb1u6MWK7c0SJnAcwQQ4qH8fm3xr
Kq+NuXJtLO0htzm3E4i9CS0128M65JZMWFor2YLxM0++dxpiwem/+Nw+mZmHbnFnMdHX8fRX5lur
lxvR/5FYK0tZOiXCGYiHJkpQ2NjOlzJaZtHCb8ZLqOTou1RjulNRezwS/jSbFCGuhxHFkd3105r2
58w1QFgRyYC8o/dP02TmGlUQikyGmZYjj6Mtu96x89pvdbPvLevYqrkdjL+7yH+9bvTi8qKEMd0q
PJEAboDdnq9ULAO1LVtZcIQkexCKI+Rvz5ZWrdDFXhbVJzMg6aZO95TMzMPROE8ES3UFJ06KrWR9
0X+rhV0Azmfew9s3QXHs05VC3cLKuMnodiGDCFB+ngum0QhMWRX9UwRkAgXluh2Rg1txlDUjs3XB
7ywrCYy+SG5Wtk55BqfPV56wpc2jgwsqmvEoKihzxbk2iC0xNVhJl95Tb7W1N8v4J+73Xn9bZ3+8
ZEB57u/dYqqpAoNDt4/J1mndn6o2ha7mWZ2M/mmSwwys0mYsa9O3K5/yxY1B7ke3A+LLqfjAE3pu
pfN8yvS17p8IsTaCGNk5cmISCnftn+tefvE9nxuaR9FiaupCJSv+qQ1dEpO3JDi5EAsBcxTXEB2X
HkGWzlTIBCNkTRcXPHQfmV5qySnA7YrxUMfwp/71Hcgf/mxkdjxtpZK8jhgRfPdWtLAgVHtEwa/v
2uJSGNqcohokG+ZwSHfQwrYN1eQ0mj/Uvtqk8W3qr5zMZet2WsonI7OlwNkaUcpRkpPhAZBIul2b
GNsyj74NZntnhYlkd25py4268wdQR0rZwJ5UnMAlbfoyB56/llourVqf0p8PkTtqK+dOqY6o8viS
H5x663spWpvp+yoYl/37vf1sRZpZiXwLKdEgOJX6V63K7UR6aeQ1HZ61pcyimkmvNw8mI5b3HIj5
RhrqrRZ4K/fTB/3C+cNF8ZBeKU1+HJ+ayvlaKjkIsjIRk1PVouVo+jcDqi+RatMxNZvoTmzyXYbG
GKOWJyl7C/R3JS73bZXsJbBkUfzOwd6IlXqUg9wey257facvLxlSJ9p1/ELqjozpnv86S/S7HCBH
dsrVChgfMn/7RtJhd64h2h2UJjhct3cRqdMj/GxvdrIGqsVSZPjZqQB/oI7V1m3+SwuzY43iBgrJ
LspOfeRtdP09WIsbLyOR8yXMXrVWdAdf01gCfaC2mThUsCO8S/pTmelbykk7vV+Ji9d2bR78RBHR
fh5nJyXT4KC+aw1xZdcWPoazc5ldNFaXlVnjorPSSId+tJCwvNWiYAVKtGgE6lwdRR3KAvMxyEEL
fC/u8+w0UIve0PD61ubcIW5avv+9l01vM9kTHxzdyHOvjgLUQ4yxyE6JP04s5kGg3jM3sYaGWPh4
DJ5mBQkZag8weJybqWqYswNigRMSrUkuPhWZ+EetjiA719rrCw7AnjHqAfcmVdn5wFXaMdDW6ml2
ssY0c1zdl/dWUL1e37WF45kaOHBOUBOdOBPPlyOCo87VRM1OoehVx14qvZ/QjIZ2Tc1j7fJd2rrP
tmZb16GPQT0NW8H4VSzKo6b90/OSqZDnXl/UQnw4dYooPnDH0QCd0+PU7QBnZqvz7aBHHPOObsao
OeRluVGUeNuKySYrvIfY1+FRfLxue+GmODM921AycQQQZQt/n+Q38Up5GxPA+dmujn9bYWkj8HdC
k3mtfr94kEgvMvBIiEXN+fwgXUVmornF/cXO3Lr51yb0YbIw2rUy+pJXktFSpmT6i3rlbH2gq1Ak
agYcpvbVWyXL+u2wrjR+GZ5ygDDITDhHNM3nvi+bpRaprpcTctCEEBKnN5p7ygi/AqakbEuVV9Kx
xd0DzYyrQMoBT8H57ilZo6aKwamZAdJf0TBmOyEuzX0morF03UGWNhBxzKmorE+kyPPYIGo0vVSi
/GQV7qGSK6aoXK2hIX/dzNKKwDDwXQPcAuQ7yySoJif8giw/VebjgHi6T2hfITh73crCYsgmJ5wJ
oAyysekcP2VFdRCbo1LU+UkVD7IkYuFfBCtkysRR8KwxWD5/P/waYR+/bItTFOSPZhY7mT++q7L/
rqXKX7+HDE+DAifUhVSIVtH5Ypo4iVLJCpJTGP4QsjcknFXj6fp+XZ7KuYnZ4ddJ0zVtFiYnmhd9
G9ighKX063UblzcQNkAJU+WC4/iC82X0A7dFkSA5oV5wdHWn8L8W3Z3pPaN4JqKNJP61pwHt5DuF
iYnKEHt3vm1yxD9UCpNTXkEm7ulOHNypzMVeX9XlzvG2awziMgTyYejcihlmni6kfXLqe3XXD8+t
mm5XCwuXW4cRBIDRsKWywMN7bqQouNQKnSyyK8ZN1qN5gCrD2P4J/H7DFE92qLI1hq7LR/Hc5Ow+
rQe5NpqWlDLUhI3UvRpAdTiobq0Wubh/FipIUFKDCZy/D6ALAr0XZex06i4Bem8xULoKpFtYDe1H
usgEe/RLtJl/DzmPQ6QbyUnO4w0yYKQYCdmp+LJ6VJc3D7fnJ0uz+20YEzGvNSxZzVvQ31ndGuHD
pQFgGQoXDkNHqHrOq2WyKUhULgYXxaAbRN33Q7CG0bncrAlcPyHAqKyCAJs9OlHqK1JeZZaDUOsu
El5R8mSGL71N5XzlE72c3psAGSAYGJsHXk8uc+7YwyjlpaIULu3a32m9tcRX6sX70XBtGZ3mUb5p
hVum6ARz+JmTFuf1ySuPSh3sEFv42+/4Q+uS6ip0MHAkzhadh1YzKu0IGcpgdqfcaOG+7ajnlpa4
JupwiaogDcARmSSiAq+jhn6+ar8MAcBFtUvRuj7k5nvthzulzm56Qb7tk/hRR+CkGCq7jX8G+fg1
k8O/Tn4m2MhUTEZ3k/nO2YvSQcRSkRgITq60W1k5Bd7XFHml6zs6/ZHzYgPLZPKQsIW3mNbG+Sr7
zFKUrqaUV6ju3oJKmdvRG6z94H9HNeO6rctbBHj0VLGe+pSQYc0uSFMrCyVvveAEo9PP2PieSk9R
qr1eN7Lw5XGB8ITxdjEjNKdAQq+tjgot8k5BXzTbsTVkRtvVtX74wrZZRJYAbsArMXY7W4ocN8U4
UAUFcnPH8P29Ut2H6pOUtLfq8PP6gqZb7/yESBTppCGpB7Uu7crzE5ITH44CV6DqZLbbxIeBdDy4
SrVH9WYT539WBRgvTwl7TGtOp8QXNid2anxC2dG3gpPqDjeqP560XHAs5qWvL2u+g1MZlFybccBJ
7JF/PV9WoPajEUQNFbsgQVitEoqtYibpXswEYlpYxTYhu/GXnxSDJFQRgBmDL+B/P2SOPkWcSejF
KolbeKrSW0H6OrUX6j/X1zX3P0xMugYTPx/trosOUOUGRipHQXTyjcaD3tR78bRkbf7vcvPQVpso
JXB0dDjn/YSgM0MrGuro5AKVMenhuoa8G9ruVxa4SEetefvcJaY1MesEcwugDINlzc6qVVJRg0Ln
ZFTUG0ObSlxg/HN93+bR04cNtHMmYSFcfd68MBozCEurj04pGuMDhP6gZ/X+kSFZu2++JKXdlt//
3iJzarwlhJ0kVbOy3AjHX5KbUXzKS+lX2QTjY5ip3YPJxb4tqjI8+q4+HPqiqw5RUa2Rocw/62m9
vCoQd5DxM4o+83+Y/8WyFMP4pFoMRoe1eZM32rfa7LZN1x+U8XY16FnaYbBI8FXydcO0NXvQ+rJW
AxmWl5M5ytWW+TVl43b1XhULw46FKNxosZLtklJEroUh85Xv/SKKYMHkxwAUucYof80hdEIjNGav
xQh8NCbBalCUBw2NNOQuKVEaVZcfxDovdpGcNzdSboW97fWhdUz7vlHsVE+HHbTa7XNWu7ETJGX2
HCdi8HjdJRY+XgY/jQmy+YE9md21rae5YaJI8amPjWgXC2r5PdaEcqVecEHP8bEVk64Lk/FgtubT
u7DFpKZUmPHJ/Zrlf8IHcFXZQf8CB5Z7F8mbvN/k74pwc31tC3fGhK0FXEU4wyc2+4gtxTXlUeL4
c+lP2b7797Jwm7yEX69bWXDrMyuzCE1tjCyheRGfotTxCI6i3JaML9CeFFpsi2tsDvrsbfzfjfzP
mmafsKbUKKmESnyqE63fdHLpQYqgiTs3VqAOrWpve311CxchTX3myvl0YROYBxetF0WAUOT4NGQQ
ZfHe3ybqShN36ZhYFoQe00A+f+38rtXiqKn4guJT1uT+Bs1g646kyL9Npdh4zOQYxbhyLdJcOjTQ
BFyGhNUUjGc2qewEdZTgj437OOwse7Sl8Zdf/Anfr2/fwg0Euzn1GDIWlbrSzM5g+oVolKThVSsw
WeZ56jO6BdVd7qbFbugE7UiF0r8fMuEn6Ly1Ps+i9YmEb8qZGV2fOYsQMWsJ30JyKvpoD9n6YOfF
P0YBDrTctaivjJX/PY1WPGbJQwmuqQtalLAI6M+Ps1O7ArycTuXBRaKeRh585275Yu6u7+ySY/JC
o1FMMA/D2fT/fwps0kBDUqzETFzfVrAcKN5dvtZb/sCRf45Ep68NCWmwNFO+AHry3EjQempnJXl6
GvLHIEDh0RM3EGeG1ZMi2mIK3VG2Txqayt9LF9HK/CGzIJX/H9LOazduJtjWT0SAOdySE6WRFWzJ
4Yaw/cvMOfPpz0cD+3iGwz2EvX1rQDXdXeyusGota1vqnt2FSMK4CiDL2nDSPnisui+Sf3Bb/y4f
1zLWpd04/6HTN3a2G03Oz2/DKj0p8ArSFbVHZTdGycqeXx8tSQZEH8Y0tgC//cybxaYYuiECaCO3
r9GLQi48SvEBQtG15+J6OROxPK8CpGnM1M8/z7poAGnlYnrq0cWVIOkQpB9FE9rimDnT5LnWASip
/Vcp+miKAvl3BBQOyddG2/nCf7cdbeEZn7igkZjHa4mb5klc2jGpMegugIxy16Rb90OMJt/4X5Dc
8XDv/Lo7JKMcMeJ7b/b/5VrwXCilM+i/umB3+5dcX1r8EEJftn8K5eeCCUVfhgXUZ+mpiKJyFykj
LmcapSPFTbMXtVDZVr7ubtO0XguHFw4ey1O6PIlCw3Vw6V7KGIe6HIbpKRoFRH73ReOUsV3Vx9sL
XDIDQwQ4zmkOgNrXpZlE4IUQ+yI9iVocEwRDL6xmD2XsO8FaZr60lzqBqAY8D+S1NF2dZx+MNdAK
sHI+mL6EEEgD4NW0J8W9h60FnEHxVVsTPF8IgYDh85BO7HjAY+foxtGMB6AhfnqKi6MmFjuhezdY
WPgNqQgF/eV4H8ML55006dCtDINewWS5h89tz5N3hmPcGiRbitj0T8vfVxK1TO9rXNQbN7CL7Lnp
f2btzlsT+1q1O7sw3DEPozDDrmXqO6OzNkn1lPlH6c7CjzLFGRs4poZvGSTStz1p6QJBOZOu0dRs
oWJ4ebyhnI1pO5R8KkIZOn6UhrQxKR9IVbbWBlnyJDpo4AOh6mabZ57kq0PHAA0yfoEGsR8SBMK+
Yfwfivxu3GVWHW5D3WigPEqLlc/lSrJrOtYz03Odqi4pxhjsaXrydM1RIvXV0r/V3U5CqLRV66NU
6zawpxEur4/WsCHV6Pq7QP7cl/GDq5f7oX6iZnuQn/SChOP2AVwVE+e/bXb0hhooBnPoHL11Jxub
Sjp4PsjoiaRk5w1PFtrJDkqZveXcNjxt9+WTzZ6QsFPCnCCP2uwOqctat4So46pK902QOdnwOCa7
LE73vl2Ell2O1YrFa1+bVCg4CnBo1FnmrUPotXu5gQDmFMYj8s6ld+9aIpJhfnG4vbTr6/HcEHXS
mVOXSiWrUQ0wqDXv3cj47MEIUqqmU4rb25aus8LJ0gRCRJlnak1cWoI1viN1pWttNf4PUvrGaePE
XwkUF1zk0srMRapGb/xab4GgGBYvfA2VwLtVFA5htDNko+1r5VZqIPMVttAIV3auqSsFkcWjo9Q4
8aYC2//9C89eAU3tRqGfdtSwXqmOldKDKL/e3srr7IZFQsc59RM08rZpq89MDJGiFmEjYqLWcL7P
UvjRqhonKO9MWOBu21p0kDNb03LPbPluXZi5h60aGgNlO0i+4xXbf0jYLpc0CzZNzyyTZJCykx78
Mv2QesZLTNlA0FeH5K8/5ktLs2t8aKIkzWMZlEaT7RsjfQiNvrQRK7NlEH9tunMH6XFQvBXk99qZ
za70qoOEP9ZZYDmqD7GrHoyw3WjdgdQG+fYV9OPyGrk2DNSpANFPh3p2aJXUe2AINYz1v9zgPw1l
R3Tk8A8pCRzjqZe6FS9ZXt0fg7PjS0fa0kPBpkraD5T4KrNwqqOrPuovt71x+fuG7ut/VjY7Pb3l
GfZhbzmFwal50wTz01Bvu/DbULb7sTtYxHhW1BxJI1okVlaML15hZ8ZnZwhfXCyRIuQn4JupHeRV
ZAtaRAGwBOBke/rwxZAGapygnYxtGFkwOilF8NnV9XCjJ2F6Z9YCPFcCzJIrv2y6PC9fKJx6GvOa
iPnpLc5uBE1JKisYuHR8cx+oX1D+Vdze0T9WnVOLX2VU7818/082UaaGElidRlIuncyKkXyttJ6b
YTeI2ta1vrTFR9nc68qL0L1643tfrNx7S/sPawuSv1QBGDmYXe65JFVum3AXjXn65FvWQy0N29ur
WvpyKGXTpp3KR1fjpp0Y902XmviXcaj5NLvk3m86pxOfEje2/fpboa50UxZd+tzk7NtRRigjw8Rl
H5svYt07UukS6UkQylvQTiciHJLVRrXgUQ1ezOrFH9y/5auBogJZmD+Lnn1UllcEdaAKoFDVnVHf
RZHmw+tQ2ZGR3FOu2Ixr/A7TozF3VxkEJwk/nFnaPLxRRcqLusuS1fjQtK7jJwfqqisx1NLLxfAr
/GAArKkEzqK2fkxTs2/B1vbaf2hquqi5oF7jaWvfweR188X8XghpNGOw8wxTbD1/pI1EYOPFG1P+
YjmxlDkSgsqwpe/lH232sYas97afLlQQyEJIXXma6bswyHT59YmDmpfCqGYn700Q7ujFJXb4SYQg
I003yn6Qerv4zw12RbEvBqdXN1WzchtOTjFftjqVcBnmn8qsszdGaXqlQ24xP8XE33X8GDSqjaiu
kwR7WXnIvTUF3SV7UIOSxFOr4Fhnx5l0ldYKnpKfzL5+zcpXNQse0vhLmvvgOa1DX9XPt7d4yUmJ
+om0fhf659gQKdfyzMr84iSjmPShk4fmGHfGXVwO0uG2pSuw7PQBotsypRi0TBioujxMqRyj1IRE
FqD510wIHdf8EroPoWug6C7s8kK7C9OaF23lPl10onO7s2ejUs1xGqgpQHT1OzXZtInpCBbk9q/s
qgRFc4F6j/fFi3fSC+T/evZYerXTrLnSdMPNXIluL/R2TJNbE3PR5fJbPUTptONnRFa3Ybg7RFdb
gltGmbQ2spXYaOm+hY0J8QrQn7+H5C+tRUObDFWPNZViEHEzlfrg66jRJTXGoxjCjTg+CCaTv9Gw
HbT4UBfGyk9YWO/EjwoUiNeaRu3s243UOE3MLqlOTfcyuS9aIcPRlx5DqD1ve9bCR0OTim8GeNPE
CiVfrjVQfXFE6ag6deaHWug3SvxQibWTjndlf6j9421r13488WiB/AfjRo+UutSlObSs/KhKcv8U
e9/kuN1EB9N0LOixY9mwAwSb8/yDK6148dWTPRmVZGIQgBaky7PdDIQotbS6809iJEbbsZXTkzAA
9jbaMnpIEzlzmLKLnEapHqtoDFbqYFdnSeVtKphAvzZxJM6BJX7s6mPWT0OJcRKeOqYKnUhN3K1V
GOWd13m6HQ1NshLvXQVCxEAI/DECQcAHtGr2wYR9rppxCt4ok0WncKWvfdWujQosLAwQ9oTgB/5N
r3n6/7McQolMczRz5iA5v4+BUtj68ETnWCjUJ2lNL3rJcYBOwfkmEXiRtMwuwLYRB1NLJXYx/Fw2
OunfB6PYx/detInvk3o89Pn7iq9Of/Li0pn28Mzk7O7z5FZgSnbaw7x/YVqXxkvtBL220YeacUzS
6aDeNW7/LPboWxjOqL4nUbS//Sumg7r6ETzk09QAolbzaca2Csd8kNnkyh/sOBmdwHge4ey4beX6
ypvWemZm5i9DVKcphWvOstrLWQltcWZbyDxLwXOweZCaTZq9lKMNEdBtw1ch2Mzu7D7I5KQTYNNn
Ell+902EuXrV6QI7Kdf4tP+XFTLEDRQKDnFttkJrFL06HZkqjEwUQYIcXnRioMCxxuyjFEqBA7D8
q5QPP7M6SBwls4DH+OkneKX0p79fM8UZA2JaKCavRvui0u/ToWDNYDDutGBrmu3W6kZbWLGzdAdA
UAgzlmJMj+dsbxsL5acqM/2TFuXVvsnkz0anFisXzdX7wQGeG5ldAmGSSaEyaCymjN71zsl+5uj8
ehJsGEG+0fMmdP5h9ygRkuNNTIbK7MFqqkgJeplVWeJTNHy1jNwxdKeWP942c91FYGG/mXgY6uIl
ngOHTM3TQX91wSlrN76xp6zthOFdKyLh8XEs7EF2hCeZ6YDbZpe2kwR2wjwy5cCA6uWd6qlBmmrw
WZ8i8eD3O0rJxo/SdcTM7rK/JaCl10lf9Y+tmX90je9GQYItKcudDprbVSjUkgeeW5g5h+f28tAP
WLAYsxKYq4qbFRjH0vU49YYnjkmwBvPJkxiFB3OYTolZNafXv2la7qTV3xZsf2/UHyOzh0CUS00Q
BZbhe69qQ74kFjbzMNvbR7+8WX+szI4+dq04HdQhOI2RZgfN82oFdc3A7LxdVc+Y0BghEZA9CFOf
K2Ti/29LmJ23UtY1a2AJjcEXYjGhGKw06affOH8OZYI5Lk9eQwKry+9DkCQ/kk2OopAMp5CHbRqa
W6v6VuQrp7H4IU6ZM6q7wD3mc0atBltBkUyz36Z6RBTmzVIeK+WFW53sRnpoo+Fwe+8WPfnM4Gxl
nTgYoU7KepKMVw8QRVE+dPraYOAVb8H0zRMTimiQgDGFqvdy/+DwT3q50oNTPOy65/FnstGLe8u9
G/NnLVZPg/JGfz16FH56fk7VeXN7jdP5z0/v3PrMxSs/htuHDt1JrL4rrckwuwiVxYPZvSfDv9xu
FF0IvIEDwU8zs2X5ma+lrjp5u27ZWdQlG+bj9JUVLX1TPOETX4uOJ+izEqcG1EbSciU4IQV1sKzw
bkAE+PamLbk8Iy5MCAJTm4pVl0eW1lWjISwRnAJRtFUEpr/owxs067etLORIwE0UQIsqFE8g7i+t
dKYSyLXnYgWNytQmRtkhBu3QPkLnxR6H1lH8VYLCaXfm/nBudLY0ZMO0XNUxmgzfKF92rmiDVv2s
S++6N+xo1B3dNYqYxURiqiDoIHygvptDuCINJYCs8sOT0feEuXsk2YwhgNXVp3n6TOfADqHx7NYq
GFd6RdOXx4gnM+9UMchGZ3djVlUFKuj4vsK9GKh0BppEdgzUr6hhFN6H4bMgPRZucSdPGomO/CM5
tsWufA/1T3RLV3xq6bQnVh5Iw5gIvAKiyFVVBWLBxsvdazFJhygmbUKnhAYQum4ApVDPrphculCn
4VO+FfCPV2ie3AujADRPeELm4U5Hm85oHuAqK3xr5z0lP25782L0xujSNJM6LXN+fQdS0whZE4en
VoHIM9EdTa9/eW5rDyoi5VHxND3nihU9eO7XoFqb9llMNqh7SlMVCQzmHF3qV3kk9F4Vnsq6P4jd
M6OdPwP0NDJE8LrXunS0zesa5fbiBrOvUMBQdKXpcvkFM5GZ5m3YhSdNe7NG94BwdWqdVPW7cGzL
VT32pedqQnDDs0CUSpXq0hps8hZ0iG14ypLY6f1dAcGTU/iHwNzqx/atV/bAI7O3yniQqYjCIHD7
gBcd+Mz8tBlntYfIsNxRQ3TxJD+oA3IwjEqmD4bxiVAg1zW7WPOnpZvqfLmz1znszU6K6BWc0kp5
D0Njn+bJsTaf3Ex3XO3o9h88xZbjtShkZZdN+XKZctvmY1uxTC8KbFH41raPZbES3S76Da8LZaqJ
1GouYimq2SRrOoSnKNsn6vMIjtOqXpTuQRseAUKvpG9LD+Y07f4/1mYHN3aFnsYmK3LVpNlGmlFy
DzZrVc0lKxP2eWIfm/xzdlxV7tN6QH3zhBicM03V/zVh1nSd09WAjgDV54nm9vJkNEROVDWwuM7U
9yZ+UvJfyVq0tPhknNuYPxlKCRls5XL6JiJETe6gSb7L3Hhfe8Mhd8c7oakOQVc/oyP3aFr+h7ZD
1CruN8I47BWp2HqS+To2j8JanL/klgxvKBQXIGi8YkCrokochMSLmPcvN6W0T4zMCdeGUK/EGn9v
8R8rv1/ys29cbd1Kg14nOknlMQh/Sb1/MMyDxffeD+1TD+2Sr1uO3OZOmIIVUrqDLzmJOyA2mtvx
mHzqBMNOm3qvuNluzGvyNvUQFcLWC8ttbSiPllg+uEX80Ypcu62K7e0raiFuY/aE6T7iQpKIOb9J
LnW0hpIamrh8BCwMh4riOzLDpWtsfkshDZPD9Ph4z2mVzkPdpO7Vvoe86STWxSEz48eqRCJua0H3
EL02yqZqEUyJjc3t9S04Af7PJD6zRkysXX1jQ1zKelIFJ4+Kdtn6O0UH0ZGNK1WsFTPzCHvw1Khq
kpqMpb7z23Az4YtqyNX/fjH0JcjzIL9BKGe6UM58jYNspBCY86nCf7aN+L6afS+4A22PPxamdZ5Z
KAQrq9WK3Dge03u4iu8Ss9+V5fA2NuLu9mIWbnREC+FkpaZLqDtnxHbLkalZmURfjrdRG2zMQVK2
cT9umnDb61W8b1Hfum1yIbPDJKnlNFNIuDXLg4IOxj3JYv+6fpuClCqjbhs2YLOs9EDxZ+URWbM2
exbpnqCzJ8jBqTbGfu96hrUREguEftK/NxoSsqjzrqXOCxHHNIcMXo8AdiIzvjy/Kldz2cvInItS
fkk7fyd5riPUwqEfpW2RC8FUHhT6NeKORbdhIpSXZprpm3M/xXJSulqlURUKu5+9Nu4t2d90UZw5
Eb3824e49KkxIczUOM5DdWWWA4pUHlUzItPUQnEfZnf1GG2TYqW1uRQbM9Dxx8rsU+uKFqjsyEb6
arNnUnKXfffbvW6eJOVbnOxTA9Ug3be9anCqv9Xy4EmBZGFiXEEXladl5qaIhgi6VtCGU8b30Xv+
e/zR7O/PYnBDcau67fj7XvBLE7+tXiLT3swSZr5qAJ3AzHl951Q+rVkZ1oCW9qnKi++Jz/hqL1tr
hPpLLnduZBai1VoSZ1oOfC6QjpRUI1/le3oym1+3vW3pI6YbCpMPBHeMwc/MDGhlpnHDWvrwpJfD
XvQEWwZQxbSfEK5FLL/xbVc7d2ZtFhH6kdG4ZkR5LfQ7+GIkN6s3g+9JzDDWyJw2crtNxKj+lDFm
NRplOyEbug9Nk2qbTkqqTZd2r2aEsvjtTVg80D8/aw6RM8cyM4AKUvULPMHpGIbcRaVYrlhZurtA
xsDRzM3FZs/csm3Svq6bghPN1Y9ZHO2E3rUDubP1Bo5m1c5l9a5eY5RcOF+EH5heIk6EGm8+zS7V
vjSVILi5UH6o2+i+qvKnpmEcop4gDb53uL2VC7fXhb3Zo2CYSV8UBfY4Zdun2214D0PxD/fxhZXZ
Hekz0Jj5ElZy60Ht0SD+BZNSo6/kZItr4YoCzTTt3Jx/TIXlNRILipdI3h1iLTzKtmiuOMX1bJAE
uTViQDBbi/DEWbMNa2AR1yOVi7gKm3CXesGxEnzvqaqz7RAGkh1EabbLjOxX1EbRKdQLKsWK93ko
lfFY9c0axvA3XmD2ifJ74IaESowhgHkBQ/e0QE1inh/Piu9TvbgTve955H4Ogmhn+bqt58o+UtIj
M3eM99gkRbYZ71BY3xtRNJH/fxVD/cdtp1p0Ymq4aKpr0yzm7NpANjOvxcHiscqzuzaWD+LY2oWv
HSWo3Msw2982p1/f77xKE3cWMJWp93AZZEihVruocRC5IUPP3Ey3iZUvSrtS6124dLBCnAaqDFTB
XL67qFQ1bEZKoMh2NyjfaIbDgOVajXEhCr2wMrvfAaaYqSpDqFJad4bZOWql7N3xqRJDW4OHsw5W
Aovlo/qzqtlRKUYVEmMHlGi0+j7U89co/pbHT6IOBbRfrkSgNxfHqO4skEikUiUxp5oZKjKT95Ed
gCsXvzTZYyT7zmqK95s14OrbAPzC04/0FJWoS8doVbPPygJ7Vu0F2zAxCiRU/MwZikiwhzYNPzVw
h6AJFcXbIgTY7pnFl16pOmS1AxV2r8qFc5etV+vi19BT8fR8iCnGoE0cnM5yxr77rsUVIlZS+ub7
Q7QxktC9p1xk2pWvQIgUDS6VtjEY3qwmd51W8vzHsfOkDSLQkZMXMVSWRcvwjNVnjtrr/Unywbyq
kMBvJa8T7FQtdbCmirJykS1+NKA6KHoCk4E34HJv+JjMhjJByADns+SdlOEQiy3qTf/ybZ6Zmfmz
3talng2Y8UJ3WyqvZWc4nvzUh2+374DFu/+PnbnogOwpg+LK2DHQEekDNJ8fMmpyt40sfizUJDQu
NgCG87tWrbqmZqCXMlz5YsUiAhsNkwqmbbzra3DKRVMGM/NTXg3b0ex4YmCAQoA8ygnOFQWkQVoZ
dmIgA5ffFfq/3GykSuShzIyDSrt0BXlsE1ftKPs3DVFrFakGMs/u6+29WzygMyMzR0CmPikNkSA/
7T/U2ruW3eWBv3K/LG4a+kyTxKXJQOls0zwybQIDImMG1PyxtMdYshlJtjPx1K3pvC3VjxCdAlaM
CAoBgTZ7dbwczpiR24UJ+1CF32j8YHSFuPfQYNl4QxM4NMIfVHNQN0PT53ZvSvk/+PxUSwTWQzGV
etLluemmn6dRSb+k8OpNGum2kf4olJVzW2p+M+vEbiJJReNv3vxWClC1PoR5p7y7j0Vm/sh2T3X9
1DexncgFTLzMPmWqo7DhUfIcNuau02q7154MtOj+3om4cOk9A0ydvo3LFTdZqLu9z2+RoILcEBYX
ThbHj221xoyx5K0M0YMnspg7J228NAR1oSszBR6c2lF+H93U2iqB0GwCvovt7SUtZBk8ThMhhAVf
2zXMNqt7PzegGnOz6LXNm1M+PKbi0R9lp6q+ZP6TMK6Jsi09w+zgb1HjiRB0tota30R9WfUkNpG3
Sw6lldqMBg6e7LiDZ7trIMKll+bc3MxN/aTO5FKSSDEC4yhZyScEYqhOS4VdisHxH3bzz9LmAgCt
nIGra1mamb0BerP9DvYJC7E2KDCeFX/ciGsNxKWmKeBaYgwKQACV5z6Z1kUQjoFI1tHvNClC0p3W
3Ysp9VvTSuw43PjoVT8Wwdps4FI8yuA0NII0FCas3aWLppKst6iSEGQXgfeLgkHtTFJJ/3DHnFuZ
JcEw/Ixd27E6OEsOubLJ/XA31muUcUsucm5lllQlMSQPDWLoJ0MevsmVrcjjHSMaTqCu9UeWPmw6
/4wo8KiSNc3eugrn8FWReNclJj5USfID0JLoQIP7D0UKJhGIrwC48FrPSST6wkxad4p89NGst8kY
+Zu4KtaG9xe94I+VeQlZHjxDUFSyEkF5h6zMMTRh5c5dzDBpWQD/pVFiXjGI16kbSUpNZUsrtpa5
9+pd9ioKHwoPWoh7q35v+uPwH8g4bfgSeqkTj06SHeXq6faXvfS2Q8zOJUmzAW+fXOisE6CMQlMb
RQ4KKjoGnbfzs2MRfGj1Yaf4a/ikJXcE4cENyegQEODZjSUYZVnnJa2A1k32beV8TWLPCVp9ZWcX
lwTDNBPnTJhKc86nsqj1GKVpgDzU+kfxZGhfopIKjPa1dA+3d2/J7ZGThPkC5scper3cvQTFLz+a
EFdpX77ohfbiZ/VBE97/wQp1CCAcwKIYXru0Mvj81RpU+Cmp4Y8gseo+GsOaiv1iBYbpRrpOv8mL
rdnz1XSRWPUxfYy+3BaUNBSoVDXrU6SbTpJadjwcrGSv+3ugr3aq3Amisbu9zCX3gAUFBlKgOSbE
w5fLjMQylNuBzTTKsAH0Ze2Qmxk2DMCXtid4/sqI+7W5idWKUGTC5NGXn+3q2AhukltEznVfOG3N
DFfRIUH7IGr5yuu5aIl7mEaDieSUMXnR2Tc2NpbhFSV4jbajkhI3YI/FoNz2AGHcv1UboTokImnC
KAyoMsYB51e+KeRppRGrRx096VBSwkOaJZDy6YFlm0Zk7v/20C7tzSK6ceL0rtqGJoYAiMz6paS/
8P9VqO31hzaZgciN+QFygzmlWl0WXtaq4EJY33c67E9pFX8QvHgN8r7QEIKsjiox7xhXiDqfI3JT
MzFTj/VIcWrLnu8YiWjrBMKFFxIzQo1khYe4AsRRfW/yY50b29sbuhD48AsmVibYn3Xlik1HTCsV
oTW8JQ62dZkjh0q4FW68IuGT9G1X9Z0WuRq12GqrzfulbUaWgUxv2uQrkWbNYLV5X1NJaoStVh7M
rzngOKo6wFc3/vCzHzaF1joMWSvsRBMxV+HehYn8eWUPpiDrssJEFZhEE1zkNHc414MVrSTr3JRT
8NIaSJzqVJBU99F2agLq7l3TolTdnPxxJdFdPH0qnRA2QOQLKnOW6SLeDlpS4OtRBc0Wy5+Qv2x9
v9/LVr9r/OwhrNOnONjJUovx+JuWDmsqHNePFysnRZqwgvSv54jQMm/dIvRFks+h+wBb7E62qh+8
aJ9hS36oWvXryk5Pt9zVTlOeoAcKUasizy7dZoRByULn8VSK2QZ8xV0gdJ495OaL9mqGTiV+Lvuj
xnigHYk/btteXOrUAQWxx3c9Hws0uNJd15D41PyNiYI1jCMIg9tC0DjFWhvxOp6b2gp/bE1X9NkV
nOij4g2GyuB5Y/6sLdUOJOHl9nKmnbraSZCOE00imzkvLQ1p2ZLGcnIjD6RSC1uz32ct0xPSeyA8
mEJjZ9lfhx+siu1DKou5Exz2clWKPg6iP+o8LBrfh/4N+LokN5vb61o8pjMj0/+fbV1YZvmo5gah
cGJl29DSvW1rifZYRaGdG7Vvl8UqMdLSi0lPXPwNWZVBgF/aLENE74REC0+9/JaKvm1Gb0b/LaP/
+fdrYxCXOo8C6x4R46WdgPGQXC7x/p6VbGgQt6fB1Vo059rAkbvoP6Cl0orNhQoX5S1qw8xXTC/N
VTjg+u2QWKAOO6RWPvfDk+6DUQk8R0ktp4/vzOI5MVZGk5Y2VKXBiV4RboJ3Xi4U9re2VUw5PEHt
IAiOG1JcEp7UbE1Ia8lZzu3MnGWMdOieIUo8tX35Q8w+VpG/tz4z3LUbBNdaCfQnL5h/cQyh0kqe
Cj26OTs9dIXlPu2S6FSM3zrPhSS3t3PhYyPcybXvDP37bWdZehzPzc32MOdNpDGeAgHsNDvrnk3G
RFan1JZukXMjsw2sLPRk4nJqcbYWYPwnt4s3Uv+s9RvL3Eboe4qrGJilx/bc5OxjS4W678sUk162
T8tD6L0xFWq3lHeE8nNd7SXtSziqz7c3c9Ehz85u9u7kTJj1SR1HJGkMHUgvBi+8JD2OzVpz4Zo1
YpJMtujiTkyIRPqzgk5TyZFbj1nEyMq+1BmuqGPb66zC5nF/HIRgH2j6tkejt4yOyDbupGTcZh81
5iFGMbsX3WYlyFhyIyaz0GufQHFXWgu9FNeaoJXRaRAfDPWVgHkV+bO0ub+zearYyK7Nl6yiEx30
sRadyJ9sqf01jWp7lW7L0truLrkrVWxq2AbqpczrXN4rkJpbQjHq0SmLbdU/eq10X6ceEtWxXaZ3
yhh9WqXwn/7k/KufBomnf5O0wyzjaA1lECtFjU6l0tshEfpqg3MBnzPNb05vOYkh9+XsYilLy+2C
gnq86T3q6JyGwsOE7O02iEeM91JeO6JCVfAVyOO26naNvtI9XlwiD/tvmoYJqHm5q4Uv9Hni8UJE
jZnu/Fx4TS13Dfy+5IfkF//fyOwLVP1g8BgCItZ3051SRnZp9M76GOaKmd+v4Vn44FWFVZsKoXxc
yUevf6aOclj3w0UrNPGniXrAaPPgK8+tzpQShcWMgLhSyYRQKJW+C1azNuyx9OiQWANwZsp3wl9e
nk1uNfQcTEKTXIidDiJk36INpWo+KZkl7ZvKE20v91dotxa/aKgCGCHEHSFqvLTqBRrVYXF6v8vj
IBhopzyPDcdV/NPyJhYNRuFEBiNm9QOF4yrTaXlAfg6hYhyYqNFCUoNA2SXZANXFWjy0eHRnFmff
swjUGTUIgtgiGo5KsW8GeG20lfhn8dQMMgAGBCbq7tkjMKkQuXWLf0T6F3B11U5zj1L3VuQ8PuXT
7adt8eudiroK1TSTa/HyrGo/LhMqrrRkja5+8hJZeMySotnetrLoEaC/EBLBFa/4+1sNvtXCNylf
yYVDYd8BeA+11FO2JmGuLN3xjOgicgfpxzTEcrkeEYcfZQLyk1l15tdaiLTN4MJaS0fWv3MnlHE4
euSr3ngKi1B2GEbxbVVt9Pu8FbaU2PSNGCfqoeilV1+QDKaj5HiH2kd8lAaF0QA3Hzdor6AzU/fa
jnkS0TYDSi3ZGL+0SdnZRtT4G9WX88c25Hd4fSPB75IHhz7uAifTASaImT5s6SlH+zZL/HuPv2wr
IS13i2HZlRd8+tjmL9DE/kTyxawZIcXlhjAYXZiZNk46o9HHoVY/kkPrz3GEUmyRe/5XXyjXpH2X
TU6CAuQNQDRn/hskUiQqIUo5+Sazqrve+OqV74LiHTvt9bZfLXkvfAEWiF4qbgxyXC4u0oCyVxmL
UwszoJUYfSrdYmUDF1Mgug6/RxAYSJmX86hylFIjDAj/mPKhrz9HVvkk0t22+n1hHZK0s8W4sJvg
0+21LdS4uZvP7M7evIC/KrQWsYOfCbndidHriCjNY67BQJ70XvrspV4Ii2I3bDpTE46uLH1JPUnZ
9EOSH+k4/T3lDD8I5hUA7lTb4Ba83G2hqqQa9S18OgSGWh7jBDR4sm1Y/e2lL10XhNtIUIuIUJMy
XRoKfHWIrMqITnADiZQRpbq2je/++20ri5HThBJh8mfSEZtTw8WaEYVt10an1vhZbimExGrzVUjr
A7oPsPhQ3hnMB62F8BOmBCO223SNPWjppidRp57PHQvaavZxtkrL3IvscluhyBkyfFXCi5IXbwMi
lpVOsJit7OzS+8WrTGLNYDyB8Oy6p7QQqFKCqJMUwJVhicF/oFc/JNFaar1gR+JFRn2BthaaszM7
ldoaqW618SnJfwHzYWIg71ZeyQUnocUECh4D4H3n3JBeEEWmoE9yQbGxG9qHCehaie/rIJ/pyZjd
oFMDEA04hMxo4868kepIq/gVHa0wfDW6O6UbnJGuvgUTrOhvUn0TB06ZbbsYCdqf/xD4XhifNvos
IoUXZAxzvvtT3Ln7Utt2orw3x93tL2Hhwr4wMjutvoFeU88xouWfuLYT4UXsP0Pqba3k0UvtApqP
+DnJhoYy4WwrfVdsjFhgej4HoKzYML27EfjW+q2Kt15h57Ft6MljYqyAwpdc5dzsLCiQdaGKtYAG
uREau7oHDRb18knSm+96668RyC1806wRMs0ph5+GvC9PTOfAPEVjjZGsH8NqT6wtpd4uPljarjL2
f39yvLOE9nzUsAPM+oJq4LpaPiE4K9TfQyRuyHC3VfYciD0jyStf3OLKzozNTi+JoQNwW3ATij98
0IzqwWu+6ka7CcoC5axo16lrzD6LBwdtJbD9qb8wL5qZHpF/noJKDCuakUNe1PtGB9CXlqpkh4Cz
Dre3c9keaRmquODI5yhIKxRi1WrB83nS8dsxDLki+zVxlqV3nSoP3c6pnEpMPPvaxKD35MrISMqk
NzHP0X5AZCH4KBdffPXYNUdP9u04dgkk3wv1kJSfb69x6Wo+Nz+LmYY0GMbYzWE7QFTCBrWH9MX4
kZ7vy207C5E4y5z0b0g+CVxnH12OBLkHFgBspPJVFbV7JawPZQKL9fdCeorDZNvWfy3tIEFSeWZy
9ul54Bvo0wCGBLBUbRjze1dr+p6JXqysbenCPDc0u5U9JRFGKeEIh7Dco2CxyRFbq0300BS9sAV4
DW7v5fTD50/Qub2Zy4yB4ILKnPySWadAfWnM/24bWHaKP4c1cwqxayzJnQzkn7TG/3+knVlz3EbT
pX8RIrAvt0AvJEVKpLVZukHIloh93/Hr5yl9M3Y3VNMYa97w1asIZmchK6sq8+Q5QV29N62dJLwX
DyK7XJxkTQpGamyIu3KAIClPXsyhO6jqM8OfRpZDIfNqxHsVP6lbPEJ4cdqQDlibgAgbNQtXTZSN
OuevJRyzINTCp3neG4KWfh+DW4iYjhTg8GvfrCa33LIXrdj5oz3cKdb73/g8jC+g+QhfEuyk138/
iYeKyz7tuokxtMKi8UOjXR2r020zsvIzkMF/7Wxu+KG6ZIo9UXlQNEyFpyJjPBis/isPjPPk6HSd
GjPIW/cLsMPeL7tnKwMfos+PhRjdBNZ9+wfJ8jFFZ1E2EJOn266rApmkYq38ntT72NV/9VzxzOnZ
zHbuJdIwuTCz2V5FZE89g1UUXMojmNgAzbQgz/e65XtWNnvMmc2ljCucMSDfOySK/TIk5ejvjodK
NxqkfsQKbxqKz9fBQoSG68pegmAm9N6ki+cGRgH5apOhUFENU3tuvc69r/TmoGjtnpeySwJnG1VN
YI9QMW8uCWlMB8Mo6FLm+XJsnf4+sfpg6sZTUX/Qu3P13wf+RIXsX3ubY8abmddxFOw58BWZShZU
lMns+vPtQBRrtk3Al1Y2iaSqO62EQo/DzJ5ZQ+9p7bx3dt8/jF59l2b/vShHZ54ZBmhrBbh3k07A
7nlLyn+PrbmqQVVEc2DM2nq47ZOssEFdiHkIWI49hKc2ZuqqoqmlklUaq0Jl906pDq0etO50Xu3y
sOT5gbn6A8NhO2lGtqsv7W62Ww3HjAIcAFRs8dYbz33RnTwGXCms3XZQtuEu7WyypuJNZT8K//Qu
91PlmxqpRzfT/N+wAqGq4LOHKHv7pplqSN5nS6GL7NXnCeCyXZj7rVZpAF5Y2Ya5BzmDukIcY2mf
bGh5eiQMp1w9VsuPzvh42yOpLXhUIVxj8AiA9HUCUYBWmgvFtEfaghZM8ZC8GFmiHlCvTc9ceyxu
4ll3vm1U9rGYEhVJixNI20LZozLUCARkyTXzB1WmIB+ZhfudRG9ytRd8gJDzb6FaIe6iqE1XfDa1
t6Olvo166+28eDvXQ6kvQOIEvRHVq+2rLJqMeaj7ml6/WghkDQyVcP3v9N2kRuCeZ/AIOnhcuv5K
xmjSsVQnfKF21bxNixKtjyS4/VV+cu1sEx986By+UCdAkLOJBXXpzM4xkvxRbZE8z8d1CtpV+6It
ldr5a2iHXBAKSsl2Fx/ncHADENp1UJkgiNQ+fKALUweGs5Tn1JwUIIK250c8gA6jscI6Mo9MTS3G
+uH2r5adQcwBgxNTOQaBp10vTT+maTS2XPsi+80wfGQc/J3ejb43ClajH5PRHm/bk30KhpyZohR0
9WTSa3uNGlXVoNECLdAPPIwosLwxACn4XpvuSaLITTEeLMZZVWCz16bWfBo0kOkcr2jWdYUTxHAk
eXvYSlmGhi/+HysiQ1zc1VuD/khuYqXTy4ObQba95IE3fFvt4f1vLB1fymbxMLgFT3W6BnO4YMPr
k28WBO3Ry24BT+oMIwPU7mAxoVd+7YydD82S95ymVvpxgZLTgaXT9l52byKyexccgv/Y2WxI0+sy
RV851orBOFp1EphKEzQKZCyzG8SLGngQMM3xzgJKT3HmWIBQMJkhNDSv3VuSyOqWiVNugcE5zt9N
0IpFdTCP051dJnC4/a1HTgDtzx69qvjDv6QGrnjAT7meo411bbiu9BSdGjJ2nqYoJbwi6PIbR6tQ
iPk/FsRmuAhDUM9mG3fcZOfwIzP9Ico70/DpdgDKDjsQLrSrAXYCMdh40VH/XxIFxGBWu6e1mvzZ
fBdGZ8cEzYoi/G1j0iUDR0PtgxkMQKzXDsU2Q+DRwvnjRiqK1EX5XFX5zqjAT2aF7XfhT3Olo9VK
VtoYcWa7nfo2pU1jvXjoMEIh2SUPp9n9pujHvvpkvk/NQM0/h+0xXXyro/dIuMyHGnaXTC9Pt12W
rS9DmgQodPCoamx236D06zLn4N5GtTyWxYs+VofFy3y3eJl21URl2RE+NwN0IIIXdASv17cKIVWB
npWQvEdH3W+8J8Zqdr6hbJuLzSakkmBv217OF82rw5lx9sehRxwqBehe5Me6Vf1s1Frcyg9GQTvY
UuYdw7LgAb4k9NlYR6q+1871dtZrDY3VR3Uq35d8s2nO7n/jY12Y2KSwbIDNTQl5CKtuACHte816
So32VCIgPTtG8P9nbLPzCpchL8UCvWHkp2yqH9vIN9rkFJnzI6wNO8ZkV4LLxdukEmWYtS4NBVSE
2VorXw825A75VByd8G2Xl8dc14+33fsZCL/sQ4ry1JJ/ztRvbiFF5bWgADr6KR3POL9cimoIOqXg
fqTGuvK5tMs29XMXWTFfHTRAfqnW9YdqqfS/zKKHCD6BBrFmoCMe/mZwvnsulixJmaRYklO9MmNX
he30I/LaIvGdLlQ/xLOThGLUIXwecs0N2dxjmzwpWT7vvFClGw2td1DPoLnt7TUEyFKWDahFP0YI
yvOkivq7SdsrJUiNmJB10dwHXb1l1g6jNVKXhdShhJmvrwDUG181v93+TNJdBbhZVO+4S/9sEl+c
MYWSl7aVASjVpzB5kzjrcqxm678TxAGPc1TMuAyDIix0vXdT18sSlDt5vnkfs/StE7d+H++cZFJP
Lmxskp+KyqBZJrw6uqmAWLcqFb9J3O5we71k+Vyw3CEiAhDgF36FeVnixc4BUeZJsSCAPnRB7pTr
vTKu1RtlUh91i0n52zZlgXBpU/z7xTfSBrVMux4kRFNOp1WtnwpqS107/5ZrjHAz7U8jYdu01pKu
a6cJ2EFsGofQTQ9Nah50tXz2BhVhnR3iR5lTVF6QlgeNCpvIxilnLqMo73lZNdUzKHQKFNZRSavj
7aWTfS6YZmjDg4jiAN5YqROjtIpRYeksphMZlkHMsPTejGrxWFd7gsZSl0Cs0ToT4OVfjt814b2w
AhAJEeDV0DGfHH+wf8ejCyObY1Cx7ZAnqc75W81BOiKNkpxWg+nE0D0Yw8vt5ZN7RPsKjKGYuRBv
i4vIqxZmEZqYkBjVVsDo56T1x/k3XvJMsf1jRHzDCyNp5WUTXD+QAkOnka7hORmtg6UmO+G958vm
PBqLdemiFqD1ZKVBzbCPW3TnZG94Q5aFLpz5lXXWQiC5wRnX6oJx6GDH32kkSf0QHDVsHlVnq14v
lzWFVhU6IqRT6E68v9I0g/lk75ontWIzG8WAsUDMbN70Wtn0yHjhh6W+lu1TxKAX9/WdK92ekc0n
qZMcbsXcBe4vsO/WkxDz2J3SEDG6vYeAM2ZSD4yT/qsOPVIeblcAMiriz8bwWhpnBP2aPW32PSub
00db3CSOp5h0pj2VhzbVuNk8j+POfpRbYdgKGA4VkO0cdDvymEALIX/srPJOjx+y3jsZ+dmrvt3e
92Lhf12zf+1sYixyE4jC6ix/FGpuuheoNcoOE7R5DhIUxl85dBG757dsoFOwGnDwaOJsVTeXhL6A
ZBVh1PyxXJ9XgTWEIU3p7vM++DnAqvqd+aNePzSQ7DSGebztsbSOwEMbOBMAXUCbIlYvspCdqVrn
pVR9azOEblvNz2ayvHXG7liAbFreDVbkA8XgTlnuJCbJR6VlijIRRxSwmW0FfY21eJnnJn9MJ+uO
d745NKc8uyvT820X5XZcGsFQf8BXvfGwWZU6bbQ2f3RN5eNsdt/Gybkvl+ih4p67s7Ml5y4+/Wtr
k9P1JrOWysHW2JAHi6Qffd1In9s8e8lmsEDNHqGPJO+CEBDz4KLqTEPs+vMVhtF0lcnnU+PPqzP4
bnq6vXqSLXFlYONR7uadMfcc7ivk8MMRCalzVNy7z6AuTnbbnc09FXS5RxR5GD+icrel7K3b3tJy
XZxXkf1D0a1nBjA/3PZJaoL5aYCEiPfQr7xetLlTw0ZR2eblXNyNrnWK5x3M1J4F8e8XuwrtRC9s
oDh8dOldU+Dsw3on0iRnCKnwXx82UR0ntlGA6Mkfbf2loV2Yt9+p2O8YkX18aqcA26iiCnj9tRtq
q44mpXzwnOooBkjQ+168OyE9KySAzOlFW9T3lh7f3f4+sh17aXYTc/PS51MJAOwxDp/U7odiUs+B
0i3aK2XKkh/X1n/925z2M+We1NbxLxU0qmGpQ7zbM804Wslzbr3LF+3dknhfy8m0aXiExc5bQFKd
uDK/uQdE2jiYeo35Nny35h/GafJXf1hqRJKR2A13rMlXlQIZ7zdBBbOJ+mTs4rw2sGZCjrV2vm4e
lPyhtPZg3LLIJKEj3QTYmAfVxqs8djonEnmd+QoSUuZ8dii+uOVeopDaEVN9YrYWf7bBWdPEhrIk
f+zdj27kHgbvfqr3xgBkG1lI0CO+zFQJo8nXO0BblDZUepwxFKU8FA3VKiW19mRrZMcGvLLcN5Ev
oZi/2cxLX+qVBiPoY6fZh3B6CdXnRntoi/Gg72ErZQ6ROCiyOSpiLFuC3kKZSqfotfzRq6v2AL4d
fukqW3bqbrJvA0AD7WFgReywTawpq26NSQhKO03y2TfCL6ueHHKPMfnbmUK2cCD5jZ+VHDQON3en
xcjtuNfxptAe6ja9AxBuR2dNdQIv23tTy1aOYUvAD3wn7mnbuDaSrFmtsXjsmuhEe1dUI257I7XA
e50103XmAjbe5LrCDTQmpwuiGqVe/HKveyzLAQgj/2Nhc10v6nG2jKygr9t967LioRxe1fxj5OQ7
GVz2/S/tbL5/Ohje1IrTSXgiejgtfAE7D0KZLyBIQYmhqU2gbVbLzYZlyJiUftRD46y0yIJ38Wnt
v4bV3sCh1BJEnwDYqXmaP4V3Lk7zpqhaZ9DINIb6qWqePe7liZH4XuHshLNs2QDJA5H/yWW+7SjH
Xh+i4Tnnj07/0CXGPd8m282bsii7NLKJ46rtszrt2ZuRbXG1f+j6PXYzqRsG/Gn8D/HoLXtEag7h
OIxYmGB16pn/7Kwfu+OSe0Y26d+INMXWC9bKTFCqHF7FfvGm6XB7S+5Z2VxFJnOMso5B9ce6jKpD
PrpOMLtNBztF6u3kTFkuY/rJErqHggdG/JSLKMvV0FPKNS0evXa10ZRsp+9dVLt+HKvKy1KW30Z7
0HcCThrZ4BdgbBNUp9s6ITTTjL7lWUGeRjSZad02g4KxHA/29OP2QsosQXanExWoO/2ixJEosdJU
JbNjmoUYRwmb5AuELtA37Ewhi+jdPOHBPooBRBC5Qs9ns4rjMpe1VRTiQTRPb7Jv1fQGVEgwGEIz
Ndgts8h2E1h3+v8Q00GItMmoMDEspeE2BWG4+Ktt+sNeq1p2S6TzSN6hqcRZt8lzegdha9TiUdaE
/pA1x9L+M/kC7ZKLitj+DJf0UkzPTHSvIMlkE1+vYLFyJ6iLCnth99wV8UtFSSdS4YhPbcWf87+i
8nVKThrc9P89RC4Nb5ayHRllLDoMd3F7RpLNX5LxFBYv+R7ORbapoWcQyGKoE1jTjYdqvc4dMEig
y3iSBMvwMEavt52R2xA9H0ocBnaubRhWGrvAbAvmIKL1JGQEg9ZwXq1Fi463LckiXnDmECEUUuAR
ubYE8WatlSOW3LmfwIRpIzdHC9yH184qFDpR/zSEdnO3Nr32dR31vcq81FPBaEDIcKHcxksfKblL
RZXP5taBC0dJtQbmHgBKlj4YY/7HyCY2FHciZyJZ8phE0zmK5sM0viSu/rw7XyjLwjaqVYyuwO+t
bWFDeQbhXmOFzLjGiOu2T50LjbCq+Medg0Vmh5whyplQ6dlb/I7V213pjiZ5So8OcfkxbF7NfDz1
HRxB485tTELkrevwb4lWhgNAYguAHItkTNDKEIO7w6Mz2jBPtFXglmiE9PFxAUMEhGE+T96PrMtO
8aQ/9IP1p6fPQZPtEYdIHYedwuXQYdDZ2mwMNRynQU/j8nFQH6bYOA0oLTjlm956H07m/e2tIbHF
NYS6KizJ9KW2Xd7Emhe3UeGvVWrPftcsKqxnUVGgKQuq0emKChatKt/Zj5rUKhgckTwZTrc2b0ar
cPrEiNrkEYRbEH6qrFNh+7PnN/o7ZtmOnpE8a+lTroxMkH+dJ5782metGo49szDlno6yZOMYVAZR
DoLtgXG6zcaxJ08ZrBHyXN3rT+XJ6mLfVs5JszdiLLcjirlkIHLr5tQoLStWSx0y8zlMmxPQu85H
73M+gpuc7sCKNjv7R3Luwl3BjA+sxLwwt6eionTT6rHQj8sA8n/NwvIwzJa+Y0WS266sbFaP6cTE
YYIN6ePl/YSYaJycSjvfiVKpERipRf8MUO+2yjbVTheb7YQ6X1ueHf25qJnq32MNlX6fCyMiaC9u
l3VRcs93R6pcgJLTD6HxA3EE478/yaj5CH5XYG6wGm8iHz68tdYcPBl14yFTjz/WJXDbbKeQ9fNO
tbnjXZnZpJBksVBrDKF6j7I4yLSHzH6XmMq5tpZg6s33cOJAi/qilR8X9d5joN7r5kPYdAdTfws7
p98evZmZ4G8oz6OP2hp37OVHJevuqykFjPPOugfscBxq5Rh2T+6evIfsa0MFJ2RpgFfDL3H9IYpK
j8behEJYGc4c6kGWcWfszf/+mDDEbDDEDaDifimMzIVGfVtYKY0gzB+8FXat57D/bDof/nuKJZGD
A6WqQsNExN1FXGmzAzv3QPXUslYQDW70ve0T/bCGhXK2oEk5uEJK57ZN6RJe2NzE8horU94NOEcy
D+zi26w9JL/BXcMAK5SfgnXcAvV37ZfVz5Ou50w9U2b0++KJScLKOUen257IshjIRVIzL2VKGeLu
f7F64wLtYOIwop6UoZ93f8XG+bYBWXfRuLSwuR0q89jleiimt+3sTDX1ZM+9P6ofcr05zoVBw+ih
tV7M8eA4lV+O/70PgnX35xgBgLFt5SQy21FNcyZmnSZijiAv60MMoctOPEiEn8Uf581H9gSa5m3S
tB2WDWdEy8CgcrLSrzCjHZnru6sHP/PNLkFwyvGpqZbLARqAP8zpjjKunY0nkMXIOh2W3fqX7Apw
+YM20eMVc9hFEUh6Bx6AFmTUrAWz7gQmklDrvHN+yN0Xsy3EEMyu9mYPWnFcqPFQ8o3RAK3D7LAy
S56Ff8YuQo1PxlP516xDZzKeoGw+zU/aH+pyijRBw5QjZ3U74KSeX/yWzd5s0kVB9ZUvbtsHZ/17
Uhjgr+4q26+zve6UjMkFZC88LhTNoRzZDg/lBiVua2IAI1RfytQFW9f7mfakNA/h4pzCKEHR5OB4
H+rkONd3ixi4n8adeoMsF13+hs2XjulKmYXgjlui4iD4bS072JVhFZt0e+DxugPZTf3ZA9JxnSa8
pF2aeWVcAvYdbju6/tCVD1Pxl2o8juM3O9xrEoi/94s97szkWPGo2xLUWGtdeqXFwlKHbBLKxDly
lyhMMNlwO1pkxQao8BAOEPUN7oLGtWdRWocKLV/Gw7MR2bk/Gs0JRC03TOrAG0F2kax4GfyxY1Yk
hF8chJyAtz+vAu6R12YLI0sdpI0Eqa53atY8QKg0bL9Pra89Zqn35K0ftXJ9SHfuRzISCDjKIH+w
xRWAqtu1XU2NayOf4Mjz9L9TZJ8TozpaFtKF1Zsyjg5tbNJhXfw+gpVoXX076e64WO88B6Vf9+JH
bKJpDssk7SxGR1TnM23kYGJABWDxfbrHEy873aiIAXET1Chwb268nW0IE4RycZhYP6q6nYJYSZ2d
EJKUx6ieUGnWeGkJDrhrI05auakbpSQBR71fTFHS9ueXaNaY+Bn9sNtZPNl+h+DfEcBAAmh7fXPc
JBXtM7biZCRB2YRPXp6/hm24l9RliRRmecgvqQmz6zdn2mJHkZepzC/1RntnaeOhKN6sEKE0gRa/
yZfHqCn9xH6re5/gK2mnU67ad92I+NmHSNtr58k+JPorVKX5RWTaTdjO1aS2kN4w7GrU2b3r9Okx
iTpt514vy3KECfJtMNuDhdrEZVmtxlLPJuzkY3iOc+VYJiCC4u6ATrrflw9dM76kTv0bCRx0HFJq
jIFyC9vED6N1QLIo1z3GoxswqeLUGUx/59sJR7aAl0bEv1/c8zStMrUJJNDj2r7U6ycz3qMU+8lR
s81olxY2nyhceftZFYsXe+8qeziEDBlYRfWgMhBTOqtfROIdUEA8HRfv0uxJ4SYCFxjSl+e66Cfw
mqbPswQ+q+TBqpy36XSM8vVkGucO4h2tvev1k5PsYf1lQX75qzefPFtaBfC6+ORwDVfHaHb9MP+a
5EGf/UZvjecJlEkwS4D62cISGHCxssoj9TLFcBB3A4XqRK6dfuNDgyuiVsnZAizr+kOvzH6MWfiT
BNUFk5MESrZTJZclIDg1/7Gw+dBKp63z3LNklQa6YrIDN36skJ+57YfcCtTCPB3FBX7jxxCZeTF0
7Apndg4jU+fiOTwvO9tClruhvf7HysaXIgmb2LPYFsX6pIfWwZt+UJ4eEVnQ9UOpRv+dVwShPbD3
NNeh33M20VZNy2wWHnNOSfmW0kAxZ08DBAg046PfWT5atVTCYMOkx3AdBkkbZmUXwgwjOAgWzjxv
+rjPKCx+7y97/sLKxh9cXStHkG7EQ33Mh+XFHUW9/2Ht9mDRstQsqhWUjgXtrin28UX+cuys7Z2Q
D5XDTl7Sd2qswMr/BNVWm9lRG48UW24HoDQzXFgUoXNhMSmdSIkTNlJXjYdQ10+Lh+yYO0Z3VR9/
bsO9qq00FBGHQ3hVaHv+8sWqrGgywTmTla3nz3Fr3c12d1+WWe03eZQcJuLpnM/p3hVYutMuDG8+
YgwFwpyUnPO2mGYYnnTzB3DR34lHSJnhSxRyPVusbUIjPlxDiExCzzgD+sh4HXf2y298MiaRaZqQ
/X5RponCuAPxSs6gt+EPRno/f/bGlVOlOnvZHkW9rKcBTzKVX/htTQHWvw4QswzHrlfIg26NfL22
3sG54HF/H2kP5T56ePGT+lD48JTmZ8c+OntkYJLNB/oEdBOe8i77SaFwEaBxZCialaMOkCo5j+uo
/rOJGyi0UDkOo2rnkiI1BmQLsCpVNsR/rp11hnbOM4VxtUldysPc5mNQ9YVxcBnERt0aZbDbn1Jq
D8ZGsLXie24vfEnmWpM19UzbzAaw81F7KJYuUNfyqCfx37dtSTYAYCok934Kubs/2ykXC1k0rl6r
bD46YQDronymXMCkx8Gsw3TnrbBnapNUuqVKY4Wxv0ct5F2ZDL42p36rZcfbHonQ2+RlRFPEbYPp
csEJef21lHwZi8EBlN1O40KxzT018fTltg1JRibzMxBlejxH0AG4thFPUenUFjBps0GahbmsN2qU
HdfqaHTasUqKL0yH9srrbaOy9aNjCYk9xPLMlGz23IJSNOLlLtc1oKpZ+zWnlqgo97eNSDKxkJ4R
73JKesCurj0r7NZJe94Zj33UBZmnn9ToD+shhhNY+bjuFSglxwy4CrGnGNCEHXezjMUy2Iq6Yqwq
PxVQdSZfjTT0p7QIAB7c9ku6eOBIAasJhpJfBrnrulUZ+MKvtDL8KFTUM139IqjbZTncNiX16sLU
5k2jrDlPgZo4T2jDqf3Xafpjcd+1g+M39d75JQt2IJhCkAw6BWrZ159rGOshLybc8qI/RhtECtSS
t72RFYnI8IJkw0XFmxn4axNpNsXOZJBqGRnwI6/harjQwV6CLFf8pFvPSfHdovbnqXsoe1keRGwa
ChFC41cdJHpZMWpSjL12S/4hH2b0saqHJPWOyW+0hejS/mtJ/JKLLDgidTGkNsOuUd/WgZbYKCOG
sx64Vq7uRIcsEC9NbdKTsbrpXFXMuDXxa128on7img+3P5l83Tid2VjULbdkFK1deHnl4I1qpkEF
maBTPZRVdEqGnWQhiz6GqwUVEkyxiBlcL1trZEOalbAXj7BiwXehpMX5tis/cfHbbA65D69Gj5IP
16drE149KXB1i4GU3O+M7qgfqyoA4xLdOev7KXldy/uUfgqSPBMCLPXnHp6ZNWjyryho+elDGt1D
iB8DG9/5YbLPCHkOKG7AgnSpN59xWZS+7Vx+l+PC4KH8mP8f2LZly0tdllIws1Mkrk1UTo0xO6Pj
kUjKhQq+BrBnryQqS/eXJjZuhJGOZhsymY99kd5F+tOSToGNlFRZvAvT6CE0QtXXwGzMzYe+df3m
fVYdrMU5V1p2MOI/rORNW+81/6S/iXTDV6ejxAXv+pMvRj1mKOUBkXWqJ91+Hy/ftbR5o5fG29Yw
7+Hv2wNxCS9/CTKagOKuJTCzm4XO1VUfGeJnnKd61rTmVDvfB1EFK97YxcfbAS1rm5gCKkYwU4zm
GL/2blYKzY4yxk9DnXg10zuuCwGSA3eJ6p6zpTv0NYWf4WlezMBNkpeym5/d3v0MJuh0+6fI0gTu
gqhmugJalc3uNcOs1meF9DoYL1Y8+fr8eazh/PnjthkZAblJfY/qD09XUp/YShfJVWtNdFUcCtFD
Y773rPa7F/VvzBw1hzX54JqHLDuWkZ+ErXPQWvvutnXZPuV2yyVDjK+TQ66Nd4NS6A0UHY+ZcQ5X
J2j6+DRXxc4hKQugn4zZ3DstXun6tZXIWAwLsl2gF9no22mjgG0owagDmatH8++4U3aqtVK3YISA
d4fvR5K/NqjpUwQFikkTnkqimPhuvK+6uxMgt41Y2/aQp2QhmcdK6Ca+UYuHyb7T3J16mizFgRT+
336wdNd+KPY6TLkAEyjjA+IT/r68lPTTXFjYRN8ahzHlDKLPRkzCYOIbGqTv2fAA7+5OEOz5ssml
qRqiLkNf4nF1nyoozJd4J1vLXh0Xi/UTbXCxkcwxBu0Z4so6+NRqq+TUWf54KJdXw30fDzvWdr7+
tpg6x4o5J7r4NMqhiesT6jXHxt6BKEgLCeBnBVyJQsIv9BVtXMZ2lLI/VYXq86z73qqj5OucR48S
ebtA6vQnAoBxXrwkg0NTOz+j83h27WL0+2yvmS/9hBe/ZrOP3VmP+8Ul4p1kRBp+dv4wa2Ovc75n
ZBOR1ZRp3qziclVqx6X5uBTK8XbS27OwOc8G0+qbwsOCV34tpjeVuleRlOf0i4XaxDqwotiaBiwo
xqd0MI9her+kA9zVR2qtyfSgxeOhKtLAhXf8tm//l4j52ZsTjc3tLmgTZNE9IcA96VmvBuVg2XqQ
DNmQBPVclNrBVavFIgtny+TD+Dy9pJoLR3GzOiv0TpVR3w26VibnsISk/uj1CYVorzT2puNkxyuw
AQrQPF8Y+dkc9La26rYhsD9tFgYAcfxwOYVTcxiVHzsrIqJye325tLQ5yNUxMdxoiWgpd3mQ2qBr
vKdU+TD/0YOx+2h6vmazWeCdM7T3t01LfYTwGkFjkKAUQ67Tt9V5uVIagoZcL/wkNTR/dD0EuI0H
lj/aqR/J7oX2hTHx7xfpz0BtcxxmwC1xsn5dpsi4d8pZPENjNWhGWDwWqP5O7tLu3fWleRfeXThy
KfeY1sYwagutFRd0nfvwL4+LbzK9W/THaDq10buU4jQ1ztvLKvX0wuDmyZ1bmoIGMAaXbjpDAUD5
++3MdEus8Z6zrEO87rwYpbneBQtC7Rg41vY7rg2cRVSK2VOvqVE+LFr3ydaADd12S1pKgOBYrCTg
bHi2r7/gRF9ocSrMlIDgEaKJ9b+r5Lwoua+1zyAm/aqhZbrXe5QFKaPQfDcAmVS2NhsxbPWwyDyC
lKmMtn+p6wetivxh+rTjnXiXbLfhpZ3NuyVdkWVvU+ws5aeW6vCTGdSxn+RQQAXJ2/KgOn/BDW9z
rt02LPUPEI94vFg8Kzar6q2Jmjorq+q1L2CgvPkr7NTOsHNSi638i3dgpE24QQG5bVFJCxCEKCx6
WkIWyplDYEPE6B3WCInLnVKdNMMDJwFQCAgUnzZZpWJCrSwM+nfGewcOAvc00ZN2k0+zpp1GVw94
PfkDXVFnMBkmCMLsySq+FcCMb6+r9KnmMC1HvRBsguaKvHuRcFK1sOc0xGUNNv36e2Sfmvo4DkH5
Z6J+bZmXsNfZ91BVKazH1XjYK8XK0KPQ49FdgZobqZFf3i5FkrvWLPpGtRkM2d/mMvsmY3TldDe9
FulpguBwutfmh9n7vuO69GszhiMgPZS3t+PWqhsjAhTT39Hd0SeY5+pLgigcKAHFvKsG9dQXZ4Az
Ak7JRg9680XtG39dal+wr+xRNskSMBg1wf7J8DRw3esPUXpGbtW5QIlkpevnLRLelfc+6SFV87Js
OqY54ngTfRnmaLIvO0shTs9fAv/C+OZ0zfq6bZWaXih8V4e41T6YxpcxeqT7fL+m5ttuaPy4iI7V
a7zH5SDd2EwkIEkKnJz5w2u3uV9FVT/QMYdapnefEhd9kHfz3qycbHFFaxlJPsq7PCevrZRV0trI
6ZAe2/FNlJQPej3gWfOhiXUOnv7b2mp/Kkbx9+11lUXYpdlNtgy7lc7/iln93NMyjOriqISlHzrN
U78MO1tZdr7RTiOSYe8W6I1rHxfbUOp+ZSWz+hVGuQpuSyfZyf+yQ5vhBqZQxZ7Vt7eEzszjWOGq
TWREQWV84agxq/KQpccFivas2tNAkAnHMBQP5hgYrphk26RJVW+q/2ma11YTJN23qIGxoukQ6nrx
7oZcOdUxT97mCK253y3JXaPzvOrXo1u73+pY3XnJS5eYHjdwd6g6KCtdL/GgqLmpxHxPw2x9RfuY
GWDlnD1kjPThwWAAmj+g/8iOm6vRtKS1jgYheyKhy30/9JmvZg6IpfEwpkdg7mYdJCXa2zuHrNQ9
EO5i0JjW2Ja/BXUXq4h7yFeL0RUkIdZsH6ZwJ0yl3oEwRsGZ+TWsbLzTtV7PjXqgIZYk1Ru3REU8
M2D590I1ve9XvT/x8jLeLDX/V+V+MaYGsn3exO9v703ZEB01StoHosBNa05kpouTr2/H1FN4Uz2O
y3OUHdpkQk+vQZbiznGO1Xq0FOMJIqpm7Q5RGX/RzbvQfFKg860EQ24f3d3+PbLFv/w5m0iHcddq
aYVDg+WkdwMw+3X+WCp7sSVLhIyEAi4FIgyadZPo114pp6nhlCk65+h4X5e5fVM5wPZsJjW76K2j
N35T/caAuRhE/cfqJv3muZ0vGeyQj7XzWuhj4IIuWD85s+EXxRqQIYPbayk7VMAmUXKDCoBjZXOW
Lt3s9pEO97qXfWQ6+4QUmNvEweDu3OKk3wymFjCrPyFsm28WJV0YuQv5QDFfYwWCIFj8en2v0iG1
QlkZ4CoUbFx/rwM1ouDWjz39z6rLn6zhB6WkU7T+uL1ksqMKsdN/jIgfcbEblqZomkG0qU2nC5bm
VYUfynxei0M5tTsZQBqDF6Y2q1Z2WTKoaYUK72R81hiCLuzhOLfmvZMjNKCa9244H5N0N69Ko+LC
7uaAhFwdUSfgVo9RF37vKcRayfx9tZU3q0oev72c0oPrf/QeHRiXAABcr2fLQJYTCUWYsT+a8Ys6
B6r9XBYnd3xXRt9c2OPd9clxYtSAnyL1z4hSX8U9f873HvbS6OFZCM7y5w/Z7Hir9vTJFN3zOkkD
Tf+o25lfr+fb7ooQ3N4f2QIMsvGmsXheX3vrZaCSopHo0aLowNwDtUx7J2qkX+/CxObrLeu42MpI
1ERd/La1rYPTdqfYMb8LQePb3kiX7MLU5oQKm8qcRuFN0r2qNQjE+Ee9N7kgt8GoPzxmTDZup4ut
Gri2KvBPrVoGrvKjdSufM/13HPnXyObb515f1AP77dFdXwTXuTo+jcveeIQ0c9j/Gtkk96lYFjNB
o+SRNisiaeda+aDRv17RWaqiL7/jEPxYPNqosGwB/Lo6LqAXCIJWAzTW/i/Szmu3bmzp1k9EgDnc
kispWnJbDroh3G6bOWc+/fmmfuzda1E8i7A3bFgXAlycqWbNqlFjvJSW7tbJxk5bXRobLhRBhwJC
TWz2M1fYR9nQhyJAgft+cOlS6k/2WPgHhJec/9GU+JQzU0ORKopfMHd+/jnvst1QPU9g5q9Pmvje
d4eT6joYGhMg17IlaKqjvPO1AYhJbb0Ms/1T2uyXXU1nOKLS+8a3SiPH5UAyKzT1rEG8IrMCeiLD
/lHRs7sc0Yqg7Q5R1j61HFO6Ax+kkjR1vzfRBwdOEe4SLbgfTH8jk7O6hmffs1hDkNC9H5qgNhpR
Xhme4Ycqk8/X53XFI1FP13ivo59Gsm/h9Oq8Z5wd+yTvutMo2/ERpsdiF6bW5A7yFpXjWmfXhbmF
AyxVp+iDkWXMyuGQ17iL4W9lll9sefgiBB/C9CaxbqQG2ZUs28NuuYuUDX8iTCx2Eh0HtLDQlmSC
iFmssjT6uplPCNsXMeqcML4bUufV8rxHnPEpHp/D8ffvlQuDi2VMzFCeIKsC0QZfNwANa9rrfm5v
WFnxYBdWFqewQWhFz3WGNRW/YOcvDwqipJQYyi3Y5lq268KS2FJn5504o4tbimNwSnwMzecyGnad
9jCfEuMJzrydXiCq89CCv+36DSfw/zENfkm8XCFiXqwdJFy2nDTQ7EbmXwm3c1DSbcO78pgo0d6G
2ADy8wd7+jia6mNWbcF9V84jAzfpNQMC6bxrasvHGFhxArn+3Ge7pL1NQLpJ6cfrB3IlsKSADzAc
iC/EUtri3rbLFDC1TdUs+gUfSv3s63epgeb1fK8S7WXmz+vm3nCi747Dv/b0RYwHL3JQyz1Ns2F2
GPKb8D45hc9duuuGD3KduMjBW+Sp1U8TDYMKvUfg7pt/FOODn3q5sQsGtxz3ygfpqGz1ua14fGAG
HFRRkhOJhMttNgJvRZNu4r2l/yJbXtgbI189MPRpUGlQ0VF5J58bd6x1KNJAo3IXDp8jSKjDXWD8
Aqq8gUtfaz1nLISuwHdoq3IW+7ZUAxIGEW9HRQGD9mXIdor+WW1nd6ohkss+wd2yS3Xr3i4CrzcP
+fghNA5V3e0kom3TfN1SqFn/IIM+acHfRMVl8UERHxqODh8EvRAqo2a5Sx5pPT0E6muXf0zTu8py
KBHuoFWM9Bd1V3avs34KYTh3sj/Q/aJ2gA4HK+HQySkW6syfWHKYzFNEf84ILtYwvjlbCb/VI3Vm
YHHpzLWm5M7ITvKbz509HYdqvNHsW6P6Uev2t1H7nNIRcf1YrbqKM5OLU6zE7IOyx2SevujRbRD3
1Je03XUja2U6jgZiVxZlB4r84ivOZg4XVShxBtA8L9FGSUmc7hPHsQ6qjISO7LTtAVzQ7AbySC1U
l/xjr0T9xr2zOrnwIkJVRY0fPpvLb8jMoRrIp+Kvyu/aF3bRnmdiLoMQ0mbPtp6vD3n18uYcUWpB
UfYd71gva36QoT5zTwvzh8TodkjuuM1wMvr8Nnka5bbbWMhVL3RmcHFQfLkIa20kO9K3D4HQFlC2
tv/qBIqEPl0yZPCWidIkKhUjsVEKFCSwcfo96zyl8fK/zWTv56WHCNjGkNYNGqDQSS2BoVx4/LiM
eZeIVl7LQEm21O/jcd7rcboPMsmLjZ0u70N9CxOwljFFaV4lJ0vLJ51Ai1NetXHYxUGIfpCgDq8y
JfKssTR3nZr6x6yD+KudtRmubetYG058Uq2p/jg5QbSxX1cPDSB1+GPB6nK/LMIXS04bqlDMN7eq
eVQKea9ov3pjOGT1c929Kv59mG4E2WubCI5+8RIjtQDl9+UZGXyn1UcIRO+h+XbD6pdqfrt+LNYq
oFA0/McC7C6XFtpJ7mq7oZWh7N1Yz7+rw368k7v+W170N2P7QaVwM34O8peAVodZBgRubpzM1diM
llGy4iDAyZ4sPkGvGnyR0PU12/Jn0uela03KgVYYT2rHD6mVIry5M0J6fYNTE6i3aq6eNmZB+Jpl
LAN2le50VNfIhy/22BSnYxk0pEwlJfycoz4IuGXvz5KXmepJrWVPhkzCyKE5hQFnhAThuv21g3Vu
frHM6J4wATa+Ai4WOGxK2j8rV/1Hga6C+oBc7zQr3rgC1u6Zc5Pik85uACWOjWoshfftvueRtRMF
s2ATMLk6ME4uGC6UqwDpXlqJ8raQJ8UHPTSnbivTxxru6+GrFrzKxX1mVAdKSRtv39VjqtFgKvoV
YOFfohqTxEmMsJE5plbDXfK1HR1KdF+jzIf0d/Z4YvjD/Jz1g3d9EdfOqminEkhoetOWdq2wV6vJ
ou0jSEzB9hjpW8+ItSc3XGCCy4roS15mzfpBmRDDxRuUzoMmxW4Wfe7Gyt2sF4vdvjwN53aWN3Oo
tqEUkDTN9XGXtn7kaalGhKV2837CFRN4JlvVt7X7+dymerlT2pnuLbsktzUnB7v6PP5jF68d2uiD
m/bNH6wU9wjqCfQ78ZxfOBzIfjV5iCk2dcUvya9cc6vpYu1wESDzB1UP2hQXg3HGsZasmfTm/Ffc
PEgIc0dts+Ez1jTEAeWB4AC5oKDctHAasYzSnZPyqGyjVj1Fvj3tpqhod7nTSwhiasoJBB2kAnnk
eFqfdjtraCHJNSrDVe26fE17RHMce1cEvu/RACau1anej0Vtez6Cmp6TBlvipGsTw+VJ8MBXU6lf
TEzSaWEcyYiM0VLrwQho267Zb4HQ1g4itwkHhD5z2toW2zfqfEBOYZTep6RJlf5XXmy1e69tVt5i
HHN6dtg/i+tibJpSD2X0JHhgexIRZNYEXmM+4EsFammTNHd12s7sLZZaz3mF2LyjAWE+15l+6IvB
20zorQ2K+A16SbLyUMQsTkVo9EauWg2aEqrpTgnnXaEMLI97R64PXRGf9KY4/b7LPDe5WCmjl5oC
rUHY34PvJPd2MvTG1y2sBhfnJhY7zpHpQqn9IaU1pbeOZj2AJJbD4c6pquCYE5/Dp9zOx1Kmg06K
Sp7QGtslC1PlGak6eatDem1vnn/O4lWQzqnUWQYjDonZBcpt+IOqrChBQULg0Dn5jqwOElI/zXpk
aIz+TlWflQ5WNunl+qyuXUQQEYCco2iKCokY5VnwkIRGXfuKmNTC8fp8cGNwGoqD1vXGZb4WP4C1
ge2URm+eFovV62qtnPpcR08DyZF5nI+6/Bobr2Fu3Pphsasnax8mW++q1T2DY6UfnpsWPpPF8IAI
SxI8qyhfwC4iD8ZzkQ9elOoomn0a+nmvTV8yK/EsJAqKcNj5Dri56xO8dgM7gFkdcobQLS75CHDc
va/Mvhg3VEYi8U3PYx577WjfTla+lzbV4lZOvwlPm1BrspEGthcuZtaHolBHVIFrSTRX3lnlrtc/
THPimRAGbV2QK+ODLYMGQCC7kLUtO/j9vKNjP2VdQ/VeTb7k44/6e1k8zltFijU7lkBeKCSrTKAK
i42aJxYFLROljPxO9+8T0/gwNc2L0cH9pirfry/a2kuVqxjskND6e0/jlTiRbfXCWmNlqjv3Srkr
G+Smkjp2KNQ5n1In62+H1Gq9AhQuetX6cEwAOx6vf8jK8YRnBRgvECoRGCxGXZVKLSsdigZSXXl9
+WPudjbxW7fVE7dyOkHrk2QVnE+k1hdviBZho3wcy+y+1skfDa3b2DfVjeZ4ygw59c88+YMAGIgo
IqU4OFGDWbiDMo6yMRLiE7FJECr/JZXRTnFE58MW39facbBJ1AtlNgsXt5hC1E8GK++N9L7w95Ic
H5JYzV3DDA9D4SChWGVkydSt/SOc/yLufuO1IrkAEgUQ9uVuVXMpDGwfpQFLGeJHZPS+KT7Nm77j
h447pAX0/2WSHXwww49dMJdH1R7zlzHJQyinh3lfagqvuOt7aSX0oCdC8L+AHxVaU5ffpA+ottk+
CiZ50GeHOUs7Lwo5p1avbtXr1w4rAdWbT6BWu4RR1AkKU9ABoM4z/zTr6baHwH7Hq+DYS1uV5zWA
Cq5VKA4ZAEMcfTGsUtEipY9y5FLqenjsQ8vf+wDEwf6Ewd5QlehU5IW9jyj5eZMyUNTFee7HQRBB
DXWzVwZEXMJUHu7GOR8PcrNJ+L46G6AE6fx0BAGJ+P3ZHdtqeYZMe51RXimKY1KU2tHIQ+eQFGa6
nw09etJ9P7+5vtprngOglQDMAE5893ZuINafW9BQwPC6x8DSnqbpa23KhSv7W4T2K5GQyRUHax6A
ZEE/cTk+JY2QmsjZ7GV9a5jPabF1hFfGgnQdSMs3GUpiiEsDuRbY7RywxKXxsY8+StCOKIpX6afr
U7ayThbZK1OH4pCq2xLq1EZ0bCbKxDqFXDP2Y2rPrjFK7qS2N9X447qxlUmDYY9gh7ITjATyYtsq
eeYEZqhwGvMPcfuQ5VsCq2sGkDPghcb9h6ddTNrY5EmqxIymKUp7n2iK5LZNax2vD2PFqVgaJIFv
kjtQzS/29sTKT/CpZfddk7jaOHvK+ELyaMN1rY6Fcig1IshnKAdebgD6xWhry2nQdnTKTzXlwj2p
YXXDyto2Q8GcXBMlKNoAF5dgk41dQQ2qoDXP/+74T35oHYbEPgXpHwgyUtol80OABiXrsgsIntJI
q2YkTaSysu5qvWlcK9SzU6QH2v76Aq0MirIaJgSwk2Ta4plS1fYY5pKD5o2U7mhghcZEg/QOKpPr
dtZCbSoYIHHJugqi4sV+M7K8tCApyO5FjuSjpH/uzL/r+T43ZHeQ7mxvhj63fZLa3YZd8ZhdXLX0
Hgmhc4GvJ3i53Bvh6IsLTEMepmhPU5js9f6jkw93g0Jv5Rg8FEbNg/7OMqUNy2szKwS0qNMj6AMx
x6XhoHN80u1sSvG2aHWIiopvIwRT6sv1Ea4cMSI/WHQBACNQvnRLQQPuruyi/D5Vf1XDAy1jSvj7
LYWYoKLmwCVrvFPV7GZiFdnK8vtRes2t15Ci/2an2MoZBpIvKKRhiX1fcwmz0Q5js3gbhkEtotli
61hdjzMDC1dUlPJYQ+eQ39fOA/C9Gf2Kqn7YTKmumeHBgzIsKmYmoITLZYdQqa9NJc7vlf6utNH2
Tf7ug69R8fX6qq+aIVFEio28FJiBSzPSpMp11XU5WtzaMds3AaNRW8/Z6ltaax+gm+i/ht6S8GfR
yWQlSS0VPWvfOa5mt3sMoi4ePXOVN/2diEajoXJT41Oc7qLDHJj3duPczhCa9T9l59NvD5uy7lvQ
Qj2b6/Fy2MaslFMbkhjP81e9/+abHyXzKdrSyFo5UhdWFm+CoOyGQsmpU6XOcOvsjQStgXKLPGqt
fEFTHoBSLhOhJLpwveDt1cjSSU5TZSwmyx2OzGUly4Je2DCOc2S6qpbfX5/A1aGRkzXIllIdX3al
xFmpVDHMuveRfAzLyo2lJ6Xd8PUrexNqTEjZuclhWVzyzlGNsay8AySp69OuHwJvKopDAs7dT8IN
Jyu2+cK7X5hanDanBhVY2Zia5Acz7u+itOX+v+GB7kn5z7DJT8EWpb/YYtdMitGfHQhfy+VmbIFc
2uMLBGrFnWWZbmPMO4WOyeuLtTW6xW4P61lWJQtTpbH3P09V8RSbd3n3WptPVfLNd8qN2VzLa0A+
B7yVQNdxQI1cjo1D4deTAg5xbp5jWXVriT5RlLZmXdtNYejqgmDfU62AklRlb5AKr23Nc+OL88DL
IVPUkrVUERNUFVfRns3un+szqq8s3rmNxX7hBRFMQ44NpS92EO7tArPaGMa6CW5jYmsNcN4i4Ihh
ey4Hnde8YBV7bAK/2fuKZN1cH8ja1hBYGgRhIBWj//5ypUi2aXndGXCpCUESZ/CC0IZyiSyJ+rVp
b5LuYz5tPeS2bIrfn+18SZ7quqmwWVAmgCifYr5bx4dm6k5073byT2erbXrtrAG35tUIzxYPr8UB
UCMiSkl3AAyo35TiAe2CEyxexB5p/PQH83lmaTE2Io+eLeGz86PRG4bSG427ubkLkhc1V0CrikLJ
7z9beOBRLzcIfAjSll2muRpEtmRQvmqoWBwUZXgeajn6/TMtrPBghdRDFMoW+9Gc0mrUUhSk62pE
DEM6xL1XacZR7RW3CX5MHdj/MbrrP/vGzfU5fX8PYJncwtsLk2Tzos5kNmXETUOBQlcfhjQV4Vaj
vdBdeN3MCij/0s5ihOkYyemsUjRLK/lUBF9jiGp0mMgS8BR1+0WtXhRCcKTKpk+QGva5RRlDQcZG
KjeYvN4ffT6E5yGpdfRy6La/PCC2VGtmnTFgM3vU2tAz5pfrQ90wsETiaplTI25fUI6xKtfPX+Mt
IPpKUMIQRDOhwDaI7PblEBJb67LaYi7VUD8ljXEom6dcfujzp3jqEGC6TUeYQ6ctEiLhri4vVcwK
5BNlXPzZ0p1NBupyvYI6tJruCU7qf1TpKYuyfSvbu82i/eosohsjKj/iZCz2yxgraOSMwlhouZb0
RJi5cXG/v8oYjkgWAeUl2Fp2GMe+oYZziIUkRCgTsE0HMLsotoLzLTNioGcOmUcf+AZhJqN8KTq4
mvxhMro/GoyAbAjKXd6zl1biWlGNzp//T4ScHhPw3VDjX9/YK10fkCux5QzxVKaCs7j845Q0rS5D
25g96pk7cVwbAqrHuDvq6qvRaF7gt144JTRMBmC0Ns7Vqgs5N7+YyQTETeRnHCx78oheHzPzLxU9
Y1t+kFLFzfqdVNK/2b3asbFv1epkwUOaSTDam5s9hu/vPEEzRfqHtx00qUv+HrspbD/TOYH6sap/
BFFNf8vPmFaX7Ul/nxu5NLUIIsYgNaS4YtQxepl+dQiDxylKDsg7eFm0K+zMVQYv/3F9qddO3/n4
Fh6m9M22n6YsFckES38p+q1rVfwHS19CHQd4HyED1+tiVFUtF7I8U3mXZVbQ2lfRxyB4CfSTeRxf
JGnjdKx5Lrr78fdoGdEYuhhOOstlrk9Yi4I+PCgl7YD+JKHWaTXJjdlZ0DZ0dAxZVrq7Po8bhpdg
SqvWcsMOMJyJ5NkpGHap8mM0jkbyVwjC4rqxtav8bJRLnFOcAqJoMnAwfWG7hv4SGIE75TlMAofr
htYdgUo9XDxSYRNchHwW7a6WPPbp/cT7d2h/ZUH7WIYPzY9CulW1H5KG1qe/l1E162Em28KprHlU
qhS8XEm/wpK98ANqZcWlVoJ3GLNXOkqi5iEPf10f4aoJUq1cPBQS2KeX7lSeYbjRJjW914ybuH2U
h4Nc/XXdxOrWoGYgOiVIiC8DSzOWAzWoNK4fGA/CB234VdNVlp+06h/K1t51Y6vjOTO2OADzWNuz
L5Abxhi4rY8aQOgNW3q460boIICVxEAHfjFpug85nd1hxApfBCmJKX1u6n5r74nn7TvPAa3tf6ws
9h7kyEoUq8BBLJTkom7X+SdNvx+Mb731qlm7qrU9OuiT9KPQurw+i2IA70wjOwnREggG2iQud4VW
oCUn+SxZpHTjMZg13Z3sWtkpWQ0FU2VrWxX2FTw4zp+ELnHq20lbbHWYl9shym2iZn3eQXyk9C70
Zt3O0B4G9D65FzzkgxzjOQlIOCQky7ekdVe36dkXiEU/C18U+qkDqeMLZG8wvtRJ4Mb5Mb0lR2/F
W256fX7/He1iAzlmOHDH+7yCZvqrwp9j8pfk078Uf76+jmuXD01KcKACMCeWWZ4Gy6BK2MbZvfE1
rG4Ka9dYX/JoejKCD2rb7tVKOlw3+FaoW+4cKEBYTECQokH3chZH1aClMg2pMzi1ftsMWua2mtCV
6/uBzuMko5XUnA8E39FNNxXhHjypdHLapvswJKXmKUVf3g6tL30qHP97bmUdKV6SCUaFUEkO1NnN
aUrZCyGOo5l39m0S1jBc66PzYCuRc0dBPLi5Pqa1xYLiWSRPLN7ky5JGGhRSQzE6vZfs5mBp4Czb
yGvlZF/bv9+FBa8+rI9vIDriT+ESzvZgb0RDYsLbcm80o6vWsA5VriRvrNHqq4oGQsGDDhsNVYFL
K7KOqFwg4CxzoPrePEzBrrT7b3o+R55TDN/jpEsPSp16up5B9NBP++sTuv4BFPppUwJEjL7E5QdE
ulk21SCx/esdfcXzXZsdUv0h1J7tL0nu9t+u21uLYQWu4D/mFo40HtMI0AGnjZzlP3X6oviICanl
3sziXdtutE6KyXt3AGDkUIApylD8LYyNLaxujgVwRZO8OT9IP9JmfIztG8OOP0yZ/2UsttjWV4cH
7pgsG6Ue7vLL2ZwgNuubsM/uk6zdBdWdUAl0wCnlOylM/uB6hahKkDXSFSS/vVzONmjdJeqkJAA1
iqo+VFK5lwvntii3roP1If1rZrFBrJmnSBZ3wgzoriI89rQ6UWjZqf58G832ll7hSqqZarPAN1BQ
tERy73IO5dCHccICUqYWn8f2FEOjUOf1SQ8AVchenRdH0nxh9bVttlRQ1q6dc8uLa0dNQxKnZpHd
98GuMdKdnO2MYDy2jXTLtkNg7vn6YViLXWjtVUnUcteqS11VJZVitdLB9yjNc24idRo9RMUWEc/a
+p0bWUynOZKXsny2SWqdQvjp4rjYDZ3nJMcu+314AkuHZ9bBWQKHWUKqFLMu9C40wAyYme71ypR7
swQJA2SPW8NanTsTmr83MoZ3XdHW3ChW1w9sS60372JlnnaFbN+oubEV/K3dOWBtBHqU8A+azsv9
WGgwDk+lD07ALl2pG3dd+FmmMzcpN3zx2vZj0zMW9gJea7H94kTuaewH2RMZB2lOdkP/Udbd6sX2
873d9Z+ub77VYZ1ZW5zrECYsSOWAkhCdj/s50gCHdpY3llZ40C1i3OvmVgbH/ClkmQE0IzK0MGfG
g5HHOr64QUtrmtEZ+BuKArW9zavHLNk4WCtjI0NCGZgSIO/8Zc+kU3RFOXTiIFenqbkHAx+a0HPb
Gwu2sgdJe3FrUqZ9O8WXOyMBeBTkFKfuZRDghu1V3a2xqd+9cn5BoOINCUEY0VINWZuMeXISth/Z
zzDQ99L4asKl3JmvYAk2FmkFEynyI4BPkYDC4DJD0kkVzUF1kt9nKslc7ZNtF4es03H8VnHvNPq9
1vySwPTK5LAD3f6VyPoxPPqkMkLlTsunre9ZeXfRPEUJhG46oXi4CMLafGpzHaAleah9OIaubVNY
leoHwe0cBk966mnOruu/Bg6koqny8/qefeufWgQQmKdSTTkeOLWhXy6wLrXTGDRAHPIkOpb+7TDc
VNJdHUqk+vpnHM8haCZef41Xj53sGfnLIFfQmD2MJj0Rd4b007cOXXIcusecKveg3Pbaz5wnk6Te
Reoxa2/srca2lZ4wujFEkQEEJySoSx3KOpOlLpyb/L6ydmlETsYMTqmje6DEQs/6JzPcMpj2kjKj
Y9q7fFUvIzLxmAwPQqmvma0jwfCHodmKp8VcvZtLBCCA/OuIsy3h1PJo9kTUwBYktQj2I3HSsdSr
ditdvOJnyM+IeB0nQ21LHKezqKhT/EY3apoYnL/C4bYPf1j5N7SV3UKLPWS+6mG+G5vgg/M9rn+2
2c8w6v/q1NrFvaImeOprfyNKW3FFIl8EpJk6G5i9xfcMLJEF6EEQdiVem3a/ulk9zrH1cSi3rsQ1
U/A9gqclRSZYPS+H3vvR7FeC7CyLkp0d3qhG7BZj7Dn5VhXjTQ5usZj0/xN0gvrCUyxLh6Q7pXzo
EJSMVHuX+o4npX9Ldu4ZgfFojf80x9jgyTL1B1tr/wr9Zhf6p1brDwEZGqaagqaERt/T9eO6Nv43
xCrZOQF+Wkx1LNlmXc4Q/Mz1V8U/IFBhlt/GLdzgitPnYIGLJjIFt7rMx0w0yZFFpseXRKA9ly5V
Q9f/eH0kqzZwwNDQajZtDtrlSpo1aAuoGsn5qJ+M+T4LMqiTN3zr2mwJUOx/bCx82ySnmV/V2CBZ
4eqEa3FyYBe70bSFtF85+TYARK5+aodU8BbrwhHoSzOkVh8Vj3oEoy9M0Nfna+3Qn1sQvz879L4D
eCPLsDDNJ3mkdOcc6OXTZBdwCkoKf2CM4h1ZCDIrMKhcGrNygkSrE4XQV4k6uWsi0WzIn2TrY7Pl
zFcesLhyiDJFWYRq+WKNCjUP7DkHV5GnzQdLb/5yAvkxNUnC2bH5SUHeEig4yJts/HV9jCub48Kw
2KBnE4rcbplGJUdJDcZdo6skeRoERgxXl+sNB7k2RqINCIjR3hVY0ktTgT4jQ93DuzBztc/KjTP8
U36AhEx50eTGS031cH1oK/RFtFL8a3AZUPHq6ZK05Ybwi0p5Mqw2OCCHkTwGYwvJf93FhzpVW7dL
FMmbkHbxNIoOnjMihhnRbukOfdQfJr8JP2VDGpkgK428OKg0rx/gkB03kANrz+GLz108PzRIIRB+
gRjCzrT70HkJq+gp9p295t9FUH6TwIuzYNeNk2sbvx9GQyJM2AVelT29RC0kQCoTNWSmjCTftwoa
ZMrftkyO3ZQ2HJ4qPNriQhFsk9yQNiwRAIovd4Gf55VVqtxdEGEfxmpvx607GvYOEoeT1txp2V0A
tTCJYa+x8yNCAIp1yKsfeXRqfWcnl0fH9IqRRA8sO1Prxk75Veu2YE4rUHW2zn+/8h1rQDs1QeoX
EB422b5vvvG2dafpQ691BwnyDiA0X8Jh/prXN03/qHXJxv224uVAAyHAA9oODpplXU+dS6kKE2Ch
qejPfDZ9GNDRMUX/OPC1HaiD/9HeYuel5ZBI88CatNG9n6quhhhG4NyUbeb2ZIClPzJHsRSKH5II
b2+TM58TSSG6DhaTC3WCK9kvkta4JogcCZI4Sf3UBc2GI38TcH636d76aAQUn8vwctOVOLPcmCAj
NAZS/30CljJG6Fxrb2vJ3JU0NWv5acpf6rg+pYN8iHzLs6v5JZv8G1/5mM336IZB1hJ/aItD4RwC
zf583Vmt+WEhK8XtKQiAlvU626wCq450/HDfU6STUMdVrfZQqtPenLVpA6C45oqZejH9RHdUCC/n
IyytTi3g+7pPimKvpxrUrxz27GemBU8VijBNo/6cc/N0fYwrwY5Yc/AjgiGGdbi02rY5zX0AOOjD
+yRZOWojJ2v+et3G6jyCNxagSKBLy3dtIVdA/CuCNiv+3ramAJwJloZoi2JszQ6xJ423olgISejl
WPwsqP+P3EKNb0s0gGQtQLvsYAZbL/U1X3BuaOEvJbXR8sAkemtCBNmq4NNoP0PB1+vtcaz9vdYE
x+szKIK05VmhJxUxNvIC4KMWe4MKZ9G3b+AM/2UM9Idcf5B7r7St2wxVsD+wBQEFLXVC62hJo1PI
Qx+0Cmg5O9Lhnhq6fQFTQ+k8tkl0gul1i0dl9Y6ltv9fg4stWPttOmUmcBdUrmfpkIb6iyL/DeXY
rug8RH+RgNn5HHNYUq6PdA3UgKgaNX/0skhWLR9SsLcYTawD1KotJzj1kgAUNdWMBGKnk6O1pWNu
+uldnlTBnWlW4z62++dQCRDGqVTjQaHfYsMrrh1HtBF00W0DPc4y5dJYfehU6QDKqAGd5vyy0ZsK
toK+1Rkn5y3SAfwAyXt5UKrWMvtOU6jw6sPjALd0MVo7o89ulcDkZ3tUI2fXSPqt0T0n7Xz4k2kX
ZQaQazg6ffEkyWctt8bBIoYPUkh8fbXfVVOU7mUkU1x9qHoPr9R6epL7u7gbbdCiY+61Jg+xviul
e6ElvLEVVucdWDjZABPu7eUrSc7GIo0MUefvUjeJLXSWXpNuixhn7Rizsoits9vhbV68KGwnb7pi
EKwLTbWbqTfu5bh0XD/q4mPVZY9NthFDrhkkHcE+EjwWXLKXC+2YUKj0PSDjJjYfsuGbIt+SH9Pn
+taMkpvryyo+fumjzm0tNtXsmP44C4hqEwqOf9WX9sGkWxv31eretWQq0FCrQCS8bFgsdDsdAocz
GztVeaA9Ld6Hoe0f6P6FlH8axpMhd9NeG5V8b6azo7h57tf3k52Zx+sDXrsFBJgUyjFS0Kzn5eRq
RT2ZfQrSS59LiEiEJlcAXc+hD5LRS7WwhfXM+TREbb/hJNbuOSI0+lCB3ls8EC4N50GFbJjPTPfa
r5qUp6M/NF28s39fAZm7BnIZQTCuCIXnSzuoADWj7jPAvp2JP2w9OZFprXbtFGy9tVeHRP8pMkvw
ovKoujQ19bCkNiWXjqFFrlG3DwlioWHyi5f5hvdZO+mkzmiDEtSneP1LS3qp+0PTsX+y+iOtIG4E
g6yaTX/gTyAF1aA+YWeQFby0QjdGk1c9BZeCAPqBSP6l1ULrNDuBv3Fdr80c4RtZR/UNMrE44moR
OoFhU22JhTuvXKt4HNMfRrjxEl6dtjMzi9M9zXmPVB7N/JRz1OhXMBius4U2Xh2KyNeSPhcqYoul
GQstad/wJagshn650+0bC87iMPt+/eCujuVfO8unHOWOvLZzrr+oqYUmSQhfYJlseIc1d8hrmuKR
4IEyls3iOKYy4SLBHSoa7ZfZzmezXR/H+nz9a0L8/uzNNkxSLrU5IJnSP+a+vdPVJyDY8h+A/IjZ
/zWz2Ms2oVmt1owk9W9y5aVzbmr/5/WRbE3WwpWOdd0VAVjceyW0XamqvEC2Npzm+qL/O4rF5vLT
sJP0SnADKVbhRXW4s4HpQpz1Jw7GIbjhykUxicLZ5aqADnQCy8dQpycHTf2uJeWNYv+6PmFrS0/V
k9Z9iBXISIgJPVv6wgzzIBnAFXAcHeu1MSQ3HMvdGLcb21hMy/JWF53MvEsdkGxLdxmZ5eTPDn36
JpFh+hz13xWHGlvmhdKXegz2yvjbIQs4PWAFoE/4S+hyObIqoeRrDRzOZDRvrOlpthtXRnSuUpOb
of72u9NITw20Zm/MEeR1FmuVjBW9ejkV1yaHRP3XVNyXw2tA/+11M+8nEfIeIm0QpDBSvhMEkwsr
c5yaEvKgHyJTRj47O9R9yd0zeVZgejh3tCym03WrK6GS4AyC6wCiD1Rzl03FhjZMQxaSwIY/JI6O
hvZLG/zYBbzhSfRAJnrijlHhJfN0L2/p7L0/btgmXceBgz+HVpTLZYxSmdxJSlGAe++m1ODqGUbw
8Fvb8/05uDSzcIF6EbW6XdIfCImxG2doppK2Uj6a9uH6XAofd3kMLu0sfKBpVEo+01lybw/ZPqmA
lw0Pg9Z64/RpkLfY4dfnjroesBfEu5ZqNko1x7E0hARD+Yc0/aA0La1dv91wLgaE0jYwS/EMXLjD
Sa7n0lYC7o5Y/qhVjmu31YM6bGX51ofyXzPmIjqpesnPZBkzJu+qtHkolWfT+uf62qztAdwthKY6
uBOix8ut1pmWPIQQY93L8Un+3rw6XUDj/s//zchivtpm0PtUw0im9a45fFQyiPn0xNus1635CpMe
fTL+lGSgbr4cTcVwyl70Eg5iKyc3IyCC/uegGLeWRNtfpnpplm3cjWszCN6PB7kK1OMd6ZBSm9Y4
C8pKK5ZdbvnSDg5RH+9gVL0+i2vb4dzQ4hhp5qAOataQW2pSL+ExGv1DUWJjNKtGKA9b0OQTFS81
pR1jpllOGFFDWPKzn6163AxVV2yguEQCxeZfAbu7XKVGQ+dFbmSY4vSYUsgtICE345F0fbpW1kWh
pi5YBGWu4CUPZo0oNy2YoMTyQXo2x2JnNzZwvm+b/aUiXFi4NwwJ6RrwIfR0Lzad39tdLllgqdpu
FMOhHLQRR6w4UAFroomV9yQkBovzA1NNHQ8l8DrQlgl93MReXho9VE5waLbILdcW57+2xNRdLs44
mUkfyyxO/v9IO68luZGjbV8RIuDNKdBmTA/JMRwteYKghfceV/8/xS+07MbgbwSpkHS0q8muQpms
zNekzn6I962ubyujrgcRJjSiQYiqzGWQIA2V3i9JjBrTak+I1qYHqe5lCnd9sHH5rIbipAasQgkH
WPxlqDiHGaD2aS7EQdo225GBR/XWY2ItCJBpOP2iCQQD9zJIBF1Ja3MEcoLosa3QbW5bFym0P34X
009BdkwI8eBfsyxkt1asT4lQ+0FTRadZl97Z3c/rm2Z1IFQrELPCxoUX+OVAkliS5VIjRFTOnoSd
SSaUPo2Nk2xtaxqiBMX1DKhy2dOIcyXzU0o+PCdwKY40QGWPOOBYcbQxY2sbB20uAEXsHyFZdTkc
q28qPU3U/OQETzD8GiQChASNDHsZkdz99blbG5UYEhk/H8hZHjipxevFqh1UhaL8NtZjj6Wm4LAd
zlu43pVhqYIdQ72VYYGCvhwWXG8kwkuYD3OKC3B3q+Q3sxzdZKmBCMBG7WJlVBexFitCnkxbCiVi
DXf6FO1a2WuQJt/6UGtROOCosnJgI6e4GFGtNlKBFDl41DYP3EoKIretvs3k5TtLzvyNL7WCNES7
7CzcYlDzFIeJJeDy8ucmxGeheWqy+qBTX2rro169GON3+ofa5GbxwQ5gLaOk1gwnh54YO2QnTzfS
1gys7LyLn7RIxLKgiLPYYQbC/h4JrHl4H261K1cuKkIgCEuHj8tk2bmY01pzZlvQE6bMTYInpf54
fQesj+F3gMVNWKT4yYQigIV5Baraef1hcA7/WwwxyLPHewVHeGokmAed/dwHHwfbd5ts43xa4RGK
9fF7IGKgZ0GUTu9j+IrMlGF2HoKq7TMCYEK2YQy8ETrJe60M0H8ycQSZ06RApFxWDpHeJrft6KRu
HKqG12Ey+XR98FtfcLFNgiywrURMsG0/59N3qf/6v/39xb6I5HbSfRwmThT/947R3Hc4F/1FCKoF
pEskmfKy/t4DlAikRGjJ0a9Sw7ux2dpJq5N0FmExSb0W5ZY/IR5YdDWcfxlniOP1Mayuc9IwwJIi
f12mL9ocdIEpzWhZxl+i8U7OPyPKdT2E+JGLpBLHpN8hFoOYtBG3zpoQXYkuVel16kF+nijnXA+z
NlfUcOB1Uuhw3qi76HLTx1UniBvdF7n93GxSctem6izAUt1l8rtBkSOycEcvj9LQPWSm/BAHyc/r
49gKs3xSmEkQD9jYnvTeclvrQQklb6sIujFXunp5KEyDrknjrDIUbHIV+0W1v18fxNo3R8FOMJBU
YcKz2H153xlyL+YqH9QbhMx+mNK70oI81s5bENrVsdA/BvgIwfCNXYaS61YYyoylKV9HPEwKY0t6
W9xXywUs2Lv/jbD4IlJpOKMQeD35c/UzR3HRhYJQVM2Lpf8zJg+zFW5F3BrT4vvUWT93lirGlGKX
nX5Mu61rQfzmt2PShJyPTlXfWWzKLouVShsswbJL+12thD8ctd7NifDtNT1chZBj2cWz8Q++Ubey
/xd1NFgIgKrBJGMntwSX5FM5TyOURtK+cnD9MLyrev3Oyl/nQT/WMm3+6+txfUJ/x1vcgmi0k7qb
3IK98TEuf/T94/W/v7pphcY/j2bc8ZZQBqNDQZZiAPK50sFAVnSS79NNtxuxad58M/HwQ/9JGOos
VoUWkPAXVgAvaIq/VunsznDGzOYmVfXdVjFtBaCro9kN7hS+GKXBZdFYSbpgaCMem0PaQy7SpwC8
YTDfzPbUe4oh+Z4M9erZbuE3hFoRH+Kmeizj+FNvS60HBQDqYRAE2ALEzk0CtgdmVolmj9ONW2+I
1cnnRWyLX8xFs8g3x7TQrTrLuYcDH8sD0YM33HFLOuBaFBAHS0oPgtO6FIREqbqvU/mxr9919V9c
xnB8EWCm+Ab8dnHQ6HlRxHZY5yff9t/BOYuQv5JDtB62gGurx7ND5gx6Fk7M8jEJUrWapZzcfNDr
gzJGbh4qAIr9Pejd6xtjpYypineQILbzPF5eBHLcwkhoWUZWC1A2ONjDzva/S9O3wY5v6OhO1lbH
YW2rn0dcrIbUnoa5bFBDtmXJTZxXf9MRYGtMyxpWXw51JhFBAmVS9x8qxKda866yVbepT3q7T+JP
12dxbUyidwOlimYK/1nc11mGbuWs56fS+qHFsMXi/fUAa4ubBzhaaBzKprNsVjadYsZWydGC3Hj2
yUqr2jOtLDzFPQ4t10OtiB0A8QNuh/3S/6m8XQ7G0lq/lWY2kjHDyi8em1w+BHG0l9VTKSuPs9CI
NX5k9lYyvTZGBkc/lpoTsofin5+9hKq4sMomhMZoVdO+jEPPiX7E8wb1bSUINFS4ImhOkYwszbus
MB5GNQS9axmp+VyXwXjQRm28K9ve37rDV/ISLnDwP6IkhKnj4o1aRnU3BEJdt4j8QxVG77UQ1JHa
7ubqOFp3fjFyUMsDeiMfVbiQltM/gvdz8wcbHeo2UTJXdSJ6JH63Ifmwcrxc/DCxnM9m2hx61EAc
+pyK4nwK8YWJaKWaUXwTWxvHywp0E5jG2RwsPmo75VZodODVk2464MJQhcghfOxsxLC194p245cn
c0x3ZrQfk/hunreAmutDBUWExjcbaKmHVRi9nPq8BE9J3rhT8FNNIHIat2r6z/Vds7quqPH/N87i
VKOQPaHBSA83Gyb/fTtk2a0RTS/QYrekH1YjIWYBS1wYpC3hbLYxS8ZQIjKsgZc28PjCiboYzcP1
8ayQnPlwZ2EWR1pfgagtVVwTzdmD4Bfh8Cq7c+4fZqX/mvQ6Z0C1Bwf00Af6O7kYDpbTHnV1LN1M
nvd20HnysKXau5JggXQD/C6oNkD5FhsKT7hioj/ChpLt6Aa9i11qjB/NunrM5O51tMctkfHVgCD9
uexFhXrp3zb6QxWaEgyvANJKYezk2S0+dcmwS7a4ZKtnxVmkxT7BLJrqdUWkaXpRlRcpTlwF51LT
phI4HaThZePzrtxYAIpRsAKUQmlhObI4ceKwimmUD7E8e3KVxXujHMJdqsmB146p745V0u6U0B9d
1HX627wPqhu9RM13DpOvftmOu7Au7Y3LZ3VxQ9US9BYI0EsBOXtQx94QvpdNfgc2163m2lW75+uD
XzkTgG2zdXA0Qh5pqY+EaFdfxgo8h3iqnZ0+PXbilR2UjyHV+v31WCvz/MuQgUqoMNhZApZzn/Bj
yblg5Nrnum5vwq7ZoASteAzw5KBXCqGYOg5hLo/zuOh72coBV7RzdYuPi+v3pPsmGqCJl6s0cKvX
Inmds8IFV/VJHWIvGMedRfFwUAovnyg5t1u/aeVDXvymxVsI2D1FdtuGYZ5o/8zRfJPSCdOzCO1k
dxifM9Vwc6Xf9e27um5Ya/KXWC0+65wziR5tXMQru/jityyOjdaP1UkOADcEYarfggW2XDmZyjur
K303naXsMGbzsPFWWP3wGLAJzAaHh734KHkUlkM78FEqI268MmxIdhV5vr2+vNaSNQyVfodZjG2I
Gie1S8aWDR8xinJVkgq5/mkHP33Z9moYaKGl3UjVJidjfXw2+E+SKRmG7+WiK4uwmmcdWVspMlS6
amO7T9MI5HHZKjhZ9MqMKYxT/yfGQPi27EbpHe/RZC9JVeApkh97dtx0bhH7/kbKsbry1N8/bDEj
ZtdMPvsbmImcYyxQ7abxx19QmNhyZ0HE7JxlUIOeaE1tM+1dEOyDwHK76WcTgrW1wz8/ES8iicPs
LFLbJAMUG1TOx+6ugt9u+rd2uqWStbpDSLnxKATKxBP3MkjSVVRfBPynjX3P6A5s0rj56qR3efHl
+oJdXTa/Iy3lF9SsnfkuHPCKNdzN3VMcmRtbQvzWRRWGAsy/Y1m2noKsj+M2ZiwK2OdEucswHc2s
D7H8Ii4Toa0A9fX6oNanDz4Q3GzwH8vCj1ng3B5OIFlmGODHufGDxybzj4Hju1k3RKRFXfzxesjV
VW7wrKBm5nCLLbZfodY534v0rNI/JagImjHIxC2swQrhmGV+FmVxis+mPY3ZaPJaGsKTPnpFvBvy
1B11GeLICAtRb1xpbp47kobBrkN3SBoXr0sEH8byzsmaPWJR7mAEnl6PO40OdWvs8s7n8do9W0q+
xT1eyaL4vaLfA6YfNvZiVvqxF+1dfm9Uhq6J6swQftO0u1T+p30wra23xeo3MEkgMIMR2J/FIRC1
MUPpRA5l1w9y3g3HtlMxzhucjcb4ViDxz8/OgN4a5TYruEzpNXmG9Wi1ZIfBtLGK13CoOhhUritM
FRQGdhkGr1zbiWvCVPmdUuWekt8meechAMPmySNzF7T7ZyvfSrJXjwQe/b/ou+COxO46G12RZmVD
tgB9V33UreDB6p2NK2F1WZxFWDzOUgsamw4v4tQ5hTtqlqtG8ucouMcfLnXt8DTqW+mPWGhvDqGz
iIsDdcr9qJwEbDMNpRt0PWDE9Xv0MMjHArcJnRtzuI0VeTeH6X+ayn+5fjhcn1HE3y5nNNbVVE4s
xlub+a3aZjdFtVFGWU2h/x0fdsiXEWCXkhII7ZVq0NxuDj5AQn3f6qarx1swwfVlCT4QNWvqlG8c
OPpIKoY5IVZRdV4d98e+MHfhNN8ihIEzmDZ4lK+fa6d7DuvwFHZbMLXV2USPjVoMcjbWUnvDHiRL
UgTSs5nSxlXBXz7lVT1+vf7N1oAi1L3oGiHIJBTgFrvPQUNCS2PYYlRMvJkexZgpu9kgYw5Uryjv
af23GEfod/rwErXzPullHG7DmzbRXBrdh0mpbutYQRciOg2h+eX6z1ubhPNft0hDyjbP4mjk18l4
gQSNDRHn9XqEtXtbwaRAwNBt0o3FMaB1KNWWFeDWLL0NcI6No+rQD7DDb7gEecv0N7ke767HXLu4
z2MuDobEtPMCNj1zHnyJe90Lks7Lyhef6Uyan9djra5jeHCA92ghwBFfJKa9ntaxhZXKydJeM4AP
WeXcFsH4KekNhFfNB73fKzWiX6HxOUqKrRxlRY0KqNhZePGFz45Zu4jDzA4mhNN7F+Ge5EhTBvx1
dewr+aFtnwIp3I0mgKP6vqKynA9h79Y8nFBy3IVdfQB8cnBIMWZ/9vRc2jiiVx8y6HXALxfWDQAb
L39ekphaXTi8J4oq9VI/9PrmSTEKLwvkp8ZWvNr39+jA+cixbXwXMe/Ls/o88uIsU9IGZrMqQzMb
ZjeCzx0O7/L2x1j+qMYfmja7ck5fvLqXyG0UX983W1v//zN2wOTouSJLtxTbkdUA3QBoGKdOLj2r
eizsXMB8vH6avVkFCedkd0F7X0f9zfWxr65/3qZCiYHu/LKg1mbG0PfBINy71VNm5Ecdq5CuqF3L
bo4V5PLr4dbyGPEU/m+4xRJMFRhqkTBcSYMnWFFHKXx0/gaISXvpd5DFOTpHtakgsMrDVEPmpnIe
auWLkt1lDvQu1Lyvj2h1AoH8/hJ8AEyx2NN2MVSAslk7au140bCvjdiL5c8lJYY52rghtmItZg/i
sp3X4sUd5fu44VHRfJ0ktyMFN/Vqyztv7YLH1/jfgS1msUxGTnwRLMz6g2Td2Yp6AKTkpeyF61O4
fi6ehVpcLVrUy4EsqTw+UTuti/tEvfcNSOlx4U3WV9KzPgaBV53Kst/IYlbXI7RpHr3ClnUptzpL
aMg5OUeiYodei81DVHlDuRFk9V7jiQAomPyBLsTlwWanTqG0HTMJZ/JoB3dNnO2SnqPWP7T9S6fW
bqvI3vU5Xf16ZzHFUjo76y2zxHJgIKZT32bqZ+wlXEgxRzhoT38RiKmjU2hxu/w62c4CgRK3kYCo
uEDTcToWU9+TpJQzilSB47ZdsZFXr34wvHTxuRVNpaXkX9gGddUOXKEpGhMwgvsI6Z0teZpfmdab
CwHIDRmnTsa51K4z5bgvWuFiMjjprrWb7ta3aLIYpeJlnY2aWIrYEV7v87e4SVFcCd1eOaAAdjMj
hTLZWzXx1Y/pcDXiBUfa8Kv8ezbHdSunXeewSuvuXdVks2sXnavr816LuaKvf8+1CUZim6KC0Kuk
F3u5cAID4S5fFUYh6k+dUH3/sd/c8eKgWs7veZDF6kRyo22i0YBsFpY7PNEywA3Xh7F2VJ5HWOR1
yhAPahvC7R2K1FO770p/NEPNbWkQqQDyrwdb+z4IwAm/GxoWwIsu52xyeE0GJFe0lAuvytE0Gqfb
JkTbjN1wPdTq54F1ryF4CS5LVS9DlTSGSQJsSLdm7NXqLm/sHQJc/1uQxZ2WWSgYhSaTZzgf875x
o2ifQu//34IsLjPdVwYr0ix4jf2dLSmemT9I9dbOEZ/5zUIDPyd85EislsrEcxfHhjNDKOjN6oUi
nFfPyceu0+9GVT42RfktCJ2Nca2uPABmvzRzMDJZLIZe7aVE4yl3iqLqZJh0tLXbqKTpADyLUtj1
SVzdSLChkZyiZ8Z5v1gOmu5XTYt6hSK3XJayNRztWCs3LpPVRYeCrdDcAUa9XHR9puWhNGbQBRIn
94QYv6ebncKFOeTH6wNa3UpwaYXwjuAfLcomoxQ7Ri3DTHBgYJf6ax0Gh7FLXCveEHFbH9O/gZYt
wBZsleUXoNtLbLnrftw7w8dkU0doYzhL9iGS1zxqZtj/huWjP2p/re0PYVrtMzPYX5+4tZWAmDHI
FspoKHIsX09TkTY6wkunoJ0BOph6l3wrTGlrwa2tbp2795eiDYjbRZi01/SuM7kehqm/nyTuwDIo
f4Sd8qRjkQV75vn6sNYmkCMVSQPIW+DhFgscEncQVDLkmaquvdz+EeNsH0jNIR8erwdao2EwqN+R
FudRZoGdHOQGeRa7sD11QjDWchrjsdFt9MtlO/HKqW5v9SDpAY86PzrTD7xOkyUPlaNTLFWm16AA
+Bf74fxXLU4TKYojnDbZD6X2atnfFfkLPZkw6/5ih+MWJ2SqoS7inH55jqhDnuHv1HKOYNdgtnfi
uB/aYOO0WjuNoSwKs14T65dlImymNjZcKjwDtUAQ2MY8uis+W21116jSPu4ojEZbZuNr64c9ARwU
qTBW0eJpXxtBm9sTOO2imzU37D+omu0pXSq7Y7d1TG7FUi8nEahIaxsChU6j/p882ndpvAt4sfv+
vLu+WNd2IVUyyHj0+lUUny4jkdoUsjRhIKKp4yk2lJMfS3vUB45pah7KNNlon689YECJIBYP9lBX
l+mwrtR6mbVgD6fMyVyzM981I7qxzn1oCDeDI/+vO2c0N07oFRlZsNrC1gDQNqKUy6e1HqbmKIWw
d4yQsk/YPvpR8z7nFZ/Z2lEzKHjOuZcV8YNcDffm7LvR0PzF8ePgS4n7DBQ+JAgvJ1qd4mhSLeg9
zlTdDZX1nyzWvDLpb6xqq0Wxunoo/IIV5NOCFrkMxZpMCsUAh5uj8jE6wzsL2E8/GQ/2ZnK8Ekr4
9+hoRqLDgP3HZagcKSLHwX3yZOevdj17NW4tVW7R9P14fZ2uBuKpBtISyQeg95eBVKU0ECzmC1bK
Az4MH/LsZz7dSab1569CdCXAKlI1R5N1iZY2GjuhbgXeV5fk2wDAUiY3x79hYl1EWey6Sh/Dxu4L
ML7UlWLrMcLDMy62VD1XDsmLKItTRJvbsAwF+Lbvpfc9aCtTelalVnSp8jba+Va7cfav7TMiwgPC
v0PcAYuvVE7DYESlwJpbZufi5Yai5qNpvE6I3cjlvqgLtwh6t5L/EwyBC5T89voqWUnFDBYHFXEI
xuz3xcovnFzqh0Jmn+ujW2Y/eQnoxUYNZivG4j3YmDQW1I4YmY4MvfWo2bpr/LlcmdAOop3AM507
Z4kCiNKUhlgJAzxWf1o5tYL6MUa07vpsre0pFUV9DmSsJ4HtX+6pbq7kvirS4jRHenHsJrN0/Uz7
UcrVexQW6o2bZjUaduyQJ2nAEW4RDdFVA31VINnBfFuj9x5U1XOnhbs87zYGtvaJVK4XqhyUXpwl
MLuS1bI0fSk/mVWxz/32jrrqQ9JrT9fnT6zmxZMQRtPvMIv9pdrNmBtaXJyGPsWz82dXbYlIrQ8E
BQihK8irSczpWbmma0J0pLqkYCCvBDCdj3L/8/ogVm5kQcv6N8RiEVhja88RtJqTAtMIL4q+dp12
pq+8T6Lx3hr1nVSV91Jmvl6Pu5YlU8gEzo6tA7ivJU6ozEmoWsuA71rU2tEp8UYrI61zI7/NOXVt
jiuSk+M4qsbroFlwjUrLS/JYQ6re0m/ptgmj9Qnhn+s/bG2dwrlCF5YfJcg/l3Ne1kM4OJQiT2o1
HRHpJ4GfD5P2UMxbxZ41sCV6lOiIiFSIa018/rPPOyp9QxLNOlVi43ayq8Oc3GqVvbcGx7NbT6Z7
N0TODaR4L/jgtMbBt4bdVEQfBnv01PrZ1LdgKGtLGo4gVp8Mn/Lg4mKqJ4icQVQUp7wyKteu9cAL
df/PlXd5W55FWWycehjUotdYc+PY1Jw5teGp2JW4tj+Vh+tfc/VK4k6C76Lh4E5143KOtaJQI2XO
CwooP61K8QYAPGUkOm+DDNn/vlRuRvV+ysFVOtYtgs8bx97aFuadgnYrNGVSpMWMTkNeZW1XMaON
tIvS41z7u3DcSKu3giwm1BgzGJZWXZwKQD3kE/ZUuYhVX5/K1SA8nvEfQpaI6vHlTDqy32ipNRIk
fOSN61X1Q97/ubs5153gI3B9C9P4RULpDNlccIWXpzJoCtdKH8o+/qEaEFvSv7n+gJ0gP8tjEXlY
cRCc7b4mDjqzbasSqzPsk3Lp66R+U7Lono11feLEElvcE5zeOqxBzhMUDrXLQFMsR1KTtPi56Zhy
O6V0kNrgzrZIleNhZ2T/uR5u5TtdhBN7/GxcVutn1HWa4mR3k+sXX5SExsamy+VaFMzxRGfDJlFZ
ggb9MaswDpVZ1yAh87Y5BjeRkWyQi9YoP5im84bh++gQYsSvOBuLL4es6LEsT41kHwdH/xAGH8su
ejBhQc1NuSuKLwAIvTyu3cbPjmAJ8ARvNxb+yqHIKH+5qME5BVFw+SNALedp1DXlyS7K26Ku7/It
FdyVFQIVRRY28VRgaX5dRqBM3qVdnJanGtOHyn8X6scA/UstC10fn5nr62NlOBRfufJpzGjYAi+G
Y+GNYFvpVPLUV7R5x+qvPhthyBPkepy1QdHGxVALqgIYpMWhNOidP8+TynnhtCmWCWp+aw55fOgx
GHT9EkaKPYdbRuYrgyO3pKXB6BAGtBebOqPRNPRojZyMtNwnQtO/idW/YFAydTh964LIA7f98nO1
im1IzuiUILYd+9iWUnIXhY50pxdjs7EDViZRfCU0oMiZLWOpA5bXckeRkvp/xL9wGI1eu9OrLnLN
2dQOeY4hkVW02sYjeG0SCUhVCClP9LkXkzi2Tidlfl6h/lt/kUIBzHX84/XVsXJ+ADWGN0nlCY7O
Elod+YZcj6FeoYv/YEN6rp0SzvBfCEbAc0VRFosQ1cENcPGl+klt7CGquU7iG3uuf2Tx35DokDaA
uWDzpUTz/zKG1ipG3WllfYp68xhY0k6pgn3X+TfXJ0xM+uUtwiDQ/KYhRL6MkNplmLyoG0R5A15r
ZnCq9c8mHot11rp9tCW4tBVpOWlxmXIthgVI7Wcr/pT5UEHM94n06fqA3q4yBsQG4tPwAmG/Xg6o
RDYg6LjrT1KCE4W1yxNzdz3C2zVGDouYJHc7Jx6KY5cRaM9ObWkSofaPFoalbftqhxsbdDUGhS9h
IszHWaJX5SqnyhZYXO71ox29Ip6GHvf1YaxNFIDRf0MsFpih1k1QjSZf3p7cvBdeyNcDvP3gKCqw
28XS4rReLi09l8Mp1ZXilDQ4QYWm3GGeWdLiLMvYG6Vh3qgTbcVbfPkgz/VRphdzMgtf82y98m/H
TPqUy6DitDqrNyo2b5+4YngQSyEgYCGhivk9SyIyXwrzTptZBpI27HKMRVydO0EZ6r3af6+0djcq
heT607CxZd8e3iKwEOnnqsXjQKyds8C9P0eW5pMxgxnIMK7IAwxiHzCy86Lk8fonXBujqI0KBUQo
BEttQsgTcZerXLaOVZ8y5EiwY/TRKbWzg4r+c2Fbrrl1wb9dl0LsXDhFkECDZl7Ma5EUGhee3Jw0
7UerPzRb/gMr03fx9xfTl6uxhX8tf38YIx6I73w3Dt4XkZvYG5O3sh45u5k2biOAKksCq1A1crRZ
bUjwvg/pO9YCji5ou25lXqsDEmHQC+TOW+r8ZlljWPPoN6fQNG5KC6r1SycV3lz1d6mx0fMQk3N5
XfBxqByi7YlvyhsMbIEM+KzKUct1EbkFTHk9JLPcOMJXg6C5K+pTgj6+SCXrQpoDWydIwHwV8Wvf
HdLm9Y9XNk4Ev2MscmNJQaYCA9MWjrrs2Wl8V4GswzlyN0XyPix/aAOS5q0abWSvq4sbZ0TkN3/l
KYvFV/e6b05T1sKZfsrzx2HYqu2tLjpeNhp/nlrI0mkutQvYKkXTnuTqQzr6vNfHHSfSqKr76xO4
MhJ6XxYtJ1HRQfjt8hSq80rW8MjpThHM1r2G19Jt00bOxpm+8lSj1SPw9nT1QHcsL5FWakPf6fTu
NOWzlzrpaxHaD72iHIakxdNueJq67Emf8zsjOprJnWK/mv3n6yN9ewgCKQG6IAS8eAMsD3quK7o2
ptbD+PbzfUjX9BBLKtU7dfDdWk3SfRjQdkTG99YYp+z2evS3H5ToIGgwDVSoKyx3d1uS6bSV3Z9g
tHi9M7upfOS2dUtzIz1fwXjT3OM+ocGB6hrp4OUXbSK/thuzH07tEFcJcoRpdSdrub3PkQDzorl1
Do6T+R6I1Notx0A5SHJTHK8PVwS5PGD4ESDseZOQ99KquPwRkZKZccvCOmWzvxsDeLvx6Eq1vrEP
V2aV0hnNJNYvfYpl/W70/XwyBrSK7GEff2gCQRE6hWW+Eebt0hHPK3Sl0KclzTbEzzi7qhtKz6mV
1PJJMSr5vtS6+SGUYCdoffqltdAXNCe5udHT6RlwqraRJ6z4YtqsHPqoouSsWctBlnM/22NhKScD
FYRJR499finTh/T7EO+Se2d+mtTYxf3P7w5Gctc+8YeOk//S/8z158S/lc3I21JbeTvvtqDvOXxY
rkU29uWEZGpuwKQL1VM0NuV+quXaenTyuK88IzQKqDQlBfGNk2plYSOjg+yAAFHzqZcdqb5T075N
ZxS1rd7VIItkTgchyXaR43L1ytkVqbWf5nhfm39+SgKDRJ0YshC1Cng1l+MNlDgtmlRRTlom4YyQ
mMapidrq5fqmWZlV8AeAR0iyhdXiYudWad2DiQ2Y1TxSbuXerCW3gEDjdhpPugGO7MZZ8XaXcrX8
ygRo9DFCkZKcresqnkfbKif1BB9KRZzHRJjja1obdfYQj0Vkb6zkX5Wqy1OB5oHzS3yEpuKb7klR
U3qOi0Y5yeYuqzzdwlDALbUdQqB4DDjvMqD54x8fvJcxFxmCHPtGPdiF8oulXQ4ful1hVB5qite/
3coRgYQaqxL4D+x2W72cyqQi16cYo5ysTO9rbzZaJfPSos55TqRJVXhABFEotst23gXhDC0lkxBp
uv4j3qaQpMTKr7Ir5GRaqZc/Au18Wxqlnh8hKeqRaoa9GxFQOShxbd0ac3QYOj3a2JZrMUVqjMIL
L3Uo3JcxkfycR42mwGmc7NNkhg8TDRS30JwaUWH5hFX2xiDXZpoGsUMiAWLnjfVpihGx3qJadMrz
4VsYQmBCV0rNQHUhMHWTx4knFY1bJfXG6l3ZLNwCbH9uVzrvS4igUodqHY2ceQCTpL09Du2XQs0c
r42bftrIl1ZOApjlwvhOEUjvpYqkk2Xkf+iynnQ5eGp7iKdJte9M5CVIGa6vmbcJILeaDmaZGrq4
ShdrJhmksu6Rr0HTVA+/VGbdH1Spljcmbz0KtTxwZOz7JRQoMKJiVjiBTkA5Izebyu4mKYctcOra
J+JRzR9iWdC7EdN6dp4NQ1sMqRVrJzvFDVrWup96GLReBXhr41RZjyTog6D9qF4vZq1kpyVxkmo4
cRtfx8F4noz2ndRv2aCthuHWJ/kgc0bh5XJAdAzpcKU4zTezirLEGDhHUcS4KSt53ihViStscTYz
FuEKSnbMxb4oh82hbEhNYKono0/vwGJ4WvWfqpa9rP+gSdKR/15fdytDo2nCqaHAZMAUcTG0yrLU
sIOlfOrGT/mcug6EF3VLz+DtsqNRyIoD9EWFz7IXQWQdD1fUM03kEvFec8rpU2yOycaBtBoENAm1
cCH5ai9umCKqWc9jQBC96eRdVRV0Zga7tKO/CYRyJpvcoOC/ROE7XVIWuVGZQqmr8tQ8I+8J5rz9
/qdfhs9PSwvRZo51uECXi06eaz3GZ8bEk6fJ5H3jWH1100+kQG6XV0r89OfhWHcy7RJq8Lx3L8N1
rV83RRhap9SqO7e3+mc9tG/MPyfXA1v4v+RDMMi0RZi5qwbkJiPrFErVSURBV+ePqyoO8DIKXuiO
Cyu+xWpzUmFaLQUW9qjRRx4tPo0Y63uV2lvsnLfXgwiEtOSv2iGH9uWU6bhITr6dWPR9PjeJ9FIg
1p7hJKdsvdvXAhm0HLkZ8I2zlyY99dDJfhki1mgWjhcMaPEFUF1lNBy3Ps/1SG/cZgZQYXIn83nQ
c9mr7WfNLndDh3aXvXW3vk1YSFT+HdMbj++wrRwepETS/AelqN+hQVJKzTslqHikbuiprI+KQwFT
D4Q5l2/xoWIbzxXzp8ZR6OWBGh7qMvpQZEV+n9vNxsZdOYjA5gg/IIB7lJQXG7dDorXL5IGsIaR5
6kpK8GoBrvx2fb+uRhE9GfJMMrAlEzNKVMPP1UpFkSMuKzfX1PqokPz9uB5GbJbL+whb+19IUaaP
3HKxxqtSaYMyQwq2tdJ0FzswBVJJ1rzKVMb99VCrIwJ1jlgC0HPgvZfbqYhUJR+alsxOj3oPwcEe
TQDL3mg0rEcR/mMcDxzg4p+fJSeIBM62HfbQ3+PMeUJ+JD6YeWjvro/lzepGZ5BDGyVnbGb536Lo
Kg0oRAXIlJy6LHBrX39qaJw1Gte5pT9rRbMxdW8WOOF4sCLiCyaaLEV8xbNBGcXcjpPfdqcEjeWU
88fJHS/DdWZr176ZPTC7QknRAQ73i5d4GcgfAcPFitphSNa/onWbUcSStsyofp1nF4tORBE5KuoQ
JMXLRdepU1kEXTOfaqEq6JnalAYw0Xv9a4pIabszYinX3o2S3af3cRx3T44W2s4x6c3Ueij8QjeA
xWn27JLvhN2u0Ufzu9aWRrn3DSv6bCO++VL4soJF9yiAlGPT6e+0YUi6XSUp1VNW5wmKvGXhvBZj
qP0spqL6ZrTq/D6N7eQlT9T6MW0naZ8GfhbzgNbK5x4lS+pe+I0Vu3LuhqeYWur7IYvnFvS4I3X7
nrLuNzUvkq/Z5EcvsR+muWvkZfHoJ7OeeuVsmA8ayN5wD8IzZI8hnvBPmKgc9H4/yPQiwmE6qHPT
O0dwdKlxyPoiiV70Ig8LV0ud6aHWa0k/hJEqwXk0tK+mH8utGwI/kB+UKkof+wyp53d5JPEunuUJ
haew8mkMpNkgvQRylPwzW33xebD+H2dnthw3ckTRL0IE9uUV6IULSIoStb4gpJGEfd/x9T7FBw8b
3dEIjsMe26OIya5CVlZW5r03W+s2kev5G16eZq5M56r0NOYz/yySDEpbm5eDspOCMoMtOvT9p5DS
hXyYbC1Rdrmh1InXdQWPjCzq2tyte9X83C7a1O/bIikDl+Pv/IxihkPc9NOcOJTNFul5kJM6d/u4
7sqd00YK0t11gqrawvSf73ERlsttz96ZjF4cte52nsJc2XjzvT7qVs5HI5oCo8m7VtALTl08VpOo
Vcdp9JllVqDYPA+8Y/XSHKODvDhjtgsSS/7YN+iruHnmxJ+6srNiNkQrdHfoSz6FUjtD62mzkv8M
qmwC/5EmKljVhE03lKJJ2BXKazuVKQjDPpNtA7qZGeeWq6RW90BKIefAfOFAeIFG2uehGCg/UJ7M
9wj51/8A2mnqnaMs3R8JkfB0Vww2WpD2CBBmr6RqdD9WTvDJivNcuoFqkvcHqx2a6dg5TT/vNJDr
hQuexfo4taMs7yAXhdl+mJa5DF2jZTqD29eaFXtFQ61oIz27EKt4SlGiEKhikWue7m8yD1VUmNSk
R7OCU3o0tegw1H+kbEtU/7zbAaAUpgMkEXo3NPNWr0NbKoYJpTrK0kmofET9YXIdRJsPc1LJ+yJH
QyPupy5x68Jmko9EpOgDSzqUFshMnpzhftTrZEuX50IEtUX/gcuBxxB4gdPloz2emp2eTz6Ph5nr
QEL9xjT/vvf6gdTH9jKTgqbcWaV86vu27GN98XnSHiCxIAra3fWtmYsBrA5iO+83Rx2RRwOVYaGK
f7qmZTEHvVxC2S8BCj71oqdtVThvDlaZLGuxPC2e5HffeVxBMLWgFtJdsdaXRGa31thO0oL2X+Ls
0RzPb9qm7O+MVi8pLhpbGgPiDj2NC8Ien4wsnJfLGiE6tFPJR41kP0piywtDvXpwBmnYGfMgbeQo
Z0UAGAu0OZhpQamGG32do4wadTs1kX3ZCOZbwyx+qp09HqfY4bIBsPdYmErnZYpUH65/yAtHRiBg
KZ5ywwPyXVOrZKmIw1LVFlDftefU6l62h5uxd557oc6CHpc6vQxdysTo27hsJzcWIwOqIHm+/jte
P95qswEekcggUAgrcO1R4GBaZ+gKxddJs7yhpHDuWqM5uMlU1PuIHuq+rxrTI1RO3rzEleckQ3vI
456R00xSc/Nx+FPHlu71Slfc570sPcjysnxGTWQ8wNdvdnR8M8bITc5NUUfVp2KuO3cu5uCA8ln9
aIdl9+n6os5PvgaDh+QWYiqVPlN89TdJmlzFatXCSvK1aX6s1PprV2lbnbgLTgqfFzCuzLcD9rE6
idXMDAIymslfIG48qOoU7PDn+Jel9s5GLfHclJh7Y/AqZaQnzcVVIGPeclxGWqX6ZVrrrmN08w1i
JbmnT920cR7EP+rUG1gPlzEAFu48NK9Pd46yVcSaHc1v5Li+V7t23suDYX4scq2957o2BUu184zJ
DD1nmYctTd5zggK3CKGLUcz8G4T46iZpHLoxWqBpvjLR3EOkLnBQRk1/SUywdeZ9a1dHfWndSh4P
Qygktm+vu87lH+BQ1eJ4stw1yciGA+vk1IoAFTJndgr3aT95mVwjmr58UeTPNWKAhaVBTLef5LEF
cLj1xLjwuUUnG+elnywmEZ1+g7rH/jwoxKQyHz43Cpw96h+27kVBAMrx+novfHBxdfNSF75MH+fU
GFQiJH31TvZzGZU48ucFFZxB1w9W2o5fRikO9q06pIfCSnJPW5xyf93+eY5C4UjM32OGME63JqfZ
0SQFeJPsD63i3BtzPOzNMmlJOM3sR1FI5UZoOA/42DOE2A/DQ3hzrnKiQJHkpaY3QMsxMW8Qyi3u
wsDOGBCqDh+yNMgfpWDUn+wSsbjrKz1v56rsL/tMxxN+01mqoGaBPdoDS83UyAtK53lO5i8lun9J
P3pG4jxHZfTSJkgW6lvomgurxrRQmrbFbbO+5uJQjyZbYtW1XIgb2wuG72Xi62bqVlblxe3xP631
X4PCx99EYC0OKA/1GHTq0ZXq76mdHiASP9mVhJBpC0A8vivqunBHS9mwfeH4gBkAP8A6udfX06oW
mhRMlqBcY+Z2vlPTUPHSfKATORjphqlzZVGo14CiKAyJLgwedbpMyL3mxJNZ9acSDdHKLZAStxGc
XILstxy3jwxp2UlpfVvV8cdxifbqr3EcviZOu0eXbR8wMSVi8MWS/IVdtw/HLWjMhcMFIoXSCEgK
MWJ4FUlsamFVAhrMNzRUH83Si+sfSUFzrdkKI1uWxJ+/+d70uEy5NqjEpQiwycNDZ3aHwKDFvTW/
8aIhGlDER6EbsL4LoRs77RQ0KgQy53FsfiRdxWQtwzXePTKZT8v1g1YOhExmJ60Co5FMk8BHqH6W
ZLvC/FlW5o2mjXvg2Rs5/Xm2giU6QwR90VXWViHJCSxrMPRQ842kK25CK//MLbylR3nhXqNZzXos
9o3lrLsOSiqZqCanIDoQUUdSvB9vAXgwlxLwCNMCYmPZm+bU3jQAJG5pV/b7mQzrYbSd7jP92mGj
UHy+aOiuIg6KeSRC4/HUYbpI0oeoSWW/bVXE0NqlPar1kO6ux6HzWMAwGyAmgvxCGXJ9u6WAZTSN
D+kjXX+7mAFqrP1taG4kTefRldyMQKPBfeHBvUYhIOolpXK0KH6qtnvkxA91ZQhg1v0sTz+DWn3W
tmbXnp8CmpY0qgSXiKxyTQTLdWd0BohTvg7e/lmp2mGXFoF5Z5vAwaTRnN7tojwQSHwEtk1Mr1yl
hRK1DLtcGpKiTi3uo9JsEf6KUDO9/rnOnQJGIAA66j30Y8/eIoA2Sj2WJ90vc93YdXraHscyfP95
o7tPkmuIM+fgF6eul0lNOkQtVpCUMZg3RLGi7HN7Y8vOXQ8rDjYE2J5cdlXcWqy8CKZO0317Cmrk
ZyXlF2ffea7bVttf3zaRE58m7bgx1qheoVtzRuxoc2WJkywxfKnqkqNR5dwlciEzSl7VjnMyzF8i
qd+6+y6tT+MBS5ikgIxu5OkuToEV5EXZGX7c6EOOjnGSAIOjeKq7eluGW/pY564B/g0wHDGfIMnT
4NRcWcx9tYy14S95bXg2U2IPfdtJh+s7eWlRVO6EHhZPYcDIp1YcFGiWGlFOVBkKt1yenDS8URJ1
Iypd+l48TEGJc5Rgfa3aVihldAba8aYf2zHY2EHPbs1MG2/soIxunI46N7jZd0NFOLXsG5kvzUAo
2Kullbo5DQCSDQQOq2FnR9F0z/uqcmfF6Tb88UKmK2wBdGB1gtG2+ljabKSNHjiGX0OtPJb5LN1n
8JluIGn1fm814W2RRf3NLJmap49qcp9Ps7Ile3HhxqM5iHakQosaduIaoRZPQygPQQF6QC7Iqae7
Tg/3evEd/UUT+Re0Y93QpCgPsfSTtZlyX3AlCg+UQqnACqSE+PM3GVHVOHIYLLKBtp8VM/MlmnZ6
NEcumWu1sd8XTfFSpTUFFo4M/9RUOCGj3/c2+AUzsuV7Q4PN/yGZ40x1HWmYtA1B8fOjaJNKgp5i
iB3itGvgTJ5lUY0qkOlLZRC8NJnV/qmmQN7Irc8XJayQHQiNMUESOV1Uu5gS0VU20X+2m5/q4GiH
TKOT48Zp228cyIsrIs+D64L4LQXLU1ulJRlZJmWW73TR2LiUxMbyMJYQ8jcuhYuGaCILEUbeKNbq
ECq1bRTtwJfisi6+ZIGV38iSXG0wtM8B1AKLIUregizOEVytp03oZZSQwn0jdMpviIkA4U1a6akZ
m+GuHw35PpwW5a6YpHmfQI4+pImcH9s87z/WSnarJ0nGjOMg21tJHRxtadB/yF3afU2quXqyotHc
DU2X/rbomm1kABe+OgpB6AXyKQQBXITON6fGGhseznEbgCplonEZUik0c+OTkc0bn/xCjOJw4l2C
sG/wKl9l3b010Vw01MDvuL4UV5Gj6JvJXZ3tqTrE/9SlEDaN+nrYaeYQFQc7HcsvQ2ooW0s+F0VW
bRJU0mE8gm7vuk9RZqgHyklkM/s4SXZVIk8vjRQ53c4O0wNYiuBmYKzXLs1J65pRavbdHDzGudM8
oc2SPmSp/UVv0O7ICPwf3nsfMq6GKhx1R6GQvFaFlpV+cLo+tBFPMOcXM6TjVuZh9bxQqtg4GueX
Iq85QFhgVcQghzVvuOtFjaio0ofRyT0z/0dDJbFBoLSsHOjx7w4uoEx5saO6St7OX0/dbNbCtjdK
K38o7UfBClEWxK5/vHfvRDWd2hoFYuLUupTKUmgcpWr6sBQ0HfNJ+a0rw+KZ4eYwqbPXAPpTtN5Q
COHcnEtLa4jHalFYZg8Bl+lTlsaicBlZzHowkjuOztbU8bOaIa9UmkHi+S3kcddMx0i28rKncfxQ
5LL+aaYAshv0Hl3+aPyzBJ3hjTqgbyXSnI8qA+03cjQRI0+yXayTuFMmJj5QeF9dDH0ddFrTDeXD
kIb6Q1Isy56JWdOxjbo/qcQs4DKSGw8BHeXT9Q965qHCsBBIJ5vgrli3pbQeFdIld8qHqRZ8Jk0L
K+SggiBU3FmlFXLIl675k1TTu1kLGCZAUaflrScUW0+9NZYAXBdKVD30C4rhUOLkPe4Uu3Y2dhsH
4zwsClsgqcBbEoEhz57aSowCJVgtrx6Megx2RVM5MBRI05RSUT6AmY3+2kOi3wXdlGSuFcbqB8WZ
ipvrO/36Ll9/Yy53CiIoc8AtWJ3P0Q4juvRV9bAojfkJGhuCecYkGvOWxgZAR0rGuTjIctl/yo0e
QZw4S+fnuewyd3FS866TDOvQBc4vFbzoYXHmwwS5xAvSrvp5/bee3VhiwwTDj7YFxbZ19K7iwXCY
R109pEGi7zPVfizIso9VYWu/rls6Sx6wJAjNXIyaGIi3KjbSNEkVhIfLh8VR4l3NtE30cqd8Iw6f
BxNxugTv3TZU0eE6dYDYboM6NmuN5l7Qpbt6KFRqp42ZP3etnIzIiXfGFmXlfA+B3mogPElgRVlj
9VbmLT5nnGqTkXtLuHwq6nSKXOQ8pPqpmspki1h1bg4SFwguUlfdtp01BdTotXFBYsb2GQAJhsii
IWk/yA4gZDeWo7B9NxBBIKs4UfwTHG6xda2r0pu2lmbb8kM11WKX8aHJcEAqNAo3MvNLC6NtJTh7
1HvPAB+4zNKkRWz7E+g1D+FetJZBQaWfxiBi3NV73RF85xtjwl3fpGpU8CKD0cW23wNdcXlRla45
Jfa7oz1PN/BplIQAlqDCdmrFBim95IME8rce1KO2NIhE40Vwt/QoccfRIlkwOr10G81MN/Az5wGf
NJSKF20MARJYw5vbgCnGoxE5KE1Mu2oI7uMppvHdviyDcqyll3fvJ4MOTfCSQI/RAVm9DcJuLseE
DNHv62y23NmQM8nrbDN13ptjM02HNw5S4+ALRcnodEt1u1Z4g1QlpLT0Jra4r9VekfaOutV1OnPH
laHVTW3WthYUBvJ5mTns1OJvOT5bVbxxV5xFRYzwQoTNLSQDcZPT1QTB3EaxUJUozQ6Cc1m+FHKf
b1R4Lxp5RRJROGcgwMrXm0jKpMBG1qQfYjB6RtjHjzLCHcV7z5RYDEJvfBuh03MWmZyMkpFjIwUY
xsHtmDO0ma5su2Fl7dfc6vg0aQx4JZmm1SrcRl1uNz1Po3tz9iol9fo+cQNYpNZ8nMLb61699gFs
gUCDi/I6ew8q2ennGc3ZMiojMO4z+YPdTV69s7pud93GWbrwagTuN/16CiAgJE6NzHA3qFQ45r2c
mBLwzCj5suhW8WXgSXRXz074reOtercAPzuG2hJ7NpS6r3Jvhs/m1GTHXmIsGOqO7V1RZdD4cv2f
snQ01P4TPdya9/caNt4mN/xa6s9kDIicsTPr13mlLXNj55l9D6Qs9wK9KG8V9LI82jHNEaGpaVfM
Tb3vptreJXacPpptOx2lzixCqnV9cFeqdr0PrDJ6tNo2eLCkuHxp5LL7mOWCRDCP0nFZoiDZoZQj
77oOoiaE7d5o97oFqtiNFHCkG0FlnTawKHiugg0K0pCS5uqsA+nNl2kx7XtI4bzZjora3kr9j5TS
w/WPvWVolRpW8gxgAbD6/bDc07P3tFFz8/gpHb78BzvccAL3Ly7tleMuatF1MRP17i1jZhKvuXeK
+Eel1/tpsQ7XTV04j7zc/jW1Csiz2ZdyHtn2PUpjHwK0Za360M0PnSG7qjpuhLJL++dwjUDrJL+m
uHN6VtSsjzW4Tc59NqDyPiLufdvCU76x5/5Rt2ZlYxvFNq2cHQa7GMDHLpKTrMzJgxYFSom5sXEm
NzWLfteo8ZZewSuX4MQMFXuBJFbgdOODa8xMSqUocaw68kc1rmoPBfGg2g9RN3xtw8Fitoo1qj9b
OA9EoDmLJm9q57735EntZi8tnf6lt+Ui2jUocYcu1WgNaYW5THXN1cJ5+TWYefZsFrKi7YtUVxmz
bISa8o9cNRqQ7blvRntHq4RHYKyG9VYv6UwdmHsNqXwe92IgtZC+Ov1oytzHgaVMoe8kQCYG+xk0
9I3eGBETFCWmnP0YagZkacwwbfOvC38rwWn1ftjP0hbu7cxZT3+KtXqF5NQDlDIeQ7+T7nI5IXeo
j5l6tEbbRbv3+M6T8WoMwR4DgK1zBneF3jobUTeHfpx9jTVpP8x/h+iFibH3w/Ttuqmzi0qYEp0R
uJmoEK/74xLDXoHyLiHqw/VODe4mMOLzljza2eFDEIVnNUGSB5bIWU6/o2OUg4qGdew3uf3QB18C
JT2OjDDW+43U9QyZgsdgSfBMqVSArxe/5E12PjhOEET5BMZHke4Nqxz3GolsV2vlp7HW5mM6ldM+
Uxj2YIZK+mGK7PYwR0gvjJE9HOEyqM/yCOS3VMjdaq7GDwF541NfaB/LwbE+Au5Es/76Jzjr2PCj
BWdRZL9CI2zN5ZljQLG1liR+nfyOwprxTvNOXfQjhKmDhVRNPd+jZrkrvnIYM2vZKHZeNE9PDmwx
TRgadCvXriEUNLNsJIh/M8i1hjvEyIO7zhhcyA+wACfiivHBML6Hzde+1XdRAqzo+hZcOF3QUP/9
CSsHKZU0NVLDZCzj/DNMYLN1biDthk72tC2Ai3hPrEImmaxAe9JeEa+rUw+JJktH3ZvVBvPNWP+d
gsUNhx85Y0rV8LPBuN7rKzt3fcib7KwovHL1rBn+Y6GhWaz2ka/EPh0Qr7HjXeEYeyP/dd3Q+UGm
gkALl7okDXFqyafrgt4v26WuRbzuVQGsdnPpc95uwFcurUbEC/EspV4hi+/45nglWQEtKwtjvy7/
SJIXPhfOfdf8fP9KQAvaIC643BgdeGokrWdDTfo25hC2XlbtMkYlKvNWNeTC5QLIlJSUMwcfHgrV
qRnJCjUrMI0YtPRXS8s/yGF5LK3oo92kh2ph+Cpq4I3+zQmrybW75mmZpb+CEiv1G0+5S5vKZ7N5
MtBc5Eed/pBlmitHABkQrLqr1NcZpU3du+O0pV1yyUXwDkIjSQm5qjgab75eFtcRJOUx8U0p8Yox
dntjcsNkQ2Dg0nLAA8F/BPMJzXJ9wPRSihZdT/xQ7l2JaAlZzeUZMugbwf4sx6LDDLgJ9D6tLEqg
q6AhK4MahQF4zjbpPpRKProiwu6uO+Ol1bw1op7uGSB4xVymJvGFNLJZdU+VVrqp8xw29n9ZjhhT
7pDzCNXzU0uqXk+Ok/aJn1h54jZS8iRL41ZN7qzQDeUCxgewJgVxJYouKytTXVZNk+EDszpMxyZS
xv3kLMauAc5FMcn+Z5Y0mQq3ke27YnL2wegk7w72XHYAMoRuspALXN03pJETioVy4luxEe0kx75v
4MPtI1n7O7eVsZt0LurrX/GS5zNNk/o+HRRi4+qIIXnSTEEqfDJxjjwSlhsyydRLmIa2sbgL/kL8
pSkF+gJS2LppYVZyX49FmCIh9rdk/wiQWtp4gtHz7iWdGFp9yDDq+0pPpMQ31GwPovAuGA0fZu7+
upl10wt/EYkbSF/UVgQX49QrQ+iCQx6nKbPMnXpfBUU4uvPi/DKTvPUoHUduYgeKy1S0MYRuOG42
rC98upMfsPp0ixQzs7EuU79V5G/MMD/2svGUzdJNIJujO9n6Y2JqX+uwvpl7psBRkAbtkjDyPU+Q
DpuyXHZR09F217fl0q/ibUfYoSkBiWj1q4oS5AQ009SPGsO1pmSfLR+tynjvo5XNpzhKj4Ayg2qs
AUV1okU9iAOx9vahrn9G2pOixjcOr573L+d1/AtEfN5aazpCXLVmLDsZy9GavaLDU7J+tfW7C3Bi
ObxqcKdXK+uA3WvWGLR56vd7k45VVHxW2j8lZK/P11cjfPI0xWP6FOENEBRQWzgHpz47aoOTjA3D
qiWV+aLNUJVksuP+upFLHsDIM1IUIZp8Nuk+DxutbY2KcN1+U7MviXrTJH+vm7gUS4T+FSwrcBLU
+U7XodR5APO0xkT4mAcfp/S2D3bmlmLlpd0CUsRlQIsGlv/qq9Q9wmmTQcTSyqX6A0i/9Zh1YJYb
gfGM+SciyVs7q5u0aasS1YIo9atvWVq4ElMNlALeeeDKaDc1tXwM8uwuq2qXgXWZFT0Wir5xns6f
GfwEchMhhEVvZZ0AtXEZt8aYpH4p+XOcP01Z55ntzZhGaMhuQc8vOAjvd7J/IbxHHXiVbfUNQ3Ss
REn9fFrczvwbtoWbWcaGG17wESDKoIPoaYjH48pHBqmOxqCZ2VX7l5x1rhQeoJCzrVt4nYvLoRYB
+p2OvLlW9kpCu6/bSeVi6xtXLUNvWe7m4r1QaJyEMMe51XFHNm+1nLEu4jaxLAKRbeIfoSe3zX/Y
MT49NXl6k0ypW/lhNjLzhTm6KSNg/4mX52GIudBqN20+vfv0CuIBpCpcjVRnVbwyk0AH9+SwFDJH
bYyg+Ieelh1R2dg4Wpc+DUdXYFOozDL44jROUJJrJuBKzNfOkW7SvzqQ7K33StyILyO6q/xVcJTX
GL50qIcgH1qMICUd2nsnfFKihzrb6p5dSDhAj4tOtWgSgCBaLQbU7NTm2GlTJnDG6b5p4tvUrHcd
4PsyvIt6+w6g5/H6xzqvCrwie0iN+VCcpNVhTY1FzvNhzvxF+ZBOLvO+Khr/h9969fW6oUvnlXjO
4xm837m6YCFXtcQrnm0cQvBev5h+4A5y620+1S85hVCuBrYtYP/rzsQgN1HvzFnut13yuwTS2S5g
ZM32/ZkD9/m/ZlYHVmrlKZolZnlXrXFTFNHtks0/LD3Zuj4uLYer8BUCRTa0dj8aqIFWLEwmH+HW
uD2gzUM6hqKOYvQbRY4LFyIKfFTtQZzg6+uhJDQ8aKspYma4lpieEkD/MK2titcFPwDIReYIOoEH
7DpuT2HjOOOCw7Vt7EWG5Uqt6lEPpdO6ER0uFTrglwjIMmo3YtrG6Ymy7NrOenvK/KS/Y5igi4Kh
mn2tGfZY0Zn4Rx7u5vhXHv6k3lwrhjd3W0H94loFsZpHp+A2rzKMJGhKbRq1zC/lG4vkskKgNIi9
8D9cUYj/QddxyJcoTokP+6a+oSil4QxoASLWmB9LtAUogUnRRrlUOPQquYROqgshCrGUNVG6NyuA
dl2Q+amG/OlyXDLFa7TnLvgibY39uRCUuGchMTKamTrVGojR1bR2jBRHLODqukMeJsiLJPkxn/Xp
tupJOXNA7w8xkPf3n2oBfkWlgcoK2foqHPLeUtWcf/mWztzYP72fDO9vqIDvBSCEyJOQr1qXO7Qh
KKsojCK/735V4J5kA+x5f5fDFXA25asuRA+KKjRS6GoKPO/qCKCH0JrSMsf+ElVewYDwEIm7+fnd
oZ3r6lVZE3QB2e6p+yEYlKupocdI7D/nS7+Tjb8m82b+QzdFAGv/tSMW+8bNYyual1GncGkZH83A
2vXSz6T8CIpmI3Bc8HTCHxVSETXwwVUCgzDl1CCBFaP4m+xtMphdbCgU5ZXUnfP0xzJU752uTo7x
xiIgjdOV6a2iVWCvYmQ8M0/nhaAmH5mc6JpytrG2iw7x/7WdSehFWZUUShFQ/G0DWoujzALNn1Nv
bdwlW3bU0xU5PSN72NnYz5GGnrWEQX/ktVtMzAs3Fnc8Lzgd/hZv7JXnARgOUsMuaJ80xnR0lPRm
0Jgicd29LxuhqQ06kob2+uOkY2vIKAEmol6+mOFfK51/X7dwId6xjH8trO6JIQzTPlOwkMrtPtN/
ogbmNbJ1IykPEMV25JredYOXlkRqTp/h9c2xZqT1TgLnwsQgVfmnAiqaPDdfrps4dwCNmUMKEC2B
A2DzTh0AknUwKTkxXKpsr4xSt+t+TVvlzfONE0ZQsuBxhjud5XqtxZA7Sl1+WQWHzDEeE+1zbOr3
0TQ9RXkHP9a6ub6s8ysdLBUXBK1Wjiwx9XRZTSDpDsic3IcV4w5cRNOH0H4ZtmbsbZlZxe24Crqo
KSpuQHOfZUbsxi3lgbzO3Mb5c31F59GOFYmqLaVxC6Ll6qSqjpTZiTzmdOmegrj60kHzrab2cakA
RkRbQ8kufTFYV1SnyP4Epex0/wK5l6jCkf5FCa2YmHe0NH2pdTSsm+4v0M/t99uZI4pzRT2aFEzg
tddassjVdpO8VL2vZ0mzawET7BAtKG+0ftqiTV8wxa0OiY1GkxgRu3oTWPQ7yzlSBj+NA/0hn7Jv
UxKqh8Uy+uP1j3Z2gOlk0McSbEeB6lwXJZrAVKW6HgaffsVOsqpdlN1et3D2HD218NpPeXPZ5kFm
tk3FWjhHktv3cr/HYnNYirS7oaGeeJLcqAfdaJ3dlE7K5+vmz7xSmGf+IpgJGk0UnE/9ZKiDCJC4
OiCXdQgZxmypL+Gu0R6ZnH7d0NlJE4bQjePhTZkfLe1TQ2WVIPxjs87WvM9QxAmYQZpYKF/9c93O
Rd94Y2e1oKWrUyVSWFAnf0m1Bz38kmkbPMAtE6uzVQaxPMeJzifTPgzTr9F+KLUf11dxye9QrIAw
IASaccHT3UKgLdFQlhl8OZ5cmdGIk1ZtfJAtEyKCvHE8dBqLNtIw0SU/1O4pGT5eX8KlXXqzhLUQ
W9aFcxtb4ehnRb0rldoraQgX5kZT8yzO4VbQWQk74B8s+H6nq4CuN2Ztl45+8Zu+g5cYL21+HIZ9
Ex/1LRzNhRXBGCQ3AUFD8FxHcLu3RvBrrKhqnovkJWNERfJyfdMuLOfExOo+KsuqslJUQXxV+V5m
v/kudfnUApT/oJQb3+fCgTwxJfzjzfdX+wp4LjKffp61JKg/Nfv7hIqkspU7XLZD1ZCa3qvO4akd
SBXJOGgxu6Z5zmh7hc0DDHVQ3Vl21zfvQixjRf9aWnm0oIoos4UvdGXipWi2Mqh5n2qeFDBYaWP3
LpwepImYSohMrRj5qJ6uKpRndbarbPRjwAeFvrgjr5bry7m4cei3vqY/EP9XkcxgbHKHUD8yo/Jd
XocHtAVc3bzRp/zmuqFL+0ahAYKEoCdxGZyuxa4nY9SzfgId37vxdJtVX+3iu3gXKf3GbXdp2xzQ
Q68agpRBV6bUpAxHWW8nH7k7iJRaEnl9U7w7+YFtLgiv/IfSIZIupwsa7dwqpYkFRVp6b/6W1HAX
z1/VcK8oR2AQ72QHUcs7sbY6szOvLmdKh4mKa7LLS0Y6Bs/DFpX+QpqAETIrqu/4+BpM1CiUc9uu
mfy5vmcwGwNaUcutvzeoLAS/0VnT+61i14VPRdmEkgZUXoS41hVrhAgGSYqnyR+1h5I2fLM1avjC
kk4MiD9/E4C00s5kvR/xhXTaj2niUS4M0AVE4ydTLTdxq81BzRci+FuT62RrGusl7SVMKjXByHiI
yI15L18/TucQGCGgwARAyu/UNs5GECTo0dgVWa+fJrfDHLqLZpJ2t/uhN9002cmcMouZb7L5ZcPw
5U/2r+GV3wOVSiDScrrs1s/aHdIf6hiLLPxH3X/T4nIvT4ZbOr/01HDnwXZt1R3TLdWMcx7Gavmr
Mx6URaPaJqcvVHXwWfaDnqo75jl1/JwEOgastsXaBflHZMK16QUeaVu5dGUzx5OzXd0fh/pQDsGt
nlb0AI/2cuicx1aZ/tNngh1A1RgMBKKYp/5nK2GvA8id/Jg28ZRVbkNhOqMYmRueNblD8Jh0h57Z
59e/0oWwDqL+X7Mrt6eyMRt5NBNt5U9OWLrZ11APaKtuBPUz+QPC0hs7ULlOlxehYiE3OnY056ed
HbMP0nCcPzP7WHyE6PsQ/mh31aC5S6fy37E3bqzz4vEWEq5U3MArrfM/tTLCJDPZXjtGMDaW9mP1
l1FVh0VqPTUeDtL0WQpur+/tOQZALPqN0VXZIOtHlEYyjMKufbaZemvASUjKO9gEhnEfDp6tftGt
7FbG5SKGdy7lRj3uHCAufgEHHP1hS9SxVt6vLHY9qovC4Tfy4qh1L72W7rug/aHUB10e9r0139Zj
7YbaLko79Mmrexj1QyQxe7i8TcP7ZvlhOQ99Ftzl4VaAEMs/6S2sftwqpRibhMlyGj8uNI2DEeS7
zvkQ9Edt2gXNA6JF0Udlvq2CLcyaOElnZlHhEIgIdmfNbSjyMg+WUZhFIm8Jj53mZXn40EjOz2Uy
9rYtbbwKXt9H1yyuvgKzFFKGYmOxKozbZelvwtrTDNU1fDM5RtFDqyv80RdNRuqWxC2U3Ca9HRb5
2DbvRnKJPacJx+pF109fuSSTe6SyClV+Sn9UhwdDfam0jeWeHzXAczTo0fXmfyCXd3rUl7nV4rlS
ZiGv9SI1XstbPl+g8u6ZIUV2+l2tht/XT9p5FMOSAOAii4aI0FrmxQnqtjAzc/YReAvIdmDOKcmu
3YQUn7vOqZ3Vh0yhlC+Nbsx+8iKbbtEcJVCkXxv5uQfIfH1J58nBqSmx5Df5SJ06Zark9vyaBjPU
NzBb5pv/JyOgcAlSvFa1tZFpyLRwxIipHxA2reeFTdskborYfur+Yin/WhEZ/5ulOEtZV6aEFT35
WkAqORaMUiHuZtoPZuU50CO1ydhY2fkrAnIH8rB0cug6IxR+apNRQfOgMlDFt9JD4vwzJkere6wY
5JJrGzfLhQ8FNRnuOLhNoQy5utk6xZ6dtE0XH00fFtM/IaaxxPX+ujucDRllJB/dQ9TxOLgCsbG6
qPuq66ZxSRbfKp/Kj41fBambV9QzUTN4mmy3Y7BLxv+7bvbc4bHKBGKav5RSkTk73UYzL5exMlhc
q0MgL+8LyGeTZ2gvIYXcLr65bu3ChXlqbrVIKFuUnzrMLekhiB70JnPH5mUY74KPKQReS9rr2l7S
55s5mnh0/Lpu/txnTqyvKbtdTbu0RGrTL9C/1+Vvtfl1/kaP1RvHv//FEk0SHSgbb9zVuWOgXkYk
kWbQZZ8S6bMc/Iiav1rwh+fadUOXdxRQDBABgy+47pXZztDDr4oW0BDWrk5iBsDELrFZ4tXRDgfa
dFWAsA8AQUV6rn4MwI6u/4Lz24BNFfpBoAIp6K5DjJrL3f8o+5bluHGm2SdiBO+XLcm+SWrJuliS
vWF4JBsAARAECYIAn/5kz9l8lies+DczC8UM2QRQqMrKygwrgiX1UJXP6yU+RNs+TdEYEo0uruKH
vz/uP8qd35/3IdjEcjFyKnFOfHgOtsf5B2x2XpOwzVmJ0YyTwzDx3594WavfoxseiGIYuuoXT5SP
Y+mFBw+Rh9g1ZsNIKhQG522q0WCjn4rW/xlpfn9S/PthjKvcRJnCk9LwkAJFyOXWZtueh09KvA7d
00iz3WQPcUiacYxOANgbP5/M8skxuVxyf/vBye+vMc2weHOV2m6q7hur/uHukyX8z2P4Px/0wyVb
bklvKNUbeNNyfCg7QOZ3sW55Sg9/X7k/RwERU9EFg9jCRXEHJcjvv2ScB+HFvMFTlYgzjL9lY5K5
PAZhKKA2tQVnuS5znUDMr1H5uBOF0ic5LT0qV5Ls//4y//VVwYS7DNiArIs4//u7mNBGXrMY9iv6
raB3w2ednT8jOeaG4DcHPZAUJUH+4VyUNOq6Mc67GyJ5Wwa4679kwZeewyKpXv+vxuLAunDUkcJC
DwLQ9McUu6IbLxQn3Q0ddJ0amEz9n/fIRXUNhCTIK0D4/KOCYLmOGHstEbZcjLkufSt3Cb9PoXLx
mVTWx814kaW8oJ05pArBnv3Y+Y1kbp0ek+AmAE5C2Psw2lrACh50+EbpTzbkfz0MzCdkYujtoT31
IWnpAOPmauvJ2cyn4Qt24FFCurtEx4Jun3DDP26Hy+/630d9iCXGT1M8Ck7OSdedmCsxu6aDvZ6R
jBEi6x5y3SFmX/6+x/8Izv//qWgEg6IJqP3jJszhC9cvSxCAa+jqhTzl22Fdj+TMTm78RbYIXLn3
vz/y4/Xz7xOhanjRVMOGyT4cca/irpgDfNLIHOKs1S6sw1fgvnXRPfhTwT4puP9Vpv/f4Pjv87Dh
ATJg/+PE/X6MFcZRxcbxXTcmHoVTF2mtOpoJcqZT8pXKx5h9JR0Gea7RSukvA85jM9uDHWhNfW3H
n/H2GSPy4wWFV0KfH2B6AmQYUe5yrfxP+q1SbOBlTcmZDAe53M303nVf0Jv4ZHE/BrB/HwPa5QVM
x7zBRx8ytHTZgCCDzVvabx2bTgTeQX9fzH9b6R++LnJ5kLNQsWC6Pv+wa8VQ6iWPFlTM07Mtv6Mc
hKh3a/zb9K3UX/3cZhTimbtgep9vOJjGumbya/ap6u9/HJ7fXuPDDVhWDGossaVn0XV1hZHqKrlP
g5YvVwk/9J/x3f9I/fFloUwCskaKSJSkH7GrFba4MLtY2blyjzG8Y5PblUxNgV4sPfI7pDXn7DOJ
oj/Edi7PRAsGHHsMxIGH/OEnRg4D7K7y7Cznm2KvnaqL/VRc9bDjvYcSYFLtU93m3ZNg72Qva+ia
hl2ryk/21B/p68fX+JALBEKC9pxv7JyQHyvmo2HFgV79nYSAyuvqrpfxKR7bcdjl6dIE2cvft9t/
xA5MAVw6DiCuXOZofj84DpN4fMRQy5nnLyUt6i6D22BX8++q6GsWdbsBygV/f+THFA93PyShUEli
uB36XR8HQrYRI7ELMPOzHZ8YfLDHCZjh8e/P+OOgXp5xkVhH5+YiG/zhZwlKLeaIrTsvxVivGNPh
/Wdl4x9fDo+AGsVFI+jiq/FxGKScwtiunvizP2zzUxa04Zsb5nqGL2ZxqobPauNPHvdRwNbSnPXV
iseZ6QS9ONiA+l/Lz+AtX3ZK1gNt4tO2m6/TO8Hug7EO2+H103b8n7Hp99/8sW85lyWL0Bj1ZzV+
CYFw74s65jX8DisKXaYn+h501wqcrjm4JsCOUF5iLGwZP7nX/zy4mJEDK+BidI6U5Q9Hgs7aykOu
UpxlDHTlNM9fZzW0+jsbXiLYFc5oCoY3BKoM/rx2mDdCi2OuzVyjQ1NB7PPvW+0/3gbTU5AhQ0YL
5W0MyP9+hJBTDHM0ULC2BwWAW2lyxvbmbTdCSryKO7OLM6IPkXdmZ6bNvKVDXJ2GSslbfjFIFn6g
+6GMGSaLvTyss4LvXJGT3cbC8JNz8efZw7ummAq8pMhwc/gQa1ycboWK+/k8qm9LMrdWPvbus6FQ
6OJfQudvl9glvYf0DEQQUJFjuX7/Jk7FSidT4J6SoqBpLQAobvXSsfg+XUj0g6S2f9uoE2GDOQd7
7oLA/PS+zMXByBTS6KuXw820Yvq/ZZOMvk9wr7/1PmC/lOB5VqNJX11tCbxh92J0DFLLqrvbVlM8
T8MKeh9fMx7XdrIwZrJTYMkxQU1zWNGYdocI6rNPdElgUNXn1CW17gRQmCzky8FvWOIaKnxBdBKZ
xVCFXcuhFZjHwlz0mpp3DWnI50lpmpzGIUiWJjKWweSwENtzqOd55k2hpfLjTTbOTpN6YFHY/6KQ
piDoIJddVdja9fO67WE6DMk0Bps0v2e8hH9AjRnw/h+/BBBa5gnUgds+sxt6h8wHGGwkBoprtYf2
5oQ8iqdzHeUUg1RiZn12m6pSydNcDejnRiMbed0ly7K2eSa2DryvHlgxt3MSwlYYga1JNC/lId7y
hR3xKgCEAjgYvhuC3B0AfapEk3VzhM5ICEQRQwVDVts+Ny+q7Fzf8syw/DqFtg7kk+eInii8bx+0
4BPseFU23lCRG9uCUz7fOxmSl62X5h9w0uIQzKQpO8c9rwwgrq18hFVFpQ89ZHDhRe1Ts7bw0M3a
THHLGzLO/XxwY8lJ0y/r9NNFmHltoQU0ibYsQ41wmPi+33uWcMiLY5z8NBoZ/9RZ1QWHAaSUq6wf
Ar5jqnQbHOAuy+2SpYDns5CGNvMSGHKAcpN86ooQXdAYultxDbLEFLSGFTPMhRK+po2phlDuLg2x
s5irkgC64+MdhqTEY2ZAwKxJyhJIa06guWLoVUz34K5F/fVG0wm/aaTmwNaxixoVhLE/Froy16sL
fdQ4dEd/8lyx4JSoTqJgmUw87+HSjV3hVZi99wquMrVZlah2cZCIpJ5cmNxPydr1DbVgJR+XaSmg
zKHnMIKHI6dvSpbLW5XYFUJawWz0RR8EHVA1lAbDLZHta5dvWC9CzBI2JI8nhrx9s3InRrpsbZ7a
CkVgyqevnIM2XGtMevo2kDNL2qnKia1XiwoDGsyRb7y3DM7VF23lDF1+jHpOHgLCPbw3myQoFB4Z
AporGVZjD3kPBXlvBvHeOtmixV+tMKIMzgWYF+V5DjIYN0UDU9PeZFsKAZwitz8cxNeeYNGQ36/4
jPdLaKqDGCY8e+ite7dgwPV1zFB9NhGsO5HCwMYaEoqs/yqhqP2VZDnt6tjBhbVeLMHvVx22WF24
JX8J5VpgRaNC/0w8Hda6n5LtivQMR98A5eR1YtBmRuPKzKLZOqVMjbqjgnw0yLdo87qVP0cLx/i7
82T6xw3OnaJAekxXyoxeDwW9CC6UllQN2OX50anKzTW+olrxBp5jg4QyrpdyLF4DDa48LFsWYVHH
9d3Wbp2ku1BPlytOZQGocLAprTmX+us4ZnIBzTkW+FqcBQhpVSzfhVk1gyjmghdlWy7KxmQyYk0A
W1HSpCqsPDD1snuCqIcO67RD3wyE2AxJWQFHofds6ta5HVZa4UfnEI6rMZgcfS1AbPAtUvb8n6mA
FUm9zYpvDYUT+NPApPsxrpqDZjT2xXiU9LKo0OYIb+G8OM5wWYVP+WWTISBUsZmugm4Co4sPOQKW
iUU27LZiC5NjH078n8WNFSbpSBdmuyTS0ClCm2K+CrnvuiNF4rfWa5jwqElTj4Wwa7XmIB31PmuB
+K8Qvkw3MzZhJ5PXPDIqxWTXomxdQR8LUh6OxBNGUucSZrUDMpqek+U05JDdpFIXwaFYBvkCUfpg
OpXVrA5b6JbxIDOtohprEvC9ULIqz5RC7+cenF8St8EsLz5kW79eu4VA5s57dN/rSeTiPG+wYzhs
LjCPsOgJbgEnc/G4xsHc3wThoiJg12lyQLObgBmBqP+KuUV4hybw7f5nXgo43ACoZT8cehaPHvaS
SR3bMrtflsLophyK6Wkzgvd1MjqYI1ZjmqDlXMjQHkpkTdtOVMuW7Blxizyl6YUS7EoyDoeAQdq2
7jEm9gTlkSQ8RvkS5Ic5892di3DTNDmo5VEdpLL4x80Qtr7bMm1NA/nPJHkMswloR5p0ejy7eSzP
I2Yw0DfU0PZs4W8fcxi1abO08ZoRfx2YldKWhpHN69knw7AbiKki6Pzj7ZsI+3NscgCk+Ixw8Oi+
LDBpekKmsUa1QMDYriXVHs+b0tKDumTI2EQxyv+GJtP8De2q4gHKfvRbL9e1xwUdQaw6q5ibbua1
08uRy8Ddc7QN+r1mIVBzkVUqr2FmHuzCcDGQi7o8rJ1oCVq242V2iokZ1yaBw3L1vEF6NagvRpuk
zYZpsXUZmO07gVK3qzt8aIi8ByumXewYJKBfFsmZ2lHGezrQNMYQfNi5U6anyjZA3hhDirp48jiO
pOKtxEDn2lgKkRIEBZWLK+I5Ke4tq7CLRhkWprFjaOeaXHpoLeJ51l2GaugAggU2d9NV8/hckjwc
wcmE2/U+EgR2WqkZ02EXkon8chl34072WXEHXaFLiQQdD96KNYDewJyvGgeUAYxuO/QEpzZYVbwI
GGwGoWlIgqccFqKh6BYHSGncNFFzhbUI74K89931HC2SHrMFfz24rrL5wUbKPBUM80yN7cY53Otc
cn1NGAuug46M70OfiQefWe9aQwUQ25yMC8NEullLVOEqnU8VFKgwDgP5cXDvyFBU2JEOUIFKYhvt
iYvsvUiNJY8q4XqCP+dMyVNmTPxVGlVWNSzqo/k6N7G3uM091NBAjNAhex4wRaHqNe0AUyHzQLiB
YK1f2xTGfj1mZzdj6tCMy4tao/DXZsU4NB59+vWIfhAjNfLpKtp3RgvkeshBAaTD6Biy73CXs/uF
RwzKe+FQ7eDEWo7Q1TFrdiRxrMnDNlQxbcsRGgntwJdIPHYOEglt6Lv+qwkhdtiSsBPpTWGLrW+3
eRnJYaOTyk5QBRuqE+oMlFwRyJDDj4BUBXnscIZkHQQg9bXrUq4hMiyO/AnZQlms/lFxKDfeDngr
1drCJS8Gu+N73OXRuO82/GOlhsh7xVBjgTVswtckChxtErT/H+aAbG+ZCUu6i7pS3ksgj1fKligh
LBP8kcCnQ5+mRYYPINMDX71cukgrYSbwjvKVfl8o9/5Bdrwk8MwmGukDBtzoPqTDNjZ0iShrslGR
HlptVtNaIWM4VyR0b6mwZVmvmBaqWm5YN++CfMIaTrjEkhpmMin+GhP5DpVW0Nng6zH9kkJ1X3Vh
o3mnERoFLOWz0tRJCaoKYMKJsF0ni4TWFsrsN7EfrNwjkGF2n/UFue1ZPCNxCXX8BXdILmpe+uGb
8khzaliNo6jwbMU5cnzbfC0JvnJdroxWqD+E9T8jU/T3Ee828FyMfIO5wtjt9GwRGFmvKTjgwHRf
4iHLkXUEEJRF3znx54rNFLVLmGxyF/e4DUZDYabuCvk8uqg78CEW5wqeUge+heULCTBCb4PB3odT
2HWNSLso3SV2ir5XNAROAOufHsthyrQN+yzlxzKhBRZULTk9FCTUBtZhixuu4iUc7Y5laxfWGCwC
vxUQOtyq59RM6y0+EfJvVk6AoUQ1BeKq0mNwRTLUq7vMcf3cxQtAI1oiza8xQ11lUIRxq6tnE5cO
KtC8KnZ8UiBVr1raGMlIl7I2g2awalHMbANS9w14JgAocE6gFzPSJuiLSv/0a4FvnsyQyGqmnsn+
YKFqYxC2cP2cUX6p6TD1mTxlZGL8iBmLNG7jcBrn+2LWm8TBxJ0lMKAQgDEMip7dz4VIRAOF9f5O
2RRYQkgumUacCORooYOAf1NMAMzgrlY6VuPuzF+XYcheEtOj4BjTFSrzQdlrXg/GrrfBMkHXc80h
ewnMDJ0udKCtmxqvSClqRcZtlyFSR008AbCvc1gOhA1fNQSuoES0XJMMJDmZSfyqKl3VTbxg0gKZ
VVReabY41lT5LKZ6K4Nxq3lYOWDQrHglMYN63QxTQYfZNi+jJkuH6s4lKh1roUkOm7El4/lFT5fz
phQsBjU/XfxbRwoR1hBWEn1LTW4VWHvjcA+TheA9xOQFEJ3KSo/p4EkMzZKXQ4VNKQbVVIzRR5dN
6f0M35Zyl85TMdc6IA5GRxJWq/B8gkmDTwEs1uDZAU/UhiETXWey/poAdYJ9mtr0WuNvWxPaTNyB
ooOyXSZc/rTxym8jTsmwK8cJR7LPh5I1AlkTaQTjSdGSuMjQ1e8HvFOWWv8lDGk/7cMYgQYRRRdP
2Hn00UICVtX4GwnaqBKKAjaLpzvnFJkg70W1ax00YFH6p2r9IgkU7HZEc4YSypb9VbLFHPZh+Qij
4XxdhtslB4pIoh4uLUjcNoIy1tmspvCKhAYDuvIvJhH9AyzTcsA/UDp5ChUP1QFTWHlc0zHUvo5x
GuCckUIDuZbxyH/2copCTJsRhEFqS1jDV/lG3yB9tj0Ytqa+TTpAHPhP+v4aX3aC9EyUq1uoZAQG
X70IHn2M0dpIJSrchVOfgxUW8SRvY+gqkDqyBHbvXelky0mPEbcO0+Z5W6Ky+1aKLg13a5/LO8k2
B2nwQNBvHtVqWedLZrJaQ/3O1IKKEmqZ8wASKSwdIKw6Bax6WGFAog4p41S0IGdgkG5dMraDHGBk
jxKAPxr3kxJRDWlQ8i1KUztcoZhQEVLCBcAdKwOUqwN8c2PUYUKrHWS7SbQjCfwcxrX3xW5dBX3T
wsovCugnPcaaJ/qo5azHx7EiApf1Es6qWe2AJpTQUpInFQ0Tw/DGZtK2VLDMPplITq+OqxI345xV
z0TKcWsuV2hRp1s4ogwOR5QsBI6W0XETTvOD6jKT7COKfLdkLhLwcLMLzJIAa2fNHETRXU56RG43
hPPdFEcKyTUPYpx7iTu27lQQ0xs1RdNynU0LCkYYWQAcTmlWIddPU3LsPLx2wc6OlkukjMHpG2k6
IIk1MhnrHFsQwK7rO3yuOIXVJZwX07KZGOqAFuDoM/537gDaCRAnSrLlZSuVco3Rk0IxFgDav5NB
CENdCydf3OWObuNVkkWw/ki1mcoW2rNgXTPshLiJYBoQ1TMH7aEuin6GvhrKZ40INcMnN+/jLmxV
uIrbpJLVWKM4QrTbwiFNoLxO0r5JChL7ms9EFbtObfD6MHLQoER2fokQ+liyW6OewxNnVcglhyVB
6euTLtCwC8iBWKfEo79Uojz5GW4q+LbpzET7HNm1waV50S/vsNdBrswXU91BaKLqAC3z4m6E1HkF
mNBFA7JLuKQjJaQgkauJxOVRJJn8XkV6e46D2INQYgP3K4bEP2qZZIl4m6aubMrOdw+VDrDj15jj
/isSgmt8QePrJehLi/oCsh1ZXQGy0jjJg9+PJUI0ivflEvU2sOH2qKdH1uQinfPzgvGR7rB4UYg6
iBli7MKxojsBfUf0tHyxzM3au7Bs+g6U7Ya63HxL5sGpHe3JlMJOHlSMmq7L9qNcl+R98EkO+GbI
4ker/bzWdEZu1BRDisMMkVsFlfdccdyhVSLfLIdOBcSIkOEDHJwkAvhMLp7fk1qGBkYKw/UqKoE4
tjIUTx0kmgLUXfZichpzddetvtx2ZehG0opeJlApdDABbjjCwU8x8iqsbRqqs5qGBNAgU/NLHGUi
OQzhZs5lqRVrvQJOUzM6h8O54jynx7ywc7SP/ZrE+z6waPxQLgccMijy2D06Cyvo41liQOWOp5C0
gY2S/mgR279UWS+CNmY5ACZASQVr9JYpdpf5oGfXa9LDUmKOIpDep1WNcc19ydLG68W8JdREY5sB
WoHEVazM2oyRZOXO6jT+B3qQBdZm49o2DNlOvNtgqTc1dorXl9IW9lZ6ZXELxKNaoCetp+/BElTI
XuG7t7R2EBkSANoL3G7RmL+u2QWCdCAZnFQVqPU0qpDqZoQOv9oFw5IdK6A5vpVg5UT1ADnuY7Gg
ANlVlZDsMHgpy/oyEYlYSoLyVpsAnheaIqtStXUIDW0Bwg/Igx4XduCBzyxkEg9acgHIeFV5cegN
FNIxmLmgV2l96aC1zCHXs6dgVimAmmnZNZEkIcBladW6r/QEZFijLqOtIHBj5DoLeAuehASmN9H0
ek51MR0JbGAhXc4djhiGmMuu3QBoUiDDcjJNpF2h22WI3fceu0w1VgiOpHeEPHY0VhR+Hjbur4Il
lwGI0kECEAYfkV/NHDcg0qx0vFaWA8pxAEtv0zBdp6ZC1XacYCUzt1y5EEKlXKobQ5cQr5At6ByC
oI2Jik2xt5KWiIHEh88AdbhvI+UTJEwDaIhIZbSC1A4IgKaJ4U6pgRSZ8lfEqhxz+srO4SEeYedb
956GtgV/PRyOSESkaqBviPOE5UJW4FNaHAqMn9HXJZm6H8jIPG1o7xik70c9xvNRwc+OAdgNZXDV
R4Ne95vFv2o0eNCEKpNFY2we10R1GVEoAQv5xRdtglJt2sNSNX/kOuJXKxHwyMzg0pGJZgFr85lY
x8f7QFgShfW6hSyGE2oFQTXHwQ3SznmPTtLSXfcbUJUG+EqS1aFQdmsn3rmxLQARv3rmkCEp1a8P
JJfda0a37E13/Ta8wm5rcV9mXCHZU4xL25+2DoPdX/CWjrZbOGe42rpqjK/DrIu776uaNizYoMeb
aFylbYZKENXgfFmMPSWF5i1xCfk2hVGJzZAO5ZNeSzCxutBKJCeh64ZHP/IVYU3KGRhrPHtSro0w
SvLDWM4XRVFYjKXqbk3drE4kNiqCyCgMTYdH6MVGWIvR5rBM6fs+aOEql2OlJ8UehFAsRZ4XdfYd
oq6mBECOZgHKfPRzYVc9JQMMLjoKibg93AWCqsG9t4K5v1g4Il2ZPihiBOyBBm2AbHW9smaLvgId
N2ddoIA7cGQRdEcm22dnSPdM/xBRTh5s4SE1t4kIQTJPqJdAsFEtovSuVFk0M/5P8iS5tfpocudE
u8yFs1cW3SqE6SASDJlbtJzlPPnxefa5YEAeVE7bCwKftsU8pkfhllAeYRtJg6DOSme6A4hBPNrp
visjDPkWkl6NfMNyLTYIvyHXzXtI+nJ4SaalzNAPwpzr5Z1SLNc6hhhfkGrF6y0yL64B2M3zDplp
Bm/tYQEjP40msCECeLLGDTc2Hx8m1Ehix0rE0TYhvNP7rI9IdwD1LvmaFshS8NlKFrTMQDqOYmwU
OeQydp3dbeBcmEO0WtGfTDWnw7WLYMkKB4IClrE5N5K9rBtC4qnvkN50wPg81AVqXBMm+5lAxdJf
h1uUnwxJTQ5dqcsQNQCgVxnMo39nhhTdG5A6V9zjek1QhPjhQqCZJJIkGumrLVWqQO+KCWSxA5Aa
pPY0OM5pqgB0TVTBNqMDtIWuADg13gEcmzA4fUSkmsJmqwblf01WbfI6yKhc93QshruZRRo0kmBL
kKVN87bcjHSKRcP0OGwPHHnIc9AjwWt8nosn0DHQyml4oHxwVbHKli+jiLeD0BtyiQ2zTOIEQWbA
mWMZyrElM5w2DrlcVXZXrRHDKN/I538ilsAjCiZJgtdjlIb5sVyEuSughpnXfjbRDqZP27mDSU0M
mWekfLtEye3aqXDKa9JVYPGkw9S/x5SHxdkqvYTAogCEIUnNXd4g4Mz0KknsND1kKnbocygZ0j3r
OZJdwmUKSNqVEginKSlKkXhEWjDI7RTrsn+i6JuBUBrkYCnBYsA8aGiIPFhk1+yEnj7ghQF3Y16P
o0JFRLswfsbHLL+gwnBnbtb8u62wWLVKqT0UbOvgy5LL+duWVQZOSRnE7/dU5wnBLih0DD4wMwBI
1ym/j4BjSuAFeeHrTuvS1QABvKqjNQ+eOCD3oCbKQeShHzrcBStQf1dXoy8kQGmWTngbGFg0Be5o
nCId+12BaP20+nH4MQG++9JbgzwMOiGqSbctOzEB7Gk3elR6TcQN3omlYtKtTG34a5BRYup01NGr
oIH6AfPEYKlH6+RDigQrbRcU3W43x9N0v2J4o6sxCby9LAKubGYsh2y3Ua9doy4JJvoXOX+m+Yai
XOYUrZ48pt0zF3MGAsIFqDcovHcOXASGXFb3a0udZWtrucgrnId0eqzQgwZGZZjPmxlAytDMdKxe
PQUT6SSQ/N9u4PA+EmbRw+siDZ/fbrX+TgQTIOjIU/uDdAXSfcrE4OoIyNnVPPQ836/R0J+6efVo
qaEnhAEGQJlYRxTy2KNQGDqiBZQhoell/sUDA3jG5ZC8gVWCzhAsxRV6bJB2fwp63O6omJbxOcGH
hDORxJ1eB5MMPCB3Fv/Il7m8nYUe0cGItOZNUBqLIJbE07Opwu4+SjERUJqtevJlx0O0dqwP6ohN
APrFIoDYORZN92AMZ9BC47ivAeGR7GWJV8oOunD0QOE7x+oJfagbt0Kqsg64Z1eJqwy6Myrt7dTk
yABPrkoh07qhO/NOCvRAaoCf8ivsaAYAYQANHzCcMKw7DL3MFTyafIhJxIjOSZMJJNGoIWyHlaY+
uSowpdfX2jH7RsPBpBASWgDURtmq1yNySJsCpEcruwEZX6JpNqau349zF37RnYa37OqAczWlcljf
JQ3hqjuNChCFYaDbujWGDYG3wn3ltut/rWOlh4YMpkAXqTf50xAMKrmZZaKe0e3fhrpaUQM3wyxK
dcCvjm8JTdlWzyurDn2CjAE9iM7sZ8nYw6Q3OKVpbrCpUuZRAkvNxOWQe3UcdS/Q2vAdf6R63iQ8
lWG2u8sWjLQ1YeLLt61PwKVeZLc+gCDAv0i85t1CshU7Yr50NVAUm1cVGHUDYIC8e0tnlI7I2n7A
C2g7Sx4Dwil9fiWjC/fVmip7TCjNwjoYRP5rcFtc7Wy/5MOjS9Bqwx7042kx2FZTmMYvqC0ukLkt
wGiyZFDXeqHQ6djKeEY+FMYnKnxX7OYk8+A95Zz+qIQz93wErlAbVMt+D3zSdQ10Md2PIIWn4h52
WuMrWBLIekqSsbxFWhlkoAcs89Uae0xBw3vIasCQTOsTl34d9z1S3seCJpv+RimYIOBhZwoSK0kA
slwji0DvA2iN6utlrtBpzhN/2WW9ttsxX2OaHtGviCna5ZC/PS2jhbuwy12SHKgJtvjYi0q+9Dhq
KZDaKUv+ARZroq+iWJPpG3JLAnbFilkr9L8Tuo+DXkUNAnf0DQD8kB+Mm1m4EwqGVjXKhhxOVlBr
AqdCFmBXLUuEwRBQBk32JQQvAOkg60Z9lW3IZNsYHeFv+YDWeNshRoW7QfAUlAm090G9RPXBjqjL
urUp3dpV+20zGGxLOeCpQ9VHQoO67TVAimJVP8sKDSggb/3/I+xMliTFtXX9RJiJHqYO3kTfR2TG
BMuu6EEIkARPfz6/w3sGZ1Z7V1mmRzhIa/3t8hmzlCU87RG/SI1Mrs14IZY/XZL0PWLKHTl0uhrH
pT+xEurk9ysg+KFvpuFjKCFp/iT86/hO1sKpMyX9lIsTBcEKHVH2fr6rWjoESkN9xLkibgsrxVYE
6Z0s5uajW8HPOU+K+DncouC/ddpEcVwSV7qHcqvj72RwZ7AIsQrYYJj4UxQ2jrk0FfJhdI8spIiZ
BLkF2xzoFsp0GYEMkqp15mNoLIesdYAnTxQzRPORxw5UAK46WA5ogQaiIrXDizoQ2Pvsj21dP83h
CDYagZ6ghAhQ19wytwYrxOlIKouuAxREBVdun3UkWw6Zr7yNyXVKwjfhpruGNN5YJcN5auHt+3gy
LHtpBZTmi7Y7IYPpgsMWIDmC9YwHqLo1cT9az73yHB2urxu7mSI+jImOXM7tNFyyrkpZflYm+uTg
xECkJoXjzYDjk9+8xxbRiFwXGEm7zHRO4LzYPrxWceMnvVmcI9Ip2dyqWjQ8mHsFLaaRUURHHbG1
Zhyo8XqC7tv8nFSOml/Q1vRj3vaeb59KM7swvAp+bj863tzsx1WSSfpsVRmVp2WGgXoOffR4Feep
jtdnA5pmcvpe9+p2lLpvn1QkKnHWQeeZm1QZ4Pp+boTzjKTKVpc66tKYddMOD7T8lgtDuJPq5gMA
r6UuVkg1vvpqI8MKxieQ9btbhG16k4wxpMvaOWHIbxiY+YuucHc6D24PRp/uwrz7rGfXlku1XfMS
qrnL7Zaa7ZwWYwx+1zgdP70j7V+0YsBhwm9ifUqrqXbOoJX+eGrbnTq0YoNsHYPN/Na+s64n1ymG
MR/GZLOZs6uiykwwItDb+FwQLGx3z32l15LMSZFyPw2msHcI75Y+Q6MHXlQRvAKwDgQFctmbIc1W
WiJIGmoDIqe63qvJZFl2ENlkUVK+ln0FUs9Fa/aj24bojKc6vQqLhIlocJuS5SdbTvkS2/Ja+BHX
JCfP6BgmkA+8mcelHfSDguffT70zlSUeJgaLH42OF3MIapkUJ75khHBDB/t76JE0L7k0ckxRVXh7
CvQxFBOdg1XdHgKCT5tjTR13wof0LaIyNY32R4dUkTg25c36c+enHF/mAmXecQ17v3rVK+z5jzJx
2gARWkG0R+iOHTM3IY36SaEQfpicvl6+XI8Y1XxElsfbprl8M2rI8fuX7kz6gCynml9Fscmmfut7
GBp6Ux3TAQND7gJqVXvxsA1jAF1EaH51gMeIhhu0kja4HebQ2Y8A1rU9yTXFS6Jlat0TE2oSHQFx
Bn2o+MqLm60u1ZMDiTVeKJkWzduaAmZ9ikRW3u3A1VP9XYc4We7cDUcQsXAitJfNtNG9O8ZLdaYu
rt+zodpcDPoRQpSHwnbYj1BV4p5c9x10rnKSnX0bUqH+oNfen+89BGrp45I6yfozkH7D0xWUxrvd
mXOiHLZPkf7JD9vn+2Ia6EgEIysOyc7l1mqLOLmntStOz6uFX7x03ZK2YKUR01y2zLw/Z5jgeT0Q
yhu4JzLD6FOfSONMecqWGEFGOAfVLbU1PJUGkZU9T6OIhn/uJGjK3Qsfodsi07SHE5tH63wkQduH
x2Z1iuaMSsO2uRNqVz5xKnfPsne5Bkc3lua548dLL4OyXfE5rI7Vr4LkFz4611Xx0JqC8db2uvzj
Olie7q9Jb0D0YNTOHewhKTsdeK/JiUd2m7/GRh6RQvNIMUtpxwD2FBy+uKG5iBusnXcLI8XBbbvj
bk3nngRn8/LuQOksV9oGvo95M0GTCEhdVDdr6ZV/QCIMbZmIbvwtH9RWkOEJh9fdrDABsMlpT6Sh
M6SOOYUiJPhl85qkvI2ccfHO4e7u7zHZufvF2RqvIs4N/vswq6D400a0Qx9XDF0dLAnX9ngAiwHY
RfLCssF+TPsowLxcc5hxtN+OXiKuj5TLGnGa8q5SkjleLs64OuqO1xwhQ7L3Qft76NjHKEEnovxo
Uu1FeaBpc36fXE9GGHnt0NxFY6zvKExhBdwWB9fnEuxEZWvbuIDXfeDUJ2drEYz44RgEmTeHKH65
JblWhdxYC1TBLD1Rq5qcR7TH9tAz9KiD0Mni5P0wkFOyFrSOQfk7MTQGAq3gwA2EBLIZpqj52Y6L
+B6CSU9gDgodHrqLVB2UieOfMMRBfA6T0X1jPwoZrqcm4Ohr5ql+hDTpzdkOUD03zeBf3+VFWN79
prcRtFVkuaZVEE3Z1CoV3jm7EAuLGw6yW6d0PB6CPQTc9sK22Q80Q7FfqdXzN3Qrg5vcDCjgt4uz
jw2UbF8ykDlB6F8niJld9JqQkeZDgWyCNbBL5I237mRkUww0/9eP3v5fGTVNdOzhVl72MQKtSddB
TEdGmf2TkyN6Cib20Bc/hQw9T8VsP4xT4Z1Lx2F+BdCXT2ky1RTI6nl7q3FmmnM9DWo/dSz3O2rC
yf838DSFB2AeJpva9bcAypRuZVzS9MbkRZos/4XOvAWXMlpdfvgwLlrQIcIeWadC5xckylKjupPR
67zBtGUE/CqqpocFRZkqhX6wXLXbTcCE4l7cLU3pnVm2jfIPu1Rfok69n2xn8lET+6kOq0lFm2nU
xu5FQbsRVBY0EuF41KtMbGFb5vCu1OXIuJkeRncrbZYQDUldNcTBR4wQcLzEGxqh3wq4e0UaSMFG
jn68r2+BKYKJfIJei8NqxwRVWckzf0QzRukbGwQPXEspDujCHNl/se72CfPLLJ3TUmpUFbaa3Z16
7F3ca96eNqdV0jDCXrNfD2noM7yqufbOxDSkSAOGpPeOgw+2lq9IdrlnAn+rKdEaCfusg3YZzsNY
L1XO64olLqZVHkgnqcTN7icO92bsdxonJPXpQlzreJUsu4K7gEsLhYGtaFRdGyIetcfQwQs2D/K4
CA85oo0gcFmxrvrByCOnODMjuiVYBeNuxG1RB0dfzcbCw2wk7GXuG/1YoRQfgOKYIA5e12AyVUDL
5sho3FwcMnXlAxR6+p7C/3fHOFgddPJzH4XZ6nS7f9MgR7W3MAe8Dc6OrPrY095bwj9OAzrWBlgo
i+py6hniY/uRROxHGSinW55N1MHht3Oq6qOK+sDNxK4FLF+/Tq+qEQwaYUwCn4lCiaR200V08daE
z6zIC/aXNvkXjo3zhiQnftaFQmsgyc72b/kw4F+28bouk5HRqM2nBCs1a8D2ZyHrf/hhlRTyEA+b
Nx/aqCnDZ8gKvxrzundIl88Jrne9mw6OjscOctlFhY/W+KjEHO4fVQJ8ewCBqunuXny/ytpArt1p
jvbw0eXbSbMxVPV0f9XS/AIS76lJ26d6zvxhLF+LRjHR9zxZtxAlPPt+yE55opJnfqvImAsO4QaZ
eF6W0gHtnEXxg/N+T06MoHuR94UEmlMzb3gWk48rHobY3y7+PpdobbdlYNSuF+BlfvLW+RHHu2Lz
bGu8LNr4QfG9wARdrrlfIUINHuHtHIp+RuOvWvvmOAGd1ToB8vgeFl+xr8gJfz9pI45LYBInMVBG
u730xTag8YoUkWGxxFdyooxF2dueI+4dHib5o0LUjTddMq/fExqKKp/CgLfLQ19sLrWKeyyF8bzp
l5GUPXvvVdtcfcWBqcyJ3y1R1AyCzqeepzg6NiXncDZ1S2hvzVgWKkbbEfj3BjeHRoylfPxdNT3P
B1CEXZ/itkijk67b8QrLtOl3LN3k97B6VqICHvx3p1fzj2ByBB4liKnmOETFumVrvScvs2wb7ltO
GnXqosZ18FmWsmJK9sm6hDVq/eIRQWY954tONLkIzRpOb7ApUZfHI4NoFpuINCUhJYg2lY/iew10
9dzMlU/Vr78BNXYd69qjl+5S5bKsLWoY40wqT4cl8fKr02MCwbDq0zODN2XoQ4p3YwpYU1XVdcmV
wEF2ZDPu7/p4SbjUghIUmrkKAwZwcvdFCc7yl/m5tQ9jq8BsYqPX5Ogob6xuar6Ff0so2/Y7ENhB
wKQ4eXK9GtAKXymu0FQ6u83nsKyWY1TNZfuLL5CS2JoNdc0tllGiUbiN+zzyg/aX5Hp8EkbYbzS4
bZgle4h+aXJ1OGf7LKJfq/Wn8LRwctYshtHkfLjt1SYG9cwtPYxFuv328TA8tRKt2W+lGuvczKii
RY5er57uGs0x87aXUJlZHTWgCrC84MFHTDR9dwOaXMx/GYMCcVqSyHq3rbWDfHJcpTjX7G78A4H9
8COhUr6L0sEtWv9u2cK5yBEIYvGkIk0Hr6G0gXPTNBwCl517gby00tRo8aSnq7PaZ9OeqmCeuks4
l318q7minRswYghQd5zg4WmgXdyc27ESp9IL4cdLljEwj6RcXus5ZVsXYTB9mkpG20FGCYyvi2bq
LUqXmvIHxm/iQzxsoEgrKujQpU8mDvc9ko9yc9CSR3BP+oQE2+VTFxuyeILTLAK73efQgAzXw3lS
zhjc8zjG5dEu7PFZ6QKEH4i7dYIz5+C+Zr1bUvKYChcV34IqjF9vK9espJ77G6/x9NapRa0v6dz5
wXE0ovgdzShO6i7sitwMRfW3tEHhH8rFr+sHG28OgAyWrOreIy/nN8hG+luPMStwa0WYvHZs+9RM
DCja2nMLXYbEGKZwfSvwPyHFqPqZ8TMMLe/iHhfiNNfLVt2YEPkv55SoTC6UP20nCsaS4l6IwuPm
Moknn0m0q+p8VTQqQiJE8Zx8Bw67Ag9pt30ZGhDds+sqBO9JIVP3Xkc77I8d9s1/KAIEMCc39nYG
DZfg7FgeB0wW04rCp0PgBgo2WFmdw3oLJYKG0ZXgAYQxrxmT4Mbf5CAyHvo0cB5cF1i25O11Q1p4
IKLlew/lOJx6AIE9m+bC42xI+/ZvzfOGnhLuNGb9cZeVLp2hdbjnrtGPjWiM/ytufUJ8y9Q3uNdC
sJUctLbawZ+ZxYzR6reEB/uXbsEQtVziSNQcuw3U/kgn6YAx5Kbe24Y0HIZwx3PGu0W0LUdUV8ov
hekN8kiL8ecurX5XYlv919SWBFCOch1+eKpfg0z3ixGHcBjc6Ac5aBLlaI2a9+BVtucB3M0ElNgw
THmZseGWnPwE4zhenXgfT3ab7Z0XkCJ/QKa2V08GpMplZa5BaFbyeMY/gdwBjpdkXCg6w73h98fZ
JPvnVqXJc49ZSTEve038IIAr+9siKJbynl7iJjmi4qrbh0CooXyxdFf5ivEprXuUDIxXGwLK0SYv
GxJn/QEx7v6cBQzREc+70x2rBa0Lx3QVc9GCL5hDOaw7+LgbVu8kjbT6ol1U1tA81vZPfuFd/TZ4
7gwLIDl0x6JzuDWKrmr+QKwL4D1EA2v6HCkhyWFIyGvJeBK5X5BXJz+Xuenf2xiOBydN3wPLsr+6
p7lNI56moloop8KSeg/1y/Y6j0H/iP75auS1dPfSurqFP1Us9v4Z/pPpyRI5VOaxO/ff4FY+txhc
JNqfNRxxTrgA7zpqaBYO9zrCMzFcBc6idk1yjx4Bqq1bY3qxIpawLivbuk25lyXcfxHyb/8D/i3L
mwgUaTzVEVIlpg6E9pxiizvlGD/d/qFwu8o91ky8iGCSTiOK7ITfm6eSibG+MXGzr2chBvXdwF67
ebT7m2bvdyngiptq+mdDG31XYpIcE4PbZI1O2uexMMkPFyvId+w0CiFi6WIudONkDvNhHbGHKnds
v5VZHfeOuhx8EkjZa330ynS+ac0SJocCrVx47y+mXn80KlyLA69w7B6QbxYqj2liHfM1cFD/ytQn
N60ZOh8ufLLJF2M1tRQRpoTqgBUCXxqKf/SQabFZvqF4LezVs0GHEr965i3dLuGU4X9eBEN6qLZc
zr1rfq6zDzzY9aMtL0kgAzyj6dV5B5nEQJ85UEgV/scNf5mHiPslVNp/AK1YVjDWbvkz2CTGbxOC
hAI3YaPZ/zEv2U8L2baeSikZR09ljH52IG65M7kXVR0BKux3LN9Ba9csqQvS++ZpHLy8qBQ2iyGo
+rcxjSqJdKSPVLboZhLH0dXOiF6jGF7wbfKwpZ4WtwzqRZIL6i/fyKELnLvd612VN3Yttsc5qnpm
XyXTIE8B+UtGsIizipcCcYdS7vJF+ukcZWsM41cQ7aBh6BL7VdRrZb52uwNGKy+qV6Rd18fUlG3w
D7iG76HBf1lcxLpOzN681nxLdve9DPIw5JsMNBmIAcqsPJ4CJzlYcwU4iv06Kk2lj1N3TmE1EdTX
4m6r06I/eH0dvFNgPBXYgTyEOFFZzuBppeOs+bav6zvE74Amp8ODAP5fF0Uee8rcLUiQgUX5TT6x
nbdP0VJgKQKJGvssHFezHpO9EfqwzleXdOgIKN0auyfdV2Pk3YGNrN+6dbU5WN1sDz1LHxUAbVHY
86Cvkk1YaPFiBb+UR73AWNxAq2lJ/s48/EE8L1nTqYp95BfYWFA6tK3QILWvTm7ajvAMOnAxGCFr
xCMx7up5dlbZ5WU3svE7KR/iGAYq+eX7K3YDoFBU6H3grYziJdlPBE/veL55HfoJdcJV2mkc2kQy
kQwC+y4iwQxYM/2KqK/+PYhm5H+Dan8tnRB0zTEyZyOs02dZMDJngdlHrANr0b7MmNjcQ4JqEZQX
cO6AnBx8hUsJza8EZv7D6UukO0p6LIN8JdY/2bqw7iH0u433vUxJGmNaWuOHehfLc1k723PluYPI
oaj76Rz1qf2PzidnPjThAn9IEPr6AY8hP7AgcU0lfteGF3dGhX+nYC7/9G2Ba2FvfR0eq6hqX0ms
0qz8k78+hhKa/ioH4Bq289S/BVZ13pF4G5ST5W6b24JoXRx5g2hvukiGMcu/6xfDwBFcy/SBM9hB
/FWEXoKWwHVq+R2gRyLqApfP3PyqUUQiWOSJ6G/dwJlMrsIwxThSkgD4IgR7+HMwDYm65ezS/xEG
QEw7i9Zanac+HL7od3FC9F3NOL83MhidUz10yWMNPsndWgu+WH4QRHVaAI0c9tFHiiCbAEKPNXUJ
7lw8kRN2p84G5tgPIJmfex+Wz8ZC7FFBN4nXViSdumtSityOiy/9+tHEc6juisG/CrPX1K2OnWV6
x4jU7n+wEcMfsecw2LAGQjxDFJc/k5nZif+iCP/zY3Bdvt1qjA8ufw3U7oLo8KJ2k6TZ0HnFE5kw
9XrUNp1fjGNd/yaELXZ/FKrw34OlmX/tgWsmdEqrJPy/k6ysCBbSJUZA0bcUmK1tSnR0HBfRdqNE
J/Y73DBj8oK/envzhxZBhG0mbPfXwWy5nWVMjiMHPjY/3B6wabZrEidvpJoQUNbGL46e6LksEFIV
F6gC/bF4g/8F9NI0B5RQJPajKE4S2hVL9b1ThYzIW4tNHDB91L/Uni4/UyY5XkAbYEexiE//ekxI
0IgzOE6GPNrqL+O0K1Teyql4gvnxAyrILXsxnqKFxhDRYZFLS44jlvg2T7fRBpTC9kimNUDEyJ2w
QxGu1HnimhhkFZ0CwZz/khqTps8xriFUfrEpXx1QQ/1kI5MSzuCz2gyg7g6CWwydxZJZZ0BU02NS
XTIxjcq/BH6FEq1lp4jzDWIvzaagnN+HNtT451ZsQjC/cXHUgS+Cm2keJZRNFaufUjnzfNZ9h5e1
Wtcud1UdRZzexTChzicCmnFL/JTEDMNHD3IEcG38/uKC915tbKo/gkyEM++P3ftMNx573Bp41cVQ
oVLe4ocv0LfXrWN+MO30PkCAGerHFgHN8o81bkj3Q1f0pBSBkXYx93q1PUpcBJ/GWxDPDguzxMH3
PDO9baQfoefb0ZTycZOw+2QmXeubSbb6b1thUDogWJo4H2Ts/wwHZ3tsxcZDONajbE96WuWHbWz/
FtfdDiRhpu175bL+q5GpRFej1Po8VLUjc+pUNg91v0DVGyc2fAuLDQ1hqBL/q6vk9SjY4qLPMN0N
Hd8Hox46QLSVh3payG1ZAmRhecrnjA8bZ9FnSNYEiitVl59LUbX1m4+eC/6fc7V7mzxbfbR9Yje0
isv6DDqsJI/ijplmLUWiLxBCAPFhufThSbjYdQ8SAPJfvDFn5rO/N4/LVuDQxXE2o3jBGvfekdlU
oNH1SFQhHX7DZEMl5veyywTDpXGQq3I1/hK83ipHRDp8x+DvRO/gRdQ5Zg5yDAYj4gyK2nyRqLQF
eBGb5qkfipTc6UQ44rwwYj6gjai+UCOhqA/l3hDPRnTHFxYvrU6k75XTuUD1VCIUn9vp1849zgwm
Wv+NPTOpst4f0PaLelYvaE9sfYtuqeT/jowdbiIyX8b7vevXy7QrxVMCpVTz7AYRQmiIga9tRj+U
xfOiH9t9DL6Vh+j0EFNYQD6dMkDdToqhB0FRhGoKaHh+D1jS/+D06JdzXyj3P3I76EW1JPQSGQtH
T9C5Lq/fxurVKOzJL9pXGD6xh5hFpITgnaQ3+lncyq06sf8MzmOs9vETgAzqpyzM8MWhOzxaZgKR
gdMmTEtzvapDHFT1H06A1T1gCrPp/UZqBYSx16S34MV+eEEK27evAakAmh9zBA1U65IwJqateYgD
1FkcedIwZUyMVIe67ThwdBfO0Yd2vaD6hW2lrM5DpJt75FN+Cr5ItA8PLdoMCWBpL4Ar03SZq5VY
hbBBRJlFXlNAvQQi9rJdxgZvQDikf68KqwcNiyDO+5yYkIF92tTdFUv+VRNY0SJRiP2PNvRSsHNr
quRpdM08vcJW4THrk2u0gVO3rnrs/GFpj2s8hD+WptyaA0bn5qmAeWKWR/j0Q7obphbtDTukuVNv
A8UKGytyqlsNAzCW3QBydNVugMLzIPAqUPbSCa2Y9+Npcx+HeS+fBNab+9WN8GEfOOBU+9Zj20sf
o9gMLlPa0uD8zkQgHFc8EsLCGnEamyksEqS9azj/3nvSw1UOeotc9tAnQWzsiYh+7awvyPHdyX1O
thV/1dmtvLrH04MfsC9f042Eheku8VEGsymyb/nlMcJRH8YYVHCH1zdkjycObRGh2znMqaqafkUy
2gUbIKqnvK21xJg+RHFxqguSZId8VJ431kiPmb7bbNJi+E/O5YQyE9bamAdnpE/vDY36nhy90Rgm
L1ETo+CPS1wcVt/d/vlkt4y3e8HAAcUQyOHd1EUvbytOwjBfu2T4TslUEs8zfP7Vrc0hn/x1dG/K
Zy/eUpibxGtTEt1s3a03rdPH+5layGUgxjrSAC+mpCd53yLV32zSVP5lAfMsH1Ljiei2SyvOTG/e
qz43oont28I7TXfEEEcR3gwSET6n1Wv2uzlpw+IBhxF+K48FFRcXnChiCJe3f/EOCPKwZR0G3q6Q
uRULyRHkQzmvgCdYd2wLgXvrEElH+RgZMLw9OxkF5Bh1iHPKJd34Y6HS9YHN21yBvomsedMPSOKo
qnxet6RFWb9ad8dKnEIToLtoPkKtol8eJhruC2nSV1fuAx0UHpDnBsGIWajrGyYb7p2BRTwtwkMb
F9tzUISBfoKg4g7jjQw+Zj8h3r7kHX/UjtYEHvB1p7dOqNI/tprK3y2/gP1YIQwXAA0gO8dVRfOf
vjKMjyaoAUJjmsNIJDL8mXWxG5xzgbf/lHvpFBevlY66QOLZTz3E5jREkTefl7mw+nGwiuiVBFXB
m04B+hBP4AS+2ELiOiX9x/CsxC1pgZon8HEfuWHvqhgBEOJJTgcCg5riCN2tLnu/L9NxXKbxddv+
333nu/Zj8qHicuVVcJkYaIYoq/h746wyqWtBysMWr8m0BvZSjG31RehIzdaw9uk9dlYST2hyGuk2
dWn8Rm+BVrUOEaMfAHDX8cLxLjmzAk36z15VL4BdrjqwtgPXzYIN7Apcuf5xxon5BpEPQe1PnfO0
VRXArSp7rOuFTtf/jIkW1lNeIHlsUFWwqoMXj4CE+NIeSyyiBcEPI/1RFgzlLtkXpNOWZhjKCcjw
8e5WXyaIrcsZBYWAoJ14oXrbHCtfzvxoZbHs914MGIo5XRU6MzPYNOki7s5CMgee+9wp39bnZE6q
q01rmsS9p3EXQCA44HZSWW1z0bNxZey/AgXF1qDIiscZQ0mpCVqAl2sO5ez5Y+61pfmHgJ7dr0B2
mh7cKl6D8zjHJUYS7uvzSIbgfiQdLHytJjITcpI79IswCUT3WhQsTqj0eM46VG8fSzEFUMbpPOdx
AOKMgE6oFwJgavAsjAvqPiZo7HMbjS0eRxodvhKKYfPW81b9c/MhvkHTt7Rh7oW15/2GrcUuS/Yf
Kkel0wPkjhgyEgEJeHEboMgjyhOUrj4RA8guWM1cHJsq/JLXtScvwngq+cSR7G/SYC8+lIhxPUPf
hm+xFFuOtVw/TVp1px25a4maPlr+YuJHwYM/BBSeoDqWjR3wVxzZ4sUTcTPp1a8MW3oAgWxxrGPh
do8OLieiO1AjoyREOYG5VO7Q7V6vuq+2N11xl3SdY1F6dyLvm4i4gNRN+OdUhqScmdDsDxNL+58R
swFWdcc0r9WuQg8rHeaYAzrk1YetRGF8akjR93nO0vluFG7hSVAmNbzKoARHGcQw/ze4Wv4egYb5
BGpIWNJBDLbfOuxVfEzSyT71QFvmUA+Fn/6LhAOR5MPQn0u3TfsMxdHyRohEJHGOJz1b0SIH6qKj
yb+1gYJJmYewKm/GaE72PIWIksdk9Yi1TtDe37nXoKHjNlb6iYNVt0foJrRoLseBc/b7MfYfZb9u
5g4/ALYJQwKJezPVOMRSlmrUgGKef0dxnFL7NYg0ega/TgPcsRg7YpsSKKUdSmtbvIaV01yifsUK
Vgdx9QvfQIMueE7N8lSVNpof/NVe1WnarR8CPBTVU7v2ffAgdGGhTTC01O0JNUPCg2tajIEuHuA/
NRjwL8rN5DPqITTfDBQ6JiYoxfHIP3vjQ4zBwblha9Ee7uBl7I4TXNRIIgRGGkCJGqXaoWCWcrKU
CPP2pDoWJ96sGm4wq5Xv0A3VFUlxyylHbmToO1cpEeF6pNHo3azPyPLJt+XBlwmRJuWO7m/JwjpY
/adyhjOoDviJa8OlVuHQUJnLYd2/ggHtODRJNg9PZqFn6ZKGLfZEKLfVP+0kQQZ3m4F6uyLBHg8v
12/OarpXWd25y1+zTv5zH5AD22XpCsrzsBG5TxTVEAnq14gNWqY7pDZ98MMlUAIqOHQc8wJEValP
NJMVhuoYLUGQN4he0MR4kIRgg+SqDJ91rKM/HQcNGhAfjiLedQDrYyIyGRG2xV1uFGJ0NOHQr6de
tktx05lIx2eyetR8Tg0DCxciSg46sxrVShTPUUqkpFXNejsOPZ7kSiv/wdpSlCkodeX6v/chUPfe
ALr/I0bW5T4vCBBFpvZtSV4buUzFfYpVEvRCOg5xvjt/zXnCduv8cINZj9Sh8Ke9dTF4/yWdFJQ+
HhgPER4m8Tboc68op5fFWQbvZgVbSIhg8ry3xqvLNN+Fx3A9tQZ9j3M1RA6QEeKWmbdsbmzJG3up
+FZeF+WyZaZqIWqgj5PqmwXTzmfSLNdn7cXTfKxNtGrEyotT3uAsLkUm9bjh6cKK4Dp3CeA9oV1F
WhUvRSu9P410yulGJhMF2ZGfsoVg8I2+OVIW8oUWKDvSnMpEt4ANsZ9Aoc0IY6Yf484FKHHR9VV7
W1WNWL4TwbwNNoAP/jjW2+Q/hqTTVZexQY9AMBrpUYcQII9+la4p2y+CWkx5VeqG4nWcZjk+UaFC
RLXyg3l+ntMJ0dvOVyZucAuVzOyeE/rTe7DKCKJ6nQE9tCHxLe/nKuifgc2tvfUjxD+O9iP8AHEw
FpjZVh0wKVLj+EC67P43SHRYI85dmt//R7ro/06y9YgwREsSCqrAQ+//y0tvde8m6J+WB9TDa/3m
df2xR4nHX/g/pJ3ZcttKk62fCBGYh1vOkkyQkiXb8g3CI+Z5xtP3B53Tf5Mgmoi9+8a+UAQTVZVV
lZW5ci0gTuJqENxXd4h2dSo9mIdqvWallqhnRwLTKZmnqcgw3UP4Tf/ghDRUwEYTGW59bKO83zYF
dOYFqChKtG124ElOKpBIXtmHXV7vBN14T+giexAbTz65dA04C4SrN1zfkoxELw1tVLFHEtORYf6C
61urobbx0rQ+UovYNv0hiP9Y7jc4sxZm/oap/sMOejfAqyDiMSczj3xWLdMuVB/N5656Tdd992Ac
NWFbrQ3p1U+OxUZx9zHcCOsU5YZTvESzPmufvN4oJi7zBVP7hm/IqVjVR3qn10NtDxBJEP+74p6m
fIu7Q8uA2v/lJUYmdpuNWNzqoVf+yq2wy9JwwQtumWPJSYniOOlo5NxIgBQVnY8NZF5HCh4nN99R
VToG+cv9OZ81IsH/jZcZujRdWsqWSheB7D9KavwMyO1JqV8C9fO/MMLrjcw4wYqsTrhpw8RVKl11
miP8rl8sXfpDO/ez6SkLLMXTseCc3Mr0yRkWqTZtypWsC1YpmloGvZD/tZBeZOPNzBdMTHcCJiQR
1AUEuxphlDTxEII9rTKJH05B9lyFL6HzV7Z+FvXpn83X1Mp4PFzsNx8a7SEqpOBUFj9l/7dpnYYl
pYaZuboayOSEyYTO8TpfCU6G/+ZotqP+VtMF5uOluRo/4WIUcHl1qtUwitY5a67NXInBS1/+Q9+a
ztX4FRdWvEahV0fEClR060iCbcH8purP/7cFmRyAPnBzFRxhcFLoYAiFP7DQ0b+3sOrTe+f/jYTI
RBmVJEVpMhIKzJmQiXpwGsmsVlReHsWKfs77I5ldFJNqrsZBrgOWup4uXgLAYmGgP3nZyYSSNICz
UvJ/F+2S9Lo0PUzH4cga21ExeIkrysSJjSaRRK8Po5NffeJ57JefzBo+YGBoQ/bea6R9KJRAs7gb
5JNjfAthiFYQ2utI7XtA+CzYpO4PfWSgv7xUpx+kXA+9qwa1Fxw+yBvkbQSLlq/J1ArdTSFkdGa1
q/DrfYNzc305A5M9JjSpo5dkFU6NtZd/JBAUxiaFscWZnirhTQc22WiDkZN1y93oFEKDGQN9pWEL
eAmsYdYeVjaLDr6w2xlA6O+P78MjpzNqKgZ3hCKBFp56bG2Gkkh7QXSyEuFE/x3ArDMcbQDK4X8T
Pocvxk+eGs2n+FH/FMP6Qx51iaV/bo5N1aSoMwYoqj6Z40DxtLoHAnbKNl699QRtRSseJN9LQx0P
9puhapIuA1TXECOZzHEvmQ7YtSo65dULOcMVpFsRUb707qyMZ3UHLxOIsGi9MMFTCQJDRiqDy18X
CUd0WZ8cCSEYoYIMRX+W4YMQeQiVkAuomyxoXvT2VUqfyCwFvPhrY2/KP7s8Oo9rAYKih2UqO/Bs
3mlNvPBVNxt78lGTw7Dy/b6DOaw/1/Tv9d2rTz+9BUNVzfNXSnf3p+DmUByNEQ8q8LNYMuoD15s2
g0RSix1mwHBfSB2siuLPPzeg8/ujFgc8PurkRifnBUZFy/pzSxlIUWB6Ft7vW7jRJxpX8dLEZAxC
02kmb7v+nJHW0s1PnvqbMdtquG1hf6au+gCTRJNbC+v0v9jl9WAYGuGKNdkbJA2h0Eua/hwmdpO9
w6q3EcbuL+skmLDp/OxqWAvzhZ1ysyEZLNNooA2EVAQB3/WClXRE5BSFh7MAJ3EVg7BnTwJ9OKpL
4u1zlpA2k3ghqaTPxMl5buaOU7RuLp5VFwZvmImc4AH6aZA2x/sLuGRoOo9W0oWqG4nnmiZ1G7pY
gXwXBKxs3Oih6i1z8y/sGTIJ3o/Q35zc0T2vU15xnXiWy3AVVZ8t4idI1vP44b6dmwtRRk9X01VZ
Jr9myPJkqTQXcAvACZE+auNUaeG+yl/dvICZRyW/L5+bVPx836J8e3Zg0iC2gXmBEH16oMW0SJdq
24tnI4WeM1KFn6Wjm2/xQK0ghjbqSVOV9LGk7vOoloP0m3RRflBJo22gHC3tOKAmMki0ma4cN4if
ugqwNCRg2iOEFKu6yr5XNE7Q4atVhwZ+g1VF7nwttIIdm1rwADWk906nsrew0+YmUhmFjyUTj5e1
iSeCxkjpY5DFs9R+Tt6DkHNwPTSbqrCzBVec2dO8BKEaJDfAcShNlcDI5wtpmVlsL8inw0zaZbq+
9YdHxezWGSQtHa0e7QA90NBv76/d7dKNx4gFwTWHpEFgd72x0zKU0X3ohrOhCzua6CGREHZN/OgB
gCqV7/eNfTykru5bGWuqYqL5p/GPPO7Ji7A+hF8GkKUxnN0SFhyaVJ48XTuoQfxNiimfQZgLyVb1
Ezr/Pc03m0oZvv2bL7DIVbGyssKj8voLOlkDUAyBw7ksBdyr+ELq68HpNm2gPdDx+51+U+DMuhmu
aiK7+8bn5po7H2FADSlJgqtr27XvDkFJ4fSsJOWr+VgaaytJPsfDXzPb/58sTVXAPAqXdADoH6ua
rlSajylpPsZD9CC0tIqYyZf79m7P0jHNQFRMekrjgpisa6KAHLFCVzwzwsdad3aw6dJcn72YzYKl
2a2ik8bDa1Es4rVzPYnk7bxBFWN25SnXU7Dzv4LyFSGngK4hwUGXOhK3eWos7dDZEV6YnfgNJG1K
HBaYFYxyVzR7vyroAciOUeC8Oo4MLHfrueXRzQrIdjfQJdVC++hb4TYjwVksiSOOcel0H3HektEy
NFiu9IkndXLapBBdiuekjfy91XR/UWxpD11Ip/X9lZ3zWd4AmmhJaMFoU0+K5UQDEMi4VUoY4QDT
7QHsWda+abSB3jf1oX47HdWlrUnQNhRdlqtRKJ5braZxBnGONRW8gyokb9Sl7VZWhHWgdp+GvHim
LvAUD+rnOEKuGFqgNVS9wbaMwZNq8JSvDAvao0RS6IoRTy58u95QPbu+BBGcUAyblIwTJAHkth3p
t2dqexmE2DqXna3etOBa5XLp6LsNeal2QR9gWqJMtsyaDM5ATxkEX8G1LGtQwyqVXYf1V1EbgnUc
JdkaCNpPOGUf0lz9Tnnl6JveY1SkMq2YygFo67Bwu81+j6JpOsk1zeKrrvcRwRcZU6cWzxW36arV
5GANPFFdsHK7bUxuSA39EOSOycFOHlgF7cmCorjy2SwAhWfyp9iwB3SjgKOKh/vuM2tKQ7ZWFgmx
LHFiCtzl4Ndk+fAeXi1Qt3nQNFLPBPF/39Dt5mNMBDqcdha5/GlcAINJNOg9hoa6hBxCzod9hYjO
3k0VdyGWmzWli9TnLNgZdHkMUS7uS0Hq46wmTD4XlNn+0pnir12/TX7pvv7r/qBu9zmDGoNGEEUy
crmT802B/VazXCwl1H2pDK+j5pGqbQxhTxotpFulMXK63ugYQ/XXREYZyfjpayKM1LBEHUGmNpvB
PAq4x3hDw+agGq+V8T2mVun7X2i2gtfxENJOpngL4qC3zk91TidW5UgzKX5MfCXxaFTKW/QIzB7E
LGFATFEv1v+FoxDrGyrXvQREbGIFJiWJClgrnwn9RArwKrAlOVnLL/eXbs7xL82Mf79wErWg7xcp
SPmcRhwUj4L/DHkkkJP7VmZiN+ZsvOYZEX4/rV5l5ZAJDsxX50D50wPBEsLXCt7GJD6E0R9wESs1
/lolQEmf7xue2wOXdiez2GdkaRWjl88upSk1Vp+M9iBl1e6+FUme8clLM5NZVPRMaYdYks9JSgO1
6SibFMmjbVmQIx7BZwgHVM0DsXJhwxnsP8JzFx9DI/Q/9XRCL3zNaGyyQUyOX1XlfObsnGofq1VC
d3HrGucegAAvUt5HkHms3MJQtjCd1tv7gx/DhYk5y+AFZ3FGs7JTcw7Jdj1U4Rprgu8K5MVkVNZu
9yxneGxFA4FbP3l5ubAHb41aIn29mmrqJIEIxa/dFsR+Q7dMaJz9XDoIyWr4HCnntpc+hcGLqT9a
+oK9mRWmMV61CJfQNzYRbbw2qDhBB3Srtc6yVG9ziAZK/zkPH+CLhvmqWOUN1e36TVWktUFrIYfH
wix/xErX0wwW0qTzazz5iN1GF7zYqBZIfTNQe+85rn9o1onOuJUa7CWQN2G3rkERdJC9MeWQqQvx
MzCpoT8aNGfAO5PDUVTrMfp3vy0tX8hMzM2MYRK5Wwp6haMe8/WHpTRoghiQnHMIsh/EhlgSYz2C
f23A33oIOJI+oKfxm77zFzVIx1mfTAqrMRbdNKJ505hccc2gVAD8XPe5reUvWfGQocte70hDQbZ9
NOpua8EDWQhw3VjDPo2Pmn+WhIPrlwtbbuZSojRNoMsDBkkVHqrXkwDIn14MKXSfac3aKNoXceDt
XXxOf8lUpY/gBMXUXUPpsWmzd8NduH7HUU5n4dL4ZBayRKOJ3acdNkzMXd7Dpkxvt6V+h1t6nQEu
kpx0YdHn5p2Sp6JwP4kQG092g49mAl0rivsMUwz9TT7gGVjrrAPcDEvZ/JmdPgYXbDsATKoxzeYj
EzT0Rm+4z/oRDjvVf0g622itVaSH2zR/F8yljXYTzCjU1wE2kGPgmShOU2CgeGQdBoTgeeht9xCp
D717VIO/DXMaBq+1SnkURuxs1+uuHbXk/tZS9yvYwMoirGVhbwlPJXSoDgyKeSas83ZPj5AHl3EU
+Avx8U0gcv2lH0+iiyOhRcIRDbE2eC7bdwW92/rP/ZP95iKZ/P7kyIHiySh1h99XG1r/zXxNu17u
/2jq939ux5R1UmU614cyjejMpqiSfuiD56r9qhalbWbs2Fjvn323FRbmbG51TRV3Iq7i2hInL5ck
19pKCB3GZMTJXuzSCCLAnGfUkKWHsq+bB7qvFoIQ6XahqBARqVqUiixN1SYTWZVc91UZSsc4Bjvq
8dTWn7Vg434b2mfNfSzjZ5m8mfKK8gfijsLKEPSFYc98gSyJ40foBnH69JAu/bCSrS6Xaf+o7Tgv
3hAq2P/TVeR3kaYmCrDYOeL4CRfeWCPcUNdSIR8DHcFHaEfEdyP+qxtLdbe5ocgixz4nggIYanL2
KHRXCzSwyxAtgzkPd6W24PYfv3B1ngLPu7QwudFoRHYNNcSCAMRvhNmPXN9PokPHb7pNGrts9kX2
s06Eh0z7auYbRCKNhXhjdpCc6SOS1xCVKW5FVgXDj31NPmrw2g4iqsLB5v5y3ebCxlGSU0ArVtQl
ECrX66VE4AtTLVCOceDsGu8TN7bVJMjPpfR2/7Z820SbQsnihavy5jwfzXJDUn6S0Z6flmhK5NHM
QYlpCorXgZ+A4P5Dz29lPuTeJyF4ytOv98d5cznyVAPIpJPqEjlitMmG99ohRFfStI5or62DkO60
KNvKGQrtsKbkEHLkCwO8jQUU3TJVVaU+q1DT+HgLXWyEMA8yU6LQf9Ro5RcKhHMceOIkeKH7epMg
lGEkj3SarAQI86SCCpIAtYLqr+6Pe9wG1058/RWTM4cjtHYhyHeOhvynR0gpOeXGwo5fMqFce5Ag
G/RV9ZFzpFtzF0QPVvvYwqD2L8Yx0mKxfuRNpuUhov+elE3jHEu3hGnzXOWfamsB5Xfrk4Y0bgZt
fFJIAG2uB6KiXyNFw+DZZviofZNOmbIVg9+ldYoSpFGLf7y3r61N3i49kh1jutSzXeSN1nVMy7xQ
guC+P2/SreOPoTERuaLoDGmao/NaLw4yw6evc0ge4vSzjwK8s0Ydu897Gp+/xAit0A+/pXu2GB5a
BUUlIxubAU/0t20Dvdk6vbnwUbcRxfU3TYaey5lQha0b2IFqPaIforTWgxs9N3CYL4x+9L1r9zdp
qmTcqsE1Qex4vaQR9NKm2oaBbfrVJje+ZkjmeSvn5Hob65mAzIZSrftjaef7dpWZEUoG+G7QGTwz
eApc2x2soEKpqonsCL5PD5a5FfIbKx0ijKR+aqSfUpisk9+Ktg/QIoGkDkLNlRAdICGSBUjKV+F3
urTM+kkQti18eMHXiCKPR7cLPTsntAyC/EQfbvRdKag4rU3xqwX/x/0x3N49YGfGHKgC4zoZtslu
CMhQyHmhR3Yepb9N4BsqLXf3TdyeHNcmJn6ACJ+lVqhy2S4gmbR56PRNXywkCpdsjB5ycQwrja/1
co8NDcZH8an0t7K8AM+7TWtxM4OdN+iCQoVSnR4cIsyHmlMi1SAU+a40zlLxWeVBRLM67ZubSHug
tWTVluHeW8KD3sax15YnM+i0Xa0MaYUCofn5u5JSOIpQeD2UNITcX6qZOOHa0sSjSwqxSebWqU3/
uyFtXBONm5VPSdncV0fItL2F+3N2ZDwrTZMwddxH1+uWKXEcWPTN2bH6LlTFqoFUWM7ec9rTfHhs
749uZruqxAf/MTY5JsROjUfZCwZHbwXdxEr9w0j3gOuXoq1xlibnEYZoHVAlMlc3sC2YTIcirFkv
r0UwQXrQvUc6uo0KUFxwhIWt089oIFDATxv7/hDnF5DcCHgpIkoaGa4nFAmJWkqFPLXhhi88+Hbf
kBwtUho73wzxXDifumDhFJy7e0iEAImmnks0ZI1rfLH3xNI3wVQYmd3XP9Q/MdKGnoMEX7kthU9D
etDbrfNLRgzbPLanPrQgaV933bvRbHXd3d4f/sw1yEfo1Otl7nZDnIw+QAVHNJIks9OM7gGtWYe9
uwb7GMgH2c1WrtIvuNSsQV01AH4QrxjaxGDbV65HwjKzS+0bCP612B4Dx90Eul2mLVjMBXMzHgx0
l1iTRy24iGlrSm4MAnwxcoZEngegGhF5Ul4QFQX1Enhs5l7Q8F4dkruxHjdN9ELiTZk8j3Obpmb4
0YJ1Wy6EB3MWiL/IJ+GsZFvHv1+4jZzVNJQrSW6Xfiw9dbRBbSHUWDpg5q2QruTIJqZUJ3t+VATM
EtiQ7MwsC0hxMulM2/ESNmbWCnCN0QVIaSiTsYDRjKMy7HMoJWDwjJ9GFvX7nj23sUl7kna1tLHC
J052mQ/ne+lZfm4j2bNSgNWdoGgUq721T9yjxM1qoh163+bNpQrnF+VYjUQcm5t31fUKoQpeZ2WC
D9Apk64LyMoOOlIs20I1ms19U/J4QV8dmRNbk42EhDh8yG6Y23H3Gge//yBi1qyrjVA99aiCmuqp
pME/e3aSDVLXWnUKvvN//xNK2ubNfShhjHTlheHfpgYm3zS+JC48tIVSSspNvklXvnUuBHUPnvRZ
8N6RDCDZvYLUJNzTy+9CGdLvh5Ympd39WbkNOa6+gEfR9RcoltIBtOQLqvavc3CcvyPDTX4aFFhc
hp1mfEmHL1JuLZyiN5fyGM1qeBvxu8zJNll3JRMrdKjq2jbbeJvpz430KBvJOupG1Z3f94d442MU
WgzOGZBA1FxIgFyP0DeUOs91vbDzOPqWhe4uyRCiqOsv983cHJxjPcf6AB3RrUlm4NpMQtugRi2+
sBE83KbKZ1/L9m16bJH0vG9objyXhibnTVgytXGNIXASr8h70yRtHQc1XZi2mfFoZBx4dNApx9t/
EhHC65LR3u0zHihjEXI0vTcj26WQgP7j4eAInJxcXjzLpxdqBsG2iTJGYRsUmcrg7G8HXsn3bdx6
uYa30ZNijRl4niDy9eJUAZxfmgS8U9KF/pg2uUKNTypoFOmR9QigWgpLB42hJoSGEUqZEeRInzns
nrv7XzLj+CDBqW5Rv+afKVhKjOm0zGhOtUWjWaHVsxf9X6GarB3D36jW0rP19sxj3HTgqGN/H8mj
6W0eJMEoE+BSJs7eB/dXmtOr4W0UmdTYeviktOlByM5oqL912c763lbuHi1aiGs88aDJzZrsi27U
KyDkUXOykIJdWJfbKuTH9/E4HNG6VNwmThYWIdzHlALsurAOFdJ4+i8P8QZF+S49wpkYvmbGCvoW
QXyMQtS/lYesO5YerQiQf6jHwlp50Zf7CzTeo1e3xPhFkEdIKpAaSggTT6lRDa5gzeQ27/OvdL2s
acleSA/NbGCg1zRe6ioIIS7ba2ek08Xrkjav7EwaUD9+7KDnCvWF7TvjaGNTAEhaRSe7fXOZ16WR
D2FZ2Wn4KA1/c8vaBIG1lr1RYWQJRDNzVlwZm1ytEWR7eqIXlQ0d2Vqu6fz61WR/fH0Bt3YTCmsK
a8KFodDuZXF3XE8cOaUOyoW0tvXqp4AkkEm/kQQyn7y2LL5pJJ/u+4I8LvbEGUya2HjOKeRgcIhr
g0rrZoqqt7XtmXulCrY8V+G8Kb9VkP8oll0+JBDDGNv+V/oqPoUP6avVvFnhI55q60+lerj/Obd+
M1amiTBppgXCo42uexEsRDHyuJHqU3BJzpX+x4w/BXBP/XMbvCklXAZa3pvSkqemkQB7WG0XaEH5
7ilJo3XVLOQ5bveYCj6XHUBeCIzXx7RfDMRTWjUjsVXbtQI3aCV1JxlRi4WRfOC3rxdPlXmlmpz2
0IlSRbqeLt+w0qJW0KiI1PjYvuotEVyF0le+9vy32Hse6uyb2MEQVTqPqIj1DnJIKhoMKvDHrfvq
ZdsW/rromCKnln+GsO8T+pw7pLME5+X+pM/MB19KLY/+K06eqV9D3iURnOaN7Zil8FBFDUoLZf/n
vpGPmtztfPyPlclZmxUFqhVQWdnxcKwh5FFRcOMWUH94ZzVGlxpRNSStrfTcicmX7K/u7VBVc+Vo
wYtnBksXA941JpJpB598RpPqDvKnZW8HMlK/DZRHCwOd2SaoHRFKKONVr01TpoIHOYZQyr1dIh+v
QzBME1tUVpv703l75KETqhPzQbzI8fpx8174sA7JeDp0kBhLSXeAgHKlobacJF/lbMHQxx19vW5c
3ZAFkAOgGwP3uPbjwRwMFMdT2UaCL1wnhr9yhK8BGqbqH03cxgg1Af82nHYVvaTyl6LcwdC3C5P2
5DtAj3kmQuh2aKAs7LfyEiL79kSmMjXyB5AzIEic1qYKL/Z1wDqqPcDAt04HSd0McEijZ52hmKDG
OtQRImiVAHK6+/M/b5l71CDs5lqYvCAMM+WNXGK5IPPekh1HOWclwob4kJbffBR775u79VrS/gqo
AiogxAfW5DAxDTEQhiBQbb8AOCJku0rwF07FmdsGwBOQH3pNORu5664XWkKpmByXpdqVt83OAW2f
1cOAWuI+/hPZ8afMhvU/lFftJxCiirqrIIeTztLO30hrGMbvj3fmtLj+mInXBY6VQHVsqnb/LEKJ
rT9J6praO6Bfv3so0X/Zxfnr8IXOmb46yDurflj4gNsAZoR/AU8DcsyrYJrwSM287QFHqTb83JRx
14r07D85RvKWBfJKrx8j7yjXj6H5qEmw25qwQu8C7WdQv7Q/73+JMoYVkw3Il3BwymjX0X41HjgX
W13QciPX4YK3jV9mRAl7pVbIf5+EtX/W/BNic7Wwj/Nj/iQ/eo+qHTzrp+Ixehn+0Ichr+SvknGg
IGXR6rLO2CML58PoedOv421DdtTiSKW2f/11YVHKaRbwdX31q4Zcv7KeY+XvX7XZFHAsp9nXhdmQ
5+yNTS9wmAAL1Sbnt0sPnYz6hmYrp3YkI15V527YuS/+NtR2cJxFexiL2u6FWiSSVe5T/sWSdvKx
eR+gcz0Ku0HdytVuMJ41/ZDAYJa5wxb1272vLvVw3F4EY0/s/3zpOJKLdavCAvFoPdaoaTQrHZJm
KC40dSk3PY73Zv7Jyak6BRvqN5P0guxJnWuULQQXUBoVcI6pRDQvvoyENaoTtKSqarVCWW2nb++v
xC1Scuz5JW4wQa2oZKMnli1EBvpYaDTbz39pT4KzSaQNTJANIun9ofJPPRyztfgy+AtDnp3XC7vj
WXkxr1rvSLVWVhrn0ZfCf01Y8exfrZ0JAojhkVD/2JMXNoqqhYc1HTQbKSp7MMJDY1Z7CN4XnmJz
hwxJ7v+YmTgzSVSUKLtOs7VI22ttpK+NPvtVkOiIRrFA6EWzhYtk5t4arw/yUKydDM71evIkGPci
SjqaHWXvYfHkI7QdasiVOVB8+qBuhQUvmRuhTrcGGQBeMiC2ru2leohkiqtrNtzFgKe/anK7D5zP
oyh7BxPxfZecuyVHcACPZ0Ki295bv+h8kZ4i2ySrhJ6bZWzThC7G+1ZmshoU4EkXkKPm3CPKvx6T
Vwujxris2jrc24nZrrXwJY6+qFCmiOpWx1FA6oqrbtvCX2gggfszTHa59VCNchY7S3mH621Vidqq
jrdmseBSs9f4B1CeYqOl3My4hp5BLYe6aidB9IgE88oBpgetf4sOg6fLK6jj15ojrB0HcvXhRwSe
vi73sbRWlFfXOoABs9SV8xk5i6b+hDbNgkPc5pw5Nuh+MsjsGdys036Toh8qBeZ81ZYAmmsK8pqr
tigPzgaKwR/OBhhHrb3451YwN734Bo/b/dWbdcgL8xOH7FSe2rg7IWMXo1Dm9e3WD/IcyTw/XjGb
OS/rXlkY9JxjgpIxwOBanNFTYDdUa0Zr9Fxajgy5PMWvYIOwVLT750MDqchlzNNgRABd+yV4/qYq
EQwHIgMlfvBm9E+tke8a6ST5wcI03oJAWcZLY5PT34ndoTR7VbVh5t9mxSO1Xtl4U5Od9BM1eVXd
xm/Ko/kpyJ4cKCTvD3Q8pKZ33qXtyQ1AflMpUT/FdvSuQt3aFpv638Q1cJKxatS7YA8bv+HiBghh
pkR7g4PS7b+n3aEZLxo0sYaTXz6J2q6AQPT+oOZ8hHQcYEKOrxGrfW0wr8wcUnjqqrmDVFX46HoL
6avbJyP5XmrHJOWIW0lMXBtAmBtu5GY0oD31NqTJRNPfKUktHI9zi2MBTaSTEojuTf/zkHtm4sOO
bzfIqtX9Y6McUtSs7k/W7FgujEyOYEGrCsuTS93u8DuTKrFkwmS4MtIf9+3MLsqFnUl0WxpkRhAg
0G1UfhNIaEqAT3nYL9xb81NmjOAuBLh50l6vjFiYiD40nW4rGiJN6icICCVl6Uk1d/PTaSNaFneX
Dp7z2ggSEY2LOINu9xCYpl+A9mRvRoeQG0+59Of9aZtdngtbk8NBpk1aLRBAsF3rafgl0k5A14xU
LgUzc28PejQ/kvhjT+Fkj0pNDW+tl+t2lkEbqjyUpUiLa77pumcuOQS/V5b1cn9kM9cH68Szg/OV
rs1ptd3MksBFFFO3LUROn0zJy5GSk/ZDph9L3tT0UfsLFmdckLZhRJfQGmADTwEY6OIZsSuwbZVC
+ioFvIeb8vX+oGaW68rEJLtg+KmciHWk21KormDME2DfVIddHP/jRhuYc4DtEJxBZCiDirv2wWhA
MDCUMJTnv6m1eTkttd0CHnVmM13ZmDjFUImGaxTYqMLvjKU2DlK3wIAwO1+kflR611jUKXTE0vsm
QhWV0yfSE1Qt+1dd5+mlCmW0CkFD3V+dOZcDvAhIQdMNkZDuetJkN4nTcmh1W0D4dNuM1P7SACmH
U3riXot9bw9N1cIGnrUJCJDWVuC2lJOvbcYohCQg6lkoq3qt/M5ch2aN1CwZRtXqV41GO+T9Uc4t
G0P8j0X52iKc1boEkFK3TXC0xUuAfLG/AB2bNcHOpVsGF2Q6r020SRfDoCnptjqcWvfzAPCvNRe2
0txupW79Hxuj61yEDZZbFoJfqRxJQ/urk6pfkNls78/U3NogWjg+qlDXAoZ3baIpkVjsU4OZ0lx1
J7uRvnfj9FuG8Jpcy/FJByK3uW9yzuHJZMDURjGebrKJScKkUGqNyLA1462PHoj60iBYy2n4zy9C
WhvomoIQB1TGNM0Z99CoF5JvcN2CkxITSP2jhopIi9bKgr/NzuJ/TJFCv57FKNGKXNMEnKEsPgdq
80Xt5K+GL1Xo6vUaAnVds7s/iXPux9VLwyu5mlvoXoK8QRephWFbwqOgP4viH4ub8b6N2VFR2Bob
DLnnp7Q6ghFqfeOmhp17kGmQTz6Xac2DSiMTpJyHYH/f3OyQzLHEpUAiRJ7kehIpswyy71QwvcWI
dPbIKJk/quHtvpGZShr4PLKf8AQpwBb0yWFk9J6K/E1t2IXTr7z2CeX7hlO9/9tVZ7R4G3NnmSBQ
xXOOOk6FMnC9RqAgGcpVcvCFl64JV3mLnihcCr3THl2UI51oU9ZncQmEc4th44IDrELoI1Ngv2nk
bruqKIuqN2zHiwFNKTuveoJDBRlStB+Q6tTLHrysbP2LdTBYBBXWLIhFplmWolVM+oIUw5baUZfU
qJ4FIYn3DimChSrB3IrTKkv/BXg5Gd7C6xUnoZRoEd0/tj/or1w+r3ph5CgdyeKCJ39EUpNH3gdl
G/x34CBuyO+kHD24zLUMO0JiWq031rc+/S20e63aO8mTHtuBhz6mzkvXAiX4U5AAVaWronzo063a
yutm6HZ+aa6kHEiP8GQpD2BeNpn+1JcHJXgyAx4O9Fej56fQJOM9xki/1uGprHelAKkPcT5kAyvR
9nVyqHG5aXVnBamJlvVrFLXvu/jcrTHS0/33WMe/X9waQtBV3dAZeHgjrQKfLrKlAtLcCU4JgTrG
GL2SIri2UIZhhr+6pm105wop2Mh/NZVkndYLh9zMKwNuH4kDjtSwruiTB1OTy5WhoGtsK+4Psf8x
KtChhZQnP2jV36pmvL0/cbcNKmy4S3uT0DXIu1ypMuwZ5k/RPTq09EYHvWxtwwOlneUrMV/HKGZE
G+vJD1rkK3ZO8uAhQUJDbiUjulF0kCpvlR7VxuyJ+H7t0BgQfy7zTSS999DcOe46Ro4lf4maL2bz
OXRQyQkPITQN98cye3iM8zaC3qjCTWmRurpN3VyLTTt6MLt36P9WHonEB/XQhE+DancLefS5FI5x
aW8ScnlGqFtejr2mqtZDGn/VrK9i7a31EwyzrvWcmfkqpU9h8Ld6+IwYjaMtNed8XEjTXX75DdMb
xKNnYMSI0Xh+Ej10ez4bMmpB6MJJUK7uweTJ6jP33FqBRhkpl7bbGuIP0S9eCu+Qec5KWoRtz7wq
qWmA0qOoAurfGLfSxWasIDUq/BCXall/W8l5Raa/smyto93lHmiuXlj2cevdTAHmqDYSFZAxubaH
oAR6ZG5m2rEG7HmrnbXBple/e0dRPC5XUB2W6cKT4rapk20z9qj/f5vTN0WvI8Feuqlpa92uKvWn
Bo4cPW7WwG71cu/15boqoQIHTv4Ev3KZLgGv5+KUS/sT16s7N6i0Fvu5lT0qwjcEgAzxQUSXWPOW
OKpm15P4BMUDcq9kvq7nN1A9FN2dgm3VSyu6CNdWuYmIGwLjSdDPspKvw6Xk4fxWvrA5OdAjJVMK
BaCJrShbdd8a8dpgckmyU1VCUuFr9iY5f+/70dzNTF2D0JkuN9Bik2HC/pkrgtkip6uJmyr5JlLp
TMPX+0Zm1418C5xtcMdQQLqeS3riJTUtTMMOgnjtywenjTaoqFZquRbchY632XUjjuWpg7mbCN0T
kGtLWo4nzUsQJsQv+vAprDdEYLuw776HBbKUybf7A5y7v0hsy5T8RgCPNk7AxeYXpbQmg49Rs1QQ
uY5XcHvva4vG1hTtQ+ntvrXZNbuwNrkt86oIg1zDTXQ2eib/VOXfPZHqfSOz8TO3JCBnNE7wjoln
9FYcJrLgcaAJX+IafSH9Z1M+1O2r636LqgPyOTUAAdHnjD0GiR1Lhw7duViEHcD4GVjHfmz5qAe6
EbJtoWRfK7faF/4+M/dZe7j/rbMbZyzs06gp8cKdMte50lDBM9KYtuRuPW2bpvv4BeJjjfeFB9pI
eimXzt+5Fb+0ODnujVh1gwASNNv3CdndQXh3E7hYEOTxjV9F2H5ruXPuj3LJ5MTJaietg6jHZB+G
Wzj7odN67aJTCmzfjdqtKmgLW2nJ4Pj3C69GMdEcyqYbDT46j3Hpfwqd37n7Yvj6JvGbw/3hzW1c
0rJEmtRNRu6Aa2taLSsl7FwAH3TeQMWTZB5aYaUDQUhXErzcSyQo4wpNLlCT16GFKaDc9EFd25Pc
prdkiYQIzrM13J9yVh4qw0TTt1zYSjPH35WlyTxGQoYWXI6lyPleicXqvzg7rx63tWBL/yICzOGV
VOxuSe52bL8Qx8c2c8789fPRM/eORBEifAzYBmygizvVrl1Va60pwEQhbRNHPEyFlWlcHBaNPxbd
xnj0P+Hb1aJ5LWJtYesbKLVSEPLDnSojaqXD0SeuJUOWmvzMyTfwYp1oA6zJUV3ZipCz9oqCxAvV
riA80s82Gkc9+3fctMJ71G8jP99EnxvBrn/AShZU6IfKjlw/NUel/zToezlaSxUveQI+iVoxj01i
4T+ffPVJRYQIoJDAkZkg7auOn0vpTTXRvP+eC8nRyD4oXvZFUb4+3rqLC3xldBaXRCTT9D7FKBq7
6E3/otS/qbNfDe2OJJZXdtN0Du72Lf6YTDgXDkmb20kXETVPgwZjYpDIThxTchfiYg14triNrqzM
TkczBkgCjzkvdukJCk2IzwOzBfDRRXaADuzj+Vs0xmAmgSJKWXMxg1EqwjgNK3Jc4btZ48rUH1X1
VRbW6n9LU6dzRVNjnBrx7+IQSKuUNiHP0pufgvFs1j8fj2NpH0xNIoQ6cL+qcxhGabRuTdudcYb6
xNaK916NbSv9goY89LD/PLY1OY35NqCBc5ouejzv8BiF0oVhKMokOtTtKJd2Jn+MR8FuXytyOfHK
1fOnbv3A2pwOgeRgLNMCZCAObR6V7CRmkqOG76VwlNJ/fGUXuU6p4Wv8+DmM/U1eSttYHJ/6uNzC
B4WazNe+6hyxOpr+F6NPbNe6uN2rn21b10EHIejR4A2eo+JJEo9TV/1YPQF6OkKNY8IXn73RcQ9o
zE4FWhLTFzhjmsEWkjcDWUF52Dye2YWLiE6P/53ZeeIQphU3AHllnBEhf+vqvakLDl1dtOg+00va
HWtpLf+6tC9NAPgTcI0q1Dyr3Fno2UYk7s+JETphKp5MIT8+HtTSEWNL0ok96VBAfH3rNeApbgaA
8cY5ylSEBWPZclBflG0x4eGce56xcg3do99JKYJBIfVKuo/s68xN+VCvKJ3skuTtt0pjQ06f6M+R
f9Cbozge2z5yunNdwWbzJFKMH+EDoz2COuJg12uAraVjOTFv0981AeDn2k6Rqox+NxCde9Vg6/27
6r4BYkPR+kOJHPXjeV5qQaYGAXJj6nIEGzy/Ey1jyFhP3o3kDUnGFAff34/GYWBw6K7TCs+dEG2i
BnVdux/5R1hJw09a92nlQyZD8yN7/SGzBbBMhNMlszDPQnHQ6+AgFFudgQ9vGcwV1p4HbBr+dhWn
JLT/BWZuWCvLLKULbqZidocUUt/HSJyaZz/+nhm7qmqOLYLVgrYzNLvtXqdGyfFXjvptkh37tbrd
0gNm6rWjxZ98DFt/thJmE7dC1tYmLDcAn0p51yTjR5ViaB1/DJWL7J5k1I7Df+vkt6YgDX4c/h2h
V9JI8ofvYjA4fW5LSmWXskYloLIl+Wf9nnzsjRXnurRlSIzTv0MuV6Q9anY2GxVVS6+ozLNrfeMJ
5SXupqVb3oTDXBuQE1YjNJifUb71PyhW6uTuYRg3NJtupLU5W3BEkKsT9PIH7aX67M3XelIS5J3E
mw8NRxi64jUisgVM6x/69km3aLoj/yzaVXzme0qW65Vmnmtz3xgb6yDUr5J2mmCTxWuuq3ZRPQdr
3Y0LR2HijP9fo7ON2DVBVbipap6t9JNm/Zhy8rWyWzlv09zMztvEjMsLhW49cC/T3F6NjF3S5mYm
4GXEsNjoCZRScC0XO73MPqe1azit34e7nl4rSi19eIB3oTyJYWO+6lAd2lJu/Yd0GR6YnioWFK25
Ofd5JRdpItWsZi2cpGLvfhC055icaPL2eOgLoQiJHfpMoLamQD5HbVZ1EapFxPRG5CNEYn45eoZ3
nBywN3qU3lY829JqXpubPudqogdEvN2qVEi2BKda/icPYLSNVtz42pBmR9ISorwZB4YUNqRTM9vM
dyhv23KxNV7C/xBrg5FimdA14uU7J4000SKOGjWzzgmImEj6pDS6nQvfGnltQyw1399YmrlEFRR3
FqUpIFA5/xrTMDvEdlqq+8rdGR1C6pZtFP9UDc+4Tb3WSbbo5qAohjwa2Q1KSrNikpQpldUEhXWW
9+q4j6IPsfGWorulyJdIsiiVHLXmrbaecuWTAFVM+FkBK9SsxCULcdCfVz2JSNgt6Wi/3TzqoCpB
pVXWuQWWVoMoHNHEM0vPqcyV7MlC1EFljg6cCTqv0/d9aynN5KAOR8GiezfdaN7LkDR2HR6l4NXs
vjw+gEsn4v+buqPDSKFb663Wc8+JiJQ6GDtQT9QwHxtZiOjwazIRDeAG4E3zDpLMDcJBCNk8Qfyx
0DZp7GjNN6ni6RGcvO4YUzQNjl3y3RColBewTh/cZk+zRy0c1phB71eR9IZEaMlfXCTzJEdMV0nd
6pyYOBffM6n4JoQKNJNGt4uVau3BvZBTAKQEWIbkIhxKNGTfrqRYSPTmdBIrKWkOIOq8nAI6jceA
GeTOEO9EW823j2f7fkmxSVsvb1WEf2VdvrXZRaSZ+zp0zzXhsFfvGtl3upWq/PLArozMrvuqlgcR
lRT3XMW/w/DN2qWpDWOLfizHfwVF3KTj2gv83q/CEwddJeBH8uUQ5t8OCyzYILpk78++QrOW+54F
+rn01H3r/4zTF0rofz+L06qB24aeDj28W3OtmvvgFkPrLAJqGManYpIfWIFOLM7itZGZU60UgHyl
4ltnVWu2kvKCiERlWLZcy/s0fO2tr7r7cxDylTO/EEkxldwXdGejHcfb8XZsKfdxFY2cgS49Z3L4
5FrFBr4/uzw2U0eDset8KHq9ANLqlQt4AYxxa3o2rVaS1ZYplNa5pC7VR59fe+SbDj1Ko7Yb7tON
+dOC79Fsd0a2FbQ16/eVz8k6uDUqrYx77ocMFV612J/mW0obO+1+hTRfnBT5kI7cZiOJTkfxvM/V
qhTP0uYlq0pqeiKwvuPkCYtEab2Uu0P/rHXqlstD1rcteUZJfl9ViV5A5KBQCXcW/H8UlAkrb9cX
fv4m082avWvCFBfw/gi0fSF+61xrV5a+Y5Y7V8U3SKZTujwtB7tXTkY/8prSKmcINmLzUyx3RkxS
CBKVam+sQeqmZb6NeKcvhAILKBr8duLkpa8CMVNSIk/3R+uc6voHX/A9uyy9ldjy/hbFBhT70DuA
Yr4jaM6kuK6QtLDOFnx9FdjQsH+rstYueEquElstLjBJgqkEAYbXmEUogNEyEzJL9nWlOJF05AHm
0TZmmpldyakdgjVShIsY7QPEWgS5d0x9j14jbePRtjKR+TA/ecMald7CXUfnvWIBpAfnQbPW7Syr
cemrRuBy+yg7XXt2yZhJ8jGo6hVfuWZn5pobuazGQiReERr1VAXpAajEk8pLKVxpqF3cNlcDmgVG
gZQluVVx6+ht9I/pR3DQwsL42PEvbRsIG6Y+ZOSP70BNsdqrU1OMezY0306JC4B5KOlXsZJtv13p
6166qq9tzRwx4ClJaJOUq7rbG+r3InkttBUTSxtzoocwiAXIY81TkkHlxq5VMxy/p9NlY4VomfTP
rnKUlCfd2D2eu2n+58earl0s0aiOttlsffQipaV6rNwz8qIvXFwOLbwbwRd+6aRjS1N+kbt/y24l
Wl4xOmcTqYM6yHWUis7NkNJ8R57Qei5FXgVQd9VjnNiDYTm+7K8FJIuLB9s1TOxwrUHaf3u6GjXN
k1BksF76O48+merPQvgvAcLEqP0/NmYnOHErT1DD0j1riAIkT/Kx3Kookg7fw+gEW0nmaWuh+hQd
3i3hlcXZWVaUGh4ZGYu621/aGukOwxZNRMH6k5e95eQAYf7RpZe+S3al7B8eb6CFxB+vBAjyZOjJ
pnL8bAdliZ6PQ4J5kxqFLenbIfmRS/8glWLlH6XkYNWKLSp2HD1Fg7JJ/8OVcWX9T7x2dS2N41Ql
z2uXxgXJLuhH0HrjYHSb5MS7ZsVpLm5bkF4071s6JBuzfvCB06M1Gmc/4L52jLra9IFmOFnr7tt2
23+rJ9F1ab8yv0uuWpt+NA21fPP8Sqi6wjLzRGJ5g9rJkj1ps0g49OMmht5VLb7V5g4txsD7HtCX
vgszpyi+NtIqufqSI7/+jNkuE8WMXsCOz4gaBbZV5JU+jvnW2w47bd9vYL9wqdxD/1EwK8LKIi95
RKTUaH2l53G6q2/PbWUGXp8FeMQhPNTROyy0dMHZOZKaleRk2hrMcnFL/2FKNaZohyTKrT3EyGGl
E1lo6uBOryefW/WIMrnq6k6WvtR1gOwvsbeIXCnJbVE9pmtq24sjBsolA96AfmpOLpDmQygKIx4S
yIUjhTsr39OW7BYbWX4x10SlltzihBv7H2OzSMhEUKrTpMnY+HnqRC9PEPr+Fy91bWTyYlcH1YzH
wUsEfC93tFuWm0j+HiuQeElfAzdxpM47JGB77KYbd0i0p328do6mRZu7STYP8ykahArzm85tlCr2
E8M9hySDYtWhm2FDly4tIGQwkue63TXxDzM/pYF1kIOdIXx5fJCXvMeV/fmlB78QiI9Yd2FO38YV
z4k+fiucQdzlWvtR5DUVrHYLL51ZKtMcHRpf6GqcLewghqHQyhbnptP3SXTW5H/H8mvpPotZvHfV
DtdlbKLYkeofhRduoes56dZqKnDpCUcSgPsWACap6dmNKNdincNiJuA26VUePvrN0SygPIDyxKuh
m+lb2wAVVyjhOcukj49nfenBbnIZk5IDMs3TYjYHftNVZSSrwrTv9Dja+MEuUd/abXSxIhvFB3mt
ZXq6BWb7DIMwPgF+QLVu/mLtXSOJo1gWzpUhOnUhbGkPaAbEXypkEvdG/lu0OkdZ3d4Ls3xjdvIo
V+dLSiQ1Z/qEcxZ/7OF3RicoMpB9h38whuOqd4i2qk3pr5HYLU8wbThUW9HuuUvPSX7gK2PeuOg/
oEwa2LTSJ+O2NmnFtOvnRoUKaY3EY+FKhJV3kkSHng/O0JkvCdjrvVlichCgg1Oc0IeQ09OeATke
H2+fBT9sEtUABISfTweZejurddZ0eihw67WZeTR5CJrBc5KYB1MPHEn5akAk9NjgQrc7HKMgsIHA
QqSI3NOtxTzsq2JQZfykQGKXVDnsE/Sw9/oxMBOQBq9IwziwLG6lDBoMA141unRUHsnEnZtQ/pZ6
H2Xvs7J2BS9UE/guZANgKmYy7tAhvqcFspKGwrmNIX8WtlrK75dQwXPwUpFSGymxvVft5aRDUPzv
q/q31mfroEme11SNL5wNd0zsqqI1QzvryJe3GtwOa41li6sOQpN8B/09UB7erkEQlzKMrznWYM33
Q7Z10hwGBSW+hnbfOIdqWFrNLC44a1AOcLqSK51yErPHSVo3QsN6ClSwBxpdZJSTLla9y9xLik47
PccwWZGa8CFQyp7l4pImz1m/ckctDlyfuHHQxyLrP5tmRNHjRghS4dzre7Ood0YRbAyKYJzmUvkJ
//XKbl+IPKDHgfoeJh7YddXZ26HSIeXrEcpFaUMXN1ZOSjoQpHTTGtkaeHjRT0lMLhovnGOSLLeL
Wvei60VehS1e2A57+SD4Yn9s/Yjqe5ydPAvwXxRn2lOX+YPjS/raTbg4u2RveTtQOyXlf/sFwuDH
Q+OLwtll51oxb12fJPxzA1o6rN/9+OuKK1m6ibCGQh2k/HT9z1zJaHVD7yasZpU8u2G0qX6ruqPV
2gUSTUOLbB6o4lr9ZArF57fftc3ZikawFDSKhM2ktPUxt/NtQ+dL/MN1Hg9uaS4R9phY5SiBqfOx
dWXb1oJmCedSd9/TItvlMYw5IOzj77R/q7W3QhmwZI/yHkVvHn9cdrO3XxZJcpNErF1jOGEd7IVL
tZca2RGLT31yeDy2JU9wbWu2T6IgEN1s2iddP9pBQ//wmjtdukCvLczOeYFMcVrng3D+4tfyVkfa
V9hO4myPx7EQ8ZqTOOzEB0zwNae110u9lhKL0Esv9FNvHrz+k+ke8wJSSKngAtn6r48NLg6Lvhog
SySPSeveHjANzcBqKsOe0xEuacFCnBduXUXci2uKGkuOixIhjeRwHyhQl99aKhopl9OEIC/XvnT6
S2p889fAOos37rWN2VEqYnZjSbrx7EJf526rL6N5MFDAco+pbWwC5Zf1yzR3j2dwZVzGbJv3Zh27
Y4tNS/4dN79N65K3749NLDriq3HN3aCuCGQydLa3gg8S42cJ/jPlLLoHspzlL+/rWK6RQS0dKFBd
NF3SIQPsaZY/sIquDhpT9C5G3ImbUdEGe0zTNd2+pd1H1g8afx7s8h3Cuqjc3JUUSuYIN0GWtm2t
H20pQbVorWzzpZKcCYybZksyt/QczMZj5n5tmoFObcpqNhGoiWD8p3gC0p92tAPnaC2efGs34vIH
iSyu+6KH78n4trKOS67++itmZ0DLfGsUfIMWj+RXA672qf5WWp95DNC929twE4pQ66L+eu4Dx5Vf
+BKheRmjtY66pWmfmG8gUtZlGqBmxyQWIfnr5N49Qw5g5xFtZuGpGC27jeoVf7aUFyJN8r+m5peA
7o1mEpsjJXQENEzVRhbZfEr18ABC69JZLdmZtyiF1s+UTpr6Vq5JoC3tYzhUJwj/REw9f1pWYV5p
acprpBJPg+CD/V05mwtLyjGZulimHhauu1u31upGZphj6l0qC+6OwON4cgNF3/2CB1a1FpJNK3MT
K6ClMVHCTnL2MFHMM8feEIdK0Ro+yqSUMzdTuVNF4x1pm+AlN3ZFt3KHr9j745iunsjFMKZdnWFP
ClKUGb77Mgpdw8WqvkDovynTp3JNFuxuPhmhQc6J8VkoEauzI9JItZd1rupd2ireFql6KLt9HL0W
lvrZFTaPz+PdOZhs0R8wKRX9aX2+XbukyP+fLbotKInvC1g9akPYrxar1wzNHipmnzReGJnepXE/
FJ0CyRCSOIlsF2tI0kVDPEJk9sZE5jo3RN6mJI72Ln2rbEJQB6b6IRytYyb/eDx19wd7mjuLBcJt
i3SPTwfvamfEoQjvWef7Fzgjyg4VhXDY8PTfqEn21CvBcxzTw4K8JeAA9oiYfV8d69LevP6C2Vgn
oGnW9JF/ofDbu9FRaJ8qPTiaarKJqshp42Qjeb8eD3tpfiHNMCQeXiTV5/UMQ8mrWLES/yLy5AIO
rCLUp7vH1ZrYsh0DykkaczgL0/9fzW5bAWbU+ty/qPFB9H5NiHVQx/5f866xiDxa/9fMzHmFBXA4
vcZM6w3bPIC2P9LsLqqcqhDXYc73YcxkbmorpOxMhnWOL8oLxId4m2CuHhwJH/YeBp3tInJrtlvt
8yB8i0Jp5YxP/mLuMc1JVh2oMxRLxmyfFnnd9r7U+dCv0SD+4rE5T27wWZD3/trmmH7UnalpucCL
T91w04a9WrRIGQOlzXr/4nkhN53e6Fzr3toVcC+vM80iPdS0vhG4E07fmoHnRi8jmJwukhbaevZP
iyy0H9FcMvyLpM6oBo6c9HvkecmJFN2hHksH8iVHjD6V+lsK93EnZMALlA0tDfvHx2NxBqBI4jGB
tjXtnbefpgt9HITS6F8iuGSiGCTnSgS1ZABAlCrCtgI3+jzj03SR2naZxWrGGke8YMv6A4q3j4ex
NMV0ak/5WSiJCRrmz0k3IB1Rm/5lAhyNfgIZprQ16gv5Tts4/MqNT6a00YMvQhJDiGf36iYf7Cg/
itJvP45x7/+hmYgq6vUnzaa2rRutMAdG3raJejFzTToqbvf98cCXTigpVBKpjA/ApjWz4rdpG5Cj
x6dGPt3ckI4fkBMJlVeEeSKbMHUN2niPQpnGdWVxWvGrQwOEuo58xfUvSvQimj0hFChZEiBTnrqI
dbrkTuoQbmIUq4zGfJYUf9/XNB89C+bPGnlBbfiRy+++96nrgazs23DTaLBQ+IHDDuf0fHg8Qwvu
5OZzZ5dOmHRd6+kCO6OA1kbchDTONGCWrfhrFhfg9rLtY4ML8dCNwdlNECVeJSYq80Np4INvuZtK
fLZcfyNkK2u/cJ1iCAEiMtXgg+eEKUpXyYHfRDDMi+9FW9tqulGkgb28SRQY1LV3bfz2eGj3VDnT
2rPRJjbgqQl89nRW9TINyywOLkr5TTLxSlKNwK4v72UhcwTXOsK8sbWE/qgHn1VBcJr6wyhT0e/W
CBIW3AoN76hBQJw9dW/PNmEVlGKVeYy9NyQfhqIBNqIk/2uc+zTcKyuzvVOn4pDWMGJf2vC7ug+1
feN/qdMtTHmP53VpJYHvYo2OXsD7sxA6aIjaaqR1L/VIv/s5857cNoWTqf2RJr5tgbxxiAwf21w6
F9c2Z3efq7uBkAjYtA7dK/Cfrbr1mlPmaw6coX9vin4yYFjoCAAKmwUtejEExNBZeJFqp53kn7Y1
VQ31g1ufhNUH7B9s9exSp6UMSChYRao580u9bVsJcGiNtUTcCig/tOFUU+g+Cfne9aRT0CKkgiyO
/ir4uyLamyU94lbwqQ+Z8q47F+2vTlD+TX6oL+i3l/0/yPUUwdeGAkXPxR1WR18/GKD/62Mofw/V
NRKCJf+BQCbzRQxEcDXzH4E+NqMQFuElGOs9CXQ6UPTkJZGgQVqr/C2dIogFEKeDThUExGxh3DqI
YsGKw4sc/CQxFa6l95b2tU6ph56aPw/62c+vimDQrIilsAiqhHY8huOpiF+gxrZpJurqjp7yv5as
4BTx4AZ2SF2LSGB2IYZGBa8I/N6XVKd5WmntMHwihbNyehZn7srKLKRTiU/JJXfMnB5adlKbP8nw
rWkELE7flZGZk2PSUl2ymvAiZr/75KRZGyn9IpoHX0d0L3sP13BoC28YmLfEP2XgSdp0NiipUwbi
KKZO8jZ+9BKLSJmr8D+ka3RnS1v82tBsYHWvVehTYEg2PopatZUM7v9LYFS7VN089j2LpkhfE7BM
yZ55kxF4qT4QxorTVJcbuX2zGgpEgmOVX0Jh5al5D2AgJ0FCnombBMJI1N1GRmJkGQh9EOfLnvYh
GdKDWYr2RFXtRsM2cseNosGZ55jC5yBY65BcWDtsT+SJxAQT+9WtbTVWu1iQsd0qb3l+SGE6xaWv
yX0tzOaNlZlv0r1esMg5+pfGlDI7p2VMD18U1Kf6UX+L1OPjtbvPAU+wXYYzkcWCG7Bm5gY5UBFb
9INLE8risxvFxUaMjcFB6bvZemIcb7WuG/e9VOR2mRvus1EF4cnXDXdH13tKeSTLvgwdr6baaIKV
nbVwOuHwJk2Jj54eHjNHU+me5BIKE35Z3r4C8gtPx89aTew+ARSnuBupqr+jjfbP40mZFnJ2vcl/
6DG4vKnLzFsldQFxMrXnMu36/FMUJR9TaHEUZS2KXXpYKLzbpg5tSsnKPJGoyZVXh0YUX5DfG/ZD
YhV2M4ZIlXhnVGtVufYI+DIbUu6GyDNfE8xZGCZiE5yh/0tvMr8FW5TkkyJp40sJQWnUO/r7iM7V
46lc2M3YAHsDKAUShfm7PBTTwHXpxb6UpRltWTrxVJmSReNL6n8zpKr44KnJGp/C3CjpFHqIJk5F
SshcVTMn4euimwTAcS+d3NIOtze8s0YrSaEb+1BZa9SePPb1ZpmM0aYNWzUgv6lB7NYrKIKvj7WC
MU98z5t+J0qCLeeIxYG6Ny+WsWml96bcdIlou4bkRPoKIG++ipN9DSJgJHYnMd+5Klqvu1aflm58
UdzYJvvWU+yNtP9iZEKFs4ywhs5LsAnJWiui8fJSapWta1/7sraFVaWXxaFcWZndWd6YcFNHQXIZ
yDd3zF82YYphiHy8J++eWNOU8ZsOzukpwPLdLlmvdlXY1VJ8iSJpV5koU/iI7UWfVPcgPRnSXtTS
o5SYO1Wobd+q4PxBT+ovD8b0DRN5LWHbBEqd14AojHiJGbNsWe2/wXpD8oqd4u6keJuJaxX0u8T0
H2vTxUl3KHW+eXHLiGRfVErWLxmhHc43LWEHaaKpzBXzWK+i/hhYvV0Qq4+w2ub+7wQSvsfTvnQq
SVNNZ0WBUWX+lobL2S1KyKovIr7VMTuuG4+wYTsYwKXcvHLtOOuDw2OjdwByRo5mJw8iko+Aoebp
VbCio9uZWNXAawvu92w8yH32HsuO1YH+hWi128D3pVg/RC3ZIPEYAl3B2WsrmYS70U+FMJoJJiUP
k7fH9P9XKR2xydzYp/fr1VQEcSu6oqMj9OKMw+iRuNGgycqSav948NN5uXFN2ETfmEw23Y2UG2fB
pqD5Qh8pVvCa1YO/qXxZok9VHrePrdxvrskMPEDcI6h835XF1XKi7EDS/RVod939qvPCUQZpl9bB
Ts+tTdd9LepnP2hh6kLA71zH9Yp3uktNwplz8wUzh9/TIaJ1tRm86jFY9ngjDM9t9KKp+Tt59KaV
bAoTcZ9Ah/5vvxV476dPTQ4dim7X8klwD/SLK2vfdHcv/HmOc+cRt6DcOu8Tz0ehNZKGBe8SKTsG
Wdjto1iSnhQX4FrhlYo9hpVEkxg6AFGn6acoz+pNXQXyTkTQ5oPqmxNiq667p7GWUFuM3NgRcrRM
RK7RTZ7UX3xN/SE0iK2h3h5ufZ8k0eOlnUe8E4Sd76cygdOAsm+2adHwKeJBj+sTss3NNlVFHc1F
s9+HfehtEqR/1qLRRYM0WCBDTm89++b2lGij7wtCXdQn3zurafJm1m9ygQhI+daWvW2038tOOgpp
t3e/VsfOf260H7iv0TdWrog/+ZLrozONHKSwRcWW2gW+4/ZDPKtFbS+r6hPMxkdPeqq7r3CYI/5V
+I7nBVu1gPTHfbZawy4EKK3bD56/dT/EzQ9Pa3e5d0pV/ZCV74BpfP7BozG9rS7DF12Q9t0a+dif
g3z3tUi28DFE8LAN3H5tH5DLquO+PpHqeOoz22pUiBUNe4jRAaw/eVGDJNIvnSZu0qZPSjpuq1rb
QLec6Mcuf0rKifb07Feak8Jwp1kftaGf+NVWCud/XoLz76T390+LBQHvnHZcLMsa9rm4OcVGko92
2Wn5aypNWkry6Dd0QXhioG7iUo8tu/EM/1ke4sC1ix5dNzGgRmYC0oLYSEUK+VOR05Zo641qPoWF
26fbJimlcxg1gJYKN0zpaxDM5N8x9GgHzb0m/LcotM6DRbPMTz2B9nc/KkWSmnIZ9hs1rc1xlyqR
Qm1xTNboWiYPdDdy8kDc9vS4Awq6XSFVDSCm0MjGVTCp5W6w0drfqfQdUUDwzy/m33Yec9dw19Mq
AL8t74s5O4wu9XBI+plw8gL3lMQuG6N8MrTxORJOalQT7rvS17/0FZikOiQRohkKJKKzy8YfPaWk
gCac9PCJ0tqxq089r5pA/fy3dkgzAFFApQOfxMPwdiab3oIVdSCkF0YkeM3yUBZPMNlv23xYiR3m
4eh0p1xbmhW8krxLyyrWvTPC5I4sjKItdPVPoTZXyieTF73ZGzM7s9MbV0XrUYDAjtq8EKdt8tR7
1rwEaFj4b1z+bVaaYU0x2MSmQ3AExcXtBLZKpjR+wwT6sfvUvSnF1m1OUfKdqIUbcWVX3O37mbHZ
60iQMkOlRMXY0uDJhN0Z9lc7TzSQb3RGVKMNddfj/bEwm9fDm2ejdK8ZoSDBopp8DCKy4aa7GQGR
gpDyvd+Pbd1dV7ejmwOjWr0R1Ci3vLNIATnoHLV9SYmeB30lD7KwE2/GNNshfVAZrRpjZ8zeKcHC
LCnvpHz3eDB3jaKzjTE/wcSHvZpGWOmEr4Fufm3d5Evqys/yp/i1UDeCF7zJKTgJbWyQKFnBcs9j
1bnx2dtvzHJLKSWXXWl8trpfQ/KX8fefnz+1owE+IRr7Q1R0FX/rmet2ySh459gCX9tLWvCx0eXO
8aQy37VFnp2Lpl/LGC6tG8hPSsc0H8HWNfNVbSKMQxfU/rmLxc4O6bd8Sowh5ZoR10zNU2XT+Hic
TwEL73MqG7enGlW4gEC38s+1WoTCFgAxEVpWJXTB8UD4EFeJV8KqVGT9vhiLZuuKXrvGnLNwHKYX
ABpdgCNU8JG335DEuBZvCKKz13XBNyWw6CJt3G4r9bXgDHlZrRS97hJoDBotKCRAUZcAKTevzGdG
bI29VUfnvkW9Q3ZhPCKNhcyKV3bbaIzQf3adRg/OMtwnK6dlWruZ14bZCj4icgmIvM1JAIpqULVR
k6IzrH7xl9DKxP2gFIhYWErk9HEuAeiVhG1hCd9qqes2RZF5KxfUgnMlNCXXRYYU7u55HaY28lAW
eiU6Z1ZbJLt+HLWPVVvSbGFaflbsfF0VY0dJizTYuEHkr3V5L9nn7oI1m88AfTNb79pwU0FPx/As
DgrSE2ER77Wmaj+Lspc7EW/OZ9EX6j3K9PJaK/bCVqNDmvrdFEWqbIDbrVaM4iBFTZNAByt5lwwi
lb1VlwjDZ+auLQt1/3i1l8zxkuNwAUCFdnN2uoawkSujLNKzN6Ywj/BEy5LGQUjXoQd9TUDpLj/F
tgZng6QR6zNBbqZ5v/JVaSuaZeeP2VmuzY3hNXYX60c3CA6RfEIM2YGcAc1qu5F0J5GEi0pdsUqU
5wYx98fDXlhgqKk1flEjIO6fzXJU+bWv6kV+Lsia5AbAUz/bW5H5lJd944Rh8yYLwfaxzbsSD6P/
AzUGoj8Rm84zY+H02q3kpjiXmXlovX+E4rVIvhruxUJ3i+qwFtaHYPjoyWvcswvemu5Qg2yqzErf
BUbmkAFNlNLiLKnp79rwtqHWgT4K18Szl+xQNZ/y4fBd0Fxxu7xd5Eata1r5OYrwkGqc6Lb+xY01
fWX1pp8z81C8oCfgNkdEAb51ayekuIhkVVachyrYJiVoQ3JNWhfs1PiTon14vGwL97fJqx08HKJf
FIenE3S1Z72gcQUwd6R3UIh8lYQ03XsQUa0EQktDIqWFKO5UtSD8v7WS0fPpGlZQnnPFwTsfzEHa
F6F3aqvPnbjWhrVwDtmBk/Ic1+l0jc+ssVEFq0Oe9IzoH2ImAtDJp6Hh8VRftH2y1fPv7viSoiCV
GN9Da2073o+VZxRAWQoY01GYNxOLYpcNuhLm57gFZ+d9FxWPvNqRy2BjBYr9t8t3a2zas1fL10SZ
MER5lJ/TGmb1kobXNXaIabJud6MCIxnJbhWABe/SmQuNTL2DT9mMzpIYb3sINyIwAWHlviRGvgJs
uT9gt6ZmT9EGOZ+JZDs657AyB6j4vEXxWgvJmo1ZvCqUoVBCsRWDlUkBQLZ5EEMpm5gbPavrL48X
Z2En3EzdbHGoE3RJLlrROfEKe8yORcxOMJ9FJXNGc4U1as3WbM+Ty9XSwGCZxNdM32n9l/oH4l1O
nKzhbRaeG7erNH3J1ZbTqGfnYYIlgC/Z6PSA762Y5NWg+B99v9zkwsckfOliBHTpC+qktehlcaRc
b/T10eGmKLMVtGq38ckrsyG71Em98mtYdTtx8O3Yc5EP+Px4De/jcxIyXCvsOx7fYIhuR1sbw6j3
YhSf4wLlo1OT79VoU2sHITq51asq/nxsbuEWvbGnzq5ueaxiq4wAHNTeVsyeEx8JU9SlBgfiQ6+E
k66qbYuEYP5/ODuvXbeRZgs/EQHmcEtS0k7SdvbYN4Q99jDHZn7683H/wIFFESJmgMEEGJhWNztU
rVq11rjnMLm1rmBPMISWVaUT4nqmaTPZ2qxBAm5GyY/dUL/YNihX8Xe61z15Q16g42eBuf5/qNVm
jdLa0puSocb5Kya0sxK4qtofgxIDxocynU6a5YfzgOweLuM4y8XB0RSjK7Bku7/cm1/3jx+y+rqo
rdchXl7ZRQ//Up71+S/0YdDK6D7lf8vFTqa8N9by53+cmyAjbBjsKrtY4anAYBYIUZeOde3mv5B1
M/q9VuybEtrbKi+8egrctAuspU+WvvBAsbrsMkvH+Shw3ZB+5hCW8vlBmT9I3S/tqZ/PsYnjV+7P
zWHqjuYeaLWR6nFCOT4I83OK2FjXs24kKc2tNstR7200xSUrHEO3SFDZ9cKkVxZEwqpbSgRd+U8O
5ItBgSxD7asxjf0P1zE8cOKLJfe66UMRyTi2cl1mF0MXRzl/UNneU/acl69jNu5srK1n5s+xVpdk
LSdmaPHOXkDKQ/E5k95Jzg4qfxvks7IoyFOS5VUkj7xe2VQzq64T3ExOOvh47ZGn+pGN7goyL+M3
O9lDKrbGQ/qM9UO1HFGqVSBgtrI+F32dXYL5HC6ORL9N8zHsnyfz++A83D+Xm48MasgWUpgafNV1
BhNHsV1OssRg4suUuDkue2ihJP2IsqPiypJbhKYn1cZBnf+e9jCtrZkimaRR8MBgHPz0emVLrSni
qE/zi4TfaJ5HZyk85ha+Pl3qSfYBj7v7s90ab8kqqPfyrBlrOLIJNS0elZHes1h+MqRnpZG8IPgQ
6r5V0MTeIQFwf8Ctqwgpg+UcsLTIM19PUM96ue5yPb+kbmUmbhu8/z1F/PuXUHwKtT0Cwdb07EW3
mL1DorHuWhqtbqb52sm5hwI3pPvfDOlSLjwjJiUuPpZRsJPT3NSV+XYAZbhCojhFb9G6jd3KQkVp
hFRc5pnaMkhWV2qXqf6sdc+t9ql3hveZHZzpXawM7QCR3VNfQiqBkJyquadfzPDn+G8pfuq+3l/3
G3Wftx8GJMwJoqWKzrvrhXfCCq/gICsvdpE8xr3x3LT1T82pfhkwIlGoGthwBi2AupBPtaR6DRlL
5IYR4RWumsegMT25md9JyQkwdOe3bbz/OsbCSJPw6xaD+OvfppnNoJmjVF4s8/cYTK+zmrg2esLl
7IfSh4Ju8ua9Oad+10fuGDzodudJwJRS/zgHozsDlN7/Qct4q8SDVlYAFVKohXey+j1J3uiBNIT5
JbADz9Dp9dKt4hwPiepX4cf7Y23O/Y+xVtd10xeyGcz68jb7UneijOXVLLzI/Nzak5Hcm9fq8OVh
nNngXjwNWnTQ6GxTP0pyeyyGnWxq6+ll+9MFYxNs8QCvAo4EcMEuHa6xZkCdPNUrqsgldkDIAqSy
16WyH2Xacab/xsr3enc33j/GxhUKnha48hpSpul0SvI+zi8h1pxlbD2mU/PZ2ZUYueGwLAdqMS0F
qEcwmfvletMqaS9ZIhD5RYPd2ojxIMfDSxd+7KyfWej4renOpu4PQfwQiuGHrn/Odp1XljO73qfI
0MgLIZQuvrUJVN012jwHBdebqWeeapcYwjjm7/sbdOtBJIxaJBohNpjU4q8nCksgjYyGicbFP3YW
PuZRfjBG89dUjE8GlDsrtjwjLF6MwTjbsi+60b//C7a2LQ8ijyJcKP1G106tekOvszqnBYfRWogK
6M+HNBKIcNq5v7c2D3sWIf+ldY+axPVc1ULjYw3twmyQFdfuHAnFREc9KAFm6/dntTnU2yuBkR/w
xqpWLKCsm3SKLUMVhzHUiAiFeIlJav/TQMsXxNsNybrVnEjq6ja2Br6fpqN7+DkeoEimO4WVrdnA
5IetRr8qulqr5FGjpScvHQIJCQGzQ2+pv4amlF2zNfeoK1ubfqlcgYdCxYREe/2Jgrys5Coggmik
ATDjfRmPOwu2EaMYy6mmbVXGKkJfbXij721nrMvi0sx9iSPt2ALYB6D8p0qa2uAxkjTSRimYnMSX
KDWdeKjk/PCvtweQJbg2RgBLtWj1I9CknJqo7QvoKViLOkcI3Q72dfcH2cIrUZWivomzu83hWn02
p7JzPcnr8pKKxkdoFkXsEWn5qRSHJnlsHW/sUTU5BPpDlX5p4icJIcL7P2EjRDNUxMZ1FZqjKq/n
2ZcZnQZaWlxg1phHK46CQwOVHjFHOiVsrTo2JiYTs1btgaVbFzjyUDRZLYR96J6rc5HHY6lG/O3C
I1L9qOV2wFR21D0Eh4fHuLWXj6skp2qKMX7Pa9MbHKq/sZLk7+kAkrxMK8Tx3y8GtTFcJ/BohBCz
CjxG/GWyCk3tSy2l9nNTOspBEKI8qVUtP4W1Ex6aoZp8Q4/kD/dH3ji/kGwXn2KAeL7H8ud/QARy
NPWoSxbVRTLmY1D1D0XiTbV8uj/KRrAD0r+QV1hwErnVdpOdaB7buSwvXXCo6x9q//B1MP7ZRc62
hoGxjJkFdx74w+rLUmkbRSk3LGOV8hWzhChulB+HWXst+9nwwQP2mlI37gxwfwKOJdPg1K4injmP
xrxIywp1fu1JKWhzRJoks86lpvhG9tCfZBTm7y/m1uH9c8w1Q6yotBZZBmpt7fDRDs+x/L23P3SZ
/JgXI7vzVcfuTqjvZghyefGpCctTtQfJblzGS7lj6SRAF5Xb+HrbOEogNfT1VaQ4syeN30W5F0ou
99wqxkF9m4Zfioo8/evrXoYGkRb1QEExfVCSgww7uCJ/O/T9lyH7okydG2afsvSw51q0EXRAYeVZ
BkDiGl53OfWTOQaBRiLXZao45Hr7Q0N/3EutWHbzyq78+x9za/+gx7A0oYB/EoBcL6QspWWXT1NJ
jNPNtWvGcuWGaPG9V3pKBb3zWOPc+tj0SY11myTvhD0blzDxIyEWfFwUQNcdKSVwq5XEEoUjB5Kq
iDwcA9Ls2GgPg1QsV/EO1Xlj29BpSEgCsx1npHUtXgumtNeqhtpR91XpWjfZ83nYmBDAo7J00UIy
h7xzvZxJBoGghyF0STS9eQgnhFNLY5zeCS1LL06pwnSR1BCl0dDaqYZsXKQLaISHjE3R6oaPPGjj
IOxmri6I/QAdOe1L300Pyfwfym/cNYvuGJEQrY2rvBFWb6cMU0qpdh69KDTdUDvc35JbgT+lbXh/
VB+WiuLqNaLZPS9Vh7J6WEhPGGZ/7OfWqy3fDho37MsPkSWQs8B/dqhtN2izY5vvWWpubRSVRAvP
Qro3aVe+/o6TqYeY+VFgD9KYissn0f2+P8m9AVbL2At7phckqy+ieB7lr2MZ7NzSG28R7kVExpDi
gX/X7btFVOdJPIX1JV8UISP5bCGJqh9KDX2647+fC70US+cGX41o/Hqx8rmS7aoU9aW0MMYuxSx7
YRbv1BK25kOgoCA9pJP2rr+IKadqKSq9vuhV43Wz6suoQZsicZFReU+muBOLb1zDpLaQanW8uLgW
VxEDklijPfVlg3ccNhvh+GR1+knjunSjnYltHVzWjoRigV95clarl0cy0X7aXNLErg+6U78OaVc+
FPHOjttawMVTY6E9LP0Cy4P3R6Q1o8Q7ik5viLSy4yBFF6U60dBEebb6sKsWurG90fYntIeislh/
rra3WTVRmpiZwKGl/DI7I2bM9U4xYGsIQh44DwiQgCGvIp80H6aBWhbkG9HT228FyaHvsr0SwMY+
sIkxmAWAC2HA6iJwAi6jTIGZojb2c28lrjSjZ2Lmfh+f7p+ijZGIHDHpoQfnrQhw/X0ks8wyjcaa
C/oBvh7/assvMjpUu9pkt+sGmWeR24ZrA3yz5tqoUl4Veg+L1Jxl+3U07OE77syZf382t3EFo1CG
g0cBWMW9cD0bOVaTQQmJK4qof9GHoqDdPlB8LWydxyChXXgc7Qq3MyEd7HZyDvdHv11LQhoCRBie
XBiwWq9Hp+ezKnm+yosYKnTas8R4rwdW5gflCHY0WtHObDdq2Av/DdiRCj1I3zpqG1U0TyO9qi7a
EMKnnKVWeRFyYruZIlkvoyiS11nwLttNDs/TFIH5l9lX+CQUNJYc70/+9qDzcbnx+UVsJD7D9eRj
Mx8iMyClipXpCzJcL5r8DUOETtSeZe1dyxvZLKMh64Fe4SJs+faY/3GttCKNBsTjF4qYWua+EFX9
jRvGGFy9z9T3Y1mC+UpFjV5FIcX6X2jC6OrLQFMljp9pg5SZ1ks1nhizVf3rJ5CQcpH/QqJ2AUxX
C5E0oZH0eUBIJIT5MIVlcDKCWDlkaWL4UhB/RFhF3QnDtnbeguBxuGAV2+vcqJ/kItETwqO2iY6y
JOWLW8+TVSeVV5vix/0vfRttLnAhNWbCFOLZdeuXkrdGWagMJsrJXRB8B4GvefKmAGfh1DmA0e48
i1vHmqgWEQASFK7E1bNYEmXyOnMdivSjKn+vlENkPWmh2z4J/Vdi7t2+t28jE/xjuNUXHDrhyAi4
1Jchad/hFPAwmt+ghOw5emydGLRTFuU/G0L4Gn3Vk7CqrYK0gD8+DVl4FON0HnvCaDWDMZz8h31p
8hKThXAD30BP3SjFXTXJ1cVOlVMcQZOdne73rNk/5enviIb8+7tkaxGpCy5IPXVByJzX90GadpLo
hV5BZ6MxUcDEpUXcmfaEDbd2PsI+SLVw4bOWq/giCoPasbqJkBmroULIlT8Z4bdx1j9Kuvnl/pQ2
iB4059HwCZ0aCj9tBNdzUoQVRFKqMhj4IS4ND9FQHkfVo/Mp1jC9JjWpjur0xXI+yqmOdQZxzvAq
W+cp/g+3LceclsbFcegGLy3asdSy2q4v9XRQzYuIn0XzyQofDHlnoI3iFnMGKgUso20NIeHrOcft
nFY8efVlxqNLATVEsusxa4ZHOTDczFGoa42fkyr7PFd7ae0GfQkoGFsQMqGFYLpGQ5oc8aEsmetL
D2+JgBiaflOf2+ZbbulumZwz5YOh/pDplGyD57RExS+X3mH98K9jZU7MQvBetJyWQvf1EqDVPGdR
INWXTrUurRy7sfqMxdWn+7trWchr6Od6lNWBmcp6VmOaUC5Jlj2ZpodWm0tWfWiLnU+6cTLfEkye
auqGvJ7X0xnCMjaMuG4udt8dZDuj1Vt9bLXx1/35bA5jmUj1Le3KcFqvh5G6sB6DmflkkubQOKfC
aK2z9hQBje/cNRvvwxJU/v9Qq7hfkrH2QoivuUT94Nrp2UhCL0qkj3GLPGDtJG5ao5UR7FVONr8Y
lCuQa0TSqP1ez9AISiKsOlpym8SFjXwoCXT0xDmk5c4O3BqJUhYeHCRrHPplrf8Id7paiGlKmuYS
UlyOM9PX0icaBo91+/v+R9s67hijE0pCIocVsK5sOQJvwTEcmotSKt37tJyao1JN88/CUNtTU5WJ
Wyn6cx9b83GW1ac2Lve0dzeexaVtBdOFxc+cSON6rgnacw39QM0F4R/fzDGOGz+F0jGW9GPdHe9P
d2tdKQPgNMJItMqsXg+pRLApSOfmUqSfwwwJ7++wxwLl8/1RNgIm2rDgfKh07CNYuYonTEdIZpvy
RqGFk79G/I5vuVQ+yQn/VduxfchafJgxc/r3bZFUVkB1qVDSskGnw/VShr2QRnOg5yDrDpXzzYje
22IHS906en8OsdqZTZ91RWTI9SXNAGsLpEFkikjF9EF32oMsv8vkg1qf7q/n1g5ZQAtiawvscZ3m
dwKgkD+rL2zA3uj9Hn9gx537ztObcKdbdvNAIO9JDEP4SUF5tR3lPoyV3jabS1OpP6RYVo69ZYde
oxu1D2dfOWLYvfiFhoUvQigzXTY4OwH31nyxYKMETKpHvWz1E5y8D9GTAENpxVMVOy8ElB/DOD4p
ofLamjsAx/LB1s8QTT4gQwi0s3VWRyIB4236OG7xGssOXKWIgWSBsnNhb527PwdZ3ZyhKKDeqVF7
aTFjHJLT7LyTBrea/8O1iRElFRtAcWrcq2EkmoiioKuI15xRPqtK7uWT9SQSR/ejUkv8+9tya1IO
3DtzEUfH+HL5jH9c0kFbQKHGVe7CNqhpTUcOt1Wawc+M+iEw23ZnuI0PRbFmKSe8VczX+KecWJTg
skBcmrZl75l27YFgp3Bwoj3Lg610m9qiQ7sdmwIjwHXgqwWpEzVde7GiqoJK/U+Bbaobh7rmTyNe
9S3c/aM9S/pD1snaUah58Trg7nqM8siGSVf1O192Y/JAsggcwBhgqddSg3VsT8IaE8EjAXEltF2t
73xT27lotg4/UDaNhkumS/y7Sjwdday7qIm6i3ly6qfAPsT1c2sJ6gGPZVkeVSvm5D/e30YbUwMe
kUkxsJwh8l6d9iLIR+4A0b8FM53xoVI0N+lk7/4oG5v1apTVZhVZWGvN3PSXYXar6UvX+qXybqD6
dn+YrckQGy3MMTImlvD6TKhjEmRtEQ8Xs/w1RE+R4mnt3/eH2JgJ6BfVhmUrEKOvLix64ksZiHS4
5PM5iT9XsCaDVD04yDPeH+htl6+uRlA9KvogjEsqsAqcxSSPSK6K4dIlsGunqHpp6q/ge2hHaUNO
cw6cetA2zXkoc+VDY9Hq/K0PvU5FQP/nYH6fzdeySNyaD9ro5JDvsuLV7D+bsenFA8yTNn0wk/r9
/V+9tTywekDDsUZBMHv1o+Oczug5UIaLFSd+4fjowbvC+Byb8c59tD0Qmxa1xgX2WkU505RVmWl1
w0VU+QlVhL7WPoRx+W4KcYO9P6dl19x8CBIxJLWAu1DnvN5V4yyPY5pqw2U6hcnjYBonIKfEHNxm
t+/vNnbDqYRzaNClTl1mHWvEfTaOckIvqtlTe+cyb58TP47+rpV/Kumf+9PSb6ZFIzGCy8unooC2
7nvVcGOcgbDJAI3RHblgx70m1NvjiGkWnA0bHAjMab0Zmrk2Q5Ev0B3Wmz4AhzvomCsp+r+1AGKv
0RCD2QIqVZRs129hImaTyCyhDpiZrStHePJ29kmO0XxKcVfN5Mvw2qfZTrC2sYAABfgfw8LlvlnD
oMFoZWKeSMgUvT6jkvRdcYqdS2ADc6dEvJg3acsq3vT0j7KwzTQmHuyQE/CzWcGY3spfzTbKfKdG
HQ9nDVy3GwB3NbIxaZ9zL6B1eucIbE31jS9H/zfvk7M61l2VVXYpk8TjmHhIpeKgBz/v78bl/3B9
yCg/0fICYsjeh1l0fchAmYM+ElZ9qarKzWMNK/q0zz21Cc6VrrR+aOv/BCo8MbneeZtujzdxNvj+
MjFIBWthfak3DKAfq8HIOnswSOnN6BwuhJg0fNH0j/eneXttweehdx89Nao29PdcT1PVITzSmdbj
3T1rj5WG+rNqR4kfte30aGmlvPPhNibHckKbgjdFXGGsQinkkUsl70vGK9sHeChfqwDxBwk3AVef
+ic91Y/3J3h7gzHBPwZc7ZQmnfKwUuv+UjjWg0pLRlT7FoyNmR2aBuqJZpHT/RFXS8pjD6+GbJNs
FxOdmxRC0UNtGDHRPdeJgsaaORaPxpDZnq4k83PWGnt1t9Wt9jYe4CD0d4XnH9r29SfEqMc2Arms
zhYNPDo1oBjwtba+35/VmiDyNgzKZLRmIdgL0rxM+4/43tKFnVFlYZgE6jmWPsYTqn9oyiZV5c3W
oP3dTln6oR8Q91KmyXoOFH301WIYnqY4yHfytNU+Wn4NnAeYWhgMEPWsQUmnorgTq6o4S/okjsoc
fy6s5JNp0ITvhLn+KAVIvNxfgY115rmluEn5gHVewwlFLkLMijRx1tjB9BZKEbJ/0UCYM0c7W2jd
wPM2PV5A8ElkinlHVoutl7mGAqWKO0OkpNYRDf8APl9Hf5qTxhIReGymNeStpvkalWlvHyQFQW63
1KTw7wBDqr860Uvv025qbDfv5gYhPAz3NFRds7I5NGjAjC66d3Lk0kBY7YAi60LB26/HL0NbPLJ4
b29i0oF3w6ptcW6UrBrcNEzqh9Cac78sLax/RD9IQNZhcRSdWZ5SaZR/QKNqVTfqauko1QkSSLLU
PSUxpnl6gBRnXwXNzudcZzdvv3KB1hd1HOCU9fdM0zmaosISZ4u2cvquk+a9kEI4LmM2e6Gd1UdJ
dJlnmJED8o9Nc4ij0c6Hfjs1fzwz/IglgwVseGuSo/37+lSVU1BZIUjVeQ5S/JFyNTBCXx3npf8v
sEbEK8tYfOF8B90xgsDUHRv4Zq1bTGP4c+gDDZ7M0NZEZkpfv9r5ZHiNYSRPaAIUIUi9PVUkiCMS
h3YUmcXPeBr71isQ2yVP6EPtk4FQk+TKWjDPh2zsAoFuzCh/+rdHZ7GZR4tJwwBuoTxez7KJ58lM
h6k9l6pSHopGKHQdkjr0hrML4S6B9npFeVeIj7mBwd1XK9rVlpVQbmQsFFb9IMxUzWtFgvuPE9h+
GQbB59EqA1+Xoumh0ToOgjp/w6Eu2dlgy0DrH8JtgX7AIo6KHMn1pMOyiSvJYH+V1uggkx9/Csws
fcA8FRwmwessEf/ucX3bTKC5tLIthnG4xV2PaAndaFJ9bs/mXKHyaRF2tbOOYnFnhgf22XCC0dM+
3v+2q0Dpf4NC1yI5MBeB8VWgFPchFluJ0p6xwWreQwuJUdUoSt+qu+lANChOnRLpp2iaIi+YzeK/
DE+4zTle2s/WZWQZBY+86/jcZmU2nm7kwzeEpBWEufVfaS7yR1OXhJf2jeoBnO6V5tc1umX2lAqI
1XgRF4brKu0zZEqRdiD1Z1MW8cfMFNgg6DK6hTbe9jHKWgdtjKfD2JWdFxK9H0VbSx5hzgcNloTX
1mrtl8UQfrX6dq8utAp93n4bmTpkOphH6o0xttyNtHsoQ3UOQ5AHu4UZ3uv4iotZcWtQtfd2bwXv
qszRdiLY25eSNxK0lq452lpuFIyok1Q9Ranm3GPoM7pNKOjlciSzk0+4lOrWzha4DbjoMUBgDJQK
xJlPcb3tZ6uLhgRu+rmkOP0+0+kj0U0xebZRwRhPKyP+en/LL//D1cmGus3N+CYdjrDc9YBxmETJ
HDvNWVKT+SgtGw9geq8StDmtBTwCawFUXfc2UlEZhNOH4tyNgZlj8NxrTeoBW1XSuzjIZiI9KdCG
eSeL3BiWYi9StIvuCeINq9U04xkq0zI5dfquGHB24LDmUo++Y7uTYm3sT8IoY9mdsKbAM6+X0aoU
pyGbFOcaY5g2MzzLbA8mxnUd5JbKKk+i2Gv23YhiCUpAGKiQ0PgCeHI9ZjU0Rdp3XX/mZnK+hkb2
dTSz8lBlueFHBiYxzqhlXk/Y6qZ4l3jgYRT9Yt3AeqoP9iS4NjYSWu/0IJJKc1+vO7LGpKwCgRzp
mW49/UM0hvMx68UeVL5xQwMNotGGPSFEr3VPZwX6X8ex2p9TPX/tnOCYWrI/SYiBzI9lg6KNpX0a
9GgnQt/YR6BGNCJCVGO11xfzqOB9bg1Nf27CrnejcsCpLv8ui+ih1h/un8eNcBna+iKbg/sEb+1a
CysvycJFYPRnWWnjj1ogdeZDLiW94yVtkLyaSVd8SAO7ctxI45725UpAf2ubOv+lhXp6HOTSclOe
sdewisd3VPy+1alQHohxxWOTSsq7XsOW7f6v3logfLmAVDEeWFjW11sxhLvTjVU4nFuY9oPh9PAd
+h/aWFde1WSn+4NtnDWQzkX7m5h8gfOuB6vMQcubYnmnxqb3pma23CzLfrWh+j3qW19UMNj0di/u
2xp1sf6lkZevQsZ/PWrSmZ3VVfFwbkzjo8hf5vrvPjulAXFIe1hMbe9PcmOjc2ctkNtbF9E6KbSH
pJLGthzOojcfxtBCYu5LgT5flR4crTgVv4Jh2kH417Wh5ZGlUPH23lEhBfa7nqI90UWQytlwtmYb
aYt8sh/7zETSHdHEU6vL/QlRwvIhjKfUzw37L+LM9qCAdbq5E52Myd5r89zYVssjyDW3/HVDAlZC
KwiTXAxnbC2SZ3Ty2tMEMn1SuRgepWzea0TYGg9hPwgLnD/exGUP/IELzN2oSB3P/FnRZ7+E7Oty
8n6EWvkXsWj7788MzDOiGSA5UAh5taHy1mlNLJDGM97g32ogHGf+pzKmz6FZ73BK33RmVo882BvN
YBShyPjX+l8Jj1AiO3F3nkx1+oSc2+dOJN/kuq98OZnn51DNHD9qNOsTdPvSywbRvGJYkh4sOY6x
jIyNJHenqviNp/FUQ712qo+CiR0DEFw3SgLVTcp0PCGOoB4HUIedE7+u17AzeePgdSwEabKQdfwg
SsmyG5EO50S3EhqKpS57JHWwP4ahdkz7PnkI87Z5n8V2+BBZCHUqKhTdwSzIdOPcOlaRNqK2Zmp+
S9Xk1NSJc+wco30o+2LCG0ZpccAxA1fO7A9Rnkh+5HTkOQgsezm3kJ9W2VPc9zAD+3avzX3j6+A7
Sq3FJvqCDLHmV460pThN3g7nOsWvBtJM/DHpRfgppuZ2GIa+yd1IaJ9pV5y8dtaGY2FN40GdmsTv
u2E+dFPQuaPo2yekVIMnmwvKayhwnRwjNE/FZARuIceY7Wi4eiddqe9s5NuXn9+/CLguPfTcWUsI
/cepaWQ17QLDGM7BXAW0xEkVIizYiN2/EG/PJqMQQPLocy2ihnw9ik2fqpwW3AV6K7V+kSrzS6iW
wzGz5N63xk7dmdXtfQ8cD/tkwQgJZ9ZtDoopNDHP0Xg28171UtsaXtCnmV090vqDlZaR37Z2idy1
sad6tjUyYjKgKIimwp1axXVpj1ZmUHELibEKTrEafk5mFAOH3kAJVFanl7bVTpUY9/Ds2yeHgou2
NB2C3WBcsfqOZt6ZGO4287lvT0RgPgIg43vDFE+KdJoqT+yJHC2gwfWttIyH/MAbEGnYy5//sW8s
ikpTkcTzeaiGkxrHrqZgRxS+rxXdmwtzZ/9szo4KiEKfFJO7KWp2y4Ib3XymY7zzG6eGZOFIGifd
cFxlsi4S5EB/qhfUyTTnnd20sXsB0kmA6OxE2mVNT2srLSuLCe24Rmm/CyX34+z7YP6OMFW5f0w2
FpWBHMR/0DCGcrB6w2mNsZRBFvOZtoWoeZWTi9F9ltPJQ5vn/kgb+cdCL2QyLMxC2lSvv180BpIp
Z850DhvSCg0S6iGO/CT1BPiA7rVf2zZzG/XUm4a/M/RyBFZbZ3HhXBqRSPBolrgeOgjKvlXDeT5T
BO09ELR28Hge7CMf0nh2xqh2JSMGNzOi3J8spEmiuo93soKtpabXCoYlS0DUu4pDQ9FFdq3zI7p4
9vXMncFAlCcjizxu5J3F3rgTSCoBVUACyWfXemezMqrjWOryGZTiBbjcHoiCDP6poYDV/qVWzU78
eYt7gEJwEyxUXELQNU8IpHos03rC4NjIHiVi7E9YM8ZuVUh7vMPbZWQkhPmxa4PcwHJef0uziioh
hkA5C3QW1fd2/as3nxC1cOk+3VnFrUlxtYGwEQNR+FjFd2qjNZaTxeoZx6P2uWjsCMsASTt2VSt9
u79Fbx9FNPr/93AAyt94Jba10lihMWnnpC+qA7WRzhtne29Ct9cKlCmQaMKj5RyuafWjVRS5PMjq
uev1jyqK5XLjuDGusE22pwu/fIbrI8dQnHKNe0UlDV69v8ThpjnFlnpGUuidJvuK/II0/TGc5BOt
zqcGjIMW1x0A5/aDLew7EiEgOAii9iqvRHllSJ2219AbDtD3A/qXEPXuEYXb2RkbuQ8jLdKQ3M0E
jmsiStHMYZbkTK8yW+Vs9O33vqVPqCvM6piX4TtFx9+tlpBP6S38JlKlnl1Q3Mid5/q1jtt/qRZE
xAvkD1mFiiBxALjZ9akAGOsHLZC1c5UWbpP/1oIv9zfoBtz7VlRYIk6W+EZ83jbCxp6FouHTJCeJ
q3SaQFcgQE1Wn7i/ZKE2X+I6HgqfqJwsQDOaDFIsfLPWE7HUjYeha0fJi1SjjLxMjlBecbo23zlI
G7UtdB6J/he3D5o31ox5px6jKhlN7WxVQnezNLNOXdr0z2Xo1P4Epd8zZna9pgVYf9X2z07qpp1t
uHHMkPlhC1KMWQogqytqMFKrG5pOPyf2D61bBG0eCic/5oG6c+tuHDIUSXA341DTMbwGf6YAU5Gk
EzqiyRNEkB4vtcySTOyIs/JkyFVyqOoxO0pZG536UduVnr29tYitATFRgsDCnQbY610XSlXSKP2o
n2ksedZL/Onl5N3UiodRjp/DlK5l7VGPf8RKDOqOHK2h4M73rscl5/7m3Dj3kLSIlIgwLFZjHRoG
xtiRp+tnrmt6BZTcRQr/me7RT/fH2fqwi3vLEmobsBtXIYwjp22TqJVxdlCDdcR8mlBsH/oQC7ad
kTZn9MdIq+tTjRu7DO3SOKdNA/Xsa5zHT0L+cX86t08p2RcdQdQrqFgQbF5/vqaqKLnih342dJBB
YxgHD2Oyz0hd0Ejc0Yk0Kfjz3h9za2LoNsDgxfv4lheqF4HgHbGN8zgAhg6TBVHCzvRj1dZ7bhIb
X4tKBXU50kC62NYFqizSTMHf9HNYVe9MB/ZZJL8Yza8aodn7k7oNt3CLpk8Oigh1OJKw64Wcqjhy
Sjz0zlhVPEnWU6XFfiQjsaz81JrfhXq8P9wGBMB4QDQIolFVZOjr8SCo9VXXTsY5N2YZd1wiB5Ut
r0wnpZvHxhvryHkOUab8y84LVH1bSngnSyroCp70uhQPgzIZl1pxYtntzT6dvczQFhsM2rbQwTHa
6Jeu5hGUcisbSlcKZ/llsqzKdLXEin/en81GYsBsiIqZEnExUO1qNoFi4gaqGmd8KtQ6dq1gcjMp
PVW0c9qylygo3suvHXzvaRhdZr7z9dbMvuXx5K4GXWN0/mUNreka0dcCg5ytEHPxMvgwZHQ7ia9a
lFzar5b8lHeD27bHLFL3GG9bzxX4Id+RmJkbfF0qH+sUehraLGd1/BHPhgfL7nsq3qFSSWGN/lkt
8Ux1rGikPd1f9o23g0QHuBR6NvH0mjuVpwuN3qjNc9BDTAnGsD9EeSs9FL2Derkqlwe7sZXUlaoR
MWFqQ4f7429cBHhzQxNDII1++TUMVCPpSXzVE4si7+mHY5n5BnRbr461PVvrt7msglHeBgTZ6F6n
L2pNjAii2dCmiGgtmZMDGo5+4nyr4+A1heAYaN4UCTr3MBMK+6PZfAr1RXP3YSoeKuNShb+z6eRE
saugwSuAHLKIpgPlaLW0v2uP9xdlazuQt1G3XkjHyLSsXrLAAmvRzEw768q3oI79Wji/qNv5tvqy
wABd1R+bUXsQ6Z4k3wZzaanHvTWGoo/NUl2fwmAuJTshcCKiDR9ULTwFuP/qxl92NXr4p5v2i4z/
tZ4aJ0tr/eD/ODuPHbmRpmtfEQF6syVZpl11S2rZTUJu6L3n1X8P+1/8XaxCEXoHgxmtFJXJyMww
J87pjmHUHkU+7msjPKah+fH2Tly+TfwcvJxiAU2byyqhlcxGCFXiE/KPhYdmcHSfxLW+I60kiwC9
StnA/udHdyH2BEy4SOhwu67Sh0mL7VKICDa7ZkZItxGlH6tq5mb9FB9vL+/y9C00MkTRMixGJJer
972WS9OsWx1t49rxylT7UEeNN2TFaR61vR10ZGQm7377ctvs5ZOIWQ1g+xKXcvaWQ/muhlaGRggi
yzSfpPx1ql/C8XcaUDfceg+vru6dmdWNrkp5OsmBbT5pcbGnXv1XAXeh5d1zPDD+QIwIkZc/SBuj
QVdchsVBiEykB5R+XWDpw66uLBMywqpeyh2hGTyEY1ndpWme+bZUtju7hPPt9o5eXmPLjv5/o6sd
bcPZtMIEerWecTSfVgQl3774FlSi3d22dOVuwBTjAWSbFLMuSpJ5KyZjSPCZ3PkZwV5vOUfOs6em
8jFXH5L6vg+PYbn1La8ukAgRZjQw/RdUM2apAyjpUeEmp3BTJJOVL6bYoqjYMrK69tS0bnKpWxxm
VPzaMl0RG4+l/s+xJxsIXIoWGuq/9rp0FDixCe2Rw53iBMGuoVzldVn+h3JTvxGhLZfl+YODJZ43
Ihq+GDnS+TkL+nKsVCm0nmID3JupxJVX0kv/H6zA4LU0g8h2YWQ5t2JXcp0sJBxPQ46Quj0o9Ods
AobbfncZ3MJeSD+VUHNBmWkrD0/MGRyoaO2nXM6gy80q2Uud1EbrxGnuYamY3aGofqWhtaWhcM0w
iD6aXHAoUrNabpl3lxW88NMkyaP9JIYZJRczM/eMfGXo/kXzboyt9Ki0anMwkrzYOGpvwi2r78fw
D7Q6PIm8xWu+D00bAAhLg/1klK+z/AWxv30WDcc5g/kr+jECmEyUo25Iu96475dCAv0rRoXdWJ9c
pymOzH/c25C7RHJ0bzUL5myzDbg8RuufiIstMQLFPPiXzncnyNK4tCLJfDLbNP4Lt0P52kmyIFIQ
1bMu6YVnV1rik7frh9Kcqb5B0w7lW+hBjCX5dqh1+0oZjGfaVLJXx7r9OXYGE6ieWfmdIv0aszn5
GMnSsOG1Vx4HIPuwtBFtE3evtTnLrtTtdOIas2bFiyfDl3O/6L+G8t1c/G6rF8X4ftuBrxxGHlpe
dpCKYOfXMM0pmpxyEjlkLIbU7ZTU+iFaME+3jVzpOZP8cdQXSUjOyZpF0qr6Ak5CYT6lU/VUOLvM
eqBy3MIi7yazGzjhfp5+meJvHoduFj4HzIGI9iEwTxqtFyUf9pE9PDTE37WbDLvafu3sY6U+Fg2z
e7skpN/Vm/VGOPAmQ7JyIjaFJj/IMIa21ry2kk4tXXArPsmzUuDbaGp/UszaeY1as828MdHkg9pZ
fYb8jc4B19XQCYBu5tN/nR4xGFfR65n3MP1EdJ3DqvguaicKXEsVMuyuVpoDQh0gcAmtRG19NYNL
JTSy9vc4GzMSM0MSab6SzPrvmP566KtalMteE6ZI7PSR6JmnKtou3UkG/Ht+GcZdBgwwXoQV8sn5
YVSNZbuGlFVPi2xkAt5SMIGtpga8B22pzin9uqm5JxQSHxGGUr7pYSLIeRuVhLkwEqXjLhOS5Xap
ksQe5HvOIbUH/Wswa/XgOqNRf27DTI7dum/yryms/K0bNEVAlGw4HXRrQZn4QOvotwtVCjzJiXgc
m2xqOn8a4Ha6N3uLhKauqQrujK4wowNUL2Z517RN90PuJUXdSZBp6AfTmKofBcXX72bQZzmitYYI
PKvL5+GI0JyluemsGuUO1r78k9zRm9jIg9fxE0B1OO0Z9+aJXGaiVlEbUtpOOzcSpZlILg+FAnWe
Uo6x7xS9eIgGtd2JUN7Cyl03ChCQ9N9QDGsVCMu1EslFH5lPU3LsvtiF7s/FTmn2bfSvCeeyPJgo
eS2Jf5l7WC2vlkMmiLSS2NfRXBGaX5yquyOz34hCl7/m/ZGixchdQ3zNrOAyP7p6lLOo1Es5k0no
JU6A4asCRp/hoGlbkPeLssViiTPL/UzOwuSjev4CpHkp5r5vjacp/jM2zbMWV4ehf4zyzG1743m0
tYOcf2gT52cybFGYrS9xbAOxAVS3+AorXdk2KmeWZkEoJaaF2Cfe0ytz89y4t+LaVRhpU9CH7TYi
kXWUuBjFM1kypG/8YeUrqWM2CcAk86mrYjdsY78G3x5Aor9xla+fVuygcQu0DTIc8sB1p7rrQqGo
tWI/KUVuH9LGZmgVJKvHiIyyV7tW9YPUDDw4Apq7OLTnb43ZlHu7d74llto9TNmgPE2CsCCtYVuc
jFZ7kkxUoKQ2ie/0HvZgYeTmXijhFjHkWpeJiTAIbei3QcfIzDd+ce4T0YwOk97E4ilKA1dL0GQO
pexzH8h7WTwK+1DpD05tefJCZSCkx2Gqd3k5AfjpvDLzDemTNQS7OlDcmiZ4bG/9votaH8U1ijDQ
hvHTwE9cCGPXSSBTrRRPivI35CPG1V5pPiQ7vQr8XJ7h/afUoHGRK81jUW992XUksFgHeITQwZJ8
G2s4sNoiaKA1qXjKGL9xi0iS3VCYG+HG1TVCzkZldjkftKnPv4GkhFYJFySP6lD9p1m0c2P1KP5K
wtOkp0g0r0Yw7I1A2cMWiUTfFvL08pRo0KtrqKBQXYDfdRWvh4VKaZ247cnWczeQs73MUGsDfv72
Kdkys7pONVOEgd1P0pMaTW5rHKTyj4JCzm0jFzkvX+wNRw2xNKkbEdb5XjYpzNiJcKSn2k4O6tC7
sCSaA81d43vdw7WaNsKzy9ZLp3QDrnGBrF5ML0oRZD1AlJn/PDedxa0EGD4OTkKB/8ryJd06Yt0w
X4TSwnlZu7Nm/Eq1/pPUtS+Ivf0eIKZsdeKR8V7NTcqDL1Hq2dPH23tyEWm+/TBwLJRH2Rw6cOc/
LKQAmZhVFpz6ZgcVAuzknmZGp6rYp8adxdwtIwtB/jFD2hPq5RYWNLX4uIgkIPjiK9lRASHYxZ/j
Yuc4H7t6r8b5rhyPcdxT5au9qLy3G31DN+fyvSA2JqPixWIvL9gUwN/EmlBLfrO0n8CWYonGQhdB
nRZbni2zdaXNUAdDm7d36/I5Xgwv1B08+TQH15sVxrrBNGlwciL1NFiDOzHYjv7TLsnCu3819dZF
g60JMXTut+X2eZevpooVKCmqhqdK2LbfWvG+0ZV5F+Q/AJ3vb9t6o584DzMWY8C2CALAOqwB30Bs
NEkiCURLNp5b10yCOnVFw+CPp6qxMrpJR5tVgwdvdCWJOEQPnfTFktCZdsPZmR6KCuoMebbVvdaD
HneVXhn+OHUafMmyotk4TJdfAVIINJmIFqCXopqw2hqqCkqmzylKJfSoafYcg1zc0/hZxtY2zsel
q53bWlVxLTUtK+ZBEGWd0mX4Vwx+MU2+wxT3Pg/tb7Gkz/tQTqK7QI6b4+3vcnWhDnEfUExq9esY
uhJ4P1WF9CTFj3KwN4vHtI58p9tqaVwJ/gBDLoUsBbz7MrJ0vqMUUOvMyeLsRN7kdQGsmPXnUv+P
osBupu2X9u4QHqpc8o3C2ohwL19RA9bwt0mDJd9dSxlp9pgKBzH7E7+s/ZRWuvKQGYn24fZOrqs/
kLs4RM+8o/DmQW28OrgVLAW2NaKtZ/Qiuh9p13jAH0vQJaMasThZ+5xR40Nzt67Fxum6ZnthH+W6
QI6B9tT55qYQC+WjhBScgARtQI1FrxIvlKD4gO0nUbUPpVZ++/flAvak5ITvLHoe5yYrpVMlp9OQ
80N3MprxWe1gxd/Y533StExxfrlt7zLvAsBA+43ZB64ryJzP7dnqVOTaaGSnvGdmmJLEEAaSXxbj
kL/UYxGrByex5/oI9CSx/9y2fc2BFqYgRPbwXqp757bbqUirppnR88sYwZqnllaapuf+v1tZEIlM
Z3AhgDY/t6IiNQNARUaCtc0zrmJZeXZKZdrdtnIl2gPIAMqSMS/4z3nazs0E2SBnSSuyE80s1zJC
rx2YOumPMvDrMBz3khHsEEkMM/uTJLqn1N4KxK7E/IxNgPQkpl7oSNfeKltBxlGaEL4D4e7KZtzu
Kys7yVb2UzU6sYevJnSTwuI6Glvh5fr806raY1zL015AVX7I2/QVXqXMS8jr3AWw5gWt2u0sLdP3
kfK/PJRAJSiPk/ODxl2Pf1Uz6r8J7CSn1pH2cOo8jwQkTf1Siy0d9GvXMYCMZdwRugwazecfh9EQ
tZPlPjupnUi+oHMofITYxpchdXS8wVA3vOHaqSIZ5lzBhKKirHpuz+o0JzczPFtO/zpO4gLOyIgH
hvs82NJVfBNJW0UAjgO+koyPdPhi/NuEZQ84scRnR9HoQ9LDx6EGinw0EAJ+DBk/9vuW6Rw5k+qd
k0ncnDB2+gCC4kNs1sVe0zLnkWQh9kCEap41RL2fBrX0IQsCZoeVxj5OTmv5TRMaD4FRJQe6eM9B
VUo7Pc7LwxBrwb2sDaartlX/V7eRW5faIvWQJKugdNTqu0ltyJULy95TBRNMgiXtxnt77aYmDGJY
lzNONLz6wH0K4JASHPJV0vyX/OE1lIWrKMkev/b0JvAmGdDl7SN/1anoMi5jAbADruvJmWQLtR7r
/MTg80OtTMgvPOph/mS1328buvQmbhXuSNJVZu3w33NvSto2khBsQBCUQAYB20xJ/ZYDnczWc9bP
r7etXcZNPLTQSjLyQEUHEpNza2ImLXXMMj9p5u/eOi4DD1nt1sN/epA+ACb+iLbrbYtvIOBzF8Yk
dEj0wAExImFwbjIY22iQFYjwjRBNGjClU1u4iRQ5f1q4XWa3YFqQXE9z6sKjbAHIe0Af51lDrfmr
nBTGZxWulcm1+nLuXKswtc4t5US7m9tc/V50ovzkhEb1MwBM0PtylgVMdRml8aNB9Gyvg7DbWNC1
DwZ2G1jEG2xh/eT0QV4BXBryk9QyklLKLvVjgETTa2IPntHFWySL1z4ZiSC9MbaQf1bXzRgGTUL2
VtBTN+8mRk2fgnzap0jwhUI+OlrC1NqWHN/liePSBLgHs5TN2Mh6NGXqTZRPpyA/mTAglc4+N39U
dnFPB7wJw51DPn7bSa5EuhhchmgZLljQdctxfJdW2ZkaWUBoEZCVpZbaPePO3zIQ1PfBUIrPDCTY
vZdpif0pBA5sEjelVDvHvoDtKjRGQKm3f8/V9cNNwAFhXAb89/nPmefUIdeqcp6UJPH0mK5amPfI
XPVJTsvNKT4EOmRFKAY6G5aXu2x9Wii5kkEgtLXEpueWO7oKspxwQO1R93tT8pLkoIXyP2fqbDPB
N40bto535dyKUEZ0m8SUnwblyHC4m8Yfe1ojQzF7ljwA3E92VEY2ENOXEeFiFCIA2FtAxKxrVqqT
9Kk8zdw9A7QL+jMJ9kY0eG3zYF5bxrkY1KU8er6sKg8cETiL2C0z7wXxWPKUbrbKr51/bYHT0pCn
L7tOc0NLKBpxVH4KkIlMAMFX0sdRfBJAMIN5I829fIWWgW8oWBaUO2n1Ku5sg7HSplFjy7R0N/c6
QWfnafm8U/tmiwBt+eZrzwMWBKkQKd1yDlebF011G1aLfK5UPIjgk1x+lnVXDxBEILT5Odk/GmeL
pOqaSwBSwgmZ5oUBf2WTKcoGuBoaqnT+xL6xjNmP4TrY3z7NVwqMzLDD7caRYoqbOPp8aVM/Nox4
NMVJCUtkCuiyvoR55YnpNT+il+uXtuEmWxHENWdkFo4jzHQAz+3qSuu1NrFmdMxPuvVQZq+pcV/L
WxWCa/fUexurt4HaSt6HPRq7TTzBw3k3l8z2wl8MG5bGxNmGN17z/PfWll/z7pKG9bO2tDpA0sZI
d12ierlVulr5JW7ao6FtqSJc8w3gKIBrIP/lbVgdZnno4ljqybkMA3BF3BLnQQW91WC7csIYYIIL
1SFIAbm1WlM6KlU750l5Csw83zWzpVVgkzv1MI1ZdMxh29nYxCvLYk1krEyAMVywnpmanTgt87RD
nLgow31An9iFvOQfFTVpEdHSAt+55A02Xf/VwRptO4onu69P+qiK576DecYuJcvfOFhXPGIZDWYm
GaIPLK3MSKCOE1jRF4UFCrvDazmGj4n8qtcDSWf5ktJYbrXpbvk/lEI7DbKGEKUJ2O7dIuv3dAN8
Eeobpas34NXZTUbljwoLNTh+FJO9q29awbRpNKz51Fvd+D2dkij2ypjpUH+Y9OLYVlokex2dhdjX
okTy+9gwD7rGjJOvdFlluKjlWj8TsAQ/20mgQhBUrerihXXjTfGkf4AdqQZEXjvhTqAMYu30NhxG
r6obkIGTUbUg2OFA/SN1qh7sJQZwTY+5++Fv3NnjuE9NMXQfi9xsh2Nd1onmVtCxNK41OGq0C6x+
qSbmIuGPwWSCPyjhEN34csuVd7FHlL2omOP0F6o3auKUg1OGJlFspd2ZWXkn5IzCeTPIdzkoQM+a
W2tyozBsVLepoVToHXkRlRqiR7uo0g06issAkFd7GRcBogIQjVLG+d2C0Aq5KCiVE5+pdYtUuyuy
1tecg5JqsHEG93Dx7memcYIk/jAPYiMguris38xTgCK9BHy55m2N8lSxOys1T0MT7PPKVMhTIi8U
RbQR6V7c2IshqgaLlhvNu/UsdlXFXdzPpXkq7BzwCBQaaU0Gkbl1y6By+ziIjTO6YXDNQuVUjgYs
qjBPQPHdDnpCB4rTpvQVQ3et5K/kfNnwrCUmWXkWDzrYdpDHPLbrzlVkW2E7yJw+8MH9jpuqeNAi
/b+5A3ifhSk6YVEx669NBaS8z7ViXw6DeZAWlZHbv+TaNwUgzEflLsTOyqWyLNR7JG4AX9WK3zkH
XdlRQNv4nteNgGzhoxLUrkMLArTMhCPPPLUAARuapLTVufc3juuWlVVWkDmUbAKRY6W5byk0WvlB
NzYCwEtHwfUpTtNrpN7BH89PIHyVzMMXuoY8ceYzrKUqR5HcQdXkaWiTR/aGX751Sc79hJMG/p/O
xnIa1oWPUEYdpDZi/UQIlXngZmeIdidD3mXRBzV5mfTvsvpFpmws67nXUreq+2mPvuhToDPfkW69
mNeW/+7nrFOi1gxGLWj4OZr2qAtYC83H1vnSqvsxfhjyjb7HZUQKComgAyTCwt7Pbp9vNr6fxJYh
WQizyubjmOSWG5TABwXR3B50Zn1Ss4C3gCflQ2+Uk1ehRbu/fT4uIhF+A3ov8ELQmYOfa1WYUbUw
AUlpWaeU95Huk59k3/7dAlV53mCgZjAaLXv+LmC0F2YeZ27sUylLupdw2H05LbfELq58OUoUwDGp
x0A5s75Sm6LpCoQOuVK7YS9pfwHMPkrRk36nRqlPmv7P1woVEboaYD9AsmlripI+QiOwlxK2zZbv
DZWydo40oF6YW+KHl4eezhuJC/8FaQrm9Hz3EOEsFRWOdtQi+4e8aSNa/NEHRTgbJ/EiBAYr/97O
+uCrDc0DGTvJMLs2VBVJ9AXw7q4c/v2RXyyBWqEhwJ/e2izv/CHCxe1+4VXJuRT2dtdorhwEqduB
3fVFKqS7vp3FEY5ViJrEKO27Lje4fnJ7d9sxLwbdSad1JLvILwxtCcJXgasMb55kBQJtxUlyBySe
suxLqO7yTH8VzANWB2v2q3J8jo38UzmOr/TsFoBomlQbv+SiurcMCPFYLqEHl+B6iMAMKhCkjeqc
yFHo8Sp5c1el1nCctDzZEXj3TAcKZV+1gXUnJlW5u70R18wzqQuRKV9Eo8xw7mOhWZWxk2NeGhwY
IoPGLy3CwDy2UPh17ma4k80cdUZjY9kXiQOpCf1l2pKoXFJsWN1/MS8NeH+jO+nTs4i+GVTZovmv
nd8JYyMbuFyhTsEJMg3gYFCyrMFoYpISGH7q8TQ70F1KHToHoyeJr9QMq0GnmCd5cNtuvNeXRwqj
C5oJsSgUbddTDdOghYMRqONJMT6CoeI5hYX7JTenjejjyjaS3C22GKNbmNvPP1/TycjWhNZ4qpgq
g1/E7eycwWCw2conJao2IoTlwjl/sXUGyphbXACheM3yoLw7vmUgd40Y4unELMjjQIO+lJBoybdI
h68tirIXoxMI9V6mAqMd1xJdrenUNEymDi9hCEw6d1tYaP99LHhJFd8bW11+nQ3WHQmD6WTNIY7g
yUXtO3LwpKXZf7n+s24ee6l8LMpjJG18u2u7yXu1zMcv4LP1IKIsyXovknY6heZdZEl3eeKaAEpu
n++re/nOyOqczXnBFKJcTScKfwdLj9x0mB66xyDczdLWd7vi9AgW8C+lFNhD1uxoIyNkjpXU80mL
gVxG37VG9WT5l6VtvFdXgidm4nlAYN8HfEPX/9wPawsPz81uPkk16CbrYH+TW0aH/ILwEKLdXZ5u
PPmX/X+oZd9bXF2TyaAmzP9j0ermva0XH7uXGaIlj1IGCplj8Yjw/DEfXbX/nyzTDqBmTh7D6Ttf
a5zUo2kGw3wynkWe7erykJGf7ylYmsnP+gP4n2b+mP1rpX7pbzEQBsSYGdmLRwlm4GGqFGR84phC
XyTtkjL592uZUR1KvoyHE2OuGz7KFCeRpRQyTXRtZ0glwRsyq1HdNlzO0a6ZopPWMJ6uyxsn4oqX
MgDBU0fwBv57jUtQ6N0pk1bLJ6vvXvrimGd3jf0r0bvvt0/e5bvzpizFBNTiqZATn384AE31VMeB
coKKsGkfnbJ3sxKNUH9Sey9XtJ3V/Llt8cq5YIJP0+Cpx12ZgVhnibOetkpiKidIcPQ5c+NG8dT4
vyGFKiV/MLv7pB/u4L582bC7LOX8XVgmBwHrU0tamMhWPqoZnU30ayin/FGyj7OuUFaDE376DeUv
c19t/qky851i/XMMsZjlKQL2QYl9XWCP045j09nKKW6Y8E8eEulHiypj9BxJG3nMZYZxbmn1zPal
2irxaPEt29jtfsrBqyp/yavED+8FBGgb27lcX5fbSYMZBiayQ3mVNcm91UKuyrqaaTc/O1zajOYL
A/2zWIFsTcA48ifgxrtt9toa2S/aTDSAdILjc3+NHChuDD1XT7bFJJOzD9sXCz0/4XXRT0ne2NBr
roqL0kFbaMqhIlgex3ehRC1HyRzbhXrKwLIOgx81LtrHUDXtssqNqiepT9wUbY/ba7w8+8uU60IO
QXlD4zY9t1q2oTnNcaqeKvkJBFeXNLt8eg26YeNpv7KX2FmWt6DziZbO7VQi1aLKrNXTWDaeXfwM
EUqKoxIMDepyjnEPF/zthV3orJDHnFlcfb00H/vZsBq+XpG4SQofeeHm/Tfa45LmVWN16CVfbxxE
yyyXfN2VQgfQuF/wx3b83RjVg3AObeYOFWISuFkTWYc8MA+panmGBtp9C7R11QPAanFdLPxdeN35
HhVxpnZmV6mnUtrHInHVuPbzPVBPpYJArnKFxXDrFmXilTIztAFEDWQ6XJUAHM6thpNS0pvu8bvQ
+IN4ijc60U7W/JLEQP5DxA6xce12Fry5mXO8/ZGWv3t1rnkS8HaK3ECH10NjilEPc1d3KvGRbcAH
0RT7WaTJ/raVK+8OOjTEClDNQJDgrN6doa5mOwsFnhDnn8Q4n6pZ84qo8yUzZyBY5nNq1LSajcv4
2s4u3Jsk1gCZ+Jyr72mG9VBL1LtORf8bBrgBC5OEOq6rjf5kuygBa38bSfVvr/aq2YU85O2Y0fdf
BbhhX6llU0tUEUG7I2feSJM/mplrj3em8q1Mys+mtFejR1i9/jlIgjPyneXVa1sATk6sJDBOxVjV
TL0ORC4t0ii3F3jtc/IMMB+P9AyCfatt1dJIy2MRGqdY0EdLGFdt/5uqOwnG5qDvd8OHKrYOt01e
O5o0rReSJrCHzFWs4mt5Nuj1cGRPQePKu3b6pELvV8WHofgsp9Z+mBNX2YghLs8GcTzB3FJUW2j9
Vps5MfsrQTA/n1I11nZdF5l3jWTVd7dXds0KHWVCo4VT6+IETqE+a0VYzid1JqCdIvRqoMv9V9UL
4hGeUbJXSoQgp9eRXy3gpE6qaj6Z0pzt7QjmFXvUoo3b5PItO7eycvwic0xa1iQGPSKmjxaiLTt0
6FroUm3pzhH6sLF3V+zxbpL90+tlaGoNexudWU1FkignEWvmj8Jwpr3S24QHhghrF2zAluD2ZX5M
HPtGIPf/ItrVRbboktXkIQRdNLuBL4s2ZPIKuiypqNp+45gtx+j8boarGBFo8FAqx2xd1A3zEbwX
glqnOpNdawrccJx4kj4awd/ZftDijSN2uZnn5laneqykIXNAeAJUij0jnTwOnIdub/3vFddzQ8v1
8i7OUqkf620gW4BQit9I+D6GUTy7neqqVuhK1oMkGQtDZ/esi+8DyjC3z9sSdVzs6lLVZN6cVGtN
X2HZpekkxLmnjEHaP1NwZ34v078J3Fy37Vyea/D/y1jFQhcMN+pqlWkThZWEwNxproNfGchzHjqR
bbxwl/6IEWa+6GiSr1J2O99KBZmz0S4y++SkWeQBz2NNdIwA3bfD/7Ked6ZW0ZyZ5bZZQr9CE8jO
XUsv8100Qvn5P+zaOysrJxyCOe6LiQXZItu37YwW3xav0DUHeL9nqw8Dm3KT9wEfJrP8XCpzL6Of
11mvtpnCRhJ/vr2ga6fqnbV1UX8hwShMwbYpRtrsnU50fjC3nyYneEzqad7wh7e/bu3dlDBImmCd
Wwro5w6hz00d9Vpln6Yp91XIrkTbPDWOspNj25/7e6ftDgiz3elq58n3yZS6UacclKL74cTiW/kx
6a2/TiJcbT5oCskPBf8wUZ4zzXQn4VsQ/eAFhwlIfaG7fdITkn68vWGXn2fxY5UCDIEFL+LqDZnr
CFpfMDEQko0zCDjedtVvR18Xd7lub92xV6poNrrCHFMqyBT/13Pr+piWKFcnGsH319g5MoqaFWiG
SG5Yw0EYdZMnxvY/TXoJM9XtMumfJ8OZ11s4GAlqCDXAOJ5/sEZagKNSqZ16SP18Ol2aq8fyFsLj
SvgEbtrGFrHDQlK8imWCSpKYfonMU6WVbt6gxLgj57O+II5Xvw7PeVhvXLOXfk/xHw4lGzoDWGvf
hkjeXfJOwdxGIGqADj0M3JJdfS0zik5y8l2qnH4j7L0cSgVcS2rB+Dn9M3ZxdW3oXQKNTGSCHErU
XZXP9OfU/AB8g/zWUX8BgYrRYbUZV+3Tu0xwLto2ORjl31FEd5paajAmpPW9rvTT/VQbv2679BVY
AdhfZACIvMDAEU+ef2S7UxiNEaF1CmzlYZDMx7oVnxildgvni0oahFCsbzbdUTTpHjrITH80tPtG
sXdK/6xuYUDf4tbzO2L5NcsIHjjWpdd//msGaRwcIWgWq19GAgubmejvDhy1HkNcRvcr+q0MnvNi
dcfbu3BxsCEMA1zBfvO6whWxunc7M1EbGHSc09znuyn8ht6uJxUv1vwKy+htU8vnPlvhYopyMRzw
dHTppp6vEHCynuVx64CbMHdN8Qn6b1dCmzWFD6n4pn+8be3C1VfWVo+wpvRByX3qnHLzv3ZqXCan
mP79vogF3jZ08dpjCB00xteWGVU86XxZSm1OUuqE4pSak1vxMKrhD6fbYuO5ZoV6FE1+UIo0Qlff
SY47FKelWBBU17BE+Er+S8s2TsRFcEQBakEhwxFHaETuc74SFQyyKZeBdDLMrPEHo5BcbVCzu9v7
dXnrqczwUtlQ3pBtDICfmwEoX0u5JksnuX6MadlNhuE2yQ+UHfs2d3XhqyVgDGXjM106OpmIzXEn
TQNUu6ZSRbJFioxSC56ZQnT7+Y/TNm7f/bKUb0h9bNi69HSq+FQOcXJgtXyz8xVWcR8nUj6Hz0P+
d4yUV7t7kpPOB5kBFZbuD1uyfxcM0DxVlPVopgE4AVu7fi+7OmzqGYWNZ50zlTU/Oy+Rn9EsAZDP
4Pv82Bq/Bwi9uu4jyHn01kASS+0D1DWHaGk2fEMjwSphNnVSL6ipxW/xPVzZfCAwlAmWN52saXUY
52k2hRMN0bMtHpMyoMxioCn9txTf0OLaCIkv2PrYDOqE+BVTnrjxehQCRO8wCDi3n/P+U5x/F8Pn
eXqcjN4VZrMblMNs/KkkNyKKZTgx/53XzypUZvrXvtRgLpllV4Mxvl2wtsEWOu/yhBFT4PcLjSG3
nL5yDBn55WnKtPhZiYDONTn113QUzsYrf0FwzA7g4hxm6uXADdcV03kSlAsZUn821MBlntpP5eRu
yUVKeJgC6aUtqruulH3rqxgLl3xcDWkpg7nKAhpA6Vdm4zyJKHUqd1O8b9+AfSP0HIafRVvncrm4
zl8FsGUL4fabeL26xpWA4BFWOMnJcxd6Tf5JL+p9tZAvm786dTiKDG2GjQvoijOCxSKdoX1BV2+N
cw1zVUlny06ea+c+rF+V7iUK7tvmEYDmxj1wGcfSPVj+YQIQfTYev/OLIAyyCoJMkT+HRb8HQudG
yeTWrHRQDbcM6mdSUdxQ+Mn0RRH5UzX2/7xY9pZBWBoZIPhAFJ//gi5KrHIQlXGSJMeLpmkH8UtK
1UJR04O90YK+3FgoD5euCZj6JbpcBVSBOSW1ake8H7nR7qNMCt1pNNRHUSig+vVGf9a7TTbv60Yh
WIO6nAb0hepiGs5ZZCfSKSoVuLv1cLC93AmU3ZyCApWnpvFaoO1fbj9ilzc8qBYqdrSkOc4XJ0wp
zF4p1VGijmDXs5eXkWGi2gthDjd80Qi3mYRDDy6SG3kHgCPbEpi74lpvvM30+RcaO9j/zz8sVY5M
V4aZXyCCsHDHlAl9QGDhY06B2etzDmqfZrkvQYXo5lkCj4tZHwm/1IPRQq5zez8uwxMb7BJSB0gr
0Mxah/roJKNxa8vpcyiPyi6X1NHDJo3lstvqYF0xRemNUak3EV97jf/PB+qkdegkz82oaX6ywLLG
mrGHapy2+KYuuRRYE6wjgO7gOuZSXZzvXb5USOCzoi7OnkvEnlrmC+yqgSyw9voHk1iFe0MdP3OO
H7lE+snPa+vYptmhbPaWUbh1Pe6nrPrVMEGmbpy1y3xhIbAntoBECWTQxY4rWp+GYZtlz7Jw0Hnk
qVcO/ZT5ogQT/UOpO88y9hoyQ+2htR7STPrnLw6Jkr2MJiHXwP2yOuzcrnqrFlb2LOR7Pdc5c6mf
bTUYLg43YGO49+AzsBcBz7dQ8t3+B3oHfRBKFcQ1+n2oq17XfHCgKOiMZ/qY+9s+fBmYrqytlmTo
UtcFU1A8z3Z/Z1eDK4u7cvQ/x9DnQWZgnFRtK1J8I3I5e/4WmxB2kA4tx8Za2SQca3pnrIvnBuYC
N1T6Yher+Qdmjn7W+tTseayih7iPYOftssnXpia+ZxgY8k3ZKfxSxNLPMJe2up/X9v3/SDuv3sa1
JQv/IgLM4ZVUdpDUtju9EB2Zc+avn48eYK5FCSJ67kEDp9EGXNypdu2qVWuRi4UlBX4iID6ze8tr
laEe2iE7Un9hFwUGDYN1a4B/Db/7XVysR3WZYU3mMM2ngqoBnHykXQjSZ0ZLM9SrrtKzY9qhpqBV
qrz3VPoGiy7xSIhU3s70PG4vQRBWepS4Dwi0fssko9h3RW3+XdgM08RffQ1fgZYx8nJAVi6Pfi7C
dmsUanbsx2xXSLrtncshX1VthTp1YEf6obGQAFkh83Lf8s25nx4qNPGL6FTMHLsVDHSbj15+FJv6
rWqGcO0WtCbL2qhuw1Q0ILwb05/3bV751AnUj+eebm+SQ3P3rQlAoIRxzI4BiT6Q8SHCXHkjOCWw
/PV9U1ch8GSKeiGoKoIwXgOX86qPQ0XQI+VHw/2uyG+69Xb/90+7ZLZu9BFMUGneYJQ0pqF+cBmd
hABFbCn5UbOOhrnP2lUdOX31aXgRtBVKvfet3VisC2v6pbVAHvUujo38qMYvGsLB2tn/4SWvKLfc
t3MVb/CQnF4MsNX/7/8v7RQolUSaOeTQc68GaAe7vwW3vOi9QG/mRH2xum/uxiJdmJttftMSBgIX
zI1IloWvzVIR99YigVcCQEDbJYHDLPFpCaaZBiQ9j7Fc2kL1qg+HyP3rFnupcHQECFt6yf99RKgW
wKZF+wdcVzOLMkkaGhdYKDN98AVvraJa8t9ZmOb0w8arfBHiGRMLdCYI6yTy4C4ZSCPetzJtqPn2
pkKmQ+jKhUiO4dKKHsaDFQVZcfT0jQ8lbXyWk9TujQXs460N8NHMbLpaKG2yqprMIGNYpwdf3t0f
xy0DwNDB/kKQgIrgtOE/zFZf60NOBFscTbNypOQpXQ7ebtwnE608Apc8CwAhzM5mjNSVRuKhPBrN
AV7wRrX1fbeKiNkUYyMGJ0neoYndr/udVb0FvrpGhzyyO6dsVpq0IduaLPXS3li8iy+aH6s0LJKq
N8pjL9Q7MRKnDWKn/t9WXEpK3vBLhGVT8ETj6NS0cTm9YdLUsDgasEB3gyO2f3XzISB8kEIPlvXz
/aWcftdsS9IXwiuIugK0RHN1hF7U4yJP8vrYwC/pkNpBwrYK410cUvj8d1NsGSQj6fOnhjG7PDq9
JZXvV/Vx7CRHRU005J03bO8bubFKdIFOgQ+lOo7YbGtidzBHo66PCVyRUUIjehT9MLLhUHT5wl1/
/YqbElTWxLhPcoC01Sz8C7sKrwSH9BFNiQep2g4GW1N9UYwXI9KdRA03EayYrqDuKkHf+vESteH1
WGntIxlKEwVILOilLveJClMjNN1FdeRDANH9ieVXV1j1iHnen9PrPcIzBTjdOxsaG3K2H+HQDkLU
8KqjJEAknWbwU8pbIVtKuFxfk8BpGBDJlkmFcs59V8OzLKftWB9TNbQ76TUL94hxDwrszkPqFOr+
/qhumCPhgNIKIFj+mxdP+lpR6i5SasIm/bPQbEDWtJUjNq+lMxbiUv3kxvsETpz/mJvnVySYEuHi
Huqjnv4awhZp6oey+CYhNuSugsDch65q1+Hv+2O8sXIob71T2JBooJHicoe4UVwmJRpoxwDhLbV9
mB6zbr6wPa7d1URAwVEjo0JydB5/SnGS50Pm1sc4pxeTzuWODIqbAjI9u0a+4K9u7PmJ9BvBH0qh
vB9n57tuSRSZQdcchzD9PdK8H4LNKEcJyculWP7G5IEgm8Bd1LEZ2/QpH245qRPDvFbE5lirb5ZX
/Byt6Hvv/XvtkDcaNXkyUTwjyYjMzDSajj58WDTHLnxyw6OmeC+lthaEg17+1TuapT0S+5a0C0d0
SpXsU+rt7m+S6y7J6QvoLYMKjGZNeAsuBzqKLqyDTdYcLTOGes3uRMX2vQc527jaaRxXY5w6KFQM
PrSDp5qXbm49LmGIbpzGi2+YNtmHyZblzB3Gvm04/CRE6sdGiR9N1Gcr+AcR4vo2ikuk4LeWl5oc
T1YqqJz/mffOGrnqQNY1R3nY+cOfNPftPNssTO3kgi+vV6b2g5FZxNemsIiaUd8c4+6hNUDDSE6v
0X4rflL6beztS/1L8HLf5rRaVyYBSLGnKN5fRU6ZjFx3AvMX2zZwFPSDkB9Jv7jaUhLzph3o3GDu
4c0PLOtyxUbd8pNYV5pjEFo/OkReTF/4mYRfBnWpZ//GRcss6miQQ3XDHp2nq8Y2lEYxx5QVZo9B
9FQ36bqgs5PE5aqLjXU3UvxpOltqXWgm+jcxrRbUma8j3ssvmK2jUPWlHiCzdIzb8hTK9ZvmL83n
zf34YZCz+WxC0+pSit5HmF/XleTbVvuo6v/lOKaP+HDMFNcPMq9RcZ9yumqltdEtDeM67Tp5E3h5
QN+DNaLv8tJE0wUigl7W5E3U17h4CjzaVZ3Ad/L6QMpmr8X6IQ0cFXgzkOfnyNQePd2ztb7aizmF
FbW1VWGwNURWzG7hZXT9dL38ttntERfch53J8Is1IsU8J876WYreaIOwe/00lPJCjHFz5wLa4YmE
uBfEZ9O++jDffhU1lSJ47bGpP4kDlUkreHKDqUQuP439p5SEzTjmT4lYbUtN3KF3vtRGeeuYcrWA
TgGeyX02CxJ1iBgGXR67o9CVNlKgldzZSvlLXaIuvrV9J+56+JPBDSPWfDnStKJ9ObKkjguMZ1G+
z3+OxWDfd223LgnEWeilpct7ItW4tKFANFzKRtgfi7FYh+KjIa/7+tT37irv10sqYLf2Ct09dI8Q
tZHTnB35xGoEV9aT/ihErdP54VajzQYnU9TpQxsadgFlozis7o/wViz10ejMCZQCdZA4iXqixD9+
tDEMitpf9WxPwHjf0HWZ+R3FA4v/BOcAtTRbr66F3jLTsWRknjMplqZmuWvE+pUuuJUb/VTTb2lt
F0F1DOhgQVJuq0vf8uBHJrTf9cDcjjAq6GW67qXYyRV3U6A40LzUBczTYrK9/7HXaC8+Fkg6Gc6J
RQZo/+XCS5rvQ3rNWiTirslW+lckX7x+bQ2xk8Q/63XyK6CV7Q8EEr37yy/sduGpN/3+2Z16YX/m
NiGk6yuq/uyFUN4XhvBi9tlSFDZt3isbNMqKuChyoPOMh1EGUqwVRX8ce3+F4tB3U3nWtfopyY7+
aNoVsO2s+QvqbW2M2tIET5t5bhyGxqliAMaL9/nlBMeN1qiK2w3HuLE6RzaHnYgiEg1hivsqBO1P
UYEOwKuFbVDIxdoXEXNrjHDVj1K3MA83zrhGmzwLTpaMmsrkzz54zFYgIK6TkC9RxW9F9ke0mhMq
YE4nAGD/LlpLOMcbfgu4CWUSEow8BOevF9jINLWr2+EoG7kjef1Ozdet0Tm9H9ujD0uRdwBbMeQ/
EvVLWVjH8kfjuYc4XGJduLnH6VWEa5TEN0Of3ZtmWpmxV43DsU6PITwWjW/LyoPRbk1jPdSb1rC2
OV390AHup9YcMdiIEEVJf1LNW9jtt24tekAo3FE7gdpdnLm+Fh1NrxGH4VhlD03uhH/yldXaI8iX
Z7ldG0+j+dXwFjrFbxqlH4lsHwgzUJ2zM+YK4wBDSzIec2SWepTA/AbiamjXR1J7oFtMUg6yHXmj
naNk6BrW4hP9+qoER0lNHvwNvDGE0JdbTw+yvjQ0ZTwW4RdIhh6rH0zRQxFahVN0BTzMuSOIDhJb
oF5LYec1lS15v9s0/e1HP+97vGuHA2MKGSUoiFgHOl8uP8VUBiRfZHE8Nj14Jr0Y9zQI/zN9CUVC
YHx0ZtLMzXU6u2z8ttOUsi7FoxZ6TmbINh3kf+P29d+HQi8RMwp8ipt0OvAfDrQZotSjCYV4RAL2
oZONwFYScyErcCO7Ql8Z72feIwCjrfmOFUrQJTQdiEe/Obg9Kr2HQHiqw+fYreyRmEpB6tJXl/pu
bq3Su6457oPy25zkU85D+KxdrKLgMtgw3URrtKyXgAy3tiVcSnSTAseeWGAuJ9CPDC3GZ4jHjN9f
Ru4WZMML0nk/cj9Y//tafTQ12xGjlcZiHWviUVLHdTs8wfrp/HcWZmfMRGlMKQoVC+IA6qLIbEuJ
F6Lua5fOw/cdQ0iWmT03C3n9MJCNUkvEqUoZoUMhIuIqjf88EB72Kg9SWBgois5LoYZftRJW5KMH
n2hdbmMEue5P1fUw+NVcyeSFqLIBmblcd6sShCqsYuUoIqMZxuW6A9OeUMK+b+Z6exF08DaZajk4
+/l7rS9JdGX1qB4HRFcjcV+PgT1qhyBaKoPeMMThBKM8dUwSwc8uOENI5LaLJPWY1sUm1INT7pp/
lQrca518uT+m64MJuyElVyBtE6h2XmrgqZMm0P0aRy4V2xe/53i2+xauO5In3Bb4LXLvFE4gwbxc
nXpQtXSsM/NoKE6fPNbFcK5cCTfaWXYVNimAVeGHFnQVINEnC97rhQ+4nk2qobgEoLnTiZ2nrwOA
//2oBtbRr56aRoSV9kkv0XgIFrBKC3bm3Vb90HqV3/rWUfBDxw1CuwWXJFv7Nv55f0avA79pQOjI
MJvUouaBWD+Icjm0kXXMradBPvCmtl14tZr0h+RJe1qwPt23d93hMm2P6a0KoBQ8uzFbwUzX0oiW
cuGo+bWKFNSukg5i1p1KU6QtqXVo/YYhgy6pJ2s8j7FvV8LvvFO48+mXBu4TLERANyaAqvok90hD
LMXu2UWpwFM3VXr8k5EJq1H4ETXKrhSKdeBC0NsBhViEgV2tLYboSphk56iDUHO53MOm1qGx7BUT
aeyLNUDEK3hlvWoN4W+HiN/96b5ta/IxRPUssHxpqy6bMvHNTn9uTG04BFX1ZlaoTpRFaWxCTYk3
981NzuTiQTM1FcPmBM6OkI5A9tJcmaN3VJcarIrtKm+gptS3bdm+qLr7WW+jJWtXuYKpN2bCk1KV
AIEjzlybl+dqXdEn/dwYX3XjS1t4D6iF1Khsp2jo4kkctVma0OsRYlOFyJ83C8qg83Yw5L0zMgk0
XZbtCClWUZ8IvrZl6xZ2Eg+ao1kA1O9P6vWRmcbJqZnA6WTM5361i1Ipb6LafC5K+OCwucsMvdpm
nijtKFQ+KI0bPvqRUG+jLP2W8Vp2IEJBu9If9ZfMKpAXqU4Uvt2jqyPoXbSLBBVXl+Yko8jdMq07
zDrz+q/RodpN/7f5HAqoeyeQYnhNQqNc8rIwFVModLnBMAT5H6Ef7oOGxssNlghSi5iOB6PjE+P9
PNZbyOtalJnqN+C0dvCi/B32pMNU9FTvm7663BjixPzB24xuH3oCLy1XpaX6bZND5hjG3UYqaXqg
Y8BcCKKuwY2Y4RVI/ERgzXTOwg/N8nK3jFXr2RBL/fvgNfh+yVetr4Y8Vj+LOsFpDp1nfR3pkSzs
xg0izxbwNfmmHzp6Y5vAN+KdP2btNinNbokP9tY0QMSMVBucs5Rwpp9/fFd4lZg0E0V4OXrjIxzq
me3LQ7cw2bemAVnsCdMIeIt89mwa9IxOyEp23WdQBfnDSHRs2VIZUSRGk8jWRz3bRsZgrtWo054l
BchaqueeU3dJsxbM0FjnjRwj2hUtsQ9d+RwwRBMr3pSYmhhDZh6uKvo8EsMoOSayHJ/VwJe2nhvX
Z9eTKscP6JMAVQyLlFkMYLrpzby/C68O2rt5VHMmvRJgYPPp95tAbHIfCLORWKu0FYN1NLoB+bji
n5E3Ot7GJJLTKGnJUAxfrvRQBDFkFKZ/gmS4+x0nBNxtIJW7oYpFoLd+8+P+0K5fkxicJndCOk7v
utlNHOmp1sSBF5z06pfav3ZodUHxtAnechnif7/YuIIjqEtMGFc3JNJZuCw2GQBSPOxsp3k+ggBF
ZAanVFERayxkb1OOtbqO9Cq3gyFdUp27ijdm9mY3cocyQc67llEaD0X3CX2bCNyqRnrRSSDnvz+n
k1O6cJdc+1OgQVxHKw0qfpdrKEiohzR0NZ0SjUROir5S2NIhq2o/odH6GaE/vRAA3JhNYikYByfO
zWnbXBqUG1UViiaOT0rwKI1oro2nt6Fa6jW/tVUuzMxOoVRUKlTRSQx9qbcFym2k3oPkBdssWmee
68QU8RrF3OWSufD+vDr+TOjH8U3j/+D+oHaPeyMSopOIOqDWP4TxseghUTlRt7ChxtRRj/33Jfxo
cXbvdEJUq5yK+FQOz4JVrlCD8Z6EfFMiFnjf0o21IwuKFCBpYINX3GxSDQEZDzmQk5OKEPLYBtsk
+Kwk3fMoL+nC3Fg/vDusUlMPOcHNvLPULEOrHuUoOw2ZAW2F5jCPQe/A0R4mIRTVTprVthaCZL8/
xOt0J3DgSaDvvWuXgGW2fl2ZBXJnjHRrV/X3oneG0a5I9Vob2V/XyV6KC7sUt1IQ7/RFIpXr+b20
PVtJK64hghAlbPcvPgwxcbpLGvQVvyyM8Qr98D5GJMBIx1BlmlMcpmFWm2FUZCdBOlVoqGaVt+3d
x9B6QP+CbB3tjSdN+HXf6rVbmwb3f0bfV/zDwUimF2vdVNlJqoWVEFkcDtVJyr0kQi48lg6iLN/u
W7w+ipcWZ4679PvQE0eG2VZnT4xX0viUVpsiWAXdM3IOgFe39w1e3b0EI1TW2bJT4pZO2cuzXyd5
2nIxZ6dS1J1WElaeKe+SdIEH+jrFMcU8rB2KF+Q4QAddmnG9PuXN6BcnwUWViVRxu+pQh7EVpVLW
dcG/VX0krrIeHZlY6ZMv4JsTp/KMfH9/vDf2KxUhujBpVnqP7C8/JB3cgKtTy0+B2vFomKRbDmBn
Ycpc6ri8MbM8Uam/wR9InXGO+cpyCl3kavJT1gx2KvYntNntECju/QFNM3d5G3IrkXEn50ZwTMHt
ckCWmkTa2CbFyUzjdlP4Inx9zbgkiHZjX9KoQVEL+g4SRXMrlT8WURkMxYmy30ZzuwO9lufwQQiG
b5Jg/hjicVt4C2fhll+7MDp91Ifj53fe0GRmVZwGIdtH4eeiJFVSHhKhtdOytw2tAYi473MnFYQ3
rwxO92f21gLSnDKJtFC+Qizi0nwrG72ftFJxcmsNteTaadtmXQvZ6v9hZnroky+ltDD33u5IYsXK
1eLkCxTECrVALtfcDLn++76dG84MUOB/7Mw8tekHWke9uDhpxl4uSrq5XqUU5srHLD7SWLYAj5l+
23xbmhO/x9SpAr5/tnZe0ySRr5Xlqa/S+qxmof65ySLLobYDQXom5+tQCv9dFJQQjao3p43OiGv+
AyMm/1aoSXnSQn+HNG5K1U+TfpFwi5RP0EsQ5DdjuhXiJQqfG5ML7SHFLwAe1KfmFVeJEq+Z09Z/
GrUMUQjztUX9dNWn0VmjuyWoTcOxBOpV95f0+uxPGWMZozQ985CfBTcRRdwkFqrqNBglFWcp9j9X
uh6e71u5EdhMmi8ENxpPZPKJszsiLRJRCBKVwSVDtKv8QT9ohRWsFETM6SUXq09Z0fWfQ6ExV4Xe
CJuIR9hu4SOmm+9yQ/ERJCkQLYAKlXLJ5WnUI7OOYsmqTkpZyDZCbiR+SuuHBKvafhxAhhnt1ADr
aomTxU22RrPaIiUY/nPDypTHIEXGk46EPZCXy+/IKhg7eblXp4bn8Jrie70bw6RYuJZvrexHK7M4
oDVLKhkBGS6YuLo18TusIUNVr+9P6vUhncbCxTux8NPgOLPi0tpVBQlzKjXFg1K7IVwE+q9Q9ree
52mOrzcLEIlrl4pBjigmAWFyXi4nTy6CRBEsDGrigFCbL/2SJRcxcq9cEhq8vud5HOpUiKZm2qlm
fGmJNJtBU0hZn6ryd9t/VpofRfJWugs+9cYEXliZPUVT0o+9UmT1ifwRRM1wV9s+ukvQ5cBHlqoR
iOvUWOq4nu8NwhEqhVPBHXEN2BVmQxtKeiisRitP4A46J8+Lkiytry48Cq9CtrmZ2djkOk/HvjDB
qJoIDcp08yPy1f1xW3pQq7Ph/xmGag+IPPvHPTK3O7t2xy7vY/KV5cnSP3fhth7e+vDz/X0/+YqP
vuTdxDSHRKLku+cOzVMpF8aVV52M6LtcoaQHHA9huTVIcSgNAa6rmo0I1YK3nm8WGXwzfoO6JZmL
Kbl/uSUHBChc1yW5HsS29ivt/H1o6qsCRUtdtRZilyvo7NzYzF3msS/7iSfVJysmo7ERU1Us7Cod
xEPZQvqPOH00HPoe97BT097Q14KcVr5TNyVsT5qhucEWfeJ2apfL5XjnFpVhOnEU0B6hB8h/rfK2
EsedrMfAIZRcr2KnGNvx7/2Fmp9iRgGCbVIoIIsF7nWa0g8RIM8uT6/jsT0pQxtuBYoA22jwHwDY
hzt3KNOlS+bGEk0ni7uOzBJ15dmeD/KsU5I47k60hshPQVILb9WQGHs96BDuFNqK852PEdidqnWU
KBdWea7AXqaHrUNZTHayUd6FeS45miDI+xBjxD5JtfSd89cw8zJR+iAJO2ES8KWX8+IJg9ojLtKd
wsa1bF3OHjSrrL6heFk+ol+t2D05q3WhZ8EeILx0KCFKXkB2XZ+hCSQzFT1ByXDNzbxQ2qVKnmVy
dwo6tTuQg3gW6N38qpZ5vQ6EPjs2gftmeMqzlLdLvJDvBanLAzwVEnC95FR5Vs7Ru7E8xDHyJ/0p
9OTiWMZuv9FkZaCI4I8OQYK4iRTaXRpJaB+tEaUjPWnRjiysfJ14efcjjMP0OaoV2Qk7AYKnWOt4
36M8oaD7bEcduiloG+Lo8tI4INZRPIR5Gz1DoNM5taW6Ni8SaMoyV3N0cfikB6O1acXW2wmt/lJm
RevUg7gWCNDsLqlhw0/TbOHdd8M/U5ODiA3CuinInuOUUi8qY18M+pNv/WwyeeUN6PP4n6Hz35mR
fOpdQCvyhkjshS+8fyxvHJML0zMXTakQXuwBoaVU1p61yH0pdelrb0XPVXuIhC5ccJxXAei03SnA
Tq181EXhyLzc7lUOe0ovxv1JCkPUEdRVCC0cED8nlhU7E2pHqbO9kAMm8NTN/aFeFW3mtmf7XE3b
xiiNtD+1xoDKQUFnwSiv2njbCD8S13Bky10NKQ3DahVtu2BjiKYD5lOJlxBityb9/XkBnxnQ+Hns
ZIXi2CKczHqHjU2HlchF3CI9MFR/qbsv3P7XMQZMSnhcWss55FDKXc64MViVUrUjBywUqEC5mrTT
Sqv8930EUdCUJFF4wAD2v7RiKn5imaHZn/REO7c+YkwqTTe/VYte87eFdbwxfZRiVLBv+Ct85/Tz
D1dJZng1ZIf6cArqYhf4ml2an4thr9JZMHSCLVnjQausY4qWiU/1kbEOlm9nxq4yfqUgV9My3t7/
pHkwjO/mpcirH0wmmbH5HA996Wp5EYwnz1V5HjZ9Be9aXB+CgYv4vqnr5cQURqbBc3nPn6cWskJK
OibjKZpUYQKi77WbKenqvpUbQQdXEe6IZnuQvrzCZ3PcaqngBaV0iry2XsdxUO9zUc3s3FS7bTcI
8nmgfAutoOdtvEIxVnqnGiv42cyV1o4tys2u8RhZWbrx/KR4qrNY2hpiZzh+2aBi40uNcraggluI
ON91Sy+vEzIVuBaNTCgw8Xm7cJvHKJ+boXIavGRFykBd+8j//lUbW883mmGXgxPaaJ3Q2RusoOhJ
v47TuSvtfCmbd2NPTD3EFJsQg4Gmfvr5h106Npno6VKqnGpC0TT/jARSaS3BPa6jqne64QkSyEIB
prg0Ah1V61dhopzK6A2Klk04VOu4QwLGX4pTpgM8n1i6onl/TfgSkFGXlgIFsutaz5RT/E0Xdsa6
2A7hNi03pH+Ew5g53U6T7GSJ2O/GbidlB50gUEfQBnMCobALWM5g1E6lph+GYlAdTYus9f3NfmOl
8FiTXs+EakCX93JoitwFah+V5qmW2nJlRHVsD2X5ONbBkiLfTUs4C+pK8B0Q811aUuU2lntPNk+h
JgQrzQjqldqoycrK6Gm/P6gbM0dzmQgCGGoUOkdmbl9UqjrxQ8M8CYWKZjTZJ/R1+iUtg5sDmrwe
LEMgjuZWDKFS6rwXzFNSKeW+JV4L8LdN+KWGhPh8f0RXtogQJzZlysS8+MnEX06eIXh5nAexdapk
MTtHrpcpG0E2ew41fThLgoZX/c/TpgPxD4pi6gIBzXBpLqDTxcwNQyAqjm0LgmvL/W4oHWJc265J
bCUaT0OxUZuWhqfC9kp3yz+tWwG5G28BbXm1lnzKJGH6TicBCnK2lhLyrEHVxt55yGh+HqvybzR6
S4Su7y+NixNO4UHkGND1BZQLgu/LARt1kyU0A/nnIfjCmdxr6lH4il5qWkGcEo8bRd1r0WvuP6fe
4MjlkyeLD73ulKa1EKhdOTU+BNAxE080DO5xttCilFRViFs712q484MYfHtZ5/STGakdBcrCQblh
jeQLf3h8UI+c9zsIriTEdNiG56IdbbY4cKZ2JaKRGa/v79+bhiB6JvLDFYOOuZxfvFceNaUbnk1T
eBjHbmcl48/QjBzDW2q3vYLksXnBiE9gHAUiEF5Xl7a0JFZNOtPCcxD6pz7/loxbsX1p4m3b/9QI
TkTdDiUozwF1jyRKwKmRF7ZLFBHDP7oQn+6P/IrZ8P1zIAomiUemleDl8nPSpJGGSmyj80DAsQ2q
MFVsy+pyO+/8g4UI8ae+R2FPtkhVhlJGw54W+fuu1boHptJ3PK1a7B68utBwwBJIyamnZyJKm9zN
h/uZTiEEwXo1Ortd/IqkzTEym/Ugtrb8mpWKo2TblFoiEUtrij4MkaMdL4Xm16+hiYyGpIhIoYF6
31w1FSrV2K9hxD9n+gPPpucwOhfR1lf3mbGvZLahQKFfjBYeYdeOlPzwlBWhqQ+w4nux7sPIof/w
TF7y0ZmYzQ4mftP8b+MvAUNuOK1JZJPcOrAprodZBNn6nlhqgLTOgWT2TpGKPHVaU1gtbK3JGcy8
FuLYeEYKCpMg+8xZ5KGhuprZxWdXTlC425QaOVu/3qfaVhFSyBsGJ25pM896W6qDVWk+tPFvcF6r
EkSMKjwlbrRwzq+Knex28lvc8lAT8Dd1NnLd13LNrYHfxX78Yrnmvs3KX1q30VLrV5G3zuC6tjCg
8v0HsZo6Gjb3p+TWxBMQTqx/Ux1y3oMiCF2qt5mfnNMeBKLUD8NG82Bhu2/lhjejqXvCx6DoQeJq
dqTDUE07KamTc9LGjlIE+2F8HZPwRUj+X+MBcEDnJ9A7skWXB7WlYNX6qs50phkSb/va6xc20a0D
Qd6LHnUqKIxlFpYF0tgpchAk5xLMslN1+i+3byBpFNKl7p1bJx70Gd0uTB43wTwCjGIQIU2Rp+dh
K8J+0OmbaNj1+tkNPjXySRheC/HfTzscPCAXGB4AkTlNnqGYY5IAzD1HrawhtNIKtiUoe1F+u78h
rrKInHLk4riyIU+W5PmGyK3MGzI1TM+q8lrvIYUWSWJZb3XzGJafSrlYGNaNc39hbhaeuWVojPGQ
pmdRy2iJH5R21eT1n2DoEQ9trfKgmN6SaveNPY9NHt7k/dGBmqt2620ludKIzVD6MzbxRlNzRxvP
wT+DMPEgMHurnCuCBYjv507NdRNBjav07AVOHVobCUXdNxpPUl6uIs/J+yv3zlE/86GY4w982xS8
zVmFwU3NEJLtJDuH8eg9KoEarN06ak9ylfYrcTSrbeeJ/ar2KB2VuaxuilKWHUPQ4Uf2on6jkjB1
Mg2Rh1JQqg2E+wrdqarl9GGu74u+FyduW38ld7pmh36YPYhJJe0st4NCyEOlINXrZlPirzaB1Q/r
PB+ifRnm4WNVBJrdglt+i6XRcFwmBQBchxP3/PRThE71tkzQ2GsbKkxCUa88QfYPpFPzg0xK9ViN
JTTSRtNs70/Z5MLnM6ZQaZ1k6nl4z6VES5nbhh9m50FNkq3iSulGQO/F0QzSmn0SS5u2NMo3K26W
9v11spi9gbwzkTiV88mRXLpDf7SUKlF5ATX0OquS00ry1hz3XXDutW1UhqtCnK67fNMmzf7+qG/t
f5ooCJOxS7V5ZjoXzNEs6jA7d6ZJ48bnNsjPxuSTF+6WW67ko53ZBSprjZyhLJid3WKjRG/pUVQF
23C/mhMvZvuzXqLGnL57vpof7c32f03rqQfiIjuXwXez/dRBVWodophsF7vn/hTeuGpIooCgm8hs
+dt0eX+IvTJEQ4GQWOm5kAN135oB2X4TFbEurv/ct3RzEqF3I1sDX+SVZobbJlmcJgxKbR+zXnNM
qqN66EOT9IvU6hegQtVS9u2diXc+kaSA6b0g5oMLdLZwgtUSeLYCDtJfSTly475tlj8C9bWTG1uL
w7WX7Ewt2piZk7n+qiPgDm1tx6vUjoSD1zhE2XKwqq3HQYwPeotChQamwHz996khX0H0z1JMxafL
RTCa0QxcLcrOaW06+ahvqjxajST9BbPb5G6xFgv/M10wC9v61jajIwXSOAInsnWzbWYWieQrYZ6d
TcDZVZs4fvo3sH7p8Wtofbo/wlv+6YOpeQzY5FlaljIeXSuVEv8Ms5IUd0+mDsROGeVyTfc4InVx
8q8spdPN9dHw7FruKTakQpXhGPv0ZdQbe5Ae8yJf9cHXOPp9f5C3djhd0ObETSLRPzybz0hJm1Fv
y+zsu4GdF8eMhszoKJrhWraC5y5+Est/Ti8zPFRxKWVP0FJkby53Ds8dOdebKD+PklFB+lPsUi1J
bEkpVCdGNvTBajUUX6NR2Pr92O9q3882hZXCA6CMUK7pwe+xs5pVVaj1zpTaeJe6ebuTuWddyU9W
9yfolr+GPIT8PdVpLqt55GyJLvkxrgq3t1p6cJJkb8a0BXqZ4Nm9Xy5BS2+9fDj2U5YfVlCSKrOD
NcYxWrdukp8Vs9pI3UuUfIu1vevCJXGk4N9kP1rTW+UmkPaF5OB758bc9aBVgVgFsGTk1mbvkSZP
rYF9np/rMV+70QPv+5dasRw1MNeF3Lw00W8YH/T+0JefirixrdMYPwxa7PCkJCruHnxxK0RoPXSH
No7hwzx4oZ0IS7QNt6doSreSRyeZPu/n9dW+siyx5ztbr936Zc9TNaajAImA0QlLOT74eGu7l/ti
V2va8CyHQ7INlMZaUTiRF7qLb0YTBqeHVocpuzqHH6hNITWRkOdnNffWhbSrEF/39qlxSAVn/KQY
A2ojz9Gv+/vyurrEMUJTRJSp1dCQP3fA5HWGejTT/CwG0gYMcEaTtfc79nPb9LQ/Zd4nTtGb36N0
E6Vo/preU9d1TpeP3FnCVw8GHrXwdrnwt1Ii21wkP7jlWGjepDrNG00CXn55ynPI83Wxb/Jzl3ff
ia8sR6hot1bNpN7L/8PZefXYbQTb+hcRYA6v5E4TJY40tqUXQpYt5kw2w68/H3XuPZ7NITYhAQZs
wMDU7mZ3dYVVa1WM8mupDZBGSPpR6sv2dHt3fr6S66PMl6B2D8fLwgB6bb6z+0Kyi7qChG6GHa4e
cypliR32Xxyi9MehNoMFeD+jBMPpvghRw4vjCK2965JErdzJCqsHWW/DP6uipyHKgRKPo6pXw9I9
gUU019IvO7958evvfvOCl8XbgCxfzx2biRzWlS5zjtTpvjQQYK8DNykI1obwmH/SzIco8OZG9+BD
2XlWN88wTyqC7LAd459X70CXjqmVOGrlm/kPK3iK7IVe+SWrvsyN7dGBPTqmq9jts7MXN74P5ji9
C0HpQrmwaE5ef6g6a+vCyjnGMYAquBys6J98Fwi9Z2T1otpj5lANxaeqfjiXrvjcBk/hYLuiqQ5J
csmzV+2LZTymlAmBwhzKihxo59lbXrXrj0uuAVCBDj8Qerz7ap1GHejdNFT+qGcnLRefhbzHzrJR
GCGvgLqXihLKFFy6axswispibPLaV6bIS4HOZwjfgka/i/PHKIRjyZq8Wv6jDHbWtrW9lH4WdBr4
S4a3r+3mpWajWFnUfms4BMhRH3iSodVMfYW7OMzlPKz30eCNwnuQ16NlcW2rGaUe8sCm9gv0heJO
f6pQLLQYyZVCvHtdXapEelADiP2c4uPOBV3e+ne2cfQ8zyQelIKubdfBPNUjYx++Aw6PwVVeSUuO
TEBNieswCzXWU3loTSgMk7bNjsUYN549De1d2TbwNqIv597+Re9DVD74Ek1RA6ddv85jA5yDMQ1y
7WuF+gnY3YspCvbf+l4aEwrExcUa9xzF8i3Xe7CUbTAKwyFn+noPDFUwCj2UtS/a5GhFMCeb1d00
+NRK1XpCHjN0qbZ7KVyHxYRKTTDvrHnrsDEcstTilmkUffUDtB4kOC0GDpvZExZlphtlJg8t+h97
a30f+zGl/MbU8lPeJJpJl5dzqsC2Lcr56zgmvKw/wiH7EVbK/Ww1XqMNj7HpeLI+uWOaP7RC98LI
4rmXz5NxGas9SMnW2ukGIKJJuC6/o8Xq09qpUyurfSbzXTmTUeyEGaHY2eGtZcOWt5TogD0R814v
O9UzeJVJ6H0zEOe2Ut1Wdv6t9OrCTO7x9gHeclkUYsDGLB9U19dkO3ota/HYO41vB9KxlitPFraf
dY075pRgZiF9LksJCs06fTKj023jGy4ZUOuiTQsEitht9fRQWi4tiLkaQDSfS/P7ZO086Bv7SCLP
iAZKwoyKrd1FpcrFKM994zO5KKk0wOcnNXsK9/AdG4cCpA44nZ8FEZqW15+raSetn/u58TPw73J2
nGBVRa3g9l5tGiGUoqZKnw/oxbWRVrbirAJv589649UR7PA0Qoe9aZLNHfvPyrr+LceiM/WeHUty
cbIyyZO1H7X6zY5+58u8sbOOB0I5rrMBO3N3ZweQa4SN6yTnKt1zVhtdW/wy7VEV5mYc5rrIKRV9
MiSlyvnO6BNDcKAJKq05QrPAHlwHIkjIAYszkVX0KoR9vv3VtvfzP+uro5HFRTrUiAn5MMB7mta4
IP6I9RlrhefytqklQFy9CwvLPiPfzBAscI/rA1KMehyUbdZyQEz5pNVSdpZUAeknjflsUCr4s1R5
0SXMn0xANMfb1reOpwZfBr163iQ0E66tgzEplRLIvj81LyDhT5lI3Hkqd6xsJJ7LFBIwkp+E/iDj
r81IStH2qlm1fh0rTAfV4lRq6glZhQdD7U9OKD1W+QUaizvH7A/JrJ0MQ7rcXukGxGT5DXQlf9LD
02m4/g2qBeWIYjetDz3pl8p+MkDdIqV5nJzMRc+mJ+WuCgnVBtVVrbZwa6V+lGbtEjXhSRiflWgv
HV8MvvvyBO/EfZC5vOOfCkuke+HsaX1Jms8TQvH29Kw13+zwRZGZtt/5Bptf+o21JUZ78ybbUaJK
GRAeX+oqBov61J1MP1fLvfO8dXWWlOT/r2odZmSylBBrtn4XuHrx2bFnt1P/KnY9xPuCJp+TJib1
bA3Su3U8K+RKj3qGBn2Cc6j21WMY3UHc4baKfpyMnc3bXtR/xlZnJ85LIzdCjKH+7jhfQvuV1ptG
8e32Gd3yBUvHjclyoHOoW19/o7EueRTHqfNr4n+5+C6MvwR4p2E8y+lnNXxIy79uG3x/MRe41ZI3
O+T7SBGtnvJYE7NqhFJJVFp78VAcWqN2axDLIFMd+ZI+Jn19NtLYNYAL/OoYH0SIS1d9GZMBAqOu
h+vsKQzjtKTUkTmvBCxJ07mtUH91T4G4Q1nLfArhEjxhq08XdpMhz6ZJnty/jHfhXW+erOCsSA9a
JlAR3kHLvbtlK2vLF35zy7JU6tNJNirARr4S9N6gx26t7uEr3+MDFzNE2AvYmK/nrA6KVThBEjh2
5aNCv8wJmLWXWfX9GMqSS46hfxy0BPQxidQlt4vyrEqqdLSzXjs1U/fAQ1a7VBaGQ7S0DG8fqXf3
cvlpQGKWrBZQ0bowPmUJwhwJsrFtTDZTFScNb5YZ7tDKT1q4Y+x9+eXa2jrw6WsjbPoWa1nFZBVc
oXrSeehWeGlpP8mlcBtKQV0Sudzd2lIut9f6LhBeWV99Bqkb5qybrco3pACuL3MOvNiq9jqSywm9
eiewAjqEyjaOwYBH5PpM2UQHtghYo52f5+qSGBchMRB0l9PYsHZuy6YtCmkLIaICtc7qlZDnxCyj
RKKcZU0IiNXeGDzZ4rGV5UtdJp9B/O4lTZufkPl+pCBMIgRqWtfL06op6Z0xrX2DgXBGKP+xmk/1
oByrFCWlQ2Mpx3YauqWHcWQM27/9Bd/nUcvmIjjAKwKRIL3la+vFBHNL3vAJIx128/IHkOhDqXef
I6P0x0R6EhZKwUP4Ys57bGnv3pSflpeBAYbvqG+tQq+5LHPFSMPa72r53EHPIn1rWucMzdDd7TVu
+SSQAgpaGwigwKB3vcQkauDVaEj85QwtwrC2NS+yG3q/dGd27uP7C8FtBisPf9FCW74uXot+Erpd
KrWfzdnsjVZtEmV0ezppG0eGctlP4ifyKpo+qxshZZnJe2TVfvS57RO3HG13yM4wz06R5pnBaaxP
dv6cSX/c3sifLGvXNxG7HBTQ+rwpTAVc7+TYoV+rtDFpQaPSoI+III2RACeWK+kMrYBK981MmG9N
h8PAoDxDZegWODZT1bLIXkELQoQVNtWLpkfjsSnkzzNsnJcJqStvkIf8lEv1qQ5kohhdfin1MHpK
J0uDziMb4CTQxSlubMWVLKnZ+XDvIg8oNhjtWRp2xOnvGvbzXAtbyyJSeq05Jk10BJt+KmFe/Ug9
qkeVzlV7cby9nVuHhdagY8IsR0dqHZAbYJ5TO6/Iv2cHpKvMQGw3y/VOl+kn5fn6o0EnC3SfzjfB
/8q/SEVTQm5RNr5qPIRR9uc4tR7gzIUzlzLDuauSgyk5UOoMBxlNujCcn6OZOR3kHez4u2bmfEWm
S0qvoi6YZh+qgWFY+nVV/dft/XjvEDSQuExYQUVNVLt+y1Itr+hg5o2fp5/m8SF8DRh4UXbmPd8/
zxjhbafOjabGO94J+qbj7NjUbtTgY93Nj0ksvD7S76lNHpxoZ7j3vefBGAMTAFKZjofR+/q+FIHD
7H/aUMixZE9N64ucBAQpe8TTm2bovzABuFTv12X0qOPqqK3c+B1UF4e5tGMq9pp8Ybx3j2Nyc/tI
1haJAuj914lso0EWMupK47fqfezIULNcEDB3s/DPsNvZvK0rSW+AwXXmJynZr5xcHNd1mMDI4vex
9E++EDxHboSIfEMHW6GmKld/yvUetmzTKG0CZhIAUjKJcf3FyrkMQTxT+LD6cxDA4SdiF4Kf0tOI
N3LrnPb/3D70WxvKk/T/DALhvDYYDGZX5bPEhkqB9Mlw6m+R0h2qps5dKx8K5qw1e6cdsWkSTmvK
EbgDQqtrk41Vh0WyFALq9E4/Zji4TgEmfQ7z3Tme5U+tfQ9MbNBMwoCwHJhrU5ChKzR5SPGn8WtM
cOol+klNzYNi3EW2carlF6fZI7Xfcqtgi0iriBnhLl8tz47UTlPKuvXp7tLU7w7Kr7LL0TlnPnMZ
7F1KmvRdr1eFfmdZ6MrYEjO9JMXXsb1kIIed6MjE4TEKC0+P9qoX7+NSTELF8nOcmCd4+aZv8ipb
ShN9arTWj0Pj3vorKfuz8pJB+Qg1wB/kIjvP4Z655f+/MdeGWW8Fgd76cju5AQzroob8Ii2+NdqT
oj5UJMi3r8GmQXpS9E2AML9DZmRhaUl9pbSU8435FNqpTXhhp2fkdPOLM4zdsexoKASIzey4mS3n
SSizVABoSpG1XS/VbrQEsieTnW37JXKK2lNoJfmhDLvscHuRWydzGUlYBsHpga2TCxHV49QEcedn
U1kfu0EtXCvEid62svWMvrWy/Io3305TZiWVnaTzzSxw48Q46tFLGL7q8Nv8hiHenAVDAjPfuk1h
dsJwuqDv/EauPVWKDpp4jZU/O2fP0Ma+oYrmLOMUIEUBr1yvKK6cJu2sSKDNnsxHOe2LZysI019t
RjOqtQzlGGhPLTDBla8SWTBEoYCuGZf7CqbBnyMEnYzofHvXNs4b1Z5lRARKBOY2VxlmnhVOo1VW
54u4cOlHuuyapuxRe2z4eMB5zKEhVsJhWA9YCVkPJifOez8ykcWU+iLxqqH9IQBVnXJGdB6rwWx3
nMbmyqjIEMxQ94BR6/ozpUmuKrUUYTP+u4s+aPmzFO9kIBtnmwSLphhMW8yX2ysTsPm1ow2wxm9l
mh/ZYKgHqQI11qPIc2iBvuwc8Y2Tp9EdJ2+kSwbr3+pMAIdwJjUyer9onfo0deYMbwXMdLePxNbH
4g7BCAmPEg2/1ZEwgtkKzHToKXBAuxI0j+VseNqLUlcnOytebhvbSh4ZocCl/USBMUtx/ZnaSshR
GBuD76BJ+xx1uXFwpEb1mVUyLhKJlxfVDmRptaSeMjlW74VqilOTwo1y+5dsLRsgO/N/xCELG8f1
D6n1hP6jlQy+0pnFWZcArDbKeDC74rNqph8mjvfOCd0o9wIZoozEICQTF/AMXpt02qptHV0SvjnH
vJ0g4Q6NEscnp0o7+ltV+dx3hXwgtpCeeW+qhzx0yK1lINWyJe0JdG4Em1e/ZvX0SFQlRjGYwh87
uTpoCHYfhelIHnQexWFMtfi+rzSmXPq2v1dEuAfJ2HhzgWMQTICyXDjQVuaduovLPM8Hv+ChtRr7
q9U+dbnpzd2PuZ4vUSDvKZ9uLviNxZUjZ0zJQbcRi1mERIX4Ur+mQXNZ5gygWrIep+jP2ydsw11Q
MWQ2kfIS3b31g1sCBS4Csxz9GYbDwh+c0Q0mihR7GqEbnk+n2MPQHyOt7ydSNEsYBrTVo5/AGNvX
UE6k832h/HV7NRtWaN+hIg10lSLTOs2zASw1mTpMPiIqj0jYjodQz45S1+5xMmx4PV5bdOHAhDEu
t67MyUMXzvD1zH4iTOkeGu72UFdqvRN4vbeyNLdRwcUDaPx7dRdrc5hq+PeEL8UlgLPG1fdwOO83
DAs0ycjlwIyT2l/f9joKpTAMOG7tVB+dGjy0ZSUewnd7bmVJ0q7TnMUQMRCtZGK7tXJrSlgqlLEb
fHl6krTosS6hypqTl6WDpLrV/KWI/g2G7wgx77xPWytcEPgm5U320lhdKC0UkcI82Og3U40eY8f0
Xel19o/bB2/jS4HFpfQONQBsk2u1h1ZIqE8ihOnL4YeqStx+/vu2gfeeiK8EdJy/Drk8GcD1h1KE
SBqzCGW/scrhWCWyTrZvjh9BLB2KfNELQjvjOA5GvvMYbhm2qb+RWIEk4k24Nmy1hpKlcyyD9rWh
pzmZI/ohkjfKXizoR2d7TKEb34ueH1+KQS5qcuvmUGwH6aCLaPbrsXfl4WKmwh2n8+3dXC7O6jQy
AEB1izu8zGesLlZKMYXrms9+OV3y9u9I0xEA/rCUhY1yx9R7B8tkPIk91TQ0z96x101VMQ6a08yA
te3TmImXeTAPA/o6ljTf3V7VxiHU0Y6iUMoGwty5ihaoXDZ2LAvZF3nmeFYvR4emqaudq7zxgejB
MN8HtQH59pqOJrAySN6dUfbDfPCKzJ/D2rP2iFuW47z6QIBtoUfkzMNDs1ZDTONG6gJJk/06P04z
ataIsYcZaphnTYPyLg+Oqvzt9u5tfCiwXrDtwksD0caaZhB8a5CmhiT7/WggpNDmkC8mw+ymZn3X
pY6887E2jiCNOih9oKeBvX09aR0ota7XZq34+XNjFF5tWadAebCBl4zF3oj6li1YJFQDF0gavwZC
lL3qVG1gKj414zgeD+0Ye3EafajUh+HT7V18T+3BpDpTulAn6wjN0ru69hfapPRJk7WqX0n6ORif
IimE8qlxTVjNKvnvqXVh/IXZQDnpRfmUieAoR8VxHqq7PlKeq1Cc5MD58/aP2vBhb3/Tmv+sNxg4
K8dK9dMqPs7xYQxOknnf6efcfu31bueCbDQMl8oXhS9QpHzd9VzTGNkzrbtU9iXzkoW5G2if4yY7
QMdj5c+p9Eojj+mm0+01blx+ngfkQBaxs/fSjnHZ6ENnFYrf5VPkDpYYGTMLtB1vtnGSrqwsl+hN
5cTKdWHNbaL4y7pKg+ENpYMif/ZCdXK1ZAcqsWVt0YrEEZCUMJRzbS2nGhWltVD8Fj1heMfV4IlR
urE75O3OCdm4/EvKs2goU2A21pUN1UgrOQh1xY8b62gkIoVdORFQ0oIoLLK9ou/GeaSqoeJtUODV
eOyu11UbQzEYU6D4ztAeAjN8ZtA8MT4r4qsioU4z+LePxkZOR2jH+ALMVPTtqA9d2xsaK82KjM64
Sq2rFp/n8odWdF6hTHeGcRxL6WQHMHumj07qPIpg3Dk071nv8G9LnwINpSWYXT8ZidVlph3W3L/8
nykJ/5xg+4Lq/U7qzPvK0twJ6EnaaGcip1OiyN/acfJCU9zVpQ/D1Wt8ih6rF6Y0b2/L+zGv5WcZ
+HvuzRIDr1xVnyFmUVvk9WXXHLQMm/rHxvaV4ZTZX5IkOkYUW2mppP/2jouEt2hAzWavAvrPVv4X
NtrHhHGWwNn7YVsOhB8G5hI4mQOzyOp7ZQV098CE2C/yigktiiScDklcuZbVH8PedicdZoJsOre7
Ki0bbsQiVKEEu8i6Q+Z1fVSUesj0zh5Uv+/RjBOSqAEKS3uKJVvXjSET2ExgKVjmyK6tDIOhFIBi
VF+v/xiH5GC0M1UG7RQUezQ/Gy5k+fvgdEEcvffFbRJrESrbql/M2iHNwwOIBjgqQjeGNaKyj7eP
1LY1omRbJWQmD71eVx6OGoP6fLg8sa1TbcTOMWQa7jTCQeeOVBN+SENU/HokgQAbDDS0kX4Coa+N
xqaZRpY1qTTm/zAK6wBa9dhLT0PXn81iryCzgSvjdSFbJHxe8p31DL3eRH2H6KvqK9J8LBGA6iE/
MEPtOMvTgeFjLzCrixk/h/E3p0ru++GfSrkMGrPz07BzgbdOETULpnlJjZlzW+32aA5KPauz6tvT
ndP+OYjPifVp2qPq3rSiU02wgDzx4qy8hCImxxo7GEXlJPuoiPFJa/LybNjd34Fj7gEe3kOQ8UnL
tAZcUbQM3o2hTGaSlykey89bitLN2UlPoIBPRpvej3L7KYxfCvG9co5dr7uzIx/VrDtkucV/Wwer
3uND3lg7N1RfsgmZrH0txjMXw1gkRab7ZX52xgF2i9w1xs8QsNy+N++x/GCB3hpabXIYGFqRjSmG
9AdpAEsRpoepRw3VGR+1Iv002S9wATTKXaEivTFnf+SttKMjs5HXMKVJoMG7THazTjwTS8wV4DXd
n4sgPMZdKS5B0sheqYPuvr3cDSf71tQaxoESZyzXyaj7eSk/SmP2OYX+67aJrS+3jAqA6QIUSN65
cgqwDVd5rOu+XHTGS6vSfc2HUrobkTk96fsF+i17fEKKPGSFzMyt7BWowxgDt8cXU3FsjO5gWq+V
oR/CbqcHtbV3bw0tP+RNBKr0cprgD9i7GlaFInYH27+9dVsHgasOHg4PB3B8+QVvLNh9k4lRbQ2f
Pk2NfqcFVHYHYrN1zanN/2djtV0IWlSWnDcGBsbjVHlRe+dI6YMStKdJvqtUEKpz9exkh3786Bji
vm8+VP3rIJ8aZhBuL3fry739KasNlRcG2xyMAS9kdizV1ls2NYa/3tl79Tc3lkeKQB4qahBd1xs7
Ge1EzsjGZhkkNgUKW69qslMy3Yp1qTET1dFEXsbTV0Ycs66ZNbYMP8i7LHNTpSXOrAyqjlYjDmWg
hY+qIl6EnlsZCOf4TgsYQyh7q3q09WgPWr65uTzMTPtBrQnC/HrJsCEFUw2Fll+qumvND0H0MQsS
7/e29o2dVZUu7gFqycIx/Cat3Dz5qsPCJaSdQGPr6tFV/L/FrC5G2YdFGDUYYSGt/n2w94C+W7vF
TqEvBTkok4urVyBwQI3ITmP6kfO9UWYAf19mrSfb+/HLR57ewE+3CFMaJdXrrxJAzCJivcBOBE1K
i2TCEZWn5limcf3EmM3euraKIkuVkfYKE2tgtVafx6rarknk2PQH+YvawuBvPVvDQ9EWz1kUeibs
h+lkfozNc2K6uWFd7O5OvOopxB/HYo/Vc2OTkc7738cWjb11aa3Xyzkp4BfyA7KevHyRmuBgNc/O
tIe83zguV4ZWZ79versCs8BxMUOXZiL8rb/+ZHNQKHYss/lEgquCZ0pPWp6D5Tuqo1sllKNb3whe
bh+WDa/FISFHpJ4DBGbduYCssrODqjehbzjTE3bj6AUa2R0nvNFyNug4E1fL9BDMd9xlouoiYyJ7
9+ssmR4HI3iVILE5iBpkkZUVMnTGTgQVqm5Ud4qw7XM6p/C+AgBKT7++XsogYCNwngvI7/pyaCAl
p1Jklq84r5aBcKZ5qn+nKwO4g7EeOBsWVo71+xcP41BbnUUR+Q4SE019CNodDN/WOX9rYr2OPqxS
pcSEo1EzipRvffVXn4HYV3bgw3uGlqTwTbwQKdHICEBt+VrzJY3swyxew94X/V7Pcc/O+mWTAlO2
+x477d08GJ/ycHqu4vhfIe+EWFsn/u3OrdywUdiZaILS4sQzoDe6bWTD2P/jN47ZfydgHQPHw5AF
SllZfiLT10SoSsT3eXC4bWTZkus2AtU8uo2E9DQlOM7Xn8bqu8DMJodCG/pmRzyS6pnppB2bcna8
GCx7FIfRJbK7vQrf+y1cZvxBQcL6QjC6rnjNWpf1qEtoPup6XpR8sGhyIlz466tjIA9mTMJuKNtW
7k9LRs0K9Ebz7eGbBRhroLYeP6bBXTccRbkHmntf2yD54e1iAhm6fiKr672U26YWljpqPt1ARsiS
+Kj2WXvUY+tQQYQ9d2Kn+vv+vGMQf8s/S3a41gx0xrGhAaNo/jAek95vgNkX2X3o7Clqvn+nFju0
R2iBU41a8yFrIeSKJZ0uvwFt45EC2q4WKnuw6e3V/GdldamqeDAA0qsabB7CNdrzUjgfQ3hkph13
tHX06GvShYa8irLm6tnN2rxOEoiBfF2Svbzs3bg03MDcsbK9nP+srCKacKxrI+9YDu2g05A+NxpC
A0rj1uZOQL+3nNUhlyJy9pKhcZ/T5/bFS1T/YVtfb1+krRNgLoTjJP+8eOt4cJ7m2Og0LhLS0PpD
ksfiw8LUsdMX2nJGZOIMmJMmEyKsPkzp9EOmzp3u984nO/xgMHv44kBnUqniUyhptRur47gTsm9d
WpjMltwDXySvcSpaXfWJQFXAh2/xaDf/Qjw159CHiumAoOXp9jZunYm3xlYewg7GNksqiTOhPlXx
F726i1AuN3YOxNaS4OpfMkiIcqjKXfshSXTdjNyc7qtD8ocxHmcH9bRHxYwuHW2E2yvasvWzAI+g
DLNB60+mZXXc44N0pshi8dUsczfU/sk7cUyqnb3bOIIcPXACxJkyZPHLNXgTRKh6OOn2mJh+GMzN
3ZAhG5JkafPr61m8HAMjoJZwdatb2zAa1vRhSthV9IC8hOELpfFKEwJIKUj+NuLwr9sbuHEkAD5D
0LJ0g6n2rz6WMeupCerV8ituH0wtueFZtfGQ0Wr3jEm+/IY1QGw/6V2p460OYJcOUHu2WJs6A/ok
EdKpPCBiMPbeqM723yaQiD19jmUFqxBjoZJESAnCJC7ayq/3faxN+swrJdUML2venLtScZcU9nMZ
JB+acK/Pu+EPVbwIEF9GtOBpXK2xRoTdyVtD8wNlOJjltzwavXncAypvfrc3VlbfrdC6ua5L/IY6
XzShuEUfMjUuIP7YeUf2lrPavkQeUyNhAsdX9Lk/5Ur5zRwyGl1BvadMtpGEg+3gU0ElgI9X5PXO
aUNU9kmoQ6s7nvXZl6b4Yx2Kh4JaSdY9O5qnTqVbp8WlsQXcmx80pBpDD62qOc88o661naRvWdu7
o8O4ChN9C/vpeuywUPNGDqpAA3v51DnBjylTvfg5Ms9z4Fct9e50CH/jhgAPWJpFELrAb3btZqCP
YLYoryjBaaprycVJpJ/y6d8IMpPbV3Hju1LAgXRqYdCk2LL4uzf+DP1XS+4kSjmT9GxLPh0DYe5k
/xtn9MrE8hPemEjmqUparSP7n+f4bBfmHYU/cQgSqATwNuXOijY89IJcXbA6EIzzil+bC8UAP4od
8O6UcfjgUF53tSLY48HZ2jdVoWxvQfeCP1ndBxvNl7gTqeGHXUI0n9B0hh5il1N/42Gj1UFUvaAP
FoWZ68W0JkH8JApq3PoxYX4+K+DzkEqaea/y2Jxvn4WNc77A9hmHBhZEU2u1czlA2UzPqDAHjjgz
NOQN4tA1fxfTa5tFJxmN9fSP37D4kwJ+kbGAVPB6eZUzhEIvsTiF6qsWRel9n2uvbdNZHtMRvEFZ
HN2JSZIYBYVD9rbxrXMJawn1fTYYfZmV8ZrgJZCljjuG4Guufh37yM2C1ksd/7ahzY/IzA+KW6Rl
TGVfr9Jk6MvUZyp5UpcdO/nfTvtmNS9dP5yGYWdDNyAJJveYyj1HBmSmubpsnW0lmZJSarPFdEqG
+jU0W6TU/i2L3KN25bXSeG7D4CP99p17t7WddNJp86JDzkjtalixBz8Zls4ME5FZIJaNlqM6BJ7R
OR9sJf5xe0ffa7CiuPTW2OrbdWhKMm8P7ZEJz2WMBoopy8fcyKpHSyjOdwXw5iXWYvOjk4p7kc/V
k9T26dcJXbVTpNhz7waErqHXpuoeiG1zH2jFqvSHgZSuz3QSDcow2hlaLHX5feq+qmEPU0D+NQ92
u7HLKlcPEzULkFBQLyOmuB5bS4K6/l/PWk4IG8wHSTkEhXXpOrggFTcqahda4X+7MT+pyrfbX2DL
/+H9ZNDuJgD+tRxMZ8/tBObG8u3yOYygAVfvfyfd0yAUAqJHq5IS+CoQyIyso6JKfSvIH0rAiP3e
XPbmbcHrMCGHKBDIgeVbvnmaJqXI7VGgmyNL4Rms8V3moFliS14K+Xsdes0o38XN4CWwXd7ev61T
wuwXMTfUaHy6lWOnqEaGudyWMjgyb3FQWsvt9HuoGXa83OK012fkjaGfW/BmiU4mpFTA2OabESwJ
wlOMR0mhciLBhIdmsqPtVIO2DgZ4CIBa0IAv0NLrLe21ZrKVyjH9qjJc2SmZgA3ctPmNwh2UYf9n
Zj35rXSzNiQzZqLGsj/krTJcxmH8DlPRzqO4FU7Anc0MIOE82IeVp5FgjKmpElp+Z4Vu3iXe0GSn
Xz8LzJyCPSdVhsFGvd6yadYYpp1D7pIEdnJoPaAyuQpvRSH9uo/muNG9YESNj7MGrE3VGEmEe6Zv
yX8MBEZz8xAo7lzsSQFtvHhXdlaHIOjGuc8TVpQ1d5b9YsPa1Fv5wVL9yep3yjUbB+4/W4wTrd4d
Z+jR/1kOnNxprjpeJBtFcP3yy58IJo8Fl0ZCx4TFakHzFAkHxoufjgJWIa2AST2aG09pAEo3qrXH
arxx6oAyKRw3+p/MP6xCMadT7MBWyZDr7nupmEBAP91e0OauvTGwWlASzrMc0FtHVu9Lmj23WsQj
dXfbxoaPYxH096krwDC7ruqncF+31VRYvtHdKcaPan5EV6FNnR0Pt/zUlYe7MrNy4rrQFKnpWUpm
xsHRaMr07OQUb4tSib22nb71ZW/c1WbpfIqyasfdbTQEgdEwe0jBkFW+U6LXnD4K5mK0fSNpPVVM
l0K4+vxKauDaWnOJok9q/q03ADLsaQBtQCiuTa9ck1pL9RxbmNawqWjdfdPMZyVKD4yGDd8LPfPC
YDyGmn4pHGR6gmynwre9duS+6AzCQQOVyrXjGtJEVmuR2mDZy1M/hvdTFt2TrR47WqN68KCa0UOy
jFkldvlSpn/dPl5bd4RHhtiHmuky1Xxtvc70FEXEyfZVgVxwlqmpF8vyXpC18X7Ss3EWeRjovsHc
XlthQiAr8xq48cJBMDZfkjI7DZBlJPA8xaeh/3F7UVuRLRVgyBSJrZgRWGd8RmKm0hjIwJvBwI6f
UvtQlkgIXsC9X2BXPXRmc5jtz5IYX6vabZBDE85eBXzLfYPrAPpDUubwlF+vOTWQgw0nipzSYB4H
R1xCous+PFameRfuzU5veQmwlCRgWKTRvPJEVl+baTvQUc/GajjZBR2drNWMu1ytzJNq53tv05bn
I98D4kEVcJmpvF7cNEmhhPwveYoD1kE2Ks2lKorwXKLutCs2V4Y6LNnQgnowVi+TLTL0YAUrm0R3
6VoLLPhQKm4dPkaxufNAbYDkOZ5vjK3uotEBbGoJNf1RiY3EHabMvFRGaacuwJHyMMuzgPpEbw9a
GJdHZcyPhpqUrtahUxuUslvMwFcHDYqFIbCUj3Zb1ccxq7V7wvziIk1JgqJfuxMFb13hZWvoDcmw
h61J5iJaXnKTm6ApyulV1tQ7dmvHQW+bIOJx4PVY5m6uP3ca1cVEt9T048z8t1Lqr5M87bF6bN2X
pY8MzHqhylwPEqlh2o5dZ7D3xuDRLj/T/n8Y7cALlebcqdFO33/rXFEVXLIHWhBIHV8vCSqsPC4h
gfHnfFCeDC2j3TE5w1lXo+nvbByFf9snbdqD3m2RguaNc1buwOmn1hQOUWOkma4xzae4Ld22fGqd
4nTb0tbH4r4w1cfCiLVWhziXoHoC/Up8Kqz4BM5GeKZZ7zGSb66HaFtbwOKMhq88QNUaU2lWS+xT
DOdULe86oXpzRXqUOTsh0OaC3phaxXG2EcfKaNLIgWBUHGIYc1w7N/coUrZcGlEiCZEBWs5Y53jq
0rAOoxgITQCzkGQiBxJZszjZTrCXq+yZWn0h0CCCvtQSbZfmechN2+1j5GSycd4JULdyc+b2GYak
CwBVwJpNPai6MTX1hKyo+JiIH5IFVjk7Z+MptlIXsdajE38M94Aom0eDCigdS+JWtKBXV0tx6sRJ
MGpU5X3eL3NG5Uc90h8Ms335jbPOM7/w6y5yOKujEdXBMIn/Ie3KeuTkge0vQmJfXoFeZ21mMpnk
BWWygMGAMYuBX38PI92bbjdqlO8qyiKNlMJ2uVzLqVMUcCTVpI9GiqKKWq08CkurQdgKrxRYNTR7
Sk9rSxObe8XgnPq6PQiPb7M4eWOpeo+ZdB+3V7NkAs9E2dLGUeHm9eRCVG42R8v+TYyveldvPTSe
ZMWKrKVlgVkLdNMI/NC/Ov/8LKWBZl2NaQWshN4V94Qc9QStaUMdKECE3F7VgiSkwueWErh/8P8k
SQkGlYLwHh42Y1MZIIJ419CZ6ragC3e9ei2SXdhDeF3IRCElhVOTUyeA1RqjwVPvNDRkV04eXm1w
wAajUgVD3v0ujJiuKMiCecJE55mMykAW0ZQfrhIYorobKu9k2fR3TQoSFIPiBbc3ccFkoKURbyPK
WHgfPz3es+MqNDyOLum8kwasvK9meuI3NnllprW7LWhp/5CoAf8LsM/gPJR0MPbSekoN7s1zlZvy
6HFla0MYrTBk2Ph6W9biojwkoWeSd/wpaQY8SzZ6fPROSRcB7VJqD3m34rksKR/igP8TMS/3bN/y
LCVo7e+xb54ZIP27xaxikEmUIRFrnHVLOweffnbDkbeDp3gpSh9IUYsaq+mdjz4zjtUXTrk/sR/w
df7DlULBGoUmkNQj+SkdksB0b5Cwqt7JIfe8udPr++Grrf66fToLKQFwn4EpHrYAOAo5o4aGTaVx
0cRwEuJ7Q94080vhhaLBtJHkSTdzMBKtnNXiBp4JlFyk3hKWm+iTB/wE5nbadKNq7/n0jLahvm5W
Lu2S6oEyDA4gAHfXZFNVr2qjFVveyTZPjXjtq2dRr/XGL+ke3LBZs1VA0OVR9pMNat0CPHKnXhcB
+IasCpNFzT+6/uP2QS2tBa3VM+TTQwgok7uVhDat1mjeKU7bPAT0ioFGUy0eSr3c3Za0uCK0qMOt
BEEL+iIvVTxpkYOezBh6Z7yppuZXJCo8eLQrirDQQw1UOCoiyHnpKD5fWbuixYhcVY3BUWxlWyy9
Obha2wTcBHFdW6flvUazryDU4xtkG6ZAOEI5lpVT7rpCU56yUetDc0qnXZEa6sboc8AMDJDx6Jjx
6beWZm9u78vsZkjZs8/qJ1oz0Q1rycif2nTGoUVXxQmNKQ8xT55L5b6MX2jf7ywk70fv2215S37d
uUCZ5EFVsBDNiuNTaum/vFhz/JmjkiO2RKHWJ7kG5y4Gr0fuc3MtclpSN4Ac5roEEkdX6uZONB9z
w/VORPwAo5OvtB8uW4sGlzQNXIUzmBluJKqAl5rmCOoapM3iUzE6dCb4z3dabnxrMavXR+6drRjU
BdMDltGZuRLswmDumj/n7JnQBOgj2hRX1bIinfypO8xBJZGdgm8oW9GVBbMKf3UuakJPwPoo2W6P
TUCeMaqc0PQemlW2S4sx0Pr7sUfTSBaYOWZzVmsPxsKZwXXFElGkQ6O7bCJqroC8fzSVUyb0XQ9w
cVzqWy9fWdq1lBkqgpQXXqTPIZyXu5hotTUMDIemew3mz5i+4fW+bq5khK79rUspUvTEzFjzUJaO
T3YpgtiswnStMfla+WYJqCaBiR0pNdljjdUZliLKGAPk0M39DiLQUGkfiv759i1e3q6/YmalPFO6
TqhFbJAKOl4q/I545nTU4nJflWhvvi3pWr2RWkbdBXEguMeh4ZeSCtLgset1bwbPF7EbqOrWQeE+
azI/N1Ze1oWEtgPaSshCSw0aEWT2Lm4MbaExhvNpt0X3pI59YJn3oygChW7t/Jnqr4lQttSrVhJh
C8/GLHlmsvykupDhgnAlWcMsnFvVfGjZF274pTP5rNgye6cb0ZRumxpADuI+xc8l36rKRnHQdP2k
pvm7GbuvvFjrI7i+7PgibIYKKmNsv9xem8a9ZRDkDgG3/172g0/soK+OMNnDF71Lg2TlnBeuBqo4
n4P1gOTFHbw8ZyQteAtvLj4lFKaE9yDhBWvH2uzUBb2dXULwiKClBSTe88/P9FYoajIJ0WCbMRE5
zjdwPzAY+e22yi7sHADCsMjwIywgJOalngmpHJILRYGZnOph6zUB7d9S4Kfw3rAxHMefhfPrtsCF
NxVDl5A3c1CKAkuVnCvRDGG2ZcuVk1M1A9/UijZPgwWIGWOtp3b4wHj7TPeBxC1eFSS8u6AGsAoj
mprW+/fK5azA4GubU/qYaiQt3mr6GlOnLeWkFRaqcXX9Y8A89ZWQcoGHAFJmU41YBYWSqyhi7Adv
rAws2KW+rhcH0ylDNKz6xugGXrul5aZpH1wjfwKYdNspQNKLze1NX1IlsEoC8woEPhgTpYUyPuZW
7DnKSWHvjftsjCXoEf/ZaUV4iQ4RG6lQzGCR47JJdJqYtCKJsgT84XaYswdvyoIuX3HKltZyLkcy
sg7myDatTZMozQANGetjPbchsBXzumDKL1YjPRpkqpvEsnOsJpuQpTzOzA2W7ZcYx9ev7dyihjgz
CzbMONJrcjtoPaClAtO6k2iqvlFjQ80w09w9pvQ9W+YhZTTM+LNFa384gXTh0A31GkJl4SW2wDwK
ZxM5D8znkAyaUCy9iicziebwXTHArGY8OjTdrXbeLJkbjOcCDgto6dmFuTQ3XlG6Tkp4GrXPIzk2
5PfA71qGGXDJD9ARxCpZK/vObt5lyACG3b8CZTewnCxucrVNo9K2MX73d61km3JeYIxxtep9pWH8
EokYzZoVV/c6VoFgJHcw1gaRL/zry5XOiXunmyA452ybuxbew68CdYjRRFL4wcX8oNtXfOkIz+VJ
MWPVFjCQTpNGXqf5zXia8tjHWNlxFbW5dDPw9iE0hfnGP6SF1ZZuDE0p0kjP99b4lTV3qf1TuJXP
nXuACeDzVMmD3sx9Vdr0fShfGgXEXP2O1CsGZ8kQnH+ItGKHpCrQqnoa8f6OJt8b/S0dVtRnWQQm
Zs0juhxdn39+9jpSLxumVDfSiEFP2lgP1Lzy234tdbukK0gQg8ICcQo6TaSVDJ1uZJ4NHp42DbXq
+8DqN63YZ1HrtD9y9/XfFeVcmHTXMRWK56J1U/hpLvwJ8y7XntEFrjdrrKtLGnkuSHp06kJD6bpx
0oiQPGTjbw2cd2ajIa5cY3KX9w8gcLw7M+4S8bCH47o8JqfFbTZiUJrX5cbL1G2jhazeApASptPG
i1eehivPWxYnvQ2dZmZAuufiZMJSI+mtl6GWfkzOz8SOdFsL3fHXSLYWWSmlyhcPRWc00MMf/GwX
wNTey1XqzCKWFRvqaeL1lipm5puuiPigFEHV5IeWqH9ua8qSQLjVCKHn0gWg2pcCC43z3s4LDZgo
z69LEE+qb06b+7FFgp4kKwZsSRq8auQgZhJYvPCX0nRROSAmYNppyEkZWI3zEZfqNubue9ePGMBi
rnl/8lvk4FrPvSQgEEewDhjLpUDMAKsaBnDraVLzAFzi96UxvalKdUS7boBRLM9GHW/aem0O0HxM
5y+SJFauPo3ESewxh1hkM/94aR54avN2++DWREgmOkPbKeKJND6JXD8WtN2i1LC5LUK2jHP9DBBD
JAZxjdCOJ50WZ0nKOockkZcU28nxwKGr7Qn/elvK9RFdSpl15sz+gl6e9DGFT6kOYHfH3MDS8IJC
e6E0P6QIPlvvASWAl9tC15Y2W5szoZQUsd63EGp0aCtJACWqQGOurdzmeYMu1QBLm9k6gSMCNsKR
8lNjbk5ssCDFLBvf4OA7bkQguiPN1ur6i+sBez34/JDiA3T3cj3CKruhYWUSWaArLD00Pdfh6kt5
FdZBIZDFmQu3uFBIWUpSaoWprjkYSSQGB1DGRPEbB5059LnZlnn62RCUazYN0VB5un1e19oOyVAv
OJRISID/6nJ9oFI1m7LzsJOpXsDtwNSIITOd7W0pC7uIQBH+HLwAtGbKqT27NBPQHcfwr/TygAZD
v9WSQ26vkHgtaMWFFOlaJUqq5ymKg5Hmuhik+4XZx7RlW6Ve6XO7Cjnm40JmFCEHon9E/vNyz5R8
MFhmmAVcDiP+kXfF1gXJiFWe2PCn5o9F871TNX+0DmIAFLbfNcW/dg1/ykf6DyAdbCpaCy7lA8AI
jFNSErxfWphaJCyHL+MLUJFrfvHSuc2oyxkPCcIHmYJbTwq38VL4+Fk87creeVB7Ze+Yz7e1Y+nc
0JnhIvOLEjUyUJfLGQALcWk6kEizCNqeHdAKPzUqoG1sJfm2KMhVEVag1Q4dTJJxwsgW7nTuSCLL
3TXUPgzqJlVZ4AzxStpi6VZhyCkSmeACmUl7pBUldZKXvUqi2Ei/x0mR+5oKAsXb23blSs007NZn
dQO7By2UXip08JVKWbI8KrovxXgCY1o4ae2Bmls3r7YuT4IJBJQILtaA2J8pj0v7O0Ps8AtTeD9v
9OX69G5U3cQwsmge5G6BOW5yd6qN9rOnQZn2tUN2Dgs6cmc6zVZt65DTd56Za+u/Pk4A9ee4GwW4
T825/IrSFEzJnIRGSQEk6cGrDnkcDV13T/p8DyrOHEgO8ujkbOemO68cnrx0X4HjFkZh5byv78k8
mgcki5ilAS2WOVi5SdAc3o9FNNKfBvvl9ZtarBgd2cPDYaO9fAaMAOODwU6SzUlTalU6r4ootixf
qe+Yr2HMnfWQIdt4W6+WFgPuK1TtMWYeNVQpxhmzuC06UReR6IaDiPd2BVY0c427buHw5pXAVUWh
Fsgv6eHhU8tBlqwVUYoR0iaStDr9UOP6uRh/3V7OwuMK8l9s2Bx1I0CUkwkOYWoyxnoRgQU/IJh0
0723Jfp482PVNYE2ZoFtwkGK17AWV5yS85GdC5Yi0ymx3VHJINhmUSpqv6++EPPIBnNHCxbkvRIy
/JUH4Fo2YLq78Q/cMrvZtV50ewvkEO/zQ5AsnrmXgP0wpBMF5wEQbpNdRHXf+UmW+Il4rcTBxuU1
HfDrFSsatCjv07cFwBPYLWnhTkpdBwE/roM2fjFZa3KfspIHRT3YB2FoGboWS7rNKrPf317p0i1B
wOXNFBd4pGWsHa16ZUCjNlhpzO5oU3i5TuiqIXHNr4MyrAhbMoOgmvDwlMzpHJAZXBqgmlq85pg7
hJtS4LlHxfnJzBgJOxaHmSJYULSk3VqFiZFdXqrsKteh93Et+EGrinSftGMeukNJV6AJS9uPCtNM
WIxHFVN+Lj9LoF2jHGtWRtwr783Y+lLY9GDQ+DCy+LEun3imrFVVF3XdQWcIuqsR2qCsdinT0pp0
6IhdRo72OLynYtcbsL5DvUP1qk52fZ36Vf9sO0dda/y5Pp6/0SNbI7yZ31XpXUItAsjseYoHcA6S
olcgS3eTuKwingDtPxm1u9H6bPwP1h6TY+x54BRGL36265y5f4aFUeKTCikpnlii/8JsHHPlCD9V
R1oJUhbz6NQZrwek1uV+NqLVBRILZTSpno98tqm8Y8SK+Gnu3BEDHlhoxns9VX2M2+X2kdIfIMgQ
dzG4zYo/Y/VePqLlcxo2ot0JRBSWvu1U/18L9jAr2AAMFgEID11BpnTNW6XLykFDx4+djbuxbX4x
E4RTKV/L8F31P30K+iRvw79AFyIp9FRYnVaafYmg0sSMYeaGJFMDoAA3nXVUPxh5YyjAMSvI41BZ
rY8uvFQot6FDB8Qgs/T552fHjXnYkyhTZGRVkBW4j5N4VLRjTn7ctlwLry7Qz/DmPWTj5kFIl1KI
7eUjIEG4tLECRz732zoPs3TNo/9M50mKhSTpHGSiCRXNTpLTqJZerCgpLmoy7RuW+kry1CPr3Hhg
LM83InvgbJdNAhFaFXhuVJJtk/wABwZmgRc+cY/ZF0KekmHbDoHGOp96w6507zEB8qiIFXd94TbD
80deEq3ncK9kYinSCieH0S0jWoHQwHLRztGxfFhxI5eOF0AQtNZjmi56LeavODte5g3T0NtmGdXi
R4Lh8gR0fdUEIs8/tw/4Oh0DSMvM8QSANhhf5B5+FVO73LylVVQ7Lx4gYqT5g9FawQgUivch6EnE
9sozvPAYXkiUbHI2tDRLkXSPXJCJ1GVYZ2XI8j96XYS9sjbWbfGSgqAAYEXgCIFQkhRYS43CmExR
ReMYZJXAUb1VzrPXNJh51QYJsd/y7sB7EzG5earJSuy/FAzhvZ8JCmD9gQWVbQQF3AZpBnhaFfNB
k++rJH2I3X5bO8qzYOP3ssKUo65/LYbGj6dmWnkUlpQVtwr5V1QA4YBIBjsdSdynI2VRqcbKtmnr
8uvYKOpKqLwgZaYjA/Utgg08ddLt9eyUZrTOWTTUjbMR7jQcioxrK47Ngqoi6odrg8jVhQsn7WWj
2LXn9CaLOvOdJo+kVHaxqu01omHqqBM4ArXj/h8RU7CtQOIA0gS8MJ48W7qGvK5s3mlVHRV564KB
uTKCvjfXOKcWrgQEQDvQfY9k1OcwjbPLTqe0TBSlqSM0Xb+qdEOSfu8kIiD276JeMV8LFv1ClvRu
MDNz6wrRb2SNKHxN5l3ajEfLEyuaf31YUHoVKSFA74HgkXFTFoYNkqYueaSa264bjL2p1+aWD9kx
y9ijTvj3tlX1reOma10n134mJIPxbHaEgISVQQsUF2HE6AYejcWxyhDAeI/IdChZHhpepMZrbdDX
+zmLQ+177hVC1lfWkF4HuMWxeVTYYdPfKdUjYAYrJnNhM/HFwMcgmkcdRe4Y45CtebRsI03Ud8DY
PLnN95zckQz5FNv9XpGNsereXN9p73PIFdxmxItozrh8gAQXeu00WYstY9Z2FNk8/BoYsNvPz8Lu
oYFwnu6D3r45kXAppbd5STVqdxF3fiqYLWBVoKV/vy1jafeAJAfV/0y+hzf7UoYn8po4zOqizNBC
lWBaCLLXx76hwRFDzP7kDJPnzGZ3W+hCNhbM1RgVBqAvwnv8vpRaidJu8rxtI6swnqrWAyDKOHh9
4qPsUKfW/USIn+fZe5enoR2TsM8eM9qsGOaFLMP8FfNU4rnIiNjj8iuKiZIs7qo2Ai1uaA8bPJR+
RzfN+M00HjVF9auqD2qAdVdWv3CuF3LnMzmzaBjEWAuBSUZR90e4oWv6uRIxEAFMofWYvjmbMd0M
qIsYvlcGzlqYsvDqXqxa5q4vksnCowvpKlF/8P6XELskMf1Bazaw4mOzB0EH+upDE4/u7YVfW/K5
ToIZQ0DAItyU2ZcGYHGcrOeQXP6yrIMuDjlDLa3zp6bZ3Bb1mb679JkvZemXewxaqzxHBAANm3ke
dix+as23UqADEwzIoAUca8VnH98M8VQ2CfIN94X3E+UvLjbDipqtrVoKcM0RFeUm6dtIT/sD5oFh
Rs+OWj8K3b0fTbIibCFWmNeNVC/MEvZTDkLBwOuAOKloI2ZT/ZdrCPWIbI43+lOl8j/d1AkekDFu
p02OvtTOd+NM1Q4552W1NXvRbaY4K9hz3aIEkxSW+dGUGaM+GajzUhWlztBTmgtrM9k6OZkZ15sQ
/KS5stNUyopdWlmdehgaOzPuXKVMn4ghyjW60EXzgUQJMnWg0UbKRDJaBFhgzPuc2qh9x7Q7009O
+qbI74bh56Tus7rznQOvw1xb8Revww7sLaTNsDWU7OUxvi4TWd6lI+4t6WjA7Dj2O70s9oMT91+d
Ik6iFSVWoaRXSnwmUFadvKy4B4KCKBtqvyD1XgcAw9EPuVOFLVJyxfBWmFOgrLUtLDxvSM8DVow/
kX6UaR9wTajLNL2NSKEbQZ7kwrf6aW2C05IZBCYW9hc8mgivpEdAsVreqg7torq4a8m3WP+t//OM
IKAMkQX4K0My8U6cOGoCHvnItt7VPqrpsecbsanqe4HGzeYOCIjmi+13d3rzwOsfCaG7lTOcdVE+
w/MvkIx9qYsp6UTewUk+pkn3wBvM0OO/0xwddpv2zjXaOy661zZf61hdOkQkQKCuc5siGBYuLSBL
G91TeN1FyuSqL1UG7wHY3/jL7fUtSkFEjzT1PDDZk5aH7vYEU6B5F1lWpR6ozuuDhb60FVyaPmu6
vItoGkXjN5h8MJxZWkxq9G3HiN5FgqBpyyJDDma2oftuCjsNJ5Z194wr0xN6XpwgNbTyzrBj5EU0
FzPziIOBtVPShojx1Ud052WoWBbugQ4lBuWmk9g2Cjq5TD2u3+rco4+VOnV7kZA11P61wwGo8Ix4
Ra4bleArYtIRoYDZELePCoWlv4yapkEpuPZciUS7nxoMTwZ9FUV3J4hr0UvPpvaogbHt5+0ju7p3
+AqEHUhTgiAQzH1SkNMZTt+MGRWRmRsHgnZpniaHtl0jPrjSjFkM9AI5KwNDm+RSp5KOgMzoncDV
s+h74rb2ELBKAC19ezlXVvlTDtKt4CKckzWSkTSUMk/EyEVUg0U3pEbxp+zBumPSEZT9pApvS1vc
PPDT/K+0edVnvpueuVaZwIGIbK+MA8+mymai4O/kSBxs/4soFEXmdjikrKVXrsxrPsR1IyIkyP1a
j4+06EOHTCtVyuVz+itG8pRqgDwyAxQYUepar2iOjI9676UrEe/itqG/E2R9+myTJTNB1E4wkvbY
tozvSm3Y2DU/Clfb3N6yRV34K0YG5XSembs9eqyiVv/d9kfhjUGfvdT6sCJnZTmGdDROPjFLsXA0
LlrqHGT3M/Qv2+3a5LPZql1YPeRVcIeQngOaA/0+0gvJvFwneTyISM3q9FvlxGANS3nc+0LF1EwT
aN0wJvoYYs7CWlS9sEIwX6AWhU5jwFVkg0sZ+Gmdgg5RpzSBSxEY2XyDycorIcHSCkFSBkuhzm3n
Msoo1Qh2TasGJHc2zIz0ZvQJHbSAp1ha5wKwW/wr9h9AfIzChp0AJBClXrkCqLMGdED6NACCYBR+
zbvKd9TsN0kroOSHdtz/s0peiJNeLpcbRp/ZYoiEEFvPmRq/RaOrz+JiCK3YXXkoFy4zOEugMMgW
oE3uCi7T6rw0UnWISlrsTbXfodjzr0C+ef/OREhX2ex0AeoXfYhs+tVsRNgoD7n5I47XuMIXNfCv
nM/H9MzSlrwDPlY3hiinX8EFvdFyTHjzxn83TLCv8CwwnAJAA5mR3Osy12laBwoITm2j/aU1X+Jp
xY9fWsm5DGnHWJcOoqyUIRqaMUjrPOg4MqXx221Fm42BbCzASfkJq0FSXTYWpcIAsuXpGCG4U1/S
FsTccMmyfc20YqNwoj/a8ShWUsBL9xeNv0jLogQGxNm89LNDqr2269AJNqCuatoiRKGqwJ1N63Hc
TsTkPy2HmF+ramBbkSpxc7i95CWHClgFgMMAUVbhgM7vwbl4ZZqUQsHOCuRN3WmvGPcWRd6mP/T9
5As9izpr74ngttilnUa5BMn8z1y7nDeyLbAVZCIbI7OLTAWDotHH230X9lGkr7clLbxnaJNACnXm
g7XRyna5PpKjapJ66RA5HnxFN+bbuMpt36kKNTBic606vHSaztwO5cFNnRNzl+KcIh9FqRhjNCZG
E3mNGIhvZdzut146Thgvxl1j8MdkBHt1bFfJWkFmaWPx4oATBPB7nKr0rJp0yrWy16doYvxe1CR0
C2+Ptt/fVBm+wY6umZgreQjkTQvMwSYgECiGS9vbqyYadQCwiVLMPhwxlxAMWgHvP5T0Z1n++Mej
nGUh1Yi5B6hkwCm+3FvNmIBlUlxEokRsS8Ao0gFDR/rkoOsr6nl9KyAKhRmMP8D4T4BKpGVVueid
xuB9ZNvdxhYPUNedGQ/bLv5FHeYnHZI4KXnt7DUK43kNFybIRBp+zhkAx4J88hVsq8Brlws0aVCW
BAP5cNMjmpYCijf8Wx9bu+6f/T30muGJQL8bwB3g15B8fwpCsKkqiRpx7Z6BQDtO2Ukfsm1F15rq
r27ipyRQnoMKEyOu5KW5aOLjeZWpoHH4Ch63etxlie6zVYdoYQvBUwvUuo6IHcVR6QokGhkGTLxV
0UbnPDK93dhFhkScXzvcb8HzyIbsoypWvIalxZ0LlUIALQEgGQ2ZapQ0gLKnBzX5hfs/Gh//fAXQ
c4kC28yFgTBecoWysk07EBmpUfpLVTtfz95svQ5GY+VVuLJiMGAA+WBCGIaNwoGWHgUGZmOh5Y0W
sTT9po+m31ZhYWqPZtrf53rQpWs0LdcpdQAE0DWEIXuIReFHSAtLei1RjcE0I9zG7dSOgVFZO5d6
QalTP1N08E0Ogdqxl1pFlpL8vL2t10AuUIbPsyaxqzMNpBxcYc6kUln25EZt0+3a9LEEy3LJgQ4p
NpX64pE/bPiWTadyVxv7jOQb2/6uPLv/OnUFzwXqii7sGzp+8C3SXfTGEqNcqB1HVOEgrLZL5U4g
D4G90NbSetd2e269xn6j+Roez2cS/OzZJ+4418X09KVQQQZy7ylPqL2NCQvi/MvK3s5ffWnSsKvQ
JCgsHuCrIFygQ6Fwxo68GA21jklSvwtBtMd8BNGJVSrFV4/qWjiqBg0aqk6HWrOfGszQOuZliySU
ssZbO9vui+8BKBbZAOA1EBMCLinZdosZKNdp+J7efWr6V1GKTe4Y25VVXyWeZ+gt8JgABgLIA46P
y8eK6VoMz7snLwM4arvp1SleMMgdTHGbXP9TMb7R9d7HDNDbYq+Cl1kqJoB9dp3g9ZI0SNUTp9Ip
1pbXycYazaC1yvD/J0KyDaal5JXSteQFxDV+bPwi6doU4ivd/EQt45GHh4h6tDyQimBarp3rkJDB
cs94qzB1QAJbt26EAQjfCz1Zyd9cGW9JoKQRlKaApyXYNUwW9wsvOWb6B7ffbdavCFpSPbzrgKAh
z4bnXTqehnCa69ZAXggaQsPejhWfwsMIhKv+M1zzc01/Rc2acnbBgUbWlaKCqJG+jIqLWRWxD+90
JflwbbdnMXA1kbaeTZb8qNtFkg+THuMyqb+TStvZaXtqCuOBoPxK2cH4IUA/ALKQx9xZq4Ve17Ak
2dKbS2OD6+D2Ii+mE0w0IG7ItloX8PijVh5qDBbLD0nvD5YPN/j2HVhQGHD4oaFqxgmhfCadY8It
Yms9LrfqoP2iHiPPHDyfltoJDYBr4MUFpQEwA7BYGBEgA2VhgAEquSA4SW7QJEB0ESkWLXe9a6ys
auHeIbk+IxmQypxbXS5VphQuxYfgLLUnq3upzQ2GKBG+KaYVOYsLAmAAXRCoW2H/LuVQy0mNkijk
BR7cXvG+YEBD5morWYkrLxDOLKj74ZMBNQOUjqT/XdLxtOM0e8H8+im7J5gyr2hRpgGOnvsDa0Nj
rbdjWeLMDIPQBFGKpBRNZtUgNSyyl747el8ZPQGojLZks97o1k75dVsD14RJyyv5qLQZOvJestTb
sBh+dOIGzhA6ykvhoQfPhZOWBLdlLl127OnfFUp2srd41tEMK0xiIB3N11r1B/TpG2AFN4ZNHv9O
xJYj6rXW2oCuYZafp/lXsvToUJsa6jDiNLWfGJ546IENV77UyfiStff9kMCUOoHbp4GXPXZNv+IN
z3spOQwXy57vzZkpNWlfqwXHXoOmrdxQ1k8bUoE3YGV3FzwGuL4wK2gIRFFJ9hh4wTDwPiuzF3Ao
mravOztaHYiOuecbjknX051YMd6LOnQmUDpOlrZWkSsQyOOHGXRovQi4+hqCalB1VK9ZRra3l7hk
NoEzAwYbfK5oS5IEKlpfgYQA+iPY4yC2WvmHfufVipD5P7k6rTMhkqrURpKNSdVkL3GtF9tusj9S
nWtAbAAAcHs5Sw8QTmweP4V0wQyVv1SMEh0nTY1L8dKiIKo5x3EbH4z7rvli2cck+1nz/fjKc8wH
GdSVq/hZubpe5V/R0iqdRrdKg7XZizs8xfR3Y98ZbdDUaDZK/FG9a/SQ1z/t1+5H1gVm85aYqR//
pGz0m/pkeV9Nd5uxtWGby8f795uke1IUIGrF0AmYh0yJQ6vOQfqNqlyoeOaLMq0RVK1ugfSMIEeD
OQFOBRPYpFtuCth52gOa/5FY/XPbEphDNEMFjB2HP2mmHYS7H7Rtlu8x4ZVVgPZPMM8nwzh0NA1v
a8aixfirGHJ/uYVsuGVX86dZHE3RIydhY6LEeVvKNUJrtopgX5rzRTOP/HzBzwyTknZKm7Qoz9nF
RvUe45Huqv61Mrg/6tva+0IPGf+CgVt37Jfb3I0dKEAOYFPRvt3+juWT+PsdsuVCE8fQqSauHAg/
qimwtl2JybYP1B5xK54K+9HOwpY1vm6FGCThDxVmgPXJxnTu8+akxPtO+YFuPDNa+ayrLMbl9sj+
TNZPzKA2tqfv02+YjFg2+zHd0/oJTmJDq5PZ1cFksyNn+9z7qWffMFWJaBESU6MByqfO9NN4z8Zt
WYfUIkBmPCQFSMu5c2cIn7rjpiBr6b9F43W2k5IPQY0RKG5XR8E1Tqbt2LiDb9YxD1pHrI2vuuJk
RKlhNlpzeRLmCyOGLrWHFhx1QwcmpDQSP6uKgBTJAQgfwwuZum/TCfmWV2Pa2m0wub0fF69jMrff
mkXQwLNxWr9IVjTpOu8qfZNkQoBPsRTW1vDaXGXXTN9MMNWQjISVMm2N9mdOXZ/135H62t7WlUVT
fr4ZkjERhj6ZdQsVTpO7qnwxqsw3yJNTY3DMU0W2SGrHR8FC5tyTtbb5Jbf7XLR0i5moDSebIJqp
ylcchZIl9wXDgMt3V1/rnl8yTGey5IqgzbiXtfj1wjGpx1SJP6xp8NIjcC5BCiJMM0NTZIcTLPRx
T0f9UIAhfAJHveqkK60Gy9oCHg9QO8+NiXJL4jQ5La97kb00oJKmoEIJe4fdsU2scz/v9sr0Ptpr
A7Ou219nFT0TKl1RxUYZokFB+kXvC39kGAG753rAXzEIdjxWCfERYwAzVVcnR3lrihVFXTIQ59Ln
Az4z+eXQUEdvhtm7catdgmgt9AYTlh2zjdaelzl+ln2Mc1mSe5Oiebms0vk9r+7sKSjUB01Fp2MB
KjpfGe57QYKEP6FHQF1xrGaNvyVYskza4AxTPkJw6uwH40+NEMoLBj9v4x1xfjmvt+/+0jNxvkzJ
5uSKZ3EGz/uFlI8c092yTgSJ8T3uWZAmE/yq8La85dUBL49YHpZXngrVD4quoAkadvdg1Qdg53oz
YGJXtKH7YvC1LMnijUekjdQruoORc7pUGKCSu4LHbvaCVmzPNwSZ/MlCSHF7TZ8tRFdHdiZGsp86
KQHDIXi4MvqUGv9D2pf1yK0zyf4iAlqo7VVbrb1WtbvbL4L72NZKiVop6ddPyPfOfFUqTQnHAwOG
YRud4pZMZkZG2PLoG+VT2+5xXGza20L7RQNfJZ6e28UQ2So0K9aE2G+T+NPJvPiGmSPtuZWNWoJv
EBBL3qgHWbYlKEM7vH6vfqrP3NXTx0w+m3xfkxwljTUCgD+ULf/7JICn5nquw6iLSdbKuL0kJK/3
4VuX25r51qLfnW1K7tN026SvqTiaL8U7CDosso8zcJWAjKFTkg0zYrtWnuPyU5ivCRs2/6c1Alzo
+vPyrG3LwMLnMWmTJX7XPkbNpm2+xtQHM0Rl+mPwQtJjI3U7iYxuMna2Wa4hwBeTCOBdQj8oNuVE
zHD9FZkC4RwpVOKTdUgTZO2UwaPxT2Yc8+Z7UrXooJTdyvS07vP+8JcuJhWALLA9A5SNS+PaLm+G
iJV5jYSolqBv+0lib+BrdUBqtOK9lk7cpaHZUYizsQG4qET6uhc2j4Wjmd/uD2XJY11amG30oCs1
o6kxlFSDoi5gz6M4ptmTSL7K3Ne6NRjqojkQaUB+D492dEhezxyTY0o0McSnRi4dMCy4QZrZrB7c
wNASpwCfiasm1cpFt7Rc6D+XYBfECsAyXBuVY5YLXSAZmWSBo3cHCK434YturTj/xRiCTs11gDFA
AnneQYvKFO0GFTkJPW0lhHqkd2MlLt6quDoqoE56ARHyYLOytI6qnDXPNNWS3f3lnOZv7jYuP2Ga
ios73apNlbA2SU6G7NKqsaN21+WDnZsHQv9ibwJhgGocRboe3OfXplqp6XOpxMM0NEtzz3il2Xga
k5UbbvFhaiAsw8IZEKqZt9AYdVfgQkAQaAynLtyL8hs2pTr+Ln/lgFTQF7lN7fjnqPnJVyC5wtoG
3BNP5tf9eV06iJdfMTsmxSADeVkjsA5DSd/oBfQ3cylbw18u5iaBE0EpFcAGsCHP5nRs9S6oE4Rk
WeSpBnH6TvE0gk7N5wDPN810SvMBQjnNz15aC5T+1KXnW+fS9mzrNGMvjMqaMgD9Uw6tsKAh+7Zg
OwYWe2nfSbrD0wRdGp8K/yfuMmeQ/RSCFgR5/V1Xfw0a+gK3mryrC/D/t24Y/CA82aVysqUxc0JG
dgn6BOJuc39l/pc5QxQNdA0wWfM50/Usr5oBMZBgXth8FdLDOGpbAmKewB6/Reku7sCrxX3j233D
01rczheQnRRd5JP+9PX+b0bLqiXctac6orXNMws9VmpUbgai6v59U4u7bxI8+P+mlGtTeiaQjhJj
cuqB8PPAvjVuuSyvuK9pC98bz+wx0kFG27AaCY8RLm/RHVMNjh6mdhQGpyD8EQjTM0JzLdabJume
0WnkF/6qA95dkRgWzwSfYRhojgZiB0PFI6SN3VCF7AfQC/p4RPejlAzu/WldWkGTomUegR7qf/Po
OdMBbxMC8Szt+9ZTCi33SRoRN030/C/8MiIUkAmByBY332ycBHjrwmqsKSfAQOHc7uPOBWOlJ3W6
F+YvfzEutP/AMaOjF+n/60lFZqnUhyRKT2oQ1TbKqIMTixqsSvm49iRYnMILUzO/SPMBBUTG0lPZ
ZPomxSPHS9Mw9iVmDiv3zaKDQvHtv4c1p66V2pQESqJnJ4lX4KlvzKrJ7NCqjdav4m4sH4JRFmzY
Ew1JA0cSKuW2iAWoEKEMoHkpSgmxx9EpqW7VJEjlHRuNsD00ltIrrhIn+HOo5mrptMIg7MUIi7j6
LUtRiYSNrvSbAb1Kha3llT4cTKGA8CXU+7rcVhKvK3AtSFDIGIeomGQVwBtjrIx/6SZEEINYG2gt
4JvmDbvlmGY4gU12qsyfsl7tQZHvBRSsa30qnUjxq4Z8eESQdMvGYzvkDyL2aHrORQCx4l89OQXa
Tyuuf97fawsBnYoXL1oGAEzRbvg0cktkTc9DdqITize6tHMp9/Vs8CzuQ/jD5uLzvsGFHYeKFoI5
4DYhPDUXWyki6NcrXcxODahyncg0fkU8+qHJbO3ILs73paXpSy58kyaCACKNsDTsRbptiw1SlcHw
phaFC5XxgjzkHsGDQ/MC8Pp8M6V3TWyTzk342/0R/y8fAvQhmiUgKjy/aZiZc4Ozkp366qFXvLR3
Mqn3LIiqvykf1WtZevkLxA4TdKVKg53Fr7liRz1EyV7vf8hCcDkVE//nO2bXUGWUY1KSgp3Q0Wxb
gyuXBxQ+xt4J14gxlsoAE8xr6s2blBbn+Nwmo2gy1BvMffBc7XTzkbdO70rQ9Wnt6rPqHFn803wL
+32O9jzVK9rnsrPljVH54/d8Daa0lJHA1/yh+Z1kR+cafywfu0wp8TXtvs+4MwafHTkwE2ncgW8b
ckAhKNI+qf7Ut1BD6mo7I/Fei1YozZYSy2h1A1840OBoeZsXIZox7YmsduwEmcYfY44OUrOyjc7L
NDBRuAo0QuQTJZ/o/xDqmveZLqjZRT3x8+GmBEkdYIWzfIQUdVXO6chO3ExRiqoPDLRq97fXUiSH
ixh9QLizQD435wnTsqGGIJCERR/3OndAw1ojM3iMdEf7Vr1Z0EAwvEpbSU3eOjDgOnA1TzgV5H7n
mQylLo2E0qE6ZWDbUKXUtiIfmfMW+4zFNgjgvZVR3tbmQW6ENLM68aOAqWwWN2qCmgy4z+ZkxrsI
9Y8WnM5HIaht9Nwl6Q4N84O2gmCZYvfr1YNNECtNL+CJ73sW29Ug8yiLomhONNEOcgIcuhX9rDrV
7xT++/74bjcKWKRAIoVHMKJV5Y8zu/CaQc9obGq8OYW1dAS3JeKPeCXkv/VD1yZmQYeZiJzrQ9mc
DPTlZjVHvnNbluColFFRWzl0K8OZ05fnQ6q3WgxbfUNfwyz11WANkbJmYrYhJK4nhdxOwwE/mxZq
dhK+31+T2z2OxUeAi54+/I4G4OubLKqDouy0DGvCh8BW5NatQbg9oh1XywovKcVvS6pWUOxrNmeX
BcqBFN2rrDmxIHFUvdwN6JvN2XMDoH7boRRIt/cHuTSNaAFCe84kwQY54OtBJmpi5DTHNGrjoHuD
kWh2pUsf940sbb3/GEGb07URWeBHhg0OklZTj4wnzepwHZxY57RrAmxLZ/bS1GzRRMpR3B1xkMz6
Hw5q+Trz38gq8fKyFQMlfwhR4MzOPINMy6iOY1gZe+Iyvoll1a/U5Ktp10go1yxN63fhGCwrSvpC
aZpTkVu5HSjhawxmANT4vpGyWOmKvA0SpwZd4ALRQwhtvjl2WWuaPk20oTkNZejmESrf8teIC+T+
Zli4sCYzWAbwLUzQidmWE0IbuTzCTFQ9hJBZlJXKI1a+42ZsG5GnGOFjFKhOEaofGh+9Puz/dTCM
D5ja0YCHR5fhXAsxDhn6qHKpOWXpZ2FhmNkxjNYQKIuTeWFkOukXC6e3IJZjkYxRWsSPRHTIiHhm
ZFUsa3Lb15cUmPlw96NVBPsQ6b5rO0FokdagATYI+xXgLQOwsINSrAQcdZWA75bZ2fgLQi1I/zFA
y7ykY15bICVVJE9aWjhKPDhlfOZjtOJZ/jj5e182mwEUvsq4rQz4T4ScLqnc4LUCFup3MHrs0dgK
GYAY13gzHrXO13+aJzOobY2e2pVdfet8MEGoOSAiBl0XctnXE9Q2NDeDvgOeNrWcSHnuFfmQsT2o
vzV9Ne86+ef5mMF2BhoRtIUgpz0bMyFEG2rK2wmIM8b2wHZV+qOwPO17WP5ARGwDVUHYLzR8rozy
1o+jnIm2xz/S52D2md/uvEcflwHUcGR81/RDlX6tnNrbAAwGphYSiowuOgNmN1MFJu8io0l3amrR
gXOfp5L80KWohBxZa1rxBn+2vmRitqpLmTkatp6WxlYhKMC697/l9mihw2JikUXgCUD2nCFBSscw
NYOoPyFPIccuGqXAmDToEndBpLvWEnTrgGEM+iHgs0ZvNYBes+1DmBwqZd6fSJbtKBtqh8vwGX3S
D3afr8WBi0ODUCsaSFB7gZu8thb0Y9GaNe9PqMpJ+0EP9MeeSuoO5DXJ81/MIhpHIaQEFBIC3Zmp
WJdSsBtjYAO6iwEHz7aKVqgHNQCK+b6pxTlEs9Ok+DVF0rMjWJkxiLgDpT8lRVzbobKNUq4BldeD
SHkYvfvGFvAhU+svHvwolU1YyNkcovgiEBry4ST1xHq2Qr2GYrUWovkYPZ/W6ITGwNNnJB0z0EKF
lW+wxqj2cWlkX7ztgPc1iiDroY8rd+dGsIx9u/+Bt0cV34fnINo9wVaIR9v1xFdtW4w5sManAECd
AzNoPoF/1/TVbuccLTOTiiFeaFPH4ixEMcbQIKVKhlMJzO8BjS/DXgcDM0iG6/gsUbGqTnPrZ2FQ
R98iipRoXfhDf3Rx4WksUdtUpQNwDsesOWT1Rn5P9O99temBLTTpaw/+g8aWdjyJHCQjbdG/VNHP
kq71hiy8+K+/ZHZkR65rIe9VYNNDT20P+g+dPyh4H5c/Eh8ynFKu2dnGap9+3F/XhUrmtd3ZNgeL
FxmRgBtOrfXBoT6SbuvRZ4GPnPx7+M8aK9fSAgPBPcFKoPAJHqTrbaR2EFBndT6e4lRBlaGIByCD
gicrLgO7U4pq5cW/ABtARIibBSEGdJQh53BtL66bbMAdMJ5aVXH1+Fca2+U52H2O8rbtTAektqZ/
f0IXDgpKpOi1RWiDDklrdpkOllzHqpBGxL567SdSwv3BaNbQAtNPub6y0dF6YWU2j2VmRaCn6caT
WRVOJQebgm/ah1QFXvtgWsnKA2/plECtBaSreGzhEptdo1mT5YnMrfFkmSF7lBAM21ljlDuZ1Oqm
psWpS5Ji9xfzeGFztnKdXAkBTwSbUpegGMr7DSsLc/s3VlBqQAoD6JIbDDICSmhfxkiqK7R5yMzx
Q6Amu2JkadNPJAcWXqsIcuZerU+hwNBKyNwrTR8+hLLhK4H6mhlm7g4xhHfvD+n2NsbWQCs7yJ6m
iv38JkHCiRQBZ9JphB+3hdk2/2Ca80eos5Vrt9ZtfDXZAos30rZgcpgTM4YdHWkdmONpBAfYroc8
ByoUdeFAAntw8lQKv3UN8tSG4CAgrrJhbwhLXwkJFmcXJQnoR0EjEBHz9RGfYJWyIfBAH5Hp2iep
2dix2g7g+tMQOo/mz/vTu3i+TUBxpqsQ1mb7ckwVBtpJtHcbXV/7I5Ml26w4WXFcS1aAuzMmSUy8
19WZF9EYUUpNRKAPNMRLnqYlCKPb138/kksbs4krrZYYcYa9nzIi23HXhE5nreIcljwVInCQtqig
pkDodr08Rmrkpsp6WOnAPIb+hvpgmIO1C/qJz1OCIFtq1pZXhQZaIWkFHE046LYchINXjiL1tJhY
vqhFZcvlMLot0eNzyGnmRBmEne/PyNLRQW8hssPAt0OTbHYXovRS5hZTJOBcgsAF2ScaVBs0ErdJ
lp7+xhSon1G4BeHKnL8HUkd5WKeWBNHidnCULOreihqMxNqAAtt9U4t7CXIzoFqaum71WejWa1oc
Z7WKvSS14eMInXGPKo30N7vpwsrsjmgqphoxPPZJMVvqRy0vdnrW0s39sSyu0KRfjtLolPOZ7VlT
yfou1UP5JDPoqCQgp/T4qCSPyLvoK0dwoRQElMl/bGmT87uIDTlFbTMhpnRieDYjZ29WeXeU+6EQ
21AdpfbYDbE62KQeuwos7iUbtmpsoXAlg2wMVaxMa5EHAvM75BW0OrSbSkNrS0ETqbH/ZlYMUMBI
oC0Hw/z1l7ZS0ZJGDiTAu1O+lxtD+xgkUb+AY9taSZJPEzwPPEADCsACgnQgwWZHBKV/gzdWKgPF
obz1o/ZVlcprpJ1CGaBMRM9TLbJZCamWFh1NzNMdY4HCZK5aXUV0LPsaNkU1ibBoZetwEkU+6olr
1LhLkQ5IySaRXh10GvOrekA40MkFl09RktvxodHdPvC62q/ESkywdCgvDU3/frG5giBIQWlZTBs5
f2ZR7GQhW8muLFyMuJ5Qy0RSB7Q2c5IlQaf35LQrwjrc5029SdDlaGuCOUbxdn8DLsXZIMeAy0Qf
qmpgd1wPZ+iqyOo7DEcC55qjhJ2rNxEE6PuqfzRpRZwmLsSxqSh1As180KEs+c6IyldmdQHMjZwA
0MGIVbFXoNN6/R08QzNO2Ccy6pa6HRbZQ0/Re6V8q8zMBpjTKfe0QXtsqLiC4xk76I911npt1j2x
otiRPOxXjubCebn6oNn1x6vCIkKZzksE6bzYV7LiEGAW2kHYqRjAZ3Ska2Cnhb011QAxergDvLFm
rtjsOZWiuIbNkLk0eZZAmHp/vZdH9R8L6vU093hyWdAkRA26igI/Qw3G6k+tiN+qrsKLPYa8a3As
rTU24qUsydXIZttsRO6SZ1Ujn4b8p56+k8fQQppkHM6JRDdFEttFAwH42LHU0kM/yCO0RGJrhXlv
oRSAyQXNO+jeEWZbc7K2fMwRUxP4CAAV1ACMkkQ4qaGBUVgGBiZnyLAF+0Rv/EDudTtP1KPar/Fv
Tdtm5oavvmG2rYwaN4o14B6swHD9QyISXn5517XvfYdIaQTp2FGkneKOLK9XvPGiW7kY/uwK1oWZ
y/E0fAOoS2L+g+jVocbXmP37jOk0z1BpR9FDRfQy28ZVEIO4FoI9J705UvVEap8OK8wqC+7+ysRs
H3edkmWDKOEu9H+ywAadhMJ+hMLE/bK7f2KWZ+0/g5nt3IYJTeg6di4bnW5kW81kdqEXT9AkuG9o
AUJ0PW2zGxpB4MBDCWezRVawTHcV8/WaOir9paA6RiLhyrJDEvV5TJnfmxveiSeksyo6+EOnv1Om
/tJi6ef9r1p0GBdrOU3PxXUn47EkMw0TbcqfUexCvcWm417E32vylMtPanS6b28prYV6GfJ6Ogib
0AowM5i3SZwgaYCLvLOrwEa7xsB/6D+ZYpuKXfHXeg3HtOwWLizOrh5WjNLQT/NeR4HHy9I2RmvD
05d4CDeU/CjSo2iVDS+kwq67b1qzkqNZdPoX5mceoWXlEOlBO8GCrGoTmXJi12GZePfndfHAoA6J
7AJoUnDTXq9jQ8DBRUxsYwqazwGE6a2peET+ZDxym/HjvrHph904uQtjszUM24bHo4UZ5QX/XrdZ
7piJLNssy9K/uc8uLM3WThiDIYYelkat8Zj2kppepW5r/Qgea85HB7maFYuL/uDC4my5LCZYIgxY
NLp8YwbbofuoGbDznX9/Dqefc28OZ96aVoqcaX8WrGJ2dBLJRmqg20FDO41LV2b/WngKVPoI0/97
g8wTakFPk7TRMC6o19agTqQBBK+llch2ZWPMcVVMLuJgiLELFWF5QGOk1mgH0tv9mVtYIdRgVWXK
9OCtOQ+fmbDUNgDP4amoKu1oASH6GhSa9BX1VeKGwtL+fR5rKooD84xo3VLnyB2aqGYTlbDXGZtB
O/RotSZK7g/E2N4f2JJvvLI0u1iFJRUVEmYyOnQ9qN2Wlmzn+UPi0vKzzp4ApkHm9d+HwciZGRrI
dKcX3LyNDvoVcl9AAe3E81HspIpnr0AZ5r6Fd5jXtNL4CrrbDB1TlPbbsKdr1JQLO2aS5kH3Eiix
QFw6cyWkyxq9QILkVMcceMbKyxrISQ6NtzK1a3ZmjoRZRsHVAnZQbna1KHxqS9MNzXFfqnveyE4K
egiNacRGK8sTF9bOTNO9FKWbFE8SeVjrmFm4dq+GPfMyDIocYSQ0DDsczyHdy8X4EIPOe5DVQ5xR
p84ljyRrGlCLJ+dismc+J0ljlD4KWBVZ6zd66AfoN0/B29h0w8qEr8z3n61+EVf0pEgsQ8gymgxj
W9Dxw6gfRwoChpV1nQLBmRu9nMg/798LO12XCOgrYEgS+82Mj67K9uBttUe5AKkTwqyMbCP4VdQr
/ALtd0jsOnrKVwa7spp/IpCLj9DqoiuQcpdPhHE7Ftre7KtHmugHrelAnNPuoGDiNeraHC897jF4
lKYnqV1USWeHp0w6vUTFAZMcmWA2wYsnBg4bQLgemuw4VM44QiBPM5xelZzaWuN/WkrEgTEPOoZ0
wj7dYLItK9WasjPlU94KiD4kDwKtz5LaPY61jpS12KAejwe1fqjHI63T05BQe4y3Ohntdo0BdXEN
Lr5l2igXa1D1ctPLCTaCmvlCSpwa1FeuMXgJqLbAi5H+zaUwoXlRfgNP4vwpL4WkzGqd4MHbf5aq
I0ZfpnbersSOyuTxb7b3hZnZqGrZrHMBDtBTntXA1bMYqre8aiKQfSQdQXM1RLmcRKAPBo2RgcO0
ntt1w4WnmoXl1uaY7kEvEWxALdR7nTJ8xkYPTUirDvasZdQblbEBsWIxunFNu8eQoV3w/gldCH+n
dNrE/glKSVmb+RyBRIBOaaic0qB8aqriFLbmGknJkrMBpduEB5nwRPPmjNhM2s6QE8ySPgzbWA2N
nVlD+hnloDUE5RIcABlUAHhB9oA85LyxqwCnWi3HXDkZqfodXWpotNkI5VFRE1uzTmmsuJn0IyqR
N0xrT+uL0MmB2Lo/pzfBPogqkQVFPg835oQkut7rAKmPQWzU9VnSuC2hD5TGgRuov7keuqHyet/Y
TaBqArKE7DXaHVBOhNDFtTESk4HKpKvPXcpPpFRe4r7wQ960Nge7Lxk59r0kpM19q7e+ZTKLFvWJ
e3Gi950l+cOSiJGpfX2ux8E3m27Ds2OVvuCgIa/vN8NHlR25dA4br5O7jajBvLGh2hq5xx82zqsD
iM8AVh/gqUlvCB2K16NP6yQSg2nV5zF+G58g3AcBgKzbGK0daDb1hk1IPCM/tr8hzDzwQ6z7TPba
F869SNtDOkUSdnmM5A24N9v0CEkQmbltf5AzuyVP9WmNwHVhZ6BTB6UkxFJI+M4LDqwdy9ACGPUM
JFuvF06rvBuQOZML+Ap4jZU1url8p3ocBFnBRqLJWK7Z5JT1IALAfOtz0vGtkVfnPP1Emy96EJtN
E4bHIkU3gKyhe1T8bsiv1nwXmeyufMSNi5w+ggK1gk40E79m+zMJGqUjXK/PKXDggMnu1DJ5CV+0
wk2o4gwNyKYgFmV1XlAKwwbO8GPlAxYOyIScQT8Oql8gcZ+FlkEMun0zj5szTd4D0dii+AUm/J3K
crs1JNvgTzyNdv23utoJ/sCzcFtFIPdTXS38iOXU4QpdaTW5TcdiTlBzUtHtincLGFOvdy0S21pb
MrU5q+CHq9Qj8Dsk3PSIi0DyXFjgbWt/x/1GT55LqbdNxr1UVVbegtO8z06OCj1bCYD26QzNVb51
AbohENW057AoZTuxBtVGx2bvrMz+NJQbM+hDVCcGShVqZ9dDRX1jkCS5a89gvKxDh6Vean6L1Uej
BInSOShcqXDb9ueK1dtNZ/3hlceyY+tBMm5m1UraVEpQXoPEysj84XHoHdp3tqYdoCyKu9DW7b7f
jqtx9c0Bn3SyTbyVQESOEzdvvQQLQ6P0cWedouJsKg8lAZ1+9RnzhwxJ9vuDvFlASOYgwTu1eEKd
D42A12Mc5WhUW60kJ0OJ7DL5Ymuix7djwaFFzxdI8rFygJ1dG9BKlCuqqovPasNtVattk/umZTnw
cI4crqk/LllDCRasSeg3RyZkFixTgu4AvBVgzQQYCwW34lN5p+BRXOMNWjQ07UZA6bDz5z44o0NX
5I0anxWznBQH2JnjqVluy3jlmN+EvJDxhsdBIREZPzzdZ6e8xcNdM0icnI0TaMftiGZeETR2SZwM
5RVJ8fpy5bQtDU1HLWdiegD+5c+lfRFk6wngy7qUwaI9IDlsOBTtzvyQVqf7W+/GpWJkxuS/AA+E
75jvjJoOup6nTXLW8KAy88iuHZS9bUN+Ebts7c5cNIaNjpZK0DybxnTWLwbViwb7PKbJuWstOzG3
TTu6TSlvwW01sQmxNUDGzSscg0OVHmhzxKugw5/ZU8zUYqQr03NR67scTOdFsNOJcSRrr4fb9+HM
0nR/X4ysakvclz0sAeql+mHpl60fGIes3FCXIGD5kNbAgWtjmx3pqLK4SnKOsbWjnUTPbf/Yxb29
llO/LSfjtkc6TsKiIRZGR8b1yGKW5nKRkuSsGG7VHlh2DoWLcDRSU1vtYrBZK/YwHjqyFZv0hJQ7
/1Vb7v1NejtWfMPUe4QTCJesT6+Si9mVRhFpMonTsz5sK+MpiA9B+aDIX/et3B45uF9sTMCeEIii
ZnJtJctCAZGBPj1HxA8e6GOdbodgkoX/t/iRifAf9XlE+qBwx5Pz2g7nXVyBfzc/E/TgjuaLmj1o
wxNtHat6mxjBk5XZu3mzzezNZo+Tzug1CntS8Kh0mauWh3hVvmv66KvgAPcLoDCAqCDbgSB1dtRi
PRxUo5Kic119SfI7X4s+FgaBFmn4J+gl4C6e8y91uVV0AFNHZ8342TfPJN/EwVri/jaYg8MFcsME
5BBIPRTwr1cGwVxOAl4kZzl8LfrMNpNnOXuQhk2h/TQVvzjT8ECP2g+rYw5yPve333wGcbgQ4OP9
g75ztOncsOCPIq6ha1acQ7AMpRowI2u8lPM5/H8WQBuE4cHK/LpMi77k/ZAU52LM3L45ZhGu5+7b
/WEsGYHPBUUGktxTw8T1HJZWir2gS8XZ0GKUPn6W+i5JN//aBriPIC8N4TS8zucBb5iTtCwIqc5o
ZUoyy5ZQNQrXSPsXBjKFFijjIAOAPtvZZkjVjMkdlKzPsbxL0ACRRhtgmO37I7lddNxMU9yHsBoN
8vPZ0jKrKoG4RH7BAHFtkukEtHBZ5v3frMyGIrUkF4UEKzQCyruwC/RA3bdwk0TANGEgE1oQQTMg
8jPnqRVmnNQBTLTyfqSAY1i+rji6PtrhM8jTB79xusKBQgxR7TLf5fkKjGFxIqc+SlB2wK/Oo3U5
1VNNDVl97rvGsplRMihdDvLaMJfNoLiHAg7Urua5EnDtBMMQIkVTya6kgYDSAW03xN+U2kbaW/mQ
0u/d+L2t3ahz5TXyhvk1OM0xMjUTGBoNO0hGXx8tyE0iPRwgQ8KHaqtJ74GeeIPyrU7WduXt1r82
NM3CxX0rIw06TKXZc5PjnUdlu+PP2tohXprKqT9vgmehwWzelxKNhcaYzJszaDCiV7QNWu44RvX2
/sa8SSv9mTTUKMFCAdYLBO/XYxkF64UEjekzZD6K5st47+t9YHw0kW+8J9SRI7j52k9Lu5Y3ORnB
rmB5qivlPwe1RILhCMI93SiOcUpcaCM46DVB9ymz8Lfjaxtuiv6XNkAUGdpuxdZak+FemiN4Hrxv
JtYurP31x/MWvMElkdqz1P7ooMcii7Wmq6U9hYSKNmFEwOqmT/9+sdSgCKdGn6TtOaqTbN83Rb6r
crMCg7lloWlBLt2V9ZgCgctAYVoPRJKTDCUqysieXRuUqnrUrJa1iOXs1DwkBjJFr1LkW4iciU2Q
KH9hb+NG52ewHLYfeWoXeBzYwnBLkNC7tPaaNzU5yL8bkO8pX5argPngGAxutBY3/Xl23/vU2dwo
fScRJSjas2CbId2guFFIX8h8hJUzye+81NreYi9MPJV8tFVxgGxTLH1xSCdAsxrhMcAMKvkYTSd9
MCrX0t3Beu1QM0k9CuQI3QvFZ8Ih4jffVcKWc1smmyp9KlIPKjRW6sngmYXeR/Cc1LbgtROgKwD/
Mavt7lfKNu3R5N6o++ou/icJ44MJZCtYuvpgzenNEz9YsglEiagEvh2kXPPXb1UxNHwM8K3GLpOk
f2K9faDvyQ+DbHXLz6vmbLbfkn9NZPrHLFWQt8B9Ap8+eamLrakWcRZMaOSz0IC0qcfyO02sDykJ
H6x4lFb25Q0iYLIG6VCQmYLZa3rpz6wlVZy3OpyromZAxZ5rrXa5RF0DEbn+kahP0Dio10l9J/cz
22NgbphC2inYuJFsE0bMKemQuwPrZGxbpq8kodu8of0TTGdAbMke4psnylciqAXHgofOH31fSDyh
R/p6tOAgZLSSwvZMtIdCCcGevJabuSnfTBN6aWJ2ekhUmsrYB825lDcckxjlaG+MNl3op2TPnQJC
sLb46jah+HbfxfwpAt/M6RR8IiOLKsq83wZEbGBMo1F75qpnZE6wqbNHtk2lA4PunmIHT1LpSeLn
itUpiLq1CgGiqZkW6iKzi8YkUpCrNRyb/E+/0wF9CG36XfKo6sfhLnUC6VkejiCAb080O7e1TVzF
adKVt+XCzT0Vcf7nI2beVdSQoI50bCcza4UXoSvMEbFaOJ3O3++Pd3EHTf1fyBGa6ByeWbLC3lIK
rqH+AZqK4kGqGue+gRtWNGygKdaZ2qaA378R2E5ylLxzkDSfm/IB93GkVxsteavoW1WO26b3iuLM
S9vKkIZDS7+0BaQcAvR2hFpMsa9YgO67fFvkPkRT7n/Z0ta++rIpk3DhmVpRqTI0Y5AJT7ZKedCQ
8O+eI+UzT106PgbELz+bh3GfJV/3Dd9sMRlFOqRVJ+Qh/PE8KViZkWjaUi1fUPyyUp/rjkLD13Z4
htKJJ4sAcJ611PRtYI/E4NRFiRUAeBUrcj3WOKxpT3Vev0TkKRxeAou4PX3KG8NGL9vwDroyVT8W
ra8KKCW66EiS2l/3R31TmjfxCXjyU/Q2go4OSaDrTyi4GUWx1dQvrQGMg00aZ5C+Z9AnjgrJlzXi
6AYu5cd42GXlzojckj0r5Pc4ABPflU8W9Gh/hsRWoexGVhZkntD882Uo+oBvCqVL9Sa41Jq2QpG6
flHryO3osSS/m/osho9Gt7ZqsNZJcXO6p4nQKVTKkT1FNn92EYN4nwCsh64mUNU6NDpYfezo9fP9
6b7d3TMrUwR3sbsL4LKzAVyfL4L9NprObhrDtbrShVaITiAOnfqJss0D5pTtNh/f+jheOV/LC34x
zpkrRQONpoXAWryA2TSJ8o1BGvB25Y5Bhl09Fq4cOzTlUCe0Wfr52ZdHmn5vmjeALr0gcoNiT/+L
s+vacRvZtl9EgLnI1yoG5RbV6mC/EB2Zc+bX38UG7jktShDhA8/YGNjjYqVdO6y9FjQz9fCIcp/g
pQsRxc1NmKR/UINUQDg7uxAZGIgCNRwrZ0SCpvFWvVuxeEk579Yg8MpRZ0NXNqjcZ4M0mhaUNXEr
p9W4dxDWl6uIjDG6/fQlXNd1gITthk47El/T5UId4HK7K6nxa0gH1E7L13/VwDW9fj8GlVHLtuhB
b0qGL7sVpFWaGJV0apuT1G+UZhUci23oDnae1LsxfvQhKo/CyN+AhWaH4jsYDdpinbV2RmgH0B/4
74ulfNbNczI9tlNiGEqqc4qgrI9UbdRJ7UScsI06xeQ6SAP7wynwVCpnMku0I1d9u9goH92HCXmH
r0mr4NgFqDgkMY1iS3xtPEOvcyOWeYPDqb5/m26Y7KmBEqrjSCmDDGFmu2oh9BS17GrHZ22yb5A4
5PqTNDityoT0rVssl04H48ILwW5OGXvUI5Afu+LYCWCsECZ4jdN81zVQMWD8OSXuaTh2fUnhBawC
5R87hmEDkcMW0A8JQtwpYXZ5fnoJafNUASkIoocRpGqdb+qeGLFqWbdochlnk5ssLUEoAngT3NfL
ofhML31hGHsHAAkjFyGSpnssK1aNt9DgdOP6XQw0/f4vEyi0olfmNd87bW2TOKd1uGmGJUDwlQc1
Ldyv2cwcZK2q8N5VmE0XvXjhe+4u+MHXqwU00XS1eTTEqhjpchKy2MQRAd2Sk2VBZvtKHm3rjh8M
bRwylHJEz7h/1K8fQyQogD5AtAYcAiifL8cbQRjdRmLZO15AVvVDDIC961ZmArYwcLmW1AuXECnX
K4gUMKRr0D8OGQhcsssRWxlw6pYXeyfWdM8E6wMg/aD/WZjXDxXb5bETBQHRDFLNky7D3EIO6GL2
tUDBQrYFWZdxolnIBIus4/PIaCA/uuo5LlrFpVrRaki/W60ZzKAnLfWS3jOBbfZoW0athcy+Z2pR
H9uSh46c+8s/TfbqK6dO1ymYBI/H7DgFrRLoheQPjp53VNcDxicgjus0Q+uscJEN8NbSw8T8Z7TZ
0leQA1DEAQ5hW2SGVykruUoXiu63JgTqN1AAE9DHgg36cncHRMZNJ0eDI6GY4D4FCo7RXpWeeeF0
f+V+KI7mSwcCJFC7gGkCAKOZCYtiFxwkSTM4fp5ZfvyXLy2Ny2lYs/6hPBKvt3Ttxdc6o+gF5g9/
g/CUeHYIHR7BgHxA3H4of9KAUG1CxvULPua1LQIa7idHio5sJGJmy9ARkuhD0Q1OEXm7QEEyXS/Q
NOun8cJTdWtLUZDUEHGBNhVX+HK91awhYsfVgzNq9cGTy5WY+E/3V/rmEIBKYJmRTMJAl0MQTm4q
ucNcfMGHL58KCibDjwsTuU4ATABClNDwQkyYl3l76pCpQlGqyuBkLqj7XNgF2yNCbZRozGf+1Hit
BFW7Sjm/ZMkwVKbaK8mmLsuKJXUoLtiPWxuIwIWIkHUBAGfOEBPHXZaXoTA4SkUeFBycuEkeADK2
76/tDXOPkBDQdGDUgZOeF8XimOBsqPzgBBAhToHQi8bULMu3YQmDf+teToxSeFygCqXOHWCIoKli
IUWjU7XhVxnpRoqfKJKEhjjqZ2hBLuXmrn0oBLu/BpzdgLoWPUnrPAzY1HYnhEzIP+T0HPPrIKei
9iG15v2lvHmAQFeEU6Si1Ayjf3lORzQiJQlKPU4SbgQQI4rCxoUuCW1r6iHe9OTPAQwfw+g9gN9v
XaXe6v4H3LonYERB6w+ykWCgn1bkl//RhUIhoedqdAiJR1ZKXm5zorSkPXfF9Al4tUBQsZs4rQhC
jdl1HEqfS4qAIKon0UrIjXYwyoCKteEmKg0fJWKjmwlYeDvn0MfZFIY0ilvgayskt4Pob6euwqTY
lLX0eH/618nY6cMAjUDLmQDc31XjmVjVZargw3ruQc1PyE8wnzNFCNA+SbkVKH+7pXTWrUuKhUCZ
CKC1iUXkcsVFGSQIkSyNuD2eybmSharIOo2XeAluXdIJb4VmL1AzgNZ0NoyY6n3Mj6PT920MHFko
IC9RlKANB4y58z/vr+MNjwyeMBDVSN3gIM+JgWs/j/S+9nhHyGrezoLoSYs5BRyzUr1L0jCxk1Ig
ZgtBmAULfGM1MTA63WQgAEGKNfMOEj6RhDzEwDqEKgpFtaDuZ/kDOf77/JBtnZoEJljQzzX+dU0G
0CrJbpYNThlZuvqFoiUreScCko3XztVSH+kNMwQCp+mASGAxu+oF8Pyc70K9HBzCxybxPRQCod+m
GQP62Hn+lObIZ7vnf58hHPip8DuRfc9hNWI5os0SgrBOCXVd2Rk4tFuYSooWJ6sNF2DEt8wBmg+A
qYDW3wSzmR1O0IKQRCvkwRl0YpIme8i61FD60HJDdR3Fu5AzS1SiuqMSdHY61s8cglj3U1cPvMIC
ZF+dQftsxo/7S3Djylx81cyvhQhEx3EBHvPeA9BNa9di2BkdEPfgvF5woW/dl98LMDu2roZDyzeI
zj1RjmmVNlQUvU8k0amOMxV2WPxyYcgbj+nE/ouWLgnNOVev9pB60HIcA9idmndcz85d3tT9dRu/
K6p5fyFvXcqpaUeE6YEFmgtAucIYtaWUjQ6KvM2qc7XB4mQENKE0Fuv7Q93IGqO0jzlB8xDzAlXt
pZ3LBrXy+TEfnQgCPuJzEn3F5KN+0EIjGA91+RxzL2m+rRMD1fZuW4f2/fFvTRXPJyrmANqhwDWz
5rzGVR3I0bCqch/ZIAD50ILRM8cK+ov3R7plFJA7g42bgi7k5S8nKvqk0AcB70bXs+QkPWbDg7Qd
xQC4Vsvzlw7ozXn9Gm12QMt+zD0uU0dHKTpao0t61AKzaLyFyEu8decQwaNHE0V6JK1m/kc9wM30
wIrqyK0Btg4Qeum5o+t/0jKHfmVAx9wMlVXLlawLP8vKcBHjR0dXomG0Kap1IYY03HkQjxHHg9Kf
g1wD0w/Zq0taNbcuLLJr0N0A6hDh+Wyf3b6Qe01xRwdoEp5KpXRs0HvP2qgUmO5DdaxCozPLtPp/
yHUAa4S8A1JtoFT9WcBfL08xVHlF0I3ikNcIHf5iZWge4CvQ7O6N5OX+Ebux6fAVQJsJjwg4mTmc
PuIab0AIwztgtNBNwU/AsVNngVk28RJ51E9MPYuEUcVQZFiJH/mbacF/zSsM9a5TSSc4GvHOaswn
RubC/4t7QWTjUPLQZwSCtC+50BpHNTFHZRSspuSTlQdDdiqDPt1FagD+nUaNthp8OIu0bWdJQeDR
MtabfSjKqaHFQrnLo0wz07LJYzqqrvAqtdClQwJTMlG8TI7xwPun3vc0ysdtZsSN5y9YqRunHJDm
KSxDJg51ldkpz5u6CP0mlZys2SV1uU+GowbdCYTICxHgLXP4e6S5PQK5WVZAVUlyEmKNZQogyQgf
pTT9NFsJwYHE6C1pAxb54MbzrPDv4G4bCJmSnvtz/yzdCCymjkZENjyoWJHuv9zfBqWdUtfxIbyQ
GpWMnO0SsuAKMI47cTHEdJx/HaGaS8ZeTyPJiZStmh1ImVEOvsTE/EJ6SBseCG8ISA3Gw65WwftY
0jicROjd8PS/zBVOPVwaPHpzbKUQVVFVq4XkKDy3k7iWkShYCFRuL+d/hpjvq9gC9RgnGCJoG6ZA
QQmgpPuTuBEKSQAG61PhFxJhV4dU6st81FJOdqp+3avflfxSU3n4alwr+ShAPGPdH+/a2GA4IDmR
YJ+MwJwloqrFsfSVVHFwUKwgfeiTFR8v8WddLxtkpHkiAZqBHCJwlJdHBPoelRqhTc3pfLWmQ1qj
4Rp1A+P+VKbre2nLgOGGLZuqBfhpTvrJVQlEDTlVcWpLLWrajjuOgZetVF6fhHCpteXGuqF3a5IG
BvQDPAizlzmOWnCZBp7iqEWyKwC94IxUahea1G+UZtFoiIwEct0AYl2lXsqe8J1EKkzJzUurEuoS
pCE12hz5IdqlvR+YqjxqVhF1wqrLScLihvgHItWZXYjQreuUKFw4MNPE5qsMMCyyFHiD8ULNXoxy
DNEf0uaKU5kaeYUkYiF/dMpK4ez7u3ltrAF7xclQARlEK9ZVL089qug2rwRn9A2Fl2j2ofaWMiyB
/q73EWociCnhJANHjBTl5dH0pyaUIVEFhFpFbKMDK6NiKekmkjTl6v6MbsRb01jTvZZQ6QGw4XIs
HS8ar1SK4AjjS1DpL1IfmhA5iSIoO1dmSwLWkIoCSVxrI0AudqCKq0imYGkMOMBhzqVsREA7tJ/3
v+uKPg3VFKDrcZCnlYZXO23FLwteqOjoD1AQcTq0MtUurZrumBevVTG+tyBwKZAIi1t0Y3o8k8IH
aEOgmvRQFi8Z353BvkrVVPyURm0hDry+zkCfyFgoWEOkj+dGQ2i7rgSLt+gI3IYkGe2GjKYV00rf
ysbnnqP58LqwELcOAxwvcBxiKaZX7XIh+s5LhRC/4ySnoYUmVeEaYRaH1OMjxtV4xvlQo+2h0KGZ
Ij34nclD1t1tydorm4Vr9pNyvLxnUJ1AA+yEBUaL6Pz8a0UWtd3gy05XujrElsBcV4BdcdUOReVk
cs7TPONcYHPklrpapq442UsBD+/a74VVmazz1ZfgugsKPCcAv2axXVRWiepxgewQASrdvkm4PzUa
IyoNklCRWceHmvHbIrRyYt4f+foEYAl+DTw9K7/OJV9HRKpkLEGkQ5bSGNBqXycILFmib7joWPkL
YdCNNLCCptLpNiCFhQsxnY9fA7oaJwByUqqOv8v8M/hK0eFuc06IhBrX0bROQSVLK12y+HyhqH7D
NmBomDtweUyNBnM0YSQlLue1jeqAUpoGiUR1+W/nlmAz5A0wm7Ig5qholbkpQZjlA2YiK808Xulu
vhrkfRCuPS82da1f+K5raz99Fow9eoi0SVznckUgEFunodypDqeIK6la5x56vkfBSDPFggzU/f2+
8dxBgBRMI+iQkXHU5n3RrS/InaQMxGli6ha7En22U9otHKwwfBx8mjyU3T6T1344bImw4NvdcGTB
aY3bj0QG9h+Qzsu5Nl2KvLveEqeWzA6dsaoLkYdd2DzG7WdcnMhzb9Y07UN7nODZL8DJDP1CV8v0
2syu2sUnzBwl3gfLQh90xIFAqMBZYvQMpB+yjHut3oZogr+/3tfm7nLCs4stacKYctxIHESjKuty
sGORfEBni5Ytxc83txZVB/iB8DKR4ZwtbpfWo18nMnF6P2dD/uyjnqNuhZG2Wzmr10gWhKjmEyN2
91FzvD/Pa1cC8/w19mxVQdsU1nwtEUcndpAfMxdSl7tuwXj83NDZ3gEuIOGaoHUVDSgz44G6uJJW
sRSeZI7HCSliFxSjHnFbtCelVVgYeiigOlkXEoACQR1F2b6ohP4lyL28AFsnV7urnq+CtwJcRC+c
roMwCJn79BAmPZqs2mwADZWOPwzNPz4GrrkN/NRd1VHIg7x1jEcNPChAThqt15Gvpm2CnKHbPEtY
0AvlkwYW7FfZH0DLOU7BOW7BSOxQSvC6K91I1E3UeFxjyXKOrJ0QAIHFuFSe/tKai1kX1fFbPVag
nUIjXrrpJRcMWHGpCKhlRP1LxzduZ6SB2qJ7QhISBhJgCNlldUFSFqlJ9hqSvnGNWMk4yOt1okgr
VN0UNoDXUDv2JXz3L6HKwB4A3VMkFIC3Hd7LpKtS2ieukh5G2LqXBpyYI5UBe95FQhwXLC/dxFCz
sIsMpdEgB9UVNbcbecmLaIeEV2WoWJvIgJhh966qfgVN2qRF1asRxUy3uVGRvbdEB3U95RslK6wg
k9HlPCRZKz1BIi7eDS4wSAup9xs3b1IlAHXTxPAOzM6lqcELVPkiZEtOaPo/hsjpedEbR/oFx24y
zrMTiaQ+/n6QDKlAL87uXKIk6M709PDEKcoL59YHrQvUBRty426hFjPJG6GlCFd7+v3fT6YktJ7c
c0gFJSFrwS/ebTS9N8r2/M93GB1hoGSbLLSOzo3LcTjJrdH8HkenOkQ+yvMtLdjKLuC/wcLW3Fy0
XwNNTsmvCfU9fEDoM6JHqX5306exfLo/kYW/X575mG2Qo0lyyKKTTqJ3neeorjb/jGaDZNF/pzB3
2DyVa1Wc3OjUo9ONh8IPrYPG6nUQ0tyfy41jjIEmECCyaZPo8+VaeYEMf5MrolMj57thLFZ5IhY0
atz1/XFuPIvItMM9QqiNec2ZaNwiR73UJZoDs3ccxYi6uQKeO3Uz1E6d/AHVz8LEbm0SCppT+AE3
BMr0lxNDl1zqIgGpO1L3KGgb8GX/LwNgIjjNwARK80hD5FuAKrwWPWX6TtYeRi9cGODWkk1kNohi
1IlKZ3aMG6Xu45K4rpPVInOFB24caFAlViOBsu9JLvilVMUNT3EqvCA/jo56SI7PBhTAciqJhc9N
vlsygOxTNprgueye83ZYg3O3L4ymedQzSxueeSRE5YS6uqUUOQuXpBmujyWyMlOafmpMRqFgdsWy
rI0ydL5zDiAXTCp7QBLRahUutN5ME7q0riBW/alDaCib8D8ezy9DQeQhlX0lDk5qjbgcVMPFaKfH
+NsPBMtLrYBf2NEbmUEC24fa4U9SRJqbc8LxUJuK8GiAnIZVfmLL+ov+oSA9IrBGiDcj8fcjwoT7
d+/WsGAQQFgCr0YECGhm4UMiZZkKvcVTBb4BAwDsxErgJZuuVHYn4EHSNdG7Hp5J569BsCw86VG6
pDB3vaOTMgkSlADIANo65+Ph2gT5m2oMTnkwaGiyJDjMdcatc8Vdali93taJFm9SkQA7CAS+Zo8m
eJncOG3D9EQEiMCCqJci/0ZTzRnHeAuGMbQUmvdX+NaIU7CD7gLEHbBxl8am9YJEC/g4PZUiqkp0
1Gkq7TzdyBrWylCYJws7ujTe9Pu/Dq6kpIIUKRhP1oyEH0EzZIqKCT5LmFEtPoun+9O7UQwBR+V/
5/cT+v4az43zMYgCjMcJTKvfVMjAN1sfYLU6XyVoVXNZG6zrIsNVlZnv1AEDa9r9b7gRXgNcpKCn
DHJpyOzMuz2TKuZbgKPT05QZVnblcGi5N9fbC805ybZN/lHl7zrUL797AeVylKkygVVBTKU+2EYZ
HF0v2YzlUrv3jZ3AV+EBJcqUGJ8nH8M6FgqihtlJAD9SDaUvWCq7z/G+Rbsi3pOF6PLaV8MiTPI4
KGAC/TUPcNOmCdUSJEInH2i66CRqeLOTJy9f6vS/AaCG06kjkkWfOXhB5sSBVVXWQwjZl1NXv8ky
0BTutjNwshPzz3dh6t+BC93Bc6XsSJABa78tFny46+SZCDuB1gcQhkwdzHM8maL1fYGkrnwCKzNt
q8egCCgEenKB4JcjgUqEGj7oQ0rV1l04atf2chobvSmg9EQoiPzV5fXqgG/1OQ9jq8Jezt9kcSNx
GZX4NVLkUnaqFQvxzcKVvnp80TiEx25iFoGqK0osl2NGAKNGXhzpJxHk8O065raFzNA5Jy0BEm4O
BMQw0JnTozdf2GiIgc1yY/00+N+ug1b23ispeib80rp/Y6+txjSlXyPNnp2kKb0KClj6KYcgefYC
MlBlVai0OZX8rpeZPjyL/l9fkbGyqyZBH8AS98fVbZlaUPFD14CZxJrOzKSaRWkwclEELamI9p9Z
+ziAv2lY5Pq88jVlFB5QDUB2baJql8TLvfN7QGs7L+oeNc4PHxq0wRligZrp/fW82jgIEQKIiHri
NBaSXLNR+JorOj+VoXxotIqpwOBt6+w4ys79ca5e6mkclIQnLDZ8sHmbsKwMcRxyjQwS351QI8zm
WKD9uT/GdafwzyBoowcSBKv2c3Z+vSgpavygcRzlx9rqo7/y37SlMOS69JG4xyhaK3lP42jbJQzA
ZSo4AHXRciIJ1RWqInG9WyTcubm6SJL9/wfNDiuSC0I4xIL8WDwng5mBvyKUd10sWpAEvz/3q9OC
1JmKeycgD4/mvXkcLEd1j7KRrEI/HvQg+QsyWfcHuAocFCDiUNdDEhYdrgCXXx4UMJWhrg0O/XOF
Ksm5zGAky64H17JPQksDqSRD14J8anV/SeD36sJNI+MuQDoTTxSqxZcj+1LgtSMaaM4kW2vNii/2
+vF/aJj7GQWPEl4FeNLz6+a6wHWGIeanFD5gKiZEz2mNslJoy9W4VklkxLZQe/a/r+okxQAsF2Ij
IIku5yYheVEDpeGdkZRhowoyO4nlKRhjfVsIPyTktO6Pd3UNQZ6KnCcaPFELB7fYLIDlxKAeqhrM
i6myq8LjoHy6wz8HyRgDrw3uOFCGKA3MDv2g154Elc34rAK60kstjZY0aq7P4uUI07X7dc/jJgyL
UCzjc6tF4IA+JFrKwPvKTUyEJxS5FxbtuhCKGZFJUxd9N0BF6LNdCkUSNpUiR+dKcvqG1RxiOtPr
Tpy0k1PBVOBMuAm/zgBtKRUrrAaayo2RlU6f71QfvDWZ9e/biBsBZDW+C1yks20sxaTpRHhSZ9WF
JivsKRouIQVkAtj5dn+kKy485AjgFqNxEO1QuPdzrs48Cuu8DorkjEzyAHbnzMu/5K4JONb4XPZF
aqCFDZ/U404ipHodxH5QoeDodntVqKEHoXF6iNtUcfEH+hybYuECXRcQZt83Wwq0YA+eV9TJOcq2
fTpAnYaj/iivPT4wxPgzEyxguFM6eOhaePJ7eFzdwtN2bXqxQioA4UjXoAF5nrNR+IDrkjGeSGdB
BNS3kGeTl4i/b4wB8D4yTwCeQ05k7sjl6ELxoOyVnDU+z2040R4DEaK+cKxubTb8ADJpVwqIO+fh
kO72JB3KPD27qPU/6FwpvgJaUTpc3jTMn76PCnyralTsSY6VzSvBpyKCe7C0qzCfdq0lUD+tID6J
7JKvV/7CF14/8eB1A4gH1SIkHZD1mwzcr6tfu2Twco20Zz5nGnxMvww6VoxO4X3VodVllqifunYd
isEj5+u0aHxjqM5e4zMoyniuIXEmxIxojiriktzczyZcZH6mb8PzC/9QxOLNU138yBcg7iu7Mwfq
YU+wcvcderRgrTpBeYa542pIKzNSCjSgWwEXrN02tsH2lyYF5TKWvPb6K2oUcF2z2FIV009Wsf/d
QMxFe4CQsIk/3ZR7CHoEKEToAA5CXlQdaprlJkdMjod/mL9yslUp+yKvICz3kfKZ6R+Cr6QFn9S7
Gr7qKFMjwXbfRFxbYyCsJ/wKMCITMHVmHWEK6rAVlO6cFF1KU7VVTb6JeUsOg+9KLiYVDO2zbbho
IaL6eUhm640wGXwk08sJh2/2DAiBqwItr3VnpX9xFcDieCvz1ll6GrITHxwlQgP3We+fA05icM9z
XTDzB+ldXYvcJtnxjyExQg1iHoce0mYeU4QHv0K4vZa3smYpqiHsh4AYQu9A1CQ3g6OoWySsaV7S
fp+pNoCahfSkf4m6cX9Br7MSeGmQ18I11NB1Bk7ry0OeKlVH3JLrznwEugDwm5bygy5DhI0R2fbH
fVMAXBMYxFEYFG+8R5Xsi7KnJLS1Q+JTP1pK9knTmz1f6t9fNAt6+hL4+cF3u3MLxgTB6gow5R0j
HfzvNct10KKpu8EzZORvd+pa9d/aZ9enJXdUeHRSvnKtQTLmaiscxv3gmyMxxGSfyngcDIiGSO4q
igucHGgHbMF65S/Uea+cHmQI0UgGuhwU9tAbOYu8I5EEcp520Tl0OWXdAwXMyrHXjA5on4W7cGWn
p6GAToEzCdgUeh4ud67SoI+OjF4EaQSk6fAqNkzU6pDdPyA/zujFdmAYXLSprWIK3+ZuHEje84SI
VQaW3Z5bpZ6ciSznAzeyhULNFJYNBLn0uJZLe4ybpmSxHAcairUDUOptAfAg5cZAy1mK3tyBpe4A
lQLXJ11r9HlQhXbYNC2YdDhoS9MeKXO0p0mu+Fjkko6NBLlUyxJ1qGKaN+OQMrS2d7BJQCQFFrCc
3Vusc6FrNWPqSwxggvZvkIVgSefLgXALZuDaA5iMLsqYgKLACuDXyzVvhjLKJc+fnKFDbXWVhbRK
19HGqlqzTp/lbfUJoAxwNAt7/UNRONsFQIqRekdCAvnDOR21B4+J71XkzBKfxZ+lERhVbrZG6duJ
6cmrptxmBWuBTdlAAxqUAL3RSow3wRXq0f5PllAyCWuPYFr/TjbELDaSBZihVtJkr+3FDSB+3lcR
0RL0Nu+lBLQvDV+7XQrFGRdUFyAV3MeJToUV/+ZqNmQJ5BctYn7/hicjKM/1aLepGcbrWqWtt4D/
ubXoqB9PGDysPphNpovw6x1WODSP+UWNjnzAvZSutSTpa5AdHZj+lDdKMBmWhtquutrWm7cibxei
0cnezJZ+so1TVzc4c6/6LnAM+4yHPPlZ0uyqes6bo1bbyhMfP/GNlSyVWG6OBjprmA9wPAGBdDnZ
AfmeVE9lXDfI8q08UDFSt3noqpXXHZZaln6gU5dTg/FA/R8AR4D8wFd/OVgaJXWgewqYOJl6qgDx
y56c+FRbMZjidp+7ZqWxYbuTnmuFkb0PDUa02ISLZ/vGBl98xjwy7UR9JB0YL84FXRs6XfcG9x7R
z8jMWLXi6Lq0WsMCkKOgMspch73hU2XNmWvf2q4H5hnIrUjvD8rhtU5ZI27PvUFbK1sl5l6hPNjU
TS83V+OqsV8r+0HjTelDdQSEC7bsbVxb30mImqiv0YBpRr8p7D2KEHvh5LOEeqDxOcZrFBTro/oN
VlpjjcuEPwBNrW1PIbxGCzvevXxDIao3tENpCI9VaoTH1l0Xh1O6y2szeyZWxmp8LvehvSkhhXwa
hdB9Z0vWcOorlu3cDaGJLdi+tT9mmu2zrz2/ri07t750qhgZXeOUM35TmHtwnrEgWvVG2ACQyFym
vPPmuO0fCto+Pmimz4zUMnWmMt/ILYBFX9cFhSooBRctuCUg5WYhh7i2FBsEtDpIxSngtRT6LW87
e4WbfQJAyTQJUp3RXne8bZ5SjzraJjEj+rezctoyNAoiJAOfqAFuCv2LbMW1jJJGQnP7cPSNrKdr
NUDNCh4DmJ8dYDNPnWt8KqyjGi06tnvj3xN781JsD4WhPD+IrdnSR8/EjU7OKZPWnOG4m/yJnKGA
ZXb0s7Pwfpuc45p2R8ENDAGWQ9sZEGAy183mKYN6CVNs32Basw7WgUUOMWVmDSgZ8wHogl4GxRkJ
QdUyGi1z12a+euyotOZp+v3ZGeLD6vOpe1EkSv2NgZL+Wjv1preRqb+i5ZfaUXujUpGOAH/uGYWu
uwdtDCZ9wFs6E4lapeXa4Rdh+jo8yCB7pOYjWkzMwoiMXWa1TGIvLfgQGdlExncjQLZuVdL1Rtqz
0TkEFk+FU/nk05ieE+yvwNrDYY3/2eooSO07SpFywLcYHsPqr9TPg0JzyjT8pVgJjr36Rvo+2pZK
Dyn+UzC3CbXg9rxwsbn6dM3svbOQjaQJlWlnBLmpx+Zh9cLiL9l+yLaHhmGmRcwIiw07qExyzm39
KAhbyFgZ0dPXGgRXOPk7d8fqTb7/tFdoB8npJ78CgGo1Emtjx5uMnvRPL6X+d2AMr671RI5vmZU/
NZmRbrKahgYuGk97s2fDikr2Zs2lBqQONOabDUv3B5HaTPl8i9gJrVsnALbopjGqitFVTLG0Hxbw
z+tDjPT3Q7WNzTKidLU2wfFl6IZJmGeKR/RaGNFDTlcDc7E2318+jWy42dunz9fk4Rm6246/D9+M
tLfGFY/L0MT7jYr533eZfuzV3KxO9caJNXEiQ5o9WAOINoRK0tqzgDr1YGTEFF32x1vzlak/D65B
prN3f8yrwAgvBfoEkBMQkTwic5LwGJ0noisD+Taw6qlpnuEFeLmh+mbrft8f6SfUmc0OGEN0cqH7
FA018xgs9Vsxj32vO2u9EQQvgYRTCrVh0llZu/JVu0GjhGQEcAcVGgoPwUBHhfmglOBZnJhuiF0G
bA8UIaFvhOOmzJ2qsPn8ceEzJ1ds/pmTtAFSQWCygYN8+ba1EYrlZZQhYkMnqFSZEsj80H2W5BJt
+bdes1ROh6ICCOIhn5Id3PhPwq0G8hb6gDXmmwz9YlLatlRFu5zvGRq/dEqmD7j3gbM4Rw3TVkJa
oTtLj9xDsYkr3KEK9Lvwl91XVV0fxr2eMjDYtVi+2uCXYulrsLGGjgZ0XuIf1GRA33a5QmoQR0lW
idDRsutPtMn5B5Gsq8zCj8L0V/G+f1Ls0Rxot4SGvXVDUDRBRw2ITvDvvLAlRSrYqwiiTqhE4SZr
DdeOaE6Mxgc1UWTEDU2m1wYCj0FCUFoEBa3jUkDX66A1quk2Yv0NBIbwcf/MSNfOF1YEnhdIcxQI
WoqzLeHHiMuELurPsQhacCY0yDFuYon2DQrIPnBDEH4EVVNkTG0IoXYKxw9wtReSAwXYPH6FSkeM
R0kp3mNUfFIqDi/6mJlVuc+kb8DSGLqTA/Ed7SoRWid6FAwZCGaHah0ioFYX3NYbFgFzQQIPVQZ4
zfO5ZErIk04K+3Mes1D9ah/TzKfSW/QoPd1ftdub+d+R5ranIIJXiiJGCte6zJAS9733od9EIuOx
e38D3w5HlncLFk+6dX+AQJpq7GD9uCKs0VDSjuA29qjV0Aj8KVQdzMEsQfn8GGzGXa/T/yPtvHYb
x6I1/UQEmMMtqWjZLgfKFW4IV2LOmU8/H+tgcCxKMNEzjU7oBrS589pr/aE74vasOto3OTgmwd4r
iOc0O6EiOBx4StSOjOo+aN+hfxBbtB2Y5Alg+NH098Idj8xOf0zMTVscrDVo3HWagEU/E4sk+IJ4
vS0C70aIi3Ts1N5VOy8hpc1RNIRN4ggTL5rPp+fWmv7Y1OIc7EcPE7+WzJW4V74BIyqNjUEMJKRI
Y+8mdaW160QZhwo1n9mqFforbJLLQ6Uq+1oRFHqWIDs5NY6kBpsEzY5g307AuzdFlmyT30P6gEKg
07abZttP3yLwoX38FGV3ivpgIbXhJXZ2F9ZHzfdtENZQmzy8in60lpvkJ08nP/mrCb7VxYMV/J7i
g5IdxngXxE+qj0Nyb1eedt+rX8T6MRoOXrKCM7zWbpv7SLUJWMdcFLkyBkq0qhRNMlTjWQnsRjjq
d0KIs4ADPUIXv+VPWLOF35u35m85wh3hibyz3An5+kd0+jOnWtNovk7i/fsg1MexXSIjvLzrKl1P
LcTk2esbQdt6hsgrvLMH+SgZRLivQ3DISru4wxwATcSSGByDnNCp7vxoZ6zVi2695hgd9MAR0SZd
scwo6lMrGmrJxwzVxnwf2lP1BKiqrJxmq7v5s7bDB0OVu5WFd7vZuWxL+g3/nH/HxYcsAbqsSlfH
rPM4PtT+s9G8Rr9TX9kr6TaDSCfeawFFTkfViuNaVebWUTvbifzfphc5VLPIwkodWQ+99Si01HHt
YdxY2mksNtIaWfQa2zPPNSgN4jw8jzh2LzdY3AKFnOaELRe3EjlD7DRf1HHfpHfjeG/kZ+B7nx8g
t85ZgPW4gRBYotGnXDY4BmLsdXM+ttF+o9NwLn5kk9OdraZcCdluHYooK7FiQEzhvb0Yxl5qakUd
49FtxE7ZxqJXbboQGdGu6K2VPklzCL4MvnSVax5Va6LEpdCjpo+wX4t0cNv8pE4/Eo9rYTPi5b41
vU0sPukILMfHGQazEdX95wN6q21qu9RUKS5R5VxGGZWktMwhuzV4UWY5R27Kz1uYr49l76jyc7UA
LmA0F9eLn8eFGg04SmQ9nMi2dzRe3b5+QPliZSBvpJAokOHRqyMUIIMhXEya1NeV4kFTdPW9Jtre
HQRQwKOv04a9ZtnWT0xoUah3ivvM4kliN+/+rwwoTG2r5UP3Fq2RBW8EI5ffsxhcoZkaMZkIRvLY
0jreXqV1lFoNwxOx4NFaSwZ12UoqS9caO/Nx5rbDqe1bObQ9FYc8u1dTFP0/n48bmxZyAnU66DbW
7Ky52EPaKILU7qrRpew53GWFAmQoLlVqg/BVqgjatWemwa4T02qvFoV68Pp4TaLyxi1x+RHzuvxw
QqKsGnZ+aQ48OCLrmGQOQuud6nS7VoMTtfO+G6MD1ypxird0g8dBvNNMSnuOtqY0Ll3HJJdfMp8E
H76kBYBDqcAgdCs3wr06OLmyN/KDGjv6RhzuHiJKqOOj4R/D5pQ48l50xp+GsnZjXB/bl1+xWLp4
PfRlLFmMh2wT5MtSYffdNjzWhjOSLUljW52eJOtra/2Oup0evuACDfy8bJ5TrV2h7v3b9Jdblo8B
hcvLmniMB9nlkAj9GLcQ9hkSEoQGaU/rYLwa2Y/GQt4Vxd+dluy6bi/s0hg2PDI3O8W0K/msSHdC
ZCvpV8KMoN5RdRWnk1GQlmwemvhYVI6/ckzfGDagX7woADOjufwPefth8mJJGbVqHEa3lZ8zobYT
61GtJLttKA7hjlysMIlurJWL5hazVNY+T8GI5hQGRjANW82e27mUKuWkL796VusU4dvn+/X6hEa/
43+7uAxiAVmmVhL3oxv4FWCPYFONweH/r4nF41tF23uUE5pI29DJqp8UT/4fGuB9QUAIFpHpulxQ
lpHXfjtPkxmTi+WNVOcrG+j6vmaUPrSwWLKJYrYKSMDRDeUfghxveOvaIenQz/txHX5ctrI4K2qh
LXxjHigNl1Kz5VXtEfJklmMlv7R6ZRuudWnxWPIEecijUBpdccJ6SfnVdxpsWW/ler65vD4M3GJJ
14mW6WUiji7BEO9Rn/SsLv/8fNhutjFDpGcMHqfKYvrVMG2paNETjxexqfwO2rXK8M2x+tDCYvop
w5ZaZNALq/qmlV+zbLvqIX7zqOHzZyIMZifLiBDjUA079HByZXn8JUfhprUGxx/q320pNlsp5g3v
9ePK7NzsF5Aa1HvQAEBx+HLjqCUCb7BFJrcqH7z4sWqeJGFNgnGtjcUKaPNGCvM6mdzI/Jm3nW3J
d8Iq/26tkUUopFqJl4hWNLkJiFlFOXaFtC0hRH++0G7O0awSBdaAR9ByjsxJEIZWrCa3K55V/7XP
ynuxOHsajJ6OW8FboyrdXNjUY0n4zA5NSzmIRu39IB0z2pP/5MJLpbqf92ft9+dR/XC9+WGvCkWX
MzXpj9g868IKMeTW72OSwIsK7UDRWmZdq0iGcd/ok2vo+TclqL5Z+X+WwoVvCb0GDgiAAUDwi2iz
j7tpKtHCdMmc2tZ4bLW3fNx8Pky3Am0kDXgSYrkGgmgZBohGlMp5ywHTR3Cvnd5C1BxLXIv8n9qr
pQfVpg49J1WmVjrpo2WhECIZ1FGHTvVslAGSXZnk0xpl4vq6gNBKqZ6iNvBZEsyX04eEWJO0coYP
U+sk3vfGrsYvJLoCZYV6eSPfMDdEz6nvwKJdvuLGwgqVQswJg9KNCDsPYWrtkAz3ifWqlBv1oVT3
WQM8zKaGtTL01xubpmHaKBAiceVaQnL7KOmFmKPQjRJonjjpdWj5aXu5O6qUEqW7cKPoJ6/5dham
J1R7e3MltLgmV0E3/fgBi0GeUrwkkDccXDU8miIordhp9/Kv6q0FdAJosLSH/Z38ezhNWy34ht7a
ygDMC/gyWL5of5li4kWbYGHMS6batMZmRMXwBbRa5W070lxv1kMd2O0hXzt5rk86WjUAg5J5QXls
ubSSgadhLyejixtYom3LfKvxcIiOUXFK15zobi1jA5ghuIwZearOp8iHU4iJF3KvV0e3VPZhsxe8
7XgUv1rNSirzRh4EqsOMVsNHGbXPJYDeiGK/gqgmut7zyPsnnSuy3t90Q2YwyN97z/anDe8LkHjW
3aiuhPY3Oqkjb62TxZrZOss0hdAKLehDGk/GnWUn/aPuvYsn4z9rOOGEBAEP5XPCIMjhi7GkUJBW
ZWKIbsXrVtqOL+Hw3Mjv/owR21trDMdrBP/cHDwcBpSaGlN4OXVlIcpVj9qo2zo9LlaH4qlInaIE
OWttgvQ0TNuODDVmehu2qFwwrUq0zddKbDcWK+K06BXMnFOmdrFFjUYSx4Hl6lbtXb8P5V2DWO3e
jO9NYwWTfuMmMBBVpMwKdP8fgeyyw7mQ1nnqTbKrNVuxeoujvTHYgeBUgFaBP+KHuZE3xeB+fghc
57hQA+P6B5I4V7iWcYCvZiNE9EpxLQlh+W0OLKQXX8s1gOyN1A2QXxLZiOHCDaLUdNk7XDos3+sm
0R29etomHH3f/bgpAjsqRMvup1C+z01rPIQW7ka4gMiPdT1WK7fN9YnPRxCRQs9GSYEw6/IjqgTb
EkGQRRdTxCiZK9NbM//6+YDO2+DyUDW5yDjg2I+IaSwFJwxEcMS8LmV3iF3E6eywVVcurpstgIoF
N0Bd4IprHOdyqGVtIeMJD4uSW1Kr10CxNwaKyi2cI7KAc2VmEfP6puyrbSUrrqICQ+gOHfCq1ZfP
jRVPfDHjYufq41zDvpyOSBObaRRT1VWqY2Qd2l53xPu4dqIXkDP6fTs6rWHLa5H29XGJCBovQvyg
5lBbXBwsUqsOYoLchDt2myzYhMlpOKnHUFtJfsxDtFgHF80s1lrUqKnf4ttHObedtlYLXAJF5vdm
mLFmK5v4RtoLHig69HjVAENQl1kKoYask/ee5Sobxc722X06bKb95Phn4Utz7L5q+/ocoVus2Yb2
gAOlnu2gePmt0x6nl+JHYlcNjnqur+29P59vh+sDFJVvRD+J7WZ1WnUxx2Iz+GkeBJ47lSBq7xsj
PeYqEFi0Atok2Rn65vP2rjcH7ZE/p6IDGYZNeLmmUhCh8VRZnquClY50ntQrZ8j1vCIlwQkGbEcV
RchDlw2oHmLXXS2qbmwDT8yofDiaYaOvHetf9DXa3PVapbFZqUNEK8SkIHfZWDUq6P0AOnHj4FlO
77t2MwqOJtgra/WaZc+W+NjOPKof4qS0yXO58zTVbbADKr6Yf7v0jKScPWTb2h1PrXm3KoJyffFc
Nrm4WS1z7LKa6NcN/36rk7dcuGvNlSv1xlogcOBmg8YKQPff+fOhV75YFngbKZqr6mjBasjl9IfP
V9uN1Q1JH275/HyB3Lc4J0X06Rtc5DQX1oBZPqbe3fQeJHtrsybufCPCtLi5OC25uADELUVEeexp
sgcvzh1B5b2nxU52u4MYOH76roLB0+08sl/Hcq+E+8+7eAPfdNnyYm2YUe/rSaBpbvELFcfKVeWj
zt3Z4hmQAfr8bn63LEf0TkigWwAYX/uVZ8o/HMDlSYp7MWU4C84tL9F/cKMP01jnhjlYfS24Jgbk
A/BLwzV/VsK+Cp+03Pak4q5XvueTYVOeSvNd3D5jMxJagx2KhV3IYNkftKiyI4YpuavVQxzdg0pJ
sy+d6XTDEYMbGB9uJTwG0xbv9uQP+mcrYzjv00+6oC5OpbHIx6bQK8EF1vxXaY4yrn7psbUeyOsU
z8KR3GjXuiuNzj/6WaOLwyMJUiNILBrNWg781zgRN/6TrrxQT8/Lyi6EFzlbIxnc2BAf52qZMymx
RMLXoRBcTXbKeueZDghxq/3TnSCzbZU/ZXVsf3n2L0OzJ9WONyU2Sivdnm+Ui26zTogxqUlD6iFp
vzigNTEfdN2TPbd8s0LbRPKh+yk6zc8y3VTWqyC29rpy/tVQz2sTIguxEvamhJeX5+eI1rvgtSzR
OjlozddBRK/x1L/6kg0mrb8Xjp/38epa4FFEsZ2XiU5FAnHty+ZSERVlSxc8ngrU2N6K7CSY3OaP
1toSujGWFslBQgv+huTEnEH4sPVys8RMKIsFt8SV9zGy7nRvKzuDiZ/3r8ZBC6zo//NTeu7b/PSD
6s4NsUQFSVIet12pCW7ib9viLddPov+laOzA2rXW3kwcfXgMv5PA7rt9vUanvbox5sb5C0QZ8k1A
ry77m0WohGCmKLi59KWTEJLMs5Wj4Lp8zM+j5AgBBrIg+cvFUpEKzx/Gtg3OsvnI9eek0VGJnwvh
m65iqZDtBCfdYuHteP5bpnw3T8rk0NmxuNPkkxZt0c5cOeCvg8e5wxpLl1CckP9fmfnDJGNZX+Wh
ZwTnSXgOmuNQPqv9eRi+1lwqUHZzRy7fZFirSv2tk8Ea4zs22dNb1L8bhtOBA0TwE385u0j+CL0T
4l865btef6DU3PU8X1fzVlehw/zBs4MpjzmMDpbCXr5ReJDjOv+M15u3kXbJN9VwDBtR56nFPNox
FcxJ9qXvjBw52JH4fz/ffv+S8YsjBpMtGGQz9IUC5yKoNZoeGapSC87IwdrFEy5izSaASHvs31GQ
69+nBmJL/TYVD1L5vSkKG+geoffPPIdaZ6OEsNF2qWpnO7NxwHlDgFG3ufA+vZTn1HKATIv6C0Fy
uEUiQdS2kI+BgEp7794yHQuhlKP+tZic6TE8th7CE5gpb/K7QN95yS787XG3uc0D7Aoe16mtCGSJ
N8F7728i7/fnA3GNQEDAjfGXgSAjdQ2t7nK/pHKgGv6ospinB/JeIQDVpxbcnFb5hxJkykMIfDGx
81cT/oJw0LxXSK/dS6M77Roc6BpCM38LMB3gexZB0hIMOlILzqYxCs8Nz4riOEqb5J2hLP9o0W6M
B7uI3cp3ZAls3918KkOsjmbPcbvww62c7AREZZws3krd136tWnFj18N05A8WLUc2seJioIqoBESf
hufgKHxD9t57qqOD+Bdrc//RI9vKiwj4rfBr+pPGPyLxAais8AwzZOXxch3MMUgzoJS6/CxsvNSE
yYdBr5q+Cs/J+GS9sk61+/RMGNmOz8LMW592EHUI7qaNaO7LV6NbOd6vaQ98AB6nM5dAnIVsFwMR
4jFTSYEQnXHCHTqnnpzccPI/tfc13wrjqS8zVH06u2ofuTyF6mXId6W/7U07/+l/ibUHT+DG29WY
F7w0laM9fb6grx53i69bnP/VENSTMn8d5RcoAxGYppyzDgpB/uIBB202n7d3XQKA2YIfoQLLRScl
sTTuK6upHdHTTs+RfF8EG/1d9LZttCnFU/7geTv2cuiK1UFS7OCcR85U4mCwEjDNfbo8zGabe960
eAeTkb9amnrRDF4UZ+dM/GtxzPO8XOnkHGhet0DeeL7OUSVZjKrkhVGs+1V27sxj+zyclF1zsu4I
yf3qkG/Uk9CurLL5Dl02iOoGNTuAvNCuF+czEiuNoChBfvaqv8Bkh+aty/8rLwBZPHw5/4k+U1q3
Fn3yrNSXm67Jz1w5eIbLk51FrlpvpTdhDbpxnSdbtLUIGYqujBJtqvOz8atHyQC62ikI7uPoTWi+
6N/q1sEwM8m3n8/avzfJchAp0ZD1RrdDQi/i8siK2lLJrNAozgGku4l7BsO07NgJu6JzAuW+qzdp
vBWflL8lmkeE8U2MaMdBePate0H7EUoRUDC7RGYzt3WEySMEBJwkOxgGkhlvbX2csJ2pj10IgfJu
5ALDLWwknIicvH311rytrlcEyVKO3nkREnUtbfEKHH2CsO/LcxBuNO1Hnj2oaz4f12cHTcAZI+8L
hPPK7C3Jak/wrKk8+3VjD8NrBdMxfBFx1BmP2bP+8vn0XNdHUO9g3+qzgs2s4rdYFNAhlFEU6/Ks
ePB8bDTeu2NQ7YP2EZbqpnqRXrRtYVtxTFjyWy/3wsoGuNVdaw7A2ANU15YboKg7T5H6pjxr06bw
7H4w9/GgbBILV+n3sHG0eo3qpV2/sugyhVrePkhskMO/XJGJpTRe2Y7ludsowy7ndZ+hFSjJW/Nv
+daSWIWJu80ExxM3SbaVwl2LrIDqTC+JjOvxCZWjWfrpvYzsZisDLY9gc8ZOZeLe5lSJM/lO/TT8
yQpnQGuuPRbFT5hK7fQA8L9KD/pPuXY64UAJqiCce8pXcknXTBxib3CtPCQp4pETn7v/IQ6XBjk0
p06DwqrYIiyWpPoapY5f7qp4dJQeQYa9iDpKsIu/j9rLoG7U/lX5Y5D30DZ95GSWXU/AGbdWeohw
EKlNW62OlHIneSMSvctOZBwQdA+MUyttcmvHf9SatdvkH1L58ti47MXi7JXKpEBSU6/OCAyE1saY
XhXjAalqa7qv/04/yULzCPf22Z88sf3vk3mMop1k7L3RMcxDHeF9fieL+3Ez6puoOfTZ3pqeEvFe
FRDj21WeE7xoypf8yfgRvihIvChf/T4gULCjcet/UX813tbI7xNcB74OwqnaIy2uW88GcfCfMtrj
dC6Eb7G1r+MvsbSbhIMX72TNqR5zninF4xgVKHKVDmpQ056sZ8CvBHcCDEzdwb66uq9LanM7qXPG
/in4iVRRacm8RPnzqSfHGKypdF5nZlkUcAbmC3o2EVpmM8YqV+JaMKqzCBE8q//iWmTrr9mLtucb
IeusPAZvBIgX7S1ZaEom6inrsDrLz/Gbf+q0l+m7+tCbTl2juPh9Go+c6/kGt9Bc430hv35+rP2r
+SyXjz7DoKj8zlioRWpDS+SsT1P6a53Kd/25doZTtqmmnawTE57QXYLAibLCEa5s+1f8WkAS2pQ8
1B+b32LkWL+MQ5qmtob8QN5t8YrzbLC1VulA1LKwxGDM4i/IPUn7frr3nGaDhuajL9vtz+i5Y0HA
LPfWVJqva5/zHCL5gtUamBokexcbux8TKzXC+owNUTBwKf7Vc8sxs+TQyveiWDoIrTxWxn+OZWmV
u4FIHz92Iv7LVk2xS7VQ86qzpG4hgrVvwwCL/0dw8rtXfQ2LeZ2fnvtozqqPJqHslXtEqcokOYWo
Pge8ueo/QSPv9Oahyr+SalWLwxT90jrkGYFh+HewBLNkjaxxlXlcfMCcM/twemIHGvRiHtdnNT4m
0qxDgfRDjO/zaVU1jF+6WqIfurpYohRLlDFV6aoYHyWEryOUvYeV6/3Gg5Ebjmc1oQS1n6t9oGe6
6OmN/2/NRPX3UnMT7aB9SWMqosZZH09luxeKnTHaADB4fZeoigXbZvg+UMwb92K4Aum98VKZP8gg
GuRzSM8tbqfS9JOx0xlfgwOvDR6HHVYKEncM9IcEn5bCEZCOMgGgVDCvnxL46cldpjmfnw+3Zpmg
lFIi0qnEHYugtPUavSi1hllWqUiXOy94m/JfXn1HwuM/Wzixoqi5GWCVSOmqy4dRWcQxlrpBc46Q
9P7FsS+QQuGRTIKL1Mrn/boR49MYWUGqVLgFkxe8XL6BUXdDPpXNWelPpvTN/Ct0MnjznUSW3N8r
Grqm/ras4zs5Xnks3YokL5pe7BxJL9IiRNX0XP2SfsaK4ijjRkWRqjFtbLid2m7VTf6qa/vhsVZB
2YcxlmUncy1Ev3mEfByCxb7qVByRRKluzh4KLf0mlh9KgbRNRIrtucHBvXWQtRclx+gOhmt1Kyvr
5k1rIcP7T2ycI3MxA5YyebnQtM25xQ02LU6FulVLxxseikbbVlbk1JI9Ivbi6e7K3F/nM0m6fmh5
MQFjBmWlppJ4jmpEsGa/MiN1UvRKRVK/f+J6MzXvWfkrHV/r9iRbR3/8ClJu+L7yGXMzy3ONl6ak
kgdQAH0srqkgDlulzDnXuvjH+NAhXrAbzPlhMfZ32XZ6F/JTrB6NwAm/SV9MHPWKtQh4vpKuvoDC
PW8K0F9svMtNIOtxqMh1Wp+lb6ACn3re042MSpa4FcNTtM3UvVfvKfTVw248eXa19xKUaaI/DQHa
XVXZ4ib8JuyHB6zmtMExwj01n+4/01Q5FmZ0wf/9yPmI+nDRFF4pW5HGMGGPPMJQhhqUnsqCZLjv
rKpL3Fwa6IjOkvAskaVKSGtkcaAB7zhjDubkxJ2B95hFm8hYibtunatA7YA7o2E+uxdedirJks4o
2q4+m3fSl95PkNvbZk7UfknWgH3zCX01xx9aWoQl0tQXVhLQUpOB9+kzQdv5dfl1ZS3Pa/WzVhZr
2VciqVPBaZx5lZ6Fn/rfqDxk/U5W7vXMFvNj8FB7m8/bvJFiAEOMriX8Mg3T6sX50fahrxqdBtCm
CbYRGzQuvmvKf58npmhWEUYMejY4vZwnq9LSPo2E+pz0X0MDvaHuGZFRNPwU4vO+G/5f+vShucVk
9WGQlJPg1ecy+9NiJZibP4s4XDl5bw4ceFLuPp46cOEu+0QMFE2NTp9ay4lBzSIGkMT/GczPlsVz
imNNBGPJfX7ZSCENrTBGUXv2PZT+NHtowEit6VHcukrJN1qkgGaY7FXt2Ygnq83UrD0b0kuoO3ly
Evo7LFM2kNl9FeEsSCpCvUuR41X6u+mbvNedcPemjyvJmRubDEQwrAgsZ4E7LtPKnlKaXSzm7Xkg
XTxJDw1s3c9X+43LYtYlmCtxUKNArV6O5zipdZFObXtWEA3jkmyKk9cekvpJ9Xaft7Q8msiIIPFB
Zg2AIO+LpUZvl7Qezr1y66IeJ/fpXdGLD0FkIWPfPEcYUsVrWJvl4P1Pg0C85kIJtluLpaKHohw1
ldm6gsxLuzPcTq1X9tXNJmawwEw9oNC9XPLilGSxFXbIe5AdlQNgCv9xU/3rBMJSsyzRnKheBFO6
FQhZGlaIZ036TrCeSiW2Ud1e6ce/LOPHc3ZuBjEDzKZJWqFTsmhGmsx64l7pXNIg4UFXN2Zpo8En
bGPpFIgH8V7Oj+3P/FRvVyPm5bFB07hfzKkC6DOzw9vlCmzFJDIrC5UhncxIuB0fctHJo8f2JVZf
tdpV22MnP+jyk4ak5mOF4tnny3K5Af41T/ET3QOOLNCri+atIiijvBzcMAycEi5Da57JFdUqxOeV
yExR+K3FKAPQg6xlztBw1Agu2zLhUvW+39IWtdXKwwHtWe2wpLEtfKPnAhW5KaNLN+jLEzvuUxW1
q+a3V291pbLH6mtQ38XFW4/gG5gx5RRL+zxDQswuGkeX7sAVvErNnZ5DBZSBsakrh9FVZP0/Q/W/
n7+YKa3yeqEyGKrGOMojEaVNPs5/ia2/SWxbCtRnJ1nhRNxamAwZKAG0RkFKL0+NMFC9OAi6wY3N
TVMfEC5rT8Wpu5PVbfE1l17HxGmtYxc/at9bqrCfr43brQPFJY7lJgArcDlhUTU0hjg16GJULyr+
A1V9CkYPJXbD9igvK5ItF4ds1o0tjkK0RT4t798kc83V8fqYwTWU9zoZGcSUQStcfgY0Q4u4cRCR
Xo8Fp5AREk/iMVs5BJYxKpVcqoYgAMhacyEsU4ZlLgvjoJnwT/B2UJKHcdz14pMUbT8f1Kt74F8z
s386llTzE/myM53RiQBNLNHV7v3hIey3Rfi9kxRb+wc8mFZau0qE/usV9Cwg2rhvUKm+bG5s9YHY
h+akwi2lg1Eeaqi5SurAnw/RNmim4hCok1OnxUPUtu9hWb+DKneicb/Knrg5wtSHkSSa65nLpKgy
xbiYzd8yoBDgD8l+ih6Q6o6V1V7Pg3hx0jDI1IGhuyOjwPG6GORJK1VSwKHkavVWHZ8zV80cU3hJ
X+Q5+x0QMVXjxm+/zPrSlLs2cZyupCNuTfPsTU98yzNE/Qcg+PC80k2vMDCwltyk/ztZ+yZ5llua
FJOtmuD0smbcdmtoGVZ0H6E0sVUWHU6VWrZ8fBLcZHhs67fqVALkQYj587V7RXOcVxPbY+aIIXfF
v16upqynzj/EteQa9bY+p6BYE71yFFIKEZpSMi7xMlf1czd9T43sznpaaf7WtBqUCzkHQSlza102
j0iaDx+mklwlQLYU5ER1qIKEAtKz1f0Y+tTmOTtgHdhoGGTFGwVFwXRmCHz+GXMwsFxcM5RdZkNh
KbcscBlA6+JAHSRX1nc5uq49qen34k2Od11/Drm/Pm/uX1592R4oF/YNzCYShovgpGo1sy5iSXL1
/DGWDrPfO3J2Xvc4BZumB1wzaQcFD2JvZ3mbujhHbwSith7vB92F4K3797rmDFloR9MW+XR4E2n1
k2JbcsyHhwk76zHdFvnKIF2d2eTree9bbD9S6RxAl1NV9kalFOWkcu50hTNDCR3YYsXaDTXP+GJs
MOGF+Q0BHJrSEodT1egzTKYxuUVd2tr4NWpex2hfqtr+65CEjjirRGZrC+CqEsLSI8fJCYazHv80
FzOSqE3RyWUnupH2139H5Ksz98a0S4bf4+/Gqx0jWBvOq8Qq8TXLbYa2cP9BBV2E2nHaJYYysaKL
iaJgouys6a0OOMdIXfuZU3TVK8/mWkUj/xzIK2+XGx2+bH3R4aIp26HsJGQDu81E4qaESOzloV2o
x6JRHd04VLF8Atbz+dK/ytb/6zX6myChYd2IS7Jmn4ytOZo5Ide4S7o7wajtKZ8OEvVNNX4Mxr+V
tYt8IGjDSdNqqpjGC+/WfYNVQPe7aVd24u1JALE5179msOkigFV9XzZiq0KW5xfisVP1XE6HXPjR
/dU7Cr6viHi2h2Ht0Lu+SRj7D43OO+3DTRKqQAgklbBTQOXClOotsl3dcF8acFyiwzh+ExrAOkcz
73/mmzH60ktgSFEgnLL3UX1osvPKnCyzm//m5MP3LHa2WHZ9yOofZirUmJ2MWLKtfKtnFE6efelp
tOUo36zGgFe4yP9pdmZh8XIApL4Y+ynp81Lq+sEV7/AgMtQXox72vgwlrPgRmd8VY1fq6WOEMYTw
apHbH/KHoj7G01HpHlAfS8unQertJnCVca+rX8ywXDnxri+neZ7+9wMX89QFIF1qkddN1CvfCksI
9mEbnIRMnlZ241VRbTkUixkwMEQRwF4Prg+/1ns18G6Q5IaqcVzsBN01SPyPG4WQkiFI76rSkb0H
oX6JpOcqeZXwAPS/r6wJ+eoY1ma9qjltyEVFSvlyjWrhVJiKLw2uhdvHsM3SAlqeGqvv1mhOu0wr
/zRkYb5UWultRWk4CUjF2PA93/vETFfeadc3z/wtc9qdZcLjZXFSRpYwZFGNoF4SZ8y2lqlIuOrJ
yllwa1d+bGVxIpLPTkIlocfat6jfd/jJSrao8Gh/F/pvK6N7a2V9aGtZs9SjSkkFdELcWLgX0u9m
+mfyfug/5Ow+VByfwmUQH6LHfHiVx0dU6bWVrt4IQBhRKCgS8SycgmU03fE/9VqTB9cUvyfml0Ys
7Tzrtnl0gJXSRydDRxVaCr+0cbOp8u968z5i/zRlR5HAw6TcEvxBQ1pPd+pwagoqvNPLlO3jWns0
Be9Qm71TCE91U2IYIt31ao/NxOcjeJXk4PIkYiPnADAWlfLFI6gYLS3WZAERUsAa6qbIy2hrAvgG
KVw0EVCJEWujaaxWBk6+uS0+tDv//w9H91D6ja7G+uDWOB943SYkd68ViqN6T0bixCqa/sJXqdj7
3QOv+N7H7xm4PF7AvbYJ9G9pnCNRDBeB7Zud1gS7rvMZ86hARSOvQPrpytotMdmAU4fuXqXiQhH+
TopHLdkkJHWjIzalRi/Y1Z2H4O7nkyHfukBm6VDSepCz+YTLUUkEtdcin9nQgm4X6QBydPOke6Nd
mJgAIMDu+wmCkYg4nyrIvtJDUbhRvZGQnZioW6eTcjL8XaY/jTlZ1NWQ8sbnkalVUc+dE7bk8y8/
r9P7DOQtedNqeKRKYRfhixw4AyXjuMOOYnR9lAHHe+34+bDcWKM4HlKuBIDCobVM1yZGmSVmLXTu
JL7VUr6f9H2dl7shS7dKvzIF8+F0GTXDLECUgpQjpFI4pZddtKzU7H0VSwJ1QBI7sLv+jfSzLt93
5gk4ofryedduhY+8Xma8KuUL4uXF3d2pQoYhrdK5yBrmr8Pgy9uCdnesElQ3yBwpdP85ZDJfZb83
7pIsWwugb5zXJoqbyNbyEXjVLrpcqEkiV6HVuS8mkv5tq9pivs+F38mER9Walc4/Z9jlAOvIQ+DC
MNNJlqjShPoJeWsd+WF9zB4nVRNeEqNBOqWMfaqFOIXeDS0rXinmPESDZVkGgyMbrXYbjpN8L0xm
+UfQldEZ/w9pV7bbOLJkf2gIcF9euUuibXktu14Iu6rMfd/59XNS9860lOIoUXfQ3YVuNKBgbpGR
ESfOCYcCWU+ABgct1a0BkfhhSPTXTIwlWxMBBl21TPXHsIY6AKgRbVSNekdq9U+oTtQeN8SCy015
gjRIL5sDUsCuzC9KY3aDBH+jSM36984WJLPoBADhFBqLZOp4zzHfREmRTS9jXv5QxP5R5r606XFs
7jvplbGxNhysjlcxIeBGsudqY+V6D1BaXE0vcugY8i6twp2BLGQZo2N2+h7zyu6K4sfSTVahceay
5ibjA67zLkhMokUfIRmOERpCLk9SPQ7RqkHI+qWR3RDY4QEaviLuxxqtZNN6aNddmewLDlgI+Rc/
PFcDmqUaFYzQ72UaMV4KW1scet3INSmgEwSs6PJblHJVRlmpAQsMfzbDr8V4gLZAq5padV+VjIFv
eRCU2fEuk9HvgWLkpa1FQwE3LofpRezTrxVEXpmmmsKaPKi/Rq6GDKs1iCzo1uZin9mk5hrURGKN
/n4QXYfcL8hvpaFX1bhCo32Vdx63Amw7zG4CMYawXG0RWt+Mxd6IwzBgTDH2NdgMTrnWs+t8rft+
yIUeepMQakx3zRAo+V02PPB3Qu8k4K2FcFRbH4QULnS1y7uV1UKxucJnH0AdrXYoGnkhuw3NPY6S
F+aslG54BL+aNyTZvVbKjNCTNWLyQWcjxhWupqmKZU4X4X4Wul1TGIEyqKx+rq0793xmqWiaA36i
MlLM7MJ1vpCBZrvBxavuEiCnSg1Ng8tq6mPspopZKN7tZd2eVNAr4PZFqopm0+HCVufGDmPUio+G
9/vsudRMbnmSAFJnBIRbIRfY+JDIkIg1vFAu5zOJI6Dj+XZ6mco/U3KnxpoVEt1t9KAEeWdWoftd
9d+3x7eVtSAUgJD9wPhIP/ml0bHqS74fcW7ARLPokyO5iuzlEI8aLA6yGIqvD/0OhL3xn9uGTznu
q1vwzDB17deNoeeVMuG8rDshfkrC+XXlM5N0krZwTbFaQx8kNfkEtBnRIUff6QSUmu4biLcmaFeu
Sb1L5Ze4OTb8swg10ln0gJ2bQ+RZRKh7y74+vt3+5k1/fvbJVJjQNVM/DxXmSh2RH9XRFRVNfs+x
ytpbU4OqBOk2RVM6UZi/XJN4nqphlTokC4w7xY0dcBtIHRjX3kLFQ+NiDpmMCAegeMy/ulejfeFA
qApkn1kZ4VHk7vDWU6s79M7s23t1OM6rN0n+jJfg7dnYOBroy0cRAw4enGw0JRta02Kh5shseMW6
n8NHRdo1CVRt5IdGYZHHbxsDcBGwIFxgPOVrwmSdM65QcA7Rglz6kQTtM0i7Zb94aHiUI4vMgmHu
FLOeubZ0VpR6bXgkVPPOanjVWcrPaB95Clqbc8hK3p7JrUwmoTj4n9HRgYJcS31WjjIuzPQ5hPSX
qHUeZFJ3JcAMrdzbXf8AIT6t3+nYbOHMA16PMqfWPrRhuxeT/g4KqozV3QrL8U1Q10V9GaAHupCh
lKMIbW98k8pXR0MLa2RUc4jjjr2oWTo4yFGYVCAEGml7AAXBHKwA1ckIWjaePXiBYIedQBA83e4M
tOxgxBJWvW4eY/GJt6YQ8pMRJPVExgNryw9emKJuz7SZK6OVVGywRntoSr9/bwgTUdIFPLdPfrWK
nQJ9jV4LVmWZOA3KD5JXFtLG5MKE97887FIWhm0rQKQDLBS6yRmTbBpzyiKJpDY0eKlQVNYhvoCi
lI5QmLICfiqtN+JJDLSHEicoNhGRTO9VbaMZ/PZmppzklSXKec3CijqmNIqgwXqAgMxuzO2QCUK7
MqKgGZA0fZAmOZSRqKtyWaOWz0S0sIviY7Hsx5YAHXiFUabdsEIM4FEE+XQkDCmng92nZ3ysxIHw
rs6fIPyXG7D6P/3lfOE9DwwFOgwlxI9g/7lc/2qW1RR0MnEgaVA18BJL0A45CyRBHSRwg4L4Ap3J
AqmDoS5FjUSHYHKD/ZwEtS2Ld6XoNJyvL386gZE7oDYz7MiQ08HbDrIspBRL2ZnipcjrqIkDYwkG
3hZYzCJUyEl+H7wpRPlAxx+AOF5OlpRDhUHS4iRIe2dR0W+HiIzh+LZMoE0BvUwQdzOAFLg0ITQh
2juTLgmALAJ14uKyaiQbcwTOYXS7kRo5QT1fGjCEpI5Rh0qCcvTQlzn//VoDNYuHHoT6iKQLfTby
3MiGdumTABXgOft8KXW76V7mv6RPJEsBbyLi7gdQBa9Kahi9rOerztVpAFiYHN3x+ieTvXhjKQhi
ASuBS0DFM56aqTk1pFyq0qBDtZZ7a9C3qjPqAdcHA3G9TLp+0HmIQIbyVlU6VmUHspJg1nfluJ/m
fQ6Gr/u0d2+f8s2hIGkoAawKn0LPliqOQz63RRpoZoY8jjEMaH5g5FZYNqix9LycqmoHG1K416dP
AcCV+u/PtyRBiI4IlgoEvnK5IlWWZLOGsBygATfRTJ1nvPW2hnD++9SjQEL9GocDvz+09wu6fFV7
4ljZiS0bMkmjAnuDO9GgbBRhlvJcNqVBzN/PT0Jh46n894uNbA8vEiwTeqqoWKIz1rBO0zYL5L0Q
WuXPv6RfPR09sIgjeYiiIi4O6vZrR67qlchIg7J4aJOHLnb++vvBlYtqJdDdCEvpPq1wmfQmSkN8
//La+7nykr7eNkC3QZER4LM1+Cfi0QGWoPbRXMRTpDR5kJkD1N5a70/dWYsIZJ25PGs1iPfs7/CT
YfTqOodZlMMBDkL6i3j3S6N5GcXZomkoM73L++mOg4px8hq9ZnfyMb3n9i3Eobuv5em21Q2joOhA
ohfwQSCtaZqOuuhwmkppPYCasXDW0Om9lEU+crWjUSrBRQIkKCA1WDZqPxRpVwL2PKyHac8/Lr9D
xnamExOIfIBoQWIC/ISkU/PEWXD2GpraAajKclwP8l57b97mhLA6QboZ3WrVjqVGcj0YJOAxWyQX
gUwlDStdo0ZXUxXKRGF1P3HfoFtkcmaShT4LuTEelCnx26S7CQZoL9YPwNJmUQKGEc4iKsTIekP9
6B6IAfXx9uqzLFGXpJwNibCMsJRy+z+owkeSpSxOzXm3zVyFFGRAoPmV0V+CG4YuoUx82aOWaKwH
sJH5LeOwXu/gyx+nxlDIYhetOn685/ZZ9VTHdytIJkbn9hCuLmIyBISmpLNIIJWBy8MpRlw810m4
HsrWD0E3yx3ANZAirp/c24a2hoN4BWVNAXRE6GK6NFQacd80cc0fktJRRlDTHdLSKbO321aoFPhp
i+Gyx8sBCQuUeKgjGRmZBKB7yx8iPxfuUTBVF3d0Qs4uPWZf7daIDDQrI6ODDQ0Y4OWIIAabo5jB
8wcoEC+Qd+StcAC8hHE10wkBMiQQTqJZhJCPyTIde/NL1xmzGo6H6nPc5fbT6i3uB7QyP27P3PVo
wJtF3sHo0STM39TlGddIsElqMR1+yrujdLz949e7DBkrxN1o6MG7Do7mcqrKOi2VqpqnwzQ74OtA
x9KseIvijKwg/PrgE0No3SCPejSaUiWQMNfDAg/h6ZAAB2FVv3DR7FCevj2a600GI+CQAH3l6Qag
IplSLta6imEk30GWWLX0hw5Ie8jhdozIcmPtLy0Rp312Awxdrhaavk4H6b3whj/hR2FJ37Kf6GbH
Ylelsv3YZpemyP44M5WLa48HAUylx/Yo8SbnDG5hqy4kaEtTs2/P4MZmu5hBarOt8Gu1NsPYYhVP
cmpPDxOLLIaGRV8NiAo7UsiehVpL5u4hPo692X+NPwY73vPusAOB1PDj9pA2buvLCSS75mwC0Uvb
dlUJe73bJi7YFj3J4wPwx+yA6g9Xxh6k2wHp4dE8kck49EbCC9MBrWtNYhU+kkuosK0HEfLFezg7
wNw83eVNWxud+CdrZ5I9fnmXY7TkhQjMwgnZdTlaIy2KhONwBqLDKtnVn76y5wqm3HFyDfRILw1O
eewskJfwb0/0daByaZlaV40TUcvLYFnOHD31YsXT14U1u5sbFPcUcL3AeIMb53J4dTFEaT+K8Ibl
TvbwtDuAUki10geQ2auDWUGFlke75aPcWrdHd8pz0BMLSPG/iCiQCKFusFRM4r6FKPwhDRTV12PL
zQ/xParTPncnParP5rSTvNs2t5wmslQIzoGGJPC8y8FqyBo2g5HPh/AVjFZ+bxr38z5muWaa0PO0
Y4FtIW1LwLkAuXZpRqynolxFmMkD1an8yOkgo3nf3Cl7w2r9cT/vtWPytbqqFz1Iu9tD3FrPc9vU
empFqSvrWs4H1RtBjw05t736etvE9eMKHhSJGQDeIZiADD5lo8gB05M72GhtwVx9fZd4vZ95mlV7
8hNUQV2dERqQW/Nqq5wZpO6hgs/kua9hcLLAZcE4AuLmlJ39OrUr5jZcwnnEr3PPbvNUv3RO9FmZ
62409d3qJ/vGzvbqrtnNXu6L7+m99hHeL4fuyLqYtjwNUl6EHQalGiTUL7eNrq5dLZFRGm7y2j/L
e93J/NFPgva+2w1/WxP61y49M0e5FylVs6oq6/nQfXe+8dxjr0pu4giH2p+O03t8n38+F88sgjYa
lUibPd0uZ7fHshL2TK2aD2MDlilb9+qd2phmaeu2agv77lk20WOQHSFqZUmP417Y6/+BXz212gER
hvQJzVESr4h1qq6fD83q6aOFmHnhHcYRIUfgaseSdr5/26Amt0rqMV102CgewfBTfihQ5yrvyvEJ
QsZ/VN6ENm7CEnKkkdn/ntp/jFIXs6pFqpD3HYyqJnR5vtZg+dS91udMgN3u+F+4PdRfqb+XPnBr
crVZse7K26PGg/5yB8v9MGdG1+IDlgcAK/edpf5Gg203IQo2gQv/HGrGoSFn8/+e52skUNeOfALu
VWQ/HJ3zksTpeobz2Yx3sCUBV9Q07M0rfYqwmbqwa+ZD9gYOlx0gVrvaD/3aar3MZewbcsavxoMr
Cvhx5ECvOukg6xTzKsD1B5CEP0gj+k1M6X26X38YkakG2n76rQ5W+Itwx5llxLqSNz3QmXXiKc/O
ZhSiboAuF1zJhaWB3vCbcP/voj+ZaIq5pT83v9GvxYKe0k2i/9q2Z1apbVslyJiuwoj5DR0IMQlw
RY21Gw/tYUpNgJBLP6gLO3kxGFfl9j32j2E6shw4I4mB+5kP/GN4R2jyNMewameydbOx531rspij
N+OPM4PUTQOvB/RjPkGL0O0zy7gPXd0HWXDDiNDJhNGbSCFiKuDKhm4LzUU/tRPSW4IIRabM1KH/
VDpc7ajNrkG9prKgDXV7027dzig4ALuOFCGeitSuSetOGIQK5tCGbZUMT7p1wM9/nLoU51hJ0fGI
H898sIe+c4z3+mYUev77lKMmcTE0B/H74l1hPs4Psw1sUvOYfgqP0UtvfeM/WGd84wEKMVQNQgGg
MwSyhQqfGkWugd6VxMNQekvnNl781n0Yq5mAAPa3+sVcn60H4oVBcuzPjnXf88IghjCIp6IZFY7w
xWVm/qk+Q41b+oyOkWQTCnzWODe8CXjkAUtVQHaHEh4VBst1pgntqImHKTyOgBQ9ZHdqMMouxEOE
e8Uz3oZjy+IC39j6gNKhbouWPdDNidQJk9oq1vuWEw5Ct1/eIGZA0A4/1EDt90nn3d73G0kLUrwH
hspACRHYeWpvrq2qGCv+/2GAcsLzuLgCb43Sbhp9tC0Utd2mf3/BYs8gtUw010DJTePIR05Qh77W
lcMc2dETqA/Q6VSDnCYy+8VsCqv9+Q0mmdvDvD7eJ2IS8HOA1I2QqF7uHiVJlmEqFv3Ay+BNe1tY
bKnXTlEGegD7BHkmPJboMc3D1Mpcz+uHmVvN8Pf4ODxIq9fXwAkykjHXmwOWTil5vOdBskBtyLLI
lAIMRugyqD7CEjxC1hDZ+eJYJZQMlL+OTFCPQX4RjhEIJzStX04bagxr24sdwunkqVb3aIJTUlZk
QuKpS0ePlAQO14kxm0A7L22IEw+APzIPuE/aYAV/o+THuellL3xssuRZN5YJzdSoNp4KgzKtrS3U
g9rELWy1go2W7dlFQU3+3eAJqDIeZBvLdG6JrmhF8zRl3QhLiqkDY+0NmnPfr9bwe8oZ+JurywU0
AqR8iv52QA1QsL2cv2UohbFBL0OQ8Ls4cSI07evvf3l6KBPkdJ35Xq4x+DKbljhQ96XbPt3+8evv
R52ZhKR4NgK8RksYxXFf4eGaJIERB7WimWrnNSvj0JDb+2KP6TLKqIBHn/ImV4gbAcLZEzfkVVAA
kwxg3vvUtRAJY5yWLStg5YBGLaIWBNpkT5xNk5CFnZC1VRV0JoSRct6MY18bd7eni/jjy6GcQHCS
hN4YpGboB7YahqS/Ny0CY3Yj/m6xoNcAQWqeBbSm7aDQBOIw8vIjjwbIzV0OZpKUYVpAAR0QWR8f
kfsMvs3WnJhvafr8A6CGVmggcbA8RP6C8jGr2tScyIVFoGq2DJUbi3sYHGQmQe0cH/X9uJOeKiCV
R7PL3bq6XzOzYQE2ri5B+huoM1RLXZu0EVcEvf0+ObGVOebw3t+zxnray+eLR9uhrqGk7Tmu6I0i
aJzBEdwx6HeyI7wYbrUv8Ff2mOzXw3jofc05osjvcp7qg8l/j/7Gh2+/eAa5uan7owcNHadwE5eV
6acV9lDsOdEUAZ8G+I0C8Stq1dW+MZpSh2zoE3i1dw8RmBLe1Mr605qCVZq6CaVuR0T66sdHZLVW
ZoumYtVgroMgH/49sw07dELn9panvTYRpAQDG+qQAGWi35GetUbvypCfqmB61Pp9Y9WQjIut8D2L
GU77es9fGqL2vC42ZaotMATxS3mwudobVVd54VlpY/pyOA3oNL+gmyFKBpeznA4tJ4f6XAWLZkVI
Fo8uSKqhbYM+Nmf+W+YJrClGpYLuBSEsHlM0HWURGSMXTgac331yAP85WjNes+PwDD3dlfUS2ZpB
QpKEZi4e8atOHSR+letQ4sC7P+0foMFgkn9AtGG+V6YrQm1hX38m76yn4lXyk4wQewOdiVBClhFU
Xs6nkBmq2mpJExBjkd/vIj/y292EIxZ1JiQGdvVO30eHfpf5oPcA481dlAe8PTtTELMgf6fu+MtD
ju5ItImgow3nCCn0y68xIq2XObVugoNGZuCtD0ZbgUB55Sv4759fSDebsR2BVPdff2XWn9FarcUW
HMjDW4oFSKg1OwvOEyTGGStE31GYKnTZqQLWCPgBgIouPy7VJrEex7UDWtAUPVSgCjCPMY7R1XmF
uhUKBiAtB9QCEDhqe4dyN8wgv4+DGF0ZioN+Fc1wQ1fOf0YsouCr/UaZIp9yduVW4lAMyCHEgIma
EVpf36Pf4bjX/5Lijyh2QdkELhEwaiTQaIzl2PWtpnBCHFSaXXUunvF3GnfkGPEDcS8XGwdWgOFE
XK+j3oqZuxyMjrUR825NgsQMbZZS5PUdR/06tfKI8uNSHcmvt+b6A4py/i/dzR3V9G97a7pJ4DRZ
6CcFFopc6TiSl8NYRblR6gjQ3fjI4cjJ4BN5zg+LjdhOgPyoObIak0/PEHricNBAiUaYXYFavLSY
tWXXNh2fBOKjih7KAw+m6NfIAWjJyQ7FT+VRdnMTHXif2j6NzF2Tuqz2uyuPjsmFhjsRGSbseldg
qTAT1DA1kgDSBhxcUOSsgX4EdVZu3Z7dq/w42YrQYkfNA3cHSedejpXTjbybkfQLFmd+lt/KRx1F
uOEpepye1J3sav7q5XYWjI8tyOm/mKRUV6UP2j61ugmYogxOgn1QpuA5aCu/5uNsgwbiEYmK5Kfg
rQfD4Rw0HI3hPSrLh3KX+6zq3daxx94CXwppCYE/u5wEI5lQtc7SNFj2iZ8+DyImnVlVJiOhdxUk
2cCaSl70+OPSSFVHbdi10AheiFZj9lildvmcvq+9OXnTsY3c5AG07B/VM/fBfUys+PsqY3+aaJVH
GggE49f0X5o4oElEAVBZfZx3CdRI3qDg1LyHx9Bsyvfft7fV5v4l2XrMJmIFmvVb60QU7YwRkOJP
zR9eM6t6AJq8O7ACzE0vRMS3/scQdVWr4sBV4PBIEWl/z7L1EtpDsN6P9xPLZV9ddOScAFoGzD3Y
viBqerl6JbdOYU0AzO78JXkAFX7dnjH62Xpann9+X6d2xyjMQDYXmDHJzYK9ygh5t4/Z2c9Td0FV
JinKNfj80V2c8LN3ZUTgu+6NezdQboz2SJHggbn8Cj+0n7Jg4iHo5oopNt7tUV6VF07DRDWTANkR
OdDD5NIYu5Cs12pH+w/NXyzl0P9ILBCLPCbPjcPifdje9mcGqQ2icO1oSPqSBvYqmpDlLB5lb63t
JtAyS6mPLVNmmNx7V8f8zCB1L6J5LuXlCCMEw4GzPBputO+C36uFF6/T7UKG/948aGfWqCdGJakj
Tt/JWh2IlgwswPitWN+3l21z859ZoS5EaYAWq97OaVD4+hEaHgfWS/aq3kXvC8oDg2i8LGMJFoZP
lDXM4Q71Uqd2UltCPbH3Bnv2lqeM1ZVwSgbcWizqVK9FCdW0GLtD9iCBkP2EdK7d2Z2ZIXTO9oaD
BuDmZbFj+wfn8b70AUJmr/L5AwIBH4RAZmgtLiupuPlRoKFFowQaugjI6tLVIDCp5SxBp4Hmjhwu
B+DmoTo1/s69PJifo0MZGIg/OsBmuqD2+u/qvfOKF8npnWE32PV99Kv2WAHJZhR2/lFkI55FxlIo
JlE+46O4h9YFWYzdWT10hONP8l6X3dv77ao6Q7bDmTWa+XcRkxrox5C4K9lKrAQPv1+lWSBlkHuL
ydm3zdE02KcQ89wc5R1XccFaFBjc4JT25M/vvwU3xkaIH6ZP6YF3+q/1R+sUe8UT/PChhnNM78Aw
LZqTH3n9q07wWV6BFxnju7Yi+PPvopxXkkM4JeTxXTZ/xz1wO9mSdhKamKDEBDDOS+JnKOhIfvnJ
OcJeBQeTqT3GDjBHf8Dr2SGIeol+SRZ/5AOAEO9ZRYpNZ37+eZSr69ZC4aoMqyThIfrWkL8162NF
WL7/kzHWiLUB6WZaParzRk5hjN+DkcuUPPddMGUzdT6ZkdqWuzsfF+WMBo5P5Uwnuw+uIH7gzBF5
sthd3MiekaOSzNR7+7691JsO8Nwmdeih3J4a3QKbxnOG5/3iSP7gFB4kri3OGh3gcd7Lfc2aVBJV
0P7v3Cp1qgcIl8bTig3Ge8nT6g9W8ijbhdvY/c/b49u6p84M0dB8ULiHKj9geJOjBOhpMQ0vdSYz
frxtZiOKIpT5pAwIsBhiz0svJQCnoQnVlATyZPfqZxZ+haxDufFWQK8HIZvBYwHsAeTMnjlCIW47
jsvlJBB6i4/vQAKF+oILruXbI9l4LaC4CMi8hjeoDHzEpRm16sSp6VU8r4UdQF+81YCVZEXhnalg
y7JEzRknq4vUQZA3gOyiEL22kQkxm9RZ+kPJiP42p+5sTJQ70yFmUA2CfrKUlU6X7PXSCrPX6S8V
c4g/R4sh4eQFix5SeNS1DmKtKVGFDChB4y7L/rTi3zZ/nQyg1RdEVxISBPRbru2apR/VJgkyabYw
Y2wLG64fhR8U69HFhjZyCodzey9tzDtEHoCqQBoVmboTmvxsy0qR0Re5hL3EcXayOsqhGV8KyY5Z
PnrDb57boV99PPoVlGnQkgBcsxMEskI7DPcNq/bOskLt107T6mKJsYsKkw+P75n2FkqMi3fbxKnN
Ewt8VRRrYi3OxhxHAu22MzRAAiNzGlaPwoavIusBwAJhr8Ipp0442gqXvE3gEmurq4/dx8Tq+Ny2
AAw7SgJIZ9O9l7HeZGsNMmYIwE92HY82FzFSjFvvbwwCbV1glhMldHNTgxhyLa14JDXUfWE4OURR
FSuU74cB9B3cTmLhZzZPxZk5snBnO7laU92INSRq4qM5MLrSNxf97Lcpp4Ge2V4M0V0QVMh+yQ/t
fv24fQxZBqjLtswlCbTdmKsw36P7Vp+9pLvjxdf/lxW6lXOoBl4oJAwjfB3u9WPyMjMAAhv3xfmS
U57pvzRurPIG2TIEy0JiQoxbj/z4a+odI327PZRNv/XPihj0faHFkrgWsCTkLkCfg+7A1YIilmel
/TcPCvq6gedBURDdtpfbquOisirBURzIvJfrCC4ho9CwcjCb84ZXHYIT8KdfwbCMJgyLqkICriuc
NHFQpasg5FVYS+zUrCzE5jk5s0UNKJnGKeUG2AIcCoC2mHHst+ZLRNcjIHl4oKLd7nK+UqUjZY0K
vfDr7zR6mVnFha2pQjZaQMsg5KmxIJe/Hwt6UWs8CeNehwzcu6b+m/8I04eMldXbCEtBbfWPIeou
mUdJAUPLgnv8u/2AqWw2n1bOUUOblWjfmjLEc6RKC8rmK4CjnnRkKoUkeGifh93EAMFd/zqhYMeS
KOiTAE6aWu8VaNOuTpE9LN7UHNVsUxK922eR/MLlS4F00wMSdKK+v4ohuEKc1HXt0iA1XgXlLkM/
ksMEb2wNg5BEIOhBjvpK3aiKJD3sSO6sRDYw90roeLC27lXrHMIgNKOq+qm0CyAi9WhV83pq2q5P
g+ztD7D4+9ZWgq/wI3brN2PfuNxePRbP2ktk356/jUTkpV1yZM+urqZZhEUB7UkQvUXofZYtWTZB
u8fvanEPGQHktkoWq87GoxI2ST0DqDtC2ETm+8ym2vbjWggYa2Vylfkwql5sy8fmdebNUTX7p0aH
Fgm4ys3px/J1e7xb+wVWwWOGljJ0ZFPDhSrXGqeDiPfsA0ZZPkilw0KqXTs5NCghNEZxHHwyWNHL
0TXow824PskC7YeAbPbfl51RNQWBE1EOJmUbyjcoagXaigQ/P3xLqNfM5jKZUPJBHvL2TG1t+nM7
1C3Hd1qWLHqcBaLzwZuM/PBGjgYcO1Cbxr1D+Khoub42Ums1kWZCK2ICl4iUiWX8EF60H9kf/lfx
W9Bs9Pt3f6tMjxcYzGL9YRtLBF6qy7XRx1RuOFnKggXl2kD7igRX/DV+8uYAJYrOvD2D13ECjEFP
EaS/ULG76vvulk4p63bARjC/kP+29jnD+W3P4pkFao2WoR3QDAcLxRs62IvH3l+t2pec3zF0HThb
R2bo9pCub8DLIVF7O48GZZnJkCbkwHW73IGkDLSbjIk7qSjSXv185igHAebaIkw7mJlJ26ICbAtI
E7zEjH7CPZhuF+wnO7F/RA60BZB2bXbRw+i8/lmZmKytQwDJIbS+Ij5CnY0a79IWpYGbOA+E7nGu
97K+MzpGCmrDBMjYQGkFUDDkPq8aXbs1z5tqAlDHUX6grZYlBLuxC8FtgD5aEAqCQv/UVXHmbOHd
hzqp5hzAWQ/63qPfjHc4WyKLGWZzHOhdQLxAWmlpgHMcGRyfD2oeTIKndHdT6mgsOgiWCcr1RXqu
z20KE3PrdOUeJjhWpm4jnysitEO7LAFQA9lF2VgztefyAQFR6CmH0E1dcPgDDrj4v19Z96C0cRld
2KLu/CQaSq4htkD7bfzSAYU8RPdjwL+uroIEa374EvzeBkeRk7iDPTynVu43dvU6eKUtHRZX9ltn
JGUIlPCeF7dmnsPrPOzlZFDbv1TbGnK3+MA3weadGY22UD1FMl01Wyu0f1RHHsm4N8NkkU6d1Cop
B3AxM2RTn23aOdErGUIAyGbag9ncD3vB1XeqJeGaqKzYSneCn93X7mprB9VuLOH+Z7dvdzFy0p5k
o6Jv87bsVi6Q6M98ZYpu/igAexb76KrEx0pAcCbofWblYMl00F+NRBZUiDWEpDjPl19dG+HSiHKM
uAaoUX9hwbu3TrIogEYMlwm4O+mkxtK1KSdKeD3VxxnrEFnZ5GeS2deft5381rYEiR+hxEGHGIK0
y2FI3NwsGZQ3gjoLYmUHCBjQyDoL+bE1WYSoAZh1JMQR0FxayZYiC6NGQzUjML4g1nt7DFu/Drpk
kmUFdAZu9fLXlTwTxKrhkcVCgPQ8+bd/fWsl0EQH1AUhEQPlxOWvj0UxLmLW4GZf3Kz91OSgjGyk
7GxmQ9iWyzu3RJ3AaQRQmBOxEGJn7uLYBKjr9lC2FlvGwwavPFQP8P6/HIqac/zAD1UW1J0TZk4V
7bXSW0dGcmbLCjp+DbRDgZcMGq2XVrK1ClFXVrKgjR15vjNCy5AfM9G5PZatyTqzcpX+FuoaQD1Y
mcZAaDyohQrq8baJrX2FZDXSisiOiiB0uhxICwWcGarqyJY4msOq8G1EV6gvI9hAPxzQbzQbYZyo
6qSmOBJ66fEAn3CmJDhG56aLBS3H2wPZWhEUCNCdhr4EvGmpgaRgLG91AevetOYw2SH46JR9L+xu
W9maLgiygzYXbyEeJ/FyuuK5K5EYx0FZE9Owhpfbv74V/8IfwnsAOwb4E+0R154LV2Ulm3d1EdG/
63eLOUaWuPptAuXfJ8Xni9TiB095ZVgm3ol29ZoKT4xrCq+8K9wVP4GQOhoxMMMUxntIrDT7tnRU
bj+oXv/uG4yhbm1t5AYM1NwAh8RQLycS3KdVj5dLFvQgt4895DlYdLpbGwLvMGyJk2wFXQrN6oQU
XbUs0IV985mHByF3WM+HTRuElRDMZEj+K5TfrAbIS/VZgVj3J/I1wz2QAZnMEqPemiqo6aiAFOKw
4wq4nCoZspNpYeBpiX40JLOb9k5L3m4v/8ZBBaMnOAlJxgzVBep2mSpeyoeIw+pXH8hggDZCQe6c
t/Lc/r5taWMwIKaABeQsEL6rZEbPAqGIr5oiK/s8QEsIeBPASRuPjAfIxqKQjAIMaHiPXwFAZ/TF
cvOCN3E/WOXvuj9Ehh+xSvpb4xCAlNYBMUXugoZJKCnq31Fe5UGhHeovEHSzumc2PA3O4j8GyAec
TZQ61YsM1eg8kADYlcyJJeW6NUsCuF7Q+QZc8hUnoaqGQiwb5entsQ57pdqX+R71t79fbqCriWiy
hAo7vXc5TU7baAUXKkyE0yMHE9PjbRPbA/lfEzSGKdMMLuL1FnSrJbnwi8laG9dgCdBsWUGsiqkC
nTnpub5cjnrs9UrJpTyQHdSUMqTKJSvRGEPZ2lSEPhvddJgusN9dGsmFqu0jNBMEKzbv+NbxyOEw
MtgblUTkYg1wgKM5FBEK3eoTR1oiymWekwgvjPYLoH+PyqsqmgswYIvdTozAlXwzdbGAt5Mkm/EC
RX8JdWM2i1zGg44xje/qd/5cIvT2wePXtT/+gyuFcAUi+wYeRzR+UJbmqa1HIyoLFMzCxvpqdfv2
RttanfPfp05kXY6c3hZ5EfDaYagChJXRyIjGtkyoaMKAn0dPpUKnWvtEUSCFhiFwg6dVe1BdjvNf
15Sw7GcmyEY/9yuNlEYzXxQkA4SEQ57caTMjFGONgrpN1DwOjVaHCYwC8TdGIVf/ySjwHgLwBFcW
Tydn6jxRU0Vr0H3K/8QoAG75z0aha5BFQsUHHcjUQyIPkUVbCqUgfqUXMxO+S2PlyrbuXU0Gchi3
FJwLXSRJytXQOk462eBEU27M+Fl/GeO7iUVWtFUXwRsYOSBSKAA9EuXAJlHJZWw4mPoGy94adCII
dY9gOV5CM/+psmjCyRpTxx4PMJEAIhC2AGV7uc3A6tdUsSCd+k1a7tDsIKnyp04ZzuVU3qDNoCsO
hHpoQkeBkdpqQprXYlQA3NE4sjcGnI/+OEhp7upjZU1emYKLCu1LJPdkFujby5yP1x+tJe1fR0fx
oyNS8gCX7jSvtDKkgLJdZr+hQGSlXr4b/9x2H1tVIvRV/e+30rCdcMqiUh6QTREftXctMYfV7H6C
wjF71R/Gz/C9/5zvG1BKPsI9MkxvrQZWHiKUGjg8wIxyuRpqnUQCJ6BuWa3WBH4nE5dkdxeZCWRW
X/pvY7aFn6m5ROby0r3o1m3rGzcALjM8mEDgAdZrGh6DIr+iD/9N2nctuY4cwX4RIuDNKxwdaMab
F8TMmTnw3uPrbzZ1r5Zs4rJDknalWO2JYKFddXVVZpYYJJ4h2nrrzl9taga9Ff3RYY9xvS0cKMIn
Q5qTtE8R6GxnkwxzFrRAZYyKI44PYeVIX0XodbrZsWovS3N6aYryD7EqJmUMKXwQEIpXwUufSgSa
rIVbeJZdjYc6tXIRzgnYMMCoi/ZnN5hlhrpLPKNRLQB9TFjn0hYFZQTFATxB8XaiexINQVROioLo
o1QfIzOyCjt5Tja86R8Lr7R6V9lyUEVnwRAWZvLKKnWI53GMuYyH1QmpUM381VYsxNzCjQTVPZ70
FADR8LYPEacmQxDjSVBKZvPRV1YbO/c3+aIFNHolmFiU42gcaVeV6Kda4rUJ8eW+ICI85X/+rEEc
9Y8F6gzrUhk0ICjjPTtZ30br+ruMtaVZg6C2tD93VReEGIQvfqCRaN1/zf/VSlyMgtrQ/TzlYVbD
xFyC9qgYjrG+vxBLmwlYUZEwfokYKVURVcspNKYIr+UAiNGuNP1qn/ibQX/4uW+HRJPUzSOTPCwK
4xAfQ7vba5eq+4pRaKOIDKBga5BSk17v//4CPQX6MASbiqcTqH06dYOW/lwUpahjvffQb/H4tb6X
7NZVdv1atJWHBLQn9Snat8f5G2ltGygHcNG5VeCiZQ2w5doKLeTK1f2PWkpQXX4UfZGgWND6jYxN
yB2zNYeaRbb1XeHNX/Oe6MWrbhM93be44NBlcLgBL8abHiR4aktmBH7MhZiFsX8SKysqHJyvZB1s
yvbxvqWljYN3AwjVhAsk08lK5EbbdlSB3g03+kZBOcWqH5gNxJZ2zaURcgIvou857BGbqUrkuSz+
9llejN6Qlz9NBfZdCYBDSX56clI7M5OdtIrBTvmU7dbjf5uH/DTvhHfJjUFvySyUXMDtEMaXFuhw
geEMF4g+Ilpx/TOX1OEw+BrO1sC3GFBM2IU/oaW8K6g9jrgsU8ffSp7gZhk6bUDIod2NK3TiTk7y
LvsYneLo/8mO7SFx0e/yxUCowHjGnYPqexNFttzFGvThzPthgIXG7nWQ58SucgIk7pwJCt+BqW/L
D6M1AU80rGkTbUbuMPygYgkawlrb/G97jjrjGghR0Uz2XIaLNX2N7HgT/ueViouluNFF5fiyDQFk
izwI7e2hNL9nTOf9HX2jghop6M6gcFhq3nFYoqD3jySSB9crlcv+UChkpdTZgu7oDIkN1rvoLJT3
/98NN50+BciuBr0OGzZ6sojWX2h+fsR2chCd52A3vESV+QtNYNFNTuJugjTpKnnvX9I1q7nc0vvs
ap2oXTkLfFBXHfguMt4vpKArvLarZN8ducFEX0OGI1+66f85oBB9uZ7ZAc0UpToFhSAH0fqtYzWs
Zvw8HQ1JatjUARlM+zMdOGt8SlYpIq/JFK3yaUjNaF2Xh6HYT6xn52IEezGw8zRfHG4xrItJqDCw
wixtA//jgYwcrMWPBiraw8o45Ko5eMyGcWS+7uyiM9HywmyljdDpz2G2tpEpeO/XySawBIuFI1g0
gxYfBLyDah0N2E21ziilGZyMGn4V+lKZKTkA2KDR+85nvKSWgCNEk+fftqhITZOnwed9HAx/n9oz
FCp4V/J0D34xgsoXK2e0eNQvrBE3czGB+iSNKphgcFPAfeHxvdFApdDc++6WNX3UGStSNeYbMqTs
L3rTr0oIjnMvMg+G/n07S0ELYAbQecN7VwdX53owYY/XFcIoLBPkc0bcKHVpOoF4GgeGocVZQ/kZ
0jMCyC10FaKIUGHVR4BdXQ3F1XElik4smwErL31O09PbG+l7JIiQIsLjhlqdqAuLfiLd98SH0ZvW
6jZcDfvgc3jUBrN7yB7Qr9yMvkH/mqHgnj9MboFYtHuqOhONx2x0oTHvT/CNdC5wjxCD/OeDqDiq
HWI9CcgHTZbmGk4CMm6xqnexm7zIbnKUPuKHmZlFIct2bxaoCCtMJ2kAuYBQY8NVfPr27drhVrMl
eH+yE8tDLy3t5QjJn18cCK1uM63mzlOeu79QcDNZ8sYLYhXXk0gdh7mRIbA6wERpFwcDWIyD0Vie
bCc78VQ/VlAZ7yAckbjC1v8INvW22/BvjHVcAGRdrSM5sRejTDNAD1RCoEg3ii2vkm1rQroOtyvL
cy7dSBfTSd8LTRbN4uCnyIA5QGVLFqvx6bnv4Z3NcXanFyPpg7nW1RwjkY4VKMUjnmq+VX7IW7Tf
KA7yBtJC23ElPSnW4E52tEpzU3by79idD5M9HkIP2HAIf0OM7ztc5xZT6Xwhk3Q50+eX3cX3jU2g
/osWI1qDxZuxpYEdrNvZRjR15/6qLrm/y7mmDuec91WWlZiKzlE29Qn3P7TNJ4brY7mAcyRwMaBA
bqWeJ11H9+PPKdmMZmP2To+l/UWBfGMcM0ZQwxoVdSB7oZ2qKIS91lYdA/hFMi4WWZG4kHu7iDqS
Ml/qkdHDyCyY3GHeJrBxf3EWlKiuTj2t0K70kYBhgISFCjyeO+URz55iKzqqrbyWRx7dPqx+nx/G
1wLurfv50lh+dOnFAKKChtoA6uaQN7w+85DSrMZmzAGVF1HgRCvlwmYMccGCcm7VjN63ALXRUDz0
iBbaRAGoiZB00Hjzw1/5aHqxRuvmp/I5QOp9pT8IocMZJl9ZEF1XQofnT7mfWevcDD5Yav8Lzoe0
ZBSIJBXIPfT1KeUG6BNdCFi7CXlO4HkYbvRWSRHatZcGqBMXSNwgjAU4FCrgotkXNClXwnu21tzw
T8ubq+cCOWNn8pRV+KhYkmRWTnKINwnSA8eUUZlbihuvvoU6J+PcczmwBYm3J5yE9/1c29Ps5JE9
nNomMZuQ/H1/wZfSUrAJyXNS3CKi6Ndbqqg5SU1CwiGxQneEOgtaHAgIJd0IQmMGNB4a34ymiGF2
aVlRSgV9DirFPEQGr61ygI33UULADRES824+fsotoyBMfoLyByg5Q5ZYgwSyeAOmV/RBrrQCcJm2
eKjM0beFGEL2hUfovwxFb7IulCn0BUd96kychAzk9WiGosmrUCgzr65spNkSqLW+8e0WqCnGYi04
UiIlBi+EDhHAn1CJ7CiV/b72UR5u4nUemeLf8uQjSRVaOhrVPAZYvLd5Nf5VI2jUrtPYHhlzuuBj
odWIUgAaPirAWVCHJVHRJ7H3p8z7LArLyMwgNlOW3PvCZF7ZoHycmqPiVo2wARIqqpAZcCm5hV7G
PIucxTJEXRh800+ZX8AQau0gdBDiLjpHFUiUMs41yxC12X1RrbhBhqFhWs08OiSWn8NkqzPjTC0s
DmlgCoACQDBo9UWNp+RqdawEI/OCKjaBdS6abVfvmXnYJTPABwvA7UFdxKDDwTIQyjyGdp5XCfti
eJA0G/ucKfmx5AsBDhSJignRlaXholobKqGuo7IFDyHGtvrFQY0b7ZF4UwdDAkJwnJmnqwoSm/fP
2MIRu7JLbb+pnf2A9/nEa0KUwZG/UkEhaDYsbM/CPXtlhuyZixAMkoRpHAYCil5bl4VTWf5tKCiC
mYzGE3T5ozDGBhjrKfHACBQ9FlboDAygvB0+/d8/T9P3i0btBT9F+SbdTC/yKvvNtoaVPkFt+Vg7
24KzJsfYtBYLlLoEv7qyK15PWWY0aZ1msNuYYDrYo0mUh2QzdVhE6IWbAzsOiF4gV5CGoLVZuJxv
hSABdtzfN7nNkXbQSWODjqofWKYWl+ofU3TJLRBDDmcAWF4wpZJ2xQ3W/d28lNQDdAFChrg1oIVN
OwW0zW383Ef5VpMsw3ssd8mWc7TvYtWYf6QKBFt+LbuRfd/qwu1+ZZRyeHqO1gO9BqM1RJ8fW8aY
FhwQ6W0LzC0SQSoKidf7wNdCQQhjIG41EKCi0fyucErlzL0/hlsraM4gSgRahLgTM3htRRYjtdNz
RCi9YEDJG11LpdhmVRhulx/JYoJ/VqA0ib4D1H2u12KJfn41iHLRj57t/YmxELfODL+PZhnQ5wHg
/gaUMMtDkaEtGZCwvRkFGzhL4bGxW6safu/P1u0Vd22Icmd9zKFvkALmYj3+9rKlemie3XRmigfD
/2aIWvw4m8ZubjGiGHz4cAK3NbJnlqtZWnsgSUFS0SBpCojy9drrBXqOGxmAl43DQdJPsFjvuMXp
ujBA9sWF9++RTkhGglYtN4KNJDsEBHlGEvoM3r1201iSCxtUrMbxWjoWEmwUW9V8kSEWCaLY9mQ4
5Rq9DVLLNzuzcWrrJ4cnsCzdQoGzctC9mWN8yfmo3PsSanMkZVHHTYEvqT1xMptdtUu+wj/S32YE
W7F2Sre3FPREeuSedHAaWRWVhYrq9URQW6ZL9DAT0NgVORUNmsnQNjazLcSfstIiMm8cSIyFm3kI
LuLX0qnNCFsKXONj5Aqr/Gt+Fb+zb8ERkO1h+cnF46lhmxmkR9MNd6DLEinuOCCjoeFoKwjaPWGt
brRoff/MLNycpE8OBCJxlQATRSMKyWPLb0INgPU/3Sfed8WqrEDhFB7nVyYuc+nsXNiiafVFG8tR
Iupn7m9eEXC8Imx4hVGaXaj5YUgYD2jSYN6gmdL1CSqAKp97IcmQgOUnM/XCZxGqAf13gK7Hg92z
6K+3NxoxB8oNLlFMIv3wEfVKLgIC/c3SNZ4+E4Hf3F+kJQsIOdC1AqUctFemfE6Zp8B6S0LmTcm2
kM2a30T/xY12aYFyOm2Xt6gViZkXNvsicfrayvxNztLbWnBteABjj0kQvAYzhuyPC9cWpMqoSBxe
IcD+drU19XsddeHKy1ldJxY2GsheQHvDBnmNUP5NFKeMi30OryphBfJCXGx73f4v2IrSlRVqOFqp
JEIzw0ombJXcREpIRJtB1vZamDT02gPEE8tPyISUhwxGuQ6NEkmYIt3yo8lJXwTepZ06xu25MGfA
8AFjB/oCjPHUqQnkOdLlsk6899ZYDdWhVN8nVrp8IaYBhhQuAPguQvGk3G3Ol0orqgj+plW5ZoR+
S/MEtiVOhwrZlptWAIrQN3Pr4wnQNlu82iF3a+xqfff3/lFcmiUFyQ1gppAFRa7legtLY535VZ9A
JuERPKtJNsV6yyqqLI1EkcGyAqgYWSNaWo9LylqcfNgQ3jX9u3rUupcq8EBQvz+UBTMGpAsIWQWK
aED9Xw8lT42+GTsfCePcRosICVJedmb8x1EmWg0SphKWBmIJKvUw41JxnsUau0pcRWj/HEAVW7DS
3/sjuX2UwQiRIUSPFZJ9orZV5qcjHwchWETAmswk+cR9xZxD1MmeZVYSgGGMZg9ntV7oABCnng/x
hdmckW4YTD+1kO+qgY4PGKt06/shygHuO940aIIC0OL1KslBpqL/ZZV7Ntesv4Vkc3/qFn8eOTtU
DpBAhy7H9c/3xgA0J5qGE8Y1hLHAvvkvSCUYASFjwLUgzqBfS2oKAG8TCLk3FY4hExN9/nV/FLd+
BV3z8CIzwOMnyvyUv+8ErpyDTs09wfxgZWNuT/z1b5M/v7i0IjWb5bDUcg/nnZP3yDY22R7KIvdH
sLAOIsCYkEtF0z8CB7i2MnNNonZ8nHtju+qfOGH7cP/3F0YBdAsSPhDvg/uiy3qN2M2FSigxrvhX
fv9g/PrS14OEAdlikKDQK4+6ozIV+kVVm2COesVsfmO+QwNTxk5dHAHyLoizQHq7YaIbbSdloNjl
XhnY7bCK5MNcv+h/7k/T8kD+ZYSw3qnjEIPJO4EvmJMqXmu40fDUxgwT98ZBTFA3CK/GYKxkGAeC
IKSWc3lfggPAOhGsgVBuQ4k5SRsGYkV8gJcyhO08O/fn6vb+QJaFrAUE0s7tRa63bBrE6INpYK5G
3hOgJAU2EKSePmX/+b6dpQkjvbNQiYLEIK6RazvSUMxaWdW5N+vrMj6mu252k4RhZGG+ADZHeI2N
Bd2Gs9LMxSmvVXWutAF50ahvTXHjgwYSM5gGiyYQNqDDMDJuEG6kxjF1HdqH4L5tTM23ZcSm1v2J
WjCAgBcPEKSMgI6iOah8MJZ6FxhIfoUrIz6qzSb3X++bWFgLmEDGCxVB0I7oalbSiXXeDRFuWn6l
ZiCZf7UvPEsiecGbXxmhYoa0KcJ8KGKSYulP3N//bQTUKvB5a4Q5h+t7RsdQcT+ve6hASIyqzuJK
ID+Iuh8iLBRCrpdaDVCjn0SshJ3zB6E/FayWT4tTRPimKOeA1ExLvoZiwfWpijxnwq8TS+1W9ydp
+efJYwPhFGig1Ap0YTcaiRAgyoXr2HdP/9uvU76pQ2voOR2xiSpAdxj5jKWZBzOeiPcJiJlobSUh
bIcwUxrEzkDLRYfsOWFRvZfmBtVplDghbg/2PbWB8mSS/bJGEoMfLOSkWFDbBa+K5xeK0ygvQB9S
o6aeVxDLRnJQeKHxUvvmnG1itMYY1hIrz7gwU6S/Hul6CGb3TevsMcZ7U5QS9OedLdynWmYaAwPb
s+AtFOAGSAMABP9Ill4fgzLIYjXL6wJglO0kbrPPBmKajPO8MAz0TABQE8E/aD03Hknx47zQ4tqT
EMFq80vfv9Scc3/DsmxQxxnMbrGR4qRGlzfJWlVgTwgJw2Pc7ipUlNDG7lxWgnQEFUE1saa2k9QX
ELkSJrNlLTbr58mj5uJ6kys1CsIOPz84jdUxIrOFhBviMgMZZWjcoCctXRQrxyEbVdzTXt1bOp72
aK/z0leQu4YebZTvhf+06zPYrufcO6j8RLmdVmcVej33A1/rvQRQh9QdSndQrDnYcyrjRiXTcpWd
RocEiCHitkObUPIYp6YtbIC4h3qEl6auUq0/p2TlrxvJGmQnYpX7bjYZSjHQtcHdjTAEytHUYeFz
tYjHZpY8Q3HUwWr81cDyLTe7AFUxyOniuGO9sN2oXTBFUdhJVS567gxa2/0zcuO3yG+Tdg9EJUzF
Xrieqm4OMj8fWhHBh1Nydoy+uqcw3b3ct0Im4XJBsBCqQoRSdSCwiSrwtZUy5n1IUuXqLnjVSsdF
RyOn3/cf943QQ4ERZHMFeD/c3QDSEbd2cVg4Lek6sdD0XYJmTYG95+rHdctSPrkZCTjreC8hsY/k
PhFDuDaSSfI4K7HCoRlXU7306PS+5gWLi1c+S1/2JsUPAr+CiwSu+Nwiks6Hlw2gOToiQyKn3rrV
oTLz76m2t9mRJd9zU1KGKSIRjxc4gmg896kdJgPPkkUDhANC3xTkjRCAMb7hZTM7GVsBnYG+mh/f
t13/If8VktP9ZaMP679sIwUAJ0o6Y1O21dwPG0EGqbvLbM63msKbHwrBNOLVOJgVq3BFXoJXOxGy
EnBCRHtFOwu9X6+f7keBGGsgwYO+Df5NtU/NygpV0GNYAceNe8X2kODxMD5kBCHLQe3HGEnmeqiD
CM579Pytaj2qMjS3OFSiWHJv51ICPSw863QsItQFEN5cD0uNpyYq8gbNY1fVo/TOO3FomrXmPlTf
KZLPJxbA+3bRSAzyjz3isi7OWqJMTcw1sIfOLpHjZgr6PtcPxq/MaI9xgxkik4hrFTJA0PbDHqUM
VeiMWWoZIMDaUTiqr/qPaoP7xq9rK8Bf93fiDYiaGENymFyF+M8tbX1Q+CBvZgJq1h/ik7oNUFd8
zB77Z8GrIIlaQC99WnesPUniEHrxkIGBBBHkJlEtoLIXWkwaGxAiDlih6gTWyHBKQQxtNpLD4lEs
zuelLSomKud4FFIOtgbLII28G/MNr3/QDFqLlYGjry0ym5emqD3Z1LzYtoRL2DgKum7dXyv62sWP
y7gOkZ5EwwmkGKhxTEpbItrmUSVMLckRc6aE+YKjwKVOhOZIB3gsy/UOL5q0QzcIAHf1xMx/Kt1W
f/WPEqUJOyyc/1iXGMMhIoeEJ4B0O/jt19bSrKuneRAwHKKH4hmdya/yo55/iXb30yfmxILW395j
1wYpr1vycS33CTH4LIIhzb0AlOxIm/uLtHCFoTsE6R9PHhOkF9T1sOJYLyq1RzVcV83M0fPHxEUH
Q+11/g0SCwIrDHNkTaiDdGWOchZzEQihwslEX203a+l6/AwAWhucFi1PEqtPdlHsNqXdVdvEvW/6
JvbA+l0OlAqjSiilZaMBQIK6L0MPgs0/gMro3/+bEepCAalmjgINszk2q8/4K/kAstV/vG9jIRRA
GIhbC9ckklFIEV4vWQga2Yz/ZqCMSmiDOdvf2XY0f8EkCazcUdCJkNUI8wavjs1/ZZLaJXMSTIk8
RBkur97lt4PDO+ge05onSFVuRqgRKfb9QZKJut4neO+ogF1r0HaBagVlUO6MtOW6AnpZkyW0jtYd
5vKgdgwI+a2vxQMEyXW80vHAJek9air1QsjRSKL3+j+y+CBbG0Ezg03+WPQmdL2htsQ4bjdn+mwP
2xBvUtRV6GKEnhVqUulCj/1hFb+QEzYLu+zsmTPvT9/tPUkZojai1Mmx6BswVKR29ZpZ8ib6NRyQ
1ZzIevnL24nLeD/cHC/KIBV1B0EUVj0Pg/v5zym0hS3r6r/ZEcQAOlagmoaI4gYBzaty0AyV2Hvz
nyKClngh2g5j0m6uQ8oEdaHwBV4nlSL1Xhg9xo0d1SdZNtu15/dmmZr9a/A2ou2w8sO5/6NhyiuW
ShXMaQDDylE00PsFlLuwst4GV+LXyvaj/gIdl2Hy5vKkxkqtV4HQN8vIdCYhOvJlthFa8nuJDsd2
+2jkK19k7Ehykq4ONOxJyKeilIjaBg7d9UlrQgD/4iAaPBE9ADfqjoXqunVRlAHqugwlgWsqORw8
f9yU5aYYnSo8SF/DM7AwB373Eh2h3v9wfxYXB4XMDNAqeJzLdOGhjHIxS3MMyh8t0USIU7Pi3aUt
Ce4H4GOkNHBTmwvz1Bd7JO29SfjkSQbDFazaDM2/KbCD8ieGxLBIpulmnf6fQVJFu16nsE/GttaI
QatEi+DI0r5bzZxBbp9RlGd4+SV3+O/RwRh1k/Fqlwx6XAy4yaa/hmmOf78YHn7BAgBkCBI1IKPw
bKCOdFrEQxRJxYjHSf/cgL0gOGVlNejbkzFc+20kZQBHZiAORWwIuhDdF4gLcfMrUT96LTqyQl3E
L1Y8tx5VcwZjYlOwepQz7VFOox7HwZikdvTE+iCgLZ2lGVZ/4LN92JgcOgOz3kALHv5qfOQwXDwo
B19Qh0HpRjCSe7ex4mPxoh0q2wfTWyAte82fDFDt/1QeixRBiSI2NC15pNfobM5c1Una5QNm1a72
pfm1ZW3424f5tYVzkuBiXFMA5cxSxroBfupKwOO2356ynd5b9Hr3reLtvsu4kT3614DORA6gEqC5
cD2NbS23mTxgGgcrPA2rfoMjjX7VyqpB0k22Ie2za1a1U3iHecQ+4nbKJrML9+f+ZyycC0zr//sK
AEiuv2JK+ToJenxFuimfB8f/6LwSrIT7Rhbc45UR6vD5yDRWCpDw3vPJYoHqFnYjfhvofVJUhrYI
FeCgitpPrYF90fGrZrQh29oYZgtFZZY2FMsQ+fOL7VGrsV6Xw4Tt4Q6cudl2axZ2b+nquhoLWawL
E9wo9kMSjmSPi1aM7SC44AzY4VefQjIRXb9jhpO/TXyRPQ/0M1BDcI74p2uL0hSK9dwJo6c8cetn
H2E8mPynyjY2EWO/Lw/uwhQVyYtZlIbVCFNgFgrus2+Dt706OHCLq/TgsVTIl7zi1cioPZdXUR4j
9h49TgCN1xJmW/W4v1xmlw+5xep0f3uKUHoDSANJFDyh4Z+up7FoylEKCmHy3lO3dSxoizCipkUD
ABUh8AVdBS+GawP+xANxHUiTJ72DWzjGFvLmp+4Ys7q13GiMgekN0dt/DFEbQuRbmZ8mGMLlJVrt
dwC1tfX0KqH7V7TVoGEXbRr3t3Y01awQ5tjGafh+Uv/jy5p8hK4AXQw4HtRQr0drQF5+VGpMp6ji
KVtb8o6zfcbWv5EpPI8UEGZSSsEPytQ1xglpVLa8NnkjBNt0p3VbouNhDlvdmg7mbCkOQMDQf6id
HByFBKI7qrnNzW0NPoqGz/kvlpiU+JBaBIYTbHtqD01CJktlUyH/DEXfZx/c3p2PJsPG6b4vviEQ
ovoFADJgOIDBgfZAN8zQBnHWkjyZIc/Imcd807q8UzgzvA3n/HauFFqTJzBZfQu365VZukQSJCo3
5G02e+0f/WVQrbhYc5q7bq2aKD+OZsShWwjj1NxmSMhY8ZwnpX7ELAZ1OczpLJZTm86QRiycNrSL
cF0ibnb8p/DR2PrWU/eUP4S/CcvX3b5Rz7xZAGZBA0XSgnLkpSZlhVYWM0oXvas6+/qYgGSEvzay
6Zs/6ITCVAe89RDXJqnto3cSlFKGcvZ4S9jJtrZFvyiTlcq9Ud45bx5M5P8dGN2zoNaCBDKEsNI5
+VG0nmcztOb18fG7Nz8CW7DylWSlqwIcHsliRCo3+h/ENirEpEqMvl48DXTOa8UHBxW2Rxdv1Nd5
PZrlul2ntuYec1PaCuiGprr5VoFI/xvLwy84xmvr1H0yBF3TczGsq1uk/q0KUpShG+3rtYZMymjh
Ayzfqm15H++5jbyDUrXJCrzJEl4/yfAJKE7h2kIXBOiDXLvFDOoURdBUOEIuqHHH0dWdwFXsxik3
YHYJNmraeKIh/BFRsTdzZBwdhu9Y2mTAuKKYJABgh4f89RckijQ1fdjPXvGKHiXJY/2cn8Qvrbfz
w/Am7lpLsnq4y3w3HJm8U/Lbt6P/xzb1zNGUVM9lvpuhmF6Z00pc1ZDoGTf+395rHnC9y3YJYdDA
+voorVcFLrqzfiYzdl5Wh5cXHZrQhvWYml+B9bF6RgsvdCYH+ayxnC8vgFaNd6gPoqtY7erpZdip
jyzvvuQRLmeOum26OdXEIsPMZeCZtbvMS1mMHLL61/MD0AGoOGiFRR64tK9L0WnVl0NF91rZOkFQ
xMu3LM2GhbsDxV/STRc7AHHOuY/iRYAaiY2cakPse/pL9co7IeTSGit1R4t3xQ1EFUwnBCN8YLjT
hZMPswAlAG0GUAWS3dfbTgn5Pm/E2vfcMnTmt6wyN/23/AxXnjbWqjSnjfw2tSbv29BO404s3Y0F
rwf74AaA/4DmoNCDv7bPZYE0dFnrezsjRUdo8ZU7JJ/5D/j9G+PT2A928Vyd2lW8btZQqTnxBxYl
9iz8Qy0uQI7QTiQFT8w7daEIbSkYhaL5eCyiz+ox+oJonmscxdXgKG702Jipm6xUsPJnMzKfH1U7
ME+HN9V8OwhWdho2EHyyRbeHtHJszo6I08HwDLdPPGRXSDsekAIhd0w/JCK+TP125AxPXnGu8t6s
ipfSAUbpDRi7Q/GUr4RTyApWF2L8a6NUnAgpFh8U9MD3msd2N6+wNxzSDyG3WKiLpR1ogJCE1dcw
OJC3rneAX7RDC+Y752WT6e/DU7+RdhBd2Je8KW/4jb8OD1ApepF3wdE/cB4LC0F7fqTE8LSAfgAx
jzcA5XfHKShrSLQF+/r5qMd2tFc3CXY6BvvNWMdlSyjfkyI3ae1xPdASDIa8DDkMAYluD6qnbmrH
dr1D+Av1U9yw4AybIOwejVOzZtimPdh5lOCUIsWJnQRHdm07FcYaLSAwSkj6ITg9+ttun7yA+yNv
wM3z4kN66DblPuJNZk6LvtiIacDrDNKNg9DzqKsVmNYcMldlsFdMod7Hf8o3/6M8opeNBXzNdpZc
SD9xnvQyudyGhQg56wZdHm7aOH24h6qb9BLGK6dzMgdtZo/ZF+qgVrKPPCVEC5Cvadc7/NOBO/Wc
yQSt0XcT7INlAECPhMQlnkXUmkv5AOXZTg72zd9+O1sM3OUNFZ78vISsOOGmoYsHXf8PwTtA2Ibe
MPFGX5Wuvp3tbNvslfWec9QfsGHRIXBr2PO+fIjRsMFH6Lhe4w2EB1m6N5CKuL/NbiI5fA/p3Adu
JLCNgCVQw62zUKuCYoz2IRrGWdDbemuBFQGYIzQjGXBg5DFLRz6ODiK5v9OOt9FWu9j5jcXY7+dN
dbXueM4jH416I8RqMe3UphMUsSqTtBr3mVkgGmksiN1A8EYEJl+15nf868/v08dkJ/jI2XyrUZMJ
Af4YHQjm44Gqmr+c1ZtvM4pgSFGuO9OwB/h3y+bhBHeBXSIqhRaRyfS7595X9JcjAuXBOUPje2B+
rk9q13JDaoThtJ+sz/2ut9fWe23PfzonWCM2Fy10WX+LzE+IuZvvsmMe3dxeqRsF7P/j8xF9Gk1z
8/m8+dObof3Woxb59PAgmfbW662Pv5m5HVzZVM1TZrW4wFJrTTIqB2GFf6ztv7319bdzElOBisJg
/VWPYIi6Ev7vD8GJbQerdp90c7R0M9mk5gGhoHLEc2TlSau3wf7IzRcvNZ3Our+rzuDRO1NCv2+5
vhg6WQum/W7/uectqCm/FuZm//O5WT3u7f1xUzv423O226+V91uv3teMK/gsJnPvC6goKYvGOBsE
fIH62dq1p1qbz6P767onx0bBtzSfnN5cqebKdNbOwbNe155jmidza66+bJ2Zzrhx5tjcF1uEpsqo
kywH2oyvSSDa965Bxun+hJ8hz/eGS0XUee/7aEsEA+5rjq21fz8WKJjuEnNvYJ89o4hkWRj3u+s+
tjjS3so5bVfe0xvUNnYvD9gHP6wY/8wUpT4J+AGgnUhbJyJ8d30sNE6LB4Wb0/07Z/a23W6CHRSM
DulxtHPdVNaQZ7cqW1jVa32DT2pXemD6OCR2jXRA5f6N9+1LPjKSIDdXGxA9Z+A+j96vEMqjYodK
M1CQN+JmryYA1T8bINRCZU03VZZ65Q3WAHBUEAUUdJwH5RnBMjX8Ss21cjTKdo8n6QQvEDiJpdu+
ne2zDS5VK3BZvnzJJMrI8KKwKmho1Hc940o5h6LGFd0++0LGrGyRXVEcBGXTj7IfXN/k10ZshoIb
GoxZpbc38vTAHyA+Ai8P5ItzaHrxEhLQsa/lejE+9rjTWqfuzE5d1+m67Rj7nGWIWj4lTNIRoG+w
8mSr6Y4SqG2TU4uuWjPSCzcxLmqjSPzipQNeD9CNdKfIbAqFOu/7+VT/MaC18DH/CE/81kD3C3Dp
NuKmD0x+MI0vSNw9d8+Q7HPvn+gbpZrzBwAWS+ZTIajB68WUuTmcZH2cT8M2eJSRxsJ1zB0UvGbm
Vfl6iE4Zoi9j06zjfaYw1vO8YJdnF0k6VBZBdwCxCYBxGpFTdsaY8QknnApcWtV2WBWDEx/R8Suu
3JQJyyGh7I01FPJVcHeAhaBTOdIkhFI5+8JJqO1BdWNb+8QLInV5r38ZWdbomJ60GAU6EoQHaNCg
dS3lKdEouw7n3AgeSog2BLhzwXXv7AzAxdKWmcEB/RIEaxEJOiCbUBA5M26uV1ExIp/Xky5+KF7D
j6Iy9VP1W72MTrdJt/q6ffGJ0jtj59xMJ9JiKP8BmI4u9gjqqEiKn7CglaTO+87qnAEiskgmbwSI
CR0zxim5mUtYIsht0jwdsGONmstMKTIt6gN+L5mjPW64Q2TpLr9moVjokBwElSszVIw6GRoEmzkO
A9qOdrJOoMLIiD5v6nH/MmEQVB2aiyG5cb1ORqRlPCdH/L7d4IwjYaCbjf0nOFlbiFB7P/dXaHk8
/zZGR0ehIUVxMWPaknVoG5bosToX3LjJ84T9Y4C6e1I/HqWJP6/L4ECR1RNtltDGTcWemjH6sql4
Y26GIeT32lNbmFllkYYgj6OH6Xvzj2gTj5ENdnQKd+Fh+GM8+AA4oZGjq0Hd9/500nc6/SXUpdAq
gVhlQ8zvGwh6E7PGNrKZOR0yZ1dOippTyh8PqaI3GdnrrT0g56q4ui3/MUUQm1jjWT5V/6wedaqK
wM+6PsZ4JivYxRAo1x7ENYcM7v1pu3Xy1IioY8WljZzXOVYQvGf7/5D2nT2u21rXv0iAevlKSa7j
Op45c84XYap67/r176LzvDc2bZhIgpOb3CCAt0hubu661uQESOPLy+y9m/PU8Tx4+WjvGIuEfu2+
0DpI8g7WGVU/XkjEP8QvxdraykvFLmfyL09EyMYbe+LdBCY284s6CEMZkmWQEhZrBXMs3H3k6R9j
Oybg85TpgPOaZtYsHRbKh7eP7Qx4brQrrbL1rbVXa9tqHZ+7vpuehbPy0/Ad6W7qsTBpojIDxpkW
JFQtQZi8Shx5WTrG3ASQJvcYqf94c4wXshizIsveWGdmLKKdqXVHN14YC8/JFsFCcXOHBzB9+3LC
6F8Iox9z4VNmQDWY6ggLWx4XB47m8xbCWIxKjetS8fHbHZ6T0E2h970zuOhW9B1uq8e95xj+hoF0
KTLmwGO4XoildKkgZKW4AakQ6nOAJFrH+2Lj2dz+FZ4kxkSpQgenUYEk+krWxHPQp7jKUNnl3ar7
puNiTYyJkqJUEUu6pt7tljVBe9amBcRENc//jYdxIYixUYUnyok/FtRGDY5q0+fSWDX/fetYC5W1
Y25qWFDndMthGTlo3/uxQUl95Kge74wYg2QNnSUBshraMMtJiUSXtUXSzVYXvA6+u6/Ixc4xVqlN
9CTzYqyoxauYIPCED2g3B5GzoLvG728x7AyYVwgteC+xnsGhj6+8RChk8yzPHSsuIQ4ydYxfGzrS
p9dXqDA7cK1bZ8UO7AhCxqf01z8/mCsZzMFMkar5rXlW6ZpEDjIShHLk8l6LO/t1JYY5lsKKNTB3
VPRYakxwinj8+gXXEtCbzljqSylsh5QvJmM4hbW4KWnbvN2gdiGhcpEtQnuUkQegfdKc/aNm7JFI
5nFo4wqYOi0Wpuz0A7Wrgp0tkoS0juisfnh24d67BzRsC9ENSrxI1jP7KHmNH+WdQd89dLZjwG3A
LTLeQyfh+mO3uQAMOF7IYksxvRXFRtGcZaXbrrP9IyZjnRqxI1qhnuRnbyfZ+RdoD1bi2jtyje3d
w/x7qWwmKU3rylL8s3hq1hOn3vx1m8tZt6nsAHEe5yzv+Lq0vKbRwWo6w83cBVT8pCTqTGxuSFS4
TagAIIGooPkssXkx5E1bEjwYGq2iQRyhOUA0mfdRCsowDvVIwlsi24kDbr8PuSD9b8ofVdgmCojo
N/4QRc4ibwpNrFzmtZwGTciUHnJp+4hloX0vROZ3euq3eNSe5FdKIzrvW1Cgebvmnba51Zxi0G2O
hy6d9m/TXny4BowSd5IMLpUR5AXtStsVgROcwmN4pCbOcGvgAI85CVEWOGZbWu7gWYm7en0hnrXd
Qp34QRPH0ibAiE3jbKonddU8hYvZTNrOBzt4l2zpZ8K5c6d576k0amso4KPkpOCf1wZd0vpcFsca
Z34Au9Si3gR4cL0FvcMykVGt4an0Td3tfNoXEpmtFvVu9JWwAU9EYOswvr1tPPdz6k9kixo0AYjq
kC2RiLIeQDBJo0hvAWhHnXif3icSX+WMH5zctFIwH8VC7kdCGDTChG2wFtrOPCD7dWhX00xGH0ng
JCJwE+rP0enmBcpbHaLpkguPf5MzZj+BMdu9F0ZtruITBidxArgJ+cbby8vJBtTJRsCFEE681/xm
vpCVybj2iJVqXRhbqL0LgJ54oZyj3NoZHQ1jUM+8YYl73iolbfr/2sZaGKNStF4xK2nzR1kHcIrp
WFJho5i64NjNO3HFlSDGpDQT2BUTEQtTcJ3ybW0LKNqBwDwhmBTiekX3klZX4hgvvGpTy5vounqU
ygecXYRacoflpXsP9gItiMv/uEDGHUeQY4CrjZ4cLguNAdHAbhvHbDE6IH/mubBcRWH8PssYPFXw
oJyAvXDSrTX76/R6jNcIKx6izE0dl1VLxigNjTIKrQET0eIh6paRSazZ5DSOQHwXEH0LD0ZAOGjw
bwvbgPL4ToJEE3ePqSViHalLbWUslenLoV/pONV21ZyTMh4KZd2OGivVETaSXe+pHbAcgZtJu6nZ
MVvA+o06phKslN5M8+Ctyi1MoasQfev/ajAFVGDXd8ix7VB1WVg25nS7VfKqo9ZtN27ZEWPVOgna
Uny7+JcJuEttZzsn0rI3La2DMuTuaw1YKc/Zz7UD5UDkKPk974cOFUpARwJnF9vgVoA+IsIInrTR
MbVrnC1Gt+rQVBAtuFlUnixGwyuh7fU67KgT0jnS8zCjs0+dQ+1/tvD3DTEwD0KfxQgX2uCmj6hK
3+ra30tlVN6Y8jYMfYhvVxZaLpC1xaMX/VOA/L+06m8pjEZHuuKFWYYN7W24zXa2Cw/ULALlYPev
wpCLw2OfVNh6aciASIFsC01qdifP6ejrieOTifrvIi1wQwFLF5hzwDNm3s9ESZDdGaW/bmuEMYIJ
wyG+i8NbdrgP5oyH1n3Xa4PLCLg8YGtBJnNmaW8AzrUXJHQQjT+DI78qzfJEC+nlkzC6YUEWxSaf
BZscUZ4w13g+6z2NxVuKHh1UCJFxZBKO7ehZVloE8sbCzTChoRRgIcRjAy+dk/y5+3BfymI2t2xN
MWl0wGaOc4TLG8se0L2ATl5+EELvGXsRLiUxLokcpkOtRlgV4Hpm9Xt3MtCf4IHXsvmp3rNtOQMX
CVY4crInd92vS7lM8AM7E5VthxVWjnfItx18Um0NRuIfA1AByrdIGrQK/Av7BsAxOo2rAyuUNfKe
50lxpbUy3jl0ZuzylY/OEGU+DURc84LXewbmUhZzgpKeN2E5NdCWBa1Eht/1spvz6oP3XsxLIczh
dRrGo+ISC6J3nppOuPVzDQ7e443jiWHOSqvq3vPz877FSHx3q96Riefq7mMxd1Mbl8thvMhqLGQj
zToZVdVuVx+Ute/mSBN1c/VXyEHM5C2J8SAbuZeNKempKPj/4DYEvdwAbeedEHdNjOMY4o0zNXRu
4E2l/r7vUrM8gPhH2pT/JpN3uX/MmxqnQplLPhZVOYPTb0M3QG4/WMB5+48KwVjiPJtqjDVhUQBG
e6IJIWr3sSieGaSncGOcLi4s837mgKUAzgcW1K7omxYv1PdxS4PUBkXqFmHTlM+tL44W3klUo/3l
f1aCBTpVOk9q6gBCab1TRGImtafV6FQY7Hks6Z7fjb5TkIMBkwBAcCZzXkY6tUGijjJqdP02XqCT
4ElxPhuU4NGh6JH3F1w0t3x+9p3Dgbe1d+zTlWzmCGsBXJiiNsmb9Vuxl914DTwHNJii9RK9U8AN
itx0lsx5e0stBXOgV1KZA22MUinkASvG/I4tx4gzPJxj/ZTuh60OJ1M5Pd7iezm2S4FspqduzE7W
MP+3MchGcvx1Mdst926xrfcviy/Ont6xKVeyGJMfTSY4VSMsrnVVZLJCpEgjgvlwzuW75wddyWGs
vjUMYaNWWNNbSYrfoi2gJj8tl9+0L//3b3mWO2foEQ/tv5zdvOMCgXUAyGAYg0GbH4sHG6IjRsLs
F72PAyI0NDJuinWzpfVrbtuBekdVLmUxFlqrYyWTCirLPudHMQwQoYuoAdtcN0e10rEEfgRErTGr
nwCWwPgtxmIBv868dG3axqkUqfJGnXcIf1F3Q0ZqeYwR58kzJOgcEe8eZ1Pv3cRLmXQjLuq9Wqxm
KsyAvJF23iE9tuhjFV3FOXXkPHX8mgBcu9kqbr/gCL6nr5eCGfPjgUIUo7iSjD5lbxWvP2LXd8UN
tXcdAQWc0zvBYtgGPVoHuJrEWzRjfjq5FUGIpsjnYYd4i0EaUIoIW+BsgVF0oJSC+kwBMR6uD88k
8EQzNkiVCjlrDGr5PjYfikMHpebzPRLNw/wZI/s8I3/vzlzs8vk2XxwvIL5ytciwy6OtzwHOVpLd
n8RZYtQZxlaHpa9ofLbuydd/3eRzIeBCdNAoRieBbQzjLCOKbgKZlrvTfE+j6vfc0ZAMPPDCUI5O
nRO/FyLVSjYG1MKohQACNokwENgie8vzSG9GEBFZy0CRpI2qFD7VZGytUQlhmWca1Z8kJxEmrHez
XUi+gUlQubpEBzx/ONeFmtUb23AhkjG7SiMpUehjN1F4Q608X5VIGzSr6qgvCptbIbln/i4XyFii
QRqbNiixwCBAhnO2OfnnqyG/iZ/aSnB4o213H8pLeYy5tTogP+be/+mKagN3281t7CbVzwTgrT8t
EHcf7+jdi4hGW0sCSxmaqBn7IyCgLhtBlzfZmw8a884pfqHDsVRcnYczeVcrLyQx1iZu895SSkhS
JJJiZEZDhBvCmH+2XyEPiOnuE3IhizEvol5VlZyZ8ibE2PHTsS8wzPSf9o11UOvan1Q9xGqK1h5k
MsZE/TItygNf8EwIZ+PYeU4t9BPNCAwavYQpqTcg4SpGovj2uJB5h3R+XG8uGGAvMLiM6XYgdl8/
hHrdZ1ZqRsqmLlGN1EuS+nYZEnFm4g8Shbv+F08F7yXawctgiaKBqTSA3zDXTBP7pJDiQNn0o5su
ethjFc9u/VkCI1FGjGb95om8u6WqBcYSCluIQbvrVdZRWaltFCsbq3TMhIiqk2kk/BpP0cvAYyO4
F30CWR9zEZgiA6Yriy6Vh7UJuKxC2bQ//jFddAthq2yH1/gUz1SD4x3eXdj/ZKH9+3phfddOWm9l
2EpMT+ZEOukK8U/+V+78U1jVs/G/kMQYf8EH9L7RQ5Jp2hrAxz6Hn6IkiTx7fM/u5agudg8N+tcr
itVKl2MqRyDiJvwD/1PHHUtRkYz346J6qT+MZQ9A+ZfHcnkbyTiEAcCFCi+B2LwiXoX2/JmBKvg+
OlYrYf/fRDFXTgwtDB5G0A/hOT7GyId5GclPwC7O3f8miFrNC7/AEwAG6jf5eU3mq/TLE0gYEuEg
+bbES73dKXlTykja5EsxJgGUdC1MQQNQA/ROzAm743y0U5egUudEM3/uu5IjuLVjOihOkmqewqXH
vOdcnwHocvYifZkcDKM7Rg1IjTAwIIHGhCsQd66/RTU6X09qI9mKc+2znU/AJ4jcIVsom8m1NLsF
CVbhjry7eMc/gi2jc0mUbxIWldlvo46L3gz0Yhu+T7Ns/yHY/V7FeKRrYsXyGn518mI4vFO+k9G4
Fss8tM3gNyqglYutsBBtBTND8Yu8DOfD2nLjxG4ieEwTcl8BpsfpSCoApdHeYrr5L7XmWKM7LSbX
n8LY2Wks/FEssAPRcgIXA7jZ8Paj56GzxTdrUz5Fi59FZgt7E6zSj3X9TvYesxRAU8PsCyppN90t
kyKm6HQLyy3A2lHDBIwfxk39ncwpL93T80s5bHLD1xXwnEWQ082SU3OakA+QSLQT3NLpAP4juFD4
TYB+fQ/YHO8j8Z8D11yks2zefvjP1pI3unX27q9fcKB1Qd0xzGxivJoF07LACC1VZQNO2yWYGgBH
HS9EV3W19UAAr6IvJjc5FvZLjz7tl4QLz3DHXl+LZxxKVevTqq0gXl5lJ+EtRK+9gDKpM0eb6RMa
wyOS/+bkfO60IkCmTCfaDdrHpDAWVPO10mziodxaC3kVfY4l8X7rTuXWQM/y1vqH76QfHPWiy7jZ
5QuRzN1G24wa5vVYboOl9qm8YbmvwGb4yNbhcgyJtYqOtPiGLg9e5HybGaVgbBRcHyCBAEhg15rV
gRnDgdkCIw3z6bN9gqh5xZufvWu7cHGoAoGIGYQB1yYzAVeuoIxgRkYFfo7O8ZngoiUoANPIk4Jy
cLtWvii+6E/Em5C7Z6xRGvqf5PPFvnilqjQbwVIPyRpmdSvE6NoxWau7yX63nHZtcPbz5hw1BeBJ
uCggG0ExSmTUVQrVOFL7sdqOryp4ge1qX6pua3G8mFspKFmiSxgtBBpqXgbjTRSZqNdRWwAxfYZx
JSUjPmI71IQDjpybaA6m6FIOoxyAK9FqtYEcc4TlF10zmkfpvJuIyRtRvSMJTzvmbinG0S0OUF36
/oT2wm6bOTOasY6Iynm1bzww4AFeSmAe7VYvrSjQIAGe7KwEBEe4NGcHnp9y24gJCymCP5IqAPh0
We+8QxemWKTdiIucyUR5i4/RqX0F7ue+tlPg+CTE34d7E2W9CdwiMvniVtzubCUCAzDrgMsbcRCb
0O2bTBebupq2I3gDBqDZFM+05WdAy13mjuuRhHskUqL59PzYhlFluDJhWPmlXEZZwjRsM1Eop+2b
s+ck3G5jHua3GfOoyhHmpCv8tkXU+Ue3bpBR1OxDDHzHx4u4gRAB8PzVKpgLPFaGAOosSBrtj3Qe
oYPQXKrLbDHN67faea8XI1CQ9C2eWyCMoM7t5ovHX3D7+mC25kzOhvEAiorHmEpBzcpeTyNtO3Rz
Y9U/bQFnSF7et89fzmNJBt216xMDaoBGJ6M1BOfIvV0bZaNQdCPuFXXbnOKBuOiLPlr209Ensz8W
mX3OQ4I08hL/amwFx3bdp9Uv95u8P72/PLdrAJV8BWS1eHbnT78Xi8Ni8Xb6OTwDGsNZO/72bY1R
nfVh5J3PrXZffzOjZb4nFkUzGOp2/ZYDKAuRAIYCJicn8jwBLGJJUPdyB2Kim33vE7lZ1U9QE8PR
uPnuM+sRu32gecQAsiQBNZHNbYyWnwEwItG3s+VSsJdATPzWHZV8Gq5hf3vO9z4EJASA0wBTQJ4X
xjJ5ewVEHBmPX7zo8uyEPfoURmtr3Q/GzMCnpGRcpeTtzSIfuw/M45Dq6e1jdlqazndqA5ICrcD7
z/4tA5pCQWBn0T06e6fQM/HssM7ddv3acok+ziMFzNfhWlGaD1WBSWKzCG3hBa2Uivp2mKUEVTuD
vEbzVzQIu3RqCOlBe+eTb8OdH/f733vTOZJxlpEntE87do9M+uKHj3RzDtJuPgpouJQXGTBGBrNl
jSJWbQgYoW29GlfowWsxRdLg+zQg/LYACqje1oBOWb0pgCuCqp2+cxTl8PFgziGIAXL7+L0E6mC8
1BGBhbaK3L9hewFawVTA3sTL6BV8ZuRXZ9czIhJUDA9cW3XrBgDPADAVEqUNpJSt1/fXT0ytKsPU
2L7R9HUF9X8NkZZPMFGGIBh1rgTdjeiKAdySiR7xNxkt4UCXWKSa+9iSqDSlxm4maCUB9I8ACQ4l
s5lV3xa1ECnGtrW72YA/GqzjCEA73EsEDej8P2bLwQFNKg58h9MeSAz8rc6lCEcJ2fvzb98lT6Fd
yyRAN+bqcGhti0NjplB7dvOVgLGjNOvIRbK5n2BKimRMLQMugEGSZQwkF2lGqyjAl/EXkkOLDR35
TMhTvixQsad9dj18fs0OCL6Hs2e37yUQehUgRwL7HtEVu2dA1QKhSoavqbAvOXlDDsoxoH4pUQgO
DEkOC9GWbuOrjt6T735/muTzk8Inldg4YFGLn1TDRiAcH2InA8wPhip4Jdvb8A/sh+APE0HpCBo9
vEfXOoa2q8LT/dzE3QWYMIBRA3tYCKAGGsjeJL8yfAEd5wB23hbBqMMbqLnBAsKkKbBtRBWYLJg3
xQjttXxd6MBXXEfmtqCMfctoKQJ+pgYYog/sOAEm7WRh8wIZm5eTCfXdDx98LvrTHnSttOHi5d0j
6fLpBbW4xAY8OO4iMnDAlXr5enye8r3bSPE5EWqIpgmcjOsv7as+w+uka1tafDVRTAfP0KLYKzOk
p8gfFWP2OupnSKKSE4UM7siptifDERs3440b3/GXKFwPKD7BBY4cFQv40iuR1aRibmyTt0Z0Piaf
KB5CV7R0Hv3X5M/jld82WuPOmxRHEylp4HqzdogStKVt4xnbzZtGnAlGVJ4DnMsgb382H5HzkUOr
3/B3n8Bc2vRmqfgz1xO7e+F8CjV511cca8YYEsbzMH51gxqka0VThVltbTHsdTwFtgRD/WnYOrKD
gk0xNJEud33yZyL4V5zCvDo645qiq2Wof9ixyYmgbl0sfA8aEzFxJ1PiREZ9wyrQpKgSrO04uBrY
C9J5EPAbPm+CeAAoX0hh21jVaVTjqYCUybM9cAqqc1+x45dPA+Af7X40OIu64yRDnmmgrRxiaaRz
reqaEYmJNKbeNibCswg7FZzQu4treUJ83eBsDaCRwYwaq20Hv/XxGd8GchZqHwD0waAdDtli7pmH
leZxVXmwCJjwKrCnZBptT8JEm9ZynHH6W6w6gdAWfwELDwg7jCzQ82Wgco+8bRKAldfhQU/fJjRh
0GBa0W2NrDYuEPP7stmXtS5KwjZ6okndAWPUApEWNYpkNmap5+YydIXUlftZZpcLnnG9Ta5BPLYR
KQtKPIvExfU5pqEn+1VRWNvOKQH3XcM2hcRwC/f3SwGPUFzwHr3bkjTa2VHIwYsHlC00HDGOAgpz
td8qSbBLf1SgRQq7ZGmuUjfeDEeARXrPPjxV1GO4ZZ+bpx+5GJrUQ0KDhjpsyj4bx7JJRsjNXcDY
LvoDWHaXQb1V5jqP0Mm6cYaoLEMGaRQUFfEBs0Zf0EwQl3TBbv32B6Dd7m4nEUAjfs3QpzaDcURX
Azm6RwRW5HiMnNk3+gByeEmBc/p296c/gPf9btAZ8IQXdbW1f2/d/WRvA/fr5/BqLQ/r0V4YcFFX
cJB/L54PXwgtDvbzwXZXzuObdvOiMQthjFeSF0gK04X4W3UPYrkFMDR5+bkbL+gswwJVNIBpAfrB
3oAy07tYqIKduJKc7J2Tyr0xv7g8yMJAuTHVj0QZ473oOSgNJc+Euh3JnjbHPN6gM4f5lX2gv48g
QlRBjIsqN1WFi+RijwxyInlWsJs+8bSQk+mcPnbAS4nRYgakQOrndqRZ/Xr67Q62+2XaK/K+UIb5
48+4rXij4VSFNUSDGzKsgK+6/ox4Mgyhsdpk14+kHOFBqqDB2gJMO0JPUP1L5s5t3IDgACRchunA
qtEHBSYP5gWQpEroWtNPd+ggMJ3GQ1OyYjd42+kw2/PX10+667lQ1Kw+Ih8CtkiF1tgBYKydU70X
uy1NY6v7htdsgGDsAbUIZNgk1ZePN5Mq3OWRIv2oAOgMaHEgS4ErQVXqUkjrd108RT6QLMg/7aTC
1BDeLfRBnFHWEQ9f//ZYqLHhF4a/LZ7kyd0MaHpO59qLidsucd7oG9tuoWQDymuwyiG5j3opY9uF
KmxSozNjJLKsWb4Cc8Sy/MZ0MgUfhtsM+kspWJXcIiXrgFGx6LLEVUZiCWrJZK+MRM7HVIsT6hoQ
0c2c3fGzADA5KlScAOom1XoWBQ4ZHeDtkMkGUIGnTq2m58k2W5Z0zN0RJAROGB89ZrtgJ//2N/2+
cSf0Y4QkRrYjG+wy5VgAiXW96EfAucM4LvQS1WDmItRiFY6RnqKhE83PCqqi6VsqkxTjlV+YQfG5
SJys9wN5qMad2XwBVIdGq2sVSvMkMPWyzLdh6vyy3I5GrEh1bV9+uSNyE68tirA6b5Hs6wmhcPIQ
SxjU57rtqCmEQEmBv7LNklnWgZ7BAm6kk9cL8CqkjgQkQN6+soYbNCSI+ej6AI2Ep5Qx3LXVAYyv
FEEIC9pl/9BEhyq0q55Tbb2Jk6gYRLUIlBBaKkBjud5NCVNhQPqQim31FMc/LYD0QS0df9agDQZc
wAsnOjkbqGvbgvAIMAE6XGcTXEeMuFhLvNwLjHIbV0Q3MHWck+RTC0kWkGXeE68lYe1MPK6cG7OJ
wU88UajfysDGRiR9vUg5TECamUJqOupIeAAgqsfyFIfjLbAvOfZSAlCrikecQsyz+A9hZ3iYTY+q
rTW+aski/PR45ah7EmBawNGNs6J0CdcL0YXUA1dDV23NeQci8J3RffxT20/THCDNAwe4Ca5PRgAa
44q+VqRqOzXzvJgryu/Hv39Hq1GFAlk61A16wKJn1YYRKXmZtNuQTIDpDbdJ/s45BUYE2EGQrEHZ
B+124PqG13O9R4PSDqExVdOml2cjsJ+CTVf94b1j7L05S0FWQbIo6rAMXu1rKYnaVkNtTNMmkx3l
l3dSnRSZbtkxiR3xWIEZ9YUshF9IlenIP+H2sA9ZCFqzNEhGfROFbo8wfruVx1954f6jo6FScPYa
AI6BbYonk9k3Q1WztEW6dSNZAHEYjI2xMgNOApLR379kwBmlQCEQdXbjLlyLsui0dGhUfROgA9IS
7UHriD9xXF7Gf/k/IajpoE0FqRCW77qQdCHwU03f6LDM04L74rEKJkG7RFBu4SWQDFr3uD56RfP1
OAEMzEYJ3oPkRQhsLQzsx4fBPHJgwkNgCrYIvDnntgTmkQMcZ2yVGGbahtVMl1Y1erzCfhVl88zN
Rc7jxqqXhAo33hjIQuaKBvnX66mrXNQivA7b9r2M0bhFvPWgEl6ofbMiRgqza6GapugzhxTxINrd
vn3pIpCVWd+lxNk6VsfY5VD1uNAxaZAbNZ0gSMmJ6gSvyffjo2EblFDrUmnrKWJp7BdOinmZrSHw
4kKMR+QMRrf4bZZkQP8Z4leVtCqJdcCEAIz+N0qEv6q5sEr+AAqzmYezAJxe38N3cShWNFf9+KvO
AK0XLyv9KoAuoeoNo6rqGgvgqglpG4pyj+Lz2yYksw2KWeQPMueIu9NzjQmQMCONsZFY8d1lDPxy
/B8SzD4+KG6dRBPK7v746+mUv4FfoHNp6jhAcl1GR2E+K8BAg4wICTEkewCDhYDZqGeXHOdPT6uf
wxqNK18/j1d0bjJ6tCJGYyrLHAxg0k4oVuRIGazX3UwGRkmEmWBrhq7tdbOIdpbrPemO9ad+auaa
Zoe75mAvevTvoMy/UAjHtLBRH91lzHfLsCp43uFPMMrlNaYYe1ougow4R3kc1RwLrVghKji/XlBF
FMlWPXK24cbcMCKpvl/ocxqq3dRbEKkqv3WbYk5SGJrUPqFeUpI/IY4O4FJvyjxdbu0fc6ssAzQh
6m5LB7tmUgIwfCIDY3n2u284Ssf6/uiWQvgLYiT0M6F+CLTv628rJwAOtVOMu4bRqlfvp9oNCLed
QJ6XJniFH+/EzUZAmALNRnhP6yAi/e8XG6H3foQG9NDbGrITWw5ShGmwNnmd7HfXhG4APOvITKKU
xxxxBbeiTwyImVCXPUyLBgQGKfCTUCxLbP/58ZrYXge6g7D0tDEHIbeBrtbrRTVRosaYlxW23ku1
l06qNDPRP/uNesU4zlb6UetcCZ0qGmcv2TQkvFtKtAdEOBAogHCQ3UzR7HujLuR8pz0bFLGpcBqa
cRt+FHvALV/moHCYSbyIlebLrq40pCL9iQjOwNiowk5eSEKg6YC4LXYyWEZfo8aWDFKVdgZaRZ5u
3rw31BQChg0wdHDKbwD3E3iAkZcYxS7+KZbFPgYPqlMC5+gUcBHaqSFiVgWXHO4ZHk8A7LExVJz7
XePHWFUN6hpwOJV2gergU0j0L++UjSQ3lxGqAbxm4DubiQoXyio4Q0Dgs5uJAUsxQfqt2GloAD8l
6lIBmmC8iICu0c4eq+nNm4o+b+QyEA3C70GcyNwJX8hBmigZNXgZI/Ml6Z8KXs74xgnBjC1sKiDu
YUhQFWYtyeANUxBJza788Q+1ujWC2UsHvMnH67gxIVQKHCvsGX0r2fipz+vBElK12alzxTGO7VP0
8ljArdZdC2ASxvDlLGCAQICM6rWO4psOdh5QhnLOg42jcX2RjEAogBZd8OqCGJExG6Oo96ovt7tg
iVzasvsUV9XJnzerGBAn3ls3f7ysW6PIyGMeITH1BEBiS+0OVMJLfyWf1GXhKq62bHrOEd1dGhpH
wR2BvBZ6O5iltZOR9EGttrtipqBe6DQmKYCum89a9McmTogJBzR7/K4Xj5d45q29vsVoJ9Vhkyw8
MyD1YuSmbTmGsYAtVRbhnxpD6F8fAapBLniaVUxtwfyvu0UCI4nZmDfZJ/Wi+M4/kFLT8RqDltUk
4LKPvkOeIbu/IQYCAtBjn1tdrs9amibLyBVsSISRWqALkCFAq8unPMzaDvnteClzXI47twQkKX8L
pP/94qENlVbKQh0Cx1WyRNeD3Suc5+dWArLAyKWBoNq0aNPrtQQpzrTA0KZplzQrpBnSYiOBWtNz
Hh/pTZAORlk6i4YQzTCQeNbZheRd2hZGJe4ywG7aFiZkWnDpyk62ajbZHx7i3Dl6vdYgFLtE5GEB
eoFE/bnb8GLfLLORDVCVCjv5gPy88KY1ZOk1tn/KVkB23Qizx8tji9CU4U0FRDwsPwht4Hwxu1g3
TZDUtRTue/QmdwvLTQCYIzkKSv0JYKsEuPiCPeuhm7/lz3TfSraW2T3vbbiNh9CBhaQEnZHQELSL
TKw6juFgZHme7zuIjV+qZ+0jPoA8CMMalJo2n+t2+pTPxHUK6NXxCbMrbjKf9uJRPo7zZqYtecmZ
m9eKtv3iJQGZ6TnZRN/ry3OoS/Sv5hM6TwBIg4P4w7+TrJ3HO0hDZUCFIfEORkfGWJRTiqox8PP3
ozqLduGL/Fs/hZtu5T1lP+BVXKFVDl1wYAZbJv4q4pa76Gt4qWkoFGKKAAB5NOoD6Q0jHhkKQ9DS
SNnrK93OgKO4rwBpG85KjlG8UWkqiILGgGQc84no67neSsXqgZynZMpeQayRuiVKlNHsU1l5a/Bz
Pj/WZ/rRV4uiOozsHfKaYApAqetalllGQi9YZnDYuZxl8H5Zvv5lUbBAv4ki6AGtBTYvJGS1Ddks
1AFhy4BIij4XthDYBKYVRFaaHwrHr9GKK+skr2wxRjgtLtEyXZC8JQEmHknL2bB7kvFcIVcHEnha
qrteVmdORTIJaXEYZmhu5yHD3egY1gU25PPkCFwNFphOSvw6jwe5OEhv8TpBy5IJbLgIy3h86qzj
B0/snHREJgUqhv9dLwKdU30hKWl50PX1VK0Gaa5a88iwFd7Y8O1u4brQPlcErDTiYQQFatsWmtRW
h+pNcdR9e3q8jlsdw89THBkUhilVE2MFy9Y3pbEd8POOSjh7dO/T6SSWhrQjQAJZXIjA08188Nv6
ECZkQrWkSwISTJwDvxGCxxiBvKzSxD9qv4zrapVmHQedVxxAQB9/VdMJfs0/3CLk4zHcAtcCZRgY
Z8Yu55mgdU2ol4dBdjAqW5bO49+nX3hlQPD79JXH9BECsRumLMXrrTGZ/Oog/Epf4j8WSoGpo3Ed
1BvbDzEYqEKnH+09RvcGo7GTmMtCplcHGdQ6ieCAdVGdjZi17dBdnqOpriIgzZsrzyafpP5Gy2hJ
AzA+lCcZ4FpnP/3iaSv8GloYBvVBk5z8T/mSv4wv0c5DH6iB/orxTUZerls+3lbWWcNhIcCkyRAE
TTpGfq/Xq4aJrHpJPRyGzxD1VuSfWkfijQ3dEYKMmg5rRudLEdNcC9EwYp+D9lI7DO08a9ddDcbp
3jw8XsmtiqPodCGEUUAkdNMwriBET+fysAiDYxdzhqzurAPpKYAuUKtGQ0xmHU1o1oFf6odKfhqN
JyNd9wA+UzhHcqvpAHLCSUi0dR+jfXShF2qQjbEPpO8cC1FnmveuICUotou+XUUNx8m8Mc+4prDQ
MAdI11jAdr+WZNWSYsR6qh8kEm+QlUK4w4O9udVpcIAg9oKfAfibGw5lNcxGvQg9/dDH7jzp3cdn
fnsg17/OvP2apwmSnuDXfZpSm8d2Ms2Tl38uA7UgOIWIH5EeZkxnOA6+IZWlcagCV+vsEV3P0iZs
Oap1q734dQOxPrx+2njKHPqoe3lcjwNUS58H8PWeuffjzmHDrcRLo6N5Dy0HdC8v1Kqo205tm9Q6
bPxm5omLrrJNwUkS5x9vF7pFaLCAuhMcJ+auJ0PReVNjGoc+d31x3aa21bmJMP9vUhjvaJLEPkLf
jHGQAA8/HQuAR3p2kXPux+1jgFE1dHKiNYR2NLBPc51WWtr3jXWoWltOSLWEKK92J+QP/nBLtPeE
ocWcAtLB7UcAcH0+SZXrVtdJ1qELSWjYQeluoxV6p/pnn1dPuomdMbhFeWf/J4t+y4UujLFZ+WMl
WgcJ+Lyr6UNqiHUMlyCwcIXYNXlMvneUG7kxhOtIRyPRaDGnVagN0IzEyjtUwBZABhxVK+P0WCHu
aDfKYrg5aJ1ADwXbOORFgZ93ueAd+sG1ateDtan9d59XQLizEngFCMrPvhRO6nrjvMxEm21heIdm
AqhQTALB54JM3S4FfW3on9Ax/owV3TTVA90YdZfMOxgZ0VBvcbS5NR+Gf3xPDUT18KVgdhD/nRNT
FyqgZYbuI0AQDj1AAKpfXjs3a1vjBbO3bxmkIJOJZkPas8G2YP8/0r5st3Wc6faJBGi2dCtZkufE
Q8YbIclONM+znv4s5j/42qLcJjYaATYaaMAlksVisbhqrYarS6H0Iu/kNacgdpxF9xRmy+GcqYwE
d/bmAX1YtIkB3QhAE+GapAKomvgeEqjaOz0H6BsCk4Ohdsvk2GyDheFHKNpjR5mla+7MpGDYvrFg
5AItE1Y35CC/u+1qKgsx1ny3bb0TCngu3jArpwY/YeP0AyPqzb0PY0QTGkprmFP8x9T7Rk4UNE6V
vFNcPuS5pTWO373d30f0iQrUJo86JCErx7UXQtFTE64+pFw0pN6p5jbYRD1v9ZkTKYyBkG1yncwD
f4RyJzmO8NaHOy51FpWBCzGywI1O2TE9sTg96FnCj5OnkwVuC4JGMPHTIQTiKLQ6uN5P5WvRPAh7
mfX18zlCpEEARQczsjNUsacGakFORMxTdtKc0GyeY3Q5MbIBGvyJJ5/flgVc2ghWC8WZqYmq0XE7
V4b6pABlmjk9HsMlIuG44a18DSIi0egaR92es08wzynr5YKB5ZnVhsgHqARcTso2czCaW7ahm0dS
cxpMwZY/NNT5Mkgv5s/AQR9S5isbHScQJYBJJgpWEKwi/0zHGwmJLPhDE5wlNNn9LB7a5SfG/BOY
3VsG8iFoSxmxBSGP0OgfXRaCcHYc/lrHKzdg7thcSPKm1kWpT9vBh/X2tcdjOlhidSvIjPYnN/In
5tSStZs4PxnrlTUqUnFBnIotXwdnKBtBqptD+xbkRk2hWaKhSbPu72caKI3AS6whx8cjngr8D+VJ
kqsnjde1wbky8nW09Y645W2aEBgQflnuuxV3qZdKzigGzF6+YZUQhKB7CkcLrn3UGCPJF70h9cNz
9tPlpo/+z3SpvX2LfwR0qxmibqirigWqnfvsr1Fg6HFNxtZUqPAopCNaCCA/fR4lM/nJDgnaEjtn
XKtmHq2T1tQY1UE6Y/sd5AKBDJB9XAjp9DBBDlzpPOyp5rgKfYBGVCNKjeHlz/01nEcDMrArQ9TA
ChewVFGAoeB5+MnPi632nXw0ntFZ8YOQkJZeafO2E9Eh2pvpiUB773/A7Zm9+gDqbl3xch8OdYzl
RBfsaegNUObZvA2Vq0vtLNZLhjniHdQOmYyX2o9ph9ejtoc5UDbL5rv4/Sg/4EUSvbnOTn9cht8s
gurbKwmQC4CQOFjp7LGSS61Eb2V45pOtiKp7n6zBZfzkPfKsiui/TOX/TNF13UzWfS3vYErXn8SF
Fe1aNBhLqGVpL+HG/2bMJFmY2UwiV0BvJlgwoJY+jWxdLMdRKvbhWX7K3uNzdCz2idNb3UV+8Y/R
mWNVem6FUmABUU5AURknJH02eoEKSQQew6tSa8QDK/exMHOIovX7ds9iy/gXYyq4AVC9QvSm3NKT
oirptBZzGe+QD3l74bQwlcFQgd2Sl8F5YD3N3zimkFUgO0ffCR7meGo6R7eX205Uw/Pg6P4yQYfv
8RyzUPvkR+g1k4DfUVEuAcusQl0Exy4CnLMbgrMbPTf+T3I5cKqx4WvDG/5wIJP6PDKcZJbPILwQ
7kEZt3YEGpG6DYYCt8g5QQ/OeI//4s5Zv0Tv0WOCUvSqWEZ/JIgtt+ZqfGSYvXEOXpulS49Rn4/8
WMBsY8agoXjw3qUTb4/v/AvHasO7dR6h6em38g1HwTVxug/0IYmDQpQi2CqszxFk4d+QUDK+PBO0
fmbECmAkXaGWECU8XHeQRZNwQuW3ndrl1cAFyRmICsFIly1nGt/Sx/jUnBPfYMzjLWMEr/oL70Wl
jdoFYZMscL2GsXLdnhOnKYz2Od6YyUO4KRgnHgm89Lhw0KHKj+o0qv2UKTVP1Q5wxeSc2sExY/EQ
0/3CJFch5+j/fp6K+wsvGIbULZJzMJiLbBmWThhdwtgYtul38ZlBxOx7DLFe/MuwSp+0Qwdue48x
nbcOW6RJaJb57S2bUVz1hVuUmtYnZxDbn2QL9EjjZ+EEQGAujq31pDu1yX/qSPmzVbVtGBM8e28n
U0BgkLjAoj4DhNfUUZVKAhkzPybnHM/9HRrMgsiIbWCaTHdAu2WzjB65jWS9resHZddfnPTUHsB4
v1J+cK025FPwed+7aO6d3zW5/iAqGvl4s6q0DB+kGOKm+sjtTyIwEP6BXDGgSRCyVyAC2Znud7E6
ZlvgV4xyy52+Ksiieo7+pOHhJFjXK28fG2+SVTtop8pHdNA3l5ApQvibzNL+ef2x1Davs6L2xBYf
GyONj43kGKhmfK5Nbim+WMJJsZqVe+BfmnVtru7P0zyDIKq/6K5A0RE5hE6tWy5FaVuUeX3WnmC4
XX/hilY+J0wVuBv5A7qrwEOhksYx1IopQ51XynEhwBCA3U8juqqjHYo3xrhBo8KyZ8To+Xk3NUYt
flCnGcD2aX0ezAHMah/6ez2Amez5/tzN072pFWrVEr3EMF1Y6W3/4j+z4LDzoAVKHLgpHh9I4yt1
A/rbT53+Fn1P5RMRfDHycFaP0ifIkV7u//yNjGb6+yQ3uColqaLvuVyA3xd9M3qPtv55rVdGBM6A
pwRsTKxn81v28PiHMgMes1RStZ/aK8oi9BZeJpyFcwzRxBCCFuPCCJ+LS/cgfzLT0flKozsMBR/U
03E7xB1tam6R9bgzpY1wVjVTfFrLsETA0DsR2mkx8kOTPzEmlEzYNCJMLNIJsMj5Q9iVtXDmj9VH
uiyck/unXH2FhyIyXZax+UlMHlLJSxHqQygHkuFfrZ7o+WFN+DDOyXP4p6iM/qIcutfkkd+hZsIq
qt+IBMQamsXR+KjDsSlrXhHJ3CLghHP+1tcGSvitMZqb1kmPINXvjPbt/lT+poGTqSQ1BCA6cN0l
/LF09RGNnVIVFW51ydeLz+Q7sFo0mSTWCH21ess/lpYE49WqtGu7WzW70krO3bZejg/8YViF1v2v
mecK1NdQqQiXyRGnBXp1EaE3WFgV2k09sN6EAGgQvuav7wFMGz/ekhHnZ4DNBRC5KC+iSxh9QnPu
IS7sgX0sRO285Fb2+jMAHx8m3zTVLcMSzTuEV/mpJWqzxKJSK0IJS4OT78p1uuyN7xRA9xHEq7JZ
o+HHFtDiU4Mf2l+1VuBoSxUk4YIVLP1NAkieZ4+PrJsyTQs4+yrK6zJFakgpREMmPUAiNPyjbdJ1
CjUTwuQsbQWQ38YASnwbYNQAbXmHPx7KOJwj2gsH0g9G7ERoOIoZNfjZ+UtNFpVxj7HEoxaDyepM
gCcAmCDUXaSPieF2sxORskMdv0KV6VkW/trJngk3EEnvwXDy9fJBiLeqnQsQ1Z/7RudpDTEKyAuu
FL+N1ZQn6DzXJUqqaOfRJrKs0kpZjavAFDbhYUBraglGvAcQ4S03mFfnvu0b84qIDb03FKKRj9La
D53Uqn4Z5hxSciMrzJ43PNTvcgNlJ/TG86z3NXEWryEwAVELvLUiiyJUANMQqkVRloeRF15qUNc1
+095M5g/kM16SNCG5eGFH71r/LJ2UFNA0xoLrTCDwgNJjA4WwgEAmC9efsnnXUVwTa75upfi8KI+
QdEDLOT5qrLNhnHMi2STTEIpZYYKXp1QhGWISuUlMVxHAX/YAP4038TFVFyXyJtlwz80YIQLwHYo
GYSuyAPF5/2VFWfXfuojqKmOgdpYVAE+In/1Vhz4LKCkjQtGZqJug+bKHrw86ESDGrqRO5oB945N
5QFC9+b97/jNMejJABMBKlRQ1SGY7umcF00TZJ1bhZfqI7JQUrF1MN254NgXwYW3sBMLX2XnIHfs
Iaj4eapBVguRYDNwsp1iltDBhLTim2o0a3DfObyD88D8wa0eIrC42UPnrSe64Ewc8m/z1uyzNXSq
kWdNbEzqs/0wbMtIlMNLa0sgr1+jxZIQFx1HNDKKoD4YTB6i4Pm6cCDjcDw1dmcDPLrmbQn0LsZH
AqB63xvnYMk9Mom35ksLXBcPsBwaz4Aip8sdvdhnaslH0aW39QfprbCSn/wxXIroDF049aq0wBoC
clLGbWH2Bos3/iuzgEpOV7IDdt7LBpitd40jH7MjJC9t3Ro3DYrF+WaxxNo+iJ/3/WfW2wGryCV5
5PfkRU6lX2/4AIWR3OPjy7irjq+EJBfxOLBCe8Rl9OQ87nYvzvfj97f72j1ED1xutKw0mgT9qSuQ
lA/9CHgyA/kBXT5OEj3Es22RXtz31OY+BCti7tZ5voNRAq2FOg8yD0wzdUkacqFw27JPL8NGfm7e
wVr17hMF4hV3Gv7UVnd2X+BS+whCKPmSKQtOAtJshKAOIPhaEa3I1L2n7KQ6KXwpveRQ/JStces5
LwIe5VKEAyTurNSHOMo9c1QYFoaojSN0EyLVTFbJsRfMxOTX+qHcqmu0IaykZfGkHCq7tlCOcYJz
+qRfXAuEbi8LKC4euLf4iRUubyR+WICrKaBiNq8HIZfr5JuWeIQFc2nh+LYCtTFxmdkuKLPvu/UN
n8IJRJrm4FCkJXm6l3ol0XtZzcLLAwDN1kk0KoYm16zdGfvmysJstyp9lojiAAvyu1eY3XP0DVHO
bfzZLb29Ia2G0JLXAdornwClYAlb3whQGBfgGihzkcsgFSnkNJUaCZfPS5IYHY6+VXlkIpJnWwY6
BcDtwQqqeaTJgTrg0sZd1F7iZZd01/1wXzD2XDyLH8nGP+NhealsItcYf8Bt9NhdeIYLz25n/2cc
WDuC5RJRHJquX1t2ZaYNIYxfwFH/4pv+Wd3FFveYOoFvsDYonZYSa6BmhdYfCnZAVlCHUdjqY9HI
fAbn1FS7eIoSsx9RN+0Y9clZgkQbooZVdHWS5MWYXSRAXUxvmz3FW2GTH7QVKwgwTZEdcpWLqSOf
ayLw2Bdu6+7zdfwAbZidf0LZ8G9fXH4Hhecx8MogfAM4MrUEThEpcgUhu3Qb2fJRZv7MX/SnkAgO
PSohky1jVnWBPRQIUGBGYo0naZmaxBKXrJwE1Iv0gGJhd6qO2kN08bfST/DA2mk3PGNii5rFeuQa
z+fi4hJtg01tuNDWbl5YrP50sKIHRAUrX9V6ECrAiL+OH6UV/wB8NGND3RwHSirow0DeClKy6RoF
bhuJUV4Ul/Gr+5AO/qdUGuKL+3E/6s6q/xgJniBQ5gD9B6nnUoFJBLcbmoCz4hK/4rl5e3Jsu98a
OOcOrvFiHldEHvm+yRtz9wseQFsXeHTRfDAdWIIurMbjq+KSnDzw+z/UQDCzMCezWzsqboB+kOYr
8BmBYJAywilCpvqZWl0Ib/EnCDb6T+87rUwV2g8yRseD+yN3VosOogPl8igaG99oDGVJ7iZEufhM
WOPvj3t21fv9Jg1wUNITPq89LsZh9DWNq3EJ0kDgl5yW6EZNbWELhQEHlax4pW5RLQBLvr5mhDGR
hP7rBIO2TeUzTdGijUWHbTDSvoA8JYS0U7lWN+1DZSM9t7P1R2Yny2d+qdmxxeL4nd3/aPNUwInb
XBIaz2suow1OCAdd/shaeSdfu7GBC4+tAPG1MDsALPKTuOsP6YZVL7kRXZHOoFZJOkzxSEkrzild
qPpB0zYXLzeDfFd5lsptuVX1ku71HcvHb0Q8wpmm4WkLrXSAeFEDroZoEXNx0uB8Uox9eFb2K2jE
r37uu9QvFTe9rNdmqBwN3eWLlAthZnDCnbhRzsqXsLVt6Kirj+XK3TnKu+GAl7Y1TmvdCj8sbn08
Qqjp/digMnXOofrx87fXbLLW199Ebb0yqeq0ruLmIkbbqt1LubmCFQ+EkTrRf+jAZfMzQEMjhIB9
6ZjiaXmMWXSZv7cDamJAlYHbNboYkVHSN7NKr1p/VJvq8vr+8IlaEWfU68JIH0EoHxgV7vvkzo/b
EgdxEQ8sPOQP3U6/FK8cammHw8ba8MbmI149SRYUyhAxIM3mo9Y44Arwf38dUadbH++v6a2tShqg
kdMAXcvPEqlCKvhSJIVe/eFZN/JHGbqZZwg/PqnLDiVFyYKQhsGt+aWAnI5bV9vUKVY+I0W4cS5A
3gP3LsCyAWdDMWwapdU8FHVAjJsLmrDtEnLnqO7/yilApQAdU9CnLuFB3hIaZkuWEsbsXg0Xmhin
jldR9tKx8f3mIu/lTXvOoYhleRtwdqM12BJfUe7vncIeFqwITV/DaLvUnbMD5aGncW59qawSRRSf
kF6g8hjtFNTapQTnhmtkdgp9Bv2yMEQGCHYG2qDM02exnrhem0kwz23zHXdYHPRT/7I4LPa903zq
j/6eRWP2L6tMRMeQuANgTa1yicdj1evD5uL2RvIcnfKzb48r3cy+wGuv+gYwMdybdDlXFu8BsuUe
WHDNeZaDlSZ9eAjIhMaHCha6lDeLcMHXl34HioGVEhlonH1SWTN7c2GvzFAJqDCWKSBGAoSRfqQv
7jX6xkP9Tj4XD2nGqO7duAdNR0RN6Tik+RhIMDWCs+p9xBzuY9CUoVy95Xf9Xu+M+u1+xKDV+Ij0
Cd5m8I9KGuiAJ5nu1QU/CkmRwG/A1FO+uWv1LdkoyqZbQkYYfAlQxUtevNRQWZw9sxIBZZjuc5Qr
niOKi/VFxlFe7lRHf9W3xV4YDO4nsYNHJs6IHJuTsI6SKVoewBJA6EOQ2k1HKg9DWCRKVx+LbukL
KIxkKVRmYtcCqLA4L/6g2jYwzrP5UQ4+fwBskTWAJ0+fszy7ghqE3tijS9UQFqu2Mf3BRqEWqiXq
Espi7XPLcFeyXtNRElUltAkQAiE0YVOjRMquyUPl80fhLIIJp3PEzhxB8/EjNAzXuWUJ+THqeHhQ
RTGPSgvlJB51YB6Go7aPzRIUYc+nTDEBPGXyMs42OsFkorcMaTkBc9Aq3rGnaW6sCwP4EoEkwo1T
8w1xmzHy3BuLJWI7YKej+QYJgExthbBseKGuc+k4mKm0jFUnMbPYXDjlJiqtwl3Gr4y9N0us4RMo
xoK0AG/ShKFz6pG5MmR4TEogzWxo+xIvk/gTtr6tdijg9RCTMgsZaQLD6iyeUVap9NItlJiTuCw6
qe8QTft2H+V1tGt27sv41w5ChgftA8AlZGBcqeGRjokaZVjIHsZ4nIC8ttgZJQjpd6kDZBpjVCTY
T/1+aowaVesraTiGMJZrD8lHd0CvWVUsYx3avMqmBqQ2dQZjyczVSZI8NQtBIpSs0I2KRB1PcdMl
jLliUbhp6J22n8MpfFXUzegovZWtgy8ZiqY5jN4f6OwGTND64ENFgzCw+zPOzUU7dK3Ah+lpcfYq
w+4hB1ux+llu2MAuQD8/cCcEA0QdrE0ZR4Em6+kJvLGct1O1XfImfEimvzB4KAujGaF0lH23rmxx
x1SBmOcVoKjHHgRNNaxLGOZ0SodG4gMVKPpTYeW77BCv5aN6RN8d2La09XjU3/1Td1Ec15bxmKuv
WaKZs6c+QpF/bZ+KoGXupT1WQD6JZrrO7WiTOPU2XYFjE9UN9Mo73lq1w5X3oKzFo/QY2ZktriA5
6LDed+fpANG00UF+Dh4NhD26PbhQ87wvgkI5AU74k2d4PE/23i7ZeY9IJR9Yr9fz+Ic2etzkIYiG
UASEOOXL/KCpVSNy6ukV5cN3GdSs4I9/yPfaaIwhs21rnnlA0BK4FNxWSOiD4ek6V21RlU0W66d2
BUKxl/Rc7MU31+522ip6CJ3K8nfpN1M4fHaWIBrhDo8bEggtSWvg1Kqb8+FikHr31ChGAL5HCCB4
zkF9ur9LZ9GIskJFIyF286QDJ+gpMeyXvw7g1I+TmHRV69WajOP5AT/eHAaUqB4u3SNAjbkBYJhz
fxjzJI2YAp0pml5xAoOLbmqqiEOx5zrJPYGruDS4L91Oz+4bv5YUIwxM90V/ZCLdyfaaRFR026P7
Cq10hPsZChJTk+7Ae3KjCN6ZW3nboF1CXF63emB0zs2K/yz32iF7Qa2NlanNTkWYhT+ATQKNH4R8
aWpW6Qpl9GXfPyeyHXNGZYItTMKDOcD2VmFXjFzjhheCNguUUtjckJOiS4wATetFlwb+OcXj7wLP
OhKerFzol77/7QKSngiwSEJuE5EUm3s6rDJz1cKr/PjsgbjIUb9LFHBe/BcOEWUHIuZv5U/PeCqb
DY2ySE1kL7oeRBa8+Cx8pXg+foEgV7VLQRrIop+ZnVKUIcpR5K4vPN7D0AKiraOckFSL0ur+/M32
MWWDilGD2ELUJ8Jg2kfdQung/q/Ptxf189RBCwJ4cH1J+Hn/kh0AFF8uDpG6al6BU1JQdQoBVGQF
D/LFk+1FmaROt9aVXK8aYbKzPrunWERDpXK0tBoSvX+OrsQIILM7AmWNrOFVqNL5dlyUZICgAdRQ
K34MGxtg73GvP8osKbpbtkD/haMbLc2kj3JqSxAbvRAqEWsFrVHAG0EK/TVAynXFQX6I2X5BNs50
HnE2IzlCYMRhiV6gqbUkGeWi6Hr5/Bp9YHDBybfjl/RZ/Wo/opf7bjIv/qPZCDACwkIBsCy4Naa2
pHxsKj5S5PO2MyHn663Qqzmig9IH33ZvvlWXjw9URfHswOpQm+/lqWHqRgT2njSqfUkGUD9SgaYM
P7y1z9hi8yxnMjq8ck9Hx8spNKtGEUb2+Tlff7rryNE33BrkZxarJ+03sM6W7X9TCajg1BjaEfxA
8DGVbbniM7N9WJwkD2XuehPsVOixtwfVXf59px+y5asVBLZyajbORn3kQ0xk9CxdRCBSA0s4Lvbc
HnBP6763zM5PyhQVFvW8iIUQTnteFsd1+8yxLges36dC4kLom6h2BfksHqFzFIpL/3FIls1oepAL
rCAlhT6Ojfo1DpYcsOLljU2H7Q3uV7zGEP0syh9ziet6L/WVc7njjMXW3dWW+wA/caotiz5ing2T
0uI/tmjURYjOrUJVXPnMO/0uXBpfEI0rrWzHahuZQUvgGxNDlEtWfjDKXLCQz4tzebEl0I1v+Tf5
Md0CEAbeUMksnwDeBED3sWL1b904gKa2Kb9si14a5ESXz+Br8rbu46MxOty74oxgP/d8g2nwRkCZ
jJVyzsLXvQi8YzIapEaICIOq1SGSwfd3wLwWTs0o5aJJDt2xoudk4JvDdfpY7PFW7C5LTKhktk/+
pnlhcSbPc5HpPFKnAYB2JXrx4Jiakxm73mLs6XmMVHAXB9YCFDeCAqJ8ap0CPU5Iqrw456/8z8JG
78nC4ipoo8fIfYCg81mpyWxAqL3+UhMSQhqAI6mFqiXJL6VB9IGg4/F84q0F6+/hMcQG7hS4b+qg
CKLpUxKuD/SgldHGtJY3/a4HXq3agUXWYsEh5m9ClCVq+lypGBaRrPiX0uZW3Arax5tiX67AdGO5
K+EYrIEO35TMmhT52clhQ5mlJjHiw6DpRpjtNv5jsJLN9FE4vqGdZq3Z3Jrh9LMLDGWMcvrUb0aO
A3DhEh0uXmTI5xFkjOG+WLHwKzeccbpulLMXIu+50P7wL9xKcxa2t3H/KJayEYAp9Jnczjcd8cpJ
qHy1SzTJj1MMKzg8CC8pkAas8czyxt+JI+TxC4A1wY89PZtTSY+ViJf8C+i9LXXjrfqV5LgPuLIw
VmgW/GCIAEIJ9BVpI+3vqPFkaqSWwSWzgHsGYj5eKtt2qy6j9WgSRllCj98BM/PMMDx3DaJJCKw+
WuRBJkRnxk0G7S43F8Nf9/dOCmpY8c/Ckbcs/NQcKKFMLVGrJfcgsIpbWKqXLUDeaAmwXiSr2mas
gEi8ebq1poaI21xdLPwuC9yRDAnM+N7hvX38srWlsh9s/+S9oSzIynpYU0jW9spePoQjl9ewNyBS
EY7Rxm6WKEoIf7+NMTC8dYCel7Rh0oQGQZzIBTSqQuAwG9KxKhy0B8Hy8ULF0tOZA2vIYl2Zohw/
CwABQVU7vBRWuYvtwoyX7y1EiZNVYPWrLjeGR/FBeyjWislDWHg49V9/Cjxjm/fdk/UdKnUBCBNA
e4sa39GBZV/Azqh32hHlTt4crNTG670TrDu7eY3W8XN40B2iLhvZizXTqWap7XRCVCoT87VCQ+qA
D4EGzBJPdJXJneqXr7fQKPcldKtcy7VYYNR5GRRGAVVH/IHsMQgnqS0TJWLWKh08q7XV0pB2vjlu
od2uLfmHYld/bMzwmO+LF4FFOzQPrFO71A5KQKwE8Bvseh8yEGWigGo6q6N0HlqnNqhd0+d+QGB2
ZNdwQM18qkv3nNh/Tf+PSi6kvkAsBPpxQJdpDvrcFfKyGdBdwjvyxnX4DQTi8FpQ2QGeKBrHdSqn
XAmbEVA51c6AQO9WLB7a+XUB34CWYJKhAZ6H75kGiG7UtEzt8uTS/FQHAPTMnbcuvoSncC883t8v
8/SWUCj9kkWBnJq000xN4SURTadjkl5K0B6MSwEHlrZWocKaGvoGVeEVEwJBPp6KtqBzl8GEisos
SL+oEz8F4xjo9NL0UhkFrq6epZuP1gfBQD6yjpAbgR2mwBiDWx4RsKbSGGXRFnntZuklMh9ZV+P5
IoHGHdTkQMUS9CgeIKczF3VR3o9iHwHZuQT54ADhkKV1Rpc+8DH3F2nm+cQSSudgOEBigc6EqaXC
1dq4GMfoEhnLxWC3JiquJeGcuG9m7guwA3oRPPQTTjgwa03t8HKZdokuxGheAkjtIC0rNFpAHtcK
Dx/yKgYJBiuLmfkCZZHyPrVt2rH1xBhNh/luH0ibpDPBhmoWo024I9wT8xlsdvYSKSQchXj8R9sb
mGqnYxRyzR2EIEmArFoY8mYPdNG6tobL8v5czgIiZYYaWLzwh6RuYuxgM3l6O/+w6tXz5IgyQEXc
Ss/92MthwHUW29rYHSQrNMy/f8mgzFBBl1+0Y55XZBzokwzheppx8FEdZBzb89oBZYdKH5RgdCs9
wbLUdm9jSLbtGfJaMzxzsQmB77u/Orf2LgSxAG4k/bV4oaV2VFvyWhlIxByoXuq1+F0twd0D8WQW
g9wsTSfjujJEuZvfj+HQ5UFyeS0M9G4Ba5rYDFebX6GIDRD84oELlwF49dSlAXHBhXTIYMN+wLSt
d9HufGTmkje26sSKOLUSakUBBAGsgFNQMGxhBdgq6pxPaJH9Od5fnluThkIWXpgQuoFooZyhFzT0
AgReeuF84zXrgZoJPWO1um/kRlAl3H1QNSDNJ6BymI4nK3WpkKUGZ4PhvksPKXjn+NoxK0Z7/M2N
em2HzOtVsg+gN8dxKey8jq6h7w3vUsfG5syker41add2KJfOYqmX9AB23KMIniD1AZdAi+FqJGpN
jm542rUNypvlwofah1qnl61L1EPjPz2r+e7mzrw2QcU1rlpkrd5UmK54LTq8yVncu2SeGU+mt466
yUjIbF6tCj/WkhIIGEmI3gO73ClGqq0X5UlOga5+Yt3Wb50G14OiHFoQwC4+VBhUYkQfUWCYLKw7
mfg7C0PjH2M5FdQSJGGXei0vww1j2W9G56vvp5tQ81QmOHv8vLpxc0OxVONQmqs/A1rki5f725Ll
APTb+aJUvbb00dI7mI25MJINZxbLZCegQ4CZ/N5KBq7HRe1NvefbNmtLsi5IBGwxNCI7sLklw9sY
W5NOQ8NO7blyhLNBYe/cEhCgGSw91iKxfIDanFncD90QYeKKn9CW19/6dq2DK8KKzsNK3Ipbb/l8
f6lYw6JynC7kFC8fYHAZnL6T3WbFGhJj29CMW5kb867Ew8CrDPi7/AVKhvX9IbAsUGGgywuuGXls
TG2/He3eAPSFtfcZ5wx9mPmyN6KjGovfAbdYOKWFBi/fYJyYN3OAfzwZIK9pPBuamBMXVUs8eTDb
XWEMfzp7s9LQFvLn/pQxggFaX6emSm+Uk1LCpkFbQqgfd9YTuFo7Q36pfDSksMAtjPMTghBTc41U
eQLPkdBmLxUND9U5GBziTW6ypvBWgnM9hVQw8ERPcL38NxgooHTRzNIel8qq3MrQyzTN2GTMI5mn
f4/ZAO9MB+ZVmpyVEtk+kfEOrWBwCO2eogfWJrp/Zs9EbWq3CLt6wPxB3UJeV+DqWDEGcj+KAlM9
HQjf8b0YlPA93Bfrs/bob03L1Fg9MUxHIHv56shO86ruOAED4X8MaHOPpkl01FlR9H5EgOLY1Eqb
SgKEc5BGdSbKP5qJ5+gH3wwgO9h+pKBDWfw0O85JLdaF7rZd8jKHkgJUsKhJjLyy9zjOR/RGx8++
Ig0vz/fX6XYg+scCNX+JEnQ8n8XpRThnJ4idbyQUsELnvhHWMKjpEwqlK3kXRuDT+qmzV9LjfzNA
pVK82gcoXsBAMhox+qC0r/DpvoV/cbT/TRRdQobU8NgNA0zsOxB7mePBklJrA/0hxi2UzMU8APxj
hwqkrt8ir0qjFDUC/hkE9A9PscXYm4w1p7s/4WuaXNTwqg6EWej8eemtTb5nGPmXlO2fgVCRM8xb
ZSgXIUIMWmoTPMZzRuRUy/AQr1jbk0T7e3NGBc24KxMpqXE1DHdbMKDamgRCordxn5orVnHqduD8
Z1RUPiUUdduFSoA65eYVouNnxlDmLxW/l6l/fp/a8aleBULZYG2EarMwBHEpKIZw4A7VkjcSuzRA
FeQvT6foOzAXvSEiu2IEhNuODsJrdFPguYCnKW9FpVVyvyHlUTBQ9WvBWKzwQIK+CpN11hEPmC3b
lSUqLABM2sS5giqz+F2A+RklHR/8UNt+j55cRrJ9+2p3ZYuKEIskjZOgxagGYLA8s9t9mFa82vw8
S8hSRIbv30y6/zFGo+pRG+vGlIMxf+2fzcK+H4puRtOrX6cihFbomYsAkV6eSf/eKfk63//9m+EB
pVDSFQD1K1phrQCSQQHLME7ufrlMVhA9TAxkVveNkLWdrf2VEWo98hzsvEKPPEdzcJA6TwAg/TcL
EpX8lhzwcL6HFNt/BUUjXKt2+BUjPby50P+MgtajRXvo/896T86R4bE3V/nqp6kMVxwCvD1XmCDx
GbRSG8iRrxjrzLIgYYmuUqe8zvUI2FmEMrwH1tbZPf3HIVBh2cXLnMbpMBA/tmgGt5hX6Nux6mqS
qGiMxqlu8Bdw1cZKTp+Z+Qh2y11pMsbB8NVf6rmriYr1UoIlWBmOr5/6BzLMP/9pM9Ah1wfzhdCI
MOBf0M7tQMC7dO5buHlsXU0UFWqHoU4yBS85l3jtPYFdhFluvnlvuTJA7Wcty7kiJvck2Xkul9IW
/ZOIGQGYPP7TQOjQupC7MYwKbIvi4BnRBcrYf59/AQMN2ndZQifrgn7uSgoXF4paypC24GaemYNt
pB7Lo24lRxMr1DGfA7Gu458MD06S/SkY62jd46lmYKX3N/b4xA75/1euK2RF2vNkNLj/r8mEDSzf
veFZ6D6GxDA4enBFoZE/kSylPojaMtzEbbAngeSvYCz5HFENnOC1CWqyRkiYaAIHE+47NJqeH3K7
esqhlyQ8m9Ef32Ds9hvH38QaNWV6ngljnavZ5dXd23xhymicaZH9lN/3PZllh9qSYBLu6rgidoCL
gYTPwXQPrIsXywa1K3GGcIraYuYGU3WgkogTHXgfNKNf7o/lxjl4PWd0pTmqF90iInaWZWtkLbOY
cCO6gIABF2CgHwAQ4Km50utOELgRcxU8d6D60NbBGhpLISpLrO1/q5A1MUVNmct1apiJMKUAkr3A
pcX2wXYID/CtweBfWAWfmyv0z8h+T7irDVqFUhOFZGSKoduc2ZqHyP5hHC+3o82VESpjBGFJ3zQ9
jERGuN4O1nhAneSJkQsxrVAZy6DU+sLnYaWwZGcfbQvTexJ+noYXhiHWlFF5C3RqIqAVfqes+RBW
6tlK33/u+7N4o3qFfljCYgr8C6jhqNQl64Su7BYyuSK7++iQr4dNcnCdi7sM9sEeiITdW/887LIl
4AjWfds3sg3IZoPzDF3fwPvQe6lNU3TtlwJugMIy346K8RQsl//NBOUP7QLXO0nvSF1YNG1193Fm
AaZuZWaTUVDOIHGiOog1n16y0nj9f6RdV2/cSpP9Q0uAObw2w+QZSTOKL4RkWcw589fvoRZ7zWlx
p/fzfbENGJhidVfqCqcKYAdLHkkV5IPvWRNESxp7RYqSh6aWM10twU1lh5s8Nl8ww12aRWxOtQdt
w0KlWbB1V+Qo0TB8UWi9BOR2/O8uIMLr7btZUqOr35/ozywCQDfiesTo5mU8odKtlSbwWVKyfsrW
4sNtUgvBwRUlyq8WqN5LngBKw0o0D9VK/7X+dwQoVypHShlK6jgVUnjzA5hfDAYWLMEVA5Rb6AH/
nqYhVAXp0Y1slzF5X38xwgGWOk7fMLuOogvErokgyAF6ZZ2hsQdpzcq53L4IoCJc0ygjt1QzDTSa
r0O2kq38yf1PMVumEaB/jAqWPl9TiCTsAHd53IT7CHSTS2cQM7NMhp9hsUHpvFuoraAXYGPXIln9
2P2nY78UD5Sex0LVA3wMFYWMHAISWg+GHbG2d7FYoJS7kfPU66sBuQ8ehbnYKqyW0ba3EC9f3QSl
3i6HnV1CPJmPYGuYwLdg7t2c7pJKrVxRoNS6j4JKdF1Q4Hb89jBVDjCt2juPQENj9Kzf1g1sF72W
Kh556rHScCNFQXRieqjGF2umfV/wxVf8UFqeZ1hmHdW4kxe8L0STtzWz2GtPW0ZYcduuA8L8mhms
IcikVAYzl01NWIE446ToMA+aKRthjB/nWwtA6FjXcqgLZkKVcVLfrmVmq7IkkavOhz3sTMl5m/qh
VRLchawn322zC7TK65NyZc1X3AwCphDH4c/mZ2YzjO4iBeweAIA9UN/kH/G+qmOuqZWgJBo6irKR
KPek+2REQdL0nT8UZUaFuvEqlcbAM0QoylojVhWvC7zAnRogKICjyQCmV5vtikd/a4bAIjqqq3WN
EZrm+ct+509bVi5x0fT8+RpaRIAHE0gcD54jkr0V1isGdRinuiiEMwqUE8jELPMKFxTqmhgmd7fr
oK63Pf6idZuRoEQjass8FVOQeMK1qaCSueQ2BRYTlBcIUSDh5BoyHpeWExB972O/vMkQDYb8fVcT
ZooUN34hdh2IKMRvSWW3lnFyQs3KLreZYdGhnIHc6FVQ1DiuwXwrR8cwy9G0lcfbRFgnRvmDsteD
SsWtXHbl3kF/nlU+leZtEizZpRxB0HZ9lHUgoZ2cdheuWZaNJVYTi7P7qFQtM4oK91FnWDtSA1fn
fJsBFgHKFBjpiNou7P9lPL8oWA7C7C1eNM1/FOP7wTnjQA57P0p8PCiBbLUxyEt07AlKe/HWc25z
wriKb+yrGaGml/IaGpJe0l8ZOUHTg0+Gjv8E8p8CsRkvlJJXXNOojYDbLuwa8Ku8qaC2AqxZFFsD
TIq0pand2yU5f7IawhmSLFK6r8h+A+Ql3FJCBKsKyfO2I8rn7fNjqCSNGTWMRT7kBWiEm87Wn34J
K6Bf//539uW7Cjy7pF5vjByQn5OjVjIMWgOx9rU8/ksilN5LbjHEGJeE3hdPMGDHZANUXJPVorJU
Wb2SBkr3ISj10E4CZ/XGqmmQwtrUl+IlcuSPnbxmkfu+4xtOm65OhpXbdm0F4Xtp94JqB/vDZbDz
u6jHzFC/lZ5Ms+8t8ClE9heXmX+Z2ZhJP2UqwsaLFTHEB6A91Ft7W/msk7Nm6X/zYvtDhi5fym3f
pf7krF/41W74btQYPCv7uC3ty3maGRkqJhh9Lc0LF7fXwzWgF+zz3TXTFUOnljL4cxn5jsRm8o7F
Xumg+Tgz9FN2tuJbrm4hlYbiii8esE0T1oM188nkjDIWgRto2TDpmFWnJAvJO/JogbMGtOC/PEL5
2jn5XVgMcoAjxKs0eQxWz++pqd2xMmoM20fXpWKec7VEUL7bXgEEvmlt1igl88Qog4Exsz5RepA4
JGvHCT9T7FpjIZIusgGc2qm7BLtRvqFKZpKAFZFFj00siBSAm/SaAfRBXQd/Y/hmNCgNzaNA5YQY
NErRigBfJGzll2HHSqIuOoo/VH549AJ7KxpRnWK38FW6Ry/61PCqMXhZTgfOyFAKqupdMmqI3y7W
YPp3BpZNYr/ltj4ynPqPtV0YIATAyD8X840QNbsYgBbqXp2BTpSvsPHhDetngRZATBugJpvtsbrs
wg3n6NuKYKsaNBYzS+yG5Uknfxj32UdQOpsBvEXNg4lZMdt5942BDiv4kGefcKvEYvmSZYGfkaM0
d/TdvOcGCMruIJbo7hXaqVFEXDEyC0w6VJgfJFmXZJU2Pe0SHN9La3nb8evrth1iaBYNPl0mbRx4
PIhgFKt42okdwcsIAxm3qUw24NYNUd4+6A3fBZoW2lKm/ecdEEP/KtafXcrE50wQhzTxh6KdBFHF
2kM+YGUvWBxQ1iEQa4z4dPj9HvMQx5RZ2p+i3xsnRDtuUa+HIVJwQt+lSufDs4ON+R6yl2OyCFGW
we9EZMU4MDLV9kXzNE57cdKHktkDz5As2nu3vepmrgeOEgIkLrMh/v1Tg0FZ7uTfAVidX7WojGJ0
RbvcljWGhaVxOjm9S6dS7PQKN87cqb3oWDGh+qwdwovsASRg6ndDozXdxIUZrBL21YDRaZ7qXbR5
jNh7aheffzMa013OhboLIq7rQGOnrtI9vxWwPXiQzPe/e2fqmGEFzgwwAuipcFELo8ALggx39YQV
jA7/hOWLCtA9WMZz8Z05I0TZNLVNmqrgsVANFg1QppiQY7XaLo2vAE/mDy9UPOKlwijEYzS14giI
Tgdslf7dm/Dllk9YWeZFWZvRouxaX/cDoJBxbm1kHoHGgRdEgN0hLG++LAd/WKKMmzHqY66FIPMy
WuP+Tj01+3smyvyiYTB44FsbkGZZpSxc1Y5DHHLpVO5vney9e0dcir2sQ0ZkR8SCmNtauhyh/CGn
TTzPZLsKgerM8TnWtZmjMzwBXYTcYef3i2AzPNyyH51RoixeYaRGGyqgxAPG/uRbMiCJEzDEEoZF
2Z7RobS179OGk+oC7SzAwuTg57i/mP81NHQpAER0GtOmi/xNJ7dRl5QQN6DAqOYUd0zpZnY395K3
mxOijix13V7F7o1JTaNjALDoFqtj9h89KSzxFySi2heX2vybi5pTpQ6Q52pXHgccoETGlwTvyhqo
fy1yQixCS6I+J0QFjL3Qcv2QNNlFQ14wfpXNijykZLTLY749M+ScRYuKFuOQ99K6wJ3VDiK4wRYm
rXIqLGSGrXBuE1syR3O+KOuqDA2EUMW1tRPKFVbKv2YW8BNZ5oglHdP/z1RXqyQjV32QwRLVb7Qw
4BGdAB0KkW/N2gYAtwczyAR7YZGljC36RAWtNqrJQI3Y3gQ0G0t+l23079Z2fOzfhCeVvZRiSann
R0qZ3ihGC29Uf2vCmJHmabA1R3OMl+7dNz0UyjTd5BU7uWOO2yz6sTllyh4HrdTrSgl2S5wyhrjM
fAc0E2A+5SsmIMMkhHT0+YfWD6hbKYlVMZYnwXHECfFw7wh71UwUmwxnlvQsObM5Lcq24JkdcjVG
RSCk8adoe+RXZzUbd3d/WxcWHcycDmVNui7vajUGnSomH4ntO79rOz2KQPX8jxfOT6/gOSnKnhhj
lHtdBlKjI6P832OaDFuV0fnHDG6WD0+WFcBfYqswXW6OtSAo/WqYGv801GSwVZjYOV7crGUsy2L/
D51vnzpTcUS8Cuc133Sqt84R7HT1Fz2MBnbZifBjwB7EsoVrK8LpMlfHWj/JAebvpjPjDso7G0B/
kidatnXAf6BWjoWt2J95TcfrDK7yJMh2DT1yUtzOnbJ6jJxPhrwtGfo5HYofRagGv9VAB/iTvyrS
kmAzOMZKQPHXs5gNp0uCMKNGX1AfyHLiiqCGVSTko9/9Gp+2LMSe76rFjaOjOwNGtysLfzILHVDY
E4ItY6fWUrEhD0/s08NoOXg93nkbWbb7r3C9NTYs+NrFMsGcTUqJ44AXk5bHF4ztVsl2j7t779hg
beGx2yDs0c3bd7jkYebUKD12xybSuBHUFEy+I5HQvNTvtyks6dWcwmSIZ3rVy0MPIYVR997R29b6
pra5TeDnlhjYojkFKgbQxIGvlQo8lJY4AauMVopeZI0om4S8HLx7bBYjnXMne1b/aFvv29T8Ylmp
pafx/BOo+KDhNGP0lCnkwcx7hESqSL5YmIgsGlQwoAUJtmVMoU7ztMnt2n73LBYbiy2icz4oy1FU
aT3oyrc4aFi8cQlIYLtWi26PR35n3N2+OBZDlPnwY17Iksl8SCdnItObAwoPt2lMv3FDn+nkc+1l
bjXU8FNIxIjvMkmAZQ9MUoaHZ8g4XUsWh1EM+gBUOohdDwn0zePXv2OEMgup3Fc6x+GwrADBJonM
0YzQscTq61u0B1iCoqtAsZMV+klshLmQZS2Wl79JzriJ7uT1bTZ+YmxOyvqHAP0IzrkoFYJpEbuV
+rajblWzBxABFpJlpIRXP6alycSPn0zMDyGY0aTir1CKvVAr4HcjGLmMqBgYnqJL1WpN3jGL07/l
kborscjyMkpwiIifZZPDlgjxMXYiU7205ruP5b38NGTZrhhS+O0Bf/I5zX5Ah7GiffKgM1PbdljP
XKjYB49MoxW+VqbPk+yyDXvCijQXfTH2AP4vJepEORnGaJBAScEGRVI7WI7cZ9a4akTmSAuLFHWY
naZmveCLk4dyQis67LfT5l5mFXT6mVtnRzlCLIwM9ETCnVXRGularB2SifxLsM1udFjywaJFuUQE
tGkexmBpdFrgeIY+YM0kszrdBxiTYOVoFmvK+uyuKPdYdUqaAM0R4yZAAZLsZG+UeIjXq+lVgJa9
XbZGucr0VwxFn0Tg54FOyPUalrOo35HWTBijXOM5PpKQcThtHDSgdYd9j36qv6lhIh35DxmKO16W
cgDeyVPexiCNTIRd/qZ+sDSLxQzl36MaEKmCB2bQ5VYQ/2UaEdy7RHsC5t3tc1t0WDN+KC/f8DU3
VgaeIbyd2L9jsp8eVayob/GlOD+1yTXPLqc08sYrpsux4v0htYAkC98r2SxBX/Ymfy6H9vCuJnOq
DzLpneX0VmNXj8WGP/fvHQnN0mr+om9zxhVdUeLiOtMyF3r1MqYkP+bod0yZyEPfVvSHYMtYnAVo
ymm3EWVlBQ6QlH4BiZsA1gTnJbDMpyYwo7W09h3xgl71TfsQ2y5LCBclY0aXsrloCJDVPAbdEjn+
t+Lxrri7vy17063f4owytTn6+kKlAoWde8BImglLy7ghFg+U5VPS0hsKHhQkJ7aEB56kq3vWXNik
8ddcKNixhmle7KwDNDOdMpZlr44zQ24u1obljKbPu/XT11dw+7B/xozXn0kdtjI2g++NUgPsi8pJ
Dp1jssqCrIOgXFoHsN7Ok3EQHw93rO5J1m9TF6n2daI2Gn47MZko9AuvkOujoW26Z3CNoODHJeuh
sgCsYu89uKjz5/np9h0sdLZfU6Lseg7rxLXTEUVkA3zZjuygxGfVIo55fkhXuzcLOmBbNgbkbEbf
2ne59JYwUZbexdxfVLYQgIPz1j0Gj7qdmL8BE3yw2tODb3GAcjbXwdk2G+u8PmJru+k5xubz9gmw
7pFyBNhmE/JtiY9wHpDBY/iyn+b/+nQp89+0+oBNpvjxnvxmaflCsnj+4z9mwfRGUSrPU5rLU2Rz
x2SVf8QEoNfho8Wx8Plvqz09FPZvDvzHGk9RcMdSEacDv2NcJesrKXUvuMp1gwKy/K9/eaI8ixba
sZEMdzJVQPllBd63BVCll/cNHJ8E3YCvVgghjLGrn9v69GsZoVSsE9xB0yfpxvYpUyIRtmk4+ynv
WpF0XTgvjwNZre2vf3kRlE4Nmpa2HA+WemIyflpiXTKlUn2OxsBIxW/j0RAVJLrPVlv7tB/Ig2nd
N2S/fjc/z83OXFkT/tVWCq2CFdUxPoHKw97Whu/MyP9tBH9srg98Ae3+I/jZvTUEFdDQcg7upiQi
sX8DKf02NdaXX2vIv/utidZMJ3opE8M2x4dbD4yo+WeMdCW03++52S/7XiWUWoBfRjcPiWzlqADz
tCOsXUsiiw7l+4DekHFVDDovDrAoCDmcOPPtcPFsGaWcNXDqn3Y2T85PaxY0DUPlv1NEMwa9qCqE
ZDInyMGwzAlLQei+WU3v846b7MnTrnUc37qEKH+k5PmywYr2B7K2N8pq++QTEyibn4O59SxWlee7
deiWTFM66spiXNQ9+HuxrMPD5+m0LsjrpSDOLiOJjdq74wD8NTOxcMq1gNIP6AyPWCNyeubX6r43
7bO9lXfn+LAld4H18BWS9Wb7e/37yJOV+SyRw8HHQp61bt+WaPF2RKrS6SPOaCvM+cGjCs7JtQ6b
g9XhU98cZV3BmqDHOXEksseWjuzESjwzNJNOoIajUGHjBG4tMW2WuH1DHd24D7pjV+38tC8mG2Nd
PHLYTCe9Mu2PCyo5PkHjborljtZnABcxIMjC8BpRLPNXg1I3LCrjAfSNgHrrY65t0H9JuRpzkYiP
AWSttXl5ePbu5c3L6mBtClO/q4m9XpnkjL/RcIlsuGrb+EBztT6HKx3TlWuWtDKUkU7TcL6mq+10
6QCjYUTXi3G8gTcy1mqLaOWSKV5Ff/CSOtFa5GYOpYBlmt2LvsZ0AWdVzH1nS9ZsTouyx4qPcijf
qy2sZoBllr9ccp7u8raKLORNFGlOZTrNmeka3CCJelUBMIB5iB4+EjN+RxMcEzxzYXLsmg5lm41Y
rzJDAR0N3dad/SZ9lEBTBlBYCsxHDp1cPrLl9uNX6dxmkHWKVMDUVCESk/H3KWLX5JsG33PWur9A
9b5mj4qQ/NAYxiAHe1bsEikh7q8EQhFDA2+zsxgAor9Twr5O43tvzfV9Kb4WZW6vt5eXg4CeX/iD
cs0BjdhHTatc12iK87CBStvEv6fBvIKh7EsGdU6dkn8hl/IhKCbqzcNDtUntz9vsLb6BpkkEflph
qGi0s+NHN+IGAwp2MDBhrm5DvBpre7TN9PFfUqJ8GqdJUiOFYMVyn8LRqqxtZEVWs5620TH3Gk/n
QtvIGVu0IwISYlq2AdjKLYV0WJ0jEHfDo9kUSKQaBssJg7mfJYZJHP85Rtr7RHI/eokA5uLXca0c
V6aIzKG/9c636Sw0F1zToVI+gutXrhwY7cXb5dlatqTW4ex8h2y8uEuwZyA+uPDxZk62WLxK1GOh
EZaCL9SIrr+BkkkfINaVP13kgD62yK7X+l6wz8XHvz5UyiC7IcdhwAiXOAAKHC2AQAR3HvXjXwxj
XTNEmeRQFAujHb4ZmoBIEszKdQ6WBKyYHE1W6ZZYUkY5wErPIe7B0bT2yAD6QYsJIzRAH6cGaKwj
hPmKSICeeCZlloBSZjnluRLbiCc9d4A+dKda3MoDReHutoAuW/8/ekCZ5VD2U873vA7+unmKVjGg
494DZkFqYTL1+sYoW9JIugHkeNyYfN/5JqZwIBqrA7JvOYJMw3SdAGhRq9Y1X7fxgdt4p2rNKgkv
cArgMFUWRYQmQA+jDjTphrzMOHxC67xUQF8o0VJ2ZnkfYRIISmCuqFDnqTbGOHpYP3d5MohvRj3p
AYXlkcoSUWuJ7cDxzsMHk+qC9byiSh2vnMSSnMgQltb5jrrwmhNsYurOlgnru6ARM1I/migrVwy8
YtKIhPAYOlBs0TqzeiskFpHrpPt/YQF94XlAz0HXnLFLX1Mn2NZr2S7ujYfxPtan2RAUMs0crjxb
f5X34noPm5qS7WO+wmACevstjAVb/Npgdk8txWlXB0Bb9CwZ0nS6YZw1r5uFaaAk9OHu737nu+cc
pV2irgfCbQYX6afbyrpkyRUBVX5DRlekhk1s17FNqvBeFIbQ1sFEk7W737/nzADqe3TohwjPiFDu
IunCDoV+ECns5Ggc5VPz6G3VTbFS7OA+wrDE5KmOqb3e9U5HvhrU9b7Se87CvwZ00LGe90sB+BXT
lFcxIqUvKg3fUzoH0eZlsurt9lijzsea22GeL+VYEk7LG7UCKctdTak2gMs9no1X1pti0RTNTpjy
KjwaKWLFB5nDh7e90yEyHWFt21xUoRkNytyJTcEX8gAa+Z27L23ZuccrlxHssvigjF2kCqHH1y58
VHgX2L+4VYlHyt94wqv7p4wb+jPFsOTBSWFXdmY3Nrpr4HQT9ra2peB6ToruVIo9oVfgDjvAqGGW
dyftPFuzj5lTP+YHFl9LaYErYpSRM0Y0ucgcTk84CS88DMlhoxF9JVgOurjf5O1w8LaxpcKeWK/N
xkzflXVmcubelmQC0+YSs9hs/YOE1hgRYx2uc9yu29fbFmfpNXX1kZQxCPGJal1zLcaK3K3y7O36
migJWdn8DpBma2zQBOWPzwIjnIHzxCC+LMOqJqEtDdtvdeqEelUdlMzHCQ1m9/7ibzHlXFtTFBZs
u0OsYzBoNPOR2MFFPsElNPjfiHQ7w2ItQV3KWQOGDA3hiB908ceSG17kJI/DPhjEgWGLHK1AilVq
Jb+LzV2/DtD8+Yrc/Dkk8g59wxarDXTZBKI5T5MlGcBfPGUCU6l0Db/FK0JqzOg31gUlG0g/a2hh
UZ1nVCjr50W5KqQejps3y0/OjF6REGYheS2b2BkRyvbFGGIX9RBE4KKfVLQ1Bnj8dBee3N8WnoWH
uAJM5H+OjLJ/DV/wpZyDDlDSHsSzhAfP+jaFZWsxI0GZv7FM9KSexBPeoj39fo3XmfXFoLHwDLhi
gzJ+koJhiDIFjcGMP4V1vmu31acZrljIrYuq9oeX72ubZbk8vwVkw7eEQbr7DfegOi3SI7e5WXoN
z7n5lvMZFdUPNY4LwE3vSI6TAdr7LThOw0axVSdEP6nOtObP2JiCvQ2g7YzkCZM+FT8JYyWVsQw9
enoTElPYBZcLQkvObBwY0Ltsk6PeLt0ZmKFNDwxjxtLh78zpnPfED/lUB+1iIG8XAwidgekSdACy
xHLSoB/x2+wqKWPB854GqEOY7BcrsA8HcSsdixfESgpWzP8/HqqTEb5FjrYaeh2Paok7zXPy/Co8
hWQnOGt2U+j0Oz/pSFiZi8yy+jOznLe+2LrwzQbBJE3KO4WlACYyuwOOQwi88+KOuSHg/zBWf2hS
RxkVYZN4OmiieJP6MFXY3Rs4Xx3jypbKMNALTZKxWxnO5bvCNZONQOaDtMmjDplsTAm7T0ZkSrvM
rPGO0514bb5Oz3KRcJaMZJHyVK4+rduaufyqmX0BdYsydmPXo+R3l5c+JQAF8rbtzrCL7wb9kPC7
9KAfgSiFPYLpivl8ndTu59X+YZ/yCYMhyVwfgXjfYNxrkxJ3b5PWts+3mVxq/UGPmKYqMtZ4YQk9
xWQQ+o3kK2UH3yNvgfUbwNZhLNbsU2wWOQRreVsQZbTq5yYk1QU7cXZ5AXfOh4B9Up+jM/5c56z6
/qLXnX0UxTyqb9qoxi0CdWwgiCNTvjwCurd6vs37sijrgoTGXEGWBBq13VP0NIgBBX4ZtiOKe6/m
I7P2s6ihOsIjnlfRJUkv7nQBb9z7bj9xkr6obzv5Pj6pm/6hT0iKzXNv96xmo6W0koLhOgnXiVyu
rFEXmmESTuHcuLsEX9HTtEVtSvYH5t55/nVEYc0j2kG4H02sQ/ZXech6jU+xLy22gAdDsUsXsTOc
Xk0zZHzWh3zSIcQY0BdaXiIb6FN7HqvI+tWZNfO0MCWmgNk/5KhwI8iEPNCjosPgOFCei6PTA4zX
JYNlciuFBWyyGPGKosqriqZBXeiWSi8tuyLVIS+l1TvhpU5MTzNVUIvXtrl/fR3x+sheecxWMZz0
QvM6+JxRpqL+2h3dLGir7n8Abt1VuJ9SaVjo9ik6IimQ6GWEiksaOCdIRQXeILkZ14BV3yUHaR8T
JSa8UzOCn2W+kLuRNG26RpW6v0rMAimfhBWSqjnR1iPe4beL2dZXz+TXcfE3+Fg4SWg8b6iqoaga
FTz6ASdpQwjGFOAq7R8MtBX25pFjJquX9fAPIX2KYmf+S+/KYaynE3wCAilalV8iItuGk54FYGxu
ZSy5tY7v4i43m5SEW+OuPrBShosP1Rmv9FtRasU24gt8wm7C3Ww33e/ikD+nu3GVbN4xbYFVpGs7
tNfhyj2y8nLTzf0wBLKqYuZB0MQfwG1j7IpxnA/IUBRTEtK3G2YDzcIQFe5yRoO6S1mPsYo3A41D
fZdG5pSa2sItrx6R5iXo2eEsVgZpWWD/kKRrcq5Q5N3QjR0q38ouwdt7HR0M+w7Aov6Bs4RN8cHa
Lv0dBN84Sbos57pRPrghXIg1rd+o7rFdEdgYGMmB1LCHphcNuCJhoZWiyoasU2fKj3ELNG0ZDmvj
BLyZWhjTV0/dvn4LtwMjV7YY/6P08L/EaIPqNgnmjCsQe9KQukIxWsCaARED9DErzlk+xRkpyqAZ
TTyoXSIiW+Fo5BSKNqBu0R0R39foxFBCZtPvYnAx52066Jn+J2mRRAC3nvJmoYC0KawMMDkIh7cA
I4xZijFERZ22v0i6JqpUtBThOTwkhjLFGJi7RRPVFKb25i/RWvs2u5tgmTOMGiPKwHQ9BvivOZuM
uafpYY9ucQFdUagbSea2Zmael7IV044wFPQNLCPSKN8Q9tLIc6g0XgJs7RmP1R0zhbQUY0MkJF6S
BbSRKLRMSB0fJTmUubSSr0PLmeomBzaxbea/2wPPBP5cMolzcpREjKnclZzcTSI4xUaHS4rxfc1+
nlLduv11RrqO+YxYOsQ5Teq1NrhKX+Hl22HPHjJYJ0zuZ8BCVjcJBu32kZVZ8D9rhTU+u+j85mSp
IDTNmyQYR5DNgPuGSbEThqskQD3IHRy8bE3WmV936OIqdtmutMJDZqNwxXjALcUw07MGjS+qhnVz
lCnLlMZN9Iqf6rgfsaXZo/ker1gY04uvxBmVb22Z6XkaIkzyCqmDNhTk48QRZMVNrLWoSX2O9uFO
K1gpm0UnNCdJKWBWizHGucHYYMu/x4vlvFntXra8u3Ylr6Nfvs0wMEs+YU6P0pOeS3m0r4HeIQcW
eZCbv8djhMVwyLFPIdonK/G2mEVUgNoha8Aj01HSv7YwXq0Gri/DL1jwQtVDtnUtZLUf1F3I7B1a
Mp5zUpSVadqBE7CheSofTuuLh4K4FuqqyH2ltlWduQ3KpazznO6H9uhzmpRg8sXYB2h+nGJQ3myO
nv2rsUYUjVNm4XLR7U1Bki6Juq7hOK9PUqkaPTNCFyEgqikeaY4+upxFxzN9u7zvV1+3JWWp7Xiy
o/+QoySl5kc+VQuQ66YB854c1Jgk6A2xJVN44ve2+HossUmiJOZeM+3HKW+ENdWRhRrp7S/57vn6
ccazL6GMbZZlqdINHGRW16w3/Xd0bzi9Sx60fGc+ftXvw978f9TlFk38jCplbo24qdskB1XLe3AS
Uq0nPBHR9lPSfhEpNMUWo37+QWNMeCxauhlZKgJACtmPqgpkAdWSkhXv6MjJ5CyoUnn6+ltnSqll
hf13VVuCTGtFo5lu+K3WEO+I9OZ7a0+AjsqpQ63nYVKkkWim9haskoP4cuSd1avxjnnrFSp0ZvvF
O511fOUdybxnQdcsRieQQeQERBVRkUpdvBsnUZTy3hSdtEhRAqzLbvEu95iAK0xK1GUHLlB68wGU
Rsfq0WAfk+iuNiOHFd8tmosZR5Qz1WRs5HDDoL80JXlrN/lOJlVA0Hm4/gtwIRzdjBQlSNJQNbkS
gyUVWwybY3MYj8YKDRzwm+S2gi4mU0AJwf+UutZpG2+kmIIRNQhTvj/oI+AhqgcBBcPDnTaQzPnS
16iiVptwVx66NSMwWNRSVRXRLarLPHIBlFH0ENf2LUjXTrMdrbgmxSaxPm8zyCJCWV7ZcIERWsIU
ilt3ZexigjpAwmBkuo4fCjljhJL10SgxVd6ARmHnn9JWMCWWq1qqtUGJ/jkqSsbr0RDLuAYFhVjF
Azp5IOW93a8i5/ZpLcc0M0KUkLu5VMmxBEL6ShHRuz6kSIyYryKaQBureZ4iZFaqdDF7iHcTbAQK
DXjrUt4qARxEBMTLyVsBXt79UgLiv0b2Xfye5rvE+rtH6JwgdZq+IUtR2vr95eXD6wnwC2ULFdJu
Xa37u9vnuRj3z1ijjtNIkdjXQwOOSHkOsJvqwTWr/xyUFKZiRoM2Fhhgl+vJ0vJf0aOPPVhAdW52
nsUxNGkxTTAnRPmdJCzFehxwbMHXS2KnzqYAui/yBDuGOi1bdA1QyAI/yYNGcTSgK9hN3azHSzo6
euuTZj4nFww23L6bZdM3I0Px00qeXIc6yDQK0X1TiZGlz1bq5Tn6rO3kpeKIut9jV2i74rZfhk+K
3X++3xFXN/uCyXjNHi3tWIpeqeALQoRpyCNXjrDSCaC0bnO6fHMzOlSki768vNaLfDpQ3wwd9063
5M1rfN+t/6Jpd84RbdMBfhJKbgVKme0dffPBXUeYn2SFlYuB1h9+6IzqmMVh2JSgIp39i4qUVWHx
DhOaf9kwzchQhon33RBbi0HG/S2dAD66Sn4bNlagONx9bOcHZBsZ9zQ5ih+OZEaQciRZkleemoBg
O2XHskO99lbS9oiW0s2OhTnKOkPKCPIR3wmNB1rGOgKWak8Uey+/8AyWWFQoA6gE2NOsTaosHrgG
NU2P8GftoANbi3F0S35elRVRAfYOqm7f86UzVUqVsY15P+lR8fJ27V1+MnIrRAVDWwk2ttm5REV1
Zqe7pv/2V+HajDaN9KLpCqYFY9B24pN/cv271m6e+enF6jKTZdO10CIyp0XJZO1qaWxUSMdlX+5h
Z6lmt0ItEZiCvV2j+9S4Z5zrUmwzp0eJ5MBj/yWauPup2ObZL4HNmfxGuU93sYv3JOpDX5lrsqaB
F8MQdaqfonjJ84hOrw1jobtBE8aTaX44OFjhK5sP2InZmujoPn9xLNlZiq7m1Ch/E0hJJACxsb/E
1nDM0Ue88vBC2o4Dy1Uv6fecEOVxyswLI1VN+4sljVZpiwS9KOsv11aBqcm4t0kOfsjJ7AQp14LF
MKUQVODpJd1rABGX36UECb/WZgkIiyfKt0Rq4HfCdHg7wFy2z9ou2NRva4yuNsxk/pIxmR3f92jt
XMc9TxjyAaS8J68ABjpnMeuFi3nEOQ3qvTBUfhzEHWg8debLLjq+SWh6tYJHYEznxDzjdf10+6a+
cz83bkqmNHr0dKAkt7Aeu1NlRvbHR0E2AGGRfPsiW+FgN3uT3509a232BxMA2/fK5pOZoJ4U6tZH
UGru+kkkucJ0i4fciTzT2/QDMddrz/lct6xmu8V4ZH7IlO8pi1IqmxEsD+YLYJRPqqWi5hSizMwq
vrJEhjIkihvXfFGAUkSs4IjkLCbcP1lF1oUtTIjAtak4gj4pvGUpA6J3eRwXpQC9lt/rUyzazWv7
oRJxj/fSg4QG+rV1rk5ns9vhae0MKDTgXFn5icUrnH0EZVzqvhQyzcdHPFmHcu/fCY7TvBek3Tw8
J2iRYEHdLeY050xTFibK2rLSQtDLrScg6xdm8etomvcsvhYduy4BPQuzJYpCn20yDJWUY8EZFhVe
NLvbACyBNfSw7G5mNKijy6MwGLJ4opG8JxoGtg1btfbC4xYT94csNFnPwsUUHnak/MMUdXZGbZQ9
H4Ag//amEXEbeagXPjw8jKQwvW2yOm0uvlV4Vr4tzl/r++zjHjVE89EEznNre2iQMs/3sH0sQZ74
/GEFZp9F2fI40v+btOtabhxJtl/ECHjzCk8vmpYovSC6ZUBYAoTH199TvLsjsIRm3bs7iomYeWEi
s7Ky0p4slKSQ8Ggobrfs548t3WQ9YcQ1XaNJzhdZTXP8vHA1Alc6LLCNebdjvOaTN/6bh5vtGT0S
aaPyxVUDESstTMm6AocJWsngZEpQmHJWeVWXJRGQkvf+Cbr1NC3BEovjafnGKealNUTb3OnWV24m
nxZzQHDyjRjTow7G58RL2Yg+mDr1mEDW4dA+Y87Amu/ne9V8sl9eka4zZTPxFpXbG2lmeMEWmBwf
j/m+ebK0gqiY8MJ8siDKqkR9xyX2CyXT2v54OqGVZgD+PWCZBw8DSR3gU4yVYf+OMDPUuAckvt2v
AMVEoJgxpM/6ChrzsBGKulRQVsCQkqi4oaFidP5zn5pnR7elJxdwGgfu5ev6Fr+bV2y8+2qxMnto
bFZn6mRv7EgaMuUr1NW5qYumgzSsNba3Gdt4AYhqycCnzDgT8CjYpgs4Yfx9JevW6BqbJQr+p3uu
oLtPALCgKpERUurdbiPl3Eh+1R5nZyNZCYtmldoSVlQsw1Vl6wgIKlfAzB8rZ/fzkt2TpR5wX7k2
QyuDrGz4OABtvtKMhL0r7ec1AxlNkTmkphUFuAL31yxVI8HnVFQ8SV/hDPhDiytniBthi6atr8z8
1awPqFm/PFbynw/OPVFKpJwoNoqv8sgYu8Wv0vG3B7gl3mMaU/KTBEnQ0T+saT9QO7GQoZ0phUrk
19uxfbZkFzNLmBx9TGbC0UI7+ogOpaFJWoVlkYNObVZOiO6+6wuPjcI5lhaxkhe3FuV723BPizos
Pu7VSL+AVrvIVkc9NbYFqo+qdY5tcX7CxVgA0xC7s816qZmVpSwELIGyL/u5G5yt6PeAQUCsUQ9X
uh35lrprASMmY3wd1mRtMUN2oqCPPpY65LqLpaSvUW8WjWRe2GssqVNtYa4Yi9z1TcYxTGnU+BSo
23LlBjlBcwQ5bWIz19g0y2ToZ7x3L33K0fWjetBnEqRPzrnF+HMANAXVnK1nwGn5/+ff7olR/m6h
9sW5bW/SI9vKl76DJUclw6GdMm1jqRHjMHrI8dJc0PwEIsWad1E2ZJUop+8givEYuhdU/NL97ydB
W7V9eqvWboNP+/dXuXx+fP1YFCgx1SXWlMYdKKAL246s3NMIxIvF8tomPHFyHN+cUJLqa0W9zgCv
epSd7Skx8TQ72mvznDpMR5nYi5/X5psS5fcEPmYUuuTG0TZ0I+BbwNPAtDO7qXT6gn5TIrIdnX7J
cZGoF6BU2hHQyuAYt4Z0UIBHghGzwCqWrEHKiarDnRTpLF5fpLkc6ZDic7kr0FtjbtJtYJmPVWLC
B76nQlnk6CzFja6gWiNjidafs8W9+thBjBYM1YoZDxmTI8oiYyPvmfPJaQFBw8ZSi/6DdFh7/5nk
EPkS4B9OEjjKmCrcLChl7JxAJPgW7PA+55gOmlkxZ7A6LCYiNYhvRIoypW3WqUXM30ghc4A5vfOL
b0XObBNgDNlNS7R8MQ5sUuVHFCkzUSqBEOQZql7RvLP+xOtuMaBlJXCAxvaY0qS1GBGirIXql1kp
xci0FvapUw3syUpMVhczsQQ/7u+IBm0pZs01jPS4Q6n1lOA2JQuGuFhMUAZCvghX1c+R4VwmZAGe
Ec9RvWB1bk2AcNxrAWUceHGQ61kNUWWnK5o4386HdWmiGwbeBrA/FpzJY9nOFdB5ORpghA/plcyH
SI7m2K9Kjf/AVs2neL6Q523AOETC3wMB0yFuzSvnS1FAW9bSYkCQix0yTEjHCazMO/bpEFfvqrpK
JRB5bjJj/eabCXwWzFBaa+3JlzBIwRlne7PYGxjkdDnsNvlMXOalZ5z0zdCNDDRAQf0k1m+GTDe4
NTC/AH2Qe6/pfPPLvMwBFrhneeYTJJEBAngaSsIqdpZRyqUnXYltjjUmAQeAaZoVhsUuB4bXMWVh
SAkJ/8gir3E0X2oXJKFPOiBStFXzVu40S7wFGGRK7LPx5bNm7CYSziivYBiMIAmImKGnHoQizqRZ
n0GXlyU2/iGYWqM3uLHgkAYhNh3xZmplrrZPK4MFViVNmLY70tT7MBOyUM4kGNPiq7FmSD11Ky2y
yBeczmvYcixiMGabAvD+5tlSzdYRnqRDZ/6OD91GWmLAdYWVY0TzAidx1SeG9zTRO3gvGepZEeTm
Kqek9EQQKHiEDjG+RrZbYK45B21jb/yNPGeVRSe6AghVGe0ocKkwNUO9MJlcXosshAUTQZHsy443
mAEPbLQNqsDqUxeH1sgWM0sGKlvP7CmecHvuqFOvjZzyanf1ka/mXMEFpgzvwYu3u0VuqG+Ze3lh
4aRM+SN4uEmrBbxgSVeoJqzYz5val8CubFznvFW7iBsMeTEDym/gsOIGgbxhlHmUFJ5sNxZ02DCZ
MtzXpO6aWEWZASGXunQwai9g/VG0vS4BeLqZubltezu0Zhq2+QpYyV9MV5nI78EH0OzCqbycK1Ln
qBB78vAcANW+jNdI4G0WWWGIQLvZMHvTyT2iiaoceiHJ/geOp/NE3aCk51zUkL0TFr0NeAGkrDZP
qDAG749diIlChCKNKVE3upRVLgpJnjD2OvQrJHgCB6dAak4kaBbBMUNv5GACEceevUVY4CcEBlCu
TU898uy5jgln4+5jKIfmWglxjWlcvIVg2sJ+K9tYkfVtjaks8VjtWFn1qedhzDzl3GTpVYq0TCVn
e8Hj+/LaIBVqMSTMYorS4JhDtT/JyFlindY6NYbaBFBENF9n82h+/SCoPLlqhXPVra3MeJVdwbK1
1GROiAk/i9Y4auSeAbrFCbxMA27N/Irz5TDoMdh4etPWb6hS6his2FgGfB3i7xCUisfMT0z63dOk
LHLuR5g/iECT28lQG/5AJtNtQKY+ndGt32IOAX3lPrN9flLmMidr6K3GwBONj1dyCtKsRdhjTwsW
mJn6YsMKbFkUKM9iyEsk89tzf0y9yNLNZGPqH49lN2X51BEPlN7wXN3r3JXwYIh/zM5lnc2k8v/z
+2iagA0auWN+xF2EqgcHFtmBm28r49X0/zzm4fb2UYYMS2wwRC+oSDXzN99pRCQpCFiAJvTHciG4
ki2D0j5e6eanggabZse01hPHckePsiCDVGEeZgZ6+oEkMJFQLNHspcwDt8VmVxUd9hyquUcGlxPm
Wiadh2g+wbSGdvPYRlwG2Fp3Rjm3Rzh7ea7dep3C1XwvVyJGFFmhzMR7JGNZF/DyUN9UMcV3f2za
LMRGYb/vjwFaD89WyzixiUkQ5e73KQkmPKYSh5Tvj8vl+lajQCrlmLwfL6YxN95Xjb2KV8YrxgDM
zF4crusMmM4fSEUwLIc4KdMRn5T6R3qIZcbYv4L+grXT7kOAaQSGvumM6LDfiyUepxWmho1DmBnp
9vCl7b+W+vFjyULanEqJjOSh0ddEnVVx06Uo2XC781M3T/fNlvfSjwAZiwuD56nHGABlPGpl8HSI
nb4/WznSQiXtIfurQxbBrrfD/Jg5x26JMMl17VVr5WgAquDtHPT518czQ40nXElAiujASOBk7Hi+
HclIjQc1H2p+uAy3TNNSc2eABpsBzzQzZu4FoN2s/MWUcyfzKvxmrL/Be6RQvmsbDz1ZeDDAxK0b
uDq60ayuR+H5z/ayc4zCWqlX4/W6T5+uRj8/ZCYLwGta4KMPoJRdkruqSJNyOC5PXWgEmJd46u31
n9xxUnMfmoVl11ZeAK7OXghAHAJqzhaJS1aL3i1xTFvJsRyIVRsJvpSGQBHLYjg+P6/z1Vtp/Okv
ZmC4M9NFc3bwhB3oDfYdkjUaEd4Bxrkzj4G6ah2n+1hBDPJLlBt6+22rO3/KdWfMP0PTtSPETVfz
cjgAFnPHvOaT5uz7BGiUQrmO61TQCe3lSXPfoo836dcAyzYHLF9jt9br4vdh0XpfCwBLvwJG51dk
MAP4qUcD20aBKoFBKFW49V6MxD9IehlF8gDxy45icgk6q6+H40sqYDKzsltAoBzq1FAZr8YEygMq
lBIgFngUYjGyQJ16qLTXDHldHtdtJphn1JWcYp2usdch2s5+IQ8UGQt9geGrhefV3rPHuO0TBhaI
KCJmdTBtxSk0YICohWkaYHMFOgTWkhkuCgsG/WvHUK6pguKYDA0VUGjxVZMHcAkEVgOFhvTtagev
7PT/hDtzR4fKivhycu7TFnRmHiznevunw8ygObg2tNc47DzWpZ1ybZC/Rm6ZmDAdAPL3l1YMgqJv
Cpk/qhls9Xk7d3FbAJhjL8zHJ/UzQ6hCO9CnjGlonfsBmKglilCEdQxHzSmN/nVlDkz0n5+hwT0J
yhD7Wp917TXBI7cYloa9WmwOPeNxm1CEexqUrQ2KcJgVKtggoCqFOTdWvWUzRDWRnLgnQt0pIYQ9
P1dgZDkzpNcN8pq3vVIsszXhFdzTodz/GYfK6aUEnee1iEa2bM8aaWEdOmWT/b665PWVHHq5608H
ZW/9V0p1Y3Bk83SsGhmGC36/hEuVGdine3hMYKLGeCciOuccig3SlA0oyEA8ipzQPHue98E6CYac
6ORrkA9p0cg4iPi3/htjyazmsIns7j0b1DU/R7O0GtCqAD8UmLUuRLWAVvXGjjXcOAHoeE+JuGej
I5GjCyI+CZSG7fpUm6fT29n0thfzz3bt5Oj269COvcUzvGMc1M+H4J4udfm5PLiWMrn8/OntqcEW
O9uOjF+Mm/nTPBMiaDrSESPBWlIXJouUKvSvF3RgIUMMwwyPzhheH3MygV5xT4S6NINeCLOSz26W
8td+S3Zneft9sK4ra7/axYOl54DACwhsDIMygz2JCqbPwGvyrwIon1f1Hon4VQnwDCd0sZ8CIuX3
K+PFvszRv/8LxW/19SsY0IypmSLzPkxkee5kcEvhj7QonwmqfuUg6Gft1zP2LRjO3HhSTcBmv9gb
k6W0fzGE/5wr3YteaqUenDOQK7AkDNux2+XO+o9M1TcJ6gZ2koLWVxJdW0Axv5gvAEuPJMYBThRV
7sVGXT69AixeW+EA15bjOJ/Ck/u0skkfaGQ+s2AymGdE3bhOPatqn0NoiG0HZ+vwOCT36mXeClkR
LEnCqixW/91PP/ueP+r1bbjk2uYyhDgsa8fUj4/1/y9W8vuMqHdXbjIx69MSHJ3izRpjCUdkFI2z
l2+w2oBBi3zqfbR0zwplSmIU/CLhAulZ6w4TW5GDTizTsA8hyl66xXoAJno278lRRuUSSaXPSdCM
5TI1rDWOaz5/akz3s/L28C4XmEDQ0XXGetj+4i/9I1K6Z7XnSinNZmAzDUz5bQFV1FC9Kj1G+XL6
Af0mQ/nNF+xmkDHHgZzDxeDmytbyWmYK/GfZ8E6ENF5Tn/bhVT8TfbdOTmmixI7gFluKsRzukLto
6WYFHSymKJMh9+c27ouiPyq/ZERzzhyriSXLRc8psEJNlgiZR0UZD1HhK/UiQ0UyYIZZwbo8LTB+
s9sxjmqivnkvR8pu8Gcxx8pg0IEawmYgH4ZyvYsNe54OuBvmoBHrPZUpoxGpxaBzAAM8PmMD3tvt
LTl+Gu/IRCGmMrFUmoW9wHpOZMqO6AAPCpUAFGMD6xvXpYM3Zct4T1i2XqYMSOQj91Xn0I6ThcLa
0Zgju4aefwwXLDWbdY8nsiv3h0bZjzIuhZbXwNIS5N5A7+zssU/ace0MRUvc66/dxwfH2M49ae4F
QUM+DwC20i14HXkB6Ows4d9DU9TauJwA3vLYBguTN3r0+5QmAksx8+UGN1o0ntFW9fa2nSNjg3Um
NUYGTYyBsW40ubE/jP6IIKWKHcaYeD4EQQJsiPF+EtibjmazlkSQq/qIDqWAiSxwclNDcDIWnLUv
j8U2UQ6DLoy4oDQvV66pOktuYrO035g8WPELYPB5+hPw4VmaN2kER8QoxavVvlSaWYpKQYK0AZLl
rMTEtD36pnDzc0ZaFtTB7KJGYCdHDmkLs/5JzBGSB5g5ZNm+yRTFiBb1TjViDyRAHwejO9E295D1
B3buB8u5YNybW85uxFGV/Pv4xUPoyu7j459IN98d/83ejn49KLmmToiz/IxVuqTM/hZ7zrFw5y4y
ravBbC17s0mt1PEQ5bFYm8g33lOnXilV66tK0CHBJTophnnCY+jjilkToAOb5R/gjHgf3uEXt2T2
KTIU8WYhR2zr2SyLAyAuHdWtNpeRzWToxrQ/PdIN6tJe+WEWVxfCmYUkMrzPLWKeChnk1jIXvfcf
JIzvJUld42sDnCqAVZFUFuAgHed/jZ9ly+bC2j3WmemM1og36hbLeiapmYZbDMNnqybvvpqL3a56
ZZBhXC+6l/kqS2oeExGGncG9Vqg0+NiEZQoqK9BiGHIa2K7ViyqpSaS8tDhb9vzFtjj9at7Q88iy
f6xHiq5ndSF/4dOCkEqN58KoVo68wmuvIk2LyWw7Pi2Y4fBkLuX7tOikcA/IJQDv4LSQLTKsEhvz
rgd9zTVGyeobnfZiRqSo61wWQp3KEW4VohISlHwChgBOhW16X8sda/xoOjk1okY9+JwWDYLsgzEL
Ofy1k9ooCM/3peW+LuxFbxw8hA3Lj8dKOe1/IluEyUFJA+w3ZfOFplOqnEdUKQIIZJsfjnPEDcLc
wLZD08MMwddXe8vEMchOPwLfZMkhj+xVfhZnuSbcyJ5OWwxrAv7PhrNtYrcqnG3zS2+NHJ1CnIdy
yYxhzCbqCsS4fFOnYpewrtVEuFY9Oq6rVXR8W8+NzgT942bDGqv/yw35pkXpUCTGVSAPoLV8BtQ4
qfeH2DLvYn33CrbThkP8WLR/UdpvgpQaFYGEVUYkqCWRIMwmcIUUy0VeaqdsGLSY2kO5jGKql4qi
kteWc09oAF4TJ9V3Xlx789uGl2pbHoM78os/ncdv7qh3qNGaKOqIV4wX1kihMqhhu7+vLhPv7y9v
+Tcl6gUqUq7M8xlM23P1rhoibsfczbwBHvgLADoH7KrFvDeDvb88s99EqadIPZf/SnKWdmUtzyjV
ayvDRWN8bZof8nwXWB/PTJwJooJ/lyk6ie4vY1WdpUYnPubVsrBZbq16W3QQlVbn1gz+/uKd/5s/
laPNzVlN05TEGG/61rfmhoRcuHmLdFmtFiIR1SOuKBNThS3mos4kKLQca0tc533qOuHyDclHZEbA
32ple7xpHjwLAAleaO2SX6zU1nTW7h9To9JjODDpanpVb28xmmyOoYE8iTEsENczZUtk94hhytI0
MxX7G65EYTHGhK7szEPgq20YL4bCIkPZF00MxPbagowWG/oZraqn3hTfUyzTS0L8H+mTh9tdGvNM
w2fM31139bpYIF452LYxPzu+9f7+gn7IE7qc9N1lZX74CGYXCxthbX1hhdHTiaPRAVAmaqb4ZeST
rLMFPIx8jpGIGdyGHcMsTft233pNmaUQLdudT5IBF/Tnm7M3zjF3Hmu2nVicRwdMWSSVzy5aQELb
YV5YvkFAih6zMZ1IGQmLMj9NIFRC2YGN2EBSb3dCrwYBvdijT9iocFU3thk+ARPmsFsy4aWmvdZ/
REiXS6Nc9nWORG5rUC1N3ebezUVQMZxjhllXb/oy8jxirYyjjuSKgMhCfCx4q25DQBLsq3nABBmr
tMIw6SpdPr30HSLSCKmw5VtB5jbgYO2fgKZvCMbXAhieh4gRA7NU/lY2HrFY592ZG241OmXhtwa/
gx2QW8Qb1mN1YRKiLE515vK+IuHuxfVf8dwDrtM7MBXjsa+o0g2uEdfFmthBMZ6XOQYm9Q33Gh4S
c3fzDR9zNNEmNvYMMWpy/xQ2MyEI5RnRjuf1mseTnwKEz8X2FA8124PpiVjuy5Ai452ie5RiWWt5
PYMQl2esCsXqm+C4Y5mnx14ToH3v2QoAzVhhnQMpvYVYCnndpqev4gUgrggpmLhVt0VWD+zUzUMd
6d+5EtuMz6DxnWO9LdGGv94e5/tw/XlMtnv0DPWi8flpGGaJJkvADuir5SE+9J7HkizDFVbp5FlU
IjrNyNW7WsvT29Y5PjUpzhGpH3WemAxnmHUbbpHAiO1eDIekIGzPPCc/G74H+BkCKsU4TMYrQOfP
5DAKZICxkohNwWK6tZYbQ2JxDK38S+LxH3NMJ9Ki2v9XIcTBHhMUuHVzb5i/F6it4+6xXFDGHbiF
xiPRDcG/DclyjQq0/wR0iccXm+V43i7+iEJTIctTKrhlvWshobSdR061fIfVJ62+rKZXhsWis3Fd
ksuD1kETwsVnwcb8ZWkA5WzIeSoGBaltW+hjJc8J+mhdm5wMKmLP/6XgKNNx7pIWryV4wdjS2xH5
TKyRv5UflukfVjqJwRidIcuamOcaHrSW7Zfwet18Ma7OxJDunXmnM2N1HSZRRnzX9Pcavbex6c6d
teQ60Id94KI2a2xsdLtjTT26jxgqyCROBST5DL2x1xLcXewTcvnHN8daSmu+sFpzyG2/3mlbs3+x
dt7XIVlHF9iO5X9poujcWVVHyqChjQC2wwKkGVxV9EIk+GPwOl1k/HYkbyMQo+t2zUQey3XISYa/
0WOlmsIJLV0MKix1oSIRhFbRpSPBZHExc08xLse+Z5BgGCaR8gf6s6qFXIyeDoTG4UJ1PZapYOSi
VHorJJ/pkRyUoHBapxvOfDNyJIYAp+fO5oybzLBKdH9YLUpVrTSg1JrAjV0FRuzu3afNdY+yNoMU
/zhSucXmo+MP4jpuW9j0o2W1ijGgwdr4jXTimeHpMhRAohIXyayoq3AAR4joLgCiQsQgMaq8jBQX
AL3uXSdxxuVa0iNT2ZoYRbW22FcSGJ8Iag0M6Gyw0B41+hIY/CyIxem4QQT8vo71loJ2U5yRDIWA
99WAvPO69+zE9lGxPpEtsVHSJimLGoPXjw9t0kcc0aNuk9/NzmWU4cxkY9l5+q/4z+Pfn468RgSo
u1RhzWWCGS5oOmYgnLc/iLxQkksM43WDgtVu+Z9p4Ygg9U5mohprtU8kaMznru+gpcjw7X7/mK/J
azWiQj2QWp5m3SUkvvVgAdmBZbInMwujnycWaqQG5yBJznpBrpKyC93EuOXlGVaOpWu0oww81n95
7Kcl5upJ5/gnYuKVeTW9A9IzLJ4mQ/1vnmhPuR1E7dySFPV59QdHo2IL0lLBfK5u8a8lqxw2acJH
xIR7AcqcngnC/xKz1onDvXsWi59JczciQdUTEiXW9fCWapRMfv+CVDuiRJaPPAErCOdlREW6Z6RO
mjINRUgtsd4Ahv3ZYWDdsMM5+luC3H6s1ExilDUogrbvRQ3ErNPpukqNZWtKaJt0pFdO2xZzr6wd
BkXy+T+ixhF7tHkoMgHAF6BIlsVdXAMpWgNVC0+es7SddVyUXQBgPfxZ0u2KSjamWNAv5Mqo+65Q
sUBsqM9bjOE9P+aOpYSUkZihsyK7VOQWS1djFmMwg1n3YcmPMhRiqOeNTpQwm4frbqmbHZprv4hz
F+FfhspPJ0q+T4t21euhUwpdB7XnNZLrECFQn6w9cATwh/IPGV4FxGVtYFUkQ5TTddIRaepFjoV4
FvU6FAWrKZFwxqYtJCtbUz/k28Don95bp1kMC3EdxHChPe/xQU43C4yo0+YkLi5NSpo5l2/pZ+nI
0NCdZj8zx6wZSkq76tLQB8JlgIBFwwcI5QYLdYXVwjuErIzodJZkxBFlV0Kh0ttIIrq5Jr1zwH6M
cRcWKG4BrJYhvUmPbUSLMitSKqYyd4YPcLVOtY1aEx7mygAsKmbIUIdhUGPcuh/e+yXAWiFi+i30
Bf4J4LjN96hGoH6PBXBM+8x4qWlPXlZkf1b1oFab68IIbN4FPDTj3k3Xk0YCpAyJCobqgqSv60Wy
AlDpl7iUUyPAtt4NEKi/mD4UiynKqnS1z3GhCnq32dHE0t9mT49PieUX0l78EIuEKZBwtqmNTFNj
vKP/VTM2yLfuPPH4mBxDJ2h/XtOAlSz6hCFANfObzFD2LE+adUj0xEYdtr1QEaGhBc3Yf5I+fRth
gr27Mh5Ncl0evJk00vBF0UtVzUFojb1I83D7WFSsX6cMQx6JgqiRrPFSAQJROX/86yxLesOuHXm2
iaDnWSng52uzXVgd2TX3PiyKublkuejTVkdBJCXpZJsZZbNDGW1KRYQYTvusLazRBvoqa18J8Rl+
nsQ3CcoF9GeKcNEykHD4pfCUGALTvLCYoE6jHDAMm/rwWtAPvF7Xb5El5rbw0mNrJvYYoCUJ+SLG
CU2/Qd9MUdZa0+L2KvYgKbwlWE61erJfF6b3mMh07CFxHAGgAtQVPYTBD9qZb/Ka+H0pNoKu4Y+h
aaUyMByEITk8Qwz/YdIAjOhR7gPfimlF5gCPwzs2H5viAnbzMUvTL+qIBKVv4rUJi0ZvyFFhqB29
XFsMEsyRbUS+DQ9rzCoJTHtjQOQWdVEHPJpOEZTLXroMBGWpNlMjLI3BI+AGxCt7O1tauPTfFwcM
MIROthaj5Y7VRTapmiPylPL3ip819Rnkt8EOLgog5h8LdDoJMyJA6f7srGgN7wO1SjTOq/XZ3DqR
Vf+aG3vuA+14nXvAZFLyi5WCmc5ijshS+g9hq0E/KN2xswYj/RW6aHYtK3i1DP4mVXJER7mP7DK9
m3Gphs0Tz88qTk2z+m3x8liETF6ooIf0+VVqAV6Wlr+YBehBQe1Zfv1gkCEn8cMOjlghqjIy6thu
dD1LZGtHsQ8Br7y/NRKibnToWQwRnX5EiQh1RAk1ozZRUzAUNQCuqUrTcOLPwA3kOSu0utVr/k5K
oBukBFk7F8oA9VuiM1P5jAUg1Emhew2QPb+cDWAtE1y+s8NtPqydGmFweSkzVGTap/hHsALdOZWF
VVn2PFmHYiW5YaDLLjOy/eHABMhmaIrAUcYkj5sh1n0s61jmzRLlqxS2w1Pnu/9KU35iLojVecgi
ItQ1Z+avZbhJgI3Rq0jR+baas8LGyQd6JD/qjumt6iutBIy49CuMjfBpEbBesmmzPyJBXbEAm7/U
MsIRYeYUGC/xEi+ZAdRldfFbtA8Wc2CHxRJ112I5Czg1IRK02t9YUEWyw63V2VfDMxn3WmDRom5b
EwDlWQtB69kiwKQXG2DF1mWzfqsHUzsYl/lqldu1o2zlKwbbsX+Z8aYy6N+UdnTbw6uSynUJpcys
6s/GhhV+rI4sBum+oDot8laPiQ0+nfzFPLRhvhxhjroVifCti7f0ForjmRYz0iea98C60A1CHfD7
wotOluOs8495Zxzrz8Bwcs+XTKAFevLxMafTfve3mtLtQdgGii6X7kbvYrT2GUCu8UpxMmSJGJQe
v2sCXcLIQxlLf2ooDXFLehP7i1a5954YpOtz8/uC7WkWw7mbbsIYMUc92ZeLcsmlENf8Yj9LX9Ui
T4wFc87nsb8j3JKnI2VM9LCspQH+DqajZ++S2S3SBkvFHktvMvoacUJZk67Rhjwit9vZfz3+ZaYG
UJdZK2aXrKnw/ecznA3Dhd1AIxASTKwJCoZq03WFWrx2XUwEFf+ODsPv/84m0GUEMVNCkeshobXv
OqqTMmwe45TpRhtNjYtQIlJCE1iMAvMrEKoeHwTjiOkeG7mf8UF+AQP+HKMAJWOzJSMqAJLwvYfE
N3XTqy1R09O6XZDW3GqVhU6ZmIBZQ9/h7mCa9utm7+Yy6+ZPRo7fyku32wDAWtDlitz8xUnbwWPP
W+uDNbA4HTqOqBD1G91DKW8wC5SCQQAp8s4bmUJ3gZuIND6Qkk1mOxmR1wNDfXtCRuSA7xC2YUzk
mVjXyjAFA3JE1hIFMqa7xxIgUc4RLX4WYChnBjtWXw3s9UoPuRc9D/7hzIo9WBaTXtIbz5TqWhM7
c3XKtY+g++qy0QIm04jfJ0WXCwT+4gdiDdH1gOh+KdZFY5hYM8ey/owrS/f3ZF0paLWAmKBdrBVT
e4rNBnUkDPf0FiS3FJ+YzY4sv5yegONikUtSCSRVD5lL20Bru2dikySrfWga7GkkQirI1mUuwkJc
nFMrWxcsYNocPuQPFHZIvYrlmzMME92+I7ciNxQVtC9GYSV8brDPobEagND3AOK6Glq1sDnnsS28
OQMPbpdIvdxxGF8CPwFNsQbCwz4x3ivg6QAfhvFqsHijjMalFgVpFgGOW6+M0DdKllGfbjWU0c0A
dFFNl+iRjyJsmkzQCQg0xgYzZ7aP168mNgYsDqFjMUHyptPnI3KUla/Vi1Zj6x1JaJPxsl28PGpz
6T3Ekgvd8haR4R28HeNp/MthffNIHVadc7yeEmzmYbt05s7MHPZY8PfFtPBEqX8qxTcd6rDKPm3E
ZkZkuQSC4nbuW+gfJrBBV+D8A+yMSZAEt48IUl5XBbzB/OyD4BVteWQYCtN6BOWQuKx4V/CsYLba
Yqj+dHDzzSVl7DkMqNSiBpV8XoKks25bbGl58g+CxRlJYO6KJWvnzF+s/jdJygUsuKI6txwOECgg
paE9rQgeGZCYGJxNP5n/kKHDtjNgz4YriQCek9W6NwcHeYvLug/JgirmbCBDWW48j95MvZyJshBh
Aah4cJy37Cj9jmPDd35fapvBF+vS0TFbEHNVJhEYfQyRBEvZcTCH7M2NBWreh1+bei7CM2C1mRBd
f6CadNw2y3lf0i7QklS1fCwuO4cMrliWi47XVB9Ly9SGmBJs6RGMk+Siwvjcaq7iIK1rMV4Zlm5Q
NuSix0GLIhAM8RJzX+HLY9W7vfWPxEWZjsYXgyyWbybKOgkL7F/Depo/BBepw/hBaFaYNV6lc/SY
JMBIshKXuSWZKU/KmOSVlIdxBw7zVbr5k1mwIeVq9bLCc+Cx2jsnY20VK2Ax3YEVObSzX2BBj5Dn
EfoUS4BMZXaKldYEQvGxVCebmGUF202BMYitCjSeNEbFi7PSk3FmC3aj+XMxgfsEm6xvPhXrCa2r
gVMvA0fZfARAitRsRklq6g6MyVOHmsmFhhoIyGMjzgVdO+dPBn9TNmRMgDoy3g/7oTijOrRcO3+c
T2VeeaTZE2WvDAry8TxzHhOczLaOCVK2n1fTTGlT1IoA8LKU7NwLnzzWzkPyG/RVGNOgjH3XVZLO
haBxOjlWB2CfqGBEspMphREJGmQ6rq5tJJKDwa76Q/RSvKN2H5TmB3PF1dRbOSZEAqeRkW9qvtFC
Mk+PFnZ/4VtPaB5JjBXxEz3Ffn58Ogx1o3fdal3diWEHYqWNeVqbZdEngwfsupQFpIZR+6QzGHxQ
88Dr5UgJXMXILF8ZGhCrruBlN8uxlZWVHptShDE94v2MhSegxbcNQU8MjeglMc67DICSj2U2Wawb
EyFXbEQk4K9t1wggcnVOS3hQtf2WvYa28FrqRjivZGTEW/D25fkc1kYWzMn9W/qNVvfxB5CHZ/QB
bVCFijwbYCRi5DzWfwrXQGjGu8Zgex7PaF9hniH1jJXtTEbWH+yCmL22AIqtHElCrQeXDOs36Xar
koC6I6+ooqCRMHvEmSjws6FoyfmBsRP/LyMYbYz+hWUzbiH5DymOaFEXrUfzeeqXoPW8xFLHt/xJ
9aJtFxildQXOlXXwbTSIHUzFAcAaHhpmknVasKMPoJQ1jjHi1PL4AOv05gNADl6/Bw9VZfkhU5d8
LFRKX5UgvYhpDjpLgHPkL8Hh8X2YvHMjNihtvMSzzu+u+PkEsQs3ry3buzLBcafyK2MeKCWsz5cL
0A54yAqdQG9zI3QbU7JWLxnGHc3a4Octw3mbTEeMKRKpjlRxCC6Xwr+AIkkRnBxnZpeOcTgw52NY
nFEPchdKrYDdCQSDBwO5OqiYC2n/+IgmX68xM9QjLKl9xyfIJROvBjN1WC8oGcILwzBOuoNjKtQz
3Ob8EKC4DCo5OlcHqANW9S5d+9fCCxyWqSC348f1hY+GhhpNwwgJRUy5ZJjBkUUQq8j2AZtHVdCD
QWRIjijWAzJ0Yk/39UjieAlkSK/LqbPUjWSg8xiFq/9IfN8c0cm9sktkXxtUwpGzzqxuOVzNJ9M4
w8396P4PPdvT1nZEkDJAwVmIBTkQyOgPxotOf0RLshJ0JX6xWJtsaVZHlCgTlCYcFsDGkCKuEjIA
56cSY+cD2guWTxzKurCv4YFbgu6HYrMuMkNR6FzfRctLDXu9gU1u+U+DuzosvC95rpms4yPvxSNN
oUwUoLv1eGhAZ9ku9NuS4GHHmzsZ7WyPdXLaARlJkzJNYSjEZaFDms8xcudovnI6zLrppuu6G9y1
r53Hgn5mqgplpXKlunRFDFWxrpZ8a/rqHPF/WHuz3daRJFr0iwhwHl6ToyTLsiXZlv1CbG+XOYqT
SIrk15+VOqfL3Fls5UX17ZdqYAMORTJiZWQMKxx5VbzKzpp3kouQONOPQSslliMzbuEITk8HzZXH
8iRoQHlu8y/PuRkMUSe9LlITGC8iEdCvhMd8c/n9+H1FPrHmrhfhfTaVCW56QarS84AzrD+UN8wE
qQppXfLiYgFljv+HJhRT9Z+R/AbU1Nys7eI1/XOobF9wNaRqIjWQ/npxsUIwevS2na+cSZ2Q6fld
fHt+5XWlLt86M5EMvoTgbCxEiUL0qQRo7t+Bmt/gz3/lfkiOj7N9wvkZc4T1RcPRupQXs2qJ4Kpv
wdd9x1sMpNBki2V0Cva1iozfIWI1zUk20S7qT48Bf55vWYufv884WdaKst7r+Pu164ARl9L/d97o
YHjwvh7LkedMEcbBEozv96EFQehMtp1sH62j7STaekea7TPK5I/aceD0Wv8XBPlRjvE1o2/yVFIg
UwOdMBFd7LdDxfa3SdZxTb6+uKPgS+9oQ1dgX6KEczOZw1Sz69iH1CSwoVr4LHbnFw3N8C3ylu1L
hS2k1zf+nBzV4R9XgG6ZJtqwkai6UUvNYkYZveStFSYTnYAHo7FAtCCWbHk1NFj5MZLMC55zWxZt
zudUOWIZP4ubqbcSOZ0QQsL4pdR+e7GDbhMoXMTU6EV9T0PmIldabBeRU4hy9I+SKF7hYJ2Ct0dn
+9tfqEY+uW/vdH10SF7W6zXaBE/0zYHYAqWiry+wYNmP73jkPAMBOJfisn3Nzp4e0uzsI2THM7PE
L9sqgQaoecTOL3Ac8FY1c+Uw13wngqBKpN8Yqm3LrayQaGVX9rfyVG50l/NlFy+omVIM4lzVXq/l
HEohJDxhjwte+Y8SDjC3eb3Ai3RyWEL1t+0y/hJOcW/qIxUF/hDTPylg2Y8yN3wIKCdKENigBW2J
fsV0NuazacCGVTnoye82eChzE0eLUDv7NSxCGXGk5WKGU3Y+po3SeZZ9u5fjFzUi3DGTWwx4z6wZ
cGoFo5VkBeJoSXNyYm+1X8U7s7CRrkpSJwAohrYpBxWoBGDGhzXdofP8ygtVF+/oH63ZJKN4VWIp
S2Bb+ARX9wN7R73wQfExEo1iIN1M9PXv3jczkTSqnbnNdEnNMR+heZgRr16LKREQHPhugv0Dgfbe
cUvvnC/LphyjMMaMhACBG9VHVCCdUaBYi5sEO3VAMvDFS/Msv+NnCjKIpaZNKk89lYfe5vQw7oIA
NIgc9OEAv8GAT1YlQ6kZEIJq4xnki6hpchPDHOg1GOBBDl1Ouzaimy43nuVpou3iIgNjJo/IgAdx
BoM6nYC7U7hAm1cEitgSMZAIzOJ0UplzbLf87x2/MxjQOV+NHj2pIS2zX+30wcAwCVAHqVTpUQTp
8WX1/YwaS2jrLjdk5FyaBoMwWthdRKHBcWZYP+Akz8qeDsthZsAuBPK/wbjBwEuq6hEcm8pqyOa0
lQtb/KpQj8ZSRqI5/+6x9mPybBa1KorWKDJ6SX9c/Owl2oK67gDOnSsRHnhpmOUw6+9rw2TwIyni
c3UtAVlbYJb3WeApWmzADpkcgs2/jJBnmjGRDgYpx0wAJQrt+It3E966OEHetA/P/k0GMobBks0y
ojDsZM+DgYIFugkdPOR5fPpcSQxudFfZlLsG9o+5mFv+D6Q1D8jib7g4v/i2mJ0cgx5GFmVKqsYT
Kj1oNAGfEKUvRtzCazDh4a3JgIdcVLmQKrD1zemy7UkRVAQkMjJ3CHWxRWEWsLABfqiWRXHucXaj
H5cEwVjiCq5h2eFD0ZJqdKqG6OTygGjpaxMnj1Zv3/fqW+fbHfAyGQQRDKsM0xFmgiwM5vp0W9kI
oCJwEhfcV6uwtkPQxHpXdFHKiRvZZoAbNUIsQd87fHobri0xINNJ8jnTa3j9uPa82rZGbBsGK62w
QukCe+LuK7+c6/2xJ3YnazZhy7Miwp6QOdxiBc4K3Ljb/ZtJsI3JWn1xpFGjYY/aVLFAQFdMGUvg
GeutO1nrJyNHOKg45VbBdJcfJLvC/kq3X3jmcKQt+cpcGmPCE7JrZW9BGmZBSOEk9tuI6IT7Ql1K
GM7FMJfflJc9WjjOt6BBIBmY9ILxk1f8WTSLuRTGSou4SIqrdot/0A2fgHgLtN4oM3Er14vdynNJ
jAGOdSplfQh9GtTt2glLrDCMbNOuQLwfvvFmsbBAkfetll5IM6G3HzWLX3OtCMdYo9/q5PQiXeke
U3I7PJC+eEbIE8VcdZo5FeDFgCiadT05FtIXV3I5qWdIe/3KT/+bFbLt+YaE7EVDP1zoxwdlIvoZ
BVdaBkh5pAuLrUTzQ2QuvAb80ZF5gWajX2PwaeNhHNTEzgA0BkZEs5waLee2uKHijZWBftzwlo3l
koIsxoPzH8Lch1ks93FLPc/ZOm1LIB2Ll/G/b+QMkBn9euUEoIvdKaZqWnjdadjbzRLHxmdBS4QK
29sVjL3CWv9Dj8P5lvR3/xO/fsQwrhFZbSeYfQH8wkQSpqTBcfZC6yy8aIwjh/UGVZqk1qQuiHdI
9Bxh0UsChjqCg7uv0OLlOzu324ecuZ0Ro1IfKVAI965H6XGGYACDNrJ59M5BWmDDS74uTh/ORVLU
nomsNGwAMnOIRBcw+Ec+top3XmvbbiWiRJbgXnXu67jYQjoXyHiF0veCeb1SHfNdDQLa4Hn0OSJ4
34v++0yn66hOeddV0Ok0PWQ1sZ5TREu0ydL54u1fkZYv0b+NkJ1ZyVU9E8Uetv56AmQ5Okr14KQJ
MC7P0Ypa8x1rv40bz7TSTDHS5aSm70dHtHexXdakCdSjsf4+GO900+X/h12XPO2Y21TQZB3kOxA6
7V7BhE9TzKlTbbKH7AgyDF6f4CJ98Nw4mGs1asukyCVqjSevP6ShgzAPy45QrH37+v7mUp4vhyQ/
344BEPESoTSsQhwlkTg5iDUDw74euQCyGJOYigwuaQvxlsgY5Hg5D3qjmkglg3Lq+qy52tpOZS/3
ue/vRY1mkpiQrpMzNTKhFA5Qe0sxbYRJI2GF4XIOVC1VoTS0i0qqgf4zE8v3/vQxOT4XbdiqcGPV
P1af1v763tTo59lEn/ftfqnA94ckJkAYGl0QClODpM1p530e27e95f71m+ClD/rv3L4SjRsZL/ga
ZmYkUTItnRZXmA8WinFZl5E1HXXkal4FUtr11TbBgOrWzsuh2lb+/xt8/OKB11K8hxqYBLoZQ1FF
dPj9ebDJOJ6lTC1F2iMero90YS95H53HX9ifwCVku/GBMaDyhzQG/qOqwH7xoRNvKdoSy5zg4b8s
70I+I5J6e5CP5Ldtbe+/mkfTw3xcZYM0I9jgqXX/My89fXQZisugDpAM/WYGM3hLeq3qimssonq2
2cpuraJCjahahMTg21rRFTYciRRMGN3/kMh85FYck2HA0oNj/oSKrWGAJBPpYDQjjW/PiKtf+YmW
hVj3D4mMd469kEZTmIq0FLlVnPBI6aqQbuGua12KJP6QRHF9dppFfp7AzJrBinrkZ3fT5Mhfb4Hd
BdbxC/egTFnhbLRx8m4pdeHC0GVJtsByAl4emPCfgptSVvDMy2FQGhm8HkY8PYADxcXyboPghkxt
Wh1FVgZt9bVvvpso13/mb5Zvp4N93QRYEwIeYzt+rfb2eXdwel7acKkX/Y9fyHyEPj5fGywTwi/s
1ihMgOR/C3ubGr91QfCGo7GJbT6cVaLRLYXmJ2j0el5D+hJ8/vEjmO9TZ2p2jkUcEziINYJJV9Qk
PJOk3HCLnvc/jHz2PZgLPE0jq2ysAtri1d0f5Pfz0X35rj95z/ulStcfGjFX93WaENrF0KhbO05g
tWCLRrU2fN5uNKKQGFOAlZdtLbT7I6L1sZR2iw0PMAjh1cgCm1s1Xnr0/PF7mLtdznAT6z39zI7z
qb5Pn7pTEAkUhS3pMR9Ic0ab0OIkcJbefHOpbDeKcAnlSy5RqZvt+Jg8yzW43GLnSV350cOANAF2
GsXuSEC5j766y+YrcsZN98mDtkWg+fnqbFtKakTxYJn4GSOKiMiCYId96A3YT4k17F8cGKUB+x0L
Y2nSrlGZW3pei7if4e5h6vT7AIkJ7lTYMqbNlGJeDnIXq43Q3QR5SIvnCpEipMUHW8CcBSYtbCgX
FdwtTbfDuqcgA2kZGHTEsq+gYElGN1uX9hRE5HPnxRXR0BPzmOekdBCkVv5hPfj2I4h27C4BhxFF
WPqoR8netLO3f1O8+sPaGCirLuVkxTp8Dnh6QvUKA1HYSsa/txaiyj/kMCBSVpbaiyFOAOkg0RYS
T/1SEzRQTqXHs1zO/aEyMIL5uLyQDHrYDl166EYYLn+gD6ouiH0eaC3DsKLoomVKsmaIjGLGIIVQ
Cyb16jlhSpBAENHvSj/Zv3GSmSBGrasyXK340lC16N2XrTvvPQZQ3hez1BGKyOlHHwb0kExrtTCE
mM5uHW98VDYhyOoeyO8VQLcgQbu9PerzLTePsGgiP5LZkc1UNaO+7yB5wK6lN2xRj75SMg12Dt/k
7nZavNRmwpgYudPBqSBZFAlk92IngPQQHoiNLAduoXvh6TY/0ZsFzQKpvOpjrIuAXgrZbiQ0X2vu
e+Pz3va802OgTTNCTVMrSBF2CDzeMVWLVhB0JnCup6Vszx/asFBmNWC0pPauG7Yj/xU64AdWK0y7
divBCb5oF0iye36+b5VLjXF/SGVgypSLOr8m9Ax7O9+ZD50nn9pHp3r5Fpyv2OfuxF3Kzv8hkImu
zuZZaioDAjHcLjmXbdeRw3f3CRDh7jKWFgFrZosMhFwuhWieNSoLm24+auKtIpKDvOvATZ0tEcr9
oRYDIuKUonH+DFGV03p0dWJS2xhQtYhuZ66wPyebyW6ev6eX4FD43wbtquHAM5Xwj6twpiyDL9ia
ElsWtR/6RCtt/fcrrzlr6f07V/L27zOHM8HmcK5biOjs21pRPESFCSPS3wH4AO0vHmXKclSBlIyJ
R6coSSbjEudMEy5XzFcc9XVTkeu2/Cvbnl9+x8G6zZxDt8NzcENrfZyTXHaKmVzGKQajS6Wqhdz4
YXNqjsjVKGu88e0D+us4DriQzdDlmSjGHcRoaJKLAFEZyY/SIyrhhy+Oiy8i8kwE4wVZGDWVaUJE
5Wx3/ZvhYrzrEOQ+L5W2/HqbCWJ8wKzFXOvUEY/2JkDO7kyybxRMMGtG2+tktzGJtG/czsmOrlth
ltkTnq94AZMXXrvvkisoki4aCmwGu1aYBFhixGKo6RPN01SZrdTE4UYn9NBYb1NkGQ8VCf9RWWrw
S5ZFF7E1qbd5+7B3Q/S7Nr79/XxFfwbGVjnfkCeOOVpFK9NxLCEuI87Hx0R2Pth0c/L4EnCbaRZf
Z3PVGCARRgGX+IWqhufh9rQ7eqDv9cNABVMG8src+Gvxa/0cJfsuy5ETNbX8/x6lbg9nBEN4hB4j
f3DXCTimYl6a4fbsufPx2CdYroRTmkUG/Dshymc2rQXJTbAAem1u1q6PkbS/yENIHteEstXo+vrZ
QZbrS9+DXutXBJYLh/N1l0BgduLsM002G6GW6ImLZ7e5bHx/H4OP9Pe7PaJL8NtuZe9fDZ7qc5lM
WCOMSqrlF5zB5nSKkT8lb49rOQi5C8WXgrS5HAZLDUWPIrSDwRePEaGrllwrtVe+T9CvLCCst9O/
gKo1l4Fl6e5XZHRPSBLNXOqMfj0KZ9hMEOL5IIC7lZxAJ4aZuXIgQ22jjsD7hEtR4lwcBeHZ1Xju
cV9cLhCHsKZ/GFI7DeznEMNQq/u2suwsP2oxxxkaZdlfqKkY+wO66TB3eP/vL959c0WYC0kO8wRU
SgIUcQbZjg+Sr5/W6ifWWwfRjjsitBj1zsUxl1PUynpqUufH7svccSo1GL3IdkfvvV6t24+AO4S8
xKEHw/85QQZKz+nVRD8/FERVtXCwYARbTigZoP9E2cltWsq9EtPtiO7yznbZF35EM8g6ylkkm3ks
HV9HHxck1sNlV6LzTJ9jImxPdVOaF6WscKTt4eqA4gDVcM6baPEtOztDgyo6s/b6cq3GCYskEFJQ
EkJQKNt0JG9vPoCCANu/fh2wkfWL++2WCtTzb8e2Uit9Mg7YmI0DdDpXwJdDisnnBdJLlc4/pDDQ
UUyy1vQFLOTV+chTgnWs0ZNIXkSCQn/k0P07vICT/sV/Xkh/GwZb0xrMoVIaC+fZNUQi4Wo608YC
pLtRIPzmfLzFxIoCZn4UAVS0gbCEL+nU6PWgnaVjN9qO+CLR4spj+WSbHo+Ybak1Up+LYsCkb1u5
161copeMI0arBKN3brdbj5LL7YtaROCZWgySmHLegqG/gG2cnMxtAsV2wEjFCdcX47CZEAY89Otw
lS8dhDhmTcTfenA4v3EAmN4U/7CFmQgGJHq1mvKswee5whaCyD1eSG2bK+NDstetziUQuUWqd+Sx
vlwUoMNXkNg7bi4uJpWrHu5MB167iLyGPjrhSfG536Pk6KSeBnYg/ZicMGm0Wrv1Si9Jt0LAy+3c
WETKn0NgHV0/F1Wnjal0rEySXYNpspF1Gcm3fubcpzwTNRhnt2oNNirARAvZiS0MHwbxc7B+WdcV
4dKZ0U9376iZIEHLO+OcjDhqmiLYblcp+KN64j88vK/XXOK7pU6vufOx4xOJMJ2R1YS07ZAQrLFL
bfUUvvFYuRYf6YpmKHimg5pAl1mX6KJW6dIS9mpHj4pT++FK2RfBsFfpPs0G7ztUVZBlV74yor/c
d5bli2gmnHGWJO31UC1qCeEDGGO3O93eIczct0jzNO5g0xpu4Kj7f4XXP2JZjoQql+oWi26ko1YF
RfBoD5GtblB8p3sD/lWZcHbAt7rW7LIdQqlVQuw9RyXhddt7JcFmHat3kArfcLmrFi1UV5FvAeUY
WjuY89QUcAeEY0MB25Nd3cbbb4+d2pfV+vAN7sn7X2/5JvqRxh5jIodVdx4vEvIstHQTrYdPOsiY
VQ6qzRxZi8g9k8WELNbZqiZNgWbbbRo5+tVVZbRa1t5L+3HIsPHB510Vi10TmJr+z1myPLJpExba
1EA7hfReIdsPazCGuoMrW6hjOF/T4b6GnE93ayeZmUnaVGE5KVfp6F39IlC9g8hZnMv9XAx8Jeds
EvIrJDSCMz61oOzMsBxjteHNli1j8uzkmEdOEaeq0hU4OQcZq8RFKRHDcuip5vNNU3D6ByLPJDEB
SnvBhLt2GSTkVU4OfSIeJXKsX0p7ZT74v2w72wWH3D0g7ON1Yyzj5kw0G6902jWTry2U3HxsP7zj
WBMsSSN2HsREvK0rD3iwxfMBBqqn7FyFagttca6aZIs1SV6KDZ0RP4wtOaTr7rP8vG+Vizn4uRcw
iBJLRqxUFmSKPp7GaGK6usnWamzBty/VOrf5+aTFQPDnYNl8UqdcCyPWYKav4F6JbXRVT369unya
vPfczaXuWA+bR0qb/5ynVoK7AMl+j6Lza/+O3pVt4Vl7bf/X/oiFcd3LEAgx2kjKlX5FIYf3sKRm
eu+H0COZ+b5ctmozSNSWMPvf7HKvACPb6fZRKWskKv6cr8rxG5Z+woiapsxTeGiL/m7vo11Z5IIM
9uaKSMNb658oWHEkLj6RZl+VAZ+86RJLGTrqqdIOu2vHW6OSesQqct7zVuEdJ4M/8iW2RHOCrNpt
PMqzfyoeRtsE3W1JMGol+eDgeh9c981XwQiDCQzsukQVxHKcDe+gecbMAJQmq7oeR3Cf4oHa2OfF
1ncNHJb7VKM63TMhBo4kNEqfQws6gxtc9cF6B9Ks9K3CHVm49v9qrwwQtaEkYZc3hKW5vd14n7Vm
V5VvPjroXUzt5N+QFuszEFIZECop9Z4uwlw3iA7xoEqIZeOGDEKkee7b6S3cvXOO7PK76jKqWpnQ
G+XVKdfx7pJiNmi12hVYwi1opPVtBImb3I63IEzMt1/c3snb0oJ7v4CJdKJzmOp6N+Ka9rYbLNLY
7i72Z0Ky9YrybLt5sK6I7L2/HLizSZwQRGNgKDoPZtFHgKGtg67NyxvvAlsi45h/x9u/z3Au7CVs
ZZR6fMfe26KjSfEqr3y5Wq7lor8Gr7bD9bOw7d5fo1HQ/93bT/uns9+hb/ElBtMLeBz8yRd3j72L
Zca5HbwOV394um8BiylNbFjU6WsI7d4i47LJpTWEehQpUgkBxlzz1eBcMkdLPCEn15X1um6wSXnz
zEvsLJZn54IZFx762Gql6CZYfNZIkRCMBZy24ogR/XX3LtZbDGDzwHIxKpxLZXy5jnJLqkFJc0RK
7rTbnvdZZEtn9FypHNdaDAvnkhgvPietDj4dKslCN7RqF63d4yzXiittjff7X3GxW3AmjG2aAS1y
p5YZhG0wqBLVXvYR7/TjOXa6lV0auHNqN8C6o7Pz6D4q9rpwAzi2bhDevUdrlaw3z38H481ijId3
2VClm9gR9vlI7GpNuW7u67v4kp7LYXxXiop6OFsT9MWw0W5X23ssEvIN2yVr3G10ije1eVXUJbyY
y2RyL11b9nE9Qbehsz+9FFl4tPWuz619Xzeeid56UmawUavZ/zPRTXtQ/Hcwxj2bNu+mpgHIvQ/F
BA3ndIp0fCwcoLXbbjNM7KKvM7Zo8+MXv3xHP8c9aQzIpH1Z63EIaSG2z6f2et37v6r1M8f6lsK8
+QdiEMVK+rZoI0k6ytlK2KM0O8V2KPDmgpfGSPS5GAZCtM6S+8KktveKLp0dunRWe/L0hhXiGKY9
bPh8wrxvxSDJNEjpJc3pt9q0jqOBHuAFXbi72os1dGlysypLsetMP7YfYbjmOeaEIQ5cO5ZXbNBI
jxUe6BPg2PlSDKfrmI3RNVWWNDb2kCYtlhQQ0B3LKTBoGje1p89r7LysUc1OEXtwMzhLkfJcIoNO
rVQKcSkpiBo3TUgiAbV7PCaRCXt+Fh7ua7doizPlWICq4qnrrtRIcIpqYWs4xNf7IhbxaCaCwaNG
7wWQxcvSUehIvdXewMvS2YmHxuX7cpZvspkgap8zQComMU+THrpcbSd/Ku2mIXTacsPl7uJZBANK
bRQbfZjg+2z6kCDKXj9icWu2ez5QjhluCWbRzmdqMaAkKEKbDoKKu8r4Xb1L4PM/S04mOkiecNn1
eJbHQFMc961q3Mxh433sJlLDHFC6xRA89/XAU4uBp1osLYzB4xArB1w2k1P6xouwBkzwKnPUW/4B
6rPzY2BJBL9vabYazRhu+6O0X8vOC71571vfYuZp5rQ60x5VVkljJgXEIKGs+qftx8duhWZ9rHF8
cFEKfLE3sX9f5GJXwVwkgxN9JhS9mMEywBO4bfCUld248dLHTZUSPIb+x4PUGay4mk2nWCLEvZ4E
oq5Q1kerxH2VOHDE9pfERj20UgoRcUquf4loV7B7mWcRyzcjSrUGnbw1NItBpGg8X+UMhK14UYU+
7saVt/rrKbF9XIyg6LGx45GfP1uMOGcyGXDCUjy1jSMdXowhoY/+YXwUwNDOi/1uQdc/jf1HNQaa
hnaQ4/pCxdCN6ld3IpXXKeigQ9sMr6uFgsE9WQwwnZtrb57xejiCS13ah2TNffQtm8OPNgwcJXKj
SXFtUOjD2+S0rd3tEIOTVdmqp/Ou8r8DfhSzDO4/MhlcwtqYBvTj0ArpxlMjkzYmhpv/iipyQL6a
czcu4+2PMAabJrnV4zaHglTYNlnd96bFNLH+t9Hp7ELuobumaaZAF8P7RFfxfr8qApoNRwtciZVZ
NkfcYvg8E8fgUWWq13DSIE5ANHG6utUh3zSvYPxwOIKWIN1AcZRS6KroY2TsQrzGRT6iDQLDnk74
/nR2QNWC6TaOlKUbai6FsYQBDfXZuYMUlBIsJPVV4iouVoxxtFlsDZ3LYYwgzeurMtaQc1sDAkqK
4wqtoZgK/fULS6J5fZGLfZozcexFlckTWNTPEAeGFseLEE8cvZ1BOjSPbMdnNCsYZEe7+sn+8j4+
VRp5cseHBnsoMTgaFNvn+g2sOPePejHJMv9NjOWcsWW3ji/0gw7O9og5bIINm+jWASKDsvLLeuD4
nbqEXXOBzF2mDUamoMYuI/qQ/Wwk6geig/M3KgxXd7sjyXZf2rl3XO33YEMf7PQVOT7NBsH22UJP
pyu5bkEebdTOeFxuS4gw/2HM3VRpgyA3JX7Ya4M2EIvPSreEb3MBzEU0Fl3ZDRU9am97sXORKP7/
5b+T3nm30WL6Yy6LuY16ayguIvVTdItiuA0ZkMJZHUGLKr7/Tt90rEOvMJT9Woe83i/eKdJ/nz0F
1PY6aD21cQX7tK3H3L1vr4vZyLliDADJ5zy+jLevtDl9xNinuzfcB1hrii3a/LTE8iezLNnCNjEM
mTPa9GLXjgVmNo4b8MN9fBQOGElcyz87mDrlgN7SjWsYP6IYxUAbGw9aAVGi/7r9VI+Zx0G7xQaa
uQQGVSetxchwDgnVoXfR+k7JADhfZxm4f5RgANWi5OpGBBEO9WZsplyhbYbfEroY8s9UYXtCh6lS
ldTqqZV53rg9xru/yG/ad4Shyu8xCFKf93n+C1D+rRrbVzaBv2UQpw53xWnrgS8PCOU/IXClk2W8
PMRi1WWuHwOSoWz2+iBBP5AaHMvniETrPEavOUGFzscOO/tQ1eQbpNXCE23u/eLY4mKGcS6fwUI6
hpJOMuSPPvoIAFXo3URszrsRqTmwcexcDIOIhtYa4dTCXDCYcSHRtqVVDI5N/hco/PlwDBTmJpgC
0hq6IDmB9cAk60AImJKz51R+a6+/Mef1/J2A2Z3jC0sx2Vw5BjsqRNBNV0IuzAXIa773gfh5+eSJ
4Z0hgxvj8B9A3Djm88ki2+5XG6gtesVSfDWwxvq0p4Wj29Kbaq4bAyVnaYhzOYFuIKzfYoNaSeJf
PMV458dgia6HWVXRK6wk+ZOKusRtsopnHcvhyN/WwVLtak2TdaYCE4Sda97qM1ujiX56QBBm2XDv
eP+4truNupE3GBngnCJHQ5Z6Vy80AYgPSNl40iZaW3btJd4GNHkcOct38o+ODJqggCt30oST3KC+
OLTkKtDWBgcZJtAffp5b1Kj5S+4WBxNmNsKS8E7WIIpWB+0o4xU6gm4kc1gohemE30/+w7sbu7fZ
hAv3+cBxCXbOUqy0EQVjeq7D5HgrNPyBMeEgPNF2d7ANc2vkvO/IIEx2nUajVHC+aJjAUk4lwMLp
i42m93fKsx956LfCst37H5V3H7E0vblsVMg5QEkMr4LCD3ft8S8fdCcPLmbGeUe6KM2URFNTVAnv
TF1lwjorPQthRlXcTh4SN+gBILXzpvlraIhmWMLRbulI5/L+caStqeb0WQIWszVSehdyRMO2MypE
sx9Fb21jks5Cewovs7IUhWE815A1hUZ8GvMckvMq7kcsr4XRet2Hgbbxiuf2S9Y5F8F4o5bWiaRc
JFin4+w+r96BA86LwdFcAHt5T1YkazkEIBNFQ380S+BVi3EgFyMY2EXDkbeEoHNxjGkIZV+3QoIj
MxvSR+gA/4sjYLHzdC6BMYZOiwdMQ0ACarmop32SM42AQAB33+i4cpgbG1RSfdj1kIP39gmsh7F9
9I1nhD4YsOeIoj+ZjXzmKjG3dpyMOZJPN5UcAGPuST4Yz+BKvDzX4oNpLom5qrumjrGsc6LghB4+
6QJ6bbWlyB+TNVhZHT5T+VJwMJfIXNym0ZcNUh34XDVRjwjo+Dcax03ZTErZVnGmXSGio21ziB0R
jSOP/IbOhefv1/vfimPf7E6goqqV1EgGHODoxolnStwtuxxEYHPvZTNaxZVqA16HFNw+68DmUeIv
prpmH4UF8Lw4NzUMnCYETifdVu0jASY8uMnxETtnuWa3mOmfy2N8Vu2yzOwpKjgn6SR+l6RZ7dDI
efbVqz1h+iZYlxJ5qWPyfPji2vzy7fE3irPPdu0yqdN1pMKdKxbgUNo7ngMvxVRz/VgHHuoxl0W4
FSYLLvsLVrUX5Pz0GGBRJpqAOSbIQyadceJ+DEc5j6mFnLYD+O28o+nsfTL4L1+cuGIxSzBXjPHe
S1VgJ6cCcwdFthJcfmvvX/f9aTEwnElgH+9TD955bM6FMltcgEqQEAytHvZ0MANVfTS2+YcrVklu
eIVPDuayL/hCG6ZJSnGIif/M7RXk4Sw74iUpfVaLHf76q6P93sQrpHNRrOuPqmbnOTjDkG/hFp3+
S1j2t6Gz015xHpqaEN3AHQkq7IUAm+Zn5L6D3eOXa19WvCuSg4XsYKcC/ubBSGlo0TwlTwceKS8P
pdgZr0wymhx9LNTOS1z0mXsOLmRLkogoEVF7kG53GW5jnjdzz5G5+assGxSQB1CTxA7fKYgdupb4
F1apBs9obPkf3ZndmiP2w1mfKngAAo2tJznHGttUNexBXgGqvnhQxbks2UU5oXbV6lS++ZvmbT/i
r+g5e8qO5QpY9f+DIzAAUulydK4HKs5BtHbavor+yfJSyY5KEu5RL0qwuu8+pPCcj33FG004gWfz
hsZIgXi7va8efXe9vs2vcTnBONcL+26vzUQZCwMaXtFzctpuQ1RhSzewUveZt0SAExqYzGOhPrft
pCq3bxc+lQ94p/PKHouF6xkcs+/03ixRkafvEVBu49UKWup3lH4OyKbz7pbFtOZcFPNUyM51NaoF
3AwtT6CwwiMZedQImySfzAdCHt6xbAIrT7DwhG5X4ZHO8MDFZEISNNvGkSxBURAVeLnTBL5vu2gg
wlOCNh5wXhM3+tk7IT77QO+1tNeyEeI6Gxlj5Kix/3YgmEB88snbQ/ELcddhfDvkzxWlN+cOZC2S
C8wPm4lQ8rOhD4YB+Rkp0KCiOmFCvhGNc/TkBQzsFh2woSSCoFDsROn57MZoReflibk2ymDKqAsG
VtVQG0WsPwWK/4LGCod7ifNCE3YpjoScYyLVkNN4J/RW4AF4zFGoDZ39qiWqQ1B7tF07yASblxXg
mYvFZB56sEZOmQLRJ9qm4n2usEkKt8IQ0PWc/vAcer5OBiyeeLAfMRdALhvh4Su/Em7qZamGM7Mb
i4EcsJdlTd7f7AaJpX6FKZ3VkWZ7wKvw/qhhVIeaKwfAOW9GtjFIUKTKkksIjVet4yTr5nsN5u/7
Qjghu8Wgz2DqaqpQh3A+3oL7f3qxYDI/NAZbpNZIspDmXLztsNpFaNFCN1PocsTwIMxi4pRekMOL
pUHM61ZDbmc34BH3++kB5ENowHU458VLJFkMgrTh1DQG/SgbPOK8j+11v1vtMdQp+I+tPfhgBOKY
Adf/mHfOaGZ6Vt9SVxhebVaTgxIvWjJIFbhoxe1dxX7B/D1lr+J8P+pdd8DaYgBmUsUxExtqG73T
v00wcuwQ52l3X4jBNgWF+n+02+QPuAG9I7wbpAn7p99vo2fbwjv3wl2MVDCyDZw3kbdlGwfNy9CB
HkUAqLSoJF7Ibg92IB8PrYrQHb9gAnvldYcv2+hMJpN+7MZrEYZpKB+LlTj5j+PDO2gL3NK57Gg4
djiAd4bX6Lz8Pp7JVP9MTyf5dVCsDjKdeLWtensi6pe0LsELSze2UU5Fjr0s4tVMIOPv4bXDoU8W
DQEjlcioAIfYZWbfl7L4YJ0JYbw9jRRwO8kQotriU7j/V6+Q2Z9n3Nso9SI1dfx5ynrkZJPbH4fP
MX2gXIovdvNCFxPcV2iRisiciWT8W7mehaRVIBKjpznpptNv2y62xgoUJXZTec9ca6Q6/MOvZwIZ
v86sronlJFKw7vor+H79Vw3pM4XYXIYxjY0qJjC8DcKFC9Yylrb/LjvI5QYOzxyWw+cfZdgERpNF
IrbowZszcrWxLQRdPTskPnX00D4hLvn1C2LXdFkUrxOe59NsciMW4osiSJC8OaFNjLbdrJ7Ig0ne
I8wg8girll/jMz0ZBMGo2mXQRHw08JWCHhILZbHJ7Ek/+i2mxbANMvrkHu0iNM9EMgDSNAqI6EQd
Cm4w877rD7lz8WNHTomEFyvoOzJayXPQV8K7FDhOzqY8GrNUchTcZJDovG638dM2CzyEnGiccfwH
w3+wsX8eiyADXlqA4xkGAy5RlulldoYrfh5pAq7d3nd17kdk0EVN2iYv6NWzRWeh54E1wH8itAaF
XXC8SGU5/Jp9PgZXDPOcRMUVFrP5uDxbdvmEdY+8kf3/4gSIEsEyZqnibShg1tr2f0j7st3WcW3b
LxKgvnmlGltu09iOkxchWVlRL1mSJVn6+juYC5xl09rmxjlVuwq1sQBPkZycnO0YY5xIiSKlClb0
gfhxhFL6T3hLFwmIY55BcMdzxafDHvWfROaMpAbgFgOVuMz8j87HlBAcr25Ny0S8NMC0s3clizmv
Om4xln+GLExROB/ISXkvsCx/AGyZuZitfv7+fqwgk0BdGAP4n+1kzixQpSKs9ASm2flqXzDykrdO
CGyw6gIeC5/IPlmRi/sJHvP5K+rnPxHJnmnoMR+fUoI3ihPHUnH3L8W/z2FeCqs/qVLaYP1OOh96
kvv5q8PL5vwHPf0fIb+X5kqFzlURoOMWay7T+elNqz0yx/TmAU0JjzeXs5hfVb6SA05i4zyWWIz2
BfY0SjKgcezW5MzX1fH96tOViJNah3mYRwry3Vs9oYOuC6cn8w5po8drmU5k/FOU31LTlaQ8K6Lx
VGDTUPzH32hvR4wl9Y7D806mveV/p6PeepEdaLeT6ARBS+E1eg1aoCDPw9fnWCQ8rP//8JT/E8X4
j6dLJqdxQpV//dv3PdhYFlJiovuR77NluENWqMe4QLZBD0nCs810IQ90XWbsSt+aeSA2Mb16R+/D
84HpQiNJgs73BUWmo5ChPH2Zfuf+rZixL50RNqNBZbb2QV80aOhawF0Rnpbf3EmS//D2/JPFmJZy
aKskPUE3l7Rv1xPQJOrPgEznIoAEWj5nabzLxliOvuqrIbEgzYkCIj2fD/MfngPGMxwstJgmma0c
Ynh+t6QNMWiuBVnbaZkBzUTl2Q6uLCYTpZXieLlI9GavPd2uE3Cqhp6w48VQvPeUBRQbzoF+0n9P
Cezb+mz98UV2GJN+f+8dQFXxTom7LMartIYij/SUKr0EF89EbIgmItqd8NhcTeKVXBnG30Tflblq
rSgrxN+H5Lg++R9fAkGMD4cOw0wzDFagNAfwjpM9oJ2Wl3Oe9Ok0EzSCoiYCvpBZoqbAHitqqSBA
aNwRvR2cZ4Vq8p3duPp9xkDqykXJmyGDY24hAgEkx5mI3wNvLGc6o3wlhjGOKmxwoNFlHOAMG2sk
yhFcPz6lyQlO80oGYwI7Mw6a1MJSQG7h0dopOui6pRkDzT9ZR7OTwx2pmzSAVxIZA3hJwwBk4QU9
HHl2dlCnslIkdH9nOXkvGT2IRwfFGMC4PRtJauUK8ti1Q0/qsqoz0EnOgdLC20m6U49kMebPHMO8
V1XsZAs5jhc5OkqnCNN4byZH+X615upeUdaJUQVF7C45Oc3uFb2jPP5PnuL9eiJXIrRTYfSnHCIO
KKVX+45kg12ZHteac47n11RdyZHTqjeTEHKG2fKozz7yhXAhBZpHKt6mTTtP/7Tu1427EmWZdV4G
Gk4HOJEguHThVfSEdvty836TKbErSXTRV5KyQKjy1oSkyj0621/87N8hbBcerr088Kqw08/HlTzG
SoxNMErdCZuo/DLqrjFr8mLYT2cwSbxjjAAsaLyk36R/eCWRsRlpNV7OoIxRdvFBFzCbhsapZ2uX
v6Xkf/c2XolijEWZgWWgUbCZKfV4DfB4oYUTszSowmAyj3I+c+zhpBNzJZCxGFUZxIOgQ6A40z+W
662Hgte4af6AEfW/6BG430kTeB6yaoHSRJZVNg7qAivQMJYNdyZP56NnEPU5qpxOXpxzx3zjLO3e
cNwKY/yZvu7UTkor3GrAdl8cJHbA12A9o2aCvzgv5EQm+lYYXfnVLbCErsrBfAVhFF1vXNURiRwf
nU1NS0tCPHH3xvdWHPPiV41ad2MPcU29OjuDLS8qyiDsGOtVbKN7+kKZXBzOht67GbdCmZsXFXGe
XQCShd4+hCy9BVq0ZvCAGQXuvFHg+qP3huVWHHPtpESwpL6toSwA/9JJ8Smio2/+eE08HWHuW1F3
cdgXLYxX73hA2VSfRPDa2fZjKRMJndulMLdsqAH3rxpYCiaARTst3DLERMSwVVu7leAJ8NSDHv/t
23wrj3mbDTM560IDeY6yXde7VCDjGokqrvngqCEbngwjwHtq+feI8r/1nqdw98bpZhksZPQJb/+o
VzgdzAtj/E7EzYJL8wdwcKqbRy8GRx5Hv9nARMAkzXiiu7Y+xJ+R1z8VPGvLOZdfJNYrK9GFaSOd
WiwIY9/LZKf2ji542eGEiJ+HhDbh6d5uHvMuC1ps5KMJWYe1I6CZLvA7jL/9kn9x9m3Cf7oVxRgG
IwKqghlg4wSLgGWsfYogh5emmUgc3kph7EGUl+q5NCHlsD62h4/Btch4WrROrdOI7tW1dfIO2o6N
8L5cL4XteunY1ZZii8yd/4VLcPstjN3Q47JHbzhV/Fgn7exv6isZAZIer0wwkW67FcRYjlTMzHYc
8GJSRmunT3zDtgy70InDbUXh2MJf+uUr5WylJGzOYYfkIVk6p46Yq+FPyptS4T2UKrX6V1LGRlKV
vqdqieFPx5xZoDTc7shslujoAT5wDO998HWzfSy0cVEHYCgXcU7HS+hqpF4BczFE45WrPXfRml+Q
oJfqgeFlKbAaGSMQUYk9RItzVC1WKHMatiM9WRhA49y6icz97doYH0Cs5EbM6E7iUQk+0IQFCGMg
IL3MQFDir9C0w30tee+YytgUow3OYdVjeQ7M8XZN8nXv21yflGOHVcachE1lBucRUsDjvsgHgmzU
OSdE2GszWEpUAHhmmeNpqIxlaYbByjoFWjJuD+ZzhRpSy83RTERkt8fFmIw6Ks9B3zfU0z46I1JR
F2AhrdPIfazyvM1jDMZYyOG5t6iVBMzhsuD8Os/UsxDE+Smqxa7DKvJDqRNzEZ/sxvRB1Vx61rs1
f7wWnjQWCbAAL7al1b971jniwfLk71Ym8rzhM3hxbi47AQj2LsNSFIiipNCog3niuvGqd7xkvGzd
xGT6jSaw+MLtUMca4PqVnY5i/lGvgbRkkS3KTw3xw4X4WhfuZVbh+gJtieMZ8owGCz1cFXqjDCe8
JwrqD2uQY6DRKkaokq8NAFy0aLWXyd5uAV1VrDnGmPO+aIzxkIu0TXP6lGVnVx3tnWBnpqON3DCF
d5KM+ZACuKRtDTkUxGCMHMRFmYdkIlwszookahgemHuNMRxSMw65AtIrtNIc1hamRl+0zfiBLFiI
mhg3E8ZzBlgUJrm7IMykARi6FdanL5O8Uinc8jNvVYwJMQ01z0UNYnr7cDS2niO7feuiSjS67vys
8YIj+nOPNpEJVmq5HFKdxrIHTYJ/vxxPRJwBtOECdq16bgPPYD43uPygPHvMzhKGmZp3g0w3M+rI
KbABIZI6PxiNcB4bsWmDDMw7RQZulsh2/6XlJan7dIBz3FLwH+FZbWzOrf4Pa/kng0l1dJbUDtG5
p8ZreXlzkXsg/NG36fv7TwiT4qjMvL6MAYQcaXtmY/u5jW6gDVqBFgVYeHm2n17Te7X4J45xb4y0
V8RmgBewXINicG03DqX75W0dTwpjlHS9UPQRcGC7w0kkAbjCHh/+RPWJ2vp/q2CMUXeWzVSq8fsp
WI8UR9pg1A1NPRwxv5XbR5vFGKKq7C7B5fKrAM2n5Y0YL8Jf6P48f1t2sali0q/sAZQslB7vJ9lz
VjntQP1bJePbDEYeqHUL8d4WLLszkCNz0768g2KMUlwAKFrV6AqPeKDRIbzdAbXtKQS63jv29HUB
3oof3r2ajNfBBSZqMq6vztoIIVX789kYERJFJFmlm+xd/KtuW79wUww1vSZzXmOhMrFMtDyYsgTA
fVVGmyduxVV4ZGpoV5erWoYrihmjzEcK+COs7W2GglW42frS8kWwQYy0etPBS3YiWQgShHbVrDbu
vpu98jZg4inQRFUUJdHQwLOoMbue5ZpohOcQ7sLZPo5OEhELIJcnkNmB9xpsb/38kjj6JuC9CRMb
r0nYdUuVNZCUsL0f50uXhVVp4bS31Uf3FqyExeJHSYj2xLHOU2/qjSTGAGCcPBxPESTVHii+k53l
pgD7BbZhS0y79h5flCnXD236miVhRzFzZDBvXZlVKh4DaHGKSad1VbidTMYQQbCCVoWXzlbR7t6M
G2F90Uk326POwJ3bmXiP0DYgAsQRtA6qojGfMISXS60GAtyjhbz5uszPMYnncMYMcZb7gIkG2+S4
7XnWnL5AjIHCok1ZVIANI0q/k3xXei32aS4YgWTtkI10u6XsV35E5Ldn3gWaYG83LQmkb9hcUYTh
ZUxRLiR6cakUCHIGEINWnyKtttaHjGx1zNaMRCD5Z4f/UtZSZL8lMbLmykKkGAymQaQnnuGa6H2+
/SDmCiWSVZwzQbZ2jRtu1pkXLxr7I5wLxNhkGek2iVtiGp7Xp0V/9W6/r7aBOeWgjwItFLENWUys
l3QFjX7lnemEcbjaal1kvA6ztZpGCjVrt0z81h0su+s9a6OSZgfcxsKhjPWLpOSZhscr09lmhyJM
NbU66fSA5UX/qTh9QxIvtzUdVOeK7erH0uEmknhCGSsR9ZmQjDmW6tS+AEbGDcUUemwb7t0rS0SX
hqnqqoqbwoIXXDAfeS6rNNgdRXe3i2wkFI+8fudfuIdbtbgVwtwOHS1S1qmGkMNx+9fzlqZNp/cw
iix1JJ+Xs7WHyWS07W59zICF82j7BE5PzPZ9bjYbZZE/wUl+BpUwWSxiD2wNIJLnxVS/WfZHn0iP
4spShDEIKAINn+igI/Xri471dpgaPfaYKt7NNgs0GYyLhWSPLia0FyEgnh6fw4TLhj3STNMyYag1
oFXffsAYh5pc10GAJP3odR3R5uO8fz8NJJuXW+GdV/OdCCJv5LFAI2GlnMu+swK8QIUfNwQwS6Jb
LSrbsqNN+H4il0Nty5zLO+ExWqIFRE1D0UBbj7XerjKuTualKAuVDnlRSi7VBh4NYGABDvK+wmnv
UQDmne1Egx4eAbzqaP5FqxI841uhYZMFSRP36g5ujeSgPwrV5soJtpvPnpRu6xp4FV8/H5/nxITl
rVDGN9aLKJCAT6rCYECpwQcGHsa/geN76+MSYFLf3+Xc6bt5BealxQK0S896TqwTeT48/o6pc75Z
PHP3TEHqhHOF71ApgGm5yJz4OXwOnnwyHAtXf1O/hN1jkfdW63blzFWSges1JFWr7sCh9HECNb1f
hx7PRaSKwtzXm2Ux1yVM5CYrNQhxrO2H/vdlzIBPgtTz8+O13LstN2thWweipjAutdypO3MWbV+e
lIXw/VgATznZ5ukhPhmBaEHCuBU/zgifFAcNsmiPVZ3VZdEfM8BQ9BxjM9EQjGWBpt2QTUsWDRZZ
Ix3yUhizAbuHyUe05FKi7PWOCHT2ZfkC4qKZrdmv4hLwCQUIEBWfs+jJbb2Sz9xIQQV8fa5d6OXI
KV4fHc+vbABC52s/tZ/e6MjgZv8aLSIXuSbOmU7gN9yunrmaedgWcZJi9d0x/tQXuJmX+YW8wOa6
T2+r0t9g7jjiFe+mTN/NnjMXEQEN/pjuOZ2ncrytNt/5uoBWaGAKU6z2xc/wRXccyI/c3O/kbbna
b+ZKKkOjFy3QEGgRM0QC/ZC9+mR8dt386VNdURgc2/rfVBFv95m5o6pidMZo4JQb1yucHYwfAGWJ
+27w9HmivAdJhiipcGSQ62InxnQrTorQlHCiuD5f0tKfgY4Dc7VA8ZzHzkB4NfsJwKlbgTSSvHIX
yjg0ztIIgYAdAVygDx16AUiS7gDPHbnsYlbYCOW4OdJJ03q1TsYhLFHkQ68qxKIquz55kupnG3n1
beyWz9kH7eHnpRGn/KKbnWVuqjHmpQECWhVVMaDIp/Nq1s0vb6VtvfxFzR0QkMT93O/rdYpdtvxn
bWv4ppu56oZj8Kevz9XSmUsrnyNwROT4kBR14rXX+RdQJsFOxqvVSgEp46J0UI8X/4vqxfQTeiWa
ublVoueSlkJ05R7QBYI24XJWD/BHReD18OzERGrgVrWYWyODCKg8nUQsdLS7AqZJfH1fNOjXeabp
fY77z1sbi2WjRUB0CoIRiryGQ26SDqli9IzTjnHMpHMs70QX5c3aWCwbswbphlLDDpnragEcAUJm
6FfHuARFTS3c2DE4L81ELe9WIuNwllGaxukZEjVkQj+8WerPH79lPNvDIto04zk3sx4STo6nzUMi
bSihLQIEOCO8TM700/VPFU3GAMSKVitagePqHHPRENl2dr9P9hPoBoVZNs89wREcHk7ptL9wJZax
ApGVJ7KUQixFYKbIX3BRPN90CPlDVr2D4Agsh973nNfuzbv1LKxNphhmNpQQfDhSZgHPk3Dpy70A
bPI/Kxdx2OJVcAo7sxObp6v3ycBbzWFufXLOml7tIRpw00+6LVFYU9j3Ffp9XMCdvSJ98mzyWOKp
Fbtza682mnmo88FMkKiDUJE27eNsd4Aw9meAY9nIaA/gqC5viYypSaI0s9QWpma51HsbYEhzWlLh
At1MxbbXjwgLdHPWajONTFndRe/Rq/ytoxggvIM/gQuo+9vH82D/WFybiwWOWzFVoC/RStumG0zv
rdtDvZKcLx+wZ2fy8oIna7WRMey50Qk87JVrzN4DUsd0tjz9+r/tMAtvk4S9NLb0vsquBPApApQd
YCYrduSqL49FTdTYb/SVBbU5g5NMB0IzteRABxA/Pf9CCIltqOse0I1Q1x/eFbkvwNyKZKxRh8aF
TCw0hBEnL9tq543oozA3B8KU5fRLgMGjIm29C6smJ48X+9vy8+icGYOUJKFWZ2csNgWDuUFE+yw4
L95OcdpZFRA0qqEBjya70e6Fe7R0lq/zV/v9/Q3ewmi/g9GFd5WowEcfxLgnkVrV0UnEK6CDvepL
QDDhS7MOhA3zn5Z8P149zyljs82meGqiocG+p4A6bV2kqDygrfjxTMqJ/OedDsQYK+QXQLH7ibQh
DOXjD+AtlrFSepS2xZCoeFS//qRcfkeJs5WMVWqUUunB6qHuElxbAgQgwKa5jxfA8d/Bz37rv1/G
cwx+DVg+LVx6YGkYgfof2eiPFlATEUjfzhAXnV/AfV1Zc5EUe87VoTt0py6WaOgiqm6AHqd7cBU/
iEEbxoll4bIWK+1L/QNcEo6Eac/uSgQToghdYETKCCURbd0W3dnT25sEsD3K8+hwndbJgP5KGKP+
dZQ0gZSbKsZjjhQqhM74vuzBmM2F2+XtHPMsi5dzqDcDlrWMC2dcqs5oOg7Xz+Kth9HwAryBWSQZ
1OE5ou37Aha1r4uLEeLY+ennFgAfDqb9WCenHUnLQJiuK6A7+60xXetEYsGYqpGG9nkn2+Iqw5T+
9Eu44fNvbj2O+r33Cvg/wtge+lrrhLJPEw1+sbN2MhPpJpPYmO/lSpp8JP4ti22nr0ygEoZhrP12
K6ERtjxysa6mY6YrGXS1V1s31JYKgP3gNy7+6MBdM7NmFH1ecLLZgXNMvJ1j7lU5niVzCCDLmq8d
BRV6T/Yvbv6+aXnjdMqkN3i1LOZ9RcW2qERZoDGvs6bliI/tunVPvtPY3u4FnGUWSL9XYLdoVxtM
+i5+foCixG35nY6hrj6DeWwvVhCFQQ3FBP0ynbQLfK/15SWvn2MCjw3uxJUcxoiksdq2SRDiAiw7
p4IpRmISk8zFEkkGFCQAnVnYz88OD4xkYmbhVi5jUqS+ywJlwPoOx/XR8Nr1+LzZU/Wxuf79lPWi
VXjd1EVVltlx7a7tKiXoM23XLFACK4k+IMAXDrGvHuEqwF365pEo0teSvegKCMV0GSUXRbSYw9OK
MCgNkUokJ4mA3+9T+ity3LHJ5/RaCHNyXRtlgtmV2i+99EfzmW6AR73Mf9bHGE0GSCU4w+q/APCb
uorXYpmDU9VSD04jFbs+O1FMRxcB8uoGuzNpnBngLFxQLkFlOP7XZBR+LZd5HdSyHYV+yKlJMwjg
eSjcA1CxVu4eyDzct3XK2/on7c5XOTdaF8gyXeURvVzKW7padHvAGvEETWZnrgUxTkmXp1rUUkGU
QwfQhB4ym4ANBJkHQbuPxgdJoD/4n3UTvSm3ZjtRzbPa0n0E/0lGu9Tsn2/+eOvk/b5eF2Oxa+vU
ZQ3iFIipnaM5M1B4NNARcVpGL2FCHIe3k79DK48WxhjuMQlbTZEhEVnT41pD0vAozMWKjJaj/7Gd
+YGC4A0L/DN7xqTQfr9wR/utyNBUZmNunvc9k+/j9Q4wRkBRqks3KPge5P+93C1nlxeQ8ik94T2O
UyeqYkBOo7l4lHqZE60BNNNe8h6ChIKsraMMnDovRKb2lXcHpzy0a0nMoaqdYFpJC0njK3xOIbNB
Hex1MABobYKVo/lLAmXiPP5T9vtaKnOwljzkxqW6aLvEIkPq5DPxjIzJCF68ZwqzISPp983LfNPf
ZJVJ1SkLHjp5JZmdJupazL/Ug6YBq1cCjkOJ3iEikcjTLOc0r2onIKAsBRWJ3c7zAEBkw+zxoiet
+/UHMFud1BdBuGT4gKJxqgMqVuK7Za9WLfJ+eCWJMXuzRTT6RM9jwtvvqVM2aLsYVi4ZEks5IFoF
5I6RgSQcIDO260P5Ej5HGdnv+7cIZRaOVk3AqVjw6v/JY843z9GU2RqQt0xO8OwiydadDojMpX16
Q58acn+Dt1r0xFppwAUr3Wg2oH97rvwv2tNBA6rIqgpaKEs22BA/7MWUQuMYuwzNx6JKIuO597TF
meaVh3n/9fysjoSSUnHOekLBb+QyT1teG1GAFnUDgRxQHzH5egRRsbT7GqFwL6qv7v4UwNVbjB+L
83ou+D8gN3/8BROda7crZ8J/ECQDPEfGF4Rz7Q2zRF8YTHk+HNXFcdksvkNvmHMOfSpSpi2fhobm
EITkv9nv6+jhhOHYHF0ruz59ineyg2T2sMw9Gik/N8topr0/XuLvwC1zo28EMkscsiIOs06AlqFX
UMpB/bS9OPFc7Fxhn/ufi9dg87pwSXT4za2jhokK5hlwkCmaQx9/ytSbr8pQeUvHgIWM2uHtEzyM
utSbeSXsBNGp8RB6ybcgudpyxNvk2cTc2tJa3O1FlIifuT1IE57NjXDmto2ZYCEahnBFthPZ/vuy
pXn2k3sRXDT3A753zlktfX5uNh7L1BXFlNDbK6HTmUn7mK0pCmJ9CXahaXvrcnN6Vd3EMwySIfm9
ce3ORcXYzrecXb5PSzNymV2uT2aiRTLkNpJ/fquXoFgF5mZjK3PEVM5uLSI7nHlk1nizXeF4s3CW
wClIIv81cy0dzUHFLLOVp8e7cR/X/X4V2OewERiZZxMOZncOikhV0PNm/FGW1rNmL/a80a/7XOWt
kLtEQwnYI1OEEMSu+RwWxSDH5cnpIld/SmfojDWfjMDVBiJicNqDeUP2+AeDdvLIe0vutI1+Cboc
ZV3SFAn/51bVrWroMrnQsVwlQCVp+7WlHOhJ4xQB2mEX0YVz6vcJHUYgc83FSqujvNOC3aWen89o
rOu+27WxHt16s8l3owsCTgTt8pwj9/4Ru5XLwgQX3akIsOPBbpn+LI/ppiQgSihI+hF4b2lMGyNQ
vqL+kfX0DEaIV54Fn7xl/zbaYLTdzMoMnINmsCs1IjbkLJKzKzznT3gyYEUeK/F95zVdrK4aqgTc
WslgK4Rt2FpnUY2E3VKdBc/JU7EK3IEkLorltroAwiF6ioDnG85G9Ai/5x0t/KDx+vXn8XfcPyLM
dzCxqITu97KUhAADV7O0IqXhyis7dWIn9n4S9wwC5SWPY+R+bIORyWi0GQkgGDFDYedkJcCwLisv
+7Pz4hQEdWvSf6gK+dS9ubxcDG/P83nmGp+fg/O5hwvBcxuoKrOG1dBUtJIpEnXWGEtuhVXYBEMj
YALdO4SI/sddt42O+Ua104U569e9RBaZ28BZVefW4vyRgHtlUUnE4bWgS1QU8ykWUH7gqNFvQZPp
7TU/mf0ZSOa4dZRUcwO75l6AmYvUbYQ8Ks91mFi3hcSKJIHAU8HqGWHnOGnrykgEmkbNX9qPLkX+
Qd9qP5+yk7ndfo6MlcEdS7qP5ywgpf8Ty3ZtdKlRnus8FZCAcFKsUU3IqvJ0D54DD0V96oJZsgbk
dwX/kvFo3u5neumtMikhq6PFtedu7inzfp9+7Oi9IqimAt3ffVXfyi3SrahrfkG9+mVr83qu7oNq
uuirD2F0LD0N4mVM8SGHJWjpTt+e9/GxXi6X8xNAKpptAdXT7e3wd9dUpN27+U6icUL1jjel4Ocu
6N26UzNYHsTxKOJgxuR2W8AgokZt2+PuGSRYF2hjju0wcXpPBorVd0lRcHmgfpM7YCmWaqJmZGkW
GxRETRtoYqBHeyGxo21FkqNsm4vIzhwPoG52hjfURcG3IE9b1cnmqeOeXhap92l8zg1fc86eNe9D
rg95X963MFyj0GEtEWGqxGpIUNSJ2ClpsW9n4P4xn4J3FC9UpwfzVutnezHkvOT3W0/lqbh16JjX
Nbbj5pIXkhFaRbHHBHsIto6f/uu/6LW7q1tgVYplGgAMQ+4UrbK3B1zGlOOhisr9yT+eZSImS30n
zMRlPSD+4zweyp0ymciVqGhR1xHl3038JUne51J8qfYh5eDBvFsItxTFrZ5066Cxrad2flKdx0Lv
p8KsW6HMM21cehEFBghdX3by/sv7Sl6z0cmW0my0F2dUzz3XNmaYvXjVfDvp5hzxNCd8e4HQiY8p
O0PDfLIssWwh8blR9NpU6728SPy1cNy2s7wi2dlGUsUZ3SwiekxEMv49ARMcZRa3mNUzMKJyvKVf
iAX2O3RU3KDAaE2Xfr2pq+iv6oQII0VmvVe2/Y/xp9xUm7MfeRLacsNdvvLAtAmrYo9eugmJsdZm
yQYQzXhE9xl5szEBCcwzESCHaDUR7QPAwvdzbSZ78Tbh5GHuI2MLtCpXX8o8NtXpoih1iC+VtrXX
wMuhENUjGqdNJ/ICP/CkjbrNAFbe8s5qQj+vJbM1vD7VgwpZinpvzWU7Du0LngAkCI4g2ZNJ7MGT
dBS/XBa29h7YzaJ0y6Xi03j1sc5MGEDsAKBmYf8UQ0f3+u2d1MeijhQzafbiYi1sk93oiZ9bNI7r
dj4/05ozbN+ZdojZby0auXMfF5ZkdmGf3c8TqbyfzJ8DbUJDr1Pocbtzp3bJpEkbhBgG9Jr5urLo
S0DJNuc98Fz9XfKqhaR5N2avJsK9reHIL493474rD/pgQW0VHTdZVH7zdleam0rRRcuM9rwfoJlP
mIhVHbmwq/WQEGt/+vgxN88azH7sSfZe8/Ol6SZuS5q55sscjO/7FDv9FEs2kaQULQm8VrcHo0k5
cPqautkPdrFrdQIypdIeZ60zHNPd4Eeu5ZQcn/O+CsPIpMdxtfy6TUqAzv7KtNABdFq1KFsoDl4E
Fyk7OuOzUijoslsAk/7x1v9GrYzRwFCpKkm6ZGmypDLefhtczBg9kc2+Xwy26rZ/KyJq5OS088o9
O9lTuFS+LiQjki16nR3j34rd+50r+heUpS6b9JWXTJn8JPgiyJGCYVs2WZpPodZVQdGadl87mX9x
JEf9G2HOYETBo0YC3jX92M59c5v6PaBXXjDohxZmW9nClXDVOVg/CCckmvAckWbBmyaikQXTzqxl
tfrAtKqybPdSQapZtZe+RJAuuJbdeGdYTcM+kQKlLFVEV4WjrZbIZhqeai87ZFsvpFpmPC2999bx
QYqFFC/eWB0j5rcac5Eutdl1dbtf5iMZ0QPod1tQUL4M2wHlrTHEQ5OTbuWcFtK65gWq9Apcq4yF
eXZk2iQMoMFjxH/cCo87yTRaNez3Ye+cj4MrJq4yK/82BRqf18ijD6sQfSym3TtziZtHZ50ZvLMq
0jxwGul8v8EGDOOlVMdTVnW7MvGPI7Th/BVsMXvWr8rXx1fjrmWXioIbqOHEkUsV2T7EVm+lbozr
DrM9+qxemTNzYS76g7kI55JTOIJruDHmsCtfsq1Z6Z82rR/NZbDeWDwH527HUWmnuXxMhsgKDCXz
XmqYpkxj/PHusrVey5o0i4vf2JWt7oKVKZA6JN0iX63ee39YRotY4hiJO/uMrgK8moaJEAGDKTrb
rN2WQ5FeAkNEExHKNgSAsLSDYwt+ww6N06u31hlxBV4jZGK4lOh3Kcdf4aaG4V5JUtFrQN2vK+vY
Jnncn41C2q0hFT1Z6uwoo/IpEQ+kUZjbmM1SdBb7O4mk7kjQQ7JXXPzvk2Z6B/LDrUHe2af//0HQ
DZQF0d/EEiJ2RpBklR6IIL1DK25p7z7WH8BzS+3Rbr1+VjnZpp4t56+vmw0wQ9O3x2p5lxag4ulo
rWiKqgQjwLjzw+VcGmaN/TBrEh3HZTy7bNS5hLrrKzCHOarHphohzAB0BcIHvIhwbRlPAA5vmgla
g3a4I0IhNKT+fbwa1pCxv89o9qiHVaHEZzRUf5uAp0B+xe+Wpjbj+H30FbsxWbfLYHO3VqtUSTdg
GR/SMnIGp+UcCmebWLcyN4awqgT8vuQEjrWW3h/v0h1AEbNNv7npqztw1gawbHX4fdpqY+CffqMu
Op9EsV1yZLHRDCuKcUYspT8ZJwuigvVX7GrrhPN88LaKebpOcaApA/19+SfyTIvIvMkDngD651d7
FQ9p22pUpSgGuAEsaROsr067Qq6UcpLh7wPndDhK/Nv9diVxDKKiFw0sqXEbTGEDjA5k6Pg7JH8Q
WbmDd9nwuU3ozXuk0ozjloyGUuc5lolJFt0WPufmyzdnXfSoGRGwMXhv4WMouspCRaSC3qQXOty6
FtfFq2SXiw7gtAmGvJc9xweeuKA3ohitSOL4YqgFus6L93RpuABElJe8njWeDEYxrM4wQTcDGWIF
+C0SbVreht05JwCeQOnVoLkPBYEMc3eizBDPQiZR1UM8aSNamqHbbyA8ORP+wI0cZrcwFiKrgo7G
8hDxkvrph74yS59qEmx4mXn6S3cqcLUiZs+E9BTURYwVoTU/4ATBk+dx9dvMwx6PowYOdfx23hBk
SvoVF4qCt0/MHVFLrT41dN5xl1+cF4ysqJ6CgezihRfPT1iAmwNhnkm9KKR6jCBoGb54X6mtgNiL
44RN3PcbEfQTroxMqCGrlgho9NcX63AZOJ3b+yLnmZyw/dcyfl2xKxkJeuZ0UNCqu/ilnWUHy+HB
ZkwKgN+EUi0cJ4Mt6BlJKAcikLt2CpGcEGmwxxaL9/NUH66+HwOMp1LN8fPNT/JUzsYBIFCPJUx5
X6Z4tQLG+zIDST4HMAA0W04xaF9eLuTvwppRbL3HoniLYYyJMZRFdwHazc7RBq9v7XL3+PennAp0
iWiWqiLXgW4Cas2uditL86gDHy+UlkLCxeRv48jcueuJ1/hGCHMk52KouqyHkMg5udbq/7gE5jRE
o9KqocWvlwhMZNtDiVTDxCrPC74rDMApulkFcxZhEndpU6BVHt2Oh+dD4WueNAeXHo8NZtKOXB0J
Y9j7UelhtLAe6rvkgNzanWYOZ88mze6VDMak4zzEMk6wlsPBgAzRhr8C/KczkPBWz/8FG+ek4bqS
R/X8Ss0sPT4DWxFriuf+2nhBWygGJpfHjbPa/zxeGk8SY+7L8VT3cYpZJPk581R/NaIHhpcb5e0e
/Yar1ahRWibmGatJ/IbEqwVvFJF7Kxk7P9RjC5gbHM96GW4Kf7fDnKdakufHWzWtaBYaVtArBWRG
RsqYmkV91jSKHFIEpPzbRs6+5HUpTQlBu4AGNChU1DAkcLtXXdka/4+z79ptHNu2/SICzOGVWcmS
LdGhXghXubzIxZzD199B33N2SxSPiN7o7nIBDXhypRnHHJOqGdoRBkN1BotDZEQAtCxX/IglRXkt
Zv5o8maAEkBzieqErm9rDjk+3qyle3UtYPZi/IooTD1CAHKk34XHv/+h22HtWS75KtdCZs/Ez7p6
6FkIYWOdnipdeM428pHbErNy10j11nZs9lBogbq73EMW73B73802a+78sgBQmCjIUyJrOtP6qMED
69ujVWrEkIlQFzd0hE/0+FTu0uaTUgbNJ6qniFBQ1Z+topZbGpW+MM2iexfM8i3dSUZv5Jih9vos
QMU0/02gB2pRwO4EJKKQ+ZxdhJElQ51hONMFfO0HnWyz3um37ZPhsslEQfjF2I3RH9dO666d6Geh
V2JnV2PIfOozVAXJ7rspsTo9Y4BgDkSS+f0MTM73dwzagNioXBVFEQk4lDXv9j4TOu301QfMdhrM
ekGrZPgA7PRowwS+vtZmBMpz/XR6eeGezt+BFVjfa3jWu07wn4VPeW6UlKda2exlp63fJWxOJ3MI
yTQxEk8GiDQHVnn7ZFgcjtu/0CcJLfiNvrrqpWjuJ8v+P9Jnpy21fEhrHtJfMQvgfWdzkeFvQILp
fGxRND0XUw9l6qyVPxZ9jWuxs9NGCxJXyxXE+oCoqF/pFuwlUzPc49ezpJuvpcyOtA9zkSUlpLCy
eZxQnJhkSzag9Hws5g7gMz/Cmb1Uqrph4hZyKsw5xgCiQ/fSHKTYRF3k+WtFh/4Uq+bR6vWiZlYt
qqOakWIIEzEZAEmyWBdc/6S9/AbA5ldn0TffhLs+IRN6rLjdJfIp4yZQcm6EOfphawzWTf8CtknM
8/fW+/SQP14xvNJk9O6+EdSxGBqHfLo0pyvEEAtZitTu/7t47z8UxQrSVKozYTh7dzoKEDOLp4FD
7RPDrhJL//MnAnofND2lm1s1inGVSS0V13/rfgHa3ekErLPfufP9/bWq85aVD4ogAhhvRQmW/NaI
CzyJsyFBEqiy+Od836Ov8JI5gR28lRu7ciqdbPw/qSMY2/AITJyZmUBdb1Zu0fTU7jbt6iNmt4j2
SRaNMT5COMZ7AdCG+JwcIk87FJBG7GBXnJg1mUsGWeAEFt4Rem4BGrtdeN6pmcq2Bdpj3ysj3Yyb
TtSH0tzmnbVyJ+7wENMjuRY1e/J8xwhyomTiBdW0cSO9pZvA4ApH+/WtgC0ULpOP3KVqE1BFP97Y
Jc/mWvDscFsV8FZhzEFftw8tvAv0hdDtmqpZEAIsgcADl40CEu7R7UamvTjQtm7Zy06TrMrx//gw
n8cVJocFRSOJk5eJE0MPALAEt1KCUC2EMZV6UMzyOjeaSWvpWqlLG3oYdFG1Xx/v3IJtupU3t01y
qoScJPYX0YnrszSarTsMNh7hRJkGzL87/MZ/bog2jwH9JbFjruXm7rAKGn6/ghKMKgJBh4zK7Ib6
tSw3TaAA9BQYrOE70z/lRrCnn4HRl3bPO8F2Rcku2CcAuwQ4XKiFT5mcWdrA73kFJFFNd6lj+yDL
aNzWAkN9t0bvXLkrwqaLf/vu0TOEKwMsxkRJPYfAylzKJVkjdhcNs6d8x1aGFTM4ndIDAT/R2FU4
VzB5J1YDBOwkvV2zffdaC18vTKGvipwROz+fqk9zOqh+d2EHVw0Hu612mdHnpd58kMYpm2OzU8HX
AXjFgDFs6ecqmff9y7v9gJleqXOOlrEU9BfgKOz20kTI8kRW41RGfTpKtmD/wmRDc5pwO5hPbezW
Ru9MjVlytkY/etdCgLsKN0oU5R+aECTQbp8n8YekGZQIdxWokdqIK/ivg84A4lG+U+rIlOqV+FK8
11WtC6Phj09a81Ibjf+x8m4XT/zqQ2ahSRFl2ZiEWX+Rji3qydh/7qUC6ArtDJyTIDkc40ReFGq0
BBw03X6MXrjSrkejihqzLuwR/vUx4IgB2ObjT1u8LnjRijh1MXHy7DlXlAIehULIRWgztJsXX0O9
C5LPx0ImjX534SV483i5E/J0diVUoR4kjuIc0p5j9CwNDdVnQ1NGb1rm13uNrjWPLO43ICoqoGQA
8bPT/796YWkftV3S0B4jQlO6Faox+hwCmq6o/8W9u5Iy27teE/xY4QrsXdSIe78TyS4XgsDOpFo7
P95B8d6Dw1VWJEFj4RUAtzaTpTZsWoY1tlBuzdbGGPQt7/AO6/geY2ME+jtui93/MemG3QLbOBwz
h+zfos1ga78am2xyq7E5p7PT7+BTUoyq2eDP1jqH9kT+9vhbF7JJt986O25B7AVRzqEBKB/oGTga
OFnv/QPJnyOe19XC9clLfVij8LpryPp57VdbNPMr/IIKoQxmoguTH0L2V+afW2GjpkcJjP3JKeeg
ZR4vdPH8rwTOfIwsUjkQs8X9RWnDAXF5X1pZ05YbWQ2lFZPx80TunpAC6Dq4KGS809niSj6tExKW
/SWzum1t80564kzmj3yeTjf9zvaynTqV+3iBi+/2SuhsgS3Ty2j3TaE/mc7fUV8IjbzMxH1ZBZIe
ZALRowhN44+FLtl6XPV/ljoLqJIsrdQ0wFL5LrN6V6ox/6E/lm6X2WWKMM7ifb3tLCZZ0xrL5/kf
wfNCEdf0kuQL0NKsVB95TGkZMktluhVl+H88j3/EzI0BsC1xU+f9RdVOQ3aKNNVo2W3o67zyRT7a
NNAV7sysOQb89GvvbhCG08joWATyX5u9ysTnI64hEBuyLkk0Q6lFvQ4dvghNKOON1I9G7dsNCych
JSbww6bInar0Q6s+C2XDfBLmm+93YsYYsrjmrS95lcC//vNxs+vNlUybRgKeUuJbhDpV81zTiyqa
Q7dJLKUx1MjOTCna0UbVa8yx0f41FAAq60r+7KYzoZZ2NYOjz1OCHqQk20eKVeeloeRrDG3TPt+f
A2C+QLWh8Pmj6a9sEyOkbSuWsBq++M4Prtx8yEysB87jV/R/HPc/YmYm0JdJCoa2CkqYsUXxDf02
CEjOdXKsJEwqoKYElwfo8141Y9w1CRdCFQH9hv+RKC6bHXsGg4rCHRe1Bh9yK298bQ9m1ixkxELl
27q/tIgixCgwUt+WmOy56dcSasuKE9Nc/ne7Z9e+B39Py7ENrEKU2TTcR9pTUdCPXDtp1E1JvhvZ
D2F8SdgtrV2/aUzKVFtG3Rca818sWgRttwRQISsr8xGSoRrUvZQNUC9K0X+KYTvJEXuzz2Vu3yYJ
Juk9vgPTpZ3ftGuBk09xddOqWhNpUCA6JU+VfBLYWo8wuzy0w2yb8PGKsCVbAZAsepgQdXN3vXwq
hkTyfebjBX+S7HcVbNhO1ZtCcbrfj1e1JAjh5xTcAxytiLMD9RmpU/m8Gy59UZhII+g103gowrlj
Fh5VcU1b3ydkMY9IxcQNFOBFQFFnmmGI4lr0W2G4jJniRI3X9YmdjK2hNltB22k5txXCby2trMer
XLJF12JnRpBwtQA+IWW4hPyzUm3D4j2K7Mcilq7HlYj5oNZR6lHtZ+Th0lbvXXssS8DeAzuMRV2N
LmW0Zl2Xzg0QUg7ogal+Is3ePBP6Bbi5meFSB4ARRwj7lGe+cdWucYNyrbJ1L0wGahm+MgdnmVfm
2EW0+fQ0CFgkSpAJKe2W/xR+ZbyuRCt2416R3cqZPzEVTIchgRwGbbnKr1F5zzNjeHl8UPfRzK2Q
mSqv21iKB8rD9xf5wuBFn90y2cCuXIcFwDXEYNIZqwBzOzFs3KoLLeIGtqUCgtQeRQ71N7yfHsjy
3hoZk1Q6M7ab7J0Pv5jhNZF2yvA1IIOQB4wpEXQHidQN6j9B+Ff0pya/VM1dXtzwmUlgabqmM4q1
bbm/v7ffO9v7rAtDSelGaJzsNIzPtVuZraxnvCmTf52xvJU0O4CESF3VFZBUKptA3URSYUXkDSVI
g6WsncorCJOFNB/kwUAgXa/gBs+7Y7EoJoh6DSuL4oPQBm6VW2V77gX0dXTNOWWdVLW7itU7UK9q
6NcXWYMQJFp8p2Y3TWtw6SdNPwOh0xO0KwUrpel73YSeXaQB0cODiUvajwN/ZVe6VlXlvuKHSzNw
vqWWBVh8cjTVthH9+/jmLxQBJ22BsXBTlxBaxGdqUMg4tVJABXgRS5jo3uB6m2SWMpw16WWUrbw4
tnKgR8y5JJKBiTlS9pwzz2g4lcNvKu1oQP8k6pfCP4vph9y8y4LBNMTO6pULsqAGrj9z3iBCOIzY
HnyRv7RixNucPFq1UoRbTVKjUzDUofl4W34wnbeWHfYPQHx0XLIwSvNJACWsUhIpIkjt0BPBgJAN
1C+/f/8Wjd+n/dvb28fHx9PT59abJuShVhMbX4/lLxwL5COPw03vAkp92o+rG5AHstxp3Chdgn0C
0JDs9LZkV0ZyIE7o1DsBlOvCS+KMrrzhrOwoW6yDokK8pV7jPv6UhahfxQS2qeQPlcUCAHv7KaFG
VDnWYhkcAjlorurC8omVWsxH5a7mvu99AVVAyxpicB5tQAAa3MriAqqEZaPIF3YbfGBiq4uS+BPG
QLnlSmZhAWYASWhHQy+gIqJrc2YsB1agAsa+ycCYoXu2AZvUOwqmf0VM3sKsL9AxrALKF+qYEClg
A/Gg4b/Nuy6URunyHFhM8IceytPliMlGoLY1BkML9d/2ZmrR1y+2DrXyUp1c1zXcrWU5OsXiMXJn
xa4uBIS3XzN7+MHYpQyb5fJF0UMra83KA0tDeKGuYRTgnY+RTdqutgjfK7YboXNwIm40p/U9tgAB
56vxa/hdxJbwJuzHpxSV29caCOszOT++wAuZvVuhs3QAG1KE4EGBfQeV8K/D0T4eQWJ0DAxmmir3
e9p0IOVUQc825ZOJfT+DZOmTRzXLfZZOjf6vB75p3PRBaL5BlKJhrOHs7pVpLJOhr2Q0YzQvB7vc
x6G9f+NtzXJGIIy5v0AGRN/DVslXQojpTOda7VrwTKsEwCJxDA/BI2fyRnbQzmXrFBHif7sW3h9v
+0KWCasEjSxoMcAKyM7DiF5riixka7ywBO0areZ1o+7Lp54c/DclNOhLsIuG18dC771SVM3A2TVB
rvDvvKVT6SnThT1RL/k0+9LycmcNtrP0bm5ETE7TlWZOQ61PO99XMAJD3Gp4O9QOLcZo9bc3Yogu
6GNWbNGqxNlLHdmoEWICOrYepKedgSmpT+Uu8rgX3sxsXFA3Paw1EP+ov9lNETXgAlALRBIFNcHb
VcpcMQAiUGGVAJK2u8DQrML4HZiBOfF45HpiZ2AeeEHb7LZwqkOHaU/THiQO0Vn7BUP8XGqC1khy
SjAjUJBPUiB5pq9v8LfcQdszprm9DSYxup20iQ/MpkbLu28Em8ICsRqzyqOweDOuFjS7+nJSJiGj
lMo0C4I8e9lxDdh9x3aEVz0x9AF9CYJ09H7PvGUFVc0azITKpTZFQ9j5J+Ylt8HRiJbS0Y1+Bebo
km3lcG+VXerqLgO+IdBrp3YiHKL/wmMfWFAj+E/dul2dZM+OcwKDo80S+bCJqvL2OKnahqkahyoQ
+gN6mX6VG8Ue97ylE4zCNfy3x69wITWGrbgSN3sjEJfEY0rVS2O1+wpVa1uxkAfSNeszQ78/dYKJ
A2t17NkCjP9W7uylEL8KxFLAMmV09dab7CkELKjVS+ut2LRO++Rbjxe6oE8nBA1CCMQSSGDMXKOx
DNWKxr168R1qCm69w8HarFusuGBrYmYGTFALDllTiIEb6PYb8qyBfy83lI/Hq1mo5gK7dLWcWXwa
q4gTiq5TL+8pWoADO3r2N9oLOcj7iSoh1RWYSCQ1P1YbIadfPL+egoa6C6giNA25xNvrKcOVz2Jp
UC/1vtjKmHkYm6UlmooznKM/0unxMqfLNxcGpnFkL0RAPpV5oztL/QKU6oF2EQorFHVoKBTRSKqP
q7Q5C97sxGn+H0mz/SS1EGQjodpFw5xIQwqIgZn0ghk1Z9nqOINfcekmFXa/MBnUS8JE367Obn8F
vrF6TFLtku7pWT7z5vhf7dx/BMyr/XU2cIM/CZAPjMvZzAvZs7a4ctmX4g1JRKABBJOkQYnM9KhM
iKa0cqEB7sd+Flv+q/ymL6nFv6z2lC6dD7wEYFEUFUHenL23SXyxUeoOQ7Mx6/eF/lFqHVnyWO8C
ffxUVjZvUTldS5vlOOpIbkPJbzSk53SO1flCzzDpFkwOO+WJjYzyl0B1PtHXIvwFwze5Qv9Z5MyS
04ZRfZ6DWO1YH+lZ/OL+NmsE+0sK6lrGzLhqWa5wYdRqcGiDVu8+pSf1WH5ndr3GkLF0xTGE+geA
DsqCOeyAC310aCYpODKjCiNxOm/DnwYTw2CrPWcBqhh7j3XFQqII+ETUvcEaBiooxOK3milm25RR
awhkt6BlB0BydKVdA/sZoCoMeDSI5xNgAASQsuZGs+t+r/UOLQWqN18w29u0rkk/gDETfBWZTp51
xQps4XflyJu3J95MMMAq9qhT/GtdAhzEVDwDpgR8LfOewUEtE25UwFKosKPt85ui5LbjN1N39uMN
vj9QbRr0i71VQWGGms3t/pZyUVVNDmJGVsu38EP/FCNR3CQFzi/ne3bFlZ5+242GBPOHxiGLgQiB
wy2auUGDEMkhm0f8JWaghKOuTM3Ml0qLFxrBeLww8e5NIA0vQ5EJCPThRc+LURgg3NBhFKQLMz5x
xZbNdyrd5JquYGSxz7z5/lcYuho9sICZkPPYnySwWfMevDRDEZz+iyWfjav45zw2Ro9DBRs//5af
WeZq6rkrDbZ4Dslu6EO98W2fmE1l1ph9AiR9WVlxojdvUazXrSUXcMwT1MC8PtoJZAWhc2dMsUqY
UPiV4O8X7myO2JR1kk4RZRqovlVUAyajKEgj0rxhrDikhRvwObGKZvBXbs6SZLB1AECIdpGJ2u/2
5ohSL0g+WIUuaHnhHL6PQCIk8Pmm6rHJoFVJHKWK0mdJG9YK/UtHK00AQLh9Gmia56DUjikLQpEV
A/wGOAlOZ3xfZ6OtlHoC6KEPSWA32ZYA3U0PI9lS9ZhqkVGAqLozWM4NGGMMdOm3NuzG0a5Kncgn
rgkMOf/FEzdSLaENMZWAyV7j77A4JLVvIO3cxB8kMVpJbyJD3fHv6VYSn1l1nDh6/c4u1b2Avz2+
w/d+/M8NBuccptOLEkjNbvdYFkMJLgXScZTlT4ifSkA1YwyxK3Li5lU9mCUoi82oFECZIlXPdSyz
ZjQUZyInjclzvmpImm92SfqdTCsUSZYZtZAo4AEQEkEvNEnUW4ww3zz+7nsAyIS104BMgz87obxn
/qQQ8J08EjX2QPMbbzSeS554Rt4EcVxgYnhjtD0o8wW/t7Ucbw0ucW5LCa1Wtu/ekwGOVwLlLILB
KZM8V25tJlQ5LUf/ktMk02sue6Z4smLZ6Zigqxc4yUiuT4Hyusrtc598gWgVkTvGTYtgOZr7gqIv
CwVbssRLMsfvQOTdcXbLOl1thl5XbwHHlPy/Ir9St7iHa09isWYObGvA9845rOUoE1i01BKPNppq
sQzKRZ3PgvE4awOnCkE2U7RV5Y4g8d/yAdPacqDoDR1zUxUC39K6ol5zJ+9iCxF928Cog1GbF5FN
n91hsa3TUKYV8cpIRKaNVgYmcEqGpGiSXQrZYDeAFJpRXaiORtjRoLRKbRDn0o06YDzI45t5nyTA
12i4k7A9IPnCIJLbF0UoG+YN4D8ed1YDI4kOwzdbYb6fwWYORZwFWtLOSkNL8I+caFXEBjQnEwud
TY5x9off84Ih5m5CrRj9hKiOfQ2tI9FtJlkKt5MEU9NeFY+IhsKs7ePknt7aTnw5Zndj1gPyG8hz
3H55IkktyZION+rVl/WAIN4V9slzozwVoqZX9XvW/R12dHQSeY0a/Ydo5042ok9UqPAnWHZvZQ9C
x7dkzInHq09QHr5JXgYG0Dg9yLcNOilaNxJPtWSzvgmiuM/4mX3pXkVr6E2J7jgDzCO8LpykS6Ka
HTgWmIm0fg2Wfe+oTUd79ZFzg9QUkhIUGfF66JUjUzm9YAnKlhwk1A3rI2eJu+RtfBeIqzwz0Pql
CfY9aeWYfgpDs61C0wBe4QRinfAbt1slpJjp2kgq8aousrLnoXhNC6snjp8Zsv+3ZvZt7hTNR4pZ
KIK4D4Y/JWvKnKMAF9RLOpc6yDGAhILuC4QjbG7FrSkyzjhsJfoUxxb1TxkIN0qLidxG07nYkp6F
L1RI/bP2UtNNWUXAvBmU+SvKz+iq1hvu0GzH+kPR9J4YJNyE52hodDbdolF55XXJC3f0ZvEzvS8y
SSsmoUg8+VDJ9sAUetW/hOSgtaD5DulbUeipm0RvXdbAaOt5+JGeaOZGkjkGe1LbsvTG9+bwJZMN
YV5EIMOzrQJeKWhsrTrKPjrPyhdoGz3tPcJbaOYqRCPsTopsC6Ku/PLFjdJ6cbQp0iNQhgHU3bCX
QRo4HtJ8FwNXGuots8F0hxyF4+w1Lc1csYp+B+ZY5Tl/J8WKw7tgwVFokgHQh4uG3Io093jRqUdY
RiZeHdlyYQAbX5AN+DdbE2CtWOdDR62N4ZDVDhdZHThbjNSMyVZWDXk4iNXK5yyZpZvPmZy6q+R5
nGoZ6SqfeMMhEfVIsavI7FBED1g9C15rcFWKlshGpsqXK6Lv3fHbjZiprybm+zERGeJh8FOSoPOy
zA2tUnRJtqtUL1MQK8bpisz7kB++Mbx/KHs0uUws1LfLbcgoiGVJAq9mnxhYHjr2h4CoepUDT5Hq
vZBbUTXooIXbcnCaWxXPMRg2mrpGSX0P0sOXCD/4bX7Kr80HuiY05wuxEQIvU6VO51HFeJIavneK
VuGMbqjSfaXE6iXjuhOp2XqXaqQ3s2TodTng+PdMbjRjYOPI5Asu+8oZfw3qvfiF6JwEczbPgixG
mV2Nzg+UMKmC0Gt8wS1DampKaQDKXilOXtlB01oVs0lpawbZC2Ve43KvlXakAK78+7GNvq+3oNg9
tSdP3RSAb8kzRS7nojDIaE30ZCcCpIl7U+zhAGUViQbvb3jJRcbwIzqiB817LPkeIDRJ1iAcFhYQ
Rmnmq7TAYvCVFsSeXDylml2SnSK7WYQJJJ4g/6HKAZxKPtot2Kdatip1Gg3Cvuf8pc8zM0g5A/4M
gKbvHSjNh9g31DzcQlSqM7UhSF+B6pA2WAkA79JLs08Wb684J8YiA78r8ng5EbweasimXVUBxRPz
VlLS1BD7LFhx8KcTmBk51PngiaBxFUnceXaCSYHxDdky9kpAIvZVtvJup6v26NfPzEjIdyVw6vj1
3PCkDK/dlyJs86dWNdYS+wv+MrIQ6NcBGGniYpt33Sll4mcCxtx7QzxuCT2Iw5YrlYPf7AuvGEWr
yz7ywW0N+BYmI/qXx/dtIUBB7AzwA+ZvTrl9deZXJZjd2viBH3glN/VXUgwlH/S4s9v4ANJ8PSkd
dq135f6+3IqcPa54UBmfa7XAG4PciPhGjwUODVgfoA37yyDJ9HiF0wJuTxKQc1BdigqLdj1M3Li9
nWgw7lGdVkJPCLrYDJqx0tmMNZhOiYzHkn6O6k4UIr0fzgqkCmd7mRUV6TmFUi9Ld4P8TNrR6EX0
mvF/kdGRPtvWilOM1AF3breX1aNW2+Ohh9lpKj3ld9FaBXfBHZ1IOpD4hboHm+98sKpS55TyTEy9
mjl0vZHlvJEwL9KzbzOjnqeb5KiiJDno1UnwNPlUokk9R5qv15V0ZWvu60rIIoK8DqlZIH2RN5m9
p5ztkzLLa+qV4leeX9ryuWJOQiIZQ2CRUJf9etNQT+pNAbVicetr8M4il294nc+sx8e0dP0mhQH8
JWo/MDa3FyLKir7j2A4wKQydNFqtAWu/QGvgcrPRpUoRm3AS1uKXJaEg+gWr8gSTB9XvrVApqgIQ
kIeRFweq6optxW665oOr2x1QSCNCPKqteMILGRCAxiYgBIDcLJY6e2ZD4YcYeINdHcU/4rAZFHBX
Jog3xEpPzj2c8Sq0uMZS12DBSw9OkjAqAsXQKTs2c7P4rskpgnDqKXI7Hrj4EEUJel3qclzRXZNd
mT83hZtcGrhY+DlboNB07KCoQYQER6CzQgjltWJklpQzfy1iOtYrZ9WHbmYSiUZeUHE6p2LyK/iQ
uy8wkzOvbPoxCDqms1bRnqLFfgXuuHRjrkXPnCGZCBrcoSLy1FxSnpS0Zwwac4Ak5QrCXZC2GDFN
Euffvw3MqZp6l0AJDHNwu94xCLiR1arIqweKhtmLLxRmIBCD9jneY7J2Re+tLFL+aNFB4Rc4oTsK
Cj9ro2DMsEa0q3J2hp4Dvca4j+3IjS9MWDJ60yiRSeCrulyTAxlG0aqLoTahWTMlOsfVMbUiYOzt
ppK/FDoIuyZkQlCn8/zaTZgU1N1lQ7kJiW50UKFF/nZnahAh5MnI4TiSXSMh7YpWPV0VnqoMXc1b
tKaylROtcZIt3j9sEbgqpjEkSKfdSmUzaRDEQYo8LalMMlSuVpyZ0UjSC3LdQmk3iNB7dVexJnp+
WbLmBU1Pdb5o9NBNtVGNxSQB/lZ8zfp8PvI5BuRkbXhgMhUt1Gocn6gYeJEfssd0zEZHUv3EGPLu
41/fReQvUHcDQhMEJT8++tXbkwQS5X1ex14TRui23QmS2RWWiPEZ+a/Hkn7ohmbrvBE10yRMn2p+
JFSxxx/Qc7l5V2K79q235j00RCBWYhtNmNs8MhQQ4SdHGumDS47yajV6EjP/jGksAizlz+SG2etr
/UQYozBOPKSnKzPjOX0YIz1W/r0BBJz5HzHTqV9tbKFmcUK7KPGSkaJLeSuOZsDvRkyDWst1LsRR
wDD/I2ru3PIFCdhGhSjhzDsjGK7f1A/MHFFNRsHAE6TAQrsHy815PK+c6HQz77YSXg8auRUQE/wk
Ra7WGAgMbcswTzzAzSwk3D8HrzpQ+y89YmA4NVWASzqzOsk7gtzHDvZjzflaME4AS//zAbOnIw1y
CAxhmnglm2IQs6zFFomG1H68zoVsCjb4SszMryBiBuR+niUY6CL7p6YzCz3nLTXVc9VmeLe68OVW
Tt0VqQu26UbqTBnKalVKoobFKcev8g/o450mMsX33kAmeFMawtawht/Pj4Uu2ArIxBxODqh8zEed
yWQJT8BhUCceEyGi7AvyG0YjdfxmGmjXhozTdHxviGm2BihdSD1P4TgwNQC0IaeqzZ4lKjgEhaIm
9uKmCI607nMOppiIjUFyhgMYSypG9Tzl3l4JGw213sdZKe3zLKszA6zlyWtAaPsVMVrVfiHeqwak
otuGASWHppYB2kcK0GKXnJiXJktlZTwQaQSPSFhWuYxiRKf9YQT4ynYfZSCMDBKw7XBxH/wW+pCE
ZtPTMjq0VdynRpbKsAiiVKed+Xj7F58yoFITC/Y0Y28OdOOzVpKKvIg9ZBJqpjXVSucI6BH8Z0Uz
ur2EgrVqYHZnHHQG+nvR2fr4A+5mtSB6E64/YBZCAC+U0hi0J95A3UZiASFtQllPom1FdEEwokJX
/qi83duYN5CjNGIHlS7tmAbUPfV3ybwHr9jluH4BH2oihbqWnAv5gGrLf/GZgDpLKDrC0Qf/0612
7dD4OuR0jL2R/Rt+si7dM4Goh3xph43ZdrZc6q2qI0gyCtIYpfTO+E8JkNitoZWx0cM5jza+b6FM
GfFGGW3aflNiLA7m0yiY8HZZ+dqllyyifA6ML9CaiMxuv7ZBgpwZey72ssEt5F1TYKga5rZ3qAwA
sCv8bbrQqpHbbymnt9H7gBmt/jbke3ycLqOAWWxU4VUbDLlDN9vbQF8GwBsSsywYvVsrui9pAMRQ
COQRz0+h2+23MkEZdgPVYg9V/dYkjZybRTL4uoYtt1BOlfU4TjK3LJk1MqGFkGZCCgKnMjXkgO7m
VnJcZn4RySJ2SWaJW/UCyNGEYXySkiJfMc5LPgAKjwrqxWCth+m8FZUrBZHKMYRCFzgRVE/NYFEt
e0WZZ8tGxVq5ZNF+wKnlgehDCgjkNLfiGPiXYQMeF49N0ObEaTZt9Loy/PoiD+BFtMK3aDSHYM1s
3cHu8Javxc6so68GoU+LJvEKWZeLkyIdGnan2nigTLTLe2dYIxC/R3FNEifbAeCYDBD47Ah7qai4
IBgTb2iRgwCySPer3zzA6pXe8G8ohqinAN4QtZjBbCtDsVlYUoD6Nbrhx29u2PriSqy14Fzji1At
lxVAZ1Chvt16tuCYsGEY+EaB1m67AVAFrpbOPFNJB1CvBjsuK4jBMkloNEDsroSXS+kBTIQFy42M
dBUSE7PCRKT4QSTxGInJVIUu03dlQHVPdBllKwhO2tdOTJ5LtbLCek2RTwub+2YQCtKoaQITJp3f
LlzkEqCIWkjuJL0vnis2NbURIAFqRW1ilGxmVPJbW+/Ry6+TxP5/pH1Xb+RAk+QvIkBvXqto2rda
Lcq9ELL03vPXb1CL3elm85p332FmIGAelCyXlZUZGSHJkJcc34KZgTb7gUMhzzMj7Zgnh85/ViOd
dajy/0wgAXUMbJcxW4PXFxIM19/I9JUUcDGX2JUTUUZYu2UDToy9toSvmakPwRBe3NqYnpQBErk2
lOe1rGahkNjRrjgza8jE0pGyE+Srj18F4Ut63+HP5QSv7E12XTskTQWFwsQGY6dnir9j08bjz3B4
CHcyecmIQO0y+L+4vWdO/JXdyUUDHYVSHQI+sZsvvANCcZt4H4liSWkGygzfEguVONIeHF1sdy6Z
rYPPyfQoNDq0DtXbNDPSJa21mfN39UWjJ754IjCDKDt4diY2iuRjlwAU39kYu74jnPdTdotkIbP2
AFVjJWhujapb1/b6PvKVMoO9vkP75GpkBF2Db/PcYc2BrKcsoRnUxwNiNDmlq5bo3/HWKcnz/R1w
y/s5bu2L75gcv7hBy7GnYQdsQUMCdn0BBWFSQpASvY/1m1XquwSQVsib2Of283RaSr/OpYKv7E+u
8TJphJzLx3kngLM6Hi12eLWkARiXUwfDB/uu6esn9/P+uOcqHZd2p8xDfl+DZcLHuGvaSwRN9nhk
08gxvMGCNOh9Y+NaTlzcla3ptSq2fqR6GKOqbBsuJEH14PTPnfuzCIyZSxFdmZpcpbEaimkvYFjC
EZKBGjIx6AxutmWLpy0pxEPw3gKiuHeWMtrznuvfPpoWViTXRVDh4UT33CqFnnVK2T37zA6b8AfI
nCHUGdCupEZ+5uWFfM1MjHQ15IkPw/Zp22jA7LLCSeYApQvMrqP8YnA867PGVDZIKgGcmLJpFK3M
iLILTKfEbEfMo2TGHJodeEgQMBDrU8baTmgWH/wLK9WUVU0tOCA/GaNIqBVLuLpxy9xuqX8fM3FX
Sc1FXsdhnYNs33hGh3cNQ0PGRBt8BNzONtaZpbzY/C7+Z3LiscZHL8hlMM+CtOMCs+pDIr4CV8wt
UonMhPZY0X+WJj6J54ci0BLsJTPR0dYIztMjHZzV/UM5V58DTSUqIiOnPKBkkyls2SjjwkxM7Gcz
JcHR08u935EqJnQzup2Rz7VdnWkLDNTCtTsDwoHTvTA9mUqNUVw3Ukanq5v1D6pu6BpNzIGozTpZ
JQOlv9E+/WwzcB6HJdXvD3z+0r+wPpleuW7bMKkw8OKrNDJoq0q4VJ+o8MzqG602CvPUkhMS7foS
zeu8k0CNHjhQZG/Qbn996fkC40HlEc+ZCOTOyFULqS6DXz2AdoD/qKrPJXgVqwiNUWt4qSICg2qw
cHBmEBUqnozgLwAKFgX2KRxOEaO2T9gitruGBKoFsE1V7l0D2C0cX9r/xKHZBzobWoO41qxwXxyL
HDy/oimr62TH/QyxgURatQ38VbLUiDbnycA+gLwSHCmKCpNt0QZuw7chG9saV6FLNEX+Iu8TmA4y
MH1USwDFmXesCF5fnDMRTGzsFNbSI8eUy5qEzG/Xr4Y4SgiwSSc0qVv3N9yfQsPUWWHWcaRhCzDa
yUkTemSqGrlKbBk9ip9NRlLmIXaJhvLjM/fm5IT9KbOOli3Jsk24LjwTwPLBp9VX11lspiuBjpt5
iPVI3Lgo/vCb8IXfgUaWfwCdngNn/+vGBu4Yrz3d//TZ+/Ty0ydL4rRCWNVejatb1sFDRfOWyikQ
EXu2QHcPE6yTnKSr9rgkFn3L94G4TB03gwLVZviKya3mh73iuAp8oCNTZadxBDUe3W/0h5SKVALH
p1URpLTyb98qbScgfWPwwHDTr6gk5c4X17W0sIxzj+arT5oE7YhhPa/p8EmVqfcG0LQ/5lp+sBI0
1H5lv+IKHaixCTlWq6b84/11EMbh3myhi+mYbCFoJQBKyw2479byKfx4FX+P/qOyldfxzqfFFgSG
lfFLS51uYjCsSusDR90jFSj+3+R1f8GLzD2XRfgvbdQORh/EX3by4rXAggyq6vM4tUWvD/N1oNRg
9KscIX5tQH33XPlj34vg93lBHd5PzvUQs899pcavqaBF7sJ9Muc3QB4hgRJdAnznb+EuvqYHiEDC
eyq168qDwnyZJjQU46+yYqVzU7Adub8Y456frAWK+agDishXoJ11ErJrnRLUUqmktiIo4lr1ObwP
kL/QFUaTqJCrMYmKaCk/ckueD7gOSPpHxXDgouCFru8OvudCLqur1OYjXZZIAWkEWS/SlfBYoEvT
4vpHUc/3hbwVuJWSkbBAbKYuTPTcawWKdoC9A5IIirNpq7DQez0vZXVqMyuZ2/MFacEPs8vRsN+D
ZJnWOrsuRSNRDb42h4xkX8rCU2Ju58GJ8gow7yhnAXp/PQ2i5/KKJ+Wp/fkZgoEhfk+fKpqb/uf9
NZ5BX6qwo0EUAZkP5eZyyBJeGFgPIwXsjWCg5fCUezmpsJtypKLFnMQyOlgkGrpIxhQuHQZDeg61
muaSvzTtMzcVqLmQPgf1kiJxN4OWlQYVlgRrD9LldGNvzoy+AVidIEj5fl7odJzz+SAKAUgG3Eay
gtvxeoqLxgNjiNSneJIiMEEIsC1iIidUOuQOBGiUBLE2WQrKZl4X6KlCXw4iUfRXTl8XyIAxXM2y
qd2yGQTn8l4hfM2Jq0xywJ+eJj1RGsE1ABh6ajXXsYZmEYn3R4YyOdg4XFhshB4qRK8nl13D5YGD
k49vcBz2BeUk5jvpgF7SE95BIYkrUk8jCKDA09+2fka0FFRhByeUNM/KnSYMdQA4EmC1usgdwD5X
18FOE3xAutk+5F+STBBflA4a45T1yrYkIqQVcGcoKbdz24jViMa33rOT8dJzkZRNacYKI9pCk2Sq
cX97z91lAFCM+k48B2jtlGMygshI4WhZZqceDWSDyzC9g56iVyFLKJN/8m/4HGbDg+DgoYXufM1R
+bN9zU0ZKFoApANQcIHd8/5XzcXHaJPC96CkgTBQnHjWEZFeQBfItTUxsxQDUuegNjvIitV5tNq4
61ZvFQe89cYgLCSA//JN12sPkQc0TSI4BzM9yg3Xmz6vXVENu8S39df33kjW+0Gv1uBDAtsZJoIc
Rx36UQXd01VQQXwRQs/QpTrRjUNafbcbabIaEMG8IVcFdcETxHbO54SeM8gMJBDr2mw29Lz0nri9
93BgRtkoFGPw7dN7D4zOcS5ojvPE5W9J66LnaB16D163EPjc3nfXZoTrqfGcVFJRGnOealYy3OhQ
AgkL9lIaD1shXlK5m0nIXVubeB83zXHxhLDmtnpPs7UClpzyN9vt93so8tD1zxeKat2mo2Q3/IYP
0gJAduZkXNufRHkcEsItO9rXZavyyd78HHPQyE6KDw8vLDKBMgIqNLzQmtQLfv7WzV+bngR5Kh+q
SjiaVhxTzH658BhK8oKN20Dy2sZkn7tu5sZwK84TQPV5je7PJWLCmZsTFtAOjOr0WC6QJgvItJ0D
gc+UeYohSvWDPGazOaBd6HsPsTpJXypG3uZKRmuIjMdiOPoTJnPG5rLbCEXNPIHvgXTVGqygpGcO
Sv5ZyS+ttBD4zq7Q2KmIa2rsqJ1EHw5fiAPTN7AmgW6htGLlWejTJTd4m9zS2LFBfuxQwc8pKVw/
tMCgJQwD5v3QiC11p5INtLoAKFiwNOdAMC+ipIxcA3hoXZ9sOW9Vpewc5qlDZakDvV0pkLLc5+ib
v+/Z51zIpaHJvAkl5F79DIZAeo63m0AakSVCB6Y99iuKFpOxS+YmHqssa7F0Co0Z5W7CxxaKXgxO
MN7XXxwFUyPdyNuFh/LcsUJICkAM4iWAEyczWQi5EA0iBhhpYBhg0M6Od/v9OZzZewgAubFeAQ0E
lOOuFyuLyqrm/di1I7l4Kfxil6NZgXh+bNy3M3Oi0A4FrDKGgyfHX5H84jWlKkEbNAP6g5My3fAu
d3Sk8FVL/E8BrKt53Jjg8104VjNZqbEF65/NyYJ1Yud5gopW0b0J0slAdwl+QHH6Z02sNcFlCw04
5xDhTXteiHb/WmMmF/+V6Ym74gpUVKsWpl9fWfosG88t7UGSJxHdNNeagU/4fBr9P/INhUuSrajL
pNZpZSFLWK62ma7/LmRmZ3bv1ReNG+FiARRG0AKpyl3b97WVPDhGI7G7vOP0uKhoWS71qM+ag5MZ
X1VAWk5BDwGXgQ8ndl07RBKfN/xaorK6CqstgHQLbmDucgXRCAfcCtBLKHpPhsZDXrrqRDTj1ptc
paWLCRVIopJuHRyrh0SXHFo6pIpwwbooxEFozwEfqfjR5gVJ31D+u7/VZwAfQAtefM/k9gAKn8tz
hndtvTa4130g0sAU9t0vqA9c6izEmGP0Ot1pl8bGhbhY184tpLApNXQiD1b+2OxYbvshIZEk7fts
IYqZwadhYDx6mCS0YI/Cnte2mK5i4zyMvLGsuR8Ixxn99/f2OUJu6rtdCUvQ1rmo7creJKceOJ7U
sD7stcG6qbacYodbrzHRmw7VLd9ZIT/gDwCwR3rkCbogbhv/yLGvsbbmq21rsACwMRslMRSJ0btk
FzrKQtzz94C8mf2LGZm8LXovGhyQjXs2yAhzopkoeoBfhiC8/HY39MC984Fekcr4eToezccdY0UH
ej7pr/vt6ix++keIoNKVY3wr+ihFucpf7m/F+aPx7/um3PiJoGQDZLc9mweJNJD/LyU6PqG9Dcyj
sgmkdbqBnhQyEWtej069vM+f0ITRfVSPTEJ79Ep7D/c/aCbhdLWFpMl9g9yI77clllRS95XzxjEQ
vNRWgpPpbaXZUmqmJWkF5J7YQi+AO8x0QVe0n0Ldq41LImexZXfmjgUiBAl7vNHRQTnlKGd7ucsT
NvYgF6puwAVhDS/8g0/Z1xasT44DbWB24cTOXYWXFifXUp/wWlx5qWcrxQrN4n1pRnrSvyM1D+q6
/2S6UYgQRppzBenM6xNbI8PbSD2mOxdNIaZ8rIvn4uAB7KgZ7SEiia54R7Q2KIE1GGAdjAaqPS18
wxiG3ZwRaLUCbz9Cff6S8hcequ7lItbSGkteWYMMTgNW2ATuR+vSnEd+NwnWKLBbvKOQiC2ptFSS
nEnu/YG3oTmG+AZX0cRrSY3cJFEC+70lkfw3BRKLpADiURqaC/f+rIfEZCPXgxa0UeHser6bwXOx
nXrPjpnYdMvncDBixwPq5cT720AWcdtTXwAD1VueEZfRWQUUKc8LEz4X011+xCQuHjKN9bp48Oxa
OYO3Q1NXXLBTO6Kmen8KvVPflzqX+rqIqtyaxxNfRlfq/W+YKcaCjnjkppFxXYx6SNcTEWYDFw0V
vgGlUDOOdK4ibwJNDsnBtu3YDMGp642c7otaibODHzPJaMcDmHzatNyVkgouBhkej0JxCX0IDHVW
VmMYHxL9Tj+X1HVn7ygEOf9rb7LiPmj9806CvXqjd7viKXkIjWqnrNK9rHsfxUo4DBvGOoD9IKMR
CM/rTxds5EtLPnfG0EEEwQK8V9HoNTnnhVvUfByVvs0054jV/ZNSGFxKeHejaIc43LnfzEZYgovP
RrmXVie3n+9JQVc0sOoJ1Hx933tfozwmuj/Ge/AVL/Nk3VMFXLiybzwAhUp6KBvQg31Q0dxfEPvc
v2yXJLjmvCuw1pIkIugcZXOvN56WhZUWA3hp+5nlVU9FvU34N0XYel26BPOayWmPNHfI5EN1EiRY
0+bfELJLQySwSO+1hg9J+37vExB90AMUWiTK/Sd3JxwLOI9HWCfYGyZDK+K8EELGt9PaNSTxy1WI
wBsZ8OyaZtbyA1Cdfmkw6W+V/+S7ONA9iFnIIkWDeaQtPb5HYxOvjtmVkOtFFzZe+pN5Rhksz30X
LahaZcnRimNPLeh5pYULbPTNN1YEZGJggJPAfnc95A7yAULUC4HdVBtGoBVoXY3ee1CH7/v+avw9
EzuAq6BPEpBpaOVOi+m8CPhvJTGRHdaZ3oHtDwkfsV77+0JY+TyaH8RAv29xZv5AYQ3xCxBaAyrI
Tv0GB8GPsAPSnqfHatObS6oyc5vzysDEAxdl0DtJDQPpYdgmOv8DapyCIN4jmq49LVNozg9o5CWD
mgaS7ZOlyhOEAJUIeyJaGcoXNNQmwwbqLfenbaacgsQ0WBzg20FChP6u6x3BxXHBl3kQ28+lAYBY
pSskAKFxs8sJt8ObeiCPDVDlDwl0BpLEqJ6h9L45r+5/xWhkul0uP2Ly4vQAcHKbGh8BshdDHDro
zX3etzAzmyOdEDYGYtOxJ+d6mC1fK1xbom2X63BxD2vfB2FufnIXduHMQEb6OsQqIMeARsL4GRex
WZE4UdanGEjRxM8KW6kmVxRL/RZzEdiVlclgGo0TPbEaEUrasWk2ws7xIdcav0bcvk9fhcECFJiU
S7HYbfEP7UwXY5vciXUhFt6Qeei7oKECkfHfcjgFYHxxn7gS76H1Yiv7jBNBhAt5ZKQ9kIeYhh5F
6mtQf0QnJkD3NUQ2gvCx794KCNryNcm809J7/GaPwCHCEDpYRhpG8OFfL16j8FGeymli+30ARaEI
TB+uhR4bn0Yhv7BRbhzxxNZkCUUw1XaQPk5srlT0oNHAJWXGZWP5TqfX7Nf9zX+zK2EMQfSYltTQ
tKFNXEmaKH2p+MAHNXBWbvPZFOX3fQu3RcHRxAh8QAs+cv3TUmXGRUHDcQ1wigBWeKgJNa+vnEMD
yXQf+O2WWdqMN2EpEA44XoBYgFcZ8PTJWglZHvhhJGYof8NhrRudAR4caHCZKNZAWx3B8P0R3j79
JxYnK4Y6vNyFjJDZaPbZfrrEtxrq05/AbMjQG/RUk+8VDb/0RfD5zOqNST9camBFGXkxr7dl6jt+
GLh+buN1o79rW4cB3zdxef2jsrRA/16qN9wcOwwUYAoViWWA4fDYuLbn+qmsOl2b26KVotgN4mbJ
o2jqzn66hYzyTWw5sTR5uQexhjSjAku1/x3J+rlmyblf4vZYGs44vRcuWQoYPmlGIzERe5qIK1kj
turop/v7Y8nM9AqTmZAvHA4ESAa0Ut0AiWjNCMGZ/iY9+b5539htMDLOHPrtUGRQ4bD+bvWLQSFO
lEIcjxzbX35X3834XSsP9fqjsc7Q9WqM/8DcSDXPQiJEBDntZHAypBmrDLhLG7hXhWz9jzw1S1F/
AUnX2dVl0L8vxKm3eS0MEJbgT3gEknAs16vGOmJW+m5b2Kiu9QSsc1lksiDwPCrIWqFRVnyCrluq
Kw4Yps8V8xj9DEsR5W3eefINk53T+PGAJ2BV2GBYqN09NGCzmFQepRmAAp2k35/kOY92OeLJHGeK
0ji51hV2YbqraBstreGcG7n8/ROPyZaeKqRyWdi5v8a5JvreVHPClm9dqK+EB+WpWNqkY8h9FdVN
5m/iMaUyDPnUrQs70faSbDWvDI/dE8Sn3NloJWCzZCkVuLhtJjFKoGRSWAnYNkK65xh9iAE/fUHr
ZGwGXxlPxOaYxjWJIZeZABhIOCakwhugMtLikbmJljB4gInRg4GkDSLryZ1btSEQiExc2pz7GHd6
BH4DBWT0Dq3aVdCeBmOpxn6LmMctyI7EEQBl4+z/5dIufAJi+B60I05pd8UrSNR5O3qRkJKMR5h6
cFCJsk+2bUuGjWoKSBTd370z8QyaY+GPwJMlojt0clZYthGCSNNKO6tfA3CB6HJzjjOiigt2Zq4M
mQUhKJToENHcsP0A7BerXBpXdhA8DsIKrMHFHhsJXJzdQnXmj2xqsn3/ePcBMER1Rp3eu8iJ5DWD
3LnNGmA7Mz+BM1JMd+PbT/sAijnkY8Mj+0LBN0sSyz0mlBqP5+Jn+5oTPSTtwsDn4g98DnJRLPCU
8PiT8zvkvSY5rVyB0oF6scmYcW4kO3+rdL9Y2VVEamvQtmG1loYVDyFA5NsZXTyov9FrES44k9t0
JPba5cdMjrY7+EHTFmqFSxUsEdvP1mgAcyWDCYougooHgfYmqLINhaCnS98upW5mfBm0FrEHEGii
15WdhChcmckNk/W1XcgM1AM0AfxCmbg4yvGSme4AIB3xKh6Rhgjwri+hoo0Fp2ZGM0NBuBXDg79z
7VtaQ8rYCMDQvIJuiKIQdzDE1soBpgZ9A1pGmg+1ffFAtyRuaxBhe2/3z9otuwdoGtDfxY9an+PP
yVWBx3xQKzHfgQCRyI8OY/RWUxjCV6grqwh9bK4F+oY+o22+G3i9TQ1OOEYgRmRXSqK34RZg8Nrq
OT0rvx2wMBlgwg5Swxm+Q35YuMj/iMqv5/D6WydzGEdhGnIu29klmndxTiv9HVWDETkwoH/TN56S
bXaQ6DmiiCS+70/ULf/GZKIm2xRZRl9N86HDk/U9ovveQM4SjNH655g8fdpr5P3FJ28fksVRmx5e
Phbs3yKxYR/t4sjqoZCO59ckKcVoYpeoudQhTGsjEkJRLQb8MCzQO+uari5Bv9PBnwWz45ROp/zS
6uR0xIJWqaKkdXbVHXoJ8VkEZiZtFaOp8/78Crfn8Hp8kyiNlwZR9EuMz4yJedTfewpeM2NAq1gF
+IVBd8hSf/LIYMeWRgsClnP0DG8pvDVZylPf9qJM5nr81ovrD9Q+nZxzTgem92QnvIjgWx9WjxFM
efBHOa2w4dxvdMPrJ5QNdGORFfX2xr+ejMmphEaoAMUifICbf3PgIoZMnrgLaxG8xW9hkI3Az8hd
uvVnzxd6/uEIgT0HI+r4VRfDZnw35VmOwbAJ92V654f3NfNVrQNTJtnHh6AADescnYNAIgv8ugzw
aff3wC0qaJx38DkhHTlKFkz3uOT6Gj+obm/DfB+RPQRhn8KNSx5/xG/rcR2dLfQKSpT/FA/fq19a
0KWi/G3n1vgFgCaBkWIksZnyZDCgCxWdOO7t5+3rce9vPwUzPxxRqvLJY7a1LOtgnHuy2XyU64O9
iSB/BNDvaUkfdVzem1N38RWT5eeiik8dPsI88LQpXkD4QtLaXzhxcwcOywmWh1EFGLjw69UG9CBT
QLHU2/5gOKViRJxm3F/P2wBrrKX/szA50kXppLJX5OAei8GPA1kxQcDBDS2XU3QJ2gVyvyQ4J93G
jtcmJyeX64NOAztkD0Kw5/0exYKUbPvT6+v+3aPHp3z/hCteB0/0Y0fWA1k7a5c8Cdt1TC1CDMNO
OWJ7G9x2RHtYnQOyMZIDmmPt34R+6/cnZ86zCgJ6PNCSifbQaYZQZMYCbYzD1oLSupVOwfCeiYYf
qwvLPGsH/IV4OwAuC33z62UOnGEI4vFMZciFj6lPFcEVKwNAUf3eH9Hcrh0L62ihAdALXGHXljJH
yJpeC3v0S2stkSQ0DMp8SxpkQP+/DE1J5csWcxeNh1SL3xx+W7Ggjnm9b2J21v6NZUrYixxPmdVi
0NtKCB1IdxfjYcCFL262VKtbmLQpwLipJVfDbdrbtdjhgZXgHCbpgJYjb31/RHPH/WJ1bih4oV3I
9AoMOS3eVBrq/OkSg/3cWKBJhxAXrnPsKLreALXKiykbFb3dgKeUiwAedQ+QH7k/jj8w9NQ5XlqZ
BEKt0rV8nsAKUkWQhsfj5HV/ZI2j+ZCtGvLYbR8fG/rWGG8fIk8+WKKjP+P+J8zGgpefMHGdwE40
jlhgA2b6K3ijQCYMOhnTPD7iqrJAJiOcErL7MFL9vAKOIqILrmNuKZF+19DGw6vAN0yOdM+jc/Bv
/9cdQOJpQtRwgWJifiX/WRg9+0UkANEm2Q06DLAMgVnwdNl9zrglhN7/YSX/WZk6DCnmlTKCFT9Y
xeR5n47ohOP6ERSZvv3YPnyJBIRxBGIs+gHR3jiX6MFY8I8LQ/3jTbkYqtIGGsuq+Ihq9I/aj2RH
rnl/v8yZQBEPb7//ZlOenAuu6fJacXucC3Rvl4lkOrm6zrUlvPjMSxrFQmB6QO6NtAYaha5XLQoD
Uaj5ZgDepQK3TAqULZrP9XW4J8aOh9J0sVE+Mrpaai6byW5eGZ5W10Y6HVmqYFgghWfJH364Ld/Z
h7wBv42VQxD8If28P6VzoQWCRHbs1sSl9hdJXqwayxVBJaTlYMcAMfWJIQIUENSPeCe/h8FC9mac
tqnDgR308qMFlcUj+Xpakz5P8rLlB1sF/18dnWsu0zOBsK9McNKEbBPnSz07s4+9S5OTlQyqJE3j
Uhjw2Nv2oHAFXAiq5++C/mS6NolrUEwSYQkz9LfVbwaK2pCMDAV6Gqa5gJZPQghXq4M9hKYWmXnH
EnBu6rHw4oPPkN3VNeScllBaM/UHDiHDP6vjVXyxlG4NOXktdwa7ATORTJLGAIhYEWlT/3JUix/8
Bw4UAPGrw6/u76HZdb0wPHGjRdTkLJ/BMK89+BuOJ1H4xqZvnmAVGxBO3jc2F5hejnKyiVLFAe1h
MhpzTy3jEuknS62oOy1hS4QxqL5dxFEZdpSQkabVjhCNtW4sSIO935d0ayKLtGqecpsxLHQxUt9k
dZujX71pfJxiuIh6lVm/gVFvTwuX1OyAwbYx6u/hoE57a7ncEfxW0wYbmXpBNauV4NGELlZWZhfx
wsx0Xsu0FrUeZhLwAh37nLRwBAnRqKo9V/zSEZl9IoMnkh2l7pGLUcar+WKzljXnA1nmsTZH1mvG
eHSNp+PnO4RL34+f6/XjGuQqpsss4pJvb3wFYDaUzJCjQxlVnbyk8rpO6hq0szY78DYjZVQSlrzc
rTAfNiDS7Si+ox44qhBdDy2FSlNe1EFrI6LBTSxT7ZPb4iYmyXH9k6y+XiAQDvzcqJx4XtkO8VYf
G9C0nRTdfbl/VmbyL9efMpllIAwyJXLD1n4WiHAE+QfhTDzgACGKLSCl1+zaenlDj9yhPJ5P+RJO
9RbHNJmJ8T6/WGSVUeKkD2FetV/7X/T+0yNHQIIOukzyKO++XsSjTN4OB3BnE+/9F9X6++OfX+1/
KzHxiEMolnJYYSWy/iWujrmyUCuf2cXX8zvxfBX4wxRXxAAzvdAb89UU6TB2X1UueTCgDrbebehq
9a0a2oLLnXH215Ynx1Wt2VYp0qhFYFmCeorFi1TXXD2GPGwEIhcFFP+R5XHHQnqIkm2cLXYb37rH
6w+Y3KxDpbJDG2JuBfIaHt5RjPH0J2G1XhNRtwzW3GSbMzziUpQ5E5td2b0JM72hC7nR7rZBaAae
r8h8+nkMXgyHbKhnrJiHFZpl7++jmeT+tdHJUylmlCDmUxhtqVQTvdPf95/N+Sk8PaWb9dqSjJcI
yeuEsOYbgkNSc2MJHsyLS5HpzKV0/SGTB1MvtUnq//mW3BiPc2u8v1dPGoHOL15OMn0K9Ecr2ZJ4
t3uDkucBPpwAfYC3k/W9sAWXTvffFr043bxW52maYPMzq+dX8F3kiK1kaq4dvdp6+uOPYuwMBV3+
0D2zNydNPy2c7sUPGI//xQfUXdPHsYdV4feVDiYyRHe4PzAJPll3xMpWD5AHeDGMDWYg2p88a+EF
fXszXy/GxL31vSrFDQP7HtoLnXarZjYHahMnoUG+8I685Zy7dqV/veMXYw1Ure600ZXmRoyS3l40
jmuDXz8Y3OZAeVwk+tKmX5zeiXMDX31WQy2ltYFKkExOX3tnlzRjXIB35SPgTrtdrMNxb9DR//IN
7U75camvfyaNfD3FEzenhA7j+/x42kFqsB2BCkArsJtih4UOt/C121FN4+HlpdZVUEgYQk9GPVvo
oh8zAog6ln61Wlj2Pwat68jw+qMmri9M4twtmvGj9q1xRK4RdzvSn4/WF4Hj8x/g813s9iUy0L9n
wx27f3vkYg8MmsfE4WgX/In7mOjVbm8q6LV19MfH7nFHmBO2AlB2eJcuHLWFnf7nlC8sO2DWcUIW
lgUwtSNfZfZZuvUrCPqEg5k2vHHf387AJq5meAp3K4oy9eIM9gr9Nf/YCzvEg8RqTZToHjDEs2vq
C4s682a7NjmN2kBByoQRTGa6s3csyfQ3zko8Ott+yW/eZjGuLU3cVhT/zw029mrt980ORMbHY6LH
1CXOznpAyi2RyUEwzthG2yUtoKWlnDitSuvKVBtPlBxbVWk56LiPCxoNayZcuq1mylDXI53EX6Hq
ZFmhwVZv6YFPXnFF5cRE+QkDXT8+KPRLPb+l8GO6/XsCvcF2YdsKo3u4OTFgxBYgOyRLoBy7viHU
PiqDIEGUJO63rzVSmzk1H8P9o/rkt9TykNE5rT2z2gqPqFpA+BKUwTQ5jZfVSh1GzN4ikHMGMoI5
ufikyernrq8WVYBP6k8idMDoHq6crJUB+FHH/CIHpOjOFG+BhamYXfYLs5NlR2tgnMcClgL0VLpM
M/Ut9jPq5Bak3O4f3j8U1b1Jn6x6Ctm+qNFwb0ikPzWQdUGZBME/Tz8TdIFi6fGP2z4V2AVrnOrD
gddR/IV2DupEvFk8714EwHhZkAU15KeoyCO/fqnNt+AgbQyQBOkntAnwe2Yn90uTNM79vS+f3Hh8
5PGdKMYthGP5Qx2yNsMJS/X5+TcZtuIIaIcKzbQikjtJ7mvqGDYhI6WMEQuyUQ5Ov2IMByDS0NVh
oIdllaB4tnU/V/li+9jtXoCQH6vJCgQE0Wc1rS8NOV82EHVEqYSN9KCq1rXDFJR14gM0mEjCKpF+
f0twY3x8PbFXFqeFpjxpuDbwkt7WGZ6EP0FAA2iYnxgdm3HB1K13vTY1CdV78FSFEATtEaqzlnTc
blW63YMLCzGLp+cLp2rcyjfjQl0WHmbMf00RdlyTVkXTYVygH/dzgn5XfeE0zaAnMR44rxEmqoHG
cJLz9kt0+/UDCrGg1xib7t/f3RVoCQby0h/VmhzoaVhSg5rxUUDOj1pt4HaFzO60/qShZtcFlTtg
DmujBWDs8/g4rGS9NIHzTdeE2oHRkt+ALsV7M7cw0PQiGiNAE4S2hWkfsxPiRcHUUm8H9aZvjUyR
QU10KCtAusD7qlRfIGwgSbaUVLy9J67NTsLMhuc93s9hFplTA7+dQZC5C6A+tL6/O2+5FKRrQ5PQ
McgLpfHQrW4/I8mW6EfkQ8LtE3jy0POnbUv6WVpH3ygph2xjBF7p43pn8NuNr9ugG7bs1JRXjbXZ
NNYhN88Vxd9Nap5ZwpIevbdLQJa57Q2KI6TLxi5jkI9cX59yBf2hTPIGqBefk22e25pvhq23sMVn
HhqYlAszo1u+iC45scy1osV24zf1KYfIkfUVEcswDmOh6vccGXRVmavz6iPUI+v+gsy5QuQD4YpF
SIFhv1+b5vMszmIhGWzXcWmlHR0BeLRgywgx2iHVBWMzDweoNvBQA4cIGEgSpcnrXXMCVCFT1AWS
HbPN/ou079qNHNmW/SIC9OY16cpKKkksmRdCUkv03iXz60+wL+7uKoq3iLvPNDBojDBaTL9MrAiQ
5GELcAgeHjXzEzW6Fx2r6BPuiOxJ7a5hoaatNb+rLo3PFlP0m7ruUiR4g3SjnksVzo6GLK/40+Da
qis4IO0q8cTSvX9pc7ayEGc2+iDDgIUDRQtvudE0M+LAf1xLZEQ19KXSTrcXdOkGQQMStGgmUjOE
IjNHRxjytJdSofe0F1z5oDQunEq2ZOPYe362xZt+297CrF6Zmzk7XZ1xVUD53pN3sYWeOHBuCpnJ
NQ9B6PrtCqvGwm69Mjb9/OKgyClT2rTB2GRT45wxt6r6tbpvg5U63eIcwjOYkLwo2aIx+dqO0bdq
rBft4FEeKp2qkhz1AdIMoT8qdlfV3HaIM4HIYLDOutBwFXnk1p7xaWfMdisOChQTwK82IWpnzzgQ
qiqUmIzeiyjE7FylnJgsuV32Ij4Wn9WnNJDs8/ZKqguew5XJ2aizSBXK3odJmXfL+q375IRPOTLL
aM/nRKisKCGRsA3pG49lppZSHqv8VILHNnepcUz9czbet4BTKuC8/U6MFnyvO52adDwW/qOM/xva
jdA347F4yml8B3WBSp2QWRmEiioz0t00d7uSDE9sJ6Eq2f6JwZq7y3mzal/C9EtVvvLhUe1Madgq
DdTqfUjb2FTbRrsq7sFx0pogdlXHw+1p+c1KqIBqQMRlhaYm9PYps3ujpx1qJDVKJnK5Z0+NYHJO
J98n49RSVYS7joLI2ZZ0cLM/5GjBfoEQ5+0vWHicrz5gdokg8TCmUh4h7TFY8kiynzH8QYk6691O
Xdn5C/0FGKyMTnw0h8Dp+rtHLk6YxJet2OIx8sTKUUh56K3yIFlOfN87tZO76Xavh2bosH3m+Q6D
jO1RMn0nQwj7pL1Ts4ags3vHrbwbSz7g1VfNLpm0pFwvjPgq0Fu+Kj45AjY7wWc5+5UDUV8T7bvQ
NUtv5S5duG7AqQM9P9CVQ8f5b5bmYjIytVRBJ5xSL2cqtihv5h2cI6SUK7Ttxa+3V3nhwEsQlwdk
VkfvO2QMru8cFGD1tBgq6mktF517RKdEVqm/spsXyge6JECRGpy1AH8D3HFtRjGKUPR1wPS1tJi0
Mp3UtwwaWqBqKntSax5DeRVVeqiIDZkVQQ18HMx00Ex5fFLrXdOAu67mNmVoC5JzewaWThr66gyA
kXDW0OEyu4BiPRDGhGnUi9EFRZ06O8hKSU5V+C2CCwPFSjAKI5ZuLJ8zq8oN+JWDthCaQg7x4gPm
Rz2LI1zIgI5nZzB8Oe+D/WoFnwk5/WxQWdmA1xVKcuJbz5Ns3OO/rOXgFk46WAAmwDSwWGBymr1v
YtVDn71GOFUDu45skT9Yx2Tj3DPC36v3wyF6aLbxbnN72hdAaBj1hdXZlmgHBj4nEcClfeukQEyQ
5K4iknPvPD9m7ndLDoNz+NJMwFqH7Y4ePXPlA5ai46sPmAUFmAu4p/IUHeMdEBxQ+vQW/RADQLSe
Vt7VpRlG4Rta6YC9Qaxv9qyOBc+pwcjDA0X/mYJCBT3n7Jllm9HYavraYVt4USHJDsUWRA/oj5qH
xypchbyhAvPCzJReu48EMAok3x6Ian29vNz1NtpjQZ34/VQnGOnatK5Zn35+cX1pIVfpgwbrbXUE
ByfuTQmNP8SAhNUogWze7kDskmy00BSfw+outG/vq4USLZiZANuGZI02CTTO3q00SdSkbEdAqzSn
OoYC0YMfAAH2ISLZ1D8Eyj3rN0FLRn7F8sIiXxmeD7weNPA1UcRT8UYUdoFKRP2gyT0pRDMsVqK3
hRgRnTTQGgEoVYEO5OxtMqqy4/QaYUUrHfpP2fip6bOxJjW+AEdHZDSlBXQNirgQv7teywoRotAa
eB0kch7NwVZe4z/qDz0IDtjuTcWpyDtzeos32UF3hw/BOT67gDYws/zAK10devvwhjaHne0eDvbH
uBVsGbJN2xdmHt52u5/Tyk22tAKyBjJ+yD2DOWiuaablPT/EhTh6aXkCXaVRWUaCTpsWgjNwmm/v
s4WyEKRELozN9lmNplZei2Bsf7xXP1ILdOse0R7bzZfr2uiKBoEkB8518WVYvbAXop8r07Od1htS
BwimMHqiW8Etisins/9zPk4qgOnZcHcf3FZZucGWbssrm7MNNzRl7rcKbGakOmvkNd4ehbvyHK9c
H0vBugwENmTfQZkEoNLMTiq3Dcd6TGuBBFhuFaaKmAOU0vwWAWwD/8t3Wlt/zazqnttqD3+UZ9Be
PK/J+SyUwrC6F58xexN7P/bHcMBngDBeAI/vXYvJFXfs1ZbvOa//RK8lRfMeOF+3TwL6CZWV7TXt
nlkgBgg6/qhosQDdwGyJZb8pMAs4eWPx3cR3jf54e/v+BdP+NoDgQkR39m8EKosZiqm0oR7gHO/9
VrLYQT7rO2D3VcAJUgvlAre2k21VW5rrPaE0Ylg/k0gAyNW4hx4NjC3Ug0akTtZO8fLQ/33Z7F1G
CFzxGW2pF2l8s08CRb9T9PTp9vin+bsx/L/Y7otXqh2MVhLKGkZ88U0Ug+5c5fAu0bWUH29bWhwO
2t0AdZ8koee51WBE40JXYaLDOHyqdPTaS2sP/pqJ6V68GIykNEof+x31zt1oZhCAwJLel85fTNAh
26L9UJXMt90TatS3x7Z4WpWLwc3XSqQcE/5afhV3R0dCn1nhPkYuHHersuw3Eftj82NsU1RV1jJr
i0v4z/Y8Xa7mkt5XXU+9XlU2A7QrjU9eZfbtES69sxcD1GaeG99yFPxE2IxB8d36lkZfhMiJw8z6
L8yg5QRJeOyUX0pytAGBTy9R6pVlYOrtZyA5ffnUIPS+bWcp2IG/8M/QbKtkLAGPijhSTxcaO8vR
ra34NcEOKkiOxu0QwOEkQjItFn+kWDNLMO/1PcpTviI7lUa3gSifDZqt7ODJ6q/TePFVs20kKQDD
GzyWkqGI+Sw2euKEaQ2gZAv8SRhWyWns5c+a06UVKOFCrI3pQNUDPYTo21Smk3VxcjJIg/gKh67o
pmxPgxjZVXUa2VnJxT00vFd8tgVYPKo7aDUQEQGjPXSeiKY5h6i/Ql7WbwCWiSy1JrkBxDhpIKLH
/sgtWvt26UsLJhfQddAfNTOZBObDlXzm4ls+EWNM9TO8sfOToyi9AeEaoICrnyx49QXZSiW76I+x
9KHJTkwhogNVHWa8rmy+yV2cL/NEYjYV1XQZ9bvr2Q5Dsef9PuAB9uDNAmniI3dXkuzBfwlXcihL
uVTQWCJvBhVbFAnnFBH5SPsgFzPmWcKLAFKTT7dDsTsnzUu3cgcuOGN4QSHEgyKhAj955rBIicpq
P0ctI962nUmtBgg4OpL0cS2yAXH07/kDehodrwpYGGQk2q/nr0sauU1KOP0GFEuOBmW+ajctksEO
6I0FnaRVK4ZmxXyZOqmocZ8Vlf3XsaA95/J6TlUSTIEhSUIcCbOQQgU0sr3KFd9UCtvkucshbIge
CV0OCB8A/G4WMjTmHzU1aAA6qivkIaK0KNOD3mqRaqulbBR2kSF7+ydJE593oCbH6Uiw6kVk6rLC
j1Yt93x+T8NMmSTH0LFsTy2luZN3QLISUWpBumBAFEIiQTKOkUWHIFa3AxuMk5T1qXRfaAVN9/JY
iMGxDqOas9SQ8yWSCWLJu6xAHWUPYgUxvs/yVqlftULri4c+jmpjS1ugJd26SaUST7saASPKhlR2
DJpKAmTJx7HeiZnqTzUE0VePosBXaE4ZfElw8rQJnnEHhvQpG6O0OYaKEmpmPTFCk1qpQDhb1FGM
KM+QQXpuqHLUPiTZUMYOA2Ksc7PC0GtLZuWI1owxg/pd5HMJmHjElO9sxRelcCPUOo1A61TxiVfI
aZ9/KUoGJDsJGbJkn5lYitAyS/yCC+9QH5DLk5oNhrzRKIj5T1rVhegpG2uJI2IrVoWdNlo6Yupr
GjFTH7Iie8/BWKXaERIGzVeri0H9JTddFoC9ijVcvukK2Rh2Accp8RmMNmFsh+iCTZ+LJBaTitQN
OumgaJDF6l3fa0rkQX4hQBsbakBoojcSWqLeU/cGkvJB0GmTLLeaC49BMXTMSvH3qiWV0uHfpZFD
NdyAhq89lEEf7JsaiZGfNBCidNg1faqEd1zXqcobfk0JeESmDf17K7VtC/m63HhOWTqOhELMULSr
LksLy69AyGyLmGl8kRFr9K6tuTC0uzEWVTco0ig+dKIRQidMlP1EOSBBw0V7v/b5/MilSIi5uEB0
/FJ0mO8lJnccyfq+oPYYFXlg84XfVJnZ1IWSmHqFfmDQXzX5WD8HUDeUYiinGEP+VJalxg65VkFw
JBVpypkyh/aojZQnomSrGiZJICWSFYOFb2mDbQt91Rxs3Xku2B1XS9m+KvgckxcOrQK1VHg1Alrf
2kSnBM2SBkf6ZsiqbZYNQvUABoJUA7x3rMZx40dcwz8pOgVkhhlqrb8Hg6bFn6yoS8UNRk5tUPhQ
o97u/dQYTVGM+tAR1CCRsFQSle+YCpYknI2u2gnhqIK0ohQ73k2bOs3B2FIJxheXZxBE4IMuUCwG
vbdvAyme0IGKZRDeh3UZcndCnQuJnWZB1dqcHtHCESKRL2vS81zKrADNKPrPkOecDboW9kJB7RNA
9Wig37cfmYWuTKjxTjQjaOMVcZ/MsqlpFWUFbdGphERPR3zf1ndA+qVP6aHfsFeucpuzvlUtYZ/p
pnpsoKHhUmppKC4Frt7sWnSYl/Y5dBDSxae1x2LB0QFgBWQ9EI3TdEGZfn7hbwQFBcwn6nnPr9Ta
HPoK2WUhAT8FppCI1IcOJgP1X0S5asWRXapmQCASfK8KuCJBKy5emzZYleSDMPCIQ4h4YvojbdBf
PH5quzpxDcGJZJP+UHcoTaTi27voOYxW/I6l52sSykPSCgzTvziEZLGqkwRBnZcq6WCxPhuJWKEt
t/T7tW5xYSEkgkQMKhrwABQRLUHXo+UVXI2AXPJ/w1ukqQBDfG9eS7Ir3dv7bQFtOQm5/rM0jfpi
SZsOLKASn/FIjPSgsQHVBZn+1tnUCjaqCwFGE7VEgnJW1JMdgGaKCy6M7nm0fm5/yeIKX37JzBOJ
Ui1XWwVfghz+9BFHNHm5D+h6aqzDLkb32kq6bSlJcjX0WZKkbHHYc+n/GJzYkq2+J8iDTePr7cA0
TegfruRFfssgYEUvBzk7QXETiFLQYWEBL/v8NO7cXWCZIMtcTbJN98TMWb0yNItJokHrOoprGR0v
jsX2pSNvzczqj9aaq7q0VVHnM0ScS/BczDselTgr9R7YVa8gQWS+h7Vdv7DHBHVqn0wdWp31J165
JJeuIVUAUENGiQVljtnCpbFfiHVDec9ROFN45Ji5O4lrqmZrRmYrpcLZV6oURtItBBAPBk6FiZK+
Ya1s+4UYDoQ7/wYzW6hU4xoqCrhTIURSvKRvkDg+x8YpvAcyEHQUewhy4GVNY7vV7VAj8topWNoo
qobXBul4A3Xb2QUwFAYe8HEQPDTDtD5JIK0JyrHU0V/vPDNZa0dY2i06kqMgA0UAoMxJytWq0vXB
l0ePK4Rt0eyFjHduT+hSZhtt+P9MzAZUaWqmME4aPfbkJ2AJ+3h30D+4rfeg932EkAsxjhByy8kd
ipMnOIF/VuxPL9H85F3an91jRcLpEHXDEHVPqdF3Y70/R3bh6lbkJsNuavjC5bLhcLf4tvJnrdVt
bYJnZ4MX6JClOrCCZUrvdLXYdByi9dtDnEZwa4Szo9GUOJZDrSGBHzjgk4Wc1FYvK6fxq+f/whBK
RCooCtHEPBeoVepQkZkUAwkWTuVto/0pmCPL29tWpKUVQ2CPTDUQHFM7/PUbGKURzQrdB75SIngH
hNfRfK1frVfgLMFYlJkCOpeGt8i07ZJAYHbcP3nNg7l2ZU/7cj6rl18xW7kq0bK4jjmQ3pSnUDly
6n5Yo+5ZWrhLE7OFSyMBeH5wiAOsVJBEG4EKGkndgVtQWksWTZnFX6NB1Q0oZBBeAwxyPadtJIkF
9H2nvILymm2EPTD58We2BZVoCrDm58oSLuRmoDLyH3O/ckLVoIfQcgXJB0IpYLcBzqAW+jy3hYls
7gEcJrb35t+/fMFhg+LN06kjq3JOa98wS7YOWRRkMgtRQR2PlQbiovLE61aAmsSA3k6l+Yg6m0tW
1cqXHhCEvzyyRBBEADzleqZl1ifI2xXMi1rcM7Gx72MPJ1KLPKAaiaEcaf7e689V8gkEP6nC6IfS
0jL87yiDMoTxc3slFlNXf7lyJXA+AyI7O0x1xnJA0ydwbOBwLYHMteACgKITQbH0yr1tbWFDA4eL
dwsoM4x+TquUG4LPQamB93JVzxyJ08+KHjk538VWzI+Zc9vawt2KJBmEb+EvwyueS7RJ9ZSy70F7
MsZKZeVtFNhA2r/dNrLk+yOpCcARIPQgd/zbnnThkUttp8d8CMKTlAMlFQp4XXkndJi+FnAe5Vlh
aN1uCUo1rZ0GIOEzaqvQdUtdZbRZyrajhAnHDg81xHfnXQQAygZJIiDhm92p52BCmXQ7rd4XTsy2
YCBAnzA3mMYhqcm4BgJeKs1MVDq4PVDBV1Hiu97VWpqmalx1vNcHH1R8KtKXqJXxAhCZfWQR9NKG
h7BJdmEiP7VRv405360mZubXDtC2rDX1aFOhP6b9qMLCUoIfhQEPtNZfu/BwwAEFJkwSkDpFQ8f1
RzKmpmIiAzMhH4+vgGa+7+Fx0C/qIBJO4QUX4Ae9A/gJ6uXo7TyvbJSF++bS+jyfOgaQ70M2h3m0
2XWPg0Yy7YXnHCqdogYttvWa6uQC0RCkXbAkCnLTyE/8ykoXet/3gooCACWjFps0MGw/8u0xueOR
45HDI1CBO/45E20RWPiV4S68j2DgAFYEscZE5jS7WGKVj7qw5SZ+pcZ+pY5VjG7K2aBtBk6hRyOg
fdvgUkPLlcHZg8zGnFFdCXiPVkB1Al3bDmbR4ypLLPrZJYzoqVkD2Vj2X0HgluUdJ9xzkqUiclbd
QXbryEZiT6aGGazVYhbufBWdPUhBg6l7Uv2+3niQNuFaLgP1HtLh7zpoBD6aZKWotWgCGAL40kAi
QTbs2kTd+rFR9ziAGeEMwjaGR8+ptzLFC0EW8ob/jMzWFIqpXasiXYeuv9oSwXAa7TIXT7ZqWg5z
ykO+VQ7OoJrQyMCGal1cAdVTuOP3+TFy1rJby/sbWuDosINWAdjCroeMinovBlrJe4Emf8VdZIvN
th4Sm0t/IIyrDk7MfXeRA/0hkq8iVBbiMBX3nQgWaJTWfkEmtCKnscQq3hsoR2j3GhG+401eJUkK
uDQjSDqRMBecImSEK89p/HB7LZbKe6oMOlJ0b6GIimfuevRdyjI9D7EWfvzUqa8lkvVud9YDMwwh
0iA/SSgLyQ0PWU63CSHkYLXdvQQupdufMV2ZM78RSE4Eo9BJ4dFBNF25F68fHJ1SjVKV90SVSPxD
da4NK9o2oSVD9nRcQW5Pe/i3MWQyJXki85vzmGl6w+QBGXxP0AHTxzmSZCTIVyLsaQ/fMjJ7JMaq
Emncw4jRuFQ9g3FewLvev96etyW/CxP3n7HMH8ykrxpR5jjsn1EzNeOt7c9ZvA/Dk64cU2r38MGE
7W2bi9M3+XgS1ENR+p+NrKCagOR4KHgQ2zPu+mDl1/8VI/k1c/9+/3xIbVKhj4AvRE8KAnUkDS9H
J57XStEJeDXNSRSwfCR5nLMPYaizJw5SCjJBbSavrBgZAlQfDOTviRxA2tsZxjK1Y8UH0edgILNj
511iHCh47PCCxQJ8Y7/tECszKLUqhNcraGWXPtgm7Wzgkj80S7v3ELX4gdCa4UVAspIFRKeZ/tGO
IwPcKxiTmETNIOSuoPRDa5YIX8GlzyHFYuZlptzzPXwTO5NS+VwIuS5bI0hjQaqtRG3hliMLnVhl
oOr1lYp7rYeaUuf2ki1vk4s5nd1xTV9kBkquSPe0DRJb2gacTsh3MnMMIX5w29hSKgbp6/9skL+B
98Vh5gdprLg+Frz6IFhOAzGJdMucaKN/O6LZ3rNHCC/fjQcdtGjhvnuO0Rmx8gVLPtLlF0y37sUX
dLyM3t5q2qL8g85BYRelqHtFOlSpXbIHVN9oudFz3Uprh69eZdWwejW3ZP80hk7SglNBfzDStW7u
pVfv8qOmOOPio8JCQbFTxY2QNjYuHp6Zqf8iriKMll7wSzOzF3xsWhRvS5gBV3ksHbTQ7g1XQg4z
a1ZO6qK3DtiqPLXcgA5uHocZbFISFrDQClEgpoV6wR7tGNAmyHChxoDS8gd5ExJxk+7i0/AJwddq
qmWsptcXsg7YcP++YzazSRnmBVrSBS/rrfahhWLlXj/kjNioKb/c3lpLqfwJ3YjSyURM+UtvkQ9T
2o1FLng8ZFxd9EcKPaphlnEKXnf+V3NfQsriabNidCniuDQ6W1OfVdk4qoXghVt4ZQ3J1WmKa4BR
LP2+9+rSSdfEMxbfLwnqHNoEpP6F1RaD0IdycCkgnyruitzqGlsMV179xRNxYWPmewRB2WSlABuQ
MuVPam7zuVcgrCXjWmfa4psFOR+8VojX0Kh0ffawZrnSoAvU01PXTz8Vdc8XK17F9Oz9erZ0aRKA
hfP8CwPcFmyQKMJFryjsCrIF6H0KDqVK+AeFbqM1Bs81a7OpG8OgS6UC1mrfpcC13/tTgi1Bm3e5
ktNbvE8uxjUt4sW1xbM2CcQelvTUauEChw9VbPf9JzoOb+/ypd0AGJ8Gd3gCCs0xp2I9BmELt8mL
fpIAXIhtBETfW8GDBFz9b97DS1uzQRXIuQ55V4seu+fhTBgR4YQvCa1bRmEW9/WuXMvXLW3AS4PT
el7MotpFijYaMJigtyLON5Lymn7fnr+lLXFhYp4M1RkoJiQfJjowt9rs8N7v87MuWOFK/mMxYLo0
NHMmygFkakoAQ0oFKqBAN0N29kE6X38wrBn4x6n81D1VYUdopG5vD3LRk7k0PosUdFoEfVrkohca
UOOysHiQEhdQXzkBm7KmKLo61Jkj4YMBqelFDLWpnbQ1i3QblA9csysPUfHIeGqmrRN1m2ZVInZ5
v0zMFiDVgE7E9POL/SI3cpWJaSN6GbQbp+yOpYPzU97U5T19Th0lB0wssPXSAgpJddgq5HYp6alJ
oBOBdvpfAaBr+2JTcD7OKBJxrVm3TzkIIyxqKrZU7ITY5dVDI2+pbBkPRrQSOC3VZUA388/07Khw
4li3LQJWT/lyko3isC2OZ32ALhL4Gx3I1+dmZSYgJNpqJ3kDLqB0J+5Fnoj4w7mcKx+YCdxk697e
eUsP4r/PAg71ekZiBYIaKHtA9wDie0jso7ngtoGl84sOEuCogTWdACfXBgKuKqk/1II3ILPqlqE1
lASN7MEzkq4rDvJSvxlazdAsOGVh0CY1u//GAuQAgUzhi1rCp2+BVXWH2uRpEjP6/x8UHg/UfcGa
oWpz4kc61mkSDILgAdM0JP3GNwqLio099IlV1xUB/BC0IStGF5PpaIVRJNRceeGXzkfpa3w/ljqC
b3DcM6AQR7t5UM4+YLt28rQv9mu+/RI6WUV5ALL3qKejljjtnovz2ktSz0bgBCfy8PpwHNxUI5Vj
Bpb8eHtCFx1QFJpBFoxYlkfu/9pSResE4HJfgMrx+8B9c9p2CP6ozTa3S7eOTTG0eN6uazN6i4d9
Jaw80kub9NL6bJyc3IyGX0zW1X1XuPJHFbwk+rYO7hVkhVe7jBeuIXTGIS2ELm9kf+ck9zRq8KMx
EsEKlzBThCaaQSr2KuU2GjiAQEeeyK6PebLJvprKfpJTGzy3AIJvlC3kI2nwkwcTAfbb7TVY+KpJ
tBiNMSiGAPk7ewAbBpqnYmplMxDFsyoCcftaQX/phF7ZmL1z3Zj1qpjDBtfIzsBljszJB7Xxhm5D
62McHClnhbVulsXgFNW9UP+vv2D29kHtQ+xYAkRFMaLg1bs1Q6TeyDaFdyZw+9YP9n0F1L3fkmag
jmxk26pZQd8tzjQoFsAqoMmIRWbbDTw8De0oP3qj1L9TXzO5OF5ZzAViZkhQX9iYudK6VpRaxTDT
ozu68SHchtvGfofAHf64LaGPSC5t/7JP7546spYBXqo3wDzKmIDF/D1Z1+cZwGBIlVNAN6CX9Bmg
YY8zwba4SUwXkBFvImoCjcAmdE9ryl8LD9ql4Xmdb2yBAFINIFY6CM6rd1r3MeSvqbpSUFizMjsr
esGKoa+xi9osykyj6h6aTN+wGCk3vuOc2wfz/zGZgK0LBrBGEGy7nswy/L+T2ZmtdTze507jRjYj
jwSzCfbybgsurNOfNfbKpW2KwA94N3TfT4rO12ZjyisjmLqAWFF3SfAoQlf59sD+XnSz6BIx0X8s
zJ17QaJxjawWirJkGE39CDle9EDeP2NzQk75bByNIzVb8pWZFPsW/PGWaNMt6NtRVvl+IdyudRVT
MJFdNzmJDGv5+yVihKvvmy0zl7ZKkEf4PsA4kV9E1i91Yqdwi6P/4E9SX/YdiOASp3YzJ7WRvkVv
HefkJpyO2zO19BJffclsC2T6YABQw9BEE2xkE6Qc72jIPbK7Mf5vNtvlmswuSFWrBfSaow6cYcjN
NOkYsr4NrZ4A7gV2b/Bpw0sc9iCDWfFw/jqDt/bDtCMv/I0Et0lmqH9tvz8z2Aa/Egm3GYHbQbDo
lDx8dU5p96TdfB9ewNpF0EmZm+kxsJr9Kv5s8blCAUcQpsI9yAdn3yPLjST5IZs6rWu0YWyKk24N
9Z0sPWWCYAGc0ekkAYfldmW1FzK90Fj7Z3fmDUECp9PbFHZFFwKKr823bxC0+G6s/6Wd6Zq7mO8+
GqQhSGAnIa3D7yyFgdlwIH9WzCzdlho4C0BoqKGOP2ck66HfIVbqwMOM8nUP8TwXYnl8bLEz2sAg
+uzfrURbi8fl0uJsYAwdU5IwwGJVPuQK2l5kc0iRTkQzfn8Ij4Zy56/h0ZZieB0eHRodRPSro+x4
PZkcL6uVTAGyPfYWUn/vEeQJt4ZKOvSr2CszurRBLm3NIp0IeWFdTEaEbR05vg46mvM1drTsVcXw
BeJ/RBsYkajjFAjwVq5HpYejb1SDAPQ+r5udW2kHA6dQ2GVblzxOcrlO45g/+VEHpYd72kvPZ/nu
bFhFg6twbVWn4za/HiBEAxoVcLIBFDQPVhvGckHGqI/xa3DSTGFntu4k3/uDw7+yaaWFDCEG/s/Y
7O4ftNQfgnpazj1zPt+d984dXH3nYOs+PhpmT9L9w/O3/WJ/VOZL7VIvNTepbVjB03q8uQTv1/Et
/KRurSvKHCMxUD1JDQ61gLaX8/2YZFZtpDrWnKHtED0bO0XsQstgtLjnuWCieBm1fZKrxTlSc36r
oDTnxjzT7voimtrNysFFi5V23+AfEnWBsXKDLbosug7iHvTYKvBbZjcYx6KwZJw/5RUs39V4IkNU
mLfijYW30dieis8fzoJOxbYjurmGdllaOt0A7AEVHKA95jB+0Afo4VAgA98wmwmfkvA8ck5ISmVc
ebDWDE0b9uL+1ONMCn0k+71e897lrjSj/lRiQss1SulFd/5ySLP5jFWpwJCQRtFyAqVA+CMdSr92
/RbqREETH0QySfKg70uT48ifzXnlvlk6eRP37lQzAQ/qfDkzdBUGaQbzZR2YqXZUpG85Bnl3FKG/
7ucveTI67foKFUfSlDshsBOZPd/+iMU9hfzA1HYLzD3axK9nu81LP9WTVvDywJ2kD4yPl8ZxWyjN
gCo1eLvb7U7aG24dYU2rSVh4wMCfDtooYFJxHc49YT3jJI3VAA92u4RAsLsZbDZivsGnszlJDx1Z
cfeWlhu6UBrSLtOkoz33eqg00VM5muZ7L6FXmpKX+mfSTIKiA0EpJDcNq9rnprQ9bza3J3ny6WdX
rIEkHQKNifQO7VrXhiuK+0eqRYBQB8fI36vgqx0OKcR10LkhxRZ4UFZigGkktwzOjpAi5miYRKLN
i7+E4qgJtaXqa2C/hWOKQFvgQZiJhmZcSNeDykRwfhUVbGT9cextZkYMiNcV/oIlzNGVldn2lNWi
KcMIVlhjBrv76JRseBs8dl+iEUASSN3gTdxkw5kv7ZXtspQZnDIJSNEBNy3imbgeYKSGcmT0uG31
HEIc+pMhHIrMztAEmpOKdlbNVYR+g0p65My08dYkFBeGjssBXE9T5xS81jl3Q1TKQtazVgR2VDxp
XxMUI7FdQbvjX/2IbIBCaGzfZg+39+qCJMy12dm6MjnkcrC0il5en9QxsMQcoLqj4ejDpu6JDpb8
UnMMC5+QhR/KI488h2LJh/5sJCCOXfFOft8R+BgRbekYPwrpc2G1PhiaBLGsCPdvG5Fwv1KIXYhF
rn//7KAghS4NaQfRNsAliapt5Sg0kVo0FbbP6ydZhVRcczRiqxq3BTu2/doe+31Qr+3PJhtJCNpn
0/jEkRQv9KFRnv3E8rPHxP9gH4l6rw2m9qcAywzwq7cXesG1vrY9O1qlNvZSpWDsaYoOcKdvSsIV
D/SlajY1cNK23KyVEiYH+vpagkUZCD1ULoBhnLfldWI7JgqIvTwpaVOgNfk+04jWpWjN1QZVfkp8
kX/qmqi3qp4xxRzyUIGafQ1OFyJXPKCFfaZIo0MrPdqzLClL0D0P9DNhw/hR8Bn7U2hBldm3J+r3
RXf91bOwgIEcQTRUIIRqOQRNprqRgNtOwr1CGzPW0xVrCzsC7TATbnfCev7iEBGEttQLtOF5kfIi
V1s9fs465/aAfj9HEBKEOiKw0hNzyLzFrkv1QcrHfsLAQN6qSc2xarZcmFhaeZZSa0gzsyjWUiC/
nR2kuwBenUjK0fAzV2nV/oez61puHMmyv9LR75gFkLAb2xOxMCToJJES5V4QlEu4BBIeia/fA/XM
toRiiLsd8zLVqlIi7XXnnmO3dttqGkAiaZWAhyc7DV0kXXAdz/gUGEVFTQXMKKDz+4w/vviOea8x
GsaRejRqwPuzdV05sbZrI8hDZOGi68rEqavRs9pFzB6rbNmyPQN1np68XmJvOlN8wacQooOiERlp
tIN8Nx+0Tlsj7Zh6DHf8DuR5nu6DU5lvas+3nNHPNYdc8OXOlKAx5IT4Rj8cjMY8JSBFlmhlHaU6
sS8cUDlDjFHzlKvBvUo9/W/4b8hCo9V/4thXwPszuxcImkwz7jOACCAp4APGyN/kk+oyF/wcCpSF
nfbRwH889A/J8ucDfCZyQzUSKwvEEejd0ID+fW1jYUihBOfjGBUO6ligIgzCVbMxwWIHmbrGX7+X
K8DujwgdVz8PfeYJ+zryXCwLDb8soyonR6VLXYkvZbD39YBu+iMo5S4x4lyapzpzQSR17AtJwjzl
D+6VV8Rb0TVz0WccXle+hsbDEAnEZplGTnmpnnb2Kn1Z48/A4ctVaqxRY2GKsfnN0DjtMvfohqCb
05Uj35VAy7LB+rrs4W+kfL5t7txbbuDBt6mJgU3upSfNza71Yau78h0cjOySXP05K4i8EmRzkBpE
G6I5O0p5g+SaZQ9AqAyboXM723mj+oLbHrDRfXQa60uQmHMP/JcB55yj6qjY0KfvYHYB4Acziwrq
Fs/YgjxBX/fbU/iwzhCDXIreL406O0lIdA9NOWBUcJvJuVu3YDn/WzMDIYmBcA4C5/MnXurVtkkT
AryNet9I2oooo9eAPFJXjyVxLGnFZOtZyT/qEOxNCzUJpDDo6wsmYNqvmY+ho8UREE9YUQWM3N+f
hixKCy7HOTn27rDKXtoVXWA9L/lOU2Xgh1Hmm8hB2YRWU4wyKeZpz4PXLpXn8rFYoYx/KYF/Jm6F
vUfgOhEogF95HqKLBmYmAx0gpuSxACxqau4OEBt77V+t16Pq2IpjbNTdeI1W8mhBwHB+yC9Fe2fe
vW/fMDlJX16DoR71tNDxDSnab2w3jm/IOoRQ6MtF5t8zcdf36c7sSpzJidlO0wVBt/G2pEvnwSHr
jwJqt/WlYtSZazGxgmufSzulY79PS6pEmAzTWDvdf7t4Ss7/dsRwhjEBFT9B0V8WrVUNWtikICAe
z+9Ud8ECUEfWnrzwiyccE+9n03QumMFk/hpu+pwvw1WpaQGIO+2RUy3qj34JYDXMoXzdbm/boEv+
1iXQJjw38DMyALPfx9MtpeRp3hIooCROv+6Ir1q75CXegxzI0W666iCP2zq/qMV19ixCRQptlWhq
Bu3o93FbyN0ofdqrRw+knCNClcS9ipzh2N8icbS/hNc5AzKbclSwApBKB7W5NosRGyttRdRwAEuY
z2Uvtd2wjb1MztDDmPo0szw0GGMNtpzHTs8LJyJ7xYQDFvV+J45KtonGdQaS7LoIGoBA+DZVoatx
2yuuVrnGM4GAmPDk7i1DHeWSEtEZ0hx8PaoM9lTmRpZ7tlgRB2q611v1eA9iNqcLVqnbBTIeR0R4
4L7ND+rGq03ki0HV9PN5PMMc9H3o2UVO+lJPGYXNEXsVYvaV13jhvvNsR48d8iBXvv+E3Jurxc7T
0/Kq20Gb7hJlwjmXeAoEVFTI0DeH0OD7WRkomrpsFeadOJCKpIUbKiD2RT/ovv8bsfy3oWYrbYQx
cMIjhrr3vEdtXVInlRxlJ8NBCwLtAtrljAYlFhdZRXtSUkM8NRsN2TeTVilMq/5Yn+R7czN43R25
Sv07011uFZATgWRvXx1vb8nxWEGH8iEPtlBFX9/uIXP6806fydJ8+5bZRpuDIDla6wHHRqMpyL4W
uobt1i5lLM7de9CYgsQB2Dmoh80qVZ1emqmwRnJs9ENiOyxfUn+Aa5j7cXr8eUbnPG8QXv411sww
CGlQQ7D34en20Bxj30KB/SU+Sr5YbPMTpO3XAXc/3Aujnsu9fRt19qJ2qHbUSa+S41QCAEvtNlwb
6+4OwgY3/nZbQcfyNI5uFOhu/fbzhM+ZKjAlIStggCwBkNrv9yQOm3xsUwORhuV2HXX626R/+nmI
c6cEhA9IaKqAvuifAfNX8zTGYMyrMblMAJRrg5W33SZsHV1IGZ7pKZvCFtC0IC89ZZlmp1FtqGUy
CVPp0U4m7ukDWodvalB9dIEDBfNXHFCExK9QAZX8F1I7kVgqF1bTOLecX79h5oXWuhaB9tEix0IH
taWjpnWmL3My2g92GZXHJi0EKBZ1890IbaP1ijZEt7gmReZuoCN6Ae2ya5jf9AIEimVWCuLoKVwM
x+Cp/KIyDcCcokNRySlLqdZdQsEKiT6SMEffrZJkyFNRPX/NDI1lCyNkpl9J7cuIlpMrEbUcatvV
2D4Bj9+uRmVoS4/Zkn401dq4AzNudqMWVYeURaPy0gXVbFm4JDcI9Wsgmij+fySeksKskCtVOA8k
jcExa0wbgPMosXapTrKAZ+YYRNygb6qOmq/bajrY+/MmV5yRdc3aylVplXGQQjqZws3O5WrW5miX
z+Tezyu0YTqgEgB0Oo+qk5z1lewYfd+GLhp10xeGpaqdSaut+ztezV9bBzGT7zehjzs0dkJ545jc
lRZAzvqtDVZOtXCkVbQJfZsuaHQhIXfW5f065vy1sYxa5Ci5HqOt4Ua314lH98pSAS9E5mdL/cJF
PFPzww1BBRkN1Ljtv3QMWH2W20ke4nT60dbrFjvI4ZQAJhXOo34Nbr1TwcFI6hmZ60rF0rtgLc7P
1kBuEzWVib5jdjl0LQ6FMTDtqHVeJ+3HYp/ea2gUqhx5hTNlElBh1bt2uBKXsHHTb56HbeSvkecW
hBYq46Mea0f7UeVu6pBqqRbbolvW3c0Fd+DsCwDfAkzQeFP1OcQDPaHguR1yDQH3oy12bQfQwIXq
xfmX7ssY2vejyrhQY13GGNVitwG5CNioIu/wHi7otoOw0Dq4/QjM1b11Mf49OzlAJjUFmGrETtPP
vzzlEhklodBRO25iDPOzmZgcl1/26MvvnnlsLVLHJpl+tzj662MEAODPv/+sSzjhPf/98TPPydSH
BFQ4GMBKgnAZAVj4WHQo6Wko55ncGcm+aA3HLrZ9c8Fp+/Q2f5rbzDSVoIZlvMTQhb/bPV8vgNZy
+hJ4H/BYbrfl6upqrTrerZk4kGj/edpnvfGv057duoEmPKGRrE1tBzvx8Yx4xNF8NAitDtlmyT8e
ntjd1foIBMk+QA7hb136v1Z9jkqVFC6TPsHUu0dlez0FAKEHgVJxfdsA/bhMLpyis48MAjb4/QhP
AbKfLfUA4mxFifGkpkA77iAboXuNL+7W4Nl5Cy8xhZ7zTL8ONltbe+gTOgodaQTNT9emmx0C5enn
/TuDvoM3CowGaKXAtwoeze93Lu9S2oRtpiFVseAbeeEG+7fgklLy2VwTQnrkKyDnpavy3APFvbB0
Ey9kXLnhx+KldPIQduHF3lyvnjo/OoDy+8oFF/OxO6be7c9zPOchAug3EWhByRZf8H2KmdkyArE2
7ZgYL6U4ieKOSSeh+j+PcgYQi5X8MsxsjhIheWbUBK/X4/RqRm53kwAxVTovd1Dzxn3QHGcr7S2n
37qNa6SgRY2hBCNBIQascC0qDj9/0NnTA2wI0KkKEBVze8gjtZRVYWpH+Vm6zvql0a4K1UMHhXGh
tn9+IAPCaTbCRmzv9/U1VXBdF1akHxvPMhbkRQ6DPPe7NOCXSN4IOfOKg9YBzNuT7h404b4PJVEq
ccYwVOHXEDqSbsfFSNxs9byDnBO/RdPuO52SU5mj7LMPH6ocdyBpZTfoSo49kEYef17ic9UM1JvB
g2QSpIbBzfb9e0Im2QqNcLS8Xe/uqm3hoKzvVg/Zhm31dWRAc/zSjT0jQI1T/GXMmXm29DCSmgxj
wtFA9gP0W84zbMztAsfMWb46W78pXT+YyH333v2FCZ/bADQdAb4CtBPgs7Pnom60iekA7610yzN7
QbJHKzoQ0AQNuQ/es2TgIHxfwv2ScLovJeHP2tivo89srBZ3Y6FZYpr6zqtu7AdTRuuvYyXuB3gV
gwtznQ7T3KzCKzAmnDDy4/MM3WiFgyLFhnZkaIdpVtCwrNw8Mr006dAXbnlD4jXR68+DnrXlXwed
+UBtLPKaw72Fz37/GO4A5XJ217Wzeu9vbm4eiu2WuFduELj3l56LMw4SOAOAD4D/Dp41Y3aL0zIJ
E6Nm+lH9AElJjzSvB66a4ZI87PT9s0X9NszsxhQazdIG6gfItox8OSYW1lSKE1eEqED8vJbnsi2A
dsOTBY0gmI7nITuFoqE+dqV+RC7Smbh4D8ubpVs50aTfuLlwNaZr921iMG4YDfcCAiowMjMrk45y
2Wc67Y+5lVEvajGxto/aC1bm18TrNAwk8iAqMZnTeT9aj0y8XlGrOw7X6ZXikYDtkBZ/B13XMnb1
3UPja17t2d3+wvTsX27DbODZ3dNjPcnBaNMfqXEVVhvptlkRtoqjBVCtXXMy1Tcm3Mg1tmi6KRZp
tHixT5nmQy86s5/UGuSRHjtAl3pXHkW7SuMH8FNkqptto2UVOnWH7ozaq+E2+/SuuC4yt9vaRyV5
sJgbeRChrLLrgS/10q1j0IEF/NYobyqlcSo0qElOEuQn6Bbua3tBVcS5WsDR5ruOAQJNtkzxetVj
booaJaSDqKNbfk8AR1EbyKcOU/f+rtSZg8YgFNsb6QFsJsgLaH60016S+mJr+3SVfjkqX/ZwMqhf
4hw7jFGMtszuqKOh/x4yqqQB0fZWAZkfPsbc65JfR/4l7bpfzPTnBqImpaAQDnrPud1II9GZ0wYq
i+jaRK4qhGbrhTfz0hiz16srUNyHrkV/3GhLdL/xjXrpTp8/hn/NYmaAQCErrJLimkEGwcuvIS7W
3ac4Ik65CU8X3o9f3qrZis2OfC/KXO+UaSwHzYJ6EZDM1/dXocMdxS0X/UZxb+3/t6jXNCggMIiB
4byBS//74WDCKOtGTjFoU7eLNswyRyjp4Bf9qmJAHA0NVHAj+RJj1a+40M9x4b+ixxXQVG22sKxI
GJRAsXVJ8iyP6FdT0Q1zlcfKhCeuZYeAcXJYGm+xuuXv8nVleRCscLT25udF/yWXMvuM2ZoDNyly
OU/6qdqfLySUwStMOfRj1HPKa2Ze0rH+rJb+chlRxPn3vGeXMdGLURsarLdWLprI0W1oUcTJqtK8
5rXQHXOENEUByjfXuIF0PFulZlC8Ku8dFNYQYvvymwIUYfHw8ypc3I1Z6FdHcVuYEPjB0SuyIG0P
uuJGL5Tf2S6DrtCqfezjbYolgTaX4aXSJhaHnz/h18geO2GCnQGuHiRhUFz9fhAhAwbBI673x9rY
xAZyxDf5jU3cBkrk/EkPc2cI9NzJVqUO1Q60jCSOfVDih4EsBDS10PyJ5hcdudzeIcmS9DtDW+kX
cTbnntLJDk4ElnDC59l/geqYpuYGPrJyjHUyYAONfa6tjGZJh2UWr1P9ubZvdHL78+r8mgjAoKBA
mJgyiAlJuNkGEUSVtWRA4TDCwx0f6nFwxwHE5mV8k5DnwZBB6bOu1IUCbXYJClqG/Vy1F5Cv81AA
TY5QvrDQqwetUxnh7ezsplJo1nqLJqtHbfmIE2IljvWEwHJZLNkybl0g1USQLtAGsgsPQFZ5xi4H
lET//N/PCzI9D1+u0S+fMlsPCZAyoPlH+SgD1k7S3knlK4C5Q3ZhzvMYYD6QMnsfCSgYulTCQBUY
DmPlbQhvrJI74Lbz9UpfNMxlG9JCHL15Fm2++HmWs9fpl8FnTh6Nx04ralk+NsVdcQrZ7Siv4y6I
FU9pFoZ0Ibk2s6a/jDZzyRVZshpJYHtTFHOMu7jvIcjUeqy6ZtAY+3lmF9d1dt2hciUPhY42zHwl
+7RelHKQQ5gPhDuJ2+D1D3R/uEiv8blb82MDvAWIFRQDXCmfAf8XV0iJK2GOKnYT5dDOWkL4Z5GA
Ths6JEBfKi+XGG7OznKiNMJTAUknwDy/P2ptIoMUFVD8Y6L5eubqTZCsbBKU4gZOZJR91PaygsVV
wtcLy3tuL5FjlpE2BBsN8LvfBx7T0oQ2MtrPSBuF90Yr+uWgoqIGvTTVISwSzyLu2D20OpOVIpsi
YJJAG15WPLGx+kgV1i9rUyv2GbBw12OhArck6ycukiL4+UvPXWQUwtHJRFRDs+dY54HJUZGF+NC4
XrSwhpGyLDxi5e7Pw8zTZZ+He/I0gCAxJqzUzB3turDuUc4AIWjloU7kJjdg6bxhe8NP3vplAwEF
ydf9rbmIV/qy99hKXpQolYHcdJ969gpyGPDX44V0ycGcrvD8RH79rvkJKRQ1JATfZarvBsuCbtHU
sT8grUPps9kjjCG5q/856n+8Dv9J34ubP39//c//wp9foY9YxSCSm/3xn//d1k11yuJT/pvTVu+n
9rfi47fb5tTEdRO/1v81/bL//cf//P5H/K5/jeWdmtO3P/jQA2jEvn2vxOG9brPm8yvwVdPf/L/+
8Lf3z99yJ/j7H7+f3licI3vTVPFr8/u/frR6++N37KIFf+0/vo7wrx9fnRj+5e5UieyUv535R++n
uvnjd8nU/yED4C0D2obMN9r4cTz79z9/ZP9jMnfAEXzSDU9XNy+qJvrjd2L/A02G1tT/AYJFmEJc
rrpoP39k/gORFJoQUSsDOQbEXH7/99d925W/dum3vGU3RZw39R+/f78boP9BXgScOBbyJBNgcn5m
J30H+ODpGJioso9OiAbfLR0oOAcUgHwp1S/xSGnfDuPngHgaAUeDLiQiNmNm4JvMnpjnDREMYN/Y
y1LXuYbRx8svm/CvaX6d1ner9jmKZZsqgS8D3hJ1jj5v9FpGliQaAtGU8bJXh3KfolTvxqbGfVnq
8R7WVe9pZSId6t4cjj8Pjxz8L9MEbRkYyBExINUG6Yfvj2PbCivuhNkERWZkw2Loo3GRmZEcdJpu
bQc1qtZDMlT1UoQmgyZkSMIaXmgsxW4NMu/bAm0bIK4JLbGr+yjmDlW0zLHGPl0INcXfzQrBmEsy
aeycgSdgR9HDWuhuYwnxUaJ/6EAS0OuDdx/oAg1UsqFplGsGCl80xZViGXZMQoKZKgL+eEnK0oFC
whjI5aDcITHOr0DXrtypQzfcNKQN171R85PFWCwDnteJj6jGjEBV290DjSCWdTLk2xAk1m6FXIDi
9oWab6NQLp6jWPAnhcr4h/0Q29u6HFQfeafwYHcmazy0U8nFCkuVM5cq6GFwQ9CQkaVK8Z46slmr
vjnG6h3k0y3IbhfRNSgS8y3USqvMQYvB1GYXV/si6wh1OhNc0UljWoghonE3kgENDzLrPRLGFeQ0
1XIP2uhwPbYmIr9Sga/fjPgcAo7vRGbdfZmMxi12R/XHWlb9XIVJbY2hfBWg3HGpCWZaoNfEMWrC
4qmVR+xMyXM5MHobd6ivwjVpcntrIM0alGUkPvqWi6Nc4Z8IuaofDAiMbMOBaquSNsodqOLrh6Tp
8+1QFPaWMQsrYiellkBpFQxVjtGOMlpyMu7X6D9Go1en+kWppgduRLbTKtRwE4BQXrUQf6Qpqnwu
TdSRBtJggdNWa8vXocZ1tqRGLI24zVaFhc0VJu+9oQUAxqtJXoEl1qizFa8ty2kAYPZMTRqWkhKm
BxDNpQvDisorTTZ1ZL5o957KQnbypkkXLJNlPBpK8RwPZXcPJjrIEZcdfhUBWoizEGI1A2Zs9xK/
CtPpskulfi1RuXPBKK76hgaAWmNHzO3SFEexi/LuXYHy+BIMZdo11bATIQA8jpZz4aETWmNexlus
a0r5ycxs3R36MEHeepDwxBdRGB4MOSxfwfU27vI+AosJ5ISWeYHLkFVlupDSvHmTE0O5QwCOkJdm
40KRsLY1xT4m7bTU0xHN8qF7FxVmP6ZCpaBIw06gzVYsNQXnv0o7/pRRM1xndfrUS3W7hiYxu6bW
h9zaQNvEEjMipw6Zuopq/RmFq/JRDcP2ngI9BKQT9IuWqlxYnqZlz1podu+NZvIrnug4lIPauUOE
jTJMqVmEpcavOSPatd30+nUrQuUuj2v+1OpG8Sw1Gk6rmY6LSg2LZwKF1k1CJP12sISFVsXEsl0r
74sT4F7IRsYEfqFdoUfkc3JWhEtQF7V0GATPG2+Ik3HXW6J+4LWUHkTRKMiGUqyP0ijhesgS5oJM
JQ6aAnQr7hAO8VIf4uqVQ2oA28TSFsXqyCoflRik8NAOMokPpEl51RgqtdQHa1L+NZ66Iu+bV4jN
ak+xkrOUBh0Zcy2Im1HKfaSk+3Ynyj5ErwclrXYgEIUG9GAATtgSSDIabYQspz5UXlmOBrKbsg4A
KRB1OTrWGzxNbX7VFjZo0XHC1pqU3jRyLe0LOTtIenulMc4WVmTq+7FCzK+bA7mqdLBn6OEVQyOR
J5u4RFQdwf+jpkfg1CDQm4Wt32riJbYY8gNd+5ZGKltJOX0VrQaOs9GgTq60HO3PXe9neje4dUib
NyUGkR6N6w1aS9DSgWba9TCmtqeICiVwU6ce5TS+0kZN7CSbd8KtRgAaE2stpRwJ5qwE8Ta3w3KF
LGLmqdKguSWAaw6LU6iosCz7oHxsLIfoublsa02gNzc/CGDGoIks2ZskonxXG0m/MCJc2DJhCtIr
4eC3tkVXo8BGTsKJKzmXuoCZhXB5Qywk6CTV5cTCtczBUBrJJndVicmbXo/toKXKLYHk98LQzHqr
5DZyiVAqa15r3kNoRC9taXTYiD10aNZ0gcpjcwHS/+e8CKttW6uZm6sy+k56W/HgFxjg5wmN0hNh
/UqgGr2kOoXNgwG3Fl0EMxepQ+MnuVEeCHQgHaVJ6wXtIO/qRKmEXI01PFs60Ps9SYdNPlA0YWdp
+mRLYWG6xmCIpR2DdMg1DW55aL4FgqrTCDxEUu6RkbAWWovMyIrjfZU9gUcEKdiUq7XDca92Wlbz
TT+Go18ADbBSB157JIpwq2qfUkSveYETKBpFX3OjGo5jjzCzSljnWnUe9JlHOglEr5Uxnngm6ytV
sPGOJ7ygrlLbwTDq9oq1obiJUzJ6XQgV5pRxzTXUqc0UHZJOBrYkIAuJtjdrDTm8UEDMilY9c2Ru
LSAPwHzJzgCUQeuvhzgoeYRee+xYsugXWig6p7U7aVFGGeg7KNtnigRbHsv9Ko7JgEaErvOoRO37
zKIKEk048RPvx8rqBqD5IDW5K+wCOcu0lw6sGawrpRzFWlhVlzlAl0aaDylj9q7R8ioKx4mpp1EN
V+v7CuQ8YH73mBalOw6mxxWPmFm6cWRUm2wMyVObmEJzTL0HoEfts3oTCZpabqIk8juq4yzzNEja
Dp6cyN1qLEvb5Uyqlq2S6U9oS49jb0yh8K01tH5lBPpGO6XWOmhKKLlC9SdIV8hBH6Wos8hFXkNs
a8jThRnp3UuRKIXbZP3kF/ByPwxN5hlllxe+1bF4Iw0ZNAtAZ5OYOH4sWlWkq7Z2WReaW4HHGCwo
hR4HQ26F6HGOC/1aqGEcjFHOX1RuSbVbcZFOeyM7ny5SkhDYoUwZA5Df5ltbDXU8zrx5s+IQisu0
V4t0Iac1DA7HK/yRZ2ib4EIKDzw1pzuQwk0wQ5mHUNJu4RBFYAAsIw6N6ziWDlLBOaYbk2jRpnEK
zTzIlLoMTh5kX4yBvwy8Hbkf6dgkZYR1Fi28wj+drzJWlbtEEfUbT0wUg1U9wvwUFmahMwigS+CG
GrdDWsItmxzG3Fc7LfWSSM1WyMDn26wax0CTUV1iRY/HuEpo4jCuoooe6TWMu80K6ZBTu72Pod17
TRk8DaA5+RUdP7/CLh+JZMAtDctyepRHJj6aBD5JbJtwT+yyVG7wDOZvhBsFaK6o0cFqd3gqKR4i
h1X4HFFzsYwUqb2PYhl7p5QSIn2ZVWJJmSE2cpdg/i2S3ZTClhdwtp54TaHtjrRNAIBG8WQ2Q7ZS
a0yBUE25s9ggPizB4+UwhoWfJzG4iuO+Fo7QQ1kFMyrJVqlql/ufg4gZkGkKYqBINfFyg6vVAkh7
FkNUqp0WgIc0AZXUch3aeAzhDpugak7Kap9NHs1ISsvrsDHPtUD9Iu9zLHbb6JcCmlmR9s9vmb5k
SjHhc+ZahG1BCsaTsglA/FCjJjq2+rVpNKpPmz5cC9BiOZGNlW2oPNyYFPwfSa2TYGyKZxrmOJg5
Kdc16cQm73n5OHW4X3exil4keNwXUpqz/q4/PxYM2xPPtm6D5nQKer+k4FCKTM1OInUggRAFMiW5
cSs4LpqsJNG11OLUwRThgCkdTnza1JYHSgQ8t/lQnBIOv9nU4AT9vJuzloXpo4CpmVJl+Cjk2OeB
L21LnJGY1gEDdgvAdZuEXm215XbsJRDBVmDQwtM8+oIQGJ6whQeVcASvZjRdU61LD0mvlWs0OI5B
G+rFG4fO994yKPftphwD0CAVEDpu9Ev5oz8L/X8lkKZPn8BASF7I1kTyMk/K661EeCb6KhhK2DRh
xjzxS2aLRSEGvE5x3nt2RMyPThXIHFsEcpWKerIS/tDnlPixDndJ0nvqtZwVu65StaeOcwiPjSTd
yDIjz6qWRsOOU553myqKrFVoKKkHlSJo3KA+umR4SgJqx9D9USLuVwODv5oxewsHclzkAxEbLYI3
X5Vt7xXTC6NqrXToaGXcSlAJ+GAWlXVHzTVNckiNNxblQvi9Pdjn2xYPWBQW8NkRLCMuoSn+EvjJ
cEIqyvASf/rqQz6W+zwrpzcF4DBPS+HQ20wHOFSOjVuNpNxXh5BfpcBYbpO2hA+qIOVAu6i7p6NE
IyiIqtlzRdA+sga/otltSwD+sUhxTGGS6mbwdZpGsttyEmZSQEjSksrV1QZ8xR4mlKv3RagpTl0S
nq5MY8woYAdd7IXj9B9COPShJ9eWYrhhDEZEdErD494gcVm/mRkBkkmD/tKhkqMk98Iwwoxpbheo
a+mISLIBrrw5KLIjCTj5CKflANE3nlhLqx/kBKEmyJPRUaNLReUyIIN3Q4XAzYo0/iKSFkSk0E1d
th28K1R7cSLHBgFFlBvtfRNnz2aF+HEcFP4EXD2JvQrpYQSVWDs77a14PY5YfBgd6VAlKlkpMBz7
lHTxMkwjPHoW6NVXjW4Vp0FIxUkT0P5q1ExVHVzbdEEaq7pBJGptRSlnTtsj6IeyVf2QM8Qyw6CQ
lTzgNUJzN8L6yM7ciDVd72pjNnRQ6e7bhTJStqrqBFFLbhIHvpO5Z6Rq72WlhQ5jrhYnva7iJbRG
xYYriJ69Kh9hAZpCqR/UBAmlssz4VWPGJm6whtekCaGIRKwGkVGoaY3pFvqIO1LLLdo7BuhWeY08
lq9QrMOqsDFzoGpfo+1PG4M8gk0sOYhn4BLB5Az2ZEIjhudSF+jpyJhaPvbCtLZKjzQL2J/sLVV4
tY6FmW8NioWrYECX0JDV3cLKu3to2yK870W8tKYMEDBb/IqlyA+ZMcJkq8/HDwu3dPRja+RPqcFu
OuC8X5q2Qbgt6/RayTUobPUAAaKhSAfKaXKcp68eQFStgPKowMEosmkPUPVeKdNVHab3XU7T3uNI
ljzrIIRaDBVLDCeRe9VvuxiZkSl4jQd0o3vRoJV7Oa+wM0UCV+TTFvOcAlyLXI/YpMTCUYXTi7wO
MbBUU1KiyEyxGSFsths6ZNc+j6E6Id1wvFH0GVpJ7DSKjAepRbn/zPjkZJKOA82iayjInJQMUXCW
K3EwMZ+5GYoJ2zY0dPczPSABo/nSaCUiWyQcsfRTIm+MLbFIORJCfRR9gJ5N7EZcN3ScCwpnBNqD
mWtRZK9kPqSHkmsDKv9RaiNOgUuGWvhwU7YdknM5cGMO7eVsNYyYkQzGEiRxRlzBwu6RgguNCOk/
sNO6vJVQJElwBHMk7tD9w3Bj6AA1NDU19Fs4PHKFxFdXPzRJhYzgqKXl40g0JMr0pi9faYKMSy03
AixOuOahWmUraUquEF3Ds4aIPlx/ZmokC/bcgqsBKNsIDkeHqUj2lCOeOKJg+M/8zaeRHFLkbvMi
0laSLL3L8ji5y6aE7csYnKWyltPFn0czRuqSa0gN5YUSHmQly7e8UEGFBQjy1mpqkAKA8CFQaoqc
WjulE3vwG153GiItl8oNHndJrd+KzC6eBwpnp5JLe9uDZnxR9BGWMNLL6lXOCTYkTVvFrxE++bUB
97xJcKf/h7oz281bydrzrfQNcINzkScBwm/SaFue7RPCluUqVrHIIlkTeTs5ykGuom8s76fe3b/E
vxVlE0iQAI0GGm6VKLJWDWu963nP83kYz8vwVPfTdTu1yEiWDcGZV4z4cWyi83UDON1Hds5641xy
3gVwQfseFZgS6WKmX2ao+x8squlbYhTSRuN5/ogUFwCsRJAh48+pz9mvx+NtUSJDSkUn3ks4MxyX
FNtkDk7Lx8e9IdJIAZuCQriEJR95JyRRbZClbwkNMmwVrixuhhLHkGEW8Uc3znZXyhT5sx4n4RTX
4R3LefRR5ckZoYkPWSJBfDm3YXezJKa7yWIcYuX5GzAcD79Nk4Oj1Qhw+F66CKtZSu3n2eGYrATy
c2Hfxh8D2WGxxTr2tZ8K9Y3lbX2F/EW+e0wJWo2kZRGr+op2zEEXi+PnhNUE8thgQkW+8Jghvcfh
ROOyIxHYJ50kyIL2LYJiDm3/vY0DJKgdcsZJU+OqoHFwTvLB7WMklw/Y7DF5HpdZT/A2kDmar0fI
K7/gVj+DYBXL831i8shCjYl/NyJp80kRnNrPpfp5ZyeLlxlieWMWcSRgJPAlzK3CHS/BXAvC+r13
yJfFrZfNZZdmw5VTLZKI56USZr3xYRSJeLsAbYtP2WTIegXTIQGNGtcupEwQkyOy0wChzLeoAUYf
k4GYB9LV/qTx6FWHA16ya0pcQlTbq5+THHHkGKalveQdgqxRDXsbE1iIA2uudgsJksu4YAgVK/AO
dBviNmTd8BWnEg6zNz8DDdSGYFxVscmaNy4Isci6AceJvq9xgpztvLcGH3wuxHIrYqTUH//nY2DO
kmOLCSIz3mcOe6rCpnLZLdq/83EwHyXjzakHpvSQNDhVUpJhkbEZZnaqyJJVaP5ablW+4EbmCEBi
k/ht4MCYH9iEC+xjophM6nsa42bqzqeAc/Oj3at4MSckEvAXu0vScndhivTbMlK2X86VGI2EysFk
BL9M9Ka40jXEN48H7b9UePzYS/zneUHxeanyv9w292M/9b/1//L/dXroz3W+/4dKlfe96fS58Emb
vntadTyrmV6uU+57VDib+x/rn/izSJlHf8SoTqLcCNLZ8yIl/ilFvzNQNbgFkAS1zH9VKaPsj7PE
AZcCWD0ASXY27fizSol/QvME2lNwgU0LEIPKv1KlXDXxZ489LufmCFw84RIIT5jnN7oodJzpJhr2
sZbhERrrcAewTBxUddD6ZidNopeKKDbjNA65HWr8tJ32WVTn+0FINKs5HMEeRMevUjsHA8oY6l3U
+RjJ0jy3SEzE3e+4D0Jo7oXy4Nl6gh0mLh0A2pJMUIsF6MVmnKY3Y+HQjl3Y+Qu2rx5ZkRQih9xE
QCMOErSgXixX5dD469ojk4ia3jg2uyGPITZhyxsV6eFPTN1fmvH/e9P5rX0YNSrxf7v9oaa/HU33
C7X4vluHwPk3/6su/3+1EP/i7I7POpqXp/eHv/+3/m8I+b//97+hGP+3d+Pf/0d336iHp9P9cYh/
zHfyB6BDQB6hJk9KcKvO5dt/1ORz/EuUIGdQghR/rtwi6fJnTT76AyLWJEI6AR3I6Pg6/9Ofsz0I
/zg30EGUX+L0Bqkp+iuyvzLhV0J/hBnajVH6L0DaQQE5ftSuP0lhYG77uRtM1QP5WDqtkJpfJr9z
aXIRts14CwIkSsVO80VVpDXw7ZJor62ShSVXwAXadi8FkZ9CT4d3WY3i/k7Tefk+DzbY07LoP6Y5
1fE/lt5nko+nVfdzvKv/SBScFwfQX0C6RSMh/hs4n+dhKtJ+bkfyzWZKxOeyYPSONXSG2kpM/I4m
8PRlhe3u0qSO2E6O2G1w0h5+F/AduU3aJL1Kpth/DsKRv219TvSOAoJ5jTPm0lTnQ+U3KxUAQehY
gAw/XOaDxvXxBqn7KDgDV4P7sc7cQ9hYwPQ6OP5mJoGpYmqb24DW5ICbeJpXI5zmb+Y+PrYWOVJ4
xo5BByi5mNB2Q5fpdyZqWAAhl3uD6jpO6qiD9a9Ihc7L1X+8JyykyKRh3mVQJ6DOgITQ8/ekIRxo
yfk9EWhvwvINM0OzEzjrHGKigbOIxj8/zf+JNUI9dB/0+PCgsUj8f7AynNOmLy8M/3WkZ6FP9+Pp
SnD+kT83viz5AwIRNNKce7/QxnPeef6pzkn+yABNgvMMdCpQ25z7h/5cCoI4+oNgs0TbLFyyoZ45
p8T+uRZkEPygMxOkGQJpD4LhL60Ez/Uy+EWwrsM2um4DxmWzhycYa8FNMl+Wcv6JyvGTF/HuH9Pt
WbQ+m4T/Ghk787PsKDp6Qp0ajIytG6wfX+FY+9pC8MLQK3FPs8y4JXvAnuaSvAuT4F0bJa8B1l54
IWuDC2VI3NWiFofQJcstxLFo95jbfL/tpaxWrjqKUGFoCnGI7DHssx1txsO2kVex3vOQ+7mIxGHx
nQWFK0QXmpjLD9tGP7+tJ/tEXI+L60gPD26HWnKDvPU+D9Iv2wbHFvx0cDIz4lA1EgcjRX5BO/3D
heI1N5GXviei6+ngSzHh4kEAB0umoarpglQuvdj23Odt6slLybD0I+WmgQQpT+UEgeLGyFkJtfHZ
lAKwB0VY5HXeTFln7hPewLF002Nnq8CsC0sKDonOwczJJe4AH0VGNg69CkwyuMEhG9oeeGH8dc9N
dFsXwSvUhhe+5JqclmmSmnHGa2Hx/aDQVgJlwrY3so5KqMQ84TE+JO/QrlGg0BzIduPgq8Bs7CSm
tCfi0KjhbR1bepEpHx63PfkqLiF97NUUqfYwznN7v4ySXk48fg2y+9IbXwVm2qbC93ZC79bXRe0A
odj20KuQrIssnhu4yB3cpFD7iAaOtFe0bR1cMws6JG4H0mGWUM9PIwrdlbS4aW178lVkWgEa+NCM
7cESivysb+qdQ23tctPo6SowWdfWC3XYHIqyxYJSNDtcesdtj762jV2kXBxFkuhAaCP3ODF2Ferx
euOjry7OeWyMXHqMrvjNZACtegUf8sIMXPfWpXHacbBt2kMT21tIBHg1duoVT4uXxl4FZo5LTFgu
AB0BoXvZCyl/sD5Lvm/7lqvAHPJimjykOQee5+L7mIeTqMppfK2t5qVnX0XmIsNmaNKcH+qpOSIt
mV7MEaSU2559FZ+Q/ELwGeLFxG3b7+sMHq02R1Fp2+irXZNHaag7Luv9OKoqRPtbbH9tG3kVnZA4
DJw1mh8mgwJSZtJfSf0ajuyFF56sYrPTCw9ahj7GAshR6dV3FvHXeIovjb3aNaM6Q3UhGfgBaMm0
akbU7on8az6X/zqGr7tStMVNbxzx4MKBVZ5k6B3n4m7TC09W+6YtWCfjDA/OMWyYdJ8mKd9tG3oV
nCi1I1nYYeiRaHKpE3IVjp5s2zUfO2yeHNxEO7N0nDA40tNnt5Qx3fjUq7D0UzqNEvvZAYXeHYux
eOeEv+bj/NI0WYXlxPtxDnOGaTIE6W4COuqQl/Onbe97FZVtHahOGMkPOW/T9lRH5Zx9I+fM/bbT
27o7m5BeK6ZbfmCLRinnCxtfa0h+4b2scT0zCYyvE4zcB/OVpipC8eY1W66Xxl6FpsoYN5Ys7MCl
+xkE5qbO1LBtIXzsUX0yC/uQGO9Zwg428fl7HvpPaUbjVzx8X3rwVWjW3QC1ZWmaA43YLcx0cO8J
3bRtV0bm4dnFp4RSBJoZyXAbfBjpZdFtu1Ct+dxTwtrBUoxbu3AXlnABRyP9pvm9NjHozmUv3I7Z
wXUHx1tUxzcerNa+DDG0e3weWnYIm8Kjxa37hgst23Zqi1dhWQMvKgqdsUOjRXdABRRQSHSxbnsn
q/2yC5CnaiIMrppvJTQUjIXbjoOPaecnUzsIFec0SRlmny9Qm4hKpAuiftvcXqPkoM7NIFrF6DVV
NwiguxiSgm0vfF0B0qOjAXRo7ODpD2zKUBkYuHlset+PTKwnb6UtmsgZeZ4pLbpQC6o/T8iRb4ud
dT+/s42MY4rBic4qnoGjufHo89jQ/+SxTRbj7gAgAeJG79DvAquRXLwGUXphnXrUWD4ZHA3HqWYW
71sWQ1hxCSw7LQO3cR6utkzOfcDnIGYHKAYhX3eU75Rv7LZz8qOw9smzZ9Ya6wuM3ofuTSvcw7AE
+ca5sopNXo+1jRmWwjEAVRhFnINYpnrbzhOuDrMpLZwdWM4O+QDkDyotehfJgW0Lz7WMMx6poSGU
4FiuID9Q73L1dVP8hKtL5iiLRVNKGLQE6MPgDqwm64pi4+irHRNuKYoL1mNVmSHygRidFtuOyWsb
KNq7zokBI/OBoxvqol2WbbNkbd0Nt4zSDSVGlkEP3nTyE712rzF6X4hM9P8+2+TRajy3wXlfE2gk
2rM563bGvwaleGnwVWCqoUjavgerqTdwWrYLwMMgzWx8K6tNE+0EuWTBgMH1DTr8pN127FmTqEmM
zmm7GICu+vlGte3tYg9bZjY8ZZ6/6xCyPl+UGk+MTghaTZs2+GKNcetSZyY2jTg9FP4yj/Q1fN73
2554FYvloLuCMYtYXPIr6W6TuXmF4fHvp0axVtW3cxI6n2K7GRjn71kyfepMJzatTXBFev6iPRjQ
gnh8wr5NP4zFrRrqTcsHinarkeGNpscUG1kKkryB9HfTpIMG5vm4UZsG4zghDCGLuZ+jpVqWZNvR
Fc7Lz8fWJYrzWmLaeVUb6J+hPUkcKG/bpsgqDCV4hRO00HjXfTAelriv4fP3msPgS7NktT8m4FnN
/dBhcNpBW1eo6AbizGDa9uzFKiDRJThaXmJ46OvRl8qgvaNBsmn7hbDp+WtXFCKhocf5NRPj8AXN
PgbwV2JgeLbpxZ/JEk/rUjQM0adIFc4OLb8Tka94MV9sG3q1SfaWsNZOiB8powsGCdSuge3nxpe+
Cs5+yC0Z3Tk45Ymk89vZq1e6Y16YLWuC38wTyBJjBGfSFRcCHRanMPF/zVHznxk20F+ev24hBZ/y
BKvsrGM1HwnI02jt4cZvnYyrMB1DOeOWhl8wBulyLVrziw9x+n7bF11FKfTFKokdPAShSM6g94/8
tlo3dH3P3wsAfLEDYQGHb1buGMATu7yUr9kivvBFySpAydA3gfcYvHX9BWtul+A1tsdLI6+isy1i
jVQmli1RTO/aIojQzDy/hlN6afBVaJJ5ASSnM9AIldremBCq2gG1pG3HiDXiNA8VFVKjTb3hI92P
gKxczjB92jj6KjwFerOxFekczdBKnspRL5c11F6nTfOQnN/Yk8sUIUr7SDdYCWsQMBJC5wOU537j
s69jNEDfhCvH/CjKyVyMdImOaNfYuKCTVYCGZ5r12A35sUDn2Zsyo8u+nbne+OyrCO2yGj300Mcf
mYDiPUum9hSw6LXpfl65/0Mr9q/Vay0A6rDRdVnA86PkPb8ni1/e8SlZAGsZ+DFSTb5tCV7LgXI0
3mmFLpojqcfoGrs3GkMaWu83zZ5112M/o2nfzT3+ijLv7mAdkVyKtnzNeu6FqF1rgkKcGQe/qPyo
jTeAzA7+omVorNn27Ks9tcGZj2Rplx+dKYBZsbr4KlPzGvLwpWdfRe0oF+aFafNjN58dPgVL3tlB
67ttz76OWilLHWvMnl7AkacLhbx1cfYazu+lZ19FbXDu/ArRkY+5aQpYF+fDchui83Tjw6/DdqrT
YA4wfBFHPZrni2iP/s1tIrUiX4UtieaiyNHKfkQrxd0QwOdV2cJtu9nlq721TZA55BRfVTSygZw1
8+APoRtl01ddK4RgiyDLjmI9y1I/fMz6Lv7N+oZsHH21wTaWNoOneDFeG7mvQ9JfGJz6th1+1yqh
MpwS0p9XSwl+C4BYPZS4+ZJv26XWymOZzEIy0GKO1Bh28gU43bYIxeW2976KVbT6ousuxQ6ruYiP
k000OBxy44TMVrHaOCTkDQvw7OiOREOok9cGbWuftz37KlZzMQwTJxJzJrPxBY5jxW6JwaTYNvoq
VP0y5GhiDxFMzWTegitBwSSIXjNlfmGdWWuGZJoUEDq5/Di67v2A7rgr06X5titTtgpVI0SnYmfz
Y6j7X2JS5WWiX2VPvvDka8kQlUXLwqXIjqbN8j2k7+bEgmCbFhYa5ednsgRy8UWAaHMEWZp9H9I2
OXGimk0luf9kGytSPiatTPJjpIvgJOuUXAVzYrZVW4AAfP7wHQPiiKcTtqbBzIC9JTMaar3cFqpo
w3h2XK1zPbdgEWWwzZbhTnZzvisWXm9bZta4RFsrBd9uhGoqZPChhtB0H6milNtW4HQVqwUxqbcJ
puSI0vY17xoPcgk4jJtiNV3FatyWWqKXIj+C9JJXoRRgjaJ5/5VwOr/gf3NefewNeXJPKHjc9BKm
nUfDYI3gp2G6Fpm3l6IHomTbH7CKWE+YXGqFpQzIx/mrisLxrgSGonnl7b/wF6ylRE2aomvD4C8Y
y757M9Ztt0MSC5N/IMq/8jteWBceG92evCX4PBaYNHkG93GfX5YsoF+xjbv7TS9orSnqbIMWdjAa
AOwzzYWKGnKadLQxtbxWFUnCmziwaXZcloKf/JjKY2nzettOkqwCN6Z4cGx72bEAdwGXwJqcoAto
t+WX18qiNhMGF0xMHZYG+SGd4uYAMXe8LbLWzOeMhcGg0yU7zjm8rLsOnONEgFK17auu4jYLC5ZP
aMM/BuAUXfQNzEWWTC3bDtvJ6jjMzn0s4PKT45xhrYRasbiAlce2QlixVhdFunYNBToEm6xUv8BM
y68d7eaPm97MWmGk0aplI5B9jjqJ0dMeuPJi1A3ZdmJ9tBN4Eqs2HLDwBThtc23ndh9wMj4oWGNu
UwDCdPv5VuVJPrpsxvgT6Fop4K6EAMsK8ua2tebRmOnJ8/sApvNdgXiFHEN/KcKpuVna3r6y3p+f
8t+s92utEVS0tsnPsxIN4RY8flTgADXqy7cyaZJ9fW6nMyhV0m1BsJYgWVQoeEwEOYJNy/dTOqo3
vYv4tqv+WoWES9tSdDUSdLQFCTfmKdvBKj49bJumqwDOgR3wocIhGUbZcFNq/FhBuZF+2Db6KoAz
TJg59ThPTaGz16gq6uMy6m3ywGJNUi7KaBSeZvkxh0IG9AM01Q87rEFJva2OtpYkRSi6txRLz3GQ
8fLZFHX6ewTKcduHXUuSRJc44BYI7ifW+w+2S6O36UTbV2Lghd18LUqS6P8WJIBF4BRH+p2F1+uO
yLbftiOuZUlgaAcs6CZyBPW1ry/rIuo/aEzUYNu0XCuT4AztVBjL8piNpgS1ZWqPAZihG7/r+Z09
WX3AMAb6QfXlcZp48ka2MrwpJ0G+bpr0a3lSKuAaBk5YeSzAUtoHhpSf6Kjctpzomrw3oSe4iExS
HgkI4ZdqZrKiytuNc3IVsF3dL6YI8vJYLwLipyyR94wm/cO2N7M6JM/oOSitifHewSz4DEGYlhWH
ePP9puHXEqWcAGHUkLkERzke9D5bWvh+lnU5b0ugrUVKWdhNnhV9fZxRkrnthS4rUI2SbVN+rVTK
EuN03HWA8GaRPw2hq/d9xl+z6XthOTiT/p9O+b7JAEhF3/AxEToAOCIMLhTAthvffPZ89GZKmhbd
yvU5Hd1eO41Of4hT9LZwXSuWAPJOCirG+sgUzsbwMkje6M6kGzUHa9FSw+pSgnVTAxEUhocgCfgP
2Un9c9ukXG2wI7he1MRdcGwc5IS55fExs6g/bht9Fa/El32NhEVwZKCcfQITt90rx6Zf20Zfxeui
BGDXWgbHWs4AMhdRfXI6iDZ9VrIWMMkuGPlUtnA6n9p2F4yzeEcSkdxveXY0fjyfkjPAe/5cZDu2
SRvfgro6fMQVvd105AOo4/noSwhCH2xlgqMdrP8aeyquahIumxJFYIE8Hz0lXMXCqPrYLUt8dIq/
aWrZb8oTkbWcqQZjC4xgVx9JFqhDNHsgdBfGNq1iZC1pqm3eqUCA5ZyCtAF3x5CfXDxuEx/BLO35
i4FXjKHZkgVH3bV0uQTRcPiQ1LnatgbDEvD5+FRqVEppEhwjIhIIPpxTwI+bJtwUUCBxPR+fE6B0
hxTPL0Od75FCrr8kadNsDKhVuIrMdH5iWGrMPA7gVM/8MqX+tUvVv99BsFWsnt3SmMzwQz6yGVYN
MfrlPovcydduhOe5/Z/vbLjGPx9eKdzUYGQRgHxvMrqrjQ9P6HIzRzEwoFDyPifLtuBda50gYSta
mfrgOE+wGOppAlISrOY3jr4K3qbPQcEBVPXIQC6/ClOaViPu6JuOf2SNZwG9sy0DSelpcplLrwD2
zT/1SIyMx03L5lr1xMp+Bj89HE7aRPUxSzJ3wdW0cXVYy550EKc9GP7TqRe03ZvZCpAg+2b5ve3h
V+ELRj5rIjS3n0gJ8wUNsvceBkJ829JWrIOXzUHewLPgBOcSsGN7uLwPHBa52559FbzwSAnqIMnq
UzbDGBT3/CB/SO1INyWMyFr7FKLpgE1C0wsRB2G3Vx3K4rkAJ37b45NV+NppAPivACaDqBRc69ia
G60E3TYryXq7BbGoScN4vJiMTgMwDOEpsc+Z3NYaDUDO88VHmC6BOUgxXDiRjTtV4Kt24JVsmzhk
dToegFkKa0GzC8VB/YB+AKZqiXab0sdkLYLqhXGYlz64aAb1ZXZZ99ASN33bNCtJ8vzFjIXlsKiR
6tImsILJIq5+Kd29Jt6E68a/X/XXKihh4D2TxkZdslkn9DpDtqiOTgR0zqy7mWNmghINPhMPr1XR
k/RWOBcUJzh0zvWDi4EqQ4GuA3WWVeHUKwOIV7AE+jaAJ4OFu7WYE3IkecD4z6FzYBSTOPRzUgWz
zOMr1huhYFS11GV45I1NxM/AJ0DngU6bu+gbOf+IxwGyGZb3uZ/H9qqry0beEkZ4dwWirqLfTGcG
A7eqfvLjh3AYYNKzE7OGtUuFP6KmP4PYRbSGQ2fc81+BC7Rbdr40nn6qZ+YGW4H7zTDp+nms3/ZR
yv0NLCyWfNxNkS30PoJvDSwWLCAVtz3qtkuw59CM8vdkMCKyoPmCa0/2s5qz8XM7ji07oeegU5dl
YYqsotpK2+9t2LYSfz8zy3C5jGmJpoEwYPD9UW3SvSkAuAXny41prm96uB8NcuecL4pfMlXR8AaG
FEP4VerWwn/ERrLB7asHyoaAwhszCvgpINcCVuMWYw7DfhqKNPq5wEyEDZUrBt7AODyBpaWsoFmO
SV+VMY6KI1I7tVUHWru6f8Nn8IbvRppNGKHIgiDOzu4cZTYfKLybs7d86gR/U8aLbS9K3E0U/qAa
YDeYBka4dy4FQGt33Et1NiAH43o5sWzOptvJJICjw/YIOoMPC1Dnut1pOL7TATTFhaoLFkZZ8E0m
ep46wFA1ynmV9RL0buRAfAYrUF0oN5k99IzJ6HZoyQML/3rmrUVaLYxmIB5r35GMn0CVaum0G5Yp
yFAMgftG3uwiIPXUD5tMzn0yDciqn4Y6G+wIMgB4N80OSEAPWEKQ0IRd5qbP8u8NTGj4bx2SYOFH
CMmXuKtsHuDHdjmz3F9wj78qOs2ynlpYsoOOEIUwFSH4vYcONH8QWkMHkOnvcKIs4bBZHmr0Jg6F
6YKvwaJNBg8YtiTLfQS2SvArDUkr9+ii0GeapCrlIVFugK9wN4tzgJFBs+GAfvK+9CCn97b012nT
A7p85CHJdQeHF6aTcAeyHau7PQGa2D3EyDeY94WkczPtda/rfCcM/Zb7sSfwYdDFUIVjiGk+DqTR
99GEd/Rr4FOsKF4e3EGuYFAtyQ2a2Kf4fTGg3hlVuDe2dzLPmys4gIXvyrhs018wQevFDoiv5T5e
Jr5P0pkA+xPR5WMqIkd/0TxP0hMlJSOAWieeDfWtb3stbpwWc+rgv5rWpaBf4Rma9uI2XVgZN1eg
2fgG9maiHNmXCatD2h9G7gEm34N/7fqrltPZDntIISkf9mB85u5LHoTT8uCD0apP+VQGMI/RDEnk
sDJJqpc7gJqxHe+BGAyjbtc6IvhSYfUI/FD1IcqM6ggDEznGFyS0IFyd0OqYT/ARAXVo+I3mMDW7
ioLIohUk5ACzgJ6ezkVsK2I4bEPguAj1wtHjMNeWOxCEzmZMU1caWlZLkA4hXvsMxBV8jJO5fD/G
ncu/wX1Lwx+1tI9uJa2zLv3d6jHp72CsAc8H38s+Aincp8q8qUMe+x+OWt4C1TaH8CBp68yOIFAN
CqSoKjRMNtHR0ZxAJiDmMRHxjbBRaKOqTbshsfuxqBPoCMBenqKv3rg5PJBU5OlvE+ASdvb+omXf
HolAov8YhfE0vhkscNR9JRpvAZtHIYR8YCAzhD/xWQ3snApfZI2ssDW48h1wtYDDHmwPTQp+hnTe
/eRJD+QvtPY+jMYqoCCtmpMYlAZ6NYVek77NWRKcaa7ZEl6GTaqxX5DcFvBBgF/Ur1m0lt0JAir/
274esviEd0PT+7ZIZYQOwyIr6Cds9IYD1VwICasnNkkgh4shXQYPPXvhQlqhPoQa+E6ntoth+2Ra
Qz+lZdTri3CEv8vXqXVpF+yGrGECfl3aD9rtlPOhvTMD1pnbibP2DOYJm2gXwdRS7OEWV8IPa+r7
6I6wVJuqa+FUxyuVOt9+CWqTL/0dzva8nfcj3Em4uobZ3kIOLpqUv0alL4BNVBx3kzlBrh2lc1Uj
N9YWlQxh6fgza30K9nRXMofkJBvGVPHKMBCBBOgMwIVzYkYs2XXt0x+Aj7Wd3C+W6wim5JKMKq/O
noX+y1SQcoKrsuB9B+cuzkRx6iI7FuEhokDjX8d9F07zW1dYEXc7mAvEdLlNlgXfqhoi3Y4QEGi4
YIX7Hp5fXO67HB8X5jPqfLmGTWASqDulQYnnMEha5ng4LA5Jvg7GPxntirft4Oi3OugzHAn8qGP/
EOFvX+oKZiPc/oIxVAlRmp+iDibQcGSCt0xcOKDvQep2MKKftSvehyaCdJWWU2PLKmtnXOl/gx1u
5+GoUDkqP2EFDOOmsmlTBscwzo3JT2MOQ21edR2L55/zsKjxuo7FHF7xgSzuYwfTRXubhvC2C3cg
UjdZgrPFgkVAVArxuLBP3k2YILt40iQad/A+BkYXiOtYgk66aB58N2QmcAbhsYROgfIyYQ+8bLvx
41iYpKentE8YYOFDmwNSn4VDAYy6ARvYTrsmUn1zMXe+Cct9aaNO2WoIsDq9dwGxWJLTdEi7d0nu
cnNZw0Urv1tCEVoKZkmTLXwXa007OEvhnRQgfNMEKg8cSY3bCUZ7tBUBMp+0H8qux1YOG3GW6e+B
d5Y+KF6nk4IcWDoDd2pU4/k3AI9BiqngicqTL5EteQLbsxEs5K6qC7MEfeUZGFLg6S+dEoi3GQdC
wNHbdObXWW7H/D2Ks0n5oVmyodX4EnE0IAmbD02H9FeRY7x8oUJdFWmd8c8trIO6exI3Kp6rtEt8
NFRtOUb5fZNRbANV3ORt84XOtIZxGC0CnH0qrzK438mJcTiwpwlU5Z+ndmhCUTU2BO62GnKtMbXq
uSH0lDU4x8Y72CEUHOugzYIIfR1gwBicoEZci6tGtqq+ZMxMeINi9tENzhxp8TlpsTYe1RKdMWLd
AkTc17lPhDj6IXajqNJJJjX8q8t+usOjZFjkatPK6RoWHFP8LpdpAXNFKPOiisjOwPG5FDpqdxzs
vfo9zFv8eBnBUyyGHQC+Dw7cti8/acL8iJZHGHV+g3PaKEw1syCRuopY2Ke3wYKYuAtnDvFZpYZy
EX3V0DxrQcXlrS7x58895Rl2DdvJDkeStEnFISknSh4mATqaqlSYlfj/S44C60UmsUt9WeA9S2BD
W/TZVxphPblferywOzHqzL5lvUzsGw9hC7uCFIqg3Q7XZwdmezeN+nekls4eQpBLM1NZE7H+orYw
rPkKSww+f0ggSmTvrQsS01c9GpXnz6KZxHCBeixz8AoJc9J/HkPUTH8tsoBP2yEZrc9dFaNI6D6K
cohxoLfUqexyHrhryAXw/y0aTxsWGAk/c2Wyh8gInmF/FVR+dlhE8H6QkWvg3BP6AB5C53gehmu/
yHb5EUK8dzfjqpXdEBOMaG/WJnzne4Omk6QZm/JT0zTcyh1uSGN2G4gS7oEx6FL8rUASIj6OHHH4
g8IeVOOEldVlhq6sqEzQQxmlD7bug/JuBiHA4/LkgjC76EKAei5RhC70RzgsaPZzLsEPjyos9WJ+
S1zXSkRbO+vulsJ1x1QxZa77mngcIyul4MV0yeGKNNzAs8cnJ2saIT5mGfzzRGVhSyovWpWCMh7g
TPcZ9n65emtqawX8eHUQDJUNuyL4yNRA4wfRapgqYucbPFwq4zmCq2NMMCsjHk/7UFse3oypqcvP
neraFGt2kal91JhCffJwkoXJGYVzu6imhWg0FZgcR7K7YHIaqWcj6o4fbDYEYm8Lq8n7gE4+vhot
TckFX1zbohXBl+2bpF0EnPnkgtXnoy9nD/+WbjQ9dhsKZ7kl59P/pO5LluvGtS1/paLmvEESHTmo
CU9DHUmWLVtO2zlhOH1tNiBIECTYfX2tk+8OLKRl1UPEG9TU4cCBQGzsbu21LEShoDLzHjx+apaH
ohPtVJ7AlG3pe5Th2Hhu1lniJVwomNzOdBcszPWoEgGxlXEuRyhpNXQ5gaihglLwBDWwWwFRQ35S
oy3Lc0Ngobdq73hxYhRs8nksQC5/X8wyvJKR2r6Wd7WiSwssSLTI6RJuE8T2YuS77cMM8NV4sdWO
HiuHmKIqM4sd8hvRlTV/WBkmEe9ViJbIkfGg0dgsxr8ExOSSPbwrDJf9t5KrZPxsRTREbyMQX29I
4DCixN+WepTmZMbJzPd8ibm+0GKY8OZHFvqcNTXReo8JUjBQZLyZaPqn7Gu9npN6n7snCSsGrUOz
R0NuCJKat3weqUZolTSimlExilP1ppVdvD/MHAfdQdw4WMO4ubCtpAFkJ3kBGYFDEWwiBetmzAOS
+RU5nMIeU0MUQNaivKzwiGBvUf0AFAz6xn/6re+U9oa4gF3Nprq0azjcob0ePsiu9xsAALczSis/
gRliNVmBOGm/sL4as2WMhido6xaPXnt3h6QE283QQfL0MvA6uo2rtvl0jZhfaXT9jcj6RdXfnZKC
grMpt62Wl7ZvK0i3UQiHNVlETXFhwCJhdA1kjuUR+rwBrj1kSdk5BKf29zqVyLWavmQPNS7ShIIp
Qq99PVCdmi0LqNkIHFGC8cMjtSrBfxg1LYs8HvpUZw20U0XWtsC4QtVWdOMthFaiCtd6RE8M7O3t
a0yu1wrir/5Ap7IIsPQ2lc26XFKB9OE8m3Rab8YiWn704QQdOQkSldd6wS90aLhTZ1wHSYJ53MbL
DN674Lat+zRgR1JHYX+E+jXKMFCx3SmDlOoeJPZQQYh1ywCRiwKGktgegt49Jct4itgUmPPaFqO5
SRWJ2T2fi0AedIeJOcgLTzJILQoCBiJmD3UMdWVE1pO2yQS25HHU5i0Ag4t9AEVAheRhhOTy7RVf
1gdHAcW0ND7VTWAlO7Vr34hjbKptwYuJdyfOJS/jNYc6XrQ8KaikgD6/5bOCki7EPkHIhWwW+fuW
D4RFKMQMewnNx7DYhv4YL2AdOqkSenXzLU3WdH5QECEEH5hcxqWrj3+bxP8Eb/3/t9oWUI746Z04
fp2+/q8rZ/20XaVn/s//vnT/rr8+p6/H//8v/voUShagJieMEco5mth4mP4jZJH8K0pZBGJ7MD8B
tnfF9f6HvZ6If4UovyP5hJYY6qPX/vF/yOv5v8QV2gHpN+TsEWQw4v+OisUvbQTiLY6NjMVa9LJO
+U0VQWf5LS7KT3//u/+y6FeZ67Hu9fd+eoVRKIKwU7uKE4jX2gqEG9v2qYr56jP3guWdOnwjkAks
KDCeKjMY837he1g+leve//j99n/5TGF9p3OWql0miJP4KY3ZuD9qDPNBNZU0DPEgDVWMxGaYvOD0
+DHH34749g2Q1vy0jiQhiLdJabJ+48kr/vaXTQWs7/hbkQ7gkks3frKRpm+iaKHqwwIGOA41qqlb
80Cgup6pbdDvf396L1wqtzWuk1DP4vqDc5uK9bavbGEPSOmq+pUO0tWX/8OLQPnB6a4hhFrCyRJ2
WiRa1rd8IwXUzyHFXN0zWTXxGyQbFsXPceg2kYUtjQb4yWo2r7iW6Hp0v9qA04DTQo0SOsnshBh1
Hg7QhskFiX4AIDQsqCmXV2yTBavmfb+U0BOwcQ9ZR1TXklj5tLlwBI4jbctNzS1bcAQJ9B2J6X9A
k7t+5e976QM6r0IPS4Wi9cROGyABn5EB9ZCIsY0PbhBbd96GFsz5fCSGnSSp6+/Ixvv7LqilPfjd
Pudt6IMF/KIVgzedxPxHtAzIj5Cq+708ifMymHZpMIwCQoipD/b9hNx1Nkeue+jW+23feQ2AnYqS
rW3wGvTUQsKX85VmA6QK06PfDzjPQQw2P5SbdAAtyE3wd2M9VtMfapqCV97OFy6P21ofk9CCfYol
+Y7q+OmarJhsreVoXjmg6yX8he25rfW0l7S18VbkPRgp1BkFCz2DwmSL6uNQI4bz/BnHxAlF/37R
gcinycbTTcdRhD3tXdSu4PqcltXP1NxWO5T4UD9YVZID4rY/SbNVbzskNU+//9YvnZVjyItcE0jO
sjSPg7U+taMR5L6kYH36BFS29FLDYJDMxpf6ydlXSaklFGqT3KDSeAnUHr5NywhSpr//I166UK5B
g7sjxOHw3IohXjOItNAvKN3rk9/yjkWDm7hHv4DzfG7xBaa2VCcIUkOIzm95x55tTboNTCZJTsdZ
4htsyRpkI7Qvvea2cPqOPUskNRC+xOmnyJ26i45Yt6Ajh/L5O6+/wM2oRbyREcz4HHoKVf2HACv/
u7Uuh+2VA3oh1nJTapXOC2tsKXLVjkPxXig12D/IsKfh7RRUqXjcyp7wVzLsF+6Sm2ALtN3SEJpQ
uUbfEXKzO1mhQCjVEvrZM3f88lpjSmyKjcjlWGp6GVWMyn9jKXo0v/8aya+fPzer3TCih54A7tNQ
bNocwREsxDsV7DO/LadCSbDuxlv3uVUJ+dN25dK9cnIvxTzcsfJ2hS4bsma8u23S6tsqGAvAAnaZ
IqxLpqWhU9ZB5G4+1BXX6iyBJBBHjrJf/2FGL8i+8ve/9AWd12AreCASGRS5Amk5svkFw6dQTH/l
Mv5NPPsL73JVEvv5LWPztNZDPKSQmd1Nf9qjYp5OKBPs7Y0Gycz2thxV/0MHdFE3FJNo7GElJO7e
xIBwNp8TGTMvRR0GJc3nO0m6hul+qWmuRTGSA9/T73pdFy+AHZZ3no3WEA6wcyNyE+glLydoEgMF
kJT//v01feEzufwnNjI8AYE1AAZ6Tb4wuNKHMQyU35vNrsbxk8cZSNk1QSDSnLXIZA42ShRmGGuz
ja/csheszKVAGaG6Dtkyk+TTthTxJaHGhH+tGqLtR1R0Q/D01CgCZ/HOdflNq330mk9m+C7P/zKC
PgMukeE5Twpl0UKKR5VtFhXfV274Sx/GCQl2usvBciNAy8iiE99m0IBwVKL8Pvv1V3/6MBzQsa4B
0VOO6v2U7x06ztzo5pU36KW9O7bPIzQQV7iGHAwGCs3VqDkWkIf0vFSO6SPr6ZOoBkoqRt6YhVX0
qSvpa1HrS1t3rDniuqMrQPoA3GzTGws2EMQCAxRQXglXX1rfMWdoLEyamG3Pg0Kll3heoW8OscTc
67O6HClEY3oBoKA9n4qYHhYCksNRAa/ht7pjzQmaHBBUw2cNprg6SGLnDAAG6nfh/8Za/nQlmzAw
GB4b93yI6vY8gpXpMKOVdP793q9m8wt/8Q+KlIJV+x4FS74E7DvSTjmfUQ/WXT4twovInDGXKIXM
Yu4aWSw5geG+T6ce+iVAZPml4y5RCqCRhC47X/Ie+KkL+H7tEchDz+fG5UmJJtUWYHWxOaaa6F3d
KvFGr63n1h2LhaMupIzIlA99U0QHw+LxgAa99KLRwME7Rgu46igD8PafNCbBbwEXn+5tUbSeRuWY
LOqjwRzZZjobWy7jB7KESfuWmYR70feg7nwtn/1082VUz0M5xytCQrsfAB75sqWbF0YciztGy5pA
0iQp5hP4zaOMjBZYpBRtkN+b1QvPmUuPQkA7FBeQ7sbJB19MjPiuS1cvpkNs3fGxUkNHOBj5f7ZO
4yHO2Mx9t+44WMKSwiZVNJ/SBUXj+Lr66H8w1wP7+ZuGsy5aIKFPa5NWB5sAgMI5QG1+x+442Iqy
pA/jEKvT+DvU0dpzWZeelS3iWKtcAZ2rSyye7lblrUgNMi+++sUGLjnKCn2rot3kfGIgMsnWaI4z
8I1Mfi7KJUdRGLXtehKClHzeu2yp6u8WvXu/U3e5UcYrB0RfoZOoZEUzSJZ/Qd/Si8kfYuiOnYYF
MwBhBdNJDBh0Gdf662h3L5ZDLO4UyYYxXUF9ZS0k+lJgx5q6zaxBK9nrNrqsKII0QVkHKbaeQgV1
RHvkHfTRW78WlcuKsloadxQr53sEpowrNJ2zYzAFidcMEA7HMVWAd1JldTnnG1WA9gdEsxxQ/Omb
3+k4thrVRWz6VcGzAvF+mzZjdBxls/kFw64kkzWFJuXGbD6l5E/Ajh5HSh79Nu541XXcGrUBW50D
HvaA5/HLFgvPWqHLgZLWtRIA/U95s1TJ0VbsqZfFa5rwLzgll/+kk2MAvhNr86Ce6kPbiHvIJXqx
cTPm0p+gLbzocQVjSNeu/6636FPMlM+wG5Z2rDSpIcgEf73lWHacsj0eK55tIyn9nl6X/WQuma0k
NVOepmn4GeSbTZ2NNaB6XvfFJT+xQxuHLRj+c9Wb/div4q+q1oXfG+MqMxVJPYi5NhZzhmY7KKWx
dfla5/WlC+OYaNpxWutATXlvpvRNMpbRmzYo9Ce/c3H8aQzWYDOZGtexwnALUctnIKw9P6ljozvt
06aopM0Nm0kWJeuXdkj86sl/Fxh/CmHoQtelvtJsBs34RO32htHRZxyYMZfyBGP8RYnBuekUFkFw
CJrivt5Dz/qAy3cSRVqLPYgDUG6AOmsTXxKzeREoYOOOiQYV4nTAnW3eVt1jX/agmPAaMsbSTrRL
9YJJMxTwT/0+35glvqPMz4O6okyYsJt4j4mtnKvyPunXvDOFX5vV5TipMeFRWYtNa/Vxn+2hEX94
GY3LbtKCHVjvGPo90Ur+Zdb0MQGVmN/Sjj3aYZbrtvAp38YmegLQLc4bS8aj3+qORZIOA3VNnU75
GABKEENQGFQ+n/3WdjJR2dYjE5h/PLEa0W0Q8q+Awvk5NurymuBiD0MbwiVXNV8zNmJgOU2FF1Mq
oy6vSTJCnJeyOTgN/IPpjwmq2D5nQl1Kk6qsQIGPMdzcJgBzLATDGNHAn/wWd2xyQb9r27oC0MJK
3wBwnR4H4sdthCNxElBjLcRrAFY8JS17R6z+VtPNi3EEa1893U9vd0rZhgmZdDwZRd4xrL3a2Xdt
x1tGGBwgmDFB2Rjjavc2KZvbgfpJqWDnjnVWI51bxLO4KGzn2R42H1vuRZiOtR3bxPgyxTwkLH8l
GxDgIS044JeIgGqvp4W6EC69KFqgVzPlJeZmg2X+hObDR6+r6IK1ZkJCwwnOxYJL5ogZ6jojIMD0
iiNQEHp+X0w1C9SjV2x8Xd/ZPrxdZ0we++3c8ZmNEiEVEDfLE0netAAcnhIhYr8Td/FVFoBbntp5
ykPdPtIAc0Gm8gpSqMtZYljQbSVRYx7HLAbMF2NrGHP/4XcojoFu6CiMiZpGoBn4F8x13NaCffBb
2rFPDAYWMokDk29RiznAXgznTjV+MAzqAqt6tnQpGFVNjhbSfuz2/kGAK8zzqjgGajVGlapoMXkP
rE2bjdYEd8Ecbu/9TsbxnxidwqtILb7ovP0blEOP65j85bW0i6aa4HjARA2KGADB369aX0LlJSDJ
wHb33DbnIpFXpXKT71AyPc1LGR+Dtvvmt2/HOOudAi2/yjGHKvJB0g3Q89fCzqsf+2fLhbqQqSVA
PXjWwuSVmjHRZgRv3gwcvN9LE4Om3m//jhNlsls72TOTtzX5s63oJ1D0+jl/Fy61AvHYckj4wP7n
8WYeTZRFM/Vr1YEH/flXLeOKgfI1xsZp9EnNQZfRQP/hdyjx87WrddAS421jzuIaQ1s7sRvNOugn
yKPfDzh2SkGdAZaOFldyDR6hxvxUD365OHVhUm3NBiTMWLrY0scprN8WhHu1oagLkGqTrVDDvJmc
FCrOA6ifPUblUnshfamLj4rFHLK5xk0sMIiTgcosJ9QTnUZdPJRai2ACSZrJu1mHWTiLM0bB/arD
mHp4fl0mjChaMKvgXLbwbt7iu5atfjbkoqDSpQSjwFCaXBRll2EA5i69knJ43UIX6ZTiloRrLE0e
9fM7gmlDE06e+3as09ToTvAlGPKRJ5/qyDy2cvBK4kCR8vy0MRSsZKkbk3OcTJYChI5ZY5X4vYcu
GmkizRA0fTqgb1MNBxPLR3AR+YWgLhQpDJFndQwka2VNVJMtKFScbBhwv4NxoUhNkwKV1mywm3RT
h8RyjKvW4e73RV0o0twwXgBrN+R7auJDNNIHeFK/7jl1YUg26DDxvfa4Ln1KMULfJZscqyxJZ+lV
w0GH//mtARY4TMu1w9ljnFkcOhTP8qKgg18fgTLHj27S2sSoQudJgJnyw7xo9cOmYvFMGhl9vv9I
xSFd0kDnGJoDvV3JmwwnxM5eLwFzzFUIcDqFc6hzqL/FB6iDgWEC2a/fO8Mci51aIPBG0ul8pKIE
g8Aey69gOOi8mHwBG3G86VobbhZoC+R91WD6c1If1zby83nMCXnbuF9UICzOvUv0zTaG43lp++rG
69xdvBGEdcim20XnTcH2TyHEyG4Qv2ovMUJG/yHKhHcSHE/4rGlXDONZ2IRQzIL2fPD7si7mCM04
2YMsBCcP/qaLMcnHamj9avPUhRwJqWJgjI2GwO/0oS7HR4y9f/A7d8day2JbSNuWQy669M8Oqg1Z
Relr2NqrSf4ibneBRgNK5gn4IHROTJP8KdBUuLFSefGx4ps6pjqF0FbYCetzWGqacUBfMMMbiJPf
wTimarYAPfoWq7N5sxmL9K3sXkMx/R2C/upgHDsdQN7EdBL3+cwlmDTQLW7w2Ih6lYdSpaW8UaC3
+mDV2F7ISAKeT1U1sCeMuInhHep/o/mQQjbuRqIv2d80EsJrmWghPvNQrkMSLuDvawbzcRniwB7A
c9XJr31VgeCJI7CMjxFDrf0kNIQ5j22EKtkBdAbTerFDAPGgWKwVvRR9s2yHKEQ14XMAZO92jkgz
iiMRK9Zc2nraz+WQYuI+bOPdnlUcr/txnBXp/lwFpcW7iYJh4a8xYsOQJyBkmHOz4u896mlnpyac
WXLoRBzJA99EaW/KCGRX95BgwlxYOOzxhzhJF9AicHPR9Wj2POzTZDsvqp3pcTa0ZKdZLBQl7Laa
6aFstQJZ3Zym2yExNRGZghJGdLd0RZNeWhJNNN9x2suBYeD7su+BejDdHNIjDed5z0ANUuwf2qjp
vWQQcD+dB1Ot1HIJwqGcs6pH1ScAgQhJ/d4bF+lFaLEhkGx1XnH1vaDyQyFqv+jJxXnN6MSsbYx9
M1vk4Ce/LVjkVxx0QV5gRyNbhApSHqcp5tlBwJOlbdR7nokT2ZiwJFyiaZeXcdNkqxx+8Mb4BX2u
AlaD8da5E2Gf283qB0yD1Tc9mZSf93MVsCpeh7aL+ZiXRtJ7ivgVyH87ffF6ylwFLAMKtnnWc5/L
pLR/mGTYUczvwFXgt7zzUg5dPWFMJO3zFEXljMXNfbWXfpNm1AV5hTBhRhPd51uvC3UEhwLUzYYQ
Qpl+m3eMNOrqaA8IbiQvFVtP8djZPRMBk8PR6wdcqNekwJkXVFOfo1H1Y9H0lgUQ6fFbO3keCmu7
mHnYRA8OuRQ4smkUa3sgaRP/8FvfKemBMWgnkCvReQteqyQT/UDQY0/i2A+LQV281wIuoyiErC1m
byIKSaqlOYHmyTNAcPFeWixFs5dw4ejRmAMQZfyggyXM/Q7HyUOWEKPSrO56TNW27S0nM5syPhju
h++n/5C9aroSQKYez3BnxW3VkfBP5LSbX0vCRXtB03PY1Yh4FaWs9VLQwuYinITnpXfiGzDc2bS+
eqemVuVhXAbQME1g3/U7eddmwbNkV+TJORSRyPcKaPPvu7LKD/lJXdAXi0nXVCDIyRkXc3CRaReB
X2VZ2CvgrBfm6qgL/MJsa1HwNunyvY2IedKynvtDITqI1y1jHzxh4OwhCNK2OSKKA99LmSIZPUOE
mPV+X9/Fh2EomIe2Qfy5bEOVHEAhCQIKVXW69UujXYAYD8mOnOX6MhVTVNwp6AyKfBs2kDp63QEX
IraH1mC8Nu5yQqJaZuvSLBSsRhRMlH4/4Jg3RB2V6UAFmm82Bmx5t5+A3v/mtzZ5/m63k9qm1O5d
rg24IteS/Ngn5rtxxx2Xwx6NoOlTOWLbcxvL2zge/UoAf49Q/oQFUEEQlgsYRHKwto4HGVC0Gpb9
vd+hOFY9Va0po2Xu8sKa5GQrMHgqVnu6Shcntoi67zp80bwGM9RfqlnINxPA3Xjt3QWKjQ3tetpF
Kkes9SDm/a4dyle4XK737RepoosTK8GYRrkBTywY+6rbqDVJVtb94ufEXKjYInkNjlmiciKTHpSp
CYiqKmG7ys9MXcAYTdeecFCa5oJ1zWFIkxtJo83PRF3ImNFdWYKOvstTWi33o1H0IKZmfvz9N71W
QH518I6Rpovc5iWCf293OiDkB4t4emrDqO9PHFld5xdjhY65JhsvQMNa9nloyaQz8ME2V9MK097P
F4eOL1ZBPQ4zSPsB7Iw/2Cl8DyJCz2vvmCyYLKYkNNg7qmvsWBuU8ncbdV6fl7gwsg6XMZBABZ4i
YYr38xboD13F/KaZwKrlvMFXRWMQarfXNzh51IqwfKqZlxo25rCcyFmjugDtra5FMxxVCahsPwa0
rD0PxslzLRhJN7vVLRACoHA6YPhw+LK3aT97rn+1iJ+eeRDSFIWeTJvvRkA2Qr5Rovr0e6P69WsG
0v/nS9M5RLcaE4IYWoVuWzaMdv6+kMGPeoO4LGE10rcO1Ps4dp0UKDiOyUVxZr2uO3EBZX3c2HU3
2HxRVig7RbHOQKni56GICylL+S4g1YD6W7RM0XbsauARDk3XNbNX8QWsF8/PPpmXQiOybfOo4tsx
KcPwXY95vvdeX9ZFlW28RoVrGYJjGZVrf9uEUfgQx5q9xpT5d6Xln+8xcYFlnJJ45dzi6nDL1Nsh
ijp7U8t5MJCxYhaqginlYJcFwXp/H2zICu61aAb1BWIp9Gw5CEIFpGdYlu6FBbvCFkj5VnUQ4zio
Ydjqw15Wxf5XD5pqe+40fO4BChHrN6IovZt1M91udTWfSWEXLAEODMhLQAZkf6oizLc8yitPxVNX
J3o8ImGjUDNQEMoAu7stHxoNWZYj/vdYvyFx0c9egSRxhbyAaxziDgPJ0A+Jmoc5lel9XMeln4OF
vsrzG9MHkvWojso8XsPvPB4e06h853ddnDcGueamAr7InOzA2bYxvcT9+BqRxnV/v7oqzitjLQTC
9nGV+aDB1XEx494ux3QD6uG4IEMoLzzlbeVVXQNf3/NDioaUcWj9yTzQV/V6ubTnHfpMH/3OKX6+
erUVFjkikfnc0+oYFPunqYEqzO8Xvx72r87JCQ2isKytNFbmvLX1B6Cq6dukKtevaxMFr1Q2X/oJ
59EJi1SUsR4girESyY/VNJgBigAGxfZLvWCi7ZWk+oVP7qLmAE8o7czb8lTWEyjhobETAR0WtKda
7Ul8AKLbr6pEXBBdWaF2UpgWh9bFAYBu/BMeIk8H5up8BSAcQSGgk3mEdtxElvNEolce6Be+hAui
EwRYzh0zuEdZDmK6pO3Izn2Sou/Py7kNvdAFxJX6Ylib17UIQNMBIkHMupef00H4jbYSF0g3btBo
qjfT5EKw6QzMdZIVVeSXrBAXSDfXKEUSsOXnNU3oWc+bOiZp7ZXHEVfoK+Q6alvRFsdorm9DMMjT
nnueuWPGGwnbsZ+w9L7TU5EOZ1XHXvkhcTF0G1jX6jGVxVHW8R30Uu8G7lfFIy6GDrDCKxFuXRx1
swy3zThOecDIh9+/bC/EmS6ErmCgVN9IgMseleNJa0OzDRpJZ7/Vneg+TKHFzMKgzkU96jugXj8N
5eZHDktcDB3UgspghuRq3m5xe7bp1N2EQ+sHRSUujC6AnAajytR5DZWko66S+0CY8eR3Lo7fXZtw
sCPp0+OkaL2e43j5qI2UfkVFwh1PW/XpNEA4KT128/Ag2z5vTO/nxF0o3Vata6lKBFLtBC27znbh
YW/ZKy/vS5fRsc8Z6PwdE34wohEiVECNHTQHo7DfmTsOdgdJzzhPEJ+yidoOXamhOFGYLvUDpIGQ
+nkAkqoNMxeSpRi06vc4S9rC3PWrhCCY1/5dNJ3lHSQkBpIe1bKjZ/sIFMArJ/P3RO8vwhsXSwcq
/QjkVGWVR1tA5ruwVgwDRiWIQ5/AlNTnkITfob8wzIqdOKpry2GYJNRVOqH5dh5sGkI2SUdl/FUJ
Fs85BMVq4VWBh0jt82OFdEsE3o3pmi6ZqbzUJEzsCYpoY3f0O9drGPBTEt/V9cSTqBLH1VQcDxQE
TLpDBdI5L31xiA86xm4mafcZQi8n21f6pBK6HHVKvSrN0HB6vnuEbIxoouwpuvJ+LWzApDYVXvhq
4qLwtJjpWExYfLbgbm5HOmQQgPHD+IGE//nWaWUxDQ9RzFPcRPpAJDTRUJH4y++rOtbeyyQJQ1JM
V/kUlSUB5A2GlYZ+fs0F4ZXAmoY0INOpB7Im66UpH1pBpj+89u5i8OiiNYn4MEEmEV0PCqGZU70x
v4Nx8Xe1WaIejdjpBI7K+F2nVvkXD3fhFwa5ALydQad0svN46jreHsBcDUYYWvixnhCX7atNJ7IT
KOecarGaMyugP4nKp1+PnbggPAKV2L2V03gii6qAuJqeMF79mmj5C67NxeDZZQBlltjG0yaiHRKv
0hwEVJD8Lkz83JKYtJC4GXDqO3QwsmXafoSm8pslJC7TV7BrNRQtsacS0zPHdKkgohFjlNNv646d
7hiDKOoZgZXQ8V/QJfugqthvvJq40K9KoaTca2pPNYRDob4WF6eiAIzu9zt/IU100V9tJIdY9iQ5
86Jl8zvIy9XqvPG4NWdqNLzg73/mhYvjIsEgR1bQqMEfAf6i4DjHULzvVsiR+a3ueFddFWKaOFYv
S6ieJICBHaDr/m+/xR3PCqFSVgHPaE561duhVkNzHFXh5/hcJFiqaTgpxsxplnY+qyqJMxAY736e
z0WCbQrpxm4Wc5qqvT1Ho/y4Rw3z/KSOue6VonuPWs9JJ5U4qHZtDoCk+sH+0dV//hh00HScRFLo
U6ACc2h23WVEb37MTZiAfr56QWlroobrUz0N1WFnqj0koMk/et0YFwNmow0lZ1Mm56bp9qc91Osf
Tdi9xlv/gim5fF8FWZbIAqx8YibCPMo14NBx9FqN8KXVnVwXCjcoV29peqbQSErn4Fvfdk9+x+JY
qYziqIB+hjiD56tos3kHOnGq1vGz3/KOnUZtT/o9NOmZadUBgNusHAJXUQv5U78fuB7ZTyG2HhOL
KF6n53SMsiaNb9vQMxJzwV8g4hqmLcbSisL9XfEQnR8gkbjIL4hB1BCQGtLzfqU+kktED7RKFr+X
N3bMtAnbatq3nh7BwnXTGf0OWpKveKaXbqJjoyEDqIgoRY8c8IemC+5pVz96fcl/QL5AI1QZ0tEj
NGpVlFPdYu66WpT96Le+02zudATNYduLM4UELCjU6Uhvr6N6r/EJXo3xF5mui+eqA6lpshT8rHQw
3kxQmVQPowjL8oQ5VVFcoA25VG8gwvr/kFz/nar+6kcd8xVbXHRzM7RIW9elWw9RW7exPkkJq2vP
VbHKNht6BbmarCMDfPvabKYTl77VvFJnJNaNVBkUJ+ftUhVbUHwlZAHsrgsBaZUZabZ9WTIEOXq4
lzxK9Jt5LJaIX9aAikFmZm/LoM5CktakzMwkNAKhnuPTZSwd+vKrNpWyUUalqNWF7BJ0z8cNCb0o
j9swLwaa3KRZP4BCbpnrjElI/IDme6vXsYMOnA04zdIN1PDyJtKSg/peoWY5qQxzBa3FBkfRdx91
rJDINKJJfiit8M/GDnQ+csB9SWZxQvIwz0tc5/tmV6guyZCM3dceRVthIeMZhRCHhthPWX3poAub
flOlhdAPBjn33qgMbF/N9vkK0rvRu9ogDgrSqPGwLPUI7TyBwcnitKNlE5+CuFjHQ5HgpqWHmS8b
U8cYcpjhXZTMPD3XzO4Kc2FDv91AJaA7CK5n/qYJbZ0cw5pA3LkSfEAUlqjkmCgQ4GbrUPKhA36z
6StoEKbI9wW0Vee17LGzoTMiS2IuMDcy13lBBcJGvCVc2Vt8rb6qM5MgssvSKGjV0aou/nOYFD8u
276Kb7beN3LWpmfyYTdxwv+ohliIBzIVhNzvEM6z5RGCxKBtPKeLjcCIsHPohL/BhEaC76XrWmNz
ZbinpT2HYDVGNAad7l3ebJxA6HxIVN2Xh35GMfgiMIGUPkWrABnhoe0olMTKJLjSQLa27ZYAUyw7
QFtg0BF2tqcN37LvLzFDIS2+cNklVSa5hKiorLpDz9dFGVRTtmCcr5HlPN6FdpSnxeCNeuB9aZun
dY2htI3r0McWqqZsXA99WdEYLLHV1h6R11TJl2QiUBpO1x2JX8VCu5ps0ROK+VmaMBEjgpomQsgh
ZYQ0j5FMDD+DYEWud1BNj1DVDidwq+1oM09zidmtcBv/L3tf1hw3jmb7VzrqeVgDgsQ2MdUPJDOV
mVotWfLywpAtGdwJEiBB8tffk7XcLmu6umYq5uVG3HK9yHJmMkngw7echTsgOTlE1kgzfaFNAM7M
OIvYPAjWhjIrcsuqL6h9ZINN08b9nNmK9famnojm7wHPGtp9tQrQhFRPenbaWEDrq7Dw9fZSdk0/
gTEzBn18M2DTFrvOFCs9wiy9Gj4UQSsJRXirYYCciDZW5obAHD38Eld5LuGmrlWrL7yfZ3YiYxn3
HyvPV5ZC856Aja59FCpIOzPefM2d1zCDrodafoGg72A+gF2+FSmmSzi7wPPo12ug+qzEi/sg/tpX
47wdW2rW9X29kTBMTYGd9LWKscwPGv6gN04RvSd0kNWtHCfBd0SWprgf6mLZ7jwIHhRWixS6ATI7
KxHzo/Wu677BNLkpLis+ROtF31dNfjFQFY6X06BgZF3FUUw/SU5j9QI72vwGFPLghDHS9hXUljap
PNOZhkBQkC3lJv0JHhLzdoB4UPSxUWWsMtOA6fhOrEXT3YQ6L8Oj78tp3QUwyl0Oah0JvxB8qckH
wvM6vy8GpU1qVhdAE7EiyoJE03IY+c2bZeO1JZsjx8hw0zzCuCPvbyemRLEnRd2LzC3VjNjpmRyL
PfDT4Xg9wJr4awNNgC7N0TL0t8VCRoSSol/8jrPejTojmFbNl3UFgeN9rifY3i/wQ9fvC2lVfGwN
7JATlwcj/1IUqjIpPNBrVyWyC3O4/9I4Wo4WVtwuc56SIHO2o2ECr3dvPkVO4QoyRnQIOcMFV1HC
nnhMqiWw3Q5e2LNLIGi31TeDBzFtx8zoP1Oyeg57NQ2vxhRWEPwa6ZJ+zbGFBQy9C9qmvPWs/7DC
JpNB4KhtIXkGq89tK4/egSX7foU/3ZgnxeDEgni/Gd/3SeVwTPsEHe/ZfvXTHLEnWHCMOBBqqNWo
+wbvcn6Qxk3jDiaOmHTuOrhuMphZm45dNCpU9W6eddSsiQ6d3C79YjW6FgtsrNQBPp3IEcFkK4qj
hctakGxjWQYPnNUjzYqYT0FmyRyqTKzbVsGEe4uqw+w2ry6mtg/ybPA0X68imOXckdBW5QM6R3SF
13oDs/E9VOO1O6kaFczNipaY3Mc1XNczl+dsAM47LparVpOqTvttDB3cYkcRgLcw2rz0YM9tNrx3
pG5Bxuhi5+7KhQh6gCv7UN30ULorYVu9xjDQga54MvhRhccQVubultkh6J5pucjmijeRxRrrirYp
XqJGblgJLSTb7K7Xspz3+GZLtWNtHdtHXs9FfrK6rKIjSLS8uZ5GCoOvHcJRw2FdG0T56wapZGia
w2GeHWxfag1sMxhYWCMSOkqnonKrOZgKRq367Ak9k501cD2Eh/ja0Qd8pnyaw8ItnxuIxoOTrmjR
x+lwdptPA8SnPF1yszxUlLvoIJUB14V1HcCq7TzKIF3N5M6W271fQCCZRZhioCCLO1wuY7eLX3V5
CDoaY3JU5nUwvW/bre9OgO4WG7Kiblu+4tSwHdy5YXsfvjtPaiKSRsUgtuuNqLi1iMRwfD/KCo8e
QrMc7mZXHgF5uIX7hR2PxBXKHWBtrtj55F4KaAJo3EZrE6ewywn06vQ26XQo/bq+i9TSqASuaZLv
RQzvWPTmIl+Nt7DclcPzNsILuEoaNy8wcI8jstzEWP3Fx8ousKDBl4z6/LZGO8zfyxo38bTRalyy
LpqYO+D8D4zGzaXtvPObEF4jeXL9hoc56nk/+zpoH0W4uvZuxj2bT0MFWOhtNZdFmcZV0duPixGU
fWqpWGWbQCGMdAZ3Kmr0SwfNVHIH1fpYPfdQXqk/D81QU9RXEESM0raiFdzmhbMr8reCSN4nQzCt
OAqbBccHsj1IxvKAzSKzEGnoV2D0RPAFqvJrnBIc6tVxm4b6vZiwvnc18Q1Py2VDz7UVXfyBUeAi
0miVeZWiFo0FHBF7MV3QRjA+J9FC2uHGFEMBynEI+c69UVXTX0et8UGTcDCwnqt+cMuehWU834Yd
GaG/izmreh/Lzhf7uYFTzt1Ai+ijtHB5yWycoxUgy8Dxm7UzudiTsfL0FvOnqLtvamG3y7Dqhh4B
M8beACweQDV5UUNEdbzO20aZJZVxrO9WIF+CdOEwZr+3mx9AiAbvlfoUMoZ5nQoVlua2tugxJUWr
m2EXreDVNntQ1MKdzKOuy0aSUzyJsmjC63gyZydXbs/JjwS0stCpkjOjWTsNJJySelvWD5VsoJqU
bC1Yi+8NyG3Rk7a8vxq7CRlXWugqSMMKqnBriug+J8LzyH2gE2QPDpp7g/NeLARpegQCr3HJGsWB
O5a4BPJu6jsnUsr4kNVrMXUX9YKt/omR0c97KuomhDPJCMmzMC4jmUUN4MGJjcJtr3AYeZeMLK/s
zQTolOrSlreiuaptvt7K9WyAuo1bdGmlrMlOwsFmwTGKlCMbtxhh3zdzoI8175h7PzV5ON934xSm
mJEM9PPa5H5Oc1/EB6RrcM2swaLp0WlPxqUqDoUzENaIwavGYRul2+Zgud3DDIlnbiT0oJEPfPCt
iC41pJTgFq+qwaZFSLmGZquhSd/HFT9Jr9eXGOyf6ppi67QXW2U3dT0EdLwjHhKvKIEid6W5pBty
J5iG382BAWzXLSLloJFfY54DsjbMSyOokYOGfL2Okj72PtC7mla8Ttp2cZdz3ahb7aGgn9VYxilb
Jp/SIi8PcRyrq4nr9aTDpfm86rl6UFEzpiXh7xo2to+sUp1KNDEWsJOpqeshWUipvE00st11v8Kq
bj3wmeonHi7m5KpVqgzLmaftNm3LvhsrdloBX4wffSDFg248UAsZdZ0IDnkrZt8kOVauBE1+LchL
6fLVPcJGia/JXLaLBJQznP2alWc9gGOzLhtkU+QYrgbOusNgKeqYMuqrTHP4fJ/mMAYbG7RST05j
EebqxsIu2+1n8PzJ08YbylO1xrO7nGLD9Gdkru2wY44G9GBKU8ZX1TI3MHvV3dwkPjSjfIqmxpDb
IZois4NMw9pBksDy4tgHs2o+BQW8hKuUrSUrM2KrwiUTK5GKKhjXl+nYIEfxSR4FUdQkK1un8usi
WTRczUs/b19gSuWRDhVOMqzuBnuLwb8dhKFqBxWdnF6Msimrd0uI2n/Xd3HU7p1A3MlQ0WhxHM7w
u90gWhrdglRTsUvgZ6MwC9XC1DEEbWr5VgKM3d5O1klD0lXpuTjZwUaEJxAUkRiPbhVt1ncojQVF
FQzI5nZpbWMRF4pO+PDatNiSDzWKVf+pZrU6xj1GZJFtvfgU2qgOPrcYsKJMXnoGx0U0oYsUqwPJ
UpJPM6K7Haclm1s9yg8cnH73JD1i+0drB0WrjIkhwHmVdyyYH7jfqkUnAaUigul6PrapyqOG3thN
Luu3GHT/5mUswWbbyQq2hfdrUywKggOsH+/g8czqZdfNUHe9UGVA+zuOXYaISKJxkAhPxSLQLCw6
0JoPVUQKf4jqoiZtFm8jUgB4sXOuIQPfo/5AxlcN6Tqbcy4CGxfn31VuHLW/ULWux6fGBv2876vA
qaO1amJ4YpvyYzbQZpk/14qBi8SLWtnPztfDvDeatEGq6im8LAed83TAINxdrVUVazwSUYIMaNFl
T0czD0hKBw45madpg0ouCNJDftVrOlz4fJH3Q0RXh+yAbZu5XZumSUZ4gyYghekpgr+YrPr96iVb
Uw071em4RRYFWqEmkVjn+8AkbnLevhOhF8W3GdYmcrfVhBQZ9+dzNYHtfOAOOdLsqxLSXFh1UdhG
p7yCP+ul0Wv/QUnchCxyLg6bhJSAPDzZZqsCZKkrCS6WDev6AnlAKE4OR0D17H1UXqAECNWnHhLn
okiZ0qS8NzMrCkhChy0vpwSLjEWpRFRdUc0FIM5togjLG1l5sqUjNvxjHbJ21+Ql77DV8unUE3Qw
rtGviNid7BZen/w8qi/oxHxE6uEoh6UKBwS8h0cMve+ozj9Dz6IqM90iKJbVWF87R5CZbRAY8cdG
yCI12wrDEdA6yKEUY9RcDy6yzfWYT/ZyMqavnmEQ7V6DobY2W6YAjzFexFM9xefhTi1xti+xf+LI
JVymtwG5OnBNbkkaL9o9yMqKJ5XxGrkBRpUzzO7kgn4tIqFFf8dVNx4sEzgwynOnB8Tv8alGMpZQ
BgT6Ea10Za+iQQ7BXSQA4gMoSHR6Ps5ca9fgoUwrsWB051W5W0gkK7GrJC/f6QHe8LsQ7JXh2zLT
ek6DAp2rz9BqgBvuyKSNd11BV4qlWdKHsUQ9crF2lU1ohQBqknka4WKn6VR8lay19CnyUzGna2tD
VDsibuYlqWbZBJ/KMsy/yHNqcpALWOaPKzevrm5cjHRXDSGS2Taup4OCJ4hMFR/b155hyyYSlh0p
bEFIvGtULH9u/tXRhpuwyh30LfMYpQxM1fcLFV58NDpQ4B+XKkdnMFAtlJGsgURBhqSk9SfG+/5r
0yxRiDgXF1X3BKU2VaV0LHx0qFy8vqB01tvl2ND8tS2aTTH4f68zvWoLHw+PQU44ew1hmcFeUFoW
6IxUml2pfqwRO0ixplSHg78bVS4MeB2YLcWaa3JXBpyjm43Ug1wyD0HRvZpHTrPFbSTazXy2c9K0
0/IATeQw/mBGNb8Lgth+kLkIH4H9cNtFn4MEdAh6FMZL0y7zjscSgr5bNZsPuOf1ZRfWgLXxCgbc
0DiJ+2NfKDWkzHStT0yQ1x/B1F2SgYG8ZUzs+eW4mOBOcL9cc7UVct/nkF7YNWxdLgbYSlyEpiHH
GJ7MiHldZJ8Kpdl6a3QP9vA8Q+8nYcOUuwc/QeL1MwREUJzZ1cfFR7SGI5HwecV9oL6qEBZUFEY9
Mg4B/rEk7rFYOJLECK0ErZFlVCyAPKzYgmwEDJ7tmNTom3jYq8OnRIxbeUENMU+QX6/qeyp7kMAX
ODDcl7iQJCrn0EwpwvbqfDKiNxbdmroQcRoZXM5j3+e+31dDXhUpjYXxX85Y12PfNW17uQixNfiM
OrD3dRj75jbSwiNhW8toL6UJ+gMglMK/Qyu62yFMdN1+ZKyyGS3mJgRcDsawu94TBBHoY5zwLNCO
yA3rDcptD9DyvK7u3gZFNacdm8LmFARzu11Afmx7CRhsk5IG1pCXeusXbJ9c4nbUnuxqFU/pMDh/
ivoQCWdRdperKdg90MsDGALQd0SfA0INUSzyj8EGOPlegiGzPqLPtMw4iCwJX5wcNRXwwKk3tAds
M5nu2GFCUX4utsG2KZ4UCO+yLpCZI2I2c5sWQ26gXw7xInUNiTQpUuW5mY5LHw/yQsADHNao+cxl
mQQMsod7r6LzJgyqWWu4Kw6omBB86qzarPJHB1KGSmi/uAbbGPOu1wlnZ340oyM6m6GoTYDEbGkc
PvUxMrRs9mosUhHPHFwfx9f6qeSQqckI9ObLjw0aGnHSdlNRPJJlQ/TQQcDDExdhy9JW0YZmPbph
c9p3M1pbCUhQi84qkAvJbWyGUb6DIUg5JytUoM1uWnPWJyvdYmQwyoTuazDCVSFhoHqod/CymcVF
sRovvnJ8Kf/BIkHlV8yGjUjjRtT0rtEeQkyNQVFQlLZt71cQ+Os9rSxp14SBbD+jgVl0m0ah7tBy
wKJekBTCoz0fYKytbH5d9KTcjmFMlu5aGfRpE24iD710U4yvhEVlcUO3vAMuKSd1d5jkHNA78CYF
x54ao81j/tOtZg//Rj/ugXQzbYqpCpu+dL61AQwSNyePQYN2ykfStOcnxFH4ZOGoTAUyKgqw9mZC
/7BOwa9wdkqgxRLSS8IpQ3HJXNAdSuAs5i+erspmOee5u/CI1z4bmTH1rokiOWQUjjSuToaxXYs9
qsFGXeYx5NcAvmzO9mBwS+uzqijVcsodETIFT0QrlkGJgWBDlXmLeTZGob0+8XmJNuQszsQHNAl6
TOsH5HYJ+rBhnYAwulXZgGXQ7ONlCodXUbK6CVA7hLGL4HcLEZNvpm4b8LlqTMgcDtMWeWKcBs2o
Ljg1dF2OdSgj+QTN6NZdeZT2i8EXL+MqRg6yRP0tE2WzfAjwbVSQFKGL+ml/VrNGQTrLbY5vpnMF
fZkHfb0g+QJeFgJTa6717dqGFsXKOEUcGzyu0bMSKWYtDNUqsa3qvpYrqmtg+1bRktfRzcGAZEAw
FEy9A7dxhltNP56s6id5yxA8NFJFWW0vdYFpxOeq8n29j3XcBR5310QdvJj5WL6Lke5jL1MlYrY3
SI2G18LEzMvEhQpqzV7Ek3wfoj9Xwv4F/X/3RY3xVD+ZYOqDu15j4PNuPheqUCxYZUNTMQ/QNQZt
zozNsWgx98IiiU20HwUKH76Dj+I0XIIBqJlPN8yQelS65ShKkRHGnbz0BpOkK2TXkl8hLYrtQ9dU
9XgSOvL9MZhgzP45IiQnKT/nbPupb4MpaQT1wVVPoE71LpjsVCLGQYY+VciMu906tXK8Ka0D0aWF
68r8fmsAaUwlsRjylFHTQWJm1IH7Krk1+fvIWwT/Dv4G1bydgg323UhZoWvYHL3R0Yp8ChbXaSgW
Nx3WvlPRYUSX3V80Nd/IE7qKjJ3KGpPA1JAWAIAd+MRklBnW5obe1rmjFuyHkdIpjXhbBQn23DU3
do0xa2SQx9iTENDqYV8GIeY9vMOIZ00aWKzJZB0Ww7KxECw+uGVS28HES0A6SLpRPyn09DS80vpJ
hdUVC0drn5iFqvqr0PHUXiGxLcW+YcWkHrzHaCZrtKw02IkApN2VXdfwy1w3Xf3gJW7M5UplbU9k
gqXO9YxrpXA0Xzd2V02i1aelGlX9iEKvzOeUTMiWh6zqZYu2dQyNtpKkEzazCVJof/DVZJgDCqn2
NeCAZwlj8QkKhsSGqVIQwGx3LUZBdjoiARtxY52ozHiHc7pD4xlgHIzSkLup9SHCbQe5SrGi3h4x
PcmX/YydvFfbJq5QRPPgkga5QmLHCdTr6HmMJ+kFqTg3F3UlBna1NT2Y1yFde/fJl5OCaEU9QTpk
77RZ1iIJPWcCM04K0BUZrJxTjsaG/dzOkKy/6yG7YOn+LPUaoqexMJi7y3FTc5Wq1vs6W9vx7Cjn
LL9hYx53xxhMXn8YOjNFmZ5X011RC50atEgJ5q39OoppX6KJHyaBDcNgjxmlK7NGaoWy0wzWIEOK
2jJ6XgRc5C/zTVfLPSQZYofee5GP20vUsUh/MXVPmiOJQHU8EnR9h2uoBozufQNJauQ2HYuXqzAO
7PptHVhlrtZVBxYNvoXKdFNIRxL0lyfMVkprAfYbXHw9kdb61K0wDj2OuIQqmzZK6xTYeI6ZeRyf
4bWz3Csgm2+aGc7Aj8TX2l6Pbgu7k4Dt3XZ+2iIH10G5Fc7wVsTVF7T5giirmAyMhVgr6pnUdljt
7Q6ZdY0DEoH0XOb70fhbFYxzlK5BEI7YLHIYQZcw7HwHlUG7CpnEyNStFXMTQG6gFOXLdD4fX8QE
+QRwyZk+Dr1aw4Qg3jUP0ThSh72nWTu4xEgLVjVaTDCKEgUpSRZRFgBeE+khv6GFcH6PMAotxLnp
yvnVVYtZrvpNtOzDuEw8RvEyVNNpXcW2fJCiNfPtWcMxOth2ypMWYjdDgmxUn5vlZplx5mKAeSfX
VYmTLcA0uMGgpAXhHbnxhtbWUKNrxWBcGTP3DOLqIBMQi6jfLdzU6NqNQ3EPmESIjGiGKfN9BWQj
zkV4bEC7Uc0yV0/CEAWkeUcwz5ovunwcepeU4PvFSS+BI4hSzL7H6RWNJI3mLRo2xD2jW7GVQcId
0tcqYYiyDj3EpgfbI4FIPerO/QJ6KMyBuiXmxScwrNdpTCYPE5vhop0dK6vUD9APRx5K+MLCbIwK
QDmyf7OjgzxvwOQFJlWRSwkQQTYJpBvyFELJ0WOEVweXsy+0Oari3PvVKL8Xc46ZcX7bUzvu0C3Y
JoCsgzw4/ls+LWRZbdwcINS9LBnhVT8l21qwWwysuinjOcjffw3B9FZZiK9x1/adbXZEfazi93ze
/zUM0Bu0GGuiGeMavG9U3ks0LUr2Fyk04RuyRA+1RpWXQuxxTBI0kdRMri2itf0TDu8fCFZhZPA9
0A2tMOqASMNkIsD+G4q+dJetD3poINrRoOFE5wq2AEIN9G6xaN2iwKoCkvbBguf0r2/fGVX0z9BG
b4BlGiOapQxGse/hZtpkJUgt1wAPDinyNYwfMYuTf6KT8Edgqjc4s3GwWGpRxPcQBBjEg1v7fMqM
Rp6beZxMUCeF/EODrHRZuz+5w38AbXurTlQBH4bThLI9l/DkcJCd2Q3oNf/JF/qjd3+DPjNw9LOi
UAzIkfZLPYZPXpr8r4HyyBt4KNL0oTU6Z/sVth9JMa7Hcmqiv/jmbxBmLgxd10+c7dGD3mGQWiZ5
iM7jv15Qf3RX3sBD82UuHVMl32sSWJzpc56EBU7/v/bub3Y7rU0EdBDuC91aaPM6BZfJrX/412/+
ByuURN/vRz6GrTdLheVSCEVfLHpKPiV8pfAVkrQ1iZmAxj6A5MTMX7Lni97KFBVSewHNFraHHSr7
EA+jvalCtFf/9Rf6Obj+k939VqRIVGuEtpCO961UBTrQqls9hiv487qGjj/FyLzxN10cdvyiNNX7
aivfh1hp7JDbcipQq+hiB3fGl2WOYN2cOIGU7Jer+/evy3/o1/7ul+uwf/9P/Py1Nyj2deHe/Pj3
932L///z/Jr/+2++f8XfL177m+f21b79R9+9Bu/76+dmz+75ux92yMvd+m56Hdf7Vzs17uf3xxWe
/+V/95d/e/35Xd6v5vWnH55f2rLLUPSM5Vf3w6+/Or789EMU87Pm5r///hN+/fX5K/z0w6N7Lv7J
C16frfvphyAk6kfAbiVIZzyELuKZW+Rff/lVGP9IOKGKhQTTB3BEf/hbB9PT4qcfYvoj4FdQ+z6L
A9h+Ov9dJH4k+C8iaPYzIUPKfvjtmr57Lv94Tn/rpvauLztnf/pBfr+ncUVwK0RvKSYc4Csgqd4E
jn7oy6Jf5Xqtui3Y6lR6wML2LffqCQDi6FgvqMhTtKXA3sYY/SVc1/JigVvhHbSyx8M4+P6Smn5B
7TOpXVuGy32xruyuNaElEdiCSwkvpSTyZAKWq215nPv7QEDJf0gnZGUqfgT+VbXmMLWwaufaw3AJ
tUke3Ko2nttTP1ajVSkNAdH5FhkBzZkD6hCC/pwWE5yejzl0tquTEnKYH8yMm/wQdL2gOxMXNN5p
TFkAC0BhGN3KOl9QkakZkBCDmZ1uqR4SHcOP8h4AvzadoNZ9k7dtgVE7RTroO56/R2eteL+5PoLW
eNifgZbBF1+05XtZxeOQmrbATLFnN24Zh+PGSr0vcA4+KyiCJyP4LlVSYt6Haq8COhEMAfS9AGMU
tDtVei6Z0MlWe+BSvSfzcEnF1kJGs+rkclPoGrKai+/RBwFgQa8PwRpOGwaWuq70PsfYlYoLHK/F
dDHnpHfDAUoleQir8RZyP/VyzxvoAl+bxfYdnkLLKJAov5yV/9t7/br8Coxo/8293ezfxYf/hyIC
jBbPikt/HBFuXufnl+ffx4RfX/JbTDhvfEQC6EtJrtCaxN77LSZQpFK/CwJERFB4oDE7RwPwyn+L
BQyxgHEQWWVMqWQQD/0fxIKQnk/Df5wpsL8NxfljKEKC4hQwne9PywII2RlMhOha5FY8YRABzFMU
BmPCtoZkawH1p2wx/YmHGDolfTjMO7JBNcJz2VxM1A5XLCcT/cgKYBB70YzF5YBTJk4xWF9YBiHS
9Sma4/mjq9sxQ6K8JYVZ6ZIiEMw6MQ4+n6CedPMFqqfwHgax/aduzufbDRMhQHeCzp+xNKPYkiEf
/b7E1OsAvDI27ljPUyIA9bzgCpeYGCBCYRGgAQ/JArSj72IUopCGXQAVOag43KZsqSvypZoaiybS
WtcvgwiG21Kzs6Wpb5fbPO8tcnid47sD5AzkIIbkNVD5gFBt+y2cFriTQHkClbFlhp7gyrneDQUY
2EcdYN6dtYChByeJC+wv4xxCd5C3a9voHQXk+52KK32/VfV8O8Ax0FSicRmiitRpbvsZHu0jwFuq
QZisICegD+XilrsRU/kuC+JxceY6qumjMwbnN9Rwf9n9ecjged3mkM8XF5J1td4LNJwQMZYKkp4k
BTx7ucGY8xxi0HUIjjGGjYDiGz0UPK0wEoOkzq7E0BFdWwu8rY3u5xp4vDHiIUTcGHpayw0G8LHK
dwCKjioxvR7BUZBGYnQYxRHXKcOoJr/Ngf3bz3mPNm7KrDtDDocJlrRXlgRzkekBhJf+gG4jZG8x
QoQqywCh2vPCEdsBuEe27YOlAu+8xnHUzCd3bnCRm3BtK3eu962d/dYCbkq9DT/qvKB0+7SUzdqN
Lw4sZKgoM6BYm/wX6sv/D3i/pEBfAThx54QK4qjdd9HrnLT8cbh7hHr968vfHtyze7X/5XW/xjzO
f1RwqkWfUELH5vcxLxT0RxZSxEIFnHHMz6p1v0ZAEf4I0QQoLUf053znt/AXyh8Vmk6hUiFFWBRU
/E/C38+Uzn9Ev/MnhpQoyDpQwRV8XN8UfzC0GDvg0tmrDHOHZIaa2MDclJi53J4YDH3rZ3hwMrvv
hhVN6czRhRVLGvQ5+aK7EXOEtKdLLU6qADQJbb2gGw5etY29bhggRyt0AgAa/QIEKNA9GUbaDTIC
LUQcvoqlX6d7wG9E8ywlMznE9KKB32heDkBntSHA1BiGG/Rbb4uQON9lGqiyGt0xz9r2KhQrUJA7
3bbheknhLFJ9A+Gix2t+90h/zR9/ny9+X0cBREoU4PmMozWLx0ffCsliQogSghfyFfPgrhoOkK9p
4kMDkWOEq82iP4sBRmma8ltD8pL+mdLPz/2T3z8jJXASRkDBS5xQSKrp9yfUVkXScsLLlyqso7pM
kZWxqEiUosFQ7cfF69FhDOB0XCRBDOp6d+djgDfB9ow37qMTUAcA3AM2OERjeKOYBOztT+7R+ZT8
3TUKAppJjBMdERF2x1iW31/jUgB5AY5c8MLRnyUUiBWh4QfbSIzVSNKNAHV9rhnaiH/StHjzbM6f
C9NpQSlDMSGjt59rJsBv+yCSL3rFmuMAMJnGfizinMI1y0Npo7zt8sI5lxRFTyn/k4oUacibry1i
gMglhdG1BKTsTfKAc7MMyFJEL4FoIFOTMg+wxzM2EkCqPbrPzQ3mNn2IY2tYp4faErIViS3KBjfl
Xy/S/3olUkgecyaJAqftrZ3M/6HsvJbrVpJt+0WIAKpQMK/AMvSiSJEt8aVClLThXcHj68+AqHNv
i/uGFPehm7EpkgumTFbmnCNTP9Uluinz3fUo8S2n1YFvU5yoRY1ocig/u97LbjYSJKA9AqKXxl4R
OR2nrLHb+S9vZU+O/DYalGDXVBjTFJGVku9Gw0DDknwtav1Nh1tNp8qmayuNZUVXfbie18AsDJE/
3//PNObvnxnaLrOEiUrLNRm8y8sl4ZarsB2s1zQzfmWhhk/3CVEtTdrD6pxzd3Ox4xO8tLgthORB
UCFKx8eq9XLQSBQU6scQeoKpDx1iQPFQTVndv/75Mvf19L+v0nGkTa8fglqfNVy+byVJ9SwwtC9a
XumebBgE9ljYvB8bcbqyosXIyXpsRdHtkwad3f4la5PxL+/nXw/LcTzf9ci8hwEGJJa236drgKNq
wAvWvNYl3aetOGf12nBErPawqmupFet+nxBgfq1yVbOimrai1cpFYOXWRKU+ZbXdV/415bfqbCun
a3cp2qb6y7Ly01r7+/PiIfm4BAPhE/W/J7Utcq5bTunytdfCs6pjPhCgjffdNmRtTYVh7bg4y6ev
bXVs1q5qQNcWyPAewcnoyz40ZZ4gJd7s9bpKu3rQUR3ikxriEUJb+eDRTmurYoEjgiVRWPlKoQrL
IKFgXGR67v7WAM7ZE9H/fUMCK2qIOM92oDopBuvvT56RWXcTzVVffNWoXFEWDhRDUesxhPzlbL7F
0q5pebWvnuXo8m8kGVhOQD8G/NMyD9jdTiMC77/OoZ+gmt8vThKMqNDhmLTP3XfDoqA/c4Wxq33B
G5sZHAB9Ebi3wknlei37ceVxhHoqt2c8IxwtojE1M0AEFvzZe6C1gLYuSCnk27Oh9O7dBSTFGSYL
KY0yPBdweXk9TS/pVhmtk6+mh9bkxfa8lV5ByGuX5b5pZTx9XlBTh5gKI0kibnsOqmXh3UmVr3zp
N5QZwaFVvaQ26Y/7uyuWJCPAQBPIxyMttcgHBs3PULoheODKMzIkvNahxVr0dem9umt3RZ0zPbqQ
AIYbYwptorKkZl3FVkIJ7SLBPZl8qYNau88TvisGmR8kxBlTVzeEKH9eG96vmsKTPlBDxCP0sFbA
jn4fGlKvdYKYqHzZnKrHyLEI26ciOjd5Q6O3sZtZKP78ie9XI0GnNVs4P0/i7N3vP7E3dp/OlZy/
yG3cB+M8Av+rD6L3C4afN3XKe9G53BiEs0Dgk9z6LCyM0z9fBum73yeF9L2fR2+hhC2QZL67872N
UGeFXvVcUV1DhzM0o7J+NF3asRqlUM+co9F+k91PfZCw4qBna2C5BoOAmBf4PielaCCtdV1Cy39c
pKEFc8QZy5sehsCys7hT29JcM4jsFE8k8B0UO9qDEX1lp3RTfmimlOjiUufFsM/8yVXyg2C/b1fE
ckYuf+PavF/XAnRNNuEGd83dSs4Ev7/rwtNpPXe9/zQBEySIVdShCWKnbR+3LkGWe0F/+oVhuxQh
dawoGX5GtpYHD5NZMeIB0o968fYhjcCNdiQXGWKyfYnsNiR8p46e6D2+crUWzDo9U1XelTu4IZ+N
73RMo7+8xHcrW0AEFLBtsqrxBh3nfZeLDt3G1uS1eAqGVDK3hjbZL2Cw5LhP3Z/zWNj2yrXpdNmn
OGvlvqRQI2SjsVKHMN5Z1P6tBll08bUMc9+9yOZyfw7dOjfene4WfipL5X6La4Kx9VSAqMQpTolG
9vHKfsHt/uXW3kWZ3FoIBVxAHAls5RLv/f62hqVwfJyf65NMpn2lQuzE0NrKLWu+DXZQiDpah6bb
nklw7vtjZTUOL2TxqjJZ4VN5zoB0T1rj/ESUangcs59LRp+cNlaTOrNChhgq0nZf3UaWzYtMtDPL
2kBEwgdia7H5L85YDo+iSvDb3g2Dj8Q+VqjrmRIpTgj+6+357EthQZbu/xxs7992gf8+Bb2bowHh
AtGVj0CcY6f9r1DXmTfXW73O+jRVfsPq8BbeihTXVhFzskyBBvz5E3/29/qv7Wj/SLxUtiBPz/+I
mn5/7KjyiVrbxf/UY4orvg7rMDCg2Pt5Pm7euo06aurMOJ3wlKK0uUB0Qi9LiOz7ej+bpRxQKveY
9U56cAMWAybk9GDKhp9aKlyAD8NSs1H9em1JN9c8yoXmS8wVZtH+OpJi2V+ElWcOX8I1D6cHuwE5
lp1VUbA3Fd6wn1P/fO9UJH5fE7n5fRNgkXAcKDr/OlERDvZWgq7hU5quXqmjYSxki6nM1vkdtHrX
rNhFjNcGUUhyM08jAzq7u7LLUS74jYl2rGuTVJaLCTD1ZUzRYkm+2VlpX8x6dL1DgZOl/O7m5WYe
qsarzNd5c8r5g0s5gV6dQV6Hqo074sce+SKW8OkOuYlemsir7Mq5kbbBiFzXuHzjHCEWbulmoXtg
juuHBpxLnCzFxGSYQEqtOJwtlbv5KRTO6D565bC6SWwvzjiP5xbmAV1HGiSQw+WQ+kRmMfLqeds4
1jIU28sFfv4YoX7KARzADJcHVVnL9mn2GpE9j26Z6IN0B+HEyL/QyFJTGfrwECKVISGqyuTCF3I4
dDQI3K41XgX7TPUwFSdET0GKKq9oKvdpVVNSWE+ADZblE6lHOdwi9qmtB3YMf/yujOeZpw1je02u
tWmctP9IUQPWt87Ibpy2xg1o5xEijhYokc3Wd8Er/SyD+ntKuWhaDgyVtfsR4pyZSUuWpPBycCx1
B1KAc4AqvbOurMK7Cx2f9gPnyWtpQZL+SINaDjzlxZGBcW832UwM6c3Bp5t+lJ49eDboQbdtYW0g
9UjLG/oWFOAqkH8O83QzQ+HLMkon1TyqB10L2V16uZuCnGKseJJU6ITR2MR4tjJU14nlet0AC8Js
+Xo5J6jQs/OMmw7dcBHOLgvs1Gaj+txYlN/7SwbHbKHekYQtzt1I7Zk/MqwyWLwPJdAOvgxv37Sy
bJd12yGnehNvTe92r/htQzFd5Z5pE3HhLJbl+/Gaw/fzz0uNq6fcZdX7vmgrCxbLTSJRFiOA06tn
h3Gu0C6gnJ3bufXvc23lIPZ9FO6ivSzGFUvqBw++RhZGXRjuUbVvBvSCzz5tTKztGrRXz5OyVhy0
1S2rNsnsa1zlBjOok3WZU94jms0DfYQQNWNSazIs7SZmydoviXRyaYsjmo9d8Wi3RY64s6b5sKo/
i0TArj1VeRmGT2OC2zA2HL15siIYM3aQ2PHS/Y9w/YQsUdeFe0zvpjSM4GCQOjUqkzyd9ycmy6Hg
S9Ong/VYV/6+5ONCTH7K7IeGAbDRjoxOwKGp+Ln27VaRn248vi6nBOKzl2BuRXOeOhwya5xCvBeU
ZalQ/3FKDIIlBfQwJ5dkjfgrBKb1IkjdH13HgaY7ASIg0ornAPVvF2dBqkaLN+iO3fg85PWY1Twv
3EA0dcNx5iy3mIb2S4ZhYdrtEd0/vXkjyT91r9pa9gHmGWt/8ygh+F4ZVvujmSaHH2WLDbqZa5hq
pPNIoN/uxxgpu1cSbinfU5Q8vEd8zjqUMT3fSQBFLVYvnsWv0aO3PuRP+rm135we1p8PY2TUmPhX
jBuqTe3/RTWjuJXUDa3HX4/aevvx/33Ibz9HpkAUt75oKy7Aqa10ei0yr83MOavpXbvcdmJb+KxE
yCSzHzmAJ00YqbcX1WwTgpgjJ29ob5e1E2IiiJwCFLlH3XdseEqTqHbMDGgvh6sizaHpWFfY6x70
0oFU8M3ST+zuNXx7gk3LDGJde7unVAAGoTjb1N7sXGDi20/n9turfRseuKlKno/nZvzGUfnlfvOL
t6aMU1DD+8ekSHP5Jn5B20+fNitzx+GKO5X7430bSBtiP66Sm9z/ipMZ7OSczXzJ6OoH/Hn/+0Ct
bd551k0pG6zylk1xBn+9UD5VpMQmiWQf0dw2zOmQsjCZjx6F5ms2+aJ7dbykZvj0ioiVm0eAw3Dt
yWXvf1DALDKxOyUBX8ra3qdDtan9+msMyen8hDy8TLJTnWB6eEw76SDCRLDsO8O1fBsrWd6Hg3/+
9cjDHHOVfVwyICDAbe2l4cPzNivY5yen2zz7icgN7suh7ayhzmIafmk+XAEs4Mg0lC25zZKEASkb
XlOKeLlJ9uk8sr/yvWIF/BucCoLFZb0CikEfmovBbeyqirGplUCddI/w/NIJnZGfx+KAxRYDlKXK
u6ob+f+1msnbKXt2SBVh/QzKu6kAh5QS6uR8upMmzfQMMXvhFKDXbR/7M11vSBIvshOsMFBdgD4c
y4ottjouVq3D/hL8i9mWL6g0c9YbRJ5NUVz8SicDPElNfhqBzzTtN5goKN9AaaQ8jrP8OWcwJsJp
iUBvFXp7lmnQzMNTJ+d09pBj/rz1Be09jwjBKw5Rtsdk7iFqbzZsyRhqz/748H7vo4Z81T7E3/Kn
QV/MPAFnFPv9DlmGFBde0trx811G9hHBfrmRVw5dUeAyJ2WxetWtbB3DT3irs59hJzX2jKu3JMvm
qNLoE7A8o8VloruNv7G9pd40x3Kyhp1yC1KUcEA4+lLLLFDuD9hjOYdWhbfPp8GdM5LwSREMLJXS
0yt7HprAkMfMWW9/eGNGAbk6ijEoyMXnZZ3w66iPuMsvM+GZtq5m3RuT3YUy35OUzch2d+sXWnrD
R5c01qqPi84t7DCIo1VJz6DGcgCO+SSBvBc3QYRJO3v2al7+ZuE91qg7q33bqJTeh9tOSWHwvT3J
fKAufSczOF7T1Qz8Rfsfi22crUdDME1WYWu70HthvWV8WRhHeQK5a+/3QE8oi8Wf4+WepSoz4lUi
67Bq5vbFC9e0A960ACS582Aw0eTAFU0/WP/MmZMv+siOJksV9SX5bysOStxU5GbcuRg+AS/J8fBp
tcp0eZh9YpvuezhlUye+9DogNXE2ME6rMLbE1hfPmzsKPBEYX3dMBNq/hpiSPh+ouEdGeQVgMZ74
puXvEAkqU8vh1528vcuuzUkQx0rJdb+tn8tNWU77+heuyb6aEP3vkxcz1v4T9c/svc7F/j1UTBY/
sSbr/oNakp2ojpzc99pGVgKHaS4SokV9tw0rcJqcibrPShQ+/MuvIUtMyUoUKoo9lAB+puD35dRK
cCCuBuOjI4wd3I+pn8xNNNs1CXsXMmgoLucOtgnyHZwsPP2eOhFfXMKy4bLbbMa3a1N/uCNvuV95
kVFpfPn1QcqEbGkdQ8V6fDux1Vm++ZT1cSC4H4u3Bat4SzR2gbMno62y25OQvfGM6x6qpOqaHYQE
fOhxzFTLPQ8zVbzpKhPJHsal7sJnoLjfL2v8OeFwNrGPRFqN+yRvxV5mPNQwJBiTvt4EHlSV9nVV
HdO8ZDae3h4IeeB90cPxs4dYlOmt/DqlXbAf/CXx9e5ATy6H9YERLFjcPOdfaeV0oIZAvlo8pk3j
cdV+kizMhrlhmQUmsM+gciLxkgKR6PZr/8vp7vez3f7xeHcRbIUK/QoT9/eDLTSDxpp7n1TV29KY
kwPmKjgHMJP+/FHv6kLMJtu3bT6LlBX//76jxxwUXUATnPp/x4hdLE0Tdy02mg9+SM2KFdlL95c6
ZjlvuHGNyyv7tTj++Vp+TyEoFDtkhRzFzVMOZ5y/KwtBdQY6wNR7xGXGMpYpZ4/H+z7w5XFrCJ3/
9pz//YEiDEkc4MgWeA7Dd3nFIjW2U2JWf+iWmo0igW4zXPprwTL3a2b/+QbfSeD3OyR3ayvfEYFA
dPc+kbmUkBjqofQefq0Yc7rtSfvVk6tSp8XFP3TKW72Zj+MsV9QyY72v59KwNFj95rIf/eWKfh/p
XBFHqSBk8/JD5ZKie5doXEPbmv1Vdg/l26SaieuY48tYaNZ12rtmvILUxe8P0U+yORBaWOl+IXkr
uxEZZMfJ/qQq2Shw4iwta8xS3/HjzA/t3GWr5DwZz2/1rPZtmf3zTbx/jbw4dxd/UjFxHISh718j
EIRBLNZ0RweMfWXafgZCbU/rc7y2wej+hX/9//o8hSZ115zaeEvePTN/IRoRgT3e/dr2FpT+eWQ3
rKwNEpws+f9KrWEzdAIHkSwTA7+i+6/lQM6aTPSU5Xdv2xJB8v42ABgxL+q+2zeMPz/QfX35v4k1
8rMh5SeXGYgexSWj+S6fuRM2M7MpdGS1ZQoV+xW0oRfPMGH+NgX//VG8uoAKHmo9DpnvlzpkWdU6
wjO4eAtFJkV2hHEkuoovf76rX1KM/7oxcoV8VIhAxqb7VxC8LxfaNnUZP0v7s9mEnfZHoZZdjTDa
rhibf/qtpoYeo3AjtxpGld44LUaDSganuma3RoEIELRoyfzcCJfcg31faYWe7mIlNlDNnUYL5yxr
rAUlpy9911Ucg0wu3LpDGIYbDjtTY3s9ncGMItV2IxeHDsfwyn7W8wqPw4j8oOvK6bCnJOkUIpkZ
Jy9zyInkSDUuOGj4WXXAvIZR9PArQPEtfg3C6FtYQYQesFngcGcZeztqYPxn6UZJB8An5mi4hwEz
vEoC2kYEnBNqgXnskRDLG/07OCR7MGe9xTYtxVFmu90GzgZApB8qWjXUGIRA43utX+YjRNu3lEfH
tolO+S2Q+RlBUVmbeb7bbsTTJ7+byCxxtig8lMhBw0dWMLmIFGyqFVkSl0vVc54in1/m5ZMk7A3l
nUe3c7e9zD3b2pMB/QSjJQajsJ/DwhkqQ3dIi7Ei7UoGxqfKEMFIChod4zzGRF9FHd1AlbiHE9n6
8zHpPFd1n9QaTlvziXrDXtEiBrSFd9cMPUWETxk6aDc5IEJCTnBKTQedI4Z+2pt/Vo6efQD1Y5nF
i6OWdQjuSJvp9iN8x7wQx7zuLZuTMAvHMsQo2qmlH+tm5d0eEDRvZsWhR2ZiignNHBXEq7vq+QaI
z9BvEeXoOeM0HQaGuigQs/7s2uUwv3p2BcPsoF0C7jqCNVeZzzWZFxzNwVvJ7ddahHM0TLwb4LU+
B446LT2sw7/iLBLfe5y41sO+6bwNDXilRIO1jyGZiDpEEQOExdhe5bCSJY3PZQhMltFcQKP6xCLe
BI9tHVpw3zKVqCgFX/C4w6nyw5rNmuZ3k7zIbAlM1SzTBZmM5sEHSxIvuHDv8IWXNjnjyXyCVBpe
uAns2IjZl77mpi0/g+tpDkvowHMPSjmcOeySUhI1LInWfmkKpmM9t96NN2ftwXdT6GedbZlT7i/u
MYd7+mHLy8E+EpUPx2C1QWIVvVd9S9vxUThue21cK7mupn44qp4UNNqX5GLCAn1Iwzn46IPmo67f
Zt+zvtOHMgVUiKGvPij64l3RtYFeFhqLZFS3yuVPB2sNkbD2TzN/8jLgPPZq8Kyd0T3o711Y0GN5
ccotWkPcNmluN48tlootKknR4GmUTfI0L1vwtUQay1F+rD6Bu86OthjsK9emSWzUWJa8cUnTnQzU
0x997uuPJA8z9EqDBBlLqYfzjNM6D5OAgHCCHmYdnb4CDTK5JBxYCg79uoxXsjeIdRU87Vj7IXjk
z9kkwvUSBcL4rRdu7uAEbweOObCvYKNJFfwIBuVXMEEsc1WFyBEOrjPkHxEvF5yTquYaAavTAY1O
m6923rc3i+/a173n7CNUq72Gmkzz1UI4e2uDRL0k+23hdpepOASsft+deZZ1tG00muLY3Fpf5rab
f3SWtcQic7avfZ83AkVBi3xw23pGblq2ZYRiymCp2+ZiufLGpMPT67TZ3eqgnF05UsXTLEt55QZ2
2V6ZhQ6/oh3FtQJwE5HpfVbz+s0etb5zHabP1I/DgdQixoRkqeA+qrWRR9cfakCNrvmy7j7c3Ka8
nfTRWKCBgIWIIhoY0Cjdr1Smm0iKsj7Du5WRsKsBmFpdfOxTgIpxMQzJE6C17jNcnEpE3TIusXYM
CNyc66PiGpBzY+ItwD5dhNj3oejTMq63Kf+aV+0GpdaunusdwdRi5PgYUkS4bIUJkHfb+srNavdr
H3jLTU6+f6LsAN6FpM8AGc0CLpaMyY0X4LWMaM0SfjUWQc0hID7DtZv3HfgyyAgs9B7YumzzLwan
Se/R6aDtmFPzJJq6PU/j4pzzdvK+GqmfZs7JT1tHX1T647orhuYq+bHyQM7p4I/jkTBwfRxMqHRk
3I6KLUhZ8C3TdAmNs8VDEiocu34fPoX1AERraeWn3Ojmddqm7cfIAD9MfiNuIbHJs81OceiWbngk
vrQi6ATTjWX64mWzm/osS0ejzCKdfJfiPGYvW1iR7DwLyAepwrvwKczEbV/n50KN5gltl+T6J3Hl
2LU85Z7sv5CX6+7DOjUXzlqGj1WFMSbp8+64+Cy5HIOr7K6mq8qVGd35vu61+WSCwP0mi4nFQXTr
dOdC5TiinZw/OICxrhcD4yubAX2QtwnqM4wz98DxGIUlaY/wcrOMvtF0DPi4iSB9CkidfOm2YPjE
hp9cMNn8282xBjRMXnYqQ61uqHA7Mh5Qvh+Cbbey22jR8JdazT0ksPSejtktWFrASicz590X8MJu
wuF6224MuJ9rhEoF2YGq+ZRIvPus2dVylH4RXDjU/OKp3ejcC3SYzLyxvltaoEG7WZW7AYxbq4VY
9+CPpLSDm0JJxOpHGzhVOUSwQ/XNDM31nixLeWe5a/1cDuYrv5OQ6M0AtlVEMBAg8rtlx/NGqnWy
q7Bpxcto0Qk7LtPZvkXqMz5lYpq6cypKnBFh6viYAxoDK8Cu6vCKRjbtgToubbEn6t30Vd0qf6cY
hlNUSV3fNRb1/uvVAlQIEsueB3MDFZpCjwMjf76s3a76IBfX+ujXYdbGHl3tmmMatuYhT7KpOlLy
XdPrKiua7GCZWiFCpCmSdfanvt8e1gB4Z3reQw/7EHZLUzZg+dsGxPhVwZnclBA+iFxihYt/uiVb
kvexHJ3k0ww8bY0hLXg3yPW0c5gdQsTrgYP48KwyTn+GdcQAAfUInJIaWRG4Zs+/UmKx6/zTJkE0
AhVaOnAEV4LFzr4MXCoC526X9MMgw1n/COIMF/4skjLEAmBB5Shiyw2Xx0yimolE6pYfm9WxtvPM
QTOPbb8T9s0c5sAMhCGPf+uXLKcHBHLboSGzdZULwNg4Y4qrgZ6fff6hXC0vpN3hVNX2Uh3I02Cm
QqXVCpqpD4ObB8NhBRNW0q1h7BvmQ0B5Mx6dVVRHF6tlCqmF6iyIJdK8MW7sDsJjtVL48ce8uKB7
gWqOCYXC2yIjTXrAVrJcyMSFOY/XJ8XUSRsm57JITEs5clQ+bJWZ6rc3iOHOUuFCzyAAZUDpXMAH
MbgK79lpLfN9CglNpMFSA35dO/IIn1KMIiaES60mpjaPFA3YTeqBWHIbn8BshNJVxqykAz/QAFRY
sm8sQl3gHVN6e0Qq6RyYkEXlO356bAVGN3XrAK0ZnyjmVvoi7wL3azJNLxvdFZ6StH1JwlblEFnm
CpiKnx91oM3ZZvOwWSQ8Q/nL3673lq13RtJAfkpNGLddu7WRj0yzhbSqqkcDc+VgDICXEZwQ6+s0
VN+GRG8nv4HQ2CWLvqXCGNixs/Rzd9jYbNz7sE8l9H5jzCGD+EDgB3YI9ViSzd/pP1N8pA9CHxx7
309usMQ1j2PXD8lxXJJJX5I1TvzIqpbwsmpo+SrqrjwVnVaPdWE7x3BIm+tCK+tWFIuL6ZGiZZP0
FK9DjkUHIfT0lXb2EE4WIaA4+mzCBzuEPnlsHa+5Qz84I100s47CfraXuCuSPHbB0bf0fag0GlIE
keNl73FzR4DnzuOmTfZdU/fuzjn1tYNhUs7QHApzxy7P5p95BQb/nPiCS9AP7DrZafRDLx5pNvCc
Z4nzslslT4h2wnNjh9XJb/383sptA8zJSz/bdfVU5ijBEg5uJ1/o/Atw3qGJlGyaL9LW5moUUi80
Sl1yuGokR690K7jpxCbDnS1TzGFXfsg5llxNs5PB75b+S6FB1BeOnG8mKrcH1XbNpSRl/EzyXRT7
mgYnSuZ2d+tpGjwXVPbnfRC633bOk03YTq+wSAGUeW2mwMqOJc0M2KEqjiyXtaqzJu4NjihqTRtd
XDt/zp1YlqwjkWdlubot214A2E9BaYmSa4jy0gc8XPB3Y9JfjAmQZOqy8kYB6T9FyAn2l+37qmqb
4T8tp7Y0Llop7Rc23tlEoRXM04U10Jh9ANhwkXVKPO26gZOz0X8sylar/aDUkr+OU9CyPXDyPDWj
Rg3VaCVvKN2Z63ZFVBKZhJDmZunH9hVu+JLFPWnGKcqmcvk2DCtzhUnJOW1syWJ+n6haTREVuelY
55O8IkmdIJmCw00wj2z0B/bCSZ8qPx2uof4azrKEI8Oh1J2ljlZXofm1t0k9D31ZfvHhSMVFL/tD
aVudfTfOvvNIdQ38ECVhHpY3zGl5ngmqrlj9auAqXZrmhHIhoScqDqu5k+nsWPGodyXeWtmqPZp2
wmGAIoVBRFcT/LBuMZ2SyaOUUhVxXhCkmeN+jIUEvXYZnBwFonz7XPdjXXwQjTP3B04VumBJCz24
zrFxxqRcz5Yt8tr9AIZXBwA9O1g/JbJRq44nK1hyfaJgViz2bZE2XhPGnLYXt412S38/xj4brloP
KfWroIxG1NzuSkPkVVfFNdRyAVi+HzmAtfflRHZIRrQfGMPxZMYWSl6SFG6THGamCmUU3DiyNtG0
dI03wEGAdn05pqNV/QP+d5nUETpPVtVHzH9O8ahtQe3l3CKUGiCFr65l5xik24L34FrIpcYcJTM1
gAmZO7f/o7JCH2Yo3Lp6PYRtuqjPiipT+viWrLXaveAwlDQVe7RoBba014Dg9tI9eoG9DsI83Pzv
iavtxTujq4aRetk5fZh9Gds5tVLYpyS6LE62QGc9tgiW4+F5TEkoBDcDAeVyZ+ehDfd9THqY7+eN
6hZviy0vb/JXGYz1VB0ULZ/X+lqO3N4W4R4TogcB1ctKP0oACpl39BCqZhI01tgBAznIbCDG4eyQ
dKe2DXLWY2toDgUqpFuBmIvQvd2ZUOsOfRgC95wNfrWC4UvdiUxqFiOpGssZFzdsnaw8tjOKGxo2
m7oJbjZCv+CordLTVMEm2FZj5Lhd6B59UD7umbpf9dwGY/lkoa4ZAChiPovoPbBsR9Qm1Xe7Loiy
UL+npjg2Xh+mh8mgU1miTXQUHzeP3iI5KvurMEume4U69oI8cAZSDb5+IbzxNscPXx1bWSHWmkIK
wa1VPubhMoOTJoTzI1m3Kx0R6rmoz+AaUTEuQTvXmHOm4nu72bpgaXUrHXnso+OB/qbrQ59Z80KA
YJVHIlBOiDpvlTobzx2qg66C5dXa9LK2QCLnznmAYlqowwym7JuxKWBDVZo4GuDnpx8IhHwnPRJO
mP5iTFUxfU+sZc+4EFGLOqbVU3LCpzVpCyi5EyDOER0EeE0bk+boQr69cPrG/1JOpev0sY+zFKTy
JjLFCZVupndVAE7sIGw1Dp+RPiCbiEyLyi5G0wGKtx5hILouya27hJN3FbkdcfjtQsFtAUFV+Ee/
8OB5Jj2oWYTXmCvQ1mG23Wk1Y38IahVSkrKG9IxvgRfjLwm4UrR1F11bdnk8kjB7heFqGBs6/Dha
dsN9bu0JuyqMAl72AatqANUabcUPC/ESycO8TW4sluH+hcPlnH7088rsUZcU2QURjHdlXF9lryyR
NLKRk5s/NLPUt8gkk+/JzkuPgnlbkKvpkcwIjVIWeizZ81OwqPF+NmXKLWBjozrsVw2rqV9hVihU
+OCQPvQPYd7Mlw5Ji+xAL4rsP7Ok2Uisit69qN08R55o1GOnk+Y0iNr+7JneiUIfHWJqyg2Ffr+t
QBbVeoenUmQHMdLWnBNKjUA+zKYQMIJnUKf1tNMAxKbnhcsN6U8wG07DIBTpR3aiQkSd1ZYYC2Gv
yYml18LvkEUA+ZEXyqQHw5DUa38rx3a8SYQz0fxKJa1/QgjRfpoXf0B1PNCvLEIN4L+4BvJJBCrB
/dBZe8TbB5iJI2LqNYu8QofIUYouSw9s6DnKK9Il9xuw0T7avLb1jsWEwO4g7So7bt3C7yQKOR2y
kao9TLL9B/pgfRSa3lDzoNYvPqvFdL0M2NUPZTcFD6AGh5GPU3v3FjQ9V7ISdJsotbgOUnpDIBPS
axUZOPbXlpWK17XMiqsFzto9Wr2cTg6B+IorZqSTTg9QL85UTzNUf3az9TDOa07/KxMM+jim2KNZ
fwFZX+eOWNVp8Gb1bOm0Xe7IXBWQZt0GcCldGpwvWYjiIQIcYe4aFCb20Z/VyqEg3NtTdNqGvk1D
qPRToYDX0+qZ/XkiPj+kO2R9f27eh1nOpKGlaPRdUFbyc4fKgqYiY/kFbHzz2Qx04wFtS+4RRSVC
qWRiyJfmS2LNNm2h+sWKLSKPWzNi7+nJu7zUyWhdmpxJfTBZ4X8YxqG5GlSH18P4xQ15Af8CVnPw
TMY48xkGiffawsM4Lq7dP0yGNlZF3wy0dJqCeY/W7ArpTE2Kx+/74KKXae0dttAicKoglZ5resKX
D7hlM1pGbKD1GOp0lZFqPBK+ONf12qRoA2fnM42yls+hHpyo7Ucb66QqaJhe6n+QFdsHV7nDU0C4
f3Zc7bw2KNA/2/yKiqyFB4fk/3/YO4/lupE0bd/Lv0cFXMIsZvEfT4pOEkWZDUKiJAAJj4S/+nmS
ZHXzHGrIqVl3RE9PVJHNBBJpPvOaL3BugsuJJv++Hjp2XdB/B6Dc3dS9OUfoYVemxT5YbsLYwDOr
tdxiz33Qon4eKGeDEMs7qmjGxdjY7WdJsWMTTCQqqKSUywq59erOCHL3o0wc1EKQ7jfO6rq0aIWB
tMwc537uqf6326ymHtT+4ILKimFDDxwW0xcy2qqoP7SIs7riupNJwymPqYbGJrUN/GdAAtMsi4Ze
Aw3H6hrJAs0RHG24GvbGqcypS87MPinkcgaQG3OHKJ1GcS8Qd80OWmKyc9eR25qdsQkG4Y4th1cG
moWeFvgIiTeEZ24A3lkLYWNgIuPeZl5rTmf9PFHFXHn2JHauW47BN68sOw6Vps7yCfMGXySm2BDn
gVNATwFpdAAtLhgr4MiE8aCqZrjQbBpg7K4ACprU1S+zMWZfbWhoAtTbopSH+QcdyxSt+w6ZsEiD
yFmDDW2QWMaLiWqqE3SkMKkzeW17V6FiOcgNjdiAvA/KUDrJKymRNas2Cs0Jz9qatdOr5kefLYM1
r/grdTqvR1SQuQEXTFma4RBBk8Toj4q1fhMXOfEw32MEOPjN596IF2z3tEQNPwML73vTO6NTJMzv
5KwiHG8mMwz8t5TtTqhvNP8gUCO4ToxJV9oD+HCMeihxKYrkVIf3poRF8tT1tr1M0H5qEaoE7TkG
Q1mszQInG3/ltzlEJCwgTW5hnPAm/5N8aHS93jY87vbyWD59euiqmOTRPKRXdPxYqZhRBYlT/2dW
1ZrbVDwCP4osRHd6b1S0y95oVB735PWInmUyG5o7TMv31HOdomHQmfAlfhWPIyKIowEYjihbWvOI
sbk9ILjBnAwoH6mkWbl7eOX/qDm8IWhlmVoM7V+sF62YdaRn9f/z7z++F3TvH+WxtAbW4//kSckh
cP8KQNRYELBo2bOHWcJP6jVB8JcL7MOhl29TOKOf/y8pB0cr1qBbhc4VEBwPVM2/xWzMv2yI/SFd
GI+iBOf+P1FzOO2181c0/sSCRKc74KcrWVq17SoMkvBEMDBEwRt0OaBoq26fzcmbTCChGdaBT6QU
MpoJ6/1kwywWrSaK+cYBwIp1C3OCEKY3g+tihIX7xlbRZ8Kzhr4eCzYqJH8ouIAHhGbJPDNR5luA
0sUN/jBbVXhteu1wyclC82cxp5vaK9K3oBHOicicfj1f6ywIE56XBSNT89yeDTllSjQAFaNDOrcR
Zfam6i5oSGFqWlFix9whRCcMdSPH3pk9YSQpIsz7vUcNqdyjL9uvxTC446qfSi5kmbaHsJpwop3D
1vxRArygdK3wtULieD/i77cvkOZbg9otzwlyivc5fkv73Gi7T1bnledQVOsdzHk0uuYuvXJjCNkb
Jy6T/YwQ+FkaK4hAnSre2+BAf9HgXe6SzG3v/Dq+NPs53Y5+Xq57mgeHxXaySxc9ZhTUpdO/t1Vf
/F6cpbpenFF+ss1UrkozyneiwWfRwihsjcT7eDDxeNg0S2Pvg8EEAQMVb2slVLPyzlHvfKurrkhh
gMYSDnw3sd095J4uT7YGSsdIfyFhP4XY1QQY6tyrAOkObykmWl1L0q/MZiSGbgN3Zyq7/ZpmRohu
8pS0viIJmkfQwl9DYYtZXSCKL3d+6ZOrjRHrHO1YxAsI6IvyR9/69VcJy+KzDDP7A8YwYbIeTRX+
lAG0oRXwYp+2JTrPyMDLdNq1Q0CkCKAr+ZEleSDWdNryazOnlLUGHVBd+FCT3s1ULO7wA4MUGqUt
BU/deJToP61cSm7XAH0/JBPq1hHuxR/wMPC2yjLbr1DkcPaZzG6HUaghVhP8qp+t1lhLyuR+bmW9
iYEovovRSySlXURSbBWTk5QRTjF5sXxG6sB470CtvzAX4LArNVkZ1doBe8wslZG5Mipwn14qziKI
c9ycyPw7c5pdmDLuf+Kx1v3IrFnm2yVevHJrdGl4zhQoWD3efdPl65ES31WJvv4K/ZWfJpa4RN4I
Sht4zGRZ/ClUxJN4OuR7o8bJCSWniUB6xN7Wdk08lVJ0K+vunTRalyoSulaIvQXyOwi0iF/2vzkR
CteUqGY6bV7zIRpz+8JL1I2YxhHTiMB3Wdrsnok4GX0MnG+lNfyaCt/YidboLiFVLj86JGLWfFnx
o6Yve01iAexs6boPDRSgNTiHD0CM020vli9G3zrYHST21p4XdWX4y7IdQ2/8iFVjjyNAiLNk4b7H
2eAz4seVfUipTQ/uqqNfMN+XXgoIIhp6wiyvB7SC11ZQI863UFjYZHGRAVm3+zlbz3njLRfBiJXY
WY5l7Iz1BW0bcxUZBFZ3mRqhJQBw6hXGh4tRNZseA2B560IewFtnBTA6GMZbf+6SbWgp7DUEJUwa
OhHwspVAIGoVdihS7ccBLNAX3KyhaYFZtKncBqMyN2luzMFOSZU2LqSQDsx+Ni4xklVCE7rqdIiv
vIaG1qoC+jLexFR+A2dVe41K3oWRMdAsBq4vvtpY4Lbg2srISLawJUP7TgIKFzsqn8L/6U8UPYEh
wDg6z2ZEKNqPWQF2iUQEU9mvhqizj+FQpPvWLDmGq8IXh8Hs8jsft26NkkbfeTX2nnMOCKvCgnIZ
UDJDJivci86hqmtHzYU1TeJgF4bpUyyYyTqLJbRuMeCM5QopbP61H3nRx3nux3vPLqmIllZZY1vq
ODiFg6BZ9S7lw6zP3bNameU5yUG47Yp+wdGviag0UcSu3jWuS7fKH3xrZ3kKPcM2pW5Zh926VGYw
rUB2kAdGUfiNzmGxbnCu+LgoqJY4fRo9yfgwFu8nx61/uUSSFzwIiocZgHTq22GxbOCc5FpgFGMC
uv7hdS5S7zuOGTyfQyl+h7Rc8d4YkbtfZ/BZyjU8bn4mjK74TTc2v3NMlM7yTHoQL5ei+hgXCfgK
BSLN4vDIvJ59m2/+EwX+b2RNAeaC6Hw1CoRcfhwE6v/F3xKGdoiel41oArhkkNU6zHoMArWcF9xi
C4kmYcNU8QBjP5PzghYPqJQilSMsrfvBx9PipkIrfWHjiiYAoEVCN/efxICODk/+HTE9KnpZkNTR
GeE9aaUehy/kbXNRAHj8lZhLLX9zl0SOuRlHxKJoHXXSnu8kzKhup2YnpzaiQCbfT1Few9+rRNXY
u9rQtVlw46D4kUuJTMqH2Hgm06cW/zm0clq39hbc/yJaiMaaQhqALzpRPRVoGnO9sq/RXKwpysZm
bYyfkq6nFQKQMEa0w6XsTfF+6U0U4B0V01TCgFFqHkY+TkYQYXMG1ihdzwo7E+MNWvUJQPtBy8ux
4Yjwf4Ir9HR2cHCzAAEu4hdUM9wXodL7FMooXjmERmFMQQdAnJWWxe/Ga9P5FkK81mWxOSl5H6TS
4unTs7X1h2haq1wefTDkvUJL+GCzodoC1T75YL60J9jkbfzTyk1YQLVLreB8gVdJiSAxvBRsRwGm
1ZIrOuwBWpDk0BnoCLOG4w9oQusl+L1ADpbLXJnJdonw+t0s+cSn2HbdkhARth6cS0hXGfpqy5JZ
/FpBZiAaUAmK7ukbYftxJgJymkkmkibjQeXIYy8cL8IoyVBjz/LylzlSOPlI89KoPhR5VC03r8/e
Cb2BgRxk8igsCDJpcjM9uc+C9Vm7Ei3eFP1EScCm+V/nUebCwDPZ4ZPjS/d6VJVWS5s9kaOPUEM5
GD5w0yK78PqTHJcR9Cs7SIA5GtOJnAmI9eMnsZx4NsNJej8HhUfLlahnSS2pLQyK4ufEY4t4S3xM
L4xnO50ROUxcVKRYhAHp0ckk22mZZ3Uq7J+TFavU/WUTamMcHtU9ayGuGv3a+ez1yIu8/qonKZJ+
V/QwbHIcAUAWfbyTWcerx8rAFxc/Ve6Kwj9gnld+ysGUNDD6IFbH9fUULpFZXFRpW2qm6YBDy51U
fo2wAhKa0RSB44qK8L2UkEXcdTKUNu67Q9wG86EfXXRoDq8/9IslKRwPtVhBhm76rJmTZzas2ABF
4Tv3eY+197xp5lpLdWDIpEnR/3QsFr6n/4NALTfFSYYMmRv8tMzUPYW0PsDcyc9Rn4hsI2VJvD7U
i0UgYNSggAcmzTKtF1rW+MkHNkJB5X054y1LGd4IM/SJkCGFnl8VXuXQPRsqhCxeH9d6OZ8oRXnk
irCokEY5PbYi5L+nuhXGDygjlr2sQ7pHPd2yAPMxACpYrqr8wDbJ/O/AOoGwbSgSt2G9RrjBHm5T
WL1UoJEPWTqUJC0Z7pzSs+d3ophdFWxef1q+9Mlm0Ypn4uHDhzBjqeocb08RjzXOk231I8GYkq0o
g7lbbhRIMb7PMhPHD/tQ1YiBQP5PWR8KtxEug9KbZw7LMHPj+Z5vWcjfHjJ+/IU0cjVEfbDcSv5+
PIBBb3O6iAnCwxcVh9T0QZz4YERXQ05L1XkQQuQaLh1r4Isk6GRzRBsKbcJ5g1NFHryno9JNX5dZ
hxBAEJaIubCl1MADc0k1l9d2G8GKbRIAEZRAXFn88kZEwa0VDES13LCgQ/GlTPHuu2tR5OEZrVqG
JY1iOpNfaGLUstz23oSO19I5/nA7tFrORkn+DfxvIBdMSZJ4Fd/MTibQF4DwkjTDr5pWr67YB/wN
dM5NKemkzjQ+gDerEZgptATUyfmVFCZf4e3FMCXd+46WIJcZflVaokZBMEMVR8YhQ//NYcXSi9FQ
+669KwdET/MVA1Faz5E7NOll7uJjuh8t3HneJRTY+/Me6BNraQJmxdThSoYqUDCgZoWMWIQgJxp1
oB04ROqA4ogNzqasYeY+vYCQ3YNwnU+dWm5wt9EqDMIsWX5qivWB+USRblSkVedSv0aAd620vMPf
f6OpG6PFrQUgdILhJ7znaeUki2AOeifVajRTnXAQz07FOyEapmfVzbKRmRNB3fML49gl2XmZtz2C
J1YCVavYOoZP1DbXkaZa1LPf8HocXXq5VGHHreVASWbRyMiTxYeyExXOLtKhzOWtgKDZ7KkBqgKr
JobxzTdzJpM/SOnbwju+i7sscM4Nd0rn+wZDUOawmgbJ+ILz3oo+BjmMKLlZ/D7Ix7OIioMmOy+l
jt20ux0/mz2iRV5ChrWH4gEaBSWyGKBeeWLfHjgFtu3iPCjy2ZFev63TuLwaWWjjDOchTWD+SjVj
DNltetRN+Scj7nxOY4AhHY808/b8y7HHqEvS2KPz5K09AGzz/Rw0MBg3DsRvqh5UKHk8WaSBjtui
wczSK6VL/V9SbJ/4UejMusck3VDPcQO8Uf7up1ErUi2Br9dcTgjoYuQ6ofECyMXTS1SH1sNtHZT8
d2MFORvYBxOB5pJaFqIMKODs87mdF314JBmBmGwcreuUoD7DH22hefElhCJupB9cW85w61NhYBaS
ClG3+TBMeH0XlxpiwB9sWtXyfNSVer2qnTTV3aIsXNBcnIKcPulGmrdo7KYh9ouBC29rDfcjkcvO
MymYAMfDWa/L8MgwgXYtOVLTSKEuN2IG3mmvA0XV2t3iIgOslKsPSNmVJ8SQ4RxOyt7goQccO71G
0yaNaPqiEK5PqxRBSIsmlK9QzU6Vmacz4J2mqzD5y5UyRrCByucZI0PxbRpcECvxvVSWlows6dbF
1ceQNNwFwauqcAqoEaXIXG05iDlutp0TS9q3cd1XYfg3txuhxy45RI7soV6tsC9wM+9+GYUBoZjD
duadQbZmC/lzm0xJgkdghQ+pjxcBdVUWTwqriJXYjTMqZAgH6XVpIhLIGoqcFATiu2qpFn7W2EPf
WleLgGt0p5qSWdoUGd+jXE2mYfXNFR03myMXQ/qer1RaLqwydIqKkb8VNqY+BXsmn5VrpghADDuz
q0d+kxSm4Wddix44NqnmoMudndQRIc2dmOOpxrWX+esScE5XA7PIXrDsTrGghqZ15uqMr6/l7wKQ
ru4hyNXCg6Ob1jM0jtkTz89xyXU0zLXPLU8vs2bnBRjvMgnohmuJt8kTaWVwKbcz58McJIZ7PZkz
Sjug9wp8A+umK3mloGqrFl6lraMVGKPZfF8EDdnIUx7Cqa8nB/KoU6HkSLW3QXg5kaNjnCE/toBy
DnBa3jTRWEZbF/ZF8/FJqg2vRE77YR59ntiXo8EsVShSsbEltg5aVDTFnSKDKfGwrIt01D/DANFh
4QIz0YEzMnf6uFc0opc7y2BVOgDc4baPK6Le2GR/YgPNznWDSPh0u0GY11d2yrG7wbS37fCWXqwZ
dYNyzNuPZjHlt0eyWV5ZD9nOq4a+vn+pnQVLIm2+UXb1FiwL/yybRes/p8hl5B1FIUeMdbl6W0Ir
51oFK9wN1rrhG70hoeX6M15eq7o15u7rkZCWbNxsMlZhbs/Ypr6ipxUimWG2u8heqIo9qmp5XXY5
mlBsjpS1YkkRjovP63Cmo/wWrP6grwWcytdwcx9roddUtlBIsMpu1fko5q2TyBHGzaPiFn1sjAL2
JhYndbN9KbzlGq5a7rqSVb06kt/KAdG3NW7waL5MK3Pwa28T/l+0uKRw+n7d+3WFObqjRGfu/4Ei
VxVk+PJuLIFYEEBAp3OM+Kq1eRl58xR9m3OO0uSHMS4qqHBjleoLtS6cohafxlnUtbupo7EFzleZ
WJxkh0dlVBWZIxsGbQgda0LTpd67b1Gi1NdKyEHC5sbYVd+1XOBshwRUNUcDrqYeR0lqzJEV7eSc
j3GuX6weg3cLBt2EpCJpBq4eeg5a7KkrRWwv+9n3+Zu7XgBVWlaQWXTm4Etr4WnnRwHXvilS74so
FZpM2HwbfhbuUayh1lD3jeCYFEoR2QcZxU1779qCKHg0id0MJDbGmrNMBqm+NCJjREp9AwRJmFuA
yt7iYE9ho7x6KOlrcqYUfWHyosQlAfUmyGitPhALLNbh4tEDJTQZ57BjgkB26ZsTtaiJJ8XmyWfs
3l/8avk4uELLA4NBmvhjWk6QY0ah7czzK5SuOFEy19dav7a0Qp6ojGpltd/DFi5wun+UurW7vvV+
jGhwVDvPln55EVdy4FrsMDAmliprX4csSdhpkdsO7aXO+t1jrJmFG3g9QJZW3IfUDWiXRBNzG5qt
YPo5wzVNt3oo90AZ1rfU0w3mWhXzqA08OdG8cNRPb2F6zkTWsSvDaj+noPV/572hba8C7hWeoEem
jeXz90wsDdp1q752FiJSv0z4i/ifa65SZpU49K4IiPRSTE3igA+imCLxJQdklUHB1Z+RC9Oy7kj/
+u42aKKJN3ZkqWUtgd75QLtKjHrG5AbrXjMKvw6ZL+B5ACSMi/HMJRzFWxdaOG9lLbUuPrVtP6TJ
WW2WOqgwOzqVmHjZs86JA/D/3peCep01rdMR+HG3cTObKCWGOMx1OVR124qDWcdqCG6WLrGr9MKL
fJPnmRdX7wMHhC+vOmQEmbeYWestAkFbF7xQ7ecXogHI0Hds5UmN04Y2HQyVCCE2e9/YPgShDRog
+naFyxZzaYKdJFBdO05NFOg5IFE1dUevR5TWJZG1yQzI39Hil/wD/17/NlEJQKsxD3yuSyvhuYBw
JL4ODSnixzqYx/yQh3ncHllH9+s278eKj9oqNGQKOOPOEH8DZBbTOkZHHJo3rQzWQr5OZ2ICuXNb
V6/dvLTD8rIYrXjocEZQgQUAsCtg0m3yEUZyuu6xjGescgFsf2s+eDpIZenQOhwqUr7YD9P2+9Ai
WFRgHA0/lMMFCxwoqaPVZSUcM5t1VqDvzMzKWpCxmTCc+CDKDQkvSTz5zqDMFwSiR5v8CfjDjJbp
BJI5+z4k1sSkRI+Rj4rNgVhDVUHL2+ITnxEYaGsAzqtgKUMCgymOTbKvMobfC5qenAUMvQFh9F5L
BC83pjGY5hoLt4R0BBINGjiHwKud/tZbcgdBOmO0mH96TDrp9j2wn5REJksn+WB7dCAf1xXrI1JR
zFfrCgq6MJIDYwnXaTsIeksQGCv6eAQhnAGL1ZDznjV+XY5K5w8sJ08wPKW9aNFHZc2Z7B1qXwBU
24KjZukfAI/QU5wR+5rvH7deOSC8BTHYwMO7gCdUoTq46QaIyiwMKM88phE5s16SvhmM5bXpTtiF
MSGLzrgFCuBM5AgfiS1Otz6uLz3atQSv8yjjPWrCU//em/wFmjJ0zvwQ0ExXLReb4SK0iVHywNHp
5VnFnwndDgP5vWxKHYnapc0pvh4fs8YpizN2aSMHi0OKgL/3YAyMnM5bQJY6C3xMLPJo0Q9dIZ81
x2t22Uy/qgsWMl4XsCsLnSSJjv56TMqST5pavX70vpy4CbeYd0VdtzWm0kX3qqY4wi8uMysKfT19
YHV8RiNZA8ZI0wd+i1roDCQOwq1ONekMfX48OcJJ6UC3sDK9Kl+vGv2hZgRkBzkJGjq+sE5LhsGk
wXhhPv6Yok7nmQPGnonYwINscpTp+pb3fWPI06oaZSrAjwLtChfaJYHTcZkKP+gyQM+z+yEQ/uKE
f1waeWDoWuXrb/dyKI1VsrFK0LrGIHmOh0Kwt14GqhM/oJrp86nyXGcgKOSw5ux6fayHauDzWjUK
thReHYHiOIKkL7pSsDdVrtGiPyan6ElkAHTarETRuQnbMGkLLTa2wKTIvvelK4B+9IAkg3xddzZ5
N1UI3dkISXn12fN4Mj/1Pkrw9zpE8oXiTgBrMPJPrz/+i6lC+hg4EO51Dum4beqfP+syTG1UdDF4
0O9wXpEQ33JB6bSQy5UU6vWhXqw5h3p3SCuIThBS6KelY8KoFA1pr/4eJoHTz4doBjl+hy+A3iJe
FI9vLrnTFgoYJ0sboAnGRGbqFM7VojMYxPQKviMFqs8o6FlUEXsUIrkg7FDfWVGIni7BxMw//0LR
1WyvOe0Kcfb6u59OM11T9LAo0tImFdYLBfGx7CaoX7HzjZoEefOcoOh3H4D34QR8faTTWbaFY/K2
DtpYPh2k0+J1RmCIhrm0vvXoxWSXXZ3r1DyVrsMln9g6anx9wGPIJw0aNIwoO9PkRUqcoOlkBXUy
WDhM5vZbCzSeFQTTXh9zHIra8gBTblQ6AbTHcxKu/Uwk3IyvP8ADqPT5DiTU0uYOyHD6OMUI5/Rk
ceMkt2q//NYk6ImWW3pZS7al6pGEEuqTDluGNtGhsee6+vx+KoobAvd2Z1t4iF4mZ+Pj5Dy5glD6
n9nFFerWZAvLo242so1VAIvF6YBerFIrQ/lHMwD0ZTnMfTVUYBlMNj7wfnroctP5PcUj4EjTmBK+
UaLbIs6W2t1ZSms5gLKMNgnDKGA0HBYG2GCyGOAv+joHR0Fsg2ycvuLruoWLtPYfC/SK0J5TE3UT
HTTBYH6I+GxLB8uRBHpP1UYBL6M8FkucV87tAS1ziixlRln29el/seC0loypLcBC23m5tHsyi8Qw
l/lrhRYpMWuMtDgJR7h0OgJ4Klm/PqQ+v48+OEcthDh6NIDCAfGf9JXpOc2a5Th+RS9G1xj7NPSy
SwEGOjOuTPUgbu7mYU8SNVkoT1KEzQv9NK8/xumbwyJ0cZhHupPXpvF+0ngpvaYc+ZbJ16yi/Hme
Fm1XfLKzET6orbo31O5OTxBAqaA3qRR5DkwbV5wscmDXcZrUSn0btN7jnZC+XhZS1jqyev29MFo7
ml/+OkpkiIzgpMO9AKj9+FKIxwnDknKwP5WqM4NN1FseKv8xZVQy3VSO3A4rGt4F/8+nYMO6nIQT
3pGsiTZY1ZR1KcGQ8uj+fY2iCXGotbg6UE9jMhQcndgVSSVhD67dydBlgKDzsK49GwJPl4lBY/Hb
g2E5vJwBjN49xLGhO0XWUOjzmoQgm5ozmD/pnO/Kyozdy9cn4WS+mQOE9RxEP+lAoiV2OgcC6awQ
PvH0qS8QqobWV9GqAHM1VtTpXh/KOVnP+ptyeHkALmA5cI6erOexqqmpWm50G7jVw1i9oHSaYfmq
ryaOeo6gx957DkiHWSinUldJn/6pHXpdITBG5HW+CNfX9UxyQe0WYRewHsYzI0MAcblQbFXUGtK6
yMb9DNWCvYOXFelxipgfaclT449ukW4iGbm02TtLYC78bKgK/cEXIRnFeOjE+4+licGiAoq2tiaV
0H58FFv2Bw7+aoMzsy4sP7XQ2JGsXUnPg3sviqhyOKvZKkZKIK9PaXD8+TTzAdSAiVIhOpTo651+
voY3AAWL8R5kYP8L+osCkhzt0YOXBbVLjT+B9+tOIdRhZE43tRuVh8LO8rsBdWuIjlBkaZrGDlTx
GYyqh2jxp4j8Vd3kkxqSNYbp4CxD+b4offN+qF1VrxD9TuY1vRzvehBR9S4xU3XJjZTgb1okQ7Yx
lHQ+L/SRh/MIuRO8DIBZuhuqhtmdsRgdyUEONHGNudONy62U7dzccC79uR3gqc9YwSPMdJcATTjP
c5sugaw7BParbKSF11n5N3AA4t0MpzKFNd2YFsrErX9rcz9/r5PKEpBTvYQSRqzUHip2eTv6Tn+X
Og5EnsA0XMxIqdt9zfpQ/cyNGnEHVynCoqg/yKlHlIsmRQ04lebyGjRiaqx6txjOkVDediOqJasg
kfJzj0QoVfOozzbd2Fa3C2TNDeGnJi4D31+bnvne7WbzB5qZ6pvlL+6npBf9OsFV5F3mq3QLSS99
9/qKeLEgCL80Oo1IRTu4ncKjeqHCCvB48bMp8R0Du1hjJVc4KDW8cXo+/KV/304sPfIp2waIgZEl
99RpbjWhL2JD+ksQiapYSo7NKbqqyANSsN+5/6G0i+hDqiIDfDcq5fXGGeo030OV8TZT3oGGAsPm
XbdeG56X6MJ84hpShA993t0VBXe63ZVFvbI7y31vDrL8XfROcFFStXw/2LP9OZSkbyu8+cwaLef4
2ilCPq/hFx5FjYwWlTWG1JvacP4pq7hbS2Qwd1YszO8w0pz1Ql71j0KEhxl5mH3CNC2VeAplqii9
+dAHyp/slekmtLEy2Xp51WEQ3prep9c/9PFh+jiYD0hRh1jEz6fRYLS4hNVtWP70TL8AnzWZt+Bq
bYUQSXY5uE5P7h1XxXvas2BWXx/7BITH4DoMIAxiAWA+Z5+GBJbhq8kFVP/T7fUqS1In2TuVzA/T
Mn2HQw3JE0OcTW/HaDw3reEdwPjCenj9MYS+oI+WoK/BmtjP2xbAMexWji9wK4sK2gcJGgI9Jh6U
09oM7iQ8no2iS4IVgYsFmF90E1IXRl1gklIVh4q61eWADgrkYz82rhcrdg8Q2CmctcCHC8QPIHRn
xmU6l/7FDJe6REfhlhpofo1dBqpKHo2xeb1gKnQ5wuuL1n4d+h8IG4dqB/H29+zJ9Mrx63SfUSk+
pHFVXxeiwyq5ilQPhTfpP5nCzt4bpZb58yZr3Dl2B7baadP4dszDRK6TxuQFkglhScwHaAH4spGY
knAnfnSFEVykyex+trSyNA43EHHf2N967k7nFqof6b5HNuvb+qB5ljH3lIT57j4qeQj/XMEpl3d1
6swgtZsSO+NRI8Zf/5wv6YU+aRaoW/BICKkCjTseEsmivC24On/JWrrnlM0gI0X9bLyjUCl3NCI6
TnoRtz/h2uV3aTx1F2kamu/RPXR2bzzLH5YWkSiYXiBZtv+icuTYeNfgG5T9QgoZDDuMIfkDHMGM
R0xZ/iJq938uqtfyO8aPeZBoI8zeUL9FnvrTlKAFTmDmgI2EtnYyJWBxVKEWP/8VwTHqNx6adTfe
gpr/RZoj6WEuSD4ip9/vZi+JtjV+41+ToB3qQ6IW6/aNOfnDksBskuolixNg3CkmdCn6cahgzv6K
fdP72HiW+mDnhrHxKR2+44rpr/q86c5rtyzO8smxLrvS507AI3y6SRGyAfJa4hSRIsv3G2x2I1ZB
k2YfX3/KB23f44VLksDhi4CzD4b6FMbZjoXAY46PFE+0hqi4VNG3ql0QIkKVX6BGiTnnqi8qFCw7
QZV3IxNPMF9xuqHCFYZrWtVFsmkruBuIYQ66aE/zozRUcpl5qTo0jjNdeX0Sn8XCj91V5Yc2/gmz
ZaM9UJtFD0E7qNawBES9N1jQO21KdwljbeAXRt+4ePiM8zQSiEhUGHfxSNy1rizIPwUNenIBp4CC
kjc5Qo3DKOm+4/J0h7nRvCWKVB87eyrPkiJ3UBPzC9/kDKHRt8a1Vd04YVrSLAfiOWHnREew8/I8
XqOHUV+OdagUarC1ByI6QMPlDFgRhGtcTuzPKIemX2BLdb/d1Ea3SA0S9sXrX8d6cW3BnAU+zxYH
M01SebKgB1xki7Bx+19UvZv4E7ebUGsqiShmKXO4sj3s2VajWhBjDVpR/U4WhClXS2TX497xK3Un
wjy+MP0x+2S3qKIgYJZFu1a2OZshlv4aITnj6an/w7a9netf//X/7v8n73QdVPzPLItV+31J8+cs
C/37TxwLO/gLtAcRqGcT5wpw+39zLAzf+QvtANMm9WSDQkLlR08kC/GX7ZH/h5DHHK4BKqn/IlkY
jvOXrikC/AScbbpEPf+EZXFc1ECGnKp5yPjcOLraAG336Hqjy19KO0brFx5aTjRIP6jdo27kVucU
o2X3xn3ycjgXbQKLoQiYKEDrUsSz25SglTShQz3GyqBr/JzyzFpwa4pSw/0YY8Gw3D/7EjePx91z
r7/jNEC/niuowQa8oSDH1/P4fDwT7GgLz21awcAqP3Sk/rdN6sn9PxmFCg0TR+zle6CIfa7Bkxhh
WBZYmn2pVoFtDJu5q4c1UPBu+/oox9fO0yiU76nSUHt7Ud4mZqoxzi3UKipluEU1VaCkNOXf4mlp
NimG9f+oBKXH43hC4YCrnwoUK/F47nJK9agVBu2qR5sTgf1x2iVQwN44CY+/0OMoupTroyDg2eL0
ILQQCJTow7YgGxP7s5k2xVlXo5bzT+dO0P8SlNQ07V0EbLXn64CqtJl05Alw89zEB+OA+PEqa4VA
EzycgbNYzZjcvj7m8Vp/eDMLyAH6+tQsNZX9eMwQcZ26GOZ2VTWlfY4ckaCqk0m4zIH3xuv9YSiO
GDYU0g9AEU47H3ZdYOTYg4Gs8EpdDfhM77C1A2Ymi/yN5O7lKhQeRvUkdrpsyBF0/FZUqsrAQNQb
PxElz7Da8A4e58QFKLfwmvTfP7w+i39YH8/H80+Kk7iRLjT4Ga8tST0OhRXVBnaAXvrGOH+aQkH+
ZGkmCMf0yYWMMNcyg/nEFzpvkmEtEQ+eN13aL9+wSm3eGOxPk0gFEPcC3a4Ugf75s2MwbFovUABG
VzFd4k0/tPZV4nnRmnbqvPGmwH0jUf3jy2k2j07HUWg42cqD2wPNS2GrWUhAatSVvU07hEnidInf
2M9/GsrDMAT/AZhTvn1yoVhIOGXGZKIu2Jr5prNz70rJBXHsIm7f2GD68P53hPuwwbznQ51sMETz
6lZZvJWA+A82Jd4H2dzc0b11L0Y3a+7aoP/yz1fj8yFfTGRqkAxZTGRiIiHURmKXokH6xnb+05r3
0OYIPKh9uJifrEWwvzSxjKRFlyzsb1BzkWsD58zr/8O7sNjZzOhRvCjTRCJymyT0m1WlinTlwOzf
pYBp3rgb/7TUKXLTMjLxfiUhPF7qbeinLRaRKFu2oYNyQphn57lXRL+LWiW3IedV98bm+uMKpLAO
oYy/SGXkeES0ViFFeyibdQRm+3zov8K7+2EDjdr+8wn0oaYCOuDIBVhxPBAyKEk8oli2SiID8f+C
OrybW2/xok5yX73M6WppVm2I5AoXycmJmxjAinOBfiXAfGelSmdciyWR27qu4305VpoRL/YwxLO9
I7oR25sBisxiuskbp8jLZemxdch4bSSPdNBz/L5hWpgDPrgt9Bucgd6XCoPPswQzAPXGF7T0Njre
2YzkEetQAKGRfhp6IOUZALgCyJ2kNDDN3B52Dc2D22poL1EBmM5bVVfbNqugCjH+ekKbas036GiJ
IodlNG+EQi9Pmv8m7byW48ahdf1ErGIO55Jkdys4SLIthxuWI3MASZAgn35/9N4XFtWlLs25mKqp
8ozRAIGFhbX+QNHB4EQGpOu6Y+2O/byQH2nIh4YdkCYrnFN6RVRkZ+x7UWkzuxDElfswyBHh/tfu
MUam7wmOhhLns/RoMS2FsiM3BSrtftS3RRmtlrxkUH12fv+Msttiy9QFK9IPSB5mxhQj3gqISSTa
qUadfQm+tgUiKP9hXnxgFs6Fx7ivofDabiwyShFai99HFEntaLIB7b08yvPgw+rR1ttEbLBL3Xfa
mtZEldaj0VKmgfvQ+vRUrHIoTrqsih8jzkHHl8c7t45sWZeseaNM7iNCUuJM99eSxi1mG7EFmOe3
ZqKnke/Xw1tzAukbQzVHYP//b9xdPgEeE9FvWEhhVTf9bTG37TWSGOtb2oD9rfQdmjAlvhkvD3pu
cbdsU7c2LIZt7cKf6vxaVH3D4uaG82XUYLIdzGAqTgDwELPJGm38/PKI29/4NCxguUCHn5oomXWw
zwWllc6NM6RAY5MBY0wheqDXxRRqKKpdCEHPYx2pNBmMS40GtIOzOxFIy67l7CJHvMyyOuiYTB7V
6Lw+mQYhZ5CQkAiismrvvhsCnW1rA7KnXbPVdUokVsvCu9dF6YRVr1/Ynefm9O9o2+79J+vEFdMd
lEu0wtIkQXE7R70VB6h+vQTR2fKT3XeiLQa5mt1hU7/Y/vyfgTjHeZUh4xpWkz7cZL5Wn9qm1m/a
2vEPnQfQVs0a1al6wV319UeB7j1lka3DTqa7m6RXgkwvR25/GqzBhwql7/cU1GWEGLK4bnsXV/cu
S5wLZ+HMzgxMqCWY4iBz75q7C4I3iTtaNCFCx0B/tbMQZOgQBg1pLl9SfjgTY4K/b2WQ5zxTnN2x
87thwQuoI6HK2unWxbX6uka/+QZ7ahNRWw/dTEQZ5YVlPfNJN7oxXQluIjpdu7u/z/CDHkdGtaRr
UpLFQxvR4na4cVpLvlMwh2miBwCLYbBeGPrZtt0uXSCbJm02gztw90UdmFidEESUtPDpg26GKNRi
pgsAkGdfkFG4XoPtTUa6tY8tfaKsnl5Hh8Il1jJgYos15olbXVlAzS7Y8p2bEdGF9BOyKvDIXYZa
2rmdO93YhWXQID4mAGt8mzSz8i4kbGfnhOAHn4zKgLsPYvlaIGamo8vlGCU8cLSsb/VK1td4+/yf
EONP9f/S3+3d/x7ufwtt54ZCYc7WITZw0Xq7eIllSENTkT61I5AUo+yh4Xu0fEXWbHltZOZDkQtx
BFC2CwxvF1xE7We5Mrsu7G09P/SYLoTZnInDy1fNmU+0XTNcjSwevK/dM3ZATSUQOT3dytloWXQq
QvRf/dd/IBLqrZ7HGL65r74uBjLWxQDRDVAhySWB6tAqv7hPRLp+fXlCZz6QRZUSLROuGe6aXYTy
zFpkuK9gdSUkvZByHKLSmoqIksiroBc8DMBm/jvSLlRgISeSdSnwxXCnR99roJuaSXfhLnuWfGwA
UF6UxD/iLrXkp1eMgS1L3RpaG2LOob8RhRIYLyFahfKNvYZQ2NXp5fUzzP2lto1ogDJAA9dg1N0O
Xzenv1kwop0GLKAwslg1TRklwYRhSOYk2VWjphSnBCc4Nbow/2iLdjNsRIzMmsuHl3/Ouf3Jh3Qd
Sulbn3g3/7Spaukn7BwPd8BYw6zgQIng9+sHAW5pAmLm9Ukt4ukiA0Bf86FDHxmtRxP23Fy4Y4xz
fedeOAfnvqYHdIYgT/uP1sfTgSBGN7q1sDmbolER+sxuqM/a0UA3oUGD/MJo59YOTBKbh6Y+qOnd
hQIfzFUoieBYMzrJbTkt4rojisavXzzURaH7udxbUAWezsmrvB7TFCJiMdT9mxaewAHYZH6hHHtm
LiwbjygiIh9qv3Jl02plAFKUPNXL3tG3tZG7dLLXlopoNOlUIAgbvG2eoal8NFJHbdv7Jfyqt/Wi
TKiezSUv6+eVjm0YGlEQmyks0+Z/umS1u7aOXnvoccskfwMSzzoaorppZycIXbqi/uw8dJqOHXvm
JbfUu2/coOsu3C/P8it+hIHyKm0Cqi3+PhEARyeDMcU8aXUn0ziMCnvvO1s5+vTGkfNsbUi4Kr/u
pwC/lJe3zJljQH5O0w+kg0OatTsGWps5Ov6gLc4sBdaFme4u8dzlb3DgwIcDotelAc/tnq0VxydF
dsnY39rS9FSNiwUxDYYC7WarP3o12mcvT+v51QNfBmUnWCCAXYP9c4Cac4rVHJ/VhRcQwShsr5dm
9a7tJMgOLw/1fAUZCsKDxdsbQOj+QUWsdIEasYJt6eRavLRQb5CbyQxUQC3nVzbjgHphdlvcf/LY
QUGKk7dVGglf4FCfbtqsFI6C5QdZvak1JD6E8yjkvP4Q0qti7JDNH5RB1G2XWe1V3eNa8fKMn2/X
jfaC5ysVdwgZ7u4iqBuhp9MsW8CFfRpXrver6r1vTkOBCiuQGsTmpazy+ab5S7TZvilCVBBJnk54
mLGsMg3MJBvN5NEqpLziqDQXvuQWHnfLihoaeuabFhl3zy58msUIJanFy6pHmHWN/CbPv4gV4dMY
hxL7TuA4gcmvn1Ez8qpquHRHnNmz8MtJZ8kBqR7tG9X92nll400tqOhEHB0oliNSsUb2EYE7q7hw
7s8EPlolPJUBhVBH4U3wdEktUyvteUSReHGHO+Ji+RGjixLcXl8ZsT1kzofSwk4wVMk8jEe0aBKs
zoZBfMp65IAuvLfOrDz9WMAAPun1hk54+mPMahj7VcwEe5FxXPEa+jG75PP46QXIsCXl28F/NESa
vfoqYxFoo1M5AxhAl/HpuDqukY5AQAXirl3hd5cm1noKJqBfF5b73Lfl4QXYAbgo6N3tz/8pT9RN
UyRAHNoQkZrk07SADD0sRpDcjrktvdPL5/PcYKii0yKgyMM/u9UcgY7CeyjbcKWyftMZrXw3N54W
T8hsf3x5qDPBz92GQHCStIY6xNN5GYntLF7DvDy8SX8VMM8++YgRncqmqq5oaGafXx7vzNSo0QNv
QfDxjBJZZWt5LZeWuN56fqxlNDD7PqWjzv/z+k+GEx29y21qVIt3eyN3a/jyY9GGwWJjvWJDnE1o
+zXWtQHe+hKg9kxM9cmpbG5EpOgoOD5dSNwm3SqVGloFNUj7pM2GItQEjT8shAfz17j0k34S3DUX
Xk7nxqXcyJDWXzDJbq/IcTYqhPkZFxFsGSqZ2+/MhUZjD8r009za7Rsf6u6F5O7MZwSgQAqAZitl
O313HCYPePCooQrPNoUh2XDKu1K0MBvwQX15x5zZoRvVCFQ+NWOsN3YLC91beggQtyHybmu0+cyf
gIv6V7JPEMlqUu1CoeXc1HhWb+0T6sU8Fp9+SDF7qVB+gI0fiiLX+J6ZcY2R98MKC+TCDt124O6+
QhhoY0+hgspa7u5h2xUm0uEJ6hxpXr1DI3uNC9vJji8v4NlRuHfhl9INhIj2dELYKZW16xBNRFGJ
Aw5E/i0GcfOra2G4PoCXJwX1wLjuudtDRuvNXTpGQbDLi0C2VcuVXdBXixdk0cWFEHluV1Ch2t4x
JBV4Fewmpa8uwg3ELW0cP0zjeg/4Ew138qkQa3hx4UOdG40a3wahokzMu+7paF0zYKfccbj7RaQ3
Td5bx6FMvWtdYcy3zqu8MLszn2zjLm5xGQAsNcan45UekE1Ib004Tx0ed2umm1OctkZyKYs4s9kZ
YiuMUaOFqbiLkaqzjWwEZB+qacINHe8mGXtl6+dhnif9h5c34plVZBFpTQJSgPiyHyxRhmrGFIsw
Fy23JubniJ9Nb+OlneBxaFP5t7PXR0dubKql5CSk3PtrG9pxrTJlIqYz5UlUamlsI6lCpdbRDhD/
VaiUMccvT/PcmpJUO1sJeqszbcvwT6qQjQV8CYhSoTdUN5jElugpWthy2ealAvulkba74Z+R3A5Y
GKigJuzkmE/XhOqxOjRLOXVRXmKzeGFiZ66awNsao1tuwp2ym1g99n6VIecDSX4dsXBEyGp1kyAW
KBagZhEsN57Ik88vr+bZQd0trHAceC3tBu3rAI9ZH1z3gHNemAMF+VQv7qfMbfqj7grriE2cfWHM
M88zAj9ZNboHwBbs7Tf9s67I0CHQt/FKeSlh557hQ9Kp6vOSZMXPFvGqbw4CTbGj6f21Oav6QrB5
nktvXSFCKBk1AN/94ceH0VNWhfCH9JRxL80GYznEXr5riZBvV19LDkMihrf42F24+Z5HnW27clLI
oyko7K+jZrSDfKQ+GWJia72npZEeCqsw71/+oM+jAK9OjzoksDLqaPv7dfIamefIq4Uk1Nm3FHJB
FqOp2DZHO1HttxHhw+8vj/h8Qbd3LiU1z900FvZxJxtrLdN7Moh6zGu0Y/PGuQskioJhT1vliDOt
g0ZUChEv6RJsoF8/+t8s3oBXu+XZTzfTpLV6bqApEOod9mSxp3Ewqd3D4o2CucqNMMcYd447pXfl
FcVi4/fL4z8PEvDC2cjcktQaqJQ+Hd+lI0GaTJAwVWlh3mZ9Lzt7PpmZ7x9fPRIlUipDtHL+Ftif
jsTbwQzWiluySQKviZsVzYcwKOnpH90Jn48LC/v8lEKw4BlBXsg3pazwdLihgLKsxoHrxKzELy6Q
uJyLMobTQAVubNpTiqno1272ulOxWPbjy5N9flgYnVI6gGfdwxBrK/3/EyNGiQKRHBgd5Fhxa3Su
jiZsY776SG6j+DT66fYAMd0lApwQH5Q2DClK28FNsdjvJl9p1/9hKj66zwC2kavf42oGsH4aqDQW
cl67O0DpWJfkug6F+eVxzpx8itsI+8BfATq4byfRP3XquZENzgi2EwcCTH1g1Ok1eD914/vwfF4e
78zOpw+3NTs8KAvPEGFDit+R2D6RphXWAW+j6p1D3etQw266e3moc3sR5OVGnKJgCS796W6oixx5
DUiPoefNw7VeCDuimFDH5jJXWLP0+g2aXs69g/fRV7QNugtH4UyEI41jSak6AYjfY4OdqsTOXCf5
xpRCM0NBRfHO9iuPOqby+o+mqTlT6Ni5+Ijg3tJfmPzzK5oMC64EzR4q4O4eMdVqa2c6lF/Qumv1
r3wM3JEaRC7w6s3SagDqWJYPmBA7/yHgMPDGerTIR+gkP131Mc8HkU48AhZDDJHGL0QdYs2+GJ4s
L+Suu+POyQtA9OBxwklEK2BfTEimrMEyYsljfR6cGDbjcDLaqbgQQfdFvf8bxiee4WBH0N7tIwxe
ah2ufR4X9CjGoJLxhAbaAbFxLRJIr7+jn9jclJZ2h4mAOsLfD+4TOb5yOz/7GbvgZnf6PJLc5nHe
93WoHK8/kRjOp9arrRhpXryzrTHkNFN4A8x4ePkw7c7t39EB+IFYMaikUsF5+lmh0rV54ck89tNU
3jgCFy09lQjn5jhmvTzUuc/671Dbuf4niqO96S1OPeWxDHDSGq0KvXk1tBc+6y7w/Z1QsBWGETej
Phpsf/7PKBr+DzjhFlmMi5o33+igYJNoWLqyv7YWXNg/4CWWvDKb2wYFSc9phMykk87uklhrsQUk
wABD+yRL3zrAm+KtcvW6mP53FOp5iFfhaoOkxm4UCVkk0SgwoT+7+PWtNCqrvBqt2jOv4IUNcIC8
joj/8lfbBZz/HZRUg/4FY/MYebqebeLhW71gpl0rfDRoAHcyXyPk/9A/DEvlqSAa/WyaT6kUdNtf
HvzZlqGfz94HrQDYnli7u5L7afRsLWnsyBFjikZCgvcbwNcLo+wiuu1SRd9ownRQefYgUvJ0irLK
IbC0phGl+ZJOEW5F7ftCqOCguUo7DAu3dd10zdEy1/RCOH92/DbpNZrP4OFM2il7g1a8yvGoL2or
MvQ2M+5Mp5vEIzqlWCyGYFyG8UI36tx4nAvufHK5zSH06VSz1UY9ROvMaCntKazm1Y/hF6LJL9f+
wnE/MxS1+03xAYAT53D7tv8cRGwgMZsDUhMlvDoOiWjWWHEvE9JEf+ED7jKC7QOCgqDFzj8e+jK7
PVqUrjCUnJnVoKPzkjTwmRPsuE3NSx/GiR5/gsI/6v3KejNbznzhIz4LOdvwtEZI6kDusFOfztTU
goAcODNxc0v9k7aOZmi7PYVpXbPID1r9/rWnAiE5etBcxPQ0wUk8Ha9LVZkUCWHNrEr7CvOj6YD/
23hhUZ/P6skoe+2MMrACTZRWEtHR96LUd9sI6TgSjyy4nybLuRBnzg1HdXYDZ0OkYH5PJ+Xgct7l
vpvGBDG9KY6d3S/4XWROhd9XiEHCYjaHZaxy+/j61QQ4RBmA1J/C9241M0qNYPhNLbL81v2albQx
2+GVcCA+ErRaQNFUdOgAceKfzg7N3yrbxPowdbSqr4HewqhXTXehAvc8XG7KWMgKgHHfxMl2a1hM
E7KNRVDEpknXx8Ej4aDluXH92gVjlK1GREuUwtS+NDW01ow9mFbEnW2SmUF5PcLnv7QfnocPl5DI
ExeKJh1Xd/vzf8IHpfpksdAdj7VpaTGJ0bneZqO4UgnN+pcn9OyK2xBN5FQWjxfIQvsrrkeaR9fz
vIwFVLGfaynrj+iNiaMoHBUPfqvdpBRRL+z3c/MDCYEsDeVZxt/Nr19Z4FSwikWeCVrGQNkHs8Gc
UjPmCyf53FCcKO4X3ivURXbbwqmyKYf6tXm9W+N7lKfqqJ184yvelpes15/vwI29BwaJivpW1tvt
c30V+dJJv4y7eW1R7Kr+9BamsK/9XuwH2hHg/rdrcx9vBwulRyQVtg3oLZ9ku67ximfHG3ivCHxl
XfW2WbX+Um/s3NT+HXUXJxJ3aaFsJXmMpdJ6hUbUeGoHVMdentvzXISmJhU0rk0o6PQ3n257R+Gs
KzQeJZov87u6lGu4eAqLUbszb5H5Tuowx5L4ys7G5PvLQ5+bIJfYppqyCbXtOdhqHTr0rxXvIddV
eNOa5ZsS9/j4P4xCUZvuPtVeaGS7CRYSuC1WRrFnTtPRwloQDJlxqa77fMvzpiEQIglECQTtwKej
tMi1N8aYYbkk10Se2rkbzONa9GV9JWpzHC+ExOeXF8NBSEGpgVcUr8mnw01pYwuBOHyM1qp9Skux
3jdOXsVFv9WqAjkFF7bJ85AFeornzd+6OenxbjNmo21rkzcXse+RbYyjQc/K01r/iofKeJzAlb+Z
vGGoL5y8M8tKPAZ0Q7UeI0R99/FGbUu+8HSIUy6fI9aG63WSS0q6LY/5S6T5M4tK8r/pBXPceVXt
FjVo9MULUoGvyjimLfQzUj+8mUADRbkbDNlVabf5JSWjMzPkGUcZiwsOPYq9s73tzfMwSFnHmLIZ
aLGhAunOo4USejv9fPVJoHHFMadQTDt3j6AapUcXIJvqGBy9F03G5ETVGvz6L4NQiabOARVs/xzW
jS4FzzfWMQDo+ZA1uh43c7BeuEGfrRrlk01eb8Nfbync7lMpHm80F4s2hlsu7pEqDGJ96OdTthju
55cn9CxAkmE7W0OMLBE6zx7d1vSocAOuFnGB2+ZHnA7L5DpfF0iuqJb1ehBzc89+FtlzJ8pvxSwD
K3z5F9BCfRYqeT8BlSRB3pAgkOmfnneecyWkz1IcFkcv4YFrKy6E1d1UrUNaRlhfDDXWJjgPot4O
f3LA5Fv3a90tI4PWXYIBTa4btfFhra0l+56XYDHsa7wcOu0xw3a+Gz8nS1k0xZWnTYP2q6kLLfEj
Lcc/rgjzcmrK4qDPqZ5YUbY0k8CKa6LdW5xGzEasj5PqAq2N3Cybt/8+W4X1VXhZPf4xRr2bP6/m
6lrv+trb9BdLe5QRhuO5cSi0NhcFkqFjUd/IrshvdK9wC5pjxbR8UVkz0iBvZNoX3tG080ZGi4E1
RxDSYfP7t3q1qSUUVlb5j5R3TPvWhUup/wrwDA0+lTwIrSJsoUUZTcTK1F48VVohG358q5Kbri9q
BGhNpJ0+4CrpQpdEkzBJcMrC/SYqljHoPynb6ov3feto1lWF7yEFQubSOl9FtUhrjS00ULEH7wVu
9NZhnAqFqG2FU7btXfXZoM2nsQZqFQ7k/Co7GEvuQ6ZF6inALAEzPD1usQ1aHlq5Gs0vvIpdMz+N
SNJ8FgPP2QlD77bT3oGXbZN3WN2vgJ2lMWA25EwDP9UFWfLFkBhFQcVam2b90LkdmNYgRTrioAZd
jJH0nKq4HzYdmjpGPU4Gn51k8YZvnezR3IsoMjXyw9AWFF3x2CuqPuMpmwTGVYb8nnpwczWWvCLS
VQr6lQVKoUVYmb1cP2PMUKWfcsefhHZEQWCequtKTjK79zLZTVMIbca37+cZh9IZedN0Xopo68qS
Y+eLq9rP/aZlyLurwbP8cV2sOVFhPjmrdu8PVlr9tLmxzRRvTc1Ph3id+8L06fjrjvzQupnu/DbX
1U6xczYH9L+jLJ085ABzf+qNIVqkaHECSoN2Thmegxx8LFDaArMuO9fHHCh1muar75R6UYbgJTKU
0NpKevM3YuVk6uEo8cK8E9IHBnnShmAZrBDp1N5JozIdLdmHub+aye+hb0yHrZy4A7QFbVkM/Ytv
L+sAZ91Waz9FaaGJ5WuXYX13M5udvX6ym16mHyzMNJuPsFtVFTu42M8RtIjVQ5AVu6YYT/tFf1v7
aQLhn2L8+lhpoEeQTJQug/ezQItxKVz7ESV2uR79pCUCYRckh0yPoRJhsXgllorOa9gIe1m+NnbN
QT3W+oJMQ+iVyIMB3S20ptdvrd6suyDaWuCBHmejlg3TQc98yoDhin8FOaHUYHIGEULMcv3lZBpd
rDjJBlBAaI4uemsfgQg1Pow5Q1sXAzfntZm/grDUijSEVZ40b0xsOUCpovMDLDlcWj8tvzuiV3hj
e6m+6g9u1iGeAGtnSYIixBMHwmZIgHXkz7pYik3O1EyDXkYbHmIYbjyjEvb4Dl8hp+qv+7HKOnnq
FdTgIZp4FHhu3Flu4rxprMKtJdpFedZk1yPRugAjbQQjirBo2DiRaWtaV0a5nP3OvF6tmvD1Kamc
RcqHpsT5JTgMTeDNxqc+aXn7kN2hSF9sPUnNe6vGValbH9DQYB66dLWRbAsWaRyGYUEWKA60uejv
6kIs4kqg55EXIArHtizCwDHn4Jdfm/Q8jmOxuH/GDru4W0PHHuKbl5tD+7H2YOSD+gOsBPAQImn7
y7SIyaE5kS1Es8qn6VZ3Oy/5uPBAlo/62PbVCZE717wdUDQeIsKX/sMbceUOc7l01zi9VKfZSQxE
ImaRGqGbzulbNzGz9wHMg6NZBeV7+mod/Z7aCwbnI96ldXmg3NQrE1X6rM3eu900Q97tLLwwv5gW
te+fzCm3vowYzVAWkJoWnPhZtByMrJR406imsk7ArfXqdliaxIndmTQ9KovAFF8safqaHmo1CoFv
NDwIqwezzCvxxuAGTu6EnavlDfGu+7LaxpI9pk0gkp/emvv1fVFqvnc/Cn0NvoAFEu1xaLXcizOj
m5YTueqCYa1qAI0ehFYnv9tgMPo7YKt5jSENAqg/2LItey4xgLvc967ZNL+CxC5ciIU963Bo16m3
fqPMT3U61NreZFezR3R171g17SkNt2L3Q7OsYr3BJNWG2m/jQV8+Jiky/c2VPQ/u4B11p0+VcaV4
KCQqWme/6P9M/jLrv6fSRlc+zJD3xfVnGDXb/GH2SkkLBn2j3DWGoTENVYQSUpqqMAiy3IGr0WYb
KrXPLKGGyF0a0fz28BrTq7D1xQBbNkvNMfgubOzVH73crnMyhpaNnoUgw1bXjMp2sRyQKYasx4ZA
6qv+5PtTBQedvod4m2vOjF53kiEZ5LeKeA70YJBfa3ChfQiHKpeERqM0IpwE6Qu0RqvRSFJtDqwI
y1Lbf1QpjdPHZNbqX2nTFT7VSqy6qAZ3BuaHVMwii71oRZ5I+/rnIFf/AYAXN3ZQ65m6d5tZXaWc
r+RNmVlZExF9xBcfmyh0Jq2p/DoA6nmolrb45ebOWF91rbLuu3l27yGeonW8XQtfU9/oFTzHwb1p
ZpHJD2QK+LE4mRPUJ4Gv8HxC0CQZD6i82irCFxKx2hWXFlqw/lA/tobHx1pW7brvF0S2qY1meoi7
sSYjgHjIETiiqvBlcJ3kDa+bpQ67ulq/4+KYB9fdaAr70GXDDAR7HOtDLwz8Gf3FsI82xlsnHh+o
hnRL2emA2hKRxV2Nwn00ARqPe7oX8jQzj68WWEyMXxPumMgpJz4KWvgoA02gWsdo6WdZXg/55C0h
tkVgx1CLC1IUhNQ8xSh3DuomRfZiwUOg8a5KzAsUkjWzb8TIyAdJaGxDYRVmYpbVGDKxo95oXS22
lKkMQHZp9kC4Mz8PVttMobkEwye78NJPTqqSPxmdnXsDPwTFimiafszylj6S7vU656EtgjkM/IFk
FeGYzn3ToVdc3rft2qBLbg9Fd61aODpHaSHo+QmXi1HEtvCQNS+cYaYN1LI13SGo7QMuMnobFfw/
77fvQCV8KdspGpPENCNylNaL7ZVcBFziggIpP7GeQreR5vdgdurb1MLnKQbZnDOHTf/6lGurgFW+
5gXqqMLARm6utKMF89vh1zZAihyna4D9IfONaZ1fHwu74l8pw5KDp6XfYP9RGOljXxZFcmWnyWzi
15UB+HQLP2ijAGn+92Xl+tnRMws0bYJBIllrtYNOSz9YywDvqaHFO2gC2RtqaLHaHP1adw6rrLuH
2Rtq50NdpoURza5WjGGtvG4Iy0wo9Rbl1Q6qdWoFaYQJlmfELd+zeydW3bxq0wJrmxZHBnyllGaT
XXrSWEMLZtAUjt5IMBvW3MZSoZ609ybQqvaH0ZZLqPnEzFC4GIDHWSr4a63SC8rDFExkfK6XOylI
8ca7DarCs0/kuL4mwypoyt/laqn5t4vwype66rhPiizPrbgZgqA/jmuqMxdjaCKyJbwwmxm4x02i
eufRdJbBv2kSeABRhnPcw+qljR52IO9v1ZSQXE4zztnRtHaBGbutnaoI4akA2cVM5XeLMM1vAxbL
SAK3tR2OupUixO4HRY6D70RgnFfD/tSb+vJNa8skCPFiyY0HU45IFjhAHOovZS8mamPlMMrmHcdy
WRFbVNx8bpLr2l1GXvtxlRrSLnpr5rdI7MsgapGYJOHHOzmN0xSzoys+lTMdkSfGaa0gf3iYoJsU
h0TlmJKk9Kizq3zWhHssgepgCQiNyTsmY0I5eNWSOguzVhlf7FnbAFGwOTFoYoscAmsCDZqoLDmt
5qSjQ4SvcH3SyKe7z1lhzWHnezhDDKkkdtHZ8Mo6nKFI1lc9fNc7am9mFdM/mgx84EYDhpjGm4Xz
5ebadEJJUxVXje333S25Cq+2ks9SIO8X8PfohXSGGLlz6PAQWLLPtPXr36axpr+yrp1/If+SfZ/T
snrTOGDzjhav9DusAMqPTaJVKtbZUF+k1ejDSS+t5iPK4joxszZW6+gptyIpQGpbix0SCuvkGsoo
ry1sXD7SZ8caNeK9z+ttHRvroYdjtxxgIHX47xQud4HGrRUB40UfK6lsH39R1fBAnSrLvaMrjzjF
CpkpOILRxzNW83pPfSqawC+vR7skHR4n3Tus1cQ9FA55Y41ISNdpHro4jnwtUpjzIaA1vf5YyGUe
YszzEutEKG7fAqJIoPji4g3tRgZuaK8FWgEAKYI/em+qP/qoBX8G2+Fli46wWCKpS4empT9wnwGw
q3LeIbV5SBye5+BeNsFIZdTi+zzPMF3SzKqRIA5W6yfNEt5AY2CgAzxq/Sc/8dofdbNo1g3WmNVp
M63JI8rZPY4hPlXgI8yVsosKJwF7kmXCeJwwDuW4tGv6DZ/g+Z272sn3YFy0e2mZ8j7Qgrk8dWQ8
wCdHB1axV9N0OuRFIVB0x0r0EBg41YeZzJe3M44fOqYks/rhIUlahngojT8LC50ElF4ay40TZXqn
Su8nncJNun4fdHuCKo8dubrCB836Mc+2RFR8WdrveGM068GTfvHWLEz9jynr+d2kUQc/WmJwv09p
VXzMHFQyoDRWw410U1Ikh2bKFC5gfKarChDuEos5r/8ooWs/mkEVJvFtWT7k7Ygsy9BiJ/6+yIVN
27Semt9GNfRLNC9BWWLOaFcVyM1K3mq16noeCIv4k7p28m2xuvRecoXfufiIfM1Gx6/DiVX7iQ9K
f6tqYZDrN3zzEA0WZURVqZEHVlW20XbtAdiCbi8VordZJt8FPc/wEN/vkVfVkm3PBN/J7wyzVs2x
03OHiryBotFxGpZJhoXIHe9E59L46o6l46JPMmjv7d7huJvQLj0KVbzhYwWtvQ9tT3m8SkES+HSb
tCU4zJaCwlEq1d7gYmrZxxkntPVgipG254i36MkrWOsQ19cRAyxpyhQJao9Nhsuo/T4RfvYI8qL6
OJuSOhAPPzmEVhcIPUxQYHDD2vXVQ1mlzu+pDaq385AP6Y3KNAuXdp8k5tir2h+jUm4dFT0x0mtD
IIV+VCoIPnKnt3k8OXlzW8DwHq/7tnK/tZOlvVWFtjpHw8+yzykJq7zx0j54yIJkUXAfSzgG1Fic
JFoyIQ6+obzyShh2U0Sp3dm/fGEpQEBNUt3aa78+2rPsxqh3BrdB8mjR5nDhy5xqWpHzcZqy9UuS
qkW9IVo49TEwS/NQ2/44RwLIBOksdrUz6aC+rc4SLF94dFsfndJKP5Q9RN8wH4VjhqlGDhCb5aL/
qfKivoXut4VwqlfusZ/yDlluykx33rhMiPei7cACrDNmq9Cy3qPrZqko61YXsXNfc8UhJW13Iq2y
9Wtnwrj0EECCQAuynj0v5DzbP+nwJZ/0zh4+28Dpv9EmWG7TShYqGrMq+OwjVP+LSmB118uu/lE4
q3XdMs0+okvO81fRJUItA8w/OLg5SK6tZqh8xpULOwqL5fmQ6NZkhrgVCVaWmEEdxHSGhwpxDx77
JqgIoqcn7iZeqTP+X31h3HaL5nyblsF5i/do/73KS/uzhX9nFg52Nf7AChMtc1VR/4yGunVrwl5R
mWEvB/87HWaSZJkF6ZvVEaoPFxbxLarReg61Ssk3HeazPwA/SSNekv/h7Mya61SyJfyLiKCgmF5h
D5pny5JfCEm2maEopoJff799nto6DjvOjRvRL7fdCHYNa2XmyiTtlrGu3iISnr7jlUyi4jUsfMnf
7ShGQhBudEepTgbu66wNLRBjpTT/W9H1x7Sxlus0PDlQ+1CxY9znToBDfN6F056qaW0TQrvLF2T6
6Z0z+cscN/RHW9Jkp6qtl3N31pK0jheu8oMuyYjqWy9O6edvWL1Jklwjydltbe19147hVy9zxXpO
WGz1pMay+xiRWF9jH9Gth8IvImzqccF4sQ1AauxwAzP8T7rvQz23XAFpjnUmR6wf3JvWDr5OrqKV
Q0Usn/N55uogKJepH19Xpr4Y7dK9rAeaZGpft5t2biuslyLsMEulZyBAldkezJwGqparZiPhJ1ay
7ueYLe6/W9ZSZ/u8XzA/KumIk5pgjdvWpZ8AB4JTPtZ9Wl7pDaOEY2pF4jwcquBH1sj24pRrZnb1
TIkhxtA8gSwH/Q4ZcrokhNOG+S70FAL6GkAMu0zm5q8LyKaPpR4j/zCOnXPw/JmKvh1LItYdrYdX
u1+iOx9xH1r7FkuSuPKaWicR/o+XUJmdF0O8FY9ZU40qIfnXqTFlnam9Qoyj3Hh0s+ZxiqxgSZqF
FOlklMJcyTBbI67CsXgg8bgP4kaNRXBww0kc+I3VRuXGqHPjDNYr4iLG3Rl6d4adV3vDVc103HJW
wRI9Bdai8wucI7kcc8pqkpWEsc6i3Dbz0c5UEOy0F57iiAmGepGAZRepqLfbYaz7aL+ZvLpc21V7
NGDe+k/+1HBbLD63Whtk0Jj1pNuzIoAo2m8oD1+8VG1vfWTsfsdvWF1NZnTELloGFndNEMzX0arU
e9TUhOX6VCgfkAzrdRksY76jZ25vRrNa9Z2NFcOYPUQKEHhnOnfEAp4Iaf0q3LWh7CgmOd3I1Mn8
XdiG/fpebZY9xG01sguscORXsCnV6QwHt3JJM4oCRpwLHX34XqHbfa+HbXldyJJ7DCEOyYK3czbO
Nk8vXbNEH83U1fkhFG37jHm6/Dp1VqmTxbWaV1LjfBnbdNxfCOGNMF7yo+4gtM8qjfyJRCNrmKJw
b6ZUFWcarHsg+leK7SojMQbfDtriR18OwIvCODgDuADY9a4g5NzE2JV2Zh+S60ueYuQ2jxXhdxr7
9I2wCKNz8zqSS27tyNRog31T88fsurnn0Sbsg2Fnb6u5pnju6WXXeu2TBkSv2DOd3zRgaqp/s9bZ
D7MPcneAFFa77+/D0grDvYNdD8XG0q8L4dpeCzIVTKOdWKvZOi4VpRXRF8L/6azEkgKvrU3hnHnR
or716YTTaRpMvZuAMdPWrAR5gfRYfqcuBulYNTadrgs6hLkeKLFWeZO02+bdTYRDXs22tbQ7My60
QtmGbI/sLY2RfK5HtRwchxoDBUyGDLhRDdlBJcN9D6WeHJv/+tzdCLekblvLzW4OG6ivTPy28O+b
GtVAbNZJgbhVTXCDLZ0bxKPyp+8MxJM2BBhiq53Pz6x2DXFpAFYqyu7mFWOcGKCkso8zqt1l55HW
fMKho1CzdBx5Xafp8ACp0tDbr10rTsd3/VYYOXFM40DFPy+opsmaFvOTs8noVjVmNEfk+uXd0GbC
2Xl4RNyP5MpPeHqPuL63/uJAV4l8ohKwB0dYB9IHO/Pc5GWGxqPMZpF0XVts15WsaNU8rsGGrMLJ
M3u1WZh3WvW21JeFDsWZVmqcYwX//5SzqkaUNXWYg1XILuMwLthQBVqZLDbIvWhEfS87TplLCijm
xAoqMy3HjNi0JkwTf0rNm2zr0T7mdKnnYKrubRcs/s+cxLGJcysb12RgAQWxV9ebfai2rNp2OnXm
p8WzGisWolgHvDFkHUDCFEGTqEYh+F7xxjIhogt3W4B50cNWNwseal4CT7v0VPtLeA1JpL+kSORs
CH+gEPxslw3UT5B8ih6k36xkTQf0o6LgbqqFrN+JYtwAJWVUPaUw9GrfBFZEpin9wV1kSionpot0
Hts2CTyxv9bVeeo6zPWOBlomJtaVsdGAypVobzi+hl9y62gAjPR04pVKPkZa0FcLhi4foHwEEEYv
JgqhaarisQrhpNZgVOT7UvLu8OSuzpsqp8aYM2vud/OSz+9Outo19d6irsqqqcW5M6bWk96ke4/2
d2tib0wjEFa71XrfwPZdb50HAJZn3vjlH5IhjuZI/XAmbW6tNh2frbTrCRDXffnDcyuuUzWb7X1Z
LX3rrm3+o++w8KA5cNNbtbY+R1DaOc9zLfHsnUGfzgKncz7SiSOPV2WNwYtu024yrf4WtBbA/LbN
OG5NYV4zkoyVC35tpbfnnpO3MGjDA63qphI389YXRNLWtxZmgossys0Q15OwymscS+GTsrGfH9Ua
5it6/43oA+UE+oe28WyhWvd/WBg52gnNaHjjOEsJ0qvN8MUyDZV1Pk72dV2eThqT5+k9uefQnMso
5kvIEaZvETIHVpwWg/CvjbeRaduuTX1vxEq9yyPbW8eQ/Rz3M/ddGBBmF+vAtx/6sC37yyENHAPB
1MzeLgtqYEpstEPnbOolVlkeDivebhTt+pMvdDqsKDWrRAGnPoslBywlsBDI3JPAHhnWJN4Zl6AA
125SiHBna7r76uQ0cIhItrzi2HNb2g/K+9gPre5najVSJq3Je1rh2e0eShMNSwJfXgyHSLaYvjim
EPeaEsROfFQ+dwPlv+Y4CHPIJ8ZHJibjja0psjODA3zaqDmuOOsYT5qLYD0/5Xr+CL2ylOS5k5mY
sEjWl3kqradMlLqACtb6ra1S0NqZ1JIqnsys7nzsST80N88tSLO4w7O3c+56tPApkF1TEb9xYohN
2Qr9NQX5s4+lu053jS2G5jL1x43kSbaXf2AYEf6vtE6mxye/4X0zDNTyblhEBWqewSICfnbz97YC
m2WIUtPQWrqqoIlUld85TMNOez3Oep+lAxS/QcrH910digpd2/59Jaqq51Nn1AodatB3m7DFct8O
HMXJWhpWbNjZwc/RtdcHuU7zcKlCnytnZeZGJMHsmTdw8EAmAyLko4/1bX5eSOTxp2sOT0ylOpfy
r8vA7bChcdIEWHd7Kc0sXteqDkU8k/5LxrvsfvjBAvCM0TOGqyUU8NepDuYgru0GDt/Lgv68GSz+
lxtNSOmZSxqWl/RV6P2E9/BgO1ARnMjihpmrVg60WRjH2x9gJ8DiLYfanFTQh87Vqhv7S23J3tlb
hOMUyVLU4QlHJtmUMxf8d4eXXPdQLe76blByvfJCpLTQbNTtPmA6xCeWaR7G44J/+gWAj73EHUvo
kWqprXeZm1p20oUkvh1XMbqvttcWz6hU828T2Owrdp4iP8JTN8+Eq3s/9NblJqboscH84ebeVdfL
a0Oi2KL33hyJD4TjaoudtMQEgDQKWZ3bVb18bbdMexdO3qZ6N6IGYSEz2PmT/Wh60MMenriY65US
D+VNv/crK1f7QRfycsBtArrJtPJH6jYgAaIL012uF385BMWGmrCYPNuiY+isIbvOvLLhnWEGrMSw
XtdDN01uTdBVZV20ojulDTOQ+aNSy3iv2o2i1kqH1EtW4Gp377WeKRNl1659uaW1TmOMibxXyzEw
Qm0WOuOhpIF9CCpLqCTyLGs9L3TuPCGHxRnAFjm1QdDh4dKNAnQmO9UBcZam6rZuXVVzuC/to6Wh
x7ilSfyIN4LF7+3Bn7PDYo3Nt0BRHSVFC1gd11bmcZ85tXoae+N9Z+YCfKatpi6I9dgyfPEicTIU
16QDOttVpSWBqW6VgjbNmRfcotVV1S7kHt6g2sOeQ8nyJsbrZtwhDmRUTvUxrfugvHQ4PkCe834U
e0KRiqeyylbgHm+xin2HLkkC5znAymr0t8RZJ9TDotqqZ+a6/CZu8LPI+Od62/mts5EpXBAfzH+K
7ceAia4kuzcSF/7SpBUelpF/QUquZQD0F/OY8ymf1bYxZGzKqOgSq+LsS8iSz7Ecbjti3ICEsrsh
P/lz1Isvni07n74y78H2a6cUAcraKDPschkOMskshRRDpqFzPpTsvzd0AhyQMmghuhyiIunmppXN
2TpaxaIAYsDcBOcVfBMHmtjC70eygRrhHsk9dB1ugyDdS0MTEctqjQ7tPFrllbcuKbHSxjZFnM04
E5GCCaB6Fq6+90N5ff615UjJ+QjBdN4JSqJdiAZKPmxVPV2t0u6KK6oz/2pRdtAevbmdi8TzGkQ1
VA6gNULMQu+a2bEAYLaMxZN7XvdKDjwv0rtFdt/QdH019ASM+FgdBgdbqNIvVZiplWnKLQgSgH9o
AKhefakUZcqhAVMnr5NQ74nxWVffiGnpPqza8opL4xDHx/T19OHPtbe3nXzqb4Du4bxGhiJXDqXe
/xnNTfF9hVv9UYO+PkvlI51IFY4+iVtlVG9jT2m+K2Ylb0fkHijE4GDxUZpXA+UwyypZHWzIMd1c
9BtpeRyCUw5azk0yBjopq2Lgp1gClv4YqlbGbT7I5wjp0VteC/Ns90E4xY3TEniKSbQgRnC27qkn
NhQqPX98EDZfpJz0c2U6O4o5q0XJDBS6E5RjUlO0rJkqsDzy243ebRvGuMAABqgBB3lgLhUQMi4m
I988McovxGNP99KiQY2HcB4+HDtrqUdogtQuhdY8b3hBSrp0ci8LSlI/qYt56NCs4FuN2aeLMe2s
EFmw9Rt15C7M3wO5eCP20uvm4vPUF/5OWl5Q7FI+oEiQ5Qbs1ZR1kBSOSzghlqEl/LlCsEUms4Bs
EfzAMtbESl21IXAnjFylnjGYqr9XZtYdKvytvm1rKs/9OmcKWgt6t9lF5SzNwZTQ2j1xyH2yBpXk
zVKmRPdbygUDNx6ab6qyqzcaAua4i8banhyx2kytWP3yJLO1fHDWWQAaiQUWjuujUwl6DZjpOhy7
23lM+5tGOu4X3dLp3wM7uTLpUV59IzZ7ec26tXkc/IoSGwV4iSasSN3n3Fs7JvDXwr2xoLnzs67N
+rd87k4KRHqQKl6wcRuPk91WVjxPEfeFtU4ldBJk4pPvI2opc2wuY7JZxx8zAxfffFrQjHrDZX+6
FAlUE3Bc0b7zl2JM+mHLvoiR0EhIvxkHTs5y6AqvW/jOBfGOIp4mR9wbdzH3DeFkCuhSlm8o6mhC
1nH+blAWN3E+nFbxMMiiO9tU1b50EMIs6Kg2xKYDDNgx3EEexYBOQFGbX+XX+ajaINHS0dzDC//o
0Odyyon3yAHHa9ta6zPZpAiHhsyM99mQIrEoT0L7WMolX9GjTdYLvXl963pA3Xz50rpVeszuGKfB
PDcVrTx3xAgGrE8SJTac52EQWXVTuAsA1Z4BFdWrnS2Otw/sGlx21oW4QTPZ+glzJQBX9Gs+rHQp
gjXhnEW8QenV3q8TETE7omn5wfMRKnnHFmDKI0Ox92LlrjI7N1/ts8WCfucMz8xbqLz0yaOK4Tv5
1vQu3A2Wn4H4gpgZ4a006taSP4u08NILLFmX27bHMebAVuBgQ5rHXdl5hO7BwM59RuXuavCmRhGo
yTyNvrIkZ0scjNlIKngt+y22/DW9Zd5ifpidcHyf5Sj1mcAz5LKtoeKp3LoUWlJ6b+B4C8dfoLOz
zmXCHiy26I720qPsMdJSl7zqgLQhcPI8WRm5+lGwfngCHu6HwW78n0rmtb+39Ny+nY4HujQ4D7y8
qSTOg9Q02BrCl7724SKYd8jdrOWGskLgGTCKm1ozXIA8xk9viJwl0W8DiEOLkG/dvIvSLlOURLK4
2LwWBFul6NQBMFB/HHprrW6qqOPybPpmcVg+2r2oPDgnPG/srqaH8qsHezTlx9JtwbccPTiCzNy1
vw5bT1Pk1bjuSILDlzhzbGYMMxKIKcv92f3KKiyvkOJ/mHSo+8RtFdVeUFCfB1vo4AjZ1vZZ6Sj0
TGaD5OTALvt8X4aU7PFs0YnGJXQdYqNocc4R5eThHqc7spn81nLfWsRwnFYu13DZzvZZPvRsCYD/
6G5wlHunQKDbXbq4y2vvcGuy+OTy7rTEDcVlVfqX84D2K26jrnheVugyMKnFu2YGe2GFI67M9xPC
Po03lJJ080EFi+FrYV/ww2m0GpWxnqrIZAjZTgLEziNx6Dj3c8GBm7avmiHSl8UdupvWLox7VtbK
PrSWGeWRw7WvkmDsxlyimgASJA4IPKGeL6oW/lOcmEQ0dWEcMFE6n5nIa+AbmsIfOIEcwF6CUhh0
wCsfent2K/YTP0Kq0TGNng/xMYfX1VKQaDa4wOPXDJWBHrSm8gOyZTT6XGAJ0ArujXzczyqo3QNJ
QUDa5eTql650lh9Lyx2EIxeM864c1/6RZFirvkLoW1yWnBZNQporFy8cM38Ecpkii8nV1S/4kFqX
TC1CYwfbUr7JXC4/4Ph4qq6GKtqBW9XhrZYNgDAJhxv9AP63sK5t6OmvzMEp7zL3uuILooNxpOCa
1YRkprDQjBhGWapEKxRYZxmQ2nDFOO1wPSM0n5IQuGs7IyFRFfktXKtxnlBYbO8UXjN6eBPIdHge
iXsfhr3Ggis4t6Dy33D5Xl5M5prpCCcfdruIrhiNxWThDkl/DbidBZv1GmGJhm1X6Ec3+VRFOWqw
PKS47rrHARofYZVd2O8W8oh2txWVl+4Rh0RIo2hNm50c0AjBdJ82gJxWzAqdNpz7JORO8amwA5Rm
MH3R09j14f02uYsNWbnxmkwo90eUtsv1Ng8b8NvGybCDGJkeMkTT5I9vourBNMPqucAewd1NXadx
/UEFSJFZNStY8eBx5GhR0fSHCEMEkrFxHNGlWHkFxWCxbOBvsXGs1BakZz3YcoFJEQVu0tkOlCEU
XOsfsB1TeDNhpRYeQO4r7ibXgZqTyMjxjNMb7XKrZwfSirDWR4rHZd7nOKheYCYjQFjs1rJojgeW
72JsXBX6slnTuFo53uERAXzOcQWnmUZwEqDt2krx5lVOxfxwi40mbqtzZXaNO8vv+dZyBloFaTSn
6GUw2qhEAxxPHNYPmhjmLwgTXbWnqzfPc5Y3+blF4Q23USj3PsgcHLaMUKzI0W9HAWsoBNHwef/W
l3P4iF1whPiItKJ0X0cbI52b64w3Oiycb3nnBN6uLI19vnmnoHgddfp+WVvPRrsRomDvTqV9k7qV
TqQ9oQqjIreYvG794Wub1/S5JbagHPKIONMdyLi85ziAQ2LGDEmu2xLRjfjNmu44prY5ccsKjaMq
cTRa+n/uATlGc9zZ3XjN0QhPjI4ofWESoz5bcVY1OwQP0IPIfPrXlfm4YdcjeOsvyE2xf2aGDPuj
bYHxJcAEgqvE9kmQ5HCxwr1YXNpPjMfH703mDAsFdZU947E736+5nrlhlJ+99eO6/swCZHaHSkfV
e8Qlrfc+Gwsmoi/DHguaMkAXulJyJqx4yG6ZW+wbphgo/Gi9qw8w+vatU0GxxAJr+GdYXDCaZRjX
665boje8X1DzwBh7PSzAViJZdq3we10223tBb8VbiRpN29QEs0zKovTGE53nzYldBPW3Am9XgnvE
xri9BKmD9SxOMx3DHCEWbbutQXxi2/z4GbTdxbCszhjbgbN47ANp5aiMykzvQxUhu+ZuIVIpzOSW
JRCy/Q3JY/a6C2zfvvKylrCBQix1d6R+rL72HacyRRzSo8lRHP0IHpsP5KblHXOtIzrDwmmsPYrw
9G7kfMoTynxBm1Z006ODVvyLgrt58nx4BMntSMR47T6UtSvb+75cJqx2omJez5xwNo9DPgzYoG7a
xQZI1WN6XDu3fJiUO4A8LStDK6u9gTZSu2CaujlhFe7pkix/X8iOdtEMva93zsiu2WdjYTgfo0W3
5600zsQ47iLDCGzV43zw3JH/d844z4cqNmUleK11OBqUYi3fww7hxBGLjDm9nulxEHQF6fxg0M39
kLQG/NTiZObSZmDtqcyRk60oYJA3jHb9vmiTPqVU+t8xhTrBrKewdQ4CasA9ozjuK/MgKD0axoNe
+8JwketRRMe+XipYViaEmjODvvOBXkURbFw6A/J5j+GgRWy9SIaaScS4cpy6RmECSLJLU8ZkqCOD
4A5smmrTYyrgstTI73YFEZMh5MHE9YS4xn121r54NyHK3qSuA6pcpv90n/R2mN61pURnROVPkQvt
mleHzm38R6txEPJMmIbcDZYYt6QP02mJGX9DzaQCu3uqgmL9Fk6+ePQhtOy9SDfb2uVRBDlBNlRW
JJVuKE1ry23vRTiGD6Q3dq+2NXgIlroucxLOQ+BD0uHaK0bSrJa5Zu2+4SeP4BM5bnOuGbya9wLf
9zHh77GfUmaeL7Zt6dCIAKB+H6oie3VA01DU9qYpYGJZYrHjNtaKUnA+6S4RuCEOQAL/NW3XXO5Q
JG3Q8EGojijs+Zcu2rqOew/2jeIYSX48ufik7TM9Bjdj6VmGo7oWHthfWb5oVRVPUVpFd9CGIC5L
mm7WCeAyXRz6FqMtppCU+ysn2xtFA62Gg8oyHjuGHWIGq9J3PweqOAxRX8rdihYiQuc1rhdy8xu8
LuzTDVPafV3s5ZwDy9YoOty9aMLg9tR3ehwq03Y+dEOmk3Sawfbwb3KuhnmTX7KKUyzG4LIggYi2
5BBqRTmDebP+uTDwd1X0zejsZm3DlxchUwV8aRZk4o19VsfztlovDCDyG5sVS/Sw2MSTawKsWnp0
lw7QGCVavFSdw+BN1Ub3Y5VuXkyznlM0pEKwIWzH+rIU7vYlLeZJIAg/4cyYwU1vshzcPtkWcJhk
I4EiPfkKrhBuYEZ3zaoyC/ksbXW8uoG4ZlxM34RRhuA4EA2VfSaDkbCoSC2Gkx563hlWqN7NVEt6
QCgqs7NaDNG91ea4aEQRjP2lOy+wGdDhwy7l2B8YseCuP3dKGVnxMJKlPLbaohcdod33NKttyRhi
2XX3ziqQBaAZGxiiSW34Lmbkpn1v8lXttG2ETMKNEejE2NP0NruLteyXSYvyEOVRxZ7KI59KCwHq
hnwuy8qdABIsvpsMYGY/bZaYk6ZjAJ7CbK2QXES9U1zgPxY118tchHdeUdX9zp23mjGtDo3dLSM/
kNoTcwp8jN5tvouqFcNhzbfU7FYDZHXIcgrjneAr6t3GIU5tUcJS8WFrZQlQISd9KPqAWqIn+sJC
6DlThKzs1R91awhUL5j7eOjGFYeXUwzANYEI4wuaWQkJ2Q3+de/BOyfutiqkxaEq8WKUqUB5y8kV
WxApNyIVSF4MSCpKvAVZ9q5mfuh7l6r1S1eL8laiSrdPgkGwY9DYgEa0Uz/DdKb5A9cFKwQ9pOIq
PQibMajtb1R8y5jQorSUoLMOb4Vye3FMZbh9y6zFvmbEdLYvGSZzvy+ecE/gTI08kyyh7BxgON/g
R+32luECV6Dhd6ccmp2AgwQREDsqMKV9nxN6UCWdtPnBZtv2nqZBQyv3kw+9W9lDdL5a2bgcF37v
x40b3JxJ0IzzEvTkfnRnMCQ8zqYrBBHckh3qkxuqA66L2h66Od4GQIxjWPQaAMthmuARTLKmBOlm
B71UW4X3ftMhhuW6yW77GiVxPPOVv6JQn29PjR5SHLtmHsyyuuGOOcn0o1IgyMnsGjoMacIamQiR
Kq9RvrKZM5WvAfqsGriiKTHW3eOGJz9qwDacYR2VP+WyHel87ah/xWfIrwHZ2vojE71GBZFWQEpM
c9cKTXqrnkSHAoBDFv2F9PA8jouBUPIdu3j9Fq3+NlPHu2hBFqBaDxUOZSM6aVk/yIJZhgQWyn/3
Qh3ccwcN7qFLM3hulq7e22OmKfG1clVyOp3Xg1MC7uxLMwJje+GGMDIPm9uTBnXd5aY311Qu7eCf
ZTDa6z6XIuyxluut62Hm1jyrus49D8FEnDjEYJ4WvjNK3A4MA37Xqb3d+kyLjvGCsGI6Gzfwtztm
z1K8Ta2g49vk0uv2pHiNwdU2+rV6pi+wnq0IYBQaSNno8/2SKndclHit203a1IC0Rx9RVs5WTPuF
RjEVDE0dVY9q/GtAamgE5RK1HoeECzSGzjYDhEcAVKxfUJfO5G1EjC4dXMUsT9xNK1m0f553PnkJ
/I9zOhlrlPZklwgbkzNQyE/D3bVYvahH+AMhLJ1v1tSl8VT10zGoFnNnWTVmr1aa8dON066uJnH8
8+M/D3yfHk9WK+P4ITa2sGC/zlozw6pHZCtNzOgV7VCNlHk6s1EJukx3qls4iijePJldalMjC/7z
wz+niv3z8vDsNqyj65/8U359Ojlhvgd118ZVypW71yJlIzXEAu4ruooCWRMoWsZkNvx5QUfFjOi+
alGbUMQAePf++PKXv+jz7Pk/3+N//qJPFisIntNeN/wcWSc5h6Ewd2UWOQml0nNPKczBAxeumUbb
1+Pi4e8Vrse2BQFwlgxp+ArkgJ4k+suX+mwB8M+fRYjhyfVWuP9yFusNJ/QkaYnbJgNuZXYuQ9hR
g0ZWQ+d3f3ER+ewNcXrayeEjOLmboon5ZJOiFtkS844SBDlw+C6LwEUex7gUZaHxzDtBv85fTHR+
twyx3BO+d1qDwvtkfYFAcuiqAR6ecUDnzkdmQpkr0OKOtjlHPRcdVcvsduf6/y3+gRUofZTG/mkF
8nzxaQWGHROI6F+g+zDCY+QK+LdQXxrJXXAOEgS1/ecF9u8X/fV5n9bX6lsMpijF4GFrL3S0y3q9
8txL9BguWvF+3PVh3z9EXp0d/vzkf69snoz5jIepcUAe1ekv+x/Lp2H1OlFIVjYJSfZFhraVi1d1
/9Gr5Z/vSUggy4aJDECcX5/Cows36tnR7iLGC+8kfQsbcQEpvzwG6K3/sm7+vS9w3+b4gD2GEOTX
/PVxoYzSqLFYqXrkNhuBhhMQx68M14izP3++f+8Jic9GQBo5dA/+vqfP+z+fj1EurU3B3ZD2Tn9O
BcMsFuPDRYLAk6lkDZz7l9j13z7RxYiJCXhGEz67Fwo67L6Z2PMqt5aPdAXoisbyhCTqvLrDrTH8
i8/I71YI0QkhgxAh9k+f3cUXEiEkzC2nsZ7oV6JNDWqngmFu/x9LkQgiPOGFlPxqn75lgZicioJv
ufVBj9Z5jNAcmf4vT/nd98OuXCCeIgUFTfyvv9gSoNOtcp4yohDwGS2MtrMyd/TegLHC4IOF/XmJ
/G4xRnaEeoCyjNPs0w7zO+1la3haImKO7pcWY5DEZFlg7aeaouYvJ8lnk6LTTovcwOYrSlwjPseU
dNFUUwMzeaxF1rwVEHroQyukK5u6Cof2FElsjfPzn1/xN8cXFwMmZIKzkuA359dvuqXh5nqIRGM8
BZjoFEF6HFbwVrcpD32dhqAQrjxKF8HjX173N78mJrCwzWQZcLjIT4XK7BRdHvbs9CGdwleHweuS
u1jMZ4SVTYeM+ej9n1/1N7vhVJARzeIKrqTPR8uwRCMauxouC3nozsPZ8jBZ7t9SyX/zKwYOjm6+
wKUI6+dPr4VdTVa2pz2XOpUwqN6roTy6wyDsg2ht1MhFaa+3Av1v/pcD7bdP5iJghI2wQPzSf/0p
U3T/ZiQNLC7DiT6aYZh0lw7sDUCSQbxztiN2XRjlTP/y4N9sE55nU11gdo2+7fSH/c9Jqhl5D5gw
5cNWylwMrT3vcYK17iMQlL+caL95R+z/XAJM2CqnuPBfH9XXtrMtXsN0PrN/O0sjLTOeZvC2gEC6
V8iUXyoR/c2v+DcvGJ284ckP8kBQ7E+/KQPTeDDPbJJCYKBja+RIjLakx8xmSuE/L9IIzUdEygax
N5hg/vqCJUPn4Em8YIoh0C4a0TEtvfc3v7d/b4VT4oJNyKqH45v/2RLQnkNSPHpyYCwMBG6rpULP
l5fzX0qx3zzl5I3H/3F6YqH/6ficmFdpWi+CjA7QiCrReqh1cv8/b2uqaLacg4eiY+N+9usXM3Y+
G8p3RBaIRppbjblOt+u0Nf5tf/3mdTiYBW72NpccK+HXB8EoyawFP423BWfSonF0gmDxL47D/z4V
/4kUxS+LiHjKn09v41CwLKYF5OR1qwsOz2LdFwP6D2WY+t8zYa3W1/+65DDjJawRibp3ilb5dG4U
yLrBD6iYXVfRsuWhOqjVmN2fn/KbFwtCzkVpc7n59Hm/fr0F/9ZMVz2teNRDGdZ5cEWYzHAIgylP
lMn+Fs7z++fRAhBkSn332RV/duwpCMB1kCBYA/wfcaKwq2nGpE1pl939ZLT78edX/M0C4RWJMeOW
wfP/X603/vhMrfAh17wtmNztYBe6cfvv6x1PHoAxzz2dutEn++1o8JlxZ+ggnmo7vQsNA09DWa1/
Sa/8d10AFOVxlQTclYzEf9q7qZ9jN3Wyz3SJtkOpjSsLUzPLI5L96BgtITO4VWag8IaxOf75M/7m
l6Pcwi/QI6tQgKX8ulLmwi76nsCSuPNl9sII0P9xdl7bcSPJun6VWX2P2fBmrz37AqYcWaRopJZ4
gyWpqYItePv05wPV5wwLVatwON0zLVJlApkZGRkZ5v+1r7TmqdUqyYDtsPWYkqLVdZHnxwrEFEzl
lMnh9Jwf2kEnH60OFm3bV47jWqMq6yURyEjeCjLX808+HbySnRUB8dzrgi+ojAmsp8kGNNl/c6xZ
eC9xYMEbtFvQqu4iTU3tKs+7D/uxDM8C91Km4QrI79n5leU9vfwmhV9WYh7X9DX6gLwJR4OtkCSp
tqCgl1SHo5lo4DSjFM2drl+jQIlFnSr3UrMP12B7UVuXhAKo9L4R7cEjHPYaQbu1gnP9/PHpNJhG
2EZM1EebVOudJ2KExK4Pukb1P8VMnyQwn7wMTMWFO+olBTVk7sT4kBpX1ZnPDOZTroA4T2WyHht2
RcHCi9KD6kn9bbGhT6Ta/Aej4ioN0C3XHkz16ahG4FQyWgTRTjXLQ5cu91ynzAuQrAVtvDgwbvmT
88F/zdldH2QqykJBaADBxaeHAGZgEiZVZvXJJk41sXoc6fxZioRdEDqRpHDvYTI5wmcHwyhTppyP
9NkMMLaRo6KFa6AOPgPX5pCm7vWpPPfkUA5uqBr3VE4FZWZb0i6myxZYHVqiapqLnHDsi+QrvV9G
0dMhPnTy0q3ujRflNB48UaZwszKZV7yH2er1qRUcdFITtsW2S72wrcV914MgZoX1ceObpI6ksKjW
AZWRcAAKpKfsw2CQEEzByFtQ3Qv2xgL4BJOu6Nj2uXsZdFRmwg6VUVtTHjyIdCnhO4AUf32WL4/5
nZhpGd7tw0ivk1b0Yb/xx7HX7bKZwLWgilQ1J1Ws+l5LA2ErduTXzATE2jwhFQ1wuQkrTyQu8FRd
0i9W/DexApZhtlszwOR8Q2XIB2rHHZVq1VelLGJKwsTDrq24o10f/KUpJvjNWcLJOZG6nY5d1Ue4
KYBltA1NKcBdo4PIGNJuYVSXFNmASFwCHF9hLadRv5thKoPVpG+4JwChV3zzowN5xEI+fId4e8kV
uDgg7lwTQjm1veJsAkFHpkBAwuEoIRF3/ZKKQBI1wYLDcVEKTSUYHmIf2O/TAdHX5OcytKnQBB9C
cwVMkdq43LTogL6+PpdmDvoejlYC7wQfZm58iXNv0tSKIKEWVwKV6a6RtcZDTsfw038iCuBna3Ks
4QA/HVNa9VVtCSxS3tf5venXARlOkzJeqom66PN/IAy2K0JwuNjS/BYOnE0AOjQOb0sCZtU0NcSX
VIi7bZ2kq+uiLq0VLhoHIHDMnPCzcVHDpOpVSuhGUbT0ASgL8043W3PBVk3fMjecgCQbU3iIE2KO
xXxMWn0IR/TuWFE3aTfUim4xjt2XgAjVKm/o9rk+rEuaQbCPEkWqlchhzY4/paZpPNVJnYGndXSi
kfa4MoIkDL8+WFis87ERLVFRCg4+IhnzsXWqZCUVNdVTN3W5DvziITPLHaVy+kYsw3ZhYBekmeAu
Q58A58tUbnaqh12jCLCNk17XOkHfHVJLeIbaidYdqRk/AdHnL/ib5/pBZF2COAc/QqbTdbaXQ1Gn
YF/IaGonx/4tl8aBmJvcPV5frotSYDlkGxPKIOd5OipBaPV+BJ2JijYQWNX2UN5RwrnEqXRh7iZf
iEQLlwOCztPr7wwt4Xq6o0zq6o/t0H6SJH8qmaDrd6emnf6nXPjJrw8PCxUkyCSDVk+GZzYsRU/K
8BBwJQBhDGc9lf8Kj8YHOaoJLHAfUDFLGHQOj7lLKQuATRzHlutdpoCiW4EdQ3RZPTqUYtCgJrJm
C7v5fLWw6xr0m9wpcTHnCcGizenAaS3q+ZKiuTXGyN+LTad0H7butFSIBszlBtZdNmfW3Uyp96EA
JAYZo868NE5fx6nUrNSjJRqsswHpisQN3BC5Isuwl882FUi/pdCINCJKxRB+SzMh9+I6+HB8Hilc
TXEnJrIEBnSqfhSCUu1tADdc0oZb2PHRBAqnG7pY2bdNTtleVFkU0dEnz+YH6bJYzJNdGudkNriR
Y0HIOJ4+QcJNZ2r4pXqpTKiVCUsluFVDLf3o+c9xMnFscTBzMmMaT8WIwMM36hTGoy3MdC2lez1S
ZLy5vrcmX/vkSCHiOdGFTLlwa/rfqZAyPFZlXekvDT3CeSY86OEmFY1VJsk2jDc4ODR9wdewoJNn
0YVJKs1GhHXVCTBotobUEoLW2+svfbOzAvM2bT05851Ej9xx/Hp9gHNRxI5Fsg+Q5BBxpQN6ZjxC
cCVGSkPpCtb7wx1oJ77TdGl7I4C37ok6fWpE9gLvutC5hrwJJcdPTlPGxZiH9iJQh7Qu6wMb/I74
gf6AxBvNwXSvS5mfzr+lmPi8ijIR6832G0noA3DADC2gzamjqESYQrGgKDn0lS8VTFwQNpGF0IdG
xhuKjJnVL7MMmjJtqkYMfGR1ufnIgcaJ2df+BxWfcZ2Imim+pvu+MRaIojexo4kh9deAq3zUZZuk
EPmBG4O4GpZkZhebRgqovAedESOjrTuyxiTbRmN1fY3ONYHsLF0Q2CmiTcRHTvcXHQdjpOk0J/ph
nnOLrQIQFpOPWl4yPydSZruYCwmYAD2XRwBBfRvcrG9iLH27PpJzBSAcATQr5BxTtsmYrUqfCLV8
GIFSg7RI/0vqwXNIaNCdcCWMJaqkN9V9b5ZwMBBGiIBsCfmlOUNdB0aCOrRksciigyKDzyjQrG1U
t6WQFncU32arWm+aDeCvstOHkbwFJTdZsI1na8cdGc4TiVopc+rhnI04LUBYTwPjqxXSAVAAs+j0
erzkTV0UQoUHc0rGRhfnQoB9AUb48C0eitTylELRdke46qz1h1ZvqohRuQiRQkEQ/CczW9EkSW8F
et/ZkOEFVC7n5mdwU2ghVaNg4Y43G9FvUXi5ULWSw4bO8FTlFd8I4yPOra2nNH9XDNBtEkFaMhLi
qRwSuiS3mDZVYYE4JefJBf5KEqRAerjZ3q/uN+5qZdurm/1q5bqrvcPve5f/uq5jb/jJ3d+stvaW
9+z3/LpzXV7buDte83b8yLtX2+29u+HVPR/e8lbH2fJtq7XNV/L101tWGZ/fPq/ut1u+zebrbG96
ebVdOS+8hUewnelv+JlfPNt2Ns4GubyXb/y0vufrb1yXr3rhb7ae7Xl841d3b2+3z/bWc/iM53mO
5zjO9DaPz/N905c5t/ywZyQ80eMkfr1xdl+83fRWb7e1PefOcfmZUW/WGYN3eLqVt7l1nNV2v5oe
lGdb88lH5zvfuuGtu7unzeZpmiYmavq0u9+n9iT2yeGvr+vgW+Dy37v6bMXmiZo0KiuVsqWH/er+
Zbt6ZlCe893Z7JynBUlvwZ5rkmbGva7KRK7RjZX78PXH/cG+t71vd45oL8hRpm1zTc7Mu6iKKqd/
GTks0dft4yPr7DDfLMnmZu/eOM5Ctn8WRzyfwtmN3JfqIgJJ/WHvvjyjLazT9TWiwmVhSNO2e3e9
oz6b/iPQkfYPN6ubSaFX+7d/+fP+ZcXeuEdX9y/71cv+vrDZOPuXF9bSvl2jWNvH9Xa9Xnvr9a19
h4btnJsN6vzt9vZNHW9t527DerPz2Bau83Dj2OxPb/fg3NygfbvNgglfVITpVHs3GlWE0jJivtyv
7jP7hhlb0uo3d/+aDszsHVA7NDEi4mb1cn/w2JZs9/tpwzNtj/yztdf8NO3qg80Id782YHnav9zN
ZvOrsx+ellTkLSN+7YHmR0ptKlE6KeX99vl+5fzabEN7tV5Nk75fYePcp/1kJlkYFsKzsYHO9Kt7
v3p2n7ePe/drhm1b219vfqz4AoZyv7bXz59aps/Fijxu1+idt0PPc9u7+x7ZuyeW2nVl231AIV4s
+7N3hyVZufbG9R6wQ7v9ZGCuq+rbBfnaOGe+VZwJvSKhqRjsvf0Vm9vaPPe39cp+/G2ZGR5G9MZx
b1Y8hIfdvf4Eypsfcu0RZo7XCLTh0E1T/RXzvmcW9pNd2z+5965zs91irTcv7BaMNRafU2LteQXm
dbVizjl6NtMp4H5lcVYv7vb+HoON3tw/Hmz7T7RoxZpwSng7duFXrPbOfrNl2/X2fvv4uj3Yr4/T
l/54vn8J7efR/nGwtxg77ND9I7++vqKN2PyNc/eEjeXPh82T97T55WDyN0/2M6dIb9sHe81W/fP2
7u7Pu93G+7zdbf56euCkcB44DhzPe3Lt77ccRJuHG/eJLWp7u90tNnu3YepdZvVtmhn5L6abwxWJ
nC2bPefy/sbZeHds9bc3fnniryej8OTePHz9iiI6fy2syHXrhed2ut+hVcoEgyOGU/KG/6O7673L
kcfWtx139/uQcxb0AKq6q0YTMrtTsXFrGG2GWGQyHft79j9bbZI6nd6FzS6yf0xnPeaSfbG1eSPW
YfU4ncosNAvPT498YGvf4RCs+Gn67Ha7vuPPzROT5u6chzfHhmldTacmO+qOnbt9cxc2ux0bclL1
1aSD96vJnAb2BhVi+rHWKxd7fDMto7v5usfTcTf3Lp+5vgDT6fDvDaG/OX9U5Lz5mDCTzwtExywD
3fMY0AAdyADjAlRzq4jjUh3VvKvitxiKPiZOZLII2myZgTNsKWsS6G5stXIT9cVwC7hvc6c1B20d
kMeg4b7XwMegrb6L4bYDv6Y5bDXg9Bw87aX71+xu9PY4OhUa082IOOVZmtg8yiAbg+CVDX1iV2qc
3PSgTK1CIAf21yf4rVx/PsN0L8j489RUErI8VTVVTWHkGHCvg6h8bui5BtFUWY9+vIFJYqNl5UsT
di+NBKuh6j8dteZrT2HgQDCuqOMtdEFL6aPJzM4eiPiKSZzFkulumBdx0/kKWIoJc5EolZbymgLL
H++OFcVnn4A0P8arOBxT+RGo3vDnGEISslBEfmHydV1XRCrIqWMFE/l0QvxylBtQ2Vubin2oFfQs
c2nryt0iiJKFjX5Bu09EzbyJQhrkYJjULqh1YRujELfECJsFH+yyFIurEw0GU4jidEAlaCP+MWEP
NeMhWMlWL6xyGQjQ64p0UQrRbonKLGpD9JkeWZBfJSDiokdZFL0AVlPdCa2gP16Xckk5qMBlS5C2
oqRu5hxRB3vI2xSwmziUonWb4i7TqCsdvIN6qG/FHLAtucnzndJG7eePizZlFII6bvl8o4B4c5S6
FMQHhZzpvpe07jt0VcIWBB7tUwrYL4i2uv6JK/lSy8b51NLPSBicKnJinJiE0wUUOipuhDICVs1U
i30UH7NNYFVLRTDnU2tSmMXSiaZI3H1eRhGIRauLeTrYoCU8irr2vVXNZ3/Udy3AekDp1xtDLRec
y8l1PN3rJIplQJzIfst0Ts1cS9rCO7IhxwFAEDCkvlo5fC2bXFJC3QH5Pw+A0q4O1MaAnB59ub6c
pyf7dLKYEuEEykypiqHSeSaammZ6/GNEmzp9ckrvR16WB4UHBSU9qHW5lBC6NFSVOhUapiimJZxx
uoiDNPrqQQamsOpAoZL7NPozORz8Fe1vEZgTRr6BImKJlvnclk1VWlSO0+2D5syLGAIooMGrAfYa
nEnBicVMcGO1slY5sKfu9fm8KIpUCtgcQExzYp+OD/zcERptsP8AdO5kDhAxFj3fCo/pSopGSd9c
F3e2J6BCpsZVV1HZqYRydmILPZA2pkZjrNYDqSaUwI7mMXy216WcKcnUQIiIqTJDg6l+2jPvrnuW
zw16BBoU/OLUrDx88+joJnqg/UXLvglEbR6pq+siz+ZxJnI+jwm4DCZEUw4IHLkrqfFrZEi1mxZJ
uzC4syl8646k8hTvinJCfXYuBOMQiCBVhs5hKJotEHKpQ8v2cUEvzqWQbqI4kvozjlQodU6nELD3
NjIKwGOsuNK8ImhHgDT1cX191ua7C9+FXcW+QstlE4D4Uyk0zEtQcVKA3Pi++NhbLVyWh2Y7KEZr
wwvZP7bZsBAxPBPJjBFPnrrppma6eSg+kQylVyr6W8OqlNweWhnNsbJa+CQBeHlvmfUEIzzU3vWB
Tsv/3mKSqyQ8SZPN254mJnk60KTvmlaM4eesV6HdOJ2XrZW97C5lnGaBIR2jcSpndubgLTZ6kSAn
d1++HF0o0ey/dp++Xx/MW5j42miU09H0ehUAyIAUeU2dpw3Fmifdgb7nQkvnaB4VUfZNae9gNbKH
P6/LnucEzkY4Ke77vV3GiVpOTKfCRnU6h95E+6exN3YfPVfnMzlt+Hdy+uQITNcROeqDvy5AO/pC
n9nOX9CL+ek9lzI7XkBJihJhGs24grLNAc/ZOTr5wl4+uyfNpUx74t1YlLCU1Ghar33h/Yid51dt
/f3L0xKhuTQt+zW1mJld+suSQQoRU3h0AznAQtlfwEC/Hx3jM7Dq2wVNmHT5mriZybUgEsd8IK5z
foDFb/882rtfztOXBTEXDMb7rTvPmaTVsTJAaJ9GBTCpQw7PgcrRMV3d/b7+VrmfgXBcWrAFczHv
Syd0l1vBJLN1udixwULvz9H++fkusD9V7nfuBHZgRwsHy9L6zXseFbDT5GRav8H5Ma7ENUSlXrUK
7sKtbyfrxl6Y2NOo+ZmtkmdWJFaBtgD1YRpk4KT8q9oAsROeX9L/+dk8U/95JbUqwBAZUFBmT42G
duvToZqVza6NjaUxLenKzGiYRlSZx2mjmdrXxt+EUFjkMhy0xxiEuKU6wFnY8XwCZ8YjMgVZAwf2
9wQm99BnucYKal7nc+iGLlHlAUMs2r+WRjkLp58LntmT7pBC8VQgWHmSd9WX7K7YKT/8T2SBYUPJ
vw/Px114r3zSnhc0Zml6ZwbmUPehnk0ao6AzAGKhn+0GL8/xbcPJvaN3cE3HdPQFI30WbJkr0MzS
DPIxTqppY1AXtgo3kvucOgRWfTtnerOVbC+e45cMAHVa9FZOIAa0151a7Co206M4qWzhQYHJ/lBc
C89Bdayb1IFZ+aH6BNHIulyrt9Z2YZYv2dX3smezDMzfkFC3gq/idp7+JVkFq241uPGq2sqbpZjZ
pSWlzINaEnodqFWcXQgi+EOiocwru4SUR5QARQE1VB1em2PpRuPD9aHNDcGUOKOPSaYwkt5LaklP
Z1WvQ9kPEnV0BKVWVsBWQnYhlSHUt8O4YMLV2eGEKBpuqL+kNdw0gCs9FZWYst7LLYSmPuBBN5l1
PNKmpSQLNnQ+e5MUlcIibgMTiMk8rqJKA3xMFSiUNWAp92CBG7uyTSpHHOT0PsrT9DMd5tKnD88i
ERyuVTjt1Kbpk/688yYy8KvKKodCGx7w3AMuH5uq1ukDLELJki5OJuz9Gc8AucMRuKE/UqMrfrYP
IEksR8sQBsc4tkfLAZKs+gwmL9CWpZYp8XMitTU4/KmRdzYFB5VgA1mdfkqiwf+i1cc6A9epbdtt
keryA0W+BdSPZZibdi5CZ3l9Xs6cb0rhKFmiBoEqc0uhpOh0YlS4zY61YcAtLrUtVHBCchiwhlAJ
BG5f6T4NLLrW9tEK4vn2e0lB2M9DZR1MV6Joa1xFuaIvAQ/N/cvpkRT0g6ojEPihlzx9JAHszFCU
8t6B+SqG/0GRbTjC0m/UY2gAyeatuRtymWM3bPsFq3m+2RQWja4B4sFE6N8yzO/UBIB9oRto2nXK
2nwpqKn9XIMJeQ8Q+lLzzgVJU4OzTnUkUQVKrE8HeagmJmJLHkE5jnQqXGlBd7MhAsSd8qHX64t8
vq8JYRLzMggwgAwwr5Q8GGKfZiCMOgYIhV5d9vBuFoeFO+rZJYdlA+xCoVOGuj6OgGnE7+buQHJC
icamdXwh8O0eonc7Sg+KjUKlu7AZM89I/MSTxUjdU2SZvGrpIC1YsPOtxzNQDj01kVP9P4+0DWPb
HbKC3WVCsaF7h8wXntRYpFXDqoEo3MIqAcLeh2d3smP0XVOBLRGpPx13qgWpkiU++EdVBjDhoMar
NDWUzcel0HM2JQsoBQXA5FTKoWvJTQ1RC/oeNOsAVEL+kA3ih+dPFRUGIhFZm8qTZlsvHpTYqKnX
dcIuP+4TtZLcUAAUsAPU3U2b3l99dFRTKS2NLmRA0Bx1pjPyIFbJKNfQ9ozhYRdlwrj1ocpbuCSc
GxRT1oDSYFCk3M56QQBjIaU3mJVjCOHRFUVgCRO4czaiqQmemWodgP191W59ofq7Uv6/fvb/fXjN
Pv02+9X//g+//8zA4Jyq+We//u8+/Fmy9r/q/5k+9v/edvqh/71vX8u6KV//sf+eV/9YNce/vtdh
dpx/5uQrkPT3k7jf6+8nv3jHOqyHh+a1HB5fqyap38TxzNM7/39f/Mfr27c8D/nrv/74mTXHevq2
A4/1x98vbf/61x9vEGT/9f77/37x7nvK5566179ezz/w+r2q+az6z6lOHAgX6iYnzAJ2dPc6vSKJ
/5x6nCkRxhURJ4ilP/5xzMo6+NcfuvXP31XR1L/SlvKGTMfeml7StH9it6esDWk9qlZpCv2/D3ay
WP9evH8cm/RTFsIj+68/ZorDKS7T0kPxIV9GTHEed2sSgGuszgKWGGxXr84bkBgBlHfVYJQ3KYB4
v+Qo071K1CJ/warMzoc30SanEA03KC4YC6f7nVb1wqriXHMMCB3hsFHzPVwxoWsCvbFguS+L0lgF
Ivg6E3oqCoLyQJJHAD3MTmWXx/3ohEUO3VULFfWH9vvbqOiaBZtoymydAepIhyQulYpRSfDr7LpG
G+DZVYeFtOqlZQOcgZg9AVoK9WcOWJOCHOvnmebgilmbWhn8VTuI+a5pjsXWB0Q7AwO7VLwjZNTS
wghn3u3vEU6gGFPtPFn1mZ1uCllPoKSHxU2o6YNuVIC1UzHJVi1IRU7WhYbjd+YHvYnfUt/yLxJy
Kag/XUIr6fKu1JEa1skAOunQOwX9lxtogKoF93a6BLzzbidRHO6gHFK4PTlJsyPCrCHzlFIdkh6Q
SHFpG0VZ6XpgPEz0zi7IyERGzMT3oEvt935eKd6HVQjFmeyBTFyVBNfpUI9hEAEZy+KCFDPRkVlQ
w7OY9RLywcyVeBsnhyD4rhNYHhgxp3JasemBJo00cHuTcZvXigi3jF7dAnVYuiVwVwsH/IVdOEX4
RTbhlCKZe72QnMV+E8E6GJMy3egc+DAx6sNnrYbP5voUXhRFnhcQNLohcHNPh5bQNKnknHtO3xU/
EzqB1wewXR8CqBcWJF1SFjxqFU8MZ5cFO5Xkt5FVlSRcHWUwcw+ADAm88fQg7enZrJ7TXuxNp9Py
4IsY+9Jt0YpLGAEXtiOHPjlmyjvo29dnq2gIRykSZBhlg1wWwCBvQscwgmE70SN8hvpxolqzlqrv
L9gfNJTmJwuaIY6hmQ2AxR4MHJn5zUJJt4tDRqjQBKHs0HfCLs6FZt2UlkbXa1j++vjKKoD/gAJH
ZxStbKfzDWxf39SJqToy5HoTnr22HpNYc80C3ujroi4OcmrlpdjDpBtwZgekKsOGSr7q1FBgw+qE
d93rvfQjp8dinzZD+KlNBFoEw1xVl46RCwqM9aEvnzsHkIjKTK3CUI0OYq7BlEqhzKaSw8itJCv2
QikLFrbl/II82QFlAsucsvc0D83tXUWZSwzMDGyBJQzxVgG5kHAcmxVHKQjZQ3Kb+KG87uBUeFLS
DFD/yPgL1sEl6M759er3czDP8oT9Qgxjslfvrlf0FLbtGPAcgdKjzn7wuTWgJwuDA2x+eSFCbge0
mGpFL1GXFivaGV+vL/gFg4iLRnp6Ar/A9k+L8u4BAIUbD2IAPW11rAvwNbT4RombYKWr/XEVw6e8
4LVfWmQKb1Rux7gmZ23VtLRararBCVFnoE+K0Li4onYIvYMoLLWjXTBTtJhMuGbEa3D4ZkMbW6EU
NT9VHS6osKgYrSnbxKm6J71ryq2favqmMNr8lYhNcl+2qbZgJi8MlaQuiU6qQygUmTd0Da0sVkch
Qce0JnUaVdA3A1bKEcRhqTbkwlBNyhm4RNIMh97OLEQOMfhRFAJwLDiC7gfId1yK5qHV6gJAmQ6q
7IBRe/BitSbeBI2jd12JJtM38x7ei5832ublKEDpJygc2ZPKHsR4VVTDUsffqaq+eer0WoMLISvg
GIIld6qqoj50ALnDBkSyLbQVOdX/NIyD4maWCOUCtRsLtUUX5Sms3BR3YFZn8vLkWMtNYsG9diwr
1yqrzi3howSCNvxOl+hSqu10Dd+GR80i7WwTwhvIgrNDTZQPvhgZTe2JkEXakRwfVuMof6eg0l9V
rSjdqFDHuzSZHdwAP3vBIp4eqX9L53QjwKlz0Zrn+YRGEqswUWvP16QaazQo0Kzo1a4RtdILk07y
Sq1SPl3Xm0tCp0simgsgG/Hp0xWVmoMwyNBTe50Updvk2CWeWKmRZ4lj/Mswo/jBGJtuYVlPj7i3
kVK1RS0JJ+mEuDvzk2DsjswYKk1PKDS4ZMJM24T5oDtiMRpwVRtZb0O1Ab7pmC+Fey5oFPgEgC5Q
jCcDPzM92jtj2/hc7lPYOb2UKLlTC8Lhts4tyxFbQ/LkYhS31+f30lABaJv8QQYMjNmpPCOoo0iW
4WaW4JmjLfFg7AytKwDz0/XbJAPYx6lBWn3M43oJXfziUA28Fu65OL9TBOD9UJNASA2fimBvMLro
xjgWGjWqdf+l4SE8YFCXpnZWWfB7WemfxcBZlCUZ83Co2Mr68XhQSy/PFTh6U13zcj0YoYXSxvxz
ZuiF6eRgBYSEYq3gNTia1qcIGp2t4iskttrOWHIYZ07G70cijEKUgbwBkHWzAygW+iQEGqz0jLT7
zP4yV9aBOMMh0mqntmSY80pZv40OiuKZYtljrTtI/NTgY5V1v5+Dxm8QODgfJu/1dC2MMFVUYMEq
r2/g9aitYdzF3RTs17NwYXOdngS/RQHuQGRHVwlJz3FnBOsoBl0bUcp6MKy92snZuvXzJcqAS8pF
NJPcGWGi6RpyOiCJky4Y9Kz2rFJKXTm0khU0XtJnETgutxeP0cdc07+HBdyijp2aQKDlU4E1zNhG
KBa115fJcQXvTA8Jm9JtO8AB19f37KWxgSbBP0BoA5Q3O8rhVD0OUcNiJQnE8DlV+5vxWA+2emjg
XRzqJcjuUy/l99AAGiMXyfBoFZjZpKoE+QqM/8oryrZbNYZWb3LdyqE68JeKIS+ZI7w+is9UwM0I
o5zOotqLRE9gJPLqTJfdShuPz1llxvcJda12jL/uRFICfiSY8ktQ1m9BvX+7KH8PE+/oDR6L+NFs
L445aMyDHlZEhnVzW1mj6vWh3DiD0dYrWRCa53Co/J9DGFSbIBktcVMfwngl1FD52oGf+Pd1IFZO
2h8M80ZPZDhCIJfzt6oEUIWeGIvI8BfcAS5hmjbhllDy/dZt/O6s8OUK1HurqbzuCMO7Zfa3PTm/
T6Rvg3so0pp7MYRCFa7s40o59kt1vxfMKfhKBLxonQGpBV08XatEiwYCmbABGgFky0nQ+LrXQkR0
IHWQ6ZITjJUML69fWd/zUtDdCjgrik3UyFxbybH8HGmj8uX6zjifEQ5P7t2TR4+78GZu382ImudF
Wxtx7vngdK1gWDZpOTFqWHE7+aUQB+VzLCfmA03ewwP8ofq36+LPtXc6u0ntgclHAHueRWnVXOms
rCLgoYGgrxWx5TBDylquGmEHg6i5GZPqAEZEuYTdP7slTspLLgXrTUOLRoB1jnUxEkcx1IaOGWZG
3+RaNa45sERlXeSH/JchjPq20rvDTW/54AMrrS7fS6HYfb4+AeeWAugySkfFCWJmKpo+VYnA8KUx
Ow6Zpwi54aqJLLFTYbEyhmzY/ieiMKHk/JjDufaxi7OsBlTBi0e1/lEKpeb5VVkFQM8E+sKRdWld
qcXA7SYhIIH5dTosGHA1JVLa3NNEuYLT0++OiaPUOn0hQO//HNPRsIuiN3o8NJAsFi6Jl5R6wjAB
gY4WKnzCU+l9RIkvRLS5V8aBfAOor+mE4kF0fCWFAl72hQ23WGETm0Jwox6lBYzC88MGtFIuG8Rb
3g7TmWcQ+Vph1BBbeRFQ4Hd0xnS4R4Eu30BKl22kJP64W0gSmWYCXELa5M6K/AHoqmmhE1Iv0iHb
DguhdZKq1ySnNvrxJjxI4GpfV6VJK08N/9QBR9PNZEll/awbS8mNLoSxxGsJLrkQGgb7IUoN4nSV
f0OhA0TVVhyvrgu9tGNBg+WYo8uIthR9dty0WR6ZchuTHa+h8lSgsNxT631Y9ZpVPghaY+wKq4VX
sDtAaxxldXyn10H31/WnuLBhOemApSJUSxphHtupTDCTqwMgW6XaSj8GqU3XitGnK1krywXbcEGR
OJ/JAJFbI3Q4BxgaRWlS07Lw2rg5vFayddwdfdjFIcSEyKGKxiVSn0szPPmY3GumGA8NFqcbp0rk
7DCYx8IjBtxqkNHXfkrYN372NcEfbDFR25cCW5p7ITGgdQWKT+0qB99IvA/PsjJFmcwpMEy/5WwP
8UorJFpYeNhuq3cSqyQH1quSq/gFscXrwi5oM0OlkwT4lKmna3Ysj6bSFlnTFl4ML+G+SVPl06h3
2ia2rAeM/8FrYe7aXJd57tOTxZ2glqjfII42B9rRNEHqwoEBHuJC+tS1mu9iudOf16VcMMOEdZAx
XcuJcc9GFmU8uTZouddYpeIMtRLv/DisnNHAHXOUjtfsqG+SfD2awRIy5yX1nQD3uCdzXTPP0k+U
OwUa7J5ervjVbZqHrdMGrd87sOdKaz3IxiVEoQsLiRcxZTKJtaPB8+HWrZGVip97ppE2dl4foREP
jO5bkvt/iVUbHuxDK8gfV1W2pkXul3gzOFOzwwbEX8ia6TPxYGvut2lsmXd1Nx4fc1Uzv15fzgsz
inYCuANFAqmEebBOySspF2ID/1E5xk5exBLQ/qlwI4UmRG96dlzwGC6co9QBQjwEtioBpXlOirUy
ItNM4ISLgtyJVDYGl9HBcEIl0GEHz7rbUiozDpra771xGIyFWNblBzC51RAyRI+mCXnnnWqtEXCQ
8QDN6B9fAPJqboGejG2TSoXb3FLhkIIMGA4yI/salfKfH59u6pQIfpBExVGZSY+aJBK7Bko8PIzR
rn2zCGzoNw2nbeV+h8FfogA4vyBMeU2FfUqAhx/maEdGSoRN0xILzt3Y2IRxHjmHvpdcUeifj/Dr
QOXW9A48ozDXC2n0ZWiAtot6iz5owVzqvz8zUTwMOV1wt8QJMnMegBbjrmgssM3csOjqfdlHmjuY
/lJn3SUpXBMxg1QccWOeWXp/6vaMO910FQO60qiORqAIy6Xc1NmpTTsr5yi5UhIHlO3OpGSMUR7h
+nX7Y0AvwlCmW6nUaOUPlCWwxXNRE3IetVoQfkwzNxmpdzpLuxumjVLoiXHz+K1jZ3w2h8pwuoL+
2esKekHUBMIwVT1zj6FM5FSU1ac1IbdBdgv/ANhsLoRQSirR4Vg7faYO0YKlOzM/b0VhU76W6kU8
sFkeUytNsws7VXHLQf8hpH7raRDHrsrWIAGSdsLm+ujONj+S3mjPiDCwI+aaIcXDQRmNXibrEgQu
fC3FXUQF7r3Yae1ezKpqR+FPGkD2FIybtiwFdX39Ac5jjdNYWUZ4TTUNL3fS3XdLaeRZroVqA6M1
BpZWNMnXqQz1e/XPoDWbyIFeUflTjUaVTFhatDHFQNGAU9xLaWArcdl/rN6XO+v0QFypwLCfys/n
Z02XF2MsJanimpWgvpi5DMRrfSg+yYfkcaAk74kqkvo16CVtQdMuLD2uKEx31Izyx5wpJK30SqgL
8lBJFg67LlF0t6D5/CbSFWEVjdUSneWlqZ8alimxnCrESSmcTr3VjErTN/roEkYjYFJKVMs46Viy
e5OkqSK70nKul73fyVDak+OhJ/KoJoIjRn75qxVlonvXteHCZuOJqAShX5bu43nPxiA1cnrEQkN2
OUTbrDByJxcHy2OX1wuizv3wqZyGY55lJvzO+Xc6elk+SuVBNAdXITvnRWbQel0WtzegJR5XqUU4
D3yKowdX/eDCrBA5/lBVH19yvFM6DwAjJ849X4FWEOENPiqD2xhSsZ0Ip13ZV0MvL7hYd01yWLAu
F7Y7kURS9pTTwlExryIKq6QL9VgTXUUNalgEgmIvCYWwo+VKeJUqBVYBVbCKBwpF+s4ZcW3VhWm/
oOQULUzuDhFpwnPK6axHfkg0dUTJiYnFO1mkjx0izvHzsZfH1y6zsnBhiid/9OQaTUSfKwcxCuIx
FCzPlLxL5Xiw4LV3Y0Hsgl0M+99OgQZUcwRd+z+cnVeP3Ma2hX8RAebwSrLDzChLPpL9QtjyMXMO
RfLX36/m4R41m2hiDNiGAcPaXayqXTustXbbBTSCXKipdZnDKjaj8agCv/PJST14QYDvSt3tTbyc
ZBYoATdRQ8Vds7NarMMq5Y7tS2OPjeXDs+++FvAHLq0+rQEitP/irSTAQACZ9ABYwfYDmEXWgUzs
1lCIUfezUWOyuRbPJ9dIRPj4+u7EVtAVKAaBGSOcZK7D7e7O8VTkHiPDwxnyURxCzzBOzI8337lJ
F/lxlju/95XRhW6iuNe88AqTGEuzPiyd04XCGpIDjZ/7zedJM6g7wnshWnj1Ab88LgtlPm2ihRcy
lbp5H6f2fCWi7fxxWgvUQfuGqSDddKE2ffQp7kMuCSSn/Q4oEeeyrTnmBjH17M0WrBUzvTqFNT0r
XMkDrOz9bSIEkrBjeboQ9tj4sHShtd2kphVyrfSvbtzql6xNzDAzWjPMcxzIwfW9d9CYI2RFuIu2
C2IwtxusJD1oZyO2wwkCUVhF83oyjD712enm/Pgw7ZqiUUahD6YIkd6tKVGMMCSLyg55jLXAHV3u
TZ84gTs7R25x9zMSfeCQEDMmrrw1hfBgigBqZIV1brybxyw+p0ZhnCY3moImzdIDL7x3Kont5DTW
15FumxhP1RWx2ogm88q1zTcAwcWZq9sEg95nX5pVkZQ6RkDWdnXET95dKKPdePqoTwMJ3CyUbmpl
TIJvmmpdMDVGDugyUd8DRy+u9EuOujG79ujHyKnL1Gu3zXTNraMlpg4WerQ2r44tym9ebJHXMTv+
yU6b7u/HZ+be2VJYk5cdVA+SdebG2ULwSQumvdqhsPmAjH9KX6esvxNraZ5jL2ey79jYgdt5+dOA
EPTBkd1bLo1Pylz4e2okm+s4zE1p5AWfV28W7xpFlnEB0hRTlPfM53WOj/rjcrtu3zamP0m2FmJh
3JJtB6BBq9+Mp84Oma3VvS/oYX9Vetsgdhyi0OgH5xzb8VF8vGuUVA6eA2RCSha3Z8hYParCbm2H
IC7NZy9mlnaSETw17hJdF2VqL6IZ9IMvu7exTF2QoAwyv7vZC9qcIdIuKivs3ajuglFLu3MPJsX0
tWSy/8nVuJzgvqY54Ji0Un2zc5Jvj8/W3uYCAKRUyivKW74JJIZkEeuQ6MgyRIP1XM/GdFo1JQob
ZR3CcRyOMqM9e9ShyMp4RiiGb7yEN7tFUVJahPZuLD/VMtOYmjzWv2sg6w2/z+v8r8cL3HG4cryk
Sa2UKwl67HZj80Jt6nI0jFD0msHDuKRni5D3FDvjz8eWdpZGqcCg3k7ZRwq631rKhrwstHp1wgaY
ddZXf9arlZ7SNCuDDA28gwhwxxqYaxDXRCWAtl41G34JAuq8UOY1VZ1QHQ3qWAYlCWc0tLDN5y7s
matxEHTc28MDQZGRmnPUDbxNiNu1UVIyDiE+zYtWnB0e6EBkDGQvs0wEczRNB0HAKx701g2g7w6i
hIY7JURH3RhkVAeTtlWSha5a9J+zmbo/3bUvP5diUj+oq2H+URbN9ClJsvgpbcY2v0SOl5zVMhXv
aEWoNBqqPijcyP1OAEu++3i35W5ufx7ZDTJcMK1RPdvUhTxDoSdeJVFo64V95WY2gb4U4umxlb2v
zk1Bf4uarYz3b89UX08zXIwlCtNM1Jemr9Mnp3S+MaexfxqU4eAE3ztBKTEva3ZyRAttlFtrBr0/
Isc+CnOYeoEOtDzwotpALK6az4nllCe4Wkc40vsLSkmIuIFd5oHj9twaNY2szxJ7jU+mWqiBtpZJ
kOWxeSbMeHO7htCOqJkQBSScLLTdmqonb9XchhkLWZHMz0PsOL5pt/VpRaTLz4Xavqy1d/Sy7KwP
uj9zWWmO0dLYnuNsZgSG2tkpMDsLbItajkBWnfFrOQzDQf94zxS9RQdVQy4OFOHb9bWlGyd5pCcU
1DXjnyaymR5swxXgKphzfnl8NPcuqBx4ix0yQf5lcwPI/GwhRJWeHMYv/7exp+6jEOtYBBM9qota
Gg0PtbkkwYzw5k91rOpTX8V1FQpGjPrDwFPjCXP8bYlF8r4FX3N6/ANfJSI2V5ShD3JCA7eUaeub
H1gXhRHFs5Kc5mkpIPyjQ/ic6o3yMUstNQt6UTR+Opf6p1XozYeoE+n73qzSS9v2+vvWqJePXubF
4CvApM5qF/V+VnXjR11Jqt91S4EyT9RAL7NVjujOG8UdWa7D78nhI1x5rv1Wv6ExQfWUjL87jWr1
tW7U4klrc8Q+1iIJKgcIUFL2wyUfG7j6Tj5cFB5VyAmj+6Go9PgEZqQ5+Jp3nghfB5eQXiCddP65
CZAkRqwSCBAGmXCSp7jK+8kXJhXE3OuNL5YaHQ1g2TPIdeEBoHElCzu3hzkaqloZZ6bgUoI3r3rS
G8/NqDPktKjqp2ZKjs7z3eWB64YZ8LkUz2z87a09p11HE2lAKzBTIc4tdBXgCeARVuHO4eOTeZcq
yYaftAIdwYDpt/mWBL1KNllg1yfRWp3fUyX6R9NgFlIYHenZ5+rVKxURVrXXH5jeWaWHTgHelt/A
M75xgQrJWF82rRnMyuieoGkVoUHfOkCmdvzyeJV30S0WuH+vc7joj2+7uAYD9ChFQbiwU7GelKhF
zY/GYNiUzuoLV/RhUS71l0RXppChrkfA8vtCMPaRPeUKwRigT7Q5QAkWwQ1l2IfSE/aROqa+10/Z
tXHsDDEp+ucovJR91J9TTWjfvF4s73Onaa9xHong8ceQxm58kfwxgHqgVFLYoK19e7oaUBCaE8N+
iXWvDNpGc8IKAbG3X1KCBTkdm3FutB43Hk9FjlGPnNoMwPJP59FjCJkCaNF3m8kL89o4Sg13V0Wu
hm4iHRfy4dtVLRBEnBkYc2DQUXgSVVy9G9upOPh2d2GJ/HYkDRLkhkfchp6o9AITET3zsBUj+tuo
CbpQlK3+ymmaoII66OanBcTRAcF5x/8AvyXDp7IAP20rpJ0R/Gnm4hhBqg32j16vytm37EY9r2ar
ZafB6I5qQ/sWUbmgtkcxewuz6/R2splkZATttDJDy6zzkxq3BaMgVxDqWTQcfNf73UOUm4oJUBnK
JlTrb3ev1J181Svs6aOuXKzMHZ5oN75tVDxPGZ5OShCDVPGIu7ZEGtOLYgbFSjLUGucf9c7NTkbn
LR9EMxYANxfFy/xa7a0DHOH9xyToYlgtElLAMOGb3S6OLIg7PXIVTOiE1zHqsqupCveUupH6YrnF
fH58we99OvZMKjQoL/Fwb5VZ6LqXXtN7gKYHszqZzlw9jZ7uMM5rJkKKqJnWltv7dWkeEdt2HB2m
IZUw9dVFm3VbH1piUxHgqI3A0vMojAfhBPNg6aeud8pwAZPsx9rUnZEWEaFV6vNZsRXji2qB3X38
De4fFwMNLaoZdJ+4q1uPO0xgnuwMJ8dMyfwUtYyPVrXBebat5Siq3ttezhVleaI7BBw2nqdPY6Ho
EaoR8ThYodMYyAlpi3LVLakQ2w/iINrdtWfxbSXjWCamt8epLwxNyAmkgcnBOsVKyQcc7eLdyK7C
kO2P1Gj3PiXAEW4mgjf0ejbvxWgLm3QBEYfcVUdfU9GqXxJ3Oo2aftSc33MDkrdN6RsmKFiH26Wl
vZLbRoUpRpmOJ2R9p9Co3COE1d4HBLtAAZGQFkyZXPAv9YpYLDFTezuL8emd66O2ZvuJuURBF2V/
OZOjHfi2+zeD+IoeDPefa6FvezYRTU+9QY4rGPq+JcLKtEuRVwpsz65/7mF2B71W2QeH5D7ioYzH
2rgFUEXoSt2uUWsWmr/OYKJVrIGOVjJv/DQv83hVHUZA046bu0+u0pb/Qb27eZ5zdf7x+ALuOSGI
w4QYvJewt+VX+eUjI6G0eDkYsGBJlyQsVGa5lWObXjTF876R7zYkM5UXKnYjPj+2vLe91GoJcHgu
pR76rWVj7qvaFnxvt2jac28OrZ+mdXrx4mHwx96Ywsf2Xln2twEVYBwE2FGidnnFtoLhVWGpua3G
XMjeE4mvx5UNWzIe3b8FetRtqJeFXiEQEtllaBuxpfpLmVYf1Hmqf2hRlc2+WTaNiVJ8xbiBem4c
kqp06AXz1Otp8r2kYP6dCzLve5/a2j8FRechqFq97K8g/nO09NqqoUpi29l/DWeY/8ztuep8egBA
OCxEuphivk7Nx8fr3jlikhsEpg2/QNgl9+GXHR7qhP71CkGceY7inOS27RteMZykZlKQMJIwWDy7
DZAzLP1iqI5wQ/c5NQER5Xk01Dlm/Ntmnz2j9xorcg1kX9T098UwB/o6dqf+FIXWx8GYdePXQQOU
6ptWzucoU0P/1mqLjZLxkJo/ateMaZMnXWtd8mGMPlnp2Ea+Tnl79lMxEniD5iozP6b1AvcoKcVR
QLLjWmkNg3l6FTcgNbj9hNmyIifWEdg5ijmHmrcUX8WsxD4J+XJ6vFt7piw6xqAS6PmBu7k1xTDF
ptG4kJwbYJdsHa0arV95NYrhoD674/AkN+j/TW0exMqU3i5lVZY1ai+T3hQ/Vpka+WSBSeGDaJ2v
s1Wv58cr3DVrORDIyJ114rvbFZpmjJxKygrd1maMjmn2pmROjnXKTOyx+eF5qXKKzM49sLvzZeme
Uuii+kS0se1EJ25fzQm/J1A7o7zmdYrK+OC27yJd/fl4hbuWEM0ilcF742tuVyiFiId5ycmYE6cC
EDw7Z89kipHPeJD2j8e2dp5iXsb/2dpEGXNVT1U8EisnfaF+ndDC+aORfenHVnZXhD4UNRWCRiTo
bldkqrUrCp3JQHi+FhR3630Zax1p3jo64krtmdLYJJ2EVLIvNqcyrT07j0AUBkZjQtDqoDsA1cmv
+lgmB6XynZNIXEEjhBYeaeIWdDqVziz0JCKbWTpAT2hZnBVXUNdtpviSZ632ZZlL6/fHn3Jvw8C2
yYNBU4sc+PZTpu7oOfXEhhVLyVlMJ2i8Oqj5x1b2viLpNQEFVC82bbNhlE9Hm6lUUtCh03+Pu+q/
TaU7X+w2/xdnnaUQpCA+RYVrs12GMwFQnWYjqJMpfV9bLa+IHjO3Yl0j5WC/9hZFOA2VDl9M/rKx
1UjFiMITRpDoYggtFdjdMFLUrJfliMS7t0sE08i6GPC+6dfc7lKyaMJqBb5R67P5vNZxcnGG6M1I
R2p5krML05qvxKG/tdJUlitsFDECZ+j+IuprT2Wur2edBQWTPUXXx4did1GyNkrcLtPOzaJsxVvM
xh2pT1AqfVeNPdlWVDjRkVzl3r2Cwf//duQ+/hJxyBdHNxTsGAKeFuNwGl832xH0j7ciieEVzwV3
+6B2uBNOkviQRtNa0FFo2BiF1RLbRbVitIdo6kdRn36f0mU4t4njvC8Gtz4aU7b3OclPqPZYnkUI
vwmsMi3vs1Hl6HdWUz0Na/NnFav6QVNz3wiHRLJbIP9vXsuFedhCt3sqPOU0PHttBlRfz4+kOPd2
TBLMVMpm1K3u2lxaVpXpoBsBQKb0HcozRTAUaRdWS5LCEXZfhBf989bDSKVFp7gD/pFZWlv6QaYN
eqMJzn5BfhB6VmN/0SbD/fbYyn16I+s5GoG/7AzDer09in056UkC0RYWiVNcBLOQXvQsdT9UbdQE
pSAGqNGdCKo6G0+PLd9/UiwjkklBGWcFc+zWMmoRjQBWzsa5VfnJUIz0O6Dm8aUe2u7JMKPqZM2A
mh8bvb8EFJJk5VFiaCFibW441c2+SLh80K+ETGUsFx6do4SmNfyoeEXP/8YccE4YQq91s80a09hG
tUeaq+0uMLzUCyIe0HDOhp+LEh3hxfZWh7f0oOrZFB89+d9/8SuDldEVXbni+TTCtgKWF9pJnvga
RP/f8rFUDuq593ePeVl4E8mLJBDZIqNTzYGTE5O5kFvFAR1NcVUT1zxowe4dFPAYFKZeCzfbEljW
IYYHBRGkidenH0h8xUURWRaoqxiCNG3dEOrc22YyyRIrqCwQ0BAvJbniDgxLzXyAkM3OKbF4YVZH
cvImvMzj83H/YGOF1BOUM/q+LPF2w8zWscuhwMpYLgBtnSrxU9PuPyL4lb85mSHOkSUU/l+qqdte
nKAQNdklF13P1ChUjDnz3cRdQ29t6kAzqzGYrfiImrxzIG3a9BSLyaPuG4BVu6ZmU/HQJeb4u5bH
7jNNreq7ogjFd6MyP4h/pMu4LWBIvixIC3pU9Di3KF7HKmnargtaYO4iPpmZmE+Qjp0AZZg4KNpG
BEqplM9znJRf3EQ/Em28303IEcQOTP6jDcjnvt3NIpkK1VscoPllLP5w7Uhtwwpy3Gmtl/hoMMiu
MVm0YENt6NebvKYU66yOawUjuM27S5su5rtuXewLWap2eXxK7xkQKNCg9y4p9JRPkWm4XVilOHpR
j0sZJqKYIP+gX69yJU5eNi4v8TDn76wZDaQ5sSAGK/M7c3K7T49/w72rwS7dKvlKoR2zBR6AolFs
Y0ULBy3e+UlNteYUp2ty4K93rci3loCT8G+r6002zhkt3DIU+jhcU6JckBXU/h6v5f5WyEAFKo0s
7rGqDQLJGLpZySuKaEZPudtI1+lJH6b4ObXFUvpaPfQHG7i3LHyYQeffgju5RX/HZo9QMnCCcG2N
7sug5fb7qXH7g+h5b1kOmBDwK7rUt5Qn9pfXp8wc9G3XpAIvl5vXZEYCoFjrGa2zufQHLT6yd/8u
SHnW/9mTv+cXe0tNTxlmShU6i/K+AA/1HWHW5ZpadQZl0/1j8JKjCa53S4RSTO9LAujkyMPtq6BG
1diUMWqvs96Z/pSNXiBMp7uaEnnOOK4j2P7dJccelACqUMx0kCn/7RKdpFr7IZs4KUqSnpOuofFj
AG/gVw7h40P52t65cZ7SFrNaXg8J3OlNJDjjHmuEfMuw76bFC0wxxz84S/NHZx0npOvSsqLpthRM
ABm9U9t4xp9qmulIKedq9m5YE/23VTfQFV0yJHFzRiWi+DXRVzar8k9UP/j9ZVl/J6nvr5rdLZ+p
YDMWIDXa2Vfqo7Gpu19Ozqiw5AtLt/T2y1UNMs8z1ylMy9l+J1RnPFkTyY7bM7fk8Ze7O4fyw2EG
QIZUGd3iEMaZKYeC1Jupl8sflnCrP0VULpcqGxJQ823P8AOzSI+U7/asSoQYoDT+viMBVl5CTGnM
ZVgr2nLy1pmJgIWl+BGKOedyUFRg+rp2erzUva9KsQQCMuqNgP02nmvNs5HZ00oRFhY6ZF2mLyGz
WmH7DdURkHvXFA0fsGZoCZLf3W6gWPvFiUEIhAOIMN9KGI+ZpyIKEyrfb/XHbCCKegi8gxGQhadb
UwhdClO4ZhEOonQvDl21cLKG6aTkSXI2vDL6z+OveP+eSoPAFuVAHyQhtugLZabUpgNdCbU5zjpf
M2vvDNC5eB47pX4n4rV/UeasR5M3r/9OvU4/OWpWH7yoOwcIK0A/4K3ReNgKuHgl6MG6cvMQLQbm
xqdGHa6z2fgWUhgfvMhrfbs0qwOjO7uK6yQmpKzOw7dFt/TlAFnRNfMQDcP0FCFF9G3VnJ7WC0iJ
x1951xT1KUSH4XcQl93ualuRXC4CU3Gnxpe+L+Lz5Orjh97qioOsctcUQckr5IMISb6/v7xEqA9O
psEMyzCeWuYVRqt7ZiQPQ5uq7qjccRfiEv1ILTtgvYg7k8LdmorLTMKUohwhmNIL1Ti3Lg1a5YE1
ed5P22rn06QhndpJxAKiUkdp0d5KAWZLqS5SCQoTt+ZbIiJbjeIi7BKt8KdRQbm1UfVAa6LxoLCz
89YCMwX4IDsEOIGNB1+dLGlLayzC1ZhUGGRd87WIUKqqo666aqVRXB6fl737QOGU6M8G2kLp5XZp
xkiRxM7nIsxjvXkuHatl2rVendH9WYNcK0s/S7L2wPXIRWweXQTB/2d08+gyM3mdOlQ0wzkyJiSU
y2L5CqnbvtRV7jzlhpGcvdzRGPxg6vnvjxe8a5tyFtgLcNTAJm8X7GrzMkz6SroyD8bLWqmDT2QI
YrI3kqCrxj9zr9Kex9k+Au7tHSIqx1IOF8VW8Ca3hr2lqlwlTYtQHdb4upD7/papFBBwV0ew0F1T
RGuvz6SUbbo1RWWrqBq1KqAUaJ/XUnW+1pMDYXlUo4MqxZ4lg0lkiPe9yvZvFsVHm03YenkIti4N
1n5VTmKuilM2O9357RtHLgbtXc6Ep2l7u6iKumBmq7gbJEKrp6XMmHTkFeWXtu2Ui9HAWOaRVGgC
dPNvjy3vvVzUIum3YN6BOSfd0y+eDtgpAoXCwtOtihbqXmac207tn9zFToKxY8Qzo+Hc71Ob1J2v
y1b6RI3tIFTdu6k0y2FY4RZ4tTfrX6I0l3WTPBzMzHsa9QStPrNKgrao/tRc9LJp5RzJut2lUPhd
iTSRwoDkoduuVJPq5RQ3CzZT6J+z2Y+f0f1xDwpqe1cSUgrSRbKOAefz9vMOZbzMSe/luNdx/liZ
7Ke7ML2K1/IPJ7KaNWgHp/mw2MhZHHzUvYdFjn2ANwdY0tmimEU1IWPUlUVoTnrXBOaQitPc5/HV
svLuOwPe3D9dL54Tv3PLJehXVz2azLDn8CUDHxwG8h5EJZvFj3mbID6ahzaPXED6DDYkGbNQqFRv
sop5748P896NlS8o0TuAair7t/bSwtbiQcGelVlF4C7eGmqtnZ0TrysObuze0qD/kPRTHeLabkxl
3eww09Qg7PFS3fdq14bKH/XXwq6Wk+hX8+Ac3S8N/ypFPOmaUV3ctvJts9PWKI7zcJrFl7jrx+dB
JdAsQPG8OaADgkFJRvoieiPbeKSQIl+e2edhmTXjRahcdqDy07nsJvPghN6LBki4B3/RjZYv5tbv
eX1lUgwuiViVdP5d7/Op9c0xRXgK5fr160JT728xF3PQe2NKU9waP091Zfs6ah3nUoj6wBve+yF+
jNRJxSXCvtwCCgtVccxhzfHDSlp8qytL5EFh9ebVFpSr/Khs+t/isanig4O7a5cKC0rDLliDbZt3
1OOyG6YsD9FB/TkrSnoCeuC8Gy1K4WTbCxPvLOPrWy8LQ1xx+4wuQQTwDmzv0fsyy7bOQ1NoBVxB
kZ+dTKjvF4N5Gv/CFK8aWnl4AfKk23u5ijHmD2WbO9CNZ8tNV25MazPIpDuaP3V/L1kV/k6+2BLc
v3E5fZ8M1mhiSph67U85XPeBGDds41i9gjfTn96+NPlqgbABFgp083ZpXWqPelW03JbK+pi4XR3w
lldnd0jWA0t7KyNR4HRIsObde7VUqeEqgpUVdiq1iaAtrG0Z+3Oa9l+HQlQHILr791FCRIiaIWSQ
VW43zdSXWHFqJwttrW3Pk6P0H1u30w8gkXt+DdiLlPuXXPZtg17Ta2r8ZZOFSJtOPpUP+2TltLpG
fM7p8VbtLehXU/Kn/BLpVKk5VMmAKbfOtY/5EGUXBLynf3GV5bwjYH+guxmSeWtl5inUYobfIBqW
zy9eNbjvow5pUWuao78cOpJBMxz25XfOhhwzItVX8Ftc51ujcV+VKs99GtJF+zuKKN2Uq+EwAwP+
2QKn5+1f8lVjG0gpST/yMrfmIlSp3BpxE3QA2v7cJ/b8CY7U2+ae0bADTPZaCCPap1mxPYCdp5dm
0mJlLJupAygc1UHbNdkfc6LMH4CXHnUkds4ivATqCkSi3LRtLQwFPheLhjyLcxdAAbMCO0nQVM4O
ZUf2TPHgUVignsnrt3FT46g2M+2PNFSNtPHjiMksU6wN+GIKR4+P/d4jK+uYMKqIVYh2NxmTkTDF
WOB0w0JEqs/oEu2nFilm5UepVFcpmIfmMpwgTGZPvcSoJgUooBSXaqyqQJT2+Ofj37O3dAlLUDmm
pFbb1pMJ11xYCnPDU965j9paRO9xemgUqfER/nHnWXVokdKtpFUJRXRzLXqGX9nl2qQhs1IK33Da
7pw3I1jrJO0mJIq06FTn3np96wJ5fQAHADdCeQBFs9vbkei08Vw1h3TVpd5Jn8fOz2ccgpWl2UGK
en/vDajFwMPgvtMJ3s54ANLvNGqepmE5i8JP+3Y6AVhjVksNq9/T0NZ9vLR7Fwp6T1ZWKfaxyG2e
BlMYlNiAoP6KVNx3ar3lCd6gcnls5f6ESBk+ciUuBy3mLaRjzGe7gNfO2O9BGGHZZi1aWT0jdhj+
4j82tbcguKwkZmhW3Yu2iwqxuUpT4pCIXQH0BlNZUOYPH1uRt/m2JoQFqsJymjGFS0v+il9eHjRH
aQtOyRxWSFJ9VjsvO9sWulMdueEl53/znVipPvft4r79gPCIU10kGpItp02aAvPcmT0mx4a8wIxy
Gbzx3Bv98t9qzZgWUeXLwdnfOZBEQ5LdIDsokA5uV8rQpai3BuxFXbkAoaqLoFTH+MnT2+ViF3B6
Dzbw/oqTPBDp0X9FuZE9vDVYNAP6QiURcp+10aWBtIvI6aoHUdpZzzSrzGcjHbODoGXPKBxVfBiZ
PSJj8gD/sp9TbhCZz/McwpyvTno+OienZ8aVZo/KO1uP688ps80OAoudWwE4+H9G5af/xaiqd2Ak
AEDQCbWjoG5X94UmlAi6oYi/PD6vu+sjTEfkn5txR0oe8qITU8N5ZTju8pemCcZmuKlSnVN9UcK+
5ChVtfNm9hh5IERErjy1aCReN1tpIipUz0kxh7kFS4Wu2xLOaJI/E4N61Pcs9+1uBnuEaAwTkIn8
ZhebcfUYmlXNYeYsbUCoM5xMFCgD4WTOwRu84wBI7V6FAOl78Rbd7l3EPO+pHps57OndvKzoLZy6
yIBklGWZpl3RwlEukaZW72tDvG2yuQyjpPq67IZRhqEosjk3uT5nY+utgvdOfO2ZpPRxbs3s2+MT
s3M4maMM8xh9JmKNbTmEqEmrmOEqwjExpLzimF543pswT5f2IC/ZOZyQ/ehZSseGDMEmnPHSPF9q
D+/pVnTnu3xaqUiq1XNp0e8rmqz/j1JOxYHRnfUhekAJT/pRjQf3dgMXVVkpzaQitL3Z85OqUEO0
1vtr5ojef/wp710oTG5o4hDUKb+gtHBryrb6SPMEdH9OZPqHAhAuMKFIfaGKV4YZhf+DytKuPVCb
IHEAH1H9uLW3gLhoREc8ZC6W+1wWc/o+KeIGvvEcl3+13lgeGLx/c1kgvVmp00bSvO049W7Sillb
p1DrmJESt9PwkvbzcPAS7VhBeU4CjKQkEBIZt8tKkjU39FYZQw4s1GZgEM/MJ6oOnPLOx6NoA5UR
KA6nclswWiejHzVe1XBKDGEQUYvpEok4/650Y/qyal10UAXYWZakSUmlCOpTvLO3y6otUac0dcfQ
q0310jiTckqOSfb3d4ywlUYEsuTSzhapvLp63nr2OoaD1aef4m6InpVuSfHMQqOcPDqfkDbpDnZs
71uiQEGYgpiTTC1vl5amyki8Yo1gmkr3L3R/iyDO5vmaLMhuZ9N8JH1zf6fJwKg7SpFO6AFbqGbv
tXC+mnJiDlTJoJwkbZ87kwND9fYIxruza/RXQDZRb4OKuUX9LGPmrf1QceSrqX1uM0O75AkpyWPP
sbMgbjFwMC4xNcTtg7ZamdK5Gguao6L4pGfdcMrMmumCyZG46r0l8CLgrSHUA5Mxtz6DZlXiDFlN
LOKq3UezV61vXlmuOuTE1ksOlvVKG78Nn7H2uksIJeOCN68ncltTytC8ORzTpJ7QAq8kRH9NXcdH
14L0aqXLch3jcpkuFjEN6j9LaqEgVWUqKWyjWoUfMZn457AqVh/k3lD/JsSy/FTcPv22JOb0k7jV
A6jXooR2XSgxG34hdGMNH2/Q/bWCA0iBAakMqZmxRYlMEBtyI06HMI2p1/jJXNa/5bSNYmhyruEj
sg4JyxMH9+pe+oCQnOoQpAIEWjnym8fLw+P2ZdIM4QTB6/scrQqqx5O1aqdmHJfhko7CPptyxu65
E5DP7SUy/lGcrrH9NU9M78CF3d9zZLfJHSWEA4317bzuOYmLXtBhQHu8T196MuXTEhfMr5ry4SVP
nfjgvdmzR08a1Aitcc6svJy/BM4mo95zLRsIvkpLD0q0cU9eC/c2ATvpj8zPOngT7i87ZW7mkZOV
4GDuHtR+oq1S1MSVqZO2YB06bmCVH0XLe1akq6RjS88dV327KgaAAtMGjBlOVeZdakbgnmlJdQcn
9v6iA/RGg5dpL4jW0qG7tTKtnVbHjJcNY91NT9Tdus9m1Oa+yh18MzpEmiJGhQxOI3iLIcgWwOyF
1xL+M17Mt9ZS/FE6DGMlJJ+vdlTH/3l8GfeWhkwF8kvoXUpl9NulNWivwWQiLm7M2Q06RMkzX69q
9MsMu/j5dlsyEOH4UbynZHNrq1eakQODWNXSm8kLr190oviUv5+UpTqaMrXjZDgQxKpydhOBwmZd
3TxXeIKY5E0d1asye46P2l3tN4CQntrFmgOdNP30eIFyAbcuGjETYmPkqHkXAJbfLjDS2tkbVOmi
53YErJgmX8tcjHKYgPt1QTHsqYkm59wvk/bjsWX5J28to9wMrgigH03fzQmdvdhb14JtHFuKqqit
IT2C/xfuX4/t7B0XomO0uiQlDbG82xW6heOMSHSRdqxUiEv6iH7RuA3zYpv54GPuOSyEhrDD20pu
ujFFA2ERyhIhbcbl8zNU5c5NhnxB5nYvdi6m3x+vbGfvCCXRiZHRngF+8HZl65ynzIqVyWllacwJ
BaE5pl7T+tO6atdlYB5xkoyePxnrkdDazlmVgRdpB9eeFW9CPtAZml52OXFEvObwJI2C0QQpWAFD
H5QftAgrf3aa+fJ4wTtbeWN1832NIl7WVVBoMBD/YUxhsbxocTwHjTceCbrsL1CWn6VkKMfm9tuy
aKVVF5zarMbpeTbtBShLTU1j5A1mZrp4cXPtaL6F/EM3V0I2FRArlsLb1hYn6UT1jBCHhgpgriIQ
HXfxh0isb8dj86TSiZQRFRnCVpK0mIWKgGzKM+fFP4Yic74UqxOdO2PUj2inr8zB7Yqo71HsJoBi
IKL8zL884QgXROtQg5Cxe7f8aCXF+DTFkQl0OK0/aPOs/D0s3RDqvdM/owddfzFEPqwBziH/sloW
nn0obIsBG/bfcWJGAZFG/w+9VqqvhbUwGi4ej7qNe7cKJh0pGo1vhnxtKqFRLNa6aHg59WSVAlNI
gxcd4MoakFGIjnN9isdqPdHXVw4e0vszR4kZl6jijul8bM+csAdryB0HGSu1SRe/dfPms1qprfAp
2KeftHVxtacRuk98YPj+XlGOUcneKIkyCWKLYpgmA8jIQvF3WGz7vA6t90J2X/jrFEVvdpGYkjw+
RJ3pIm0Fq+1Bjex5xmdli1LB4XWmJlQ6YX+0lLrt/bw3jmSLdhcn80TAIYBj3E0QrSpth2TLyLM6
WCJMU88+l4zR8FO9066P/dP90WFx9FVR7gFSzuHZnPZo1DMTHaSwHBzzPOhr/t9cqdyPDOztT80E
2c8aIIKqan4E0b9/ebCMp6I5R/GE2smtZSM22tb2uNNLs86Bl8/Ru7rkpUsigchBlTfd18dL3TXI
sCVa11S8gKzeGiR0bRcvlbGy67QvDhQ+v6izOii7WT8nKeDgx/bkW3brSFy0ROlg0aSQGezm08am
xqCXBn9cMgb9Oe0M8expKPAsTH4K0WcqvtaAOS711Pwfaee1IzeSheknIkBvbklmZjmVXMneEN3T
3UHvg+7p96MudpUsIonSAjONBjSjyGC4Y36z+ObS/vXm0U1nracb/AA6JJtEVuh5I+kJkv/ZJn1l
kVC09Y3C5Q7z2j7I4HecoZiV79JE9idNb45Qazub+OoHbN/bsVG0YnT6sG9o4tEeAUPSF8NTZ01H
RKfXjxBBBa0rfi+AVrrP1ys7aZnjFV4pQ/yuuxA5SDNQXYRbb3/RvQlx23EgqSSiFbvdsONo2fXQ
yLCxadlHMxfNHEmc4FPvzQYaFCGootOaIFxZxdavJ5Twh7VmShmqGZapkWZmfjmiU1jPhRrEyqGK
1N7UoBISODAzYr5NWDaU7VRbtSpDKxPlnatwkcZ9tbyrQWoGt7+itnMM15ob2hz0ATGl2u4LY+2C
troE8wdlmeiLHrafzYrzNy0tb/HxArbOuC7P5WXWofmfYrR33rsytgo6bRKFIdASmjxRYa4+Z3Nk
PzlVksZIEFjzkezz7ndZHRwR4TOoka9//lssQN+NalDey1BP+vZODshTTW38kojcO7icdgonxIlY
hSEwACaQUvX1UNPgCq/R+CxqVXfntqswqVMo6dZtWp+aNv6cwpe6YJszcXZVN3C9pX+AstUerM/O
8vA7CCKot5EQbN+eZoaGKxGqCyuZe7isJovlI9xmB6S2BnxF4bw52eGds/nAZAOErtuuaowbXF2k
YgynOJH3jjtQrxwGim5WpBzMbedGhjgA/pzrgrxx2+5QiwpQ3jwOYWkbOBHAEbtf0iINsRrpQ6iF
QGR6dbhrlngJjSI5Ql7u7Cbq3FTjGHvN6jY7X9pQaZPKpduSCPXBzY2/C8x3vg7t4SHbuRBJ5wBB
csqoBG/h2A0SLaWaRMg4l7Vxkn1WvyxRkxyIAuzOB6A5RWb8k+gIX29Zq8nNmNx0CFGRWh7SZRxP
cZ5oFE2V+mDldsIUajVIYcB3AeS9jcEaxysLOjBDaNlx8UUuXfmQR57xSdMz3R9qrKnKRJv8ojff
XpUC5E0phbqUBtTO21wBjsKOAnE+hEXeaCGUG2LdpkpPc9wbBwHD7h2wqvnRiwPOw81//UERN0Zv
yaLz1/Zec1a1QlyKMq1OUxZ/7isr+zBYev/EXVSEg71kvvTc6iLJjQ6+9t4dQFgNwRyuMljJzV2k
Sddt3Cofw2pGHc/Pl45+k6rl07e4NAFMxzNS6befhZ1EAjQ0/GFYlPR2jc3ZMGfdzpeUpq7X9Akd
/8HAmMp2Ht0Zm50JB7JAidCLuj3o3jFZF5ZGOHKrJM7X33uGSih1S/K9yZ/83J6UT8ZcpR9uj7J3
TIis1w1EKAaT/HoUJzUSy2xxwTN6YZ2iaKj8Zc6a50mvjhjmu1+RfcMzQuEIYMP1UJ6YU4mz1xDi
cIyAohZBsU3kUJ3Qgvy3n4rhS66aRyWAvfnxXoGkYMe4vF3Xg5qFZkm7qsYQYY6JTSm7KlSlrT/L
3Dp6kPcmSKFbZXeuXYZt3y5vl0gf45krRxti9962+iT51KAgbX0xpvWVEhVquZY+5kedob0zAfqU
sgBXGq/HJsYcl9k0e4QWwlpFn14QxIf10MmzTLTxBKbwSKHjaLxN/B5p0WTUKeMldZ+GajPEp7xp
q7M6e+5ZDMaRqtjeKlo4y6+dcpC9W/GKVU9okHM1hAoYtm9Y7uGQLSNTnnAFTw66JEdjbbapMUH/
z3RgAEBQ9NM4W95DOVMPq+b4CKO/OxTFYlrLiFTRQrzenKI3GhQiAQAYdWF96WWfBPFQqCcQsW/n
8NHhBbFB223NqbcliWzwlLHS2ZuV0noX1O3ci96CAvA4HufbV8rexYUoJQaJK/aNxsL1rHiA3NLS
hyGESGVqp5LvOawshKNbeW8Tkg2w25FnAny9ubriLKHUbroEpaadfDSV3KarYKUPtWOKDhXh5eh8
7y3XatwKF5LcFcLT9cRcTOIRrBEAZonQzqotzXNT4scWTVI/qHzsDrXiGzBs3SGK0NkVpb5EBLrq
XJ4yTENf2BiSmoCVHgy1t1ygc2mRUCQlc9x8xjZydTyAkyH0oqG7L8ntPivKoVvB7oTAkts8o3R9
t2AlFLoWN0ZGKKxgUVxSu8AAyx5k5SdVnR28aXv3MCiz/zvWZp16ozLc1AHAgNpAfoHK5D46yuT+
1ecQOxU1dsIUatkf7Hr6dagsAC+n3rkGib9lY3la941MuaIobVT/FloLg0v0bnQQFex+x1803JXY
DNzmehgrz1NZjmx6GM5peq/lwnyIRde1FzUDY3r7JO8OBg9rxWqsGOTNs9IC8arEXJMTDJ0Z+UZt
xQ9z3yqkehq3vP8HowEIQJ8SjSIsua+npiFgpQ5Z+guGUj3b0Yg7yGQ8iPxQu2tvXnw7bHXAPK2U
gOuRIi11NAWOHdihXITqErX3WIJ8iYdKOYAd76UG5B6kkGTpWFtswg97aVq7TPiCNVZX35QJZQGn
0rNV+To5DX2v+uWk5MEy5d9uf8y9SgY2jahQo9+yOo9uDoGwPSUrRrIsdLSXR3vE5Luy5uqSygGF
d6lYl7wwpw9NPSTf0U+KHlvEEZcAte7sVMVVd7FTYfxUI1nYT7kdl/9KY5j/u/0jd9dh7Q1whyMV
st3M6I/Xqebx/nnqaH1O4xF0ba6If7whPXIv2Xss6NGAsgAwufYirpfcKiGmNg6PUhl5CNRyP5zt
bkbhXwf7gKvXEal6b2ortIVIF2QCkNPr8fpSS3hKJp72bEZNrLTTb+aqgV717p8kgTAKaaGtuSeS
l9dDcXRjWpVMzW5SLBmwgWq/Iak92EFSYyfyB3fC+lS4yAFB79qmX9VqMAgLg9BPS6M7RAj6u1JP
jABjw/h0e3vsrRkouDXvArUC3vR6YsPgxMIcqRIPawNf6HhYT6VJHa0QGcba3pD/vD3g3qJR2aRq
AFyLhGFz3w1m07tGkkrUy0zlXuQ6gtDlEC8c0j46eKT2nl2k51A5oHCwpibXkyOZd6rZZKxqMIdP
WWb3Skg6ODgH67UzztpxhToGhZGe1OZdcvRuLgvEakNrNOJ7q5ibUx41xY/bX253FDABwHDIs151
WmH0FAPGw9Qii66rzkMV6/ci0Ufv8v83zmavU8EBmcgTGALNmvzZnWqgW3Fy0L97bRcBAgAZtF97
nIbuNt+wTC8ZNIxgw1o34vnBzqtJ86s651oamjz7rvZJ9dc4V628M6pcIxmRMWx7E1TJX/ha6cZJ
na3uXlOFEocFPWfpl0nucL3pTv+zLTVN8VUjTj73SZnrYVSXFBdaDUHT56HNyvUanI3BH6LSWAIJ
jzajzJCa925HKnFqq2x5aee8PRKJ3jlwK90PlRgSEqpmmxLPaI9Ax0ysfIXrIhtQJPNnw66GO7NK
S2T65yN+096uIRxk3/yCk287CVlUml6NHkSIOG5a+OOotr7T1/VRerwTEFKag1lLKE1BbFt50Lum
SIdapdvTthDRdFD/RGtqWNWFdlnaEg0/0qKDrbpzmaysChrQFCDJ7zYvwEJncTF6PqaKpsfdmE7Z
p47xfPgB5ttDeMrh3tr4QRGBKPT6LpE5VRVcsHu2a2ZRACuybwZ94YNYZm+11hbAqsu5svnW3fNb
hFsr+qAroqRp16jKd5ClY+qPVMfD20d8r9C4hi207lc9bx7R63Esr8/MTnd7FKgTqYa2O4kPQ46r
eVCWif2/phvhwjRtJ8Z3Y1v2nzFvn/9ObVvRTqaW4XNy+/fsrSPhG2Ud3I7gIWwOBYjFOgU2ypVj
ULtahKbfgYj9r9T6I3D03kjowQHeWrkVcOSuJ96M6qRGCw7pLhWxH4NGtwuJ2WzyI4xGD4LtvSOx
riU5BKUx2MXXY2WTyPLOULpQ6xRHe6cLxwHMOKRKFZhI22afvFRxcx/xv+nv299z75KhhMotQ0eF
x2ITmM5d3nYaLrdhbKlYjcx9juUO/jzvNU/YAcz0+Q8WkIYoJFuH5ih0+eupxpbimooyEEbkeuYr
juIgrYyyf23r9cHe3Z0bAeZK4KcatxVdyPG8NrPR6sOqN/t7bJzsILLi4TLYtby3Vg3k299yd8cA
5EUJDuQArY7rqbVUhYlsuWPMboge40oxsNDxtAcj1o6aHHtTo8G8mqNTRAJOcz3UgFZRP6AcAIW4
sy5ymNMgrp3k7HRR/1Vh/IO45de52iAUYPRSK1hLBkSU6w/67boh+htROYUFUdDkCYpBup7fT9Nj
PZWL8Meim76Uizn/z1AaHlYat/En28jKo4Oy94l//xmbQ0l9rjMFdfhw4LOgjA9xE71gCzWUWPzB
i8F1B9Lll2zCFgMSx8aALQ4cGgTbZJCYpQaKM+3OTTuZp9sbZ+8uRwp4PX+r8df2pdfUMUUjjQw4
npUsyHR9fKL0qn6/PcqvG2u7hpgAUxWhoLIiojZr6JptNymThAVbOfYpHbX5bCRuE4L6h2psu+OT
ZaTVU1yCz6uKybw3MtFfIJq2hU/5a+rPbSYdOA0UXS5gv6uXMrKs+578+SAe/4V+f/VbrVVeHvVP
NvrmvdZRUSyRG5NQy9r+30w4w6VbSk2l39ObEGo7PJOLzOmGi65n7Qv4fO97bBrZGW/e9K+kNrQC
f0q3q8O2HsuD9drbhTQxSSc1louk8vpDljW6QRo1cKCprZMEzRi5d2A2rZ8ddNuDS2WnZsEAgJDo
KCD/sJVTr6hpdiKaOXiOQYI8FeKU4VUSLAnQHAST/unhZ9/VU3J0e+5MEroTsGIECiDGvTrxbbUs
BHAUdIdWVKe+mTjoVkpQF2rG5GYHN8zOPFGOhu7NDUPbdstFNdF7HQcXLlIauaZvS8TVS3N0/LGp
y3fAfvVzkqk/9GnsDtKL3XmuEm/U4Xntt1gdp6vgj+bQkyhTjiBNrOLUIG15UQf3SIJh7xalCr9i
qEnOEDhff8tvt2gJc2k2tIaDXhrJXTNL3S+dWvpeitWx0rtOoEXd+FEoXDHKmGA9YMxvtnViZFqY
sH4RfyOB2N7kEQiouKf1hRld/bi4ffOk07n2S3nY7tufLykbiI3VlmLrw+u4aQMqnzLssGjKe6sU
1ic4YO6DN+KeosZt5i/L7IQFUvK+Y8zOyU2joydjJ7Yiqvq/v2GLeHUhcJCOICdf6137fVJpStt4
jnxG76B8GKfE+9ilRfb2HIDYlOY054Y8Z3tqu8iLlaIAPjJ0w+ijuKE/RoStB6PsRAErtYGWFcWE
1cPlejsJRFoBEDOKhqvDi4jTKg0as3eel3FWT1FMpebgNtp5qeD+rm1Valtrv/96RFVNOhl1Kh/T
jOfFL7xWrXw99sx/b79Ve4fy93E28Q2UwRhDZWqRdEDq8zgV0ampQd6MxdgcqIDtTkkH5YOZCcnh
NiDNNbEI1ZKcB1QRwxQLhQDO9VEFcm8Xor+KugxbEZORTYHJNlCvrFOWSpqE+UKP1tjXnE5ybpsw
5q69K2b7iIy1+xVR8lk1zvjnts3j2hVqnfJXRbcqH9QZQevewooME4X44Pre3Ypr4QDcM+KV2/xa
W4BN9D19K7tCC73ETVnzF5f7DcJdHoqy6z7/wQ5ZJYpWGQEA/5udOLroSIuJmMlojAJl2cEM0mLq
PxnYZ97/yVDEZyQsQJC3lCxtXlxlXntyWof9XTzPVdi4qXtyKuOIuL23YhhYobTOfylVr6/kbw+E
2aIkrynrZdVUzVfZLOInlh7W01hq0cvtWe3t+zWSXzniCJRsH1zy+N6R49pOUlP3BQp1/lVBu+Bg
X+xOiDIYWS3icOTt1xPqVQWqSc+LRxVPOePu0fhj1tZ3Y6lGB3fT3haEXQKKGa0H9Bs3O0LgUjJp
Lg95nUtxRmtducvbNHtZDNmekemKDi6OvSMNTIBJrRo2fMbrqbVQ0QVuBSQI5tSEtVS997GYJt+l
6nFKYiPGq3eJ/r69anvfk/WiGgoKiYhlExfbqVLXEx4poSgy9wWa/4hBuKwfoxFF9dtD7UVkvw21
zUrInbMmqym1qG5cTOckTpTnvHKU2rfH2Auc3ireTU4JPJLrzgtvD763mLybSJkSO1Ay3+ybpU4T
s1bAaa/eQe/INt/nVquGqj4v7xI9PvJh3zsMgLpgGayVHvDt12up45aIKuwILNxUIQuZ1nRWOvXt
sk6YrJHerdwybspt+NdHA6H7qPShFLF2r7k1pjbZoazT3r5kP67SdJQhgJJdzyWO0HDC+4t9ucgZ
jM48n9KcknHfWvrZyAxcPWKkqW+v1+4HBLhGpwTYE6DZ60EzvdBT0VEmBLqXXeoeGwooIUfNtb1R
uILZ9pQkQX1sdkWEAIhhJzmNjamogRHgLzP3UXG6PZe9M0a4imYJ6HNS5XVv/nYJTwscXGtg46do
dH5L0nLyIfXMwncy+08CqpWmBlOUl0V7BYxFfD+XNgUNp3atc2pVBcwa94j1tXeaiEW5GQ1ozAQg
1zNaXd3TWKoQhJS+R2ndXAMBq7jURVbcO04lDk7vXtWYKADEzApWYMzNO0Y7TwV4AYMS22Qwmsni
XXIlsZ9MZYlPYwSM31hq69wsqeL3mV3iVmdGl0Wfj7zk92ZOp3m190AijhbS9cz7cRj13BnHkLaS
/Mcw8zQogLrgfoYNhSZS88fb9w56ZquTCA7H8AGux5scLDZkz3il3ld3jhlXJ9us22+DMY8HmOq9
w0BndIVOoKDw2kU9iWbXG+G1xVPrnYXXZV9GTFQvb58QIlREWQgHEkhuJqTleWxoE1SoOtIVv9RS
Ec6KS/SqeH/AZYOaA5eNnbOKn2zukKodY5B36Huldh/5qRVVfqNFw0s+j/NB92TnjqSFQN8c2A4y
ntuCe5d1lMe8VUostuyzkXalP+f1eEYlrYXO4LgBbdkjmcKdB3W19iR9wrtitSW43htDJJPc1foR
8QUl/amnrnFXtYMMjK7N/puNdoEpmnz0Imkc7JSdC422HkhDutuk/ttOeg38gW4e/MBBSfQznft/
uqG17tRUHEQnr7YkxaKV/LiydcyVqnc9Q3vAND1JYopucd4FcwdQoKLp+un2lnx1ptdReN1YOKBJ
NIOuR4mzpqR6nzPKIMcHG2TNc4lVyJng8FM8KG/WOF+HQ5ABDjr7hfTtejiRG2M71NTXqth1L4oq
21AZzBRzVs1462GjcUhogAgVFwhvwjYMmelgRlVfh403yQfTK5awm9PiEbWto8B8/auuCqwMRexP
oxJhXjAPm6HUXhROIeoGmMO4eknUlu+0dnaeS8W7i0D4+qi3NPc1xW9/9KY3a/mtw5MTIoIKmYwC
4/VHLZD3qpIO8E+B4NGJSlnzqS5WbimhWNiWDY2vdj4KUl6dg3VQmqUrfp+nYDvnWm2xFStEE65+
R0EHI/1cKXh7Gkkkzrf36O5Q5NwA2iiEs32u52cvPLmdZdShszjLpUt17habYL1unfngsX11lzEr
gge0JimVr6Y810Ot/lU24I46VD2xtuyNqPuhx6WcfFGbysfK6K2P0DLiL7dnuHPWAR2teIE1iwQZ
ez1sw09pR6HV4aRVyBXMA9GFqPo/+I7rtEh2eL6BS1+PMmLNS+rLPimHvrwYlqKHbuJqfj8K7/QH
E1oxAlxhlEi3prZidhTPjJiQrjr1J6PgkFJNs5Ebuj3O3tag3gSGk8cO3fTtlHpK3XFu1gh8JcXJ
bdL/JukBTBm8o77S3kgrOQ/RPiZELf/646Ez7CmUSarQ1hb3zgW04jeppz4NqVW/9YlhE9K/Yo3A
Payg0euhBJtEGR0qI1adjFg5j+rFXSbe0s7M729/v53rn4YIhHc2BRyZLdOSLZAMiJiXoahs2fjd
nKvpO50Y7z6jhZkEtePWP94+JM0BEF+rBPCr/jwGcUbCBPFA7cbkBH3U9NNuWnwN7+xL6bpHTfK9
I/37eJtIYcojFnPAHtSSmhlUda8E6aTP966MDPQa4vhSN9mR0tG6RNsXgVIGm1/jxXtlU1LyXFud
2pShrpTliZq4GuRUVB7bfGkROtXrJ4EiRWBMtn5w8l5PFx7pah9C+ggL3tlM10ms1q5bbrASqbH7
XCxGOPZwPgaR95/VbGzuHZ2jcntNXx+OlbxKiYEUGR7dVvzO0wGuNAMCDfzToA9RKg8TeYSvoxDx
5kuM3cp/KGcgssRw14dDVkRm7GUarflkfe2GafYnKyo+F61THxyOXyL316uIECjcEvp2gCygIl+P
lVp2rizMDETm0idYTXRu6pdKlf3Ip7KCEYhRcNB0hegDOWndO+DmPLYZ1DOdt0okP+woQ1TBNYHG
Hlx8r18MkmrCQi4KqC/u9uA2Q9UUmWnzGRQj/ZxSnAtUrFa+3F7X19cDnSawEQhbUyJAU+r6A+AX
2eexS2CTqjps8USxfLrH3ovM6u/62LsH7cO9STEgeTqVAmDT6zb7rViwzHZrNlQ4Q9fuzXMLBbx5
jze5faRtuDetlUAL1xMRk1fVTerb5cLGaSAfNwiP9XGe+eBMhV96nXjupHJU0X+tbwiLhyQejW6w
QWzdza5F1kml5MauddNY3E9iqp7Naq7ubLbXaTYtJfP1SVfewR4xX5w5gkWImFb3LpKe/JHZXhdG
mVd9S0vXfux64T72XWr/ZxaV9aVuYhM33VR8ymstoX3VHIJxXt9m/HoMdNfiLDIPWwaIE5EyG2bS
wsPtS8dXvEz92Cx6/mBgvvnsOb36VFqz8X3WFO8gudxbKoALKzqN4A+Z1+stMaO/NbmDQWjdm//J
SXjP3tKUp8Q1v7bgf4+qinvDATmCfkvHcQUwXw9nlIkXqW3ShTNORf+UijXdSVww0IIwXF8W5lFx
Z+fi/CVq5nBrEsRsS/pJaZtlPygtQh368Bz3reZTPTXva3c8Eh3eeRgYas3yyADIvTaHSzXjXs0w
ywk7qx2Ws9vI+lSq5AgPAnD4Q250btiJJDmo7O/sHeA1VDG5Ralpbrsw2kjFgW5tF6a5iL50Jky9
C0S9bnq0jNmtqZ922Y+kTfuLVoMQPN++wNb12tzgRJjUiNcGEO/CpshZdlHudpXehuoo5fdUmoip
u8X01GpjjOKaNL6iSVDiEaGPyae5zI7G35s9vAWgeZRZ6a2t++23G83rlgjiddeFrZiz7zV+G74T
J/F94ygicJN0eZlrOd7VlXPUcdjZWavrOukon56XeZNSQCC0tH6SXVi7ihM29ig+6KqIH4Es5B9v
f+TdoajG0MReK5RbCE8PM5q+SYUETImDcbEI05fA94IiAeN9e6id80mtZ9WbcdeS6LY1WkkNjj7q
G6FUsaO5LEo79rzIFhBPrZ+LU6fHR4nu7SEBUF0voZsauDEh8YlzskN31HajhGzQspUgWZT5aeis
6a08XZTy/t8kQSNcj9g49pwqStQCVl+WUNgtXaF+Xp6szDi6FHYnt55Nur6/lK+uhxqVTksiM0Oo
NRuMb4kn86dlqBWsqecEhFTu2R9uL+DegcBYhGI2SSg30WZudWzX6pIgYhrrMvGjqqzuvSH5N9GT
9gMU6PnB6SzvGRWEI3bPTmxBqQIk6erPQXdqExejcdB1RtK2YSQzG0ph0QaIa709S4SVRgVmRQOt
rfTNJTs3hTRs0uxQqPVfVZkv7wxNi6Brzv3p9ofcOXS499EqpcKFPMe2ANp1dbWIgTTKjnCYRJuv
CccRrwhkb49QPzuXKNEP06KXByV527M3Z03vQFUWYWsYsgsmLW0eWwn9D2EgpXtwUdL6Gg9j+VCa
ZfaUSgB2t+f6Gvu0tqgYnwIXGTGH/3qbLq4zOOWKTeAvn7D0Hf8ZBqp4jVKZl9agUKPFtnsSxD9+
2dvehWj9yMhw56RApyRlJQjhN7ySFUvVeeoTrNvNYszPdmqO78fGA548nZLCy+9uz3hnt/6qWkI2
56iAjbyeMHLo3RRlTBjxivgxr+z4yyC75GCUncPIKL+KTlhIMNT1KLnUYoeQgzlhIfxjUDPb94yi
eec5df2YYXzwiZilJupbju6dvS1FSAffnMsA6attWDe5czy2KkUAoVl3cVu7YZnSShJJOt51SafQ
U9P0cFqM6uy4U/719ufdW0yoxjSz1n4aBczrietplke1SU0g1YyFK8f53hBWnFGy/U9VYv0gV9s7
qrR7uO8AKxLGbhYTJI8ZlwmXwsK2mfyqK7sHvcyS54Wq/8FReb2kdN0ZhY6LTty1JcdWrtemQ4Mc
mzdG88fYtqKgwErDB7VnXZBur0ORRDCgIn7I7W+qvZ7mmlGR1puIBYE73axpE4lOxqLuQscSGP1l
sZWcdKm0XLT4gOe+OuvmnbOM1slRBrc5qc6cXbqhjLJzVsWmr/ZNm/qKXRgoBCpwfgZz7P86+JHr
t74OCMH9UqDACJ2KIeHR9cq7tkirZERItJ3E/Kgv60sks8qX/VQigOX2T4v9iZZ+6AlzjH11sq27
xGjfDGEjwQDHg8TRykGnFXL9M5CWsGshJPJXlWHf98rwQ3RYec2DmZ81ZFBPabQc1Upfb3qo2itb
ZNWngoiz/vlvsahY9CoRUQfLCUea9KQs06D5OTqa6gX0OoqQXt/O6eX2B3+9KYh9Tdp0wHromm3z
N0BljpFLUm2JA0lA81EE02BH77s0tw6qB78QC9dr65CcmlyXPMB0QjZrK2eOhFcgRRUpvYmTURMV
i99Fhqf7Wh2PD32CKvkFf8im8o0RLEwwlPb099Iqg3HyjBRxF3Wx3HeubNsiUBw5/Bj1FmcKxZ3d
r6jh1vMZ82HR+12pdu+rIcfT7/bner1GrI3FB0NIYu1sbqIUkL1VlKdsSpnmamCOthOAilL+E1Wc
Q5ccipfb4+0sD9kJIQRFLuou2+wM52T+eidrQyc1hY0eZu19XJA8fGmtkc92MNjrywnQGrkgPRwu
Xv7legfWWZpac+vgcp6rVfMu043I+jFmI/71SGgU7jOoF2v0Ffx4+1DJFZwnrUKm0dmhb56e83EV
qp7bvP6m0z/s/Kqy9dh31Sp+J4qECrkc4ohyibI8G7IYsF/wau9LU8Pi9qmjYcIQja7zIV3K+GWR
S637qoMA/TlKrfi9E7nyaXQVVYRVRTzkN3lMGznLDeQSQRB21QmUkYV7cQS2LxgVaVm4l2P7dzfA
/JqDqR7n5LzEZYrdIwRa8VBkuTT8rEK8PPDySYUThh6c94i/i0gxy07S4dwrjSsfByK8+HsL3hPn
Ar0XOtqDHtq3hlCjD8aUafUdKmV4YpRa3joUxWz351IjgvTm/AoQBKUW0NZUq+g/XK8QAFM91m3q
1sJJPF/gyx5YgyiQT/a8Uz7HzulgS/D3XR9ZGEgoCf8CRKyUhevxMEyxtQ54N4DhPP7emU196hFe
+lCOKMvfHur10SI3JUdFR4kEgIz4eih8AEQDybMJ9bEpLpGrxY/OjB8nueP8CO3kKAH/1eO6nhuN
PHYVF9/60mxrO0Y/G2CfQPDOkYWb6ay3yzc9lYm8ZPwfnkrDiP7uUOIVIRFsJD7kc2UWQUVhZgkc
O/KiL5U7jV94qpPKz+j+Ro9m22r/VHXTNj6PS/NN9mb6IZkq6ihxIhb3GclnEv1mEON9oaTIx5Ft
6VPQZnaj+r2eeDGqdp711ekM8d3CZ/ul0doy8i27sOpTIfJJ+ItMra9tXMgqABRT/680xuKzmpbK
j34AIYemxOh+jak/Fn6biO6ezm2+hEkp248iVdR/wZoj4117Ubr4zlwSsK+r8U2XpvyK8Jv9kHeZ
/u88YFkS2uaS/E1819YnbcLjxa9zrHvfL7Fb0B1JG+djPOTdVyyKFuroStQVQd1BLX8sMs39skCw
E89lF6uWX7BP68+LjMf4gxMZZo/AQZcueagLtbQ+RAU64oFH2MXBQy/gIXe96avRx1YfKEYzfFfa
IulgZrXJfK44AmhwIh+ELgNWlVkoAZMVVDWi7GOerbbTphbJ5xGdJtWXJep1vjZQIz1X1CZepJKS
vpb4hvSBHZlz6ktoP4+L9Krxg5wW5SQEXbCD/b29ylfhdCJZuuScXUgam/09csxAAwP6muy2ftB6
L3+CGZI6QTvzBweDrffA73t7HczhqSV4gfoCNPL6MPU9fIlZWhoGqGoeTLl0zm4kj0A+r6Bva2dj
9e3jZVoLeJZxPQztd7OBzacGWlrGyql0xfRIpSk6WYJ71291b/ocCUs+2kPTIZ6bu+bo566qpIFW
as0RshVv13XE64kTtuGUwtdcNcK32EwUBPVkmh38J0rCuhdH5soAXszyWnTK7cT6Ngo8bs3OXKmA
WoOMghitcrlDSSVF4rRsph4oga7g9173bf11wvrdAC81xoAoRDnGoe61meN3tWzTuwjbBipbda/q
AYCSPvpYW2lmnKpOL2I/mpJIO2WFjetGB+HipMWR/NAOneB/ncfrlePlne+ObiXOABWXIcBOci59
aQ3Of6OaNOXFM4YkP6WKp33kpnDKU95P3vtW76afRSTMxW+SyEouTSX671ZS1x9c2Xh/DabCEY+j
jo8+CrubgtiuzL+aegDUmTSdfI5yGPW+6AxNvrRDtrxEeq38yCphPzuIiqmw0loxBpolEC1tijp7
UjwPGbosL/EHNxu9ekzjeBqeTFW636u2MWccadrivouXTgTZEjfqWW3d6QeNv/5+bqcUQEgWaS/S
dHvLV2SF1GMmqvc0kao0nMSCPVzjulnkS+lWRiB0J30HFZzdRTNtfoEM7zxgHUB4h740PZSiiqTr
Y5qEo0MPoUVeSK1Q4MzyeXkUeVECGccQJXDQ3PnJeeAX6oABHqQqLQGftsB2qM6Vajw3wpwhprlT
+tmGH6OFQ2Y15GQxto1+67RZHUZDEX8QJVHLJ+k27c84VVGDFjgSfqHDV7r+FOnjjxKpSQU45FT+
o6rdYt9VSBcvQaYU7vcpEa1CxNOJLAD+YH2nWDt/HvLefY5dfGCDWem9/y38+M9TW2PggAaH/aOv
tLQIVMX0vqjTEsWnzo6jOpzLRXOADUU6Mr2JUeNnMIqoD2YnEu+lVsZ6MPWwiHyci0UKJseYEr+w
Z6/7WhVu98+g5Op8AhFfP4Mvo+lgJJr1VCyNnoWebArDbxvIvwATFVUJva5Kz22hoBfVogVhnOkt
Ov+UfT7/SxLv8Fc3ujT6+9y1IGcvuSb/I6ko21PsTssXC9bK/MUxBBammLErXZCU7ag8jXNrNYET
u2kaDoljf0S/JfksYUNaj1bG1/PJn1faXNslyJCWdlJcOEfiU2sMLn5iZbv0KW9iPzyhzVx4D5Yw
qzEYksmeTivXLv4/nJ3Xkpw627aPiCpy2IWme3L0eMbeoRzJIAkQ4ei/i7Xzv+415an1bzuoAUlP
ukM8j1XTpZ30+eVFt2rnshuW7g073GGJZRAYp6IacRBAp6b4Xi5ddtfPoWywPhLmmwesNYhbx8kf
pxm3ZcgOtnvgQFAWGrM3PLiG19iJX6zOL62aYIzdCaZOvKDWcmcXoWKL1rp5zqEi2yeEpprrWmeh
dxNYGcDIfHWFeYlThuslVVWXXhXnXdDZiYfF7I0TScyXjMXmvC519dRle3ttqbflU4aDWgaoN/dF
3Gb1rJNoAXe1OLaQ5CGWi0FOD6fszqcgyi8yXYp7WPn+N9HNgYrHDTuXZHerUke0bCYdO4pNdeVW
Tv2QG25OWu5MIngd6tw+tXNJEeXlrZMUpZ9P91NmN+WjjcGvTIZK9Q3StIxwY0ojKzwYo16eAsdW
4QEFmnBE0lUszwGDhy4ZnSIDlJOHTR/7mJrr2FqqsjkaqisgNIVZsV0P7qyaq3Zzqx9GRtl62VR5
v6YY/hTmUYbolyYAmYPokPHKtjhclhy3qNWYn/A/3Zm7blnfoU0OksRG00ZeQTn1RXmqMtEXcZ9v
UXurcz//zaQiCFKA/KtzNNwJYYGgWc1vy8xUN0bRZPYOyqqdn1Tc5EL9WjmnbaLtmOxChg8okrRZ
IkU2gskJ5gCIt101dBpdbzSvDKOPco7i5sxJtUHTubXZdoI/DaMnUdjBvQ4s92teRnN5sQkx+w/Q
gafmKPuoaI9dI83Htfa2ddeu7O6DueCb4A5UYJNSNhvb2m7EZWV77Tdzl5dJcCidHl3dhsUJN9tu
uVr10k2x0bfW561VI1ezvRRXGolPj3mF3b/Rs3M14lLd/LleETeP5y0YR0zgMIqelcNx6eGgyGPr
1uGjVhb2LYs1Bt4BIPEWps0EMCduSm9h8aELf6tl8hTYA9l95liaOsb3xWguZzszf1TuJsXVNrXW
I64azpRWQ+9f1SjsiZNomiHkJfXqKfN9skdT2f72OKsqvzZIUcksMj5LPqClfRnkovlklIY5EBCH
9lu56N6OhRTmd/i1pR1n2TreqoxtfpgX9L2uELUaepD/rlcevSKKLvxFbxCWcKtV8dCYmOUU86ij
RAD8OUwd/JEDuDjlXkeFGpGUr8QiQXjJem+PRetXqXc8eGSN4yv4gPG+KayVWKkU+o71lJniqrcE
EROnsfILWaaL8bwV9X0SaMDKV3OpizJx8QMXZAeWcUWa6kGjYtdvzQkLvr6GsFtOLvqAa4/CvFcJ
Fwvo0fmslOQuLLep/AluN7djQ7pNfimncrXj3tFN95DJAT5gv2lb3lYh8iYvG6l3edMzUSlipitb
hPFlV+3gl8K6rzerjWLfabMpXTnWOsm11ThUBmMIj7fZVhX7emX4M812nwJF2wa6HcOwXmRutRaH
Jujbz2ZTVVlcy17cD0YdfJvclr9W+bmHHtCi1ntRwY5I8pyb6ijKqIpicATVa2lU4pGJsjumuraC
5Yie6mxjWVOPVUJwyhC9DwRkkd6f7SqhFFfHRuQrTYjcLsxYhwu7Qw3efCssuWlQPIs131jWQqW4
00/cxBMye8K0m7a5lYvsyTCsqUtyEDXflryKnIOWZoYOvDD5TKup1J0lezM4zaUq1ZXwIE+8lmVJ
JhdUk/c6VKYxJnhbBm/hRvfjYHsN2lGBPWXotJVNfovWexbGNJGn+dYr3CmIN/5XIII9/YtotI0m
XnrbofGRl4a7HqY+nAkrwqwo3nHvJI4qnjzJW3u5D6a1wvYrM/0HCqvwcrCn2Ug6VvuJe2mO7HGO
QsfgNE5zdCubkyhLLKBPdT7Z5dGkcx7FmVDZDyAEkH1J4cziOajF4KTCd8RrZQVNG1eutm4iX298
ltZyPhc0GJA3M2rjAkkiIzxMtnadE3e5vAl2kYRYrpb5i4aBhz/lMpEKzGF2kEtD2mQ6WZFdLOFc
mkklvUIlwpu96oB2hfUThoKxf43cYutaTn2oMyecjmi6dE9O7+V4iK72KmInKuUW2zDWv8KIJW7U
gws62mpwPyBKdH2R9HkVztcOF1R1Hepq6TnLA1gTJPSCq60FiR2vs1TZkSOpZNL643brdoOdHcIp
b9a4BCRHXA1cRWMDgNmcNHoSxWmCpjzBw5DMyqvBw0c4n0J9UdqGFRytvrNfvY428AnBHw6BXEzz
kfKorNPA6sLopqjxZIzNrJlvG8er68vGIljFwilRn82Ymjybg7LGtJg28xuea8o8Zrmt1KlqZvka
mAujJGqI/MGbKaQSWSAEF3vRLDBWHVZGBqOJ0VLud+EVmbUDGZ1WaXuicWX4B8nE1ESs3eHsdgXx
5si8xihifxdrw+AHz2yKud7HW1HaQ+xSc9Ctwg9BkeRBQkmw1hg+ZZHH+xmQGHobchR+2JzFGibm
VIQklJ33tR7sUSYNLkFcRmxrQjntkxu1SLTTBnMApGUzrDLoUgRyjWt7HG67pal1LNtgA6PnD41I
QsW+Tfyt8Zyjm9NBiDMvAjHOt4e4xcq5jsUspu9DVfodV08bfa78KbTIIJWblTG+OX51yvwZwB+T
HRGShuHHGdfAml9InF0SNdfXYSzn3PkhOvTDYhv/qOEYGlJUn8JuiZhooIgWxJ6nFw2DT9Dab6Og
SafAqYe0B1voxQDRhUhaaDxcZ1GE/YjajHY4NWXpXm3OUvEY6E1Zp9arWzdx+grbos3p6i2BmbhY
idNN+sHbihmVOfAWv2Se+w0VQRncqF7inGJ3YRcQApGkesi4xr9M3kgEqdiXW1xv/nbDzUBa7fSK
1ASHX/tXVxfZo2o7+TZsrdHeOLVeDdTlvCWdCwfpmp2xkiVVFNQvpl5Xmehstn2mSmF0XeWr98gX
sZxEUQYc4VzYQVp2evmcVys4lxrEmpW4OnOqZPHy4NpGcMXncJni1ptXgrsqw66Ey8Zk9JDNvtuQ
bAnjUCljWpNoUP5v39u86NoTY/G5wHiErz/p5W2amE4d6tFQP3s3oq1laTe4tHpX20k4OM7D4lhr
R8dPNjdLbQ6AOetCfHL7nDRT5xWfeR4xT0p8iQd9rBy7HZNuEdm1LRGiS2YIps6hXIq2SXQui2eN
jrAE76qAvJRRORXXopjmDN8af+5j+prjs+oXb0v1ULj9Fdry3q8iKN36UI6Ccty35jy4WCGC9Yeh
9Mc5VnVkvGydrfrEo2HYn+xWTEffntow9jofGi1/g65Ya1IJDLrtp3gL9FJx7CJRHtie7ndCX/at
MCrEo9QiJuzDuc9bzN6z8acnx8m+DdqtGVInGv1fC1MSnEM30VBJk5jGQ12V1WGOKjpuNc5AgrDd
8lc2B1uyn5ax2T8mmbONzarahQngAAxMSMr115qVxVVejb5AngQZmETTE3tVhgu8Ejf4loNmdgYX
4zC5L4hEhr8Da/XwtbDGsDhUehmCm7l1x8du8osviLX5zaHU5lDHNG6H7WrDa+8XXgDjZUjGFeE8
ajY/LLM2Z+JvSU9hUuH0bIu5zC9GE7LdRZg5MwfQXLrf7WzPVVqTmNU0Qjvnbeka/W0Kqt5IsDgx
BU2YNqIJ08xqudi5biL2xObK2NOulskUTsGjoTymJChGuwBhM8TsiNxZf9OQV3G59Mo+wWLBjbWT
uRPEaBCVvxssBYoYlgC63B3o858jxkbfp2ooasqoumsOgKammnKmIhax/fGfW+a94imWQssDWVlT
0Vec5N0cZC5fAyM8ekKBthkn8Mrnoym192YKzZDAjyo9xk7ZB31ccc90qVpM77f0feoJXe4jTzQX
qLurElgz+4vf3XbD/BniSV4mOQnUs7EIYyQxWIwLyYAmjOG8KYKznpjO1ohWxE4242k7kOJ/lq10
sG5f9PTT6HJ518gy/9HWffa6rGX5dSJbpleNCvSLtJBrTrIu315WPMx5PteAydq44Ro76Ibkid2A
DQyozcrYKnP7Vq3UOJBNoW2m62LlJ43n8pNa+/FpDUvaLYMYqppiWhIWFQ3o6WAURIgEZW/xKQyw
WI3dvF8eua/pIVSLMX8Thtv/lmLuBXSlMlCJ3ty6izek+x4R9HKesymrL6kGpt/eNjpPBSfo1yJ6
gHsNrZOekt+kdRsVjg89SJr+HGdo6IaxSQ2Kr727hi+SylDHBe2Gb5Y19MUBVEtQpVL4pN/oHQ9M
VrxNPdDHWRty67HSCUOZTj16lKDllRNtcAMqu3W+qMLvHibb1t+iWtT6Rq5NODOanAMvNqWfi5tS
FWGXUn6jh71Ec38oBxn1lzWjg58lrf7rCC/I7gpRyeARrbJdYI6xo0iQ/gqHlPylvdsWoR+zWlff
YZnP12jfZUXijoXzUo51tMZd19FAnhjl3gbD1ue4N/lIBwPgqod4mDrvtW2XKeMG9bly5tXX92vU
0P23XKNTF1zF4ji6bWHEvp1xmS/EM0ZkZm+YScud/bhZhG2YzSO9SZBxHppOptXTKK3y7sny1bRe
0d1wnzeyZaZ+msI5XSycleKcFvxGx7FZLnVLzzRpSnNg+yiDNn7bYoEXV2rtrKQIjahJ19FZ2kRN
DbpnNiC7+0Y5KH7lUVSHdy4jxN8NjrgvvaTg5SzumXSx1uFlnrVzRcpmyvmR00BzCLuc6W7Iq06h
Re3PbdJE6OQmda2cF8/tmV6MeEXs8xejs25k4YxXBY2MLJ4VdN3TqvJNplnZBQ0ltbUw9Jw38WNe
l/IFUG4vD+jx5dUhKzycBAY1uSQGzNF/Z/O83KxSbz+bmjv11uytmRMK93s8kQrrK2/r7eFilY1x
4a9mPjEY8qfs2M5R1J0G8pdv0bJQyzpis48ic2R7aF1ZPeIja9y7gXCfB2apZTxJP3iEsdx+keVs
lGlXB56IB8Pmv1xWfMkT39MdpeHsZrQClpXQoagbvcThIq8PxZjtWONh3F0lu3X8SlJbvRZTSGAM
MkPknP+QORbQ3+mC3sg2wXF1OCB1XVFtBaspkGE0OwQyakmiEHnlj8zR3hCPGoAWumJL3jCRsYc2
hrPeLzFQevuF9MR/cpslGJKpCZervBdWFIvAMy4bvY7u9ezL+VJP7VReNKtdvLQbjaSbAp1HecyR
6C3J9TUliusI78tG4VKkHo1uwkNFw+piDMIsSlZG/y/IAXnVEfZZ7x2mZpXFkSFu/ghiqsFXxaI5
JXorOoGdn754cglu1WLUDNlq27wE3F/1TJgUB6Fuo/rGYp41xrauywfDtojtatJDlXZjl33Lwf+J
WGrFxYiTM5ywsNncNjZJp56zVVukkU1Xj6mvs+F1azowsEpwa8RILqoXiIvGj4oN8GME2VAkzCyy
N7e2q/thJINItlk6zMcRdTlNm6LHV5Sim1Lt5wOuh7ptrppuMvKjZQ7GVcjF56copLjdYdBB1l3U
Q7O1iY95QhuL0ifwDINn3bjuOAUp6gTkXlTBUJjtoCyOkbLzPimUtC43GvXMF3o5nSomY148FQup
q9/qOaTJLseO/pnvEqi5bck2ctB9EdfPyrA4qm4D1UekR95m/2zBZHzvXYRfk9pqLHKCEUWLKC+5
tCeU4xPGb0MQR32m7ud2K60DJ6MNUPFYsfpzo2l1T77VmDlFRLG9jo43m0m9+r1zGA16PmQT1lQl
Qb+4r30Dpvu6wH7JjhVAk9vVWCMrkVFr3ettLzO5fLziGqxp/ynDGmQHldjWk0ciPcSM1Bjrtk19
pfekJ0F0zHgOJEIiCGVV9n1DtdM9Zna7/WwBPYSXvdtNL2FZ5g++DI9lLszhYjGsQtFtVzZ9AXet
XeAGUXQ7Ruv8xsgiFBdwpNprCiL502hybga12PyLujXsh23ehojcUo9gRSkH7gWhCKeqcKN3m5FE
0NQJ3IaSs3aKdC+49SEXdXjgYs0jmjfzJC96wF50j0SD+MWKJ3xzoxqn4LJ05+pudbPliyRsPzl8
nBIs12j/7sOCrHdXy7sZnahfTjxjf+9WlSCNrZaMTrnDn5kl5lkxUsTAv7YmaihHA7Z5jNWFCy+2
1WAC+bCPzpzR26e17331l4AMwlZZ+QNsBHJPI8qfVRwg0RHdMuCl6Rd2Lg0q/G0887CyQz2u78aA
0ATORN0XXd6ace+jGYbzuz/mad/J8ZMb4Rl2PTHYGNK1gT5HOezDzhX+JnAMwRn7G2iSWhxXgxo7
NeeKYGOrIt9OEU33F+jRzt429qhcVs3I6WKlazXF41DDJSuUlYMxyoPWjesqDOkBGcQOwoOfd6m7
dYgKkvRZzbHcaqCQqRlOkSljR86rd9TO2Bp3Lb1njG1F3YzilyiUKu6WPJzxLhjKmoQHH0tn5RYt
7dpOm2YxAKDoHEinuptKxtNr4g+OnF7kJOV2IoERuRFXmQO2KVoAbyJMZxfGsz0ubogavV0DkYrz
1uceTANpddWTk/tSZ7GJvGiDhOgqnU8u5rvdneyMxaQRQ9BxLwbTh1aFraZNlt2ZhvFqFu3cXlbL
LIP937Vlf12gVzE9+5beSLWMcAv7XxiM2qQ2jP1YYxQRTIZ46g1vpszfZtO68Jbanm+lSxOdiYHQ
3W+ErPXWJ4yTKcSOSvh59juLtgD/aLcamuuhwx73tcZ5ZfwZWsTOOzPsMz9ZEJ5fPjNuUeanVvvk
QkkW+a31pTeEZ/rHpmFGeJFZWjNUHpwt3H4aS78Dekjnim8d0Nn6xDKKaWK+23GvhETMCd4c1zA5
3FaQ2/TLaiSFEcgPlTsg9dQDUKADw0QFlYeatwN5YpgC70J722Q8t57dk2lMs/AYlmRarUCcR1Ny
pDxwF+F3Xzp+8H3ywzoYTyVz0ryI3cWvxEAHqnTbNxESZX5GlK5ZuoSLU14vZdmM994qEcdO4L0h
+V0ESxZcLwrKxql0tG5vTCp09xTisDGnDa3z7dEX/P4+NkNGBUj44+D3My/zpfnkF6axfM3WhbDB
rGSNLhT7m0fzrTo60Raf9KU1akJmYdqMUmivzepqNSZEnf0hqPXF0M54iYxdU86Eymmo7gBEFfLY
z8HUX6nN3KpUe61Tf0XZI5PUuUOoUrqernmhgJpscdWtm3VwjLUNmGXQbElWz+3Ct5oT84QmYLXc
DKtHNbOZxNd0XEZkEdB7Xr9M+VL8UstmqUufS6A+LG6dfTFy1Ztxbuj5BZXN3D4uZlQ/lX3rTDHs
+QaTJcKfm6JiVvdf86HOAmotJ1oucsFfSogba3aZc1x+Tp6svIMJ1nk9Acy0XiAg0WPy6NlH8RTR
h4sh1RgPTFLz5lCH1fZ1lUH/BB/a+rSGuRlQMA1lOsii7BgikCPGhYRuGzNCKW47au+HEPUOgMzu
0Hpx5mfF13HIByvRnhp13AqxvrX2ts4ksto0D9Zkyx8rouRv81QvVwbJfgMspvcvpwHBe4o0PzUc
zgUml/WlU1USzMC43TAG0k3a59q97jk9c7zZE+MbsWYY9LrlXN80ASaZM2UDZaQjRBvrwhZ4BDAY
ZzJPE+h7u1nLJ9GLgPZp0OjuIBvg7YetYPL7VHEjfjINNdCTRsMUcwgvKFbmGg4ghMbyAX0UvN1P
pfQATde9Vm/gjsKnrG6t+ph3WRA89Th/v0oMLQHsuIv3M+p1vdKM8Yb1kK1e2yXevNSpyqNl13ao
A5SaEQ1rknnBBfdmGK0ZuY5GtpfanIuLGTBzf+tBZSopqT3Cd6Q6ehnIyTGvQWyS3s9sm8UNpHWv
ScSUVTm95wH/XgJ/x+BTZoEbSy9QX2VObEqXtQXPUVG6E43rCOfbacvWC9pauXsYwqEtrkFTGS3O
hmXbpGW2TS8bMIEhpYxcv7e+VfxAyD4M47nwlusW4Sd9XKUsv6pxBq4cFkX1MAq3ZHRphz24xXUb
mbKMtrqmXqJ8RYY/ut3pDXlitX4xJiB9mMMwXGXaO+oO5wPR4rsaYzg6EKx04xqxzLbxuSiojGO8
uBDPD8h01MFd1uVhrBwteCWLZ8YFN9AW5ypouPGsCMBVrgeu8yhCWv1k0dJ8ZbAP8kHXiFInbEsa
19VWiut8IcVKNdQdzeW2mxJ6Wym/1NJxP5nRkjUx1z77xh7W0b4xhFJlbDIJesvzwW+o8QYg3f2g
qvDIZRQWR8xUi+NkCmNKAoZX1rGxouHRG/Jtx/559m2fK/8BaR1kXtueSzw2tjpc06Jc14cSaO6z
U0rZXqvI74s0c3WVJxLQwZhmXpaHzHpIMo6hYiq+txBo62tvygW9TMuTR8tuq/Y4CTei/0MBSBN2
XHQyrdb0tSP2ukljoYPzCsWi2w7SBPtG360I8tQsohKV9MAZrpmkrP2bVW1hmW6uEX4L+iF0Eim7
RaccbtQTqrZr8Xdfhsi9lGY/3uoFl6sEJSS67GHbdld2b9DCLiwquSMJgv1Zelr94g5luFWX5t4s
orNtUn4uVpioCjPol6pS20UFlKKhB2swmgUeVL+oQnmfrAVh4muLePe4tZZPPvB3kOa/cGWgxZFV
ClE9MsnpzkWPumZcJ5Iq+rCiUsd2KbxLXX24yjkVFpFf5I5QAEeZLkLz6AwJT5Ei/XbrwkQIetBB
w9f3egvsUw2mY1mdPClRI//g0f6Fz9sX/QcOCiOTjuL+5/8Dv59yi0iUIUvt4jJ8jU5y/9xjMXBq
GeH/96VwTQasi3oUUeWcsIUCj9WstQgSYYErcMJyPOV+PZ0KS3YfaJWco2p3veTdpf0fUwiU6M4Q
esUsOo6dDpOsEl1cZ7gl1EFbntaq8mMxbR+RGN7ZIDtgGE9q5M1ABp59unoVWwaEJAI/sNqXzaaX
y5CL9IMX+N5TgWiG02ojf/qvDQKZvQ3qpYoSIHwYzs4gwJ3Mqg+N9hj7Vsr7AE75zt6w8HG3SeRh
SzCp/3Nv2CDEhwGGfxL58nvpmvUhn8GYl1P/kTzIe+8PaUTUqrjY2Y1nKFEoclJIo4wSOiDqGUBA
cNuQ9n7w/v5F2Nu3RQRPjx3ho69wztMVnvKoDvlMxkgTv6+FfQtqwzqo0HDutQx1UjVF9iT9xfrM
ZHFKbTAyz//5LoHjA+bbJWbCqNlfxf8cOEq7AJoGL3VQQOeTMgKqAkrLcf6rV4kFuWvfkiGdO9yf
nbOF7KqAyY3hKSzdQLsxFgPgyWZT2K/bLD6S7fz3VnEQgWSmBfSWezI6O3BGYQ2MTijhjaJevjM/
Ybi5oonwBtGu/Mhj+pywsT/ZztX1nV12nif88xVW1WBljDloeAVWeCuC7ptkSn0kq/lB96tN4Fe4
hzrX8wdUnn9f0Ky7K3Rw/nZI89m6/hIqg4Se8+Bp7yiw60rk5AbHNhLiYOT+mphWax3/vl/efVgc
i9kzgI0h4Pz5sIBJFlfWzJVGmhlw2YG6g/FbjwuGg/Ho1jK1LQmSFHH//3z8edzdSGTn1wYwgP5c
uXMlBkHtEiWZs7WfG6PtnlanoZU6L3N7//en/PcFAIUXxeM9/hGPzoVjSmeohJYRa3V5eDLnVZ6s
jTnC31d5b5d6VLRQizj/1rn6AGV5Rhs14AJdPAVjuGduNXXt9Qo+/oMI9N5e8WyYX5BJg30W9OfL
2+pokAEKTEkEWutuGdfszgX788VCj8FMt87N5pgkoPLSvz/iey8S/Ttc0HBUhEa7v4L/uV6MyqT/
OVHZbrPdfm3s3GsPTTQ68+Hv65xTZfczCLEygNDpoT3mnMWGwbDwPlj9CCoBVEEkYDlx1WgdmEhA
nwTAgPnM5P1UgCDvZif8r1aV+/Jc417A5BJd1HPr90nbjGcZLicZItmJi1h7XNkBhnNzhbahOX6k
wPfezkGzcddidejbn+trFohwVCs01iScTH3EA+YxwzTogD9a+EGQ+milsxeLguhWrpIXm/u9lzat
heFDVWeHVgr38u/f8N2ldo9WG9kK5MbODjjtrCxXmRslrlG63xGqwAndKcVnURYfeZT/O3XZrbX/
31JnwYgEw58YNEWJLiLEqm38RHP6Zyke3x6ATLwl//5o57em7ZG47IoO5j8Kz97ZehQ3iLlN9ZTO
xmydYB8tQLPW6Fjv3gGOs+hjkNPCcdZm+OAmO3+p/6yMMBCcwj3qnnMXK3uC02jbUxoOdfi77fvo
smb6izC+1X9wBt9bCsVEk7sZtUHPPbtjfIT3m3U0J0izOvwNpN5NoEV8GrUyPioTzr/f/lTQxXZ9
4N2N4fy8Nc2k7DIHxWo4yy0TF+uzamcVM5zwn5qw+YgVd357stxOzkUpBswigpdnT2aNE8YnYaTT
xSjBSPrhyfuHNAGHgqFp3/M7mN598OXOr7R9Ua4T8jJ3L/SisyS09LQcgx5kZsiQc3fMqS80UiQv
Cq7wkYzDS2ny9FfFJMNvxbrMz/95y5LS8BUpjxye+ezg65whmlrbMW1XNZ7G+tj3T06bTw9tEXop
o9YeyEj/0UO/s4dg5kdIm0XoHsKa+jNe6IlknkXGtFYVcxrfNraEDNX/nasSLMHfH/G9z7qz8d1w
F8BlM/25mJwAhpCbjRClnDKJWn++61UxPGTWWhxHCdjMEL35wWe13tm7UKaQaUV+EHOPc6Xypgxy
M6/FCBJd2Xc2bVumLqE/fm/GPrqQep4/BcVWX1XjYD9S4TWvNIWdVMLYlfjfMCrLorakMwVdI836
zIktzMU/yqDf/ZUg1HYBQTCm51t+oUjHVboClGxC0JNjuMXsEu9CNcZwoXyv+fH3b/Hebg+gukBI
B7tgnmd3kD271vHnKXVARRtgEI0mSx0QTYBllu4aL9XyAHspu67LZrjI0LzQx7//gn9UH/6XtbYf
OHIjH6d7RJGBUPy5HRRNTnt3MEpr4bfXtN3aY4D/+UWQl/VBDOuW9MPo3Q7mJlKv6YFx84VTOU01
oxQATn//Oe9tTqxmQvJsxCLccykeAPx51tuMmLe5aK/bdVwftQm5wii877XIA2ZMi/xgb763JpIP
5L6IxBKtzsLU3JjmZsz5mMIMqhJ3tfU+ihqDx2oNdR0zvKOb0GZu8EHkeHddzAJ2pUpgCeeOaBZT
8K2gzYZ5ueMzPxi7XTh2woeUaUoBbdYwi2NVS/eDT/7uuogb7rccRO7zL96PxVJOXjempt04F0FV
+z6w4rG6zmB9H3S/WgxFIJN9cO/sr/F8o3G0CGEIYiPguJ+F/0mKZ+C9k+3A9EAwU7+U5TIc7Mn3
Xv6+gd45URj7QBvnAKMXea4jAJa08cZoG1Jf9VUaoTp0CS0AEMWQ/4a2rJPBXuyE1MBBz39yLv++
+juvFramiYGna4HaO887yBNWVVsFW6mp/OvKBzUf4sl0IkMd0rGz0Q+Qw0eCOe9cWixKN4WsYGex
n+1fIhlKsxExa5qYIaOcQnReaarXQVYmgTfr/35GkTqy9yCN67J5HiPDYRdc9sMxdZvVuB78QT0W
IHv7owk3skzMZsyPaxSsD//93VL5k9LxYm2smP/cPyOMCQ80/Zga0zae1t5qL0ZPmCks2/DBBq8O
QVCtj/8fi7q0N2ykUfbc+c9FRTuUZuMRmf266K8Xl763Cj3jRy7EcjI7+w5j3bX+4KS8kw6QBrCF
bd6jjQL/n4uuWRX4jZuNaZ+1A01uZ3oe8dhsiA8KCurfn/CdJB1jC9jU7FoWOy/69QiCcNIzCdcK
t9iBPnblzZvzbDDHjEfY24mDRvdxrDf19veV/2U+SuhhEIqD7C6ctVve/vmcZrcR4tcIPBGdAuYT
q7yTDCF/Q8BYj4VwsEd1hPJ+hCITcNfBKAPmMGzzqsH4+4VpDIBEe+6KA6gm+AJ//3XvnSriMgeL
JiVFxNlH8PRsGtzcxMUQsFqIVzrkody/ZTJuxlmu/6uy3z8vg941HVhyMrwy/nwZaxFagZSULMVE
z9obUS+waU6eSnu0/3sA2PWBwY16u3rxuRkOsyJnKOCDpRkY8xMp7+eOU37igvk/4s5sOW4ky7a/
0pbvyMY8XOuqhwAQA0lxEilReoFpoDCPDsf09XdByq5WBNmMm/Vyq6zSUkUxEAAcDvdz9l6bvYvX
WTeeXubh37+cBOLCvQOhT/7OyYOEpa22EXHL0CpragVaJW/GtJpDL0JYYpL1dv/28V6biWHsuZ7B
Ys4lBer4crqVSu7mXA3hYEbqfkqkhode9I+4HzXY02V0bdd1fq5u8NqgAWRKjgvIy5WaeHzUIU28
McZTEFbSMnzba1GWFakSIAxUViSBceZOvjJTGCiETYP7SRjI6fEalxmYtvMYWnOcv2ustPvY6ea8
o56Wf3r7gr5yalTKQcFxfpR87fXnv72+rYVa57JkI21I5JeO2zrYiG0MiIpE/A0qfjmzLHvlgCYu
a17i9PpWtt/xAavaxIGCWSLM2zjaVvb4XJqpvicqrYF+VDdnBugrlxKcJlxfOrwwJU63RTTSJX1f
dQwFk1aIsi/foWswUZfb5+DhP6luJ0uhdR1EAhqYL6rJJxOfnSAds9NpCvssmfeWAbWgTRV5l8lM
C+yxF2w/1eo2lUK9EA3+Gkt4y406yvhzCgn7K65uE8KB0e2HNZDFMazofRx18tpl03fBeMj2FSaW
fRzn/Tk82WsbBnwKbFIpOlovQ64WzSBCE/1baHWiRiIUYcSy9Mm6JKKu+lij5GAVO0/xk8f7+FC3
KdwRpELKc2/UKaYQgAAieHtsvvIOoxtAm0xjrePQwDoeKqpSA0btGCqa3SuIjUp3pS8NUFlQdDWa
me8XxROYK2vjzAbutSNTm6eQTS8CUtHpNGNJ8uCTeAoz1flO4ITJgn3pr3GUW6HW68VHWwzpZhSe
PLPSfGW40gKhr8SWjeGq68enHOP+qvpGm0Kg6AnyMjvfkBFohFY7nIvhfmUqhbK9HodaOHyTk3M0
+iI2eB1OMBuiVZxvjuUOpc5ED3dC3Dgv3d5p9eHMCb7y+K8zDREULAxU/bSGPmuW7PIaY3szQzhR
UcSi1QbXsV/GqWIGAO3R+G8PoxfXlNHMAtNaexOU8053KLT+a21y5czTl4proSXVTq/NcYeU8u/2
BXUOxYCFUMEqxn2RR9dkxWBnDhyMVXR5gfcu3eSDi86IivaZhcxrZwVpyuAOukBrTt/2ldbMmWsr
c4gVmAp92ZnStxCtJMiUxiJ8+xKur/GjmQ2IIIVJKOkUWBHenjyJLjYZlLBgE1Lk0tcosGn1L0sN
gOXt47xyUsw9bHh0rh//8Y6HvxYDPYhbYw6LAQ6CiecL/ws5v7FXt1/ePtSL4b9yEW2WxszYbD1+
si1/e/HZuQeCYC2YY1tt970UTShwVwa9VOYtpe/5o6oV4/btg752fpTnjBUny07gNAwrgZGHWVVD
dIR8DW6Gnt5XMzU7p0cc++8cyiCCYD051krHl9LG96ahWlz1TT0ptZZAtQR/Dkm85/zqx/3nt+n/
xM/17a+BIP75X/z5W93MIL6S/uSP/7xpnqv3fff83L/70vzX+qv/+qvHv/jPd+m3rhb1j/70bx39
Ep//1/GDL/2Xoz9ggcAXdCefu/n+WeDc+XkAvun6N/9ff/gfzz8/Bdj68z/++FbLql8/LU7r6o+/
fnT4/o8/1krhf/7+8X/97PpLya+Foq+rlHH367P++xeev4j+H3/o7p9Aspjh1PXpdGyNGzA+//yJ
9ifTEHD4lQ8LSWvtdVd11yf/+MPy/qRIRhgQrzu672gq/vgPUcufP3L+ZEmPlxA+FjoVlY3yf3+x
ozv0P3fsP2AH3dZp1Yt//PFik8bKny4mx2cvyp7BO9kHLXqj913KuqSSqn7pLOKpiW2xU7TFuuqX
2btItbK6XGOzkAUXzg6dc8m7yCla9KgLuBQLVtJFVcXZ42+X8K9v+vs3O31B8MUQS4HzpJ6E2ud0
g+ZEGRS7wlQBADTtZdVLEHHAqPmieRf5loIW8e0Dns5trAlVCIg06eiJYElan9nfJgJTHUl/mAoQ
Fk0koYW43UVnKP2Ht49yuqJgxqB6BROQdzuCg1NUrimjMnYbIDapIdWrKVrwUOKcVNHsG/pjpevx
Yyxb/bYhO+HM++9n6/332Zu5FLEK6Db2E+uZnpxh5BqExzhTTDnazj/DByouRIWpnKL+gPW6MKpd
2dvj1rOBTyjCrYDsJBJSD9XNa6Ry9k0Pj+rT2xfkBTx4/VbrxoNmM1U9oj6Orzu+s9gzojgK8Egr
W8Qvzr7VKEoD96/mTeMtyT12gZu0lQgjZ3D/yawle9se1I95lTMANe9OkWWUACl3ynPtlBfr4Z9f
D7YBqwaUU8hvjr8e5hh3iQElwhHzXOokwD3UzOy+TLWc9ms17qNZKnW6sdNa3Wla1vtssZNdNNk1
Os64PxOqcfpY8HUsKjm07titUaA4uVr2Yk9zIjqsaZnLg5gBawybLiFGHb/hU2J555pXr40alIRM
QmuFjM3oyajRnbbI0qRNQ68FlL1M0tEBm3bq+26NFgRvnfjQ68YfLbdgwz6rv54bKw9rXWsulChR
HtURjevbg+b0pc1VYChThaSExv7qtKo1CWG1OuEMYQSs8K7roynskPgHZhxN+yodhO90pXfm0p9O
ENQ1WNDpa/Ihzw8T5vFI0GVjSC9Ks7AGhbZzDTHsFlomZ/bFrxyF0hv6B9LfVtXoOgB+m4Yqm4iU
NI9yaJ0wdzZ2n9k+LNny/m9eQaqPzLArMRIkL0rHk8PAk7KA8sJMsOfiXa0n5qGyo0Ji/O+JEJap
vcuU0r59+6g/F25HUxCHXUtgK+OY1pp5cnbAmT2rVRGysJFUoj19H+WHqU1Jta1XG2U5Usj3UUBh
1xoVPHphVNXlSsbAw++7rtLVgcK7EcCX1/Xvc6UlxK3G6e+7c51ZvrB0tPCdOTf3NFidFvfYMt3D
Ho6vGErGTUaYwR0dZmGFTU8PhZ1sJK7ihWxeHxAPnuymVKN3iRvhU5NMBzviy/X6mstoWZsBdyhl
fqPZtoo+TCAW9Bq0mickVh60Mh+SZrKvVaUcqy0WiPqCcYIvANvaKPzcTIwW4XVejxtdOsV74aaU
Gl2tjfWgGmUzHAp9sKu7aahirGZ14e5gVlgpxMOh+Nxb1hKBqp6LD5Onp5Hv5ooyEMGZkPyEGMco
fYPowK+KnpF0oZTgIoj1OwhIV+/HNGo/FCZA0LTsqnO78xfP4s9bSlgBk6RDPWd94/02YAuRLTo9
bStw9FIJ6rSIdiy07dBuJSEGS0G4UYFP/e2BtE46L8YRCl0KY3wWvfzjg44R/BwjbqygNDo7XKC4
hG2FQpDQvXO641fObxXucCSN/1JKPz6UwCfC0snjUDwVl9q8snWSJPcbozEvGOfzFh9PceZd/dpB
0c6RPc9cT/H+9KLG8UA7OLcDrfb6d/k83UQJhjmgXgQa0cBdXbfn4s1fuaaUgGG6Uu9YN68nE31t
GokCOpATxa6xpcxr+w04lq0B82P/9u178RZDNQshGYfT2pZlIXRyTTPyy6C5WoGwydXgrdUd1CpF
z6Z6yzsNpsCZ462L7NPxQoGdDsgqgWQJdDJeCpDJsMoSJ4DYxAKndL0f7jIWX9NkScm0K/Un063k
uFPrTluCsmuXezVypoa4GBTG/tK49Q47+lAHPF/qbRvjMgwAP80HUQEjDN6+PK/cCaSvoGZRa3KV
TvXLEYm+o9LXTlC1lXclCThdiYCqbzdi+jcOxXrU9WjIMysbJ6N7GAaSg6vYIcIblAYQ9PRAAhHB
3czKZ27Ca/eAgihPLJtR5v6Trcac6IQoDpkTiMWKrrA/AV1GTIKFCAAOdI0iuyQMezhz1FeuJWpP
6rFEQlO1ON1qY4+G2qMsTgDsvgrzhEi3Di/RBgegvnv7tr0c1ewgUKKitAA4TsH+eFQn0wLNQAx2
UCHGwJdHi69dZLczIfoHWt4XZ/SvL5cKKxwZ0TClQl6np3XmKDEACMC7BGTXWluhzP2Vxxv2zAh5
7azWCj1HYnanUHJ8Vm0KM8ozhRWkQF59RYNibpSJvEbDVvt23rpnjsdHvnhYmVuIycApQ1WL1e7x
EYvc89iHVWrQwxkzggx8KjAmzRy8LcFmRJqgqEiiQMxJcyGmFrCJHHt72URCm6H1uU1278Cj6ijk
2GoRTCBwHup0yKpgVowo98cCB3ktJpYRarlE+zzOhg+s2rGnRXNTfEujet4lqTH+EPiTb1BuFfq2
xZQKYdpIRolDlXfrRrhWjB06b9NrAObd5ymjwhQAemM33nRYAStLFJ/abJqIV4DHAZBE7eQz0rq0
2wxNTFFwNPTxa1Sz/PK9qIbzmiwkLLFJU7+ZXTNNPre+fBRSto85d/tHnojoOtIn6je4nTHluR22
YCgoSlX6eeugunKFZmYr+Kj+aiG0iy4QW1nrRYzmWwvuTeWbdlFEW5GndLZxJXaIprsJJ50iHRKh
8wV2n9KnzqVBOgpEyile0UstUKQEqfoXu+nbMpxkoz+wWRg+FvlMskde4G69koUBRd4DM/QV0zLu
PNG4Zr1p7QVSATFR/ceENCeQMIvBPg5gYVlsc6DRi68l85Lv0smxWDpNRm9s+FJMSFNXlN+WWSj3
Te5B8wU/wBcZLWR8G9nNtrmNipj/hyWh9a3souSHrQ8j55WnJAp26Ug25kzij6+3Y3PT2UrzgaVb
T7BHlFrgY/CcuxtRtvAU2lIRMGxyxYjhz+nZ5MemBok5WwRdh6GfDIgkBq3UK/J8YUjivu4fixor
pZ9I+6fnc64uVsBUBlwNHqtnVK23ayd7vKSEiBmyxO49+43nwbXyoF2mmzSrokvuIDQ3Vp/wUeal
hEk0x3B+1nvLX3SItlp8vPnyGpJAL31P6ZyHDJwW8Uy0ON13o1vWB8Wqku96rXv5LquN6LD0oz2H
edZWh9SoKjhtRPXd4ZrWHzjQSm4XXf2BWvtyz7gmZiBKmuG5rTuPkIJ64tsiWaQdYLlRe2N3KdSv
tyfLdTI8XsHxkNPScVdtFI2rk8kynSx4HRpJT22iWru2suuAV7D+TtoKGFW3KjeGOo6BEyGB7Ypz
suyXu1oWc2Q0U5vHm8fW9qTrUWHoaOFQ6EFTKeArNADVQVfoS+DOGlQ+pCdbaTa4hG2lQifXeTee
WTs3Ojc8cC05XjWaMp/Z1b58VfE4E3a2rlJWh+I63/+2ku5heY8K3soAlxQYGlPLb4FjwsVMvOLu
7av/ou7HUpZl13ry6AMdkvGOj+XltYGtBqYd5cfxQPN3Duasrq5W3MblTC//S2I5VTBk2Jq0LlVC
NiBrKoQT8TgDiYIhykTlErbz9hd7uUigMUPXlO0v5XH7tPGVFvYoQP47gdrVQEHk6OF4txtlS9JF
v4lyu/qgYIA9MxhfVnloQzMiWG+x937ZaV+yRk2tZLSDMhri6yZlwqcM2BwqCbHDjmy5XQzeLTYc
2lsn7R38h7jmN5Gais9Ks5RPb18FdF2njwcF41XejpwWJwRezuP7o3UTvZYBGGsLfe3CTIrF2uY2
28INZLYGGRaQNX2HgkRCrc3YjgDZBxQYsaK6iBnD31FHrJPFUjkHQmTo6ZdFkvNQLegGwxYtZO9H
Vt41B7bMzHWVF4FMalxPQqduAWk2dAUJ7YBModv5qPP+bQdvUwqt22N7i5sNb0lw27S0eY1GxGn1
PnwS+2NixZXtq/OsicBac354mGR6Xeh6IjYDQq54U7oQGH3KZjb8zIlJpi/bcToYAEXtjWN146Pr
djXZCJAaYB+YY3zQuA9PRmMUvW8gwSBVtS1hvzhWKspvLZqMgq6eVAmznScMsJtUcTWyCZxJK2pz
C7xVv7GMRjzaQHD6rbYY7Y1k3gUO0mOIh3I7qygyyc94EDBl6lDqU6ntSdZQlqC31HdlTejh7cCc
0tOARsHv14lafGglRLhkQkm3I0WMglfSCAHdQHFNY1OnfUvm1TyXkLFk299OdW99z2q3Una8F4vy
uRxmtX9IFwwxj4uXWPq+nWuoWTHoCjU0qsaRF7y4xQH6L5kGorHhwDmZRxKBES15MBdTbR6ysW+7
3Zz0ebqFoNZpdzoAjK2SmIQnA0ZUo82Uul3qW7Jpwb8VIrlJMYLh0u2z8UGNJ0h/dkLDgbsZEyw+
yw4MYJ3iGA10NVL1bQcZ5lsSReMdL+r4m8MgSjcLZPmvLHptA5t/tbKiTaV5QhbBi7JKVPGJ/aSk
eJV1UYahgFCugzuPOBVtMQ7U6sqcSoHXo4pNc6GY4dgm/YMQ9jr1g8fb9ZiBRDhWpfNQt6PTBKIr
JkDPKcb92jGk3Kg4Z8F6KJNUt0vFMAUwmYMVSszBucnm1NX93MrKGVzTTxa/3osPrBoEpvfMi91N
3aUlTKnVSb3tirR8RMMAggHSmsXyThma53H26mTfmI0c/RLDi/RTOy/IDJBd0e3IibKusqXzYHin
satf4ZyH+e/MyMmryUwk5nLIw0zlwt6BdE8Ten3jIAMG4dRcTSJSHxPiSnCuEG371Sa1BYKkVwoH
QKPAG4FIJnmKrWncK6XnxmAhvEkNHFjaT0s1259kLxHy9pKoYV/PaSYEs+hYFvbQXtR116q0/jyr
c8uQqqbPo0IhMTCmYnpaoHm2fuwx0jY0s+td203ryiZ2n5RaASEk8c9WAUqvFsBBI9RHSUACAQsM
qosJUuOz5QjlLhZQYInuSYevmp10qj86hQq8wVMehil1QC8qUrkr8cYZEMb18j2PetQHoz0Un4Af
2U/0IuWDpWX5j3Gwh3dd3GQAyFHFTJvSFMuj7jUxJgLHAQCkSoynWd6bk28BNIDZpbiyDOdqrAug
1StGjQpcO/tsrGFfuPY01T7kdsfajM5UeJu10YTfOM7zQI8KLeWxLDRI62RFo9Bp63JXsez/TCBH
7vhF3s4knI5khUkrzvSDoqziC0mgBp0oN3W/icmKx3DM+3y6BCVgDtuFneVtNLXj01QS8L3RISo/
5jK2LkQLmTrQixXY2iZL/E4bIugGWg4IFTXL6BZBMwrd9LUceBd9mRlfAi8WqG1jPerVgYAmNT00
sI+VMB/K9LqsuhbaW88O0DfcwtVCAFJLGZCiQlhMU9cftCRRbei0QEFCZKDiu6EozGcuvNEbMBGw
nNj6y8HH3iSlTwQjlDkFYdGHsVc8dwOqWOl23kKB0091M/mgRjpsZW/pVhP+1My7OiXMLRjhsMJj
BGma3zgmuV6B6/XTvFs8L/5hzHg89mMtlY/c6a6lL2AArmiTkWW2FRf2AGhOS/PNgOP5SbJHQAYS
Z3mYuRmlgaIEOBl6ubRX9jLvrFjWxfdUW1R8+YqTf+zVuL1rVRoNAG6qCpkAic1+Ey1wWoHNTpHf
m2aSBqrZK104GlVJp8utp68xYQUDelOreoqw+n/tEiUa9kld8RbtByMns1MX8gpjcE2PCeMIKVq1
MuNOoc8wOp2Rbtx+XZ1JAh+eiEJouj0WczsOILANUZDBZzXJUVYiKsAlzYNfFcK/1Wz/X1voR233
N1vy//+a7V++l2kFk5T28rf+9965Rp+FksD/3m/fFkzM34/67X/9zq+Wu+Kqf/IRKPCoDZv0OVbd
1q+eu+I6f6Lm+inEpS2Pb5hF+F9Nd0P7E0EiFoa10aPqzuoU+avprpt/4mmmIIcN1rF13Hl/p+m+
Vkz+Z+uDWRIFDQJdusxYvynhrPWP39b58Tipi9vUcq/rMu6ZaMBw+wDXvCsTmJRYl0DVVW5Diwm8
ZDhXXzneZcAOAKWjkwq/Og1Re76o57RElQzLBDRU6kPozKUdaqleBLOTln+r9vbXoZhsWcriJmCb
d3yinZENmlZa/c5kC7ErdI21vEia0KDrEfw2Am5/Xb3f5QKvnRWX0oN7RsGIktjxoeBL5c1smj3M
+indEfnHdq7vc7+fnHPavOOd66+zQjmumqrBoKBNd3yoaehlXlhcQI/X8WaY9buqk/YPwk0D1Dwr
LNJYwUkUmoh/qM80BtZ92W9j5+fdo1duUkGlJYtL9Pjg/cQqzGj6fqfUJuET2ZSEVMbaMx6Ql1cT
Iyo1ejbnbEZxLh8fRcRrd7ONyL3yTLtjbFb0462pdYYwayAPnTmp403fekWRv/Bsse+lncsW7Phw
iBp1g/6Z3CE55h2ed8+Oof9wYxB5WlFe2hBmzmy1X15GC1sEElfyB03thTmLbLVsJOcA/iiNXr+K
PCBeqleHbw/K9TId3yyOQi8XGQ8LJTQOx+eF2EOr8hb8jpGySuLtexUr4oZQdTK0VKBtbx/ttav4
+9FObhoa67iNcWHtWLRomwhNAvh2XqdZ3mwog/fw4/Ovbx/yROr8684BP0HaRJ+KAXkylc1Jbrvj
yGNHDLt5Y7IP+xCrMjrY9eLuUVyDY2vvnYGgh7YwxXe7Z4vWWMZeQtrbDRL3sZxg2nUs779N6D8O
lPTICyH96P3SzZsC8S0ronY5MzGdlD9+fm8D6RSCk1WH82LEuWJ9/fc8RukozZxi44g7ZpqsIVQU
Q2UbobU+PZ8xMLh6oV5M5md1caZbSRDstUP90o+b2LvBZRyfeRZ+VnlOBg09Tcozq+qY/508DJlX
2Dm6gn439UmIlZ7Ce5eQ2YGbFhpgLB6nFHSVOtoeeJ1iqS4mGJwoS8shD8qpHzYD6OTcJOKgnSvi
o7QGaU3lqhv8afNlLPXumiAk5bDkIMNbaqGsZiwiXvrO+yDHVPkAZTnyIdS1fmcqztYwwE4ORueG
sp4u+rwTm1HBjd4TrLEhnAUibv4Iuktc5+bMpt1YcvaLMqWB398gMlz2bUrexGwWBJhFRXSlJrP6
UenaYZdVuUIVYv6Rz8Z97xLc6Tlxvu+h093wyX+vtrTedJd/4PdBwoHW2TkZrJOILWmN600XybWS
r2QgVz1o6fRAM6rBX1eew3G9fCQ5IrboNTDSWeeb4wnA66bB9ZYcDG8UHTRhhoUWfwOMetUZa5yg
Zz+9/Ty+nLfZq66iQQyvHkufkxYbmN6h4t70u2wumo1OjPohrkcjJM/0HK3j5QxKd5JSpUrwOw7n
U1tiLK0hG4eat6A7WJc1wTuHepTO5u0TevUosAdYpqxO7NNbhhiDJA12WDvF7siTaR1P2ZNB4Z7R
pZzEjf4aGhSDEVuy10fjc3Kj8lRZwCBiIpgg1gS1JrItnek4sEVF4mskHJYUDHw0hPFF5+LCiXfs
zdNz05Lx4oXhQpWhnQd/zIBFdHL/2rYmFXdwxM6cCoeCiFdsozHrt+bYp64PD9M8ECzjIXaqnws4
qfdEWo272FKHd+WyGBcW8Qtn7sBP/d3xfMR3QuCChY/seOTfx2M4hiHO7soQuwqOz0HtrNCjLLtZ
qr69ho4u/cSRzafC4lEuWmW+kQ3MJjtVdaKjqzpwquK50KbhmlyCYFnGzzJTdHbbffN+BohIDSq1
9lZMSHs1F9eK2p9bXLx+AvS34T0YmNeNtdT623IbGL1Xzu7IRU3m+7hzqOyPZvyYMIv5DeU0ApQ0
4ggcu+eN1ZUXc7J8cVPngbQZ7yCbKPKBUg1hotbeXb049YNrLs+0sKsLmDvediQ6LCAfRuFd0YNa
TKmxvf0QnDDVfo1O6vT/OoOT0UlrnC9c4/mFPBlfwPGkz2RNVUDmctCnHZO8tGeSPdSDUc94oBsQ
8W9/BePVkYncGE8hqkNUpMcX0Z2ZS2ZLClRhSd9sIOxbX1lW3TqmALXuqd9rShsfYcMl30Tn93Ig
xoK2ZgBKHOhnLLa6KuqgA6e0GVONyCKIvwCqOeBusjJ8+UDen4lr0JgqnfcQWkNLzeoA/srHxs26
vQbB+0qhZ7Rf6vqLM6jvbUpda4tO+s3oiXNcvpdLN3rDdNfhff50Ipxc8lVIn0cZE0KbFR+raOcM
WREoRClt6sUyzqwTX5m2UfqwMWRdzwefqn1EQVujY9LZNXH1w0vJijDWXERzWrwzR1r3JicP86op
Wq3OJp7y04U98HbZOJHFSOriB4Ka4o9ZscBYLWd2E9a8ljZJg3AvInizZ4bQK+9CCok6hlv8hSCD
1q/222PYx2mrR6CzdtKZP0W9ezs57b1qRj/IN/3KltcO3h6yJz2dn08N3g4MeIhXsayczuneoAjK
oAxZtuHVvTRY98wRFdIqGXxjWJ7VaJUFFBNGx4bFjemmPgHKq77qnFz11cGE7Ig3ywoqO30tp7If
rGTg+SWPGS5y4yAISBB3Kmkd+1aS/Xj7zF95adrgurjNNI5oIZ3M2CQB5XEpJ27y3E07wI+RvwDF
PbNHfPX6alQyGElcXlQvxzcUQmBca2YjduyRCTEYpiQYKsiZduQqh1HAPo8Hk2AeEknCMYJ5TzUA
EPKgXC6LfW6OfLkpd7FJrMJ2niEwHyfP6zhLktDgj++MoVex1TjxVnTLu3lAnBCXmuI3oqx2idPT
pqCrdeaxOhGx/xprrIa42KzbXTR0x9eiR66now2gDUOP/2vjdAo1Z9z8NyLVLPLZ7Nq2/VryARvg
hgoLarst4INnTa5vytahgTcq8/huIGs2Im6gx9BsxZb4/vbIeGWicT2kNcwxDuucUy1jsoZ1kSXW
7uwp6mhwL0NI+okXspZPz1ySVw5Fd391lGBEd9FoHl8RLCWiaTun3fVLVP4wjdm5W6oEfb5iq//G
abEGpXGJAR0j3Oms1mBi6OmotTtLT7s7KI82cmInusy6nirivwqNr5SZXpnEOBJlEZaImHdOKxU6
NLcM1ngLL1+NA5guzfsybmkqkMm9USciHUxw3Wdmzlcv5cptRB2ALMA7eZ7jWK16uoPtbta1wS9p
ByEcKfUAyfs52AjGC+7LyRuClQayAAd5BL3nk5Hs5mYt40VjiJid2m7tee4JOkrMcQmsMqpIaemE
josZOZvfGsC7tuwcJbHYdEXLuxJthBqmpHp5h0ggVtaBx+PMqOhIBkTy2oT7RW3yhdAX5V1uuJbY
xklBlKWoNLpjFadk+I4N5zxA0TNq2xHZ23xpKYm3S2dIh2Ftdgmi6zzRHmypg/8v4L3r20wrJzsk
CS/Rn7xRS8tnO6NYEm8adjDJ5ZR0RhR0ad4lj6KotflA2rxnofLSSjNU1EYjGpqW+04QdiWuAcZL
951Jdy26swXinS1/Vkb06Z3Ip400PfoDVT6Y8TvXIeY8kFDLsq202uL9oHh2dNFVSr0nYxx73xx3
erfxkvRDKVDebiZp1hmRw0DmQR2CKdiiVprjEKR+1YHbZzuZAhdoxgLI4+iRTTBY8xQg0YjUS0RK
kUrdoWyQrpTWurhKXVf/Ak+aeokTES28oLnq3kMLUJxd3Ytsvh0jZ3hfgebqw1lpPedeJao9DuU8
xPLAInbati6asq1ZxTZaqiZeFh++pLerSNMiIYYkgn6jKoiLNq2w3McsaREQFWVt+MKkfbPJmsba
l668o867lYPVfIwavXgqqNTf0xAiKa3Mpr0yZ0VotN4NmUnbqhXbKXGq+8ihiGomcZgvVbrTzXwM
ci8vt7EcLowBi4neiC9QjMyNJclZldlkbIlO/26idw+HahZ8h87Z0VRWAQLhWzCJCtqwYl7zIbz4
UpjN9NXp2zEwyb3dVM7wZWltojYMbClQSaDOFx9w74W2Yre3lld2BI9U6W1ujEQREEtz6SKdeGeM
3A92C6REpdEHUF3WzlK0uzRNEMbNU3SIPDP3pyyXLCoE7UPeEoEQznKXE1HW9mZPA3S2+Ed+k1Nd
mkazu8inSQ8WFcDsBHoWN0+0QrTz8nI0EgIQU/c2cs37UsF3QNhXsiVvcvFnpZdBpM869hNbvQcR
0HyuXKFeVYnjBjOMt2BS++4HaLUKCvPQkE2bFzsHg/ChK7wFJ3mE2kJN9YOYHTekSHGha9M2tRpt
m1vzU6nK9qlKo71jme9TOT9ZU1SFo4oUp5PRU2mTk8ETWLqkaTno9ZQ2ChZLecg9N7rA4pwGdly7
ITYphftA5K6ZeUuQsG+4TztlQD3dufdCTrwXDXEFttXZFNOSkg1cPQt0envX6NM9yo5yTzdu+GGK
Xm7mdFyocOVDii3Rl3VbLeTUstLs4iisU69/IJ8gIZuOwfOxxHo+BU7LPoKXKZMEUVDjp4Zrf92O
jLKMrKWNm2sHVcZzqNR9TYLX4l7yL3VIiMAE61+3ZnGFYCEexac5ISG13cyE2I15sAi9+6RoBlHI
sUvuw6ot3DmKXn+bnCUngykvdBmUbucMG0BGjnulKPh4NrnjdvGGqENLuaA8q5JNCz9h33VcKYSX
BEIubjk8JFT1b/Ui0x+issrTw5jZXWiRXXytjbq7Rck6LpuppRiXpEL9aiNUt1Fg9E3oLGpBDmnZ
feuFG9thMZO4lY1WalxNk7Dfm0Me/UD4YGARr2xCoZtoUINldqdH+kzlj65B5YImVGifia/tAHg1
0GIqvfmUetUYiETMu54Vy4M7m9mnQfA5s4KHv+719gIGROEj1TUPSMDFR6pwtEEIu1y2/SAZCYnh
tU9J7LbfoKzm23xS2ifAAukefUhfHAiXzbfprIqPVt3O7A9r1H92ZJU9SRkoPzaFrlh+rpIlFdu2
hSJSNw6ytYiWooQMQa73um3Ovqncl03N3+/TmJDKaIyX0LVSzd148Qgxq1bNFjgxrcFDUyVoXUfm
kYvYy5L3apkQyuh0Ut8KLqfyoSLslhQJpKfJZawvfFXygT4M+iTHdzEWlJvURf5cq83yru5d98pE
cnPAF5LuTDW13w89DvkNK5H2wm6SBPeRaD5TutNDCmfWTdzxqEKHK5ftIqd8OxIyVu4Q68U3RdEM
MPytxLrhIUIOEHF3KcK3Fyi+zRuHyKSv3RB3d+ZCdooA7fwxzXJa7nM170hQTvcKJqhLhaF511hd
89Vad5h+RYDVEBCql+64sunemko+VpHTrdaZ7QWZAd7VMogGTm3TPeF20sPFcdpvtRaT17fIhMva
VmV0EVON2EmvF9+xNlk35tIq42YALnUzpVaKQNcmWPj7kgGGgiOhj4YJ3WrUovmK5Ai9CciYjcGY
uy3ClCpBmO1KiR2AjHTtAVu8dZNiK35s7CS+tolB/GwTYhD0MlkSOvZLpKEWYBFpSUMnF8ltLzDl
REGsyOGyKzl5ACfTowsK+nMFkX1vNPw29sj4Bj4uOnFYn6zAK2gAN6hZigPpQiUufI8iTpDmY3SR
lD1/IRoQQcTxWPQklTQ1cbs855Sxqv/L3Hksx41s6/qJsAPeTAtlUEVb9OIEQYoUvM2Effr7Qbvj
hFRkkLfP6Ay6IzqkZhKJRObKf/1GPE4ToLXrQKlwItNaOCb5XmvlsspxDOnouejWLfHu/YMJZdeB
wsEviagtu3FlW78YaWzfKli3ozcrh/hqsuEWrYRZtk95M4/Xri26B7UeyR5aXjcJZ+65lWq45ps9
A2U4EyzuljoS2Sq+MgWz5mI1c02e4fQLZ6Rkp4wmllmA9uENgSRLREhcntvGsKQZzdkNJft4j1ZC
vEFHMpXDjPQ53ihFPP1yamA+P+zisFqBt4h2hSRxKH1bqZySnZxYaD9R7JB8M65cmISIZtoXfU/M
WtyxkmaysNl6bZOVxp4VX+VZWmnEKczVtWLAgKdjmvOuVeHG/d42oMMR7Cx/Va7CnalXC7yYi6H5
pVSp9mBG9bDuYYS+230KR4VPrzmyW8y/IGjXrW/r5ZSRXWJ177rbEapNuiJrv66ZFjzzWrFTh0wj
BoeS927Wc+WGpHN2M8fuiXZ1m6MMS4D/Rq8vZT/VP8Y0bI6adKOr0G6SnfQ6hNpEr+zZx9ATkH5l
7EsiBx+bJCnVY6u4gj2+ygprX00Vk0dcxgV34nBLJFDLJoaKFdxU4vrRkEn/PAtXXoYFQe89uWKB
aRe8Go7Nc6M1M9hiuHJe26aot3Vpivu2Jv2sneNfMiK0thY1Arewr41Xy4usLWGTM+TICUmSMZJv
1Bv2TmO+VnQ0MQqHdgGxEjOfG61ox2uKENLbzTR80POIEBqlupWeeUGOY0IvUkVDKNENDp2XXsKq
OhDL3h/Som4ZNrPxJiq0y3hJ97CNmfa6migXI2T6q3LCm8gO9Wrv4ToZsekWhL+WNBsbjIf3ViIP
pIQT5sy3eaFGQ3uO1qg8RDHSbkp9SsAl0goI9cWz4mafOeV4Q8KT8Ub60AFZvMaW5vIvQzSb0oaZ
PRLkOY6p+Ui9ra6mRebgDUufqZLbGGR536CjWBLuKUj7tJoe3RENgIqF3BY5V4Cssll7pJrC8W+q
wB3mF/C/4gekq9nhzGGSdMWM2Oi54fjONJkxjLNM7LHRMFZ9qKhXhLHXWyQZNL60rl5ToQ7XJozW
HZFZ4rZrFJutzotuOsEgnRU6152KZgVgeiJVIDRfvMSzH2wh8yBJnAdUI8UOuDSmDqSUW5F4UMG9
HOKLxAW4qTR9TzaA9hqr4bDtXUXdSR2JmptgcTn0fIyijiWyBaDCaJrsM4oL8zE1rV1pjXg2UncT
RppyO4XZ6e283PN+9VmnP461qV16hTfDWijMuzoeiVqlht1a7F1nBSb+D5rlOMep5y1ZPTqbrUNd
uGplG22ikWxkYo9zHZ6wTC7JOgtvkzKPFgJZWbOt1ROJdEUq/JE4H58GAgGemFV1jk1Bb0bpSzqN
2SEaykBmCMxXlqmcV1M6Holqe5SJUmz5FLfE2qcUahbx86HTXeIDE97nWUWZAdkuYwsks8qVyY2r
tvM6Kwz3TEzEpYVqvIkt8rpI17SuitqqCB4dlsjyMp/3uNH1F7alcOwUrpLxwdnlocZy6SpPDdyu
mnTO+e5aPC1IsEz5jOih9RdeKFMC1UzcVDUAeKC1ihNrroE0ukQZrz0Sdc8nwGxudU4Po61r0+zg
DYl6g9vEoU2dMQh76feYll/kvGUiCQeHXb8iUYwGz6ochDwH950gyKaBNireEzGYK+45L21Vdn4R
WzM6QBhzqVPGLgogqT2RvosLl+68arP9Tspz80zFmj/nAk1IKoRyj/pH2Rp9F22k0xXHyaZiyadW
o+ntydmPRoQflENj0ENbSw6KUQ24xDqqcAInQ5/BpmFXVxjownosJ6e6Ar4hJE93Sa6nDZCzCVWa
lT4XRVoe9cYtjjbConyFwT51djzIt1zo6iuBh/FbE6qEyusKP7CBBXCw2rS6nSDkD08tFQ/vLeGS
U8QQwVe9Yhv7vHY5Ubyx/sFpCXY2E1vYAfrzR1WY6HfUx9xMsyI2D1E2ijfix+Wb6AQggpi64ldm
Yk+wErMMn1WRaq9Z3HLSVybpZaIZw2c9g3Dqm2GieD7xQuJNsaDRYyDYe86G9M3yFqNmNgYRj0OF
nb3sq63pDSAa3RizPGK9o8Cpyry6je0uI403qsJn/EX4f7x6xMAatnZmoRRVWUalge3cuhf8lpsU
a0oXoaDOU5n6yKBpgp70LJktyb1RLXsN5ucSaL+leOUnz4o7VntzAH5cx6Y3KTvIiJQAkg5puOIy
5Z2nsYr6z26JK/Tz0OYtKTNHnZ+PXfjct30cr6Iu8Ub8La3il951jNo1xqStB9Pwnv87mVavRN1q
setI/FmoMNMcDXPAFfeJaocMOvKNhhxQHyyIqUduW95a8MfKXZ6kwD0wCxIumNmYBbUGCnSlN9ao
baU1W2d4rle3FuEVRIKY9Ft9WO08H/HS4CFtrWbpmYDF0O+KCeLHhdfL/ldvg42uOt2q4wub9Nu7
bOr1XQnV87FA4HPMHK8JSfNy1bsB8v0UjMDw4ZXZ8dCB3qv8jlTl/NZJGfLy7GksFfp/xGv6vBO+
XbD/eFqDyzCLvSL5+3Opi7eE2wtpm0RdnCPpFO9JKtJ8tzBYaWBgVZ6iDE700c9Vvp/FRFqdoXwX
5mFIxJIvW0kqOis263SvIp+qNi29FYKfm8Rq+dRNLtwcwpxfftGpMLZLF1NHcvHGOb+Ke0MlkIIS
MndKHX8YuIH3Wqrqmyav1AM96TYYis44YiUznsNlSh7mOR7uB93s/9t6/Fcs07uKPkhx6tL0F8X0
/4+IunuvFsMkcfqj/i9yUIlQo/n+P9DwYin1l+fTxUtSvv/FWv3v//EPA9W2/0Mf32IjWqJbcMOm
OfIPA9WBZoqwBxdlDQTe/YOAajr/IZ9n6QAuZm58+mCz/xBQTeM/MEgcujlwHOmief/K9ekEUMYl
kiCSRRC9tPQBlU86NxN9SENOyhwQrTl5G2u6cNNvbEw+DoErNQaG8FD4lXH5/Bv+D4cuVyLdm7Gw
NBY5JG0PDnKbKf2fOf8Ejv9ulOXP/+gptsghRitmFKd8FspzNb7L7xrB3w1xAr47CTncVc8Q3Xx0
1OOUrCGLf/0U0IuXn/IH6o4zPdwTE0oS+73JqXoyXSJX6jTqmzawlLL9WRElgwhSHfSNMzC0FWb5
jaFy8VbzLjwYQu22ozDGjZ2O2m4a+2GX1G37oMc4mfgJHpyQX52jbhW9tY77cTj3WjvZEoKurg3i
KLeID6jXVL0jfLro0rsJcsbKSR02YBvgwa3q58Kt16RTiw1oeR90FHGWh1STYGcEipnC/pxT5K2y
pqvwPmqrM7vt0j2iKOdMJUv7h1I47ICxNcUXKjXxGTG3kz+ritjEitWfyaVDucpGCehFhsw5e+p8
n0j+MwbCp8Jpftp64RzCpIC+hPJiDZRa7ExdnBNgL+9H/PKOQ9hpO2TLxNMabbo3CzVDmaOZiJtd
vF/GWrtw1azYgEOMq1Ef+xvDkfyQzJXnzpzimTi7yHPozGoX0Gr5HpAF+VHVxccw7YefniwIKJiN
TtDUHB0fEgDjJfP7gFfOU1xT4a0LL5/v7QFwBlWP9t62IzCYJUz5S2nMMQYRzuUDji0UNqMtzWPf
E+3rLBOMpv+imiw2+EJiemtPFvJDVELnOXlPoMVmhBTJKp3a5/fLfM+Sjt/lqXKZRua7RDG1GibZ
vaXzeG/O+ruHtc6PUeeoMzsleUKUwtEzNUxJGzfarhzM91mi713FQLJB2qjjKs3x+FxZZLw+dCo/
rwAP8tPRyQ6FZ4mHhAqD4qFxzoD244u6GEivsFpt14khPg65nu6j0uCaD264BZpUd5Wuz9kK+8gI
PftE9NA4qak/5y6u49R5wUKy8lN9tv2mSWGgowQMUivtb7Nq7m5lDXsaNZVgYbiJdcxxnV+peZgd
XAwVIGmSSdOTQXDlwpGIEUJqRDa1NEKgGziXElAp3ae6XWxrHNVIpW6IlPe7NtRuYOJGxylK1Nu0
JPx4RV1loeXV0h2p1th2mW34Gi7OoawSJbzUB68KfexCnG61eFkTjR6aV4DA+prkBDLD58g8AJE1
543iaFywZ5AMr7avQ7LrdlzIjGtHK6LzwbQewqKZj9KJxeBDL1WDLm5sbqktVvPAJfmIJVAcvsqx
y6kYh4qSCsXUrsIw/JeZkm6kRKH0hSKGsxba32tM03UTdQ0214taYaMI6QEje8t8hGSRrynW3vJG
MJOiH3M64bUaaBgj0J7x9PM8isw7dcxmLJBdjZxiIJ4dLax2Zw3m8OTqYf9chlZ8VItGDXp0ATZt
kzHx0XL1BpIszf2pUXMfGkIAL/E5Hl5awygvyg427Iiu8o4gNPSXQrjKZgQDOBv0aLo2+mzeRnXr
XqdJW75MsTUcW2wCrsc0lggbG/tcG53pQjSedZbVGNFppNX69STt23oy3DWYPzzSQSE+EponAzRc
BGIw4VAeSQoHmeL2DIW3BBpeJzC7t304qL9oB8liRdRvfNu0ffpmzbaASsQmlCmFgGqkWdhDeAQN
TvAYZDVExVrUiVhzqpibDqj4LB/smUK/amIApAIxT9Tn/EwrjO116jmhrzvlfOC3je4Qt86HKUMY
zR168nMrhEOb2iW3VKtIvT3JKNa2Wky3HDzv9rg+V1tpj9WmBrjbtdRxBQ9gsCZcI523VAmEeExt
u1daFaA6btwJ66FQ2WAAFLb0nIln7ENgUawU5nGll1yWyrxtXodGopQiAvuI+tXdxak6+ZJd4Dkh
CnNT9Y4TSD3t3x08+rd65FpneqmVuwE2jLtacNMXkVXaq3QwuIHclYS/cDjOHyaBDx/uXtnh91/X
S9u65erV7rGDLvTVbDnD1TCn45VwJ7np3QyjWNbwzOxKd21qEeX27yGTuc5MbrmUq92ko3hB16u+
ZpkUj84oxRq2DH/VbA1lk+A6clHWUerrItJvTHLMfqRmXD30SVEsAF25++2MlcyaithQLfyhUT3k
0V12sKvuBQd5uUfg4GbcfUhkd0OMs9MhI/hlavtL4ECmr4wtZdMSW31hZ2N/oSky8laTVo1BpXgI
W91aM/atbvQR0S19cYD6MuLMUNk04kBE5wAeAL+wOtpzgHmbfauNQn2Sop+PiSl4dXUBuciq3XLn
DDb3irnuGPY31jzOrkBhjwyvQtp3V2OJPgCi8OpdYJ9zhK7tHl+N+M3TQKYzgkdui9a2zkKcocj2
FcSsNFG/fP0KhmG61e6NWskeBlCmHb4P9i2QNw7jZruElMpyF2UeDjjLYSc8jexrYInrwXaUDa0T
ZH2eQD4b2uO10U7mi1bA3SlrFrgdmtkB0iORIypGtVhClu8pZ/heF6q4AyOcH1hI0bWNh9SVTDvv
tkyL3gfMpHHf1uXObQ37SVKQSuASPTzPhzKafEg53k4PgU8Q68zHWVH7974MlfvCqWEtSYkzqavY
/7ynTI7hr0nllx1NY9iqZq1d0r1V7qIwY5MxsumQ0nrbKNaY/Cg74R69qh+3itpZj0Y3mY+ktgGO
WfV0yUllb+MmVtZTgoO/Uptx4IRhdTFHSnuDCLvc6G1ZbJTMGC9/z7ok04qgcde90jN1q5ZwW71W
pGcWzD06F3Hll908+BULcTtalXrmNHG5Kb1U7gk6MjZ1U5By0S6GYbS8p0OnT/lV6GqI28HdUSot
a3l2tfnoKaZLXeGaZ7ObjJeOKMNNQV6ar5myb1aWVWZXapMWe26z9pOHWftOhji6r9yEw1CdTV7/
3MwXmahw02pIjI0GD4M4dcpitkBNu4mV5LXFVeySTWHa63VYXjntjAK+Isp8NSG/fQBZtYgNnId0
M3eT2Dpa5p3nHh30LnPSKyOLuUcbenYwu8I6SwfaFpozKJuwrcerxhEc3U5cyh2u2wrE/5lY5bWu
tSGySS32NpxN/d5roxluAID3BRzXUvNLp6zukBmU244NhxqodMQZMUDyCtVa7yOz6n34IvC6BsT2
TYhZKY5tGHE0WancCRX7Lp8WKhUzLchV3rNtqJHg08TPI8WbPrHStds3xqqp+3IntZLOf8dyKgB/
DoaXaK9qZE4XZtGItTkM6uuEKr5DPo8bgWIKOkOCDxNKl36Yx2E+tmCQB3vAXdmVU4u8XSdcCqOI
egk1szHxADBipyuFMR9Ve+SbV4y8mgC67PGOxl4kV14Y9+edJJoq5K9epwaSITimTRjgg2HuEtWY
9/jN27sBPG15Irp/o+7P4OWX2pzowu+S4lYfs3ZTuWm5metY2UmrQgBtWJP+TEcQW3C9bG6xk8Dg
EKr7WRT21x1eqiBhDShTqry7jXS2YDlPiyJ6ldMfP+cxiL1WK3ZOKxLtFk+GYVPlkb4Lw6Rf0VmT
Z2ZotWBNjepsqBDjQz1bhS/pROl1UvmZsIufTqn8xPDratSFsdVJtV3qtmbvxtiIOpivDVVMGp6r
RAG71Y6J6H1tgbGisGi3XoYcvYRJSA5pVSHLgWngDlG0ALsQKV2p7EurRlbh1DxvWVv0GTvkPuzY
5cVYhxe0eDEn6qNyYyc5iqgKJHRHzkX8DL3ECjL8IZCmdCMpiO5c3dbI4eZVHqmNWBV6fBandn1d
lln9pET48nCqFz+EUnc/ac/atw5d03GduzUhVP00H/QE9x0zjzt8LTMLxk7UmLQG2vkaWwUYOUSu
bfqicyZ/HNtijZervaHNHvphi40lzIx02zcZV3I1Tw5Rqk3dSpPNq9fOxZnmKUYwozv06NJUkTHU
W5emcQaI/Ep5r/0YkZpfaF4nVfzNrOrYN2lLpk3VDdfhPFV7OUGhgrwtthI6yFovCuTVmafEEVA3
b3E9htYrUBma8j6epyuT7NdjacGM6CBe/bDpsGLZpMX65YS8+0eWx84hM5PyEX09DhMIyY0HdTkh
cayqV2rsxgEuQt1ZnLjmRVwI+VhKJO0jRBw6oVF/Bt8x+ynpSNE41Hi5Fcaj171TF2/4H6h+b2vm
CySkSucTqZ2DlunIZiRRpsCA9GKmvjS56wqTND9FmvdG6RSbLLQAthOMOi/Rar9nveM+6fQtN/gK
un4U5fMWT64UJiqmENR4M0dhjJkZSRIjbIOpZSdL8zRIYa2tagjUvF5O28PErWJdxca8GjR3HYl6
XoukuFPy5AlvMprY7PJYkqogurhfrTKtfkT8amCumg/JCiFa060tKuNdhVr/jn5hhbl2ru/bNqSU
2kTFFGIkYma12ymBIXABCrgu2cr7REQT8GJr4YBiuw8SSg8eB5274xaztKoS+iGYVJ9zKObXlIrp
y6gZ1X3aZM1T3dWjs6sVa9Iwa2kSEk8qK7RWWUZJYyqyPGJ5SWdXVMn4nLUYZ9GyGNJDr3fv0eAO
NK9c7XxExXFmUNn+LGvV9iHrCFj52SX5O9i/CEPBqCNzGn/gVZ1nfY3/qtfU8hJUP7pMKYZWqZmn
YkM2X4O9gx36ok31G77/N1lCp+840xDRO3q2MkI5H7xKdNcZwj3MfPP4YWyFwcHlaBsN4sFR1Eb1
aij1s5mK4Rkc/3budNJSHDvu10pJDm3azOzstWL4fGr5res5g/TjuGlvLJWuiB/aYktCC4YhfU/H
lRUfKG5l7uLYds513HDZXNrO2ceFx9001aNXa7LEqmQnXIEJR1s3Gp07rjqcJ5FXPIeFo67RAj6a
o4nRV41nLD8FW6uxkbdmYr45udteIZSaXqM57Ld9NrhwyIwpvfC8edj1rcOMQXjcYXswQo/1mBQj
dB6dPjbvkr5qt2lHViOpWfEKM5Ten2Lb21qKtZNGrF9zB3lgQ86uxnq2Dw3Y/EoO0t7UeRm+VF42
+3k7uIHSGOklrN+ZTuRiSaC3VLejwAgvwpjtppxFRIWLVUdRyL10p+JIU8S+dhpornZq65caqPQv
LSpLn7iHetN2CUqUMu6u6DPG58h/rFvAbq/EvncOle5HWip4ikHIRpiUbuha12tMT9RjGHZ2kA/o
hiqZVTvai/ktESQqLQxa8Z7Xq7s27+4iJHk456r2wVi4JnJon2OvdII0ijmxKAQPbKRKUBhef04p
5xwGs4guRdRk1L9V+auTaZ+sc1m/Gk1a/6Dv3jVcAZo4e61UlDJnGh36M3cI0zVoCdzASOh3na6M
k68gG/Yuk7yNdL8qm2aER1HV1rYpx5mrWdx6l+XU5ndlQVu3sCYPFqmI1jUQ1p2ti/dxhK6mzpQq
bWO0B3UefmLLUxysXC98iiouSQ1y4FnL0n2ReNqG60Sg6Hp64Pu3npzCfigiamMzrKKAqjCHR4HZ
iJ50UI2m0FdhdOp0nYNutF8criBjOp9brXqkhrJBzoCJlM7VfppePpyZFWoVu4Eqp2ZlexWFWtB7
SvgrhtN/bcHpPIrR+9WMpvJAuIa4JyytjdeWgJi28toRl0V8VVdKaVU71Ru7jZ40tJjgu6/wSy0u
vwZCP6KgOuxtawmvRbqAV/3fcK69uD72ikt3wwS/g0hL26auWJMwu2O4UV+P9gHZdZfRcOrEJQJI
6pTL7Yxo+C3oXsFURRZ8FP6VFM64yaM6X//7ocgtQpppkarE1vf3g6nCroEfsc4aYje6g77AkYEa
4kKVJJB+PdQJQx0kGfM0HaEJGlfsLU7J4rQK1Sk3GKpsy+48y2UW2G1KycniXTXRSLhPz+L6etDP
plLX8JQDh0NxczqolYSajgm+CDCVsVb09zmlWyA77qTmN893IvT4/Xx80LQwHPj+SEP/nsqMzX+u
a6UNiik2wlUeKimbm5vuMx1EMwf+uK4nDQQxn+MLuoDfpZ4vSPzfSD0yXqSEKIjdpUdzgtRPkVnH
ahaJwC0UAPiSB7Sb4f7r+Vwe4nQQQ2dhYjNBr+iUhI8GVU7S09tASqBbZyDObxU5RoiNGn3GedLH
FeJ5iJctRfLXQ3+2fhaDFJwBad58kKB6ljlqkU72GCDJtKkNS+JbugDBjqLmzcqIqMDwGgs3Xw/7
2aePJTC1OW8WI4FFlvBHJ8cQnl05CcM6CO4OWtHf2x6QX2Szaj2H9fv1cJ8tWNSs2HOjW3IxQ/l7
OOiMqqa4E8MJad01erPj8k/aVuio3+wyp+LN3wuWvjjKJJp7CMFPNL3ePP/zLu25G36K32tzCru3
UbI2FZFrF0vQ3s52Z/UlDhcwaQCK//pxP1u05JfZ0O4M7F8+fDSOIechUtvAgK94hFEJmg8T95tR
PptUXuHSvlrkZ6ceLJgtmZ1ZsPX83gX6NKQV4WHkhSHtd3Kvzx6I8CQwEJgItBiXX+WP5ZKNXQmN
cGBDHZp8rQ9QRN3q+d9P2p9jnJxGiSV1m4Ma7akuL2a73ZmQW74e4tPFwfrTeDksD4y4/34Oz0vd
odVlG8ADZSF0qn7Qq5JGWT8kT7HCDtOUvQpVmDZLbUTq3g2N73a0j58ettUWLRS+PwTep71H06o7
Q6m8Joi0hTZdSYgZeG6cw32CkVfjAvf1Q398d4znuMROLLYvzum313CtcqfaaIKiHClQ7OnoxJrz
TSnxcS1i4eTCtAHaxcHmt3jxjwXiRZqcoVw0QSKjDo5cBfO77s+dlF7G14/zyUg8BL4LyLN+G/Oc
vEKRoOuY3Cpga0ONo4gztG53dZs+fD3OJ6+JJHdseXhX7FynAcl2XWQEBDtVMCcqAdQvJCBBTSx9
fBUPX4+kfzxjEX79MdTJGQtGZYeFzVAdFGjISyaenYMjsb70+m6DC958P1nUY/gGkEfQmKD7atuE
P3DOwih21uUmpfu70wUwWtEaAOCFOWcH8unqgzRGZR8N8XwRInG4MZvSwIudbhH3KrnJdZnKg9Pn
4yWecSDYU2fnPjBbCqc8mb95UHOR/v99zi4EK3K5+AAWKevJ5wd5TUEb3DGnIpaPXlGql1rv3ky2
nbwQ9+AcILjRP83DH+2YRVsnm8BMRnuPo/gmsejMak2N9Wp3Dxuq9PEt8aHz39SDe4Goel4VFcoe
keF92CSGswrb1NBX0YDvXNvrzkHBHNEfMc0J6G0Payld3WecdA2E55xnJlyGNPOwH2C/XqNe8Gcn
GtcmT+gxW7qycCoRgGCRXH5zaH2y1lCIazA4OLMo+Zci4Y+vBy+ZhupjYl5SRZz32G7teetjEKUw
9nBxMYbg6yX3seDBRgY9JRp4aC/eacGD70WP02JRBZ4rzT14a7FBJSShrNdyF7qRPI+BXu/MBEHX
1yN/8vlSzankCcHF+XjnaKOpVxb/7gCYa3rq7UF7buj34Elpp+9fD/XJQ0LwYDcC6+Cf09KRvij3
zakrg6Jv6Yr0hHkA13ZiDRW13UOqw+ND0GCfVoMOaP/14J88J3WVYdML52YAz+TvV+pkETEXVVkG
AunRDhXUXTRGUD3S6bvIrI8jkbTL94TnFderD4YhYEACYXiaB7rropRAOKS7Y8dXZBj/eplSbkCY
ghjF7UM9TVKvRYVWte/whNC6YT3bAK9GeoV7q70FeHr7txNoYguIXziGYXSRT4+tKMkh5ecNj2UV
BhqDCWeYYaKnI3Ij+06H+/EDZDBKG0qDRVx+enw1cEMglBY8mWLexYby2MzuG8rHu2iwv6lBlm/5
7z2QobiW2jwae/6pdL0w4mQiwyRDJoM6E6zUgxy5cvJ+hgnZH4Apv6tGPx8R7RQ0tuWjOz1ezNpx
q2XERusPmVe/VJN2Z7RZs+qg/iIj0b+xKvhsRVJ4EzxC1cGIy2z/sZ1ZgnuHDJ0sIMz6MC3CCzO7
Smz1m2E+FjbEgi0BIDjmUX2cAgpokvCb4EcHvaIrd4qDFK5GJbH5eh1+3EUYBcs6TIIW86XTYMRR
0TH8SrUsaA0QLZAeHJa7X05pH9NG0lB3Z9+AXP71oKdGb9xiGJWNw8HPymO3PNk+wmKW3mIxHXjW
BAqee8BwZZ3NF6NHl54UBbESk5fj3bt4FvvO7MF3Fqqzk2MT7XP6yNuBsggFbHPjdRjwRnVNcbCU
BU2F4ABanH3v6YMdRFJY3/z2n74YjA9YcZrrfVDtQ0mIczobeQA6XW7SyUsPygjO+fUcfbrK4FUC
KXlYJ55+s4XZcIxEVR6U0kFHWPWBmiHMcuR3VcsnHywmANS27EPE8p28CsshqLFuSjaisTYgsoTx
frTVcfv103y2A0GVBobD1wKwY5nTP76ZGbrxGHVKBnkIK7ne4ZgarQ4LOpG/9ikpOl8P99nk8Ujk
9Dg4hX6wCkXEYfcQrjLujuHbMndtYh8J9Hj8epjPPh58JjGhYQYXw46/n2oUWYkQjY8nTyz3Ops0
Wmyh9Uazpdq2keX+HHIY26CF4puj6rM9D0YsFjAcvh8vPUCnamygvyW0Xb+SpfIyp9G2Th/qdL5l
u/5mtM8WPNceHGAg7uPhebLD5jyjY6PcCuqoznaFbTnHQceh6uvJ/G0Xcnp0MIn4pZmE9UBf+ns2
PVzyscZussDtBvUhwSFrq8A4XuFs3aMFFs5wn2puhVpb9le4EWaXVu4Yu9iF0zlPNY5DUVqvNYxG
Nzhgw8foUPd/A0pon868ww2bL9PA8PbklbehUK2hKDhtRpM2gWxeNElyEawysU8c97EbQScc9Lnn
eWkkD9nQC7T81XMMowOfGnmoB1R6S4LJyp6UGiMHnuPrifzkW6OnvURaOgbg4umBmKNgJuSIcnso
57d61uRWrSFThjn8lenfOZgsG7n2m2NMgCUA8WkZo2sTzraupLQPtTcVwGFdWOoLVh1l4HhlisrY
lt9UGJ98dJpGx46KhhPrA6zft4QytFHF46XWU5xEiq/D2qGP0c4rQ5+a+6YdmjVsjO+yvz559UTI
gGKCSFEgnu6UpuJBN3RFFXBXu2xskmTsNj+CxkeYzEYPk2tF36y2z94kJdvi46Vx+z01ueJbGaTA
MjxQMGP1J62HlVAa8oiVH7p0m4v01yvnk22TB6SGIj0XvPbU0KcIW8zNK6Z27CM6F2Y7rNUGT3YD
Ruz/Zihi1HB6pWB0T6ub2jETifUvriZeVV5bCJVXrSPts6TTtG+2r8/eG9JwlidGzgse/Pe+0kOJ
K2eQgUAU3V0XV++W1dzlgveXRM0RpYz896cPG4SKJwHeu1SIJ/ulNtJr08VcBrNOmpjqDDdt165r
cIBvBvpkYwZSVy3DAHlGxrG8zz9O1XoeYICFXAHzyHpERblz5+bumyVh8DNOduW/xjjdlZU0S02T
MSD0ayszSUhJs4R1o3d2uArzQTCL6oC2qSVSw06j+2poHchC9Go7t8WISutgQ5boKCtzhAGHUeVm
cCfkqoZsDzN2+kfdi4iMmfrwR1irpEYLyFncbidUyFG4jy2XJoU6jteW1sLVTWnf38xeAdmq1ES2
JdG13an4S3tcoMboing8qsMqQZNPrtdVPDrxTmvJVswtKJq9ERcXvdL2gZt5d0ReER2jqtm2ACtq
VzFEwQByYrGqhrneoFu3IAtnw3llGok/JGm3/Xp6P1ubnOKkMtI5pE9xsjbtRjQSEWUZQBN+aUb5
4sY1NgJoLItqEypkeH093mdfODU3xR7wPQ2hk/GseCobg/SOQDbxgjldDnq2H2T5TfH6EfIzwUpp
bFGbANOdOtWaI/lyLdl6ASTyY10nmLcN7s8mu6cJfQEhhXwy/Zkc7G+uTMbn44LSMqNcrk8LMq8u
mqIeLDCRapqf4hHv4v/H3pntyI2kWfpVCn1PgfsCTA8wpO+x78sNEQpFcDOSZtzJp5+P6qyaTKVK
2dXAAA3M3BSUlRnycCfd+C/nfMdvbO0Go4sutmhm6HEU4KltVwxqQ4qawXK74iBX5oC9HDVkPmrA
bHptZ5B9GMUIQ7nhJAHcEGWYr391jIFGfUIKWHhLsgk6w2X24i2bxIjvzMJuI39xVAhJFRB0t8hk
CzGl2nRCfuD5MK5zXyx7OY1qh6OL/79cnChtu3zraZ75qCznry7Fz644fkNjjdvmoDDWj+x3ZwRc
GPBTxVAd9O5tZt0bkte2LwzIzr++s352Fv3udX4sjAY5lKIOcGD7hFtEFfMGLMbp9tcv8rMHogsT
j70C+zbQeH98MzpohVrZTXVg6eRHwOdCmvGnuoDhBU3mL0xnP32xlRVM4Yu77cey18VDWlWC74qW
uoQY1st+wKuPAhQtNTlev35nPzsI3DUayF8te38qfsU8W26OiurQ5M2N2eKzhW/yVIvmo8vQLKTu
X3ySPzIGv1du686bBhYJwZ8i25ZWCj5f6rR8EqCrF9M4+UszHk1m8RsyB9KDLVWH4T6wbjNsqYc5
wdSQ1Fl14Sd+sQvwPT94WIKwZ8QYcP/i8/jZbct1thgjMb8NfjwYxylutSKlzBmV/LCC5DE1hzth
oSP59ef+09fxfDpF2t/VMvfHO6odNHI/0eMd6EQl05zurZq1cVP3zV88SH9WtjKcQrRBUgZQ7R++
h0AccHCgvTx0eEbSFonrWN00tXPKfeNK1Oq+FH8VMf+zG/h3L/ljwZovtkCjp5cHbQTc2dcfgS0Q
t7unph7+ouewfnb/0pGyJKN8pBf+oS/qRt+WQPtKjhlzfu1S+TkCpogGYfg4+lc+j9SyqORE3oLK
wGugGasys0H0Fwztk81Q5SlWfnvoTRwLuNrwGaVdc4fpu974lRBYxFt/N3mj/+g7nJqhW8EKBmAH
B7pYR5u1+amPJnaW2t9MUn+FrHiJFEduO0q+jBQDsLRWtu3L2byTiK552Jv/YmjC9y9VsDp1GXFw
3/64gAW0RGAb/oTDIhdCMxcSUHX7yZHOGTNTQBTz+Be3788u8erMQijjMWz98WOXuZHMimLokKlA
QxfXN3K30P1uAH+CnWhXTfqvvzA/ZF1C2gVXafLuSEtHNPOn2R1QIMGWVJQHt1yCiABbSGApJEl4
BEBMaiEepVn6BBajnPxuF/DTTjyW/dJtOyR9e20cUa7/+pf6yd1HsbFaoAOMgX9qeQN39suOOKlD
EST2NiXK9QKmxXIghLJ9ygnhPqCL/Prr1/yR8v79g1irG5ofeqY/9b4E3S0Qz/hGt0uMlNVK7B2C
VGsHO7HdB55rhdwpKCcdsQ0SkrdmdjI4L2xj8+tf5Hvwxw8l+uoLR45h0ObYP44KdaQRbgkrB99y
Dhvou68hs8Ryg7a6gr7Smd6xy1EjY7FqQ1KytK2hlexRiYIYrkdr1HczNMjnFIJrBOBOf6YsBm87
ckvhmCp2iPqcPZL8jxkxNkc2nFc3T7dohe1No1XdIXWVt53S3iMO7MysC+uusKrpiq8tJrSZL8JT
6vfBSejei97PxeHXH8BPznAemT4edG/d0P84OGLclosWONHBE8V0lyJLg9swZU+ZoaW7f/2lEF6j
NcCNzmPjhwKEpZNS5fpYCgiN3kjlr26+SUJmgTv69OvX+n7dfryu6/QXxDVTRmSMf3w2VZor+pHY
q4McnJgcMRbGmL0W29jHsh42lSeMM6PW4+uO1JNL09SSG5Ostci2hNxL+MHH77/Q/8c33M/y49//
7b2m1W/m248kq6s/wBjWxK9/gAT+BG+465usgkTxpx/5jd7gWF9W1D1lK/fNd5XRP+gNjv8FoDGz
Hc4Rjq7ApSr4LT/M/UIDYxvMW1fuAdsSzrzf8A3GFwY0/PdMNDh7mDL8K/FhbKe5jX53m0FsYPTP
7bU6khnm+evh+rsOITHNxs0ptvERZoANpbl43c4387pBAOniNPcNIa8AwMQ1eJFpfCrdajpzkng0
w7bI8/hg8xh6TGHZQcfJGLYQGCMKMzImo9whAV//iPiJXYnTZbt8SAkrSkeh7cgchAtTwkV5zbVF
yRBfWm/hIG6xBNkeHKFNPDrlGVxR881eVVqhE8wlQJnFw2ZRIDv3Nm0ck4BkzYC+ogD/B4yhrJdX
wezrzGUlaa7bvJ4aKC8aIx9kpZB2MI13zAhdbxiiBbbAClht7K/+MEwE2NRLaux61y3kMWm9nrhu
RLAq6qpqKW7A+yxB2CXOXOJCaMmBhB0Gy5SSHrN6jZHlffT99LHiObfs9KYrJ/LIp+DGBo70afd9
8hA7Y/vQWDVvhxhO66npk/TWXCW9oer6cosRrlzJTtoARa/ATZdXfoO7sRmAwPkdXMnInLLYP8rE
m94ajOpPNVh1/LgVQvghTycX2bkr1YbKC523DMyhJjuBnCFj1poLjALmNd6r+HY0J++pTnpkKWle
iPuyKdNyo7dZf18Rh9ps0OX5lypNGi2yOj94zoQ+3AgAnQ0SkqHcS6kbGVxVN9mBvJJEOdRmf2qG
9dw3g0ozNjFMB3jOlN/qwvY19onoMk0ZtTyptRDnZXNHuK7CcqoN1Vuc+zAZzLzTAIkhnYaWNQb2
Z044TIoJovKtDeoO29/mnr10G9Vqat54LYbLsF/wT+1mAoNvsPLXh4GLSZYlj+86zIdRGWFTeV6B
G1pmHzqNzLPICTvez3MGp2BxE/IgTQH4M3Q7dqDMtqraxXo+oMlZLOx1wAMANez4HrHCihujjzfs
JGGw8nxzvLO0qXs/nBIjT98qhl6YrrJ6+ix9G4mS1LykCXN/qcobCLskUA+uCG5mnPtYrVk0bnoi
6p8ngXnhZNhCz49u3MR3wE7rGPfgpE/mg48SWn3F5+3mZzNUqTtDjoP/VNmOBSMxWzkJhqPJ6aAa
Lb7ry4I4wB7DGykMtvAwvKE3kLeai3sSAZRW+SrSkUGNh9Qxk8shVh1psxirgRy1IJP2lZFb+flI
QX5hAAUjaFbXwSe1SVfiE+5ZfG3JU12661jXpLuRwCe6MNfpqZbIdnHgh25NnBOrmzyvdh0kNIUE
Kzf605BAuD7oGp5neFsVPA0K8iSJhiIZztsafkkUa6pXzBFwuG8dU0qHS9Riw6Qk1W+MOlV3eaAX
6VYVttMRWD+1926baF7YlV3wrRpZ3+KoL7Q3rMHFVZDpOSHEJdeCDzO33mwvH15H9jRIoadkvPTM
wVmRdel0L5cgw95KgGseQsNdtBDD+KBt0qmW/NlU8qWxjEVFpt+6L3E9pUAmHWd+E6aIn+EQJh/K
sOtPMbm9BbzTWYjTdeWcbQECM3xRrkB12QZeeu4IQCtnvhUX35ACkFaa58t4ZZh5j02Uos69VHYG
Na2uYF2gmV78r06FHj+yEoKlo6qFAnVcCbw3BDAXyz4AXK5HFpOsKiqztCNfpGtMP9JqKe8lNCis
v7Z1VnQj0L9h8ArQv6vHYN8umbC3QG49wMmp1x6DJRCI82pZXjpmLZuvQpUNNN8kNW3KWfbQYep5
McIqu2APVvSNt2XHNWAOHwl45QgkT3BpmlfKS/5b326UFgGo0rLt7IwXBZo3G55voh++L/0gVsV4
K/splq+F3w6vfV1Neugu4KRDoebsK/zUvifiwIE4VsNMA3KNN7eMAApbMpxzNStc4euAuKlz9WSi
5vkYXDZg9PP6lVVa65mTNy7J9GhQuPOnVsN9nAAECfsha9swmL2JrDOD2JRQZK3x6YwOqV59OTrO
JuZy3SBacF4zEc9bgEsncFp+xESxiTk8yxlFwuQOYTvMw71Nq7eGHrs2M0FDsrufsIfQDNb916x3
zTQqSi34mo2drHAsp2YeBdmyzKHGiAgrmFvGGoxq5R/NITbscFjc4nHoPKePIGba2IN4jF/EZZqI
zdiU/Z2pIYhjU2on/d624vIZwkyrHdvACQ6FMXfpXkuHzAH9gVGeSnLIHfKLh/Remwf9aXA1vh1k
DOcr78dN/Rs774HzlLO8TapSdyDHGKkNrMJ1eMbVsOWxDC9F8B9t3L9UYP7n4F9Xw0fT9c3H3y7e
ZPu3XV99e2MOVv33YYH982JyVZf/82LyMks+mowt7EfVZd18/Pbv/2asP/EftaRhf1lH29SL6+bM
Q23691LS5F+sHVCAJACrDpunf1SShvUFiaBLcYfUBm3x6hf6rZK0v5hQ/dj1kc9AD7uGx/7P/wGL
LfmoKQDgeVftD//8+9RU1+RFfldKIlMiDo9xIl4WNEXen0pJDzgjdw4+mgHQ5bTn+56DajZrPTgu
Qp/9S+klVRZOAC2x03SIgCFIiaY95snkg96VbgUPx3Sbe6+vAKfIAmD6FRIyfMUapxrZgdBq1tRH
9rt5EDKpMEXNTxS6tTEw0lJGlLqW7QqMZ/nBAyzuEMWZ1+4FOMRRj3jLWh02md47cJI0vKy123dp
RJA237tJM+oqdMEQcj6LugAu0RbWhe2k2iskQtcJFdIEEToOdBlYFMlrka/xiVZpEpQFA13y95V2
PIaA3TPc8X7CPglzbFqGJBGUy8oZzwkKBwTYbGYX+zJHB0teSLepsgBrkuyydaE71pFG0vV8QC0t
ngOvMC+xltbGtqMoumpQT72lpPU81/Cqv8nYDJqoJU8rC9OmxQM2973hPscmL/mUGKpzcM2OU3kx
myIoT+NQCBz3tRmvSROs74+Mgef6Djqq222YXAEKY7lBTrfHMbNs9WFNF4KK7D/WdWsZd06d9suF
kzf9OeEUBLFZnYacEUN9v5yEilV71ZIrIY48x0hRl65ZnCEm5QCs23F6xuvv9zsFZIjl4TBV8WOd
5oO9Y9yQMkyJ08Za8bK5tVVY9L82SCNhrSrfe0/dKk4j3Zztx7F0uhc96zRnawgS/XpfSRWlssLb
GNd1s8nHjJC2BuzmGOlGWcNNYG6oh76fNGe544AYN9x+dnZN7uKhx3zeUifNAMtCrIiWF2GbSvO9
07o8gRrVtwcCu7Vv6YC/M5zGLDsz4ja91bqs/ST464Fnp6SKbhloR6LzqVxF7md3wCGrjA+oUDtB
cJ0VaTwUNR5spvVk1lNh0Cvp2Me92XFue3sgrx42tY5VETCFDAfhBjhfzbGFzTmVEwZxF5zjpPrq
nV6fxRq7CKPkieEsN0q4Dr+bQV7JzlxR2KGohqWI2FU3Hym4ofd4LGFzsC36mulLLnZIazF+kwJf
DRt3iMHfu0M2vvp88yl3kXM0+5gFs4S/GmD6xFS7vNmaI68Ga0V7KNWQelEMtQ8+oVkTPP1U1Qsg
0yyvTyxUqdcy3cQtkTgtmzSgwzOwV+g6y7Mokvi9HA0bU3lZm9WZ4/cJD/K+lO1dlZh2uvHigC0u
3Pvi2sgd8zaeZXFuaPBXN2lT6N+UGkxAUJlL9kM75P5z7iTuTed2wXPteQL7hDS87FgLq6uPNJzl
1Uq8LOgySV7gK+ch1QnAc3+Y7ayTH98ock1LMS5m1EJHAssEvjbB6ziJhzFNUlo9mHj9Q07v9NIT
dYZ8RwBaDecOXd3GnUeOvikjmToUgJjQnlprpDsVtboI/Lx80E1eDfZwPj8uM6EcVwO7a+okF9rr
bTPBDUNqoYGXj/0lOcDpVOOeAaTTbZMGO+uW7SR9YE8HlGywyhPHWytQCjS8tmA9GZdJGxY9gwZ8
3z0WabsyynIj6Qj1XVYltMxJXazvLsi0eqPZNfyXUgzZRavhAA1rww0KqjafjFefhBt3N3va8KLp
Xv2CHhF0yThqcgg1ZSYYDEiOhW7R+0BcBMnjU+h6rXsl4BB/xSDdnMkpWQQwA4e6FqvDtOoDbOuW
G3YytnPMviNMWP+DJpwpiTeZw/SEJqIlNMKylm5k+9pbFWNTPx+3nidlehWnegpgv6duXUwvuc1U
OeAjiZd+V5mKM1nBZgtRF8CiJUmpLS/ixa3qs64UOaiQmeCOLXphkLSE4ublzo9pFrbYU6pXwhe4
KfChQz/v1lSbNtbiJXSIDXBxfvO847YGBJRletZHTQvwf4NUKLun8+7acImt+hSXpgEMDARWDpMW
+B4jlUXXQ54ZPWxYZTpM8YggTfiSCo0FNF1oG9a5WT5CzI+rjdch1g0V/zNToOry0czqQIuanlUY
0TyAxyNRlc4LlX2RRAJq8YbZzUIXZEjAsQgN7G9E7+jgCnUjf/Gd2NUrML+tM46PsVvyhQ7dtDG+
jYhvLvtlyUg0MRYPelhRDnsgyMVnPpni0plc5wEgxPIierN5T0kGyKO5rt1vRttrpBDVuv44Mfgg
iLpt6k8603QP27g+Qy24vNKz9CCuDVWDf6rR8En4IeQDK5HRDqrauJ1Zjjy5Dgb8sPRqKsmRn36O
lYXkAc3jcruGqH4WBM6cGPpnkDUycqFHkS9EhA5ecGWbsM3pNsGFhkNjMkDQFf1H2KWDcXR6j3um
HwsWtwtfGuIX+nGw+KIM7n2RaHoRUbYD2xex3akdcZES9tbUwJMZnEK/SIVK39tJK2jolbTsyBFi
9m8SGFoiajPXsi7brpNstRJ/pOWYcuz7qGPIk7HeCkhrKT+4dEa/AutKoNMLOVtE6Lpj758ngTEU
58wbhpwny7TE1b0rMljOo5+DqvEKb4oPfQGmbYQAXerGcdbYqd80s/KNyLMbwYjGc3HSFRhaLvxa
+eKs6lIXHtqSG++en4zjN2OeE3Vei1hoG05geMSTCMhRnseC2EJ+coblgOn5a4Izb4wsnaCWmKPI
jhmr9FlMCM/U6fGx7ec+fXKXTrO3gAOr/L4DllJvRJzr+SHOxoQUrjWglVQGZ+aDCVgActmXdohf
e9tura0+En1yqFnZM4QYAjHYPgcXYoxq1zhQDD/gi/DLI/Y09f3MGpx0sAHrMOMIxy9t/zzIunj+
7IJJLy4RH7nNjmm/31xkRVI3F2hMwOGlQWEszraktgC+sugVKqB0lL13lhQ5udr2ktTJuTnYIvla
N1oTbNJu0rlMOaEwUUYqr7U10z4eD1Pc2zTo5ZRY9rce/IIABz7MxbWHln2lCwW+tq8Q7uinWM4D
reTMvXsgrla5O6WD1UFDv5BmZS1uZjy2+mJm+4SwJ5iMWeaQJTIw0Asr2A0oTnJTKe+FkDHo65DL
zD10zPhT75kn7qsip18VyYpYKWMd8p+5cDNvOmAkjGjV4HUHEH3FfOQzL4jP0WlkiVRDun+Vc/AI
kEPgVzTK6At/ir1Xr5p1yEw+EWE7NFGtubf8IZi3pBhVUKA8I4a/7riJQ7auh3+IhVB9Kf1Ws7Zz
b+gyql3GNOcab0wwjrCMmdwj05vCRnoKFAZH40r397nVDT2zI8hCg3/VeQw4Q8MXVr21KTsAM/Gs
t3i+m6rfki+ofypLL6jgg6yi/i4WBWWiN9U6+EiLeENW47Qy4IdO7CkQbKKbnYnvWwy2SoaS5+aD
DaGOP1q2uq/pvtNdP3s43hri5FtWxwZxbtLL8lvZzOlnZbp5EYkBT0wYTETbwAotFdtS3+k2dQVP
MaybFhQtKMkxCEn8df2TkSZ8xI2np0+aIXHr9W5S6FEHK7aMKqcvKFVUoafXVt8QhAbjIsNXP819
fWaPQuXMVeIZEfCIP+sQjLX0oqJiR4/3vi+qCzU1hJ7UwlfmWYFQV/DhNVq6JRRryEi/NUa4cjpX
IfRSt3C2NrRZxgj8ZWJDkkIaR53d4BzKsRIBtR8J49qMEPNJxmiD8Z2ZHCgujIn1RyIzLH8qrlT+
VQppz5guE43mYm4zUESLa0B6i1TtDT7jhqRzG3r+oesnQntwKRrDjrYjcMTGcxLTicNqsjQwU7NF
IkNRMGO98jnz4xOZznlz6TXllD95zgg2PqrgGBG70VD82/eUnjmzyaSRJdEB35vm/xuTBPlR3XXN
x0fHKOG/z/zg7RuLvU3WEqzy3v1hGkBv/6sBwv9qireqfWv//DO/raP84ItrO0S6wrZFr8FM4O8z
BC1gvECNh3Tcxpnjf+eM/7aOstwvZAjgREEpQy1orTOJ34YIFjRxVMMOU4SVSbLOF34YGvxqiIDv
6A9DBJb4/G24q9iq41bjN/1hxwps17Sl2dtHR/g+SkFtuGyqbtgvDGdPIlEONrYahgORXvM3p269
c6ewVQIJ0Bhv8fAB/2klc19P6BcFFtHLpYqtezfPSVBxmTBA3LK9y1QM7e0M1ue+bB2xL5gBHsvE
NV5rGftbwTjghFlh2820oAMD7MMESiYjKhPNbdj2cnnXJSHlGbt3kxahMO+aNmMPXInqLPYsse9p
fuh5q4vaMbMoEHGJM7NMT8bQjscK3mgZlaRSbFjbeqdS9eScxGK6qqUv9lL4a1JAQmyz507mzaT1
waWXUZkYc6ZfzNasDSRkWWpneobYM51Pnjk8g0uDBBLOuv4iNoko0onzMdy4Dytl00bqlDKf1kyW
yljCHfaNgUMf5kd3HcwMGY3cs7Zknk8t7sqs31NzyG/jyItYDcl3KmsES7S6eFB27gJEFnZO6zbl
BwKX2JrZ41qWzEbUUfw91X4WXwGTHW+6Olveg3mcn6uGlIEEYe8BXlVz6VoEtGCxyOjozWynYqc/
A3qqvpI4MRH+m3g7wGnD3jMK3gbyZuorfEpDxd6RqX//TQssJAzOTIMrYc4mR5sH6LZnRxUWel1t
Wie+KAtZHjUihAVJiJuE7vTJHhq1p3d0PgGtccbnXXbWuTatlh7ER5MN2DUl8WLuArTPp3SmEdgy
G+nPOCrzx2TOghdPYdnOM1dSAbjjnWS9dB/EdnaxoEm9GFudmUHfWNlT3NntOf28uMOYLfcUMyal
rqr1gzMJJk4FioKbZfayC1DKC/2WR2a2Jn3vtso4aUNwcGtmlDWcu0S/XIO49E6cvnDPVnXXez9N
8jJ2XXGYp946czsp9qV0s5fe97JnJVPjskqkQ5CqWA4TwZKXujZYZ+bo1Iemr5Orzq7b+3yxgmgq
W3EstZ4cu3iMQ4Qj/iWrDvOlQoh5oRK7OGbsgYGYCeTRZdEisrZJlBNyPDPTkcdYDXBeA2jZp0n3
lva+TkIRA44tQFDvjcL+w1FTeSQee0CJtWZc0XDtPF+SMkkwxaNlF+80xd+Latt88fzqvh6s5bGF
H7pf67mbOnXpDSeYxSdHawGbMSPVL6n3HSMaidt8Y2OZX3sJEUDk3FjBOztStlhsAcKE/caDnwH0
HSytYaRFKiYYxXI7WlZ2dHvA1IghyzvParuvlh/gtOiw23V1dUywEZ7qkdVV5bssobySSZfIC7aM
hrh1YnGg8e9A2i50WpiiN63sWSlwWL50dZAdPfTGuzmzFHtKmuS4mqhCWh1+OqmLkVXkabSk9BC5
dIpnT9emB6+S2g0iqjrigno6xPXC3CjXkNdaM+1G4aoz+NM+OwPIbV1e7mNGmxe+HxApKm6A8Q/P
Wjyy8WWSeZPriXWomE+0kRj14bLSh+advAZ+E1tnowfUj9pi2qLUQ6ifMj9+7ryZXbzUF4YKozfX
22qZk6ulrYu9NnVrtObseFEzwLqOyLGtw4SNSA/0jTa47gk5g7v2kCwMX0OBIXcD+0xxzLVMRAPZ
6GeJVPJirmJ9axjac05szpqMt1hb6hIv5ATQo6BhECy07AmTu34UeqtvAa2p0MyL+qtw0+UsrtPg
xil999i2JA+Cz9O6G+aBJDh65JdVxLy60Ij3OQCMa0w6FPmytPTLwa/1iL6f0YTpC3dbWnXwGPDU
uFzsNH2CM5WdQ2B/DZbOPfBEJCE1bwdYcHbGrTTm5y0M7oi8i+C87O3muiNZ6iLXR/WoxZm4pI+W
29pokx3GlmSzmKncOq2ynpjFmge3412Sv1fvCMgyPyAw9Bejg2eZ5MD14dIv9nNaiuyhMw2YkW5W
BDuLFIF9v6TFtp6hNmhGnF4zd+AQD4D0Doma7vSejx7s9LIhX1lu28n0z5C8gqedgJVfWTTD3GjG
GMECRpwu9X7Zz4nV76ts6o5FsMgHkiD2mSHzbTHHy3UxWPZWDoPOQK5jUriukUnMTaadq9COGkNi
ngIjKV5HZdK3AtgKSWPXLzK+4mdtbMoDkjlifgrVBC/s+rJNWY36s2ClfeBkSo9xB/yeydb10ufa
u7Q9nZG+r+3KxGuvDLK/jo6txTssTu2NmEf/Af9AvDN0pd+lzEF4OS9mnzhr7s5KveaS3vhr1S7z
u770HP990y0Qeyc72U/WaGwWcDWh2WpnTqWbTIyqJqOa7cmNLjUC5sjl5UTL9Bs2LA3P/jxP7ntn
pf7nvSJoorKC7kYlShwAMwfsL6QH8ntpm7EiJNlXn2QWFEeiqSFhTqN2npnldvar8noYquLQOf2L
02AO46xlTIG7sf9adO6Lk6VvDFc/PbG8+PV0i5e0ZDw8Sl5PlUfUCvO2Udk9RG55kmxb75EimI9F
PlbvBLFMT03MDw4EKnKrZwRrF+SO8S76k1StGro9Q0i1uBeUWiQxMzArWORlZt3ZW7fO0vPJXKOm
qcv9a9Wp2X1u3fgTboXlH8QwcuGQRptypw0LWVq1vmcQIJd9mcr6IpNKq18kByi1VzBsjCkudqqY
k/JEBlqzacfc3FDkFWfoU6sTAirvxcGs/ap7RJ5fxzioz7wUPw9+rCWN94KmeamiqR0XYtCSzsm/
EZtL3pij4okJfzqQsFtrWVEfFVyvTUUntG9wjiGjaJ9aLyFLeGIXqs9cyS6xn/C1jwc3o8eay66/
5L+cdoHwKCdFesoam4QQk7BdFAgQTBnrPGreoB2oRR6qJSXnALnWiSeIdgfbOjmfUNpFSWXMl0Oa
qMuGq3liQMmsKRvf7AL8dhO4WtjaWr83KkKgq34tt6yFkSmZ6c1Zlh2LmGgquvmhjrsDrbAdFcrP
9i2MLzCo9k25pO0mV1pyXOykO/ZxTOw38aOnTk/OXQMBNEoyeQ5NvSM2wlOvvQXLxp+ceZ+pAVlV
1wZbLdHjbQObeDvGtmRRnhY8yGLZRg6X+dDrkjUC4Mi9o8fkGfQxZbQsZDYxPUZz9s31K9d/avUe
UvZ7b3uqcB5iZVNxMLVD0yP+Cwvf/xcDodggGsjw/vka+A4+cfq3iCg+gbbw973cbz/6WzPn+V9w
SzPtQ4dtUCvTlf0WDOVbX/An07PhHsVlu/6bv7dyzhfAHAaNl2W5Nl/y/7MPtswvOlpTh+7vu8cG
feu/0sp993n9Tlq4Ah5gWNirCZ9aAzASrd7vpIWg+cGE5tlqKPWMcRukxKBHVUWYQFopuXMr0+4j
khH9m4BlwsBqqMouR3YnGw5T3980Vm/c53FmPbltOl/XJLTeDRxTr6igp2u5AK4+eOPiHGRjMeHE
5OGcZRpiN6+o6ikaJwbAm06b8pZdDClW577Q0svCqDWifZBNnfpFCbVVQZbgP53hwEdF76ZYChjR
feIXzWQIXd/eFVprX32P0i7S2EZPM6F0IYnIOjXxXK3RrE6VbzQQuulxmFoWdzUadFNrYhl1Zmwd
e0LmT+NC+CvRppggJqGGF509Y7BRZdx98CqU+41NtU1cbkVugi8VD3nPFfMW2Yl1JDXdbaLC7epi
m2mjc+AxSK6gtejlZ8YFJ9fJma7dyhmTLSj3+Bs7QYUTzRjbJ7mQLBPF/GZPNhuWJx7GxW1Q6BNH
cZZesbeq7mXr11cdIsP5bFITI0C7N6mx49SDxiFKQfqNzkBfD5dU+jdTwe+lXMIhQqKE45LTLovp
0PLJu1lI5Hg1Ep+8eVFTHk5LoyMExOBcbaDIEn3ol23osHaYZCnX/Prg2mlTHkk5Rcuh5fPb0U0Q
EOBmar+k6Xiecl7vpnSgac6cqr4zDOXfaOQxXuZFiggI8/WhJBKEUV9j3K/s+2M2c3VgagOA6gma
LBo1aHeLXc5b18uNk92OY6RE0dtsnkynZahAOLjdE8RuVRmpJ0upXuiRzCepz7YVka/suJHDIvMb
4nly7ru0c0Om/8HNJBlvEu4a3JlNltxM1jIl22BqkGI7g/VqIsVpQ+48x9x0qTa++Uvhg7M3gnMp
QSgyqtSTE6q0KjvEnuqWY9/PJsd63GvnpFkMYzSa4MgtffqusLXWEIgURPKIOFL2twT5OMV5ak3B
tfQJkg+NxnUfeFpBSic9kA2mJWxSBP08r3EbukazWPuELKUgJrAjH8nd0vggmsPsZLX/oga2KFoX
jOs63bViro82IscNrF6NW0Tx/i7BUWH2h5g5enfqXNlToitEWk+mbIPuhHbewanO7fPM4167m8em
jcwivvDKcjjLhq59SlV5GQdWci56oMXvOfmpg4kQkj29dmLn4bEHMYX+4Fh6toOIx3YHlSVxEHOx
013+sbPQF6glGR+z/83emSxHbmzL9otQhgAC3fACyD7Zs0gWJzCKLKLvAj2+/q6UdM4rlc6VnobP
7pvJTFZMMjMBxN7uvrw30lDzkvqKUlAAaU1/nw0iCSEsGTY1ZAae5pzv0JNts6vZc3lrj1VsRrta
qZW2VcvE/qm7oglTdvEhnS3xVuvph/mgLctgstbTeWBJawzhAmTzpLmYM5kXrHDxqnu2sOc+66ID
AN4u8DjHHS8x4Y2DDryRPSWZbT3vJk1qdGVwp+EIHLTRuptd6qKWFKl4aXrnuoM9zpE1DjnK7Nw+
s56EgtyFD5CicFbIN5Or3wPMxR2gQFlrnZeE8WXpNRZRw60C/y0NmhjcrOqkM/t8zxbnGuEh+taq
HEljaouHymYXn411R7iavJ4suvEWE6u5bWut8Kc0WXbSXq9xnS27QuoXzjlD/iLwKMwa/0rk9Iqk
Cnp1mLvrtzpyrIAs0M3aqKseVSlojGQMcrNWO5bLgMZtTb+CST/d2B1NQGlHuTJ3W4YO4W5SCr22
teqzgIKo7lJM3BLhwilQjKNGV3QqTkuxsEVx4teaXgrytUlK5napQsNjM19QPvY8Ze2018u4/5px
4ueLMWm7WM2fg7IRChIq2Xo1icdRGNGrmVuIwhg85cHO6BJGbjL0w2DXE6wqqoBPVZs2W89TFOpg
Gk93TPHy6Eb0r82a5twNDY0HKd2lYVZ26a63JD700V6dazaEqBZ0UqXZxm3T/t6jWOLJay0u2UvW
mDVqcr16LhNKndfMDXOavzROUW7FwJ4B0dXd0mjg7ep1bL41U6Q/s+cBfThSnV4D8biuXKM+LS2A
0hLd647WieoKX4pGNVL85MRYngLhtcM27lb7WhmoHVg12F8crTmLz15OWZcfV9DZiz4dkB0wh6R+
i/U3ZGm3+BZboGA0hHltRjh91jK5kOObKt05deTucAHlR01xvFa0uePTHrSnvtG7Z75xVRumw9Sc
dFPd21FW36F66tcmJMnQBb3HYoWvgaRch8IOHDXg8UkbUI3KUfmAAJt9NztZfh/wnYd2YmKQGnsc
/zwH7eWIkuCZQba0VmjTWvsV19F4j8znfszIR5vGa91zGxmveB0+sb7HL1glYOAulR500vqKLVq7
4pqCqGjmbEsF97l1aaOvsZJMhdlrZA/vrtFauxXFCAGfMcdMl5dlXDzy2rXBIkG9tSXe+NHUD3ky
57Q6Gc33+CIc5xkOClygGU3HQ1XTtbrIzWpH4rZAn9zk3ZTfVcJm/dZX7BPUsCGGxUbMiMe0D6ZE
Qb3vRLlexwv046bsPoYseWRfy1GK80VK9aI/wb1hkM7W0Ip0DDne5eaaW7SJJGbrXvSezp95ym2S
KkrfjDx/1Ay7Ds2p1V8Tg+r6OnWd70qo+2EUnxeFiw12yxLA+VYVQg9b4hi7Odedo8fQf2YtIH3H
bL/V8UqK0BuOOKcj7p1NsxmrNifbNZrEhZfyYI7NwVroC85s8TVFAT8XfOeR121x0RUpYcow1WG8
2xEFaI51Pz9I5putWBNMSaMVDEm2fvSmlOhnQ/2AiWzEJr7yXkelieS5VOPGsuveX6qu3IKsLH2l
ue9RbLyINo6+6a1l3kB+JBbqWnet6PleWe+lUYpDug7dpknS5tRUY30aWuO7U2ImwfXQuXlL2TK/
UiCwA+4xumRMbVS+pC0R8tG1KU6pJ+eeEqA4TIop2+qcHm+MyoluVVQfFR86mewdcKJrFsP4ApyG
r6hw43BJZiNUIhPXZpN9nfPGvmfMHXaXcsDBd4yqvh+SoQ6yTvOd0eavi3E68Eg/a21nY41Zn/os
3V0Om62obmqnR7OevBOJ908rjfetwfSVYGWOpu7mspkjqtDhQ3FYHJavqqA9YO3mx4m+i0b0N71W
UdbE/ZQfTHlcH81sS4acM+BAp8KlJsVyC1ouLDNFwpsdaZ0rCjrPdol1/GIlMBaHsKCWl+st1VX5
bwy1f6TP/W8c/MA9Ytn9n+e+/+q6t/LHce+3f/DbtOddMmGmQZjMlLYNjJ+02G/THpoe5gN+Nr0D
lz7fH3JkhvPFsx1K5B0mRLg+l3Tk78KdIb/AHUG3Qz+3LBO97Z9Me/ZPecVLhp4EJvodQTZiIuav
yIEfpr06cSY90TpzHyVrjdtv1hKxGURkUm/NXriiCXYtbhGGoP2RbXOrgO6AHtt6z1c4SHClozxZ
uqPCte7FtnL11fLNEtYD4tsQpfRYSm3vemrcgA2X3xfRYyrUKic9Squg8jIeoBhLDyUPdB5ps6q7
pVPIuPM67sSxgeZVGlrF4ou1fBdH89VgyAeC63gmHPYoeiNUWNfwubPO2eJiIMRMYRnW6iMnV9yw
BBBAJKyBjQPGNzANBKtil+ssOU/SfDB43g/okq13xbFXXI9aF++4771WArso5ltS0dqIhoAiv6VJ
44NglhVACHuvytzdsYfBHtZZKw/vaDlkTd3frZ43HdnpUdjXUgFSLKI7VqJ/c1Aj94TkL3UujQwn
j9d0U/t7xJx93bfzxzoMFk9dKrokHa/Ec7GZrZy/koOG86Ivo+e5NU99W5xJwoT9MhxLcqXc18jw
Oa32Lmt32kaz+UGmfdfJGqkKO/JQ4GAwJsChXjKSpcvWjZWn9KbC4/JbkT0XiTVvesd5sTP9TPCa
AkhsCLCWghT/AMER5Cx30MYTUyn3mFYcS1AtHIR5JGsYiahpu80pgCVUNXflhtJaYz818pdl0grg
z7Z+txKlvFngx9BEI4fXsjM4wdT2GL8bEUSiJJv5CSDISS9N8l0p6k+LoXVvSlbLJ3O2l0/lAT8Z
JIoMfuR5pSG0nM5oLDe6aNJPqSa6xpaGMSrWIFV3tebDF+s/GmyHAUriPePqMR/6MhCxyAt/1ZR5
Y6CZ7ZcCCGDNRE/JJ5VENXXy+k6LJ+d2LdPpYJGKO6Vtb1/aUyLj1mPGZfZc3gsrm7euVrwifI5X
sD8OmlGsuj8aXX7vOIO1cfDPnXArjZzaXBSBZtrgusCrIyvMK7lzI1js3/dx14kzqZyMysqkEm1I
9iU1gxJZatjigRzSQCsmjpaOh4hEKo4/NsQBwnWX2YM3BTbtb4wta1TCiEkzmz9YA6utLtqSn5ll
N4Y43Cqa3GzsRcEwtniSGh0e26YjkITesSYpQSXBcBACIJiGDc1j+HXQD5KZljc14h6SadnvB+E1
jBhG3pV+hvu6edbyTOH3JZfWryFn1gs3lsK4wBjdary2kqxf9m6Vq+UUtTybt+w+sbTElVLuQ8k5
rj7kVqHVn01OQpPXzWhi1buEWlPo1pntL1GEiDFEZC7pKY/rkrIinSaaxLTxV9VWOyH3GzreoajU
3O6jNkiqMpmgBoaiXmqaPVvPetWpoGWBwhXjof3cqli5S5hFArWABsWk3uPWRoIwRq2sAiq18RhZ
GIYtdlIFb5aTa74aqYPl1/iaZ0gZbu9yKaRkF3JshA9dFvffpwiTb5gmFBIEZAxEfmvXWZlt10FW
LkfJsYuvk7zi05dLk+zicQaTbkS5Yk1M94PJipgO8F05JI442KQMi3dCgUO6JUvQciIu3ajz5SjW
t8pz0qClTPDeq1YdRpLNCw5NDkGvHPlDER6GwxLNivADFYQFpbQ29UKvuZ0mV/j6+repqjk4Fsnc
Xg3UbVEpRir+UFJf+uZaWmAlnfR1G5m5dx7x3L24VTaHTA4L/lQ4SGueFHfYgrjtpbG9pROKpivH
oXN37NxvMVFTGqx6ub4Kff2YbFKXiv30U6SBVMMDqXW4KEs19iebn4u9tWcJCAR+nsby3KsxN3c0
FPGO0r1QBnY8kf8oXK29oXRJbLQEt9+ONQp6VO3kdBIaMH+mE3ftp7GXs0O7V9s/ZCWY1PuInV20
Lci9hDPZrlNnVEici+r1+d4qKMPdF4zk4agXefJQOCL5IMGPPXVKyy7BUS3TR1XjZHmN6/XCPqOk
eN0iZ3U2VToY5NJ82efT/AuBQuL+Nt9l4bsxIqsRN+uWuEEG0J2hve+X9EZqlGON5jxfXeJ/uP/k
gRLh7M61qXPvUFO+aqvunDWvmL91s9XcNZqOdMVw4z1y0F7ulkiVxe3o1fUvlWlZOE7X6RCNpaP5
0+CWb3aUijsWDbhKjZ465h6Mu9+LzP0lNtzhGSdv1oaqslLbZ00bcbTsTfcTo0F7bpZh+qSJchqC
1Kud4pGYrhN0jrYohjEbLJSDmlt8pq6t4oAaQf06H0cb846wn0sMciC1UsPZenKxi7OoKM3SqoUw
dOWpR3oQ8QjAwa++w82tP0dHm17QIYeG7oDEY1YsocqIrMeQl85re0OVkHkVF51WXhV5Ix+1DHnt
XDUkjsjG1dLexOyMsw1Vae6LQxuiyyHdQzluwPgdbZHLj1pT452dG+4jvpLiXKU9+wkFBPproYT1
upIRPKcLd1XfKRcG0VHT7wyabxh2lmKml53CDddw7H1EdepGxJY4JbHRH0ZpMJrGMq5Ci2SRxj2i
VvmWHGPZBqsG2QIn/9p9nROhXbNTKclrxl07+Dblg+qq1NKa/VCMuMpdEqXSV7pXBYO+LmhYrEiO
OA4GY7uaZmfdqWwsXsou5ktXx7E5bspxxApssJjN8C0pqkHdiNrEg5ayuN7rUuf518auXd2NlqEt
N5ZNuv4O6Y0eZ7zf/bjVIhMna2c6S0PNAH96OE3YVcHyXGoKUlfkEwsZz4rPKTSLJcC7M96xjaHt
DVyQpZ8nAq8lfYpYXoKmq++9em4cLNvaMtxTMmg1T1FpBXNpVQFNithKScZtsMWSnE8SD7igPV7l
aM07SKzeYzSXcKs5ucTsgbnvo3+me02uJpxpYkqNkRp7nmfljbnCrwEz4O5GRH+Sn2Nd4M7q1nMX
gTOFNW1qp9Ts+BSaom0mvhC4JmYXiAETN/vRASdBt0xpmKroHqMt2bUuBStnkw4DJDW+uGJoTyWW
s68ZTmG2vRMbWJ093aO04iTecLqp+ITr+bAuRJfOqqYadcdAnHl7e/ZcPtamt8wgyhLZ35Jy02/c
zjGv0C/Mr3KCg70rUAEiHLk5t+WyB1cQNll2MTtF5lfEhJSPeVkcNtHEwR5YeEzNQSwujiaolB88
5rhZRmqyMKlOiRnDMEY7pFvGeGtE6Z0WqRe3q6xvW0fMO4gAhFo8PGqqWq1zrXDtVIN1alcK4Sqj
f8QFzp4wrSKaOK31jQdG9hCzPv1ohmbcYfAW7XYytfwgeoWWyyjTfsRxxRGMFslDXOgTojN6y7aZ
E/rXZaoysdE7k2kYosXgpyYPgt00c2y/sgjp77p6Mi6pgXm9gbrHUrVf6vemW977lpZlTGhpSQG1
bljtdjALLwpFUWbZb/rlHxKQPyYeL1bE/6Nv/XniYbb6Ud8yQVLoNduNg6yLtod62aljhZ/+8YcZ
8Peg5d+9DN1EYLNBvjqG9ZOMNq5lVUfQIA/OfLEcXLAFAXln+XdQ1gtQ5o9/zuXzFXijdCZC5rk/
/jm0whJQ8qzhsA7V8JZdnvA4VpgI4oVlAXvQPP0Oyf+SZuxLw/2bN9O4vFs/vzwcJSymUFpBkv/0
8kQJcg0hrz9IxSo2uRwEDLe0iWdwOBinrrhzW9yIOeS5b/lSzyGho5dR9x4hAzzKX48ZIg6J3XOq
sTn3UyI9O3V9sM12bo66HveNn6290/jalBY3nVLcqmqHfXqTJdBOLO9veJR//oMuEDCHkV0XmEWt
nwA+UCMSp6iH5rCSL88wLZIRRBlMJ30z2JThXG7jKIJ//WX584uamAwvrHVOpkA+f/pOqgga35h7
HS8ar2fTIexREpVU8THF14XW/O/txH/4ZqIi//SR8WKC2DG7BXKD8uLl/WHkjz3TqArYW4dpTYn+
K+NjznHx6NiK/vqF/nylYTrmGEL+/VI7Zv1kCjbKToB+TKtDOpRGT58w6C3O/sIa9n/9QuI/vH8Y
n5kiOSYim17U8T/8SXlKaHi1ikNPc8cpGThSRMOcxGe2H+YQsjw3wHutKXNeQ4L1Jp8GU966wkKd
4MiH15PTH97NOOzVEGG7/PV8qH49K/71r/qn90Rc+MK6x2KHt4V6j59+Uw2jiMJoy2460Z0Ddb/9
7Uzd+d/B/f7D62B5RLSjipGX8X567+026do4HpID6VsoIIplZkqjdlH8VkXw/5eCf8OXugCi/33R
/Qkvtfteq/iPRIDLP/htJSjtL9Ax4Xdy26S+kvrBf60Epc6yUDfx44O1lFiX+T+/G0Ck+YXriLAS
X/ILz+9HIID4olvUC+oQx7nKLtSpf2AA4Vf5w/2BRxVJAfgh2D+4/2EDvPz/H+4PZUuh8EggZrO6
fZvviiXTx+3kNPZTanWyh9EfYUxtERZszH5q/mqMhfvGbzwfcElmyJ3gKBiME/A4xOdQnbmPk6Q6
kcv3XqwIs7ff95QrBy516dauinMgT9Y6jlTEOx3FqLFBMp1grPtKn605+J2nE/pevTa6qlyc676a
+oTIsgMYIChz9vmYx6f53PeCQlCOcUYQOwT2bqYxyvYpj5tzjyeDdWJbv0kraz9r2vZY7CX6GwQP
kwL01M2/1QQBTFLd0Gdov2HASdN8/tYT2frqVeWU7sjUYz4nmuuV7A1iFh/RJJ2OMpSSTNAcl5j6
ODV9JFWJN19b0/LZwKXukFEnVcXOlEMBMVK416GbdCXjIwbAFyux11NFXdFlhyRaLJ3FjSEVpJ9h
8tTRoPeWBoeu0q5VYWHN8MDrfIB+0mD1SImPzW48zqmgRuwN2aGuCHhXhQhA+0ysVpU2XiQDr8Nl
F9Fv4EtUVG+T4WKPNlE1NBWeHjKJdZPS6dtog/EqOzBCLOgKdcejkt2T2en1S/ar2K3DCWOtwKHj
RuWmrQVF7CZEj8qOs+ksiatuNE2qZ7O2vF+Kecx1vzVz2p07guNvoyYEYOmEXUaYJ1iwx0S5jFj6
Muk+IkyZgB2raE8uWtm6TGbDemt33PZ9tjcYh0hb4guKsQrJLVgUYz/OnClDW5+KC7N0db8yV0EC
0qLMiQNP5lnOroYABuS9KtV2w+w50ISk5rTHFpM6L2TpDJ1tVbdl0NReB4yL8LyxZ83abmfJcOPD
iXPHTeJRfsMXReFB9DJlPLhTj+V/7rnH8sL3M9IRirkBUzMgJtF+xnG6wGOARoW0pFAqHULkfObe
UNpHRLVsCDLdkW9FjF0hiABkn1pyhGpDeppFl8G6B2wFzR3lxiobWObJqrlXzsr0gMrE6s7HpS9I
1BUaXt7c6WgOBalDtTcncZYDtaugSy3VZdxLyjyB4iPF/Fr1s/et0QytDajtQ71zO8k2I2Kg4r+L
adnqi/J+AVjBT2qHwfOTBbfAavLgDlKR6Xu2CkW+mTKo8b5pz0Q7PDtxko1Hd/ZnPov0m4NHK0Uy
63sTPBJxj0Nie6BsPJ07hL/qrfrEa1Qgw9WazENh5RwCxxqFwAdQWRcBYVbr2aGtDBICLpvM7z3Z
8mZKqZ66Ki0+cbtqLJL71vQn1UTf+6ZhR8sVOF1bEAYyVqQ2o9jQ1fRz5aQrSz/3VAEiLBXJMxx5
A4eO2dqEc+cEdEPfUz0S5KnAVAYgoIjDbuVMEcDCXTF7igpEQn758hAbRGk4VmSQcQ73iUywaY9E
HRt0+Xxnedp6686MmfClEpL8uttDsOAaJU3uuFoFgAySsH6wO3fKdj0zEyaMwpXOtgaHO20XLebW
REDcNveLx+nTr/GHE6+PCRFvcL9UkuQrHqxgbSZNbZM1c8Zt1JIU3hKRkC+1pVoZuO6cPlHy4X3U
kT68AK6RGsmBtBuJzJAB3GJm7B+9ebEJKhZjjsmGfVq1MZehE1sqlZ1pWy0iJv/S6Wb2zq8zD4fU
LtMZz0YnX2dPDkB/52K4p7QnTjZlg+tpD1Dt4lQqVtHfS5XwDdG0xbJvh3lIhwNvo/ZW6ULm2wmF
oQk9CjqZayegZ00fbbMS71/bpHeyLeA6Oe0A3SipnZJvJvtntriej65ORnRN+VhNuB3ObHkMO1YW
+WyRdulcy/NaV1fZRGsZNr2DxUfvptXJrZdbuJ3oGQu5KAFKpByu8RGHNpdx2Yw3stXfO15bt9jv
sNw85mrYmUOShhF0mIQ0wn7MpxAN7GQ3mG/Z7fqmt950TYs3Jm5OnbJekPo+lq56mJln5YQnThhv
Ir4d+5ZYE8pOSpCqSw7Q4w9N7G2WkRSEXiFLFDdzumzKNnlRo6uFPT7AvaOmx6FiTe1TDrPHO4zx
srofS41bW2sRhHdB5pqoKq2FsZEbDOYIIorBiJty8ni1Qo93mYKiPEXu0TOzZ2sxk20PEJDLktbc
qNySC/an3JQQmYuwM5cjRsD8KFmmHF26N+Kc5JAlwfrgCtzjuzHqkit1UYc8XihRqdy9istt4Y73
nRgOo+0RMmi494CPlvMv64gnqZqc5cC/f45U/NxlsiNQIx+KPD2OTnJyc/NMVHv0dXf1uNcuu7Gd
AVnp/NgmlndJMb9jNatYfSV0Ik7Q/B3fUt1TBf+jKrlQVb/RpMFWVnKJrqes0Y9FJU6T0Mi3V8Jv
LHlDqo1vDXccPSceFHU2Diy3fbmYA8os/17bpGv1Yj9kxh7m0VPTEZC210ThRXfzpxV/h243N52R
bkRqmv7qllfci0wfjkm6IRhSb5J1ygMUnCen7iuWrpeDTNG/pzVaTFviYudiDIZVDx2twL7VPo5G
9sLtNLBsD4UPyXOcdJzffc09ILV4TrMsMLccfR5aGA1wGN5AHT7PUe++q1qIR8fQMM1gV7eZBPwy
EQP+qJmqBn2AogcEzarnuzHhZzZcQJsaKyBKjWbIUzmod1dqWUBeWFxNgkg4U7lswK94mf2dlwsz
N79OUvIMBNctj4agiCNaKa5QhjZmEsFt47gRGo32sWpWWCFurcUaHY1GNQ9ENTmaGBiDZu1IuFFm
EzqMeZ8RTQG+CfKoNmx4A/oovw1qXM9rHod5OwVuwZo0r5Y7A/tRmSWhqIBfVC6fYVbJ27Jqdorc
SDzGB+bNa9CeQaP1B1VUQK2r9JeV5ccKYWVls23O8bVmWweqOm4dLGscMFLI+HpYleaDYdGwjFAT
Gna8SaQzbBI65VF62J7SYnLhUiAuyDrCep+Dfyefamj51aLiU57bt4Yo77GX+J2TExQad7Hu3WJj
CSwW77nAU8hqfe+1fNm8dhcvYeLmvlm8Egnbaqr7yiHjBe8T69D3qnHPsrhLl2uNBDqAp4dhMcml
8fFb4xuHQNKqHpnUIt2b8TrdDvETfGbEOrWNcM8N3odW92f4CxuWwNFVATBa77MtnJkycJfIH4zv
kzABkEixaZOcvHwykw/SuK93NN0Qqhn2gnaEjI5pZEJeqkurV8qvbmUT60CLTdpwWCeEcW5723HK
b6zxslS0t0UXcWc21vccEymBBIJMAmc40gqHEYyfH1WXbOupGUPwHxyRK7n37PJ6srpTNSs4GAW3
ky59KfFVhfxpNYRAkCJYpd44Wo/Amt9mQ2vawNYXNBAbhOqr0/MBHWI0kg+z6G8EilvCWEBt7gaX
jYGzqnP1altDNlz2yi7zV3CTHtKAXbjZVtXevEm7Xk/CpLZxEveYdbdlnvEsIP+XXkv2VYQNaXCs
0GxLlGh4M28C+zHmBahZDS7kCJtN1JQAYiPLKjhq4YxX4TgUYm/Zo24HHknee3wRoP2gyXSnxi1F
7WtzZx4ZYIbvvLf5eDDsyElDO40mAJaNywY8LsvPAkvI6ke6au6hXdB7r7vtBHhmjqsnHbrneNZm
jlc3yDz9reONiDIdZI6HxohR7euGrgCIlyUKRLbMzQeXlo74oAqlb0v6TsqAFeGFfOLyh4WN00dF
IHg03E20zeIVRaO6AeM59ptSIACEyEfztOfRAzaHlp6h9SdW3ZQaVxyQjizGJY9F17gcLOl9JHAJ
/+WZNJB2zcFkaU/5YgNPB2rwIXqbx0zToMDjS8XU8Otw/Y+WEP+XDML/58gBkvXd/7xo+C+Vcpj5
Q9hEECH816pBY81HOkS3TGIdpFCkRVXU72ET3DZfXMGWwaLJ6IIUYA/4r7SJ80W//Cv47PSl8n/4
gb/7j0zxxTQoL+DHsR7zxD/iBrD5+sOuwdI9lmAmwGx8u/w+bPB+3jUwHhH4mM4ibYq5vZjz8TzQ
AISRUD/R1+4aZZC1Tr8Ouxw3Xak/99ilxCav8F8+GqXs8YPjoGLsLKhhabieHIyPjfuQ2niqbQ6W
ePTFEDTTLKutNKcK8kflLXuQNZNGhSkNDeV4UEOBU4IwbA9wvLmiQyaroK2m5Cg8t6nOVpTNx1or
R/1Ahny5WmQUPSJKNkdEshetq8cdrd7MnPrshaQ4m3N2sRyXeAkE7MHceEzw7tLVngyT5nvllAM/
UKNHmLltMXQoUDfIx/Z8v+aj9UboC8Zp1XfjFUYiZkIj6SdqAsYhZT4xY51Y/zwWu5lqPTe0vBr7
FPAs59rDKJMBFtRpeNY0HD52s/Q71gwjp4MCY3SCs2TfICJts1U5q+9oFT8YURy3YTlG4w14kOpb
Py3ifrKTatzV9LGHCVNs7MfNYsxBF9P/SmYWXp/Vji+9kstTdKmbDMgMN/Nhrt0ZT6iy+EMlw4fx
Qs97e+bgVuw6A6OtFPm4seOmFeBb1HlCQm5CRzrThkQScJg0nyxQyp3z5HEfO7PG8LpdmsmW3VOn
UOtGvuoEd8hg3LXcYoDqVeUOKGUU2LUF3W7EtoB3PctwMozc+Xz2baCs8MpafmOP5b6toySc43Fw
t8Y0TZupz1gkxcYYbxejR7pS8YVeLLpi+nSilC2RJeJtbnE1bvMoJYxeyeWtFB4JF0+V1m5AA30Q
lUpOhH2KF5RyJmp9JL7LE6tHJktiPTSUg6UJdMtgJET+mGuQKpNC8KURbIU2cczKYRmp8SMei3pv
tQ2ufDUEQyvjY+JRRuXXZpk/ACO2Gt9KhuJDx9N86KPMOPSlgyHbcqLXSyIWDEEmvF/ocWd6WLp+
zHcxE+tjBCXiAH7W2RoFp2+YAVGHnW581ydLC8fFXQHZKTh6XAFg+FitlQA45xFDju2Kc2kX8phT
7/bNtU1jN3YJ/i2rW4UIGbtjH2eXZoJ3bx8tWahr4HzrLwXOtXBo4+WJaFa5j4BnsaDB2XA5b5Gt
Hhutu0Eaqq5bi2iL37PfSn1jTKMAxJkbCnBkX+0YrW7SvOpQEfx6ZjtTzmx2ouI+BzwSdGve7Ma+
3PU1gX/lgKFjasn1OytpYSz1s4l7r5IGzHcrEtGpaVxAwlbf3Kgy8rYdGvD3irDEofU62KQJ6B8w
QJ5fRf17BhUpNBcODJabyn1WeIiU0nibp+XZ4sQVVHnszaE3wi/NQ+rA+Bwn6GlJM9i3U6dhgJ44
1wCu/L1n/R899/53OnJ5LP3VY/EKS87bHx+LVO5e/s3vGUxqGr7o2FZod3DAzRHo/eG5iGX34os1
0WjYv12Auf9awvMwRTHSdYPaL0uCzP33c1HKLwQzKfy86E8WtVT/yJcrTfhAP4h0JDBtNDoeZOhn
bM5/1Qh+XMI3a50bUbQkN07TEC8Ejgj5ekrwnlrc8pY9/D2z2g4sXrhWUta3sVGwi03j5KODRFn7
DjbMJnD1pJ0PydqyeIa6Y7+vit1vWaWu9GXZLOcaFnbxnK4S7ly36h9g12bPF0NOfopAqrOEJftj
c5dqdv3V6TnXHrrWG8fjbKZqulKweTbsRVnW4JVdYEba+VXDESUgpdT71qKd9WFhW4L5ANJ9Vq1Q
MRb1SjSLZ5qRFAc5zvqCu90V31GXB8tnHS+3nottZRNNlZUE0k7SK1qxpsNQDM5eU4M6jIDeG5ax
FRNuqxFdGPCCGd7zhMVyl2jccridc0sh4rdmz7PVNYF5oWsOPE8ST6Rqn61CcdeacgE8b6iLDISO
Yyqrhy3AjcwgMtBh9ohyCqH45HmXwRSI29RIraPM1u6246xhs2RwrHfekeWUdzRZKHRtaqR4Jnaa
PDkqJoCCpfayHLRnpleX+/2G2ojpqs7gf0qyIviDBUOLzUphhImCt6UnsZHiSmx51uYNMLHTCsVV
gbUQHfLivJmSnOQJfhqCU5QgijIX3ngqJspubdCa4KLcHMS85jhYfNB7vo04CO47Amu3BZ1T84dX
OU32CXm++6RECHPwtVF1jPcPDti1rQ1mlUh/40TOSzMVGAXb0hvPSP350UYw4I1SOVDfpRiyQyq9
Cj5Gkd8JUfNgTEsGpCSfbigUZqeTpjyEixkaECBY2IuseI8uQBAedvq6XVFYdjm4C45/831v4/AN
SW8ZYeqppGKv1cdHl02DDDi4ZXZgZG60ByvDiFKYi4VhETc1VPPurTaaArpuSxTUywno+6rFnNm7
kYvFHKYZHMnOE8fOBAEgzbi4xNUyAat5eE0yOfYBgSLr9lIXbPlQf2KaLiXUk0yW23K2tB1wDeKN
vNwVilSzExgB7yoc7zQu5W6Gth05ftm6HKVyQwedDD928hmr8JDldnVgtWNdQ0REHZv7Qp5tN1uP
VYRhmJr15b/ZO5Mlt5E06z4RyhyAY9qSBKeYZ4U2sFCEhHlwTA7g6fsgMvNvpbpLabX+e5OWVpUS
QRJ0fMO95+7yIXnjGrO9L0piTIr42k26Id8N0r2E2d0Ri5lHX5M24SkG6OTQZLA+EIWCaTC9BrnS
co3x0blb7+ybyOwYMhFNELrKvGI8PG9w1vRQhxtn76cNIxVpN+JHbc7ipnby+At0ueWCqTGZqXCm
j13BdGxOXWaHGXVDlAKZjFTTfViahNjGbYOHGKLwOneyLv3ce14scVOx8th6RuRe5svoXDapMuAO
dfrFUTXjnyyf9CX0WesV4iRYqGFe6pjFmbDvXcYGId4e+4fh+ah3ez6Nfb5gmB2QwBJ4GAASJUhu
ZwwzaN58hNDf2HpKtpY31u8SDfOjA0VfbOq8db71JUbAKug6/o4GhpRfkDRjkwKhMBGdtHDrcz6x
7MFam4XRiIzbrmL/OKGU22jsR/5mcKds3zuxyY0+AJoyg2R47MEXQ28d88duUnfc1vW9b82XgU4o
MvMoOBoeHmsiZZR39jEkBhu6cWxvbpXcBoWfHseorj68VAQ7qOpWvmlKIdxwrqXYzPBCIze778vW
P6E7nHY5d/eDSQREuTH1bB1BA0db3S9PGFlNmnEn9jaep7BSF9gacLbaX9ErM+hNBmM3QWgGIyNc
59XxdbCzzWa5r2HMbiUT5Zc8IYTPsbP6yioa6IOjN70bKBDC0bL7HyxjjS1TmCUkF6c7TNKyv1jV
Ut4sZhrcjJO/3M5wEvdmEaNxa9vmApGTeGAixTSuw7mq9hDH0ZbXSrz5bD12EivYfSYZVDGES+xt
khHPI80+/jEtsThWY+W92kSYGbuFWytkrUGXArCUZjBO9K6qOfl9DYDb80f8+RiIt/wi7b2MTesp
VnDEfO0k5xqgy60CO7LrlcCsNQfJ/D1F6ftAJLFCfGVR83drKtAmMZnzRGu7aZqjdVqgCAxbaanv
ZZki9ZxqqNGOVV+RjpNtDVu1l0tV67vCM0LmJ8GVGokvZ1GcJtGJFWh+leCyZ/ylsq8YdK3HDDnh
ldf484PQZocQ1k2CexlMLBB8hGf1FAGgriOpt2OSipsWRsxLGdTqJfar9rYaiui5oc24wH4xkbrk
L08mTVaYiBr/cTvOYTRDoRekKSY79lBkJk2I4PtTVeBGZTs6PGE5wriYssjdMUtG0+7ImgF3Im4V
5BU79MA9nisszj37cz1fONlcrkZh0wp9cpP5HHv9BSm1wxgycQ/zxPCdPjxazmZquu8Wf7+xraMq
vY37BA9CJoKXecGRL+TCg96vBNaeLu7SPRpD99JLm+YRCyYjTsNp3Rz6FKX0zmdnDxm73XeNxGr0
nw+F/n8sjuUqW/ttcfyWvLVvXdK3f5sb/fnn/iiQffEvmJFUum6AEER4PvXpH3Mjj9QK1AMUzY7v
Yl9btWp/lscWJBKL/4GxkYWPU7r8oT/HRqYDpfJTjETahIul7T+ClJjCWUVq/6075O+mJJYe5TFh
9OwLvV8GR9Yw+9zzoANZjloj2CAn3U1gRhj+J5JDrA+GLR1xYO+mYGREhA8WHbDJTPsCLy2JNr6X
sTSn6qm/lLMMgutxEOt/UXXW+7oXFjv8vCdvgvRPyn1EzlfhxdgaWI0WzR2TgPQF/04aP0Ca0PWd
QlPXQSOACb06fIAvQEOL2CEUumVQkjQoB3sSYfKNO3YR20N8r6CiAcZpKt4o92D4VvFt1cfmDzNb
888m8t+2Kh+CE0pc497KE8O6RvA/lnTEWjIASE2FxIWZ16WgHSZnrRAdb6DV5x4mOSQWpx6j66gE
VcgSJQUf4ufWl2xcZhO6gaDCVx7U/62OXMThKeseHFytzC4lA5ZuW/kdT2MLtgIOu7GTHKExfmfp
G+g7W1gaAhwYIyTccFma3XSgZFDlT9aTqzr70hD2HO+XzscPbUC3zs/t1BAi6sYdi3qXmGNqjC4o
GNpnvryzerpv3Mf07YbjJLs+Q2ahm9i6IaCkvjRbP7lDnN+8dqbx7oAKwwRMVYm2Lyid0A00qqB6
YPXAUxemBRHfe9ZE7W3kGH4NlZSHymbhfPT3rojlPX3KEl+RaoEam7WqDBhLd3Z3qubFANdX49zZ
RIxOlyvZey14CzhO7lboBTNj6wQZzLlFD4ehiaPxKmoZFWydNO0sjjTLua2Y0uttioCjuvQF8JcN
BG2WgvXYsCZAylAyoUvz4CQkTu2LnB0iC26UThioK+K4rcmHzmnatUWdvFj8ez/CAEW0n6RwCfOc
QkbMdccjoQwsk3FR4yJGiJvpsUvofjB82/Jb40bqqUxA57lx237UHYyBM3cd/hdRRnMbjm3fTzvH
5HGX4M9B0d2BuVdwNNutMHxW0+jS3XOWCfsbTegwHdkx+iXrzpi6VgUW3xgrsfps674ZN2nT5rh3
0uQOdNitV+XuU9fRuLBnUcYphu9x9rX2UAKZZfOCo8i8N4ak+7oEs3sBDuWIAITHWs5LWw9ROzor
WhlSyGMKQZNHtchrJFGimR/Syl4+YH4uV6MjWr0thjoxb4jk80Cc0jivjqCFBKeFHfJVQG5Lf5xk
nSuiqMbytSe28CbIPIEVJmhwQUQiyAlvYYj+qEiWxvlklVjtCL6z+xA6snMpe0h9uwaOKNZttmfm
xWBzJvCEKyU9sAmQRifwn5ENlOnXPqhp0giy4W7HkEjbxtzU39Uqoe7xRfQM1zk6LN6YE65MUVgg
utoUbZLu40hOL+x1yq3qMt87mKotX+cCHeemCbr+JkbcsZWyrC9ApY+PXexmyWpX4SwogumcMmG/
ZXODEgv0S3YcaJNDpt/ExqLhs5h7CiWfaBe7C4wQ8VfG0gkFV8/k9C6fUo8oOTsZIwztSu8HK06+
TY2hQJqw5RnRKZhrfkihHlNXwDZaPMmSmsQ9A3EE1hGJhAnvgJO0Z7tdwEBEFIvPA46a95VPw/qQ
DLX4kPDEaXao9uKtV2hiaUei3IggMU4RtSZzt7gu9AMWfKgrCb2CxNRfjdjmgxLrqWtFzXl0m2I4
TLNtkma5iCajXpaoopaIe3XrCNW9jMBUbqrRqrd45QzIRpFXPfkY+eFnTvxQNgHIf3rNmpwwJkSu
/14as02GGOoVhyIZas8L8mjxDZS8GcLyyEKZ5u0+GBLFNNwHHReUpU1aY8pLyjhVR1d2Dr/RwA44
9snxO6sZ2gzIbLTGWxPvTDhKFd2XZJs9xnPOJ+pa2hvDyjFTHULmze7EEHnYHQUuRky44BQxtVnZ
GzEv9XiMwQTmVySFLVvycKYZhoFdho2VCkCBQzvcRrD1H9ErQRdniGz2nBdYuVBX4bHaEOmxTpDi
QD8F86IWziszZYXNJ59Sc0v3jv2LgZYENJbC+Vs1DekoIxdiAWwntQM/5pazoU5ADKUuoCGDCuKU
+pYEEVqmblhxmgVb0lsmwupSceRmXozTUJnxaSKGL90iJAi6IwkVbbTvFSln7BHTD5wz6qUa2vrO
GAlEJrwB9nAujYLgT8+xHJ4Pg1/veAmGOuOQLaiIZJ4fIUAHeEwIIpm3JSpTiaBj/RAqFBFC52V2
2+XLTIHQ2vabryC9UJZWDbwOv7uqRaPlyg2i/5E5R2sAvJ+4DqZm1xOkxXvbT8ZnPdfYhmcU83th
GMt9VgofgJM/sJaBwDk/smD1W5DtdKubOG9VQ4jx4H/3tJzBvsTmdaQToixrgKvFpl5yrdAxxgvp
6KPnYx6Ei3sDoHgiNGrImuB29t0RkJP2kivDhuboAmC8yyzjQtlMhDZeX94PZUBHiiUi2UV41A82
h9wuiiEhZitEmSSFb1lTQOZoODMtgeb2q9PCEsZQu/gvsGTsH10zYrqWU/2WG4uZYH4f85OYdA6t
hAeASOPsARDsAHx2yKBktGWGlMNK7w1VeWdTeYLJv125SHTdZEecIQoTE7UjkCT0jcMSBzjYVYI2
SxE9N3l0DYZaEJCI2HLvJbPM/GtC/3fpoqdiZZMguC8FQsMmSJNN0mjCEgsu+pDFtaalNi02WEms
L4xEx6sQR/chAIHZC4lK9a4ZALbvYyHjD4ZsyWvSzY8GCjNu3CyWaCXGtt6nE477MnHZh+PWaRD8
chYR7wLucTzJqne/KSNpBCTIwjLOY5adTDk7B7g3/p20FiRQSAMf19HPV8dMuhpcjhp/kO9daWoD
NpM3LgMCtu8ZUOO9Y9ELW7PfYJMzdW0ea5lPWDDj4EPDPxufayab6cGtzfoDKIpo73RkeV5oZeSm
nNHQxv1lSjQco6s4GGZMv1HzwdAKMye68mQ8EdQlXZ7OuTVvCrMug3NV2eMDKWvLuEtzo3xgZVbb
dJoEvt/brbofuyavz0gDR9JfAo2V1LOB7thLcmWSCnTE096JLf6y/tAmPLJ6RqgNeksCNLeWiviZ
UIj3t+nSJqfSj/1zlRmgzwJt34g1EAg3m65DWFsD3NGG9HQB9X2TU4N8tCRzPDGeSsLBQ6uLW9Oi
iq79ZwM15LzRMxLJk18VbvU2V33QHDhog8eZhd8HZnWbhla21c0Aoel5mLA6Z+xizLONmu6ys3Cq
MiaMzRcLe82zS61GyosTH0gsieWuLlGBHJzSlUUorMneTHODpMTOG/nOA7LY8cgiww5CgP3SR92b
1SrmmixWi2UTW3mDL12pFxNPI8jZIEH9iXydgsNI5+pZxUP8qOvcR0pG5DL9uHAegHZNJAYBOrK+
LJrMykAthX7vJQN4SXrTzozScKImfzOnxd0Oc/KQ5ZaJ8huPFSoshNpnhZ4LjvFiIo3KzSKf96zE
h+w6ha1t7QJtACE35GCnR4sN97Ln30o05jxLCFozKz/ep2po9p2n7OliQMX/2KmuQrxrxdZDmuVm
umPkhnhvzhGagKy/595fjsu4gDbLfR7zuwoWxW1Kj74NOhtUVNHZexTDek/k6HdAJ5ChGtyn1I1+
5py6rJuTlxJ2OXHOiJLJB0IHRsWAZ+2qsdVwS5TdzlhH9tMwpKEC13gWTDxCpEXddiQ7NB90iuuP
PR6yooL158ZOHOdaTUF/rwl1OhB5nX5p+GxPFfoh9F1uldfH1AhIHc5LmaYsjxMbZfRoGGQt4SU7
Z/CwAmyfpfekielD+pVJxFAYz+t3Ufgo/CIetNexXJuz2utywPJBMD2k8xQV+zoNMr5CZ3m18fR/
tbgKl4Q6Rj34Fkom69JuOoI72+kr2Vq9oB3L5U2a2OKRApcTNltwns9Dm5zJmZq+l5Ga9+7sFaeW
yBbmgUEtr2ga/Oisssb6ltWNvStM2pkdRcbiIfcOhna75NP0dbJmkHHYkaTFt0ggbKFSctD4xvqN
l8MjD/kxm+hzEA984+frXnZ5gXMuMQVP91FWMXyXpGh2YwICXijPhqzglDcWrgnCzZRIGY0HcGr3
dMTEMsapkdFV0d64W5pcQmplbn11eh5gWxQS9K+MW0lcmYGws+onnmJ+aqPOlEejB3W4J1A8+RhV
65zGZDBfS0Kgd13itMe84ZgnRw9wtjO7nDV5X4dtRZBS6fgxWTkY1okPmwZ8FqXldl+loaKb2Bud
g2u2yXOb+ugdYvgJ+T7KCvduafu6OyuCEcWuC1aaSBRXbuiXE+vlQcdIx9lLU9c4STXd+I2PMDLu
0+AjBWbzYHfxUwI/Dp195gYk18CsKpvF29sMag9+Tmrl3CEP86WqTs2UNrfeqAg8a11kDDybiyKc
06G7B5jHlqgdWJdBQ+3eIWm5/T6wgr49en1F+JOZQCPpFywuLbkwvDfh5TAmYiDPFljHN9lrwWA4
NX9IQH/3Y8IDnmrUvZRDgjoMISyz3Yi10bhcxF7AmqpwaiJdCVM75tJ97wYKntxlLIwDQV/ohC7J
UuLQZQUV7+jaL2A+PrjdiK4u2XEMbvpBilx56iK73BUpsvwyo0JmeXQtS6M5lw5bBLZuzS1SXh6g
fRt/paYo0bKls/sg8zd8urCpuY8o9Ct7l85OFZKh7JzySjQPUdML9l1ju+XghNDT2QcY4d7HUBgm
fo9WnuwmPy5g8kj4GHL0aBNOlKxs7YcWQeqFt/jiWwBc9cIdLf02IPLfySgvy33Qz2I6FnmNdpND
Ur8vg4sUvcpNte0ixz/3OWARLCq89y02AfXm5K4/Q3pTzuU82O2xnqjpIe17LDgajRpmpt1nCHur
fXu+ZlYKCtPRxXypp5GqEE3S8h2ifA5QhwpyC0bQf0TU7l7OFgNit6skPTEGFN3kqDyo5L8XxtQe
2l59Pky+ICoYCPKpnQEEIIdo72Z1tm3wckWHsg7iIw6VgyowkxMJNm1Mm2Up7J6mf6LcRQFZzOwv
cbLTc0xNvFOdk//w7SQ4OW293Os5W14Zx7v3VT0PiAaTDHuWJWf48mIgHdjhuGRycwBpciLbrDmg
OXFvQCVi8sknJKaWU1cUO0Yp95DdIsxTvXNJjEe+HTypvmj4/545VzkbYc+5LwCIHFXZTneFkAyO
BG4eYpHyL6qwxZdIlKQHDOh0ta3NENiNtW+cdXzW6V2DDnVLRePcJpBZQ8dL03MDkk5hOzjak3ft
U+ZtpfLkxexYJoVUsOwsx1arXx3Bezumly2J4eHIw3jvBkh6PTcuLzmoMgTYPcHqBvYB8okUOeS2
hYzEjB8BXgbjIRXj9Oi6U7fXXd1zfwSDc0PYq+9uYiK7rnRhQDtGOYrGpoKh2cfqvCxxY11MZtb0
IdM0mCpJ92pkvnh0XNUb9CqAHpYRK5sV5/aLmjJxQGst+FYXcWxwYW5baIKh15Fbf1aTpgzR7DRG
jJvUOUvufZuq4s01Vm1ybTIvwCL2fZy96MD5UN+rRWvKoci4LmxMBqTUvsDdAmVglkTiFGDdD87k
jDg4pvukLrzrxolKc9PTDvTIi2lvcKg56YXI2+oEecr/Lnr7lqW23pKUt1CQRfOtC7EjnIx+3qJ3
MmAYjMyPDBg7Eys4d1rzBud6cZ9dixRDh/wcAD08SeIhvfBU3xxm+o0Q7gVgX8DvMyrswn7K80n8
0JCc6AcC53ZY0kNG3ml/3Rhzrq+SsYFmlxvJkVCHd+WYVhcadjcdKb3nHwnBm7d551hHNY4qbEXZ
z3fwlzZymMHHY+gizXCGPhxOC14WymEPNxPMnWXVkOvhTpAdDiOzMnnobf5vrfAZW/2H4fXfZlit
w/vfbRW2b0X6o26rv7te//hTf4luUJyati8dFKU8G0if+mupYCAN/xeCUwYtUnyuFVgd/CW6YauA
dodEObnq6cyfRDegzx0WANLzBTsH9D3/kegGdN7POwU0N4FrWqbrE7gNrc9aZbQ/a27I+agbDG/T
daXtIBx1hBaxtjOP4EkPBoprOPM5m4iHCIXIe5Ji5PgEx4JUii6o1MtPn97tH6uMn/kRJozBnzYc
n1cjBfIk8j+FZKWzXu1PNlwOziZn8TxeW6oyr+OcRKwNUGx3faRgJQGuIIdXD/Ec4poSp+6WuE5E
pdHSIZfwA6/6QBgvbvg7koGHUmE+LczCTcIanei7ORvmtP/9FVt/95z/ccUuDRN1jeMJJL2/XHHq
JXy3c39ts5+OdxwdxdMIOMLe9yTSkHsyc5LuUtI3NovnzugSiQA/lGM7mztq8v6D+IiO55XROLuO
6HiCQctEjKhNECmEcZ0lUOKCc0ml2q1Du+CZ6dVFXmj4dWlnuFdpm4zl4ffv6n9+DZ60Bfm7HnQB
NI2/GOk9pr3aaIruuuqj4LmOmUYwMSIiZtNUw3RLsljwgA2z+PL7l13vtf/ebwFMJPeVdHdmhdyL
/GO9rJ++fUdMtCVdXMERXsxrEzP1dQUxhW4hef79K6FZ+x+vxKQOpRtMyeBz0/fzK/FIZhyIGPXa
Z/vypnTdFgc8RuDV8iYJhRqKZWvjiQKDaju6/KebZr0p/v5GuVEsx5JMaJG7rYvGn1/e8+iu4qpM
r9fgircyG5w3rCFcg7OUXejC2EEewVdPjqzCaaqA9X3vC1AZGNzk5eTaLVMMvKj5NvOq8sluG8vG
cDPP3/EjNjthLKWHMaeW7dGx3WX443Hwb2kyn4DMX67fW48N2w1I4PMkZ9rP1y/cwSEVNDKuELyV
b2nbd/HGNPIebB0rmyo+6yTNv8V+0FxOC3YVt5ZTurUwsf3ovWWpt3MSe1tgjeP3tLW9j9GB3vYH
pOHfXqT8pJb87SohcXATkR/IypZfJ3LHn6/SbVn/tQjLrlBRN9D0dn2QADT/1MX2I87XdlLibixn
uLdJkpAUZVaItdsGqjjyWlya5X1TOGhumdnHQLxLiiEi5PDWqebJXWW6kaqi7fCp3U17yEWbKOuq
a72Ke9Uq841jk5bM+FT/0naX+GX64p4Z3S1xMzaUusFT16yKHvtPDTFVPx9kOlucDZLUY+YbfnYJ
q9J/RVMuz8kqR14+lckQTNmo8XGkgJRW7bJeZczmKmhesgnAkOofBoE+Z6PL3ttHwLiInbOsR5WY
Gn2TZ6CRJqwp+gapCuV0Winj67DKqZums055XTUnUwXFRzo2KKOQROcP6acae1yF2e0q0Z75HA6m
tIIbpcsplLpVe/NT1V3gv4D6pmMM/eMq/C47Gwl4E9wQioYqHNlcT3feYEiuVtk4crfiC/PQ5MJi
PfXg2D3y8iAzLFTKJXg+F5VdJ6Zs2Y85ox4cQeLNWoXqXbxq1lkXol+vPrXs0yprt1eBO44qtO7t
Knsvers8Mt13cG2vqnj08Cjks0+1vBdpdEWfGnq5yuntT2U9go0wpvQSd0xmIRx+avCzTz0+cjq0
+ZPtTZduvrDWuhu06ssS+RiLhPYjQcZpLa+QtCYP3kHQcpTX79ZcZr0NYbIfhkZc93lf5tM5SNVy
GIOVZlayXof7YxX1A6WdfcoIKV5l8CQybmYlgomvqyRrpIoinod9wVwidHMdCyyeFIc3iRKuVx/z
2dMJaqki6C/drre5o3RUm53Gh+kYe9cA2neDss/GJ6+YDXDD2bAt91WRMoCCHCiDKJxG6JhGxDgW
bWqE8H/LJhV7XRIMOiLZzSvKsIuoCvYs8KGh+3Bolm1lkXa4LZMWTP/YzTF60dQoy7COU/+HMYzM
F3aCfechlf7gXzuoxKNzZXu9Rw55NXVqmY8ddog2CUmqAAEQdeOiMBvgft/PhVvOR9F1jGgda14N
gRTexQFSeGpsVyTVi9GUi7kjTCbHFJCXwrgpMmF0fORV9ZKVZQAQvA36IsyZld0vQ2/be6wEFpA7
jT8d7zWxKP2BNWxTPfAwts8Zm+h8PzRcQVj3RbyEPiNM0uSyudFXpU9UbmjwU2l3QAmGc0t3W0Cc
seNh51UjX2fKhA2L45LZy/cCFAjxfVxAibS+TNRpzR5mxeXlqDzzXDFPqIHULjgpHRYiLcuRDLOc
BPeuMixoTbYYFyIq5B6qUOxwuYHXhOYMxfiU4O6OwzxYx9Lrf8foNl0Reyq21XbShJQzaGUp2FZz
PRublN+RdW0uVUpMnj9Kw6Zj1NZwDVcDuHsVqP7KGSoeSTGGT/5AQC6MvY/SxKxeCRevEjZ9ZTHt
O4aF7Gb6uH+UmeW8Ocx5VxwJN+9+qCaSOpnW4t8pBzNj5mKrvNv6OgpZxKnXQmsqiyzOxofOcfW3
pk3s4+jpOAr93KFHrmDE2XunqFEsVu1oXi9TY8s7pt3mo9ljf9xoUsVAzJuzRzSgBcjuiDzYIrjU
izvrJjW8AM+0Wm/OLFPdAWFF0t1Os+z9rVCrISnRFReGroDbgCdY8ExWI3d3ySnZ7nwzmLCaMGSz
bjPS7fN7y4clepqw9w5XPdkFFJ/EVd7S1rlTWOuSl67rhYigySIt+CByb33z66VrzieuqynNa+lU
vItBOXxUCVELC/SSkZ9OA5Mwvataj598Cxj5Leb/40y1WMXfKLYzLUyEBkncCcjANMBVTJpuw4pU
TfsJyjLp16Oy1kODH9OWd8QBQv70Wif3VfkcoWA6+3g92S+Ry8J9MccuWNQ1kogR3Xxv95PoLmLK
3AwfGvjCB5+nxaFjznqtYCK/SlwCSAllklrn2mdPcxEldTyyLvOQ/i7ebB8ai491Kzw1v+dF7txC
IBX1UQlIGy8av1Z3LCOj/DEvwXqGpKpIMCRjZiPxbYa837hl8GIITPolShi18STH3Nzq5D6t++4i
wLrq7ByrtWKOPQfMzJhYwXObGWMcFhY51XCOIztgv1WbaBs5kOezb3JLhXo9sYFto4TYT+Myhjxk
tLow28FytxFalZEnrT0KSm80jW0wBo9wQGcTC2sPk7/vKoZLpWl64ykl52YKp9IEAiMJlo9PDV8L
K5Ick/BSj2N/NTH0fshGDPHgG4+ynEbigLXLl5MLs1tIzs3r+qpyJ3lp9AKhYqIqQmdigC/J1ncA
5TxSiXQfcDI5Rjg6O7Ickk5jzdOjDzE5mtUD6yYz/WLWC6yWzUIFNj81vW0E/GVEjCKRMfL4bESN
/oYVywDL7XUu8aiBMO8mPDrLoR1Ul4YkEXCTplaf2bfkJS3OdYnYoNioBnPvlSQNAyg/1U2HCL/h
W9N+BaKjXbySs6PrCtSjLBaJwrL89rCwduZS5RR7uzmaoSYR6+aqF+3M5mOWYD3i55AGz9zrZXdb
BTiQkF00DNB9dpWaZcmrRfSgz1YmH70nx6qwCmon7uWVjFbkgopgvfJw544OG9K41J7GAYtDavd5
fem1TWLfWpMo3FOEqJX3NU1GfJW3RqN3ZYfyHxIDsfRXBUnHtJFBHu87zOoJGgkhTrOS/O5nsPbM
+8GIXX02Hv/nXvoHdJglESv+e0vvEzql4W3+W6DA+if+HKI4JHd7jgMNyLeQUpIS9/+GKI7/L2Q9
Hh4kYfEiP+PDDBu0mM/yMHBpZP1PSNhf2kzDlv9a7by++Osvdf8TgNjfO1c8UB5BbsJ2kEj6YnVK
/b3VqN1+lFIbVgjsSrx2hdPtkQRQ1osJnMZPn8ztHw3Mz0OSv/euf76WKaTNO16bm18mNrMQKfVA
jp6Z8MNdHrnpLS48f29TfB2G2Bge8qwetk4LLez3r/z3Wcefr8xrrtZpBK/WL22rP9lsXizU4jn5
1IDIKW6Jqv2HF/lfP0qb9+f7HnQ3l7vg566tlJRlOSTkMHX8h84Hxo7akNyC37+VX+Zef76Xn17m
l2/MJF5qRnphh5r5+vWAG2KjIY8/NhJ46AaIwXCoSRvBRoLQDpVpjl9svkumIb75/ZWsELufhgF/
XYlE24u613E97u2f37AuTJ340GhCvaWr35ExdQUA4zBunYPJP0GH6b25tTbtttj2O/+Oce+2/Ibf
+Qy37eT/w931v37HADL/uppfRj9VJVIXHRIOVR3XO+U4K35B/offMWIZ6QYeZD9IfIH0fxn0AHDT
mvBAO3Qt7DmECBTXDeHhxAVN9fH3H++v78dDeG0GJiNWZq+mMH/5dCXbTjic5D+I1DGZpCAeSXD0
/cPtZPu/3ra8DmMbJlgcVOtc5NeRyGBgvAESHebtBJZJkkm7wA0aqBlwt0XVQY5Dkhx4YMlvtqV5
LoHDQFnTxw6aUgIE/H48oU1HYOlomnuAFUnUHCiEpvwuHxXB5iibhLwhOgBPGe5HM0UemFT4zWQH
pWy24AhetEU6QXDtaiIJNxV4sLvBznpnK+cZDzkDl7zAsMSD+qpEA1Gespz2OU/rmS2Ud1cGzmUG
dZk8bNbjgHPyFYceoKvb68obEXz6w/zk6b7Gb8wcAL68NPrimK7/PJBn0AXHpJ2a7AHcKvHALX0x
EjWl6mC36hKeI0Ve7M1gD3FAf286FnoMZ4SYaLB8fy+rBWMQMV3m61L2ERLLohG04ZGDrs+AtfUM
SpbgqCTopl0bVx0sMSnTdluhzun2y+KgvxIlsVmd4dVQB7MEtg2UaHNvTx1qFZVE9peJkjaFaJX2
pwm4wnCMF8O4KlD5MfOue/9D4ms3bwIUqChZaGywr6FFJNSoMNMhdJiqXKUYC9RB+x2+FA1o5SMQ
yI+JIAsm/yI2kNDtAm/uor1h+0qEOf63N5tR4hC2JVL0PXnWGFVzwqiWTdMqOE8a1uGWrs68pbZF
o+i6s3+rCC677bXt3bVm7n5z+I3U26JghIRelhhOnQRsCNPcRmgYoe4ed7Yxdz+SibX8znFStILt
VDKZaGgLH3N2vNNmdskhZa9OPiJSCYVPc2ys1XLmuITrmaN6TdGGIdamF34sY8MHTMGa4p1mPUU2
Uhqk+lmrzilpEtRojYfze9P3cfGKKZKci8Gm3Npqw29+5G47X6kojd7juOlu0S4vyDVStPW42Ibx
Rs9N9TIXggM2buL4BsiUQapLlft3HWuLZWNX3YggC+r9A/N/9aG7Jm1YSGoiuzsUcKQ5MM94WdQU
ZbtSAKSAeqYxLEizLa77BmMC60q/vxzsMWUv7nbjnQVlG5UleqprO7YZS8oxHR5aC/nmLkY7+AQe
MACN4bblxirYtG60EA7PBaaqkMwgSaCEGsXdnJQYd5eMHf02jSvUystiIOIDDV3dwKWnolaYp44C
UadiiZeuTM/ctD88U45gPoJSXBnSX75aiIVMQAWWf6PVWIH96/uVDecV4qsbVEgmxJB6bGWqRt4H
Ee0bMB5Z/6gJonnrl3k1VrR1JqAXmNlNFTU0Aa0qPpI4MYudpqPAT8W+khwVDsrrLDb5mDIZYY7l
DDE3cuFr2OLm5UdNqrV7hUhGFmiN7P9i78yW40ayLfsr9QNIw+CYzNr6IWYGg0OQQYrUC4yiJMyA
w+EYv74XmJm3Jd1bWZX91A9lVlaWkkhGEAF3+Dln77U1GXMwv6SetEvGhx88lNUoe+Q5qvxWOQki
MJU5DEflFOBhSCdT8tyqGts7iCYrr11LoKoPRFa4hxx1OsnsDJtAH8KLJDMn92exlHb40jq7wzuV
6oLYM2smJGLNsKH+7AwuKQ+J5fb3SybfuCngl30zTaNbAGA2Rcgy0jnRqCjcU5o3mgDYZEinnZ/6
c75rmzgU28ENUxP5VeSKVdVjcVsZkoVwlhkVLlH29dQeklLCJ7XrFiVF1EqFKcRt6IpG3mgKZtaN
mrFjGMA55hLQ6hyn/WPSCjPZY+E0k3WU9rRZMOK65BnUmZpvGM7397NBJ3BlTRaIVczGd26M4nXr
Wq0/UgVHivOibIk7tKOuyWCwIUFfO6oYnYOAQsEHZuqq28QeU5H1zN7H3Rwm4WPfZFa5ATyE1K7C
GeztPTVkbIPKM4wV8Mex39thPENj0k40rOOpRmM8xDS3tkQS5hLXLgZiUF7SxIipvMpc6U6Wcoex
FSLJks3eHHIdDBeRuz6WlaQYHjwlU9SSkWs71zNUNoCNxTSiUUdfFRwqgU1nQ6IsFb89KLmW/ui4
2PdyMu1oMzV4BWve/K50a7S9VmejNykzpD0btLUGjDUlnzhgxmKLCrm/BVNgEHiRZ0WwXSaoclMj
Vja3BZ1eDXAs/dA0aeQvHg1km3h30J90Gt2CLEozcYqtBMurL15umcOGB6fzycVZ6B8Ivh/DB4MQ
SLU2KiI7doltqhFXooR4yPpya1itVjeDKUmi/qpLUwcLZE21sXI7rFJ01nR2w7aaoZJR0rsSk10f
TBnPj/iSEfOGfeQ+FmQFweyN7IpD49QocjNk6NGDQ+HHj7AB95yCoB++yzb3Sawss0auS57nRKnM
Vav3foqf/og2LqH7zLYjEaIU5BBMlW9/Svg975DTey9aVxANjAQazyIDlKBRM+GcGoCLbIOpr/Od
inLx+eNU9bfK2H8TPtV/U7pT3/5x8ybbf9Dy+/rGFLP6X8tLvSPWImg40f/75z+2v/85/lYvkOmf
/rD9GNufu29qevjWkrL1J/V5+cp/9x//8e3fGf77fshR/Z/XrOu6qr696/S90z/Wrb9/2x+Fq2/9
xoTetDjVs1/azEn/q3D1nd8gTjOxZYYvkDj/EIUnmP7Du7Yh9FDZUmjxPv7wFELLDim+3IBOsr/U
YX9r+i/Ez8djXsR3mLRyHKcH5lK5/jK+ppGOjrFO+0NdxdYGrBn71wxZ0NVs/l7+JTB7iDXEAG0Z
/IbITTy8a+OU01PLSSPWwSXog5z4ap3fjF1x6gNIl77hMcBHKVuYBk31DJDO1IkRnX41Q6MqSfSM
wVcnQRPuZGikdO+7cM04+gwsnxEBx2UeUEG+tRr0qrHFazI0QvFjcag0TcSIWd6+9EV46UiCpk1V
25h9sy+eAeqwKPny3AI9DJpKXclevVhBAjnW7eHyMgLZlpH/jH37IXOsLz2udb5XvhQ1So9Yo5au
yZliLn62EjhYyE9bcFKj3pqqefEs1rxWTAqAvUFXoMVM5ksFRdDwr4j3uoorrZlacGl6piixpjqe
s/y7nRuQNT0uJZtUu8GQxIOq5xJgmXniV+AymMFVmbbthuEDsjyT99BTim6TCMJfl7DBZELJHX73
YuORiLuGenvmNK63y3fyNIfCHHYZMlOvIgWDSyALjFyutuYz3qJzCJhiW7S8JEMM99oVMIRRfNjb
ruENOZJQFnMm54s8oVXkd8EmrKvvU9XQuXUUQtJoysGGTAyTOBe/R+gZuQ7hhYJFI8Mlp7Q1swzO
FhM6Wusoi7FerVUWtpcoiPJTA0kQKlQx7yR4vsMQcPUcepE09ihhLePycZOkzQR0D+bxRvrcB8wQ
zmUfUOaY4YWGYM+QhP8rTffcp7ypmC32yjFUuLOyrt3UcTke/VDbwJWWu0jztSDdbtPWglBUt/YW
rTjKRZ7pXCZuLOhnbLkIrrmfv49hzjMaCtyqGNIvjoBwjnckWGWE1a96y6g2gw6AMSMOXTNJwgZn
ES1j+3K+wXoFraFVLx+fdxlzYu4LbitI5PMOVk248kPFR980GEW8AIqgFX9nkXNXe8vpOuHuDHxu
lXpZC3Gjp6ci4Y/wMr44Fm+ElRdwSs/pU3C5gIZdJoZX24H06hXP6+g4BNgCiaNBHg03w8dfufYQ
wrPguJkCVuPHxagki2Iw+FKZl18w4QKboU9/LOzWRWbHTVvkbXScqtB6KNtMrm1oL6tBTeQNg5re
zaVtb1VemxtKLC7pQiQZ4qS9Dlpj3MdISU4Op31mDbO9zX0W5TQ4p3TIqlVF4NrGIf2XUVSV3wQ2
C9Ux2QgCDg9b3EZoBFkn+PtS6K3u7cfycjLg3iYnhe0IVQJeDc2gehFJmyUfNxFa+TEmB3I/mk6+
7a1lGeYoNj4+W6Pk1zeiCrsNFXVscQtUsgnXDh1sQo6WYaqfEzwkFQk9sci3DLPCnecknJgNbueP
G2C5w1ni51TM1d6Z2MZC6N7EDpKg9vEx6w4LoFbcRmNOrl2fWdGbTF3j4Cb8qpz+qIE7y8Ay4rB7
uemXFNDFerByzNq8Pybv7CsGq7l0NOlplRUdTdVVoAPM8RaR4x5c9hcjTgm+94fqFOV2vi18VgRI
XeMQu6zTGkrbaWISuPM9bjJAr9XJaMFeoDJmJ4blWcFGWjHpoxEu9mGC+diEfHGKrKFfgzwmBVGj
fmdI3S7yYXU1QOleppcU92lpHkwCQLdGgdPJjy02t4GPzvDzcB919jkh12E/W9W0Z+5gb0lopG0F
BIz4Xt7C0EETYYnUhxIz4WHJpvt9b7LD0cbHxKfInLlfG7Fx4Wcn967illAuzugpm/ZeZAQrdyEI
54Ct1xPhOMgB8ADkNfpuxt0kpHpivO38/Dt8SC7NxAr4uNY4/PMlTia57yw+V1ExzRejbjcG/eJV
IVwGS4UR3dvWzKi4bop9EDXfG5+/Lrtsy6LHgZOyn9AKS3eWAh1sGu62MlA11I3/XNZMbFBy3htD
dwv7GCj2EMTHidoWuUfRFtYG9Jm5tfOhpjCjUiORtZg/E/yIZ502N2FuYWARsTzPKvtiZ4QEWZIg
yHVq2hc3XrDUwSCzG4bo3TEdQMhDpGVcjtLfghyTmcDakhoiahILD2a9hxba36l2BIQ45drc4s5W
7XYWibTWXtMYRxl1b4au669t2L+LlKDbFeUvmurGWXDYgTHPLb0e4Ke6wjzGoG0Mqe8MiL4yU6x5
iEHGJuZRtEGvGN2EQz0bu8KphvYWaVjgA6kTLdzgadbGy0S2zzrp4r44RUnocBImxdBbN1MOv8Xt
PXvaxnYVGQ9Vx/Eh8b3LD0exf9kk/zjXCFA8DnMafKyk+/zcVC1IiCITDNAvlrlpr+bkO6GFAVtQ
cMF16XBbsepEyp3+16+7dKd/0Bwt5ykwDVawzAAIVDJ/OU8hz7KnUEsAw8PHZscadNL8K9QRajeZ
f//rV/u56fjHb0k/HlqQRb5O8MurzUSkCgCb3aGYuEGWk0CYR8Y2NrAxfLzS3zrwX+qS//18VP84
fv/fc/y/VxOQFHP7Vn5rf/1RP9UE/58UAd6CZ/2rIgBd3tvX+qcK4ON7/tT/mhzmhRMwp1nIdpQA
/1UBfHBqXdJw6IOgH3WXBKc/9b/Wb7SqnUWci3YN6TCf/J8wWu839Gx2iGL3IwvbDP/O4Er8KkUM
6PP5KOSYrDkkqQnew4/TB7NMpBkZ6ErgShKCs0OOHEzdi+pDUaljZpY+ebHwpIMk2/stq8Y9OUzu
h21csuf64O4Iu5bEJIYRUPubCk+fCVnDwLtqYn0LCpW2e6wueoz2eQCxJD258dBzFJr526g7RIyL
Q/Fkuv0A5Yho7JIQq5PVl+4056shWBpAgcFsveewVB5xDCJqyJ2h4KnYRNQLr3alIk2+oFZgErIG
LqezDQRxxueAeU0S3qUpBxUIFFGx4kFklGsaRg6Rl52ayZNB7Qo6PXZr1FC/zzn+s2r+hW7eRvOH
2vKfL5u7vHhL6vLtx2Xzxzf9sW5CtPFMbjC7g0p2WAlUrn9CnE3GwSY7u+tTubJ2+Kc/1o2zQJw9
DmfLjPiHNeN8kHiA9/Aiy/f9LYKz6y6Dzh92eRYudTmTK4t3YAH2+WXRENYbVKNnNUehjXHjiGKn
k17vnFIHwFerBPhKGFP66jaZXSZCGDOfEu1mX+kn02SEu6IkXGTqiDTaGx229wuYt+IaRU2a3Wuv
AhYJT+TVnb3qmJCTca2HDBesgTRhGcyUR3uM8p2Xk/gM+rg60d016teKnulNP3Vy3pfgbuKB8348
J7aEhD7grO85fgYH8JiIN3QzeS/9MHbB/cTWhEM5TZj91JqoA6+vqnUYyyB967WRvHSq4MFeqxqp
hATR5520ayYaHSZsagGeJCekc1UOaeAMt0UCQ9TfBWiu5G3dtvy6SNyVv/ariTr1oFsEfuO2BJVm
lMeKmQS0QjhlbJAgAWEx3gb2HOFtiwquZ7O03DscmBHDxGHT9eTGr4HjWuY7Ca7twLwtSd3B/KAa
gTyqsprFTNbDsrK9j2WO244lP/6+/ol8bgTc3kyKeZ2Txs6JUeF3Is5lFWRdPWdf5wibjZtDUoon
F8tPDbfMtyF27MECRerWL7VxZQ5Ay0zIjKs5NIjj6ckOz9qkukoMg2wEV9qPKMJIfSBFaqZ+rIaz
hWYf+5ac3nyZESVUdAVHtSlB9Nc2GHzK/EQzwtnXrSjRkGng31UPALipao9uQdFdBf1I3Aku0JKc
zQ35xPEdZjGiT4gL2XgizjdCc7zNvLg+tHMYnVU5lJ+iysAVm6OdWc2ow9FEek95XcZnJ27a+yHp
/TNIvP4VcSlJlSE1CBKa8cz9UANmrtPnoh2j+8KuJyh6ZChxrO96opvsaDNYoAhCzhzPiaRpPSae
cWeQCQWFQxmwT3zlnLCnFnsD4zzqZBCa0zPJMUgXo8J7gjiFznIaCWQtoyQe16SUOeMamqY/rutp
nq8qhUBgFeq23HZdRXrjOBOuWuTxsyNr5zqc4Q+uLOnSqA4t0n4DqZgEdeBdv1uDYKDl+DP1e0wr
b5vbxBlNFqgiZjO0awb3kjX+ps06QSMGI97JmphCETszA2NH39zfdaSyXVuAPA5CMEvTYHBI7C5a
RUCLVz1z3K72feTLL4OdfGKW1iPLDYIjn3S5nRAqrvEwBjeEHI/nyGsTApRGRaXjzC+dMy+uzmG0
37Maq6ExVz7Bm2TIHodipGLJ5Lee7LeDBdkFo2VOElPkZ49hHnQvppcVn6Z8Tj8BISJhym2C/FND
6DQtGlaYZ2i1x2xhb0NGtbtUQmytAYmWQVrsM+VMd6iu3CMZtSEO0innMc33GneAJXLmHjN4HUi9
6X214N9HQ45qXeP04y6muEGLTu5Tqg0qcDA5SB47CUwL2iXXBWM2GXLr2DDX0m2HY416Damraz8L
FM132lBPwBQeM2n4X0cXaNHKDHsTTzAjTpd2w5xdfJWR1WJO0cnU9Ly9rI02fhpfUVv4NxMKc5ZG
1z7OIC43rjLrd68jml6SwHDvROH8ZfFyNJgRCmg3KAihmcbiKU6ESxVUwEsZymbazHMY3wjb6l41
evmKrtoal63JYMuy5nU2qiPU7vhtQU99W1Sx67ZvTnYXDVtUquMm6TvnBVU7+SSGT7zsOAzTyR7p
Bwmw/i0DPNtgxQnS9KxmNJCgW8w1QzOoz3nWosyU2gq3RTdatz3RIxGhRhg1ySsbsvHAkGZ8qAeB
qjWPB+ex11HwJR9KNNWkSdnOYvYLtxGq0wdhRAH00sp96zDFXtNjU95qQgvOl5rOeB9bTANXHbF7
K3sQ5o0fWtZlsoz21v9AbMSdM2yWmZUiASW5qku0oSs5WcEJ71p926Ztzi3KPAQZ03vDM+/BGrzp
KjYiNLxJG9OBi9orN5fhXjdiRMho08sNZPBO6eV+J+bsayob+4RksoWD2ZSAO8Js26DWZJGDkIRn
GtyETp6f0LR6Ge3Z98S0mxWpRPVKjONTbapH/KbmOsAIv64WaXHaeckutSx3b6ZzeG4sVW8Nz4ax
KVBHHmIjuS1ymPZMXCNi35X1KW1cAVbFNXes9/eMxsgDjY5hnTRFfVkgZysrUfII0abcKhW5xY1b
U+e7bdXD3DbjgzGMGLe8Eu++wLlw5s4tN5UZDvfpVKuviG3JzLYlEYZ5IYLn2IvEkXc4bWzYqjDu
JN0EpLDlPcpXd1fYUw3ORyNVwNKwAUGSngwV+yuvquq97sZuI7pRv9pKYVwI0DH0fv5Zt9YXRkTw
nng8nvqhjBmBtkNyLwKyvqq2zjdjifxhQunw3XL6fNtZU/eYmZ677XFmMBoL8p0IaopgZUSPaW+1
t57p6/0QOg3vAohuH9MS32ZzqMh4sTE4G2BRrobuWqUkvkFp+6JMUXzG0tvt4iHIv5aBb22nGeom
297nJCi+KTQgS0/WRwGc0yN0+a8I9dxqcl3v0KfavDKzQtD3seydrVPsLMhm3sMscNk7E2OvQTat
RBsV50wXzhE/O1HbOmuuOg4kdKuL8OCIut35IycvEEPunuZDf52WNZrpYpTNRluGsTHpQqxHWaPy
9dvqHaVvuua9X9IuthYAiXcYlolt6t7MgojFirhJUs9JNqgt970x5bnraM1WaZWtAV/v2aINwDnG
i5UukjBiLXYpoCXCK8DZ5mZ960t19k3ydttmPw8lNCYQo0wyqofA0Pkxq+cYATus3AZb2spLKwx1
SXJs5yLeRaK4cUrDeEDWMuwLZiEH+EjxZnbKs5FX98zQyC8rTfw6tQHWtJjOYd9ZDIBzwiW0rDd6
ltVGxDXtMtAT+6p3ZjZh37kz9IiIHvjjRQs7PcxZBBvMtb41kWfAcsjKVVp26BxS6fIgI5ySyKru
PNhW+J6WU7P1MTfAUDcOHhZQzKCAgkMNY7pnEkpzXXZIaFR4yKrYoF82B8fFtFyk7me4aE//6UD8
O2NIh74BBc4/r6WeQQEC2Piplvrjm/6cQrq/obfj54A9X6aJP0whAyojDHxY+OgmYE5espn/rKXC
3wSaWainpALQvKfR8EMPgp+GEeL/STwLwfTneooKDi0u8jk0dC5TyKWg+7EJAeK4rusptg5BMFXk
SPR1sAx9MHZVU8MEwdmOVfR5qgKXJxuA5CcT+MFamE59jZGyu3Vq1G6h6rGK+CRdbJXvBvfJRDwh
2obiUlcTD1kKyasm0peIiUDAQLJ5M6FxqHRDvGn8xIG1eia4dryXpEPhX0LC85VUmPq6TuLwJMBP
v/1uJBkZl7wxMeOLbE+Ez9qrjW/56I9PuVOX47eQdoufHdNWgPirfRRfPC3jMbtmwiGDPQOJ6jI4
AkD7CrGuuO20DZPfTmrjAlxVLjBXuNQSAglZkCpftWXaiA0D5vHWUiNSgTwJPhd5EdjXRJwEXJba
tg/WOMSUgYT+UJ/RXTFtp95GsCfdndWYYsVQ8oso5+o6HvATuMEsOD6J/EVhWESREpEtQ1G9LiJn
eLZtvCBlTfzLlWi7dA+RW95zuDL9/RglAmxab7zqtkg3XctDOoGNwGbEtg5Hs6c7LtsUuLzvjTgR
ZnqvEJCyyGx2URgvtq1ZaPuu+VDuGyiqL6oJxFuHRA1OWTHIVxGL4ASG17qMg7Nc5dziWiR1aF0I
+WX7nOzBusSpprQsQC/KlXaWdEdVa+u2dRzOa75uJZ1XCYVmG7g9JqMgIc6YB1qDZ21gHIXvo+Aw
9fGf6KYwCEVA3r1V01V8HeIuvsd1ptw/STRPrzA5sL+5pLo8L5PplBaSF5xQfeNEL5IY21lMJudz
QEIFeZWLa9rqDLhywGBQW4F0sS4E+vJrlF2f7gefxFCcqKFz5dAXeJNjgTeJwSmIIDW283VIDCm/
Jylq18Sc4Q/KBEoh5ohcFCbrIrvW+VwkRyMgNhHVXgPRyI8zri4QJomvquSkBKaVc4oLCzDbBKPP
UzfASm/fRn2Bia/VkRlfwTBFqIbNXH/NsppjGVXFzNFr+bGEMeD/KrIM/xAPHohVK6Ad/IOgEYdj
CJ0w/o8ZcS3zVGwjazWM/M0MaelKeCUuKVJm8aXwiHr14s5YCwNv6Yq5kXkfpL13+nhFzyd3Y9cb
nnOFFJp7E9A41zfDBPY8gEoKmMW5eEnEYPcYVpQl3hBKcToW8Vhfe6aSrw1jnH7VgADFTJcxPoqz
LtzmTkMjBq08c5DI6xwHPszisIzR/xX7CSvlKaEK/SSWsu75410GxdzFNNMFeaKO5fJmXSS0zGlp
Ut1CTEIvxoiU1mEL+5MuJOCm+VEPOLiYzC8fKQrd5Zpk2F5u9RQuZ/K2vp5UzZ/DCcbgKghjgoeN
GjZIXhvcEBA+070/FOxQftYorEKmNQEzk8V3BK3ckZlH6tO6QjKETBKaQbmvu36oodOUgOcSmY/r
0c/1gL3Znqn7veEB2/B4Dw1UvjrcaUQy1h1ZeUVSwUkJBa5sHXTrWroBvBAIZz0RRm247coqdoDb
tv5yMIyus3AKn/kw4R06KJ8fsmTSMzyaVr5q0SFu9TN7pD4JnX3GBHo3gyZdm33snrtUw4NCDcms
jYfOcxEW42Pg0YbxbcWNbatB8ctwAU6eKQx+uzJnKAMsqGoZm8Mp3LhhRaHEJesBJWLuPgz4+N8b
meEoJFEXvxhgGGoiu0UEEJNZceVgSspW05hEz8r32UGgrBMPa5fD3WC5YmGu2vEWVtewAu5nkR6q
hLxCAUrLpWAIv1Y8Mc6VJasHEFDIKNBKM2xmmm4/hTV8LByZ0zfBoP4YKZ0esj6wvmJ0np+DuBv9
HV2w7NQoL/3mcEJGmkICtCwxKU0ZruI6NZ6oe9RzYhMsWzUwwCiGgnRPPQYCbDSKkzVWA383Vjsz
KKdtRVgILP84ZwXQ6roO3IEWQU+0BVisOXJeqdxbGoORj0zZ9q2rblb5TQk9dOMOA0d4+jA429Jo
9mm5N7cKRes32CWJIORe9QVcwGY6kowd3BaD8WCVBgBfE3G7WudB31qnAu52c56Fk1yRJr/XvTfu
5t7pN22Ty5uhq+pVbnTRfdUDs9eTz3HZkN2DVVUvTjxQQemwneN9j/T1JOFj2U+RdOrnISnUYzGI
+8TtmwdSIVDYxq31gIPWf6z8BQFG+RPcIS83D6lfyK3JmP8ltofxGp3LZQao+anDr4lBw63V3h0q
RsR8boU89GpcFv5wGGWIqlTa9227ZMyVMnG3hZmYBK/NtN2iRpvnNqnr7UhW0haaJ7FsGX3JFX3c
RG6LAVnlBiP38DmSqMTXDF3dbIfwoCsPdGoJJQa3WWypIep1MJr6YqNafk2hy2PJSR3zrstQxGJB
lsQDI2Mmdzv7PPJ4v6bv192SXPB5IO3+RrbzRPrOMELa9gneOuGWzTZ4sO3HKSRNZxoz65xbnv7e
0zv6PIVx3byNGqHEOfVUFF9rIiiAWOfVWjbqxZ7m6JwkFkHzHuggjoLjqddLGCqx6j0KgWPXOsad
UtrbtrYTT6vJL78VmkyCBRa7jdzJPsNz71+D1Is2MY68+1CG7t0IVs6nyZqUDTpEX976DE1uzAgE
/CZBEX8WeQ1UmHhsbJEFrkzhjUfZltXntNNije73iYR585ib6lnzSNwmmIXpvZmvlh1fZUPWnojM
Fi/DEDsla24CoQZbbxsZSXKNQCO+c4K6u+l8dcAciADUt/UKLGHHrllLTJRDgtOgh/SBclg4mLCl
3WkefsYtqCebXkFyKoegPtiF9QmFpE9OsQfk3q4FUc2g+LyxKBjB99wHtlzQZqDxYieM5k0syMyo
PB7huxBqCiw5FNvnIBbefRCStFGDauBBX5E/3WaJXufzuDN8Te9AYeOWXfzkmY11XdHcpdkyynVc
TS5At7KES0n3Bll2VuwQfwDzt4usRdE1QpDSHiIFlLfJfTkqZ5eDI7mYSvXXE4rjT4biG3savTfs
QP0B00fabnQZnh1tEpWDHJ0/2kJeO+XcPCRuCR13qtoBIWu18GYBtB47cLeEunhILiLvKoA+f6LD
Pz2ZbRF5BB93z0mXvGQ0XdaMSGh1A56In3ownyu/HTVPXPJdPVmOhxHILfTtBNB85/E5aJUNkHJL
k/imwEdKD789gYtInDjpxWT87UTa8XQskhC4tl/iHRlonMiQX7yn3/gYZbW/AzIUZVseh8MBiHW6
ofanSR9FK3NU1gPgRrS4KkMeO6OSuK7FRB/XTKbuGp5/vRts2Kc7vme88Uv6TGuf/eZr1nTe9wDx
8paIDnc+YKAo3qXvN4dQodgrlqMVIZuKhvvUrGZhlRguyszbpjDWlsTgdA26oLvBo2JvoqmgrdU3
/QbZtH2dZ2V/O7eBdJ54vuU3MBAhiyPqHcv7DJoAwVZu/dCVI9Q6BArU6K5BeHKv4TUG1SC+5JZt
xruQPhALyOQsmHtWfhfzkEVHMZ6qvG23U5eH4zprg+jccgy4sQsp2XkJEHvxy56xwOxknLFE+Bp3
Vv0www9A7h0nO1IVppPbIndrqqRRqxBRCJoqtzs6daHhvTXTHl/veG+5ur0kQ3lscEfLYB4X6n1z
VzLJecdoae5xYqij1cPxU3HwzEFt2Pkt9l9fiXPWTxiH3T7P8102lmROMQIbrF0azrRLBjSMBHCD
T88W0uX80Dmm/DLm5RIqHNpkZ8mqpGlfdVwQmN8nQo2N8n3qx5aYqmm+M5JZpVuim9zuS6DlRcJG
y30y0TrYJvuSOAOI6qO3bxLHf6it4pN0ijG5rorGj05OZb6B7pA3o7sI/wPuhasc5DqfczblEAey
xH8AeOOan2CdPoRkyKu8iu5rYCo7Ny0QwxRrVw6fSNtAbO2oIPbvY1s29zz9rnTJE3Q4/FDJ/w8y
ll/lJKHpIPUNmTEiKhEMzn4ujAGXd2guOdf6Cnjk4FCJumliX+bJb7+GChT2X7+e+6uiJESrYAWu
jfDYFBwVftXNJD2oLLOtDxV9nZNOOLq3bMxAs8FSYZDo3hMAiOI27oPOQfLqOdG0Jp4iKW8yFyLf
zmBhb72mEurug3pQGt4sj4qO0nOfaAhjec0BEEFdxLENqe5XM4YFRUFPqO2j7RnY1psxV4e06zhm
ysx9q1EG6McWFAkWL21ZAykdHjPgzzP1RL6OgpGCDY+Yw1k/phahkW9dSt+Rr9As26/cMtV3ENHV
o0MHkeY8WOBy7dmmfDVLesynmNrIWPZOkwLLMqLzbLRduyMVTbX7IK7VYeIL1Z2opeXtVWIBemit
oH79qIUJTbBu//pDWLodP0yXiWH0UYXQqQlcYdKc+eVDzzkhMy0CmuCii6TSTLOFgmYVlGt//ULL
D/pvL7SQUQJ6Hw6KpZ/vrkBRwTUFL1QkBR+xDGC16Krh82Htibc2RTdNbThShOCOk69/99UDc9HF
EGbGPD10l3v/B9oXTETLNydmawoS8MUbhmADymXi/FgstFKDV/W0TxFgDCVl21+/uPXLCJ+LjGnN
NtHdWAtw7NfffYADEdWRYlBq4SkDLBd34sbPG/tSAT0tN8Ly+OV7MdXXOibFb2WqqqPwq2K/OMRi
tC4fb+g/UpF/JRWxxNKO/OftzZsUmwVw0p/6m6g+lu/6o78Z0KkMKEHpVobLTrnEM/2hFQn932xu
MjSAxHO41gc54E+NVfgbGEXH9dnnuAPcRX71p8vCASoQIjqxHAACiD3cv6Oxsix72TZ/WGlmaIFr
xISP3RnPOb3Un+91J8nDUovKJMLEqJd0Xkt4ZNYxnzuk2hrlNhcOBSHqYKl241I4bz0Utd/GEWQH
1V5acZCcWqgiPNlxPCCN/gRpUIhngPkOMnqmQzFU4SdaAj52RM/9BJBA3zRQ9e/nITSiXVpnbryq
E8O/iZErCNyQCDyZzCf5QemsuvazEVnz6J4LpZ0vxiCi6dpsmzFYCc/Wpz5DEfbk5FHnn1qyNMw1
HOyB4YEone5rNhP0W9ntuI48FK9hhlx8An475+3EwMkkAc93uleW3YBUpOtL4yZ3UhePJLHMcpfz
2T7GEd6NNc7hOt9KRqJPVsIZjDi8itZSmvU4rTy3/eqrunn0RGdftRSLe3tEVoN7cZsC1sWG0KQU
yb1t7zM7vUxwwu+9zI+yA1/i3Ew+x9kNBLgUlauj1UoJ1M1MjN5GiCUrggbL4YoGiEHnOXS2HHw4
bPUY0jZzQrADelqjfbDMwr3pSZzZWrpb6u4wbNglEFw8z0zEHqXvRhelJzu4QpjmGJuslW5xXbSC
zcxHoIDuBsSV4dg+EhTf5xpIDtPdWB29sEbrI32uZYeehgYzwJIVWR3Dte50zEQuhk/opxydmoqg
B3MfxSWEcQsiuVYTnQ09HKZsmMntDCbQ+AJR3y6YoghHYWm/yBnwFB05Y76EQLw4qSOTSw/CMIOC
OQMGnac4gM5pbjuCo0cD2RzYwXZvd0tL6wrbWQUsHD9nar3F7azIB/fx/EK9ImC3FaQmSHE7uwzK
RzMiixO6y1Xazw942RE8J9hK87wmrh48Mye+mkTKxAsRB3e6pT+FfzZdtS5RRsUc9Ws1BnJVMbvK
RxdUuk2ckrpxJ0Ks54EM97S+FQ2k6M7N92Iso6OfVzuE3u2TYSTnEefESvEyu3hGj1L20ytGwHnn
+6RJRT0phZRaVzAgk4WRTeOmNMwr6Yp8hw7SPoZGRZHZWu22BZi24qCQHkVXUFYEdXptFNN8BVGe
ubpX0B2a7M+VDgQGUIpkakBanTrrCd/2tT7+H/bObMlx7MqyXwQZhovplQDBmU7SZ3+BuXtEYJ4u
Znx9LUopdVR2VVaVWb20WT9IskxZhNNJELhnn73XNg0j3bUJy9NK5ntWqdGhQfTEhFCoayyLm0px
vVbUfYDGy/ujND7L8ZIgCJx/0usphoo4/mkuzZsNS5SIYoUvosFW5AqJOARJY4SeP0fH0px4QiUz
DeopumQC+kyrSPgO1Nt7QqbahVefHlKmYvpqpw7CH4i5nwgns+/EBm8OX7ZtU9/nGZJCZbR0W1Ir
u3I0HxuD1nEnOS4aVUmyVz04AXQidRukTXdvR+ON0MGOzkzqwFTM3SnvPk0pnjOI57ZpNs48nVK6
6+jk6adA1jlxCbCtiNTixTKAkI1l0fpakf/MhSrJXY0UD+Rx/5go5clpNBDaHYmZpjO5CSbOSdR0
7qbFBPqbkBxKhy5oEopJ0k+yJEvGhhxttNUYr2Nro7csYRTodVtH5t9wqhIsZ6q7t7hd7ntpoGaH
RnpmGqRACsq4z7dCu0Zxcx0YyOnm8qmXLs8TWebP/H43yygtwt1KtxK16rq4JXpj7au6iz0+MBnA
dXff7SZ+UxVU81yffsXMB9vIbvGSwLzCr+/MjH+hu+9nICQtt/UryiTHrcVyd1lq30KLhpShUwNu
E86hSinIYYC0ulfuK7BtBztkWjK69Jzq2LEaeIIblQ8qUKumP5uRGd+MaXJPclJvi1Q6X6TFexvp
upe6/cM8Afy755Fo+7TpiGtvrVVydyEzGvZqGpDqNnh5lfiMRXLOjJinQxOSctHcTZJ2TyjhVqCj
Qj6OgK3py5Ie3Uvps62kzyYmxlWuDJ9Y0N4sSNV6b1pcx7RzFDm2nFgfg3aUOwwfG1eHlcEgJs73
8uANubDvkoqBtSkXajU7/akObdxhDA2OX8T5cDCbUT3HmnHrUbFhub1YmQ5KI4fvgQCABa9eW4r7
IejGu+8NvOx+L60V5+K0xqZN0uk28dEBRKAe1eM26nxkJCrecqyjvjTsu3dJoJvZw8meh/XQZHvb
0bsApVJnl5iyvx9o+SVkQiUUZSzOJp/6ZRdDs2RW2Q9JmG06Gg28yMUBlAxKwMMsp6PLtSHqC7eg
Z7kX3xy7IRN0leKccU+Ia1wIkiC2bE55D8xwHodqzegTf9UsWTwMSLQIM7KXY/4MPGBbhtWJgkce
rKnrrnU0qGFuz01iF9/DVG4xcL+ldoY6ye9jURhIQQjU+cMwGztNAsMQcegQnzPN5TyZgqnbpOnY
75dYO5iJGQW43Oj06iPjPaz6+kahSVauFEnSmCGZO9NAyOgSKUObrSoZW17Hc61O6PADeJz6mqbV
AY3Z/VGPoKMmyGVU+eJeCA1csMp4fzyPkV8hsJHGOY+qrb8oZV4+qFFNC7CYaTUCk7yk/Y2+HSIN
VFrtp8F4FhNiAcKXQrFHUfawJ+3RYMsHQEeuhKjmYctzlvhf535T4H7RYlKUnRi7W2uWl7FUFK/J
lGsxx/0DzW+vrTRk0NN8tW8W69VpsYdMSbbXFWJOVNgNPvWWzQe3V8HyYQ4/U9rToQmEkqUBqCe0
u3hj3TkrjsMcWmC986C0vbtR1NIL5iinaBgzRC3at92hdX5ZvRn5PdZQXBpG/lk59vxoU520ynrn
3chMgoVOYb/Y9pL49K6oQDLi9KmMSOdP491bAnVzZYDIgbpy/xLxgZE7mowsaCDd8r3m5UUSq2SR
/qhl9jWDf725bjm8Gu2wVilYOedqZvrzwCPbZldMHzQh89hbakgatSrzQwucd5v2tJ8vTDondk7b
LsNQqyD54sB06X8u9IameCfur0SDnC1Q6+ZVWdxt1c3T04BUS4QgIfzlLllyJA77A+PYN3fnPCAE
6vq9DPtnWsgPVmm4m9qVM9sKqknZvvKASABkdjoZudjU1dJTiPCfS8NIvEo3myPV7eyfunY+FmJ0
t2iYk2/HzTckOUw9U55olxoF95EbZDutDUAfDiMk+4YNZTBtIGB38PBqlfK9oST1EFnosMAWkhd1
xBXpVU7u0FssZuOxiMkGA5WwvlgFwo1ZusgF9NisFC3nwNDznuswxnFLEhEVxbC3e5CbSU/djqE/
hAwqmD+xCPfhPnZzv+Dk4cXsPKPYo2y+GOOD7Ec7YIEYPaIEdlI7cdDyinJ4ke6ys/TxRxVa6Fi1
vfhFV0/rPowA2rHqX4FYcImwqRs+tT0d4JQewOj18wpRbRL9x9BRcKwvNUDcOmSRllfAJMOG5x/d
QbEoqSANcRnUjpZvDTRi+ozSYV+q4zqUxjmNU+M5EZbc5LXlYK+gd5FmlwIcvPs4L3FAIZe8yXgQ
G1X76nPcyB2uonVahM9aBDMlbxBGFWH4zM+130J5cIYUT7E1l2u7yWk/4bqjSKNlFapr98Vy7SWC
yniq+LidUNMCs5uNJFtJZ8nij/HOseWAz1KMt7hwoURQWbO2cR+tzKQ4jFYy+6nmFD6jCuCiTqGb
L7LBlGDvwywKM2UsxMaKjG8KpZ5BEpgPaFJXKtMx7XXmHBBJFZ6sO78WVLkZtSlPipyGAA+5/kKV
LZpRXhTPxAdphtXBRrAdF6j2tHMjnXppbBLuIsJXHbNieS6aegqwTLleUoXJj0xqvjbZy5ViRaob
cgyaqihW1uSEz7aWH5sYC4gULsCXpvzF4ZfwetwSjoSSHSs4ZCcxPExxGwdL3hfP6NOJn7NwCBpR
umtBSxiHbgzVMxW9p4ytx2qmBzBwVbM5W074pbYy8t0MTTQes+nazLYSuK2leRSEcOrRQDLTJXku
p7k/65Rq48uH19HiO4mFOp/11N0rxN28xaoM0s8DZHpcxUcHanfFvJFryrvuLJ9RbW1sre2PjLkz
bwYmi3zZEQka1tCVNnn8S3GafkWUXz1qZIu3TSYveEAO5YTpzI0bx8MYoQZ1zXg76NLYGB0QEzwo
1IumB0czeICm6l7NnGfTjkmPJ8vnZPffYR99VVXG9VMZV6iOdhU+AxXpCE2X0Yei6IPXi3zXJQuW
OMM+Lq7z5mCZk65bbegKqVZ65NTnMNQJbpaqdhSivrLOnj2F7ZTX9UuLDu9E6jkLqS2GFXXprQYf
XFZMC4+ElDY3nSdBQ6q2joPZcdqd5Ar+mGX806BXHi1txDJo6CwVRgFlFAt18Q7RtqjWSaIVZx5Z
YgE7YOQc8CppYwWS5XXsdJrTlanxwJtkmzRRoCbVugQ2U2Woslhg7mHqwWTIqZvnsXfyHcWVw45T
dbZz7RjimFuKoJ6X6DCqPe3FZf80y4WFS+U+uE6fXtjXar+ASvWHJU6sfW04kv0YcAf6cObARK1/
opGB4kapfzLDp6cMA7sXRuoDHTGDN7RVdMQ3b3g9rvqTBqVl3SzTtKH5y/HTgWlpsIUSdITPMFmx
kDZK/PKgbzHLsPQuqFZeJW0X+WgbCs5D9SESveNZdWqs9TgPHyyts7Z2Pn85BRVahW5/2lHOO8ah
9kRjfIl0ONMHNCwrOQ5ndjUcK1pA7kXmfoAmYGVEXtNPi5h+yZpGeMG5Eo88fz3Wd6/nuxNZE8c9
pv5A6GmJMqB71TSlAQ3C+Y5z484usIDmpHaDe4Rvzd185qOn9SnPaHeJ6weGKefWp4rYMAqjuBhT
+j5krstJWqhAMQR0HAjcrEzn1j0A9MKtnqXC10ObRqoMT9LA+IEo3hwghql0RefJFlOD5kmWJaus
a1XMPk23p9vwV7P0p9nFr32fLfQlOWvc3SmEidgwST7GKsMv4maEq/OcyNwIpgG6R+dnjaMcKEG+
JHpBx0FVnCLLfqkct91wvgYEXHP54+UKSk0lN4TekXcms4wZz0GfJfxVTq+vyNH9XKr6alXdaa7n
dCVnaNXR3YpBi3iqG0SaFDr/Rno69TBHrjFaT6VSZ5WbarilrEeulwwIuzHNezxQoPNDXLtq33GP
NDXJ0nb4Guz0K7HNnSOay9RV0y5h1e8zQh64Rb8ACCmxdk9rRi2uZLDPXje0IxaoRD0vWq9vnGlE
Rll46IqODUWt3eZU2ZHtWS8DdblNo4E3uS8FXhuhIJuMCM8BW+En7p03fY5IB0SADTDyM3k5wJMk
4yCoaZLaeOlRBO5thuM+xmW5MkX5VRJQv6YR3hZOsxt2ZjG7ZGN5RnO/2KCDfWByum+0atC1sJSE
lEQxOCgr4JPsGdKknT6RfvnpaM25XdgiOtYnRpqgzj87rdj0nfNLDjP0HyfBE6ItgB8L12/S0qOh
KfUXKjnrjrIrsIAfcaPE60bcAwu14hF4wWOyOGglS+pGfkkrMjAt7LvctT5o47pIuLeD1/bSmrxa
FfYD7jR9j+sb4v8U5dC1B4byoWEb3xIxYGrKCnIMNdVURF+kH3f2amwsNqbaQapELFj5cRDL8j5A
xYn2PLLMVbZodsMTem76I74nuRGtnsPEAMS/S/ImvDjc1SgybzVp0jkaNzGJCk7kHXZIq2iDArzE
HEglGyWmLKp7D2z0+RYWjd4nQUrwp8HjzHtkEnaQ+Mxm9diTsP9qMWVmHaADF2DwHx0Y/9t6/f9D
UWd2QM5fKvG78kfyWf47Hf6PP/NPHV78jRY+Hv1gwCkQQDX/pwzvOJB4SRlbqPR3NV7n//qnDA8i
yXRtlU2XierNNPUvGZ40J1Kjev9jQI/+rtD/E/f0x+6UkPh/Xggi/lRrA+OI3SZ/G1FsFj7630ms
v22cep32rCWeWBHDKfMNbDyfZhpCT+ihLlAcuQz0U8/tvHC1K8NI/gakiQWy+rQQ6Zg8TaMGKVST
4YdNGdnDQgUgj5l0xsoGRRrpslcKf6rCLoBkWX4UZmjsVGi6DzIZrW6VDtI4LVrukDxMiwj6uZtb
m8RyHsnF5Tc5kThTh8+iknLFgS/DKKPK9ypDRvCWIS+XTabW02dLS+3Ec1OZl5ViRMTwJvfeJWJ0
doRwbjXZFwdHI1oZsrgb4nQZriudnpAM/hnWABqkTxFtn0bQq6z5sAHrjljnjKOGJymy1Fapkxqb
hrIU9CE8UEfqoAZnbcxQ9TgjUQjsZcwS33Vb1+9Vpy5n3FisAwxMapHbjt8ORoR3QTIN5KITzYdk
zJrrXKfRpx7Dw0uImfLt7YOhh5xiYQf1psQZ0Y2n6oLntnKJfU/oHXMx2ggsSXZ2jGK6ihyJsp47
wirVzrbHezE7pMCBHu0Vt4TNqCf2RQPGQ6WAUXxPUDh40hTOhQB+vQu7tHuE+tjS5YGPQoyzsQ0X
QjtIzFm5Nzs8pilcnQMPkCTcLS3x3gGPLbmQiDTvKjEb++iohV56UpnzF6Oo+8ceWPgq7TX06D4b
tDeqHMK3jsjcrh5N7pJEL47jwrO1KxOLMuyZqXDC17BEWv9KyW3dUNNTyOMYyuYQw4P7hQ3l3qs9
d0rmt7mIHygyhWXXuGXql6PLc/ZOoD/duxbxclIi+dngL1xHmGXMDcgSyjx1SO0faZrnOcG8piGJ
1hjRpXQQ47csrZIbnlHjVY+K5Ore434rQ7Xlo8YRIOibWBw0PYWCH/dVvGU0jVqa8Gpf74ZmO87a
cIti/HBWkU7vShnJPRgf9+coR1sGllpAqdWM0UnWY9O4Nze1aKfjhFcpb2lkWBfURKwXgxMSjsYc
mH0LYpzU1caAbbA7Fj4lnxr9nlr5xOeYPY9aG1/sKW1PLTUXe1vqg7vWqrHBultiWbfmqPC5XKsn
x2g4Pt6LUX0qe5ujVkXiRJlJD1m/KupzWpJwbon/8S1/m0otFZxKIuDEvD2T7qj13mX+4H8qutvp
+JncYU6tW1u5oOSPpapOLAT0VunYkY096WRq0MMbSp0x72MzZr80WhfNSTOmSJvyKIPz7izoyZpy
vj3rFjjaexi680rL8V/7di/cFnVSr/C+tuZj35s9g3midShWM0XzJecZNO6JqLUVb8BpmkB92/v+
ZI7WUArxqxg9lyLfl1vYTiodqMOQP0/haBRYXzs1vdAZsOSuL+qlVx/F0o4Fna+2VZqIrY2yHXv5
InBCkTFyXNJj0hh3hhz2ZKKtU1XXcoNbS/fzKaetoC/ma1M5+q5Pc8Z0x4x2ztzmV4QTecvJLXqC
KsIghA2xholFwQnyXhEyO2lNfAYLtuqh8azULmGRuK/HhL/JUJoNZYzN2k30dyuMTQppKTBO9RXO
XXWlwcfhrwH9MDWteMHVJ3ZhKytP420J4Oa1D4kq3l2iIP64UF5XjQMcSRYUW5YKNBb06mupEX0G
m8OHPP+Q7cCWjvcw7NRDSt0B5Y9upgbEFyBPxgAh0uoFUc6m7Lv+NvnE1lOi39RZun7Y5S+RIR+s
MSWg35Rv4s4F06lshXoaFGr1OCQYF4vJ7rxRZcemjsykCIhDxiRaO1s71jJvJo3C8rNt0Nxj69Qk
WruXBibeNER1dR0mXgPKstaCyVkJvFa+7WbxnnCgSPj16uX93hZ3AtIjAov2XSi64mDxaR/VSBKm
Vfrypk5NtVFI0W3EPQPXUWN5nlk6hlw/IINBcNTXZp7dm4FdOKb1uMuv4OnGB8uVP+wqxqOZRNph
KdxmrbT4upkCJmIlcF2VYuVw+T3ZKpoCy3b44JMJwzRpCyCl0XzOp4WuokGTz0sWYZE1RXvW3eRq
ghHiK5HhsR6G9lxIxh4Je/lxyMPwauqhAJArU1giKqI2H5MbEvbPdCP+zKfwM2are9Vre7zokzsd
8OUYN4t2m8d+rAqvM6x9y5jmUaDMnV9RX00q8lamwn/F6RRCF+SV6pn9PU5DSx7Ptb2ln+bAoIMk
QIbLf7FlLc/LuG77pT+OHf5RVpKtOHOPUY5Y92w62HC+3kyMMuBKy+yAr54FSajXG3dq42+RkylY
ueAOPDvrb1yE+dllhLykZmgS7LTsNcsGRgdNvdiiFYicqdwVi2FccvxfvtLPTJKj9mEO0lo3mpI9
FoxxYIqAfXaVaNiYEIPhyogzaMvUcuAgsMtgTnRUKLJaG62W7CUHy90TvJ63pZNMO6vjEUl03Nop
wJc0//87Vv47gTyHo+h/QQXa9JyTvz/b7ufvgJN//cHfjsvUKHDs1WkiVBnq/s952fyba4L4IY/3
L5bJH+dlTfubrlmgpXjOI7Xh1fvXedn9m31PnLkmnhZSnBpVAn86H//VeflP3kOaCBBsOCdzZFdN
/vMnzwpWervS4IEH+gS4rrLOUaj8MPp8l4SH3ww9f5zUf2+0+LMZ6/6jbGGhuRMCtF1dvTvifjuY
NyZhehTXJsC1D+GTax16b7lmce+X+D3VKHRXegw9LQ7KbFGRd7t/XMz/6XDwdwfObw6dv78Ei0ZV
ldYJU9fdu4Pnt5fgJFblNCy7A+Dpsd9/EtVe17V4nIhx9wTFVLV6G4XYTIMd/PVvf599fjcH/eNH
w3nSSFnywbp/MsK5YxxmGG3oeSqiH3CI4pWmat+A44K201/dsL7ltnZJp/4I2C2wc/gMED5XZrOc
5jTZOyVRXp21mjEJT1MhBgzvw71Uj4ffGz8QbOAD+2+/to9//cL/gwuE/CcBcotpT3e1P71uVh+l
rrgpuT5e0hZDzLgenU+tml+49379T38WrB1kU46iRFn/g4Qo6PRmrBsqqsNbTZ5CW6IXu/9KMSv8
9U/6vz8N7d4Uwf4AUyKQjD9diy6WV2q1Ej4N1zxznv+IVPdAxdLj//TH6NjLdF1gsTDgEv3Je9m3
S0dYwcghv4Kd7rsCyMakk6jsjee//kl8xPfyiX9/ceMdZmPG15nfyVbvZsjfLu4scRpRSCUNALIj
UYeB07a7pDb3oW28G9gHZJPeBj18nFzlJMN2DlpdPiZUdx6WednyMjOPEf4ViGq16sse5f0nHV0Y
QQh9kAgC4EO4ahXqRkvcpJTYCpaAxIs4xX3JvrkaI68eefxHOf5viU3Mp44B003tZsFs6DhPZtZh
olFSD8MFoaUhM9cdpCe/ZmRY46uTPhcH2RtrYExTgG7IhUt8xsi8M8lrFIlUvzotTjG23+mLS9o2
ZGjtEgRLBjTBBUsCSnsXVcPJis0dvQEZwZ1+3Yv+wv1g36bwW0fWM6JwlFU351+5SApv5J3z+85l
pUMmis6DO5oY+WyXu+FPGhzD3czMwbqyfqag2NoSXoCFsWzI4MjAaJtrhV5VmPaZtBBTqqG/5kZ/
Kgy4DRACIZuRtkzciAKQSWc5ahtHjZ3aqsBtfSKX+DmE2lFNol8tuhzK9lbmxaW0yg9LgJUFd1AG
YCY/uE0nm1ik1ex1JueoJlZIntSIwcKENzmryzPMB0I3rZP+RL2E6JxtY2XKHzQFHr8J2F4M7jmu
X7RuvjUFsaI4+cEcQ2WIopJq3fWWaXpTxAvF8MzijdDBiZzEi6GTPFWYZTD/OQ8GhuxVQ1tInS/F
MSRImGrZR5n0PtVuj1WSRHREQnqhxR1nUKExZbZJscry6JArWAmpUWJLOVSrWtbPWj2rqxHT3EEl
ZDU7iYvwfk9aMhHxkkexDc1F23djOe5osbb8Pp9H9IExXbt1qpIYTgFSG3NebKQSfVqq9hEn0Vc2
j79IpBG8hC/hJaV7MVhvco938tdRajOn65REGAtUv4z6YRVJQQMPaBCdvN8mEmxTG57BHo1WkoGw
DvS0LgL0FW9aRHakNgMP1jzOXsOuaxUV44dVlNibYpAPpgaClQwF3irT+i5qk8hUVxhst+9nOSv9
LitTnKRBzBK2g32JQQh7ea3hgMFF7w/kLY9NC7xCGcuzWS3VeTBJT865lOdBU1CUrOI82otzIIBT
eK7ivNhF/Rnb06XrlId4gsmrhu4v2UtnN7HHAkAtGsgR+aF3bI7vs+4lUFYpz3PWsir3UCefc7O5
NRGGOQFlv86fmBu7ddsqTK733Y1tUmzRj8Y+Zn+iLuPzJIp7aFnyHK+f9DCqqALgkNqxXI6daMMv
VmzvdgYxsssak+SrFclV0eP1UNafzqyR0zNOGGZJ2ujz1jbjTU7b4BQjgGCHxbcYPUqjglQ010+4
3gI7c86ci5pVjiNwMa3CoxzgVzG1Z0zkv8q49HMLM4goD7kRvmjJHYIc2iRMpumjWOqnkDa+Wcmf
75fBShjDWxKq66ivP1W1+ZQJ5B5QMt3Gat0d5svHcLB3Xee8JYo7rZ2SrLlR7Y0s2lH6+UNj+qjU
vj80Lbe8YoEmBLbVXhtZ0qxpe7xxBzgobYKqJfbM70/pyHm+IUcFGp21e3bFv0j4qypPsteCqiqu
eRdtpIrZjIzLhoX3kWbokx4qD72l762k8HXJUFmlpbt1OvfLzLRgMBtBfJRvvkOR9dmCmey3+Ilt
ZpcwPCRVbj9NRWUFVXTXv6QL/7iRpvpqpRgpV5Nqdl4Tp/a6iJMD3K/q0MdTvFtIYMACcnPiPLML
RZtD4ydwsHVWtNt5YLmRxhFuFvhA6z6OjAf499OXOsXDBbC36ncOr43aQYN5kzmH9qJkwsLmNHuq
k60He6nUA3rLFstw+qAM7kIvn6CeRyaVP85qekwrO3yAYg2k3skNqOSwhh7yXBnX+KDilTUI5QxS
y1rpGCYq6eprk9X4mvwVdhSe9lSrN4RaABCsjKxzg9DGyiMX01+GqTmHiT2S2Mw+c7t5HpqmPSAB
vpLhU31Rcffrpnv+e6b3eR12eAwA7SRric7sgV97nRVMBMuU0S2ZJO/51P3iFkSYXei3POTr14j5
XOCf7djxKvTmUJPI5hHbU7itYh7Bh0SINHBdRv9V2hE4oyJdzcm1dOwnK7zINcAhDHiOPp1aJVE/
WCvf0pZIwoBfkeCaDaDcPrUdmbhqnnz9bkZJM/OHOVcgl9B8s0na67Bnu2I3xZEIaUEMPUIETt+q
PmZTBFBNS40968UaZYN/MxrmkfUnZHV6hGb9FHZv4GueDIIiLFxMIpTu3u6oJNWLY2/RRGW1PUBq
KxA4+DBNrpQB0H1ZuMMKOvfVnbiDTPpwrMOGlkz1ZbDw1rQd5s9kEGeWOlsFkwshyEvRJhddAs/Q
SiR5GKLHhaLR+zrqq2zVt7b+aF3rSmnPCz3kD3gduAUVVGcoY/dkFM41i+WWimBcJPy9FCobibaX
+Z2Z3OAJm7X4RzWa537QuNnaUCHaPW/DRxdFhwINmsfzeZmiU6TnR2HQyCPADeT2csSisUWH8Ls0
f7qzAu7MkZ2I2xerBtAWxtqty2yFwqsQ0wSF5/ktAZGj9NQ1R8u34/RBLaYXhXQj5hQccbrNNTOA
7Y9xjOPePESQjcAf3DsY4hX97hA8fvD7vNP5esxI99H+IU9jguuts9Qf9tJ/O1TxcrTf0+oT+zg5
9kDArmLGUNYm51Sh1cYuYs1HN5qQ2tdVMW9sa/iZcqLrdVD0pf04pHXlcSGLK3zDHTwsDyRj7sX0
iNlm9DRB+6pK6xVcwMrg0dtjkmqIFKukYAdOm/hVuHHWVnvN4IbABHT3lSRb2+Fs3EZO823izPQa
hBZCfXXDlZJt0Xa3EcTWlaXKAAz6em5bRrx68UPRJl4MeGNdgbE0h4gfuGg/a6NZdRn96SHOFBqw
95URQ07sSYfHy50Jt1A/Cy2TA4WOu7ayz0WFAwqf3qYPp6tZZ7ckSS5T/t7hVFpl+njEtwbiVq7t
cXoxq59DoSubDC0+XuaXWI1/JHiQV27GFhSgecltLdtZRfXotjEbDDTrWneDiDyuqPPrPMd5wAVc
+Xg844c5ri+LjpWH4udfkZr9inVQ7TgfNqAJWw9cnwi6OSkuRClJsPX6zD+O3KSTRvGMKoWtTscb
8ThrFSdz9mgO2jWnrnCjxTydh5E67KmpPwsXQJab/+pldEJVIsYfn7TUBvGUCLD+Ay/AJabswVDQ
PMVQfnYg8RgR23OEoZPt1Y7NAAFdY69CytDVYjOPL5PI0M3LS9nM/OnpUqnWhRey7odhHc3FzbLS
h3oquZMYnHJt7CxQ9ieQkZsZIsdK6QCIjS9hYmjHJCWXLRZo8piZA7YXn7NZ7nkefjotz/moj7/K
EPtuDc3BwbyoabQXOXu1oMHLHTlHsfqIvBZVtpXil6P0ATGf93mMA3OOT+hrfD9oQPetyEUAm5cv
OnoeyOkzZ8zu7I1wuIKl5fbC2mRciYFnHVyCdrUYyovZ0oqX68OBvvl9Oaq1F6t333LBHaufNG3N
0eAB6X+f1/wbPbU2uT3sR31C425OQi3XTjdtO7d7VnJOdoW2fFg55MGw5niv0tCI1suJRD3CGnvF
ncA31uHKTDJi+fZcPY3ldEKqf1aaGQ9iEShu4+tO6LN/O2h0lWWGcR01Cd4PLYSuOD2aPUpyMfUJ
zHS9ue/s9G4jz36wjkUL6G/GcGLDO+KH1ZHIk007ZdyoimNEi5xvcTK4n1Hn3vkwcQugUh4Gsz0M
FnB/uQSLzJ/1mjvRoKhXOGz7vuEarTFwrHAXQiztd/ZoPdki/RLlcpnamYou4z6ujUi75cSt1aQy
HMvKRyLztTsqt7k09uOcr9uaG1NknanheKgWlbhFhmOrXJMoz71mwmCA4V/1rBknbYjUDnz1hbzF
AQjHZtGdp0mjFmVpwLHF7bxJXKRxuhhg8XD5JtSWVJrvTvNnJ6ieMmEV8FAlURSZGiYvY1/rbbRm
tPW0ES+WiSesYv0FjgFyAAsoZzObrleLV+ohiV7PE0QEuL9HBtU3PKGBkg7bZtDIDdPNyUya9qa6
ahTjGaYna7oFIFWBdj472s8w76/OsNhebj3NufI+xeJKXZQgroOcZApiWeZWYRvEKZ3DU0OgA2ZP
e7aM6EedVBc3njeUVX11SPfaguRcjWSqpPqWavar1jEG2dEzpW47hZ5v244f6cN2PR6sw5rcIttm
shBD8d3CFFRGlkJWfMrBksi2CzKMIvpgsTRhyKKip8NeDWOna5eRg6dEqc/YPlFy+GSlWveaEJlY
FUmPvVWlYPbJbqK3yOZXnRQetnm8bXMW31rSHRQYPB7IF64F08U4g9g9TCPTWu8yiBvTiLGpv00l
oJmmSR2vNWq6ZwpQsHc2cZnrexEWBJyaOx2P1Z3FxhXbZ8tu2MqPo0wAGTc/FWW51gZxCHFfWX/j
DFw5EQUPw2QdaNEM8oSWNKOoLo6Kial9ZDmfr7TJQh1iw5GqugrV0gDbsuTrRMU4rvF11hTSZ6x/
Rq8clK1s5UvHUdvTq2hrOOFeA/6ogBdfGQVPzTrEQYh0ERb65HVa/pXdpf4w1PZmMeOFEiAyQ/Uk
zfstQdk3TfXYVSlxLE28akTHPY12FRgkW8q1t45hNpuJ9ZWhpdgMR1YKs+ONonkiqLOL5mXfalNO
+R3zu+EWD12Rk4cdAC0ar/ZQr5UqeQ2TjCK5eRKHxqwpYKzUjlAIeQi75iYn29Iv+uSZeAXtFmWy
UxPJo7PDBaMbyVvJYK31zjbRsn/IdP/brph/Y+88diRJzi77Kj9m7wWX5uaL2YSOSK3FxpGiylya
K3P59HOimz1oNkFyuB0QIIhuVGdlZIaH2SfuPff/u5iAyPEYj/9zEyuaAtOmX+Z/ql//A9+gLz//
ntf3+9f/geuD8G+jUiGCl3YQHRkjyr/ZWcPwB2N9yazNY4Hq+Gen69/2Ap4kF4DBA2EXAMnZGvBH
f0QGyB8SizXAcimC0AWZ/J/sBc5riT9PE7FO28EZEwAl4EwBPP/kf54mzqhgcGZO9iHnw1+qX4Wy
bjCmHjMpkSjoQ5nap86O2VL3r05uIcbo/s2M9hzE9g8vASghs1N+ZkbPf5meVoEQtUSUe6ja2b6O
/dcZO1DHUlyXO5Wj5bFN02+iWlFDFPFVTRrjnsGy3o7um08y1ZIQB0QqvL2g2q8kEtV8VYfOdZMI
snsD+hVOTAu5/squv849ccpUvqcmR2SXdaRm8Y+zz9YynZ+6pdqnZbfqrC13CT5Lg69K5eKSgCQ9
rxbbELVCi+F5Gxu5yuzp55kkx5Zn4jAJuSqZRflkKqpzhZxmy50PvG6FFwFEhXUVBJiOPONhRMwv
QWVxOet+i7Z5xezd3InozSGesFPhx8JMBuvHWRUCC1eggm0ieCgJyJeCo5KNa5/fT1YM9RocbI5P
ZDD1e886Zp8W/a3qwgsC1j4XFrcmQygpxmIv4Cwj5zRnJof+KidcB3nGYT7b45f2FVvfvrsEKxMQ
9cYBJzq+2QIa1btRZaZ+j6b+7+Hyby3ygc1n8J+fLlcols7/q+v0z/tGgILnr/tj2yh/EKp+9s0D
B2U5L/ijP0zyzg94EwELSE6aP44T/vGP48P+QT5hSPKHC4SF+IT/KD2BkvyvH14gY2y7COfh40su
9/l8+dM2Ap92E+TEXh6J/1yuEK0tRIB3iFaXEoR2YBL7YBrgk9yeBgGbQ2gQaKfK1ZekLs1PhAM0
zapSnYudnYhh9u4OGOZ1HrvTLfbafEOiR/22wPZcXKheab9cMNuZe0Srtbv1HLNcRSFnB68S9fGc
+FN+PcDc/BlmaGrWTZouuzbxmGlnvifuG8Y1RNnFE2lc43S7nHPDao9iLRwoxavgzDwUmkQtXmZA
WzUyxvQikg45k0kd6y3vOPczn0uR+JhdwAvWqkdvFS+9dZLYHxzMG6wlvwflKbEboxDbiT0Qt7wt
e9gvaMAZ57/RnhDjSl8UmeSiMl4uiR3AbDLeNshAiE1WclTXS2RBYary2VH3o7LFzi7ysvFXqaIp
2bkdhtKNldhecHT883+pnCQKX6c2r/UeT7EASZpjwRFzQpMQO12oKNXk4kkqGOEoIDilIDQOTqZW
nyXgpZuBbmZb2ct52hLO7AYwcspXBBbGQq48TttRN+G+Fwtg5pEAN3tov+D8D9chfg4kULbyDkgK
HQwyREuNlFyvbXHHNVfsS+LArpxOks5FQmI7SNqNQiAER67f+E192yQIlAL88uf82rRaWzOhB4OY
QbHWQf4KDIrFCgOStRf0TC7TPPhp6Sm7l52hAI+mZoNAL9oRupoeDRfrWxbgaRyTpNqkYauPaEwM
FWpxcB2nuE/IdL0bJqNJ3bNUCDes2VvOiPqk0scpmh9DVMjtymKI9xlUTnxf5km4mZCCHXMlyq09
mvIitAuO8trHncwcE6sKbWJjOcmeSjr6EirHHNzGbXYLEbP5UAO6eNT5XHLRLNFjmsyxTjoRfNUM
ou4OGCPCx6ZZ2MQUj5lVo6QSCjiu6+dfqSucZwGPfeMDnGVNe2bu4DnDPT6VR/ReP+O4kx9MLR1W
JmhvVkOizAfeW3p4KkYnGf1VXo8Xg58EN5Avi503LMichIrBthCbdwTKSmB0FTpvEyOOayfUbLXc
0RyjLC+O2p8j7DdV99j1lbrxxqA65F7pXYzUD9cg/M85enVwV9eJwzSuzl5hU2VvvKPFfpp674Lb
pDhAZK2v88UH1KUMOZIxeqhT2nrLbROYAcdRgzk4rRE3xWz8kPtTMK8s+Fo7C7rjlZxbD6EjoQlo
/fnYF1NLtDzhJulJC6bU4LzYWrZe+jLRO1Hwz6NNQuKQXpkkbx77vB8foKTV5yG/3lpTGr0x0Mqe
20GYCxMQ2rjFRZ6d7CVcXHb4SXkb2FF8rBdo3gzB1MbOIrlrmyH4xdi72VO7zS9T5uakbVhHndfl
0QTxFSAevWE+y9LrN7aEVkc3qi/mwJ7PoXa4Rvz+u9cjdJ5cFwdb0e/pACuT43TDvk11uHMTmr9l
Es1nHQc9e7Mx3RU+bb/Q/niXVXjCklzOVE29dxezpHrtq3T5CmJnuOMXEt9MDM1esMc7a5jx5YbP
idnANM4OY+Fn+9rPWLOUfZU/1XT5e952Pi3W2OyiMK+/PQscwCLZvOCmp0edxAQRuGzNbegM2sU2
PAuwAUOykl3g/lrcBL6BLeKeRxmXEW7Ax3rKh6skLm9rTLzXbuWqVyI5i/0SRAzWvdkaVvac2lci
ze2ryOTRtQXW4m6ezkNUZHPRZQX1aw9u9KZoelohhw/qqe8VkDgmc+U6Hg2OktxRJ+Kh9UZJYuD4
ZeirnqQVINUcNczkLyziZE9u4zsPYoY8QdCtFa+7RsxfSTZOGLmsM6q377Ls0M1d8wnGA+JFlp+4
SwhnaCr3PcPPdiy6oNg3fpo+Om3W3aNbCa/RHTIm6xs63R6d31On+wgfdrhcDbg2Puqqh58C5uqe
fRZWWz494aUmYeJ7xg47I0pvgoPWwXiy2PDs484ZrgeWaye3cPVOpk3zPAZBdzsFmHNmH2aul07J
HTdb/SaivoKbpsNfc5pT1AnTsQeN1DfWwGxLlBwmV1Pvxkr2kCc7tpOObXDh8jpZJnbYaByiGFcA
AoePusRAuh7c0UMNvFjZieCf5jkmpWVbEfl4lEGZAg4UxHpq30HAFg3Ni0RbKrY+Ua2fnlJyT/x2
fNU7sbwYkLGw0F7aYxJJ/OI5w7LZ5X7D6mqKawND6iaTZXeVO7PZ9rLDtV1Zhp2EBSjCzzGSM6Bj
46D7F+kDHHBrTNdwNSwANp039ne16uTlAkbup42Kidl9n3JdR/yOL4rRWI9JEoi3huXYfsohH5yx
95k+H9o1+KsljtEjyOoGyIh3nQI34Vga5k0uixnBfBzIfWhwr/JMMJ5fuxFTsdJJqvVUhfIjt5d6
Z6feh9931ZWldPAgcYmj85k89IaRzzE4u7fzmaqjYn11fgNPTeE5+8WgvJx1ylywca96II1H5YLK
bRNd3VbK9Z5CaYYtBDP81Q1pCJbIcPjSAmwlaIQNLjUE0ZVXHwENdHfM8/0vk7QFzFHDtL0fh+gB
LjWG/aZzd3bSOo9BDFMRI1ft3+ZxEycrd5iiu0LpcD8mXLKj7V3KuGUzLUrfBjGEd9mH9knyrtw6
cBJ/Jj3i2pU149GOTRMeoEIQEFx0Mwkec3dbL0V9e9a+HzLsAIfJw5m3BHAPxpFk1X3stOELtYD7
OOFGmFc94rRfsrT6txLd8Y6c2tegKcKtlUV3ntt2NGpMP6g7RtkdXI48InxMlpzGurWOAiYRyHH8
zIxdrWb5SusWhGmXxuPJ7adNUHG9zfg7eTR9vEZszG5jatMd063yglUFSzmoFGGGXWSh/gATBG5e
9Q2OtPZZ2215M4yDT+wo2449953eoTnPsc/hWbJSJzy4wIVvQocVfECq8xsFmsCKnZ2XKHN86Oss
Bu+S41kIndbJj0FBQAVPdnE7VjUAn9afkH6HEJy3ELhnQkfz8V4QDbJC8zwehT3rG+yBI58TT7Q8
HFGI53hJsAbnLoYRjhXUMxTTE5UqiWSuPT4MdqGebFJUn3yCO3c+JB8QrVgFbmrWohdLLqhWVBAf
bea+5YogP48ZXcUNhpc7Pqb9gI1yUl52ygzsI7Z3DsPCVEXVAVOW6n56ZRay4sG8ODswfLxGXsYD
Azuwvu0JEW1DlETnXeFenq+jBod0hOaYHVkznRJNppei8H9dsJ9nvnhUIiX4y02vdYobuPD8U5mH
znsa+i5bSRZVhFlElGSleAUD7h5ni3zuYUy8TdNb0FS95aNNZjyF1p0k9Quz8SA2xeKwemzAJlRG
j3vbs/w14azriRbhIi2cEiaweuJtwSUzS3+NhYwRI9x00l1TPBmpd9UF/pvTQQuZBkOWak5ma55L
TLplwS+mHNHnlPj20FfWqyr0NWHFjQcYQ+4SCLAnaAA3yey7zx77+7MWCSmzLXS7Q9bJgMKaINLn
vbdZKgDBlV/uQ4wpKyC9gJ8td8IRDC2ojOQ+Il/lZhIJZFVBtrLm8fuwunCL0CZ+LIlbO9RWPJ8C
t7OvsG6km0GNrB1lyzWHIQodWCh3M2vYdd3FwXr2cTfUlVHX2iq42fNsvglsfrhMMj1dTEmfULcG
ly74oz91rbe/C9L+rAP9h6kOTSk0JCxgXogw9py8+efGMInZoKW9TI9Z2dHWWVPIqmORnNIBoQYP
LF2ar5paCttDb+f/ZqZEf/v3IyW+ubBR4npEAAvnrypMEGsgCpY6PTpT1X4tWasv67RIbmQe5ff/
+uc8Swj/JMdDm0s/w2zPOXe/6H//8nNCOczElJR8q9pt9JbPyIwLaVbVz3/9ff5xUsc38tEC0/Tb
EnnpX8ZkeTVjQclDdexrDN2JhCEqeqKXC52aW7Il8uhyiBJwNbNfftShoqMeF5XcWHFybq4BXujt
v35J//gWhyDwfKTLQAMgif2l9+9tIxNDl3FsJr1csemb914G/4MxXTQ77ImS9gsfHO+z08an3773
f+dH/2Z+xLMssUL+i/nRx3cyf/zPLUG2P7vkzyOkv33p7yMk6f6QAcnUFH2uzWUlkZH+PkEKfeJq
Pdu2zxbS3wfWfxsjueIHQbUO7bpPhXYeI/3fsZJLxm0oGEoLEXpnyu1/NFZyuMj+7mPFHe7YjISF
66Ko9hlh/PVj5aDIWvKl201FDxUak0qyd7qWx9nK7OckMM6LbJQs1u0SFpcpfZ6DeLo2Rzmm2QO8
u/SGK04RPzbO/neQ5tHjog2MxJhCS1zGuu+TZ6VgI9BdVvJ5iPGbuLXrbiA2snmyi/uGHMGnMKhQ
CyW4OdHsPHOSQLWu9fiYBnX5qBatv/sg9G5au8wOrl/Lk1iW5Niqsr8ldJt8dpy1TNbPPs8aHZa1
rI07m30SgAcgW0QvF9J22Ee2vZzvoh6YHZmFoqhObtvck0taLvdDBC3gKJKlfKjhpgwbYLbDA3Ei
ZXQi8MphtW8XvlhJCoDh6CqgLiuP5JBvC6M/491Gk7vildAjL+FoRNFpiN0w3M6j77aIHWj2fBjb
6V5FNGzPpKJH39WyTJ+LM1bOwW2jBpJs6BGry4dbQH8mPAO3Xu6WNxyIejwtKMB+mZia+ZqTsHkv
3N55JJwEwFEbyzvXn4M9VqtjwgyR7HKLlOJzSoP4JAzLH46eqNmNNrgmFbEWAhYewgif9SHJ5YTF
+CmzKz9HRTDbj35XpW89UKnvvrE4XWxkqaQao8HqZEOgfTIqqp+SOhA1uNlrFY/QPYii3/NbAcNg
KFhWBTyaaNWk9XIAbg0VgArl0iusMn8/5xHcZ1kJU88wksE+z3SfAs5dm0VFBQ5/qDKItlW6ppqC
LA4Wb0PLiYKfEg1OpR7Dk4U79tLX+Rd4cGs1kQ+hoABWzEQJtXigD1eISslDtgt+7l7GNNIWJcwa
Em31YVdIybq0935Bx5AvflvykCPzyL33pGZWl9bQ38N++vQcfHWRYt+ZTbCoMISmeztbwDUYomgv
hCnvay9Dlafb5JL8iuAO03b0RnZ7CjQ07cQW8GGyb0wov1oA3hnjO6t4xSrSs+JA7YegJ1WTouB2
S3ohW1OVFGChoRQyPatPnfYsCpmlmVZzoTp8r0O6ybS+l9lob9PK8RmPZMZFFhg9Fr4/vLXYnJAa
DTzv0ShhUmAgy+VOVrH0DnZcLh9BCab+pberJEW8moRcpYnIYGY51jhSwhLNuxr78wizIkNNHx1X
0iLQHSav9GoTAw0Mn9Wu8sIBde2srGiT5CMUHFtiQNsR6ejix7RG56ZrKehROrXizVvQtAIMVeQg
7OOy91+wJzbWNY63pN0Rc530u8lhQr/xh86laycwJtiN6AtQ5U280Sv4VkHOZx1I2gTIMlT9VTxI
2JhOk9lEA6CW0/eJxEZIRkPsjC+Gp0uu7LAgLidWlqzW6ZiwddEztItVvYzVAdW2eSRfD3oGluXm
Ie+qWW5Ty0TZzxGIxCVMFoIgvIBKEQmAUzwTLde7a7/K8p80wVG79eIY+V+dN5a9UUFY4LSwSZhf
ddJqi7WmVx825VL8amlI16XwRrWNWbN3R57MqV/VqRuunKj179oh1dfMKYJvYU3aPRABFqVkDgTt
JyZRBMEl07UNrk9Gbil/xCExuU9a+M4TZgVMPnbu+Lsi99UhgDih4GfVhAgHVE/rBW8GlKmgzAaG
40uCM3cGFb3uM5yja37EckOSEFO+PPEwRBdTjich0+34NgxaXmEu0C9VmGHTHINxvu7x1p1060XT
qq3P0lHhKui8MGIOEGjGK4JYo9vYksC4ZZZEu8wSSMqmfl77qLrvcbvTMI+GeKd1rlV1BCDK8qAu
JufI8iK9MORrQFNsm0fkjN5LaWCLOKhLAC9G4tinowJQyhVZbifLtj8naP9rjxo/2yqwP7RDcun3
NpqKS+pya63pneitKlIGzzgvQv6qniwz5Mzp6PjPHU5TyryBuJJ2iO+5LVO5b5ywe6ycbPpsTOp/
s1IdH8fzHH0I9AOqEJJPRqBo3TYZqoesp+lEHZPUKBlyTl7phOrglI23KbuBpECtM7jkvhnwQGYR
6YSyGBZCRAvxpnBHNpu+091FLmb5KxrYfuqUmA2E5/YhM6Z8D8PSgtTD9mo82G7vbUk3lpuCgKND
WYI+BJEyXgdd40E6JtMr280OP7CxFTpAcnQu+zjzkrWrlVNfzqWHMr5rl+qpKRgBIWsrubv0UPvH
2kdXm+fMtDdMYXwgWbZJ3wPL8u+GfvausiaPbnSbu/nKEfKLq7mFD6W6t2wImHKP01SfmEgiCnVY
VdGvc1AF3tTelym4r5XBM3HDazHvNHv2c+6QCoUSvlruXfA8xzSYYYrFgiCLMPuJTrh4EoBYtmNc
puaad0+/2YtNIx0Yi1heE+wr189Ig66/h3BZbpNokddULsTtEl32OjtFu24iK02OuvIT3F09W9yo
Gvi8hZO3cexU3Nm1Y+Me6aP5zumtpX7QXWGdXOJY311H84ABWEIPF1dNKTdkMA3jSorOfAqc8u8k
Vwx3U8Hs6EiIef6Ka0epm5nxGx/GDNRNNXbmK/aKAYcDTZJ16roYChDS7CjbDWoIHyJ/7tADB0V4
qiXR4as4qPj/GUSaXPO3cZgBJQyHTVsRsRW48GrINTbBnQ8TYh2MHSczb67zPFkdg0RjwK4Sxhbg
XqMwa1Z1MJGYtIzmF3P3qlnlA/9ue0n/KxjNcCRhu74cRRueAiut7/IKEthvW6kEDN6QPRW60fuk
KTu4drG9Z/YsTlEb8hc5bVq8ZFCTkjWRXVw2M7+cs5l34BUOCX8YVdSCAKfKLtuhJlo+zkgGgFdM
pT/S2Yq/TDeFPsaIQSs+sT4iAHeak/wWoVF7wRuPRM7lyzV4gxpNcUku6Q1sxOWewjTZTClqY/QE
UtWbCtX+megWq70bZdV7lPco2ANPj7DBl9RZxflA6F3Q1G+6MkKt07nVHzkRqwQkxfGH1/cddF1c
HhR4VoyquHHwAzlBfgx5SVvFmTmvM2lXL0aq5muBGTvDsgsxvBGSYjEarcR9goz8kv2SfqwipMKr
tq2C64qxRboea1JedXNGP7nEjt5y6s+btg2j5UCxUyG/sGP1FDOJ59zBCuN3bjQwLowcIndiiqYN
onRSGOBANe8yzbhqsGUvN4zmAh8a2NR/GFMFW/iXOA7KJs9vPJzO5LCPJTZ6xiY2CqYinK4gJ/b+
upM4nKAVR48REbnsKvnLrtOZRbKuJj1spnDyX8mTHJKHfOqj28YHwLnlgJHfhtoS2sNE4vSu42a+
1aS+nxKwWjbZqEYevMqzCPUJE2teKX5nBzuNhn1gDLJQmFXhXbpk1lnaPLoPgltnU5N195wsJn3w
QPXejrOibkuCprsrwA0OO0JxAqDAo2UDmiFUa161qJwfsG6nN9mAOhLUU87MxWvyr1JN3j3jlpKb
yKuQo6QkJm4DXD/fnHgZZtAODi9I7J/hPNUbSqHgKZqiCp+FbYl7ux/FO5n2aN6jBIqmaFzk0+Ns
olOCRvotD4fltrRb67OSZfZgs/XF8NEx+WS2Hf6KpJ3WsEo6PE9LF5Tfnj+Z52WcZnRswHhDlqzp
xg8TO1vb4ZDpHbCced6kUMSSQ9OUgqyszHoCDVAM26Kru71tAnNRJm20hsFs22vUa+S5zT0aRO0W
6NFz4JhrmLTzyyJjVglJVs/8tyFJ7UxMpl3uVPWlqfIw31gqhceqVXoxqc4+OmX/OtmmhPdQpZsl
nXteiNu8xxVYQ66mGg+RJ49pSyZzQMbkXTqGBg2dS+Z7ivp6ZXN4rTwrecZpD9WzdacVT+GAySv6
xQDv0AmvPU4qVttGGuTeVnKWBCTVPk7n+Gds1d2N71acfyR3wUZjw4ca2t9XgC/2IyUCzLdpwEYd
VdXtpIPk2GR1t3NwjhycbswvGgXPcATudxdacyzX8UBphISzevS5+9A+jx17uEi9U84gyY+S+1Rz
NHc9L3ReoDmOTY5kf6jiizrAEAhcFa6gYrvZuwT7BdYA/C4FzxMLc3QqifOImzjHdzWa77w5E0Cz
sZBH3LzynXWDAzKsEeY08oCsLWtuL9rGNRSLeXYCyjt84GH5Jr6Z2qrw4/N1SjdWJzo+irltT0wp
F/afSu2GJKGrTWePnR07l22CZ2zdaJZ5rRrcXUpiDzhOGxFkM03tBQQjgBZ1ws7CqhuyK4PWvgmW
QK0LKxOXXhU/8tjfCUDqw9Q/e8vo3/q4wFbEwy7oFPJ61TmMX3k7hzVgpozGjVD7q8QyOl9nc188
V96UvCBKxlGTlIJdkG5I6TLTR0qc4q1Au5+ymTTZ1byI8CDc0T9WMUERe3uC1M5tOC1vRMjcIGNp
b/LSZ0bQmUPvnLPziAnR9Gle/07VGa91HgSv3VwNn/XSXQGxbi66IoNWSowANj/UX58uuItPRblB
ttRU7VCLyCsKveViqKLuOiuG/gyk5Z6TTbABy9YTa6XAsPitFQCRKN3rSoTjowEJvsHuarxVX1jm
rYklMnHHHVDFIRAxs9d9kvCkdkUUThdBFI8PsWLmbUts5aMvud2E8Hee5YgXqRvm97pWatgMABbt
LdXILfjusNmSelkw0kZlu22sBrFclbP1W7su7BMYFk2yFnRtdMOWV7+bkuJpk1j98CssYhM+hmqS
oLRcrelMjIs1htvku3WtEaxUQZgY0gP9PqmW8USPqOG8t8lqdVtmtY2tYKgov/Pytso8991NLHHj
ZoXz3WVW5axyvygzkjIcjzBEp9iJsKCRCJcpfc7JZAwATtdu+lDXndaHCZ3KtlbCQLUumuV1SOrg
GDIBOk499udVNkG5dvB/iMN5QPJB9qZDfBH6n5WP8nhYe77hDjPaWA+snpGgsAhac7/UD0kRmg8X
2+LK6pzy4Abpe5tVyYXXdQZyZK+QrY/MWejr8CqLuAoem3A2h04vnnulptmBXq7brN2ii1rCvbFL
z9pBnc4MGPFSk7rVpC4EYG5Nb0VY+rlkVJfjWO/SEc4/i5eox5DU2RD2syGyf9X21F8T+hu/2FOJ
ZyeZPfbuOSaCV7KlifNSka52kNhJYMA9V5ysEIbW4xib5UEbZxCXZKihQa+SKUdikMzlNmXzj7t6
5kPuhW/EmJbRtqF923sM50JOpBRtNSrS5Yqms32PNDfWbhxRF+WqA66WeNZjLWN5CY23g16deWfm
1PDORy5trznyBeLmvsxunNjzv4qsly9MZuyVxX1EJU1iuc6L+jqI6ubLb5X6zUjtXU4Nxkms3sU3
ahgrPjQSqjTjhxZSl7N4bIPJYsG85rQMDFYeSNXzLmMMHBCl9XiV5V53bgt7xTyCVF4S56ba+BvO
9fNepFZjsPa6KrQJr+sDhKH+xMed4L85WMV2abxDRyeW7cpwRrcwhAPpejkYF/IX6v7Vi5tzqQzm
lTunK4rHnHFgsI6ZWN4QfE0MWlq2HO5JyYO54p7OxakJSv9DWZ0PkyZR0zof2cY7QHmZCwRWTY58
OZ2INROfeeHUL6J0kF+RITehA0+sW6jWsK078qbOIZRY++VsKGGRfLZHKvFiN6CUg4k09x3tnW5s
WO6Zqc9R8lK9+w1pElr04rqINXswV2OP35mwDzdBKoMvwfyDgBO3yKEykkLJKe/KV2IRunbviL65
yBrh3ZaBjcirJOGGJ9gr7s+bpcOIkaZdJy29B/tyhRzBIa370skcUAIdJvR8U3q5X28HiHjNPnZh
urOfMHFZH7MIjPi2L51sn8OYnaDaxdPbIGiw+Elk99zPYd9ieJugbI2hWBBE5QaAZxjNDNCGnCoZ
n73zKEPCXba+AdgbE37oXYgOKh05u0P24YIDYm6RTpazI5zctghX9k17ioB9v2S6p+ni8RRyk6sJ
yMvKtyf1CiO125faFScGImG609LTe6a1xbduSvdKk6kLeIzFHumgXdiKm7RX5rmJguylGe0zLWqO
xXkNIysBZi/sZh6x3tFY0Bd9MnO8sMQlOXRY9YOKHuEe0M1PLsfPLJzsE1GPYQ7iuo2LdVOi11M2
ibarLg9K5yih6um9ktGABKsc+mVDIkL41QZ9+1QIF6B5npY81LnLSG+VmnBmNy2YPdILWPk271sY
4yhsPAUBIg0vJrdlVppGmbzOppRwtZDzkwM7U6jYSs7/ZQMyWNmbQJuzMQbsGuKzpG/szQCz/Dor
C3aa0ZxP8L8yWLJh07/xSWrdy9a2+z1CNpDSte2COR4t0Ckby+vUd+zgUNkhOMso9mKN1IJriXNl
0lNRPmXe4J8WEnsBYvWmEeuRa9JfWSIa977ANoHYNAAyXdvz5aytHrzzMFkAKtqpUdulqIps6wKK
vCMlOK/3ksoIrn4edZsG70u/HVI/viLpOh7X5CYt28bO7HEFIYDxV25HhlAdzk5W5VDKrAr08uU8
BpoYs4ZbZo36kzkatAqGSV0oOAcWBC+QXw3VPQzXkhYMVPomJhyb5twrWrGvpBKUpyPm2H6ueMHK
mrr4CvNvgPmldH4NOQziVoYYs4MM06BvVWba2ElGykSQFOigrKJuNcajsFaofhqLiOxhkc9uupDV
IgbAjjIzDZeLQ2YFbb2f/vJhP78XFGS4nlI3vWeK62t+x0GzScYwvSeBfj6QjpEMuwTS6nOd9jW4
kEE9A1ymktayzm6LpnitLQ8CZRqG+THjEsE5iDpENWaIN/0U6w8WOtZ3ldbzYwab0tokFb47gBi1
mS9Q13TgRCTUZ3rISYLZO8+y8yH6ophrP200QU8LgaBEBNRjt6VZIxXdYdm0xoDDT2TwKa6wErgc
qoX/E94F6SPx7O3IMm0uGOn46wx16G1nz26/scrKc0jiGJeDx4N7bxBW3Md4gYFJ5AS0shZ1H1oS
BFnwLNI8Ysd2poukIdtkYb6idssYItogiJJJlFMT5ruL/Z60Kcnji823GjzmlmkyEtviwH/cLYsz
LJeY4CNx6KbAYz2TGIleN3edo5mTh6TBwMkkcf6w43SLTKHa1Ham8RgvxfjFQoZs9qhxX6nJJgy6
ZFiKh5zWBMF0jvQibYV6bF1HPlKLqmVtRwnhVpjdaqyWedO8APipfsFepRb1WuYAa9nZ5U+3yySa
BC8rNlpMDPubntSTxZ08+Cgc9FSUWHz3/93P/r8BxTw2qf98Pbv5WXyMHy3L/5+//XXH7//9v1BH
8DV/GIaCHzZLfg8sUggaLBLwf/4wDAU/SJ0TxNf85hb6s8A/+oHCAqgu6/gg/J0+9ofgX/7wfQf3
gBCBKz0kEf+RXyjy/m4xG2AYCgR6f9+Gvnum//7FMJRnQ5I5S9RA75mTVzisut6IGk3ealrI153C
tjS7uplvi8qFF1oQmmvbIZnesV3vMvYIJH55i/Map33J4JPsoXUa2ePPyRCiJ/nL1zJmQFwoA+XU
sqiTinefNdzG61OUbTBp9/SeattOEdMWfokpATJB8JDBjrmcJrNcF1lASovs7eUQNpx+6zgr2xML
53wDCx+5ZsgOEN0cW9JItBdco9lKlGACrSnI9iMvDlVuK+oj2S3xsSIr515jvT61XfqehY31mhal
9YgTl7MZ5cMe142i96hR9cquvlmmDgnz1N2By/0mTeL/sHdmuXEka5beSm3AEz6Y+QA0+iHm4BAk
Izi/OCiRcjefB/NxN7WW3lh/nqnKSl2gbt18aKAeGkgISEgiQwwPG85/znf4R4b8S63YfhD2lIKF
IMc4SYcsVVTQ8xSlPyoMyzgxA11uCnNGx6hILdg17s165rvHvf3gOiMalqdvdVlzJbTtB8U6EPbd
rRVimIrH4jLUs3UzDnDmObuhdPjD8kt+U075jfCr1zDXeJEsPV6lU/QeuFztaxSRjHByOqXvXP4Q
HMryMjKNfEszOtNJRsS4Imkz60xSumqReb0AK1+4hXQOHSR0l5dQr1zJlw6QT/fe7Jl3TmpwrqTo
6RKBRX4up048W9zA9k6RMQWPwBW7FqY5GmXAOpr5j3au7gHYoTgK42phpn6Uwmoeq2BpWFCgqNZO
lQEks6t7ZOFD6M+LQKDrO2rxmleR+o9uq8o97aYKlwDtaW6YguXwAusQ1C74m8x/ylA3uGY7w1Mk
wuhK5Hhx12R28weu7N13w+Q4tfZq03nQduacclWDWhjsmEsGLY/zlqzWhes0XTQNE1Xqc50zU/1g
1/phsXEcqpNCPjlM75mCxlRmYZEe62Df1E5FqXtlWatIQZdOIJYRH+/dEnLr2F1HkaG73XKsefLE
oK5Zks13KkT6TTtptc4BLKsNY+qSYbhPmABUyWReDxN2+WOZmHBWZaKnH0YhZ2PvN2UZ/pgo9bjN
6N0gulaAg8k85XBfIn5fESn7g332/404fxhxvpfIHc10/opUWfx10V4cK//1Mg80Mv/HP/3HAm8J
AQ4SbPniHDOl+M/1ffkdHnvBKHpZwfG0/fTdWM5vLiVDUHAhv8Hmsv/Td8Nv4bLDeAPRg1ufLf4W
JVL8urj7pumyvHu/vzjLEnxlFv+/pLkijGfM8aL8jtmLfqSoozvQI5R8s/qm8VeR0xcvyvXi4GAS
fTkO80DqvRwdIMYJiy73uYmyZ/sWtb4ct9SiRec8CIyzg8//LskD+2UiYPVoyTZ8j8rBIYvNNRw6
wQkvw9TvxogFhuTVE2fi7lobvXE2bAaVagzHJwvo98wF3klv4sarv4fmuKPxQD+oMQUjwEShxycp
esrcBjn7VznSRwtgzOAePgCRxjIIae7vn3L+tfzzXfVVXHTz9aVvP6r/tXy6vpfYWlQU6//96/+C
9fz54dt86I9f/mf7+5HhoftaHsi2y/irf0Axlz/5r/7mz4PHf+czMzFgkVr9Zw/5rmxYJD/++pxb
f/61n8cZ6f1GQZaUHg8XIM6/Hmdc+zdH2ALz5MKdFL97wH4+8YZt/8bxh48C9lFSwSQd/7SaGYsN
zbNNM8Cl9EczwX/8GH7aUv8ZGJWX8MuBxiUqaTueY5PPxosrfLk40f7yzE/QM8qsVeBHhBbb2FLi
oZomRVltE2vuqL28mzUVWn5mUkyE0/qDKBERoMQP37D/NDcqMiRMuC41n4oi93KsMkgZ5MB48ny/
ae+5ak9bN4ThzqWhDs9OO1R08jV0Mq6KukQVGEMj2ztjZd02mHDYXH2ZUku5bHrsSOFaIzJ/5CgK
yx3eg0LEcvFmo3fc0Lkmv412gqrl9/50HIE+cJRgTvJe1XjSpOjiJz9o7LMugKLzoUTtx9QxJMUN
BwLp4HjGDXLAFaSumyBUyTqyB6xKVhdyClOMSIkLG816mQzhTXO1vM+CAkdTaATuC0qsdyjmELEi
jbxnIxjSDeTk4NkAyrz3qzGvd44ElBUaRnNn2fHDjHa4s8IUCzaGneiUVSae6iCnkbNHHMIF5bm3
taXDoxUubIM5jLpXMObN8+jlGQxKo3kO58G5wGC2jmXBurlhcOhotDNitSvZSK9ZR9xdN4WRD/t5
kOy6Lla48wRFEWU76jZ0m2w0VXxoSiT87TWjs00bjcep6K8EtnYvG55ScwTfk++6tr+OXeLcUF44
meUUrdx1afuR1yYKMqozidIy+Kzd+J5M1SHS0z4MvwvVflUZJ94Q9OBUphtOFyth6euC62U/ODea
U+Jko58SAGnd/hXbk6qTExB6wJRAE73o0ljyhDv+4k/Fp292G62Gj6KKr21MC+F0J8xpJ5oZMhUa
BPOf2XGPqIcMmA/MKV+VOFlz+SmX7wf1d+VXGnjnBZgj3jVEQ8P2biKlNlH7jJ59AzRkxw9sD4xy
42KED0c4T0AuevsKJP/H1EAPSq7hsgCDyqElWvVb4i72Iz+6N2yUo6DG2u8tII586t4Jfvgk2uon
8i489gDbjsRfnZtWJP1eTYAmleG+G6nh3lYGNofMhSNqWyX0Cz4ezCJ6kCImkHLbgvnYIaHRIAEj
nxs05Z6QuMCS1gOQeeBstpd/1YTtQOmYvLoqqc4Z7cM7BX7yUMQdyaHZn7Ye5J5d6nfGIV1i+jXs
w1Xkm/bRVtp/6SG7buMIBKmtsNf4mX1iz9N8BBTBNr+Pju6c9pcmIRACztG/twtnPgVAStfNUB/p
mOQ5dA3wS3kOeg5E6CZEXdsUYz6fWndKH7VugekkCJd5asD+7fB6VkLgBRs+menHe+3F/pPbQmBQ
iy+v3XXIygwM/GTTym9aILxQPcoR9ChSfafLaX4B2SXOpWPubQX3xAxXlftklDK8p8Y4xsFE79kW
6zeVGLk3v5ZxPomVac8JQcvEuytZJq7GoBuo7h1LCqX0TEEW0broITfS8aWURfAygMq5IcfmrxDw
PSwd0vMOo60BgY5uEPTbxorbmzTw44Z4YUO+yjbrpwxY2HNVjowYk0TzdJitzYBuck7ozUnLZWcG
oNbk3aluQkqnqzI+9xi1XK6FW+h8FvMBnpSAMYjaLKMMGt3wZqGcebjuHCjL69CcrYO0E+s41EhK
laVUvRloSKBaaKA7z+k7KP21Qjy3jcw8MJ4xjk1pzDszWJyQjNDmnPFA6VvQ3KEuzC8mD+YlmW0o
jTVB66RxcnUgOUCSjUz7YvRgYvijHgzjSZPNK8Uc1Ve0biTXDdXv2KyaUKlVb7bRbjB0/ULArNqW
hYEUXc/dxRaju22biYO4hCY5uAocblHCfWXcLMma33gZ2VpwPRF3hGYRGmHE1cVV0VM3yucwKb55
Y8fFrTHsk0O/5yaCg9Os/cbotoE/L5Mu1cTzSiSy+XSRC4/cSaJ1IKT5pgefbrxMQwLFnnAj7UJ+
K+Vis8Kq2CWbAJfMG+FMi75xjwFDQXqHfaBmnkjNyUffeM7e7dlD8grd2u4T7qyCaoBrygzSk4NM
fgmIYF1lQO52YzPr1TyW3SNGZ8oxdZsvS0QV0mbWCTrE/P5eWsRiUd6/ckNNnNIKkzkXeKP5MnjO
kK4ZAIy4jlryrquAPPam11PyoqTPRkTQP2Bw7Wmw+WVwFM40nYsolQdK0MFHDkmqgbU19e04znI9
0MRy4Z8ymCiZDqzMcZT9RkkLkbXw8rtuck1AnbRzUP1i1Me6rsMv7EkzYLDQvcYVEjBJN/trFleH
igtQVWJq3g2KLtbtSClXGsmKKR+0YVVqDqimRGEGZXQjW0d9jdCdjr4ecBHLuVuLmuz/iDZPHVo/
rnMcvtdMLXCQTCNd8pBGJTMKunHwqvc3QsbYV023urTl6N4WRTnsaeoY1jA2GRiFlXehezLdGjns
kqFtnPWIKeUq97LxypS5c6TzSMIxVESzppTpP47GcZ87Yfs8mBEITSeMd3HNvm7Gk3cV22o8WNjj
3z1KcVmlwuBFtYrax5JLsDPQWNvYE5VmU+zsvDax9w4tSPUKscjZdnbtvziqTPc5WdIzinl+rTDX
MPynUNfOhv7RdXoAhzjj7yhugu3ck3rieBWtfau2KAzxwpah7DCLTl+4BtenjGnyd7+X6kVNEyA4
EvnvrqPtsw1BGG6ls5BrEmYE5maaZvs7ASxGaJ7SzzGjlhWVzt0VrLsh20obRlJM6yR4WV0pKGfM
sr4FjjFtgR/IU4iVi5qfTt4tXORPUI/unqOYfWxTtwL/m2l/M3cBteTOGL7xBlKVzOBTnwaVGUd+
yBSjjB6bWRWKDI+nUT7Zrdk8YEIvNoqGqq+ZJWhYqQ5YgRJW+wqJol5nPNXvQ2ISx5ZBJi/9XKrH
fGgOXsoE3zeAOK5AQ/hrhcB33RqmQa0L5gHKQJN3RiXpuSKCzTikwPNqGV76Ilo/eKwppcS42trm
9agsN9lRf1keU4fmIybrzREb9TsGg4iuOypZf9A+Wd2wCUfrvtXuo1VCHqXkaAGhqumGELH31Ag/
uopT0G5x2FmfjlMPJy5dzm3tNtXFZH2911NdbYvE1Lva0JRR95NonyMiRFu39a17Go2GPc5w9VhQ
4rvx3TEH8jpF1wWAxqOjw92Utn28EaGQm9G0y6eyNeRjYcLPx3ekPiA2k9M3ovROyB7QXoxXqNUD
Qo1DyTnTveWU4qe7VGLUgsowNY+cdIcrynooMyrz9kQqCa8jU9KPKg7BOE5Ovm5tiIfYn8Re6a4/
+p3VH+j6KqFzOTkMHoevZ89XUVMJFE2B4WtqI/jceBfjNyCB+gZqGNZxZemT1cRMmFRYMqTkwdfT
VB9D2bOE1fReOzg3suSBRh7vxZoseafGefywgJysO8tXh7nq6Rf0DKwVtunvKROttoEo7Q0detUe
4nR3yORAOSRK0Loz6bS0oE4ACWemk1uGT3dxjPsJZTlf92n1MVU9itNrEITJd94l5yBxDt0WccPQ
jvHHg++GICkGX9w33OBOVTDl/NiaDtBtVRDJFUF3jfmKekajcKxzm0RfzGkrsHiUVLos5Fgc5caZ
wZVsROeJF3w1IcnbhIrfLGFXxV1x9iuTMc/cqXfqz4aLRyBtXRtBca4drz6MzK3PpjkbN4WM+p0A
pnps0gFMi5TDbpawXqrYeJwmszrpENtrGwcLUDVX3j6P4vYsTZUuvqPg1ki1e2BSxmIY1TABkx6u
0trs2+AQUDd950kze9C4S2gHMq2NV/TRk1fPiuQ71TieBSbDnaea05AhzacwYN6HU9IrbosUFlyO
9Z8rs9xmeZTtaYkMrwK26GNfjMa1F0S0B3d94K5wpSCGqt54iAfdHWIiJ/eM6dmUVeSu/ULX+7bK
yn2v6H3scCwyyh8OEzT+ksTq3gFHsO2G2gIQTQy5hFuytiunXVddMe5HMlDX6RRat9YcWtvFPIkZ
LLEOLcZDsFX6dRn0xlHkrJRJwsI3FI5Iw6uxzA/MxMooOqjSrlZumB/lpB9dIZbYDSPvqe+jfdRk
w4vohH2Le09vRW7XW2FVZF0baio8DytbOYf+zk29YR2DongUFZa8kXrKLcx2YjuU/9ykTRYj9lvj
Ex1LOCZJgASPTRapSwdKZjfGfktcXRanJArkIcbk/R0jjfNiNDDnfWsyt9qwOo5AdELjUGvA8XSY
9AgVryzcpRvsFQ7Ca2LBAPC8vZLc1ONsAFRbg+hcNWw82MCE3ndETtfwV2H0FdpdjXQdzVH50Pnx
fCzMBd1s0VUH/TSZIM/3LhM519Ckb6nqXM9ZMt9KGNEn0x3aK0PTY1SNNF5bU24cWM+h5RuosxHO
0ZuZft9kZZpZsJMoAltjLrl0jR7wzrQXDFc1hdVUq9JqFfXVekRdBvfnkgeHiUFrdhSOR99Y8DbD
xAUfCsnWLauEw5bnXrRXWevZgdYYknDmAkHJ+WHK8RRVrdJbAsm0PUXcPVIrGza6r29bNft3lA+G
NyhzMXtM3DyAPh/CNaI+fmOquGgY90djrYUGJxbjsDBTJ7ySHPGuHKt4kGZrPclZeT9SVwNuZqOt
3rrOBbHTFfY1Zix7jc2twbzAVWjdglx4lQauwRgqyF2K9S6Ihvy2M9t8j8vgK0AOQ/6Gdr+2VaC3
IFYgB0Aq2cZtlefbyTPtAwhHa4O6n5061KGNrulu1njKr/qST0WamOV20iMRCCJsu5C3CitFzeXd
paFwZYUGia2Ie3tAR+MOm6C4VB4uNCpQo7WhxmVKFHK1mrzyFCe0qNfUXfNVVfWkJ8a7+KPbbSst
PhkkqW6RMHBv/D9TDPuvRnfN178hGLb/tuuKzw+NBv2rWPg/UztEnCMm/U/U8S88Ub9CEwk1L3/n
p2rom78tE8ZA8J5TSyocosc/h6C+/M01A2GbnkdxE8ljfuunauggmf/H1NP8zZEe4rokgshE5W/J
4rC8ftEIkeqXOSxfjE1fIIu7fKO/aoSBXRZ+iPkKmmj0RvfJuNJtWm4RNl8Lw700hPC4vNSv1GC8
TsNg7TqP2pWxv9KT51OaXttHZ8inY5sFM2GPQR6BomT7hj0NyaQusI4HzY8pBGZQxhRslwzubwy4
te9MY01E8Mnez8yJFmoB0X5wRztaF8dtF3lnZqoY02fFoG7xemMK5qt1KDOQpLYtSusGY0FzZWoS
J31+N7WITpjgqDDNxmPTevMDcrwkVMOWa01D98ink6wnpaLHWLFUCMN6AE8h9+QWX1xBFNAeoAki
xsW32lTWdeLwmkyzUPeW2zZbCevqnl5ZEDTZMx8hjJ/jTArVlYfc6z+wmgImdvph04hq/EZnR3Sd
ApZmGDsje2W1u5dkNraNaGCUFBOWL5GNW6aUnxoX5050lKQqTsYreh8+7H6iz1r3V0mQ5jtmdsMm
mQsFaoXgBu8q/C+vOOd1u9MZBo3SuCPkkm07ox4PbEoDC3RpnYPKzl41B+AXZqC7PBgeGJPm51T6
/o3KfEirie/RPBN22W1TOdGwtf0evzvJzlcO1eohdWJxdNh9145T4IKqor651I4RcuW3CHKkWLrR
L2SDPOjWN2FcqVNTZsNrGNjt5zIueh7xxxX4sToQ2CXCbtwHHHWGVBzrLvMfvGHAwpuBrVoBuuaa
6/jVm6cSj/AoB6jnIi3kNSeNYG/Sf32C62zSS0ijeLqLzKq58VjqNhUgb354gd3RHb2A9zj4Fsy1
w5ChfGkWV7UxM80Fz8x5QWVL4T1nZnUydVleT7gYdvbgJe+eDc9sM4YQtKStwmccg+XFd0Iib7kq
L1ZaWifHHctrMSTBTYSD8r0iwAfvzvJwLKt0tjgiGiMQHme8n7C3nzpmRcWqIwG7bbltotrmzcHR
A+kvqUDzNLUvPpjNZs8THY3fms5zjobjdKjVreanymVl08Q9p/+yM9b9OFHFA/rUeuzRsK5GzZf0
7I4UgUkk5N6Gffcsu3BKD7Il+c2pIZrOXmbyGvPSHM+p25XUV0g6xp2J96EiLjhD2RnjmnYGBeYB
/hUElLx6i/n87RVzNY/gCWD4cCRau/JiOiYrq1CnqRbtp6rnfm+h5yMqIKSGXVnd/f7KEvKWPt25
NJnwvtreQzTHBhe9Rrpr7uX+gxh5BoWh8x9ZHourQhbdY5twDSlhbGOdWP7h2smn89RJ/eSNOX8w
I8t+lOyY3LCcctqaQdvvExrj339/0pjU8d2IM/fdykKCvlbjEGx9EZR3QxXgG4yjpFtDtM6eBeT2
l6EwVLnVufAeGhlhnk/D8WxBhiYlxNgfPZ08RQWWftd1kFHQIXjX7BD/cjbk+hNVE9yLWbp3UC2m
6zq07HOI1es80EG5jXkiqX8JZPge2FgyBmIvCsfEyBfqfb6jNxXpLuPSdinnut/PblJe6ojBesnw
ffv7u5UPoPxVNFHs0KYh7nVL9xxTQdjeTJ6QN1a9kF1cHy8KeHm+fMeVc40+wlM/84vy/Te/odfA
RpgBUY9eW8SnHg8LzJnHvo4wGMqS6iNGoLk7rQP/1tbdHR6++7g3mZLo+MBZjNhacB04SNiaWwfd
SOexdXZOj7Drzs9R09J0ZI7+DUw/FrpQgm01VnY1lXTjFOVZs48tSOey21vc18+iSp5aDLQnt2cN
J8USbXD8OWuwfODH8+mkxmAzjGjDIZ01hRfeW9oY7yyGQSSqI7J8g0/brMv5eYVJVGynisJ3r6qb
A+Wy1ZoGF+rtjcb6LDAi97X9VRd9eV3HqrpOZkJnhY3L1LHl98bSdFCS6ws8WPZ959zZeDjejMh+
bQ3/+9QRy52LNt8R/ST8yhAFMcqZNgmVtWSjG7tfV65bXjpHiDUOn/kz7+XanmlplXPc7io9Xoqk
o7XXSyGI6Hgt5cwbrFxrN/5+j8MlfQOy8smdTNhKQU399ZQfl0z3ASIlBny/q7ZjAY7fDLqrKoLQ
ZZTlW21yQx2LEnA/8KSrhgefg76LhbUP30wysGsjr1edNf1wpupcKd/7IvKsDmKozXfPNcDxpej2
Vpt8TJPhbPmsE31xahLwXUH7dhtAlAxCUa/6eWY9oDztECUzrkM0SoQTmkqD8EJEEWSHDrdEvicI
Cc1QbZ2oVxr+g42UWcxNtwV2BBLVwprNmv/AY9VsSTRa9w4109sB7ZnoXGckhxTE4Ea0xG1ay66+
EH7SLaGR40SbFgb4Cif0ohb4bbBJrP6VUnD8VyW7fWDXC1Cs+24K861eEihTHT4NVkVY0CHKKRfF
tRTSuG2EfAqnAoo/H0P05CJ69RP24QJPubZM/2bwO8Y3Qep/Ck/2Z08q6ynFkMIZAoMa9nR3usLa
TUQDVj/5kIi0ZuJ1RC1akX+1WIe+NBgC0pq5t0IHCjdlb/Q79vRhR1/QFQYEB0C6Nk8e7SqIEM64
gbfEycox8A5XjX+q+mp45wKXvQ+25ZxcLZbEaU78zlUz6WMHhTVnROFRvixr4Eu5H6zcES4DzM/U
umrt0BrpIJhdOm1pLyc5mZt8JKJn7Y7Gncv0ap069ohPsizNhVJpMOxLuhtPklxEV6RoviTvZq/E
PLANjl1JnNLyroTMMUdh89+GbR0+MxTTZ9zeKtnObU24QAeFcdKRL4+cFNK9hUtzq8YsXONrKhk/
N+OPIrftOyuP9BPM/OFQxR7Ozhq/fcZauInmAIODR/W5ISpFVG8+pjmnsLzvjSuzZAGrLLs+kHBC
McDTvE5C0pAlbjFeVlZT7JF981pI0MwqhrvUNSDdh4xkM6ds9jUG4HU3pCGUhuaWkRDBOGMPSgjb
qj+/JcRGKxAPRNrHAb//bKXWSsWgRIHH6XXZpGI/gwEeFURdJi1sAx1eL5m1/f2ccsajDo6wm9v7
dxMzm0udtMPBxy325kCItIqq/UK45QDiTnpHCIJCo4y6Z8PhVtk0zCq5zvMRdxybkYV5Zgct7woG
IgAgCOC05iCfnQqNZBijTevMl8l1vBO1zxaGKz/ZT4W1dyFfrDP6Scq+jL5qhtSOZsvr6zLDDJ5A
4zbH8QoI2gIgaENGSyED/vpMRTQExdBPYO+543WY+HGgN4kRg1t1nfkcpKyu1rXXGa7qt0kVE9+g
gWZIogfHTZhL2V07ALNrB4FOExigAMDP1ERf08BEnl57A8yF48j5d2Y0s0AakyinpGJqEzKvPoXu
K8BZIz0h7NtducnBZhKtiPoYjmWK10/QSBiWNo3m+cuYiwfDDPpdXgQdXBGopyEx9C29KvTFJJLc
VS/FLdOI13p21Hau3LMKSgMdXeM3DApgg6QY7mqSOd+IhxMwtov5m9Va+nbIPWOnLG6vYA63g7T7
W7/vnQ3WVXElRm4/2NTb+2DI7JvBc+tzxFFla2Pd3kBzexc+U8o675KPQUfTWhmNoEGPEiCGQBCL
E/SsFE82aBA1rmHALmr6QpDVgnA4snZggPuVqbgm/jOssiz59Gxm5gI26YkGlXVWiu9xZre0fKvg
iryuW2wTazn0R1Ojv5mCfKSXyoSAFZd922/FwXGVPDZJcDH7LqARhLOMscFZlB5BRfpUzMxiuhGq
MR6qLJ9fMvz+t22cf+cCGuXb0sYxjvVpltdTEQIbLuLvdZ6z6xt1/un17rJmhVpzw1f9rrHM5o3j
i7u1bWc86zCYmSFYZ0cl8s5JyOeuLOyHV3iE6403zXzSwMQ+ux2ib105xQ1ZXR8P5aSzuxQYs1zP
VIZ9g/hISWII7mW3kCqJHQfoliuuhoQ8yJn6n36EXXzdU6VyJqXiv+jGg6vt5EDi49JcCkMcYbDk
e8iNnTkUjwWH/i1jSv86LEGqMBQYKfaZj+Rji1VFbREb9JyeVNQNb2C4ib7VHsZdWYBuaZIEFdrm
m9/VeLnukhLBDXJEoB9xKDcR/M2yJh+HHsQ+SH59VHSIpBunhb6HJb//Ebd5fvAcrQ4Ntv3DaBRf
6QjtoJ1C5pUOA+eGaE8VNf7ZxRhzj8+qOjtJQEgFH+xqTgQFMdHSfBg6UGkCWkB4YU9c/CjRCuKS
MpicdKxrYGX4+wrPY5nz3z9KNb+Yvv4129j+qzx9sCf+45f6xUD2P8MxhvUc7+A/bc64/2g+iv/z
7381jP35t34qP8L/zbQlxnJHmgtabrFZ/lR+5GKP9KRLfCLw7KWp+E/lZ/GLSQvGO36xZfnHP/mn
FLT4xTwL4P0ygfy9TcP7Ow547GG/iEGuoFyUhSaglMPGMxYsOLa/ikF2qWPLrI1FTPeWVXmo+4kl
psgpvmxQ8TPDNY6C+y9U0LLIy9WouxF2OQfuDzFyEacmhrzqKquZEiFADBUpK1s14bYXOAdWgHG5
GxepgeUktDsTuAPMBzDurRbU7CTTdximmi06z5q3xu5K+sBU29XYHjsB78vJSVgbkXUdDS0OiDEU
pENbE4vUNhrIm9DQw8Ec173XPkBiwDMQ6rZBVLZnpFOQVeSlm8YUL4Gbp/kGiYd5H0DO2dRsVy0w
9EMCNulT22P10FhhThOYFtF6ivqBF9GAe8XanlXzOlWwdVhwmQBg8OwJWNL7NXCZgmLoNiZp45SS
qXZNC5gAI5JnxH4RlCX1yU5PJ48LIONjiismFIT8Ir2Oqb6L992A43kV53Pw4WunpeAwB3HCXjD6
1qqTffMe4nCHwEk54yHyJrxRfpThTOO1tq949IgHdG3gHSEYp5fQGdpHrqeq2WSwYG4FxQQ3C5tH
bepGcWhpaNP4VsbUhNLpFU6HgGj/nQwr3vXGTQOGMImnr032k4Wr5T3PHqMZ0oR2dtdmTYJOBDDu
3cOY8gwLqR1Xndkl90NdcqWEe3JG3+AWMKu+pfI7iHM9rxKZYqcN0nJ4NFw//uQ7ShPBQ0mwJwkg
8J5zPdCXLrOmXY3WQCuk6ahvGCbqr3KsFYPvSHXaJgIX5Au3Polhmwb1gtpRKYf5ERD0owvTyluV
TSCHTT7YybNl58wsVcK9Jg296M2bRHLNISn8aKhspAQx9Np6l5WePhNKnT/Ifo5v5Ak7hCLf7E+q
mvJTQjsytn6KEzmmeXgDaQ90cblxFOTUPONfIOln+d63WEqdwWxNwnDD/SEjk7moHaaZU5hHyGS+
C1OJQQhM4GtOhPLdAvtB5A3j1o1ZOOk1mkW1nlSGv3BuiwyD3zBoDheV5a3tMSgeMLpwdOwMRner
SWl5cQXaKa4VjkY02wFFMEFy77DxBGclsUH6TMAfrIZ2vjiM8o8w9LNuzWpFjJeug1isWhgRPlOy
tD8bquCckvlm+87Rs3G35YzZhHaYgSBg580OvP0i4fAtSquhHy7CxsDFLFz1CT9V3bgUu2boKOiS
8HnlqhEZpTYZ7D2QaYAZ/D2ZZBOaDOk+m7GVkmdILN07pAZbckAfHGuNW4KevTFK6a8hX1gG2yE1
9Wfh+20BC7iZbyukaME0O0qTnTR7Uiphh5ENco6MMZxMk3ODBlo8JGmM7IsUGH52NFbmq0AiuS3e
zXkFjDqzVrha83VhVQzAmqHz5bqphiWyTGPoCANoeZSaJJ3A5xKJk5vU4GCLiajm8hBQYPZmAEDg
+GfQBQZe5FuHwQkqgGuB5RXTcsENalIM2whNUz/kqvUuOTJmvuYbNLTZaE4Qnp9zV7Z0xzzKr3kh
Bq4ZYO6pI98SVZK8wO5pNNvJDfWu94yFKhybXIdAKlhPHLFwsxKwAcIbJ4P7nMvMhB9jcszuAr+5
Dbkhqk0D0/pFePYyJu789kcTZdC58qwf1LZy3H6zZBFx0ja9zjc9yJnvfstAfSdspC+E7jH9ogDQ
aPG7wP6jMDmdvI2DoP6DTDHrfoAtCW2WNe8c1n40baUqy09sXcGl5+hHR09L6CfM85mbpgQaRIJ8
eSZMDowWztZBHPm3RgAQWsWCVyFhcbNSJoGcGQDXy2glHeq+RP3g8Aj9BjvAmLxWHNwxyXZFcTUI
Zc/gWMrhyyws8VQmLtGYNLUKhoCMni9+ySBzAzynd7dRAb6Y0bSJscUMogkgASnUZtPCe59RXsXs
MPaUCJZt4uILjujo5PWA5+PWLuLxWwT+7M13y/oiWmIymxJQAjqQxLS2NT3W6FUuewvGeKerl5bG
mBwKgp5Hcs5zEGxLg082yzFB4MLK6LWMaF3aCRzRp2Ac+4biBcd+S0bSDDsu/JhwRBWqep91EB2w
jNXJJ9l/992pQt/e1l03BavIDoSxK4HUpVdJMVlPgTRMrhRcXoMDzwdd9VagKnvjM+9316B3ibou
wdTs2PoNAxT84sH80LLhPkHUZq6J0U91x9SUpE1TTSZrpXlscX+WbropKz7aayK+ixtTeybjFTgd
5WamdeQQVd5YH03mmOIcZBTc72Ph4OaEztAMq4KFYLxEow7PIYsTjZCmkMOd3QWp9X+5O5PluJF0
S79KW++RBsfkjkVvIhADg8F5kKgNjBIlzPOMp+8PTHWVGFJSpbu6t8ssy6yspPQA4HC4//8531mH
ssg++T2nG29qCw1ZXVYFoOLIF8J16iOGMBzLJNRvcsfas1sfrhsnW18emlxoS+2iQ9g+FWZ826Ew
IJl8ILgcBtjMMZNAv2TyZkOhcY4HqTmbyCrwbo8NQhLPaOu02gRtNDab2h3IV8ktTNxbOmgED6BC
ymweV9yTTrioOTdjaDcdRaaWPx+SdP0Fi1uprSUF6nBjcl4G0tOZ050E3NgdFBSSbhfpfKPqDIjo
Pkuwg69IptTvx3wQXy1ZqeeiFPqwK3KE+ivfCmmQTEOE+HYiD/nzUI/+vV8N/osWBi4m/GmElM35
FN2C6U7VeRFV5hM6BWIvMhqOT1U0wkKrW+HugM8lOMkTsFb7MRh9koCLEhxLTP6kl9oJ3DcxVwIQ
UcJZA+4nCuyEYETL8/2UBVAZUl43KEBRM5f01AtSHnMPyRlvcVTlCU1+GCMPgLWmz9AT02KdpjKn
xmJh8aLYRGwxODLlr4oBuiEHwiZMYFpmzh1fMjZzbWOQJ09FYl5XymdHpRTUi8sS++89FQIyDjCZ
Cw5gwGnkeuHAUzE29QqFNfqgHdorWKlO1pgwQOHnXqUhQT1W3gV3lo9G+FhB637BhUnJDngKE2Wp
C2qYJJO2XUpUfO4pe3X6JtR79RD3CC29RqM0jwZ/Kp76OOaJ5PFSJANM6Ri7oNMrQbJlZNKHiaQx
eqj2wg/K11gwCv4mC0xU8ui4DwH9ywVrsa4px5trDT0qH9J6ztS65JDqxc6Q3DlN3Ha7sktjnxOn
qGn76VnEpscGokYM8zjDihsMlvu0awKsd3wonK1IwuxBwHozmel5GtEYyohH+aGV/Qvw+Vsg+HI8
cPFoLWB33dXBHp70in3SpzKXnBZPHwjdECptdmi04u37owgOND9wx//fMKA/OfBgGFucOj+eQnAK
scISR+TFZbknx70DBT9rm0KPtXXlNPplZXUZuk5ZbnzsU9uKdvuN37XW9fs/5G1r/OffsdyOH+wz
qH+GFlta5EV1Tdy8LeudNJfXUmamxyIJgBNvhp1RD7DRm27eH/1XNxsRgKuEkNjf1Ikb2ZlNOdkZ
3/3OdaMNOBLlGWNT/OZmL4/s34z3v6/xx1GWZ/HDNcI3LOi0dgjRg6A72JQnN3rQ9VRVqXu9f0HG
8otPxpKmchxKk+RFIjl4O1bhI4+LJivCQqwzubuRV54Vs06MQ1SY1acutGd8L0Wuf/KNfvQG8pXI
xSoysUsghl6QQWFJ2m9kNUZ9nOzFbGhfgauYn8oiYe+rsRezPdYF9zogAj3509nPlhoxMjZBU8nl
uP3258c9WWd0fYmoRRFGG4TOoRZF4uz9u/TTY19GUQohBiIQ6ciTIzg87CGElxR7pWXweikz20Z6
Y/9dyfnbMveLN/mnx84oBn4SAOkY2IRzMrWDidMezZ4lPBILURjqFkQmEe8JRBrP37+g5Qe/eeoM
ZfNemArnJKeupebwZoYJgOyLrLxCZfFlhhF5b9tBta1ie/QaVWiHwA3/K9cHqx1kABF+i+nzZFDS
GJyg4i7GUVhtDR8YWmPk9LE1MfxmWvzqVpKRYFkulAILNc3boRAm9NQbmBYoSdqrMiQfo+iVeLIS
s//Ny/rz3JDCZBVmz4n9BADA26H0uYqmslOJVw4I4t0GvLFJDfhPnxfzAQWaDlThdY68HaQxRdIi
p1smoJweSDabvVmzwiMKvuZCD8v0Ip81vDDvj/qrS/tx1JNL852p0K3QjzwT0Mi+L6N2VzS9sX9/
lOUVfTsXpcDg4VJHw1/Jh+zttdmIJxJSsSMPz1wExR5TxiTHfA0ZzzgXYexTx4H3tLfC1n9+f+hf
XSDeRqXbhsFh/nT1GOem1LRx5KPmOKPndAZt35Yj8H9hFHdxYAteag6YJxcYd+yzfDvyELL0W5N1
cYv3IPvNlP/5Cy34MLESwqfBr4rw+e0wYMWynFNrjI2DnaxXDUUg2UPJtgXpZ9CSpUlpEimfaPRM
az1ngcbrCekwprETqLKsfvOLlpfs9MFy2WhtcYUpU538IEyUFuGC+Pv8ubJ2pBPONzl51l5cl9hf
XMTLv5lJP69qrz5dYZm2QcPCPfmWha1lab0coD5KMPBtK4weuVuh9hiwOJ8jfTn2siG89v3n+/Ni
w7CUjyWjOrZYdIU/LqatZpu6qPoYYa6SWzuP5zNoI7lNcg95yr+ZTK8brZO7im8Y8/jyidBZSd+O
5i4yYjcAbVnIzrnkFOHCzm60u4rUDa9PUh9cGe0yjrOFMV4AYHcvmfmF5pmcYXfEePtbalX+7vUe
/BGW4T9rMVz9j9WZGiZr8A9TY3HBf3e3L02T//O/L78O/+uJrvOPDYfvf+l7u0EKYlAICYAYTq/B
UZK59L3dIN2/pKMvT1Y6Cg+7w873u9DUgtGDqNRm+edbsxjH/9VtsPS/mOgmLjkIPrzz/Av/wJ3+
dibbuNEdEw2FSTPEJu/7FLYjenh6ug6FHo92Ei1AepqE9VBewotSv5nIb1eHv8einKFzLzDc/7Rz
64EMz5US+Zk0B3E595O4jDvTfZy4A0fWDfc3b+nbz8zreJZuoWnTJd5/Nj5v35ta4/NTKp3xwEBz
PtfLDMfGOIvLdsSFm2O8MzcmJf17fJLG/Q/z4Bdbu7cr0+vgvH6OxdLskH1jLT/uh/1Wpel0tRuq
FvB12pcszdDspaJHMCbm8Ra7o/voc777zSX/4hbb3C12J5CFfg5Maps2rgcliWvNxHidpGH70ufZ
IlWMUAUGlGn+dEBHMEkZjtlLR+00RSfWtbE0mtrdh5pfnEtFeiyVLGRzytQ+mciNn96/reKn+4qF
xgR/z46Sm2uok6V3aljfcDL0+44uBPxDx2+Mq3kmPR0cnQVhdeoicanS3DqjLyNuyVHNH3PcUIuZ
BCjiKpCNvG0nw6AP3NtdD6UTd7EY3fEjMMrfzAL79aDw78WbeSDxeKLBZQpyWjesk9/LSV0FcYZL
h815YN1z1rL98yZI9WoLaB2OUxWI4SCKkISTVdPa4p53cLrVCL3YGzrRvYeoUeYZ2XD2c2A27PhC
B54xBUyjOM9mJZCfhFl46FHlZhsihcVlRlhItq4SjnFeR0EJYzMtM+pTxqy2pT2KS62W1LA7qjnn
pTahtaT1fu1HLrLKuUb08ln1Zjl5Tj2P/QYVn4H92LTHa3Q16HIj1SfuHrOq9iFGD+zfVrVRM+V8
TNQk6zWThvwQ8Z0QX5mloOpXGKdj6OsWIsGbMZ+GY07AC4Bxm3jQniwoY/W6ENR4w4ge7JvxWhta
7B1JhUpq9CHXd7GBmKDWzTOnT1oQjn1fPqnM7K/1pmGv71YzyxcHWpdGaW0/qxqRbVGnkLYykoqe
zLAdbzWQGfd2i4Y2miP72SYWhKoipcsnp2hJFHcsgaERrfp420FLdjxCdHHapw0Dujk6ZCNOktrr
1GA/px33kawk7lttifuOuvUtfRP3EXGA/eyQ+XEbBQ2MW3OgbEwWN3YfdySZaIUeGMfa61wN44AI
cVjrQ3cRJWPzksYFCmHL5mKNqYeA3gw9lGqtnpIQ8aIfZWfsnKuM5BzDVd2mJZHpQ9gP7qOiWyi8
NunkuMGDzzzpSUd5LhpU3GFQ8vJD3D26U+0+ojGJSYqF7YxBJ6FGauHNP6/1icfPXnW8poJdDl7v
GNxS3u7yCYE1abhBkcwVUuKah+SGCzU5xNiyGsrlWgeL8CIVFPX+9f6Dfod82ykEZ4mUnqswUiJn
d/XL1z/TAuJcZ0RBsG7M4V7jWm9C2fbeELjutkOeQ+L18no4bYI4o2no4J0TXEyATd/gMoMKolyo
P1LUGB6ViY2upU8WX7ZUpkocT1lijHfk1iAFIb9i9Psthrxp5Zsaf4HCnNDPBtFKNk1Bhifq0DQt
DuSJvungISiZ/NuyzO0Fp2LbJRFBXesfjdmdnjjQDy/9pIGhHZCfRtcD5PLhQ8PtD3eAovtdY5BK
uZrhuACQ7rV1oVPqJcDK5j4391Rrw80Iv2jlQ3fduuThVmE1ng1mZW1LFZuXtiLIqe+HPZbS8bwN
ivHeIUV5HdJ04LFr06Vlw7RrZCg+NrSevDLEOEdMsLjSnBAxYFjR42+J0PzU0oe0mF8NtOzAjcZz
Olb93kK8uzBkyBpd6cV8if0geKkalk0Hy+MhByl6Weq5S21o0SWJfMh44GRsFKhegmiXl3P7Qo4L
VohG64LIY3K7B8tvx9xzCTCiOo+N79HMwVd7QrMe2jBAcl5Xz7mQoCxToFX7ajBZsoU0mXQ13BkK
uYmNjFXwP1asy+MtnznmsuGjqtk7ms9Xega+hkahfLJF6z5mU0iMswxUBqKsxwWKl99/HEP2FiWG
wiesx1T0id96HkGiPsa2w4JZGMl9rOnxh7ieebHcyTbPfB3xfiRN80yVLj0ovKy5x2e0uHdQWaKs
zD16oFawFXAHbBJJZ939wEFSfMpqTZvP5tDq1JmZ1USsrkXZjFuzFnVycAzT/DwHPRkMdZ4cUrf0
j/Qzg+saAPQZXN17GYbVY9rWz1MGNJQpKB6bDG5NTEL45ejGrPM21ImDW5TGp06jEA/ucNAvSneQ
d4ajEunhdz2zzU7rPew4Ys17KYn1KGq1RWOXX42dMXbbmeDQjEQkD/8neoM+CwfwAgZNQi3F5kyc
kE/6Et3Mz6kw+fMlX6z6wQ5dw//sqiEiPA2wQrEFMwxrxQgSUjSSJtGOBITSRZEZGsq5tYOPmJGK
fWTl6kqGJtlVXNJOirIGk2H4zVMxKvYiZWurozkQ4ZuInsdakfcGPRvo9Ca00qC+rFUznU0mnGBt
nNxHGFEQ8DUALi9Yft0jrWyWtwRaCoyVjpnS0OzyAhi7TKUuyEO0vItBhFjlCKUnIQurGJDyYw9S
ZOe0oXukcG+atERc1kGEgvwmqSZs8+B1cBcmOVMQ5ph7dNIyyrzASFjv6x5DZNizDvZ20DQ7nA7A
kUo0BahnGDnmY0JGCbmr16XJ8A6yHUxME9/xomZg05+t53mKWfBfl0AZdn69kTjNmfoQn8Nr+JIK
i0o5WMeh6/SdTO2Z0INWa17QIvDlECYSf76slf0sU76PDWBWdBWcsGtvooMeEiRMPfMQTZxrdn//
LJHbZK9XIfWOA4gkPl+S7s95ldao9KduvG579r6ZwqAh5pSkWWMwHKTn3ZRZHCadADSiXrvF02BU
ZXhlIGznYWUl1zr0M0PmNeF4t1ZVgrhChY9OmgitMKjQxAwoNqRcB6PlHAAaEQEWVfZ058OPeXJC
wcI61Ro6SVjKNMNS5LB8MkRwPwCemFg3U+dI71eh38eCd5fS5DqUXah9a2vcGWE3LDQC3mLhRZp0
H40RicRKpTVf8sptxb1Zk8AHZAvZ/raWVjLzS6LljmLCwAyDN7lad6Wy+WDWLFV30BUVZlaTxwSp
O/NSlEiXmqg4NbQol3C021SPok2qbF9/FNpk2fTPJ7aWdw791I5QlpHgkDVBa0GobtMEnRmfqtKd
4U+poJoi4ANEdImHWLFbDpARt4Q1C7YbqU5+DWbsBTqDRshrB5IMBgdTXqa57EGkEeqHxKrDSzNr
4WRq4bThn8obKb0ecBGXFzz+6rYgcews6UPt46iRn6a1AWKQJuTTM6lsHxjgI6cRdW2KN5rrqBxw
oGR269I9J//CX1eZeRMolnSzDrqtIEPLq+clhmekg1z0sL0hr4vb3GKJQQbTQoPpiTEXOLlx/GbJ
Ny2y7K0iVGSP2S6LVm3V41EoIPizKnwDNfNNS6cr0uqGM+Y1G4Ou0q/ctkRQlgHU6vVs7TQTTdHO
JjoCE8jd6HTTNuYj6sVVOGxGy4JL1VoX9ILzG54232U6twe+fNnOgnu0kprZrlWGrsBNLzoQCUtK
y3SlT2XwUOJPeKoLw7wsekK61mags4Ec6eW7ae45/TU0hlt2fvkGJoj+zXZ8+2BCCKetkaGT0PNV
LgfLV3stnr/SpuGBWB2v8NbG3RB6WacjhmBHgP9a4wvcrKauX1aQUGeF4HvFatjGxXlXGYSNm6As
LpokZZJmdJCPkVMzI+ceOj1wrBSJ85QMRKf1bLu9949Ry6njzamEgiEHDpvCAiUl4/TYjxeEIDZp
lvuSYA82/T0oDLKWmInvj/PTaU0pGmcUwyiSLcLJ5bz6wynY9cO2i4u23Ke5w2LcSSnuq4aG9Moa
RXHuWMvR5XU5fH/cn47+jCuX+jxdrqUlcHLq4kiemnExIuuNU+e51fD6Zc2YjttBhqxfRZZPt44T
shZX/bLLfX/0tx1Lznz8x6UeuQhJ+RHi5KoR1FM9EU6xH2y8aKsZQce9WlZdcs5Z7dug5L/xP3As
WXbeMANZ3F9/wh9V5/4/1gj/IzTVWKbYP/vC77uek9nbah1/4XutjgLdXy5VVgo34BqN1wrV37U6
IZ2/dF4UGj70DnQKOv8q1WnYxSkyUY6gGMx/o+T4V61OE/pfIIApxtBp1cFT/hEa27DfvrUS7jZv
EX1JfpzNvD4pBDcoPFu7xIWJaSXl+NQ555CSxzubRNF91DXqLG9GAHuYVa8NTvAHdEp4JAEPXBMz
0p93pM6zgSTTIQgBdxRVcnQBIN0LMeZHmevVxhFjsLfqZj6PxIxAq8S5fazCfUIWGTyYH279L0pk
by8HITWwTgFN3KFERq9VP+kW6BbyPN8yrTs76VB1EUCxwVH5RR9i7Tfd3LfLwfeRiDk2KJjC5zRO
Ruqyxo2HsrPvjCy1N2h81RmVDU4y0BbPKzcEEdiVaPbcVMx/v4j/YYv3dWhGRK/hKI6GDrHVb1ZA
Nt1sejPdv7MJgtvkcxOcp75lHQObHv8f3k8mGcHYFHJdtLC0et8OFTNverfPqnttcNoth8LnzAn1
tTYK+zdP7kShzlWxeQaZupAKUF3q6mSFkwVyT4yq1X0i9W0WwB5TfPbn9kgizKYas60NR5CjFcC0
dW99qHTtRhTGGoxd4D9n8qtlqXWtNXv4NYcpu9bBXfe9dZZZWOzTOxuiKBjItZnJfVo255B4zoHP
XLegw1adIa7fv2/Lj/33x3C5GNqsJq8nNAUGPq0Tq3GKndBIk3uBH30rdUIECZqgcITkjW2Llm/f
H++n2cghYBFe0CiTtO1Oa6blMMoknmrrXle6s5sRM+5dbUzPh8zPz0qs0jckuWBfrX87Q95+9pcr
Re5mL4QJuPpoJ05miIzj0XGDyLrvpDNsgjL3PXyK2W/eNvHTi41eyOCm0uC1BL70k68vAt4ipstq
3He+KPaLhW1vJdqMW02uJ/RKnmGTZexD5mF37kSbxl+QOhawMzj60SUYInOjTTujq57/8M5bDhOP
zi+NU4VT9GQBLccK+mFM2GRE6h87bTzWkpM9LrAe3qg5GptehLcadKyb9wc2frrzFtBrB+Uk/ygk
kSe9COxLDsVcu36AADzXeePZIaZAOeQ3VTN9qM2eNBPYczLAHjal5mci/CCOcVjLMJYHZXcdDia7
yUk8s5vaJZ3xNcBuAdLC+lw4s2epeTeWFd7C34kdxPLL3rwd1NuxoCjDYR/iwkR+u6poJQqIgGbN
Q2UbF/7s7IaUOoJyLwk8Po9xitstOU6a9UF0f8+jP9rD/Icdxv+e7Ot/3KVY3OR/3qSsn7PPxctb
es3yN/7epQhd/sW7SzeY/uBr++97PxFF1F8mDFmaDbQh6DgxB7+3EwXGJlfnXRQui7WxiH++Y2zY
8BBvI1mKcDVZaM7/yLp0MlkknzjLkIvqAe8SRwvjZLK4VZPNS8VpT5J3Q/AFokEs/RQMRiPbUnOp
L4OeN88I7Ro39qKkhZnw+MPN+sW24lVd8e8Z+/ojlnVuCSphF/63veqHQwdJQlGrxWO7TyPgq+ak
p7jw49pCj07O1xraqg4aouw/4ziF2TK1g77PekW2SN3m0QOe2PQ3mwA2aW/eIpypmN6XNrCiF2SD
BD9ZeXCVjGgMk2FflFBACDZTAxy3cjSWoJAq+zgOXXCNRYHsVdS6iH27EOV9NIOI44xv1KRbujii
170wJB52DWU+pqbctp4Huwq+2Sx3+sqIX8Os20CWOwnBlWjUdpw/pqRAHWsoGl9A3dbgANhGIpbA
Hq6AmaroFraake5FWzTVheknY8/h1XQ/TrAXjqmsv7IbCL/RlAOnsEwk+8bKBnJNo3Q0Q2/Wg2Hc
TIrO0CFPCnwTRRZW8T4SlUKH0GMdcAdBDWFM1BiciwCI2q4gxz3favkCg2lIbSZHZCa980B+oniR
SGfQBZMCwCXVUxMB3cdXBSCkNisqBqTq4ReDfr7tseCQQYTJR6yKpqjIV+TI/JJWcPiJuq6eAmAX
w8pIu9nfCkwOoEcyBPRw35LumPlZ8VErHZKl3MYV8dqmnv+p5V8qkWaj3l4NNedkIgRDfo8dIF/Z
ia7MllQjvTwzMFKPq4zIlXGFWHx81uxMJau4yJtio4YUDXAjR6vHlapJ6GajBVSQArI7buqiqz/P
TY8ebhYw6PaJQ27gMTZFVm6aUpKrUYMBOENhO1fXTYXKEYdLHWYL4dS4kn43ffUjk7jYcRr1D5Tg
YNsof9DQhwe+ftbCp8uOMEisp6Ge+bYlfV8fLatOaN7lMGjp7YjHnO9uuyVhOb6Z/d78UluZdTlp
KTFOETCpBytMQgw7bq2LNTo+KjBL7eiSMJ3MWo+xb+Butma72gLLG4jsWtw77Wg4HGhbZEbA57P0
vPez0Ybo11Uw0p2yhHkM5xCk9Sjmz101QB3t5lGL1ojdTApdJtU7UqeG+7J1liBi3dd2EOOmemf0
ACu9wQGdsrbmOL9fHDSA3fGNjaQ2SCMhxMvog3ijAeaz7ucyDYxjBGeCeN00oQbHZmPCy9M3sjtX
WObIaRziiQO5VtYoA/DVXHZZVgtM73NL94hewtpN2RsSBqamb/QE5+OcOFXqTarNJLiNoijOiKbp
JdjWDIqnrhXg6lyqV/2qIgP32E52YN+MBmB9Sh5ZHtEgmBRJ22Nhf1CAF/BChI9llm5lPHxlEZdw
asdw09ll+xxq/V3csW2W+hmO1s8ldpkzoMz6xVAYX+ihrZ360PmWcZHIegiRVeb8ZfWwOIGAi1Rr
o9FpNjlZvcVBQa8n9yZ/mEDY805BuMLYkr3o5XhRwbEKuEGTHR1msOB5LS9KAZ6dnYLnZOMNrbkj
HsRDRBuGKHfSxgOWEX3N71i1sZVsTVIYRRF1a2xKZPESUBPdQwW67RJkS3aLOyPJjnKcDwRyOLwS
hAqvrN4JPDEU4ltLLuZHpVfnxM6vOUqEe7s4FF3Dg8PTGQhtM/Se1dIOGsP46DrDoZax5ZkQQ0kO
tK17Ffic3uxsCz5zDV4rwS4jie0jpPyD0iEd5ouRD+sA1v/6XPQcbe06hIKi3eoF9C2ogl47uzcF
qcmbPJpoQWW4eOJx/ISS4msUq5IDjKA5MNkfmiy5INzvirZHt6qGNoFcvNhgm9JfF3kyn1MevcqN
j5Cvr8NI7Clmb+tE6C9z8K0iJ3k9Wbj90kIdqpFIhlVucC4KZddcdCmTLxmy6FG45YNf2peoS7fa
bMYeZbTO66yyIm99bhPPcAgeLUNoVm22dIAKf103fDeyproBHfBAqgrYtfwQyPoZIskBE1H5ja5r
shF+ND8hMMb9iktrE6LcpgGBBrPRaViYNsGsdWDeZl2LF8gBTtBPdyDjMa/66p5d/XbKSnOHWbC4
M10a/QX6XsKgJwGVeRsR+UzcwrdgSa2V1gRkSGyXyMZ1KWgSTXkFfKM0uzN3nK5wIZuEZWVe57o3
eFc+AGRHaV5vFMvKEfXoI5TZO8K3FlNSuFEjRrA+C+y1ILb4eZ6jS6eMrwwr1zjt4ll+EaG7pbx4
4TZgG/Ny2jW+WxyJ+yraPZZel8WsqT5qA0i5hVBahtaeptwV5HXi9kx6A5/J5YCUUUcmZWj9QQOy
0PT5ZecW06dRlPpmCZM45t1cb2gSkRORAYYgIauFgUENf4VHccarhkl6TtOBFpyurTRNfACn/OSO
wVGqG6oFctVaDjF+wRE3CoJsrFvhHOGsqA8JKJFSWk+mPh4bgCYbePkqwtM61kQ/bmPgLsS6d/Fe
C7UHeiwAMIKrqQviw2y5H8VoVrvIqAeSIMhi3upJA6docqsbPSI6pkXMnsPbafNjTDfPFlSRWMJ2
YyEffCMJL2zdORoL2Ubq5UMILGLdmpCXAv5cEM3WriR6aleB/1FpPN5WFnHq/HKyO1o62znFqRWE
6MlcFcpP7wk2IRs2+Dhr7hnetafMCM/6HtFC4GD6swuxROoQ9kA7D0eJgxb3ZtSba9UvRXyla6W5
Z2E1d13ursz60XXitYBbRUBzEhIJ0O8qGm6rOnJ3fFEI+QrOUH8AZvcfATBNZ4gI4G6403mvNQ9u
oYoVdm6vGbWOVLAlPFOUIIl94nSH+Vzj/7Yjn3egZG+6AnlNoPd4Eft6kZxnGUAVHLH3dK/TbeNE
cJrhTGEjjV4mGZyTc5qtzHnY6XOXkw8ARwuWcyETi4ZYKLOdMcswWQIKtG4d5caFMWV8k+yh6Nd1
NpNFEfjR1moc8YULvHLqLNtRUJz5ltsPubk0YkL1rdIwAU5mZ+jrwCRhrfB3dEBhvzr5+VTqBxE3
4nx0tCu2Y/IDzrqvxrBksHf+Lu+1Cz+Q6nosupHO+3xk+c2v6R5WX1wVk5iZ+lcqpR/X1/mWxgGx
jvUjZMftHI7WakKTcdQD1gb2oajquz0fr3rdu9QosAdvGyJ08Uh9a5rUG+VH3eqPqKLZFKVlgc+e
XVqAG6sGCFjeR0BwBT5SK6Hdgmn6GVZycm0H2XUZgXr3cPwy12yaX7H+MolhYwVfaNkeZRxuhqw7
OEX9mPP5WptWv5/i/AVzzrRrhbUbXDPgpZ8PTSauytoNP+YmnBCd3YyEunqulwb2b4p8Dc2W544T
M8u+faa39nRetfDsm0SdT/iHNIuv+ZAlD4Rl2HcTTke2oUVTPqZj1foroyJNlTW7ir+iiDDBHmvg
8LYtOWo3Qw1LYD1mGtT+LIhbvtGJae6sZqG+gLcnysOmIwpaoNSqe6fI1FMsx+jJJkwYSIHeqKu6
HbRvcTUZAMIb3njDjRY5t9kNki6glgBoaLBsnGXsGNn2pJGiHKDLiP1WQkT0yima+aPKy+yjckaO
AaY2PAWGwrMZF+lnB+Pi1zydx4fKT8k+x9/WrAYjnenHmxkMbcpSF3ppSvr75ZKBUo8xGF9iuYhe
r3UVEr7TSgKmXY2du0r9JF87s2OeJWiiyR6eG5ctZuJO3W4yh/IsL1xoVpYWggVI2wG7EWGH4UZy
a8uLXOY03ejIGGh06ljSTC2b6o5eolNvpQU7e1v5YwXSYta/xDoj8HmV0QcRWGpYO6omc77IMv0s
j7WEoD63vlqSnot1J9JUu0R5V6ZbxEEKtGkHAa4sdfehb0cwD5GvY+AHOGxAnaySkbzgjCTW3tS4
IJBx3M6RzvcZO1ggQUnQatz9JAADlCaBLjeqUxUnGjy2iNTA3q15WQIDm7imbiLsyWyh/GKoV5NP
IsVKI53sELBFyj3o6My7IoyZy60Zzh/gzQ/lTveF9hU8VW0jwQ27mykeRUImS8mzd2SODWQ2Mojb
ohzHdD3H2qJhC0ftrqZW5IdmdtQL1/U6nNtUm3HSllLrrlO7Cl9407uORqes/XWmV0uqa63iz13G
uki/1xl2LSiLr7Mi752C1Nh1l5xJHFaqLIM0Fs12oq1dMSSGZyUCQFwFIBqDhkFvct00SVx6UDWn
S7PzIcsP+TBxPk3QxG0yNsOfyaomHiepp1i7KmPwmrnhRwPhPn2HgzNrfWPjtFDf2Wp0ZbhSreNm
e184/lM2aO5qbgZMl6StBRA6LLbY6yGau3qL+ij6nIQkDXuoL8KatOjEdFb6QFznuvCV/XHonFBu
/Nils54YXX/RpH2ee7TmsSIMrZ6RXAwkgpTcuOvmjzYe/TsHQKHupXnAeaTqyZJE56aydq/11Vh5
Gdulez0qQ7BiTvo5Gwf7KSxFHa61vsj6s8D0QSQNdVd9rSIV6Z7WZP4nanvQMCYR1N9SOQSgB8EI
fIryqXQ8qdvpEytUjPeb4427TlLd4lsWjuxO8K9XX/q08L8GqWCtrcGIcCAK4UbQercIUam1mqyI
3oCo6GVDAGgI9mT1HEzJdO+29USeZ1y5fGGJLcmvnSDmEEx4aIIRfo5uatW3iGLlEEVrPBJNv55A
xz4SCV0PWyXj5Dmo7cRdV1XvnoNymMa1DqKgQBXm6E+MP2PkRqb5vXX5jx2Tt6VSSYkE3QSKdCqm
KLwoT70tOIqo61uNV2ivzxhoY3fkzERCwG9aGL8cRemUwy1pUdhcOtc/FImqmY53VTXNfqpjQcq9
8xQA+PXeL0X9YhA60BROYdwroU4vJWA/hboob/bxmLPFp+TyQTVxcnh/lLfl9tcbtoiv6f7QiKTE
d9KMadEvTBJp0N4nWuvoZq19hX5lOHO6KNm/P9RPtTUeDiZClOVovemun15RJBOUgVXY7MHtAA+o
ooITZDzAbMAg3t5pluZbK0MWzkOICKlajZxZX8x4Inu9YF9SrRPpjuJ35bWT4tryoyxKnsRUSrZ0
r5rxH57lHLetGcmIdpIffFbEOaR9xYYScKgTfBUme95M+10rQbzt4rzedTxOzB3KqpixTx2iBo7X
0u5kvS+pmkNCKecLKwPIbRh+eBjjxripG5VsgDm5mySECYtWbD4vw9C4Ms1UHpTFViGS1XCZyoLK
npERssVSPGwrgIV/1Bp8/bEurjeDJ7b07E77daahIbFsu2ZvpwaJww7pZD7XhTyNvIL3p8gv5jwc
LEd3hOLVUvbJizUgdO6MwmHO80c8lJrJWhoINf90FNpYULoo9GLFonP39vWNB00YCC5L8CCmtmVj
OoIH5Kv9/ihv5SvLbbMp13Iio5qMa1Ytb94PE0sjmKyslVbuidOWq8btOrROhd1dz1ZkQXuBHkE/
drx6f9Sf76BtUs5BcCpRDJin3eqUDXjWun2+nx1KJTpI5ISFPF8aBv9qKvyiTv6rYRxzYQnQMMAL
vpSsf7i4YlIu1DA93/9f8s5juXLlzLpPBAWQ8FMcHEvPYhXJmiDIIglvEwmTT/8vVBupbvcvhcY9
U0hXlzw8QOZn9l4b/0C+90VT3Ch3Ka//+U/5X/6EABd5HALH89kW/2XxZZQiC/xJyBOJGPOhCev1
CersdF6LkP4ryazINJJ//0REhIPsAu82Lx9nwp8fLQz6lmJ1lSdh+FyTtKOQWMEv69kZ/8Wb9T+P
gc26jf6DhSqqyr8qqdzCSZgJbPOFymg/vbJgpuuwyswi6YTGw+SpjOawAUK8ijpY/sXLtn2Qf1x1
8IC6uMdZ8/Fqs7n+ywO6VMyqXMlPx0IMehpg+h25Th6g3jHpbsg9dbN/8Ups/8Y/f2LIMYuLER0K
u93fi45/eGqAfuNgAWRyasZGHAkXDQ84hLrTyj/9H1f0/53939sHRJA4l0zwf43/KDriptq2/v/9
tv4PX+HpbX7L8//l//JfSiVQhZuRn9eWswJCkPhvVyF6vr9tBQfyjIANmLktuf9zDQjDEHMihwoC
JwfbYcAr/597QCv4G7tdtE1iM03wv1j/lqvwz7cC05vN4Y8CGmUhqgNchn++gKYXVrpwU/FNSnpM
CFI1GbSTxe9J5g0+FIB7w0OGbvkX8CrxlGFRfgSTvB4bx1gJf8qBf1Vy8RqCZsmbMTxrN4ZGBwYZ
2480mdmC7oMaHFF55/fFsJDqY3QITmAalQeFXmvfWUjFufeWe2izc5wDDju2Yi0fdWEjuMAGFmWW
oT6x0QMtypzZuTOwUt0tuEPwfchxfgvTbn1jGQNqBQWnDw4pnVAxDrBiDmzxCGZcje5diax4IxRw
vTdKLDj02uvrOpARGXZp6e9sONOf05Bakegq55wK03qgB3mApY6qlGBg8V2RX1H+i5PhLxKd318B
R4LPt2ri9qX4/PMrgO3lFEYivW96IBoVi4C778SCQjpsF4MDQvSjTxdXh/et34nrZhZ8tM4LWpes
VxMOflaQaMoQ/UyQ5nSjEze7FcppP6y8NJ6b3pWP2QpG0s2L7eIYLZq3LZOAcADwddnQkWtrt3dB
gOahst0TUvVr0DviSWTiyG7vo+i9/v0fXpL/5Ur7XbX//XTiQzuc9nwTHIVIebgE/vzQXeCxCTC7
5hsq9OTV2r79lIzUF7ayeMp8czirwh7OVMckT4HRQeRjjMTyMOq8WdRivne0uJRq7rzcYWYvL3Nr
u9+Slf/U20J8iq6Feonh5y6DK3dtp/1y7wYJAXSLOJLaWP0om3naefRxJ0ZdzTEzBoN4JtuLV1wA
e23WPNP2SNCjqe2PxlPX7Bit06gS98ReSLIVgUCUL2u5X9xZ7E3yEg5u/lp1YXFxnHb+lWeQDqvR
nn+xtLIxOWIwgCk1RUkGWrub1IEU3+WRl7K89SeDl0mWLBjtD/BFjPq8ZPBkXBbAhNF11ExCgkXF
eS57liUF4R56IHEhZ77gNw1G1YZvKWItXtzUmd1fs68Xz+vYdJ9B1ddD1MybJcF1Q2LWtG8duOjk
KVy6/KoaR/MmydblPmis6cYtAY9Ewla4FPtMF/RdWRHutJMKOIfjcidHiz+o2OI7dKCRzm7vplHq
h3qa5TPRy/17iFdi22KSuEbmx+0/f3bcP88sXKzBpkekj0IQwXcZ/qXvFOkEARSD1GM2mvphDFVz
NCxZ/QDrFcSDr8KdE27PztDqXzOxTjs5ym7dOfOafRSo/G47TySXfjT7Z793urjKKvPYB93LEjpg
V5RXf697/i3lNCAwKBgvHPEqWNdtsinwx1TvJSqBPZx98biYkM4jqvMQP6ux3mxMjh3H1XqYMAdu
B2pbXgbGQ9beHQ2BdUD1/DuXabkdylY//H5sO5r/XZ57683Qu9a11bXJV4tL7iUwavkcFpZ8bnBk
3xKHMhA826HFjhEF5O+NWTLlH4x6p8juzSJbKe/orLr092WQBXds6gj9+Od//r9gibY/P6IWVAqY
0Ddpy1/7KcxLEmT5kDwyZPaMeETChT2kN76RvMknsAoG314vjadizacscpcu7G6WocmWYwCPjpCB
DQ/Hrr9PLkE5dW/l5CF2CIE7k4ZrDckrARx8GHyy1rnPlXH49z+As12v4Ma4lxHo/nn2NLqUBBWn
/mPlaRaehbXc9l3KDJNg9iGSDecMtDjOC7FJ4ZvMNfYeg9o3MzHdK2v2ki/ePZuDeW3f7MW3rr15
KUlL7eA39FWQPFX+ZkXJmhS2/j//3X/fx38/N3//8bcWGqeyQDPD9OXP331GdjdoZ3YfW+XCg5ul
TL54mjE6DHKoflg61zfFIpe7yp+a41gT+heJpvFwzOXThTl2vptDMZyJjhzOrd8bT7hBQsKVSU3b
sYNo7nQg82tf8PnnOqzYGstZfk1cE3xFufMuk1mdTa2DiQ2txoLqzGVz9CeS1ruCndoiIL6OSiXP
IgOQZAQkUcq8F/sk8L1DJe300FXZ8jp4jT4O85RAEScmUzNjDnajEMunlUrOK/CzxrRjy2PtceWE
B7st3y3cATKzmz4igK47Vw7ZHQ0DlTM1wXL/+9VLQiP9QCmRTXuv5L9UJIFc9DKIR0DwhP7UBcuu
kEEc63SpD4WZJa88edOnU9XbCbL9aQievai8YUxAFCUm35qTDz0Oej9Rl0+sJzSm3N7LX/y6+EUu
fHvu02w5l7OAVLdFnBgOwPtsIZjBJVrmFn4td8k/fxAoEvmm/3gS4GVTM9C8o0+lHPxL2cBZXStZ
Tv1jVuGPZSfBC4YzkbO5mvHJrEmf7fBQ8AEynaUHSrHuzROjJtCKM2mf1vKcGb1PWGJRXXpcfWi8
4MghAzYK5Fhp2hzGvtxeV8s33zfj23eO//FdzM70qXLfMWI6VojCMsNseGwox26mZnT3tW+uPAdO
Y1dRZSOAP1QW6eJsw2t1CmDAx6vu/PPi1N9JDrJsfku5ovwS+THsPeOBRnvFsKpM9dG7XCs8Xxmt
Yd+eUKLIo8Nbe/KrfCs5t++1Y5DxLBfym8h4J3lFENUc2uuzhS84ttvAZke60toRntAcw9ThYQXe
6LCWCPxf7E/qeJim8tJahXnSYbUCN7R1f9QEYLQ3AmR2uOtUmf3gHshZtRWsbnQ3w2Zt87p4lijM
sKiVvZfikPY3arbNaRDJrMs+jNC3Ho1p3gocXCUXM1i4qmRNbD2IeybpuJX3JEnVJh8XIRmbJ8kf
SjKZxnU8Kl6DNRNQbQNPOk6Mga55StNRYoR1uHW0VdjvmZ3k6y61vK68MsZxK3/C9QEaZ2vsiSQ3
30Fpc66OfQ3wgZMdmXmjLVTtc3lZeRAIMpqJ9DKcNSM3xbLtF6vVecDzpPRDgbeYZCifHfJAbXka
DTLaIim1/hJeGRCPC2ewUnWJnY9hAV6ZgS2pM00hi0kvz5C9wOifMd/m0C6pMlnWDPEYsqmI3C4x
kS/p6sv350dCAOAMAFFt2SiWPjDluaxvfb/O7kUNEoLLgM2cDFf98PtF+rd61/+T/hvmP///tvZm
fWvqt+Ef+1oEp/8tbLX+ZtEX40zbyrDftqn/cN+E4m8Wwi/LRLlubq4R+tb/ammDv21TRqIc6Xap
4DbTw9+lrS4dMHNPxwIXgiL132lpf5u2/n4w+sywXI4kmlqf4mQzWPx5RWauamiqW4+gKpb9sbZw
YQIqjoWv/sUhLPCo/XEKb1NT2nr0vehx2RFw4P35w4irDBFlM2BZUt1P11JooQ+GwLCLimGo70KF
uJ3sGrF6F1q/Md1XCO6HmBCM+WoWOEmRkiegylunE49r5g/Pjtk3pKyABcBh4wwvyzp31XcdrMUY
NQOxzAQZdVKiuKKjPPgs/+y4BysM8XpSzPd9B4nSTlhywbafd0NzVCs6/u3OzKy497L0JePm50dq
vsMIv1ELBJs91bFup/mw9jRRqBoxv0VLUormVKW1JguFFbEfex3BpIguq+Ta4Zd5o9fgsiCslxDE
Fj/lJ7/xbOzEXPXfKvaPn3mHhCYKAHyd16wakyM/1bpeKpvVMe1a+maNuP2CFZHxARTFaB+lxn8Z
61AUAOmBBS4IUjNz3g0V923cOsr51U1Z+IrQQ5GZ48yIFCvT1hDEBVAkRgwOe2SfYSBWUJ8wW/hp
KWgNJiEE0gICB+8wFOSHFLlFXDybxOcuT8gwYnXuPQ1m5i5RFTg1R1aSDt+lKeQPxhH9V7YQ+BcB
D2A7YgP0RkVkuvxKmWPpR7i5OIqbnMSYyPcXt4mJUlneDeWvMsK2b1tRKxyngtRft3dtTjfJwTrU
KCwmGATwmgdEgfh+yyuPACHSDzgkiW/uzPqjp2IeonzwtRWZgexePPjcT27bKzsql6BPuczo7bW3
5ukdlRhDfFUk6GdIenE/yNpNuEgKX73LoTdZoHb9/UqTMEdIr5YMdrEk9wohtvpideOCyK1m0lMq
uebnCrfHfAkUpNDzCpRjwUxrIS9udCC+lqmwztzELeAPYWGwH12fZNJhFuunntct9F31XFTuuHik
+kyDd5XYZNrjPi8awhIWSoITHxONTRAo5Ej5tASovYj6onzOPfO8Qv/9JUldQy9hJSbm3iREOjbS
vBIy5cCNQ/Tbwe6ALh4g3a1Lm5gZCwRbZ5jq0QtU8TIOhagvg2kUz97CrbVPptyxIwDwgdj5XVYg
r8jqIkE5hVYnwocLw3lNuI+PInVM776EZINuZu6KChIOwuIbTZRwe3JTTByA9CYvYpeC9q3Mu+Vx
lYgxMYuzgNvxUDcPuDXQULZh5f/yC+q4vT+xizhske18ysokEgOBEVLTctkiIrqCeUmEs68Xm/KI
vXGx1HAQEXjN78TKra/Ytgz0zAAFa3QyA/JzNi+zish7zX3S3YT50SIEv/EDubytVb0QxV21Oan3
hg+7ulWph6d8WKsFqZOlu4hjYDRuDU+qW1bxpJDrgHiALU2w8jC3OxwbHZEr067WTXLEHbC+4lxc
fXJLfMyGDggtMkxChPKtV7c/E9nO51Y6NM8rJgkGKF3wXNbI+TFly2CkIKDLTQ3HuXRYwJ/C2hkD
NKLIHXck6KFSBP5vfB9niDIRFPMl3S29GQAcGvV0SxGVVUQ/k5Yql5A2YOV4QzJcmvolAdTN67c2
THtR4SO8q7wlObKK75ZD6gkUAIPwWn3g5MR2MPBEwpbMq+mZH8vfFLM4qWYG8pmj4stcD54Z5uRS
CCWMOAjm4SHluDG+Txma16jtU/gtnQUDZ5OR+3esfFHiUaqiHPFqUA0s7RP14Db12u8I/VhFtHb4
QeIaPhBh2ZnyyXvBGwCu3JyQmrqeYg2CAd4L47B08+9Bq3z0FLIb30No+C1mZAO2tjFIx0eI3W0O
OMQnN1nmd+9bUQhkx6uCCbFoa+E87SXAnZWOj2xDGrmRVK3Oqs4emQfGLhOQZzRxKha4ZMXcyN8k
gXi1CyJCO8c89PkUVmfReR2CIwKffgWThEe+1pCkUQoZFWdyTVDxxJmmD4HdEdOWG0XmHYoB8lRU
p20mz6WuFLRLTP5tJHtB7IRN6ugDyoy5OtU0ms+OxmEabWvEV79h4hPDdiCzbiBaB0lTsnBw4z1w
nWig8gAlMfFkAPyZkEnzN60fA6/u0rjm2BXMg5FPkQa1adfE4mY/yyWUL3lNf7IbMXbRO7bLdEco
JtF2pZmIN52nNaU35gTvGI6h8KOiyKYvRvYSkWKwuNPBoBY/s54jjStP8y68avjuQiAtFsRKt0Iv
OkLOt3j3UjIyvC50yHsfKsc/4DeFWZ62abX3V4PjSrPN1RGyJPwGjpaOOGDV6nym5HBbdklrj3RU
Bi0+CB8clkmZWfnew9Vs79yudfVl1iG/OeYd87E1SkKyvDblkmsWs7xeOk7OuFOLqqKesL9i53Ds
WyBfGu/BbkPR7KQz16+p74xvbdOLiZToVKrT3PUBQiKj6pt9tyBIbYy5G3e8PGa+D9q2+AF0ymQQ
31CbRNbipcadY2fzeiGas0GhVSVZgnYpMd7TBdUmXIwESns1M3jbew02ij1XA2kcgwgg7Vg9UZXQ
nO5cKiPzbCOcQnYncpJTWEGzS3XgSH15Xm4LRrx6xpWIgGY3Vqr/xtwgnXYVQbZi1xshBY8Mcne8
zHMPtUG38wRHQqeE4fp6hnthIxpeMXWsyOjopYO9RGU3oSS0gvcJIBX3clgNx0La9SVpHP9CsnJ+
tToGWldrhl/PQ6vXT6MR6/e25DimkX6HnnLFxPhmlAI13eT15rBbyaV/berOeKULn5nI1/tcDpcM
D86uczfcR0WincqHQ7PaC1Ewfs4FzFAshMqHAu5cBs54UV7OSpLmi/91rC3z0/U21d122mZUIiQ1
4IjE9tKiZImFnZZf2iVfSVU9yYI0dYSpVgbKKJw5e6X1BFiJq5nXyFDE33barU7Z0HIpe4VpGjs9
an/HYe99t1f/VKvwvpwW6qnE8vfKbO3Y7us7o/PNnZWOhO969n1tuqTVmooSKFKNWjXVBwOGDs/P
jsWCEcG19YjYbLL2XGcLEkxcaAT9NcJ7dMiJ/LHFoEQUK8yvLW92d90wLBG9A0kok6EZyM08w0Hd
7ZBUWu9JULq7ousWe4/Jiv2lpWCleL4HVa7hUDf2Se1wUZBf3ROavR54uPrI9Xo2PHbjHFbd+8Tu
+VYf2wtu+jQUz7XhBAfZlDkKYm0mLwQe5fvF988qMaflVJsUiFHpms5nqJcafn6anyxjmnwU57+/
Wu5bqOxLcuPP5QALJ5vJAXG22b5hqxvmLQNmqkVWb16ahj9Jmbn00E6YJXOhDkl+2ydTyxYmTG5R
zG35XeOxqlt/lxTmhmyfSnVSScBCImuHOJwRVGKVY5clu+ZBI+E8tWl+YOB3T87Mz3As+m89Ov4r
NdkJD38lmSb3j4Ue7YFKsJxe5eqXzFD84jAMVR9nSdOfeh9iddS5un1uHc2LVvYxUXySSD9Zix9y
0EQ6b9FRNyrIjRuz7MsnW9vXfac0/6BfX5Qy6AXMpN1bqv+RzNV5g6g8aLq98DA0XnsGHGccO6bq
RITrWLWYE2yiiSEzecRZ6tuRKdF9ralNlomD1wbWdRowLES6dr8KBd5pUOP6OEvrJwV8zoDBEuuJ
3gR6m5F4hxmIFMkoqh5jEEwI+ZSvvi9mXT10ITZ2ajAgdXaRMLngEFBW330xhmdMj8vu0JrJFAOp
a/uTWVNCLAPDDq8Phv3UTsTEp3W6t43myeQIBvfjNxk2FzPDGlj3ABDqd+zBnC8pktMUo4WpXRT/
A8Uo+nEaOA2Tu284HorMCiPEPnGR6TtA2vhbSt+5MgOXpM3hwSqCdFePZERJuwFHtdbGcUqsIwf3
sw0biFCTD5lXe01mQlStTbcnE9o5GgRJMCevLmu2PpW8Vgs+/SvLr3g38aPXdsFgU5xbW7+5jnhf
Lem1ILMwYq0mL6XdWzQFxELH4W/kZu9+2ZvHa10CMEsuSkhWXcHNavCTA2eegcJ7yWO1bs2HjxY5
6SyyfcZA4zFGjErsceYD6iJgMpoM1VxT3Ylz563NYd6y3MRcshGpf9RVN58nj3lcpVby0LS97odh
vLHkBO4v1Yj/R8emE4DBeczhNO0At7076/yc29mA46Ic7jiSfmb+9OQpayRSOCukjNe8sVWUuEl6
EzaYWIR01aWmHAWcRsL1qh3ktJjViDn4pjr/HoLbQzMs/K1oU+ReMbC/zX3vvg8q4zDiz0Q9uYlE
TVt8ancd3P0YmMiwwuanrOWVb0r+1iWvV5ibz0S4YHgSid75i1NdwcwffzII+cj9cDgShI5NNGvM
N0qHa94dBlxu+hoYxonc9fsWeXiUSoAM9HzSdQ+4SqerQbjNQFrn1oxN6bOPvfCb46cvLNbonnqQ
64EoZrJXjfBN2SUOI5PEWgKxyfM+V9Knaa4twvdU6fl8rmZ8hqxBnJpFC2wHB2cqPzWXyTYhHmTs
tcZZdc6FcDH4mXVwT8GXxg0j/aEDcej7I42X5R95M2U82M6NF5ZjlOTOGeOAcXFNjFd+R3p6yX/l
1p65H4qg3Q+qfdFlTb3KX8Dcwv4S61VYmf/dDbBUze15QRjE/NBYqB2ok67KdhkPunJD1ltJtTfM
kUH1lGymhQqOYuIdx4Gv3A2z45x5Lzkz69Dvr5rOu2rD+jUhBOo69b1fo2FcenP+CD0fz0A33gVi
nkhcnsPwCpfPQ+rp4qZfEZJ7ajnQLxwGJ0ApWWc75NL+NdSh/BbV+XHoQzvqNVjFIQuCO+ptSXdP
aVuMxoto+FDevNmgcp1RTFaPuEyQFYnSebEpzij2qlOymk+Bnz/otb0MA4PQuu3Fgo6+d3atnGJL
FF+pnq9Lq0uPwhyTlausy2J3XmnH0+WUrxVpOPlAs4dZ4wTbUMXSKYpdINjUL3Zlx0x02fWqbE+9
ZlG/GsmA3xIeKjAleeWWrSWBJYbzTwGZZic9ZcYLg/jIbdV0xj4EUAzhA5mqTJOCONR9eFdXZnMN
frB+KdiN/UwzZuu1kOUrT5N6UdLvI1QYrIztHWFWUMXSOrzVjKLxylqxgzFz4hDXw+1arC9GYdYT
/u22gJgxUFaj5TcfSIL4sGo3rkOT0J+SUErAVhQm8Ll6O7217fG90546zpZx0zXjGAt4tS9d5j6o
2S5/8ABfV9DTn8LGS68xgfq7Niz1S95W+lNom0cCmhlkneLByTDjSXyCU+P3pMuVwYpFa7HNz1J5
znneUqnEeAdiOrYDPceZsoJXwKD+CUGZjth/S87//mDlenwJwVO5dBFef2nDDXHZHhHDE47YTtek
3t+UOv02FgUfP6l/zqpjr0K0lkzr92Ro7pdJXxelenYaq71Hf+a+eIuTxcqsn62qf8JONtPtahBl
9CA9vOsbN2NSlgiCKj2BiTJXn1lijheDeQvJXbvE6y6kvbyUxnic2BgeXXtlTEK6dmW5PK0bdHeV
otsX5VLezSowvoc6uzVq1hABIyaM0YN76Fle4TYmbgkiW2s/YtikNcaBwc1l1JfJJcDPsukzMoH4
GtvFKzV3iSU+f7Bn8M5CZc+mpSrKWjMAhYjxMlgvQ6BO2LeqzS8CEBY9PCEI422i5p91bwCXaVVk
QhmDCE251hB3E2PvIKDRQ+4PKb95T7O+P3iqvKmyNTZCo6F37pg2GHODMKTKhicZzHMbjx7ZAjmd
FOnFwVc5tzsdYpuOwABmF2SaGa/mvEYt0xlGeFZ4WMOuv6YPfePa9CMljZ/cd1hKJD+aT+MIjFQZ
CX1N5+9by7wbHTeHBIvLlfFDbrMDYqgTJOFts6mhXKWvdFhbdOkhkZareQrx6x2STGzHwZBmVzMA
NOgbcu8OeUyBBZAnr0Iwuv6UXs2F1o9pZZ8nBMggLVXILsRePsnMng9GsMUmeOFtMhAVMDrjWbjL
k5XgyNgGr35suexi6/YEZJr8bgIYHpnuNcepcTUMSZp+PBj3s1C2EU0DxruBte8Jhihm24K4eQ4G
G2afU4qD39IwdWO6/fqN3iNg2bP8dOLJStynTnNALdloIa/I7VPWSR0HOVnSO8kiCTNSft2707eS
5d20LMfWUnFre+sndi9sN7/D/IqB8VvKqDsayDTaPhS/vst8OVpYK+w5EA6GzWrq1M5MuuKZ8Trj
wGZl/DVNbfFz7a2m2WPF47paeM6KeehPhvJokARSAxKAVNxj1WA+WZsXxNOXLkWdEGb6y2zWs4Xn
tVXOcQ3ZGDKmQ+uSGt81OX3WPPyYnOlXa7b7kM0bUgopOJXWzdIqLMUole9kr2XyNLjBI9uNoDwk
Vr8w2JtwvDjk3uEVUz+nAMhAaJTMIJaMXaNKw6tgDmmVRof5R9JiG/cKrH5MjRxc6Ljc7WyKc+G9
hUugr9pm/mrL7tC0QbVz2gV7JAkRcVWNn+RtEtY6l09hWx2npX3WYfa+TICwCH46JbSMb6ugnIKg
wb1tlQ9o3iWm0k5fUCgiaSlINl8vZYc5d+4asZukFc8lw0oj601mxXnzNLs1qzf2bU7nMJkvXzgc
mNel1gvf5LoXvnVXcwFXK43mYsMyaDuD8TaQbEYAxVGMsEQUg4O+KDoJuYL5VFqVJggzPdGYNfoq
FJl9KVVNAdAMX0kIfZoRgHip0t+HXgr+IJ8chqFr/pMuzdxPOOyifF2v61m+pCxS4nDKQCFWWfBQ
l91803CrDDOuu57BDJzgNuLTZwc9scAQs3enGRt8a4f1Srm+dSuTIIuLylJ3SVd/s3vs6IiQwUch
i0uxde+BPT+anKlZ790zJrzLoXJGec7mFvGe+yPxzS9VNCesfUSmmncrinOi7bofuG3NHQewYIup
npEsFLSa9bMfTP4ZVHsacYSarCjaYwFWeD+H5ctKBG1EettDOGf5fkrHc+rxdWDWnr/7U8eoivVb
BMgAGH6IAYb7AaaBoMsmqRmsRvkY9omETuX2Maxn62SlqzwMvf3QT05wFai5v/M766L6ovqO+779
kINNEJ6oix5dCybwsG/pDUuXESn0xRaAclME1DJmu9YHCCgYz2Rx56h5PLS9acejyylYE4ncRBXw
vS3Nze3vjISC6iDK8CPAeESXapzcJUhvZ3OwGJuS3FmzP9lh0SsOIeqDI0tta99b7CkSKKt7Pbbj
hSVzf2Q4+cNP6nk/617HkLnyGKzxx9ouMH5RDbmMNHFmLdX4s+76DopzGNSHYVTTsZTJdGRMALd9
TS6+X33aHia2dT5BLX5fSubcvSflj342/ZK0WLqYvduJiQBDGZDd2CQ2KYY9ufUGVUey44EscXiN
5fpMCzFNTHT5i/UptaZrLAasd98IkOV5WRcziaTX40p/X00T2UPRrt+Wdta7WfXrt1mNWu8s13Wu
GLAwmgurrnlxPHrupDP7X9qb0++opqgNGZ2b+9Wm/JtprZBM6Pk80OzyFK3dITFMvVX6JWu7MZnn
R+4/MDnzUB5zq/7WBk24K5rsbS3tlTxjfxmJYSTnsotDVkVg/Ee596qyuVnanj1+33EzD1lYbWgY
rOtlo68dbs14lRSbcE2qL6GDl8JCo9EmKB600h9QiHmtFntnZ7LcaW+sn8REE1jD5j5lhW/tUy3H
i5OFaTz56/hRoy8+DhljPjSq4yP2m5G002a+XRxiSmk31X4Z6xKeQJIesFA0z1h2d9LKUREGQzyY
8pha1r7tVla4i+HdusVgnXrFQzsZcNisGlOzFWhatLWxJBNWL3MPk9cm37pSOq/WUH1mM+HhTfpQ
Kivcj/kgo0amp8FMkGuwIr1ymJFdLX7+pWtHxV0y//KS9t0UPK9mGnyztdHGnb/UT6lM0p+JlT2x
Hrxz0+IB8Yz3vdQoi6oSMZlbgAkfkAsn4Mab1r6blopzYEJduFOJeG4b+5nBm4yZb/7SGtBCiKTF
62kbEUgEb+QMQKrwGGEySGRxRsxpNC0r9yPWewZrXnljzWz9rEwzxenVT69Z+j16vfe6tNSn2XUu
qGQnc89Eo77hsyl5eUnrdvOVfxz/quc1tE5hdp3iXbrIusifW5f1XVE8DmwB4yGDp9ekwjhqqgbK
X9ghpc0Lih5Vrflu9IzbZhr3lW/iZk+cA2kuh1IxCa3xVqnyXq2jfe8vimFirsuDv9gXvHXVfjHn
i9Ezv5P8jc4UfudJencoU4HBDMYIbKLNlx/ziHHH9efw2ITASOpetLuGeGcKN8fDnNqZHO4pSU7J
cNXbnhfZhf21FKDgLDy7GjJ/kTtUbWnwSCdPvMBEwWZLLzssPCdXVmsclxDxOVyZvkxBceCC6y7h
pquEMD09KZJYkHjm5zRTijTYSrOwX5yHvM6u/EyfCqSapwCjIN5jvP3LXNt79jrILVXJnCthl0fe
s/3YL8TnRNM8rz8rFtK3Tj7yr4V24mKDurWX8r2mpGa7MKND5qg1yf/6mF2bJVfoI7/V4K4vpt/b
Zxk29xk0GS80ikvhteJlqSxyuxqziUsz0BRBnVmQVhsyUEB5Aa7LJ2HbTrvshjHi/IhXme4voUZj
mCuEe2x4vR/5XdWHxzbzkqE5PdiZL9D/ERX+HpCvEESWvRUyHrvCZp8KSBU7gljxLZsdZUnvz+wG
krWfQODpBDKGNodP00JSTR+59fDAs/NDViZs0jtQ6ThQhiNv6HJZ17a6NeCooET3Gcuha6IocuTO
zxuGiVpK58vtOL0YOrwJerc4J3vvFsmmkZLyYfhPY9/B6vATyz6WS+o/kPGZc4+gkHq3h9xJWf/5
9a9QttOJNRsTnJoXsHE8uVOtTyBqkPpx2zg4GxbjasybXyAFdrNEFpir1qP1cKk5g7zuv2lRPJM8
whK+8rM9Zo0Ti0BuTzulYDXr+hskoZLydSkiMiuqx6RoOpA+9vJqSKN+GZzlFR+TZpZV5/+PuzNr
bhtJs/Zf6eh7OAAkEkvEzHfBnSIparUs3yBkS0Ym9n379d9DV3W15Y5yTV3OREdduKtkUiSQeJdz
nkNYQWeTg5zNFHEKo7xN9vuEhMCNpTrhjyvQf3vIDhbwDlo2U6nRmxs79cLnYmz6j2S1JPsxDOpP
Fd5Fku2LUrN2MSKUaoXj3BkFzHzYXB6CvED1vWKlE/ufydnNWOSm5fzAp8JxM/ZM0xFcUtZagFwG
KBFu/lxVDmPDPoxd+lQ1wZsp6q/e5fDp5nGrY2nDnOGvM8mpT2b2hbaKit08RkweHa6fFb2Gka7M
NNCvyhy1z7HmwpMPx2vZdMa6lRa0H9GUV3YSOk/snNDVglPM6yY7z1HE8wP7OCeiEMc+BtCyJBqO
bwn1/MJuU/lJonSWa6tp2LiM80MZjWpTeWa1apVk8x3yJHsOdNLchvEFz+YCfAlzjpKaJbCxrtxE
n5xibs01Zni5My3VbRORcWFWOVwEu7dOeRhEFkTwZqwZspoKjSup74FRwGt0h/AgSBJZZsNM3jV9
2Ak2xyatExob8sP3js/VF1uaWcaUJEej9WCiiyR8QEbi3KlkUvM+dqvqZCFOuXITtj+NE+x0Tx3F
Ya13doK+Hn5S9wiLw2L/XsGw5+m2LlzjS9xZuxrIeRyF3UoY0a3qzZqB3tixElI+adTSKD/XY0ep
PrmX2UTm0WumhDj7DXcQFUq6kNI27xMrCAc4N33znBjFtEjBbZR6sq9t7tBLBlD0iVrfT/apnTd8
Airbmo1tHJu877fRAMuWgk835jZ0h+IRqkm7Qvmv9nZu7JlSGSQwkD3itX7Anj1jBz9P0TVc+m1m
szCTbXY0oAitHc7iATTDXLyJtjOWrND7XVWlBCcQer8RlewOtOf90oL2TmHGrhu0yKaBlfKYWCkD
RQ7WegV6fVqVsx42te2oM2jM4Wtss8aSis1QHZDCEuYhVE6j7L5UDkiQWYnhyY9d8c2omnFJMpP6
FPXp+MRUPn7tbFN2x7jycAwoa3xAHSOv4qRBptHNsfoYcp7tRvz23H2jv0X7WDz6GsIZiKrGAJOb
J/zugVkteQMo+odQJ6gRGBfcdEkOmyEjagHQDkIGFJEr1vKfaZDriSNuMu/GykrQJehveeLwfeWe
ctcxWRQLYIzWUoxISyM9JsvOEOm3vLS6l35KAT5T6y3QqYnrmEDaZTihXnLaByNrvROktXbdM41Y
eTqmpvBnUYbIlcaJhfoEAg9HXLyeLdnBb7Ckcd2hTngIUO48Go5m4UrklA3/Jh95FswWuqXQaa+x
36iMJXNof8TsECPBsk1C5sEiJGcDAAD3PQKIA8XNbFLajaw/NSg0JjdFHtJxKmO4Mh2QDO4cXNZV
dSroHVRyRdaaXgLLQH1qNCl6rl71AXLcaWY/mNipOrRZW97XTUHL5Y8BUeHAsqCRpMhXVtA35lUb
VY7FfhqrE4vQHEcOfboLYe0KbYI2l6IRVK9u8yUF33smfGR8JNqXDVIL1t8QRbx2QXYsEjH4X4ms
7w+EaMIOHDoiaLohG7Gf2Z+D0mYQXeXMiu3oyRym9lSHTCOizr9BQxF0nOEZkce1MZEob3WgV42G
0LzIBB0I+yUhO6S9rFDjApCua18ghOOwt4uo2ZNT/omWrV60tA8Lwp95dNfuVdk5rA+ZRV7F9XRW
YXIX66QiAoR0ZddyYbFlzhkR0Wq6ZD4Rpu46qwQtDwxJr7gzCQ5EWpaENLLuWFFjzP6wM/CG8Pxp
fH/B7E8swp52ymKWu6zzLlhL2QJuY8axNFT6uYEQhFzLRt5Cy/aRFUSzDc3Z/xb6QYkEqECctyDy
FrRWGSfRi6LzYYjip86x8dVD7LTuAjEx7yMJkTFc5j0yXKfEKsPKDdiP9KU8sGbNdh0jMygqkzcC
TunMDbUnNSAyEyx4M8wvWRXhEyFw1FfDKMhuEijQHjDQjVdAiZEOtBelUBXrGxPl0raeuuylCgr9
5LqVgSo8LtB+B3PwzL43viYbQF/OCjP4yAyXdsiu+2vVRuikgebQCVutYylmZOg6dDiIq8ZPrSew
H+qOfHlnYTjmUC4t5oevjDjrQ2Ql7jkdg9fcbB61RvxgKestyVEbQeBwV1UPq6Q1cffh6vnoFfMa
boG9clGVlRuLjRayD5F8GVhjwvrjQnHFHf3ogXSG44To42MDWSdeBFNDo+pm00r6zWvkBPclY/P9
nAUUYFpdE8xyYNT0WpPs97nrmldhtcGNbkuebrrvu5WJdo8lGVASFa+dMJ6gd7WfKM68u7mvjM+B
sjoefNkK0NQu873piGzc3Phx+FDmSbV27DDa5Q0kGikaf112ZKxOQ8NFKroAIGHieBA2ZfwlCc30
auiN5zkT3zIeXPgkzJIEHxjKDJwmEXTnMiFqoxzklT8iegs9az/AhsLzCLXUh74cdvIaDkv1RML7
wYCxp7vxqugnhhgT2DNXKERyyI7BLM4lu+SaZSR9oI1bkmZ0Ess6mZiYMEpmEADo80oOFntPjq2d
DFhMBGVyBC2OZmfM7qZR3edqHldtgckubQF8Rw37VTgMmnQuyoT8hVSU+SbR3bVvJmee6flr0ljh
MwcL+pnGHOO7gZHpPo7K8laWCe/YzoiZYN5e58vA7zmDgEIzSErAYdyg6IizLTN1+1AnKY8d5mrG
MF8leWjSgnBXLEyPcMROimhe1KmhHqkW0ivCo741hVQbN8wMc+GaRGksCmkz4q08ezprr2iI/GrU
J0Q7+dkdleUszKGu/XXH+HNedNoueAoaNL3c5KY8tRUBTzaV3vUg8uShsnVDeQQNm3VilSETvnAQ
16guWyYKRnXQqllp9KlG8UmUkNkqWRprRbpYUtJDxHN505bDda6i9Vx1mHk6JIGlGKdTaWbyKhq8
ujwhbh6JRA6seljaYwF/Yx60aDaRf3mekVY5tQwAYtg3TZt645ZDlfVVlIb9V21gx134RSr0l5L5
/MzToy854ckaSrJvpQFXeK/pLujp+tnsb6Ty2nqVhKJ8rIJqvI05POVnUWbFfYCN5BFGjm5WUa9m
sSGYju+hJyjLX/tWX1froUjz26YnR2ZllWGevwZtpkCM1omrD7o3Hb0nosTs9zpBB7ExW2sO9zkW
JnMNlpCugh6sx4cYj1N7nOuitxZ1PHrBeirLNlu5aDtB7WrXFpsoDYLilDeOVa+aNnHtfT9mdQvD
DzTSSYw5Q7C0v1h5R6xs/keEYe4rs36DR32FpfaVS316QDLISkOBNCd3USVN+5bxZOJ5abB2Yxxm
JsrbeP1sMeR04T4TKm7joNQAjQ4yG2KFaxsmxOe54fF9KpM0vW9tv7vXSc2a3ycMCklVyJJ/BWWj
sg5uqkPijnDliAdVj3JaIY7Af0n+J0jHKWJjtAP7agW3jChaegqm9O6KxEekc34RcVsYaMYlzmzY
HRtS0Uq9036U2K9aGPIjUsyUh2B+0UgmoWUWSy9E37mqmQGaCytMJvKHRoeuhbQgWy7HqAueXaQ9
+pREtDS8Yyd7Jf6nOnmNpUzEroYzbLqoYPDeKarCNEYXiarCT24Kk+Eot+ks3F0ytECionnCTkDK
W5leBXX9fWKQoKSYyknS8SYdzeYkkYltJo1GaafNMgIKhugParWqvWnjM0yqlwDDzOo8Vpn1JM1c
syUeY7/ZFkWGwAApS2rgcSpxRHERBfHlpGj8bWrCsV1SvyEqFRrAJRypyW6MVQ7Mc1wGXdahSNJu
RBbmMLf6W1nXjIi8ViDbylQzuA9xEVeMSS2hj2nZ2ZiBuQzsfVOUgnArt5rRg4sJ9HGS4NQ6gJFM
SnJFLMs95ywQjHOqZ0gdARC6cj2wLy05bIh+3FaDk8gdglcoF8tKiSbeDTCQQo4GFMQM+wCAAO2t
gqdWwHq+jnxXFAddRRVPZtSH8L5zvAEHhKMDlOlLSMdVTMH7aWLXzYQutkBm40y3bSYCaeJshdZ1
uw8SV0Zbx8uR1c6yN6zXIJOe39H+1LFzips6qp/ETJv93JYm7GjR1tExTKJR75E3zuM9BUBBNR6H
fpetWt1nVG4eevBV5GSu3DYo3caNwTPT3vZ8ZPG1C4KMi9cAu7bvQTOWx8Kb/C/l0FnWpkXs5KwG
XRvlKimQxD0hec2iE6A/gZ44R4i2pDrFAlISKpGuGFNHzypAyYwAkq34I5fZcBtCKUlXfVmSgmYT
PeBdx3FMuKNLgzpwnCbRZwYnOc7iItDkYrWF9633rdF58uvag1EbVGlxqyrC8faJWZuXmTaSzLPC
hkH35ppSnNDMouZjLRgJa1pgL0TlW8RO5dwjUWzBODeemJZ5VTbINgtzypdYRCLWw5h+Isx16GXP
KcxjokEkkJ2nEoR2s2LYYo9Xdeqm010pUPLxhGX7SHE4ot5ltMMa4tPkTn34WCJ9G2Bt9U16cnIH
tYqcRqk3BMtxLToe+tftmMHFWKCxDvyl5UfNK5E//biCfcuG3BhUn1zoE43YR3XpDCvG1cMt4uix
XsdKB9d95DTjNUPqLkIxDI0LljFKq7d+uCQ5WUbcPCDlZnnGZ0kBY0DGoUKIdBjcEpc3Egg4S9SW
rqQUWfZa1WrLOCmZ1q1JHuByEuQsrpDgty9j59MiSPciQtUlT4pth37Kv6qjEFFZULXyY0mRFO1G
02hdBuUeadKqqT1n3ePY6AEulDzG3MbiIW2j4R8IvCg6LhAeue4ybuvpWaFxJXFMmYlA+hj37RYx
MvmPsqiVcxWPdeRs+rBNqT4MGU5LG88BIw6WxW/0p6ig8m5sS9AcpZWthRnNX12Eu4rn9MgS2mlH
/zEwgu5U2BZSyjStrOp66nxh77mOE71pm8J9cWQm0rUVE7NLrUdG9q6klf7KxzSCmOwS/0sxCf3V
8YYCubBjSEARpsO9zGvN50CTxTgEgxjWqQTAcMZymk1k0Dhdd0LkBGB3DEd6ENSStrijIudU/efF
w/a3vH7/q3Mq/pRTg539whX5c0Pf9dvwj9PbqL8W7zx9v/3Yv1g1pvhg0vBIsAqm62Jt+Terxgw+
cDK4RFPYF4ee5F/9buwTHj8EASvw7QtcTVyCs3839gnrg+DOgg54ibOwcTb8HWOffO+1k2R28fJ4
7RyJ5TCQzk/Gvip20hnBZ0xEQqenF6dw0Leg2CapxVRIQ6APDzWc+J0WRZMZ+8JWpYTuIr0cQYE2
t67RTLREUZctDbOkQIinfj6Mueu9VbjLVhpVMU9NiEmRm0DLSNJhcu6NRs1+Fy36zrZLkp+9vCaO
d4qwRzIMZTAUnE3NyO+2R01lsQ9wW8zy9yKvQ6bkQ9+az6kYUo3m2TGA5teqIPb7SvsGSh/fM5ic
cF5wAkQQPEd1dHtOXv9e2YRrQu4Ex2DaawuPzEyII7zYBsmLcK21HzsiNZ905bVzt83L3rezZWNm
uUkmGOUIDJPqqzIaEK1VOd1IO0WoP09DzI+6kzF/LnNwtKe/f4v9H7bT/ukNaIG0+aWjdl8MLz/e
er//wO+3XmB++FcWjPDwkP5mpzUC9xJZxwAHYUXg2T/edo74gOGUtBAHi6nrwG7647ZzzA/CJSnG
N/GwA+fkZv1///WO6tn89Od/UFbeFDpvm//+pyMufLl/G2q57wTsTVhiAt4A3EbxE3NiytoW3Zxm
IcXu4cCTs0Q2Yid3o5DJa5b3834IW2a0XiqpphKsc2j3svo5jon4pp1vjBsr8hDTqnLqbxyIZx+T
2Q6dQ6XH8atqdRztiwopxpJnsWBFM87RprPCYM2E1/tIdT3cdnUpsLxOWRpeqdhPX/t+kse+6vyP
aiwwacxp7WfokdGHr/JiJOBCDHuFEWffyz6lJhAV4m62imweMuG+QqUDsGx6+yhN5+s4GPunVlfO
XYJvEqV6X4bfWjFn58joTyTeYnnEVRY/z6GAcwx+5mmkfF3aU6O+GUKUzNQiWVUsHLyb0u2DbIWX
qrkBrTXiFsQ0sICvjKAzM4zbIo/hE3sA8q97A8qj65SeiwbYtzCEFMI5wqlKuPHjGd34OHTqBeUV
Nlw3RD3Wh+rZmoijXAo/87eNBzEQqaeb3k+WUudOdntUnQXtx5BG22gO/CvQif3WJGRTrGZUf/dg
tWecMjlrLYZvyh6h4dvEClAyWsh+nSIA6M2scgnnCOOHSvvu4AZ0n3bIzLELk3gdNxbTV7ugPkmr
MThceAYLGU8XKENQ+tfORHW6CXuvu+u9rNpF0AV2GD2bLzT0frsMNFgCwkHc8r5KiZazPJ/8ddb7
t5hx0hYJRp6ecY1Q+PvRHJ9h4yBEjqTXf0o74uHdjjHfwcLHTFAMwFv0tJEXXPFYC1sCCod4nTZ5
fYbQXC/1qCsoFm5ZrZxhVHjoGHtftXEm1MJVY3Tjt+U3zvip25ntXCFB9EXxbYiS1OGBQkDoghl/
+zWvhWvsIK2kH8NujPdggao1xJtY7Mvc7V9KpCg37lBjsCSQfhMYokaJKyqxsQpK5sWorQEtUhPF
H2m8qXRuZ8PXBQXVbLTt1rN6fTdMnrohv3ay0le+XVAbSwXxhc/2kkljNEfAM1Ohr02XZd511FTB
KrMKjMRO2z/j/gHzMln2Y+TzGmFToXNCNt6M0XpAzymXwEGAVYYIyTZGEVIUcodCh7e9q4kA+g1x
GRm3t7hYmaC5RJjsvJxRtBM4BVOtMltimgo3MfusheG1wIwus24iKEhgTqyD3QbWqbjoj8fCuTPZ
b6WDKY8zq2ZoEjW7ADR4O+bPfO7dOJYZ/cQUrnK/5gp0yCO8NmQxuaum6VCX1GGw0ThYrqCHYqSK
J28vxmA4dmLWq6HKAB+hs0J+l83Vgblbd2XHHdM7K3dIOSto3/AYt3dG0NzODP4wTMXfZl88QpJb
4JBMXv26cFaEbStAHjQDRmen15BTvGUDNnehR2nd107CqYXNCMkO+7qF6caMyxKioOIh8i9ir5aq
ILkRTv4xcGp4+DM3tlGIXdxGd0gt1BobJkuZy5YxZjLE3LtJQfVcBjIj5mA+7WJ4oLpSK7Ofgr2H
EWdtp26/9e3YvnPLrkH6NyfrCY3u3pNOtnZp1zAMOE13kkFyyXCMxyMyxflJpI4DkkZiSGc+A9BX
qSuva70HdDcd41X34veNGs4Ur+DsIDshNL6a81iU3PnRfDYvOjOdR/HN3HM2JlHp74rZcXadEZD9
jdVgXGN4HTehPXfLNicBemhkdLFNV9cZw4otdnb/kNT2C6QE3DaR7jdjmM10mBVajqY3gRDwodwO
qUrW4Qy2e+lGKZ+2TV+NwsAIgq/MzHmI+KLXFV8CWkMQNvlRS9WcY6S+r70pjXVPeMs2axmsmcQD
oV31uk3d+NmnqvD9G8b3TJcjvv5PMWmXYAKMayqr/Gz1nV5NaWQ+ED2afmsmp31GYu/ce9VIvl/F
nHKyKnOTlkSF9HPr77FjQeFOEyNZS99OOXSVZv7liOLKV414EQ2XtBAVOny7yk8+Es3daEjr3DQS
hWSLr75hUHMfWcQAgLCz9HXbB+3RDEJgETINd6aS8bKPm2RVoAbchGl0tgImKBpyD5zCzvPJhPLZ
qXHmr0Tc2gzIWzVfmWmpmFHG2bXGfPmo8plcoayUzecJ1jpDJaPXR4xkDdb8sCIcxhq/ZC3pN8yQ
5gfRC3uJusJj2Z1q0sK9qnmsosE+ziocjjOGdLxGrsk+TFasOlhM3MNdI2eiiEuav6pFJDC16gkR
XnMDewF4Y1Og7+ZgqnY80ccXlVTpg1AO+MbOtcb1gGYfjAs+HCyp7ZWs29u2I4H5jCLGattPZoWr
BIO0OzAf+0RuUUrVPpLw8uRIO8xbMqPcjicRopf4PAOGQKckumzdWW61mgTz0XVpjvOr3xJawiww
h8UEMgG/y8WXV9cDi2A14SYws4eBlPStToZozUUa0uMSiNHleXorCJddydy76lgaw8qof0+c/lst
6P/h+vhrwZqonu7eIjAgP5a78tfdKUhF9Vbn/zi91Polf/nHHmtk/tr8/Df8HqzoXDKeCS8EWUpA
+I/pz47zgf/LtaxA/F75/qtNtc0P8gJPxuMEZdNl/vhHvWw5Hy48NTgt2I2cSy39d+rl9xxln7//
ki/NiNoSrg/R41JN/8DdRZVL+UlA+w1OF7EyDQsRDlafmFoTD2w+L3FcZcsfenmmJFNU5O9q9HcV
+uU1aQ7gqfu2BDELC/v9a5aNj28+twZO7q7faJNNuKqyv4yLvTTY/24Evr+McHwhaTlpX/jn/cuw
O02HzLb6G3YO+ZFojB3s0REuFRvM2Bh7zPd2dEoGlEq5f++m+AV+/Xta//Hh2tIHZoxQm8mFBIr9
/h0UPoSbeZ7qG79o+51TJsFmKDHNEV84EAQlkytiRuxVyCAPpXBv7w3yAfHqBOkusWAMSOQWjPoF
MsrWig6sHKIvwu3V/tfv83Ixvf+koPNxLBEbzMTCJdD6/ftEOePEEN7zmxii9Mal0EJFERnbIc/k
ji06YgyEn84yEFAdjZHH/1w+U7/Hy8xBY6sj9TW3WzQdZl1dkRU5nhQBGbvU5kHXDiTVlNR4G6TV
5c4xu5vBnYZPlz0BDneevKqxcIS0Zv6ZguX+17/adw74u4uAS5uPnwmiTRIz/Pj3vxosC2PqhZPe
UH44iPitccmoVB9NQALLoEa71YEAuiYIclirfDI3Oe6H1a/fxH9+vFhDXA5uF8B18B2P/OM9VjTY
xn0ZJze4gOxDmsqnmMyWtRjcbjPB4YAwsERZo/7q8vuPG0BegnX5h/kK+an2T19rS1Be7+ZZdDN4
k0KlZT2lqqNEiaWxCuMGRVer7omqAtIZJc3KwAz8V8ipy6387uOXAMz5xaXknAOj+9M9mFsB7SN9
7JndRbP1oKisqmr27qJcI6kKvXRrTfdOFJOVNuE8y0nK0jVxIh0xVSRlFodEVGrj9+l0m9T+TmlS
r1BertLW+tTiLWhZn3tz8BfM1su7+uldw5VnBuhchhnSvNzXPxyKDKIJ0zbs4FzrwLuf5NCv26kK
/wJNal0+/3cvw9/OOOxyhEvIMt8niD+8DOvjAjiCP591nO1Z/6H2tbhIfTwP6MXjjdXW44sonS+6
8zi2XMxvHbXVry/O71fBT++ClwZnyffDbM6/XL0/vAsjQUTdF7N9zsmZuZZlT9s2ps99S4MI7R1z
Cy4D64gLAzJWbPZfpITKtcKW7HPhVEnxLOVJkdpcLNvEDLq1L2t7nyMyY5gSE6el2uryLHHqz3NX
i7dfv/3/PGO/T5W8wAYtyS3uMer98e1jz2Lhn+B8UZk8YliNnhvBtYXQCjB/bU1Uhn0XxKe4aoqT
px3YDvhuw72HollsyCKFUTEp6zPtaHNicYjDpsePgMLSnP/qhry8l/cftQ2QymM0zbOdPvSnB58d
jOQookc/izir7mw0S9uhYuK0jBJrYxiEIV4snwcyfMbHrMCSFNIvE3/V+xy1FZo4hCo5zuUyi9uz
4Ylqo/I86H+7af9W0fe/eu/wp2WdfTn+/3zrsG6GFyTU+sc67vuP/FbICXCBDBUvC11uFaxRfH2/
TT6F+QF0ny3QbDqQ0clN+GPfYNjyAzUfxBvfldhvvw9Ff184GLb3AfYfl63FEWl+x+3/NOr81ejT
Eu/rDekC3GXbIXgPVIgc/T897EREn1SOoYHQMNril3lANI6EI+9zYu9rOUPykb63RhNEJhq2sHPZ
5Bo7Z5V8Ss0k+Dza/vTVoOJDMwrQbuX5yYXJUOpz3xmIzVHnkCPWGkvEFk++izO011/8iwKEvIqr
vIV4JkJ/DTptFbfygdeSW87/vT3Vmw5HBl1LcIhtDNl1ddNFwmVmp9TKGe1xzVrhgawvRI9j7Xwk
a6xaKzOe0lXUtpm5DnmMd1uR+i3yvMwOX2ttETWqnTYt7keV8yxQlkuX5SSpf0++moJ0RJKUacho
QgltssjPPeYY7OJvSFRmSEXAcmZviTemvBl7WUUf7ULk3YNlNIQFaiQpet0OyupfnapCSW80fd+i
N4lUvhSYe5Ggj6EFqrC0LJRF5H0zUFIWPl2XqeyqS92kf+ocMQXIND2XDs6GbwPdz8zXdg35FQ5H
hzzakQPnZ6KAxvmwchgdQ5TBGunTIuJVe2CuWnW4MPJua4dezeQRuhgC8WH8aId9sC4CNzux4Nzy
2redLBDxFgytogn982Aazc4eigiaQrAekpBvEVMIU5862MOcC1GoNOGuuoCWaTnzmEiCTu0cPTkb
IF0JsyvYH4FUa/Q0SHDiQ1ujtPIwlqH0vA+Mttzofp5vPQt1OZ6wpxncwQkpQAx/IQiMZcxiPF+1
k2OWywopv8Xm3wiyR/hgto9wNFMF9okoaDFM546okt+eb3/rNDuXb/k9QaRv7eml/L6A/YoB6/JN
td/vt3//6U/Pvcvr/fGfcVf+/vqXhI13f1jnrW6n2+7t0lY2XfrbC0RvxeW//J/+y3+8ff9bHqby
7b//+YslDoXtr86z/euLerdAJc/q8hP/WqBa1gfTEfzPcr5vUKlPft/kgDgi0oMhq8Npx136x3Hm
sFjlSqGUdqFPOWxs/uhLHesD8mIqbJ5xTPU8U/ydvpSD893DUtI1mbS/36sSjkeMWe8f7IkVVhfT
DQ465Rj7KMQ6dsi9abLXhm9N0mNGDeBa5FejGbBPmHUpgy+W7b2pYpb3CDoFgb6FeKD/Hp8Sz9AH
Hso4oFMbqSw2bZehIl1NUKwMMU/MXlM7qtBUDEP1SBYZp2je61RkhwQtwBZSSRxfe7ZCZjWATd8g
VMz3WYhc04s7vBYk8a1y5I8riLJyozQt/DoOutukJDKPumkIj6koy2PT2e12cnvk0EE9vM5W+tnJ
Wv/VCRo2r0PhbbGm44/I8CEjYXD3rmheBGFy/L6+muKFBxfwAHR03Jll4Wz4ovC4wdAgqcrrN8r0
YdIva9hufb30ys5CMSqbFPIaYo34bBAU9tRP49HpRLmyNHuTRisTDmRe3LVdla/YAD8heQgeR0mW
8piPtG928DSOvrvuzWkJEzO7JQOk2jldbV+TKkv6hS/AQiFdO2Y9NEXpKn0KjPQlaBl781mTsFK6
yYE5eECotdF/aRIvhNApxYYtTvqG1xaoeuxbb5gDfcBcTV0g3dJvXWfXa8SO4ydp+cQPR2zfcIKC
IKqy1P9s2x2jTkJc+WyKp0xnT5XBS7ORJi5ZDf1z2BpyLURerJ0EB5IsPWw03pBz5MMClNZC6CC7
9+aR2jY0Vbm/XJGPFWa/jU+g9UXMmyY7z+7gMCjPg3tVEMqeA9cSW5P4DRwdKTuvBYjT6I4cywRU
aTOfw0GxiZqd6qiEjeVcm6PkVQR2fXrwrROnRAhkhtD3VJ3pUWbldFSTK060j/HGZah5M9QV6LWm
Gb+2vgMiAG91u+wAIn0Lmibu4GBfELikux/rOdQ7EK7NsQ19kESjO0Svyga4kZal3CmrzZH6Ua8f
LFI/Cuifnnk90Osu3DqYEZHntokSjjXgIvKb7iOK126g6J/sTSKSalqOLN5XNkyVTa8QKiZGBuiQ
vKbg0KOiixctA2hEV0Q7bIJhPOqKN+VVmNIbFHiPUe2Rp9yzh/hW4KFZ+34a7DyduMdaGq/ujLFQ
8LgAE4kvG3+FMdgLVqrZUqCN3cAgDZ50PyXAILwDOlZ9k/m+gu0mzS+9a6UbG77U16QKZ8D5l7BV
5iPuFog3VFKrHT4F2C+YTGP7Mz0/3HTopKNlngzToRgMp136fsh03AXeCavDUOuJ1vOGhqlABIyn
xHXRB7cj0iL8PPVdakq59dOh+yiVLG61zhXErBBAuBdE+kC4NAo1EmKzpR/wK7lMyU2yIwCyZN5Q
Lea6n9ig9fF2hJyz1oM/P/ZjBY9qqKyNYpS1QmLHV9I64Un5eX3jMi62Qr9+0Inh3gWi29W5mAGj
gBhm3nwlO27rRZza414zw9j5g1vcUCAZa2uwmnHhl/50j4ujPLHRsB9s8oU/axO6nIHBYtGhQGEJ
pxXKX0rL+zGu7GUAjIX8eBPCprE282IAI1rVSM7LeMnhaV43HV93IXOF0UELDgUWe5EYzP1cWa/W
IN3r0qnyPaM3e581HbxZwJPLMS9t3OphtK2JMkR/Vz4AeJ1QpNqivYcOMb1lOIKXs+FNRDBnzq03
VWCNmd71AJagP+FYS+CMjeVKhxzkpj23aLq78TFHuLWpSlLDXb93T+aYG7D1OIiCSA2rMAn8Z1GY
ajddUqANNGTr2mknYxU30n3mITjvHEqVNyuuDDbYSiwn1+m+wSQurtFpF3dNRVBUSYJqC1bgJQKw
BA4gTVd20bP76huSyksCDJ6JWmiPdZbeNUXRXakAp4uo6/Jgp1F7M+ey2AxQM25MSwfnRtWA/6C4
4KmIIO5kDsZn+8L0ITC6X3Wect6iKe/Xgzd+7WCNLBPOzHQRJgNYWFcaR+TAFUQLOTyVIwQWB1zi
nQu9A/Zu4T53vuLeYI+8AnCX7pHYjCcWzAYHVoR0Vmrnc0Jy7cL3Kn1toQ/fzmZhvQzZ/2fvTJbk
NtJs/Sptd30hw+CAA4u+iwggxoyc5w0smaQwj4756e8HiqqiZKVu066tuzesMjEzIxgJONzPf853
IuFDrn0Ke5Z0E9fuwR4cpp/AP+yHhE23XxOkOVK2cQ8a+8juQccsYBlOkOkzv+ASRxYBruFuxPz5
ok12sWXSqZiUlPEtZryZtACjm2c9gkiEoChPkRvXLito6B1YNzWM8/qVksSSl6XnlEAWucn1HB2U
8DX5zJ6mFgjJIXXy3BJUOXhGeeUsUXz0XO0+mz0utZFuPpJoYbQVZeQekgmlLXK7PFDMYPAohUCN
6mxfOaqnnSB1AUTrzGnrAiAYvVs7oNfJPiLFAjsgb4LJDQs6CFqW7zEcP2K80nsCr84ZZVR+ArHL
v7SqZmyn2jvAnPbD4oonPIXqOvPC5opZElCNTlv2LsC/oMEX8ERbeH+yneIjpWb0CImAQpcsqfYo
xtmhX3IsFpMWqVNihn0gkkjcq6isbhc6JnyXJ9cA9vXOiGrzDbbQeOXxVCbAZITDi5Ek2iFfBvsK
hnF6MhN7B+21YZil32SOeJ60kVyFW+RBguKzkSQKHz03qvd95zY3tQsxZ1K1tdOb8JubRSyBURzv
XeXVm5HJ00ERbLqKhRjPNUCa14E4OtimAeTAAqsRNWb51WaWRqgRQHiWyocs5C10RtZteX+YIVLr
MrCqBjWqS6gEoICKPCRVR1SBADucHCbEoSGe8iYrT01qiUAgTe4T2A87IoVUH/fztBec5N4nrcSK
ArU+qAZzOMox7Xe5o95Hg3XF0wtjFzHiziikgtsWfwAVnf12tnQiiOly8hCfad/Oz1N3ploWTAVZ
hOEa8k20jV0M+7Eu86dUc8oHNlXZuWxcHvW2QUlEMmbM9aqqM/aejOrrHEdr4Vj13qVi6TIyYvfL
ydb2cSqIy8dmRNN8ybLD1P8QhSkkz2FM4ffZ9XSMRW7sAEu0/pymhLvF+K4YXmwrSRPTfhyN5aYe
ZbrN7NY4VUtbEhMcp4/exdyx0l7ZpGD/s/H/RU1J/rARPofA6bPM4vodA/NWZ5v7UUQeYUoz+rXo
i2aXFqVXbedSa4+z0l1c6xmAv4VsyFYCEknxaADeqCcz21qZcIJxKCho0UT0NexaGruZ3/JIc4jw
IgBP94Csb9j3bgke5LvRBK+ik5uDARkap4V1YMtDuPZh0ukHqOz6rwgp9qZbket9Bw6rcrCZGwkF
Imw92oDM4Z0tF8zDSp+ncxgq0IulmR51ftXv0OGiA00nYSBLQF2ccxWdVYo28AjPid+MeS9IFIXy
tYn1lhrJHqAq3NQ7goroA+McpdcgD43PqZb5zUKICqKsmW8trBK7sFzy0nhwpxAkvR8ivFWfSU+c
T2zwVXjFo5ziDI02tN0kO2NE9qrHcR741Kru66TBJ/NKdsqbtHXIYjCUNuSwLcfU9oHDZNKf46j0
tS6kHGGI5ulb7VC8Mnq8Q/YI9ivfU71r0RjuwAjVR5jIJOCMgX5PHUv1qR/c5tLUfDUzherN4s6z
MrQVXlG7ZJ7XUJk+m/tEwl5GXJhKuoV0RIlkco8O7nHuYKSpa9k7jwuQ8U3T2s5X0huQxxa51OfQ
9sbAXrz2vi0aQhBO0Z60oi7u9BGZhhjEHNFxMPYHkXfuuhrMPrs+Ey8AWxgT6zk9PHRDO7CkA+x1
5lknE3Rq1/xggtoauFQp+TbIUFpuNF5PB+f0NAFQelFGhk9EJXVBHy6cOKSGHD2BT+5+pAlhm+Td
jGUovIlSl4+V6P70MI0rtCVlJA78c9Evcx2Z+M/Ba7bAfolmMJMgbI8x5IawAbIpO63+mCqQPhvI
tMVpKtL0MXLz7q1j68mZSQ3XjCCiB/wpiqEDH3ZYIGRoHtO3jW0W8bVG7LTdVOVEYVNfQ/xPVfMQ
hoXe+UnFl/aLZx8z1Zb3RHTpTceZ/twierwatdu8llX0HFI4dCVMeoA2S6lrBxS7uicHQcqwH/Sz
9Ir6YYgnVfphWJfyQnxZ3JVx8yGXNkdrAmNA0CnWl607kr8mrBxB39bz0LnJ8jl/SfU6fXKBEmPK
8YyInjfD3HMU6p6ytseQooHHqU0RnVUR1XgPKU5K25SbkM4z4npOBwKWowd7nSZp1tmkPX5Z2PWx
49cwMLdAvm4bhMHYZ1KW3LcoNxu9WajRGtLeDJSrwVtgJHMcM9yMMY7jK5tajGNhefI6tzk5yInx
gaNrX8AhLk9xJAj6MinhH2fNLBq6DcMoY6nAKDaM+nZJ5XKjzRUVD30d7jtEtPty3SdZC9dVu+Bq
wgUTnULSbNuanS80Ya86lGlobFOOZUR8y3Uja9jtFbBByDWlbq8rGNmQuRmx5CnmL81r1Y1ucWNk
hDqCfIZ/d2nIqumboaIyakvgSunjBklk+arNoDRvDRAnByeusCaVgza/dOVUT4/LqKU8X7WOA293
2+uKSreg7ylkIVxhtdN45iNpXXdXRU3skPA2Ksgt/7cQg4oFrOHrJZr2oSabx5wqhOef5J/b3yYN
Pw/e/1QuzvFBRyJm1ijZlaHurL74n4clNWGUNLeM8TrSlA2gEG+YAa8MVtBRc10fWhB14fshNU9W
BttVtDs7xn8twwsk2IBC4IB/6t6DIZA1yX8yHUFU+mk48uO90XFnCEc6Hm1xf3xvhTE0JYD78bqu
22tZs1cMQU78J5O9f/UitP0I6eLo0+WfPwA7JdXcMn3HhqST2OUIrOU7Que77x/03xId/xv7Zv5S
krQYIPKR//WI5fFbWX5T6tu3n2csP77rhyzpGr8wKZHEL8QfzOXYxA0UOmJUhrRc/vyHKGnhO3cN
7OPCJHKxzlH+IUpa4hemmlxOBD5sF8/M3zLLCIla+vNFiovAo8zTA4dMuoSZzp+GpTRnWlo82uVR
w6tm1PsBDFg6MJ0YUS2YU9BuYjjSHK86c2bsoJrZ5xRuMfkO5aEpKFoA+kwLg2mvcL9GOI9UpWeB
gwnGjyIsIduxXSmWzvQKsB1I/swo8YOBjXE0a52QpWePhBYjnq+h/NqXdYezV0V7Gyek7zCu2RIs
Zda/dP1+HnQ2up5FlHSB7s6tjAU8L12E/HSuXkUNwWtF2hz7KWLDljg060pkko5ypCGlmwch0T3A
Fs7p1sXhuBmUwHtnUUnyGoNQ35uk5k5qyL0YkorjwL6nn2YzFXXebIo2ii5gDHnspJ17NaWLfo/a
YPplTvQEsNlFx23MUQZabx4TeYbqORwW2Q9+ljThBrR8u2+JDh7GRIDSsua7qq44RpGz3Tk0IgOd
GoybUnqnqARrVE3ZLQ01K2qJQ6gxj26QR9Bd+qyxH1rdKoOxAQ6m4xC98qicPPZqwR+tLcZJZLF2
woBdB5nZYHiiVgXgmQ41Z62XCRrY1yvChcFQUovAJBlxFYWFvYccXOzMBplZJ3J8V9NGz4BZCzdZ
bz46tOB8zvB6GToiT4YS2g/lJfyg2clBxFaTT1RzvhdJKr/0kN3qcn7XodXsjdpKD/0QmXvSSuHz
gOt6l6YhGYDEyeYL9THpJbILfJ7uWoc0gaMLOM1B5WR/fVBO2+4ax8Q5CnyeWTwwpPXkSxih9b64
LcDOaJy9HRHpyd02YVFiFbXEnQCHkK8azxM0YTYQUzV/UI/NCKlEobtoVTacXY1nMrlffsmJF9cB
rh61ccwQ0WrJ3FOoO+WNZQzVJR+Np3jSapzxloBA1lfZHRA/7QR/ebjBIu2dRQPbY0NzNfjPxNAK
iW+XmBS+2AwUs9cLxklLP40nJ6H3sjQRJ+nFtHaxqF3awsAqgrUxiwOxv3RbsuuKNqbo0TFzk3Qs
RvgBk1cDPEsZaEiTuRS3mmYfPBv6b9yXzaV1zI9qbQS6atgtxmdYji8ODsz7orJ5ALuGdlRJL0Jz
D9YpzeRm8MbS+1zE3CRBFM7LzTJM6hY534XfxUkaGiE519Lt+idOddZt66JY9EGeyUcRgtD02h7a
YF56lD9Lk9lDqFYgUOzU9/WkUR29TTArHGomF+2TmZNSZq+sM25lp+XISp5KNrREqLFMc5JnoeRz
L4aa9les404bVDRUv2EeB3am11p03YDQki/sBsyGI5U9Q5DHAB9+TfHXQthb6LzQPbrK4RoGel89
cOUyy3Q9otkIOsLAEDzk0BP1zku/SMAGANvKQa8IbHBO31QuyDl/6FeCSzjFvbiMMLWfi7m2PzIs
WVwpOjORoxF3OmHWhobWspPi60yiJmOQOQ31AYGPcPygJR5sZiMkQlPaFBmRjonY2sHcNR5hSECE
RsCMmOWOdbJn7eMVO3qA8o3pIaP4BUMBa0P6vKxupDubpDxmcC5WdyYRZ+t+VeFriuQkI4J3pXMz
oT7sbIGdVof/SUmCzWe8pbBrfsxHF6oFwTuIrlXbsPksvHFPcs25lJ5ojlnicd9Pdujb5C2ImPSW
3LPBjvelHNx9hUR1W5r51RJ5BAtaw66uptiOzxC/5K4aO0FzD1Ycbiq4lJzWyt7YdDB1Tq5s97ZW
puu9CrHJiJwkaKPK0nZo7/oDmC28zaaiHdAabSBDWlley7iv7uG1Oted0wxvdhqawNgt7zxb1Ijm
DTTTbBLRvmu7BUf10ufwOZDkP5u5+cIzqiUgLiilkCFb5iHRAevojf4QLaQmJkSxJ1tE6k4ILeTh
UALqj6S6qTpX2+XarJ8GdmufC4aHW9QaX0knoqGV7oqCH/WaSSPxFUL42wB2uNpAf66B0DbTWXLS
vGBGBEDUTBnx/zl9j03LOEHKQXvBsN8xB95Mnb6kpKJio147rUWQzuFy6yCqBzFDJJUDr1s4dB8Z
pfV7g7PL3iaY2ACqGcftomjjpckhvsGGQ8SAabt7TiyWeI/ppV+3FjgeXv+BDm0bZgGDnghR+haU
H0zABb+/SL1o7/AP2NXU1uYbYxQxS+MCKt9q6NUbbK/+IMNIFwQ9d98GSLk7u1usgLmlcSDhYaF9
8nqmx3gbYlgE6rGug7bs8utMH5tn9IXmAgOtvbVtw7typVGSmCYumoGU2pM6Ga4zOBlbgpDOKue9
N65IrmYRxy9h1evX9GB5/BBFBxGhBZjlbkWnYWEhzwO86rYJd/6tnYIg8Uyn/cByCxzXyWiVWbq7
VtlTsRGF6yDkKu8O+NJyNtKs+jKqqNnUE46LbK70Y6xHL3Dgna0B/ILNg5Tw2GYroHegdTe6ob1O
GKUC0Ub1hZi0frY0yj/Wp3/jTxqaDzgikW4mo3siTNq5fq8ipcjMT4GnjZzDh8nxtg0WvC3Zr5m0
WwT1uiFMhABKxMOI+Gk6YxKLro++xX9RoSZ+mJPLnkLEa32anrIStFjASAiRUI/lA9NSN+KRFxU4
AB6VM9fJ3f/u73+yHHz+lS+ewoX/aHf/8PHl4+eN/fcv/7Gtd6xfiFRLk7C2p2PGtf7pNlj/iseQ
7pmmuzrC1yPEj7g2PgRcTaYk5823OMaa5kSi6uJ//z/rXxmC8yyhfInryZF/x2/w56MxWhCVrgbm
BbbedCnbvL2fj8ZGWjtyCV3TXzpP28+ZPFgNGW2o1GCFsaWOj06NZTi1xk8VGUfPSPQjGta1VdJB
gSp7lZeDebHwFOZsei529/b3L7m/dKf8bE75fzfDt7br22/EE2r1b7u+/IqrrSr/7Hv5L+locXVO
VH99fDwS7ylxmf18kXFQXL/p99Oj/EWQPbaAm/OIxbzCX/0eTzbIIGNvJ4HseutvmV/xj8tMmGs8
mesSH57k561mlB+XGYdLele4JLBwY93WHfPvXGZgCf58gsSCYnmrU0+sYVdvtb38ZLdNnITpv6Hi
EwRFSYJ2xcutUdRzTecWY7LJEL7oUw8cNIxJHpw2+qY+uPbkR4r546E1ipCObcouT8siBVg63Lsj
lDZ9uustCJ57I6W87y7z0vYF261jb6FMRSkloflaOGGqgUFL4dKBGTLs2vQFhyKotr3DwYiNJpd6
uxwXY8FbXaaVFzCMsiiZMlJOG9ZYhSelwhpynas1XzySjp/IuoMPRTMCps1Ji+B03imsfbZp+wY+
BfPKM9nFKnK/l1EQLCmG/l7lpgZ73UDNZQ4ArJ2kSPJQp+l8N8V6d91GVCUW5DTKQE6VFm9Td4rs
TQmXnmFhWt/nWJX3/PiGgXo1H6LR8U5m3SbkbN39BANYo3SRs5Nd2g7suJhjbzeameGzfWt2opPm
S75GuBKQjg+GOTmBF4v3CHL5DcFOj5Yay7rtzbQ9DuCc/dgwb2NnUeStHBloc8KADmTXLTCcnEVg
vLd1RiJ2nhNmrCcZw+Q2a3g/FTw3WWZnoyhykA1Tcz+0aILUaSbRhamFuB7jtXseCbsnlRDAkK6u
w7otfk0Hx9sNmZh3ygYyGbVS3ZuO92mHYYUnwIAfRxUCJBb+iO3lxRMaiC4MLts6t0/DyL5Zsil+
AOBv3VswCM9WLcdbgKjNXZ3FX1KAdR925Yw+muMZZwN4vp4mOU50uOqdWgMRMRUPcGMLDBO5ujYt
pAXaplqwctldm9ONok0ZRYzcsU/ZRFWUUOZ0PScK4OZkg4GweafaNEJ3p03lcXGlRpOW24CVSOln
5sdSWBgw9DfOVtzoJ1rcv+Z8/U3Ui/xOAh+M/RmM8L1M7PoOSy4tNW2Y4t6KluVa0MZK1R6CZKZP
1X6hx+tep/t0I52+u6LVSJzn3Nyw2RM7Jj/qUk3W8oaNxE4CMszxSVB15lP3hlxhWQPJhCwb9+zL
op3WkCG3PHXSY+cyDAoD++KQqyWwSZFROiHblzkWUsU16E86xPM+1MBnLN2zhqAYq+XeTQiThBJY
u8dgoylf57FPb2OrvdG6/NngNO57ubhHus6D0q0/VS3lsUir5xk+ICY19V7INt9liUl4sUjMMyeW
fFuuv6n5qxYBR64MmFZLr7+I3qOjbvbCQw268DKuFQZhT8coedA3FkN1Y9YFaChMVds8i6hGbpR4
Fs5K9EilwvfS6pzUwQel2kmi+FOWZb4hbTVBL4t2n0tcwKk6Aeq66oqOkzd4SfgC12XIBErQnqi1
oqBhMC3ITdbJLhtJHguU9Hs3tCi3c+3oOKR8zHBDrCMK23QHfWvZl11m+jV6737JJuci2uGEwDYe
21mEWE8NNd6NonvuDc6eWjPb13ie4pVnUtELqj/gehPwgBqDsSqHkNEqrsbKvi5a0D5NZQcOyNbH
lKHCTpjAbmMA87ecjUDhx+qjFDXD/qbAlJMYH0492NSKt3r3TptAu9cLehLaOjfPnNiZ4Jo2l7Qe
5duhEDnjgTi/nVl2N/HEepdXLdBPiYCzULsCmJr1eSDtfZXM0/zu0QcTUYSk03rYTg+l7jSc8sri
hv4uUtp01vb1bUTZ2NGqGantGc4wK8jtQd+oJa2OdTaEmLY4OKxRfe++S+WvdYX9B36VsRtjN2cm
DYwBU6/DVK4m8QMpXiQFst626m28YnXiaDtjiWm9NbtiN8fNxC1e4oaZ+uc4n5UhDvNQdidoLHHP
s0VrPjPC3mSzRNoThY+Z6d6w46cAKa0m95ChuixswFvnbuKBzY475BbJRi49jA6D/UohAl2iSzFT
q7JY9peOqz8BPLrWYRhaKMVmdGp53+QaOy7geO2JPhJKVuaQPjsvLaND2HC2S6zoJs77/MEl6M+B
etDkHk47F65HgPitdoUKyLUXB4Od/ofL0MjbFG4LTjeCEXAVwSLGnPAdWLGMfXgcagallPXQj8E5
SEOzq+aVYMxkxxLmeOkGpW6hCDeACZ2Z2etilMAyUru3CP1PS/+ir0SNptWTN57JEBfHor+olbwR
ciL8VUcIIcyYh9Y9AvHwomXQOkBoHeXK7yhWkof9HeqRxBaAj35lfUQr9cOuhmOxckDAaoAEmb/j
QbyQT3Gt93Wf+5UfgrMh/0o5WUo7OXQftLc6Ge9CVORnniNeUH8nkeCQxSIuZR1ujcyIo2O7cksy
hmKCxSgKn72sHG4nycxsU8yxdpt8B5+Y3xko32koJCEJzXyHpJge7UVe32RfRddk9/VYPuQqH03G
jmV4xO9Y+EYG4NenZKW5Wb5jUdSoXIQIhR8tmIkpXOo8Ht8oiBu/0WbTvJMSWxt7U+ajWuRFQEOa
WTu1AIxvS7qv1g7cVvsU+qxu5rakPdXSXHXo5Vy3B0nR77sHIY7j4BL2x9oAnOKnSQozw5NF+oKT
XYiNSzHxfUppQE7tG6FF2Hf5kXsuYUJr6sTtZ8GAmHfuBZZs9TeKfUIRUOuL5mYMmr3vc5Hch16t
cxIHEV3ieEs3nMDTPcszfiHbGDAoZqa8mseuOSFyOb5TC90npQAEYT29otnAkgTiGNDx1FCjZFK4
ESMjbQxV3xk9WDJl294V6Py+QLauOh9ad31UUrTlpsjL9i1r0w6vSdQrY9tPqnoFDFuXQScYXAIu
bpZvYNisS4gwRlmC80VEsfck47L4AM5cUZOQU0vFEg88Yx6yityGl7Ei4uvVj4nU5cVbhHwfqE45
1NBuoC5H9gI6xpqtL3LEZtzRW/DsdTGYU7ewJnwVLc7ZsjKrQ+RO/N9sAaR2SK14vnezEAY6qGHj
Y/BoOwYrUr8z3O3ubHqqIUpMpv7Wk9UPQUuPPdeSriiqKiUkxAZbIsW49DSf3CoNXxOvK5/mpXPU
jkTqdO5VPzOW1LTYX1qF21paGbza7FZf+gRerLyOZkgmcTFsB1cLRqTXbUkDxJ0AcH7dSxH5tBvh
YkW1MW+cfO1wA/Kzb8Dg1Ru7HcQXT6JlYQCqo+dSzKCo02LEm2RoQAe3hoLH5eVRdK06cwlGE1Sq
mebDfhE2/TC1le96Xe+vDAykTt8W32JSLgjbPawuJ8W5xOykhF/ndO1ThKn9C3zPcDdUOlhkfpuL
2tat6C+xOWXHiG0Wya/QxhGQtFFKH3cm0q81oeG1N4M/ahDXLC3WeKlwHb7kcIce8VfEez2xNc4H
YX/VYgnExJM5K+ECzHKks0csxujkLoWmdmXb9BSDeMAsSjPKXklkQ07BdoyJLIYMGAZ1bToBptrl
nFGJdxodYRAh6fMrUyTJJ+hzOJ1J1x3oNRp2kWeVxyaPLJ9mgJd6xhG9NUyj/Yjw991aDeV5hp60
v8WW/3fI+lvu4z8QYQie/fUZGffJR9L+YcBK9vcfB2TH/cUAtiW5vdEVbcv4R4pN46+YoHo46QWr
BRr9P2Nshsn01SS6qJuug1Ri/qTDmL8QlJUMEoF+ORbf/HcOyNY6Qf1nRhJLgmMxr+WADtlrfbE/
6TAV4y2d6BMb86IDXe4AXpo6mJyQxlsU4WxymwDK/Zrdbp6BAelwb0TIrIZLHXJLvRH68hqOMKLb
JqMlXjdU+FkpSjQ4ci0jO9TcKPC/WjQ0DGwkhmSBPVfq3acwM+ep7yPqDMZ28t4yZqWXqBDON1Kl
wNbDxm2O02SmWOwzl6MsJpHd7K4FkH0R7/hgTLIh1Ri+caxdHn76Hf4L68a/+lhccodE+1yH0Ti/
mp9lgzZHlrdDE6F9IIicSIuWvXIgV6GYok5YQ49qCdugINr2my/jb91m/+2FJ4eL+6dfyBrW+hHC
uv4oCGGdP0r18UfZ6bdv+SE7eeIXwvZSYmOxBRnR9db5PUulc4MQpFr9CS7eE5tb53fZCXHoJ5kJ
/cnA1mRhZmA5/Tt3kSFWJ89PtxEUPIRW6eK7tjFLOH/mHlAU6OZpNDlnqsJdY2s60hjh9rMJo3FL
MZptCBKxgxo3WWFV4TVMY5Bbra1rHEyXjszYQ47ZnTJVpRx8S4HG+FWEBzeEYLPtrQEvmGxgK19n
MTExuaPMoBDjdadndGLg6ZfQwITiSBKBY80L52oQjfrMovGuE4lkb2pqcitiR+5yzPdoHA1zEnOZ
H0BwL8bV0sU0j8NZL3lyramYZc8DRelX5WTk9jZVOs9wGiMTdcgbt29uSUBlD20Tem+UcVhY5FXT
G9u2Bf9+dso2DgNEnVfN4snLS8zOEkxebiZ7jt16ifOshDRbJe5N1pTOWyPl6GsUG75jToQwZXeM
7/oZHyJmvo6BlEn+gJAl2Piu0uo9COr8mOLSf8fC0byayqLN2qgS77Py3M98mq9dvU05GmbFTGtq
EV4GqhJuEjuhu9Sjha5LLY+KSgwApM89YpwU441bncpGvxsjvBecYRhwgMoDgSRCUACjYQ+HUmOu
3bOXfGbmw5akncc9ouB85ylzPgHCamhNT0yKw0MATYc4T5OvXA/2XZqRYKI43tTIzZfoZbbT4uye
jCvgiOVjvEiQe8ztb0Fqye2A5xD+nduZTO4G80WrcipUnMa0bioR9b5Xs0oX4FaPQ2Is5xwPIXaE
XvQBPWd9oK30o5GE2s4areXAzH/Cexw2y7s2F/XOTWCIYzZcjoKmxU9yofIIE6R+WPQ5vO4p/riq
NCioe7FoBNL6xRngV0+D6CgJIbn72/8iJYghvmj26qdk+sVuj5a2wRNle6LdMxpLyCSKmSCU8bBJ
vR0C4T1mRVyUeLFzNS5MhzmJfn5fJv7W6vk/0QnGKrY6+P56m3K9QpT+zf/Iqu7jZzn/xzf+vq46
vxBrB/MNdN2W4o/rqiC+6iDJMzySqzL/z3X1e0oVPV+QRsXyKHma/lhnhf0LGxUd4Z3NhfV9DPU3
Ivck6/+wzgrWfFxq8Jkkvh+mByvW+OfnMpzVWtHlDYmMZ0C07BOF8hD6qBkcrtVFY3cfYGoGEomE
T/CardfypjHTZU1OjIMaau2KGs0+mBut2EUzfd/UrKBVgtCMW6s/uVhUfWQuOuP7UntoaGjYVsB5
zl2C2awG/f4wYAR6Sl3OTJu+SjUcRE3FpJ/MBw2iRByqxcCn1CTlxhtCa582HjXKfA+qcXRgub44
nP2JowrQek14Ny7w/hX3CZ8jM+Ka+kryIBv2hdlWMnUwBM74PvP8OGq+9jbPlZ4bbEvqP90yWJ8v
Id6vYOxobR/0z5iMDgEepQVhmhq7WV+Y1MNJXye9e620yxdvHtJA1VniL/jG86m9abNZBFqUdR+t
2TFQk4W7rW2O/1bh8PoFDYF8UsLvStc7zKpP7iULFHBJYznUmUmXVUX+Y6zr4RB16U07ewQIMBbR
0JgYm57MM7vE2gIwYFt+lBAVRMYhhMeydiImeokNL6RTsADrDRaoC+UeV8yhFjQihnSNbWYP4qSg
toF2NX2vJalBh9b8bHfAFoZu/UfUdI11JKj8fO4jHquaE+Ru/6VQHgP4qTjVpZGcGVbMWwv2QbVI
mjTyemcvBHD7zNHwyzNqb2zn4IXeqWMUv3Uz+OzJEmooxAmUKL23ceSSnLLAU+5wdCPDDjxeaAlL
HxESlqMyCJLxJGt2ajIgCypt9tWkC5zbNn0KLv3Y9MmT9HRE4Bnpez3VUG419ziXIbBYm51lr1qk
MdCssdUDbm0wreS5FmRp81gp59mdqIc3R7mJSEjsNASUwIAmtZd18bHY6XvadGKfVmELMWIsA91D
YG5MD8q7lvrd4Nk+18RjTk7RGbkk3Da686q0ouQigwofhfk2izqO9MbCXgL7itHZx8ZMjfdZYIXJ
WvqbtezLgpqDRulSGg958wC6qsABWbr0c3AtJGVKs0RUiwOBXLJU8Txt9Zz/BmLrVVNUmWRyCn2n
VMNWVXOzN6iBCirLEzuHiqZdaKVPrelAhNHjYme5Xyg31k90OVKcVjvaY04/HG2NTix8mSfJPWgJ
d1sqR9+kWTzv68RrH1eznc+4MrtfQIj4Si0X1aHuu2k2BhhPnN1CybRvmzot5xNhg87U9NsEvHeg
0w1DlaAbb3sbtTzGjLapZOocDZOcdxK5w4Fer2PHc/msIDr4mhnXT5Tv8CmivvumSOmji7zRt0fE
bt0mZkipqU6TmNA3ncZurhiaZdfFtaSYY2GERLXuQ6ZZ821Y9/rJ6NRobzzQozAiqM8LnNodiQgW
bAPzMgss8jc73mp/JbXS4gu1K0a4+b7KnGtNZF+SwWF4V5JBHBpC+707aL5c+DzrRdkH+uZSRnD6
r1MYu/6Efn+qh8Uke9I96G5y7PF0IFowKRWtfe+EKcU2Ojnq2EPAW8bc8YVgL2Y23mff5fco7reh
0d/mfUksIU2M/Zxo9MgsM/2Hy7nt5FUy8vVKUixLRzhA9rLcwaVqt0WrYEWGiFox/mMCUMlHUxGV
jNzlQQH7PcgB4xl2Pm2DvtRtDd2lYjwh/tKWDZcUIU6qKiTZQfPDa6y1lTO1mBco+yGkgJL9kRf0
Mz1q3Gp7el++DQipG7mwx7HblDh5bhgnIl3ZjjTvgP2GbNPcUWoyegXkK0u/qXLz3XHUVRqJ9IiD
59kdldzIxOmoOLecY49N69HzBhShdmSugvYUY4YawqTbjhEuXqM/S9G117VrnpKKjIddVfllzRqW
enubxyGhE4uwQ9g0v7Ztr/toxuHGXvpqLwQw0tCe0wCDIUbRfGwxwuEBsi1ymzmVrtSGMOtwvcdZ
zAe6h4zz4hDHG8y52XEYYU7m8orlsjw2g0huFQHw1OAhNLExZHTgcT8bUb5re9umrtRm/o23zyGF
cmZcRW0GR3v2rDj5OkZ8Oa5Cn9pC5y3Pptcx7HvMhPJr1ZNmiKOcBKfZjXvgBdouKkN7K4vBu+ny
4VaPCHw0QqxvfLzUjSI8xJZxW4T3VUo6fXSS3dQQqWZBIzUbay+9R3So0aavVlKbrIX/n70zWY4c
ybLsv/QeKZiHRW8A2EgbODvJDcRJd8c8Twp8fR3Qs6qcDAbZUauWlk6RDImUDA8YzADVp+/de27f
7+xhJreDWJcVcXzmlvU33keDPm5CzJh0HyXD6xvwEnamapuY+cc6tEZiA7NK8wSy4U1oJd/GITZ2
s2TfTl170aZU6qg2f2lSZe2zIgvWkpXNlP2mQmyGZa8UPZf3drUocHV2ciZDwboxm9IfbbJyi2eG
A0V3p8ddAL0nZDbvFFviRGO9WsCudjned8GQW7yKtdnSzah5+nL7HBiNM1auFdG54yUrk5yOwpYh
dDwo4COYBd9pPTxmKu1pAlob0nEoWb0hBM14mBa/b2BcIzuwzOaxHEQxF/tGwxZLtjd0W6xqRZLF
NCwZNzVz0/x/gP+f7Je/7QEqDtXu3xfXmz4ufn6nSmjb7/2f1fXrn/t3ba1o/0I1RbMNIBnkNJqB
/92zMIFWWbCvcDnwN+Rk/FdtTSfQxEqhyLINZYqC979ra0X+FxIuJF5LA2ShxvyDynqRwfzRv7Bo
grwW6CjGIAcy2n9bV4s6mMikA7crSybw3rbjzW/UgixXqnomXVJzJ2eN8hWw8B0v0ni9rs1oX126
nIuX5O11yQco6wHgFXBlXSmPS5sDNSWN9/FgxvlPPcPiFqBJxK7w8Mcv9EGH76NLo1tSSU+Ae8N+
+u7SU0A/Zayb84Ai5SJPqnoAIFPMa4dtrPP02orCoz2jaJnDXmYfMU0Wd/5ZNVx/8Un4dd9/+bps
OHwYg/wEPs/bL2FErmoCxTtjKolU5LGmSrxPpsuRO8KqZGiDELnxM7NQnseyYQ/CPxdgPXGytPJC
zY4u1ASFhctmVdXu5x/ugweDY6DO87pghmhzvf1shYPpX0B8jJJeGV09A5Lh60OT303gt4FrcGgp
LwYSgiv/8wu/Pem9Phn6Ig9btGWgUl8FhH8It8hI0hdW1VnmGXgmR6p8FpC3/EBl8aelrHxDfmxd
Sk5NnJCZhN7nV19+/HfvA641gmSWxt7SZ3x72zlkb9NonVMSNtE9MqLuGSVjtA479Stq7fJm/eVK
jMpBKpo01t4L1GCxiHqWglNAyXFnK229VfJe+d1URocI6uqDh/2j20GgxyBiseIR2PH2dobSCPEr
aKcw0CufzEhxJ0LCv7q66+4+/+I+uh2b9xhFORJTWghvr5QNqtHFWnqmbdnfooCuzxZtsd3nF/no
dmyHqYmu4ClELvj2ItA6U7XN4jO8UyazNYHKO1mv9euk7KaLzy/10f0Q407gLMsE7Yd372Y54qkn
2eusN8wthi4KqVzDHqzr/+AylolR1GC2w+Dh7R11xCpbXRrzZaUzwL0qPLRxUXzxLr8joL6+U3R2
VAyAC1lRs5cu9h/vFOLHsAIBeC5jWZV8sHJDsUZU5HgoiZuHQsu7G2ateDhIpIWn1SY2nYCmYlC1
MQNFaF98ng++W6JjeL2WZj3No3c3PWdmaYCVYshbEPyKmHE7SKlYff7NLvf07v1iaSVeAw07rzSN
/jf3XOXZopZRTioOfzfpA2QgZfEtytJn4TT7z6/1wQ0hWlURSNNCs/RFJ/vn92t1sIgIYDiN5Aju
rD6YfFkLja+2i+Xf8u6OTBM5K7djgvN+RbT+8SvSqkbynaknGjnqPm/JZcibitrdsksiBOUWm5mK
ca6cIngqQWI8GOYsgeBJtMPcS7St4yy4resuuVGTkAk0wACiC6QkuSbqu/hi5flg/2ANfyV4Ar2j
UHn7lei9WtWqqp5M+r+A+Yfq2QyNykVyhnRoCuWtPMrG9ec/wwdbx5trvluDukgWfdLpp0RVNdkD
wwaEmS7QRcVBAuJ/ZUJeJLqXBHkjmw5ma0pXn3+Aj54Da1G2y0TT0Jl99571VevgXFJP0G0JxJWa
9ijQdHzxsC0owb88B2ixFcz6SPZNc/kUfzwHbanUStHJJ+oKTVv1olR7HzkI/lN1doYHI2+jR6lq
25ueyJiOaIfCJurAtAvcNrIU+uT10fnqwYulX7zYykdfAC8dE1RGYRSu716EWVGTyqn1E88xNvem
jK6VLs6eaZWpqzlt4vtaGwusuq1WuuzjAluLoawibFH8nUMWdSCUX1nejV8ss6/15Pt3x6GQQXpO
mY2/+O13NoDLHNtFo0ITcW9FpQpji9kMttpW35aGiG96EuQfzYIYSFIh4m9a29FFiet2Uha6iLoy
Q3DLhDqn+yKXqtt//uBgoNbQvjO+ZIN7+/GWSBeZY8JJwiS3aQskWwlD9d+HuL8tBj5YES0V6zat
r0U/8H73DLEJxmk4nGg1D6lPyzC6y+UEZsiMBm1dJNAJPr+rj/Ydy8BtshR0mFHsZT//40mt5mGE
OdmehNx3FwqjI69NE/2pMUcV8B4+SVcoUQorVYbpqseK2GJEGW4IgVH+B3sOryTiRka/+Fusd4Ud
QT/MEe0GghA94jnuf8kgp76oGT68X5vKEfcNAGoAxm/vtytU6DZRizQWft9oJyTYNy3Jn2Wk0TKj
WcThYpFVhQtVq58cEL8gMaNV0TTyF9/9B5sFwxrOWcZiBGKO/PajNF1DSIrUoHrnrEA8w2M19z9H
W34OSgcB9bxpLe2rDeqDt5+AOVVjA2QmpL5+PX/83GllM5Yt8eqMeNGkClZJkOiGpyuwS0pd2QHV
Hrlt9YAo+RsTxJOl9VfG1K06pXwKl5rj8+fvw8+zLEQ88vTxX/MY/vg8mNkYTHbFCfJ/s+PxLnxn
Mqwv7vqvF3FQG7DvvFYAmE3eftFSETZg0Mg6QpJ3F5MidksAmfmP7+RVQsQjhbjBftU2/PkilcqU
5bUxEqikNy8EGqR7UiGrL+5k+aRv10guwmCMN9ZxdBaIt3dSMIiXDHPRFozqTdXN3Q5dGrC/ZDDy
/Kud4q+LEYeSZTzIr7PIpN49nxMpQlg9mxO9/GLC5KKHVxFhv/daKwTKP2ELT60S7U4O8n6HvVZ8
n/D/QrJTj2GLJ8WXrIH5WtaJFjVQN6XpqtXaavQ/f4T+0i3g6zZMsneX/sgSBfN+3TAIztUC9VQm
AohzN/bK7CMRhHJLtm8BQdWIUag6Dqwlc2wl/tpNuGTa0sj+4TOwfBLOCbxhDj0b4k7e/jypJjJk
vdPJTK3ZowxNfWB68he/y/tngIvYisIcGCIxpCD5XWk+2XYodWEPtxQKILGp49GUkWRPRfIFIWbR
v7152l6vtJx7qWBMzgHvroR6Uxs7HoBcdM3VLJkg2WxMS/t4dDSovzE+9Mm0Ns0YXTXFEKFZHqWf
nVM7+8qq59svfmbt80/zHukeW1BB1LI7xXrbHtlEistaHftLWR6PtQSYrSar8C4zYy8jamZfheWA
JE0oW+zYMM3QdzBI+/wjLff/59v47vtx3r0gYprjpAmaE6SjRZqjKD8CJOFXIyRbQHQWOFhcm6s0
jUaXQfQ/XdWWq6sGOGg6jQqxNe8Kkr6I7T422pOVK6Nn1x1K9NbIv1hw3p8RXi/CUuNQGSA+WpQF
f65qwSARsJvyCFSdel2Cc1+P9XRUG7Hh8QbTNxbi8PmX+pcderkkYi2Wa2tpIrynXWd4/2enq09t
a8udK0ZVPeTtNN8AmCtBWygdyFVVLkPKAzu+TkQTKz6HZtzrmlISkvfFx/noJcCKyyvNURho+Lsl
VyONzlCwfCVq6EC5zGnmoYQyKy9IJJCPgeKaHDV2TgFTRcCf9/vYltccDIrLEknw9y8+zvtFefl2
qFvwTVIlGfzn7Q/SDbldmlpHGt0kSWBXo/ZRiVvL9maqysTrCwctdD21oDppBQHZYXLxs0KJUe8l
BrClN+s2cYYSc6JNEk+YOaRMVoa9Tn7Jzy8+6/L8v38/WJhZElkMKXPerR/sGoSXlvlpsIpwXi30
xMizQabye43YQZkgdhJNjBDbnsckGUiYEVo/tXnRXvNL5uYXO8X7OmD57uhm8AXiOkUo8+6nbDJ8
QOZQnRSpngGk9fK4AZvc/zs15G+L+A/XzQWzhIHbWhBe716azNaKRI2X+wa37cJvIkoydbSMoirF
rhGkebkr6lKbGa318xIPnyqYqqCvnOIgBE0UFCNaic9/jQ+2DWBNnPxUncLvLx/K7rCRzrZzxJHi
HMICV+FAbtVTzOzq5vMrffA1E+iiYTBeEFFsg28fUSsK9DTIpGM5WWKnE1y7EmktfbFMfPAe0GVE
IE34CLMXfdkt/igcGRZ3AcCZY9X0OuGuovcL2sVXaVphMcAakG0/v6kPqgyk2A6DnkVFSrH67oLF
zMywGYdjG6vtg9xUne7NxVgAkrR7kkvJoRXyup0ZabtOMmQZq9E4/SgwD/07ivBvny/WnfcvFjUZ
8yaHED10V8xI3t48p6dI9H11JKVxjrx0HOpwpTFneBDN7DwYWjfekcPONAKrbydecBlBD5ToK7W4
nTjbAqfUI+OYYJ9u3dyxCgQEQeT0IDDCGSSNwlzzmyy11ryfIA7vpV5rJVBEHd9t3xhEDmeQnwe0
tJ04AdNMb2qIJi/MAyDBGLKSg9KfIU0y0y+wQ+oC3ePKAKL9DOclvRriBfgcsSe+dK0cnsjvmF4M
s4XlVaKPUtwxzqytmIxJ24V5KtpjZw5iXJOCkL9MnQbPvaMZmvillvfXrb5g/nGQkrhJWlbQA4oJ
+8mbVTX9YRUqappxUKTreh5K2OwqsUOuTPGyS8lwfawKbUr9WJXm0itTDLC+NWjaE2ZsNEb4nxhw
4bC1zzHZ9LXHxeHAlrJc9HuROH3vOgIQeVcwrVLcKIksx51qE4I1x2aWtI1TOUrFHHwqy9jvmtiO
X4iGKoTXErKKlRr6NpKNcZqKtZba0uSVDuPyDdkBqYO4dohS4O2xbWWoxDg1Sx406J4gWiARxjGw
gZUgwRIx2a6EvYpLp4C9o4FTCl1HB42wbbVA+UWWiTz6nTYKzGxIWma89LjFXXlZnuGiQ7p2Aavj
zyN0hM0ViA5mHLKlbb8hfJYfMM3w5gcKq/9dl4CVJblVT2/VwWiQvA44DtwyKIvMx20APKeeTaNe
aV1IRsPQ8uv4sxM2V1IOg5tnJlOvzDFTlZPeCos1MBhI1WXYrmSrue37Zqvw4z7imSWqt1OjloMq
ytzAS9SO8aMEvhjBtRMrP1uJXm4wS+IJtUM27wu5nKQNRqvmpTTTdj7VMWJmT5mt7lU+Vd50WViS
T6Pbie4iH1IUz4wVsD2dml6Hc80TJE8Zoat9XdmFGziC4T35MIBrGIXyVDtBBYFXa22ALRgnErEu
J7K36fJqCHsjRAINEuEpo3UAeNnB0RjkzSrKJV07qFmf9LgDk/C73iHaWIdaYd2UmCtvCRgw8zUA
NIIFGHgJ0HGJSG9l0drsj4uO3OPUOlwO2JKuFJhZGtI9PF5LkLP6w0xFpawb8qBX+RwPF8AWqo2W
4cnNxqHdlqEWaTtMVEBB0TuaLsbk5M60JswfQd9EtzFZgAdL06WLGsA1oRB4Noiktave3JVS0d12
eHnPYPpbYoajuCYRgWbRfSfDMPNUETnZCjMbBPY5rFuk6/og+t9V2D/SDv8fOi8+C7hZrvd/W3QN
FhaW778XMFygguhf0umNduH3H/pP0Ifyr8UMA03eQiC8IGP+7bewnX8BT1xMGFRTrzyZ/9IuaM6/
lvMj2gWEDQCPl1Pkv3XBYD7Q6r5WmEtPkCLmn6gX3vebl7RJ5lqUXEvrVKG5+XavQnYRNfYchHtE
DMDFiNqxrkYFzCJt5m4T12ALB/k5kUaxq1AjkeBQ2s71UA7dFoLDsNFqpd7I4LTlrwoi9d35jY/G
zS24VRpD0DLfN59Ea0xMKyE/WQOY6LNDLPfZnk2cIFgoIMApCwtOWahwJDG6XaihK62Instf6XF2
UShXLVpooHLVK2FuXmBzWMrhzunI9h/zCDNsA5UENN08mJLtZ6/EOoRwC75ONyl/tyRRzb7+m26n
/Gbdla/gu2hh4JW/eXiOkdUQBFoweeQya7lLWK2ztxeOXqmiRBONc4v3I4Ky54y2djkz4r1zylf/
Vp1DEcwIXmBNSurnfMrlaz3QStZmHRa0F0fg6Vw7NfDQD+jzsj2pCWjviBqhikkAqVwVdesTujzi
lgzuRRBKJFrNzb4OE2XTUxu8xHLUnB2mBb6ZtBeQhvcViQK3VhEL6MBi2lgt7eUgiIY9OWySH1sz
Kq8Mysqp1rXpgLoC2S9JBBAJlfJa0p1HWUsIGovJj/DnNIseVCDQlovUdzxKYSldYbeF9WBFU7sa
40EcQmu+kfswQ+PcgzmcnQJ+9gg2a22nkk4qASh3p2LrEKQ5zfh2wHxey3ZaXQ/Q/1G92fmlMcwW
8RJao6RHsBatdreIDNjKpfg8z/WK2Ht1XTvZeDvJ9FyKCLOnMCtjA6G4WFdWF6We0pi91zJww0pn
KVuhBdUKCLTkarO8HMqqcqfPTE8AN5pXfOv1BZErzTqxqLNCRXP2DlGZ+0iRs9APCjl7qDqlvS2t
MvlVj8zcvbSXqpu6jWdYK6o4aINs/UDKZ64xGNfourn7Rh0WIeTQLKrMjjwfJHnrGfAgXum0ir4v
Q3pX4xTvdSAW3RlPyLVswQLGizhcGGMLrFGPnY1eR9mKtIaCEoV4k7notOuoQwncywhTwwbOpp81
uUVXAAgsJRcG/AcO0voSLYLTxiYDk6mO8l0Nkwiy/jT9pBwLjjW8B98WotmCniAAuEsS8xGfzgxP
xYoAvA5m0vjlqC1hrR04iQ3+HBVetkFTAIVrbqkeDsesdAkgnPwsxBMI/SWQbg3RQtXRpazbOaJR
LpzKAH8h+B53A9hwql0liw5hahYXoBz49nRiRzwd2X3SDmTpTCoZsIUd6C94nkcGL6g7IVlXxcHJ
oMoDHa/TowFgcK2V9DbpQCxvV2TXeJNxIw2bwcw04lBQDVxZBS7kjZWW5i7F7exE4/xsDbNYBWOr
7xwT92RsEtLhVwrxKqyE4+MQTTbqR9skkigP5wJuIbUypmWSLSZYH431VASW0/tG3RA3VJI0MJy0
HH6HUPCTU8vbtJ0UxBD5YSqtTnWZRA+7MmScj8c+42yZIKwF61OaJGzGoXpGzTRemc2Ak2AuogHD
WtFmZ50XYzOqNnNqIuVLCRqpAuAF4aJ5MlkOLnK2faqcIMvvsUnV13GvdeVKIPM8BvVYH6S6o9Ii
mFM+x3ZS3lo04DJf6WPdl0v+f5NnlBQIZYr2TP4IiiAo7zJWx/SuypXi1jYI3whxk/p5NRJsVaFC
d402TV+SECqiG6P8JEJHa8zLNp4y6QGu0wzEpa6da1Ub7XhlyeS3gP5HGbrW5dz52cxavZ9olj0S
swK+ZFIGRp9DvRUlyTCSSeRoyBhoK6sJwJGujvSLyBmStTUOzQ0iciIUA8WMrhSa89/KIcdqQWwi
xpWmDS91Xa84L6BSzjyVCdJTOclkPelAM4xNMyXZKjD79HtUO7UCMkEMx86myHdDQoIiMAMLijhl
znSWRCcB8R0Anrhk5Qy/WN+dawfU8rq2yPMwJYdLhI4MZJW1eZ1MWrJrUqwT9UjRzdogdomVBg9A
NxT+wkPHOs9Lnmo47GnIwO7pZ7JlMHSooAiM2joooeGErjWpUcrJSCGMRowxiJAO9k+HJvH1Z9tK
iNlyvIYcATVuclCsVRuZL4nG2WK0EdemtdDuEehVuwQr4aWjRQpXzV/UunV4EI1UO0PCPUB7ZMkx
skM42cEL9pqdY4F9IMdHeKGSS74tQ4usKj05Teh9Nzq2Qv7ALMjl5UWHlxLb4wlel+ypaq/6eTTB
kGr4C4036SkZ0/qqUTVxoRu1nnltFRWPuuEML4OWtaQoG5bfABjZLHXJcyal5QtPqaF5oA5ilo4E
fOlqioLo0Jacvzjeo0FkTIXvGqe0pXlKC2ts0a+Dwhrzhlb41EgxqQEAiO7NhDPKquYA9QxXK0xX
E0Bc4YY6UE1ClqSJs1fW5aRRRdaI09aG/YPfZ5C8fpCbR6L00nsss/xcZLToyXCWZD29nmTzJiWb
fpMkOQEumk7SM8aKSKMbMZpQ/ym8zkFa6DtKrPJpKoNu3aEe8MtO5vci12cqeVmS4kkz6px/Zzz8
UBUcC7IZ6Msm2uRHu24VlE05y7Gg3eqFcIMHl7qLczBZowEPiKWm33G+P7ZYJXxjoiuDmcWp9gm0
acvlrZN07KPYF7BDBMi/pbLOr8l/6xjNADPTF6yZeCWcLbCO0G0W8Fnfttd4MtisDds4EiUW+aLk
FTvEGPMNH1x325IEA7KUODGdpIIFsRYkwNYQj9TPNk4cpBOz5OwtvSUQirEvQXngo5zV9EpuY/Y3
7+xXnptTgnaDTT7rgIAyxPNCmi3sv0kyHGplRvwyvvLhmldWHOVJ8019JciBXYUm17PpX/HWwpiT
eQaClbOg54akYSeABVHUW8LXdIF3I4gQ00Pbgc+UafaNWFB25SvVTl8Ad3aTstBGzpKSU5pZcmyi
KRUeS3t+wh8i7hvVqa8VbbSe6sBONiXKhs5NCT570ZVgIYNYdbGp2wZMjhTmskYzZWbLYHbdb2LE
A5cqFKAckTzxWmFvkZRXyDqTETmUdxVDb9krFhRwq/Um3rTfiGDzNzD49azyjw5u/w+bPv9WlY5u
6rND3Q2Rq3T+fwvcdz/+9/96/ed/n+cgMGqLfoyoG4uzyatl8/eBTiNAGRGyjA9bRa3+J5VCW/KT
2e0X5RmS4NdT4H+e5xZgBYUhUxx4yq9avn+gRscg+nYigmIMcQofgTUFsQ6Xe9fWb3uD2qOTmDdp
Uh4iXkpZ1KJA1n4W2UTIFGJFtDtV3Kr5dyUvaJjoxDTiFwvxs2UGUV2uUXVj6gVmuoSTsROKFSsy
TqI0Z9f0ypAPcDGmQNZZmyr7xRZpAYm5SUeCe8CJ2dLe6aW4S7zIWLwjmhwEd5A5cGKKoZFHGIKz
XbGKxgu3Hq+4DITeZ6ikQCxHcFUXL2ZecPIDiWdHTr5WOkQIxUnJLb2/ia1OoI6wp050K5phZoar
ryvD/Bfm0HHQPCac6aqm4BHbPLP69lqA6AL1m0SYKOumUSEKO10qjF+aQlARMKGuF+kRNl0jX2K0
Dp4TpiZK7RoE/unC7UWRdPd1lvfFDnlTrW6mzppjVyG4RfUyZ2js2pN6TtG2m0tQosNQQOgGVnWu
SXiihMVCS3NvaxVK9AJp4L5EUNyFA8lKwqDxRMwqAQiJ0H72cXSFtt7C+VYsPcUef2xR424FEURS
Y1IeJTUf7+aoJezebpsDHXFtxaKcUltKBz7WtyDV+U6Bdh9b4p9IHbogl/q7GE+kDq2LIrpIGdyk
tQVwxA6mXVwB/W/0yLomUOdAfoNHt+CgZ9Nq7vStVaZrpMiaN6fV/TTX9PNH4LFSXtb7sWnPpLvq
g4/5P3MtxsxjWCTrkDRrzS07WrCiPc2BaqwhRdGuM3pMjWJKH2a9FCczMvRTPwDroX9V8GAEpCnS
T70Z+ZCc7cN7M4q0bRNJ6VWuDnDTEW26dOwAaDakEIopJO5uIUbo+l0nNRVREBTXuRoFG7zK2H66
YE8ULnX01KrHVGSms40DTT5YYXEjAyhRm/we+2voc3IoXEKHjNgzCW0k1XWuoruhUcu9SQiLq0y1
jRcrjC5k5ydiUfJzCQahfIxnGpdjcxilmg3Z8jRZUldjsC/tiRBvBvK4MzX9tgwdKVxB5UsbXxkB
uTs8CHCqqm1sNNexPtOJJ0BiPTTiFFuouRx+fReT12nQCKPmt/ejZOl0RuWWUKproqy2VhV3/jh3
xQbB6x2diXWO7sDNida8bBob6GKu6J4SmTwLsUF5YWjNDsULEJg6n/pjZuP7lIxpD7VuvggKU1u3
kB4AnVpG4JameYngNZF2MgJgrQhwZBNHJki2rJ6RTvpqUcfPjUipK50o+WFVPSKpTp+/t62hHbqx
Ej7iCG0PMD++sMxKP5rxiEk7FdsKMB22lB64v53OpGXi7wQPWY3Nui3AYc25dkwQYy+QxwDwqO54
aj4ZPnflLBunPqycRDHLNf1pAP7Zj1FTON13OR1rW82KLRXpdEAvq2ySrBCxN0X86bqoLH8cZZhb
khSqewt8d7iZF6+olDOcptu1o4M9ropepSmh0t7Q/LGoNxMZhrxsgNVYCWy1tumWT9rgqggB+8Oo
UfOd81r6pUg9UZnVLzMwVWJJY8nULqeyu23FQOxEJG5Ti8xQheFMhHVArsvMg+xVHWQj2IeN/jBZ
RSY90+JXI9e0XRCGu0SRx6VqzvETB4X20jodR+qxsE+4ipwjk8tTXLIUAvsnoC4opUtGuPsmrk4x
cWYXrOduT3DFmewA/iFbAr84OVDKB4C5ksyvGZo9O4G2jCBKxzczm2Srof7ZjHnwq4msp8yRVhqM
NBcTUe7OcmWvqR+/BcN0VFJZ2okun+/UghwTOXDqHfj7U8mALvWiUgcn21Z5+r0MpOIcFqBVFSOP
/UYvtmmRXGrScJrSsMElmNrderAkZS31Ck9WXzJXWKDtVbxkZUDFdyuj8at0BPyOHVmHB8L7xP9l
CvmbAi7AI5I6kq6UsDYuFEsHgMQf7KukvIGg4duzzP9ot6lhpJ6z5N3bEEtGpj+aXhmnlM1yVwVd
62MctsdtVbNkmKP0S8DCY80x/Lllw2AwkZN7Yd3gO300gvHB4vBzmJx7Ttfb0q7BfOD7bLP2MAPV
nJJ51ztm/5AnwRJt0+8KMr3mnXBQ7WY17JaJ3XREyahR1c5lfR9C9LwIA2F79JecVaRWF6Kl6Ozj
F1Y6aJZRaBwZJ+gAcgk31IafWZWtNN5q1ZXaNr2kT7id0uzK6Qj/UsSmC9IDR4LIl6v6HM/6kiNt
yk9GW19z6DlkkXZt2t8r7NiHUE580TZb8pnPdY16p+zbLcQTuL0M/NagTMtnJ+zPlWXsx0g5wrva
c2a+StWdLIm1oNNQB3sFAzyQUeqA0o9Q/UhxzxlS6b1Cke4mmKhmJZ1rWh9eiGkhV8OfLL4jav+A
9FnVwMQV67hqneRgS78q5aov2VTabE1x8G1wZgmndVK5mHhXTsX0zYrTjZ7HGWmodfpSsU6W1a2q
PdsjndMILnDyo1/CBUV5pjZYywJKTXMM4sXYSmFRhLcxIRcNaAoGp3SUQ68FXkgo99aE6Szd5BJQ
6n4Xq2TcsFU7beCH80+bGR+0Vc+0JL8X9TpLxm1e9CcTyq/9NLcx+WuxZ5ns7ablWfYJa8WRV/aS
etLLQEbGjb2tZwR3tLEddHt1TERZW22YN+5bvNsd7XTTeska42zH2mWUl6u0JvZSXYZqFfXFI4G6
uUaLVKllhZKg9+fBOeb9sip+SzPLN0GSERys6j8amSOiqsaXPQdlKw73tFIgX8zmqgk0z5DaFe5b
Omd4mxk4ghotO6e8mlsIOpG+R9W0jqADITImbDVAeJxve/OybqPE4HVQ4NQm6rEA3OrWI0csk6Po
VeKk1CLUyLY3Gs0ITNJufAb32hYZ4m7WNgaxuoJM8ihrfaXiacmmF8w1w34kv9y3AgHVwDiPIsKU
VzOS4Meu2IbDmVSiWlJ3hg4fB5VlvA0n6lK7R/GE4KxMOt79ontoiW2hwVFiEQaTTxPKDOLmiv7o
dd6crSgpt0NOqHRfz2fVphfeDBfgLhvNnnzVKmUyWGGguHKZXhs07u6F5gxbM+QXSK2hwipcc2rX
f1lTeuk4YhfyR9xRd+g05DchlYg3GUa/Hcii8qJJWedpc9Eg2+LgOh1sObpBRCL7Bvsd7x8M+U0J
T4lxxFit+K9npMWDXozRfhxbnm49CGkWm5Q9iSx0z1aj75HKOARPdhlGlIejdhNMEep/hzlM7E5W
u9MN7PNcuWggskqmvElU+16PmQPTvnJn9aR3V2CteeLpg1Z0qOLC8tiL/VyCmlBOB+ICJn5fvhiS
ZZJdZJEpJQ9eXpFOHJcTns5uFVAcT7HhOSMPayy2GcfUKFvkYJR4IyrhKMjXlSQ/aDG1plD8YKpu
mLqfEjGNrmRpd63cfFv+FAmc97JIb+JEeqIFdbSG7lpS5F+dNNyNTk3mDSWB6wSDB9WVoTCV1HmG
7VpNwbrOknUu6iM8gr2k5XsrVtjrgcXKQr1R9PZOkFWmlc9kiuNj1/k6kvxCJqRkyM0npRWPTj8+
2o11DCEHmzNICOa1awmfYhFXdwLWmN4b257u7DrpYVpVTWGswk7W7kYLrp9pSgGRVMbEn2XoylwY
rIkcA1hJM5xCBJ9FqEylPoKiXJkT6T8GP+SMn38O1xwKGPcK0oEd56lDcXEBUrPeBkThVFT09TjB
bo5XPSMDBBVXYbCnUfVoB+Ii5VnpRLjKgXG4ZiTzYbFWZOTHMpkjYozhE7o2BAZia/Qcp5LocaZh
7RrF1G6LSv4OasgXKg76aKLJX56TAER+YPpR+yvq9D2jDF+qne9WK906gXUbAg81S8Utcmhmgyme
jfQikFQHxz+zF1Uh9ClyzmYyCD+nWR5o80XiyKgyDGMvjWlyAUm+cHWj2qI8ZhXSqJS3EU4GWObG
Ax4mRBjgKdScTi5Egagc15Y1XcdWvFNgzpM0cyDXhVF44rHKrOq2fMpSc1Wxs49yslLBglvD4Nl0
LKvAAOV8LuGRWvqDrMuIHH4xjGL+XVzF5AvHBJiWZUPxB8KW70gvznLeE5jblfR0JzcYqapC+QrA
6taAWqazu6UheBYgOXKePJVZc6QTfd92Z6sQN9gnjy35Xkr4faSe9AVxZaFpHlNaYEk33peDVntR
xu4xp1J6i4GQ/UFrAMK04SlpQW0EsfTL1MRKtZvcGxoisqAyXZiKMDI/izhXcXipM2B0jt4fAsug
zJPTkhNO0LR0VHEwJ9+sHizMytYFtXg/l8FLFsUSshi7F/N1VDoZnauicvSNhQpb8ed8kn9abaK+
KGMXXjcREFk657H5PYLl/+TIba57Gk3QX01QsKzXScL2QijqdKNPBCy4cjhN9TEanWSnddXU+BLp
76kHIwdlhvof7J3ZjtxItmX/pd9Z4GQcgO774LN7hMc8SHohIpQKzqTROBjJr+/FyKy6qVBeqbIe
Gw0UqiqhlNNJJ412ztl7bdPIQNaWuXU9UMMZq0lYrbfOIPPVRM936sWkRmSXBw3cWZNJCLmWhCzk
S3UxTEupFUMy4W5IvhC6WlKUuMo8OWDavLXZ9x5v68LO6c/SrDXXTNOg9uGB8LdmDbUNtAPBajlB
CskWPxcmqrF+dubJOfd2Yn5xmjDO1z3hhzHpa7NV0GCEFbFtiG5IFJvkDYqtbiEIEzawSvuihtpm
EOywkqWKthX52vKi4uKyuxowymwMR3iPMQ1nlm7Rx1ciHQKwSKSHR7z+JvXJLXs0NaUqomRjO33r
7XKmOpczsdjdBrhbesUX0w+x0ctLbRuMALJm9u8h1HHTpEOVP2SjzB/yJhSPcxjpN0NYIJRnU4UF
xV2FZsS0QD+tkGVRWWgI//RhGWNXO5rrbODs2p3ZubsxU+wG22qyjvEi9ACAFBsSd6DcpFBW3l1U
SPEAK31gZQFzRY6URC5+mZGFUay7EePtDr+kVjx0cwlLZ15AQQj4BWQYz3GuGbAUPP19718HTTHS
ZpJ1f8HOMrDXs+X3NUBUXpaw+aZiWce16FZxamX3kJIgTY/cPjM7/npJsAmG+CXNS+PJUsUUQ/XP
SRbTWqTLquean/UIYnTdku8wbbQxf61TQQYztELSyhESVMZ60pOlfhck/K1e6f+jIhfk4+gl/2eR
y2Xd4xd4qb7riVq//61/qlyCf+CnXGwvGGDehS7/0rmAHF0sc4vQGN8YVSkdyz+4oo4DkhcJCq4c
aBKLl+FfOhebD6QluvhG0KgyKP5bnFHng+p1AYAgenUtAUwYi9FHTMfiHevr1KIHQhs/gOZlWHdm
0szngIC7Xd1kAQnx0jdfW8OPHvwkVMcJVdvJUCk5MkxDIcr51mVNdOQ+d2fElYNVAM5BvfAQyJKX
UCKJ66gJIeTBzMZrqzL6b5myLYL14uIJ5G63lWWQEv4OVbM2XRLGK9sfNqpx1NqKTaX3XWnMB6Yy
3j1CzPEXfpEPqlSuAF1rdPZcBq4pK9P3Sp+M0TWyHSmPDN7HGw/z+p4JLs2VrlvOi+/9p1vk5nch
+Z8znD8omt+Ph/jVcel3Q+X+aOm22caNMYLfozaUsxrj4pURMO/giGvw8yN9cEEsR8IzjBeB0gCh
lfPhzGZeCzOzzuKoSYzc2Ayz6FYJYx84UXo/2IW7x9Ad3f38oH9xej4BTqinuJmYAyx//ieFc2ba
LTvdtjgCVJuYdfcE0mBB9QV1oVDT6u8fTaD3gty4tPc/xvnGYaDTqswAPZmabXKlynk3esrS130R
Pvz8WB+11Mv1XKYbkDVwPjKv+OBBHnO4VGVupscmGXlLOwnKJt4eZb0JlEX/akrG6x5x0yVVClG4
hd/Jbdriqvn59/jxCgsTHwA0APRxPovK91eY7Cl/Knvm502/ELYYe9KjiaPoIfQkZdfPD/bjPYTw
edEGgAzCbftRB6eQDTm8BzOCGub5tg5Uu+kMnmDiBvLkOLUp4Yw+TJfgF8f9q5P0PctCNkQLwDOX
detPt1EeZzqNPZkd0SiDWSCj+EHDsdKrKu2zv3csAiT5fCYCQHtYBZkNfX8sNzW0NSRhekxRN22a
ceLlL001XcSTdh5/fj0/rLfvxxJIkAGUkYlHu/b7Y2Vlh2KDSfZxnmZtEYbol6cidQZr8/PjfBQJ
LuckYDCBIXq/Xe3vj9N7Rau8ekyPkSkG2lgadcXitrNX0eCI+yRNS8pS1WEXnpHTRVt0J8kvbOEf
7p3lXKFksNAt0B3aHB80lEhVSIIG3nKEybdkaA4NW/PZiM+RM5WnOg4Q93jO9Iv1/P0S/sm/sxyW
7hEn7pAUx3bzw885YJap54g6KQGf+Kwyrzx5jjtdSTgXe+XIikgbo2b3qicgkOtI99Nw1EywfiPj
pVFf5RCWpzyqmKgs+OyIGJRTNGe/Qjr81fcURCYu0eY41cyPhO8c8J6efcM4ALv1Xqepd1FhN0XI
T1R42oMNjSBlNWWGT1xZrfOzCYoPg0YVRcc+r92LsAuj45gGzlVoeK2/84akxl2QhP6w//nd9ONd
C+MncLAnCnYkP8DIzZBKsC10itPCnHKYnow2UXK03fbnx/nw1PPTQW3hJ6MBi+GJOfL3d21q2FwU
AkiPta7n2zCdDQJFSVG9AFct7n9+rI/L+fvBfB81bQC+gRStD7cnVado3TFjOa9VvomDaNiYBejp
gkdlF9kyXstRTxdWP/qfjbICtlqL7hcXFgPs8iR+f7uCZzAxxOKnd/g6H865UNKweTKig99rNR19
6jig5Bg05DHu5XwL8dx8FQl9kTTt6ZROMgFOlabLKMArTXHRxgNtkL6fbjrE9P2qbTKp1k3REdhk
5+V8Jp49OqGAt+/mwone0LkXT5Qb83ku1Ei7tVHevU+W78kuA3ExKJMFty21fScg2d57iTRpvwbW
5VIS9xtTpsaD4ev5dgIA1a8K5HfXJW36lyKazNfZYBsHnx7JUEi07FsZGEJCtmjKmXhXGR1mwqpa
hKMJDSzHV8seoSbAiXmu7b4kOBO/Vn1JL8lxQI+N2JeMdUva1VvBeEZvym50km0bZMk5dniyXcHS
QlMufaWhFG/qNhZLa4PqqirZNiJOWapandKn35EF5+61a7IZqvyx/S3we3sLXNb/DKNZBXe1lXG/
8fTH+S6vQw4vpTKIrWtZO8229z/PbiQ2Yx7GZ3/5uzAJ+BqTIN0Y4mRLyQcJ/SGsnenMe6Z4appJ
X79f3sjTDOXh7NxKp0nyE8DgIjlGxEQ7J5ussjOtjLLfNnOSobt9X60ITQN3OrNCBdZofKnqnDuy
NkeLGN8CTnKfSq7dJIK0xWxhJg/umLrPvTLxGdGsqW6WdKMKywufo5MFEt2RKNc2PgNKkyj0VaQU
VWQ4hwumUvBSyGLHeSQifBmd2Fzb0rHT1yIu7Z2lavcF0R39Ex6aQpEvV863FMJjt8ykxhtzaMbr
dHKHZAMwKf1SeB1LE60EgvLwV22Zk83ncsmeDPpMx/Qjgw5c9GixgbHKet5VQ8G95JfdfI71VEQ0
tlLQ1107zLelMJDR06BpN5hoCH/KOAE0sZmeab9zg21NJowviQb+Q7gZd6/I3fFGRclYH/qEisET
tfHgJTkXzIzd6RwbRXbKg2LL/CTfjModr2ujAHOaoX2ONRhRuKJiPRm1uo0JMjiagaoukJK767Rk
tMIo0zxbTjWf+sb0Dg6z4Ye487e1i1qy8ar8PHG0NRlA/nU5+/scv+K6qejimzBlPwcBjx3k7z3O
n44uWu9sGBjNSDBtmzlXpXYhBtQ1MVLU71xV+ylMh+s0rqZTZoW7JGmcne6TGmgBmNqELgnteR0y
wea0ijxQ6wRPGFFWXb+yWwiwnXA/KxT4pKGk12okZQ4S67gZQOIh1LCdnWjSRya05H210r4oQAyY
MNHWEovYnmBmc53PjOaT2fTICnDnVRomd20yvZLG9CJ7JiYZNqnN5KFnsFHgHQ0z+NQgba5IQ2As
NI0Bb7Ve2l8Y0ZzAZ1irwU6vEobfG/y1D8MQXdSVH3/qSJDYJu40Mn9HpCPdZY9U2rAJUsc5E4Pe
3FopkG9jEFAKZu8y95uJqb5bkoMYAjNt7Lj91pi5PExWTXJeFQ0RTfnYyU4Ww1drFRmxf9mLgi9U
F66zdBLt+VHMrrMbdRH1W1pY4UVnWc01GyU32WiP9SL3zeJRkbD1iIBT30+AfSqEzTKIV9COpzPk
BGfJv/J3bt4Fv2Vlqo4oK8Zj0oQlB2UXfVaxeRcIre98jHN0ipgJLO8fsWL8NCQ0YZvypkWqsvZ5
0oojBg62AnZOFqCa2IvkAdL9vPJaJkp+ylJUgTZ2MWqt/Dj0DzKj9Om5/zYl27xdiLF63+uB5ie4
tfIan/ITPNoGoUVKSnszk4MZF6RhbjqPdKodDo/yArZTDq4nFzcmaWU7z+/j5y6L9YXTj5sujfQp
0z3jDDvQ4RdsZC1s4YqcuPXAOnkELpScnIZ9+8rWBL7hOufGhIDZUSIUxm0xKZ8mGli4OhA7s+yG
z1hQg7fOHfNpBYvSfrAhMD6Peg7nvSlS+lW9ZgZX9+zHEBgd5Aw3cjQaj+xSdPtOXcu10TX+gQo6
PISjZXcraZGsLGEJbqXOplPTOWe/dM1zCFK5YCJuXaKqpRkaV/6+94vwtoiaCLGpEzkU/1myiEOU
9WCAuFlbXRGe+FHD+xH36IaXMDEAlTG4X8fZbG/9zqBrANB/E9SNvYFKilw6w1s7RbHYa58gUS/o
BnyUqfuYT219E3etgxbFyo5wsO0zVzDdOGSeNUNk7QchuLHD6uzRPlhHZWjfxE0hDmidHRRIcbtS
coZFLRprU2Ll2xfmLHfF3AYv/ZLPxkLDZL7F8rAOupqI+zwSwT4ZKht2r0YoH7cR2Wjm6Fz1ZlBf
m0zkt1iv6enK1siq7ZQbtbtKsQHvcXz7nwUc+wdOLQbSLoJ6E0UQlScjnL51lOOXODP7245ZAGI4
iZ1yjbuHd7obarXoNMUVFTvJKjRtKQCsGsbmAuQZOnnWWVncSE901wFQloPD7BTMexgcynFWRx1U
xgrbVXBRE3N5znriTdx4KF/zCi35NocD9uzGotl5Xpa/hagnorX0MaiQH0svKSvUk9/KLyUfvVVN
jZiaHiosjTaahxcTgbZmEWiNYyx79rKBZZJXn1Ri42Zzf2FFjCjNGm/SMiXKS/urNkJJFoqM8hVu
sXZbxfF0RrpQv/pWNZzmMUP7HfIObBJn3uP+jTbYELobyxza14wkhFPWFLw1WATUOwzf9ZtcPHZm
X/ntV4zigbsy3WpM3hJjatZd2hYJD3ZXUSZ1xlvjJdV5FNK+SrXoHwmOHV5dvLWf4z5k/lNVIQaF
ETwBggkxIexDjlGV1cHw3OmE+4RQ59IbnqfOSq/MvGw2RjAUFv30xcehc2vNLgr7lz35m65o6GrY
TUSaZTEy0XCRCrpVZp5drM2bIte8MxD2TyWwkt4jlJmZS4/erxkPVqS7k6VK2W86F5Mnr605vg+c
zJ7WJAn3RxGOvEYsukPcl2iU18wHjIe0CM1dSMTIVvJS2CPr6k4SiNZXSW20aMWLTQVO7q1RQfol
QlJDHiRbnHPiS2IcfFuNB890oqcJeNSLYUvjzcYIdxkFU/wgKuLGrJqPHd0xfLSqlKk/KtAvkXRT
tpNmuMaP9MjGOCIiAtlXkjd3nvMU42Ah6JblNSoibqryyRSVuTID484fRkYRfsUA0w92LvYLBrHE
+7q5WTLkTWh3+gmDr0qRhUCNjajUrdc4nV/zwk6qtUGdTIoZY7XJiw/2aNi73tPfutkJ99Ty7rpB
Qr3LEcyukSOe7LYUSMsGa1WKfheQtbkWAZxNP+J2RqhkXUykhYH8f5klH5zUfbCH1o7osZyKPSMb
ZnEeSjK7D+JzVg1vhkR03cxltfIGUI8pjd1tSzfrlKqpOIQm7QF7ZODnwCfYS9y+r3kHm4Qan7cO
G6GT29fuFhZhsyt116JRHLPLHFVNjgUXDUoyrimqvU2nx2vtmXjL3ZGRoWK+YpZDQGkCLBadES+I
OroZrRbHSpGRINS13zpl1Ftp1PPe8ojHKJvwi5qIVFGT9C46mI8Ydc1jptvb3jFeUuIq6iiZ2KeE
V1XZnkqj+azL+brPo1NXe49SRWeWXBpGRdpdEMTwljXxkxWGd75d7SW7acKri5fQTElcymlS+l34
aglgl7NaEpEMSzzWBYR4s7YBe1psrNDHbYLEPhae6jZwVxh/o0bCEbHqY+8rgHq5sku62ithUBHE
uu+fZ2f+Og7pEZA+FjyQVHo9oRh8Ngk0mldKBfkJN+MAmn1apXXq7K15OzQwC4eRxNQuuRTNoxkM
gG+DBvVTm977TpwcfB0CUWqG/pNhq2A7amynAzXMZd8rAiRHwjGIyDJPwkn9T17rVsjrGy/YtIlW
x7TxaI/qbCkn/DAZ97W22ELj2HJXODDny24Qhtol5XgnbC/8Db4M8a6GZBCJMyaEb7O3B1s7Fyig
W2zuDfarm8JWy+fZTZ69TDSdNY0LZCqAEDruaF8DuMC4T/7qkupQWDsI1UmN+E7owzKnNK66viPe
szXqjBzkkKap12pKzjxM1wo8wucgzqO3NvJ4ADkqIwaBI0yxFaGQ2thBTVkUc9v3m5rlhT7TMtOY
6j763MPS30awU3bEnoqLLJ3Hq4Z33FMAovxsuKhb7dQ3th0EBPMqQ0IzbLtwouzofZYl3RICUVlL
dWKl4/Atm219nXkTAl0rn3dWrPJTkpMZGJcGTe4YBvSd1Ypu6wlFJYIfxXyta+2Jc5cMS8mLWHFC
AC7b56Ya2DoUixoFcQMgOSvko5mmGtsEqWyBWQXDsW/51Ffa6754RWlvUsX2b+Um8kaomcSFoTqS
cJytZ175RzsHvZtCTzg5CfrJkCS1c9D79AiWSc378QbpGtsJH90x8hxmNjk6BqjL5af3fyUMSvvO
9Cj7iSgJ974Q84E4U/nSlh012KhsugSBo6/1zLbHoNhk1jNX3n2YczEJVyP6Iema3XujWBYjY5Sx
DkjEoW9clKk0Ud0m4d4I+YplovMTietIdcEoPNdpxwmkGZ/IOjLfMrkdbwBZWJ/KHikMe1+T76xH
dVSiGm/ykf3ubCTmgeSV+TzKCengaHJeLnyQByko+5ohkfWazItmz1aN2r7vC/BPQx7pHDglXRGa
lywGvUV1wuwYCdMgmmMemWXJ/W/OxiUQBflC8y/dmzmqnyCYL0KlWntlFSGIFN4dyIfgBNW7Ltfa
vSwa+KkMo8UFaRRMyJB7XBTRnJ/e7zsjBQc/ZPwCzkyIfKGK+TbpFuDuwECd75fI6M3ASkNThDLr
toBdcoTAwJTN4h/5rcarmhiTE3Hn4dq15Hy2K6va10srru2r+ewTo349FzrYgO6Yd2RgzOfONfns
cFg+EPk9giz0q2GC/pbYN/r5viS4pfLNT6XJX8GPpY4+RI4lEpqrZSEWIEDX8afzwAdtsbsS+9MA
D/uUWMJFptflIbFZ3PeJwfba8umzkiNLwW8ZdvQ2QxO7QESAFmvmQ7PRqF9oJVYk21T28NjZZNaF
FurwIYnqlwjU7s2E81eCz+ARdp2e2aRGsx5Jq37J/RaLbDOCw5vaoUCXhobAuqM44AwrDPM9kr04
ZweMk2sfogG6pG5Rz124XN7SLPITsOb5PLS1fafzLmOnxRe32zz5rZxL+UL8NIce+3Y4Fd0UHTta
riUCZ6N9mclXjk06ch2k41Wo0vyCxfe1F+QOJVZK6dHJrxUEy3XIMG/fDio6mR2/TgeD4rkZeQIj
0Jx0LKpw36mh28ZgNM4OLfCzLIfos0IbIdazN1sXRWxb14R2RCdROHzzjspHoCjiSpuOoPnBWBSd
wXIXaElrTkhBS4Fky2GNbJiaUIc9d4k/m69oDeQLo0iDYLJE8kzXSpBvRnWKH5r1MUQ5uI+92HiY
KQje/AjBAj6Q5R5UJuIgX8johOW2jNgHTPPB8PtgA6WKsg+Qy4D0kzp5TYExfmrrdPyCrpspVMuG
XNFKlTEhXRVmPJiLzaXVDtVVorv+AbRL8Jsc3OgtrUdYCoIU+1WseTO5KXlX0DQntFoVd8AQNtHn
zBMCWpGCvL3xaxrcmwJRxPR7+/lvSRke6pL//O/l7/yLufFuPPrvf/r31A77b/USPdp+/KjvPrn9
r/c/hrm/JJZ+9w/bqku76bb/pqa7b21fdP+0Py3/5r/7h394tX4PJH75rUyrTdoC7PnafWfjItru
p0KHM/6El69Jzy6sa//ib/4hdvBC8kMQM2DbEg6j7ZA5wh9QD9/5hzA9Eh8YJHpLhirUtX+GqNr/
WEaqZKsCiQF29qdAEtf6B2kNAPx8oNfQUEFK/fMq/DFp5wL+jwSqj9MFXC+02QHvsyxR1n1ED4bO
5Bm5NCTB2cUbSRC8h4I6WpwE+m9OFJcj2aZJ+wiRj4244/s5RkEolUtzkyPZuC5LU36RVT2uMFj2
v5jx/9U5cQw6AgStMFRc/vxPc1Jc5RHzO9pdONN61hfzuh1ARnjN/PTzcclfHGgZpxErwuFMjvX9
gQa/sAjNm+mrtflbXuRv5JG+Zfzvf3IYvHoWhOHwh9+oAw3VJmKUh8jQKNqDpoFR5mEnGtP/4NJx
r6KlAXyKRuJ9PvfnSydNpLcJZzTQRLuEJE04YI3JS1XZL05qGer+ecTD7YCOhywOfieSgT9OJP2B
HjVoBXkgzQvldT/dTfH4ZBnTkxx4Jf78Ci7zoh8O5jCkY5ZE2shHPQt1S82zWaMrbVoW6rZUh4yt
7qo20hdmIbQHXHQn1hR1f/9WJNkaa8WiSmBq/+GmJ8oKnFVSyYNs0vq+R79Dw8TIn4yM//fzc1xu
th/OUTAkxE4KU+4jO3cGSTWlcCoPRt+oA23GaZvZZnT/86P81S2PYe1fR1lAkX+6QQIK8sHoC44S
joJ3/fg0lKjsocn8R5fuT0f6cOk0Oo4a+B83CBTYjTdmLzPziPW/8Xi962++v3ThQnrmzvDBHdof
1SN1VIqgrGV5kINdb6RJQAYjxW68md1y2oaRWW+sUFk7pJXiYKqx3mSFE26dxq1OQyPo+uh60dWO
MQHtdaW/+gmcYj+LHIAIprXr/fyNsQIIvNkaztKnR0zbsvVWdlg3q1ryr4ApKLdmru01zjpx8Mem
vJ1UaD/nvl0fRZRFX4ZyQMNYjuIQ+XO+AlcW7nXG/Yym18OSMvVGuaInHGyACLrHrkuqbU/e+7Zj
5nXfGZl7MsNZf20iVnmr8/junsVRMre+oDc9YMH1g6TeTm4BxSkHLJG2fB/02+5LGXHSOX3KXR3G
8jq253rDAEV468GJIjglSIvGVeN09GwiJXeNGY3brGFXhNvSWJc4OrZzycLFTKJb+7DbwcOwuCRx
Wm0xU+H88YEWkddYE42JUfXklkO6z9RcX9CMRE1Eyuk+CJleQtexn+NkEBdjTL5nHNTFk6fzFBO9
Iz83Xmk/R5w7um5tyc+ydPuZ7zREBRGIMuygCkyLxsxz2UIaLp6CVjPhZTNb3rIf7r5EXJqLJGvk
NY63N9PiN+0zz35Gj/c2tjq677y5PuplaUzatr6YChvnqypMghRxbhfJTZZ6IzTb1D2yondrxrXp
fogL0mYRwSarwu4rNo9oC/D7xulVTKeY6jmu3iCCWFeMaLiIfSGqjW3oIMDyxW1fgFQ8zWYUXDIg
qraoXDnNPqHGJfsTcbOMH4LZ5pRizE5fwpmdb9lo+tMiycpN0SH/WNczDMB9WtmmPONmltj4kmj4
lETSwANkDS0RnzVjuZVnYkEzqJWeA8JsH8YqL99AodQnznFiG8bKSd+iObhU5081cIcH6KjcP0Ix
oVgrVww5JJ1kIK1zLMNLNUoiNEObn6CLRjCII0ICbKZxbtCx88KntsEHJl1qy/Xg8oqbpzDYd44c
cCEWWiYY54x42PdBlb2EaJ93bIKHs+fX8PrSkNZ8O0TjnVbkccwEfe6FJDZzh5bQTneZdMS8nbMg
b1bgXXS/ol1ivc6hbH+zZ54t14gmXFBatI8D6rTPcUZt5k8Fa+hYL8zG3nBOiKVSgF2a+YuV80uI
JM6/NLFdnWBoVVs1tvaahtkbmJ3wEraMc+KL0NGJy2ljTG2jyXX0kqsY0NUWslW4zwx+od7h1Ufn
juSCQFG6MOm/zwbFvCqRY/INJb44VDkGMSan9KBcq/8k2wmQWllTzoTk5W1nJgMnmBq0gZZocKMz
19AX96GKv3W98nFqjPcMAA9dPaAGmNJTWXn2to/oH/Iq9G+TnofSqvhaplUM56FToA5znnOC0SMK
FD9/DiipcTOPO4Yp8GrmUXbrUuckMuYp8e9OV3BTsyqON0khp03VZ+G1w6Zy1xg89XkP6WxA5LBy
2gynuGJ1o0864N3ivStdztsus5e0NYJr/HjipQCVeOsMnXVFUKn1kAE4O409dxQY7uhLH5KfaxZT
vRkqTl8AJ2V6RCPwuqt6jWNe0QCLW9acxM2DW8sjF8E1ixfmSCAwFeuHlxj+7ZxSytkM+zcE1FWM
7EBx3kZ1ri4tjbmfYQi3IcOEhoESEvgMxRG+ur7eeJpDK4whh7QNujVAW/01EdVRVkWF4xxCAg0B
e6vS4tqRXb1LtIOlty3lddss++rari8KS3Iz6SaB77U4r3H78icRabalBwbufdVFnfC5ywPrm6lZ
rYblHhHmbF3lQGivMjHGu2FJHvI1O4mVYXSCEDXM88xr1kOtYGo5MytiV4/rYfbqx3TkCs0YxxmL
+MQ8G61e9/zCkIlMpQiU9qqHQcYR5WtVoezqy9u2Z+0xYlYPHfLQ5wOazgHsys5hFLuKqyG9wiRi
voZW312AV2U/WvfXQd4Wh9Yzh32Gn2QPhdY4U3tdO+j5PpF+1F5P+PXOUTY/p6ajn4N8CjYwVdM9
4cfiMKNv2lYJZBtpqOimyD/7jSo3qZO8Ea0Wr+nfP/I8P6nBZFYQ4NdJ4pIBkenIaxfvPpQW9Bss
7q+GqBn0+7z0kKa4RyNN0J5UrLyqYsUxy8Ci3gaDSm9BT4uvlivsua3czfwGO2ovZjLe6K95b4Oa
nYqxP5S2cNUeC9NiZZIaIUZIRCxoPRazjCKPrBFmS1BKYzNfNJomUwKJubDKVQlgnUBiQHnSScuV
E9MSo1urG6xipf3YlnZ50g3GNEhfiz016JsTjCMMyFY5EVQYNWPtexeTBkgx8/IpFOtf6evoDnI+
ggEacYmxd9OhxBCYhQ5MGpoTQ3ByB3o7K4hVDrwj9uKq91ZzqPy3FrdXsApwQnyTwotp5Mb+cQx8
aTGuCFXL7kaYSD5G1vUp8HNGgJ3qupvKI6lHZW4fwsaDA7LtZKLczez01lCy9rRfgtzMuzXNlHud
EaPA9NmL2SFg3U9X0p+GU1VkcHql+eoGPTN6DOfGBAjRFUaysz2eLxaO4RY0m7HoSZZQbR/MkuHa
057n1AYYkSGD6UEZHWxcPVtyNV/yRORbX9v51jZprkLVoUdKH+0KKBEKhxHP9KZy7R5aVuHMVzyu
8dcYlX6/yi0cRYVPWzYrDOOYjsIMCE8uWd9cj+XbjdmdUC3Bs9RuWIiN5IQPea9LKBuT+JWs8CNy
HAo0786ALTziN9uxPmbJtPMcu31rFgdmCKw3NqBqMiLobweKfULH1vJqcgwmavbMviIPVX3BAy8u
OqfEAmqFvyrUPipW378PHQLc8GIpdj8UuZjVoHuxhB5UaT31JgKsnDUV7shLVfR30cRr7uclxg+V
YYgPidJw4dEgA/0oeMS0L8pYy4LpDZuwKuqJra94HcP6qC8Md6qPPz/ex7iq5YpbJlSdAAeJ4zgf
RY+VYoPjennBgkILd+E31HSMEOZtMlW+oIsNtzliqmtPBPrm/bWDEtPy9omtrV1ioS2L8kK81HMz
7MeW9/rPv5/zQ83F90MfjQ3jndXzsSiXY4p4DxXLISlL99QPbflWOxA7SWIBTQBvwGWzXdDGzrBZ
W93VAi5cWTnfWFpstFNOgq1MdXonUkw2lWebSuA8xdSLC9dOw8tKZeoy99oQLUKTylXXR+Kw5Cbt
HXKj663rl9G945ruCxT3GYc7/7UHf+PfTpHFCziaRry5aZp9eX8rVpUZYuqec/gUP78WPwhUl9+K
CRu6dM+D/f+DuaHXpBwZbX7oiCNlqNjWK+atqBkd91PDyOpgsG3E8pfYO0FPfg1t6xeJcD/U2fB0
ye4FmLTYRzABfF8BdxM6ZJla6SGk3t4LCKYXSLJ+tQz80LHgKDQqgEP5IP79j795n/YDrIMawoDL
5tmLWbgqSSZ6Y4fUGdCWaPZnFA90v4dPP7/G9iLy/a4cJl2Au43+D4x85wczBRJ1d1CFTg5Q2OLo
ULh1eGlEUfil7NkaMz8W03VoiPAJ7etTTjgoM3ShGRYOIl53dZUAbY0VmLOGubaDDVqynQRceGD/
HV5mddX+1pD32R2NqKVwff/2/79f/at+9RKZ9KcfeumI/9HpXlru/+d/XX17VS9t/p0vj7t3+Ut/
tKpDAV4MvKVABo5T4j0q9I9WNQ6Qf9Dl5KkLGKWg3fzvTjW2PMBixJz6v6OpWc7/wJW55t/pTOPt
+/4+XLKqYGe5SzISkSN8se+fNMbLhrmMvS6dkqjF5IwkwbbJbHfcJpuqy8FP3UmWx3SIkm9JbwTN
wtXTDyJQ3rGdu+i+KIMIhTVf/6yszLu2VetdAvu3cZUWBgB7ZEXoXxxl7CoENp/ctiyvVOA32QbB
Y79j4pNe2WPg4BNWMcOsYSam20pa5qdiwXIhRYl8s9mZA8jhnDSAm07r/i6kxspW6RTnT2rS+uQa
KuhxlnjVJ7PREW/RxLCBctXhXZEE5Z2yuycPwNGxDdCNMNyOb7xGzHeUZOpujB0QtfCVr0kOHLeG
droTeq95PWroObRwxi0IDr9dpXlTPBC5OL74ftlQn9SQHt3ZQ4XVyPaGdJPkuSlz8hTQcsmNEw/2
Lkx8694XTXInRi/bDqY7xCuDVINLFWv7EpLkI9reju0huUVq5Q6OvWavPT9AOs/xE4+vOezfFhRQ
3h5MY0gvmxSxJI5e0X5hsKthYfEbPhZ5Vl4FpMHsjC6ZT6p0GS8nkxNvigFhT1blFBsZ7fMbO2yz
g1HE1/AAILYCz9/MicjWLd27g6lrjUey6i8rA+1WYpXgj7pST/f/l73zWpIbWdL0q8wLoBdaXC40
MiuzshTVDayooLXG0+8H9sweitPs7b1Ym4s1WlsXi1UJIBDh7uHxi23sJr9YgYCA3ZTvTXbkIamu
vhiduNypQ72FcFKV11xVmlNuSeMTMR66ewXb3uMsbuRkL5XNCAHe6bKjl+J3ErotdVzWD2yqladx
U8f3mBGWXzeAzs/yPAF5Ltb6Hglw4QqmxE80cXzHWAHGhiVuoX5iVu+UPpt9yWxrtx5l0VvqYg8W
URM8BG/Xz90yDPfS2DZ3+TquDnU7m3i8fFAssgTL+qQo+QRtoZe61BZ2dKydtUwLT9Xr9KEeZpHG
uQVXdIshElQiNlkm5iU2PdpXFD/Ncz3RQ6M73V7VXkpwFBIRmZT3yUmHBC0eiR4uxqmo6LS7qoZl
gm6HSPHwJa+T/Ca2FuK8GAbfF1qOIm6uxcIns1FMsAjJAAKqW3CUsE1DmyC66wbxK01PUDCg41Rx
7uZCqb3LpEp8C/ZmvdORZAfFPEyXzOBglq5nNz/0QrK/78pWxsYIaZkztNjk2VILBG2QYUaaLAlm
LIdumTiMj/Kcyl6hKSO1P94XFXMSYXCt6b7pZK2aq4MULuxhqYVDCkuPIwS34gjpfE7Lt3wobbMD
MWDHa7fSBerj6g1hpL1tdbmHddKJ3jxVmpcBCLsgXQ3Kmx5Z6xhdZnp9unX3CLYm932qyq7e6cqH
EqAeewShX98OccquaDWn7UnXCwWQNgJdNJ2kNNR0qFLTPuMzDRhmiZ1Z6LTZr9tNRE4DuUdH0Oiv
XYXCTN6AnkQZytCbuHXUrouJJFm7o8PQfC4piUx70qv1ouxGBTSq0LKCzsQsvEnmgdItx/oKjz4h
QU8Ntjw725zOj7/ifM4u02zXBxl/qLc9CPTJSVrASWgSoSYtrheJQmvFH0VJqmmVfUA6SXVIVW+6
iXKeyHbkKUZEYkPBwMA/7HFU0mk+2Mes9hM4u0HYndHMq7V11Vkulqc+XxPzkwo+CYRfSst20V6q
OV86wzNbTSjQ75rG/PNmtK1U0NeV+p7EBev8/9cBf9YBfylXSvr9a3L+/yw/vtY/ypXy83+mf1k6
MrwisRdScV7kwPq/Dqol6w9ZVyXd4vwK+SVO6/6V/eU/YL7BE2O7xv+/FQb/JVZq/cGhNiQyUToE
TokD/6Qa+HEPZEBI4+MtYOiqrAJZOTRZvz936qYu62qki/FqS+eHogaXaxtzLngNcePvLNwpdn8o
Pbgcx+uWxoaGsob7//lkt9OqXE22IqXn0ajvMLHLPoooYnSIZ0zNBXXkafTpvKKbBBNj+TgoFawH
ACoI1aEKrKDzBcAJWRAtv1/jLSm9JB0my7WmNn9QJ+STXfwkMhDtilWdB3WsGqfCrzWaJ7GugX1r
BT0LvFbfFXFC2xC3AkLmrMv95iQxJwTAfPPqjZYCLralPlceCo4ab9ZSzdwLWiF2UmRYb6tjieam
oJrZuz5ukyjJJhTXNW2ygNwA+iYYZm0LPq2vZQvWUix/sBQByPy2GembgTJRIsmXCAGudbUiR6QJ
AqwjgV4DGChDgIeFTOQ16cvmLYS06txgSPMIjaDPw1yB+uSUyKZP9rh0U+yIsyoLYJW77kZUlxNP
GlFu/wK1sNO9EYXnD0ljafcIdu8oca+99s4cJmGz2YyA5EXMZdEdHAy6NxgYr1nIiQ06ZDtHEg9G
MdaVW28y/TyzBfUqq1b8NrPWsnFFzUT1FbQyKOtE3Ds4EuKyfFCx4ZFslF/Mt/I2r2ynUCj8CFoy
W/xG3ZB2mRAL41iNZs3srIklPSwINCuhOmqD5hq7ND3ki4K3d7dMFcdKmAUKNkrRsxgsqz5xorX0
5plZC8DP7DfrGZQHp1INfMKd9mmLd5UuGPqHlG6lbNOrUl+FakCL99BETTy92NIeaa6tu220y0HN
LwjETtYOf6nJ0A1wKnWYj+a2Kb+AUDiAj/tq+jRN9jRANGUTnWZZtpexRSWV51dRxNNVfb6nXIbd
BiSi75w4bTRXEyzDrxFuQkl9VPsvtOYa7MvlESKSvBjlndkj4eMA7NI/J7mQS/Q8N/G5TqC5uNiF
9Lu3tfMghpJI35CGCBhcdYEpYctbSiGsAOqRvbIwlg9JSjoiA+sKzI2mh2aQQL6jTJ2wa7BjDn+q
CE4bnApQelhGME2Ej4fiN+g5QRjGY9bFmj2MSBhy6Rh5oMLcIJCsUomC35QK3ZPS445gU16ltS8p
K0w7uVDllUq9Ri+Is5gV4T+KDKfrgOkhGCn3hTdjKdBwfpIBYxQhEXIuIxVDZSNHsny1pryt7MUs
Wc3cxrOmrEsXcpY3GJybybiwNQLVj7OIm8UBZVWOki9by/QM7AizA0JX33g0ntAs0xq28wX8EKxY
awE9tl3rPu/KPCHSF0s0ZznKAMPVG9n42kJjR2hNTBrDQ26y/LBsI6qeMryL3o0zbFQ9dU+UL4ui
VeMlx7lm8NcWZ/VgB3unnSxhT55TDtAWT17rvva1rBuRfNrpI0xzJUIeA7jS0aqdTWSB+nRKOKTZ
6VKreql/2GHlj66CLsn9CNz5jZFR94J4rhF5T4sBicRyvml0RCVv7+gtuVqhGJX7z9P4/xm27L79
wil2/+XLeHlt//sAzP4yUR+yGbKh/C5dP32pi9di+o9oKF/rz8P/cLPXZpvG1+w/Hqb682vzPers
f3/cn9mcWfeHdrhBKTIwWLAFNJj+3MvTtfpDJdHTqZOPHo/8r728rIFVOzKfqPEvCPBwd/+Zzfkn
RMqPRK/gVchWSf0n2Zw64IcEK8iSit8hHcOj+fsdfkTDXczI5ly55FF27k7DVbgXQsVu3RaZ7ot8
Ov6qXs2r7hkoXPiDY4TbSXriDEy6jx+y6+wjrnXZ3m5h7HEi6eX3S5CdZKd3hxO0i9cywqeTNSdv
dhvB9jvnXuKuvu5IfuwULqW7h85/xIIPVWfi69WVg9YtHuOT7HXBekZj2OnC7jx4WN9481lx00gI
McRxpTALwc97oy8G6qkLiiB3N0/wm1A/tU/JSXHxeLkOQYb47wVtvqj1W1/zq2tyxR5E8hV3DFVX
uGDuggCjeUc0CLsr8sL3etBdt0vq6hEHKSesQ6M5bP0qHAIUVT0hnE7mqXmIb8K1fCpO1rW5VGF3
GsPeyxyJ50SpyxMuGNQ4ccRKNgy7uqT3pYlIHcrIdvES3yaOL9aP1WmMVK/wcj4WvTT7S+QNbuw/
g4R2pEB3M0/24q+6w7j6bah/uw3Vk0I+we0Cxd1D1W6iwffEW3wHQyZogsKDi86TTQFSjj7WJhH+
sEF/nlwp6EP9fX9GL9JXHN1VTqjMekj2BUUkBcutDmd+a3msHlJ/D6wHTkOHyPSRBneh+gTsmlS7
CGYHIG3AEbKTObGdn9JTfjJ95at0Km7FZ/kTkohhw30Mbm9Pzw6dYHe0DQeTytNwt/j6PSf8fmzP
XhG0oehXbhpOd8ZDfL/dbW7nir7owmWwO1e/zx/Fu+rz/gZaTTPbCbpNNGlmp7+Kbu9pVyQlLkNU
PLUv2IJE61fRxyEzMtyKD8lu6XkO5DAPtIgjMU/yCj+/qBfNLQNQQClugbAIn4ybEUEEZLTprDuF
vxc3oCCu5uYBmfStGrYn+by8FaLKRWOUmzW98VPG15srhupjdVaiKbRye0PN9ao+SjdmYhB7mV96
HetE5Hufp3P5It2yj6wffjJ/MKItyKCOnNRA8LP74im/5HfyqbzTL83ZfMwvBiugvwPIf6pP6nk4
fxexbn+2jb+XdlKMHw+Q/rXUjxr7u6W+AH1rEAWWLpuzeJDgV390Wxd2egip3W65h979+hXjOB8h
Wq+M2gj3NE/0Nmd0hWcl4pjCq17T2+Jw4m8LLhW3R/fJKew3mZv5k704siODh7SzUHL7iBXmFyEu
4QiWfsI1yGMWOanbOZKLVrlfeCbvW2GWj2c1OVVB4az8wQPaMd0qWMPmAVnYUPB0NwmSIAuyLxX1
vnHSBmf4sn+sXuZwPBdB8WLm9hpmwXYPnpDZXzTOfH4k7zvCG9Xt+d4Yxu9TX4/KsxrBeHebF/N9
cpEj6ZpkFFOedtHvmZBREsnP+6P2iP2OP5+MSwVrN5pPyV153q+xP/jqvRYozc3kp2M7cThFvawB
9Dem93qsBx8xS1vi+1/RnHBe35f2p5qosLAWUPF0B088kcHtz19zfn9xWZP8LIf8Dme6duXySd4Q
IdR8l4cc2BNYzWsXjv7qav4clWwt3MWb+OHMr1V7Cy3mo3BO3jLj3NZ51W0xyhzUTe3j5j4Tw+/Q
knDQ/D/Xd3A6XARencabztYN9AJ/K667P/qmZz6qWEYHFtNBDuSAatrN3MItvdKrHc2uI+F+Ox3X
LS/bx+Se0+kEcAWXzD0QFR5LIEJI21ODJBS91aWGc2S3v45O5nKI7yE86EBZPmOK4yDU6hc+R7d2
72/BRKoZPMGGvWB/TcgIs0vUt1FXi/CnceHrWVHOT3Wh+NiFuWM8G+8Tt2f6sYHi0zVXiQQykMA0
znk00zHc+NGIJlux5UAIWz4kPbUvift3wFxw3T8ePP1rHf3UBuektZCPU8tL5+kX6CtO4wwBWw23
Y5vJuqA75e5+75oOT8BQTo5xl/ImanLVylBYruA+YYHo4+DGlxmj8QbDCn/zKvtz7dQOGwo7dbBC
YCQNtw3K0xZO54lliNi6fyxZdnDu6n4wAz2YfVKzjcK2n3jwApljvV/iI8q0OZIk/+AmHndIcp35
bT3AzzQyTzGBqvcBmBGuQIrY4ofpVEbHBw6hzhxDoPO6+rheOSlBs/MG/kzgqs5mMHkg55zjW8yg
12M+D6HmNvxddPqoeFT5oM5rQospIXOZPML3iIc9PrzzpAhRsHB0/3wQJK3dmdldeKmL4Z27Myvz
iN+6cF7pGHb3ZuLpZKaPzsMwta4MGkkcIQRmLrtU/t+85s98PuMq27jcebonBqO/M55w0L2MP7pD
VXHi8xhu5pRwK19iz/Q6bmn7ymtxOFl2to8YeSRP9OjTl+EMkd9Vg93VGbnSBaUUYZ7iZDa+TNQ5
Na/TYpqic8GadVUCHwA53i00W/5O59LdWDibw/aau/9zzHA05mUmfkLuoAFBYtSYyMBaCJxs+lwj
gvLvH1O58bDDZLE3XKTmGSqYhHeSDezEjaPjcY5SafSn8xYSCXh7G7OFAeInBPuYek14DF4d7e/M
y3LaGI6BuzZ599QTQRy0d2k0nLpjorp6INwfb9pwtxA6EhPW9BK/D0qvd54q7h4hWCZc7XyF8GVb
3G5KVIDh+G0sNBsDdr9kVI5BRhiVoo7OAnkABV+/hRDLhOV2Qvk8BnqohyNZOXMxeAqFMzHoLNyW
kKMB5vFxLZUq71gjiZt76beJCfaHPNPzgtqgp98Q4b3A1WQPLalvU6K+IzaF5TGTiS4iUywleMRe
H4wMMXWH05KwBm9/t79Lo8bTNzcNCFfhAG6GVJcHBvNbDegwoP0ciGTl7qMVaVHvy6xZOUiDJUQx
/ttMza6wl0+zD4HVDxGKPVvREKbBsRxGfoTeqo3hCukAzWg3pdQlRDtCmEbjJ5UwDBaRWFUGE0Mq
M6WPR53szK0ZUYVp0LsGswpNaGfzGNGAJfVgviwP6pWYxrumy3Op3GO8W5YNSLWQ8tfl0+zCBWBK
1EM21u58xFXsOiiP8XAyfmbj+RsighksvJflKvHbR+AHqke5iqaPhxw2C3lzZhIF64IyWgzMi/ZJ
Z/mKD1tgkmJ6Z3PbVyFoCGuoz7D8mzcLy7GiDFgJPAsx2GRKw6niysj8+zJvitaBg0Cy04exW7ut
b/GcOIcSCEwPNqNLMeeUDPLoM7AugsHfYpv4bYavvkTEOjLPsVph+B1hCIetgJXqKNSf6FjwCP3d
oDFJBKKm7qAvYccurSTvwC8zjJQ7R9bjVua7lNpitlcbkvBj+rm5HkPdnTRuFDFIj+jJv7ce+BJC
Q/4cU2K391XQUaikrkJ86oL9vOsXTpketi9reBQKI5VNRrkCao/rm6wuiR+zrqiOz2d2JV7JOi4u
yQlAYu5LIX891T5qIafkhD7Gdifwe/frGdOfy/AlpVrefADHduFQBOFV+QJyNshC7sVHadlBiMFn
gtmpuwSds9rZhV2RjfMgVVITtH4W0ufkp6hG3JwtBZBGp6cqOsougf0JqtbHHx+O82fBSdgzWE7r
HXVL6/GC/O0yXTkdcnLfdEdv96ABUqhh/QIzno+XPYVdCUc5+MJf21AJdo/jVpezx6g9a9f4GfuO
kS/EJ+Ol019QaNbvKMS81AcyVgWQPRwtwJSIXYANWupiupanP88EkwgX26h5YXyZKKor30/sQuqz
fAMChHpO9qJG0NrPygf1s/ms3rKA4eFn86eE29HfZ1+sa3/Wb1WQeCXi/ZzH2ImXQId84HDPAz0c
kCIpM486FCVM5OADwet4TpgBTsK3Y/ZLgHDs2Znc2P40hgWVFAa09mx3zmDfqE2R2T0ALptX3GV3
oAyR3/eVYPFbjzIvpGugdmGNUURkfdA0O+XX3slPMa4BzBO+aJ75YWq+4/UKx6aPMqynXoQKyhg2
0bEPs769N4sPRIDsVV3PwgfKUyagMNzFIVxsO3nG4E+OUO/Zg9RvHPSz3qNi4H5aeYnxp8Vd/NV7
xfqSoNDbYApZidwjlhaeaqM7z+wa3Ja5i02DDe6VMhSJflv9VjUie8UlUL+vzMJmz8X2UnStAHkt
KeC7Gz5F49eBsDrSlMapnc72s/yJQ/8IM/brrvnr183vvZjLHdVtDPSE7VfHFRAXseG8c4/f7sJG
wtYMhQfZ1324lNzGSJ2cowDzuXwsr6BGEU8guR1lHUUQYQ1MrtOGbEQvhsdsJ6wnfu5Vrs56QPLN
x06KwrMOyDm8OOau80obmETLzTvHooHpzn/HCwAM4B/F9jG599PuvHzNg6OePYbr2IKMNltoLrKR
oltHfCsQo3Qbui0jBm+VnPctoNjY2/BMm50TkKjO2QhgE8D/F4YMkxiyi+ViLkslfVR1whlKBzW1
BGTfl13ccEmj5vEcDDrb0ABqCDeLKwg30jooxrhHOWhRRGfkQ9PvniF9+FZUBmuA8g+rE7tofpL0
66z3ICEdNbROzKPnLmK8SEqLN7yBLk153TsmuRdIQWCG+FLZJNLg6L+MQXqEYe8YZbYABGXKgrsZ
j4GvAxWj4GN85OXeQm6hcLH5BW6YQspPI/EE9Dk6amzTYEBlmx2I6q48DFgCr/3CVpsMc2wXkQP5
sw/5lzxJlI//omN1fP+7bawprFm1Na10oUil0qyQYKGxRF73PlOneDoNI3IIvtNsAHgBBpXVwr6C
TSfrG3IOEVB1LFKdZh9l7u4mYXk76q01ko68EKQEOPpT9JKoTO39Pn6JL/EFv7Z7eO4eMpyBRIcD
pQuyBT0miurlpNEzGt6Uz5uXhGMUUyPjn0LEFon+NGrC6jRcSn8+g5rkP90lCHnZBc2P6IiI6KY8
zce2jTuc365vV/tmkISqYHgBLnM/XPKn4cuRBqTnI79VNG8w7g0luyEFDA/GebU/zSzuinxwhCr8
fPkjHnGebAe4hugAlhsPEf4ZcXpCMJ56Tu5ynnZsKo+8Ahr/LBANJdc86V8lCl/6R26LLRlxEy8O
rkiiCY+UsrOxXChRub5D58TZfIgk7DMwFWdXcySllfW2uIQJfuYo2+OH1T+qG41GA1WzLb/Z3aM2
ONp3IHj8gUB2DAS5NBAC3ceY/NvjpBSfstMRpngjiDd5Ktm5ifZTrTwMOsvdbmhlzUT00V6opInk
K+CVYKJBhDbYE49OGIhtBEve4GvOQlO81cPajK0+yIJgDknMwUa8VDwWB/ssCCrUSmawUv/0/lFH
Wm5NhXjU2OwWeAaFnT2qUNatvYhv84fDCQ4HFS+/LCzvI4igTJg4DqIwLJQMyAZTELQ5cxIUhNuz
1Tqj2uu/cA7jTFFvp4TpzS4fVt3BAOwIIOGxtWVzzZpdeI8U5jYL8P4oEZFj844SD5sR0ccDqT2V
nsgNHYXhysBNEamVWIK1G7dORKAso5NDUdcqd8emxGA94sZBlCKO3WE4cU1ui7sSk46WQ0WYqanG
TOf3TSeMwv5itf50TlwVrYbFvGlc4i/SvXo6PLSok6n3XsTH/QnwmHyZ/d09ClmT0HiUlhjg3IT7
hS7z+F6Lsift1pzpqj3sn8o7vv+1uBq+EpLjPfNkUpKk9zH946N6iG/JqX6az+1ZCmD8fG3obybU
PLsn0+XcfDRuKAzHOzbQlDFsjSMQOgGbOL8Pt/uSWkO/9WfjZT/R33OHiKTpoYPJFMnuqruBLebl
PcmRWtIVrwUBb/e8mqaLfJPfj6fqjixEQSuTy2J/osnZ0ZrQwyGyHvAdXD4hWtRFna+eu7N1X0bE
d6I47XM6b8q9fB3ORsTW2zs2+Hlghd9ewf8z/MV/R0kApLd/C6/goCrNktf6+3MZGEDHL/15KoPG
6h8g24C1H46rhs4JzX8dywiW+AdntRKog3+hL/9LDcD8QwJHIQPAUJDu+qaQ/Z/nMqgB6JYmIpIL
lxBc8j9DWUg/9mrhqCgc+gD/gJCN5jewyx+THSIi69hhEHKuWxXTcGdGHJOthgaODBWSWq8OK6AK
uFohCQusInyqUZlJETIarFZ75WinlslkYn4wULRc37fertVSzc+JfCilWnENfBl5wH4Ifr/kjzv7
DrSMIhw3bDK0nHejqPDznYMUQKmy3zH4TsT1UUpx9tBgwtxtsyFeF2GDfPj7C8J9+OWS6gGTUTWk
Ew5B9p8ac0JWKq2A59MZ4vcdujACDcsZTn2QqypwMrvohC6UerF9j/kVAi3OpM4GFZMOttvXklRq
IiS54Wzus8Go1HoMVRWX2vUGssRQvAZjh1uKUcVzKUvjHqhx3ZzzQYp7D9osMHypiHvd7np0hB1t
nerCTxbO+c+CPq+PCFuarowV9uuIv8qAup3JpSwYnwnHy/HB69IwpbUXXRhMR+eNkOnHYSKQYG6O
WGsmP/eSwiRYFNgNvQLbZFMFq8fttZWAyUIVdYwEsKKHlPByoDm4czFVy97t0kR+liQBLmlmDDzb
0OfdeyHd1luiL9wGplImSVCT2/fyvBQU0MhksStNK+4IQwYlgleSri89vknY53Z0R5/lPJWGs9wg
+nDdC6QkfU6l9fYdZjl1ehr7gfmXoO4ExNHQ5scdTMuzoJTy+hY1GNSCFXlk5LIBzwI8cpu1ifrW
hMQz9wW/FOsCly7bmX9tJ4RFPTmfIUmseyfOQGLzPL0h2TjodtPXKPSqoG8zJy9q7RXxXjC9G7Sy
eULO0LYWRP/cLtMfUni86OINHYOEZi1vQVdRE3mXLrBLQnVHU8ljHJXJ0bJD0ga/oI7sqI3d/rTt
Da91ljVZOicIEqen/XglxjE4VofnjYvDeXO2OgH6alaOgHH2eV4uKVq9DwIGcqsNBxklyQRhSiwZ
Mgk5JNTjSru04LDavW4shtvgeeGpsQEQFw3NHBE6/Ij1UR6vAPyhv2FKiR3krk3Na4Jv3mXbEv2N
MBvSdZnb8qYoRfIqwz8N4c+pppPJtfFaJ8X8tlUQ4/OlnSmbLugXzeixmU6aH7SpqoyRgJRXXVsx
JDasNwJ6suODjLa57mrguncwPwbDu2SV3t+jqKdxWqklAgDYauoUttObaoISAv6oCshRVsic2pkC
D+Mr+Kupfc+XVf4VrfL1MatEWKR6WWZOkzBHBrmW6TI3lvS8ycebLwvUU20hXni32FKXMNWNpn3P
yLC4EG5iURZts3AeIyIG+w4R5PXRJMTT5dgNBjiTW1kPilJszpq8A/GJD4PMZM6hheexvN5A4Hbh
lO7beqfUE0NvNBNXgYec77i1DrCv1zVnXAwL5Kw9aVC6kDWS++di3wXhjTAZe3c3yr3Q37bV4k7K
TSH87gCfrZdMFSuOr+e8D9dKODA9s6JEO8pWgKO2irGEtsdYruICs8eyEgYCmQ/aY6VZrhAzYlZP
22ED43ybyMUq8OIawWId6/OxKMYe92IbuDkxtFYb+RkUmUQPQTJT/d1ampMMktUiUJiJVDSfDGWR
kDE24eeYh74ZYs7YAYcYePX5h17qlwRVzikZPyuxORZveyKElDprvGv9fVPVNZDuNRHw7jTKROgB
70h8ksh0Og0dksLuWPbSNUcfcn1rTnFXfNGMWpZBQm1dEnuVOMvyfUX+2TugMnmiR3EtI+GGm5su
ilEqKwBcNOmQUBCyRPyQrTtdqywxrzUWJ++0GaQa9K4nY07wAUWIe3rZmk3winFI0Vlq2YRNSRop
pRW7aB/Q9qmyebElRdo0NzUqDWAamk13uO0CJ0KpADafr8KxrHNAzxvyzyCVorY1xTcDEqaOUokf
BNi09oiytV1sNSeS6bKaoVTIycdyiI0vBwXARvepvh9L/Q5J/I6OEDr1D3pjJB80Za69iiTlwqxR
HtE1qT9Ialr5ci3C6DX2ir0ZqmU3C0SjY7RFx2HVXpSXrE3KFzkfDBsnN04whBGW5bziAdcn7GCq
pb2fy7260yCRehNAsAfCevsht6b0aVbL22KIax703aD63datiBg2dTAj2fiUDHr5sgBQo7GPGzu+
oVQFZdEBbhCswgcYgqZ8t+A6URoQZLNZaZ5JOu27Wqva1M33ofbNTGzeprp+DG2VQaXVtQnHcQMN
u1Zf6Q5AdnWT2Bi+Zj2SbOUEhF3e88RfSlm+aslgqHjLYmVorxvlgHto+cF5r5rALLvtEBJRmshI
gTsnmvSQx00biCsH9T3P+C4vegi+yJPpUQ3Fjf56ZUzXblTjJ6tNOcIY9sIHN8cBQS7sWB1vun4V
UPk7E7C3EBDnhpeRZEU7EngIiPe9A8Bvcrppy8O0HmhBZvP+WRTL/AyEdj/3dW+Vf9Oz+KWYUw0D
Wi+4HWiUwHYOjtl3nYsOTzwzL1EqW8cWxipcBkdcFJLQwUdxc3Fuzohw938W/n/dKfmlKjKQukJz
Fcjw4Tny0w5MjffUSBfNOnUlUTRTMwJDO8rUGL+vv36E6FKq8nQ62rCUy7IiIyz149Ph66FPg4Xb
pYoUATFV7InZ9dq+19aYgPHPLwb7CUU/CmT4Ez8NpcQaFhKKwJNZIgzQNKkaDYcEE8bFlvf7S/1a
yEJDNRk3vEUO1PTPJTjC5a2AaONJQVDz+o3CoS1Y+CE30JwHA3LzP74eDiZYYoF51lXMRn4cR8ls
WLZlpaHanMZv/kxBmDKQMbT6EK4YMry3/2Y4j+H6sVjn4Q43E2zWeHk/F+tblaij1eMgCiWK6soQ
DjFGAioZuF4PVT0VCTEFt/WZr0VkA9Z/PEnRWtEO4Dq2KjLeUT8+dFOrnbjiDXqapqwPl0VQolVa
mr/BvhxT8KfHhLML7ULXIa2yM/nxKmUsL3WM29UpGaGMb1mdBYaJq+3vX+C/uwobShxbDmmrXyix
+qjIHZQK/fRN3ErPEOmQ1/b/YpoAvseOxWS3w3bzpxErDq4H8oLaSY57sDF9yqSYtwXZI1SzpOvY
rvP+N1u6X+MXMf1Y5YdTIF/9NHxoU8fbUurqSWhi/Z2EYDMKODOlCG6bHFgg5iujiLszRX4/oL9G
FhMYJNQbntaSf1kRFooKqMhr8qmYWN1xQ5wc9dl091w3735/qX/ziEwO1OOowREI+zlYGuXSc6lK
Pq09ZudbJTXnfUCEplSZMMWxg1uPWfP7i/6758MdzgRjosGiVuQfpyXGw7WSWrp0KnWUwuoKYapS
NDmkFo/Nz++vJf0aziy6Ewd78xs99JeVdijbiMQTBHEGoFq5VGEDCtO0fIRN2V+bHHk0+OOUyetC
XYe8yjZc525eYx+et8rmokETBqj5Z3iXClXnXiOxZBZ6W/7NsPy7O6X1cUjSyQgr/sz5qDNtyTYB
X2C5UrhQBjXi/aHMOtio0zLVcouy/m9G59e1C9yWVXWwvZES/Fl5DMPkWo7JcSfBFKh1oZqyfxjX
dfyMfR4pE+3bY77nmXTtprJ7P8/azskCzIbHbpC7MuiSaT9U/5csgEyB7PPvb/DfjckhTokUoEKU
lH9a9SIuBAjUsuqr3aToFrX8g5SghzSUSp3ZSyf+XRvnl7mpw65nNdDKYYqqP1+wQ+mfon/bT8ig
qq+DmCNzsHU103Q9JAt+/3T/7mL0jRSRBg2h5ue5iWCWJSadtZ3WBPUiSKjWnTiY7HI0sWWX9PuL
/fKqeTITv0Ag2UfG++Z59V01BtFUaodY3E56rLGxTDLswzg2Stkl/v5C8qHB90PaQXEQPUoyAg+n
/wkk++5KpZJmq94aCxVEnw43kT3c5AjmMALjRUt+OLf5TCdETVTUxJaUg/KyNZTe7sojDWIw8Zhm
BX0CYWGzhKTL3r7fDVSCREGnlUXXi3Om8uh+LB0y08GCQMhtrBurqf4mePz6fqB/W0hfkNfQ1/y5
FMpqbGwMlM1P8o5K0IIux7lCGClI4Fl4vx+0Xya6ruHLp4NKp2Fr/KIBMiaiPM5r2p96FFsjU4a9
ancN+vICYt1nrCj+tn94ZK/v3hKyChZqlCx9MPhovP5cv9Z7pUhdr6knvVvVL7ouz6deja033xoi
ujHQ1en2EsH9dZX/JtLJP08R9dDBRA9T4cqHrsi345PvpohaIiOlLhkGQBKdpN3Fe1kvhmDT9wmG
97LG5kddKgrVnZtBGq5WguBVrfRJFsrjhl4WJhrbozhVdBH34ujXdL1xbCymnq8x8FOivtIHoJR8
/s0YN6Hmk5ZMCy1U3zixLkwFuG0+oOR0TC/I+FQP29hL7WnG3ABzcH1A6XxZaY0NMRI9eNlXJPqs
mxMAY3DTi4smCkXvojhfPSx0G669PgrYWmT6rdkkYQ8ao4aeO4/1bsPdk8U72tJYfg8Qli1MGPr2
biwQukZQsN0Xt9m6nQ30np2wppEcdS61CZSLlHbQoGEfaiO9b3Femv/F3nkt142c0fpV/AKYQgON
dIudmUltMegGRSXk1EAjPf35QI5tjeSjKd+cqlPlm/F4JHJjA40O/7/Wt15tfLWAawuRUTzSjSjE
V5xeOUVxI+N9CaZmLYZi/k/uhnni3z1A+/XJrSlRAmYLouToDjmnoqpd+NOl9f7cfMJgp/IS4K1C
U9XwriVV4czfqZYTkZBD1efgPis87qeYrvRDMy1lcgcLrqiv8rgd+vsOxFq5BdrG212Lsskf6sVk
vVC6F+0e6M70kJuWfxW7bp0/gHrqvk6QhhYqvJmzfLPdSstr1Yq1FDUWPObJTPlBvrrz6oxc7ocG
dixqJSuTVwN3E7lGo6nNpRipMFk0Mx9PHYTKVY8FyT34JWbIHYhIfiPZtxHcvdGuTu2UaePDVKd8
dJsvrFqBCZypDZPC7qzbahyc/kGkRkLIFMMlueO8CjlbzN5IuJEBWHEYFAF0W90PxmZpcE4CSmIK
d5aYEVSRIYD3zBtT70qSIjSekskgPq2fBNCyWhXUtPxGd8thKjjDhhBwqDLG2pzUWVSOoh+ZOgyw
KoFge2OkirXhbR9AzZ7Rt8T4Xo+JC+jkAjuaPV/CgJigTyxzPX0P+iW68xfiH95LcE6huRg7mcRZ
ZpbzmkZJEsGl70bU42+vlbuCEc31nRk9O/NfKwD/SJidWZzFJBJAM6yKLdnL4Ks2ynUYRa3vcjJL
Cof7anVrzdzOOv0Z/us47Cfwk3fvrRnhy9fIsdeNRCzZ2/m1B8tTZGslVlGeD5uM488kTCrwb8uf
52qKjAm1K+/K8ehHhGT7ThnZBbnZXUJz4zUtG4NOQzFLbqyMBkLCIGrE6X1XtVyIMKmd7JvC6h4q
OArTJ6IibQPFmOfk+QPIi0lfO1OBsiDLKnSlKkrnb75BJ2MHkteS97NoqAInM3tj+s9ixE4XOrQB
iMZIKFcwViTdHFShsre9JzbmOXgKh9RWjHUFoHoDhXu0lNTmARCQUKI6qvVzQVGSyL5q8SlJwBS8
KE1zotRGhbz3KZAtGnf6+4r//6wFSsnl34D1/5/Q6Sut6ofl9xcUzXUKdI2l4K990rcf+mefNPgD
/llAK2ftkbIv+JNDA6IGzAyN0LXR+S9YuvkHfHXhkpjtUwmy1w//sz1qu9Bp2EWuscmmzwbsv7Kt
AWz/66LNYo03nGMTp2xKQc7PJ3olXKC2bUwvxjExsoL+cwekbJT58Zu5cngx49KjdeLUD0RRVjdk
sGEQ9mlBbCpcpDvhpeaHrM8XLJ7WlN8S+QgtxTWoDQeeOkxBal8AsiTciKh5HJU+J4KwjgKkFxEt
LzDBDkajYqyvTBzJXlhbxRU4uvzOA8xxKM0gOURe5B1kXki8taURbTudu4clTZDKs2281h1hXAtA
cYM6NituWI6+delN9fiJeKWZ5EcK9ZuV7wCj1CJCp6qjh7qV+MfIhJ5O2vyc50v96uWFD5GHiLhQ
TX6/4y/QCBzcaZ9j770dowl0BEyBAllQVJunlf93BOBjfBlr1X73mjS4tbPKP0FfVt/iyYpQipYN
zqWk0cBfbfUgO0m6Xg4dKJzzbC43JGd9y8za3GQOnZMGliLsSxpSN0R7xpddsxhfKhfiVwjXkYl7
adHap+3zEEztQzauTZrEHz4mTd9/CIJ+KsPCWNTntfv1rIw8DzbakaTugSvU4VIFHLz8iqMxG5zQ
IgvolDhB7uEKE+q1ZWXXG0uOTy64Am5yVXwGlNMfgyXt90Km6ZfF1MVVaqpbbLjORa765kJFy3LZ
RMWwqRyv23uT32FccdMZgOqsLWgCVpw/B2kA74W7hNFlKQ2knJ1dXM7CI/WwLl2+6ISziz6wvsLm
axwzx0wOQBCLM3Wt5CnHHJ1vxqqxkQpOdU3WmZMhuoo41YTs6HPaHYy9U6tA3WgZLHg1atNGcSTo
SydrvnARz2a3GTtCS4rFhrJLL3D8nmYWNJpmWo9+VcHy2WQJbBa6eKFsZ+8qVjWBgMsMd1P55XUD
cvrKMtgPENw1SkRfcvawJdVN/AjB2sLSr2P5uZ1GSVYnDZKDVyj+Fs2p49IQ8rqlW47y26/EDT2M
4D6OcISPJBc1CfmAyTxsXeXcQGEZvlSenZ9wn9OszgwDFVqn54OsEhS7S++ibA366mNQZ9GzURLr
cRG1VpvtgsoTMHiIsQ0Tc9QPw0IE126Yc/HSB0VUbeKq1fdCVy2xW6a1CZpRvObKVgNE0H5+6OiJ
+Edp5yNudj+oaQXOqOFKTOchGThw0HQk7Ed7MJPLls74Z+22ZhUKFrB446mlODZx5X/KPNO7zp1p
Nk9s7oLzMuQ1OY+ZFyFTToqh2DZxV+/9pCpf2YIEH1UK39Qcm63bKBuUszt/cxpIAYwJgXM/8qPq
OYt1JzaFynqMGUWlXkATkI03e1lz8qO635YGuBtSUJ3gKrEmrHm9uqfkEEjcqbzPoJxR3PpK7nz2
x5BNPcChg+62k2zSrUwC5Otj317ktcAiZ3Z0n+0k87kPMjvUWjOjKXtGih005mEoZAq/x3AOdWrm
09YI+gjrhafMFytPAD5LJtPBwni/CaoyxSLRN8Upnu32JpcR+3Dyg/sH8u4kN9YrsyfIwy3qJtHb
I5NZpE9RPFX+xjfG5tPgzbQ7JAfeIwjWGLivOXe3slPGl9rxACd3Ihvu5pYAryxfoLnWRhaAUyYo
Zm/4SfsJIOz4rS2S8WWWlbi2O9LOd/3Y+YTAObNCiR7Z7W0yB1G+9a0GRXAyRjQWDWjpwsQKnHfN
1s+D8VK5KqXbneMurbwL2cz4kKqquA+SrtgOcRqdspxpsxYS67FZnuPK0YdOjRx0qJEMyCbobdE/
nVHl9oOLCG9aVlrAVO4G4bbb2tZQ4+tkQLlg+tAJzBW+cCkL8nZ7snLHJn0iXL6ojrMnCYt69ucc
PFaYKFv0/bPWc5fdRlOE6nEFjImM3jIBxerBLQvzwV1BZEyLIMlWONkQj4+OrKqHljrHgxZdBCoh
zaLHcQWb2W+Ms8qrxotkBZ/5bwy0bsWh+dAm1/TU8g71TrvvYrBpfZpLjpVlt6lXqFr2xlcTrHab
CQTHjV7xa+0bic1eoWxZAFtLu7lBSNrKbOtWfBvyHkuGYoW6IV2Ajzb11jWZOJBX1Ip/kz4guGxF
woFPZH+erKA4ezHmW3DiuiT/qq05FM7RTVA3zYeFMX6K+eJfmrQFsjsr54AaSu+nqF0+EQg7gVRq
jeUYi2LeZ3K2oE70mFl6EnLz3mE+0qlYLq1+8U6ES4N0GbM7GIi0m1vLvo1qEtuZZPPogZDmU+1m
YOmmOkZRv8gVNKwJQ0VRcFjv51nVawZUtqgj04V3yFpl3OY5EcU7yxqd+yJYkq9Rj/AinQwcC6qF
/MBI7+eLefHmeytX4yGYg+A0CN09qqgu7wbhIECVkTuHlFIUiYYeppFujGk+L/NsbntSqjAI2UF7
P9pmiR87s4MNWgexS5zUPGZtIQkTJMx88YLp1LEwcoSwxpsq8L+YdRp8EZ1t1SGAlPY51UXyyRyj
/NTVRnOg0mXg1B2Yahh+CYu0LMhIsk3T2wMEyO+igC1I43lAR3rhvlh16t9ac8Wbl6yTJi0wKz0s
4wjNXcEBrD9Uc/CM3oSe/5D4SUNvt9UI7yswKxua18FLakT5B8o+XXvnqi7tjraHWiZcQHRBT8mA
vF1Zbp+yjgWiMklEJtW62bDwc+drSk4fFOnpU2D7895OiDFuAtfbJAgU0EvG4/0irDq77FXRlcQS
Gsmz09hO+mq5vOIbpCWms1MjwYmoSlwYXO61ENM09Ic6ht6vLxiygEcuvKFCgPXaRssL297pKc+N
6ks2TNZj0GvvLNq4uUC8c24rD8Om3ZYnr+1QxAPw2Hj19OAWywsT4HeZJq9Z7754etSfafKyg5AK
c0zn6BcvMLKj6/nFXSuK3ShL44qHwyGYlJxTRSniu704QxX2TQv4BA61T09epyB/yeK+t50xR+mu
ZUL4uyJ09+y7Wu3KxSKojVhilAsgQUvjvfj3v9PT3wC8vN8enXbFPz68FsPr11r9eHpaf+ifRycP
RaigIW45FNJXjem/T0/mH+hObQp+cI7/ivEU8g8JJGTVnvInvmvb/zpDCfsPupc29A/kqZylgv+G
/GGvh7cf657oUCDuUdfld4JeoiDOn/9QevQIgZrtxXX2FKHP2jXdDyiO6lfEVsuxdwiq3JsRUZE6
aKj3dSoiapJAIHGlRKnu+rjG4Z36pFm+J/h1ljE0qJKc+aUW3YwUs+G4zylguo19LyJjtXO6k2C3
v61SUX0UTkFoLimPD50LIj8kcVPcs/jgIkQVd9nUZXL04ng8UQGa3JDoUt41EpO3Ze15n1UfZFvL
SRcNbGoAmBmpQu102kPbQ0tkPyWpYXtgsvL5uco60hDyxCWZN+rQLYHhM+4zxRtV0gT72qRVK7dM
41YT6q6NzD0nZhmH+WC1fajRznBcXIr6iITRKTcR3wPHjJN6wTGbBLNoW1oubooJZaWqveVqskS+
R8clP6U9XLZNb5BOvCmkrLHMzk7wRF1SvualM19ERWluC78aP1l6joKw6WygJKXcksbhkSLoN1/R
2mHgcOy54ZIa6RRbHsA6Gcf9bWHZWK7UxN5zMhMk/KBPL8ZmOFRjf0EXxd0urv/djJ3+TEaena2k
fHs7LKQFhu1kZdmGcLPyGnJ2dlM15Z20iuxr7SYTvArlcrQzg3ogJqZkq7BxjML8GOvEJeWuQYZY
U7IkJ3EIkmNPU+jZnPvnKW8BVMrKOBY4AJjHoMn03QglKbNeSgpF8baPHQT4oDojglyHcBiG+HtE
s/uQGzN5rZn4mAt1QyS8ea0ijcpMBfLToJJPeULqcu8YqRdmfYxo3kDdGg6Fggw5WlsNv+pgp82F
x3FpP5ZVf532BvJZfbOKUUMvLyWGVH/quClefkSSANKsNIr5PmpN9zqvDC+M/bQ7Q3XMvzg9EHdn
HhHbOk2/gLdKfP9pWQRuIpEBhWvm80JO255YKQLO7J7NTln5ogpt4GeAsbppxwnYTsIscRxiabIP
6Cnzw+TDwi75z4HfF6wjhM2MGrsLEqdd3BnGN0d0Zjh1+pWoryw0df88WvN9UbNGm7ngwCcGfZUQ
7FlT5oabpj+5E/A5VJOgTYX9uXVVuZGJa+EVDDBCgcbSbTF6IYHrHFHJcDrFiEVDkhO6fUUrdTtG
3nHqg3vq+/z9TFTnvA2+dYLB7tdWuWOLctc4fb6tG9GGdcc4NQTAUNTL9fKw9FqQ724AXAtNwP27
RorpOOZx+qkOTPNZSWvZx9bInhxKMKGurkU3oLDuaxNgR+NnZAqR/w0ZyxxvezmV+6J0H+elK0BY
T/bntabkELne2c9qBVtvEQ9DqJkB3hEay340rFD8ci4Sd0o7vE25IRmrs72dnTrA9O87294uqo0A
90nZltTIxTesi1j5yS4nNT7MGi03NuC9BwqtKvTaWuzULHE4GQq/mIw70pxFjXGfzPkoRDUWPFqT
J64MvyHTtzKXYUdbyre3dtFGZ0k4krNdOLzFNyZ5Tns5O8vBIHij2+rZe5DNUm3pp0X93eQkLWqR
tnuaURZ+mOZ5lHd1QPomgNR0kxhkcyMfXXlm+UUwjkQZrxmpUOidbGuPkqTZNHEBPYhZHBdqfR/i
JojO/eABCMr74OCrntK99PILn1TnbcasgVib2OJynoyHcejZZryF1QZCZritFkFFZM2zGpZsuh3G
dQM2ESazade4XP64OtALIvShcZ1VjTyRASq86W7OMnJiM1UP38i25Q2buuY1RQK/tmGq6LsO/Iad
Zey3Two4KW+w27gfqhbF6VXh9YD9fihj3r13736E3YhfFzeqjw4ELceyTPqIrKI/Lm5WVaWzkw7g
UxLsyjEl6dbVO7PPL8rUuiDjibyJKj96PKRd6lld2OS62ufqXNXtU161MIX9pbv7/VW9KRd+aDWy
5JLeICQtTpfYPSl+uiob+YJJ9o+z10bCAcuInohVelxIYA456tgcEZazWGbe+uqLzWCkE0wGbpwY
5zx1b8B79qQAZnpTwyxsgjrYShoPaEr9s12U42bp9PeyrmEKdvCZGDy/v/yfJSRvlw8vDAi+aRKY
+bNIxlVeRzSN5PL1DDGiTS7GubuOacX5pJPQvI7OblDfFYSVcBohNaww5cnJppDwgh2HxkNMmuHR
Ff717y/sp2Lw+3UhDwKJRpnaC37SJ0kD4VIPwnxPB5Gc5aZ6LJISnIAjNDFc7s7uh3e9yP/2xO97
4v97GKtN/f6Hh/NLR4GuXZ/8Y/OqiJ+v/oq4f//RPzfHngP7znJhz/HAgMX/sDn25R/EkiKXMHlT
/iTm/em/oovATlWwG/Dh6fFjbKn/2WCw/wCuhzuLQeCYuLfs/2Z37P0SRciEZ9kQ7+l6+ChFVj7g
jxOIlxP8x4kyY2XkTEucS57Qcexi2n3WoOB19wN0zhBdY4Kw3ZqJNqosjt8bl7ew2oBIpYVsL1OZ
72qnjltQ6rUYMW3jZTHJIbc7AnEd/wquvjwRtkfKllPAQpCa3t1ssZcsGgQQQypoSo4k4hRhXhBp
AoHfv8I8VL9U7A5fGnOhYTdkBImEYyX8K5HAL63UIG5K1qGKqYImc6hry28OVuEl+GNzY/2Rt15w
DuP8jm1u8KiR4eFBalYBaN/500M8ESxRpmJ6UHTTT1G+tv3tZvLo0FpVXl/U2COwDAde97XzsXYU
Vfm2rcDwJao3c4PEZkRgE9KBfI0LY8qSin6wFSNhQaZ/NjmbvHprv7iuDZBQQ2J/JEdtuqtsZA6d
baJkcMsOWpe1etYaD3vPu4GEgzjaBC/IOtgUFM6/ZirlDrybIroC3wl7OngftuKvyQk1X1k7zusc
83OhjrkAR7BFCceCTzNtTFIZBFZ64zYZr6EbTHxruUpv/JwswyIz+e4ANnFy6NG0b1yZljhDvOTG
zqmt+/S2QzWm03UWpcPJrlEGYBzjZ94Fte6bELrEFeJuGdfc4fcHWpgxwgmqj+wn9PqEhxmjGY+0
656JX8KmMjZrJt5Enx+4XVfk6b1RWnyFmhw0Kj4Dk3zodwXte9rbKKUounON7132EUuOs4ENHK8B
ZCUlp4YoT/NJuR2t4qJcDDy54/I9iVYrjDlUweNcjA/9AlNlrhJXbooojR4Xq4NdN0jq0QVJ5ptG
lNa5kgzAKcFfUkNoptU0SR3tOaLwm5bI4p9eQogAV8Ig6k0b+9yb3czrB0YD8Q882cDu8da9ecwQ
ayF4wIKwStTjjsFnsK3eRsMK6kVr0H9F30591lwNb8nY8hJS9+IB17g3KJ8E+BzCPGuq+YIdIYKo
PCgw9gwMUTcUvJZXNTUjeXxLAjWyAXXIjNRi2nOARCdT0il7sM0YoUU1lowYALAoMqa1k1YtBiL2
YR0nM4qSF70+It/u7VPp6ObFFx2/rG9NcCqOhVVGohKdhyFYt8HNi2ooy74N4dTAXjXn5FTW68sO
Bb95iVZ74GhrbsmbdutN/UY5B51Tggpgv2ruH2128Wtlp0EK2RQ+A0Z7OJwKqlWMgPWVIAU2PdC7
4ubNRNkhH2XiIBinfXlTi7XOehJ3NemQkrYKkbfkqnLSJBcOLyIHuwIXIoCLGi3XYvnpoUiccYDw
UfJ1TDQe7069lvos74PJbjc0bF7yLh+4P5HCFjlYPd8ahYsVUrewcXOQVDPWRXC1tO4qpHyTrnN8
4EhZGAhRN9rrEvsue1MRGaqbmU/x1m1NBHBHlBXQIAs8ow4+WPa5iaHCqc75vvZEHMZ+IWIVeAUv
BQIoVXJBi82MVVr1mDzM3dRc0zgMMPoRVWrPvMt5wPTsVzkGr5LDLjQvt4QImKMlznp8VKYZiXNP
WiV3sJTTQ8NAp9WY5O1LbkbtMRBdfKCRhOtv9VQRUUV93k9IRf3QIZmTx0kzRdoLX3jK1+BOI6Du
uy0sQ5wjc1maC9DBeOzsqsQ+SCgDeyOTXEAtLQQfw4imr0hXmWWKqHsnUOHCOEJTuAZOLjxW1WH8
NKm84h6rhDjjXsFKx+mUuobiDBmSOcF4EV2PJ2K1XozBqrwp3VbcpKvBriwF15OVbN92Q7COHE8U
9XwhM8Wvt+Ko+xrnpEylicPoJo3oDLU2eFSpI7JL2Wh11GJtGbyNeWlJfsjs+c4bq13Hv6btf6PT
AdHcehzYUUzmI4ZRtP390DpIkoB8M7+prgf2ltjreAyobmya1sd0aK/S8fcpDVdtWm7RTDKUnMhX
+pT5HbXidpCj2jXCEHfS5e0qijzINnrk9tqY597euHLw5eNYoS7aTK2jkv3bzIpHBAHUmPjto0jt
qnocY+xXT86bbbSQ6ywlhjE9yKR3XoPVVZJpMn9FouG3xdVXepfBSTXNuhi0RFGFcxQzAwfFgkh6
cZjISITgDfZrv6EskCSVSKiXJ/OR6ccuoc7Emi1EGNdVLbDXLsFlWXWc3y0vmnB/dmlQ3C8ZYR9m
Wnj+BgNp/MhSis6vd0oeUWXy1uR6Yq7lnVTbhCmG0NbRIozFbpX7ta7KxzoW6iKIJm2OHI3HiX2I
rc6WpK0frAtR51bFGYtwc8ka498R2GFGvLuDvUfMhq9XiP4GdzvGFl3Em8GPk4+p1zpFiMjwUws1
3LDq9qpDK7JRvUfZKOMdCDUFNGM89v2MC0c3l14WqDJavccAQoL+ia7tvmm6dm9w6LzDyR5mpfcQ
WdIxn2a3aCBgeTTSoxPt0pJZFV6+TXr3drFNbZH/TEuPpv5Sbbyup4TuthIaHCWJo6Acn4SpbICs
yRzcaEUdKkT/uKe9BZUlS/J8Q8rHTKpQ1STzfnbnwjsGDEu1iTtNp5wc3YCsPrnc+lPvXXRZwDKX
TuT1TMZKPxnFRzp/9bVhutVtuuT+hWdFjF6BDddN/HoX+1mDXKCZUKTnnr5U00BeCa53uIiGM70S
15V9nL3yIxqutrjiVCTv25wsaIOKmL+Riwr2/mAPJECq4DMClIIWUABbgkG2ax0v3UKrB5ZJU/Ro
Di0Qj6kHCUh+SLKRErWKRmV47askm6+5X+5X1GTVfiGYjXU8NbGmjx+DIGv2JBCogxeNnwjnxd+c
eZ/jdpofEmeutqIgmcTOPSpJvaPuO5Pb6hKbtHOmcvqSaets0P4OBfk4136aLPflMjub2tPlHi8m
dI5g8K6aIJW7uO3ObaCpSSmXndGuK9v6Gg0eUxTCVhgASbOL2Tdc6FKJC4su8NEJaji+gZZXtb2Y
G25atRvy1vkwuXUdTm0Lji7AHpoxY4WMkPyOwCmsn/6FseTilkWABpocqj0yTCCvtLnv49qmlGNX
R8vo1MFfVwgqp8OW3AB9dHIeGDYq46Uje2ab0US5XjIH4HEJ3oiwvAeig/2rei76j9ZkGVdz2UCw
NwjjTMKRvevnfigC9iWWtVz0U9UeMsTjzxnb9zgsNVIhxreVny0V+UdvtI0bE50BgksBR8aXxI87
9CvrvCQ41PNejbx8now2L0LhFav9XXV7w2PYIA4YTYoxvT6YEdkXjg8cnsk/3i5OwUIUJ/1pqKhc
IybcWb3AHduY4BHjSpzmTNmvkTIRLUV1Nz1jE8YmZyh2gqlZbWcyQXd9K90zSabihplfgcqsqSsa
qeUdzW6yD2VCUnBnzZCSxkKMV4k2POjWNnnCmomESKd2y3H7AV5AIXaxUyjEFl67TNlDGgkifURW
yuLoLd0Qf2Xyj/dJBpUe4wKEE2Oo4F4lEd7fmprXoXepbqSzSt2jn+vx0cg7y2fZw4xB60skW0XM
jcoSOJUkayBo471I7X58BMpfnBYXxU6gZgjOS7/sdGLyfzMv3btE7Hwc48lniKPMlcYFAh02fkyk
eFi/YNOMr+K2vEmGvnsyEFFclsq/dvMKVzG7gQ+ltsznYOxcYNacXUj6ats5fercRpunMneD/sJo
xWLpI7NWsLcDW7cjyT8GO6eYg1t0G/XAJjbNAMF6ctLaf4nagkk9yrKxgcJFLESAIkKoxT54WVYv
zsYqpAHfsENRAr3OMbX94iclqy7u6dnd+Klvx3uSi5wSEYviv+c1W66tSeiAz+ixMMI79Ot3dHXZ
gFdjx0bEHSRrU9o2BVRqsUwPM1mZZ/aiGPgJYLhLAoP92Q8n/v9QfPtZUM/RmRRW31odhVS7fg5m
1ElUpE2fZseoxtVKw6bGIb7IRXfPcl5wycgyYDdSVw7Gv3DMWXx/fwG/RLdyBQBUJP+zChHttzrc
D62tMXFFvVh9fHSmgDyYqOridKsDEVk3wuiSmM1m1BxSO03iy76JlmrXuF10E1e9OPumFjeyztlV
/v6q/sNtoUWNVpFtO/6GtVP4Y0WhsnVUJ6TZHCuDrV87sfrv1kTRgB0ZjuA+tdj56BIt+dYY4ubl
95/+c/FuvRl8PA1HtNImN+cnB1E1e1Q4h4V7MmPlO9J1nxtWHDSR8AjLZKYrs9ijb59zLzJOYt1+
vwNjBtk21q2kcJ7TEELkS79nPUE3bVxl398oDGO18hL+5oLX+/FDsZQLdig1EpAQ0EP1xM/3awhi
eniGXxyriIgUYCST7jaJm9MHUySSIttvygp4Q9e+ljKfH9qeWsUb8CStJ/VQVu3fFZXXms9frwhv
ki3x9EhvzWf66QkaDqITzb7hqNC2pahF0fH3lKQeO0o8XehjqaCkYGGRk5SkTw3t0m2FyrI4CMWS
vOm6Zj2DcWd/f6veqtk/XxiWYRyMPrXZNyzRj0PLG8xGlapNjo0bs0ONa85eUIfHUXkTuyK7qz40
SeHL01yzbd1OyBLyC0KAhgcth6BDkDMSxW3OnJbl275Y9Bxj3zzVsVzYvqcxuWZFBFsEXRm1niog
+XprlCQEhbmnkJLPFAa/vh9K0xLah17WKkA1N5iYohTz2JAt0926j6MvgL+rWjqf5oMDBmH5m+dk
/VQPZuTgR8fFiaqeEuIvJvFEGG0Kbsg42Akt4tCqFxwCvl6POhXKrDMTPzwiyx+MD5W1UDyZyoTL
mlO9fJgCl7sV26vpz1nIIs8Kyb9ys/jn5BUAZN7KQ3T51oetMqo0KD0w5NTIu8pN6jVwfeIBQ+c7
9AMDA8UbUoQGRggHgq9vz/5/lei/rUSjAf/hNfm1Ev1t/MfxlWpNkqpvP0o03qxe/1JpeG+adV4b
SdQ1XaQ/9e2e9QfRK8SykiqFyRpH/r9V7qSzmi5m8jWLW5LFTUH8zyK0JIWNBHIfVQczl888+98U
oX8yKkofhT3pMD4IMK7CdH9ta0wx0rsFYoSTbJBqUO1w48cfbsp/WKx/apS9fwg6EwzrfM9fejp9
PRgNltjlqHN8P5PXLbBTBm/T5LLf/f6j/ho1g22c70NFF8eANCm4/2x3rks23VlsL8dpSGGrFGl+
aVkAVUTdoADHh3kshcI5tjiS7vhc/83H/3I714gdMsY9LAo8tJ9NjFax+M7oWsQJVOPZKr0nev3b
339DBsVfFgh6EzDPAovgHp6b5f60xiplzJpSUrtWl8+wkkhuE/VGw3wICTz79vsPw5X868dRToMD
wHYCxZC5+k9/2ObYMfv4Kei6I5N2exHnpWg2dWCAmHbIuiwG+VFGY4t2OW57EwlJnZV0FAO23pQX
qCQQTEshyIrJEEUxnJ9AywScQ+ohgOWJpQIZQxdkVWi1oqHzgEJXofQ8UXejLZ+NtPO6/nslfdZC
1ZvW49wF2MLmQIMqNyr7Jml1sLWT3N5qc54e5yxSV6kbj6RbWZ4C3dUG5dnlSPOUzl6NXlvZ98Ts
ObdOX+UPLhv2cJCKjIi4j2/0UImQNExSPHxNbAKy6D1pXcuJvM5rnRnD3i7L79IrHupUfnEX/57I
wHIzSr+8aMzpU0wFiY/I3J3h8DtRw0CfbBZA3a2TblQltk6Xjd9UErQnL0tum9kloyGo8edaJVhX
mrQ300TSb2C4ZBTF9qNniOgiS1LCwDsPUPUwfCOGLjhP+AS3s8iymyVo43NPgtpG+5CygyHm9IoQ
ehqj4bikRbTLQN1cV52zYdccmhFQiksnNt18NyqjJ2NwnOPgRKKnZg0G0HVuPfYUie8AHPZx1TXg
0EwYgUSW7atJKfejrDzjKckHdUu5id/j41o91yIfLguV6qNp07dPlcJECawiuYzKVl3XBRJJq2rz
PWpNhkjZIpet6xkOVSWQ4WtrP6SF+ciu2N/OQzttjCS19ItOzZY4W3NGCrF48TlN2mVHcUqEEfXV
bdK6HSrGdKXvGCq6iqJE3SN+UHelgmkdzPZLu/j9WWo7P7ZGIlAx2S5ZGowFZJoky6ArOlSl/ZLk
yoFqnWrAz549HSVFs3sTewiyikZdL7FR32kOrRZug+t4qhuOy01h7tVIH612HWJ8U5d9o+AkdkBP
pC/TaMxDCDnuXYr/I4psPNNRzzE3EPGnTOcEBrjO0zTEF7KM2i1W0nvC6D5mFIJBM2XGQZbVcNl3
gEzThJV90AhRQZeJg2Uj0EV9Xhznsqf9Tfnrcq5NaufosOrbcmbdYETjugd1Fpv3dKrm187ATINy
hTDtODMu+9i1DvZEqcEtSKWlcEt1N49aAgv+D3vn1Vy3lWbtXwR/GxmomvougIOTmIMkUjcoiqKQ
N8JG/vXzQLanJdojT9/3TavaNgUeHIQ3rPUs0XK0pDAZkPiaBvTVANAQM+I6z5oXP3sEMDI6ToBs
x/F0MedovNx6AEpMo3dQo4i595GIGpYg7C8eCF62Cz8wnXI6r0aqX24y232M/OxjXaNXq4pM7kj9
e8Ff9MlHmxAlfS/uMzwSR2M0P7t8r9ToyQO9KBJwFHuBmTEcseohHOOiC1ZLIxxiGotd60EXc9b8
SlNtc5djk9nhZP0K8EvBVhXFEnhxMp5iJOGRrom7eRn2PbLsY64NELvwfBzWgr82iZ32A6ZJF8m0
mrRdQ6jfnogj80WNgLvqtHEiRbBFk5iPtt34oWT2LU/SHdXtoDUmwmDhnShSzYPQU5KctzjjNB34
hmy0OddxWfT4OONm+VDrXgnu3V5POrg3NA02Cj88JoZPxOSEeyNE84DpSKSXiScPJDASaTMKnGhJ
QkNUVrq8VpV3Kkfjw7Z7C4wYrVTidWer8zQME9jCEF15V0lcvMWYidC1q8gdWOEOwmq+5IM53jSk
oQN2Lrn3eCQ4N9lCijPUEPIVKqM7ohFGmTWt01MNGS6gGuLIws8Z35QON1CgyTn/5mPC/KTDiXjE
8WPdYZ0mBwz+YKiXVa4Cds+MIcq0jxw8u9wnzvyVCE6U7q2kSVQAyzs3/2inNg4GP0P72XblEOrW
bIWIWuyo9GBgDKtrXZZmNrUsitfxplIoznQqm7Bt3VdXN5M+2HrdXRvb+cnLPfexVLN+wGhbRZ1h
QSkeF5ztpERGONYICMtq9mXzYB9t/DE3TqYXx1RLks+eHVUQL0lRSDn9I4BKnSfXjrRRj2DzpXw0
QeCF6ARocbW+MB6s1okcnOuf+qWwPs+jk147CF0/KWnu4GeCs2ca2F0PetPviyrnysOgg4aq7IKS
zeWOl+c3yWgqiNuu2DssTE68H6cTCXo8M9q5dp2LXq8Wo9wZRNP+Xlf8p8j/xyIfBsQPVdHfFvnn
t069LT9X+N9/7E+pifmbz8yF2tP6H7H1n1W+TZXPA81FRMhMZKv//1CagPNFr+KCZ9jKOde0qCb/
VJp4hDOSRiz4NwKKCJOW//9fP1HZ1Lv//6NSjc7gXRVHyCNIDYDD5M664IfeFY1GC8bUHGzyykYt
IwKvMwmSx5BeXICItS9m0bXjQ2Kr+FyLLB2QhMj+Lm20keS0XIck2HVjWQVpgawPzRhRMEPHOL+Z
GSKi1sru2AWKg1tIUH1+yyMGn8p1UugpDPsljh9nQ9pP3PYvJQbBhL/qceT+fOiLer1Tnf+ITRCe
rqQhCGqnjBVDSxebHfXT1TBZtgy4kfV75dQorpqeqSmcSDCezJPvpZyKs+rQM5K2m4WwUBSYWxec
u+3OBK8ibmOjp9/Hq6FFZO7635TR1UQqMDGcgrFauxP4ToY/1lw0L+YIOXWdlB+uliJEYTtR39FM
nZt++a5q1DTFT0/6SNB80a3egXrdr8O8Gk5rkVuhaw78oLIn3J7shdAbO6hk/E/MJtoklKUnntyq
X6+cZvRD2/DXY4XR64jlrDuN2sDRdQ/cvMy1Za+y3oeLivMrSGGo2QFWU5Stk6LBYYtADWw0ifY8
DKb9gLkYnZ6Dxuay85RPMLGtl6gB2PfhPhv0p67aiuhiZpHIWyOdb7ym1L6tW9rvbLbxuUjn9KvG
w/K6QSB1+P77qe234sruoMTzvyej7PkyJOvwEF6fnPaiGyDiDwheWU2u1I+cZLxzPZqGcUgDl4kj
ry1ci2kwIASdLgEgpOkxLvViPTpbZC4pV9BfD+a6lRt5vGqB1OrivFr1aews3pJ9PvKozBLjqdGE
5+z1ZvHEgUuFfrKvuBaQfZ7zQakdR89CehU7w25o2w8wdcuPHVjgB6DVy1PbpOrSk6b/mMM52qem
0ZF9UrXmGSdechG3+GnzBRlniWDkgpaVsEAnZ3yM3yujZeFD5qutRTZyFTSqArVKYbc9sZt+7wRz
3mDOkRNxRpbyDyW6+W+TYwKxYP1RkQmKUCvdJQYetb2fiz69Lsqav8tHWrF3asfYxMvmyDccjEj8
CZbEWngfV/5yla1TEZq8QnZrL+KryoHTDa17InOr94lcY9v9saT6P6A8R3BTOCl4ybnPKu9Q6EI9
9MSa2305XFbsRKU3LwSSje2EbHxYNeCf4EGrJF578D+Os8+8NQ4x6zfhIAp5ThAJwNsdvO5mxaFw
q5y1ulOa6eynZalu7czSz0MiSWww2iSqIGcfV9fpI8O31nNqbasngqXNcCpt88PMaDFg4+zNATRr
blSM1YEF0jFE2JZxUWEh20vgPJFR98imRZyDXZmUdmgbU13hVsP36JnFhdQm+5Z9LZkZrFc2pIYS
CDGBDRMtq/mUCIA0ht00C/dpxOV8Fet68rp0ef4me2DQjCF3a+MXuEdMqKO5ztg8WHKoKKHgZ15W
GN7UQnk3y2NSV+1D64uGoIRRh9CfjqyztUKuH2Z7EdGat+n1SJMAsa6p4Rvby8FoXUGc0aLVfdAl
KN4iibKZlNuyJ34IeXcEyNrWuZXtSYdxN4nd6DjLxRQ39V0KpfaTz+c3YW6w8jo1GFLUzlmT7jzE
OUp+HAcMRScqcQwBIEQC0Q5DCIyT9b8rmy4kRT19dFwy0OmyuwI5VJVfjPAHSOHqMlbKueGwCHca
FXb+OB9SlEnhtFQvQGTIaMkWA69+614TUYwwuEDpFAxGuu79aUZv7cqyxzznrd0tMBx8bZKOkYHw
eochjqeScob4+fuThdTt+JuPQvGMylhtiHIdR/92F7HAYgmLAfVjN1XeztHw+mMLrkeeGgtvmK52
5GFOeDw3sjQsbofJuMfUyIH6tMPhg2bMhMFerFeTgE8dpJPmy2skhsu16op62aFShoI9yPWq83T7
d9zjf8qlfyqX2LhRPfy/P8uPv5RLN2n2U1b1tqLjB/40rInfbJZEGNaoRzYFLfOkPwolNLkeynW2
MZ6JqY1Z6Y+VEipZg8WS7jr8sSGs/lUpoaCFf2YB8uPHAd/++av9MZn8VaX0XtNvAc/Vt0wBGgXe
2yiDfx53xZOWjKm07dM4iybeGflKltuG1QV6OIbmYnNjUpXsG9hXex12FpDYvnn2lZg/2NJrni0n
V5+EKdWnZOYJ8MOZ/JtB6vv1Hr+dgSbe5hc0IHq9Xw75PIQhHPnWKR+t+sVOrfkW1IC8lPbMq73N
yuXgN2IMVVNTSf362Ow03xWRHqUtjgJ01Di2HGtLGf9xFBinBnLhIWvx38dPVRujyZqGzL8qfO5V
8AS2e8kkUTqcJse9mC0/+6Cjmf08r3L96g4KeUmzLuY5KRMVFdDyD9C9hyLCcefcuSlGl3BGvnCK
p6q/1Buz2VuisYK1G8iCnisaSWtU1U1qLAKfnj7i//XYmFOLuQShDmtFdz+kGo1h78zsghzjmY6Z
bh0ZYsAqqL5wlYWjiL3VPU9gibrEwuSg9aZHmELr+ylm/xTBE5T1Txp9duQV7uMwr12JkqZlFeM6
jbzuLJaqWrpt4bvaHI8LK6qw0FYzyFFTLBDRprENmCCkYZPKFNfQvBkEN/CQxqz2kqSKGJjF0n/y
cEUxKRM8/QPGBPMIcsBDo2AWy35KSwdEDAWNZhmTCtgstPeb9OVOqCzTd3nSiueyFg47blcQCIuE
LJoGs8v2ozlDL8i4le5huyW8atvWKZmSpP2jPtQkbPbuNJxAUZcJj1HZ38+83tNQNycFjMDRSc7G
uO4FMu6RJge2gyYOguBqXjD/Q/yVJJlBIBKKBuw4q8XXmmvW0YbFrgWlhZxhsu0nN188nOSOvC1k
NwMCaEGeDCQ8YFXGex4kYtb3jBa7fdfzLl8QMh6QhiZf29QY95Co9lAQCMlyGe05hlvdr8YyUv7X
Q35ecy/feXbvvqRu3xzXSpAliC8D7C5Ykn3PWh4zXm6gaEDUN/fhCFftQIWsX8SaN599T48/AphB
WTGlU7PxqtI3axLjjV4zvwsy6VZvNFJFDTwdEBvTW1ltYzuy3Jdxtc3AcfEu7rj3HtJEy83rgcGh
jS0xrpzpgUSIbG6C1pX1GMYM30hznmNGy17TF19lzrLSC/ouPxiinr4iEa30YCzgnJC5JBsUXqr1
u+yFeWgJN0yyF7xRmGPP67Bu9FYzH5+cOUvYL9pG/bJqZj+EsT/MuBT1VutfZTzkWDj9vmUYRvGX
Rf3QSS2qmf1ejYsuiewUbq9Hw4hM4GEx62U5UhFu5MhYMtqpZVcRhTykSfMZUXRHCadJCn/qYom2
bSrEkWYm5VXQy8suJWuAoaFZk1/ISnrbQ3Opz6I+oUUu7nWXh2Yyo1kMijWTN/k6uNfGAG+R8A6f
o3XbZ1tS+kGQOfoUtfSh277YUp/6zMmtoCNpRovmhDVVW9MrQT5rkFfZ9fM0GqyWfXtEfpVO3MgR
ZeCsBeDdhi8i7wZxBfTMFtd+PKFRabBNviB09Qmv0kqqme1R7vPJUbuhQ4v6/HuLpPXj9ZwZ68dS
EdRRh8VkrgAT5xh4G9Aby9KXF3sYEECdvTET/FEkYI25jhY9sZgj6us0PslkLjNiyxiuvgBfqrh0
Onicdbc6163S+Y3ZgtTafhrQsQRg2htQb0Z5gy6ePB2nznCMQS+ZkY4laCNINCD8MfbKm84u2yrE
c1HbOw9VKhhPlz6JkWBaXZIKgdBu4jfg2q0aHCO67o3XVtthuF1NO8ZMqDr3MxqpiaYu6yAhlcnK
aqL2nEUE6N08csNad8JjrdVkOywMveiD6iD2sFoliNaiYlL1F6X3H2ihndOIAtDeWpHpbnBKk5xg
uBNEASKHZVzrZRUCydqnp7DzeK/TVFyl5hijedMWeZlCRX40kJ4Sv5EO9itoAoeVjKmTPjkVUW7U
Gqkduj1fWmUOwz4d00siMjoV9C3irLn1GpsFRKdfmFrZn3xkc3iyVUzVynsGPqXpLzvLx+QW6G3l
EoxrK2bBmFUMCv7elQtGZhPWkI7Fu2OntCahndgWIBAe+Koy1afv79H/FI7/VDjicqKi+N8Lx9s3
KdUC7kBmP5u6fv/BPydtFutvg0IRKtw2zfJ+KCC32hLdOJOz7zXiVh79OWozfuMfOSy5N7bBNqL7
VwHp/+aCJwDd7ungiLeS798oIH/fv/6okwHtzQzQ1YUBTxQP5rsKsuSKWatGLEeSSoplN+g1b2ss
mOa1Ec+gzLEUkKdSVczQ91PvtAQWqq47WV7Ne3dtWSeFaSk0n4VfXxIyAsRBC+iQCavwX5uxj2+m
rVGsFl3srAzJdrBW7OpwmSuFOHCxdqtTghnQTMVb210XhMYGNE4jQuGIRxiQyUfMEN152dpW6moR
udq6fogN7MOYppHVdt97XbxKLXijrQMW37th/P80xt975OJ7v1x/753F1kZXwxzvhlQeM3fN3pi3
Ja/T1nbP/MyTvWAo3flbW55+79AZ7tGto8pSUFe3Jr7e2nlkdOXFuLX4WZ32V+PW9uvbACAWm4W6
3sYClEwE7bhJPob2NjaYtwGCto0Syqry58BvYrrIbdTgkWcVssFh/kDnKs5gIoZIbuMJYxtUGD5n
3tqGF9PqV7f9NtDot9GG2IYc+TbuSL9PPsZtCIKMg8zEbTBSTCnR05Tpfbhxz4CKJSJaXIdpSseq
Nwf2Jj5RkPaXA1MXcoz6B53dBmPCDqDlzsDp06DjZVgju8H8SC6BsWcF40HaTHKmOmscX7EDZblr
ClKagdRCORrVvevUXh458KTPxAGJb0pzZGRV+r073lZ+SeTJBFfKSsStRcxBHaraMDch4vCsY5n6
gIMDr7XK7dCv2E4rrw9tKNU8c/vqYMq5PCOjjC/9Jpd3tuitK/Yjn7LJIgwUD/2OecOyl0TuPCyD
3UaOZlfHSVShqHWiaIs8v4+HVtwMGtiKGE/TiZcTk2Pex5U1TWE6iHoXk3FFJtlYx8fcjzH4OlXx
Df3Yqx7DEKjJJgL62Zf6PRc5T955bk9q1asAx4sZwb+GFYQKE7iWfVdztYW661+w80yDymudHfzY
pxW3Y7DOhIWl9IqBvXj8lioFhjCwENcHPUOwkGpPCCeTU1Om7b1dNs3Vgurt7GIB2eVaCqtRnwkU
tjqMd2PLdcNlSzqMsxgHwu9IbJIpgbnCiouQboh3D++m+2Xq4QckmVUnB8eqlkT/4MXlnO0p+Ket
hNZXyxl2+ZQmqXc/OXPpkJOr+d7wYBiFPT3YCs2dBTuqSPWPusW1EMFfzy6cTrh3WDvi9NNsrRWs
EEjEJkyFmoavxJDF8eHcImUxaEwbRihlroOs62ITG6al15r9xLpV5qep3oxuZb3mfBqcQZY8dGi2
x4cxgw7NKP57AZt8r2YLU4z5c1H0HRgBCHXSXYPUVka4NI6/7kZFS0PHlSXJc6VnCQK2VM/4frSa
aBFzqhmKzYy70Pnr2czH96ZlCx2DAEkCcGX2RXJces96HmogIq9uAY3FeeYc+QPs2KGvz9SVJv4J
GRe9yR8OYClYkLYmWeIOffwoCzh4oWiZCcDK7Qw6dU2ff++2//Om/v1N/VoPsu+W+7ckq39KsdQN
Xpz/+3v6/NL8nHr5/b///fWs2yzCGMW4bLl+H+vwL3/zTSRE2xaLN/kP6y8WY4yGdBf1G3p3d3uT
/zHUMcRvlmHw/BcGOjeI/f/WO9ncDvKDZop5EjDYjSSLoBbkCmOinycXclEjK4pC3qJvMi48Ikaw
08REhWeC9LNZX0N37iF/99MHz5+usQjFy6F7tjLStW3nlIFgHcSLg09DuMNbMw+ofFJ21s65qLL9
HnnnNaDMz6rnB9mFGfGRCx4TtyjKbRWG2UxV8y4RdhyWmQvetZpk4NpEsOe83F1elNGUIBiyLIEJ
ogKZp1a0vJ4PwaEM8YKVT+uSrjuZG18Tpu6oLzon8JIblfQXWV6/9it2RnbpdPmmizS0eTBEC+oz
ZWjVd/B4/Mn45NXLKzojQikLXMVamZaRqsfyk8pldUW1MBxx6h2K2/zW8fxj7yeX5IElFrOFQpyI
rSIw5J6uyTu4U4sPutPLHXxHLVqT5KlF+M9qbvaC6tWvGeESSFAeXOO0MU58qNHk1a/kei3W61DI
Zo8Y1gqEmuZoNgEe2pJckDhKktMkNW2nubmNqAd/zsR8A0OwY7zmfshLn+EEVsR1hjOUzbTnrar1
o9RLdlpub35rGNvcJOvgYQIxrSet014q04rDyi1AUCrIvFWykn+LRBZbN5a1JKbr6wAiLdaa0I/j
66N3IS99bLQ9b6zXcZgJg0ko3NosV2e1tKxWnLYNOos3UuOx2BJSZFfVpCYEXJbc+XpnkMun2kfG
W/nN4Cn3sM7WzOOR3iUbiePS++IpaSe1c7Xyy1iKCmNxWe97mIWhMaIMWOOxfMIduaW569U1XH7j
Ymjaz+W44B9eZL7D9rhcmtPsRlVcf4EDooeAX57lNltLEq8O7dYHtcirPXT7IQUhZD/w5WUhPoUE
7cyIZqd15qPru3dMNQlmbpCKtRYaoZF67SEu3OQwF/4HmzoE8X5fh/CVUMcN0tqxoFTndcqw4fWx
t1fpYl1InMzP5mS7ERD+edfSd1Ii2bwuRDVkL4OTuNEybhf5UFgXbisdUD6lF5h4D6MhWepzrqR7
UhU+BWNUhK214JBVWyWMGRfrkhBTj7TFbgZrC9s2a5gKqgkAFLZ+9FKJO0ZwQqUddOyyv8V+NrIo
MxFdQGjcOta4jnTF8MoDQajv9+PE/I4lJG8OY05vNL7IKCsQDJLNAgQrYx4G+RgAmK+5e6W53K+b
K6902RCpuEr3Vj0SFB2vsLespQj0rmifyhR4EQom4MKiVwcDxu2FruYucnIPn2OGym0H22IKa1bv
e84DYCFnLdlhMaPKbezoXlYO0EUNFWIjJOt8iDcjSU1ogN/JEPyZHi74IEJYPmwfxxyxXzJ+wI5L
HPhofnSI8Qh6nZQTy+Mp1s0OhGBDP8yAW5GNZ99cSEO7fgRnPNl8HG2Aj9k1WmhpSRZhrLSuU5c7
2ZLJtIOMhgZn9UGT0XYRm+gQUg4XaMd+sr0qa9ZTHRqgHTQe7kYdTqkBpCACn8G6Gn/OWdaS+8Sd
KlZgoJyWCj3c0HL/yqLFdpxACGOV+TKRPhoUhVufEz4uo6Zu2Xuiw18HPPlUDesz8mWJBshPdmJc
sa7MXcE32iU7rDB1BH/BPY5G6ezb3Ej/Yez988j991cHWn86St5eVJmb4PgH/auGJqGdzE7eoqOG
iT/sbO4EQeIWGtgPsZP0Ya3Hpx/ep38z5n/nLeKgm2KEY9KO6szh3x+0mJpCtPOs32LvDFb0FDEr
ziL/2k+cGR2ZrHoQZuS5dyb3k5k6v0uBftKP/KgX2VrUf7Ww2+GB2WyJWILZ0JYP/fNnLjDFDnoc
C1JyoK8yJJr/4aT+5X1MMevRwBNKQmHgubz5fzypC94wrjrXvO2K/LOW5U+taQ3B3JuHX5/In7XS
fBCIgoL70kMWzuH0dxuLFt0ZjvLSvpXdQQfZOp2audyhP/j1Yf5yvhDzIYbDhoaKh0O+u0bQ28V1
67b+7SZ9XPxXkd78+gB/c75+PID7Tr6zVH5ttAYHUOZVrq5z6y6vmKH8Tw33N9fczwqh76eKppUL
HdmCwQrs3anCUeRoxMR4twi0w3S8sFbaBOtOWN+a9PXXh/qb04VfhsmI47rCIYTr52+f00V8Lord
W5QXk9z7xr+VxLd9FF2wyNs2gnwY19iuih9uWeDyXaXIY73V9EBu89p/uHr/eqoYWcMAEqiq9C20
7ue/v9Edg8iZor4z9V3V7/10D5LdBFGsR78+UX/92tmQgnZg2uV7trC2f//DB8m5f9YBcdKd5/f7
UVMPfrY8d5P35deH+etdQmo994nDq3xb7217vx8O4/pDlkELzO6M/t5cPyYoKPXhNW3lv3ne0NwY
NiMxvpLNofG9Sv/hODhxoZCxHLhNm6uyvEHVg3NsiUOl/QOr6/1528Q99OwukaSAbp2tnfnxA2Ez
VPriJYQRYXk2yhcteyisf3pGb/fcjw9JDuLjctyuYQQwrK1/PgimgSTmGkxuZQ6UcBiCheelf5eV
l6RcnkmQDQHohaBZfv1lvb95gLxu3RIPUG4dC4rBz4dN5dTMhWMhng+H+E1q//S+e+fzw+PB854m
yeXDMTE13u+YMw9V75rm+e2cLHPACq6+6swC9tDsNqEhwF9Xi7QCNdYimhqf3ZojzM/GwAO81+on
QyAQrke7BtuB7b2S1XhahPM2J3Z2CydkC77uXQjRwo300W7AuFNCkDyn05K12Da8jAJ5dboCXJ5n
Rsq34xsPVR42DbXunSq2j7VhT9e/Pq1/vWS2T725iQ3LRBn47h4o4gXQYutmt7Uggufs19d6cfvr
Q/zNN8chuGc9A6Opb797whJj2ZkTfoJbeWnT0fwTjvD9XbzRfzEFcVthLOeDvHsJNfhcfFvnJNc5
+5Vv2vCtJ9J9YTH0734MfLJMhQ0LSgYxeu8uQAWKKcV1Ptwi9wm8R7f+gwX9f64+Nvjfjwd49/jG
9K1BBOAAM5xeKJD97tcfgIfb9gD4+d7lrSDANhqGbvIqeld/5I6Zi0Rr3Ru3YOdZSonVBRHisTfy
+VjPUCxLavon4rLTsOcdc5hUrqOsT9liuT6cU6knxRVtdQIzI5qBGwfr6Gf7JktfbWU6tz7r2HNa
5nG8dybjWYg8CxnVg+9smbadYFjGly69KqOFybgGrD+HaqgWRspTu0uU7V0kbe4y7RuY455sFAKR
5KRcj3VfPaZ+1hyWaQaikprJt7mdq8Mqm3w6u2bD9N4eafFzb8aaMogQwX6xS7Tuwzp3LJgVnF0Z
jNTyTujX63QuVqvcw91vqN7TfuegYWlm3z6MjVGRHe/zNxizf52JFMdVQsRBPTswMQQPWRRoffzJ
ZKYPPmNpD6ZrpVeqZOvnmGMN80Rr791C1BGLH++zUwwK9X0Tp5dwL9sPVju3V6lVOWeXHJdoUNLf
FXIq95lBegYxXcbZs+WwczB2HOzSc7+quJ/CWblilzQTI0ZGJpD09STCKCdOnkdDoiXmtO+85bXK
iJ5TcnyGE2XtrAJhLVB5J0TN3x5wKXmBkaT3wmiekhSNiKlmZw/cKw8nL58vEpVou74dC3tnmPO4
r6HbnpkYNVdCaTLqnRH3mjeqkN7MCXpsaxicrPW6ZVO97+02B1vT8WuS03EE6t4chszt6U/ZETPo
GY416/4IiQujcdknMDi1mpFSTzRIix/g1JYGcwSv9O4gInGAHI7ycZX9R70XXdhqebFXZkbkvQbJ
Hv9mf9Kr3L/QyUW/1LtJXHbOZMPys9czJZ1/sOMUXMVYotmbhUdvDiN+r6nGs97ywb6itUS2Ugnw
mvBy77GxWlwyg/WGEA/lHamuw5uq1ifplfFp9rrpvNimdbnGKkOA56/3NSkCF0Mlp2/J4H1BztDB
Ee4cpt887820gc1kNNoNDJ/1rpjsAoyIkx516eMdg7974zmzznfqmjeMV4hxcBWy4JqlDlQbesSk
NXdosrDFVclHf07G/aJ4ftb9nO5RjFXfiFs1ggZhTVgN7hSlhBJd0D55p1XvynMBKwge8tKcJCpP
+HUrUcI9iFGVW+NJcvnez8NMiFhqKfOuG0cnFIO3sjyCTuzEYxwyhGiicrUp9lxcOWWh3EAtNuaU
xHgBTiYjafYZg4BGHQcs7vxzzaBDzKsDk77kzYUgHZg1RGbbQ6UEJYFYpqx9QSjtRSyM7mqHQTsI
x/6UJkN9rc1jS4JTOkZestjHAqnOiS50uexWnS630VFZODLhP3bETq/7dbcSLBQ4yzChJFgXXE+m
W4W88KYLv3U7giiGfE+ooCBpCNRj3TC/AH8e5k6FYLRfsjPkIGc3xODCNcaML5XzgYnJNS1BEsZx
Vl86FFSXqIEYVVmyhoaTMIDMFUlyj95k77atUjJvwKB2ygA/Fl8pjx56k5hGnpi19dlI5m7nqvHD
BHUwkDLWT1Zal/tUEWVCYlV8zKoOrIta1NkukO87U56eOua2x6oGpFEubX81LKTTsEqtd0AVPRFo
RsIMoy/Hu64ZXklUzgBN994tEyCGVFZn7RoAgDtSuc2rRUNIa/ZsSKCV5EdYiOilNv+piN009MBZ
7krHBuZMSlwToVG27zceXFAtgAewS56wnzJC6jXxgsJXXaxQvqOGx+yhSzH9U926rEEW7lNo5Tj7
2gqAWNXsjSqp94IJG+qfor7VwS9FVWaCnHCkczWS8btP2/brmjc+ESCadsbbx4Qh8xGu6bV/Hur4
abD9z0spnie51hDxGy/Qyyzb2yNpTXKWr8YoUP8aFuGOPZtFuyiLL/NSqeMsq/pOb6fxbRUplB8T
GlwonGF8HJsW6loxtKceJvc1+ZDNDS40C1YK5Dj8V/f64DZRs5ZzSHH0gEx5PMokcff1YGcn5kUi
VNvodkhz/5CuwxxpssZPaS54UrsM75rGeR1ajWyORZJRmSfVafGX5oihOHnWAWJFJFNOQQx65nZy
NC/KGnLBgOmx0raT4XqZiL2YGysj/Mcgwixp8hZzQOM+TjAowrKO1ZFNFK9BtORTaLMbDkut6p8w
rNhI1gkI4nHP+wGdx/xqOpyxUnTOEehN8UA+lIcZr1wyxoExidXtLK77EjI2gxamue70qipXPBYs
pXZd3loHhr73rUBeZiJE2+uptcI3n95kbU5gUaV/7vKqDmea0ytrGAeeZyicPMdlAp+nb42fc4lj
GQY5J8VRS6VBKhPRVrxIs1tiE7/UmUq+GiNGMBP9043n5vUXQlPtPEiB6e00ct6v3dw0eHzb5aEy
R3XCmaaHmj7lF7MnOHUDdcRQ56/DbFVm1CndtHdEsxZ3hFuSGCWnPDkU2N9AFCVduwOvlx0qI0/A
To6A06QS6x5NUg+Bd0wjV5plCE2vDZCjuYdS1fleVOkrs7wFt0xrnJH9fZq6Wr+q6+SL4EOgA1BM
sxem2aC6MT5ACJFQAnvMrw9seNMQkSrvcNnUbWjHTn8nXWwiHainaz3rywsPOFiEHX3xAmQUfiCs
AeIdhhlSs1N2iIrt7i0J8ViLR6Hu5i1wJ4nb5pr4svbgeYWCXSeSvRoElCX4s5Fbj9nTRJdxqrZR
bt2l/NW28ZkogeRCsFWH8A5RPotrMiPpfUgLSKddO5J6wr78G/GR3Utq62/Yad6myYYplHv9OVW9
T0Cn5vlXdjK95A4rIT11cdYg4TrOXVu+sdzSqSs8blZTvFp5+lKD63oZ6ZL3g+UNkUY+6yMUKkiV
tiRIjaFCd52jQNpBo5l2rL2T42hVOZsNbwozPxV4gRDsZ94CGbM1asRu5IV5QPyDQY3L7VCKlwRH
7RSkSfcFw8kb1intxDBvS+DRZjamiZtdzKXMIqdiyzE54xezJKdtFBMPjz7V6Jf7gVemNk7XTpnY
kM14+S7GOMud1tTewR+dmylZrk32SL2wos762CVPmIGjDJ0ZzCkXYgmayxtrYS4ZD803rVrfOk3r
me5ibBYQxkNu5+mCyqPeV4h26J4dkIf1NOxUgXq5cVwwJg5bbAsJY2S7uXaV0/LsWsLBj9TFxVXN
k+eadZoM5oV5LJLMEoGIwCz736Sd2W7cSpZFv4hAMILjaw7MSVNqsuwXwrJszvPMr+9FVzfKShsW
jC6gChe3ADGTGQyeOGfvtbFGVJ+ZKQhKK1Ovdx0wzx2GUGDrArB/FvuT1xFhekAkhHszEV+w7uKj
xo+97iKrOqpEdTutzNxj1WJWQdHHbZP4qVU0OV46wtk3ZiJJR6KpvCi1vqkY+aUS5ORhobdOhT8g
hjOr8Ak7Agh1RQFPYm53SOqIrj6DsJU1u+SwafZNDeERevKsPQdErG47xjjPkZ4yZ8yZZ1a8aumd
xwhGjx0pLowrJouPNo7HINOrdVUZzv2E22gllTbSUsGNVxjIP/vGvxq62biOUuOrpVN+RZk+rpwM
wzvG/IDsOgd2D6VSgQnGKDdtZyfbMccDG2RW+zqB078ZpVNdhVM5rJER6vc1WDwoGh3KThkeiMc6
s+KMjWhc5zZ2+uQubahjrbF4IlibZdPUkJ5jrT5goftUOq2x9Qkf39Z+/jZRLG0tN2KZ0nraOZKJ
GSLQsNsUmTHdkmfGbMpAGiTKqN+Ggz8d9GIMmzWKDfkMWBjNpqFzlmHGU9M9KvxTSLLcyHPWNV6i
euIm+tq/s9J+uO4DM7hmowOVSeT5HlNw7RlVDw+vZuKml1HH+k0jUP2x315HVY25vC6tQzJVEk+T
yHN7ZbRudd80yvyGRz7eoqoMOamU3WM2CYO3ZtXvMrt0QCAEP/UYvJEMs+z4EaV5KBphrDWOTMeW
fuKuaXgMSV5oj2SYvuUyIOgtZ+BbBDLkFROGm7EHwUaVYG7zEWCWD4ZsbRiRu5lmuYdpl66jqDC2
zCHKa5wSPLGkDvRTc5PKdg3qG2UU6GpvrKbXhE7OKo7LCQ9T8N3MnPnabVj7bRG6pJaZ4c00mtAF
etTNCJrFRhk94pmMFO0xkcFalpgYGXGRgcLwD3BRFFW3vt8z5Zond9j0nSH2XeUG3xR5bJ5SLRrW
OWSeW/rxHjVs/xrlCq+jKFBcJaLbV2k+AeEMp+c4JyShmnvUmdpMImowVdear5l4s4zqVE69+5Ja
VfykaQhc2AJHMpA1LdlJDl87xu72NnLVvRlOBbldFlbO2TeTe6WXe2zv9I7Q/9ADWHEMK3aUbuHR
dFT2HCNl4xCc+y9L3qTH/omTTzUDolj8DIRd0uMatGnlzvA/2nDyPVDZDxzHLAbek4n8nGwFprsY
x/G1Mt2P9OErXgJr26mguZ1z/F5Kn2LYyJyXBTK4oHIfmO5qq9HJoD6T77FPVWxe93YV31uLQtdC
IL4zGt5fFKrxjWEa400FoMbT1fg5ahgc5lSXW2Cx2Dusutziwxu2vR7iLRiY9HKwXrIdU+s4RGQ2
RuDKtmKy1XXd6j+suAQFyWO8s7TZ2UDKyLyaPXPDYf0c6YQfkaeGlAgZ7skSY+L1jY7qIezllY0c
AJBpEN4UuVWfc5mqo57n5hY1GPT5wtI3aUPcYI3sjVCdsTUgA/QzI03MaSSdR8lqLtzPZYggsBAA
AErT3GcQJBjxuV/arEJmpRufLGQL+2pCHi4StzlJiHkcPt1njlvM93sqKYTN7lY2PcieudJBdueE
8/kKLuVM1W4ZvXmIJRmBhoTeRkYKO0HEfckNlJeFbQDvDhBLhqGFNGF+xDRMXWbyrg7qebiO3Z4m
ZIMErM9M2CbR0O/MQJm7yJ1xZFbFsPc71FpxgqsTQwaJ07NWbp1OM5/GFqhnHiEZHgb9DckBmjCE
4FdZnL5OvomhFyQXVCV/vG2rYNyJZPje2Z17M5UaajOGDOyRxXgIMozTIT64VajF+alQtruHuzBs
A57ndTPZ5c7xY85ToeEc+842XoZJ2Rs06uZnwhMdhPZ+dr+gBrnlY/INpPWyLLIvBl4Q9it1w3Ni
XRWpTDyhCcyZrWmuUoU0q0PEucESg+a7LIjoziWAwKJpvc7hIAfT0edcGrVbYlx8nNvEc2r4H3lI
OESPrcbkGAbnevRRbpGO/N0vatpEZWdtGsF6MJwASX4H+tKHXwbjOm83XWDFxwITgedEMXyefKWR
5nUQVS73PBhrVIcHNALmrQLq+qg5s7Uu2/IZl5G/NXIIK8AUiZMNo9irMFijiEtpwJvFgI61Iecg
1l+MMKBjQAnnuSJBElgmPTD60FqPiRiuSzqbvKnkS7J4fEScNYyb1bCjyy89+tf01G2QJzvaYUhE
SX7npnJaBqiaLBuslu8UrBvUQmhHoMeT+pMulWpoJEuhWm3V3CAtGIR5EzUtG3ghBe3BnMpfBtoB
UsoP1UDImfA+berUbraNPotV4mSILXsjuS/Qt67sCo9xOEzVAYxns2uKId9nHaQSq8K73BuAODNC
fK75Cvm2Go302ggH0Cr+2H6NY/0zSoF2DXU43hLjOW2CIRNebAAfr0LbIGEy5ejuB9OeLhan9wj3
K8s4u3KbsHwsgri4ZTb8o0DHi2w+6dZWj96pBUV36xpxvudzEoe00LxyWqjbHgDhjSy7HNae29xF
dZOcBqN7tfkP2xsdFPIcCcC2tAllDZlF0TQnFETaZBxIISw87LzuPikh1wctnf+hRUkVIv5bp00V
A0XO7Bc3EPJrOysEmiP817mZiKyslL0vYx7MOCxtNmy70q5wpwXrcjTpqrExr4yyf3KIX1znVdxv
mrqV+6CZSFbkLt0yrOA5cOJ6J+JKP5coLT05N4IC0yebE9fDVtOF5QV+53p96xD0YCu+TWWUO3ws
3d4K0t4jhulzZch2l9MXu4PhOm7dqFLeKFm7I+qb25icoF3hwyEJ9OVVxdnOs6NaR/jsuJx2LYIP
Kuulr+tiL9HfgI7iMlk+hecAEecBRqV1jcKm2fhqqA7zKC2kIn3qOe2IbClE9uCXUXKAK0MXAs7W
ppvQymLUsvaBwRynyLpyy5pkV2wz3SuJi/KwK9Zvg1+FD5pdQ+Bhoa4YZfMijZYmMsfFYa1h0J9D
WhzDLtTKDS+zBTHJ66PLFOblztgXRNZdJX0K99BGgqmBf6eaC/L8hNtcegt5IAkhFAcxjjKaON0q
GuZiRWuFmKuwo4ct3XxloffAPSjHow26fedzFNqWdlFeSafF4JOiViXmEpajYRXXcyqGTWtbybqy
Ev0uRO60HwLe67OWf59hlB3YaDsP+GvrzVk3HWMjoafbLiSyoE13/JD+vsdev0HU6mJKNLUXleIs
zmyNolRZ4xGBEyrURpOPVcjeTK4uIignFIS+Na80zwUdGFAFwU+IckaA9WqWsek59MbWnZbou85I
4nU72IhwsE3SGK6fRYpua+I8tZ3G2F9pDLEPgXL1e9JncfqgMp40GGgJFdQKCfBEkJxLRrKQLT0+
ju8pp+JPRDeMV6XSMHfTHmxsX5BmMQjeD2iLAmFn1BkYAcq5+mak9A4YG9vbAYYWRAns2kuPH0SC
w2ta2tP3Afk37SfBCBMTWLyOiOnYJ1kHPseotE8+J4YruYiAI2AFG8prsVKjMDzIbt09Oa4iP8G8
0F6dbExWGtwDrOMJ91YvyWnHakgLix/XUNp0HepJ4mm9E+8at7MPY2Z3j2boI02MRHcaI2HsGuA9
nj/mPSSgquabkyc/ynZawR8qN66S1bpvbFYHLtTTUNjaps9UQBagVb9ECRq0OtXrh67KHdzqjTOS
ZZF014UptY1MErXWtEI+M4bpV5FNIbgihytgvJCbtEuzaOtnKJBc+Altmt6NWvOp7pcpwDBX6yQE
sTzLob6yXRonuTPUb0np9re+Hle3suA4a2dy2Dlz9BzPfntCyQd8GlYpvnRsH3Tpo9je2DRxtzgu
dURwQfFkGLn8YfgCMX47uMGKbGZ0WQ5tt9YsxE0+ul8nfbZ2VTzoNKZSykJRNxtznJyTPszzRrLh
7WIZ997AwX5N21XAhYdUrfC9Xo2x/BYuhiz6HWrCuIjDcBvNKY5Qyw3KW9AdwecuKbSbzqTKasdZ
rYVfz9j/TP9OcWTkpJzq54YgtXBdEym7NBECssL6Yu0Yo3nCnjfcIJtqvLpo5k8NS/e2hahPIp50
HOSJ5aeqz5Fp6XX5aDDMI4Plm4+AgnkFLxsFueCrEwt50P1wuEVavjCxkn4P8hUcUhPpXxw3Ez84
Jn4mLHS4Yf4mvrjjHD/HVtFpvLJ6l6A1EmyltMP7il7cDnPEo4EofUXmgM0e4niEAqsbFt6zagqH
rIShyx5FV5bkrZfproHvl1GbztkurZixbkCzl852LheCdsdayaCpr7raNnEeJ29siN2tryIdzGt7
zwwx3Ke8CWjuUjb0ksl4X9Aes1SrVpMJActtaxKbY2yBDNl0gkGt5Cpt5JsYovTE8ZLpTuX3tzXJ
DLxqybIMG9qIJDb5q7IaXpGfWNhos3AH2QXKQZnqMOMZPpBoWI4bWLe4VQbaCH1j4rmT9ACI9aOm
gtF+lYmp/6rPvJcTIzBfbcsXTB+yfryNagsEgwrlUVc2DY5UQxqr0bNuaIzW6yxk39cnV/yYCSlY
h65M72VCvmRUhdUTmOD2WkHc31FV9Bu9cdvPLbN6aUfb9AtC/HmvxW1/CEWlMhgfIyZnso94O0Xd
a6sTQUWPebgjxZxl6QzKPbIjpevErsNPbpSURzV37Wng/biu4rnYxKGjXUOiuBvxHO6lNRNbwLxr
y2GspjmlkWFpFphai1KqU9mX5DU5cbsulUip/xN7l+U1QR6BnMYN6RvTU6c7MQjjigZtbYclrkEX
9TIRkUTWU6cVnWo3c1E737Wpb4Gz+Ms7mjOXXP4H+KC2g0/G91XMzcqk/OKrVt/rMn6D3TgfmRDi
uZifiZ18I5yJVnUXOrhPR0yIKCNrs3hyOvehKEbR7liq6U7TUCYPY9uMa0G74LnSdOMtruQUEWUq
nSsA/Yrygf5VEVkZL/0kuGqI6zxP6QyJU1T20SFZceiuI0eWO1HO2jWfaV5V0DrSncyqJanCQaWU
IJduZn/gTMR6QXMBLLVdgV+edi0/0c4Cj/c5jFV8NVVldUOWUOrlOjLOKLPSjWJGeEOXYy7x7/dB
vnWYQm4St8iY2bnap8LS7DUNZ8IxaWKR+VLUXsQI2ev1nDliKOaNQcTN1tFCsJCIAI8iDIJ96NNB
6ToHBmJkJ+ti0Bm75AkrknnI2ZjDfl9WxPdkRpbccyBD9FoZvQdGedibOlW04YOkjw3D9rLWD7wi
62dG8+wBXTqXG0PAhWqnAtISiWSIl2EUiQBgZh9AzLQTpVZd4lubHpuvNyqnWdtvfnaOtc99VU68
yUN6b6qCu5K59Y+IuAiM3oEh6XBLwcx+qdcUaWQrfo2vGG3FG01u0fL3pvqhr3Nn23XBuE6KtPXC
pCXSBGzRijDd+rr18aWKiWhZzUEKZze2ebJHe1wbViup/+iSj030xllbboY5RvW6FGmNC1gV2w0H
EWY0awFkai/a6SvwQ47ZGQ4oZoGgzZ1VgnJ13XbT66DjJq5rQeBBHzzw3jOe/cVIQP81+cRd17+5
Fe6irK5QLCQq4rwWJww0aUCxtX9LSbO9U0yZthnWJaKv9PR+6lzzJWmz8VlrzLba9OBcaeOkCyyv
weNW9s2qIomXcaf1Yjagu+yc07NrBeGmkr08zbmWrNJIixndENGy5kDU0+ixqdLjMhLQHQb/qzYV
VUighWYTn4EVj6Cy8QuUHAdhbFxg+G2sPqNUTdSKNJHkplM9EmIKh1LqdBB1q/akM7R7Db4RH6Dr
9xlw2CPSemNt5bZ8mTAXCwJ0DYoV1x5uu6o0N4rMh5MVKPFFS8EmrM3GLzwzH+WaNaeAm8vuYHN+
ebQ5Pq3DIHNOGONQHDh68cmtWckkJ03Y5gw08NgXNxwiGrzVQ3zMRCkZPCK9nxnXEtysbK81lL7V
hqLd8WnG3aR1jmcJnxy1vKI9jv3xGE9G+ZCC53gMspBqP+5aBuNBwHG5ffXJ8sWNAhp80e5ukCn3
p7CEcBHrbYa6PgpJMwGewYKlaLKZXBcQnWqz3dglIENtIpKZyaDzGvqk3wh/7H+UZVR4HOSHXTbq
yUNMcjTE0Sp6JXyKLj6W/B0Nt4FDZAayzC+TR5tJ6T1DRkaqvYaRYOUWOrCypMcXKH3eA4IIpBU5
3NOZfjijWtF0UEp9gFcl3QEWZo35pbMzqsTJ2YHVrDy3U2Lr0PtYcJ1qOtEaxH4WEr4RdcbkmSq9
UYiUb4nTMTG6qLfMzgWVIv3rQeXtidSn+DDT2WUMVSziG838Jsg/IFrZFrQFzdcp0TDAEvtMbGIm
vofU/ath0oK1koXt2YC7ZoHrrB/WfWRa8OJkyGl1xMTTEpO3gbQbP5BEZt+TVRS/0ZnrOs8s5+iO
oSIyfR6XXd8V6GUqYBspSxzIiC6nVaEwGKYM9WjDz+KQkizzSSfNbM/dbs551csMmom8i4RiQFla
tz1lz9nk4FahwEn7HYZL35slQhGKYLGVQlWHApbkVq/3UjNPRPPw2h8mHpQwI5zcUqLZzmkLmLW0
9QrbCjOLqyiX7NhVmB2X6Ig3w6aNPk6aOlmFtD4DIgAVFqRE1xLAArgDKgeDAAZ2kKW2DIjdY6sD
tOoZNYVWrS3mjolAkprtpHQhYMRBuM7RKUYBj7pRKIkH1ZefM45d5qaeKd4bwBBr5hxIB8g7N+q1
5QzTc1m2zV7qBk0HS0Q+cTGKlj1A1htsigixloxJrQVpPFj4bIrC5F74amp3Zt2mP3rd8F/8Rs7n
OI6sZ5eceeqhQKPvWDJ5SO17gvmMZk3p2XygjtN/l4ViBNDxairdYHBxKSSsBBZcuGQVzF95bTMV
7sZoa3bZyaymW0PlT8SCfBGoEIqy3/5d2Pa7wHCRPJMFIV0X6aZ1ocyDqE3eG5vbXbie6507/KPK
HUk1Ng/MemhdmdIZF6K5MIItAmnDv9XZfjqawMd//fjAGRh6OHwBtKe/6SPHXAxdKv1bMaYwhfpN
C2/775eQy2f8Vfi3iGZ/GgFwYCNydy++Q9JNkxlYdXUj9UCnr6RZSzuxHQBXt/huSFHE9QMjKDDs
YSWZ+t/4AvtzSagJK6hJv3e9M3Nk7TGUA1U0t6R4RvvRWFDXIujIGPXLLxQETAFs0vL0D1bXouH8
7eO75N7w+yoFoYr//xcFdSpFTThqVt0wRlz1+W0z7CJA1q3zLHhQC+LYm/Aj3vx/bsr7qy5SZxoR
GFKErcxl3f1yVQEM16TT294EVlPjb7JpmCY69RQSi3l4FTqdl9QwynUeM/mSUAa4Q4jPVhQdtN1m
KnhQe+MjnSdzT2aks7w/h2cfiMK6K7E6dXLpI2PWeAhpoHiaHqR7YZomU424zQ6oSaA+wmO5mjjw
rc2W+o35aLeZM535kgsml1MyJCOgCUyen3vZ5RtcoOWG76qhvqjtfQFrhMYGbRAtoNWf1/mTP9om
NRqOyyIg0HZt6OiPKATZAPEG7vx8RjNX5v427cL2ZEdt4UV2lty0PCDY4Lv6xh5YpflcPSaj395G
oBZPuUJs5Rz00kfaRLTCykfTsy9LMibHofxGNeGCI6iaZ3vQ0J4FY7sh7IRyQSTOQQJtpkimboex
Nhw1I/3OWnXOYe8wv7f6+dp2supg6+7wEjGPoAfdW7Y3TXrJauQ0OBnU65CvMJcRIPEDDk+6Rvmv
bQapUq/J6SQB12keisX3OrZ9fJOi9DiXZKqaHpC++TDVnDFzrF1bNVrZ0XWJ82MgqkePGCTNrdFp
I0BB65u0KotkLA6ME05e4iZ1q12NuY3L0x8VlNHUug7Tif2VUwxFQARVqQMjeAD6Et83RQmbEYTX
VhUlSsWs8b87Vhpuh/pWr4wtzJiVCsLTFC3YhSjDcimG4m6iw/hdWpi/10Ss8MESiyawPyM4bRrL
PiDVma4CKSsvzdN8VWouTSTs+2te2LRgHIr0k2t1b7gd1NmN7fLQ2GC7lK7FN/pcEPVFZgCWDjfb
cWqnGoFfhAXRFxrZqU16jpti2oqmYiTuVBPamN70DW9yaL2udDPrTi19y43e+vj68FbC3OqciTmC
NX/rNf5dzvpLVuGQMBkBKEFY21xQEYclWY+mDLsX9OG8Pe052bXJVJzMvP3C8CR6CoqePk+CyAlv
RXBTtWLcQM6KrivbpPuv9WIzQz86DmFRFiszVmLl4LE5l9rnqfnUriOoODvkpBgB6zB8clR5p9XF
VcTxp8/8DMBohzQwTDco+YrnPGzUlzoOkoegaqrd7AbhodSz4djpXXjjDqVzRe1Ac49PMDMQSXHq
Qyy1TsTDlnDCSLcnf3Z+yknAzeZmX+sDuJ4ihvMf4SlgWGSPZ2EzziMN93M9jd/8RpWvWu3461hf
hom0Kp0bDVEJMlJgW+4c0DhhVrzGNgCSXKBAJRN7YnDVLSyrvJt3CNWdXV11pCTLZhPLLdlBFmFs
n5webWkGc4wHQ5GlCe8yYr7taiZDStdXHmMdeR32U3AMLO2tdCXjkSb/HiAw2jQpwhY+gv8DIU3p
jdAB0bXVxAsvWUuTXf2Yeo6ehBHS4A4WTWoq7D1QCXfTm3I4QkSDayQjkBu5Lh8dyUEc+sNXi+rt
Ta8DSaIGYXPMxYxrEuLqk2ZN+XZWRnXlF0O/LZuBXOEm5XDvVuBSTRyUk9QSmv8YOjOjpF/cznHw
QdjTRSWxUKzx50H5NZk04vy6qCR0sqa6PMbhxGqq7C2/y9/fwx/9/UuJPxiuhkZPcU7TM+xkv/zA
97dYKX55YwFIxK5pL/ZC3hJUYhfvycj1Gz+mkLkzZ//UhsHONDrQH/YyushXNTPNnG3+79/pT9dc
UnRgv+Cjov56/5ac68GvA6vV72QYEk+LHm2+FX4ePQRGab+2jtU81Q6izhyNf/TBtZff47/fF3sY
pczi/jAYUZLAZl840oTmJ848otKv8l00bEXqtckHxeXy8d9fQgnY4diDFlSS/Gkb+qUIyDu2+Knt
XfJGVuNbPW/8Ztt9VJ99dJGLSmPO0sLwFRcB059WG8b3Klqb8ebvv9RHV7lY3fSP0jjJBveGo888
3PhyLZfMxn9yIf607OGiNLhjQN+VvAzOQbA2T0YfRrxso84LxqG6iac++GClX34XSIUSH6UysKBS
nl3+8k2iN6UQ1XzHkDnYdPOU7JKozj2BPOJIwHnywUp7X4E6AORJcMK9hDt5MSlfWl31ISBapAiz
cxF+QoU+Dy9uQ+/xTjYvPikeGWLOf/mxbGyPWCCJnFsu5pi4Rd8/Vkk7h/o05ZJBd7hFgtaKjQCO
JLV/25J+u86FO4sIH2I3GftfG3PvkMXrTFsw5P6X/9+3uTBpdU5aIJzm25QAL0I6ed9I49SAhv79
Mpf7q3RM1ExK4U7laeW/72/aGKkqLeuweYhMaHxjtdZr54Pl/X7h8VZwbf68jqMMhzpkF/n+Elhx
IAyJ1H9gzk5nmOboZNNC/mDXeb+xLSdptlOJD529ByivcfFFciPUfEFM0H0rN4sSxSbz6INLLAvo
vxvbcgkFEQ6bqIUMl1/5YjfAV20oRnTVvU9VFiniY8NjPe5j/mkw7X/8YbgYcLjFK47XcPH2v79r
qupSwym74l5+YbheP/3bz85fZxPAkMoJQNiGefHa0wbVurMvsvtMHDgiiX9rAHCn8LsK4D4LhRnb
3MXubJqjAZPC1O77wV1FZzwcH9yd339tG54fYgfMZxZiyItnvYoG8sR83bz3puRZhArFTf5vTnpm
xIQeAQgi+BOGMv/8/gcImZ8oWD/1mRQYRC3EogrIjx8sqcvHD2QDpsMF4cA3oVtysaQqoomNHvbn
mRSFeEvX/h9/5os/f/FQNC54TW3586r37F0ovb//+csnm09PH4bfmgJQseVe3KKxyvxIyKE8C3PY
tmjAeoHb4JnUgQ9+7p9W4nePHmxwHnBGmJjPuV8XCyovYbgnc6LOFqBVDin6sTYxPZotmtSiy24X
mSFjhFPT4P2bR0qP4RlX1L/1nVgSNqoRqJG0nchIuWyqJKVhZk019vfB3td2ufavT83y59m9eBwX
LMFlQ1DXqhDdlNnfSzF/NUvzBRLS33+w35cbfnfeytC0lvTDS5pGqjdV0Eunu0/scf9ZY7Lw97+/
/ODvfqafzztvSNYyobLOxaY1DiPyZbath5TAb5KOTgzPNtiJ1oB3Dk1CSr3GqO3v17zoo/5WaFwi
L1AMx+Eg8wyaVg0iwIivatdaVVP4lgxEJI0l0yoEa0etaE5Z2Z0/uPyyVf73O//f5fHBOzwEkiTJ
9/vEpKIWAWTAFLCqj7wdXroZkT86G2h50abvfYveC0Y2gHhHq4sfNQZLH3yEP5VabONU9uy4kGAu
aoUoqZXeMsQ6A+a8GTWAmGmMRkTOP5xifqFaIW8t/DqO9XUxmhuzBiLM+BU1TPw11izyYRaRqk7u
rLPWZX1CEPzBPvTHD6jTEZSKMldcUtW6PsA3ipPgDPP0bM0jkgvXXbUGiqocE5NFBENttd/wa3xQ
e/xxcTCgg65Kv9tik3r/6zRloydGnGbnBPsWTNlVTf4IndhtZj7xhKn+i9NcaeMHG8XFfvWfRfHr
ZS823onZTliXLArfGOkp7av+dRy+TMHZDN1NNL74hI+kzS1KHXyo4QdPufv+Mfz96hdvR5ApBRa3
LDtrCbNU7LGn1K5Mhjs4qazstbcw7bZBTpcgxDuBNuEbw93vaW89mKm9dpTwqpk0R0xc7EIHQzAk
HvUSv0T1bQhrDZGCuDPpzoFoJqt84Br1nN05i4SDbuYOGB1xRdLxpr77UWQYpcw8gC+AF5NWrA7h
lNDKbZzjQF98TOEIcG2eXzC9nJwEyZEzlHg6G6LaQ29q841SLJiAXWSQ477zSzrFKn1K/eDRysWd
n5RrnOpg/Mcc+dK00cv86FT61piqh8FyPbdAVTLmzrwaMiIoyz6EgMVszsBGvCa+nuadHm+qQu5q
S37vK+MrXi+sr0O7hYW6rmmvRehSEb4gug6CxypqunXcyE+kL55s53vCkJ9m7bNlLGLert8RXcBk
EOEl/HMdvVV/NRXGIzlXV3lcbQvklusej3fZBPcfbATvX8j/+8Mzz6H+olCVl88Z+wC9SbqJZ+J7
7xghgzRzxxIdk3YcA7kLJzxSGf4ma97BMz/po/8URsNaR5bAsO1r3mlnHC4f7ZDLrv9+h0TqyrTp
Z7UGLeRie1IFA2l4p+U5qd5MDoD8Tgb6FU1/qmLPRU6hTV/b/lF1dKzq3Qe35PdnAdkTwzWT07W1
/NP7DUCgpuutKaFG6bX8NCMG85Qm623UGjNC1VH8qJFCvc5ui/nDrsvbNp1fEVeEx1kXYqulyjp2
g9ve1tWEaS0K2qPB7METQ9K9/f2zLmEnv90oy6BcBkRDUX4Jm3DwY6DQNItz7R6i/i0qPjkz8Ah3
yZu8M1CqxN11IL6gXV0V1Y2yxWsN/dCcIeuPtz5EFAw3G+V8zRMUfvmPkWSBVKt5drFRp8wWQUsE
6moUEU3x5M6N/4mMsqy+ZfDHiXL5rWn+XOy1EbxiRmpTeZ6N9uRPyV0SkYIwMND9YIP7w65OnaRT
YDBmBM5xWYjBe9RriWbwTLqQXIY14RvKnXTfavbbmI/ZbeQa43VsoQNAko7NIBqND2rfP6wrhz2M
AxqVFG2uixOUZRPZ6XdNeY6q52kw70k6Q4VDooi9d9Nvhkg/eMn//grlK/P+pHFjMlhzLh4iTQSF
MBNubpC71jdjmFM0NwABA7sN92YxyidSlHM0tzqOhxZpw9/X5h+/rqLuXRJ0gKFc/Laa6FANVnnJ
SULg5Ga2uQqK/D5qs2zVT+JgBPmmc60Pnt739erPFeWQkmnSoOWJUPLiS5Nk6jMnWW4yyah+Q4fC
Hv+9QuDG/vcaPx/KX9qVke2X2ty35dmQOxcpRTsZ69J8RsaMoW7c9O4216PD1OUfLKDljl3sinRJ
Fa04Q9G4uqwbS6XjuvYd7qjuPvaOjtqsf5rR4P39h9N/vw7luEWbniEp/ebLvl8Voa6WuV2fG928
bfz8SSNqZMR6HND1weezAfD0CG/j0Bo1QQozFXS9RdvWE09d3g+J/sFKWjbc99/7/edZVtov9zsd
ymyaHaemIrs1G3YnVg5yaxJvam9IHv/+7X9/IS4XIziTliDF8SUDa4RKNOOLw5IWRQdRoG/v2sPs
ZIQoftSw+cOldAA/NB6XNqS4bHtHE/vfhJKNEI74wTIL95zopesFsfwR+JP9wV38w6/K1Uh5AuGk
Ftjv+7sIMxi8d98uV6PYKhtP2Pk2kx9sOr8/9RxF6dsBlSOzlDbU+6tAb4q6Nhybc2nW2ybrvtoA
BEzlsAsQuNE2V1hUPngsfn/kl0sCWloeenrVF4+8NtV2OupcMpkHCUlD106i0oZPf18Xf7wK+EIO
TUI4vx3alAtqGcswjZEyPxOb86BU+MG9+zk6uljodNzpwCBONkxsgu9vHqJyAxvYTG8n+1HLYl2R
ohJUb6PDEbBE5zBujPw8YxmLSdb+96/366UvnjGFVSdwnOV3a8p9pbeoDXvcQ3+/yB+W4NIJ4e0H
woe4rovFkZf4qJC4m3d231cAmJR1jVs9O5EkP39QWfz+bFG5wbGDpkhD8befS4t7t5msODp3pj2z
8JB1hwpq0sQYm8TtZP5g07zYo1DAETznKMRRQtIqudw2koB+dlf007nXwclqeVbu5o6MtiSdyq2L
fIdDRaM+GKX+dlHUxYzNMGLDCFjQeu/Xi5/KFM9TZ58dv+k8X3c58IRTcurNwfZG7u8xGbTko1W6
/NVfVilQVUH3cemlggZiGL/8yr9sx6qidZKOQjtLtN4HUeuJ17agILpCByzUBPqtZkfDJw6UcJMo
lY9O0CTZuu6T5GW2E2yZhD3Ga7cb0nNUAsrIsCzczUFEpTIW4bFASvD3dXfx7EoUc3SYKJNByAOY
ci/u0xhHbh2YGX8fxJAV7nr58PcLXKy2iwtQ5b+/JQbmY6e3qHUCqyQZCTkiKRm+QSZZ9hEg9OIZ
+s+lkJfR9KN1xm/w/lL/Q9h57EbOpFn0iQgwyAiaLU1apbzfECoZeu/59HOyNwPMDDDLH13VpRST
EZ+591yuWhQ7ragf6g0Dw3dWeOXy/618/8+P89//xv8c+k19Dp4FtfEDph0p30AxoJuJTPP/OQ6Y
qPyvb/D1yfz3v/Q/a1RbJ/siKs36QRdljd7adW4L0o6DpWUNQC469nK+brc5xvhzL40vJtNaKGwE
P6rtsqC5Jqtmkr8APs85dq1AYlz2V0VwwRT7IE3SPmQjNQ+3qoTVE1fOXyoq61DP9gf0B/bAzfab
a5r9kCHeC7K1bVUwJjZD4dRUA7gRwz1UZQGSsIvzMMF7tOtm0EQcIVdRfiIImxe2F6uZMFbsYVgO
X0ge9FewfgGO22aPUPnbGToS+2irfGLePhHm/Mx4C8JsaYewTHsQWL3EObbN1i8SOJo1I4c8wHB7
X+aA7RQtDeSeLHnYlvVUbdfokUH3HQAFGhYE2AFWbzh+nVTSn9uxeR51tPIXcATXkLAOeRD2FDAM
qRy81IAGYuSW67mirQJbQWXgvHbBwUCpyY0lOlgqa+6Nuvg2y1iGWADsDxtDKhzavN5XbTLexZqO
EthAksVOBaucPsxB75RG2KecOjphzH5CvFqoWYN67M2pP+sNBs5qpAKAlNMccyD4npG28iBEVH/Y
Q9zv1Ty2oW3gmnRrZPNOYtqnSoxusBWFFnYYUQObdKQg6qbPXsYWcTij+Isk0AmjU/PL2loGRuh1
GQFogZBaZcetuV015V0TYaIh/DBMp5Go4zYWEIjXufUQnal93AI2ct1qeKkHSwZ5WUXA9IB13RRz
YtwYcfnXCh16x1Y7x2mcatLYQNB1WwZGscLLjnfFACjJ2z+nzvKZTi7oIIzQoe5EVrhWqXloJF5A
hOfdJc0d51TO3XBQ7sqqllUnj9IS5yRu//G9sHeFsZof8WZhhTEgHE1jbB9b1K1ePKxFmHXrjzET
5xuj01yfW0LTgy5haNYkyXQbRU20Jw0tI+JhU4dlXH+QkGs4aMn40ZyqDSw4DZCqCyhrDXLGPVFT
Wej01XDsLURWc4MMN72Z8lNKjtqETAdVu+3hhjX2yKjjQ0Uc0CGqR3heQC1Q2Bcm/qtZkiOdj3/d
rH22ZPn52NqifWR3xm0vS6Z+fZNwLq72OyyZ1fL6osQXnLKrzpdu2/dFZyMb7wW+WfKopjTR7qu5
ds7oeYbdoDKiWgz8C+OYLucZwA36SSB5Q9LGl96Wv5qrI3d3BuWLFn/WVGC+lrn9uYiMGTW1rl+h
/t4V7Hy9aBDLUaTlwnVpppcuT6ZjH4noMYq39EjAKeD/pa3v3BUrrbtBx8S2CJCxAiivGdjrpYTA
kuNXDMsiFfhrTec2HYjASXHV7J1EfVuQM/HoIYLLW+cf7MQrQF5K38kNPCxlRH9RN90ZuzmXnh5f
ZhAXxypymLfiBGUEktw7+rQESe1Ur3Fp2Z7Jf+5MOapgAVq3I/LdxjhWb4wnNbx6WYSPSpuNXXP1
2iqyHoN21MkFcLFkp8bVrrhgDyqLK8euZDCFyja+sfhPP+1hIiVjnYJa65rvWMOJC/gLvKK0NYYT
Y7v6g7JR4VtEa/bX8AHHuSZ9Es5jDk6FkjZfkP+TdU2qGnkJU1wHyaBbeG+G/mxFqfTQAE7+HLfj
U8yAbDdcnbdjs9WnhKDn/UQsoW/VW4vrfmOyn7eRx5+I7sUGyUdPmo9sTE0/X2MAEn0q+ZE7+j8T
mBasigGIHLrxJAElQ/pTRApr64Z1ioZvgzC2K7W8ZcxayX9ltOh+i3/KT1v7s8ME6ss0/5mr/rfB
4MNuIfuZlPZmNiRei8Uk7bKMwM7xQSfWh6QUtt9KMbOxjajxxTiCbDWzLNigXKPtbJInusrci2yo
MtWgPXf5wo/ZWoQYiQSZIVmiyFVBd8XXyMam7PBxEhq/t6BIeHNL4TBJGbNzgXlUTSuKLjAG/Qt/
kDexSBe8vYSQglnQi5fU7vEOqbZ4tcvyxUKt+TaOWnmeseyd1q2OzzFk+RZbLGip8apzta+cBWxp
2reMHTcoKyyMWA0Rfrox+k5Xw85Eux+IxLVOVWz/Sgct1oaL96a3XchjhKZ5FME6M/B+wWNOixd3
E9tVqyFvdJYynDICGXXekx2kBOsxG8W8R2DUX4CfDbdNI7MT6Z+gyyhob6iU8yBfkhlbq/rjEGqC
iSQPjjtSbSZrQOCcO9mumdx1D9pl2SUsivhqky8rY5xiGMewc0pz9blrt5MxjXOw9b3x1GSJNSFV
HkfI2WAr9ynCbDxCbvYqo55b3ahV9a01QE08QF+YumTHL1Of44dsuWJ5jQnHnsuSy62dLzerBg8u
JgwQd0O0X9Q5WCPCOjwDLyVoUJnfQO9/t3v1ocbxdVVQYTqzSB9hW+Z4GagB1UTJYBF36cHY6c7F
qMWk28MccDH4+kNv0pIvOd6XOVquSJ6uxIqUCmkeooIY3GCNVXeqGpLqrvIcDGBxfGfw1Ng1gIi3
84qsG0rc3VBgPaqu9B44+IVHnxV5BVsl37ZHCChJVXgFESqnxZbLzujM7NjjzbudcsmqMZYQaSP5
W7Zsu3pMiSd9GIZwFoXzHomJvI60rA+FYhuCT8DcORAXApbvxnsPTA3yEVoyPDebet5WB9/zKDP8
M7GYHkv4RHzn9eoiJMaFWSv+mo0DMsmQK/a61cFb1dK7rUZyXaopP7AZ2e4a9vT8z2Yf30hrRqyN
BfS8Xsem8KfigBsveiLHUO5j1cv9oIMAKzCo40Yam9eqZWA1lq3j86OKnYbQbT9UOCj9Whs64MyT
e4cXne/x2rrfTofVwek0EcBpc+/h6Dqh1GcE08vA21pQPAFtTjC6Nq9GpQ1fFu5DvFn5WsJc3Ihf
XvSNw56wUQgGctYfRNtGz9EYwxoZ22WfVyIKYrdaQytmqeZWG6dy5BDmorRy3G/DGj/rcEweuwXl
4Gw2Dm8lO6SkjOxjE09RSDvZPJNjh5wQaUU4aJxAgJnYCi5mtkOO7OxTR8+CrCW8enaZb2ej82RV
PdSpiBoymZ25Jg+q/TVxEUHhLGb0sfjuC2H96pIVWFtR0vYdWz6dOzj2iimv/0FpVTs2WaRIawjS
02wjcWrdujt9mNAfZy4fGHV3XZ6zVAzPrbt+Wb3eUwKNP+sCH21dzO4ydYYe5Lr4WdT1yS3M16zG
wD43O2TcgLgA6LEmh2Vh08NCCieFw9netIm4TVjIeFrFieoM5KI3nWJDgE92J1exPEXL2vhawhuZ
FMXLjAYe5EY2BFUrrNBAsVruvhs9edaRy4I6pjfHj7Lu55YQoBkOhacT8rhHiY3TJltzVjiW2AFq
W0JQcAUmgagIkY5hHetjiDQOxe95VYK+ISuGU5oW7aNqy+zQLpbpA6KaL7Crhy9+2evemHLsbDPI
+zCz/9Mltz0feynOxCdluJzz6BlrOU53LIr7ihYWhqIDmJbagzxnQvbO5HmOb0PtgHVF0xy4TeVc
0LLHO7VRM5mNNdxDyKIJ0MHbf/YZDccu79b5oQFe0VGlTu0HQUE3y6I+zWyezZ9MmrN4Vu2Qmuz1
zbo4pCDaop3Su/oTl+31y5hPkAl608TbrqawtYZroE6lCPMdF2Cl0lmm5bUHi3SxZq7lyZK2V2Lt
P6oB02hpuwm53NIKXaepD+QyW54S2kfRD7lXtqm728jp+8pbQd/ilEmKHRIXrR+n1dUfmOlUUa6e
ethzBi8qYPb7xWDmR2YFaziVWXIvGsKJMAd09lOSEhQuOvk0zfhY4oTNF2e9c2+lGHAiG0Zo27U4
ryCH28MHUkP0kOw6nFND5Xc0Jy3dtZAljlnB2l2jpA4Ks2+CdJp/gJEof0169Px9DtBLAh9lqFWC
e6bm0a3cxeHamMessd9c1D873en49HOHv5bTzKuS6KOIhsqXuTSAxRpZkM/XcxA/qddYWULH5Fwz
JdfkUg42BE7DjsrbEkZVFhBimVPVOxo/qSioYQCWcFyqbL2AgAHbJjK1XRzR3Odt8THCcDvMFl5M
bzRxWWqF28FPgL5jL+S3J3AIQtSD5Q6MJVcDpF0MkXw7sdEmr5QBDI4Ak/5YSbx823o03a/s6g/8
HyzQcgaSXGsEKX68KQH42Z4iDgRRvw8lTlWjckx4R4t9MLbE9LQI2hclx3Q00tG+y6OOl7y6Ahcn
YhdAe7Vl0JEQGzZO5N4xt4KdpvqP2LZ/tYKBo0EHcloIantzDUfbd6tWf7krkd0pW6wAb0HjJwP4
C60kxdWuIo21p4lxlAPBV1qrHTDIMfti2efpwOiDNoq7G2vGGqGbRH45KFW8hqbe8LKaGg98obYn
RZRYLguk273eL44Hs8cIRQRXSMXZ5pU5xEOC1hhzmfbmQ+oRgZtUv24MSKSpQYeLKpZeReUWpBK/
Spaka5Bg9cEQpcmgdsft3lCrcSShHA0Nd9QlNnOLHsNtGJ113V6qJr7peoXpvlQO4L90vMtLNe4R
mI2fgNKds7Vk2u2Mj5EnlU67Esz/e8IxcwZPkAfZkgOJ5etk3FPUQt+oE7h3bj0+QXr7neauOybD
5HpsxLYbI3kaix0xf5lP68OjMHLxQfE6cb5Q8zSaGvx57NkRD40dEoqdBkZsKE8MDS0fRtk8SJMk
D/TVcd9lbWFNV7AV/m2R/YWran6Jjao+DkojDEAv1zo9stKAU6RaAa3eSQbrL8nVciT+1yTRNSvC
QmfD3DQRegmBwzUs176+7QfjxzJN7QRmb/GKbTKwWODo471KYRVMvPcbAQ7wJazPyrKHg1nUDEhs
SeB91mEwr002jFXGcg5n8qurr282ZiTqqhXYX99Q3WmFtrdHMvzycgGXV1GtosMCiZTXeHlIKuC9
A66C8bcHkbA9MLqYUKghFWHVbN2ZE4671GbRl7VkBqSlnhxSGcUHp626x8Rw7Cc+lOlZNl/L1EE1
1M+fIMnw60ls2joFlMcMF1DIMI3hnJfybUybNFyHwvwcEsO4dbPcSL22j52/bShIV+M0PU8EKXMk
9qCD9OgN8xjqiEQjZY9jNBgkzLWq6IxD705xgN3239blUwj6Bje3Y3JuInXcZa4d4Yhr/i1wwV4Y
LYGyITNtx4AeWpvkEa/rKh8rO3kh1JV8SY2UXVyjNa70tQyYOZq4BsffmRw6vxF5c0jGTnLw8PT0
ZDSO9ar6RwLXtTNMEvsMRzm5tWWx7crcycMN+jHz2oaPIa4dv/bh1mZ9h8iQKnWoOoZ6krEFybpE
8n5zq/wS1QL9ChGEL1dM84O2YDiblRtYV6lQnKY2lydU+daa6zs71bAyVlAZCLMlaUJYCfkZRhvG
uvvF4rjdaWO10Biq/mubmD6iFqWs6uedIevylopwelsqyFlmRwYwDWMNy1B1+6gc8yuehIZga6z8
g/i0eFdVkwiMVZUhrQyhBfqKpb0Ziuww1DDWY9v4A/WBuq7ZNr9pFSA76fw1jd7CXS7yE2etuqAd
qgI5zAii4tjsHltCr+ndiwEHXydh3mIs2TnYgn0NgPeuwdXomVn5D/Vrwmvb/SQLtBkQB8I8WRXf
/nET31dbP6G2DbM5QNKU0uQ//OYRPrW6V+KuxNYfgtBmECcnMxiHK0w0c27sDSiwiQjz5DocCky0
RtKOcgc+BWALtt8AvbREey3WXn+YTJE8dL1ZXdzcsd+xSTKZoiMlM1xBfd8AHYCMUQdp9+vVM2uG
MOHLUFqQHXWDSk2LRwMuVt2XH8NgRWdohN0hIezwEIk+uQfW2AcVsYf7hcfij9lsnM2JRxNbMYe4
3qqwngFrlYR57+uMwC8D/AEcP4G31AQBTxpdvf9PlkgX97ut2r60ZLQZuDaLdRxmmeywnECfomLb
iR5CQ99o84EtHFwtJ+FxFDPJJam0jvMiD06TPrcWsIak7sewkAPNmJ5kR9bi7a0LDv1kMJo9b4BP
uVI6If+mwm4+LGd4j0iFPgtoYPu8h4i0pNlP3C8zPz4DX7ldswujYcQrm/YRDBlrCVh6MqJqG2DV
dq7fAZ7n/VbQDtbY1cOyNocDL6e5I+xEYgI0mpNGovqTEWX2+7I5/+xq4fuic97gIh12tQ0GatEq
5yhVW3OWtNVzrzl9YEgKCr0ib0nkWvoxGSSME0ha+CrVgCRT9PmkuGMLbQr8iKXWvGzpQOQCEwng
8dYQRU88DOK0x6JxCQGFzmCLBiCzhfRP9Jb6WDc1nRQHBszCxYAH3enzC1edvE50jSNiC/0uaRhK
UAJNh3WyrxhHrkjY0mw7JQSYsqHuV8zafzKULYbHPI7iOonBr1RjUf4xckUQ5nScyOu4WBeHNKdH
KvAuMFVuvS4SlXQGxoSUx4iUEmJqdzjbAD9Ivtl33aIVQWwvNXOLofOdaF2I7BgmdRktpnCbAdKQ
oNR3XKmoApb2F7PlfCDnB8rKMg/II3QsTTsWE+B/5qbamcJMLkZXz/BibcjILqj1DjvIm7XKd5Zn
OoVa86nypAdJ0NLzw7AZjrJF6KkRXGtE0fhjlq6ImeLigmWD2QwnxwVMVeFxwKk0dO9GaUDG6co+
mPBiG9X7Fek3909GLbkahkr9ORz6N3Y5f6DYbE5k+YDhZ8bE6PIjLREdLzHxPowMBp/8HjpJomJC
mMicv9S9H5kNKcsocTePg509TaLuWA20jBW6yt5FWZUc5kYYrB3QghDQUp56iwUrr5xKED+OVg06
bXTPjSuaD7U1XQR5vTd2q0xfRjehPTHnj6S5UsAlvz+fG0A+OUwJYCiPRRogx9+gX5elBP9cmpGn
Z9Fjk8zzJSG7NAuZQ7f9S4qSetxlQze8mIYcfb1PXYhKPekHbWLqJximznEBBfsWdXof8NqygbT6
6BivDIsNN3llg6D7lRMThkK23D6CGHCgsYmOeAREoLKY5OaadCDy8gZfi/tin40zkzvi5q/YWxW0
TvOv1Kt/eV0KHwQphnxlM1k7TzSSXVhE433hQKMcHbjX5LhkdEuJEbZgnxjr5v9GwbE4NWVxTWlm
iaKPdvTW6mtNEb247YF4i9DNPpmb1dFNVY22eYFhPaMdnYY03XesgG833L0InmS6R1JHvDPYHaJQ
OwZcpSA5wNKsny0HAlxh5MH9X39HRXydRr52b2V2ttqdeLp+ABTPQV3vLOsswafB/oeyJRc4Cdwi
Xrapp7YFYVFHxMAIsxV7S8DGHVgigaAC2l1WDUwDyTGxNuNwspGyb/GkeWuWv2AAuA7aOrHLCkc9
Elv1bzXEec3z540Xfq8jZiTlhFl8AV6eNLeLnFdBNFFPGoie/gJqxrJhn+3pvsR7qABcMuQ0SouS
vSyi941q7GKU7Hd8e9WSv0bO43NmOf2nAEgXuCtwBdzfYuN+dzIZZuUwPdi6uZ0cI/10zP41bnQ4
8QXIiUFMTL9sDfr7Unc84Cr1XWivz2YNfcKT8Oruxkafz7KG2sZIePbqVMNEpjGIrlLGEWNVx0x9
h454appSUEysR0xYnuYEDx8oxOwVFXlChWCiz5yoYLPBKbzy2/LlDGNqaoyJWIQx3QHoQqPcl+Sx
rFUCvpUJDckj3GrSHp/7hT1Kmyb2ucjWD85zY2+z6vA59vQ7sOxZECGO8Ss0yBYvPuZw+mt2TAk9
+ZfEzMeC0LjOfbh7vKKc+t8So4ln5k4d1j21GvgFsqjm+HexlyQkkWurQtYb7y3nj89iBaJVtHwR
0ACFkMkQSxidkgQw9M7QJC1h2iz6j9D6/twMADEyEni8mNmN100k/zJ4gvXOoODBXOvhMUsT1N6T
LsxH2ygrSuOtaf21mj9NjqmggDjuw0b6ImedfathtSsz2lEC3s7klxE74sK+pr4ojhJ+EPWvphU+
Z7G1QppVkoWJiyS7FwkmbcFGtoxyOvPiQ4/jFoh/5p4YOf8bkpFhr+NcN5QRDpFM9NEaFMM0PLVA
n0HU5B2cM2iWaUGEtLLj5Hlq4vGuKrsvQPhGKFsX6WHGVU0dR7wuVNsJbq/drSxfxjdZEpYAjLO8
aGNXNufSyMuLzgbJRlk+LGB+p2yXTyR6adAKuNqT6maKluihYYYPzK+iVtTH4WXGTR+YmbbAq2+u
KRLGay0Z6a0G/v5Rqey02W5+svRrud3xLFik0jsbcbtr4zwJOncYdt1kdwcWNaRptVWyo+aApFG7
BidfpXsuY/UgytQ7yaqvyLscXuo+Cbc0Mg6kfKmDuxjUb9GwODtWlOvjZKLwGuzZPALQWMK578ub
eunAf/bOFiCiWaGUQnPLzdglLM1CACut5aJtrnO2Y/4GOcmfdQ93cckFewDdIHO+74iHIbndp+/l
zISg+5CILukCPbI61+v0PL50INbZydiGxxodJncf3XOYSFKyInGyRJEfpkGmhysDmOaGTEiRuTQI
JJGE+QLBGi08OasrEyxgUsg4FQIDlPodG0CCsVTSfkghKi+9ZkwtTHF3Q8xMfMpgxbvUKd6UN+XJ
oDBiuxHn/iLa/rzgcDnrKjW+ctKw+CPI1ecOqhlg1vrg4OR7ENRn+zgbH3LSWPeZ1ZJ+IQtxGbKr
aFuaUwBndTsjn5Yny1LNUWo4HWonItCsS7vPJE2bkOlc4UsqUX9zS4PrhXuAKIyccBx9ejInFjIA
ZfozKQcdON+hD1W1cZYkAlm3UMTANdvAJ13JjnLzbTu4bmyF0yST/VzMrJi3t62dugM5JXVoT3J8
5LBeWRfhb8wwnh5MEaU3jdE1Z4Ax8CTNqX1oVOaw1VpHiryNbWwbZ3d9Nz9JCs+DtpgMxQZNEi94
3U5L/Uu5XX9ZJdaKyh6sY78a61MzjUybKDB8m6KmgopmJll51yUWr4U7/6SAS97jubISb73iLayc
c6GZ459yWq1d7qQR3fOcs9TW+QvTFYZYzfKBhiL+GpRZ7Qm4I3VpyFnqxoRh55k93aIdBu6vtzr3
WdSi4YrdE5FW7okr2TjGedag9y3h9DQ5YQhcy1ufr3ti6LqAGr8lebqZL5Uo8wOHyHgtEzWfpCBK
5VFbD0JrKiQNFvXxWkPUntfEszL1UjSju2fF050aq78my7U63e+ECcMa4IZGLkSZOvK1dF5umyWu
AX9fyeOmWxNV5P4RbPnd0ZOwn/5WJgFOlqMVb7Mp84dpXWdf7+IxNLmE7wiVlWE+sdo1VFydMjdX
J4Bz6T4r85dM2gWNqNDPvTIWfgEDLJoqByrDxoZ1E5o2a0ZSx/ZqPRoqit/yeP2phvYDS03iCyoA
v6x7JmYTpQA7QVo/rVNk8aoORYut38URkmXXzvtdrTbDIw7HCFJOoktV9ImXrysLcmt5meqi32tu
QvYOu9Pb2YpKaNxCeyXL6ogS83atRbpjE3BLuqaz2yb1ORlDEqiVm9YRfMVB3iU3Lk91T58mbl1I
hg9oV3NfLlCkiCZ2d9FYOD8UbAKuqV2zL8pBKGlOd1x7aDvmqj5hJDUH9KXISdwIyPS4mF5Fb7xL
SETlVTA/HSy5bAG7FpTttTdr9fdNzumNW0XjiaYGRwPL8NTDTjKjQGM6kKK594Ws+Lo0mflAXFx+
EQ0g0S3BILQlSRuKtCEzsu7EnXFdHbgV3aFEHecpi6RFrMzlgxVbDiyG+a2lZA/AUnaIAq5hTKJX
hy1yWb9bmvyL8MdeXwSEJnb2CpF18jdb+1GWboPVbD7cBcJNMo/jJefkPmQanyY2GQA1vXxFR5Bc
PUnbYSOs17e28sGZt+HN4icLGE7xwHUjOmuEQAb5kHyg4AEGLdWzMaV2IOJkfnZq2+ZDQDBWObMl
YFTDsRnsbdeDLnKG6bWO2CVmM/FQohtTQDquG7D2iHynm8rQTcRwNMZiuB/1aNj3eVo9g0gzA9J1
DF/EitRFsIGVH7Wz9akMvT9Mzmq+xxBFXrTGiUF91kQqsjVxsIMVitoWqVRPaxU6CbPCtb1WRJ0F
m76xxofOrLbHaZrwFzGLInjhStUV+cW02v6LdLTqhrGUZMVvR88wo3h12xlsZlz5My0Du022YDSf
nf6d9w4dD86pf9sQte+FcLbDkmT2zkxMpotsHmtN+rWLOAu0CvX671DPb4kWPxNBRkbHVZ+zFIwD
YRc5aNCs+dWJ+RcANNZh27NApD0aA4l1905lc/dPH9rpVeh0PhndrlfUC5BIHcCUGLhle0fTb2kW
Y2ICRtsf8xk4LqiSwLVHEcYu4oMlqmKAZZbxLEbzV1duhryfQOXFMDNfiDZ6cHE9eb2qBSHx2CIH
iwUGORIE+RhUPWhPwTuzrjgIs2GZr03ZnRnNfOEyqpO+7LLRmyC+vyODMnbpZL84vWU8mrIxDnRe
qHOsvOWAb7hZHBXdRFm77da5zMiMiZ5SqKVnVoXly6CQVVSrU9wI64QqilylXMveyAex/aa2iTet
6X6kg5iMBYX+aOafKGUZ5zyAUqMc8DteVp3hcwqdKWfpP79m5U4gJ2J/eGmr70lkt9G2AkO+J3Mb
R79unBnTkD1N3RL/AKPnqmT0W0DKu+70ncu4viBk3CmrO0jrmYQb0sp4KdVTI85K3djVXZycnPQA
RDplhaQD2XWdg2qp8m6I0IgINXHLivZHemX6LgmCMjV+vYetOFjlj2s/0HZ5qU7n0N8wiBQbrZB+
Hhh9VmOYdlwqMJ54Wl+V/VDrLyY9VXWXpPvepohVx7UmHqj4LedDwRCq13yjZ0FV36xMldKjWO4H
hkwjG8ZiGliKMI/jauuGPyBi1Ai/vRaAC+/Gm6X8GfFAGtHtFn+LsiMWi0AdF7VK0u3i+jmW71p7
I5rsqFhUW/LBbt0dt95NHV3VNXXY8JuHEB0QSnrWx93S/6zML1SOjJG+Sp9fVyZTfRzOE/ICGiOQ
dxWT7WI+iOwk17OTsGuVRaDkQS8equa54tXpaLQvzsCgH0DoNBRBYxKU7vjO4AT19HN9albyR5NJ
+ijO5o0EjlA5d3X3pnNexk1+yo39LM6kAh3LAlQqTTQnw6h/ZwlZk4hQBdzmFQLg/BTFWJdGAMHL
DyeQV0J6HJnFyebUzdw74PdzDOt69VpbR4tJBMmZXhrNXmueEpRGfGO4RwJ+6jzZteJeI09XfsT1
fSGOQ/JzZctjLvJnxS/wohkES13c8rr9+mDGMtsPLpiaXhEB/y3F87q8YoHyWHP08hI5+4Y1FvJ2
DTHOsM/Qz5QqHMRPgUqx5FYFdJ5uGslmlzq6TSUZWmi18ovDPW6RYSV7vd3VtLvw99F+lbXWscGd
5EsyqerIdPfLyI38FsZmaG90V/llJi/aIZyP4mvoFqRQ8t4hfrw0SW8uiPDl0IGmbt1ERntOoFyK
4lDYlTcTzAaXjiQHcn2ACSHOZblU5oG9XEzipiRHnvsytZy8Lnu1gkFq5MnpBVJ5AJHIb6kGs3yf
sleecZWhYj2scYqN8Wkh/6u8WETrLDT4qn/P4IaDXGG/65iXHEKSm8N0G+7U8qK7j220zxBgbs0f
88m91r3q26PhvsTdfiv+ZhIoWGDVrbjazg/6lKFG21+zTQwFtX79SNuXlJTHST9E8XK0Zt3PkW60
NY5ZF0g/Q3uKBTYIxxXVjUT+5pJd0FVPvXjtTcpL7UBte6yNa6AG4SHprxxdNvYlIQG48sgKbabK
K61/C/TDMrvZeFpjihaEkc4a+aoqmCdp94iKAoCXiyoD1/0hrI/r9962fhD/+XECfd+GH8jAfTP2
I+SrjON2ZSd/vKog2U2WycVdBRUJByLfAZqmQCuqMO211wn5GRhfz4kecnW/JPkhNz8NRO1rBYaY
4WvcfNZTjD7rGbTi9SpcriMAaQaFhhKg8VyCaLKCirQUSFOeyabV6RRJsajWiyRX0sQasURvykWZ
kUSnCLiyHXlD+mNrBKqYoZadW+LDnCurc7oXEAqnjk04CyNKVs79NiAm/tyRpLUSjZioIDZfq5pA
dH4jCw0PgoDaghu0Y+nJA3u24h634y2QYol1N3Y+B+MqQ11u83UISi36109NkCcsGaqLtR618m2c
v5V+WMu9yOBOgvZ0v2p1jxHYT2EK5yZ4VOvU0SdWal+RFDWT1pUL3L8P3KsppEXlF7PmL/b3xpk7
t99d/myrG9oLTzUf8fiBlCxUqAZQMCC5vN0yNOyHWbs4ywFn+eDwPtyPZHOV71r9wdQqaCQ9rv2l
9U8xb8qQ7spyb2Sv/fRtV81+RWKL2AB925OEoNOiL6y0kczj/yLpvJobVbo1/IuoIjQN3AqhbFvO
9r6hPA7EJjfp159H37nbtWvKo7Gge6035hzZhNOpL5FcvZ401foIP4Ob/7lv3hf/rKh2+J9bmXYf
1j9+MCrG8V/jXm8tioFxcOVTOf9BftT9D/raA5nl7M9qY9o/aqEyMtgv7SVvuTw5xQcisT1kik6+
X9WLBkfJ1gfpXrnddszTIdkG8V8LZPJHoDGdw78D2SjJWz4+msuHQiViDWeDISvxguFwExYjz8g4
kSRJzDnCpYjGq+FU0ty059sfSFet6YF3ZHpunfI64Y7ii093zC+hnB7HCeWgBiNU91YAApnjRXvL
JgpB3W9v/u0RoOTkirszUdBrcuuMingYwiX/NeAdfIqdBrTVUyq2KEgX19gDLtJT8o6kLJLxek/3
0H6d5UNMSze8dmQVeNRROZVSfy6Ws+uTo/I/4AtYpcudct/T+FfeD2QTmurQf/nHdniQDf/jzK68
GdV+gJFbx+Q4pUdJjUJDoHO6Xm56nnF5dThVC8WZcTsgxI/inqKRnGCpq6fwhlE3Vz/51HY0BV/y
J4dYQOMgYXdVUW4l9c2cLb6F+2b9TNznXl/y4JeahXI8JfOF6sKNHO5ubxqMNC/RMWDitu+z5im2
IeRdL6KCjZ/2W5fRwpQHVjL1/wIQMUgUrp4u7BKSsLOvvLhr0B4Qe7DKSPvvhntv2w+Ldex6Vlnz
IGZvN3JtOP7JMuAj+p3I7yUcybQ+Ik5Fl36/dE/L9OVZPDGfZfafkVI67yOopzCoMe50u4X9j0gS
Dc3xc/LOa30lYbOGGGzSy5RRvPkF9mNU84HsVdW+mA6qyy/TO0vxFE+vVBjVyXF1d116VoRarXu8
6qFQ9wHAbD09lPlVoLTNhv/KbOAhOLv+6+juZ26xLMGo8uraL0l+1ePFTGisRyU1fOTyRCSEXn3m
lSjDoMoTSozsU2BTeErc5U6OLu/jx2o9BDpikdu6wzf3EVw3WYTUxsW/s6Rfp7r4NCS7JUULZhl1
BMay54vhMS0IObXJP87FxjJ3ssUigy4q5nI2b4Vkd4oyrqQ+au8pN6fLaP+X6Hhf2gFQNa1l3T0b
TSi9jr2n2owwGLO5x1RIU2MTMaYzMINdswEY0qSLmbUkvafbZONxAfvVE45nxKevVHBz2uWnmbD8
sv/OUE2riiD36qis33T0Nq39nnMA2GaO/zMPwaQVA/wMm5hMv3pJt0a2YOFdHvJekQICiguopvjn
W/0bGW99Mx11cMVQwUiQ7FZ62hYmjtmLPJJwG/lsy3KXTf2TTigNWAWnTLLt4s/ZRbQ/vcbNXRm7
odHSAgZUtbp/Y6+2a/o8NV9xSkIJks6c86AGwuyMbWY+9IF7XYPiMjQ0owpurERtiMDCvmGHE0XE
gY0uUXLiafu1LXma65I8++RbODBW+W87VnARSPaR03Aj0kOvTyOmNqhtzlyi/gGcK35khbYlpgfY
AzzKu+dx/KDmTQ4PBOMjvuDEjndd9eNAsJMhC+X5V/uR1GJvxTFp0jmbeHtMPb0brZ+27Yh+pp3w
ltOjVXdsgEBNfDmkiqPnNT6MfD7WlT4iNQFdnZO/Lt77/sFC3WbQZ7TMXGTpy2KTJ1x3EcDfZcB+
vPdWFzn9X+NT5dm9DdJ5s4v2azXlpqTwWjg/rfpLXe/s0pSREL2hyo+py9jQ0bvBAsI1ryMVgtfG
4OJN37LgNbWtSHdoetd/M7qQ+KVa/oKWGjLcNtanJipX84nTg1iPtybvhS2xlP8llLp223w1D6M3
XrR8mdqdzJhViJ/JjY0FJczGY3Y/1Fnq9st1HlsawaHb0vnc1rvSetAewchH17OottjiwohQT4QD
M6Kssr2mk3NC1Webj0N31uLcQYvL9Ec5bjgDIQ/G0YYpbQByc+vV8+5Gw9oj/NyY7FIkTBAazTeP
WwVlQJjdNjKAG/02O5RmaBpay8fZ/6Fy7N9Kv4ZQgijd+9p5Qai6yeoZ3OeXM17E951xtryjyve6
oDOUzwZt7q5PgfunKX2GBSi7nUrfJy8mSZTTCBvSyeApgjGg9uQC/+y4v1XSoBR9gS7J0LlhXCGo
JS//zPnObF9ctKrVxcp5OPEJJua9bJB9HbpbeYp/bnp2H/cyqj9Hym1CyUkHXpW9SA3bRL9E015j
+VpMbjgu90MbQ/czlr1bKL8WckE8gHaWPh6APr7zSJmuq2c1vhnts989Tct+7B7ppQxBf8HQT27J
H2iuXf9ps8GI4Nxn5rEGzSgWJiB8hqp8o6D3Yc7uG+OMI5CK9qfSOyv5kRM/vy5D6EnqX6nySglo
pk9vteDlsd85gKuKlTplrjPzv5F6jUYfkuYupzgzq1lzub2r6iegZoMC9X1m7alVdGzq4knmTpZt
m1PumDQHnb2NlGngbIO8/s6mr2DgX4jqwHA+Kvtf24371Fm2jnmkMQJNF8/x6utHbdA8TAqrrBFs
EDM+dBU2wXG3UiUkW/wXgsKsYvonEPYtZkHCkr7g6joBN8QbrHxvVI6EKyc1WuriFAdg+4Z/j2Ew
XIvqUtYLfDkuR/AeymCyJbLH/tQT3cXvw0Pc4Be3Aq7u6hD2oi0DO1wbqRhnfyvCIjH//A5Jkj1H
ZIR/BgnmIbDYinr5UVV7hBUnb1gOA/005k3XRMEY2viBhPrCNhFJr99WbD906NDJRWcFC/ZOP1DG
fmsSGbdtJQ7twsvuLdPRr5MPPdcfQhiHYB0jX5qXuqaHtVlD4LCNXMoreGbkjPMJjP/TZUCUwXia
nPyRBsXtNC27rKHA3PZqgp0kwdDmcfCNiyqSc+oYuwr2fwOb8dsZcqfV/JQsJkQ+hNVkh6vbH3ve
mixAN6+cT5QvzBI03XAbd5usMELSep6FhwIslcfKaf+bCx+BeE1iQFAGJxq/qVYtQ1M7m9ZwopVo
95BAbOx9f4t6HPpnKUZG5LXa2MFtmys/oIeuU1bsrBmrgLec1jU5oIa7loERZk6wrzoLppLqHKu/
qxT0XgVJr7vDHMdXOxvJXCFxTa/9vV7VuTJGWr+rbWzSxQS4TG3y2eeA3iRrfEVReDcT5FMl7rvd
DJuRS3MobJx+6HLs5Iw9aauX/NUiFmu219d+7aOAP2OijtRLEgZzHgkOjpY+x3VZEejQ05ME6CvW
veFal75WB6fnPUVSOVFk2/leBHX52Rr+oainu86awxp/ZU8/HqwmFc70c7+h5j/Ibn4CjnyfRn0S
RbylW416SYqCyUdh7bnttVPNbNcDy1ML5C81El7xYOofHbtkpxiHjPskNd3IhXKmDA+syNyhaH80
XK5gyds7LOs5LZneCzxwg7SujjlG8n89TkT2iX6LuixM0+7Q9gO9VcNemzO9RZTZwfDRcXv07Hor
sf85xe394bNzMaNn/g0owZss79Rb65akpntZM7GN9vQ8AiINXrNLDDA5E+RndudtCQgPNPVrLsFT
RmJR6I7UqTPD/XY137evosblikJi29qIzhxGSJqc6fQW8RIRboq4Bu3HNOTHYiq3QVceTbPC3Znv
27n6hFUu6UJPE/41xq7roGJumkO7onKAzp6tN80kAcY7aGMRaVz3aZ4Q+V/TmhZzG0j2Ultm58Kf
KCRK9vE403weGIiK2qicm3OdcJb766tA+ToODMQt9QX03EF/jbe+4wA00DS7M/qiY7EQ74qVLw5S
FhLq7uv1iHJIs9bRwyudZ5r0ttRVPVAVVRLTv+5Vl7y3PLx0RZB8ox8rxyOmT6iGto382RneipEt
r8cSb0mcgfw6OTLa5tkdis98kWgBaa13q8OsEjozmKx0w1iHIRQBZIXoTG1nSKXYKi8dbFgzcCQz
/fB45NwfrW4eFlSTfcpLYVWhjwoCASumbSTgK6d8nFF2xpvQtAwYLDhul56qeNjkcbOtarht3A00
0yGJbMKu5iIi2gzZNeB8E6Wdf7ABWIlrjPJxjorB29iFs6cqY2u71T1j5gmXL5sWQ/FghAm5Wb6N
db2TeIVwWnqYILMKPExQMgpBgNggr0O3xJA1tKeAatT6trOlVCErqz8Ipt5Oqz96NGipc9YPa4Ju
G5e7kc1wBZZtPFTPPumyKI39gVDuihNT4h2qdAGyZ+PyIyL+zg58dLYt6Ep97lkI+7oMLWPacTIc
b8rzpe+2Ntq8YCrfGp2f9JybIXrZhzWN6XQT6ql2kSmiomAzxLmWi+qjtwSqEAw0sYMmNrfMu3YE
LPf5oHTH8EcG6FlGslvJdrrHlhVNOczvyrcIMIo1aRvHc0j02M6JvY2WPmoCehlLiYWM8t8JabgH
JF80DpgJflS+zwWJUzbl0wahF1/Orcp9jaOGeK5ynVQoDRdcI1dbiTO56UyuXUxDqb9FsRUm821f
b0Onqi6mj8vY4mSp+wqxkk3Bt/xxsJaESyHCVCAAMH2U01ylJs2ApcSs3/e/NYN4w+c11okvtDnP
sovi1Ywc4L3Gcu4soP+WEvVNMpIamnT2uRLri5M7B9Tde8pnnsnzfIQVphUcR/Is99qI5qAGE82n
Q0o/dTLIPUapLT6yKA7yR3NgVIWH9HEGEsLx6Cnjs5nQiPowf5a5snBgw5ApzHGwpYo3FMxwqTae
Aof1baqOAxM7fZh0UbozrQQ02PcdVmfb2wfzP8HtNdK22mOO7NHo0h4+qu0gMTvwfy0qvbKBUVgk
K9p38b0Q0oXg/otnjwMW77BAfTx4w0eJ0tEp84cJgG6YaW9dKrxdyTnr2j0+fiieIZRz8SBEfbQ0
drh63Nsyf8L7DR4KOwtxfzSlfbRE8NfKjN7fAvNNWj3XZIveKHbHDMBkeCnmYDhq6HIVi2ttDVvs
83zKXlFYitrQ4UByvY/FAIgfeu+e2eNzQkpIxegIyIMoq7j9wMqGWAreiya+rBpn2jSgqkyTl6Ca
74ZS4xxE/O82tDfohV+RM9Z7IGZojQybIAW2WQ7FwOUgMCYivL4RKkaUjTgc56mmT3b5tHOqsf0R
UY/rEZ+Hc9sOs1IzQg/micoTqIC4IYnBRc/dwbBG6TDTKYZwLWZJtYP1cJNuLl5/R2H1nvCis6cX
fYBi+/FnZ+dm+WUGZVTCjppEvpvJuNNxJ+6nqQY+9AmxqAN2Gn/rwSnHku6jkURMr/W3yW11VAu7
PJ5Uk3VCdv19W8Zs4NbFabK/2vF/A3+960j4bGjFE6JnLqxOU0fahe+Es52eXDqTbmoYZt7t4iNI
u4FAYEoSIMayOzCTed04bkJpKQB8bXBj+wC5AJTJ7TI0cNtkrKuiWxAfUbndFimjHLV8uSQpQ7VJ
hKhhN9v0fzcUT0Lb78YS4rXHTF7NXX0UqQht0hTa2WXoFsArxCWsDpj4MO69skJjqZGc55VQkSYB
5slY8ObnuOnu60aSJkrfCGuS+Rjwgjal6ujA9W800Wg/Wn7d+Du6Toe9ylLsnGPpf+e9/8/szODe
dFs4CIsIsrfVgcay3Uvf5173WqP7eCcrp9xPC7fB5Gqk0RK1kEOq6SH26OPZtHXxlVOS+lBLZGDk
F5A2u4/TpLoITRQgTgaDbcf90KNoz7TnfK9Fr/dYDDMM45XEDdcVdBum8QPpyVg7kzWdeYNSG0Ee
QJ5NUoXpvzVNZ39YS+JfbbGoItRzZ+8FmHZo+LSuWhWIQzHG+Wm03VMTkIYhOszUqz1Z/2vIPOBz
UXctOSD7fhV43LBdHmBih6gtPDRLPaK9WWIpHrBEIh7Cw4Q5rb9T9i9Z8ahsc3pyHN+zv6gdRbU1
oolPmgGuL0/iU5+x1KtCz9hQAxvqCRP1E8q09Jh3eAzASLIWNLbNX3Shu0fVu4j5kdfOD1kAfky8
PhEuNnadx5wYDp/4kmS6Tk3mfUvlklKyaGBPn7raYqRF2XJFTCVTb6DFnpZnqP9dktC56S0eEQ89
nU0D9SOgUuOkvn1rXXc659szS+I7cCd96dmYErRRPeDOSNgANsptTgcRtOK89ByfS/rorUP9V6wD
O25WV2yhwpYBQmyPoBH8wvbyUiCWiCZtPqt5+mnMLj9VrnWn3JJgjtRjHsyrgqD72307+JiMXcJV
rkHWeHvXGrBHdpP1Af0cvKBQnt9IeSG3nL4IXoplPHd9N+4SGp7OZiD169DbUMGBWo/skfh6kGU9
8qyIa0UKQVSbdvtjIpjct+s8HiqoU2IRZca7ksfQO13iMKJPjvHjyao8WgUmXJ2xV2Ar+N9jX5FH
wbFW5C2m5dbk72um78IkCyWYSSl2Fuc581ub7BYUJMwuTWGcEKuYgNM9gLWbKA4pC1AYPLB8w0N7
E3+ulbtDMpddkMXYW3qM9KmpCE+BFh3m42grZB9S69dxHnFmBD4YoBnUrzQbMp6OBmd0gbXF3JS5
wDuXY3pHydgLJCHusK9vNE8zBd6/IOvK6GYAIwtgbHEkFmSfyp6xrGzcGSAjYaLOUj8kcH8CsOX4
qUiteuav4HiyYcBrU+l7mzAdDtD5xkXLBJcdwMK+H7Nfwqcz5M0TsFBVBJgVWvivtFX819pQJlnW
fBrL6X3yX2lOLdXClduT9LCkqG594NA818uDQdlbBoB+0tlE0Vt3S48ibzv3mCy8oDk0dfHtxOuL
KmZ8LHdjJq9+SggclkziOIJ5QemHtOaQdDVHud0858xRVDelHKXKF9ODG7vVYzE7PhcSufhspCI+
Upt6y5Sw3Fdj1qCalJnu3JjfdBEHeEN6uVwHT9FiVo8+ol0ghu1s01ocsMJq5t+PYrFqjJb2eJxe
SQ9Ixx0fvTtm/dry+oO/MhHqequoQqOitkx+nCD5j/lkvbPmqv4oAYbE8pqUDYB3vEkJ1YjJM8BZ
noRYTjngVBz/dVSbPpnaj3+HRVoJpHicHb3Yf4i5A5+nSXRnYSArVAaNagS8BZwnt/OiXK1odrOw
j/eLw0grfByoZdePRxcR50YnVJZvmXpyNzTTKbDIW9ZSR31XkmOA2bU5OBiKQrJwgViXZIEhyVuz
w4EL1JrPNlpHgCv6B5N0x9eaHA3KyynO4mJ2cosHcDUs9zwR54DsiU3hUnYfqvvY4R/ZTnGV3rUC
LbHNfLb6MQTtSPAy4frmphgMhmbZrh/GCt0tJsPhmXD/W2aelsHOopEIJZSxLC2ENcdA+QYY2jQz
6JHGDV1c92HbiXjfG50A+MnbnV56gkNaP2bcmCzF2I3masgsnCuqZKzDP8GAjrePZHGTvKo0lvhw
Ufvw1pvFDn0s749WOInguTednXER0ayLKpriaJ2Y7DCKCTkxvK8V18O2NDVd4gU9C0xwjKlFIEAL
h7gPm2whn8jEXhEHmG/R2bVhn3YJwgX5mOAaScK0QS+huwGrSFHlNXVTcdxtx7W5a6bh1ySWd3yS
TGRIEOL82k1Oeew7AUmEU0mAoqf3CNwE+4RhT3+Ka5ykL8f+R6XjDxBWEDWTYrVi0i/CIIb1C5Lx
NHr/aCxDW6BauyHmwDZQ1hJBzG2u3qvWtR/xN+gPHEdmOJGUgOrA/m8Y6tyJsnKyGPoGAscSssyO
EAbD0V9R2wjCWa/tTfSY2wBUHntN5A2F2pUJNzDGLAzKog+ubWkjYOytc1nM/QMugQZpZdYC2EgD
j01TfvhrSSaP33yxtWo0SUnR8NozlXjkhogwKHtOYz9PiztyCpg/zBKJgyuWh2aVf7HObnOtO3+j
7f1pFsRPc+s9BNKY7+I0xtBrBWxJntmOQ0SOnUiIY5A9z8at3ynIAfXnWd7Y8sAwD06dW1/o0KmE
lAnB0Uugrngo3YvS5DVspmBK4T/t2X1TaGAj17oBYJQgG3d2iu7Rn2jeJkkIehi3RJibxBVcainz
4DFLArhqQQPkkkgAfgOORJLHkszBZzsg1ySbAhG2mz0koNqttsLE/ogH1ghAlrhOoQbmwP6lGfSJ
KLCnVmjAwWa8OpNxqbqifYtjN0fy0AII6NF5cVBcw4D044+yexPOWLxOA93XlafeaBdI70Sa6FeX
/YMdfgaodTCn01P9uDQUBlXuS+njnxJ4Jrm+OUU3a9u+D/ks71XO5CekQYxRRqJOIerps3VQpX5j
x3lZsQiqB7Mp39rkZhNbPOisajIsD907RUdEJKmw1SvEgM9N4YNMbNQ4/JWVIqQjrwCjkAdJFwq6
JYCKdyVP9Bg2jkEGg8ljGu+tjAZdimoFgn7ahzbTgH16ZB4N29ao9jLT/7mklezJzwjOy5DcqhQC
xAsiJ7CtSwEOF7ajkJQuItN6xz5op0a+n41BbW3nXDkWHKuwiMzP+z8axlVUFiMZDSuC63L1vjOQ
uF1VZ59NU+EoWVh8mtJYNznZLKFevBbwYIXr8Em8iKolVd+NMtUX+Wg3EXcBKhmJDsbMSzxk+FI0
nNf2AvvoaK95suzcYqs303YlXC1/Ac5g4+T2Qo7Q07ib1enYHowpcJed7gpB/ak/W0caIife/thC
ZdgtMUE6CQLxN3YPeeyahmCJwUIzONdzFVlyTPfoaU0yHCnsvVrJpL9LXu0iMnzjfVrkP1XA9BIa
V+1I0yYqyhvd39EpdR1W9vQwjf345loBqmfZo4/K0luKAAmrrIf9C/Tti4lHktIpw8OQZA+7toTG
Z+ROMTmYb05KFckB4YigANX/HX0uBxYdLxoVm/OuJYzp6LgrDuDSX9RDv4C9tV7Q84dcNicHXpxu
wvwuLfrHtcPexwxnM5AVrXhURARCty4mPCkz06aoNAEAGDKgn/hOqKpU26wfPPCT9nWRk/9oUD+y
G9NRnWOp7YiBpgXnJDredwnJ33giDXZtHHS/xS2UDdkJg+LoGVdNntQPwVjzZRBiPDt23x1n7YEG
x371T4pVbA1lDqwgpr7wdtVhKXjMiMOaDhI90t0YyPaY+Zl/LDtKZ32RY1ydhhq0zBLwG3P10E2c
KmoEVwOhdG5YMXajjiQSUDwDXeftzCDeafwgv0aGhafd+7qy28/C7PtT2wXFYz/n8Z3tjPm76dHd
a0+GDqciW3bjUkA3EWV18qAxmAe1SHGfdMtJuOb3ijjNIPVtY9YEp6s8MI4jVvODSGwduYBiYe45
zQFkBJ2CbXKS+3y0OHXs01Rl8kubrRUubjZtbWIOtqaRvxb/r+hCGYhpAd8eZRc6mjMDaC2w4p01
Wr+rHj7kguHezM3lPx/E5uzMOLch4OsT4fbF82oipTPLeb6g4JZDiBMFurlXL6ubDZwmQJPCQD1m
yPxfIzoGI2atTR8M4s8bXF5HpueQPvTlCQOXHc7wUxtMZtYGDh9oVZ2yYLklBhlNOBc0J+doKzn3
1ymNes2RSzNHR1MtvqE+aaydPwfW1jRhVHW/NGQjAF25yFmUO0S8+IR8xI137jzL/ptszM39rFmH
hsxYdxlj909BBtN1CUyEamnL1E9qz0XP1rU0xS8hZf2mSweIKUbbgHmhkESs3bJsZi8RsA+t8dx4
hbst5Iw7JnYqWqYmW/pfUjfpGzNG8IG58L+MPHz01ZMzvXdK5PsaAw0uP2zE4D9t/Z62Qw9BVxRh
Tw7pTo+W/Mvkk6iLQyzd6bEtCYrcqQRSsAkSbgl76U6tY+SEApgGhktmbJLUyg8xtYRE1HglgBWX
7J12noW1AyMk7daaRvsV9OaWlnqWRgWGkqJqYspmxQYnOVVG9UmwXrGlLvil7I13K6BLBRH1eCGf
qntF89zfQ0A7WA8TECuriM8BVj4Mg23yDWRDob2JJcVv4u67XcgQsSmk3miWxc+6Xk0AqwlcZe3c
C49XQ6SF81u2nRsyq6lDqsRqn107qYef2TNkFtW531+0l1ig63Z27hBsnUgBmfZqlBMaprx6UQMm
Uq+klrfLF/Alc7FHZlxsS3EYsFo7h4rcXAzeqkC9AaoylrtOcb5Grpj9+6TPJ4Boyzm3AsvjouLl
sKKAfxYwpAjt+3JHvxElLdgMLlaxQmLmst7agWHRbxCQclpmaVSujbFdPW/ywJNMRO7d0jgbz5ek
MhWmi7x28d+HDOS9sJ2k2FbO+uasDoQRmVEO8GicoPNckB81cVMcBsv6KlIupqVZYBr6dlkhOvOm
+1iLTCOft2ukAmpOaf5sNJFNnuVcfasbAdltcZ/Sn/wYm4QvzSOSmFnDvRHgtUYq7bt9PiW3vyF4
9YZy+Gdb4Gt9jw3ARmO2hSBQ4aBFEKm1KH/oF+4uRZPH5MXF5STD3oH36zxpPayi8TFzd+6uGXI/
KlnXTqpJB5g+CKheVkwGqeXe05ATPLamq7eBHEi5N8DnJsR5S0bo6byW6yspu/VhrSfrajmGDAM/
H654s6tdY68qXHqLMkOWz7CRIv5Xjkwb4JLMCqtj7vG+ItboOeKzPCNtq0IfF5NcuC/92iLbHCQd
zzj6LGrTKOlxGdj66WvK++Yhr5T7TXAAYW0u0L0i1HHlI8PsrXNr7NPeS0PJuLDFtz9u5Wypu7VZ
ECo4BY8T+YXUd49EyhTE1O+qxcowryfxdvBk8urksG9cGobzZnaGwrg+GBffZ/KfuBr2QHT1fu5N
tcvmyrryFtzYJlBMlYKAEnRG/8CoApKC9H+6jf2NgdNsD3xbRpaZpe+zt5gnZeruRWmeEBQWCjml
pFbcMOBES2EaqDXThsBT0o19Yk1IlYUAK6ruPyvN2p9pUfMz2Lumzp4+tDZRzX01zt+mlMk9U4Ti
uULBHHRtiylqrQ6BbKbr2lTyjBOYgDwox60cXKJlnKTCLYghbvQ51psOfqMeWzqvE7i4IAPjygba
r8u6x43TEviLhG+d0B+TjUzuMO3P1bJZiHLYJT0vmwVEv7U6k5GySG4PMAfZsoBdDJhq1o8i0eK1
TxnUqHzywmocJOmOfrArXaEOJkDVJs+Wd8ZO8G8WYbI4pAlOQSfK1hN28zrPBTcTYwrkD8kvGOjn
vSAk8S9FNoadZYoPpsI56io0dyO5HoD+7DNWRky+kMUE2B1kO5gwZ6+nlAGTr/Lhdm5tPDyWm4rr
NqqoR8B4XBNNpbv/FhMlbubG97HExh4vVb7tCJZCqZL+ZYyqG2nNH8uImLjrYueQTuUrU9IQ+qbx
XDoMbBs1ifZdyxKJjzVZF110v4JmDTISsNffeTYGWX8x1L3tYPocaLh88Eim/2ibElRaOIjiGgtq
K81+1epDCFMN99Zwg2xtai+O5iKMYxILVmfY1qgzBUF5nqdO5PMhGknXxL7da1xY7uyb/1hdQY8c
A2XKPDh2ZPB8hKlkYGuFJfd+zQI8Odb4luRVfO/3urvUWTVGLESo+CaVPUNk4BzvUANnhBSnmxUX
1Gbtsn+ByurzWHflGRkGH53oJFb+BFl0rQfrUhYNsIo/kBzlJMQVMhKI8pnEMeeg18p6hPlBz91X
qM9GjAkodG7fQ2LlTB/r4PbAq63znzuZ1T3PHFELafpLdgZCtcwhzid2kEJkNfV0WTY4294BKgXk
IFxvwEjjNoa98UXFZE52dOwrJ5oxYO/Hls6opO3gVb0aMN2uWpihWz2Y7h1yGG37vJooapwUrTF6
TaRfQ43FAjnSZiY8a2+vw1MJfAIaop5nLa6lTprIrJNpT6in+eXdBOTEewW3t4e5UbgdglzXvJOj
8c8qp26X9WJuCXVtuijPrfFE7MhE8n3+hcE6DpUyUe7aPq7dpDV3QdAu53QVwAojWUVky427Vtsm
2xZRuJ5Ov0i1UbsEOQXhZsV8qauaxWIIEDAZjP7bVDTM8SbKiUDaap+tvRclS9kNO2RokNFrMIeO
NFgabfRafjdDXc7DOcARu1z8pSLIKxZBejv6i2sKxv8vcddXACrsXj2T07mpa5tivHIgthy6FDE/
iYD9wSbE7Nfqh/Qxk75/jVOUwx0FSg+0oN0iqfDQcx8VOah4vtQ1MnU0uriNcNGkNyH5gLbjB5bY
vY+rOX2wfByAFfgxISZEcNlN+WumMKqA1Vj44LGhxBNMlWoVby1lboeUxJI9Rlhc/TIxyRuheHVq
iD6VycoOxWS+N2zcP70FVItWVm6Fk3xN7OgHMTbTY0o80jbv8EEYus3CiVM5LOZAnseKFihvrt4T
SkR3SYCtt1jqCWdQ6keDtTgvXU1n+TAxXFnGUO7sZbpJL/lalag/88RHBOwbPM8jr5Rj9T9ss5Co
q42HJl+xk5JQ8myPQ8C7bd5MCOjueT/IKZr6Ec8GY48rAIvLmHBTNTgDUR5uHxxdMHRUosojyymB
B3lx8MSPUb9mywc+jj4MemzN5CiOm1jeUsqthVmv89FQOA1DzlQWzI7DlJ8CZ15CUennqgVw0iUT
qzcZML/kRB1sb/Qvk8AD8H+knUlv3Ea397/Ki2f9EuBQJIuLu+lZasliy7ZkeUPYss15nvnp74+5
wBOJbnQjcRZBECesrvnUOf9hJfKS2luZ1yyayNcHCtqVao3HNNSRiO2G6JNXpD84gFEvz6y5DJRH
j+3oDR/NtM05lSLomtIGEW4F+pcRwbU7MYwxgT3YHodoHY3JIPyclRH6+xPYDc8egl2gkrwXlqeC
6ZiMfA/2gMheOj99O/3W8LpkULRwP2GIcCyGEpPC3ibOKyqEZANU77j6QsAA5BjVzz5CFEDVgPSq
CGWTKp38jTFYmlxF1BQ2fjmF5JAVoyGBWqbaWjUYsmay9Y8QObVHI40Aehh8Jwq/kitweEWn3Sbp
PSIC5IVAr+beYYJCAMYXxNxQkLFTPOobUUcJV/U4sJNQOaRtFXxNFIsqAdmxg64M1a2T2PkGfAW4
6QwRx9sk1RquVaUZmBpCWgQL4ztsOkGkdLW5Y5DwOTSdn3inAvwufeeYGBVvbPYMiuHFxJM7VEja
OknFte+hBe57EFPJXHfjMelKpPPD3N9rPLx249iRrhz8WQNkwNzJs6ISLW6/3gqjzveRjMyPvWEl
H8fQR0zBLqJZo8JYmTXESr+nstMSodg6L/ug0l86nPAeRuRjkc3WYBh7gnvLELte3Hj6z54s9Ubt
Wgu1PcvXPvpDUD9pMgaBCYGHXHndkDKq6VWtAHlQm7a6rYQSfRKSGFlvDIsMSdtuqww4mWJEyU9P
ieJT3vhIdXJ/f5MhBNW442mIOviwJjMOLUvUOvK5I1rWElhf1lnGntw/gXGFaiSiPgO1vmg4IRWt
3SqW2XzzStOcJcWGyu00tEAUGddrLSl+kFowfnatxnFOtW1r6RFvZolQw6TEwDXgCsB8EdbKK3kc
a22QfrOS2Ni2/dB8yVoeFQiQEGP38lVD2RFbTM/YEUKAaJFmRVq+HtpTUNrhMW/JkmpA0wajmyks
Rh9w6mjxi6SAz4MdbEIzlopbBjJ9SKRVnnQSWGRQ5wywJmD0WBOoy2G0AMPHIWYLKOVD++jtbCcN
Hn+U2lqMKnp7E6j69MExCSVgB5Lf8ZE3yQWnVVuizYDAVauT3YuGn6DJs4NUGnsHeXjcIzxYHboS
7wAVNNa3RO/7CaC1qA85J8ZGTDXnqRjiu7EH8zGqGla7ETr0XomrVpKQuzRAc9zzWkalvodxgyIV
p1+u/ST0IUgzk/karqrbWiGgmDCP2yITiT+mhgrFY5T5vO3sInA1aOVo8CPTdtMakdy3dp9CV7fK
vVdODXIb9vitwgViByee8wIdQI5/qKtUB5qnJBiRzhKpRfZ/5pIQHhw0ykqfhgaouNqr0/1QNth/
4ne6R+QVCWCV67fXdOWDLkW34+mlH/qqCb4X3lQfTK1N11M+fO9MbPWaPA1/ZejsgW8c6p0W9cWu
x152Z5LhQr/KN3baBDg3FQS4KcL/O4H3BihUMGhBrtVin4ykF6NQ3w8ocK9GAzZ255tILERes52M
2gZPijlG3nTWl6roSc3Nh+0Ih++mMxTvVg7kvFfhUH2NFSG/irGicphbRX6D1m+1sXST+UApwPdf
0nYWTy6tbEvZwTvYERwbDzuUbYZfMmoQtnKIAz/ahn6rcLj62dYYgSGXuvzVCAUBqFn6i+wOcj1B
jGqJFnGzTyU5QtQ1+EdSC1Q2a+XRV3NxnN19H/UyDbYorscriCbgElpTu/Fi6nW9pcsTlRwcdKT1
QmSh36H7rxwtpAQJUtCUWhsIKW8gBv+kGjfDpSzbXoeqjdZSnePSEcctmo+xE90kJmjtBM00yzkC
tITYlkTJFztTkF7MvQIzL5g2ASIvRyUuimezRWbGgmC2bVlODwYh0G0E539dWSBQkijy720qUHc9
S59LqunBOYD+z+Jpk3Y5UoGB+Z16kOFCMn8F3Ec+Dvvifddbzab0DWvv8Py7xW1CO0p9rHfcv8U+
mTj8oipz4HemPSBlEe7CuHZeqL4NK96R6qpMgfk6FgYV2RjV67AiZcICXKNWRr4kBTtZoA+youQS
fSfZigYSoP97QsR4zWsclhlu1ushz8FYKh2JfJmJOZKzPyEEABMCnSCk5lA8hMQSzCT0MdgHVo9X
Y5Tl68hSXrnkQ4GcGAdTH01iF3m2fweqFdzfRG6U0xggrZaLna6mzyS8/G1JInE9drpCwKmERzJ3
wXZUbAKmtFB/TYHzuYLi8tlKFLaUh8D0yW4H9R4ucbVzkpCYCmobxHkD111EileTDX4PczG5qSZA
NEE6mAdfB0riI5xQoeRhU2/9YCCX8Kz56ETzKumOusrqmPKp2ATRhIpXADswU/1HdEcOE654MLRK
6nN4gBKDjQnJL/iKupIl+ziFSU1oACegVtRtnaD+G9hqv87VTL0hwYsIRRIWR9XmHFo7s6+O0Y/2
g6KCAGrICCH8BWEnzu19P9TaB4Qt5cpPg59pkaD7Q93uDr3taR1q5AkcK8wPDiWMA/haBA004ppd
qqMQMITZU51RH+fkDW4M9BNtkP0j0XOBouVqkI296fGk2RpZGT6LbMT5g6whQE1y+LdSMY1ncE3m
rp7Di67rin2jk30mJSaOE/zxQ4QQ1y4dAM+GYYfORg9ieBBp/hSHdvaomBBteTuPALXIfsdJ8ckZ
B33HcYEGHJWXQxOr9ikJlHwHfMN+AsmJgEciqUSBSKDUmWvwVSnQDEmLijyyyzs1RsFjNVAn3ci5
KmRNjjEh4hqDWc60EmhH7ZB0lg2XBAjS2a9QVT6LOEWkIgmqz0o6II1FjfADAtGMdVOkJ+TbEeMQ
yEfWU1FvPLMvEABXyb/HVXLnJcX0KScSu8Nv2u0RqdhEWfuT04W3suO3BIbIwns4mSAkQrhrAu9Z
WUSMOGSQZkZ7jeQEThlN0t0UKATeeSnpm6okOclggjQeDA34cKPukdT+Ekjuh1XWBggdA/zykq5Q
N7YZ/0LwM78LC9kSD8XVvq5B7SLHoZ0Gv/8Gm+RrjazFTT8F41NDsnxDPbbbjT7CdWHWOIQGgXVP
RS3f117HGwV6NEoK+OP4uB79hcSCFo0gm0PyYo2WjLOKY4qKaWHla6O2SjSGuYsqbNtfsc1O70oZ
UjvsCGxVdQruedyVPFMAuz0WMk73snPExhvJE/UaGh9FZ0Qfgff1657zjagZlE+XywFZTvKZdRYC
Ac89+27QCwiy8d1UnmoVmRMU+9UXs2jN76E+a2fZcIEsdFbWEVKn95rX22urjcddNnnWTqpO9Rz1
NTkFmycyRszowZvBcAfCXHvlFIBkWqsDNcJseEE0Xdwj3MiFqvs11BzKz0nmpHfgRVOiq5wIpCyU
V45ioi6kR2BlqM4eT277SIEv3uqDgVpS5aMX5ZFRiWIv3Gll2GG7OAtdxh0IaMBuqFkbpLS6on0K
gXM9qwRu4G4hl9odWauV42E+FBVt8JlasEdonsSPPS4iJwcJepD1Y/MFWLe+Q26Nh4klgNnwt+ip
tw1xMEFE3JQtSct1TMYG6HuSgH8Nk6q8K+OsJG9SpjccWdNn3SiUW526/T4pW84ZIhatJXwCCMMT
MbIh2nnqN7RpnsEEnFq025HwJ8mUOJ+L/nNuk9zTyOQ8lIMtjz4A83XbAJ6j6hqwVPL8NdKGZBv7
cY4Vsj0zxjH2e3SmXL3R0xbvBBK2e0OPw0/6TAFTbS24I2kW/0wNitAqoLEPag64tNLaYes0Q3Lk
wZG705CKnYK72Q5BFvwIrPgpVIwyX9eHKMfIBZ04h1ytJMWOC8rG9FFOPqRyawBwFDdBeg9fFSGS
1qM0UjQ6nI6IZIRE4WeWRGmewm6W1ZBIm1Z9CpoEbCelAKB7gxFOqOpX+ZaTJNw2GfBJeBrmjrWA
FySumrusMiqw9bk3vXp5IlgCM6AjC8tbv/YjoK0Kyuwq/w5lZHEyp8mgKDvkG0c0zl4aTJdVoUCg
ekh5oevzRI5Z/YaLkXmwovzRG6ZqpwjN+AsvBzkbO/GVNjiYGsXDi+xlcQ+vKXjlihvugYIA1EEM
NCVXCYWqxRlgg4tN6pIYHp+7nLOA6mt+6BP7c1kO1aqy+Uinea/GpOklDje88dCbBjwgxueRt/jK
NIbwpFCX2U+GjmxB0rBa2GjHqGUYkIPHYQXiScv2EIgYzpYqpKKKow9+fhVaxFlOE2xbFIkzuLIE
7cH8L1DYcYJ+3dhuFwfl51wgv4MWb+AfnSEWt4D3io01jpQ9VWO8L6NUcoE38oOWkSvDry/Z+63D
gulsBxQQdXdqgfhsjE51V5J5dilqhMjBZt/hqfhbtKJ91wpK7TB06MVFVA+BEunprfR9+Lapnu87
AzU5r638h6G0XlGkz261vIPMa/QSYX1vWo083T5gJ8WxDH6c84IXuzbk3qNlAYn07YLMSoaYY0wZ
k1xIRfWId4872PAJQo38g9EjOtREhfxQdTXXpyPmOA2eRzSoMZlDZm1UISzFMdYJLHZliyNkeAgl
aCqeb/os8ZwdWrYj8rYcVn3j4EkawjxBK6N+NEeJ0xSX5b3i47UEdlGBeoNKJg/XkJtUFt/9OYLO
yrL7KfWufU2t1t8l2HshJof6SqB43Z4EZvZR7UYf9xfRUOBCazaKgObYhjqSskZq0ANccmxsONYY
huIjoSMmIEY6qVfNsbbhBpiOGJ9qu9RJMHriFhgOXHBLe5HoR0QRKScEDhsTuTZ8xFHRdPYmUIkP
SHaFkLDAcOBl128w7WpBXRSk0xKwwwrsac2DUCaTAiOFzBvQeUK1p3ESFRtETdwWIPB3ltE5N2U6
FXtFAzzTTkp1YOMRVdck25vIDje+nspjAgB2Q3jHadS0XwpQhIcawMxjKaeatYU3IqoJ0Y58dH+D
xifb1a6J20dVfvY09dFOzH4T5aO4m2zzi96ZKMgn3KpNRpECgKV8bCHQ3cVNCna7YX2UJmjsRGmD
A9WVCJEGnDFGB/vrqizQd0tLNglZU2IuxUCylrrTPe5WwaaPDdg2aGzztoGBXY/1yHlf50fNgRlg
tPBDEdJskXvIsgMaWipI7zaiLGqW3whciXIAn6L/EictR6BQmxs0tVi46AEpQJV4w6bfhaioqXZp
tyucqvjAujJuMGSbEI6abIiDQY0XX579IASCEWs3xYsddzCFO6W1VxovVBCKOtSSCugHeT1e6bah
cVYCMRriCv5RDFFGAW/+aLC5OAI1sbEmWCqdqKBVhV79XFVVfVJrPBz9UsZ7fxwwJw+EuQGQ+43K
P2VBdDbvcu6drdX4CK0XNWoLMLLX4HnsQxIhHGC0Dof9qH9tB7u8qyndQyqiBFRrIJUTENyrDnOi
Ta/13/BHU/ew6+VOpqL9iTGRdas5EdUjR321OyPdVUitPjq98y2wJWC2igwCBbQf4Hm1LdUbHqph
ggW2gqabLHqwIKLFMquzyP2p+d4UKEdp8L4RpjG9nT3CABQ4dW2Er8CTd3Dfygc9Z8cXRnpoFcN3
dbNJHwXvRkDizUDinhT1LYvqtWyoUxRpzgNCBlxEXqdue10FQVpr6sq2lWwzQNpdiTFDj5DwbT1M
kDBBAubb1ufmazwqTrjxBdDhwmE/KIEO6YeEDNmcscEaC9FDx7Sb2wibiw1TwVM8UMetTLJfOnaJ
GzSdku/NSKLbtFvlW4mhF8kGo4FxKB5LAssPFNjQnFK94SvR3gvoMoukKxQYnE2HTdWSOOo7sApR
lP+gc2zpfIDWMXuM5BHVKFkE9e2QCLGqq7I6BRw7h6BAFBOcHxUK6qp6BmUdCA4uKhQydOhvsRl9
MDF+3mgphFkR8oKyB5xSVro3ejc6hiYEWPYIipg7TZ2Qmmlx+gAkBZKptqvp1nE69I0DGT83Hplr
qVN0qGOuBlPtcWFFMHGdhBHIZtLAKOhWNbic/gVvSVLLcWIjJqIi3Q9rZBjyA2UaZR3H0B07zRi3
QKcl9BGIE2qPv9CUwZR0cHjaNF1j7PW4ho1ejRgiUGs8wjV5iOJYfgYGFK3LrLT3YFuQckLFY026
P4Am0HL1g6uHIKOCL7aV+s5srJKiAwAbygSC90U7Fv5WdvYv32k7nwrpMMzPfQXZKthRMGbMTd6P
guSvBzIZGVw05iJrbG8tcOk+AaDZNhV+Vj6n3NqSxJOUR7Vn4EbP5R02keSlDEx7auTAgS04Zkep
1URzUZkzfqFTxy992yAJainomyNYCFbNN2/rwiejAmDjh9UP7S/fQqVQoO2rJMVPSWJ2D/YGq+tR
jvOvS3/VWio2nUExP9DZ3YhCoBw465SqHMDrUCLanQZo/KifSoQyV3lFhVImot+UlhrvK2C4N4Kg
CjdEorZVzXULx82ODxXWTkiYImgWSjgqraMjCBxb1R1FrOnJwgvhI/8tZgVNoGzTNlS2og1GaHsA
kEAgqj+UFuQlCbnyR2wZIa+EGA+BoWRojFnrQHSw9i1Dcs8LqoFw5+PnGl/aiGvdn9HCNeSVG16m
HdyCqL6JW/I9SMnLrU79DrEQw0YZJDJvdS0O8QIddkYJB7mgVIpefdcp+hP1bDiRQidDadnWrfCI
LLkuIDQRHm6LdKzuUQ83t9WUlihDYA9gVyF8Ns68dDCQBDL5iFfVJRafs/AH2WowaGG4FlWLZo1l
guP0TWUvtS7cA6WhogDHncqP0b3UQrSfdPS5UFMlzXQqDRBmOWZD66nwkFw2WItVOAIXCKsnSVV8
Z3sPDiQGYrzZkkSdgLiWCnAadJCp3WH4svWhhYH6nMumWSu++sQKX8qM6tjUJepdH2SmG6RkZhWw
9o9qUcBOGxwHaj2QVsCQFcl5kwIvRXA4VwC+bVPTjlYPVRKR8pepneGSOjq0agiNnIdku22a8EVw
La6SjmQFOXaxZ/GTmRO9QIEGwFqIDvgeITvQEipabLMeq6IQg0SqQ91Vg29ELOfcm1iQgI0Zqide
wdq+gxMOC1p63m2paeybCLc5T4uGg84FBhJWGT7YpLnVw1CCQcZiLLaLUz5A3/XAVHEekSzTdbI7
MklQfSgk05Zi3BM6JgL4ZpY+gyd/shuLI6dLsTEOsRC2HMACiPSCfOL1W6Mea8WbKR2REsOAeOWU
MGLHgNNcGdAna/ih66hUzMcJgBSgvLB6xhpG38si6T/GgWlxq7Dsap2CKpW0iZoyEjIy1MVR10Gz
c3droFaMltIqKS0xiyGEdZbvp8aQr3nUYK2JZu/K90BOXbZHP+u/bkgpIJoKm7/+8//eOsaDfcMu
OUSnGFU09Amt53/6edPQDUc3DapApq5q7z/fsmF5cY/5CfrzJ38q1rk2fr3cxO+O6DRhOsTqhm6Z
Ql24rpNns9uo7PKTNt2N8glunBXDTYby+A/bYYhU6QghdfLVYLXed6VQE516VK6g5PUtHjdYhFOC
isfjn7Wiv29FlOYUz/StU+/Ij+zM/KMVkOQFR6fcEcobu8vNnZt+Jh6hYl06hhDG++Zilbe+Edrl
iYuHK3z0rvjIX/v+/Oev3x5DXlH/8x/t/6MUkGql6pSn8iuVGgx9/uznm+8/X5CmhIfNzxfj1k72
ube5/H1t7n+OuGae3fz4n/9IXTWZ7jfjMy++N78fNrENw8wrUdd15ZOjnfwOBTMwhFBW14iYIYtR
g9t9npTHyy1fG7jFvmxAWXKTiPKkmGjAbor2Ss+ufV++71hRpH1gqSYTA9YSYnnwhxO/2JUjYiaK
OjEz2QT3+xEazB+Nj6m+//22Q0CUN3zfp9qsCbi6+8sNzEvn95m3MelCOEMjtfm+gZrSc9FaSnmS
8mMJ7BC5r/r1chPzHF5oQlv0gUw7BlS5jxiTGLZgMFZtS0glnxUAjxkvmMutXemQtji/JNAkQPhs
RcgxwOH7+qYSVxbVtSb092OWG4ljjPNuB1CRQQsHdDddaeL8uv3vtPy1Yd9sSASzfA2gYHkCNZl3
K4oSl0fp2vfnP3/zfQ/V8gxoU3nqCWxhrH+8/PlrIzT/+ZvPawpPpnhiyhE0CluqksDk/rAHiyML
q8LEChNZniqiSk6nKxMw/++/LVopTNshwJOmWHy+4LKn3FlXpyHFA4DIPIrWHW8XbzxdHqqzM/Gm
ocUJKGslBcNXVSeHsh3u9mg4XW7g7FxIfMnB7QseG4u7L7Up1mp1hIL4rG8MP9gqH1L7/s8aWawn
6cE7szANP1khcryTCYPZpgaY3V5u5uxR4ggpgazrhmUuNnebTh3eiwan1R7IIohz1xiR0HQvt3J2
7h1JCxoaIKq2mBKzqxWJfxHXLep93tHA+HJjfbncxrlpN3TdsIXDi9t0Fm3gm9Y0ntFVJwV1P7kr
oDr+WQOLm8+i1FpNFg049botv4ZldaWBc6MkVE2ouqFrdGHZA2pWjOBUnNJvNRaCw55McZHfXe7F
ucUrNGlKXYNjI5fD5CWNhw5tU5ys9k5JvgzVh0a7EorOA7Hc6UI3BbRrQ2qWsTirpJNIv0tjUBgD
phFOeaeo8oOJmHXs+7fQNya8tobsyuCdm/63jS6OFzLTXUkiryAf9rrSne+XR+3s1Lzp0mJqRupq
fdolxYmkuuXfeCHZuU3TPvyLVgRhg1DxEBL24mDJfBkRmfrliWxV+CCDVxF/mfQrN8nZgbIoDDmY
jxuWXOx4XSW7XgBQP1nxLTx968rkn11fbz6vv7+oJll3MKRUJp8CfKSfuKwQabo8TmcXmGVZ8yom
NyAWIdaUFnmki6E4+ZQXqcaRHkFpcS5axyTyDqbxr4bsv+0tY0agp1YyxrSXEJak08cRqMXlHv0V
sv22Zxxm3bbEfEYu9ozdpIhet15+qmxgJvsAOLDcoeBG2RoyZ/odnaTLLZ6dpzcNLvZLGOSplVY0
iCAmlh4BAkv54XITZzeNQ23UMblfjOXD1zQrnLkzmsAZUxuQgS1/lKa9sm8uN3N2NbxpZrHi2Pbm
ZKc0gwYDPnB7pP5LHYmIaNNRKfNp+HJ7815fTpWpaqowTebJ1herr0SPAVpnUJzqzI09QAbb2L4r
UcjvrozfuZ36piFjEeZTtoOTI2lI/grzO0N8uNyPcyvAVElLaCbZV9WZx/VNSKmCL9NwHOTzBgZx
YJixCLrSg0UTuPqoDgpAoI4c8dfd/74Jp4Y4wn8RuTbAyZRaa4EUG8nTK2t5sdD+asYgotR1QRjz
24wU7dB7uN6Ebm1LbFRfU91CJXrTUvi7PGTauQ4ZNq86nTOa+V/MvREVhT4zktwqQDnWyz5hgRiu
O4VShqchmJXPdmP4K2fBvk8Qb0VVriQ0jL1hn5dibwdfLv+gxRL5q+dCY5iJd0jG6IvDHB0kMJsS
G4uxP7w0/ZXpu/b1xc4Ce1Z1WBRGbvNlFsm99mQ6N5hvf/ziukMpC7AblXXXCHZZvRmzB6N5uTw+
51aGYKZ0TWqsi+VeneDS933pha4T4+f1yT5SMYEsemVZzDvlzYnwf7MgDApytqNp+jKminN1aBo7
jFwPmVT46JRccNbo80dYK9Bprj3Iz07Lm+bmn/Nm41ZWBckiCiJXCz/DytCax8uDNi/i37qDlwlH
tiE0U53n7c33EVK04tCTvjupxoPR9uMm8NBbro3+tsBfxGkL1yeb33bX1tviZP2/cXTIJxpsYh5X
i4ahqCjw4gF5cqwAoQdOkOtIyFHA0puPFVoPl/t5rbnFFTjp6SCLjOYoa1EBGnYxlrKENsgUjQ8y
DP7FKWVycJBvFgTF5jytb4Y17iird1MYuL0eoR4C+aOLd3DKKfJlV5o6t7Mkj1ObsaS1ZQ4KjZLe
bDqc1mNr04H4R49c+bMmfstBFQ7VZGCtbpG9aDkqYK+D8+Py/MwDslyH88MUlwaN0s7ysG1iMzUd
Pw/dsTzGNcjbp8vfPzdKjsAUz5kJ26q+COoHELQEkCFGV6W5Ip48Cg2MZHYltDvXC0fw1gJiY86P
u/fTziorrAghA9f0vmf+F6S9Lvfi2vcXp2hWKBHrFYAVyBUU8OPqSiLi3BH69vfP7b9ZtolUDc8w
+X7tfIw8MEC/VBU01pVn6bVeLLa+kw/SB4MWu339MFJIv9KJcyf0204stjrOBkAHQRq7dXPXK+Gq
jH6iwr7y22OUfZ4tti7PybUxW6wsZSw6W29oDqmlHm6GBxRsX8rdn7WyuAd43Y+a18wrC++6qH4J
hAT0uLfjp8vtXJubRdBjwVKtwNfFrix+4fS36p0rt7R2pYXlYZKpZVHhuh27gKwOTXeMnaPi3Sje
5zz8EaEQ0GWPTfVqODettjM05RZ2/uUuXpmwZY5bs8OpgUESu16xRmjXDw7+tEOb7nIrZ7sprfk4
43KFNPx+KwWJrSu9nseuYe4FLPYrn59X1fK8pJz5388vgsEUKcwSpf3YTfNvkbmLfyL36mHTFVyZ
rt+7oakkKAgQAAHydHAW3cCtKe0mLXJnX14B+bb7x9tHUzVsa1HRM/GlUxdHGufNDNFsEjecFRzC
L/gTVCpgpGsZ798vAE3VHcekIZ7dv0WH+Rghj2FPiVsUL8jjVMatbl45eM41Qdldt3SyxcJeXvrC
LpperbrQzWYDlQLDjCs5o3OT8baBxcEJyzsz8owG8hSvEhxRiunKbJxpgcyXZQl9XrbWcjYiXOCb
KUhT9zgWn6v+0+U9cWaAdBMQjk7iiVeiWCzayA97B7Nb5jpBnALWJRIqiHMkVzrx+wXAglIp9Ds8
R0mvLk5kyy+tKTaDBHDziRc7ygenJDwNBOppfSuaK/nuM0P2rrXFyaxkVoWEM62RjMJ5+kpfzn3d
IjgnNpc8q9VFX9BUTocS5rOrRHI1PEr0Hi/PybUGFj8fJTAbZhsNYE6HqvzQbi9///fTVjPedmBx
gGTKYKtTwfez4stg3iL73gy3UJL/eSs2smFzQsBCn2OxM8JoaBB8iEqXuKU4dMZN5R8QFrjcyLmh
4tnNYcjfCPAWc1FUcP7A5Beu+Vo6T0L/fPnzZ3YHP//vzy9mokVcMR80q3CLpMPNYJ22G4lszr9o
xCLKRjxFs6zl7QtcdQoLERWgOG8rIIYthh/heCXAO9sT27J16Jo88Jblv9wOQyVASMkFZDkcENLt
XkQYtZ8R0LpWaTw3J1IHbaMKFW0KazHxaQHTOwrjws3jo6sr/yzBzSOVqsabr8+L+008DAc7scyY
rzfmbYXkhqEWUFSulOXO7RCJLJFFzUwazvLpE2M6lKcFU5LPVFHrZhzdPHxspyuTcmakhKYxRpy+
DjZXi4DERDYO5Zk6d4V6Kshmbi4vrGufX5zt+NCYSp3weY/9UbjXjqkzS4oKE7lFOSd4KGe8nwmr
Um27HIzc7ZT0HpYbqUWtwoN5wl38ckfOtmRKjZl35qYWAYkJ8ciECpu7rDmsEA3EfQFMYx9wuZn5
3HsfwGnzmf7fZubxfLO0PKLQzjNoJi6eSugfA2Q/3UQX+agorqGAGB9fL7d4tmOOST6FB7agmPK+
xRIOaoOeClOPOxpOHWP+oKRXzuGzq+BNG4vBazrOMGRdMjesfvjGtGnkz8udOLNZ5mwYit7A7Kg1
LNaBpMgfJ9i0unpxN02PStbuwzY/qH19ZX7O9eRtQ4utb6eRVHRkZlxIVzGyHsO1wPfMdJhgVSVK
dQJ8gbHYMB0sSlsnL/og9RfV3jXGjZDf//FggblF1YCUMcfL8nAcrW7gadopD7rzUURooFvfQUOt
pn57uZ0zY/WuncVYJSWkxLamHQEbN09eyuJKA7+/doioDYp/QgDyRcr6/dLN/HCs+9b3XXAl7BS5
Lnz86GFx6RlkpqpYX+7PmUX2rrlFzJLDEYqzwlMeAJFXKAx62zrYZ9eAUMs64Hy7zEkiCgygRs3f
wuEmr4Va6oHvNggm9xWmQJjYw2NpkFKzvyBAhqUYqjzDP1/ZNEswyaVDML6EtMSRH5HeLXy3tdbp
Cz5rlwfv7GJ48/n5z98cbJPepk6JSwXRNyoHOtyZ5MoJPc/24uh814HFGVCbauw4VeW79RYPVsSt
lfAZWkZbbL0rC+HsHgXFxJ051xSW9XOimBjnYqE8JKn6qClOcCMHMHFaBtL+X4zam5b096Nm2Lky
JCjlPMhqh9pKUlyJZM7OCgeNKZAKBniyiF2xqtFas498t3pVhz1mVpd//rmB4slIAhrKrGMai8+P
PXwWCNGhO/jdCyTGbWw4R1b+P49huJL/bmZxDjRI7TQTWvtuqaBUFIqPI+z8yz05N1AAi1RuSYJX
Wyya8GyzrlqkLl0/P464/e0vf/7cSYZ7l6SWrJLsWAZ7NZIkeW6YgZvZ2Ggq+qaKEFvIb/MgvNGu
YRnOzsrfjdmLkE+oeeFkuR246oQZkG8+zxSvrhc/L/fp3JCRUtcdILA6xf/FkPmQ/fMEoVq3a25/
Ruq/2BkzQErntMT5aFmhkn5hIFMqAndE46e7x17h8q8/N0hvv7+4vGBMoo+D840rmkfHrnC6x/Jt
CK8sq2utLDYI1o+yFCq9MPNPqMY9W/aVBs4tLMPBsgGkD6ii38pAath1dc7WQLNy31Xp0fTSR5yx
btC2xlgN+PblYTs36TOngkwOaTUipfcHVp85hWF77BPCtdWHma12+fvn+mMaqGlxWhkwKRZ3sJqq
CdqhNSdKc2t191LbYGjjOZvwx+V2zk0Mh+IciM+XyrKea7YTTlV6STsSiRMLhrCuFPcSTdzL7Zwd
L5NEJzkpchTq/OdvrkXUzJDlLBmv4i7usEFqrSsDdr4ByzShvnN0LUk6udOlY6ENoWtWAe6t2y4S
V7pwLiwiQQGIZMZ6WIbxvgtTKCN7lANnF9z2qIcULE4IteLiey3rdb4lYj2bbI5Ul4wgv9ZkLZuR
eE9bY1CwwmE+KjCx+lcd+rsZfdEhkYC5sWnG76k7oIZSmtoqxz1XDk+XZ39ercuQBdY1NVpHA7iy
vB8LTDrwWGvmAHbVGAez3wkEUiLXannxr73qym3/Vw3jUnuLIzn38rFJStobCZSRG0QTdmc9oB8c
7pIVer0otK/zf5FhoNTxdyeXW9YqA1T1at9FsQQhU4hxlwfx3Fa1IYjpQMygWyxvAtS0BQzYnkF0
7sNu3GQlPnXlHzayuA46dbTgYdPIVH7qbASsvRsb0ZvLPTm3V0kjmrxkVBsC0WKkgMcPfWzzuMyt
l6Z7HMXh8vfPjpQDLWXGdBjkwN8v7BYWXO7gDOC2RviADMlNm/VuVxQ/Lzejzd9ZLjNqwuRCgY+o
1A3et6OMeikRyqKdQqlXfuPd+qW3w7rAnUycYNA06qB45F2LxFCxxvh2YyXR9vKPODeWb3/D4ma1
oHhGuVkGruIgPnQcu2sF3nM30dsGFnsJGYTQQWSG8KY/RvmLIrKdPSGNjeK8UP/FwpBQJqAHayoh
4iIpgMueXfTosrlVgwrFzTX45Ll1ITWg02QaZ0jjYt3Nt60kt+W7mZae+sG6V/T+VCftlULY2Snh
JaCS4CDLJeaf8eauKyfCcq3NQrfBdG8XR4r9S0dE6tpL89yhCqOTtxmpjd/z8abmD5aqEktXgpAt
1/ZZgRk4ZG40TAIEQsz8YwsG9fJyO3c1vW10sRqURodx0miBK+120yARkgUvZeCtA/XaWjg3WWS6
5g5yTEC9fD+KNS7wPsZIYIhkfh8olMxwXcIhvX293KNzs/WmHWfxSgA3PLVG1wbcggIJdm0TFFee
bWevI8c04Y/qmsZkLfYoPlKDp9dT4A4qItRT8dFL5UPWKiu1812UAj55NTZMveWi+rhRovLKEXF2
JMl8E7z8L2nntSS3sXTrJ0IEvLlF+3HEDIekyBsELbz3ePr/A3W01Y3GaQRHkoK6YASyqyqrKitz
5VpsKkB7lzMpmu3gipE7rZn/RO3RaV1Etk3lLRcU9IXGhEKkwDI/DgPT7MHAdr6j5ANlrl99/dNA
Pen2ci0MBq+e2mumLXzVc5iFXqvKZRw4UNS96zThNFbdQYj6020zC36OGYD3BuGeKs3DSc9smkSB
qswJeoNiNprsbDJPoJXyx21Di+MB2C9JBkXzK4QBgsZdkNVJ4MhlePJa5VBL2kau9JUqy4KXE3SD
ATA0oJumNvOBRFLzulL8wIHDyPMPa6X5xVH8+3l9tolkv0fdD041J4eywIDYzDS+t7L0lrU/szK7
HlLwrZAsBoCfodzPXAvNwRgs7VoMtJSZpK9XUgBa08JnzdH8Qtk2eU/W1QmbTygFQIbjonyRb0Nt
hHaotKXovQRfmRo83/aFhav2wq58uVG9zOo0rWaRtAoRiczfNvoHNzul42j3SNPeNrbkEQqDUy0F
T796YSILMQpF2wnvKPd8iZN0UwXdh9smlsYDwJUWSP6kljg795pah3VfHYV30kQgWO5EAG/WN3Dl
WyFeQfgv7Ff681kxsjA6D+aZqQK6FbDhheeEHlG+ea9J7g5+dRTX31BCng5RHdAnfR60Ll0uEmwN
5OIzUhnJUO2iEe0XwDQWPMO35+53HnoWXF7Ymd20qU7vUuYpoE4H4dEVNKidkn0vVoegeBkn5jDI
i1W32bQ+TPkiHEAmolbZWhvAdC7c+hWzc6MOCzeFSJjbEc50FfWyJKJi3t9HI+JXkM+KUFePL7eH
Po3shs05diyEhAfIFYGNAQ960DzRK7bpm/qxgS5EyzpHr9/fNriwFQyiDFEEhMURPEd5dWlY1Glu
+twpyjaCfbVaewCvWJgPCQoqpVVqi2AmeATEbOv1z9tDWJwzYA3A1Ex9evlceuUQKXlHlsdzpPRd
jMy5v0MZx4pei+7QvQHoRTHgX1vTYM/i27yzRGTBRc9xh52n3Bvxe7VfCZkWTg5MkE7VYbq5rg31
MqUHH1J3Z+zupXAfR49iflTfGWtFqMV1ObMzmzahkTwUt3mJKtYzzCt58u32sqyNYzZVMfIvKvUC
HjTBzpCPJRRi6ab9id7eG+yQL/oNLaOoNbsZC6EUmsxLeNnohodkj/sx79UPQatCdo2i0ikUEIv9
c5M8cWB054pksWYm0boxc6MngLW01HsyBwvtBs6s+zhAbjxsR2tvdVH267bRhTgDqkfTEunoVbSr
aKmsVLkq0A1yLOFdmZffKC1+c72Vu2TRiESYBCqFHT8vslcSOmOIe3iOWH2rYU8I+w+994brF4Zt
CpAgXniRXuEs0r7W4VP0HTeEBFtDuPct68ODFsihTpg8D2KQDK4EAIa+k9lGfx9Y95OWaPbpz+NK
siyADSUweuRVZveDkdGWgY4obwvxc1jeIf25Moylg+3MwLwzkMNGRWotIf2g/0B9wYMGDlW6FI1s
tGS3t71r6TSg9jW18DEiOG0uD7YmiuHtrj1e1MKdsDPNlU265FcqUQM1b824Ln6hppA1KeKa7wod
0jC4F9EhMPKHBjrqlUlbiobOLM0rX9noKwjjUsGfWvbG6rlNaqQyB8R3nD+fMZ2MO1BTnpdXN2c9
iK5OE7TnmEg7oqE9mChASelKXLzkA2dW5rdnosVWk0x5G8OMP8tK+5Q12hEG3PdeZB6JPTdW9OP2
uJaWSqeYNCWhTJ5Ms3uhkGvI4nUVi1BQo6iGuoiirszd0iLRRUfmUKEqIs7hKfqYRQC9wD/I0EZK
4lMiEU8ZyExLu9uDWTJEFYG6CPUxGUzwpVu3aJ2FfYYhV8vv3AxtOl8VDn0tbr1sfENhjGt7SnXg
FIoxL4x5FuJWcULbaCbJG5jyjLX+8YVNemFgGu1Z9GHRvqC1ohk4nSYi84uY7xuOASzQK6yCNhe1
+ZEz5p4rZJ5K52uY2oKY2ivOtbAewARA82l0fNHKOxsBPdx1bbYTjh31Flgu4ZlEE8Hw2p9l9fX2
0i89ZQFVTi8j3JkK8ux8TsYwalydOqLbug9mmf3Uimbja0g9NN3R80anLRHRytVdnbVrz/Xp27M4
/tz2/BTSEZZVvQzbI+UWpX9IwPl14n2NAlqqfS7KYKN0KyfFknNw51EcodVtysBeOkdMDsTyYlKv
RYCW6XDoxXBze0YXTgYTAAmEHxqLCLT70kKFDnePdCmdegaaTRaqL522jVEfeYMZmjVArBhEO/Mc
MjXBHm74kTSXAjcwevGm6R591VqJs5fmi+oFGXcJJ0HS+3I0ADT0TNClwFGMI+JbWbNyES2c3Nx1
YKB/J56uniVJ0eYVXklBJEo2GpJG7RH23FY37QwK50QzVqZtId6GKUPkfc57jkboWR5KSYpKrFIl
4rmabYYwoqI9aZofDd87lsbKubq4uegVmTrSKcup84pwhjJgEVpF5KCpaAt5vvFRefFbiWOps+Ug
s63mXW39TLS159HvZvf51qI0PCU7UJrkj8t1Iylp+JVMDyFYM+Me0BPap2Wp3tdoZ9uke5KtruQm
5agMEXjyi4cYMV+71brhztQTyKH19MENyrBE18gIX5DsrGh21q1dkZk/fWPI75oOwrWc+HUlYFza
PxPU26JbgVN2/tZOZbPRzCqPuPWi10wdwDKpXBMIXN7eQEv5ExrE/mdoHjToUZYPdcTiFLrV25kY
nKoieDB4SWbvqrw9khF9KDvYqzN9CzfEXtDiUyV7+9s/Y2mDgaIiKU4WmZT17JWkp4XX5oKWwFqA
lpcvHP03FADNcwvypSsYUPCNjYGFGMJh8b5RD7dHsLRgRECEkyb/8Cq6/L5SFkrMdkscCLTuyvjV
hA7Ck7/fNrI4TTwfYASCbuSKEyaX5ChB+ChxtFaGqHcbr+Fclg4i48zA7M4NClXxc9SHHVAoyEQ2
uw65L6hx+1/Ube66EhrcIYEy/vawlirEZBdogiRXqFGkm51H6Ne1hRlaseOWSNiE1sbT0aWIfmoB
xOgGBGE7q32HhMPeKH4EQH1um19aunPrM+dr4hYmfteg4Sx/cEtrlyje3qzWwBbTjTc/iyAA1en3
pxR+deeCe0SXM/QSciiTTkB6NLz85PoFPCGxfOrICyA9tOU0uxvl9lM6yPdmHz5mjffz9miXwipz
Ip/93RjK0XjpqLUi+E0SpThqQZOwipjAToD9axfQ1Yu6h5KtbO2F2bXE32w/QKe436Z5OQtEhTRR
6srKUsq86Qbs3iYwXqT29Y8HxfFOxgMiFv4/b6m3xDTph54LtAoBHIHTQwdO2mkNkaku/Hnd+sLW
bEDw02uJ65qRg0qviqCOvLk9loU9yDBg2ZhyrHDjzS4tpaHRTutpFQyVl0BCuS9/qONfRfzYJF8M
VOtuW5MWws9zc/NYADkVQNIu5kz5WRLuy+Ik1SZX9KMmNhD5PgbD3lK/ImaFCvj72nsZYKxPpW99
97V1f6X6XrB+3f5FC4fcxQ+aOajSKGNLq2/soK8wPkvt6fbnV6b391l05o+qMpoxPN0xlCLCxhqf
a/NFLJ7b7MVzP8bil9vGFuiBiBj/Xcw5jN5IparVrQBrAX3k41+ld58PX0ThZ27eV25tC+49wuy2
W8ubLHwX1yfKM+h7Pt/+GUt78PxXTFN+NuZCInzhao8doXrf5Hbs2eMadcbCscJAp5QQWrp0PU7T
fmZiMPR8HCtWLdKanTYKaOHGx8iS34HeO75lNP+amm2QxorI7yMR74jxPfKeCEud6jWaoIUImWQD
MEnqVxSc58lNIGR5kGqc1rmZkLD9YnXmdniIN5X3+fZglrydOJwPqjTcgVu/nLeoN7jQIEh04nCf
25K5u/35pWU5//ws7PFVKCplhXEU4REZDtF8RJKlXsOrL/kXcCGub5jdyG/Ogh+cwkK1Wo4cJOHE
+NSVx6JZuT/XTMz8K7aqcdIlj+h6VLexh4odsTy6Hrena3E16BwAQU5HlDjvfhMLfVA7CfkSyw6M
By9+w9UxYaqIuHkMkfq5XGzBDBvaUAeCbYSo+ifobFZ+/+Is8WYA+8gr8qoBUm2qUCvEjmeDN5Fr
ipu4RTpm5TRZCteIEWlL5NlNJXCekhMluR1Sj1nKcxOViOCUiWCvtXGTl8j3CEjtFgL6DB7COkX6
vtTTjWy5KywHS44NPYA5ZYhJQquzW7hQuyzvuiR2/BQ2ya50tZ0VINMTJdFwqFHoeX/bMxbtEXUD
xOR5AlXH5dK1qoXqch4nTsCMDmRmDq3/F4Wq21akpdsJoMH/zEw/4+wYndo0FKuHWiHsjIcu0W3T
S57iyN+lqnHvQ+ci+tE2JT3kG+OdkssnZO93rdp+1erwcy3HT02Q73JFf9QL83Xlt01H0SyCpXOH
bu1J4UG6yvZOKTJZHBDWJOv7XYdcl8iVztcmyNBAiuD8aCMkXQoRJbNUCh/0qjjk3tCueN/iQpz9
itldJonuKOdIxzlw79vGx1HMkOVGLFv98Kbh4t5TIyyrPtusPtdzrhRaDP9x+CgI6QHBlIPic2mH
KVq+nf+k9+pLaQzvEPL4oA9rgcryQP9nf464Q7Ma7hYP+1b/XulfPMUWy438hgzaVFjjljOmvTQ/
uoMsKYpajVJGWWyU+imln1kM9rfnculYOjcyO7wr1StiMQ5Sp9W+pfVRaL+P8srRunRhQ7kApRNv
7+s6a1ENluF5euKgLLUTi4cBDXhR749CfFeU+sp4lqCKQEn/tTa7VmFS69UCaTbH8L9Q2qFdyt+Q
JLdbhW5ztFg9BNrz5E5VH2muXTkjlo6Ic9uzky8v1FxMZGyHjWYn6vvW8jeR9ltwFCmlD9TmVi6V
pQTexWhnW84gByD6pZmgJRjte1S+c/G91KdIZz+bU4t4sZNUBMCQ4v5zt4FR1ZqohUTak2dhRVtm
nhGPNTkbmjpM5W6Iv0rNGlR3yXFI+OMzZG4mxo7LE7fLjSqHzZkIaSzfj5p1n6TSXS0ix+f1xilw
17AUi75zbnB2k1QxYlydMj3Ay31Q2BEaPujqmocgggzVbuXnWD/Wa3jQaRTzs3u6qqdyJ/3w8wK0
oo9NB48AYGsU0A6ZvLu9UoufB2swXU9o28wR6VasepWs01aUwQaW5I9FdbxtYOkEmZCZv3NfJPtn
qxTrtVWPAZjGVntps5NQvbjhSkSxNIbfpyCEjhIJkuk8Prt666zuQ1OJgJim90n7yQhWItilfUug
Mt0lNL9e0Wy7fSAj58YQUsjEMlNDiUV4BnZIt8PoKGW7S8bk5fas/W7hmC/7uc3ZORXGsM4VAbDZ
1Kv3qKFtYOE5eJm4bapoF0HB65HlbpJ4S4fTPiv8vasHW1LCJIJ565ipU8Qol/N3Zp09JLX/AAXJ
KdXQ3EYfEBW2H6Ea7QK5uUe+cCMkxdZs6lNWWfeKa5wKVd+JyZpsx6InIC2n6bys6YuZLRMo7RG+
3amlsD012c7IED8+3Z62RU8gu8qzhROBRrxLTyCCDTUzyOnubbZkeAR9ZbcsHgEUGv8xMC+dynRe
eS0QXUfXTFtTTgMEtFod73XhOTZ2VfVco2YNuZlors3eohOeWZ49NxUZPT7ZBIHcCLt6LOzSePV6
J68cN0MCbY11dGUi5x1GidvpsieDQk/q9n3tD9s2itaePIsplvPJnN2Heg8w0UooZrp6dEwr3W5L
zUY00A4C9aTDqVek41/AHz6ocrFHpPg51ug00pSN38Md2Okf/5PzKLOTqo2oFyHKSYttAGtlTV1p
XLmPF3fA2RpOf392UGU94qLGyKaWqg6dreNYvyhr4O41P5ntMr0WAtloWLkwazeu+jpAVOfFpyFq
91H2XbJWYpo1R5nd9FVUa7nhsiGE5l5BJjMsVhJxS6VAi5eqRbs+LU1X3OZeCK3vaLEsKAvjIX+5
4SvJBNF96qXntH0ytRdhrOwi+tDmn5IY8cFsp1buRlVqdAgPWfyXlH1DeC8tVkrL0jSTV0f02Q+b
HTbBYCQeKi4BzLxPbRZuTSDzXumIw0muhm2uAGrPnEb+NuY/xPRrW+x99xfSlGn7+bbf/n/20T8z
BKHjpVvR+Z9KQcypF4/SphD0px54nx1I6V4jLhlr0a7g6vHUciv0NXqC1Ubl58I7fZRc8Q5epx+3
f9DixJiKhCAft+ZVUqkdqjHMBxqJq6GxlfpEq8GxE9xtpa1c/Iv76czQtBfO9tPYNeoo9TTkqPJw
l1KXrtLyvhnqlVN/aUuBlaSDHBIyOBBm27YPBdf3Y+7/QdM2dNZVerfJNc/WwxBKS+8QoyB8ewYX
fevc5GwXj4PvlWPJaR9XLSJRe8v80pOHrq3nKBA3vUifRoT+c/VXH+zpFtrIQr/Tu6cKtU+K6mu/
ZnKguacbAEKgVgZndYWikCxBifOpJykdPw35oUdyNumOTf5OQ4izzb+q9V995NyegqWD5dzmbAZ0
2Y+ldjpYNCs45rY/+sfbBhZX9WxQs5MrzSpXGiMGpXX5jnavTZp/tnTBHqt6K6nvG+9w297Sc4UQ
En1FhWLiFUNpjRptbwx4UZkHh7bot52rUaDpHvWpbSSSV4a3PH//MzePVBS5DRtVxoPgGsvBlrcr
w1nae0i+muxv0ELwg1zuvTSC8d8QOXRk8L1ae9DoAg7S/e05W94HZ1ZmIQK+rDYNuAYnb6l+DC+q
fp8m0QEGmr58n7YvavjOlR9CRbKN/DWHw9atXvp6nyQrgeWis5z9jmm2z04auDBkwa35He34kHxE
R7qtbFHZleaDbqyNeW1mZ8dN1YhyF4bY8v2vQvzcaj84P4Pgr2jIbSv8WGhOPRz08ItZHFojRyl9
YppZefIsBroG+D0A4rDpkl66HPBYp6OQQY7kKOmzWH8QEcAN62OIuD1UwhvLDWyUQmxdfw7X9uUS
sIVH/dToBKBEgXDm0rQ55mMAkR0NSHFX7GpVMl/qdvgSanli01r/U9eLeCf6krvX9DoEKB3+Cga5
fN8E6Te0n9eSKItLj5dTVaBVF6zD5c8xuh5axalprVTLXeGJjh+YW4FXWFBG+7iMtk279vpbINGW
mIJ/bc42F6dwaeUGDXrAN58AOu3aSEYTu9yZ4rAX6narJuG7Kqm+9qF7FLNgy1G5zevgoVXk7e0t
uDb82WroZiun3fQSUAfDhlx7E+inyCht9AV3nXkU80+37S16/9nQZztNEtpUaGWOSbHi3Ke/XDf9
X4MRf71tZm1Ys02G9nsnouvM8VgeU8Xaxs3HvOYEc4uNJ1Jow9duG5yiwas79Gxcs/tMS4saZn/O
48BL37tF+iPp+5OPGHQ6QPqr5uqmSdsdhZPjG+ySBBcVun0JX2bua6JgHiNoQv7Ibx6luHpIxfwz
Age7JI7uRSE9BSilG+0b+hUtnviyQm4JGZA5qiozwF1KKf3FshUdgzE7FWD2arAyuaatzOyix5yZ
mpb67GzOfClzVZ/NosTDrpWEF2lstm2YrICNpgW6WkC6WQx0nODcmNeRkr4O1ELETJTWdhXcy0Ap
kl25hvJZvLfPzMz8JB0aORcszMhu/TUS1F9hZqyMZNEVz0xMkcr5hCmem3QjJxpUi4++4j/IeRPb
wqC1AOxoEIzLT2M07DJkyleWamlwGKa5SYbFCtTdpWUPds+2q5AJ0koUz2HTdouVsGTJgoWIOSRs
YJauQEtd3oRSqwL4NdJT/ZSH//Hzs9PJKoWQ5ASfF5IvQ/DVXQP1LP78iWwTHAaPjXlxtO4Efv4I
pJxG8KcAyVC20Ep8sbRdqPX/z8RsCPS1xUojAfBWzW2gbZJ246/N0pKDnZu4WuasDhqtIWqr3XsL
Vi8jb22XelsyNBtJjX5yjb4TvHJz+6hb2qEWBTGKsFAtQvF36V2Zh6hu6o/kkwKycmO9U5Tmoxp7
T4CbVybx2hS5cjBxdE8AKePfS1MpWh0QRyehgwuCewy+FEQilWs8Z5mpb28PayEWmxLzhNmKAo+s
PK/aC0EyWuGkpQTf9mYcfwB/sMchtIXsUHWfRClnG5Hr0YNdKKy9RBcHSs8YcrLwwF3he42mHmXV
zRFW0jv6R8Exb8QuVw5EaKVk6/DZrFm89k9GS7HeItEO5nJeO+o78NK5zKO+6IQPkELbZKpJ9Kyk
DhbHNXGkmwbQVTp5LhfQ7Ua3QDICsrPByjaNVu5iSb2LG+tBHtaI1a63AyM6szXbcboujJZWchdG
Rgg3vnAfJfK2Hax9XrrbIEl2Yo1Sc9KutHkuDpG7d/IYNIvmbjNGeq7D9ECDZKNuy7SnX9XrbCuo
76IC/b7bTrq0auil6RowYLLv82r06Pa5lqXw5sj5D2sAxclON4SVWOb6dIQyifTDbxJE8ao3RS5d
qfArEkvaMPYktQoKb8UaH9SSEVR7JzpKCHQpI1x6hiE3Q6fWBEyZ+Z5OC1tL1jgHlubq3MIsYOk6
LXKNiatkhBYnzajeE/0FrrL78yVBogzwrg7/8JUEmye7tEM0VA5H964QTqlu993Kibt4NJ3bmHzw
LJSAnMsTy5qodshCu7eQmPiYlMNWDw9u09md/OzWT0Nf2ZL6entw0xxdRmNEEGeDm60StI5SPCo8
S0Kl3OWJavviZ5+G03yMKGO2EBCs+cXyqv07nbNVE2rJK1sNi3mgvTYJyqRtvA2hSFvZSQs5j8uh
za4x36jAeQ8YSpJD4b2KYbqxsqMk//L9b2UcbYv4vlM/0qFoq8pdAiW32rQbpTkZ/vvbc7x0gJzN
8RzHkiEJhwwa5QpDLH1b7LQXOW3uojLeN4V8um1rZT2t2YUaFJ5pUVsny289ScMD6X1LjGyXnKc+
fjbW2l/X/NaSL/02qFpPzTSef6P1Lgp+inJJQxEOm39vUBCb1GeDdML2f5fWOvhWTc9ungB5E1nu
plkttmL2Cax0kP/sLKc1udHdz8r4iPKGrXfxfzsO5nAJiVahyBcYslXvkvY5l05983x7EadNd2NT
zrvtiuCfTUlU9DFS5ZNX+sfQl+y+ibeNIazslNlJDZ+uSPJRm+pCv9FDs7qHkGcDpLih4gzynVz+
9NI1ovg1AzOnjDs6IKIcA2K3de/0YX97uhY/L0390RzRkLrOPKHV1Tzx5Exxqrr4BUfbuyaLt7dN
zFbk7ymC+AXwAsm0qzbLsUik3qL7yDEs94jgeS4axyz9MJQIOa8RMszRRv/PmG6BI2ZBwORcbqqs
HcJOjBPFyeV6Z43hq+L3ez20DuBej1LTvgtVb6fqibeRev319kDnWcO/jWvkOMC3qqYy72jv6yrS
g0xRHKKCclNNvYK+eZAl3w7J749VpEFrRS10MIXPcq/ptm95RLFhbyde+7apgFqNxhlY3K5kZGUf
4Z3RKBQHZfYSin9XK+zc+2Yp9dZ1x60sRdDwPQbit9uzMLujfk8CJQ0gMLyArnMUQpZoUiENspOY
9/J48uq7ql1JHiw57bmJ2Y2ft1I+al0v0xP6oX7klro9grXPz+71sUnzQrE62fGbvxTjr5W09trX
Z3e4VuRSayj8ePmj1tdb3VO2/+3nz+5uqhXxMNQYSPqjLha2ALHCbQuzS/nvJeZxZPEkm/qaZxMk
QaqgCrEuO3oIx3QXJOqhHqR2o4mCYEPXusZ3sOhS0ICTjCBxw3vsclMjeT2W6SjLTlppW38c2C7i
po1WLqelUdFzDq+CAaBVmTehJJ6qBDmPQoeqtV1KL6b5mKRfouj1zyfv3MxsedyhGHtlwEwrlbYm
vyjGU0/fsOStPWKXzl3elgAWoI2h6DczlNVyavhBLjthLgCzTA5ZIx1pxdrASMFJ4GqH2wNbcmwI
FqEp0SnG0eh+uUqRlyWSleN3vbzppoIQx91/siDPLtukFIxmGESZDtb3ff1B+0O+oN9+Td4GqnaN
J+u18o8GHbyWKuyctN72WvBUheEK0ngOlPjbBlMkTp0cENvPfNmt+6puikpyhkDXXt3e8kChZeKH
uC+7bZbr0Udq4PpWzNX8tRUG75Tm8rAJ5cbdJkkg7Uo/KD+khWg9eoUcfLg9wUsuIwMw5MlJkvmK
/rocW8XrwlFyfCU6BBbwPlFuHmW3JAOSJ/d1aa69aJachsuSC4puDCZn5jRCIkdDoRc4jXZX7Ovm
eHtAi5+f8JJIxSnAV2ezbSYghIXS5w5MDbsyvvmrDZdLU0blmd8P9wfo1VnAkRhWrQaGKztCD9zp
izQpB1W1Pap09689dZdGc25r9mIYEtDGuugxGn/jptUxTqKV+VqOn86GM4sHadbvh9QQZKc0x4R8
fJY9CoXsMneaTB/1IO61Ok2PWUghuNITwNvIhb5hm+MO5DUVfJB2vMuDRIfJbxD8QXNgPjySS911
6ettt5iW/eyR8HsTsgPpNpQteMHm+T1ZYp9nyqg51gi5SPYiQAssrRUafod7V1YATCM5O+nuWbOb
vuqNIk7MUXWkLtXf1anRQTHai4iDCyONlFrXfIe4ID2OLliaZNC9TdCFd5H22Cmqq9hdrLobvUi0
J88S5MqWW1fdCPFYFrCuIJertYkC+ZSm7PoMnaUcAatd1ColAAQY9xwOC/37IBr+afRb7sxhiII9
bc76X7kYhxsvsYaNpg7ZrlUK+SVvwxYGprzsbCPj4cvZnTf5xvMOAsQWhtj89Ic8fJbH4Iesld5H
P5XSndbSlZ3lSmab8RDfc9whMjVm3R4hgpYsn0Fh2A3jlQBzaRdQaqOuBzvd1DB46R5K3Bh1lke6
E9Z3pnXX/KGM72/nMFkwsuo868gjXn4/bKWuT9Veg3rR3JaVsKN18RQq1UoQtTiMMzPT35+lrWIp
U2jVxgfFYkNytM1XXnZLPn4+jNnRN8pl5KUy39fkh7al/vDcrGkATA586eAA/UQdAAwp8inKuBwC
lNt1F8eJ6sSKZ5ysRlBsf2j2w5i4dlybMOL1XbMt826NuPV6bBgGBgHzO40XPLUuDccaWlNREmjO
KPKs8XeGHu44dG8fEtcLdGlktkAjglyKGWMkLA9JsvHW9NbXvj9bIDPIE4UeOBzgV1u+j6r3t3/+
PMmDH0+/nwInbB8Il86vVk1HNE9SQ82RAjCoAAq6QrDdkhRIgWx90ikHuVdFW8lHayO16Tdh/MMK
1d+/gK5eGEb/VrS9XCZk9oQm7HTVEcv8pPBksIcg2ZdpAvhgDSB5PZvwLxK3w/qHUv1VEwm9hbU8
5obq6Oo+L967a+TeS6+D8+/P7l4j6/pINVzV8YcH/hO8YyrvrWB7e9HWRjFzbF8dwQxPo0j0Tfqy
2q50vW+mSUI8k2wA+ibGbBC9KPajqDGIsUbq5rVOP/hrqeNFE7CGYgaNqKsQMgkbqytwLIdOC82O
5T62g3DYioq/8txYXJBJthp4r0Y//2z7CDnPGM3DkOXm6osSa8G+7dzw6+h53mtRjn/YjvB3zADX
GuLuEj42j0qySu/rZCg5T91X7VHpPr9h5c8+PztLFa0WW7Pn85JkS/fymtbVomMRh0BQOKX5zFks
oo6UGDXSzU4nntTyCGvXG34+vaDAeyZG13nqS9bTHNJPLs3hLiN7/aeQlL9n/+z70/jObstKHlJR
qPm+Zhvxo5WtAOkXvfbs8zNnqsVa7srpzm8/mdTtxUP8hywHvwdgiBxMUMFR05Ond8TZAAjOKncc
2Xq5ecppBc6jQ5PnK3tiaZXPjcxWOXQHzdMUjOjpfbGJ+pXU1dIsGVMZD/WJSYtn9vk8NVzf1HPN
Ucx3cvZQyZtB3f25H4FMpskQhipi89k2EKs8rfrO1Hh/nIhps7eMYJINh16QrP28LRu0dRUN1KQd
Md0OwYcgexr7N8R1BslfTlkNyqY5JwcC2NoAvkR3pLBt92ptlrsO7crj7XlaOv0IfIA+c+eRdZld
FLzhEy5eS3MEQBC2oPqPfesfRK958M01hq1FWxpcf1TVJ+7z2Zoo/aCGFIyw1ZrlxjKU5C6Q3PIw
xi2wQRnZuefbg7t2Yxg0YGwlx4v6H1Cqy73SBZESh2OtOHV1Cszj2iV77cZ8nmTipCYJxmnuBJKv
+mriZ6rTK93GTM1t6El7C2ry26OYUhfz6PjMzLx0GSRiVAEkJmIQQD8eCtQSHaWT0o+9n8qOF8iR
Zw9xHZxGWPR+GWnvf7j9AxanEfoZqGGI/pB7upzGCq61MkwExXHJ46T9JqUl6L9ZmMUTrdD6ZIwM
xfFfh+AIE9l/+/zMyd36nwGEI5X9nBbDtW64yZOu1uhsiqYpPDuVs1wKDXHUFXKW/iYu9lLFY/qo
fjXatZz54mIQFMGrPvGazola8yGL/LTlraRZ38yTL620qC3kFXFqkjBk5Q0yvleFvCQkjWZBPu3K
r039EYS+pR5a0hs6dN7JMGwGc0RUwoBpPbdbad+gYPUElP4NKwaSSeVgktm8s52bDNpQlH7Lw+x7
qhJcvvz55xHnBXyj02yNuu3lcnkW7chuk2qIPDlC+AnU2Ru+z91DEUDhkpvfPlFXGWHF5eF05F3t
Klvx5+l+nHkbWiaAkWHYIUYyZ7OTFZqCiO3oOgGZnVj5Nh6FL5Ym2jEECEW7lv9fOOZg/0SqYtIz
Bjo32/5CmWqxHBWWg2DeNncPaAnsO1dYOeUW/JqpmhQ7uU8JbWZWxCFXBXPUTEex24KyQvfn2UD4
myGA5bgG+MJD8nLNC19S8iYTkuek+Ph9KF5vr/jCJE1677yPaayA+2MW0tSB5yoRWtvPikuCbZsq
X6x2xcTCDF2YmO6J8zMmSUIPFFT6rO0FboByBUW4cISBeONZN5UteJ3MFsCs0wQmpSZ5NoMWML+x
USUniJ9J72/EcX97ttZszc57yKYhuhXb5FnwadxnOBvhq+E/1muq0ku5i4tBzU5+qetUQarr5LnJ
vrOlwLoHtlJAJ+jd6WZy9GLFt9sBMR4av6rWWkMSLiwZ6Gc2zZRkpFl6tlGhgxyExKuSZ0N7l9tG
s7Jky8M7+/7M63o1TLK8LpNnsdhr7gfZfNCKRy07JhZc5f4JqnAteFS9lUfO4qho6PldQyUqmDki
jxOz17Ukefa7u3xnrDUjLzoH5GeKDPkkj8xpq535uSUFSiOHafIcCo+tPlKheA1RhxL1fNt7f4wA
gO6VRziqGxrpnnlrWJlJRe7FHocCWOBGtDW/WTnXFg4GblHySYSfkEDPaRwgelatoDfZSH5vS/Vj
ScpEUD/f3k9LRngWT+UBaF2veMhisWy7NlDiZ7/dhNImCrbj2pW2ZmJyirNVAShYDiHqDs/NBBXs
PsBNW1KCuD2O6xfCRHj37zhmSx8VUKgWCeNw4y2kFE241SrYEVaWZMnBzq1Mv+JsKIWZ9JE7qPEz
kNJNFv2oeouSxfcgPOjmysIs7tBzW7MTQBysIhcCbJljcfQUcSdI0rbwDHto859+M+xrs/kqe8XW
swZHiGGruz2ja2OdnRBGnviWGurx84B0QUS6pqwf8vLgFUc1XDnUFxdPJWIzJ4nOK6qyOChiX+5Y
vB5KX1N5Ko1NJ9HXuGJm6fRBtvIfM/PYLaHgIVEhwBF9mR7Swq7XWLwWXV0jCIbKF1DevLQeIGiV
+IXMnPVfalDTg/lNFlfO0MXJOrMx/f2ZDyqJVUe1K8XPyLIGxiakpEY7ydoFsTASAyJEk2cbBdCr
zgClKqB4gaT0uQVPONH2puOr5f9xLoQQ+szI7GSYAPti3Ucx/SJPUfCjl++ydgVJtVBOvrQxOxhS
MpoAGQhH8vqgGw/onxNnVdLeDzb/R9qV9chtK91fJED78iqpt9k8PfKM7bwIcWxTu0SRWn/9dzQX
91rN1tfEOEEeEgyg6iKLxWIt5zjevet8YzIgpq2TC7XQggfcaNCgi2MxbWFUbU4b2BkqoVb3tY7v
OLmvUKTs7O+2842rR0UN1WR3+8Aul6cQ21+IFUKjrFAyJyYQy9D+NMPCUQodA30CstmO63tMB0o8
xIYl4imByHV5vuIGEUKk3PJyDXn2/KwXIXxEPByyOQBu9W21Np4sF1IEI+Fuk7J4svMz8vf6dHLM
Exv+xmBwmGYKWAm/35a2afco62L4BoXXq2aK3rFbWmcKZm30X5r6qtVPQy2JHGQihH2qhlorrBoi
6nbfpf9kmHwZ/7mtxaYprLQQdga9OqwsHBwsPDmOWvWXmb15YKpv+h9W9aXI7qpY4pRkOgmbNE7A
fW4wKX9Wa2fXNH8zILyog8TeNoWYCwHVe2lHTDAoWg+KY3eEd7Xuq/jQo3RYOX+iyEqGoEhZMID5
YK7iXBWAwvB5HVaqJIjYUgNPVbwuQAiMGtWyeSsHXml56qIJIz+PyUtRATQvGnrJTbd1MjUkJzwd
sJiY4hFiBz5gIEMru/zsKUGXnnR6rPtP8fjx1inkfTFVAyao5YUvxttKTnr0uPT52eoD2h9L9eW2
GW+u1Or7wlWXexiTzrvl++OXPvmm1D9dLrkfZCKElUr1crCGbMrxWg2z7qlMQ904/jsthEDKZpwX
dTnk55ntiKf5Rn7iqcwXb+iBVD8ADB0k3a9rg4Y9aSW6Sei5ctlem9QQAO3gN/v4CQTdEjItQK5D
c7l4s5V2Z5MYtMVnjd9R7WjS05RIDuCG6SJAe++sMGzkqATX1Stxo2kNa2G6fWiYx5wXuzb9kUyH
27uyKcdDJRVt+ksblrDxiTJg/K/CCAAoJDCn5/lu2oUVmXymfL0taWtrFuABVGIctBjqgr9HXbXM
4k5tz7TKwyb7O0XbPa9k43RbgQ5Qs3+LERaOjiDdSfgAhbQmTLIssO3aH5U+IMYun7pjmbj+QA1/
ol/+nX6Cy5xaZZgnZW7PxZwHg/1UmrqPsaE/EAJKRR3zt8vrXnCaDrWIXc/YrrYf7/p0OMzja9x+
PB7FOxu1OeRcALQmCjE5b1zT5u25flNVZF3OcSlrTlgWQwjSMPqPvO6SNkB4IZgd+kaAj+3AvId8
OnkWiM0NKokvZCIEf4NoyehSDyK0Uv/HJOMPHb13H94NVP08lNpxhaHpVLC1GZCZpdsk9DxlxbFl
5RNwGfemK0sXvaejhdW6kCOYVlHo6DbEi+pcFDk4rSzrR9s7TmjUpfGQO6l2QrMKOBs5KEMna4h9
TJS6j9x0fhq9ap0xX28dm2ToX2eS136mVMR3qZntBtv5qTQZYNm8yQpbtenvzbksTq1JfmYdknqz
qXy2KTUDZmDukI3uW9r38KmOGc1qZhwUClaIxlPiz3Ot6o8uSYo3U6vSwGae7g/WhAGXSQfzXUer
wKFx7GutmiLB0nlB5c31MbGrdk+TagAjg2sep5LO+6q3RoA6quSo240RoshQ+72XJp/rLGenudTV
IBk0880zC74DWKnzGX2IDI8atfvS06rD7Lvd7UgCCiCl9NRPidLQe1drYiChauSLpxI7NM1pyDEq
afRorl7+k2RmsavTXVLfuS7P7zBPY/ltAkqztjaru7ygnV/yovFHJ0OSC5TNh0612M4AFXEwVXoK
WEXqhVpnfpD6YWndwgkEgMVyWpAYF7LKGuVj3dCkPjv1tz7/xDDrTPFqkoXKG/fAhRjBO49Najd5
SerldgYfQ5I/Jmh2l7EIvUNWiJaMZwxiJXQq4sAI5x5IdkSBldTn0pydY2zmQ0BRtg4qWmWAUB2V
w2ylSqjTCs25PU19Vx9Lf0xtgDnbLT9nvEyPBu/Sh5Kqc9Al6nw/2jzfzT01XnhpgDy9MTBAPano
dzS6NtQJL4LaZaA15pZ3qNJh9nVKsZO0+RsoST/7rsoOw+h1O0UFSwihLglaz8I8pjWrwQJd+Ioq
kesXpV4FgAVUfU0fzmbMJ7+qWtdnZZ9I0tLLKoirtPYry1W6Co1tUmUAucR5p9nPiuwykGSoGg2a
4ZR4sohpcYNXspzl7Yr5tCXPcSmLOExTaRY3Zx1dJPZ0psoXA0XewjBOmfegZZK7ZcMroziF2UOg
5gD6TjSAxjPnFAW/+py1iDS19CnjdHfbK2+LQEuGh7whQjRh9cq5sG3QWjTngc6YpzUzZc+rzA3/
QAqAfUEi4eBsijdY1oIvAY3g9bk9ZeQBS/XvPi/cXuDKJs2YKvi89feDV32//fWt046yCkqR6Kq+
pqtJUk3p1I41Z8K4hfRZXfqUV60PFuUH5CAlS7VlzrYKPgy0P6BEKb6PTFwxqTIkkAZcgFk/5i3x
uYqoIgsULqsYbQsD6gnqug4oEYU72UwrgxVt0ZwreiqKVwvBP/EwQEFbn7kyHK+taBPX/29piy2u
TqriAjVJsSFtoEDSjmewQofc/ebSM7EjWn4jKvP78u/bu7d1ZDF9t7w/ls0TJ120ZGAdH7z6bFbP
Xdaf2g7sc6YCQqBjOh5KWwalsxG5r+8GMR6cYt2ZtSmuzmwmO2V6GGN0aciGkyVCxLYMTlreKSOE
JOB1NEl2GhTtkcazbBhEsI+FDcrAafXwtNIxbC06oDRpZ2sqvercZJ8a5R+zIaFllUgPfKNNK4kP
F9+58q1XsoRD3I6xkaoqdJrGbxX55SEVjsaJQIuroCgfGbvXrI/BvLxLdDGsg3EaICbqImy12eV9
TtOxOmsgOU7Bc/xk2P4sw4AVDHCRYqoOsHKQXFksQzhjnda0E67p6gzMCZAfjemOfZ08tB0d6fDj
tq2Lo9xXsoQTRrhVAOELsmrgPxZ4iHTz2UR9JHN+zmB37hS88sz7avjhedGY70vgi9z+BYsAYRPx
4AJYH3DK4DDVxZeujjiJ69LrwGZ/Lu8cFRNQx9ufF1zxf/RbfX6x19XnPQOPfGPK67PaPIBHQs0O
CrlDX+RtKcLpupIiWCJGonD3D5BCyzuShLN56kyJV9pQBNkvGJ8JfgfUr4RAohhpl1BrqM7fi/qv
nrR+hYwCCW/rIZJWLYqgmwmBA1q3NsIVNHBMJjNwpPK/Hf9n74Dg69kt7ljmd8qd2T2NU5DISPE2
XMZapthwHtuzUfaVW50d0u0m90veeDuim0FRR7EniY82NupClhDuZ7Gnz0YC9+TSwh9yxzdB6KNN
X28v46ZGC1M1+JQxFGcJ5lDNjgmsdhwq3XtjZTgPodJ7AL7SA1dWSXgv9gnnB81whodYCdkEgEJd
GjjLMG6ncmjEnaNzX5zzvbG3f1k8LILP1PyMLuld370mFpDBJ/TFEX80d2nxyasfCxKmIFYkn4rp
UzaeqIzP6OpkO0ihqDCjpaN2+ffyl40F5YqSePqL1bOvrf5qVPav2+ssk7D8fXW4+f8kGPW58p7/
5deFle1bpECTDL+/1fhuyEPF83a3f//VmRZWaPn76ve3sa2BhhUSHO0BjMsk9QvrPped6U0p4GrB
JCHcK8YWLqX0GiV2xgoDYM14Z5VWddTjfmf3xrHqhn8U3dszws4YYPlLy7r9aNHIS4ZnkhVoN+BJ
2Jcgio1jGW7h9d4Byg8Ggu5AUAleFQ/yOh7RrtYkUed9se3X7GPpqSV5d/F5QWlzznk+6Ph8a+/s
ct999NZy3qeg0bwN4EuMGQl+hOZpA8AVK36x52M3HrJRYhkbq4OEF55Y6GcGeqfYmJVWLeljRYtf
UscHO6/7Bz9fR9sPLhSQZIFr59Ik9IpqjaMy56Vlj+19Lau4b/16tEpicAIGjjBQODm5aaDTfBrj
l47cTft2/PjeolUNPg/4k8C/E69CramtJkMvSmSj2K3j4Hz44KMVDjC+eEejsRRE1JerYyQmGwvF
UV5ShQBE4jP9IDnyYpxrAVdM3p2tTchtKC8oBGTkUNWSMHVZ34s7Ad9HrQHUPxo61K7SvyNBQcLg
NYm87jAhFw8+ctlk6tYWA/gGoJHot1/YHi/XqFEb9Ko3THlh5If3qEsR4K6dlo3ZG7AyLeH2Asl5
+X1L4VyZGisFIU44kX1OfWM+erokHNjQ4kKKcA40ZWp5axhplFY7PgX0gz29y0ZffF+4AkG+CN7i
Ht/nLapxJ0VWq5b9fmEX8MsR2qZmGk1vTrIHSP1H76flulha+VFBRpQuONHUcmMOEJciqqtQt/3i
Hi8sJQ1uC7kKlmCiSJMYOpqfQVwmZsgYbYvJMCBExYR77L7G1UMKhm2yb2SwJxvHAicCc0QOOlg8
xGWXNlWmXYMeo45FpfuEd2KugNhdklq8epKiZrQWIdzotE4yeHXKotyuyX6sWLl3yUQf1XRWn728
ixiz0s+22ee+HpemKfHrW+LxPgDIGQrlJjriLzXkjp20eaW30TKoHoDVpA5shVhPje7wT1ljdQd1
TrOjl6nWiSHq/lhWbTF3by1e0L5CulhFP3Mb7en4NZdVOBdrE7wavo4xWMCSIsctpp4sOlqTzo02
GrW3do4oDyatQ1f0yXORXCan22a5ZSzI2qIQ7WEKwxOLT27SEq5jDizqQASuJ25IrZ+GFKl+w/iB
3oYpGf0dG1c0/oJXtevWVhvF7UPcp+FY/hwG6iNb7sggTzZ8BcD7QNKNVg1AGYgo8VVKKXUHUHkg
VfjS2uRusAwJ6M/WmmEkGs0B79BS4pq1VTrObta2Ue2R/iX2Eh1wIxz9U5miSq64LWNABRXqvCeh
RUgGomYNSmQ1j3pDqX3H+KrE+nGwWeXzkoSFo31Csmt32yREqoh3+wYDpo44+t0hioEBqTpuKhBa
alXnN4O9T+w7rfg168meQH7f9V+GrHse5n3aezuwo6PT3dxT7rzc/iVbC736Ie9509XDgdOhTYoZ
PwTY377dn6e692tZxX3LmayFCFcw7RoGQMaWRx0PZ+UTSqOWc1A0w4/VKEvupB0MWwaKRzPO2zu0
ljjonuaA+cb4GI/UIkEb8DmLY8lVI5Mg+CeninvNBOZV1FKN+DPafvwxPt7eGjFn/R8jQeiLvhLk
na5aPsCtpg6mNbGIKUADvq9nPUi1Z49+04zqaMZHloLBHvSwt8VubtZKqnBVxw4rq2qaWVQAqmbo
T5X5Fg936nzKhzIwQDlACQtvixQ7UP+jKSpNCAyAUHMFAxnHReaxNOFRVbBQ1U7l8C2JnzGBRcmu
TE59CjQt5SerZbpubuNK7vL3lfWTdJq0hqSQm5if9Jx9iVFbua3b5gGzkbkBOjpMUhydTWrOBqWJ
WWTg/WI/lskBva23RVynXnFbIhJxYSZLsUFM88ZuBYRYeJSIgxegHr0g8842e9a7BxDWBBr7VTvf
NfJJ6V+T5qmUURNsLaKrAqcUSAloThKDIVIq3kwNnIVpDNUu4B9sQXk3jvX3hbPmZhPo2kx83zAw
zxqYneQRuHUBrL+/3KwrI8j7Oi9yLYN3mpC5jrO8DikYtH3qaDwA30vuJ8WURMoMZMjbGydbOeGo
mclAs8KFZvU8w4n0fimbn1zWRox0sDF49yAr7qKwd6mbNrk4zmUDy7CPnv3mMoQ451T78VE9FniP
d8ia91qxoEfGYRdTZrJI2ytGHxb6EN4WcH2IFgEYtkAT0kaleHYI+oJoDwHjFx4fdLUFk55kMzZl
LK8U3QThMUrbl0tlDsWY6wlh0VAdaL4r9MOgSW6N692AGnikIOjEu/oKgMUjoBI1FYio3dDmoUpw
G+7yXBI7XVvVpRThvJT6aLSdqbRRaX7NjE9eubu9GdcXBL7vgeILeFLLSi0LuTov3WggfG4sXBD0
K6p0iF4Oo47WveKhZMeJPrnAObstcWtrECihNxhNu94V/ADKISWwTF0WTUMTKsbeGUpE65LNkQgR
p2203hjZVDgsSppPs3Xw+pBpL7f1uPY0eC7CAADTgDfw1ZBkDH64sc9w3lPk8fnOaoPe9s0sHDAZ
00i82rY6v2UJZ1Id3aRo2xIRCj84OgpJe2lnxfWT41IdwblkGbCRwOqG23Pi4Jlr/A4MY8TSfZ17
PsYBJQd0I0q4kGcLs+xj2utk1rF8CXmJ4S1T5U5tiM80VPKPDixRKe7peDdqkgO1dWxX2yZ2EWcx
HfEPwklDe0Bnl05C0zvwTuLjZFL0y2PVW107OxakINobs28ke0jaF9xFt01QYha2cSml4XraeQRS
EuXO80LDDVxZ0/WW/1kv1/L3lX8YbWq5FDAdkWvu9cFnsi4V2fcXFVffb7uRzzGjUGH8MsaBqkpK
sJvfXxoPlgl6DDMLr5W6NsHGPuDkoC0pSIB3I2Pa3RSwcOwukDpwpULAoWSJoaKzGdmj7Euyz5q3
21u8+XljGW8ATOd1Y007giKvHzQWgU7YoIEucWKyzy9/Xy2/ibKnO4/4vKorO2Qiu3J/+/dvHgSw
KaDSjdsSbv9SQBrrxtQDLSdysvqumt9a5J6Qbdh1rSw233RgSwLdQwJAv8LZ71yVKu2M+1gbsp1q
k71m14XfLp2MvKvwepyPt1XbeNItCUOotVB0IiITXGbOM6S7bbON+sI6TeYQZFOPgdiD4dzlzuNQ
YkV7xZdS8GwuKcobyL0uTxFxztPp0ph0MbJ5Qw4EbQ0cJP1TVX5zrdNt/ba8y1IaRBIW8L5XpTgg
IaeTXZVIWuZ46ZvxLs31Uz6aEjFbJojpBPS2LH2QVzUzxbU6pXIMHtkOkBiteTgU6SzDf9syjrUQ
wR8DpKPnSmHyiCIp2Ol7jPT5jH6rexBASUKPjQccgqmVQoJXbtFy3bWZA1nVcxJ/HlgBgtj9pFa+
okaq84D0D8f/F6rfzwv5lOSC215PD41WS0bvqkao96it9qhNR5aaBDPrHs1YRne+JcLQUMRzAV2N
0FFw2gartdxgZRchrec/A4FUEhxsWfj6+8vfV14pGdLYZCa+D4qmoLBn9BE+Od2uMg4ft3D0ouGR
gAAYkOfCThXUcTu9rLsIwH7HOSNBOeNV2g3722I21QEOsrkUPT084C7VAXGva6H/H+rYuk/sPZCH
dR2YHrLq80ZECj+Eugy44oA/L3ZW9MNoEJKoY1Sb4Ozhw27WTgM9OekTuHWoLCbdMAJgXWDqC4lq
jGqLcBpKNg4ARedTZJMfPGirvz+8aCDbQ786MC7wHBXT+m1mT72VOCMcd9gP+7k88fkAd3pbynvD
8OWbGjVPPOAwjIUWKgDGXu5NqXZOofQz1kxpfYO8Zs0YVtYLBmRN50kne6tOAnTd+U3mBPWEgcxW
DUwS2uzJNkMDjei3f8+GqaC12Vyy5YhYgAh/+XNqU61tytMp6sBXMO/yAS0Wd9lft4Vs7txKiGiP
udlroN6d4KBK/7We/+DxfaGEsKZpj7SLRaopythpIMHCGV1ITq5snYSTOzXoUOyNEipk/4AK3H1Q
rCDtPzhiig2AcawWalnIlR/KRmWaqY3dSNgRrA4pO9/eCJkWgh81+agRbhdYqO4uqcO4f5y9B8/Z
/Tspy69YaWFPueFkaT5FqXVvJ0oA4HS/9O5MWe1l26xwWhEyWABuELSp0Zc/qUk9RcwNNSfQP944
tuzG7+8LeqCnQUvdAWalzfvROGaF5Kmw/L4rV7D6/hJDrNYpLtwSTQftFJF5F2t72vvNB0HJ/2NQ
FvpHbKQ+HNMRlshwSVkkXTxG9uQbzW5IfSliweYurEQIq0SNdixZSaaobJ/sIZg/iEF3pYKwSklr
5FYyQAUP7JJ9iHN321q3dgF9rOAVREMrrmTh++qIWmEPLOvIsl8y9Z+p6f1MNg6zfEPcaWvx+7i1
wOCjC2s0TdZYjWmjRmhq9RU9IiCby7Kj49yl/bi/rc/WfljYarRsLeViMZ2vsSYp64GreJbcM1UJ
WC+bh9x6h+CBCOKWhRXAwcT9peG26jzWBG+UCIR6hwmnvMo1jMtxI8ic9JOTzQfwJ3zvUutuzmQN
dVsxB/Ra+CqAQ33VPMEtixOK7obIY0uXtpvd6eSuMPdevANtxseX0sFICyBuEBBc9bSW6TBhNpLo
UWeqYYdexTYLb0tYNl40jLUEwTDYzPu4cSBhGELylO3HX0CPvC1iy77R2giAD1ge7Fy4uQCEV852
bWoRyNidOKjyY0YkD9MtkwN5L/LSmLRAKCh4GSeOzXG2kjmqdcUvc9S+HYkSmxJgyyh3W6YFpu9L
i1MypUnmsp4j7qZ+At7lHx9fJFSfLCQOEAZBi8vvT1phcFNFbGnxbKeVj3Gm7JT+D5ZpLWRRcuXv
03jJUvNmiubYB9+Iru9uK7G1SOvvC9vAi2nOqAclDHLgajBa4e3vbxnr+vuCsRYT2GWzCveVh+eR
BoY7cFxwq9w1xofb4RagAjR8oRqJZ4zYdGfocUyHvJ+iPJsxFslwsj+uCpJz6BsEJzrap8VMCmKs
0RmMYUAaKt9rtfpoAFm5GK0dWlMkz+Ot5zkmdEwTWJ14v16lT8oyAVi+QYdojFkVqt6o+XU9mL5Z
uequ0ksMTvc6A3Nyy/fUbLxzx0b6GQjvynFEPjyYenXsJZ5tYysvfpOwlZOloheG4zdRjHHz8kev
vFD9yVUlb6qtm+JCjnC5piMmt1WtHSKjrPwxP6vZKwG05Ng8U/fcK7uBv4IcUqLc9fSI4+h4ZSMJ
izFEALoKB8HSkHsFG0sf5YbpOx5Kiq0/89Chu2Y8OAR4UZkXqNVnc35uDRkA4MZdr6MMiAwkwGDx
IwRXonjF4Cmu00Wa93emARWNPlburqrvY0tSpNncREx2oDSLuALhxaU/YUDnw7RD1Uez/qtwmb/0
xDQTEIebD/fTLTBEQL5aKo+AMBO8b1awubO0ro+GFhikfjJLHNeyH8ItiAZbXE/Ag1iY4ARFHIMq
bj2OQ9S1AHczzMOstUFryMrZW2LAzoKngoX0y1XooBpTWVOTjlFahpgvZ+aLJgNSlYkQzlXbpjmm
hyACUImpGijanZQBVyZCOFJGpk9snCHCUPZTeo9BOE1mwhsXCdIg8IpLwheQZ8J+J+VcTx6kROYh
U0P3gxDGS0S//vy701jdg4nuVI1q4PPDm2s+8fzjz6qLzwvZBtPm5RjDh+Iu32XKfeUE1SC5ybdO
3mqB3h3QSgMVaIEY+MQekDeA3s2Auut8wN3cvm4luyCeinnmlceSdow6JxwyjFRnP/+dgOUHrLRI
tYT1znIezPEv5XtR/fqDzy9N80jZob9H/P0Jb0yX1TjVSuUXHUY54z9Il6AM/luCoIBuAvOEVZAA
ynD9ZMgISjc3AGB/GPFAuwWSjpfrU066Wc0JG6JmpoGaAtZ9f3uFtq4KdML+V4AjnDPqFr1rxrgd
XeepKIIR3S9kLkNl9GtX0hD+vtqij7UBuI0xIeAlXMFW1yOwJmY+dVHRRpq1I/3JyF695tDrD9wx
AJl4ICnFjPRuwPBt5rzd1nTj1bYEQHC+mGNHk56gaUOMqm71lEZ6MfleT0G21wWLm0wScCQjayDb
u42lRUYTHmwBWQU5quAl7Snj+IPXRFpZ+yw+grBDAatmSxM/t2WD0suvF9b2Qtii/eogUdeISWm4
TWTiXV9Xd323V9iZFD/y5NXJDd8ejeDj67lWT1jPAiFOl6RxE8VV8ZUBXQEgr3vOpjvDtH2qTL4+
D9FtkRunAfmjpZvfATq8Jha2U+ZRb1S1JgKY1/Sjlnx9w6NefF04a0av6FXn4Ov9p2J8m5yTlh+8
6vW2Cls9IBdShECDDV5ltgakTNNxyEGZm35hJA0771eLHmrP85XxELM7ZsoYlWWLJ3gqqx3d0h4h
uMEsO1J9f3ClXii2BA0rC1QYo+WMYboITQe89Ims0rMRdIDRGHEtogK4Q3GgI07KnqOqXkeW+y2l
D7p71+bfb2/O1hItHL1L4wQmYwyhElHw3kmNpGii4kGZQ4BD/bvPC1GB6mQYUprKJlInv++/9qCA
/gMBFkYaUNTBfIi9WPhqC7pB1UxFMepoMp889hy3tkTAlktzMW2I4AZJELyNLwVUEzN6MEy0UVrX
92Oa7TnA+HOr8Qlzd3ozSB7hWydy6TXwMDuGfhDRgyI3XXGeYE6jd1+UOg7Kugg7NfogBOkSDAIa
DnkdHb0NmHARLLdIQSzXsIpG6S+ACbB/MNp1e182rh5MfeMieEfWuoJYRIZtVvhc0KjIcsB6K+Zd
PeS7rOv2g6eFbcMxgPVhMAkotZYpHPccxBFe7JYU2DA/Y0UJE/IHqckLCcKylZoTV/oArZop9t1y
n7uymcENc7uQINhzObh1l1HokLfMT9J91/tqe8DAgGN/ub1DG84F/OWAvwQdH8bDxeEj5irOOMSE
RtYYuRxoMH4n40rfSkSsZYjgDkCGpENm4sJs2YmzJLCU18LrfM9+NuNPZf+cUfC2ym7pDZcGFBq8
ml1oh+SPcEurdW/ns6MjLnDD2D0YPLy9cJLvi02nKdfh0Fp8v3AfTSNk48/b399wAevf7wkeJ+nT
VrOJ2UQJXwpUuhvm+QMW699J0S/9Gkn6eiCpASllwJKTqYcxB7qfJFkiWyvh6s91hRadC136nn+l
Rv0QN5nkVSgTsfx9dQOgekv/s1xNsmMoD3PJFSbbDuHMp4rNzNrAQs0MdaOdQu+I4s+y0yjTQjj3
cRxzlaqQ4pBDWQR6E97ebtn3hci8qztdrcgSCuHpiQlDUOiNuMnebkvZ9F6/j57IBd6yZrbB191E
OQ169UHHEL26z7JnwFneFiQSgb1fYKtDLral1OgnMYwSh9BDdSglABmci8J3NQ5s5dTc5W7c7OZc
P8RqfnKVztc99qVI1SNV6oehJ3rQJ86327/ptqGgS1QwxFoDTkaFJa7LXVIFnD3k3zD+eFvIVpZ1
5R3AhnYpZaZlqhY5TlTcgasDwU/hxw3pwpylg580xewj3HvJsdm7NAFpopu6o98BctEnmEWWbMO2
VaHsCVYXDbMRglVpie3RgeK9F7f7vN4rsv7qrfcztP0tQHjjeU2jzYjhmygz2hcn57vUVA4uYDEo
03amnh0V09v3o3U3QEs98fbIYR5aqp5vr/r21v7+GcKVMqv5jGoy7rG6e3BAYVY2ho+OZjygHcn+
bp+g/0kS++WrxBhsq4Wk2Xybk/tafa6SY03upRNam9f/75UVH5aeE7dd12Nlez0EvgIDyKqMDHD7
+l/JEO6YPM6HKgYhW0TrCS0Qr3b9RMunVH00m4dWPQzk+5RMu9tbJdNrMdnVdUB0lzdI8OD29x4M
9lS6eJz/0dX5e4+EG8Hh1NbbRYRiaDut7c6WTU5Tzfbt4Oxva/P/HPffshbLXKkzkwmtEtTCNZ08
cf1Hab46ztsQt77KgXfX/NPrr970V2EdACUjMUWJ0dvC4XYY6YvegIUw7cD4XvVeq3iXdxINN/cL
9KcaAOCQlRObNJQCzOwVn7FfDgvSM14IgeTqWw6nkCdCFf63BEEPN7b0rCS4Kqz25HVHsw6s5nOu
ABp5R7T7iUkqj5s+cSVOcFlG33qd7Qy4A21/AgnlxwcQl6aC3+oIvqgpcgI8YSwYzQ9fuMyjSxZL
zAeg+SJXJw2LlWghklrtc0p+xqnv1A8k+JNOj7UqIqti4aS9ZiyqWHqCWTTiJxK/LTEuQ3BAtNBM
ZgNsO1KKfUfQKv1p7E+3T6hku8UehrzoxyTrsGB1O/kvfTZKTuG2CiYyiIAOsa/mhBu9zMbJw31v
tMe47/3OPRAp1vq2Er+FLH9feRlrrD2j4EuM2x6n7Hmw/iRGB6/yf5UQPGavlayranx/svZWeir/
YEgThvT7+4KXZJg2xB2NRdLYOVfunOSbTg5OKePRle2F4EkcD7UCN1+WCbjR1qGyEVNJtnvz/rfA
0AkIFwMNwoLFxqijAQIEKXt33CnDr7w6WBnmgZy/aoTtty1307+vRAlvsx6V2XSwkAAg2XEyv/D+
a4dhfeZInoDbi/ZbI8G2KgeQuk6JiIaRr3YdKPZ9nkvuENmiCealA2Q8r2yEoQN/oO4Orf2+mdzF
zA1s7488ym9tBEubaAXIrfesiecXFGWbQArrtLkvC7OkqeGfq4GccmiUEc8bOHiah8R4cKvHmj7a
nQRDZevMY+DBQlEBvT5XAzmjA3LODjTJkZXsAGKnyvZ9M/pbCxBM2fFmr8hiXIRd+5CX37v6UDid
n/Yv3Dlb7B8HTI11L1Fqa+3WMgWbpqBqGFO3byLb2leVH+d73dmV7ZfbJ2fL3tZSBJNGlSfJtQ6a
6coXOh2yEj3d+1QLZxlKhEwdwbBLbmctKxhe7V4clXy4o7TdF6B298HmK4lql7hEDJPWSgmW7Tid
VdYcSoESIsmDOL+bx50+hoP67OqvtxdQpteywKv7RhsJmil66KXp4ZSigfk4j4/5KGmg2fI8a42E
SKzqVGZMBSwco1lOExoTkqh/kBwyMYyDDh2Mh1+xSmpUHb3cxY3Q2faD1TQvmjscUkSWwJb6g+4x
ayVLzDvWXUxGbYmW2hM5quhozvxJUn3Y9gn/U0dMPSrAkNHLDikMtzxo/AmsIbf3XfZ9wSV0JC3m
KVtSJAD5UenfrCWSDZFJEBzAPPKxyxJIcCJj9rVv/+73Cwe/Q5cUOh8QT5b1wWa76k+u5PUWC+e9
K0lObLKYE+gbuzc7f26b76mMAWP7XPzeZeGkW4ndZbqtNhGpn8v8TU1flH737xZKOODp5DhoWcXR
G6c9MQJZVXwz/bdeKOFoW2qc916Mbe7yPKRZGpL8LUGLY9Xcg33cHMs92o591/lugslJf0y8n4ax
Ly3ZE1lmbcJbrGaAv3AIjmSHjgpO9mob3V7HbUf5361CU9iloyRN0xlkecDoGohrj2m5H5NPWvZ2
W8ptNdCvfiklRng21yWkGHjpGUdjkoSAsu8Lx16z06FoG7yRdIrBiFMh65TcNGgDncXoY3RcW8xl
YVLJdoumxTOv7NHsavggZP0eNzL6s001VmIENepU0yfbwK3F2uc2/RIDnf8P9mElQHBe6aRnFAgg
iGMb3FX8p11//XcCFg1X9+7s8oH3IzQox1Cbgeou8b6b5groM9VDjzfGowX/1WsZmqEA+IL+nyBr
/cI+aMquGCQxuEzK8veVFrriItfNlosQYwmjthusbzVC/sKRVRJlggQv5vVV2icxlouQ0Wfks1l9
7oHaOQ1vf7AtCB9M0GfgX7GYMQ08d/6PtC/tkRVXtv1FSIwGvgI5VNaQuyqz9lBfrN4TkwEzGvj1
d1HnvXsyDUqUfY/6SC2VmkjbYTscsWKtMcGxPyrAEZvwX8CnbptY3CL/awJgies5K1KVxXTEma+6
SO14I/1WrSXrF7fHhQnpFMnsjoJ5Ebvc+jWCjOHP7QGsfV3afNSGHEw/4InfhG+AyqUrB+3a56Wt
VymVWeo5lkCxd7kBjvSV+V90pYvJkXYebQy9im34bE52zrb48WqsVYbWVljaeyHvspJMZWmL+UPy
gmpusXYbLU8SyLxsEDND3khyInVoACGyMAhUpiEulq4WDBbHgA3guCZg6TjLr720RACaMchan4Ys
8SC14hHxGJMXEWlbLYaqdtwFWvFmNz9H65DSJ46+PohDAfu4slprv0O61w3RlKzuOH4H/TI0WwIF
ljWHWJpLB0SiEwO+rs+6bfKENrnViQxAH23vsjww6z+3d8zSIC4tSDumoGMG4bUuO43G37B4gZCq
AXKKO204SLoBV64DTjQJ/0jbxmJUF91QF+8pV+J9VITkEdke+4EPxF25W7Rp8a8eqJ+2LBd5MaB3
Z1DIPgXFGSvG4j2DmFqSoKmn98FbErTZvq2fWmZ4ELz2a0grFk36BlmLmPG9FudPZso9aut+HadA
p6srUzBLBuBnEUQdQBcZE8GENAUVa6FMyrvyPaxtzyCQTUzOBYC9WvKncVZetLNTRLIlnSKsq5zS
zvry3XG+RdBeZ0bhR4nuxatKTjPnkSxNf7+4YweVpGWJ2u47xHg3Q5R4cFVoWq5FPIuTB01NVH7Q
tzPjOsSRnlltUZbvav5H7bmfacc4DL1hVIK8WNO3mW05jAnt2HBTgn+bgbFLmyYxeIr4O+i5v1pN
/Nil0YqTrpmQ9hwoi4mpoPjzTpviZ6o4+5bSlTzNggmQvkAYGf9Hj+zn0+hiZcyhKy0ly/l7k0JB
8ZuT1ytjWHCyKwPT3y8MoOCga0pS8Hc9gdqpOODU2PbC3Vhrd+68uAmylMuhSPFViKIDOndSLMh4
tLQIzKeNB74Rj1V1MBaQ/tO2SdMEBot2rZt4aXVvqQ6kJtDI1SzwmuAfucOqtAq7KyJRvBtj/hBh
sK268vJZ8O8J8O6APBD4UXBjX8+lnXHNGqqIv/c9xOQTvfcoJDI7KON4WW1Rr6jTFYsL7jE1u2sm
clJAeshE344CodiEwmKu6Lihf/Zr0feSAQg/TBLdU/Ox3OZndyjEJJZVvLfNxxCVm85dY6RacEDo
/qGbHp1pwKbKk9akXVOgubl4t/DcVV+9QIu/3r62pvtbukpgwQWXBITW5nRlzAIFf1+oxXsMdTqz
FB6Jf+VW/diw3tcE8TVn06/JQi2P6r82paMh7RuDofELV2WP5k/zrVHPsZb7Vr+7PbZFOxPzBDzO
Rig1/f1i+2Ydb8Gs0MKpAX0S/VhtwgTQOMHtzs9AZrly/S1cFC66aye0Mvo+0edybS6qW8bAHJi+
j6JEuYVtBBBJpXo3QSFIwxBzYq+Ci1NFIfTajNKmueJSN5m0rIagWGtSXHLqy89Li6OH0diCpD95
56zKj5Vl8oNNVtN787n6BF1DWmYC888Yoqoh0xWg/aP3RkRbJco3UEDZVNoaK+o8UEK7KEEfrgme
fzDXSUtSGX0B8Z++eUf/V5AY+yH9sKODZT2q7jZnP2+723zmcBhYANtO1BegpZDO8Jpk7UhCRIDD
EPotMNd3K4Q40HKC0izyIg7Q5DJUvbOLthWjwoFzMbeW+Fqwp8QE19D4YYt707uSKWnr9CLmTcVt
/p4RD7KmkKW+e6404BIhrQfMNai7pNsgNBj41ICGfU8yKrxJ29Srq/zu6xteA0oVHM0OAgSZHgxu
lQyN2rTv0M5R+ZZU6Gf3nTX6u4VlR5vCFPWisxdRjfRCqgEt1KD2HL1TKvSXqs+zjeXEfKV/bm7F
RioJOE8EOyAMkNFwFh5hY0VLeoaAqRVAU6GqzeDeNbk2IR0sjhopQgNZz9mK3rL+VO//b5+XDhaq
pEPZgMfxzD+9lqV39zjh/Yh2EXeq4E4VY2mzm7mVdX1TOmfalZvhJazNzd0juDIgbQpigJm0Civn
PDpwVwcSgvfWbKURSCdIBb1LE68N59wXdQC0jvfLzRAnjXfT6CLW06e3BhRkNIKW9OsrJE6FOuTc
yd7z4XHIo9QzBuS79ft99tqM5FBDL4oBfEfZu74roz4w1TVCkPmmAEoObTtIsOLBiUzJ9TiMQVfH
SrjpO5p/PWffqWLlmJpfU5OBKROJHY5AT15xi9LUaJX03WJHNG0l2kfcnm471fSJ6wAM9wUotcFc
OTVpyNd5XmtFljpdirVo0P7qF6bfRBvupiuH4cJcXdmRtl+iUTZAjSZ9p5br8X/iZI1xdM2AtBhO
ate8HmCA93gn96avxffWZEElaSLnMSlXGQiHpdVIw9IYtI6IM5jE8FQOnFFb2eGz9YYFS516xacL
g8idQJnjFr3DRH8226AJg9DeiGolKJ1N07UJee/hpZXkJIEJDYW5o7tGPjBzJ+nz0p5LGmqHjsDn
qXZo/9IEnQD8UNzdQzFZwQmLSBQcxzNhPWalGYGwRX+OD4oKAVl019+5K2BgeoaisomTataV16tj
XcfG2J2H1448dPSdDt/aNXnGeTsubgocUegrnVo+Z/1ROcxT4ggdBAS4MYT1mHWlD8naL2PbbAj4
jRWFbs3B/FugVUtV1i7cee32076FfBl4RyZeqevzKy/HMHHKTAdbB/O4pQWGsWfD4KOE5wvzwKPn
bniKmxDKvDsKTs4+3pPmrV07p+c+M00DZtv6VEaQHy6sjPAATDr9ZBeh34DSuY5YYKPfLu/vjQGm
AWt4cEKpF9MtQ0RL9CSoUTnoJ+ub2u1V694shvT5ae9dPPhGoUEHg+Pzhug3gNVHzZoS4LLLwF/A
DqUi3Suzn1ulUjtOaWEEAg88UXgF2rhpvDFd9CZsABXmZJsL2+Or/RDzswlzd2F5eutcDI6OIjXY
aOqnWj1U47MIH5349faum59NMIF3MoangwVHHhyaLcu2iHT9FNdeZ/vpGNz+/oKj6Sq2NG47kBDi
HXs9BJCW0JAjZEdRY9OUe/ZYl1A+WLnoFuYJPM3IbWIIE2metKlMqhhRbOTmSanEQ6x0T7HRP5fl
uL09llniZGLYR5+1g7cFtJHksD+tIrXR1MoESOxHaz5Yxt8G7TDUPdb6lpUAJKlrjcQLqwN8lYY+
ZWxTdBlJAyubMc/d3LBORRz5lf7alyv51IXlQS5Lx1GAdyYqGJKHjZVd9SWNyKmOXkU3esVHBUgn
t863Z25hHDhvJ6ZjEyyKmimNwzJG2y6YYp06d6srvrEyirXPS6NIdbdE0hafr9VXC9mXdFwpPSwZ
gMQ4CtRgEwE7q3TFVqUbVyql1olUhffbTtcqAQsOPGX8VCimT8UUeZ1Tl3ZV3jJySvv3Kqbga9AC
1747loJwgAYXhu4xOvplkTk3G1GnKnpyUoGkdwufhb/vXmUb0QEcSoX2Mbg6r/f6oOex1ovSPpna
to0Cc40QeWEVkAPB7KvuJA0gc0TluiqMCKm8U4ZeHJQVN8nm3gGA6Ru9QjhEYASrcT0A0rol68EA
ejJoUOd+ye6+rK6+PwsEKS4qhnTCSdUemz+sWDmf5psZmlkAn0z7GHqyhjT/uStquyEaPYks9kp3
fHH7+sXuPuw1YZu5u14bmv5+cS+ZlRN1YGenpyTcFAel36zJ1S6NZCJ310H2aswZV3vdjrqwZACd
uLmvJT+I+R52nlarKxfH3KOQioINPDFAbjGj7GnQPK0lJg/Po+nn9DEyT3c7FL6PipsOVRbwSkoT
xXivl3XbhGckBtNun6yRgi39fkRVSOIgD4KNLTmsIzBJhRGHZ0Xkb1bTH1IQS67E5Ss2ZKfNwZET
1hC0Ow/opxXq1rXX/HZuAch0vOcd28KuRlh87U5ulrhK7mrOqQmAvW7WvHU6/a+e28gSXH5+crYL
bzX0OI+QFHFOQ7oReu8bmeob7Utj2D41ND+8/7kHe4hGoKGOeHdGvtmEMS87PXZBuexsSeNuV87x
+e67/r40HuKOrM45xXhGyOUEtH1W77/vrk3I9/XAMkNLYUInW6XxuP5we19M/728JBMt9UREZpDZ
fUrHvg5HO1VO+thDcgBxZ7F3wr2gLy4N745wkSe6sCVlQfo4ZVU/wJZTvyEr7Obx3RsETf94HFvQ
R4Iqryz/Q+3Odrli0ZPzNQE9vxrdzY2ImPPztQYo5wK9pxqa0DuxG3qqD4XpbkZDbG4vx8IOuTIw
bdCLHVIBVFFXtKYnLUl3YWsfoBljZUGlB0Rv9tRwtrftLXjwlT1pwxOlZ4ykGBCz1N9R2u7jKNsP
jP25bWbhXIFkNkH52YS8F3iSrofV9mVexRmGlbBXsG+QldTt4uehQ4J3DTx5RhCdZGYMrACnUE74
kaP5Pr+77Id1B7gIzEsQK0VUJUWdItbqkjg5PVUdgFLbUr87qsX0QGgTdQzQ7sxSX7HZDi2pXetk
VEGn+YwFt+d/aZnxUpoSzuC6n+U5uwK4g5AT88TC/CU12ZNutLuwdO8t+k9Psgsz8gaPqkK0eB6C
ZydQf6lrTYmTl0hn1dXnpSSnBZJxMBy65ikHJWMZp/5oJ35o4aJaIxBcnC8wBuC0clAglYt9Ddii
kiJJLPQkjj/V1H2u0RjUJMnu9rIs+S1qfXh04yULVIZ0uHe8aW1wXZOT1jV+XWwFs//NwrvIcE2F
mQkedr3xwFsRc9ArwbHGEaI8JbhEN8PaIbI4jAsj0jBMNWOm6GAEfMwozbxm8b31t8mvLgxIr0qe
5E4ahjDQDhm6KRLvXwQKVwak6E2tCzRvTNMEJrHAfbbd+98zJvwIvNRTdRpZW+mcVQuWmBG1jZNR
jA8iVjYjX3l5L7jslQVppXWza+kkoHSiyreh3lRsf78r4XA1cEqBpk8DjEhypYJxXW1icgpp/6BA
TKDoS0/vtndvCagtmGiiAI4RDAOSL+l1PHF6U3Li0ZN5hNbc/Z9HBhSSDmDkQrVBKr5lpKZ9p+fk
JJKvzlExvv2LzwNCiDzOBB6W74mo0IpctPAjpIuNj3j4efvzCwegrQHaCcVuPC1nGM/QcDM2ckU5
kQ9idb7GiM+twS/ctbL6vGkWIDFdw3U9UfADvyXNU6HZbBytVjmp8bhRxSbPH9XyJe53sZb6thGo
SIg7xcr1seDCn6zpSFK7EBCxJaOjXqlKmY7uSYTfSmJtTM73LLz7IQjAGGK3/29EuspDQ4X02mQk
t47Flt0NjQVXMCYOiMiJk33mv4OhKtEItt2TnUILr62e00jd1F32DELXlSfztBWk6xDYB0B5ALGx
0aYtbZVUVOkYt9Q9jeiXt92fhLxR9mB8TbQ1QPzCwkzuDGYlzUJ1Ti6VqCRuKlwuCNy7YVfhHaVV
aGOr9d1t957fI0i9aVC3BjIFyEE5q9QrljUWXdacc+N3trP4r/s/P2mD4viFjDZYqa8PsBaqNX2f
O/XZ7b84ka8V/8fvSwck5WNhVDW+Hzq+/X63NKtLIOQC/cPp9+NtI53vwh37sadu+D6oD5W1re++
YsGJj6nH83wCispz72YUiCM7rs7d3ibZxq3WCJHmi/sZPiOKNjVkPeVSu6IPFOnorDwDAe9GG5Xe
ndG7/r4UezZqSKhpsRKUOulz5sV5uWJgvgkw8yA8QDoN2WddLp85qRaOTt7wc+Hyf5p28N1uwvKb
H7e9dH7G48CdDhDUYFHikFGnEVD+at6x+lyLH6lp+AMwuhQF/axcKwjNV+TzaCc22NtcILSmv1+8
Nd2qioTFm+YcdbvS9co1xsK1708TevH9uO6U2GjwfSMMetuLf9+eqLXPSxuitxyIKYq6OSuo0Vof
UNm6O5sAVBm4YqY7ELA/GSZHRM1L6qjNOQOxd/WgQTn+7hGAyhfvYngUdoRcyyjyzozHoWbnJPve
bPK7dVMRIWC3oVSKHoNJVvd6/kfiDCTjPDm3TlBDDWHltF7YD1efl+Y/DhXYL/D5gFkf5UPe/rh7
dq6+L11vLKsNqgh8XwdRyz/ciba3v7/0+y0XgQCZRKuQHL6enmHQ9HFU0uTMoo057DS66fWV/OA8
mwNMmQYvmtCveOdJN0LrZk44qkkCSNnZiQu/qSK/ScBD7NgA6eSeWGt8XdgTwHUCBo1TCoot8rvV
7ApWjU6UnFWhenn0UHXn25M2N+CCDAaVXTwlUDyUUZ2ipugeVSw0oKav1DObux8x15+fzF8cGUOc
JkjE4PNj0m+tfvAKrYGUCllZ+rVRSDsDO74u8PDPz6VXJAHEgW5P0uT514HZ9SiknTGCbxAPDXye
mYNnmV+VzdB+Bxb37uMDWU5UwPGWQbSMWuX1ZAGbB4qJmPXnquCezWKvWrmKFqZpqsGhxRIZuzkO
qGBQAWz1vj0T32xfmX53JD4pzKBECeVZRPzym7hWoAbfZao4a/FTkbl+FOb3r/MU7ANRoU6ChXLc
impDNQy1O5zj+BDuIvfurN0U7P/381JAGSV9GIUdPq+Tb212JpvbbjQ/oBCHgQADPRQQvUNEfL2+
FR9KxSKFega5vHIoVC3zkIpygBJqqlUeTnmtUWSFJjFefMTCYThT/TEZ3kVZaYznUnv4wrT97aHI
O+Lz6wjvIOCNrBqim+uhEG0QY8LL8exkg3MEsTx/0xRW70ipQmSZpbT0bxucDwdDccCDMtW/AauR
5q517BF9FLF4i74XziYsV16q8/Fcf166OyIg25OkwueNAVJPzXfdREPwNlorzqyNQpq2VI0qLbRg
pjN97niju+Jha9+f/n5x3OLBEbp1jO/nLsrUw2PNVl4VsgsjsgS0FnsPKGF0t8lVUY3i9dv1onvT
yrPmBo6KTf5690pfmpAzFaERKWmF9OObpntV6UcrUc7CFE2qDmiHcadtKAeBiWu0ZWpk3Vur7pz8
yV0riS59HzgDFBWmQj5Ql9dL0CqVVjRx1L0hAwkmt8S7f3qAoPjswTOwGzQpBNFBdeQYIPF/m5r+
YvTqZr9uz/8Uhl1edlhilF3wWMfFbwIgJfloE3d1bAHe8GbxB4WiS9OjzgPuulQ53za0MFPo8pt4
4hDNTnpC1zMF4C7DjqbNW0w8GgbaSuix9vnp7xd7IbUdqJ5xfF6wb4r4MO8lLficp4ufP22Vy+8P
cZcLge+r6g+tekvebs/OwokE+AFypshQT93FUrSsEKt2hjRv30Cs8lHyemsLxVNaewuNgJW4Y2FT
X5mSrr3MyAwk+7P2LS63WvebsU3Rhis21oYjuW1hdQUhPYajRQFNAoVt3NJT4pXNLcfnn2vy30mT
zw6oaMQVGtnbt74SXlwoHlh1vNGq/ST+q5UPTbw2rKXNgkBvWih0Hcw67wbCIaYYVskbD236oTk9
BBsjnpoPEaPDY5+Uw4Fpgq3RI8ywzhjoRGcB0Nx/GOKk6VR4AnwEt5O3qkrNI1THCcVtktsgthDQ
XbHdv6KJ2i1lpHzimPrIy5VmqL3eIWKrVC107mgy5hAaqbNtZdnhyj0xX274LMDJ9tSSiJaS6e+X
m6Mz4rgpMS9uua/7TdM9EysJqmJNRWe+4LCDrCxaSqZTRH6+VM3oWGmdJG+keUr66CFXeCBAbRmD
JyF7AzZ3xY0X7aEBFq2iqIuil/h6XHWHDs7eiJO3Mos8YNkPdvpN778oZEP5gy6iFXPzMwyLrOP9
h/MYOSR5eMmQZlY/RljmZEs9dU1ieL7xcbpADBTZL5R/kBm5Hk2oqV3Wdyx5g/BIkDuPdf46rj0K
ljzBxTWrohyO14H8qKlrblYRqmVv3G58Dl4+2p1xuPlpqgR3nZh4dgDCiBgRRV5gg2ZIT4LylQva
7+5ZjK8I5bzGfszNb5ry+7YZyQU+zUDwx5iASEiuyonVIVGY09sUHl0A5RSiZTQbsu92n/4CU3Dj
CTf7OrbmGq2LNI2fVkEugT4dFwVs3P/XSxUxYbhK0o3PTUR9ER5H6yNE5WbM1nDRM0OfLwYkA9DJ
hneznOJwm8Il4OdIjuC5N3PwTXzP021m/7g9iUtWJjg5+uRRx56VTzU6ZHZKrHjqA+tTAS0iDWEG
5Bf0tTbfRUtAyU9id0izy8uVpNzkkUnjY2IZBw2MD8ipeC0rDow4+9uDknYrgjETeI9JkRH8OyhG
SmvUdtYoSEmS45A92ls+3pev/vw82gksiKlBYWvGaTLoXKeZ4kbHSsm3pZ2e0fa9IfW4cnR/vt0u
AsD/2JnE2ZEqABmTDGbuXZXXZl/FR9fIAoNvzfxvaJzi9JkiQiC7pDlxdLArOQOnxluBKPT2LEpX
6v8zj/QEkuVI533+vIurw2mKNEOfcXwshQ3D0MTqlQ9QrgYJ5YcxSf65bU46A2fmpkW9MDf2CWeR
VcfHVLd8lqe+Zn2Pxt1tI0ueAWD1/45JihVVsxeZNXTxMRe1ZxsHt17ZTwujgNehvo46tYFTUIoH
wgi9oabAKMrY9F3woGfm1+xOMoNpqmAE1zpSR2DqkqH0SmpHraE48VFjPyj5uhbULCw8qP1QDkEd
/DNFcr0S8Du1bDKWHLla2hsF8OXHHPi8f1xOSJAwBDuuI9ak4xcnDtBCoHW0qfQqrYyYErpCw/Ew
uKqvO6U/uA9RxPzb679wCAHMZuL9TdAngBTy9dAIGp14H45YfyPyWvM1778m9eAZ2sNtO7O7CZcf
rMAS9i2Q9tJozCzSWWzZ6bFJtWQ7OL26bTh1A1WY73gPQ6gVLzHfTPiqIts0AunQQG0LB6wOHMb0
E65HqJRlR7IuYUcDJMWaYu6QadsqhfPR6/VDV/A/lWU9p2QMzDJ/0tu/t8c9X0XQdwDwA7YQwDVn
UBZ1MJjTqnFxVF/r3meNFybb2xbmO/jKggxlQINEZnICCxy8NG9NWeb/9KnerTnK4kBANGpC+AhL
Kd9WVRJSI9LC4tj32/x33/4hzn35A2xiMB5MtxPeLCDakY/XrnVZOVY5P5qJi3eRMCuwOQi+uT1d
cmfff8xMSWzwUiCAlcM+o9eTtNIqflQZe6GqHvR6tCncr5ApzhPzCc3GQaSRYMjdQDRZcNv6bLF0
bUrw4H/QesahJTnjIIgzlok2Huu6cx/qRKm3bk7qlZzhdKZeubxkZfoVFzcHqKxCLXPG8ZjTXTyI
ABnRANnQTZk9FGxnjo2Hy/P2wGbnCEyimYK4BAoOC8RSY1hbmZ6rR7vr6VNu5OMR6uhJoKNuGrhG
law4y6I9dBdO8cwkvyZNpOvm9ZhUdDz2VRb7glsbO8+eXJ78arM1+oGZ609ju7AlTadb5IZB3Ug9
Knw8Oka966r+jdzblI788WQGVySqqMB1yUl46JNWRoyD6Ah2Id0bq8ZnPdQ2y0r8c/dagQMMlUgL
z5JpE1y7B5qgtXGgg3I09KeRf0urF6P5p06iFV+Xyc6mATkoKQBkBzQo+gCnNbxwQ6Ns0rIVjXJU
C/3NNnpvTMeNOz7m4Ns3s8pPOi0Pqqq3niKF1vsOwokbp1PWkkizq2f6Gbh5DMSnmFX5ilP6oTBZ
linHsdU8NdyExaaLqafQU552Hi9XdsKCt8AcQgWgymwE3VLAk1pEQaoao47ZIXEOOgVt2EogumJC
ZiV1y1ixTNoqiEdelPS7Tna1uXJfLxxUl6OYCRW1WWuZlVCOjG0FsjFrNBVrQ9CvfQMlauzZCrPU
pQUYTaGQ2jBPX6MZXlp6BDWgUwGkTIOa+LUVUy0yJVMcemyMX5HDfM39IpoHTXl00UbjhNbKuixN
GkD7UK/GhY/MgvTMypNIN0JXp0cx/ohdDVt3jejqMz0lHe2Ak/3XxDTiiz01KCA70xOYAI2A80Qy
4ysU5w4isaKjwni2r4fe9dKmqCoPDbhfdDdMvb4d/jF6K1A40gLUeCtiUnuj066xRSytqYaxA/gG
3BvyXte/rTISbobQ9Tyy8bGwn8Y+A1ZwLfG0cPA7OO+nOwYgZ0RW10bSCpXuelCd44BUw8OZPhrV
CnAXIQ2+IU/yhQ1Zd6KLitiskVo96r2jHQc2pH7eqYPPhRsCda4zL+v5L57YUGJ0DPG9IGWxqXvD
fugI4QFeWz+0SdYtTsLfNcLCQKs11VfDgvhW6SZBl1kdunpq4wCdNr4vVb19CPNO8bu0q0Crr9vd
TgFSHJlC7HCQuait56gt8UwWRg9WjHu1NKrYG7Ku8lJQie0bxqGZZMYoiVjxh90RbdO3XR4Ai0WC
ulRBTG6IoG4dJTBj09NDv9S8gqpvghDPGboCHXF95PHR9TOVVS9pAsnXISxsr6lybNAOlFdQGSVe
qmu1xzWDe1nbV08i0bInXdhir/axuktcUoDIws38onWVZyWPv5e5DZbYwumz7zVom1SQW7AiYKE2
NF49VMquHHmz6YzE2jRpxL+AAhN8/HgqfMvCyNi5gMcFQxs3B1HR+JAXhD1rrdIcFAdqIGoWo5Ro
q/UximzN1zoe+kNrJbtYsaGOwIwDFTZYanQ7P5hjnexT16p2babyjRuV9UuE7E5QGzHZFhkqkkPs
Uj+moJNGFI35zEgT5AouYmgvGJuKGPlWWDleLrbSB1DpHIO+D8VT0UTmITYI98NWS/e9DiXWPm31
hzEiqgdiQvchYz10X1wz8gfe90FftZYX9fbwxAewkte4Jp+ogw7z3hRkp45qe3YUhXsksemxshO6
FchLHWvAJj0UaWOPcV56WElI1qmKszUt+mLQhm1qmlZehR4GX4tU9f123DB7BiOPjYw5ksxTTQHx
w/XWY5A+rWOnIsc+tvyIQqWZDjvA8586CsAaS7W1m3vhQIFB7HEkgXGRyhVRTWtCaI425JjEjseU
8Wwq6jN6tf/eHteiGWQvgWsxoZsgvwhUPiR4l1By1M0SlSxN/97qRrMrdIvvb1taPLwmFitgLlGK
lUMRZkZx14CK5ojOLN+O0tAXWhZoHR7drf7ttq2lu2/qgUMpHJmyGTw8diyOSC+kRxdIZA9H6aPJ
0mdFBzde7hS7dEgDjd2JU/kM+UygtidkBwqncmjJWdymHWvoUf9wuJdvbg9p8Vy++LoUNFSGOxZK
ga+TAoLRSRJY7Uomc8HFMV8AwkwcuajFSy6Oni/mjlZPj1rGDij471AnD3LX+kIjBK1KTFYcYmlE
eItOeGsLMYP8jHFskYxd3mKRxuxPC9LSKon/xZAshD6ol+PWnLXdDkhXtZ0h6DEHx0Rjqk92kXq2
9ru0mk2kuCuX58JecgC9QWMhYi5khKUQqKc5TbJCc4+APAbK2LykVrKFBNKKJ6yZkcKgJBEdG7rR
PY72MdZRrxUAAqyV1Jac4XIsUqjRZIZw2gFGtOxYiIeMe0b/xEWg1/eBNz93zYUhR+pGgSjd2HcO
DKFVUtivongjWegVkeGN/G9traTRV+ZOPu5G0ihVXA+w1rnvhpLsGjI8Ulxmtzfrohn0PgFEjkKo
Iadz6pAhjgGzxnEY/SL5khmBoqw8UpaOU/BpTf2swJPNYImRaLnpjDpGElKor1OPFwenSHxde7s9
lmml5YAQVRobrJOfvY3TWC+ibmqVXc7t0D0q+lMj/saIs4z4UNGNGyMWVDcpWsD/bxanoV9Y1GmZ
tDSCRbcut7zgvs1fe+ujBV+4KPaRjmKytlbfWLoxLkcp7V0iEMtWA2yWZuanOTCA2VcCHE/Ls23N
Sl+gN+D2KBcXEMkwEMROrKdEyuIMJDHVMIroERHYqEH70Yo8QX8k8a9/YcdF+WtKwoLOSTouhq4J
UxSo3KNek6AfLa/kH8CjbWmzspOXzvPp9oA3QgcLgMDrZdOULlUMFexQvFI93dnE7RrccJ6/nECG
uJrQl4cXEDIM1yYAPmVG1fXkWJnGMS/NXeaQcykgec+ttzoZNoB+MS+voxJ6ItHOTYzftydzYWOj
4DGhEglB17J8xyupCC0tzshRG+zay7qw8IcxEYFTKuPmtqmFEximAE2dePsQcEoemaa12hbIiR2J
8m3s9yEI14qU7GP9Z6uPK764OCwcVGi510H4ZElLJ9QyrYtBJ8c6aTybGlt3sLei/DcxrQFWL5RK
NYxKPhYB3Kh54UTk6Lb1sVb1zjOM0Nx2ZhTubk8eiNzgCtKxNeEJbeS9kA2YuYrhtqkaW8I6Vg4t
XgfFbn29p5oXh5VfOS9W1/m8hxQe86Oy2pQkRm3LLZinVPxPpnbFtzhNp87bptL2uVsbXmllVeJX
mvlapqF4RFDZb5WyiAOSZMIPmeCjh9iw8S2zsAL8qj9DqonnWgOZQdgVfZAOUf4gypY/xBEjXu1W
ZEfM0H2KSoqkoNXVPtiXaeTFSl6+oO/D+KLTqPXzMBt8Etsp0najtaN6Ex0pRE/A5tiEG51HFWLB
otuE2dj5IbB9b1lFyQO4IKDorZpdwIso9IhV5P5otuNzmIifeYZf4MR2eBCATPo1rsS3VlfpXph9
ejCQHvPR0z56IqzcHS9V47npaucpLrtzKNR+1xe400IrcR6dvIp2UUiLqXWqfwxZ2iD4DYX+LQn3
o7lNACMotPLRQnYG/LtOm29iQ+nwOHXsA0dBbA/ERrdLVPD0anxUj4NtDq8ZKG/PqLjoj3VoqRtF
gZZNoqeqZ/aGeshIb//JKQaUVsZ4iHJI5zJes0MpMFV26rrntGqQ/BkAfmY55VswUOa+3XHtAf8G
Fpm0BX05j9uAGU3upbURenjMhZ7h1KVnhwbxkqYc/M5s9IDZeC7YdGx9bB6wMxVJAzm1svvb9ray
y2lMfNWInUMWcesZch3moayYeCE99EZA52o/lVXFfGomyj7thPYVYF3gynWjB1K0c7T3nFV05She
uM1QcUTfNfpI0bYqVxyF5XAzq4l1pNG4ydm70v7peh7QNPW4+MnrtSKx3Mg8RXFXBqUr24gsU1HQ
QnHsqmOV/eiNnzl9iaO9Zbwi3enV6uh3azqDS4fW5SClAxJRW/g/pH1Jk9u60uwvYgTnYctBUo+y
2La77Q3DdtskAU7gTP76L9H3vWsJZIgh38U5mw6zhKlQqMrMsjuQWY/5fIh7vzZc40YGy8ewIEaC
LkQoGUAvUjCRkg5qK0ZkIfZp/R4P5KjacFRrg4CQDpjmaKnAV+vyRqOxqs0jtvOx196VSAssNFOb
zC0pemXlbuZN+lDzw2i4qN+lmVHtcKmC23ykhSHtor4qDyA+JICulj/HrtMfnEjTXtGxgnjo5aR6
xiDXflaTYjdTNNPFCJoTyVv79nAcPwvcP8D2QEcWS4LGQNVsjDC/hu2Wcu8xeGnQDK/fBWtTDOkP
gNygq8A1TS/HLnWZRGJgBI8x+9ND8Lj1Hfb7uom16T03IeTaqyprtdGBCeOxgW56Om7hv/g2WNxm
ACngLQGx4AXjbCBRl6VmZqBwW34zh2j2ohK8rSiVvxp1g4icbLVPWps1A/2GQLwBK2mBa6qokRUj
5TuGWX+AgYshZmOSQKPlFhZMX/NWoC0AxcJlc5cwGeSSaTLP9jG2CfOTYR52Xc9e5S5TPTm13pup
RM9tNbcCmw2aZzOINrUF6dw+VUsAbPX42ezQnhNVDuLNaZnuamWWHlMEiqh5qWPQT9TZ5TmV7yQb
/UItViNJT8wSKUwHclxprtyVlU5cZCvNh9hszL2TjnEw4lL6ms5JFZiS1O109GHOW2N2Y2R5/Q4d
qw4yXlxIi9Lx1JIxv0MylUvAj3qAW0Xe9bIFZEViS7gGetzFzQhBuVrbcr4b0yfCq81RRd/rSLGP
1mD4ZIheh575qanGLgBD+3qCgkWRVv9wqMDmVLjMEVSNRNRRqZVmO8Q6jEK+earKr4DYfY6JY23Y
WTtZ53aE14sTy2wsZsM+DsgKTOj5q89bou4rDzFIXP4dipDqUJ3MTiGTbR+b6qsKvV4Du1x/SRCO
XXcSqyfqrx1V8ENWO8WFXmMoMfvamQqiky9lv0Gv+AihRUdxNhjxgcJ0ZcoQe9rHCpRLIwU50pRc
VW+euyZ9p1BkwWjRUJPpB6qlT4TIrlG2/mRUGxHI+mBxL6CwD6kq8aUmNcWE92ZjH3sp86QK0DfS
+NB+Dq7P6WrgAdwvHkqc+4RU76VzN8akoJk02EeZRn5UsPusNNxe0Q/6pH2rDf29JdOhnIc7a043
MjBrQ0RUgOiAwzIXtONWLrS+yjK+np4kezr25kbqZd0CZ8ZDSEMF8PNycGpdzjlkEOyjWTzLQ445
DIvmNvbpR4iD2APkMQQhXBDo0oYctXKP4NY61pGb9Ls23pglkRSxMCCcYENyqtpuJ+Qq2TORvuV2
5zbjwbAeZfpsR0GHTN/gHAZIsXfGU1c9jbR1u2Hj3b66T86HKRxylktSOs4Yppw/yyNxSWJ7kh7Q
8ofZ2V6R/FbQsS35c313rjmvM6O6cOLpqAJshVvgaOXlccjMr022pU6zPjAAthG+4b27QI6B8aD3
akKsIxnpkYFdaFcALOhldTTq6M1Isx94dr+0dfSLqPbGrH7gOURvwytHIKnzDL54yhNLjhpDKREf
dxqTvdbKIFs0R82d3endwWRV6pl2XHzJ0ik6NgnerN3cohGW3CJRGcWFK1XSr6aHkgvgKL2fxlFy
UHrV2tnzOPjZZOXoEqL+mKbaRB3ZcYLOMYmbMFn+2psG4CyA/e8oEJVuVGh17g4qwNfX1/BDv2E5
Ri5UzftyLLj4ULIBZimxrKNK4Si7P2YjFY/9YKoHS62UXUly6nXg8ngMXdXdqa3tXZWrJd7ak4P9
LOUnC4mxfZ50/WlgkYkC5mxJ32SaGgFpOqnxpih3XBQqokOM8AiOxJTv0UGw3ivINngAVkoe8Azs
Ho90/dHJQcwjYD59iqKuDCqJaY/MQCE1Myf21dkip39cGOLwofMJWCJ6tyAzJBycuG0N2mUNkrEF
8hHM+VlPytsMun3e8t68FPXJ6CTb7RGpj5Mi1QClac+OMseums1Ig2hvOTrTtRrpXaazx8T+k/Ro
9StpWydh9bAhnYo4HHH+giE5kraZawQgx3QuA83oAlM7XN8Kq+74zAL/BWd56bTVi8lQ8FqRu9TP
aeNLeeZaxW109//4SzQOxKRDA2IB8jCSRALWW7WOdsU+q3l5DzXGDRPrTuOvDfFJVA2KCvl1wzqW
nXSfdehMVpjzb7tqwUWj/VFXSDCO0n3RF8GcpN+uT+NavGWeGRceS3qrQwAZh/w46rEba2+WeSqR
WSviDSTolh0hqTkz4PyUDINktoe2BVb7jH466pYq49rLjNfP8XbHG2bREdFqEimTWGEfu6/lDPwL
atvM1YzC36Keru7vM0N8uGe7D+hws++AjD9CulvjnMENR7f1fSEQSGqz6dMW33/rppLjX9zry772
fTAJIN6NWixQFEKkFtkz2E20tMGLjDo3d9rnVqL/EHWCtgRcDBBYqMEKW0vRx0SLKU5oAWXUPIzf
2mIjJFsdBVrIwsHwgrIo/SJVSZyYvWYhU666JmTUXAnS1/8yVahvyNC3g8iMCN0DJKbBZa/ASF8c
Zq3dOab/D4sBFiNIsgARo2B9uZlUmqRqDpWLYxWXO635EcX2xhjWzgWPJzlshj/thXtDZjK0wcrE
OcbywVF/Io4OCL3X6/lA4w13tuaXz0x9eLuzk5FMmkRR5UK1NX5SrMJtOrfVXv5hwngbZt6HgSsP
Xk4Yc+TSLkrqHC15+oSSKxrFW6d/MGGBYoDCFlf+EdbEacwpVozePiYyEnO1O2/yolc375kF9XIQ
lMxWVsd4LFU5JNXcf0D/QjITtTno2gMEKcIT0VR1oHmEPA4SLWP/u04P6lZvotVdBaFM0D7ADVpg
VKJKGRQzj2CCycSjmYN7Y8hkX8lL2avrTt1bKt2SVVndXzaUQIFVAQJH9Fy90caFluFNTafe7Y2H
sn8Y7Y2nwkfC5CzOQkEMZVMk7IHoR2eDBRAL/A+QrJKchqyt2N5Cm93UNVvFvK+KQQOKD1WL1tZr
9N0ZuwOz0ck4U5R4p1jRN8DP5d99NtO9g3j6qYCamksyh6LBTb6V6RTmYvEzhS2koKNixNDNL2ym
5LnTi9+Srvpqb93ddBa4GVTukLAF60YBdEcwQ0g7OpMKAQf1ZCkBu1XAi38eES12EZ5naL8mHLU5
bQ1zrNU6bHdS9Nmpwtt/PQSn0YYBpVsQQ/gknjskVcmZ3rA6zHrPyHxj8G7/PsSmcTmgOAfsh3BV
50NvyaynTainD+TQ5f8w+eefF17sEWmMUmvw+cn4bOSvbOOSFrwQX1sQ+1CH+GgrDijg5exMeSq1
KSC+Ya35NgliawP0tfF9kRTG8D5LkwjfH6gPxvew4aZXTsD5z7eEvVO0aVUO/YTJb5q7rDOC2GkB
ArA2HhtC9PoxS/zRieQ75EJN8VIjrJ7aUjbqsDAOc2qAExOmRu055Of1vfQhwCc4HtREAPCB8o62
rEAVWmSyWEGghF+D5Hpra8gXm9RDMVzdJVLqeJU1VwH8n/6QOEXtm9nYwzc5GXlHg7D6xUrGbxog
un/mKQVBXSXD55Il6V7Bu/7IiDXuGgKxDzkec9XF6xA39PUhrKwI8mO8WTiOA/S1hLt5kHIgaewi
CxEf3+nZpB5Yls5+HWlvtxtCO1kAuwCU0Ba6Fnpe5paTNlnYVEX/Ca3K5AeLytNpRuF6d93UyvJj
1dEiBlEswicxQNPsMUvzSipCOh46ehdXj316mqqNJ9LKUeGYLkCMeR853N2XRxFCq1U85FYRVumj
Yu/oVj/ktZU5/77gSVgvYXuX+D5hJ9V5YuTZphvHcWsIgjfRWDeisS9MyMp+Opq1f30dhIADxxAv
FhQPubSIAYVSvk5nrtzJOzVpTW0MOXNA/wZRZuh9xMnP+f26neUweEM/GcxIaFhw4cdLO+2c5pZB
xiEsySENaL3hTVY+D/IXUtXoCwLRD0NYiEZlqd3ozRyO3Z/kUN/aCA2zxEMWXKRoL8Xf9pe/fuwN
8DRipw+bDBiK1+LmljP/MWAgPQ0SOuj0YjzQ9wibjGwIh+Zdtd63CL4r04M1xtQgkQ9BFPHz9TRD
MlmaoGMHMCXdo4CycWMvDwLwQJw5ABkUpGo/0Epn22iwaIyuOWwMDWq4cR3a8gtP+t28hwDT5O0J
0B0L96qQbs6AAiUWS0GEttE906/bjVLB0iehBiGDS4aDANkOEbA9d1mCloa5GaLKLX+1qyygThkY
yuv1YYjZKX7mUOtAhMClJniEc7mb5kiP2oSlVlgnofLLzveSvqv/9NM7VX8ewMK+bm5l7WENUt8G
f60uyN1DkUBfcoK1LplcKyyLf1gWDAaS4sA54JIVteHm2LFLeSzaMFNM98lh1u3Lju8jIyFDbIn3
K7icrt5QkzpJ2jZERtFTAwc9I67PEHcOlxEC1zfGprLBGOelhksDYylbQIrZbWgmAxrCHKEC0pQP
9hfpawVS63VbK6txYUvwg0UuJU4XwZZUujVLPYltJSZWdjGQLuCGoE0P1LrEZ7Y+Sro5NXMbGjKK
otrBBhF2tBS3qbvd7WMBIFZD0wBUNnHDCvNWZzmeMDVEB3+05j629v/weS4pge6QCBJEvG0MLTEp
JrSDeJvbWdCcuTlOB8727PvCUpRKgtYUEenCYn6QiJdZG3SJtW2F8BbNCLnCx+JZXVWapClg/YVE
/11O35rkvap/ZvL3fPxjKGzjkHy0HRA3MdISUAJHQKLgKrxcDKOXhhl13C50QBIt9EAmh+Y0AVbY
yq9m5jnZXZHdVz8Z86rJg6AJyV/QgRjvNzSivb5uIoqZ+ze46b8/RdgXZek4nSppXThZlcuk5176
PqXfifRMs11RuEYbzslRTT9fN7tyBeEAI4HFy7yQQxdCgFirUCGjCdzQW/MdQvGbOKu19QQQCJQE
bBoE4sKwxkrWJJ1wP2S1AUsPtVPf9XMNauYhd9JdaX/7hwEBooRj/NGfWLjuZJulWaM4TRgBA1hL
kT9W05fe2WJrr3kkPC+QjYDUG/eClxtnGEnB1ArPLxC1pWovbfUs4v9e3Jgg+SEy+4+GmBDA6jOa
rktxVIdy/dgkpj9Mnzqwm6tjy9oNh7S2BUAGd6BSAajVQsSpqECcj1UVD/uEacGsl6qbTAMLgPFz
NjY5X2xhVNBZQHYZ7CtoASxwGZFRmuk4dOGgZRRiZWMTKMlrGQ2ar7K4fLu+FVbmEJBkBKGojKFI
KWboTOjXW7kJhUmJoRNM6qKqZasHYF+H219MmDtsBzyW8CxfdDdBoR319plrWcZB1rZeb99IpOfe
wf5QAgcOHy8PkYbXQPYoTyarDaMywsXkJyA7X58tvqPEtUEjBOwDzvNbphpJRsZSKoawjfPdlIER
R8ZnuSeHHsQoapVPpsYYkHPy7dsPT1lI6OARAv66LJwkVY6nGZzWPhwjgPC6twFNYuNJ2Rjdynnl
bxCkDoEHQjpAcPT12Ea9ViG3l35Vfs4/rk/d8uMQtUSHXrhRYJswEkztWRzPG7raFWScw76nDwiK
HpDI2rgWl4f00oQQbXVlY0cNHGbYyoM3l/bBlqwnZ95iq37AzS53AezgtYBTg/fmolbWsREQqaxJ
wyxqysOkj707RxHwBnP3bDnlna68xazxGzUOwHuOH1lEpx9xSoqfdlVXO4eagzsOir6vQWJwIcnQ
u2VZ6ABG2vHOAd13Y/csrxcNUGwcbiTJIZApXuAx1HT0aY7TMCX5PtZrz1b2xTzd9fZ4ZyLsRQOX
62stIpdwEmERXpLTs3giTthJwKBmzgjkQkgzWfF0hbql+uj6beX4BOpMgZXFg6uCp+ET20QThVj7
VTOwQgqAWYKhTbsNn7oSOOAHIQRXLPQaAdxWuCpmiBkoJroxhoR8mTJo2soBow9ldG8PT0mruZki
B2390zG3iDtL/4omxXAWXBcSqRBRyC6Z1WGGtiENDQOKttX4SiFc6yaDDQmGVjsVWuNvzP3KaiP1
heQXWAwr4ZqqVlVOCoWENtXcqXmYK+olzqFPDF8fXzvQ/qWnuBl9TYVkZO4WypvjMM80fKj8phPk
CzZumJWDj9IPKk54X6HJowiTozm62c9RT0OL7pr4EG89EldO/cX3+XycORZWEEjd0Y5CxOxEwc9o
OuZStsVy3BqFsIEA6nZo3Aw0jAE+qtgPBZoU1xduYxwi5G3MJzM2poaGk+3V5d2IgtxW34/VQdgo
D0EfkJcBBR8ca3it5fVEw/6d2DtH2Xj2rI7g7POC/20QbDrZjDnCm7BH8xjHrbbQ/KI6FPcsyCYC
sYowAnkHsTg+GGYWm5JOw3S6H5zKbY1d3j/i/5Z+KHLqU5CVupM+v43RVji7cpRR7+cNVzmfBcfr
cqMVhjoaNTCCoeo8GnSXzrlnIVSSj2h6tuGxV03xK5g/B5DLFkzpao9igM6wUJUfR35H3Sg6UDCV
+5srPpAdOjPEg9Gzw9OpBiv0CoZ05WRXT83d9T29tuEAWOGydUiuWWJBaRzqnqlt9nH2O7obNjbc
6jRB/gDxJL6/oADVQ4u2skZNQ0nzMmMvPWs/IO9SmBu3x9q+xtsPSU7Q1JZCtWaqsyrTcXlMo285
qNm6aHp9faJWR/LXxKJmVSq5ChUgEsZFgNUuVZC/vD4Kss0Qlq+oELyAvPDfwXzclGcrTqIpGhLT
gfio4rYQWeh3UxJ03UYotrrwZ1YEV1BXDbOL3iZhm7rD4JZbhavVUeCZhAcFx+5agjumsj1IspnQ
EHweDRmo0S3yO6MMr6/K6sKjWwHSLMDqQoH08nSAgl6ivmhgVcjomvFXa7yrh384IkAkoZqOzAp6
WIpHXaGdBhJBAak7T0l3/VYLlbWZOv++MIaiVg19VpoinJ0vxtT6KZJ2MQhQ1JE2LjCRQcF9MyhW
yM4gLwWtfHG6qjyPUsuOy5BkCWSBB/1blthfAP3z5AqtrLoShFXJpdBHKarWbZnuNhoJGuvWTov8
dyBtiGgP2VeIuApDTjOd2tBAKkI1Cmogosnt/gCqAHjFIikEuI6oUAh2c8fAac5DNaueqyj6RZ32
Lh/T288Qb+wHGrbKK6bi01zNG7TXIQ3MJL9+GFvV65UTevF1/vczP5DOdY12nXUeJuonaoVbvaG2
Pi9sa20EVKFG2ix05lcnMLMvN5/Mi34Mwq8fUmuOp7YhoQEuW/FZMj7f2s6UbyKwb/7b8UEYwIx+
fmrDuAU9yPVgeL11AKiaoVUccArI8QBNczn9vV47CCnhWlRa79XiS6dCQDb+c93IchEujfBb52yN
J7NuixFyGSFalXiZ9lkvt1IGfBYub5NLC0LwHY2R1OgjLGT94E7D0XE8E7Ij14exZURw9mbTFGYR
4/7V6kNS3c3lg3yjCCFcF8aB8ij+A8V3Ie+rTPGMFutYDkvazbPiDmgf7ag3v4QujQiX4hg7FTJ+
MDKQ1zR5r6Pb0Jz/bxCIUXl/DaimC/M0E91g8oh5klTq1TlDA2yUgsDSv74cK49pPo7/2hFpk4gZ
IXgwI4Ro30Al1alfsP3Y7uzdYHnNK5iGIFBumOQZ6cU+OzMpvFwMtZ9TNAcmYVo0LgH9OmN3ff4o
EcdDdahUdtlQ4kH9ct0sP4TXrAoLpo3D3A4jrIIWGnV+NR2szNVvL3YBJAGKOeCxBggxIpRkqlsr
bksJ0znE7hg9K8mv68NYcwMfauIGSgxc2ODSDUh6XXZJKmUIkxNXiaBK5v+DAegCa7gTFWBihNWZ
o8GxdcLyUKruI0fy7aLbX7ewjI/R7MLEhaVwSDSokZdDGK1JnY3EzMKu9TM982zyWLXonpB6Tnr7
YHh+Ekq8HBEFB31pKs/R3sishjiMFbBhkgdrNjcGs7IeFxaEwTjxPGWtBAvlc60FlbW7Plcrn0cm
HzrlKMmjei6mcSXCyFT1cgLG413pVfTmgBWUJrA3Qd0AxQbYjMv5KfQ5VeQkq0I2/Mh2Uvvz+q9f
cfYXnxcuxqjVqqSp8HmaehGONzEH39wiFC8PNlpN4VnqILAHZlxsRoYkaR/ZTV++yLpfFhVk2xPf
IIdWvTmEu7QjXI9QhKlyqYMdq34ZKlyQ79cna7nUSEagROQgIQ1ciVhhc8w8A8yKpi/tL9N8QGX+
+udXpgkbFdgLHAaoUov5oo5Yg9yjeR6gVfY3U5525JOU1HsUOb5dN7RcdI4O5wLm8FAoswkeKmbU
ntK8i8JG+lR0u3jeQU7juomVqQLTCHE7IFDwt+JY1FJzxgpl/5d4DKqf5VbDza3PC1eFXuisVB18
XmKv9s+q3YDaLP0fCiQA2QCrCSjaQpK6qJtCrdUme3HIF017SfI3J3sxUz+63XmgqQteNRzyhrOh
C+MwgGCGGEKbv4B+CVUYybWs4OaFQLcGBNa4MJCTN4QD3uvQeuh0u3g5lpkEKv+WaMnKSlx8n0/l
WdBbOb0OTeuoeNHnQB8OxbCxFFvfF840EN4D0u/4/ep4oONui0y2chRQzca1o6HnMORzhCCOKaBn
sLzMXoj9g4HLYhAAilPdv3kRzq2IibmmGIs6V6rsRXLc8pf5+r99XbjgqN7YZW4W2Qsau89jcKvM
PAJdG8UEfpw5KgN8h8sl7tmA9YWI4ssMKg7xpxtFKBffF5ZYU6KWZkaSvVh6UPd4EHhgKl+fotVl
PhuCsMzjLKHM5ZDsRdV3TuKn9l7ZUodZ8d7nsyTqg5I+G0sLwMMXalv9+0R0LdTZNHlGU0UBQqz5
cH1IfFYuo2WsCvRSAXNEaXTBpx/Rd12aQZ55MaDPhZ6CfjzuS+N3Y1C30N7quXKv21seRBQ0kR4H
BgpXxwIFRdE9jEQIFV5q6UfaDNvN3rcM8L+feZKuSzJNrRi2WX0y2R0bdv/bAPgeOfu+YYxxOY04
6tF8mIu7TZjbco9dTpDgacuYsLlzMEFx7lea3zvPWXezH3Hgw3mMYGiIzVXhJBaRMWgTGAYhkrAA
YJX5xjFZWQI07UWWF88WPJBEYpyVxGUe57EZqvVzdTC32j/zn3e5ZfHz/35ejPXnqqr1gkpGWNbV
s61Lvx2L3IMi6yOlsbd7sjFbyxPJxY05Q5G3CIR/v1zwDK1KRqWLpjDzk59VsusLtOfasLEyY2Cj
cE4HF3BE2f/SRp6C2tcYvRzS6tM4BtoWPGnr+0KoxurUUjMJ30+0sGo/qdrGivM5EJYED2GkbYEf
QDrmo8vC+aEg/EmWmX1YlCdNjuu7Ma2fG8f4DcbYHzbW953eJvdO8nL9LC6WBswUNN8ADgpbDdra
wtIkSi9Nc6J2IQQ23FJ3DXRUkK2vcf/+D3aAhUN25j/9PS+Xp9a6UbJl9A1O0S+46f2c+ZVeuafr
VhYnH6MAB1rlwS6UPMU3WjR2FstJ2YW02KOEmFj+ZuumxT6ACd7GGRImEFNewrlUpUuUkTUhlezZ
gx7klDjTxl5YtYFUPgQSodyGJrWXk0V6G00tBx3Ay2ift4ev1ydp5etgGGogjQCQxNP5l1+3m6oi
0pRPIXoa97uYBf/T58V2O1Lf90024/OD/ajsO3JrGAoy4NmvF6H+pIg0s+7x+VbaxYGh7/7l13PI
ugGeJNb6cnKyrAKW3FSnsH9UykO/pW20skHx6/9+XogQM9WM+sjC5yca2PaTTp7Sm5mqCEIA20WA
gPfkUmHHlFKQ6komh2kTufn95GyhkVfGAAPAOeE04yCIQM22HNVqmBIZPMPIjSXNHXPm9cNWrmJl
m6qwgliXJ3MW/HnDQQIB51kOc9OvRh9NZa+v9Nowzr/P7Z853LGXnQpNReSwkY95+qkod3O6ERk6
/NK5cOpYC1Sd+TqglLXggpWE2CCWanNI426+k+Sq2qmNmvkRFIwS+NrmlDT2Xre7N9wtwztTZ4Jg
YoC4skvROyZMpbTwdJ0qelDGVgKmt01dp2nIHUnizANmsXhOmiR9x6vVGV2qy4O0Uwdn9jtrMO8h
oNHv+kQt9sjtjZ42ldl3kJizY1oM1QgkLzoOWKPTuIpkxR61ByOkmtq097lR+Y7F/FabmOGZ8mDn
vlVMkABv5CkgUyyd8FbWdl2mJHvDKDO/kockcTVAUXZJnMY/1TEZThE02KWmH10DwDeXyH03B1Vj
AWSLljqyMmaH2aln4moqUR7BK5Tctp7byqsl3XpNyiQL0AIkeagpab06yZpTVU7ze6xr/UOZgKtL
c0js2qmSeLbUyLs6qisPGEj2ktsk9uqsbFw7V/odyfXGbUGt+CUPlrXLS1MPR62aB1eJjcibphKa
2c6s/KK2PRKvyiZ2gu+XY8AejN6AinKEVlhkJGjXG/9s9cjeAtguNyMufXAMkJXDhsdj4nIz1nOm
t1Wf6qGmo8V7tNPTIDJ/Xd/wywN1aUPc8EPH6hqgjlBJfec52dJyWP08TzIhybHSOdTWKq0sR0sL
TegANV4JnOE//H5goDjpGO1tROkwSS/roo2xdDECB1sNu63eoMtYCBN0ZoD//cwj9CD6xMpo6OFs
/M5szUUXT5dR8D22UkGrhpC7BF0Xz8UFoqrXlYZlEdNDar8M416LvkzTm62Smz0cXqSosAAcDje6
KKSbfaYOA96/YKg1blLfEwA+Sf3l+qosnhJ4/YBDhlWHiBacHd/ZZ5PGaEI7dCXUwnnU/NnK3XJ8
Zvqd0n0h9Pd1U2s7DBA+gDuBp+QNai9NNaU8tHI3KKHGPo/Sp35//fOicBnuGGiA4bvI+8JjLwpS
mTqmihL1Sthlo+tMfygb9qgheQm9d+x3tbkn7HGQY09qrKCqHsb2C6gKLjPrYC5CpXge2ueC/dLm
PUs2gp419/D3l5kiDn5uOhut8jDylHxiMzqZQZl8I3Rem1xOaARJE9ftouVwZo4kJ0OtghV9kKeH
+dP1yf14411ehQh8gIZFK00TvECxOYEsd7KKKw17XpM9q7TdQs28kX2GnHuWNZ46ZT6Tnix7l6ix
3w+7rLJ3Svo7gppAXH4vi4NaH6StcGw5aJXjZKDTAnzbkgVimbNtNniMnWRSey61641AfnnQL7/P
7Z8djkrpU9IQfH9ifwbNCnS1Dabszm63Oh1uDUQ4hRmLNL0aYEjD1dSrHoUS//UFXB0K5glwMMA3
oAB5OZSEgwhikNROul5+Imx6aasKvQna7/W4hXtYM8XpZvCOFogTYsudDo+vKIVAItRoIIrfxvum
RgG3cdDFSo2/XB/W8mSpaIn71xaP4M5WqC7j1sky2OqkVw2neYgf2FY5fW1xkLHlnVs4skZ8lVJn
GPQIjfJOzOrRubN1b4ZQQ6QdXbtRRccBQuVNiB6KhOQZqIrGKdFHV4aXr6IhwOG5PlWrw+BNp6HG
gqBWhH9JaA07UwgtnZw68WQXzS82ttjaWiAvBR6OgsOI5NflWqC9TRMZ7YxhdOjN18s+Jc3nTho3
DuUSx8Gn68yO8Aiz1B4tKOCoTqkdeTmHM+dKoLGXDgzELOj7zptkdCDI3zT7681TyPmr2G7IHYBt
JCyUo5AErBdTPjHoGEquo+yuf39lBi++L/ibJG5Hk434vtR5muPr1Etfr1tYOZsXFvgvODsvVkqd
NG5hYah3iv0tBajyF9kC1K/sNAgrIP2hIimF8yksUB+ZpWx3g3yChmqWHG9mlSFfq4GejoIrriRE
q5djkGKTJZ3WyydHYx7rAxLZ0EcNrk/UoiogGBGyLNFQSa0cYQzpDNHa6Gc2lZ5lflLYjqSHhm0s
y9rCnw1JPDp1bfWKXI5YlpQdrcL8YQ/s3q6TjUEtzXwIjXHqOKwtLgFwbGIG2ewZ8OYgHe5i9LjJ
N5D5qyZQT8FNA2yaLZb2E6NIdIXNMxBPe7wSe3pIt3pbLPcwKicgsaF1ADRTFyytGPz7SqPGDIij
6Sn1jkrPhnoqxq3G08ttfGmH/46zs4KWOuVM0aI8VCCB9D43G+5y5fM6jgk04KB3BqizcErSkmhp
KtUQoGDenPngNF3fwVvfF65GNtotMiSNFdI8gICmO2ZbDc3E/syIuHk4iLK1ARoaRyBeztDYJmpC
TRKFI+R/fzQ0ik65bf3IwHV/zfuEelQrVWhsACyKDrrSvONMWtch6kOEzki9KntosfK7NqQXdbI/
Xx8+D2guA9YLL+EI0wsBaYDtJxzguX/Qon3ahHL6pKJDs11upbpWTQEJBzIyEFgLHcdZlZRYa6l8
MumfKX+d1dwfxn6fxmFRZRs5qeXmx7BMYCVBHuD638KmBB0OrZuSQj6Bl+8X8o+Ih+CIrpQf16dv
3Q5XnwV+DcdMcLJWDqUo2WzlUxbvFStFU8Mg0V808n7dzNJd8OH8NSO42Umf1E5tG/nUxYmXS2nj
ol2NOyjxxnDW7HAonokAC4/PRXlG1YkZs1Q5WfYhVv1qdp2N/bZlQTgLBpi0CnJ5yqlF22KnODQR
gJcbo1geaTADzkYhLH5ROHORz7BBddea/HxLAGR1DDjUKJAg27l4occTMqpKlCmnWf+hZ4+I2J1+
Y/+uDgFChtznIc/0odpx5lTzeCidPimUU5VBWvNgI7N3fUdtGRB2lFrI1MjbRjkNxmu3a7e6JyxZ
1AgMQHr5/wMQm3romVkztWNY56Z4YKgftx3uOc0a3izWH0wbnNS52Edj+5p3lk+kxEfoH8gQFalM
GlAdzCJaOF5CRj/RkKJtUj+j1QakenUSkA7gYhmYY7H+PA1zWhuVo5z6JLBjP99iSm98X4xX4oJr
baMX+ylV9iS9Y1sedfX7wMhoeN1DAkyscaEqkcV9pOL3m1/s9vOX61tkzbfxfo540fFISLy2zNnJ
prqIVR5A3s2jgw5Y+25IgmHo/euW1qJIUJo/1HrA4RZTXipknbW4keGtJ3JnOXmgFMbdpNveoEid
O40g5Nr6xgFYHd2ZTeHiM3K7SScKmyiQuZJzNxdoXYged/Xv62NbdRZndoT4gkRmPmVslk9T8RWa
CIbxPY7/IWsBcai/8yc8uHqlQVO+CDaQfXrqhumpU1AUq1Bzibbw00saGD/YZ7b4njz3TLSzoqmf
5JM8pn5hHEv6aLEgNR3fnqpgLis3hthgUb+V49dKxhvg5fp8rq0bGvghfkAaBtlL4cZFd5lZg0oL
5tNAsHREK1rZdnuyv25lbUcaaC+KbN6Hbo9gRS8bA1UpjHJInig51u2T1H9uks8QCAnkZuNZs9Q4
xpyeWxOcMWFaNI4DrIFFeG/MTpBCcGTUmYcYJlDk6o4Z/aFMK9+ua0+25+/jmPktQ58tTfG7fP4W
17bXMrbhHpeCc5e/S3TiUxW3icbX2qKl6zi/teiOWsjyda6cHRLquDIaIkRbvN/VFf479yIbILHV
NI0YTqaqT36V/B9pX9obt65E+YsEiKLWr1IvtuPEVjte4i9CkmtrpRZqo/Tr5zCzpJutaU1ncHHv
e4ABVXMrFqtOnWO+2KO2qdMWqiZr2hhrppTD2QEQaxc5Dk437crxETreVXND11onFy/Do/VVSSzH
cpob6uIpHmn514yIXQRliZpV96D8h6IAOlxjC8nM6WCVxa4rysdW2HdTA0aFjO2ymN9AAT7IknxD
48LPMsGDhsU3l3f8Ur4IMqx4joKhGU34KqPnmNZem3lyyxd3VXXj2NqOmLc9v584uq5ZBDlWxJ5l
4wuUQC/bXrrHjk3Ll8ORT3HzPrWx/fWQt9v8LtO2lz+/eJgNvIHlMwyoGcXV26jXangOwGUVnx6C
dMZ6P4XenejeqfiZJGvYkAV7wPjiSpJNLcAmyF13NJw8H7xW8zIkRSIIKe30z1rsJ7qzCDRid5eH
Jj2D8nzDY0py9kllB/BXnZpKilz37IRh5uzpk7uzn4HjpHTTgxvp6NQa2AZQzZ3QphW7C7ca7GJ4
8BCo46qCEuigSXjEEj0c4r0NQbUkoPnKqi1sihMTytlE4nSwehND00aIyzavQNZdv+1OLCjXZqoP
3MkZ1skBSw1YRsDTM/x/mlBuy6LUxtGYYCLKn9r2Lr0aJUsMtA5IaCa6AmU36+n6G3EcFywr8KbO
jM0wb4GJ2VzeYUsr/UeIHUEg+FnVenQ3WEmfe3QOISv+no/FBujAj3IVobdohuC5jioF6pNqzjjj
Sdax3JlDzbvz7H2jpf6Mpr/LY1lw92D1+mtEWQ3IR1M8AjAW16l9reqgE+oLcp+nK1t3bTDy70cO
oCjHMvNyE4Mxt0kbeAw9jCsmFpIpUqQENW8gpGXd+9SEQAGm6kxvDmNyO4k7hFzDy2hdnaUEezHg
mqhTSMDGWZaSd3biDPocTmTP+Z6Xe0B7Li/JUjwJemQQbTuAMoIVVJmrTKctrqNpCjPDuIn02E/z
/qEHWmfInO1QAW9OjD1r+8+Otl+czAwGzoKOri3ZgrfBzwBOAXkpsBGr0BTdGzTXbOgU2kEGsTZz
roLLA13YeycGlL2XEHMA5NiZQhMY5GJbm7/aQvcZv5a5HNsb2EGpzIwS2VnWN2rjekAlDtzr4ODz
vXzFGyxFCWBrxpsTNBBgWFW7g1FI7kAyp00IZQZQn2Y3DWVB5XzJqbZDq6s/kW92VPjcetSd39fP
IHpcgYoBAAP3qrLl+wg65zm47sPW3nXub6dOkJff0ZUS/sLBQtVMCi9L4nEQEZ0erAHIxbnJCQ2z
4p51fMOnFAQkn2XlBaia/sOIJG0WxHNsZHmUuN8ADy6demqG7vgwR1BcfCgI0GHZGkRmae8B5Qnc
D1AlC3kCbphJUQjYydqtad21lU97H80cK3t86RAd2VFBse1kFM6ABqpwdL85aeP3V5PaY3cfG1Cu
OxSbgI+iMKDnd+iwLdYg/OcEVNIASO0katgElkhZ/XSEynJT6WZYGYW+b62e+zXpUx8Vb3ZPY+SJ
orlt9o1d/TTakfh4QdZBCyyB7yXDWgVn4RrBMYZ+GhhCkBX5ow99dI0wK6JVoo1WWHX3DcQbynvS
rTzxlk3gzpVFe7R2K16p77oYqIPaCu22/lmY8b3rQQHds1Zuq8WNASzt/zajOPkxj5O502EmNcF3
6o4b8Q/5TMzVXwvyCBzPVep2qW1XVlhk38VWGE+XT+pCSA/KPckNhsL2+eMoJZD7K2tihna3saIv
ZoogZZflX1w9WIXTLK7JkS1lD06twFWBSyose8OH1LdbA+e6ljJaXJEjI8rDoe/5lLV/jHTBh349
OhvHyEPfFtjNEJyqgYOdobg9pAkcDtaaVtq94Uy3l1dk0acdmVAG4IyGXmpNipOaVO4X9Na2ga2B
irgttdqvzVLsrrfnIOVvA+KM209Xbh/gtVq710vY68yN2zKfmn2Ql/2mvR77jwkjEIiThXsIFyhO
zplqAW3g2gy15qbObm4uj2Np4XG14SbA2wcM0cpRzKldMEZiuNDC136yNfqQpc17/HnlHJZVb0+p
XJbB3Fp50PF711yBCS68eREs/h2Bcj7cmEUQ8MII4nIPvHxVokJwU2pbNGZXvrBX3gxrA1L2GXQd
WFxzWKO1iwz4t5EQAPv2lxdFfkR5xgMEplNHlivRCaMEAqChMruSZmaY5k+DlvsMrcGx9cugL7X7
mMMNXDa3dHYk9ARdZIg8ULc8dZbo9+ceSLtMIE8MQPBf7EHbpGO2rp0pP3Q+rr+GlMmLwO9dNAYM
TejFu2sz8dAnYCbLk+KFIZuxcRu6Fuss7m9QAICpksh/lHNaee1Y5yI3QyEe3WSb9isx2/L3IWuO
eiwaZ1TUTgXxapNasxlayb4ufG/cXl6bpf0G6jt4AEPucfV8onjeuEVdGyEdd325Q0kiL1aedUvL
f2xCOaNFMo4FWoCMMAGN/7wRxl2VoC9iZZMtTRQYHwg4DVyss4oH7OcY9MiGYYR513A/JXQOvK5Z
AwUu7TBJ1AbeGMRteL+dbmU9rSkVbQpGRUK36WzfeoW3oZOGN2LCd9RpgsvLszgqgIfRpgjSjDMW
pjGKNbsiKIpBaDB5HdbeV4tLQyERaaL6DnCQcjINzr15IjnU/aY4enGYoFtecZb61mRqgWeN1j9c
B3jiI3sI+h3oH8jteBQ3jbNWEZO2BmrZ9079zVo7jovbWYIdwTyOvlhLzufR9znaj8qO6UZYELZp
ErATfZBszUcvzhq8Jh5ROoCnajKEO5CNKEcbs1Zbvj7bGxrpOzN/oO1KuLxkCClPqQyL/CPCo9PR
tIPtTW6K1e8HUgS5lT8bo9H6BgG2juakW9lsS5v72JyyOJ1l2RmDMkHYWz/AtViwXQQljOGZem+X
d/XSKkn2ZpkzkGGuEnIQPAJy6mkoJPdvzvgezTu+xne4PHV/TRinU9cYAFbNA0w4/Db1tvV8a7a3
JN1fHshSbHA8EMUdkLJ1M1ZhxgCon8Uu/pLU/ujs08inn1G0+Qdj2NTQs0R1HOnX0yHVtWZ0kNg1
QtZ0061uF9ZTprcOHgiM3FrCQ62kaUYbkuhOpoPjF6IFl3/A4pyCJAORAwqiIFw5/QGN6+ZR4jIj
JHH/teH5L9FGqM8ga+cP0dpmXNwjR8bkjzk6yXEDaPakFfB8fMv/K7ObVdpXeXrUaEE2T8siDSoa
ljIcZhVz5UnfOliHNP1mVytPhuUR/P2+MoIih2o80zMjRFrLb43/eHkz/QO+CWH7XxvKnmBTNrfe
ABttNItAWPMrdr7hp9Xwennt1wajhFZDH/cZsXGeAMLZI03rm9qwSbWVHba2JEpg2iQiE7UJK/Dv
qc9b5yYq3X9xqiDlwnME/zmD27JhovWAfihsrE38VYNe8VexxmSxOFtHNpTZctAzqWkQsARS5j0R
u47c9MPnPywI2EoACJP/qCWxwivjnFSYKqO4K6MflZn6+hitBFWL4zgyonjRujMK0tEI47AedO75
mdia6Roj9uKiHxlRnGjWNymjFowY2qNkzLg+O0AlgANyFTKpBXmfU0+C7toBio4WErkVMsU/R30t
6DgfAMj9QLYIHRLcZWB4PjUw6wbK+hpyuAL6CLZfdlfTjUnmdkCjQO36hydPORYRmQTXcguPgEzf
ugISDPPKI/fctaOeiy5AsKuAfwXCwKdDaISYeSeQiKT1FN/HI3lGMzywV0V18CAgfnnrSqd06niR
8kR5HPxpsjlQxSfE0Zjbec/MsOk2c/4DGono19fjd1ClXDa0tDA4ybAB9CSSdXJ7H90hLQeNRMo7
M4y+AuEQlSsOfvnzAGVKISK8PJSNKzqjHawMbzM9/zIwP22f/uHny7IbEjRYfZV7kZdDZGkp+s/a
KSiGfWeEl79/froxLyjpobAim6RVFrvEKYSbeYkVNg6qUDepDQzkigNZmCJwH0upEiQzgW1Sdq5V
Ae3eAGcfEibI9zr1xndNJObKhvrz7FJ2FKJj8FTKbi0EJooZrwTasusmEmpQleuQRQfV008hHMQl
L41l+q5ge57eteJhAsvXXP9X9CsHaGmgAEbKehFaxqCZcrrVwPhSx5ap6eEuMvV9lRr7y2u1cECl
NPD//r5aCJurOe51AyDjiUy7uG23okx8g2vbKLo644DsJRDzwN0BAo7swulIrHrmWlXi7jLbafsN
+kTbyyNZmCkDwlq4filIARHInn6fmGVWpWNOQ839MYT9GmBv8fM49NjSKK6fgVTBbcGICfhK6ALb
O76Y10dcKNn+/f5Z0SkuSsfmLgVU73Oq7oHQ8z2xsthLY8CFIiXOwG0IkqfTKeIWlNMtMtIwx5lM
31tz7QV7fvJRakT5GWhv+BUc/1MDeido19XZEGrFjgGIkvppvLl2mWEC+XhIGkAkCQyNpybiJCqG
2gRfRZE9R0kWtN1KAHR+ImAAMwRmKikMpXpHp7fQmOloQ0iLaodLKmiqTavtCnflPKzZkX8/ukRq
4NZJLmAnRhjPtQ0F+1Fk3bDVFsrFRUETBEAByPWdMQt0xGAg2TMGNJGUG97pv4fe8am9RuC8ZkZu
vqPxGMhWTlZGhrDszB3l+W1RV79cWvy8vP5L04ZuNhTP0bSgI1FyaoaUePvPdd+HWRY6NAXYifmZ
NW1afj2cG09BBEcI5+Guzprb0Nza2Z1Du9Cy96X1OHg3dtz5bv59jH9O2dvlYS3NHtAjeC0ic07P
AA+t1eVIDmpd2Mw3iRMW+Q1tV66SRRPIl8vEAjq4VOABOl2Nom/yPkwy06916BVrvltv/2EcDrrE
HE+y1avMbm2fVjmI07oQiSVTbEziW+6KB1gaB4ijKUJvPFHP1JX0RBsSzcR+LurvHUplpf5grhWv
lnaZCyiPpOSgkgftdJdlvCcFxJ1GeOP8zqnNb15l7eqBb2rLvb08Y+dRKyJIqRfryHzBWa40zZ0a
qZlChO7c+w67HdMtyHU3dPye8bVk9tLUHdtSnyzc60bgLEVojpA8eUFDvd+sCdEuT53cZEj8nlNa
8SQ3RNRg6mLxDq0Ykd3Vc+CuJczXrMi/H3kbi8RQj+tgxdTEnsTDn/Yax/imtytAmvM7E8uDfQaC
OtSCz6gwxrj3Ek5bESLrDwXFxi+mlVt5cVGOLCiLYonayzOPi5DT36K6izLg5NdwBQuRLMTJERmB
n1keS1uZrzLquFtMJYyI12R6YcbdnNtb0ysA3M78nr117C2uykAz7rhxz/tmZZALiCv8AIlswIsc
cbtacHJjN8kGxxgBe6rfBofeQf7vKa+bh9mlWzrbwdTQL5bMMNpAls82/3H5mP1ffgCoBqWetnuW
HK7BYTCMBnaMyw+l8UmGYcPZrtFu9f7VzbZ9fdORe5NenRWSw/5rVYlKy6mbWmbDKuST/AaBUbOZ
0l+xteJElo7DsRklsmuyoreyyR7Dxn2zyx91tasBLbqadxtsO8dW1Ct+qqxEl1bAQOondeon75cX
ackXAhkFGiTUkYFwl38/OtWczeCDnUZsEp7VgS7aTTwXe81zt6ke/wDv2etle/Jonb7vMCA87uQ9
8ofq+9QehZ+akmgG+RlI3IzmlrDK78UtGY2Ngb6Qolq5HZecCdrD4Bclbyja2k/teYxm4AaKRVi/
ZdGzuUYaJm+ls+EcfV7ZBUUaGe5Q4fN6DYb6ZOPEYNU0fJSUwNXmM2/Y6NrVRVjZvYQHlyRiOn91
UZ6kSN/GVWhWz95o+Ga2TWMa1OnL5ZU6nzmZDoGkA/QcQBhLla0HesGyBxVXGVa+DTZ2b5WR/Xzr
4eOohaGUi8jijMcGtKqlyOapDJOdR7b2pzehHrYt9peHce7rpZU//bY6Ml1qXIFOx2ROB1jJQd3q
0wYaMSsLsjBRxxbUB32VD4XlSgvE3UkePyu4PILF74OPA+kQlCmhYH26hZOWtn2NzmREkQcW0Hgl
d7S4DLhnTWAe0Jus5o5mZs1jQkd83pl8lhI/H35o2oZ4mwpvpMtDWVoM6qKeC3Q4YBZqGk+MBRiN
krxEa8aTg9dEuQUO57KJcwdjIXhEIzrAdiivqa2tfLCcPBnGKtTTfEP6u3Z+swDaR6vQNi13ml7t
Lttbmr4je2oWIbN7UYuircLGGHxSgDffSp9MBhlFvWY3ccnWAoulOQTrC5Jx0gugvf90O3R25lml
qZdhpqevhsgQJmXBVHgr41radTIDJhGkoBtRFR/MrHRZnzo4/iBouQUlwso6LQ4D7wlE4aiEgjT4
dBjaMDGXjVoZuoYLMIzzQUqQe4poXGvWWQjEkE0ELRcBfTP+jwpaosKAC0iyCldc4Xf1rdbcQuba
123QYGs3tn3bsu9zT/AjKt8QD0W5vX6HHNtXo00z7ftyhn07r39yk9yzKOt8QB92MS8fzdJbQfIv
zSwqy0C7oypPiNpFZmRR5rZTDPLUIigdjiBrumnWyCCXtsexEXksjuKGuc/7NhUwUuobrfGjw+U5
W/g89gRkz5BDgcdTfV470R6FaMZDy09RqVrzQ4ufx8cNmdSChI2cwqNfn3gFn6NyqoFljP12eK1W
Qt/F78u2J5QSADH6Q3x79H2uRWBD5fh+VL+wvZ49X56dhRVGWhTXP0W/k4lGntOfH0XEiXuW1aHX
Jztb59vcfhjWHNvSGHAhAM+O3AViJ8XPFGPdNkiW1WEW/+yG1O/E9femvHH+jwH5A44mSR9aa0D0
VIeG/dqYnx55ujxL5xG6rEr9/b4yS1k7JJCsGetwYpE/WHsRbTwLGoFvl80sXACACwKlhD435F9V
DFE1sqECK1sVMh2qvIKbjW+USYjy4ms0uG9avCa/tLj6LrCRUIiES1NvOPSDVEXnkiq0hgrthwKl
niZ2vmgeX5PVXtoCqLgicQVObzQ3KZ5rquomK4XRhJLH/Xs5rlwBS58H1QfQipIEGuWe0w3gRXnB
XBunJK5JfScmJg5QpLu+HRSF0CMrcpscbbMymSDqlWKbVbp2l4/m17pfw4csDAS4epRCEMUC563y
j5p2RJIhNrpQfxftnSivTohIgbu/n1eWYW7gYJIUn+/tTfI46/vLG3jx16MSAr4KiYNUi96QIEZa
p8Hn43ez/0G1tSbthf2KOxyhGPr0gLRTnWFWu1qTTEUf6gAn66jZF9XGWcNvLQ1CcolLIJrsaFbK
3k6qa0Mzsj4EN3eQb6N0jTJlwZugfotcPjILMjetLEJVpSzpragLJ/uLqO9S8WUCSn1NgGlproC7
QTaXELh3VW/C69omzjTM1QQir7j8aI0PA7Du6xf8yIirePYBgJbKHjBXrfXWBH25cvktjAH9B5Kg
zgUDvqdyQQn0HvFeJ22oRfvMCPi88mBZ+778+9GBJrXussrC9yH1qHnfRxrM9Ur4seDT8aiHhBQQ
cuDTVpfBSBC/CzfvwhYrzMm0MY03aGWL8hD3r1cvhgctCxfoUzTLnmU79ZaTXpQ1D9+IFxbTylyd
HwuADWw86zzIt6GAo9Ru+tazOiPVzRCQ5vYm6lZCzYXPIzzDFYQGQSrxJspSzIZVJ6Wg8OCxz0H3
cLVetMxnSxo2aGLhlaVWUHpdcwRqTQCYxB93Q/LftXP/P5tyAGFBlRlF5tOfXwxNR0g2WOH0tWi/
RfVKALIwOxKnhL5TPHXxhlI2qkkLZ2wAMQ69wtjRcn4BhdFKhencK0GyEK9dyJVIunQ1fZeVVpua
JQFqkPuJFXBvE/Ebq1+J1M5PnOzaReUX+ETATNTmxilNOp31IwndLt4W9jZz9F1pX8+pAiu4QCVr
FNyTivtvzEa4kdYYALGMfuXcatO2nkLdXMl4Lk0ZWA/gxKHugshW8X5VbDsTtFaNsCLljW7hJTjH
xTfkWNFU7V7fHY7MKjRqAIWHQwcc43SHuW6cFFrUaqHjl/w1iV4ub+CFhUHDhwdVQFk7x2BOP4+u
U7chTe2G6dA993kEIxS0udrzZTMLG/nEjKGYKSxzYk7jhsyofDL7g1hZkwUDNqokyAGiVHHeHNHb
HWT7CA6iyX8b34185ffLWT7N0kpRBABhZBYNbxk5jUc3RkQzwy4rwwpZ8TvudvWbXt0LY6fPu1R8
Xj1VWG9JRaGjenxWVUY3YZvmDbimm60e32XjzfWfB3MDfC5aJGXn1+lIZosm86Brdlgafob6yVq2
dGkhjr+vbCg31bNJJ6kTkice5b4br7UmL5w+hDVIXgFDBlQMVZYCBDde6VQxCUswQ41g0siTzG9q
FmhrTJ4LQwF4CzEtCOqRJ1c5qLJcY+1UN3oIYYLhMZpWykxrn1dmajCaLNVyMGvmvhNBNyK4eqFP
fr1y5Gqacp0JfD61NlkSpNdTUaJXCLEsGvUk+Eblq2+y3pqzOJtD1h96+9HM30V2vXPC1S076XDo
4G+VpZ60GuyzFQfkOHP9Fg1VznRnipVlkB9RjjaiTMQfuMABg1IjtcTU89kuMtBFQl0+F6Foqe8M
3y8vxqIRcIzg/gNYBEWR01NXU7fXMh7pYc0eIH4SQaDPWoMdLtuA8jSWhUrI3qmNPmuRIrQAC7SN
uzjvfGt+GI01yuWF0yfzFAipUArBwVAGAiWqKItysArp5Wdl3EfJbaQBcfV8eboWjsaJFfkrjtyt
PjmQBWkSsNJZH5X+mEe7y99fcOeQayHgRYZ0lEzyn34/KTKAwwtw9FrZwcxetPbWY7d0mv3Oavxy
rf9oaTSgA0YCRIIcz8roY5x7Tt6DKSkarK0zeq9Tv7aJFyrlaKeVvUBgMZK0rUogGg0o7zaM66Gh
T7/4aGx7ZiXAPtQ3BYrYidXcuMLc2pW9NdCdxnGbrTwJF3YfmhiA7wNsHPGkihVooIOja5IViGvP
1vSVJrfFcHt51ZbmEdUEpPvRKCbX7nTVujSqNZCCzmCccu7p0H2LvGHlLbW0vQGClvkkRJJnMGsS
ETvmhTTR/DIYdB680h9B9/gPYCUbA0ExEckRRN6q1+mwClbdjHD+ejX7demYvj6JjZ3SNKhr8XJ5
5pYWB6V5qUOJvACYQU5nzk1LvDIaGzdZlQbWgARK+hSlyeaylfM3r6RS+mtFuXHcKtUsDt2JkGnW
V1b1flf2sPZTS7u9ra+4iPMh/Qm9gfqEVBXStHKzHLmIjvOYpyKZw6yvUSknATHZ1tDeLg9p0YoB
QKkM9qGTpx6rxEYRqwB1Eom0GEQr8+M8liBtreKVW2iB8BLj+WvprAasp1ONbj1YIobP2FPkvHrs
00q/tyB80Hv08yX/D2mK8/2ONg8KEDRcuuRWkuM/msU+13SzAE0cmBdBmbMFvSZYTee1+vPSLMre
Belq8cZQH/mRYQv0vgmcqpQDizXhof/oZb8vL9W5d8BQjowo3sHqm7bmbALzWa/fzXy8t2i7ssEX
xyEvVyR0pG6GshvAU9DPdmtNoePt2fygTQ/9mkbWwihQC9DRfSMJTM4EDeccXVZt1laHB5ebPh4i
K2566ft4WCArBbw3HKkyS2CHBN7YS6qDFZW+S3L/+v4kFJWhV4ZEJ/KP0NQ93VEGtzKGV3AJja/N
VO6S56tX+fjzapY2jxp4UwefT4zneN7Zyfd/+D6am4H4kbeAClVOBU9J5hJ2mLvRN1DTrVYg5EsL
AIDyn/4tpNMcdX5iVvApZuyQ+230VlVXv4MB8ABvnofcIxJ2alF81svacYXeHEB9EaA/HIrAm8sz
dB47wQL0T12kjPDWVm/h0hSkIxVpDlYfJLpfeV8y4uvsvswAg11JTp1PFmwB9ydLO8Q5u7fokI51
pXccuOf7evrSzPzq44CuATCMoxYG0Sv8r7JbE0D9ktlqDsmUbxgUPpI1BPf5pSgtAG8F3g4Qoqob
qu+0ctbZ3Bw2rffN8zZ9H9g+Ef8yDpxoKbGG1IGKUGC6k7bx6NUHsJZuotkLcGlcXvalpUCa9v9Y
kNvi6KYQboEqj4CFoi+DMdU34xrc9PwuwkyhwUXSxCGGNOQvOLLgMcfKK5DDHJr8jlWApN20/V23
RnKyMA6UFZAiRL4ZKTVd/oojK/EELOuMY35ouxoCS1CzWHtcLFlAVxB8LKApWHjFxTpJlggvdpsD
TZ/L6rG9vXohQFIKJw1pFyTOVQ+uRdVMijRlhyl6hJZqeb2DAnUKapBgnEKvJIycTlCNbiDHK6Li
0CXNJrKo32k3l0ewsNAQpEFeBd0gciWUQ0cskKVMnV0cenNXa19tfgeyyGKNLmXBisSuWDh3Eifm
KeOIbFIU7jiUB5D+8I+P3Pu95jwWLYBeBukJUAbAG57OlN3XUIGuBVaC3tXuzyT9jh5/tByuTNeC
w5X5D4kQ/EM+qZyLHFloYXW48jQrv89Ga6ON5qbpvJ3Q0YTtN+3b5eVZ2L8n9pSJK5ImGsD6XR6G
ZNraZrfV1xoB5BdOUy5A8OGgI7OGLCS6Tk8nbtCzWeTCKQ9Rs3OjxDddvzH3149CNuI6BGA+6XxP
bcQVScoyItWhn94N4wMiyJe/vzQGIHM8uCsQ+yLncvp9UjhOX7hGeXCeaOd7/EtahP9gAa4QmU6E
NGAaOrVQZOMsWrNBqIPeHzdNA8+q/Dlbq+Uu7WLpcf+XGapMVJOjm4pbMFOxrVk+atkTGoBIcHks
S3sKtXtU11HHR+JZMQIa8dplXV4eGu+DPfVrnViLn0d5DG80nHncUqdTxYvBAcZBx4byEJGMxbbI
ipX1XnigAYHgog2BSgwwQrhTG7rRaG6bkfLg6ppP+hvLjTZx/ZFl2ZZpk5+g+jPWul+vqnUu7TTZ
IwsfsMST5BZJydvZYod6/qDeM2lejOnz8vIsBCnw9wjmABsAylHtXocIeB+zEVGvzbyAVPTdifP9
bJX/uY3he/H1fC6S8xNERrpUv0GgfTqVZocHTttG7DCgm5WCOk9roA/prey5pXmT7WB/5BShAq0k
PaosGaAzDivNcO86+0FsjLX+6KWzAw58NHoDpYd9oZgQcaFlToM7pmdfgOzYpg3z2/FbO66BUxYW
CHkivNEhjYVL31RmbDTMEmjHKTl0TLwNJdkgUPN1KFza3bAVo/N69X5AGhHAT4QYeLWrqjhe09Gp
zcvi4LFQx37LnmuD+hP+1aPvl00tHF1gkCFNB98ARnkVp5kLhgB5sBAMOK+2PxjXX2ZoFQEHGHqI
EAWomyCa5oh3WJZD8T3tgz5e8wpyhZWrDPVzlKLwddnErniFuJqxMhxhcWb/ip2AiWzvdizIh12n
72NvF7XZtiq/RcZaxL+w9U4My78fxbHcdtrZoVF9ENr4tbPHjSPofcWiW1C0rBykBWpipEORlcAD
TIpLOErApldJAQomROYUPGNx9s01vprD16z+wXpva7s/be87hURMZHdBv3bEFqIfpGJ17A34dR3e
6XSc6OiMCbfd+lCb/3X8i0fv0YaxdaZ91NzE47w21IXtiHgBqV+gylGoUfOyvPFEHYsRz5z5EUWI
oHYh+DvVQZyzoLA+7PjGbLYt+hwM0HvVzaNHt5X34/KR+IO5UDYV8qhw+DKZTs/zTHXj5KYx8sMw
aw8kwq5FhWoTJenOiOl3yoxd39I3lMbQf8p8RvXtoLW7GA8CNnUMaddyQ1Iw93Fa/bz80878EJ7I
suNZrga6klU9k5i5QzJHevM0igcgY/yJ7Djfmslej6/OVMEA7iRP0vRIFJVcqaMNTkU9Qve+r58o
Y8G+jtcYw5eGgjeOLGMhr3vGGWBP2mQkbofvEx8amBtR8k37u21+JtWvy5N2tqfkVOl4r0HCG0BS
R3HeRZ51VJQmf7KDWWxZsrv8+bMTgucalHaxLHDYsvZ3OlFWaUxk5vbwZNHPvHxKxV7n+1E7RBb4
h8yVm2FhLCCItNCOCboIPKHlrB6titFrI6d2xZ9KqMXrd+Tx8liWPo+HswkKVQcwDrWK1LI8Gswi
4U+cfsZbWn5e/3mUjoCpQp3KQx739NfL3L2b2wZ/QrP2724t4Fj68cdfV+am7pndOynlTw37Gdh0
JbN3Fs4gn3D8dSXGNbMuHkwXv/09mw7a+9i/XD83yO7A4ZhgfDmr7GrtWAwoVDVPRfmjK9ugJ+bV
G1W2MeMVgMQqksSqb61AJ6ORFIubeF+FQNhs34/mf9T5Ms03Wnv1uwZREi5l4MHwykSaRDkWmomL
0a0y/jQmSLixDgJSO8t5jta6Kc9XHXYAnQMQAqpEZ/IxwLp41RD3/Imk2yrdrkmSrX1e/v3owAld
L9qywOf79j6tn4urCbjkNNnolQdtBuQ11HRubXpZEkf4vt65G1HFD03DAkJYoLsl1IHXRH/PdzFA
O4ggkJ6GUWRNTodTeG3nxLMYn4Br9Mn4ETvQWPt27U6WDG8AiyNgwDNDhTSOc5wjrMzE0+iMG6vi
G+NqJwgDCMYxZfj+Wf9EHLVFYqf9iI3st8nXRLv++ygLg4wSyBdJ96o4EkxdM7kQHHnqdq1XAy93
NYbKQMsPEDU47RBZPus4mVleTIaTWE9e/m5lTym0TPTdWk/DwlLj7OGg402ODik1cgPUfUJ8k5pP
7QFEydBRZdvkar5ADOTYhpJXGDqnw26DjTQ1wCP+AkmYlQj//HaFBQAKUZWTOV31iWdWfY+WVlio
kw2j33Cx7IryQ59uIbCU62sQh4U5w2sLDU3oLJM8dfLvR6dd74cKsBRqPLmzfpPrGzCUaV28v3w+
EKwteBUJDpPtFCCsO2OMbHg/R2Nk06dWdOZTGUNUUaRmFgOJZhzQXFg9RBm0z4zIoXtuTOBDHdHI
5XszEyzwhD4ZQebZzV5YrLhvuu5X6zq/9Bw4ttoqvG5LWOz8nEmSPs92haYNJ0HZKzBpFN2aI/1t
m2hxAZaI3jZ5KdWYPZFtMq7V27Evtb3HbXFIRC8O2uTZP008HqHoUjjariM1QQdI/Fk3ya53MpBV
pYAzNI0G4SRKeDDEDpJkniC3aZT9yrQ82dWdzX3PzIsdJUnzkQvS3wvQAX4p3Q6JR26k70mJhgM/
mSYDe7SDLyxiczdzNDYHTWK9c9ZZKA056RtvOjv30Tv/BCmRl2Jsq83szPkr85xq06dk2GH4dFez
UgQDieabFDJ5vtuTfFtHGq65Ln8GcUh8306avqW99muG2Cz3h242Et+JXfapTSLxe2hYbM28tr/V
E3mORj1/5iD9vSE1hyqH1TtFEBezTTYJGnrotvczKVOXd97biCpWu3WhLbcndf8zb4ZX4pXCJ9Vk
fHE9TLpfenoc8K4WP7K6crA4lTWjAZOx56mu8N4xNC+6nShtA2Zk5qOTjmblu7xkxaYsqRuavTGi
KpCwIGoYkAk54fGjQ6vpd6oPH1AsaHdN3b6XM3JhfkK1mPimnqCSUAzuy1gXL6J1X415nhIfLVs6
9Ljz2gcCD7TW2hRv9Ll0a58NMfj7bE9UPOg1rfzPdoHDKeIoDoY2Kg8p8jI3pse/A1v+bhEBSYYs
MTZjK7Zpq390ZOR+VNniwWvnsdu0bm9VX1ut6vcjLz+L0XSiHcD7aOlvB+u7nQ5NH0Q1Or83pKMg
T40Ht3UDV0zpE/ARb+X/IO3LmhqHta1/katsyeOr7UwQIJAATb+omoaWZXmQJ8n2r78rfb66twkp
UpzvmcKKpq09rLW231d4Syx/RBrEPMhW/HSa4H7Ke9XFVl79MI76PWaNFTcycxMWjWDyVYNJmCuC
WKgsXHbKbzeRNfhQixeqWhQqz8rUBrfsukePlyZWtIG+BKcqtgXTC9/PxarOZx5rr1epA/LvH/QX
UBspy8diGnls19JdVDV/HjqLPvkVqTfT1L01ft/p2Fe8ulLFZCVD7/0cOJ2D1ApoF65LMTtv2oMy
NdCnYwL71i8IdHzbe7uX0E5rINBUmsFAHFHW8GkEGmBzBKCo2Tyhf8dM1tA/5Rko3XJw75gNFMHc
tXPceH2djozKZNSRnwaF+OPnTZUGXT70izr0itjrh7pYhqOecZQ8EhNjb/OJ2lXsTm7TbLqpROP0
wXMSPzdNUvEGKmFFDYF4B/JaNkgiCdJIfWpP8p5kEADp3fEVkrHNCr1FeGKY6yURaShZmgy1raSb
wjc6W125NbK9kdCzvzl2yCM4Gu0jKcvtlFv3RVArazVrVZVoqGSj6zkTBzYWL06Yw/AY4blz6gnz
Q0GJyVy1oci3nm5h1oZKaie2FH3qRoKlQz7GvVPUBqNIRtI8VjbaqW96z+Jr4ym+n6CQYIEONCi4
Wl4VS4vTVTgzvmn6shKL3AoGtsJJvZOtveqZEPFA5I/ABqcdz2Cb+vgBSReoOsmkNQwx50TckHDM
du3IZGq01s1i8sy1sRtcvkooW6XVOIa/CR7K5Zgx+zdrl0Ox1EBnL2xmcP7Bwr4bc5cw4HJ8Ds1a
O7xtBSlFKmuvfQ5bOh1QDHyF6rN9XfZ6VxXYDMtx7R8AJoUmdkSXJZEMGo72N+D6ZllXxbMpxqQA
9mfLvbBYFp49/hr6lq2oDstH2xof5yp/AXlGbULSeFtS+HQbNjgeuM1Woj3NYiCy+ji3bJEiO8pA
5K6m5QyQ1NaSzKquqa/1GBfl/AqloNxaUSSxyVvTBSGE83qXpNKMJh1g7OMic/0UhUI3HfymAQSp
92Y7Kfw6io1xo5iGxW/dUJMUloZtrcDw2Iwqc8obedTU2A4l4DgTatRd2hboBAYJci+LFnUJWYOe
oOGpIL7BWz1CDA6tNhnr1nSYXuqpCFO/BPlZkbm85nO77UzWx70uAMJzitcozGAjVXbXBzNJO93S
hedBcN82MKye0W7cucp6wbvxZ3KFsJO+roc0JGiPHs8aTl5cDbZSmDpDp/cAz59MZzRck6tpqkoc
04zXsTv3NEv6QRRxVkXgH3r1oz01SsVBiGQa7dmYAjOyzgMrmQtwXJ2qggokfqJNS5yqwtBVbVGy
EBkJEzGE+Q0dZRkXQ7FSHouZg33pNX4YXuphDyCyvSMtrxKQc3FHXd1APyOHLnPcFH31BEHRYqkm
myw8IRkOLev2/jhC6JCp5t6g9L2mUP/eAiPJV8U4Z3HYmz8TljLBg6uSEEWwnQ+C/+qYOUzLiJoF
1znDfbT6l0YVErvBzEtTQMsMfaJ3QKuwRWXl/QvsoXkp5DSlMNX1VR1m3UOIdsgwEgGaXrPAyNue
MGcBGbehSyCIWPX1WmRFTW+swTE/IVVM4rltaQJMJW5h77CXti1/O53vLX1YitiWgiR6JCxR1iA3
fodFioLhzaX9g22cJ6LcBlgQK9yHKqfLcMj8NhEj6t8UxQpkbHy2dmjbpUxldQKhSZG46GaznTI/
R4PzqtvANldxlYf1Qoo2OOCBa24NlcOVJ6G0IQnuzEDqIE9KxGErI91hhQaG5jqKGI/DbAwJPNd+
RrPeqrkB89h9oTp/7kmYPZk+r2NvDJvrApYlJnkOnlYHb0oFDe7TCBdvF85NpBaWHmnMc1q9db0d
oFl2jVe+64oynpj9xgsU+1Kt7IPbj924tnwt+zvtOtnvjsC/0bS9aiNy37ul2DbzVJQbd8iljB10
amiTuW63tggepG8kDrhTxL7XvvCw36m8qddWVIqEyGwFJy70Rghkjss8Y6u2G/RG+pabOtbob6Cd
1idAJTdxa2uil6KGbFnrzEegEt5xOpVdQioQxwevvOUz5QvmZu1itByN/+jSiP9qu6BMhsZqFzgv
0H/xaSqUQruiKJxXeIP/0Ml5NcosoadQAUSOCoCMVm4epg3z3jit7HiWDFh8MPnioBWgeuQlEnUi
i6PcYBK+6hNk2bDKkC5NXEfChJrsHUzIYjkqiV6kpHumshFJQfyXefLEley9O0MJpKJC9aesq/A2
5/bwBqqKvRUhGw5zyNjKKSrw+y2TP1a8rxcls6c1V76JFpNb2PkNNPyb2Cojfm030QypVLCSw8DU
UUrawetjtE6DVybBBFhEZgIENcRL51VD/RNVTuHFnluWP9SEZzC2G5rtXQjJToklGvprMEH7QmT3
E4qsvwz3WVLOWQePLkcrEXNgUz0+NG0PhzCD6dnaXa9VWki/sJM8N2gxHuKxehvDOVxBlFr/gjfR
psjmeHHpChRS8r5tFhm3moXHimkRSZJfg9/e3pHS2Luu98Wy8ZWHrfClTHLelVGsxMQeZa+A6GOk
K4JtPwQ1ibmr5znlgUWWFrH/sKzXdwWpHlvfLxcwyYglbNGsnQqdRQG1AV5IWyX/Jbqqh/Pa+i1W
p4uyVQ1TlRiAAn66VltfI56AhtdsZaPZVm7ZkEOh/KpaQ81TqKUPpxci3ixfyqKRqRTZAQW3t1rC
/au9PKHeMMEWDgg0ovlPFOke5t2DxQnw6yW2f1HKUD4DkBVuZ0XyxZgDBz3hTu97f4ZrXzf9T0G8
/mC51l3TaqCcogBNWfk0JLY34CrkDKGPqjLngN0M+5Uz5SJnaGimuXVNprLKII+v0dQOXiuqCf3Q
NPAl52rJjQ16zGD5Lxob9MKKyOM3Xo9UcwAA2toWY+1ulHZuUcnU0CXUtE5Kd7DXRe7RYZGFLfI+
fEIBBQBu97bxRQh2UvGb5B78XEjv3TqRMFC4NNmV5gDYxA4SVE/WUPONoIybVBFoVliVD50kkAHq
q6gpYXRg9LPn0edhbAUF1gHAHEhpqRosBIfWC9B/fvneLG3g0eEbu2O4U32n4q7NGsAkZ5FInh9s
Z0Kz+7bal3b/WCOrf+VGCq4fn3u8/Wjzx7KyvKvtskpG1BWfK7/azSqDk2YPQYIefbjVWZ1tHALB
SeGocAVJB4LLTMMU4OTqCnKGdvsAbguJQ5c11Q03WVPeQrPiofftn+gf1A1bxns3vGe2DbGh2R6K
mDXF79IbDjYtHknTejivrn7ObE89hkXnoJ80meZn5Q7jrW7Q9a7kfopHVOLUR+FPLeZnN3ytsgqt
55Vlr7nvWT/zKrdj6M4A7i2ChmRLEZjygUEV5tnn+PVuXQeveh7wDLr0HqLN3mKa1FOdDyKpctyL
MuzeOx1y3LL62TUjGqXPCBOzsanjoLE8NCotqqSjoLwMY2Qf4BM/ZqErnqFcHvyChld2NXtOg2e0
C4q4GFl9y2oyDkldILgtQMRYFKjfbwdoL9lLZ+bsoQ6rqErRnKBS69kdHrrKl2Yr5FGVsvAR72UR
KFyDYe+Ont5lP1zrBk3JO7/8NQXzvvYJ9K21p3R5M2Thb8oqNy4bwCkXTTbgUTK2M0CqLgTEJgwq
6LyFUH5C+bavseFQXSebqK8DkGfcZuPV9qs9eq9uNORJXcFAeqX9SjpwEglMUTwLLAaqTyXqwGOG
NWtY/zQDopJMocNwgwr9p3FnKy68gCdTG8wFUhEZ3/aVHq4UtQYaS6O2bOYWuHseUCY50Z6TSu4/
jwowekdMu7HwgxRRP6JAI3IYlujQ2uzZUsKKA69wV7MoVDLNtFjPJsyWdc4G/DTR3Pum0gjv1ZFs
wPL2J0jofSpmeN+VVDDY2VTfjiHFHAy4d3Iu9MEyc/FLoqnWD3D/Kr1Gmqi9y4E2jgmeHp2YwN3P
UI56bKBUsA5MK/KEZLbcQlrMe1SSC9xwv+2BWEPDohi+JH1RIPVuZjKaIWW1FTTLqi79lR6apacq
+xmxsklLYKBuNdQyF11Zd0DeU+dXUffDtNYchGXEVUD4cVgKvIJRHPV2k3RhNK/UGP7A0rMYXgno
EyGc2Gm2D3XhmrUUSAwEeo0gcRmJPrqy28Cg8QETw23fy9bdRvUwLwZPkCvRoc8qSs1t6pr+CVlT
uvYt8hJlzRiPdfSYaUyMSi/2M2/LcntvWA/nXPLfQade4JgFizmj0ca0iA0jVOrHQJq94lnfL9rW
LpLWNm2RWLZdpQ1lIm1DxDr9xF4DSFglnlVAs88t1mVB1qTx17U1lW0C97lBD+B50cC9ivxiTdsf
IV33fhc7k/dORt4uu0Y51zTLgEpENvbdQ1LkVxb0CM0rmw+pXxylZIvqDmHoE+m4XEitS/idXb40
UdDFcuiKrWuQXZ0a+2WyhLouyyAoU8PUr6jq6ZVT6G7RZrN/y1zX3JuWM4SbUJmxg/xQ9vPvnNfe
SkO2eoo7miFutpHm0ZlCK8ai88ZDWESPlWUXGSBVPrJxhdAp2tdbieydaNMUVpnmUCmqY4aH5TfD
K/IIKIZ21nOe/1ZwEa75SO0bwf0mHc2oYxtG5noOFbnrndJFHqe07Fi7DBq1ofUjImbnzjN6yleu
WdR5L7aGQEyXgYYVi6H6E2bWe+vVaKoc5vtAQtxLwWFOQWt+ZayCvCgDjojNIthwD30kr0aIdz25
M3JhzmBFP8ah9WWqeRuGiced/s5t8xnyAJ6CHxBZGTKqZRAPjlbQCs/Vo6j4sX9z8KwjolNdhM6D
MVS9i6FBFxEGywmu/Dz/UHgOVj1FuLscER7etz5BTOn7Sv3uqIRcaNc8tE5PIMILwd6kzzPTJw6p
DpX0xyu8sijoTVExbnUhguWo1evIJYyRr81wP3Sk+QHVmBkah2254K0V3WZVY8PWgMSRg1gYxC0r
R6QPo59IDuQJ78vueQay684fCedJGLIZ04KrcuWTRthoHsKCpWGTSewhh7Q8CZ+mrhXvETKhO8gp
PQN55K9nMtEEmeEZxiOb3MXM/GcHqbxihlH1oeQOSb1M/h5a0uPX512B9ILORcq7gf50auY/TROS
SIIZGMCI0589gtBraw6bNzYcd9x2d/jdXTq2bOqTBomzlESDXgAW1BxYhADX0dED0RlLtFsHMaE1
LmJVmrhwhZuMMDjL3q35rxyYhwcIGPQPTtfNSzL3N9o3dAckWz7EhohjeGFJFyeJjiNMLKLjRrfO
qhIzciFA7QJloJCoupqpP65cu5x2oMuFN65B46yp9KrV0VA89K2J5jS3qxA90i0dZzY65MROP1uI
MKTrJ41D5YWy7LmaAxRGnGN1A4yOU7CXUq4Dv2qi+0A/z8FC03Vtvl/QgnoJoAnQsQBxxD0p08gg
hGdRSoqKXOrka36JlXyunAGgyF8YlvMZs+4hl0WRc6L70lp0XuLwC7CgM98/lpAB4gCeH90kT8C+
pbRZJLso3PfeK0woDuLXFZkzW/Dv908BkX4XGCTg8P1CaeSO1m614cjEfT3IhUnQEyQVkvRTiPRP
iEL1Fs+IdaGqdO7zQFRAQh5wOxDAjn//p3RFkPVBKxE/AHz46p1fUtz//HXI3QHNDaALupNCG+rj
18MpohYVA90DA2ZtwnL99docgR8fEFfgF/37+ZO1Qfjmki7D5221jYKNnjdmWgXIR3w9zKVZnNwD
ZCpR/rB6uq/m3/N4EK//f58/Ka4T1SmOYjHdq36NRDe9sMNnFwnlSRAgUQoFg+3jHkDwq/KF8vDr
7WUo40nF7nt9SXv03BIBII5ONBFCxE8aPkw5mVQ5at/liJdxqmO0svz+Kh0VK47yl8A6n6qbiryr
SgEJ3L2L3KRwF2X9XdYaDtO/AwQn65TXc66gm7UfqI5NmDL7EoD63CIBSY/WExScXYz1cQSr0RS5
JuLunxR6I/rsErnh3Peh63FsMXXEup8WvU0USkHV4O8N3kN47IGxLmzCcQ1OLtwRn4GfD6zl5wam
g3RRTnX7YK/N7cxTyC+YVfsQVd+/ER+GOQFNWWUueRRiGIUSQsqLC+/CmRtBgE9Eh+kjaP5TW5Om
Rrojy+oADrJ3I8fUK1cuKsctkjBfn9nPDwQ0swBTBD4arF0QET5ueO87VJcqQmzhzmI7edUetQrv
Tg3avTDSmSmB/QW6EUgnRx2ik5F4hto1kaG9d5x31LQSMzKU8wQ4DsP3RwLe7AgsPgKnPymPGQFF
Chy+ad9PBOFAY1p9DcAB+SmNQBYyC9m3wYVIaEA4AsBeHDsI0n9cRNTZJqDfenefdYtOL/pLutp/
qTInhxpAUgLgK7jDR2DNxwFaGiBKqeGGOBGSdNzyiqQURQjIcNvdzOXMRzD7FbpRo+jDU2t0DNAQ
bhD3s9Ncz04oNyhBigcHKIOYI35eIckU3MJ1nba0nGxrNfn+cOegSntLx5/oOAbRLn8tHa9fFjY3
i6oFS0jYKqhi5uXdnT0HfDF6tvXaFdJ5yHO4nl+fyzOnBYRTEG/QMRyA6VMZ5AitGGx/buk+hC2N
isNESDzOK6Txvh7nMwT9yGzFUKj4wQfAufm4tKMEF2sQLt2jbh1Tsxsgx4Cs1tQhQYVKOB+3w7Ai
5QZhIPLMF4zVZ+4PMGs4pD4eJhAwYNw/jk6PiacqtNneuesCD+q8HAv8W7mPkagTSyH2Q6rtgiLE
ZxuMowp0DggsGJicEszY4NdhMCq2zzhfMcta3n+9pGe+D1o1uAvHllyQlztZ0WCyTeEzJQ5NbW4r
p7yizgXRv0sjHA/PPx5hXfZRB3lHcRhQbu0Xlv9dKj0W5UjhPWLMIE0ZnuyK9NAWaaBSHPIcXkJy
keJ39vdD793HiQNe7pS0Fg1qsAto4u0dApBMuYLA7X+xBf8McGKQOja6amowgLKX3cEmFwzs59+P
gAXFI+BtQUH/pFNo657RGtmxPZh9UkFY+Nt+Dr6PHYBk7jF0PCUDSIdbfW2YtS+D68pZmfDCtfv8
6AGQ+vfaHbVgoVvz8fwQq0cPCMeTh3DeVNEh95fVdPXdHfg4xIl/UI2NZwMeIw+elYLdVF6SdTmz
BX8pqKC5waf9dMk4hIulV6H/nGtvyquaf/sGRI4PqChwriBRfXpwtMkKU85Wfqh+ZwA46+8fINDM
AXyEgYDtC05WRzYlKZspkgeK5DiJ6+fvL/6/nz+Jqolu/T7Q+HxZXYfDTRtc+PnH8/HxOT6y5P/3
5582MnZRRZTaxfedIVEB4AokRnoeNfNEhJe0As+cVWROgP8GphKM5lNc85j7flZEZXUI/Md60PGI
DmeXyEmfH9ujyuz/jXE8bP/Y06bsoKsC9+xgLZQRsV44x8zl4tub8mGQk2ch9Ctw/xkGqSl6p+XX
c/Xtdw2zgAwVuLqgzMHVPJlF47Gxy6vqAIO+mN3pihXD6r+Ywz9DnNhV0zG/YqyoDk/ddDPm337W
0HgKCkAQuPHw+JyaJVnoduQo8O5L+drXCSUXfJ0zNgMMNMCzIywUKOwn21zUwAaNSG7uRzsVG6Bk
vr04Hz5/ssHSApkViH9/r8W4hA5YLacL9+7sBKCWCiUS+C3w7z/ucEGEP+vZYIFaQB8D9LMxF0Y4
/saTmw0kEd41NJZCOvE0Ps1Z5yAhGwZ70y4BePPlkunl18t05rKhrwdibKT9/t7qj5OoAeUhNQqc
e+jaJm5+W1vXirdJ8e0WBlCERMYSjTwh3HgkV34cRyFAEFCHDPc8V9fsqrzoJZ2xgh8GODHiGcmy
dkKxfi//AFSURUtPJEEBuuiFS3fqJINyATAIpKuQHzoGP6cEee24rFNjYB36AP4YWdQFubKGpwDs
hWHYzNGUAveFokS2/nqn/hIJ/jkNRy4JYkgEB5DDQtR6ysGtekEdzkZ6mEZAS8DMlG7MgX94jOaJ
rgR6TKN8UT+J3jPvrCTDu6n96LpShv0pI7+8qpj9pNATY1kSFsUWnQmquRrINGohtOibDhIVU5GF
D1nfoI3ZQLI7iPQadHmH2n5SXmmagGhiGg4YwvhohRXgCapboN18tAIIQq2cgQKbBkDipgNWBd09
5AjkehnJYgvkafZgIu8AZqedfr0wJ0f4P+tCkTAFzRF6Lqc61ZxEuswCTQ/Cu/6xqqut/PH1ACcX
/T8DuNAaRcOKM+5H0XV9ZNsDPdiap8Ddt5pcmMKlEU4eiw79lombYQroK2Gt2H8xAQIJW6Tr4L8e
ZdY/Xr6sQhqt7hx83rVWIs/WF/wzemYLQNsDN9MFV9L+RP2kRiCPFjb0gDZe0P5kUt7ywFGPTl/z
ne1B6cjyZnSuqVmeMigHJZ5U3g0K0tyLtQm6ZUAH70oR6T+UXd2vkDIgf3xjbhggc2ubmBDJGStP
m9xSm2junFXuWaAJBAPcQacDki7s1FL3AFVpsBBWjpuNySTAjEtQ7O9iJQf7rYEQcTww0CvmaaTX
QCZdkic9s40wD1gEB+lEHJXTNycHlTTzR/dAyZ/oF6dPX5/Dk+fgeA6xgbbjgjQFFfvT50D1LIzK
kNEDcoqxC9jBOF4BIP71IH+V1k/MzJGUA4YP5KlQKTuZRDkH/Sgj7h6CKUjrYsW6H9FKI3vj/gQY
D2hwWqfy/Qh899NyevOdez/4qZEot/QFF8o5JpI+/RQoKEELIoBHeBp5kahjkFGs3QMZ6pu2KRbG
zXYOevZqjv5E2XxLGZBOEDygtbMgdX3hVp451UdBtv8d/uRWAlk0DLnA8LoDlFKC6LCz1DV35wsB
4Kd5IvV8ZFQStF07ygWdCi7O3RB5DLf3FrnCOwtiIb6CMTdKLmnR5AuTy7smFD9Ga+F0cme74sJE
ybGk8e9CQ571P3obSBkiU3lqIKShiNGRW7sjA0q+9RA5CbFsIAZrdSgbu7hB36N6k+XSPabzyAZn
pwdSEzdQIqPt2eshLHjCdfRn7nPocJdcATA4QjWh1WYNyPsl3+uvUT/9xS6KrcfdOSNtbLdajlCR
ze663vIWYnSaB9GOU6rRrnipkT+8nZRTofV6FcR55qM6Qc1SAfZqK/0mqkFeWMLTsxKhrwBq+Vg7
hEbOJ+VrmttFW5SFuDecVBtlZH8TOMJLigFg5Fn4l+pHZ8dDbQcjIgn7SWw5sjtA9Xmd32dZCq5Y
699TINjp5mtjcGrQ/s7qn1FObkBO1DTXA0ZxnLdohv7TJWLjqUk7HeAkhGl1MXaVwAAtA+8heHT0
Q6sXX0/i8/XC3iDAOOpqwGii2PPx+cPLl7XghvF7YaZrKepb16KrwAKkVw3D3QgWjeOxlAm2CxwQ
Earw8esfcG6SKCYGBFnVoyU7mWTfhwI4I5vfF9mQckFXXXCnpgtOyrkD8e8gx638J2oOwAGkDmhL
92SqwHVBE+QJZT/r3vqmxjsmgNUEOgCK4h5u3ilrd/BMBIRslN0D4vqaifrN98GEivSFd+jor3+4
4Mdh0E0NwCJ0UgEI9eN8nGo0tahodp9DBDAeMg2ZRGDohLNXhUERiv5pnEt28NyY4HQhv49298dM
/McxsT01+tfl2X3kv0beOheHUly5bRQ3UReb4FLDtXPn4si6PYJSoLR7Gkl0NVhq3DTZvQGWtj3k
7RPckq+P3rkL7B6TEHAeQtDQT8Iu6ZgGyb+Q34MNFTr7Kv9erel4GAIEwFiuCJI5iO8+rljlZPMU
AbS6a0CqdY4P9feyBH8HQGb32JcdoBRgLj4OUFTVYJHOjXalWdjL4JJtOLM+EIBCsRECd4jiveOJ
+OfWOKEKJod70a7Qt1vt/Rc/HmolQFyg8RP5JDs92rRy7DqIdmgVV3vPprxwR87c+RBaQVCDxgMA
1/7kvOa+ldMpM/y+82KW/6Z+QqK45d9LHh+34MMoJ5aFg+NZGa5hvopqBb7Er6CV38s1/b8hIGKB
9CtK8afNx7XNEML1sJD+NK0AC71uQYj8+iacX6v/G+JkrUoOIdR5xBCcXFErDb0kq1b9pWrWmSt9
1HQF7AJaXFD1OXq0/5yniGrVaMjK7IrWiycK5cdNs/96ImeOLKodsL4IBnAj/JMr54Ssn1tI1+z6
PnHbNQCIX3//zEKhBxrAR0ifIR9+CkEqbRHKqbdx4+p32zJAd18pTRLzTXVM7DlOFTQGoeILiQz0
/fq4VGMRehzsuWg3/+7lXfE06G/fPgzgoREAnl7syWkHHdAxq9bjYbir+FZsGv/bZ/aYAjria4AH
RULm5EA5VoeaX0HCHQLK6cbLL7hen04S9FxQzvpbc0ZN69QlHz0rZIVoyG6or913Yq6dcPH1Rn86
SBgBsh5QH4Js7FEi4eMGtNbIWmvq3J1qs9TtAMGev1c5ozhH2GIIcEALH4i5U8cHbLgwa3PH3ZVF
rMtNGV44qp+jAOwwrhkFqg31XbglH6fgaa67iql5lxVDWqI+mmcrRK+xJa6qZgKt61ZMe2O/cG/R
sjVrLhyBz57lcXzocCJHDkeFnCIhNAQFWlD75p3jPbgtSTPmQfvqegapAjmxu7ZNERHxCyfjzL4h
EQXOKzqEAE97GhUbx0KWFUp7O78C2/Na9hcMzJmTh68C7oNDfQbFOhS55ZaDmnY2xNiGG7e7srLv
ug24OngUEdOjJwPi+pN9Y5WJKHPtcVeQN4cK8Bjfvz7bp0CK49HDCB6y88ebj8rtx5NBOADhvDEj
Dncbi94AoZIggDH9nTXvoMzx4uX+whtB4+z4+uuxz67fUUMQ/ZZ8oEVODANK7LVdCzXu6BA96an6
ISd/T9tLac9zx4DA6YJAPaJ3PAUfZ1hOQBBCTX7adY2tsVGi3RSyuISaPn7lgxuOdcTRBjLgrxL+
qY8qotLqdG5Nu78kmR62yH5H67PEs8ukmR6+XrmzU/pnsJOnzecgrVSK4zp3IA6UKQDJlyzGp0zH
cT6o5B+fHtRtTufjtAg5IsvD4Y72YQHCkl+shuZFOSZuSZaUE4/Lbmlf6iJ2dhnhfEChGYfyU+pO
gzsrkdqbdtnQofmn9g8j4CjSrxPmDauusC9ZJuQATncuODpucMoBKsBjfgoD0wqsAzCl550192LZ
MTmBWl8GHIh7pwXpRbYJC7HG4GTfzrJqUisvirT2oj6RgLdDi3HQyai6Me59Ni+UjiDOwEEZmSvw
ssHtKLO4UF2z1oD1xAWthj0fKFgNQ9GuRUnCBTede+tOxrmn40DTHrooN/UY6nXh8CeqOvNcunR8
k14ZrT0urCc5uW9WAF1j1MzzBz+T5aIbGzcNYOUTxzPYm7B6VYMD5gK1Z1WmQz1UAu3MSraeI1Uu
0US83jRi9NfcbXXcD/6c9r4pryMxTYvGhiJA0EHBwm1yFzR/qu9pOXoxRRMkEPQncAIypW6GuY5W
M9J1y64YgiumwT1y6kqBz+65CaTEbCit2WYRNEc8mO5BqyXMQs7M4dNDIHLxYNDi/C5CM8jYdfmf
OrRBYvLa4q6AxHkCyV4/YbYlYi5rFJBAlLwpKTRO0BknSkfqmbQBRWkxtP2vnIIp63qlA7rU5KSw
qXVcZyXbBty3b0tS2Q9d6W45Uj8KRK6pGkHmZOVCRNKHCkLLNz7vJ7Cm5A0ykM6S+wHSHnn45nnl
nIocndghCMXTIhf2Irc9LKnJrUU0dPIHir9o/+hVNpIWqN/Frj8GzrYX4uEopwtViZHd53n0Smtp
1pPUSmPpuwjkJOQH1pY7ZJCfyF6iqYWZhdjoD2cWoYG0g8uHpG3nl6nNvS6pnLC8s0LLpNClJq9o
oNO5qQlJ9FOE3H4hfd8tIMdo5Yk1BcEjmUj1yoLSOYCqWm/RbxVt3Un03tpV/zxTyChgafY4GNOC
lf17aY3Wnkk2b0s+yZ/oiOyGGypAA/SCYfRT1xOgCHeGQP+gzv9kevYfTAdakeARSHnhxNf/w9l5
7baNRWv4iQiwl1tS3UV0HMdxbohU9t759OdjDs4ZixIkOBggg8HMcGv3tdf6S5bpnYN0jr4ljRN8
ysTIRCMKduAXS6jrH2ERdo4oBORdKrn/7tWoCVPUEFYeb3vfiYwAmY8hMR6Usn82hCG4q8Juyo6F
2vpbqKoTg1OH6C51/n5I0+oxLBp1LTWcssG8SEYN0aWhH91CzTvGOfwZK2P0LfPN9hgoE/InDMZL
RGpZ33t5km5gVunPo8fY27oc+E8G4guPgpT5n5Oy+CYbRfpaF/Jb7Om8UXpUXzt1gqXUI64KF/Pr
JAzahkkajoyt9aqMjeyA7ZFWcD2bFQjNfANkxlzlsfimTYKmoZhTA5sJ28IhJuaPiqIh0gjWFxWW
M4y3NFuJvlKvjUGsv/nszMKxjNR/UMumpaNmYjcmfMHxhxH96DiFfUx7OuW3n2gTvMc4XkkYljPJ
Bf+hBlNYr41oK6VR7Zi91a0m3ctXWmNFmwbSv5PBMXN4xkgbpavKvZJbKhSvwHip1Ug8dCHSSok/
+k5WK6ozsubsfvLgXPmD6ExlXdppaCDb0PYCTEkdlix0ZeDhIWrXaqyUr3WnCj+gbXX2pMLSSo2i
c+QwEe70IOy3U2KmTgrvDoWkTnRCfIIcuW4B7pWhWj8bCXpTsheaW5TCcqdqjeEPKhHiXcUj5keb
h8kezQMNfmeORoIcI+g4wmjZcfCIDraH/SoRO+kLghR17lhJ396nYRn80ATuHjvkOeUoUTXN0mLd
QYlKbVv0grHu8Yx9lduYctlgFtJK6CDb+2Nv7gotwGUhj5BVRfDEjuIq/iynTbitQko9nd4Fdx01
8KfBawuOcQESJgwlJ5Ja8bGNI22TCEL9CYrg+BQldbtqGxNQbzbpq9aMc7cTGv0gSKa1a1phWvuF
Hn+FQJ/uonGUIJ4hDtQkItKYYZ4f9Boymxc3kCjbcsp/12hF2EjLRCtBbJ6Qy8mcyLOefEHyVvBw
foHfQZCmz2pbTZJXcrypnfsC4GMUmlcdIgobXLE5Naxseoz7Bo05E/WOuCy5GODCP9QlXHfeRZ0t
JwP4jQYNs0r1sjVSTKi1B9CRD1Up85v4Ufdd1LSbsInbh0mGnivmZrVWwFutEXsZHXUU8lWgjerO
90Vp42W+tR4ouzqlL7XfuH2T9RhE4XoaeAsZQgHrLhSidRGzprtc1feVqlHk1FUq7ALKLsEgWQ9l
1yaOXmX43Fjqn8TSp+fK9KtPRVSk21qhWaOtNLwlEJay/Hj4kjWJsSp7RE9mNZ9HdB6Q/GkjcR9b
XrMthLpYB5x6B6sJ+3WSdvqmgp65qTn491WMSJZQxfpepW7/3OJj7Qi1hOKB6Jcro2Dt1LEhr42g
01dTSpVVGCnIO31BYXZQan/lN0iZIQOi3iejKeyA1ws7zTPgggewtq0cs56059AYhbg6IHkmrZHN
ij/VCMVtFUi8n6o8KfZpNbUvZTUoK2k01acK5v+aiyxB/LlrvsftLKdmjqVtSQCgI63pt1kr+9Uq
YrBs2fKztYaUqB3jabhPZE9ZIdlW3hUz0V0ZrXBXsYjZ0mHzrA5q+DPS22jVVZCk5dDqUc0QUjua
2l+5ptQ2EI/IliWW2RDn0h1b1nNIGMqbWUFta8AItsfGnHbUktlknumvIujCDupzk61MibpvMqF7
JIjX1QM1oLG3gwg9DKXWn+PILw4DFHCI9yJrVp+CVeLl+Ro0rn4ofKXblKlm2GYnpw+wKX1Hrwuk
zXItBdNBdBUYFD+RjyaE9LO3OBMn21MnFVWGWfINUtCmN9UWFcHEtMdMr9H1bgvYTJq1LgZkJbJS
/2lO3c/KGIy3rkNO3dNCjrxWFrdVl0fUlMA1jWHh7ZqqUO+iMfBRlgvCLRo8+Zd4EjxH1tpmGyeZ
4qQ14iWlH0YrETDGRhPzaptRvb8nKmANjl1uDy0KB1XeWWsKu0+tH1iaLRkyki+IPWxDLweKkuuo
Bo3zZRM1HXM6iwTyoFc/DWqOeBo+fpUjWfCm1S5MnFLueuTY42Ht4Sa9y6C2uRPs9l1et/VjOlGp
FqpGf2QfjaiH+P4xr2PxscryYAViRdhEktBv85664Qi0wLBTJGNWpDOKTRQ3XrNqW6N9HmX/d6Ll
TqJox3IWmZHaoH/VzbAbnXwSqm+KMdauVLbxL7Vo4q/WpPtrLYLg2ovBz1iK0WIRelT/vElBIMFS
nLojlJVxdNjlWmdtUAsT10C0Ari0tbHSJnNYo2I1OF6K6niH1tgmEvTGnspe3VkSInOJILHoeLJB
7M3fxtySODCs9GiqU7RSsgCEjjqNyCgVpj2QP1n7ai6sA3Q/1rrmByIaLoWsbdVsnLpN1SM7n3WD
Z6uB/+pPamD7TVNB6S8Cba1SZnQDNeruNQAUySGyollQSwNJQpGzXUVqpRy0yqofLd/41Vdxbxc5
i15F12mDtiVBae+bO8/quXZSrsEwwZ11jLpmD4KihXolBRvDz7M3RUavhlJG89lohORQ1/nk6oIf
6uj3TXV+V/mTJlKe80ongp0sOQHF8WM9cCAE8oTAH2kRrhQK5skYI8SXaLFbA6nC9CxD4MYrkk1A
QvU+GzrzBbElr3CivmgPAxzxyG48sUczUvLC30mXta4qGOlzgs7YXVN2uK1EnR/avRkPThPohVMS
4W29vJldgUeOBy2EtDwhgDLJUr9LcPXd5VZfr9TY+NawFh68omgeot5LvwylHt13AWT/OJ3zRWMX
vgRRO26glaKuOZmKrZSl+NmUi9CVfQHRFi0MeA6V7VYZM3Mt+13+0iUlr/AJyQ6riOegB2kWn9Tz
IWimbJ37xatQV/U6i/TZs64t7oArNg+8eHzufKU8akk1PBt66e/FKmKpwK/fl1r0h/8rWgW90oJt
Y29qwdhtLXghe55bpVsWJZF9JZnAE9TeWwex37nJmAu20BvRWpGbBPUinhhp4PcvioeMrF5p4tFi
Y39uRD1fB4GXrrKoD1ahmHZ2PpTdHdbU2WbUu/FTqKbNJzVGD1aZVETf+rbeVLHnmJG5R6DrS+yp
wqqNwCf4co/oUZp1j/LAW6nmOHRENas3spyom5mZ5Ci12G8DrZNWKFX89uIK9Q29Kw855oePuQzB
P0H+atBFVHqmvgNJYjb3iKc235MM7jOKSMoD8jhw1A2sSOK+xLgjH+JDgCAl2gBBsYoncRtIgm1a
GfI0kzwdegp+68aLygOqQv5G0ZBr8ye/+URpQHYgGKEu1lTpnWJ61gZpTEQFkCy5l+CCrorIsjad
HnKtV3n9WZWyX1HYmEdR4ZjTLTjTTY/yZigoyX70Q/O7XEkpBW2vXclN1Rz1NFPvpMxqDkYr/taN
nAO6raRDNCiDXcO8tknIJZtJA0UaUGlx0LZQba3Kx7XeInjjBaa+FoZB2iLHhopOYkZ/VLkl96/4
CCzpcXQI8zbdxKgjOdQDg3Xdo6bAEQ4dveJiCLUagr+I4rxigYqEpVYhSqehB4v6qw3h1VyJYYzo
hRUkexhO2t0w6wJ6fRHYWugXb00ZjWuxRz53krvUmcRkOljyGH8H7KNvzEoa7qcKjbwoTl5URWAs
tfhLj9vnJm+9ny0ess+VEhVuk3gAJAdZdnPZ6GzCUX/dYQa9JRD3HTgk8or8SI8kU67YSH36+zZE
P03WS+HQ+iESwGROxEe09T2nbdBVTaTsMZB6ae+hZrz2rVE4qg1JCT1S8zsy0PlDp0b9Uxqi94j+
yPPUpKBDCzG1nj1LPSqdKLwIVog4QpzkoV1GVuAGcY+6SjA85IqVO5Hq/bGyuL0zNG04yF2Z7VWu
LCdEXMvOwdFgi2v2yVMmI+eWMzgCzbeisddntag4ilBiyKLCyULRtPu68h0v1Io7pZTEbZeJplMW
ZrdJAy92SkX7gumFuUM2J/sTdwjOTiNaLp0SJOtY8zueYlV5RJcC4VHZmjQ7L6Tpkw5Gaa+3UuQQ
8YpbBFL+VEls7ToZda/B14nLwlq5K+XJ2KSCdB8UfeqYfiG6JS7WDKEx7htLsFahEn9P0zjcJjy+
NlGVtCQVkFNFKHKW3kWhDChIpR3ANAwv+aAPG28SeVEOUfo1FoTq1RtC/YBsbLOlplfaeWl1R4F4
ykZn0V+ZZUl6q0slBB686ZErtbS7MNWfyhD8Ei9X7y6Gk7ZOi0HYwc1FNaeHFU90YQQb0a8QfUqS
BhGp1FpnJD9tvy1/m0iV2AlbHFW+As00xENsY6iE9VQUxRMB82QLIJLsUmRF+ZaGq2o1SA9mOyT3
QVqFXz6YKZ2Te5A8KSXOXklL+mo19Mh8Ic7nttJel++n/Eae9FLyEPMCuAkQzwBfLBCjWe3XOpCZ
yW3axyHaB/KNGsON758ZPYHCNKWQ71vHBOLtB4Hz1Bb5i7oTbj0A58+4C4NhcscN3uRC7CZTeED2
fYyKG7C9S31438iigFlrqdbrHY3EAYrO9i025q3PL6bAAjSGajmfN0g55k+l//bxJWTNBR7ohZgU
LMGqo1GOSC1TDUnrb26tfP/w12dDWJAtmHnAGp97964Q7lV9I1SdLrpCJX+TSQ+RAftoddGw/iK6
KLJQS6aV0yZgLfRxURea64npkRIQefVR+XO9G2e1nL9tgEmgvsJbZInMpIJgKaAFNVeyjlLtVhmZ
is/Xm9DP8/Qz+xXeuzbDw5Y6Da2aq+CGc81tuSNr2XjWko4cffLNyORbAizzkjyp5szdAYxCgyhP
0NzpkI0kGsupyDQuyGEXp91h8tonFCo+I4v1Uxxb0pEfxUSzEWlSV6GLzyIO+qJJsRAQt1RLzc1h
cSWHwP91ffjmbbDsEuVx9jgwIeAKi1WQyDHxDDJMrpz9mpptGo42uVQUywjgJLJAwY1df8b/mDtE
QRvEDc1CmV00qBWWlWTQwd2sM5DUkz2NAkl10DzSw3mAVi2KVWP2eVCEdZ+hMXe9uxdOBaBEvN4Z
VPAfy6I9Wd1mtjbXXSAaztgfIv2DxKn57DxpYVE57bjTgz6SddcHtZSyJI1/WPAzmZPrRZ89kBYH
W06wbJJNYkXAFaDG0qtUcBCb9Vvho4M1YygweVWBfmqQR+et9+4QGiXi/t5oFbcmhRYgp0ke9/p0
XEIgzDY/cPxmxQprufyiSa7EBnMFd6Jk5rfbNHOzqreN4jAVqPuhHyY06VfRU7e1lW0D8nnq8Pv6
bzhbEnNJEyS0BHkYf5tlLBCLpcYz1hpdgwRpHKT3k1LfKCdebOKvLTYkdDgBi4EseIuRS1BGt6+L
P2LlHYzU3F7vxdkxOPfiXROLcjZIo8hPKnl04+a7lEl2mh2HDCFvbXO9nVtdWdzavD9MM/doJ0NI
3yoQQlVvnBCXWiB85rADUyizzE9XXQDwIUKQkRbmVKCvpvZAmvZGI+fHEMAjBSYIzCO4EXicnLaC
rjlGAqncu1WNJjNYM+gR5YBQbxZZdW1nQVAiRpsnd+Mghy85ArQbpb+lO3OhrA0XBYMgkv4iZfXF
j0gF3CjQ+ATqQA7E0CPbxDJDRh5OkWqni28RJS42RysSFqGztsniaIpqcpuzVqaLGdxayZEhrO2E
HH7dvqr5DdTj2b0yjy/gMVMzsMI929gG9m+GlA+9OwziF1nzN2glV7ZGoYowY4wQrc9WoZ78lCbz
xplysWWLWAMeFao7S4hCrypF5UlS77ZwTvrWwKgEn4hs7yn3UvdU41fjoQl9fVecBQb0Fm+BGVCE
Uc4ZnSDoMFDqJLN3YYPiWTGmj3paOEFernKz0e2Rw2ydyvItbZxLzSJ2BsOVrTIvo9NFrNY1apKV
NbgadwCKqAHCtpEg866VVvxjXtyY1AtbU52BOcQLAA/PYq0EmxWS2grrFRJjSlbwFqZuXoEn0Qjj
CMp/FtED3khF/bRDFKzQDu9y9j6PatMKcJkgcdx8OAqYm6HONnPNZBX5oNNm2ALALeR6cCfVWA2T
dpTian99RVwcKhRoZtA4T4QlRCsYBWocVTe4cZG3TyPG1pRdB//5eiuXFgDaFtQ2ZYD3oKVOO5Ja
XqVpQj64LElKoDsNYc4yORQtJrbabujerjd34ZKZpTT+v7nF4d+0YzeGXjm4UgCEY/htyp9xXtpM
0c/r7czjv1wGBs5sNDbDHpdxdisWVuBr2eCS2vqkeQWH8IgLkfrFqCVbnj3OO+MxBVN94+i4eCuw
n+BiAh6dCZmn45mjJQ2DNxrdMEdq1hPIBCEfryEE1f8qrZec2NRXfqi3eEKXlj1MAEIt6ADnOEhB
sLSmDiUgidMLquDkFP8Uwq/rY3op1PpLVZdAWrLkl4hYXQypX2IW7/riUeMEluvQEZJj6+lIxiMH
PD3p2Q6R3ED+I/T7j3OhOIo5lfkTx1r6OG+Yd8Gk2udVooSi7JbZaKckff3wJsX7fNmcNLG438ym
nPPWk+yaaW0P6VaQn66P4YUL9KSBRRxXqUrSagF9kCJKR8omaPc9XkNR9NbKP643deH8mCG/Orfn
TJqWFitRnKBTR1QGXUP/qXvfb+ESb3z+L6Px3WzAUJ3MMUv4PJYzkT2hcXv9919Y0oZIjKHO5x/P
iMUzL+xUylihRIaqAjpcjq30UoISOsS9pN24laT5W4vjAkGBOYaXoQ7Kf//9u86MeZ1NUi5OQPot
XIbeVOV+EsJNkH9Rg1/4kFAzK3cmwDb1RgrlwvF70rB8uqYjLVb8QWsnt4r8Z2DF60B59Xq3kWss
+XZtcuMZcel4oj3oCywMEOFLJl4hZApxaj25hez/0GPxRyEXaypZlB4C3w6jbIsdys/JK++VDrzL
9Rm9sGQMyn0AP2ESKeby3dlahWamLRhMGbYMnh837pYbn7dm5Om7SeyyOBwDmc+TNSAlvW7MP//w
+wn5eW+CyOWxedqAX4d1ZPbt6Ka+8KUdMGPCSO+WHfX8keVShDDxf40sJXqbToxEqy8Bqno0AJD5
UxajMCFYv4aAcocovmHWge6FeUtX49J+w6CRPJ7OHAFWO+1dVVE8kLwIKH39FYspHTMQc3V9AC/c
/sb7JuYZfDdDaq3rQ1enkxsaK/V7Ja3TaldrN9b4xWWA2BkHB6l5oszTRmoplZUaEURXwVFjdLJb
43S5E/99f7FlPQwVC82H8tAjeGBtfWnTNzv5Vtbu8mz818piNurGHPE+oBWlXOOEEn5VbvXjYgt/
A1iesahbLFZzro9N3AR/3/vA1xMz+JbI9aNUaevrk36jnaWar4lJmzrhhOZqvOMGuXn0qWPbWlDf
oDRcboc3G1BrpHSW8bKX1eD7WuD4+C/iOTHULgCV6125uLRwPv+/JhbRq+VXhl8mNIFevT1bcGjR
9noLFxcXYaOp8uSdlatOF68A8CGvI50kDOFjhhba7HHgFYderv6hLxzEc6pRm93p51/ybi/GcKLH
UVApnpA+BXp34/OXZuP95xfvioRHq5UCawVvb6zk3x2AXPUfThPiXQ4rqJdcZ/NPeNeDES/KcIxy
0Q1KzLIcfw8ERb/1Lr805XNpgESmSiy1jOeNTpiivKZOZk5glMQGfzlTe/n4pJN5g3lJOpZ0w2Ks
zMTzQl/yRRdfrLUVVbvIwyTCktZmtLne0qXecPMTxZO3sngenQ4Z6FkSEMJISasyu62UyCkeP4Z4
QzbkUisqKk0qCSmW8jJyEw1B04WQaKqvN8IaANL1TlzaI8yFpMGopva61EfRU8AR3qRN7ojsteyX
TmIY6zbf6c2NsPDSGv4r9TLLP5pUmk5HS64zTQ16b3Ap6dtd/D0D4ZPdUoS/0cjyeAR/XCttMTeS
+05RvuIPYZu30hUXG+HZNLOxkHpdrjBidQy3TG1gRionFf7Qll02z9fn5eK0E+CReCX1eka7ksnX
RTD1BtcEJHyop0Leen7753ojFx5QBrPx/40sVrBXGnjI6zx0UzzrkvItA3RQKG/MjJX/S1PUT2cx
HrJvy2Xcq11qTQaw/wi5L1sWqztLkJ66fHooIv2lAgN9vWsXxw+RNvJWYJ6xNzhdbkVSqVVcqjCj
tMI2JR6Gyo1D+eLO+a8FYxEhx2QBa8j4o2sZ20jAv/NhBgbeCsCki6uN3J7EIUCsrSyuSa/LiqJR
GbgsGGsii4dexxg1qV/9KmnuvLYESUPBhMxxan7Fp3iELDCLomIfu23xBM6DDjeY9JZa46W3FqJt
Mx6B3AyKDKfji+O5hJctZYEirX6kUvigFW3gCEYTOg3lMNtKxW5bZunH3+HG+2YXK3b0ix6UTTC6
FfKEwBLXN1l7S5f1mWv5vwRr1g0lvb+vvnc3oWGFrRXAs6FnuLhkDUC1bMQSjGBbvxNHqb4TutB6
BPkO1SIEHzNkQrqO0hhyvFUWuMflpSO0avR2fUVfWggzS5aq+vyOXxZitMnLg0xlxKP+Lvjalisx
WP9DCyg7IFJioCyzLMJgmNqZIaoyrgQINcbg3BNe8voWmuXSvkFpECsK9OpFuM6nK6c0QZJ3Fmd0
MkirbGoOJHvrBr6FcSPncauhxVrxzSxrMJglbTkC3BBzvK3L45AOCMpY6uv1obu0HZAYIFQm4wGQ
bnEY9KE/cV5TUswE4UHux3VuCVs1BOgiUTdK+uhVFMNv19u81L95nhBRh5lwljb3SxyQzApKZOId
c/XJTES7hx9yMws7v8GWj+h37SwvVdEaI7kaidpi3H5ziEg1iDRrwEI0/mIkd0pOhoUNHx26RNwX
zS01wUtD+775RRSfjqXnAaKbXFCr9ehU02teHyRtlcq2aOyuD+mlW4P7kMHkbofbulibYTyUod7K
PBQrtEcKPHl5OYY3Lo6LHaISh1sDQB/wSqcbwIxCI7d85o23V7dVBGG6V0rfczylIX0UJ8Y6Uvv4
ucbOb3W9exdbJnAh1EMazVwG+UoCyw7zEBJk9a5C86yibjDJn0NJ3Vi6Kxk3QtcL4QWRvkF9k3LY
/Kw47SiW673VemC+NOGJx306borqjnHVPyy+gdY1KoXU3qiGkA5b7D610TH9wvXYhfXgTNUvaBBN
8OX62F1YGtCsWRZICYAZUOfd+O5aqEVpjEeQyG4+ffamjdbv/+H78N/nUJ+X5JLiX+R+KnVDKbm1
5Qwjzoc3TsOLv//d9xe/X8TeJGuVRHJlK3JiabDLDyMI51nQESkgI4oD5DIuFsl/pMmoiK4YxLa8
mqwPemHNN7OJPhzKGMhzzkWT0ykoTORbUyRTXfNhjBRbgPl0fQ7mDyxOOpbq/GnuftCW8xX8bo4b
sUtqT+1kV01iY9Xib+NhoSr07Z0yaLtKa2JntnqDC3lL0/TCWY7uEaiyucJGyXrRtTaLxUyY4ZGY
tPa9o38RrHWXfbrevcuNgCvDE42K0zKpo8SeFBlDILqJ2IY2WpR7/PY8J7CmF11Jt//QGDY+KpU0
dd6bp2Op9haaiyDL3LbWP6E8+TwzCW28fY6jeUtp4cK5RhH8v7bmf/9u3oQaZqs8xLz5u29J8k2q
nvRwBU4ExYoUrbPrHbsQh2HoQ8IaVaJZondxRyhGZhqVAdK0m3WFZRkpUR60QXDjlri0XynNgWZF
ME5B8ey0TzLcEMObKC5kSuNYFsTyj6d2SSpg+wYcZD7PFosdI2e48IVO/hiugHYXDe2Ngbrcg/8a
WJw4ij4BK2iUyVXLjd4fmt8fnwcedpw0DJGBXtjpAA1Vb2C3SkkrehvFg6m4Xv0vU4AqoMQapgS9
TH5bRh9MkUU9yUx/FZmt4St6vQvnFyRiLgrriAw7f1+e+ZKMNSqSQsZRC6EK+Aff+hpC5VaCYTV8
WNsOkBGN4XelordzdjrjdlxouA/rx1w6hHeh9+HVdPr5xRYMe1Q2pozPZ/cmVO5bMdOFcjkYKU79
GWhJsW15nFjFqMP6brQj9J6gQj9iOrY+vtHlXtL2hSyu9OaXNHOnhTsJYqk0fL4+Vee7/rT9Rf8s
hHuhz+HeJVgvJdzmKjy0qXRjPVxsBMTNXNcDv7QEWnRWn5VTTCel8FPZQs9M7dh4ut6RvxjO00tu
RlXCzQKPRaSxxHjmE2CLiBD4SG6+3FRdqvfg+hTtOWjD6JVRhv6ap5+ssW6+tIWsEIgWYWALieQ5
E1aXBwWHoLtBNqpHgLVUH7GPDl9boTW3jTq0d2oY+G6Ttel+ivx0q/lVvC0UIG7iCOIAorjc7AhF
apTls3E4DMSOO59Eg12Dh9iPXZN878rQf6LyNFDLN6XXeBqEV3/UUEwcg8Lt8E95aCu8tz09gazg
T7GdRVLsGCkaz33cStmWi6eD3jYVjxFcR6DMqvIyRNZzkzd/wl6QbSEQExhzU9hMG/Jgwb4aR/8t
H83prhrNdm/qJS5RSVfqfwawZL8TeRRW12fi0mzPN/FfLUU8ERZ3vpHBthJTjdkujwmsUcjcHxaE
ZNO/a2L5dFNqr8qCgiasTRtDl9pc78Gl84t8hIkglQX5YhlQ5DkjObS+fhTFHifd3VT+LtLGVr2D
Dwvxelvnt8nclf/aWmzAoWzUxK9oa+zMrY9sk/5B5yXOXyD9sIM4Jbl24UWfXihS7mdKyc1/lLpN
sdZuCWmdR1+zzvmcvPkrbLtUhTT8gnShL5lHaXhueQKV2ozy2am3sjgXBgoNrTnriZnKrKx42o06
Cv1SkDrzGIrfurvM/Hp9Hi51g37APiZSBmO5iOvQ0BWKwLf0o4Te69NgTsh3aKXweUqU/lHrxOSG
5qss83tPzysVVehZlQ78KHDOxTbx2tbvpqTKQEmV5VNfjHvJhCG9rsJ4Qr3IxCZdyt5MsYjX/RTX
j0aDhhJWNYHtNciUiSHpgtqsreecI8pcm3pSbsZKzRh803AUZPq/awD6nmbpAycX8vbDN8d8oiOT
BQphrrIsfr+fSE0npFN6RDRA1DqbEoVdfbi4ourkhgH3zvLCZ+XagFhbhdAZHQ0RSzWAcrU+oCZx
48A6X1lzK+RiiIcuhCtZFeRy1BrRUejuJCtw+unjRyItEDHO5gB40CwvQEzzxkEVs/iopKKtGRD/
RYy6hz/Xl/ClfuA4wENI4qHNe/J0hwz5qFG8y5PjGDr503hLd3me0MWCZYP89/m5+XevkUhq+qDX
+LynvU3hWmjuEdN4Kptt1GylD/risi+w+yQfAY+WjNXZzFNNwRNwYHXJWfJgQO5GiO2jo4WGrUG+
mbKtQgVycSwitWlEZpPXx0Je1cI2z3fXvz+fR6fD9deulu2Ncykk0MX+CFUxCC0F40tJrqOHTjSD
z6LQBQecAqt71ev6vSKIhj0E/S3+2Pk6mFuey/U6NmxnmoOBWsh1glPMsfnVJXb0cr1ft76+OIfF
MUadI6rqI0Ydjt7su3/Ih1AKgWdCgRCrQ/48XWg40aBhwZF3HNArGO0It/qPd4Eji1khW8hILTaK
4ktqJqlM/Vg9Ct69qNycgfkVu5h8WScVCqFp9qheZlwkbHli3/TlY0Nbaz/rNcerUGNyxCQ1rJ0/
teFn3nm5A39XdQqBV4ZjNV3Jq9sbQ5mzQRO+555VOY3oVQ47+4UVI9kJWqoitBG93QjUUZ/iTjZX
QR6Ym9JKBMQgxmRFxQHTEUV+9vtGezQ9TdhFQQZyD6326WXA5Fa3pVz2dzW8kAIlOZxdxDya7nq5
7F/Shju818MeaEktGIJTV+K4yqrC+PDLaj50dU51bkHckhb7T2Yv6FkayMdAXpUK2vEfnuTT78/3
77vjKqyKvq71eQrG51R9VbXv1xfReZB4+v3FImo6KcpSVZCOfRKKbl819YMEYgLRRbHDra4P5BAn
U7H88LHFgtLYGKS6kURfHltiGcgtHryl2057I/psljeu3PPtffr9xbCVZtV6Rcv3O+i6EsfHcONc
vAAvpQW2NTHMnG1aZgfqwB/6AQVu4M2fEtAZ2oBwHjIOeJMkwkMZJLhXvY1Zuro+X+cBHs9DlDso
D4jknZb1uSwaS79rkHnQlG5cNYTEjzJlxy0Hc3YfDBScP7wAaZD6Nqkc+kmy63QBTlYoTCW5/aOc
rJBHRmRGWF/v0vlczbQc8Iu8dlVYbIuDMuaJ6fsTeOMiUJ6ksfk0CZlzvYkLqGfamIs6EjWCC6Lv
k954ZaMpR95bVPxEdfiZp5m27aOsdebMxZ2GRfYOIhtahWocrDSv91bgSMobv0Sex+v0TKXawrKB
402y56y+5MXmqCRWBWSvE+xczmydkmfpRetgeK28u8nfSt7XTv/mwVIV/V2PcowUPZvdy9TAsjBS
J6kNp1f/DMmwT/vKLsoHtXOvD9f5oaABNptNKYxLTHTM3oyk8DXpOOYc3YFdWe0q99e1tVLFj08+
Tc1ewDN95XwbQROoJ0CbRwQlE/0JadzrXTmzmJpvR/RFyK3NIHBEak/Xb5Q2yKxmlXSsxDg9iNDD
N1rbdU/o9knrTk8UBADrNIRuN+TiDp6/fohGkzJq7svkq0btHvGLZoO0uAKqYKzWCCP6n33dCDdF
2Yy3aIfzz7myPJbI7trM8R9vm9rF7a4QVrmxaz5sBTKLJPy3Apek8iBR0mIGJ7tt8pqHoG4juxZf
rg/7rW4szl+DJ1xQKXRDy57k/FuqNHaXba63cR6azv1A+ZrQGsr/0k9DgBnZtWVUu6jA9Y9jKgrH
qA25gy0E0KIpV1b4uL2MCOndOPvPO0e8/beYxtEEWHIRE3v1WCuVpyhHVdtMxWGcNmN4o2+XzkQE
H+DaUjM99/vEesZSk1pXjqTHEJAD8XF97C5olgMjAbWImwpvk7N3e5n0Y1VIRncMPA/ZK8UrX5Sk
CRLbyov4kxIH8uep0H+Oo5dvuhSZpqDomkcEvlJOLcvr9jd+zxwnna576jVAHXnMo6ZCbHC6TcXG
EKCPCf0xUuN2VeASvs7MDpRLhYoz6T+iN9nCO8AMrPYZejBsswYnEt8joXBjbC5M78lPma/gdyGX
FvupXIrxcJyqvWBtfOVeuUXdvDC9nK14eyokBFjEixUUjXUwIl83HMfscaYzC92P6+N5IUx438Cy
5h6T3JV4qQ9H7dnyqIH9D2nXteM4rm2/SIByeJWcKnRZ7jTV/SJ0GomSKCpS4evvYp17zti0YMI1
GPRggB5om3mHtdc6eEsUjIpzoBiFJ/u+zqCNUwEj4CfKW/C5vmMhzmbJMy8Xwp2xxGZRTUdf/05J
7Gb7in28PU9iouVtJ9bB9AJxEuQYKoO+SWCARezYlvNogxqCgu4bjTvV78YN0l9uR9KwrYMlmjxm
LhBCnFVR3PVuE5zpcOfQ1y644qWtYC1jlpHegjbYiJbnALyRRuu9JMCT3T2bF4Zk5Ny8LItTJOZw
1IyNUW/mcjepFNau/QZ4gIDnieyjAJBJ2UfHppMN2sL+iHiXFwAQR2gc6e3T0CvGsuLPXVoSb8PZ
GUVrZs8Wi/THwPxqLFsne+qmL2a1c7K9X3Sbxt2T/rGkVGH3esdfmpUWS5vdgXYOzOaWszzQzHUe
Zwol3tubcsUKUAZIgAGUg+ZxufarGxmxOTg+jwkA0kv+F003tw1c3w7uhQHphqNpOy0tGJSPc6E1
EYiZeER4Rb9otBh3RQI62Nv2rk8Z3HtUyoE1MtFzJZdqfV8zigIEnsfkS/LFAFHbvC8iu4qsat+O
7wnIhdIMhOpRdpb9PTKBTHrxCvPI+ue82WfB/XOHgB9KHwgm8ITK8RC0FSjz7No8jt1zDqZhLzK6
3fzz9oStXApIGpoCwQthj6tWDI2BJ7DCO3mc9UOTP1Fz46kqzgoT8gvRpTrrHDcxjgXIi0D9Z0JS
TXFaVCak92GG1HAVUJiwpqfiO89B+6xYjBULb5oucJFAk4Qc++U14JeVxqymWo6FDh7/qiweKrMF
Z7vTfrl7QRDoI2oDoAHEN3JdpTBLLciLeTn6bQ2+SPOJpyBqzmdX5XysXKEwJLjSTKRccWIuRzQ4
SGclbYcRkWnrL186QIBMUn2wwV0JjdPbo7r2oBF0gcwdeBkUJ64c2SzJulEQQsYuqKdT628nOU39
qzs8ENB5QnDi7v1wYU6ud/IB+si0gblh+e6WD4xx8CL8SxvSnlsgSlE6psYA9f1QVgd7/IQ249uz
dn09Xw7DvFyiaXKQh8wSFmvOw+jPYDv9+e8MSHsgd42mNw3U0mee77t+B8p1xQtz/QDgBhPJB2g8
IzKWtzMIT0EmShH8edOoQ/QhA5O8NYZp7e0Su7z/1by0Jj3Wdp9MHdQRSExc6Jj4+UvmKLPtK1sZ
GkxIUomITKTDLxeFD5yQlHhZPFPQyMS8O0HLZEAdtzvN6d2XAdgn4LUblutD2UdWAhsqUMk00MWO
IeEOJqLHtk5DT3W1rewy9EWi6oKXGlUEGZ5r82zo7JaTuLcePjnJ4fYWu744MYSzr0t7WIe2c5cb
+DoqlidA/l4Mpr0AbqgqgK0tC7o7BZOXA/iv/MpUZO7Aa2QQkKDsp/wpLR/yKg8LDTCOTatCNKuM
SWc/a7g1eJ2OSMH+BiyQvmgQWwCjdapHtvMn6VQgwPVJ/Gdw0iTWIN1mmovBFVApSKC9jE4eSLko
cNrrGwFeNRCoALrJu41CfyRFDp/EpdsWX+q8aR89DQwRtzfEmhWIOwdomdOhIirH36RGrcd2EoLW
5U/DFAXe67/7vuRyLlbS04qQPKamfjLpt740v962sLYa5yOQgg+dWRPQxxhBSh/0/FDre8IUvuX1
4ww2CUHVBacDd43sbnicNBPlWPC2/9xXT0lRgIDcDF1Sh6CXCm+PZ31F/jEm/v4sxPEdDRE8wW7W
3XEzMz+af902sHZczkcjJvTMAKCV3pgSk8SJ9mlyNmk+hUFQhbTON4hAQP2twIqsDQiNvwCnwJFC
85Zkz0xmo0L8mcXJ4/wNRMi3R6P6urTBTL1npCh5FluaHb7UjcqZXVv7818vba9+oRAXC/DrySDo
I7fIahb6D54e7896oMBzNk1i2c6WZbEr6tfC0HHUfvk7rfzx7yZKeilzrYJqGPSyAF2GBkTkbm9/
fu0YIoWHsje6Z64dWI9Vzmz5ZRYvkJew0CRTdV64WCr2gLXlQBCLPIOLHll0zVzO0jinKEwD1x3n
/j4IHg39o2WMIDECC2L++/aIVs4J6gao8mHnoqNcdi1YPo1ZYs1pXNVOmCXjDiJVj/rUfTHq6gBo
+AMt2vsZgcD2irsG3WPoX79KhxpJpTdNEKSxlm60n34HoObh9qhWzguAgRgQUG/CyZAey4L6vUaQ
BYgNJ/1CrQcDjUd3WxDtkHi4AEsBiEA6kZaljRpkvNI4IY/pYzApLuPrjSZI78AeIfYaoDXSgTQn
4muurQ1xbbihlk5N5Pv8c2pSxbUlfuZlihB2AAFHjxToya/IL20KCC7gtDxmhW+9oEGRb5DHbsJk
Yt6+hSqMwt5aZRkGkZ1HJz7YSnzJrXAWnevtBK0LAsRQYkEcCvQI/S/iPff1sU0nYJaWqDd2964W
AkBQIwriMRS1ZeBxOeABtZ2Rx5W3HFpWHbOMKq6GlaydsAHRTUQeaM2QWYV8c/bITCaoeFQ8TKEu
AV0xoz4wyJOUVR8NIEkkKVRkiBfaVEXQ+5Z9lBcSwa4Dcas3sgZpxwOr1Tc2cq0xCDs+TCTbFK2/
MdxqR3j+6GYDCwPw8TeWtZ0rqCSlLdKWLtW2dgH2o7r+UxMb/7u+aRquuGHWtjJoq0EtLkqVV1An
rZspW5ymB9ucpUXUyZ2nLPOBuU7aILq9zGu7WZSekSFD3H8FGsp9q+wA4u/i3NowdIINy64EdfX8
etvM9e2CVjlcYWATQMUd+IHL6znzhxKSY2YXU3d6QDf6R0MrFX7x2qQBjiiKmWgqBLOLZMLjre5m
tEcYvjUggMG7Avg6xZZdG8e5EWkcfua1yGGVfRxAXcr8oOIkvU6MijIi1gEgQRx4uW8CUnMGitPm
ECeOD+zQn6nMwoX8YLa3b/STUcaQYLvbT7o0KbkXFG0/c60bQ2zVBtqejc/UGt5xlZyPSvIwekgN
QVsQo9KXDyCwq+7n87kYgqwaXyeDnbg5vp9Wf6j1qzbf8/uRdcVpBFAbiNfLnQU6H7Oz9YLHHAqi
eVlsqvuR/xgB1hvpXfjDkHa/tFCWutO46FeN8/YURAm7m2oPLAkClA05al/oCVx+3uhaz84aa0Be
jxwoGuD6dkAEzp9pmXzJrPxHYVib2wd+9dWCqwK8oGgAveqOIantZh0NYLPYB9Nrmb2A2CQsUhs0
DOmW9N+Kpj3Y7f622bXziRZGOJvIteAfaSJH18sMsMgNsVMesx/TfPp3nxfmz3zxbHaMfAgWnE8A
EiEI2ClgcGt3GHwj0FMiJoK+h3S99ELf0lpwGM32KxFKx84U1rMCC7e6NOdWJIfC963BmA1MUuLP
5Y9Ss+0HmqTO56ZptRe2GODag7xuSJbsGwm67GhaM1X8hrV1QvMuKqwInIHEkq4Eu3LrpYfKc1zY
EJzYOZoK57M+k/8zIONmfO4xLy3tIWbuJjc3pr9/1147G4OMm9G8lOjThFNl92Rrdtqm/nP/bjs3
IK0Tkn0kAyvOEPfeT+dnYr3n86YJlmUEJQ4Cp8vN3ELDSFucCdfmwTDx8vuqPO+abyG8F8sQzWvg
K7s04DkFMbRgxmHMvkH0dkv9Yu+aD1b7/R3zhCYa4N0FRk12I90RhFnNgNtTT17Io16/4/ZEs9F/
Py/39lrQlPrP7an79HEYy31nBke3QItcPb+kDqC+g8orWz0eFuBpgMTC+9IlXwYiH0CoQVYvDg4E
yqXDonr1xdRLvi8A3OgJAiMJKJvl9J6+sKQtIesWFx4EGfkpbx+GpnnQhwQS6+/BsOlvpTLESxiO
tA+6GvLOPOmaOGD2dqz5XgdnZFWrMjJr99oFAEy6VMw6APtaT7rYo9AJsw92/QKVuW1WmmFux16/
K+p4ye73bA2BbgBkCl7nVRYLOpBtZTgwaqOHqUU76+/bm3vlEAmtF0CDQMPmoDp3eYhGjicHOnh1
DInjiDTfO8sNJ23Hyb+0Iy7Us6cNiH5/TA2rjm17p7sgxH8mwd4gimB25VoGBQ6IIQDDFESP0gNX
Q5OQNs1Yx+0Q9fVDuWwTFW2hcFjlrY343PBEpzYYTaRbU0Ovbtsl2NolqLcc46PPjgVU5dqvGXsg
KszhykFFOuMfY5K/keR6qS8+jNlzWBtRoepyXDun59+XVt+eSZGC4aqOjfoU0G9zc0i73x1kym1H
ET6t7TOgF8Clg0BQuImX6x+0wDAkgd7FVvbDIyAwQL0MPWlW++v2fl6bMbz5aH0T6O6r/WzWoDob
p66Lk14Lw6FQESCtfB+FEWww8Dqh+PdGGHa2jwuq2wsLwELPX03jibCHu38+snCAy4pYwLXlZEyB
vTBWLkQWIK3nfvfsv97x+beUOHrK0S8kXZVQ3NQ9SHGCZ5781ZAc4hfvMYBnEo1CQGUhH3e5zBMy
Mb6xmFPMoVavgaKyU17D4pqVDqAF+TVEsGgPhIifdA37RulOtHORIBsCY0fs9lOTdH9ZWfMycS/y
CA+7oX0GmTAEhMmTXvm/ZyS2/AmRAVsOeRFEZuk+Etr+rm03RkP4/U78+e+T9f8yMJugS8fisY1c
mg5BYRUkaG0LouosHlbcccjZXc4xZB3daapnHnuQdRbMbH2hWEWxDeQpRgr1PxqMwVU6JW8YHYdW
49A8gBbx7DSf/IEemqYPPSidbuZu2tzelyu3A8rpaLU2wH4BuJPkkHQmGhYDTsY4acHK2w3Lz9Fv
vIi0xcPUjX/fNrY2f2+5VSg5C9JsaQOlZp0Vg4tMrhe283PAFDfdyhuEceDDKG4inJJfVAgD17nd
+ZDrriFYtBu1ja3KeKxNl2nqIMyD5K44aJc7wLLq3qdGyeN5No5eRk9DDtqGpfw4MVUSddUUssOA
hoMp8kqNM+80v3MXyuPczl+bhWz6vPzsT/6hH6zDO9YF7zYwaBAyQdLwclQp0pIg51t43NVluK3x
r9vfX3PgLKBPkA4WoG9kDS4NBNC5gCjgOIICGgLM+jB+mPTmg2GlB/SHLQ/oyNhxo3hxcms/l/Qd
1wL4AtDc5AAxgrfj0njByhHV3gFyMObJdT7m0e3Bre061AFQyYMHDIZT6WZH96Le0nEe405rQfP5
Q7ePSa4ogawdHHQ+oCMbt7hoLr8cAm+7akYMz+O0dzc/NaSzb49hba+df19yreoFuasA7b5IT+QP
kBmGyljxYyz45wC14tumVocCNDw66dCTAATx5VBYPZQg3ctHsNH94MXBzPa3v7+6HEhEi4oRWNDk
R4okxqSDZgAndHg22yeLHIfuHRtK5Lr/34T8zmhZ2wZzARNVkEPenoYqsa615QDqFPxzAl+NPSXN
0awZ2tSDMd1Jdj59mc2XcTjoikO/NlHgThYko8Kjujr0hTtME8SL4sE8mc2pI3tIktxei7W1xi0P
9l8hA4ba4+U4jHZuGOS751gjX7RomD7d/vxamQnhE+7j/zQ6yenPyep0cFI0erx4DX0dAUHdlLaX
7lOIrIe6kKxH3nt+7JfC3Yxg8N3Qqm1O7RQYivOzMlAb0qcIFdGkDQiXdAdUUDEEtRQIK40ZObag
D2m7vT3WFd/rwoJ0iUGUbvTdCRaadge+61T7lBjPBVycIaTF86grBrTSTQek7dmIpC2YgerTA+se
6NXSLurnv3Rq7Ty0ZxcJZA52UFZBk/fHtJ93Qvu8sbYk66LUTUCtsU/5tK/KmOkqxMHKsUAUA//Z
R7EULVPSLHt+xWyi13gRTfZMPXbo3dcmAY/sVH69Pdtr6wkvHfBCvL0mqB0uNy72le5QO0GCruWR
Q7c2UbGyrZw+DAXamsj8gqRCzmdngYXGSw++SqpBRd38UGovessUq7gyDFAVCx1mRDRCc+1yGKPV
wVnqUN+Y8h9lyPjr3bN08XlpT+ZT5eVeSThwRWnU7RmYnO43AGcLpATC5b7CfrQTnxzCgj4G4Wy+
M+Z/+Xmx384iSi+fLdLU+HwKGVf9yB2V7s3a/J//fmn+y9olXl0mfUwWP5y/LbmqQLayi1DoRmYU
0FE8pvIC6zZSVCMoOdAyFU0+6Hae+kmR0F81AQlMZPPBfoDI9XKS5sli41wg6Gtrsq9wry7jlr0j
Y41qPfxDIU0ghHUlI4R4xCHpFDdOBCIHVVf42jqcf15yn1JwVs1LoI2xkW5YFb3nmKF2DEYpAeK4
ohYquTfoo1nAwezrjYE/Cn9jbQmEaqcBHxNXhZzB8TK2ACgGpQNIwPRp2NFoub/5HxUbZNU80HeK
DI60yjybksJ7k8FzjHALNof7vT4XgbOHaoFIrsgskdxP7YG7/RSbUzRA1j5T7FJx1UhxM5reUG+C
piSYBTyxA86OMkJCN59KrHCSflisPqytNrLIB5895WiqKiZFOW/lJbowJ00X8sXL1CUQNSNL9FP/
0fGwdt8zY+AwxyOMDPtVK1XJW66DbH6Eqvpuofvsy+2rdcWfQIcbThuatQLERdL73vMKja8VRCvT
ydCekDj0DkXmd3/MpbYjkDdAplubafqULszdLkWT3R3RIM2GeAbWBaGcHKsXgWYlk8jVjOQPCGkn
536Y6KUBaYno0PcOCMuRDDrN5lM2Pdyev+srBZ/3UWhB9h6Pk1wjrAwD3meBMMYbUVmx/zJV+n3i
913u6EsDUpw0cOqMCai7Y7uF5sG2zY+TuX/PGFx46AIfeJWTHEnW+D1Ec+KieUm1o4qnbG0ESNMj
TgJvG3B10qWu2U4/Us54TG3yPHG0tsNdhyq7f7+uGHIKYivbaHDBNSNd720LgKrTdkNMdbb1KNnr
+DPNqoTMypJDbAY6vwgscdXIwu9g4iQV6N36uD+66NAydVVySWVAchf63NQru7RgYASBpp+EmaW4
Jt+COmlXwU9AgttBPxAgjpIJnvZZOwQwkbNsOzun2vlcdn874yudD7o9hGnfhNBQi+quDIe53cxJ
uy3vh93AYwFaxUC2VqAhrMvLGgmoShPav0etGUPfbyLXUVR2V7YeIlpQoLtv95vstEDQu5uGofeO
Zm2F1tBuK2Z+dMpqc/cBQloL2Gf4LehLlAeij0Ng12XjHUEfGhkUqk1Tf/czINgdwcoGXAceARlf
Zyd+lyVB7h+pW4eMWlGpKyp3K7sOrjWySjCD3kBHOj0WCUZdM0ggerlFWwi//6a/+L50kXkaS5yA
58HRnqO+3HR/3b8G5z9f2kxE9/g49/j8WEcTrSLiq6rcqxMEVkfgm4HbxG1/uV2btB/rEtwwx5bS
iFLg91S9oCoL0lvVtjMbGxMWsuq0fEWYfXuKrp0jvLFgIAUfEspnCBOkAZh1V/lJhs+3+YfZ1oqw
IQEPXc39Rfzh0AbaAxjm3rFxz41KswaMMfqO2yI4Tg0IfjU9qlSdAWuH/NyCNGt9YbZz4MDCUu7S
PCLdA7nfbUUNRrQZmghKkOKVzsaU5UXXoYR/hJ5C6OgADt+daMC64DIGLakBBTtfCkEDi8E7GhLv
CBml6XOvUkK/9lMvPy9d97UzLo7J8fkK3COgRssccBk9FKp+35X9i+Y4tPwLdo0AfuXlBiOpZZWj
TZOjztDD/OJUP25vYNX3pQ3Mlgo4VmT3josVBc3Ouj8+REQDhDFSPUjsXKHz7GrBS7S0ydGbPuYh
zU+3f/7KRr34vDQ9eYosRsXxeTC0DEPoLxuVVPraBJ0PQJqgkjulvQywgN6IYVve3zKA+YHbgFwD
Niv6xS7XlyNTllden+Cd08MHu1AJx6xsU5RT4SWKljtQFUnHzCeanlRTq+H+q9qwSqEqxKq4660Q
1SFFkXDVFjAE4jVFLVIGKBouKcFENsLdDX52wzfH+sTNb5oKDrO2IHi0/2tFTmiYUMAZOwori083
Lg9Qjr4/AEFHjDh0uNsRiYhfcBbxTuibINYwJseNS4fI71Vip+sj+Of70u0615mjZz5PwICShemT
tbzjgYAMOgIo4IbE9pIiULQTaQVHl8Sx0n742Q+yuf/QnX3el6IPu7O7ZCxwdRvTU+n8TJ2fpqbw
ptemCFUN5CWBhwYkQpoikNbWncXrBLTxbGcs+oeUGZ9vj0Jc0JK/LliekfPB0w2sovgJZ6tsll5j
VlkQHJsCXUGLl0bUNbYOC/aeme7ALkij2wbXjgeeIeQUEfPjj7Qq0G13Um5gTIZmR91YhL5VgL4l
bjKF27k6sn8MybWhhU7lwCcY0shHczxlrNtYfQ0G3eCoJaoLfn1UgfPG6IEOMmlUpqux2Tawma1+
6275oVyeZu/37Zlb2w3woVFghgYWiD2kDddAFxSEcXDiljJHxiaswfB428LKlKGxHu6ISJNetysM
iZXrWsnco+V/yZtDA4a2LHvNNRI6TGFqZTAwBU0XQUknlD4u9x0bCj9tK+4ehw+++ckZvt0eycp6
oHqKqQIszQUZlnxyGl9L8zfFFcvYEPqLVuzRH+OAq8Sw3raRdICgVyKeXwMEgrB4ORATyjelX4/u
ceJsDqslfyqy6nFw3U1WTD+ncdShvmR9MZ1xM7rV9v5hoqkTOTxfyNnJ5LdpVc4m6TPvyKfqMbMP
2UvAdikN7r+HIJWH9LNwv67zw8BI2+3AYGYw9ul2UGmMrs7h+felzeCMEzIsCfRxWrPaFtPe6R5G
yIvNj6ypw5TWIR8OiYq5RGwBeeHOjYrDcHbzLZ3L8qTFoLSjG3wFjGz8entxVk7TxaxJTg3yYZPG
LRiYhjnSC8BWkZzKahIC3oj//nzb2sqBAq86YHM27lY04kouTu62SWa4OFAaObra94ao8p1rwwF3
hJCTARf8lYJ0VU0+Qz+lBqI0N6yTL046ho4z7Yyy2hVFs7s9nLXVObcmbYkiT/weQaV2TE0Dorcp
2svT4gn0sYppW7MDj1DoEODWu0rt0SpL9BKU4Me6XR6GunsmaDQvSlV1fW3ywIWB9jwhPmLJ7CVN
YI1L2mI4JoGcDfpGj0iDjJBQ6cn9YTHQ3khxwWFAPC7fR5o7FmVna6CvsRtk26IiUFytKzMGRjRQ
1qAhG/BlW/z92bkZgtIjzKbBMS03TgDN3K0x728v/spevjAhLb5XNaZD6goZnVPmgllZsbdWPg/C
GtGBjzrRNQ+KvjSaPTDfP4L576Fl9ZbSTJEfFO+9dLmgXIdCF1wrgNXlVVjgek48Q0AT2FoU2F9q
98TcnRWg/et70r10yraMtTGdGxR/f7YqhC0T5LFhsH/t0jLCG6DYVyvLHqDVR1Csg+fpqkybItCv
9b4CTQIoSrRDUISa9enuZQfyHpxlKK/5wLlJThQf87EaLQtt/o+LB9zH4fbnV84gGPDg58LjQHe6
jIhA1EeXtDfSeGorKxp6P2yy6VDz35oF1bfBWT7ftre2JCKLL5qL0IUvVw0aY+omQIayePSfoHBl
Przj8yBDEJ0+gilTuvBRFCaTPbRZ7Hl/pj4PA8XPX1twfPd/35eSCnNCacqTOouLms+RO9cbkvCt
3tsq+T2VIcmDYhX4IxqKgaAw2JcRLaOOK4KOFZJitA8hywbVUrDtXFUjzcX1ideB5INN6a7z6mfI
eB+GydpQ33wuK68MUQ7boBWpCaHDGGdGgEzsjCb+22v2lgmV74Wz3yEHJXmaDtbCkzS2Pa07dlbh
sG1tmacgSMBVXDrFFkWH+sme4IT7vfNapm7/tIC9Nqzb2fytNyr+4LWL6vwHSbuoEapqHsPE4PHa
QUwh7MvP4E5O09gUZFeA+o+LIjB7Q2FfTYJAURsQpgNoSBzUs7uKwZusPBcHI8DKg/3iO+BFoWc0
nyY0+4d2zbu9N7I6MvwmhZ5ZUIcmIxD8HQYeNi2dNnpXNxuSDmSDgNbe5Dkpn1BYaneBrWrSul4x
MDiDpQ8cKgKdAjjV5Y9tkyC1tHZOjklft8BFGMYpybw/NtOqfTe3wY60JRTUjZRtdK/9m2vVNzSs
pYfFmyFiCInHL7e3kHRaRKEcDj+IfUB+YaMhW/o9HS2qnE5NdZptMPj3h7Y8pJkqSF8zIno8cHEB
vQkk+uWgSxqU7UBYdSraP7T+nowvSf3X7XGIT5xtgrdxnJuQxuEXRgn7MFGTH65FHspg7yeQRA62
FImHIVN196zaQ5xkwSUCxE9OIWd08StTI9WJa2XYL8AgoD1So3zTcshF/NLyh9vjk27/t/GhRIgI
18HtD5/8cgpne9Ysl2f1aXbCsu423nwno8R/LKAAiXwAqt+oQ15a0BJ/dNEbw04A8aban9G7L+q7
+r70AOS1XfTVxNgJIlqhOf0pls39UwQnFc4kzpXoULwcwIB6NBt0LT95VtRilu7kv3obAKQ6gDrC
aRGtxJffJwXadapuyU9oDALPPHqWGlVjw9pBOTchrUGbgl4pSKf8NI7N1h/GkzE0R9J4Cod4zQxy
4ECcr4rxEeD8dA85k1OfboNyN/Z7aiueSJUJ6cijE9mcgmwsTiVf6r3Pum5fmHmyLTpLhf1VmZKO
RgM1XGdq5uKEdQO8JXsBs8vCP97eXCJGkO8XeC86wNJi7WUd94b7wQKEU3Hqqm1uHRY31Nso+Xnb
yNohPzcivWT1BHa6NDCL0+wGvxew7+AhGBVrv2YDoBPREocuKsRdl7vYnECrgE7e8gQJVh/pWa74
/spq4EXBQwmQ50ptqtX0Bd4HqU9a94qmgI3HPvZgoLx7oi6MSHfJ1GY+dARytKL224aFpoqSaWWS
Lr4vTVKmLe3oI2Y8uVa+cfjHolXB5VanCZgWwJ1Fpvyqv5JSDofYZye6AGlbd2Gh2EvrBlDrRUMW
EpZyf6Vn1eVM+cJOwDE+O3P9CDG+Z6DPP91eiZV3EISt/5gRM3nmfBUcFLFQWmAn3YKcOd8v0Fed
oAk+py+28Y1k326bW10YtG2bkHpE74IrLXyFp5HpBkY1kj6CFkpodu8Z0JkFaekT5uhN1+nsZFT+
IViCyHCPXQqshhfbfh4S+np7RKvrJLDicAzBeCen4bvUyVPdrdlpMfMDcJp/z2PzJsapcCDE3SFd
YOga+8eO9LSQqWE1yCnYyTORWC5BtLw1urmJqmmwQu712ke6jCqKuvXBga7IAdj1utfM4UXDUxe7
Yxxp2OwHKPwOCrdCZUJ6aEjDjFrrYQJ6YKH7mH7OldDWVRMiUy3kBq+z/87kcqtvNXbKnY8V/xM0
L6Te3t4Fq6tzZkJKUdUQetWGGu4dY0tUOCfS66Hr/s6K30a+ud+UkJuCrIcoZsi1jCpBUqZsk+o0
ZGhwZuWHhLINlG+6sAQu1KCOqg97bfrg1ECOF6kYdBVJO8+qNL20Z0/oLRnouyFbYPnCrlA1oanM
SFcDhCNGI/MwLs38nbMxtJpfjvn9HXN3NhTpcqALQ1uj7cMG+OE7s9445YnwJuz1dOsuH28bW3E5
kLj6Z96kq1VLF8rSEgMKsDZ2+9WZ+YabbJvUiiO0dqkiD+fjvgS49kpKVTepAyxWyk5m5TxpVvps
ZSq8+9rioLEHLa34B9A9aeK81J1zsKAjAgxYaM3HRfs6BPflYYV/jgTTPzak+WqNUYNCCHS9ENLX
bZiqwFWqMYi/P3vqnNkFs4qB7yPsC7ul2wQcDAK24p5eW3W0rYA3EAlxaHlIM8XRs9GA9YqeDOCn
NfvYoj/Dor+Yub29u9YWHemrN7J4oDXla6BLCEEXTUFPifaROA+JCoW4Og6kS8BJh+IO7s3L2bLo
2AWkc+lJX/Z9WYNEkIVtuf99exRr7oeQfoYsIBAAaGi+tGJnUzp5NYJKbamirD5AwMFqHnnGN56V
buxO5XjKXJ1vmwxbDMUdICmQJZWWh1le2bZuyU4Tmg2fPM1ZolxrrY2OtoR97oPsx+X8S6I3SMSZ
zrxNLTff8hGE/y1jQ2iAXS+aLasNTaIxiJsE7DEB5GRze1rWtiroEVCBEjEeunIvp8Xj7giQaYAr
t/pamHW4uK/moMi7qWxI96071IDh6lp10s2T1hxbh4VarTjSq8t7Ng5ptpdgrlB6wM3UBfWjZ44f
PWv5wkzrsYGyLpr3m9DOCwXgSjUu6RqhhsnL0cfcta/Ue2nphjfvsYDOH8RIKLRfVXNQ/F88A3Ij
J6iORA1/yPjPaubhO7bAmRFpGBP1kTKESN4JfcSRDcxF47Rhl39+hxV4d6hCAqwAj1zaaJrBXcpd
LBB7ysZlv5iQHUJIc9vKmncE5wvgC5HiQwnh0kpegzJynD34eJxtFvI5YXsatOHcfM7K37dNiWmR
3eRzU+JaO7vkc+BeDXeArzdNX0f+Yik+v7a5cLUDcwpODkGpe/l5r3JKDzpWDJmX8jn1zZ0xpg9a
5sfvGIUPdDy8VXTsyv0EXtIgx8MXnE0baq1M12LN93/etrEyFNGAB+I24BLFZXg5lJZBD0izvOJU
9L/KfNsYu0IFURK7R1oMgFzhl6BVBuGR3EAdsFyDLKNWnNz67zFB+3QQBWjdHasHUmcbAyizWXE0
V16tC4tSNFEUiNEKrA2WfwoL60OTZiFd3MjVZ8WeXps+QCFBEo8+xutLICOc6qQIkIPTaDjluxYI
C+orPLvV4aDWEAjXGzSk0sGxUIlevDZDsid9dWi9L9xD3vUbg43b+zcDQgoThB8AeaK75HIzDG1T
cTZgM9jaX567hIb/2jcK53t1xgSeDLQlDlhmpMcgNd06XTKsTWWGiwYK/6M+/rk9jLX5EnE4mECF
1oGcNHFZQ3y/tUtkM5wIeoGhbqA8BNqCYVacnjckpLy3IRALml0TyN4r3g8t7/nSDm15Cmxw9jXu
8L2hScUix8ppHiZUi5MqOZKS7LRTntqQW3B2DH5JlGS1dugXg74CAV1sg37pwqbOXYSNS/UKYhxy
GBez+LtEMn8XLGbwoXBb65HzdN77i9ZundpB/UAz+wOE0KdT0qFc3Y7jtC80O99gI/FTW+bjBw6W
/E2LTuHfrOy1J7c2NKj+dVbwS68He4rMyh821jCYm2Vpxr97G+3iVj2Pf9pFJ19SsIX/ShkLDiwh
xqPDqLZBPY7vfRtoQA6edZYu6YFo7rLXWWbvelfvI65lC4JSzkIjsYtDWZDqz2BVZKu5OfAnrlvs
QH+g7d+x7DiHYBQCosaVl72DtGtJsh5nsdnrWvgyaWGt6v5YeViARUDtAKlX+N0yBylbSs9qStig
EFB+0SsVJOh66wqKQWR1UVb0xPa9PIGu22iV3eEEJjP7szjGtm/Lv8bMeKaoht6eruuhAOgCLkhU
v0STtC9dkg6bOOF1AVP7ZEAdRBEBydV1+Nj4PniP0FmPrOHVKWTMWJrSQHmComgYdlkH56VBK0XL
+A7F68eUTU9Tq3+fE/+5LJa9abFXPS8UP2NtQkUrG0BcqGhf6Q7oRdXq1EMyHqDj00Tyg84Rhzus
O/iOim792s8VI/7Hlnm5eOCTSiyHWMVpWNodM/qNuzwUS7+r249+63/IVdf16goiIYPWBSEdKD+s
oGzzbPjvmGGe7OrUAIW8qzhTqyaQvMCuBITwCq5iFG3Q+0gAngodV0X6p6N19I5tCK5ThGGgUTPl
IIdnWkX60cpPyy6A1pmKnXpt/cF/DeInB0goFBUv1yTVWpM5HLU4mg3Hsgy2Rg4yGeLln1vfU/hr
q7YEDEo8najKSLZG0NUWQZPkpxxMUw+0tadd64E7j3tTtcmCpj7dnrrrpxR6F8jHIgCBUvgVyrjg
cxIEY469be4Lf6txZK92t02srb8gv0EGA3HBlRadOzRuzjwGE1Pq7VLPrLeDmag0SVYiA7hP0D0N
QLV5ra5XmrTqgkJUzObP+RvbRFXkiuvu2gYmC36mg/wsGHZlFsX/I+27dlzHgW2/SIByeJXk0NF2
7+4d5kXYkUGkcv76u9RzzxmbFiz0PoPBvPRAZZLFYoVVqzAkAoM22gylzAxUy/KzU/7wp62BkhDQ
NH8jywMpBMqA8whExamum8ptnIamSDXL7hX0nmXkIAhGictKkh3nuvdjSqizYuoW1eFMqmJ+0KmW
GYmEOjRAsM0eROSCmT3SffBS3taKRUlg/gfsF6yRV8lnIsYU8/1IenLyb9lQh7x/Md2VBt4FGVBp
gJbBELcAWe0H3xorGrATQ3g1dXGQmbG9lrBfUO8LIfPfz+JEMoMlOIcQ+d32S2CGivjDOwWbg9La
3EiN1qx5lWcC9DHXRdGW/FT0Zdw0+pdiFE8maVcCnqV1gEPRwAwppJoBnLgUgxnwbY2RGFjHZ7N+
09in26tY/Dy4OoGWA3oFXDOXn/fNroFTjc8nWhq5ezNdw5EuOQuIPudCNrCRgJMrfg9oE+rJ1Ad2
AmZyfBSm9gmdFXJbwf+MSoAmY2/If1Sa4zy5Xd+hsb7J7v1cuI9Fx401iMjicoGfRA88esXgI10u
FzQBJTiFbXYaTC3uhu6J9snb7R1dcBXQ4YJK4Zzduy7fjH1llKMGxRPWZ9elsdDtHa0fSx5gOJ4Z
F2so2qXbhAAcEDEMMka5WlkSLVzRZeAxP6G74UU61XNQsn3Tk6+3l7XwAoJ2D0OYEKoiLFYfc5Cr
jG1TWOxUJdWedPo/NE/ugmk4sdb+dlvU4orQYgOGDziwV5OGfNBiODnz2ckrY08HQOG5X8OgLurB
mYj572eXt5x9fb3AIXW9kcczdCtyuVjT/TUpiomohoropPRg6MBLaT07/f72Rq19fz6zs1XIpqvy
2sf3J0/Glj4cHcxM+7gInPrcW6CjnVaFQ9aO1SWIe2F+so2s4rVO5oWnG2xBSLJg3DrQjWrzLLFq
2FfbR/qr2Zvug+l/CtgXfXjwrI97OzByyE2gudW8zoMid8mboUnpqZtAiR8EG3SYr/QALJ3GO+UV
okfkQNQHwSnTJpjD1BN9zYOQ/fj4QZx/XTlrEYzMJRjzAURNlGePtbG5/X2V+3IO6rBDSBj+/58/
H9WZMlVFPQqnnn++Uca5DKK0NiKNj5tcDAeXamMo2+H32DVPxB7eimItXbn0UACRBLatuZPF8VUE
JWy+aMa2JCeSmmiXORbNj0xrP5sCTaMNExG3nF3WGBvL4FuXGJ9S4y/u6/kvUNHag4MxxnaGX1C7
9lHPk7eOBR/35IBQQ9lnptkD+49yjMS1y76vTHLSg8dBe5LVaQw+HjvMjKE2EnBIZgB0fXmQ1HdL
T1guOTFnW8v7ybrXkjVlmR3Oy+QYWElniiSkAWbyHwVq6TInbdHsS06aDLJvpteV8TAa3V4DwvsR
1JFkZzvIEeVeokV9gLQULe0g9Eai3aVWtZZaWXgwkIhACdwz5whAfZv6IjcrHcPVT41xFPKrU/4m
+UqiVu1ZnK8H2ASQ4gb7LGhtVDxYLvUOnnHGTrC3v1BL/EmJHaXN76Zst4YrH9qserNSsw3RBURX
nPIFy4LkMHwWdEmZeBaVq9n4oA2xUp+e/I5Fw5eJfXAe9b+LOxOgeIHAu0/2mHj0VEyPRvrIMC1y
jTNmcQ3ovANiYmYGVK0jCA0TAzh+OJpTuekbI5Tl620LtizBnTkYUM4G5O1S7/20zZpa69iJ8D6J
UmvQw1zINbDMmpT572dmsuG2lRU9pPDODG1AS9rSXDnuBQ8S/Jugh0EyEpVsNZ4NCj8PvEoyJLnL
egjZCK+fT131ME003Y+FMR4CnZix5Q1rmcPZ/FzdaxD3z6Ef8gJqub60Jx70Npx1rWzv3aG5F/70
avbdGxntFRKhxUt7JkrRuWQADDWrIQrYtgQdv7R4NvOpj3ydr6n34pmhzIYhAe8tjIrRnZzc0ngG
r99rd9mntFlxw5Y2DdNPwdTpwYUBWvRSJRJMXsHY5YmdRmsn8uHZtx4N0UZl7W5va/iaoNkqn+me
pU92lfsQVIk3jDJ80OoXIPbRSrGGoljaMANMxUhWo1cf6YBLQcnAG57lGj0lYleZ+3EFmbD4eSRP
4CNhhggSAZefH4lI5VTg83Xw3L8l5V88gADtAlqB1DcqBopmoWxUGBx8I6fWAT+rN5HibSBO/+hW
aAO5fSKLTsvMC4dRLzN2SsVNFWNR82Iw6WmstSZKQK0RDWlaPXtJMxShxY2QMrobXBYjRdXFDi9I
VKS6+9sC19tKqmBOBaiXF9Ol3ouWSFCprDoDdYu+bSSAgwKIQZQ5mohaU7E1/MyPPa+TUUZK0PBl
wRt49IcVq7V0nyEVLg0gADOq5fJQ0abUOUbik5M7+A+GYKHokpiK3e0NX7wCHs50fgeRgFPSIVQW
GZ26jJ70vPnp83wHgozfaYmCW1OvbOfigjDEAhgsEHCgYeVyQTleZKf3OT0ZoObf9OVYHFqnzO77
sl8j716y+HMeG94FzD7S/peiRq3typFBiyg49A+1AHbGKY9O7Y4x6FTNp4qUdmxV5bgSsiyqL+ju
wZyIsvBcm7oUHGjMLXU+UKClsmNBg1igMacRYzgWRdygDCm8TkReHaCjxmxicFptkxFzxW4f6tJO
A6/lza0bOrJpyqFymvvFVGBOh1cWKOqDHuhbuRbxLynOmQy1OahIKi8xfcgY2l3ed6ED+kN3vLP6
D3KMv/tSwI2AYQAJLdCwKYsx0RVkpJmJEnW69+zIk59ub9biQjDIASgkvM+YonF5ZEgxj9XocnkS
tNvV5VeURUOj+Ww2f/E+z51mHmpQsHCOYkWJmWpjl4zyZNEpTFD6BaZaA6jn46tBkAILaiAwB3fv
5Woci2QkSDt5qsbtZIJs8Q69r/YH50u+n8m5FMVp40OOFnCrl6e+GsPKqWIxfOcUxODar79YDnIl
wOqi7/hq8E2n21kmiS5OGJLtVVEThEn+fWz+xtYiYzLHkTO/hJo2SYCAqNyyFqfWAP9bUMnn3Gr+
aZ10JepZupiQAa52JHARtil2ibPBCgavBaJjqhHNWaQMrSDfTbJ+u71vi4boXJKibYBLdFVgDOJk
WOU2G9KQ6/5jrwVhKpw7xtzYJfp2mvxPk+uEhWBvdm6sXKwlr2ROb+JqoSQKXrpLVSQ1rzFrfBIn
z2/+wXjyY07XENDv+WX1iUZDKviWAMkCXE55JI3CGcCcmMlTUDqvdjnFKeYw9SWWl+YRHhvg1e06
9Prh0QIMKB2Ce5lzDM4y49v7vXiwiC1Q9kXnwHWuhU+mDFglT7lZNnGtlfHU+jSugQH+C0FwRd7x
dPPApMtNTWXKWNvCWvVDyl8zcPJv0aVJZJi04CO+LWvxAAFGBXhvdg3UVzSdKtK4DTbXqHfBcyP+
wmtFmfF/P6+oqEy8xGkHvCCd4YY9AW3rl9u/f75NV8rhgqgCSSjADVTEd8Vbt8tMIk+kmH55xX3g
RprM7q3J2fR1s7ktbFEDfPSZIK+Bqcoqf5ARkGYwAiAQPTDa2SLU64Pw1uZVGMtS4KzBs8HEMbV6
VbcsEKWss1Nj6yIM8ungJP7OZ3xrk25rs3RThGPYFrGNycuT9pRT45DkdF+3/Rr/4NLuoowGtmpk
F9HMNf/Us+BJgl2fZAYa6X100Qej8a3MXYxNRLCwGUrvT0uF9hdbjIIMhosD5AlAkfK2cb3v0gTF
jNOoPc6gooB9tc3vt49xyRtwcIcBe3SBS1ANSuGC4qQDTfHJ8ncm2CTo1gx2Vnd3W8rSMc4ZWUyO
Q/YcT8Hl3nkk0DC+1pYnFBB3ZSN3vW48T2KNYnHJDQaJOEgXMGwY1HfmpRiM2oKrHQTyJI1vASaQ
JOS3jlEI1PvauphtbIx/YTDO5SkHZFsdpyD1gcEQkXD+mObaO71kkeaMOhj2MGLoaihP3uH+lU46
v9N3jDw4x9vHsvh5YERAqgkfAG/X5X6BOrpDOOGn8Jt7sC9XYVFO0f9JhJoSR659SokPhG9GG3k3
DqV4NinpV6QsZlfhLaHjDQUAGCPF0cBtHyu9AkzEYdL7NiYD22tMk5Fjd/1+SJN010lq3JWNSADz
YfY2a0exhlda0nKkzVG6RSoZtkr5EaQrW9G4HbwdbYoA7PmaTsM+E8PKYpdODR6VCZZP3CnkDS5P
zZsoMyY5N6YlSTQiH9CvZSXWJMx/PzN1LapQms0gobAiX4RDuv+4UnjAyOOcAJC1deX7TlL71Ms1
cZr8JxG3a8NQZrVV30EUtOf2YdTor6inhJV3vMbAgFNnP/q8CUHyFHVAuuBtoNpjwM3IWSMkXjKj
5yIVA0fgamMuFMC+DVwT8N5FsrozUcWzupWtW/QAzyUpSjZhpA8xZIPwkHn7rEr3me1uWsm3LXPu
exCkhMIj9z6oBQKt+ZJlbgxWvNc24Suh/6KOwAWFI4sn8WoaqEe8juQ9XHt7qN8C0d8Dib6y1iUR
6HBAeQiOH/5RFN0pNTcvJGCi6Miir34ikwff64bPt5Vx6dFAg/7sNqGVHk1Vl8re5cDMjP6UngZ3
iCl5szmyr0+589g4XehpL7elzV9TdRMO0zxjDXgWS41XiT6RepBAzVluBkrWLthLEdzRVDyR1HoI
MGVn5Y1aqssinfCfROWyBVqN+jkHum3k9VNXSBplenU/dmCEHWT7MIAzSevccKw6EvoeSAC9po9v
L3rxIM9+guI6mXKcJjZJcGtUITi0qFwJM5e/D0/UQN3DAUro8gidzgIVkFHiHSMvpvg5aWusrUuW
fSa2/h8BimPhNGmj8QqnxuSIeYN5dtfq4qdlr5EtKGbEApcdWhzRZ4FSHZxeFV7UAHA2Fv1MO+b3
J0f0L2JiB+KkcRAUH8tOXolS1MJA236qNZweS7DpuOQ7xTjFJP3YU/UuBAl6JDoBfEXDq3Lw3jjp
pK+n5FBnMLpin2cfLLlfSVAMr5YMTlJgLNWha4/duOH+inVQVOvq+4p1aKqUU+Hi+/pvOTOFfMzE
XX1+Nk5nL+2ou7LJKnw+SzBsIbLXOr+XFOr8ABQPz625rkvfSA69+1CLcdfYqGzyk7DFijopdu3f
heCxRYkZzy7yH5cLyRJeSNNPEsRnT1pw14PVwG+NsEwPib0Gpl+UBY2agWSoM9rKbWSozGJ6ga1h
UfQpoOjRLk5FgwcP9AOmtwI2XdxBpPBnvnPUs1QfuSiFHoBoTzvkfNgUXG4KO/lCc+1XT8rdbTO5
KArVLPRFoJHkir4dPANtxmwdUw1qFqFL36zHjUkeBVsbrrcmaP77mdb1DsOEjAmCTHHPTHgMzV3u
NNHgrWQ8FLP5rhTAbZuo5oBQ64pjuLCb3g46jASYNHpXSP5ERmdfj2TliNQn7kqOohB9i4acJGjn
cRnBK03Z9575VdiaQGnJ6UljZpR79TavrW2j67vGWqN4WVJInBtSFMCBoWKovD/E0USGfCDYW9Mu
RHUffdJp2GtvAsTua0/E+5yAMw/i38WeCVMWm6OqnpujmxxI5rZbYdsERJDer4L77b2VdGxXFo0b
WSXTI80yiiLMKjLskeOF+YJGhUDs5mGPprWNN5r5L0a9L5ohH/zEBZ/jVD8mrinDYBTmo2NgPFIF
kvdtIzQn7HRPYiP1INJmXLwzNUEMMhFUXIqMvLhpmtwVdRU8yDFzo0CiAQztcUGUpXWyr/SkBWWm
nTzTjKMWNBrBQ0Dk9yIdAEvAaLx4aia+A7TWj9Ih7e/KzM6fR7erN0nWmJEv3eSpSsWfoWXwdNtW
hk4vq0jnbvesNXURVenogbEDE03GrG7uzBYjLjAY2B6HUIoHPgVdRIPRinKg67fE5WST20Tu0459
HbWGAihq4Ae70w8QbVahBGjikGRszhkDeNTVPd3ZkyyMyBr6Pw7zP+gigVYYKTvANWZ8DqqgV+Ul
kzokkDI9ii60nFNmfyzUf/++C9QYErYIUa9iIplPNJvQjXq0d2V7mNKVYs+VRcHPxw0HXhkxFyqQ
yjtT1LQMBmKKY+V8t5GJ3gbm1k1eb9vH63s+S0H6G3Ev+OuvAgKR9olZjpAyc1VXnwYeu/xBEPB7
xppmhH0Dqi0taqw+vC34ygmY5fozGwSQR2iJU+43MjSGk/YT5OJ6vPbV3cc/jw5oTD2cYfRXs04T
kblDVvXiyME1zLeM/fjw9+fuGcDPMP4FzdZKDn0kTjP5FmPHpH2xv5XlxyLBWbUuPq/sTpqOWY9G
CXakRchtFtOhjW8v4OoduZSg2tdcArbZC3CUu4l9X1f6p6HnPHSqfMVdXZQz18UQCc6uhfIumhiB
XWe2ZEe9ruLa/910gLKtHPaajPktOXt7Je+8bBI5OzZDBfxXFrqsiNJu5eVd0FhkqJEKBf0Eqnwq
DUFRuaw3kOg6oq8SL9Grnq84rlcXfqYdgB1BlgsKcJXrKls941zz4Xd3oT2dtlG3RsW0sFFIbgFS
MM+zuR4SZyV4RtoGZhjo7r77pyh+y/bTbb1a2KULEfPfz85C8zGxrTYmDd1/UT6FxQfzXPPNuPj+
vMSz79sjJiExB9/XPg0P+cctOtxstKDMfaXXJhdAQm20gkQ76Iy2IbqPnzS/Wtkg4+qY5xWAOhgt
0+DDQdva5QqmpDYxVAh2yR5kH5YezbYo1SX3fmtjpgzpMSbJ70WIaU9FlEs+bjPdrHapzjlybAVD
I3ljxBaTwcaZYChCrQzW2EGvnC/lJyohlIWSV1bVghy7oPxZchS6ynY8eZrxNJVVxLIPNlT9e6hn
W6I8da4+JJORMnL0GN3YPo1Y//O2Wi6uCOikeUgM6j9q3sssuOYWVMOcEffLGOhRIx9mINpUvATD
19uiFm8AMLXwxJA7gbzL8yW9zUB03INCn49vALt+KrV+e1vE4j3+T4TKf8gx2clpXdDoO/QxyD5r
biTY32zYmQjlBWJJWfE+16ECfhrK+ldL29jrjoJ9ZfYawnVxOXgeAOlCuHvF7eM1bgswS02OucEj
I7s3xz9N8uf2li0qwJkMxS4VYPF0rLwleCO0WII5yOh/5FUR1t3DYK3VWBcXhJcCQ0aQA71ybkxP
MPgMuOLa6MTE/KeX5rbU12rrS1LQg4ikPyaAeHBGLhXNGpkv/RQxuw8aLTLcOekOY5p3t/dtTYh1
KWQijNqzXcRgVAIcsP2jZsN3faAff8JxVf5bi3I8GgPjsV7OM2D8tzE95tOz/AsvYb6NqCKhnAWH
WrmX4PJwzWLA8JwOXYwR8H17Y+h4WDhrp79kAN4b5dDOCJCOOjLOtjAL0rMx6dDdDc7nzFihdFl6
PwzARABrBqnyFQ9B0Wtuw1qYsm4MnsFisyfMumcjjfXVotXi4aO1Ai+uB+JLtSwGY+oOXeLiPTS+
ufRX4u3psJJoWBSBehUCNYyEQAx+qV8UQ9saalZ4DdNdwoA52JC1tuNFESjJGqjvgexDrcejodUe
aGVph7rg9G4k1bBzuyHZZXW5lpydH8aLRAK8dg8Npog4kNi6ghcIf+jNJh+Ng9GOn9JAOmGbk69T
xj7BYoPjBYm1wTfWoHSLUmf6EpQv0fWs5tMyoEknMDAZh6KlG6LveDaETvkZzOHl9ID+hJXQbcGU
omcEFAiA4aKrVm1IcPyEaF0e6ECF/CGZF1YsCfugDS3voRzWjNx8K692FACwefz2TAOj3NpEH0e3
5ZlxSLM+QQ8i0ngj68QWHb0cQ3D4Zsw8Z2NLl4HWziPxh60fSBLnhCj2FSHyrFpn3uYgaNWnhBuH
zmgi3fxaVS8J1Vb2U620z+6PiTTXO1YdktReKcKB8mW1YRx880QnM2z7ezPXQ6BxuBeTZAMnOlij
un7XemVjUShG6gI+KHCEah2hSZBUE6J0DnaelpvBy11ME9LohpWNvpd6bcWtNN7SSVYo2VVTveua
Joumqal/g15liF2WG89BQaswKLw2BH6+2ZkVrb51gMl9yqpqApvsmD71ZUNCvFLmi1lO2dYg8Kz1
UUJRSzSaADb7bRhLuR+8wYx0ve22SIfJyCvGTsS5YPnGrXS61aZ02NTlaAHDHnQEMyoc65BMmvsJ
tCw8Ko3CeL199Atm9mJ/5r+fHT1pLJ3WduMcuGHFtbGleeRKuCdBdFvOgnVCMAloDYwGXnE1HBCt
HeRDZfgHx9/nxkOOaIBub4tYWMqFCMWdL+ASS5FDBBI6Fqa4Dfd0vPsgzHZWYqBdUEFARgzsJaqH
zSeQG/Ws8w9++sk29ryM8hSqQVcuy4I9uBCjOApNSSfUCSFGODJGttSwftM+HspDUaAbtvzm5yup
GBUGe7UwxQaAHUHL67zxD4kIoqnxI49jOmvCNg1oeRP5YI5bCzlq0/gxyE3r3t0+uyX1mHsdgOlA
SAENuVRDwOBIYWrCP5TMQWHZfUhY/dr7azCvJRsEOkIQVM2MlDPD7aUcWo126mmFf0jLPAqGTVLW
oUbxjqBR1KXfzfQ+s51Q/oWBvRCr+LAynXiV9pV/8PLXrtqhzSygH/cwLkQoHiybmMbaqfQPkuQ/
rTH90Q1sM8i1IGbpkp1voKKYraxzzyDYQGv4kot9OSfL9V1vbT6uD5gkj8ASI+1AZ6G8hx4zi7oY
Te9gmWZYmC8dexX+WkPl0lpAswqjgXzXdbSsw4x7dMDYTLuzNtkYRBb6AAr5vWYrq3nvrVZeITw9
SPaivxEYRlW90QXYZlwn3gGTtJvtwH0vKqape7NkQDejy6qvns20LfpUx7AZWL91koTseVYGu7GW
lIRYAN0mmmbd9ywr7zJSFFFreXxTODS955XI7l2GmVq9ZpvRZFrjN8cFlsgtCz3E2NYeUCn0BPLS
dziqMX1Gwtzh1QuIBt3fXOTlw+AIf4sQMd3WhY0MhceduG7BokaZNsaOz6otOJuGZ2Pi7G4MON4m
QGyfmxEjlDDSPg+L2tWeeNX6K77JwiHB3KI7B4eEvOSV1+BRG0znFjs6zgQv4U/alFtbe6hQuLmt
ckuCkKifySDQQQEYxaVpMCsPhzRBkGX8yMR9zn5WoIpu1rqB5guiqMK7lwc8MLrYETdfitFb0M/Y
k8GOvTnGSUDDXK4h3xdX8s5egcIAJp8p1mYyRKW76UiPmGxJQlcv9j7P3ixP22vFGv/uguHGcmam
jH9lKcsxx5KllYQs0ZlBGJQkiYpRS9BFlkwrt2jB/7+4RMoB2VOlTZqG61r2b3a1s+vHyrXCtr4v
plMvtx/WBqBb0fiOsQQofagtGXk69C48PPfQ8RyTPfYSzTQmCXvj5bacBXUAAwnQAdAF1LnVAhHo
yyvOa9s9oFU4osY/qOStuBJLEtCGZKEvEpRrV9ognZbzsSX+gUZVS8NgNVBaUAEkHEGXA4gDQH1q
t6JMWmBDcoq3GyP10pine93/i9M4FzFr/JmXagVpodmziNo4pST09Cjhj2s8Q4sbNTfvggfEvE5o
OIKPaELXMRvaedGSI19R36XPz4x3QLrg3ysPuDcZHruuhvoCUOqmzwS8Jrd1aSFivRggqDhRXdV4
HAib5OD7XVR03S8Y1DvQ9IQWRUBRFc3KqazJUy5kA5ritrYB0tBE+2xV9i4j7Z6YKMYnwX3eNCuV
qSU98+C44fmEV3CFXuY6r51hwOBZJzj02u+ufQSL1u0dXBMxn+GZnlGt7jypz7NtgyfLeBHNS77G
u7ykBjPYY86bwzarUG+bM7DMlgz8vUP5D9dQjQStx/72MpaKLxgPMhOJoxMQ6FTFzQUGvJ4yN0CN
zZ+MuamRGnuUCl0a8ozvtSq/r9HcljO+S4wUBju4c7Vm03rJFyHs3e0fs7hg1CTe87cgtldcuT6z
dECoBUAR1EDfIxdf6jpbebuXzs0HVTZoz2CB8LRenpvWVCWxMxOa6KAXIS/KbdnaA6igjb8RNDOa
A5kE6K+rFMQpWut9RgcoiCefWsPaGql4dqe1UBbkMfjFipuAAQD/CVJP0NYN8o5/DDqLPcwkzlvT
Z2In+uQL8rvTVgeiZB4v8TRYWrmdRiu5a9qu2EyJ424zWlcb3ynrGN2NIAopUoTEtvPTAmhmJ8aS
3GeT18ZNAsCOZiZy41qOvenlkO884vt92FYaZBVu8M3pc+8oskDGtM6BuIFDvROezjbF2FZh1Ygq
BolfHYnSyICXAYonw/CTB8EGdhc0wYDRHv4MDU5yNwaqs4o6NjrbrMiz+4ZYATqxpnE7lIMIrdbJ
Qm0QxrZGA8AuzWEgCa/7vU65F6KiPL35owfPtevT3VAxZ88NI4nAv+6F6FLTX2wPGe8JpUS3TkOv
0MdnPSHmneVMbxL/13PdBdlm8qZpV0v7m+eKH1Nqe1tz0NwHIvijrcudQJC70UpLHljmlztwX4vI
KvssHApLxzRPgsL+yLUHMokxEj6xQ78l44tewvkuBKmiquBJ7HoT/oC09iajqCi1Js3fnIxWcWvk
ety6Ocgt2tyOtNwaIoxFbZ41Zrk7W2uByPd1sgft7xCzClPP3a54DVK/N0IwN5sbJFGkGfVN60Yo
XgFBVRfI8BNGnry0YHHJhikcwIUYCmv6XY7ehEff0Dc9ui0PgVk1YZYifgAWs33uslzf2MMo4tGi
YmNKu3uoe2ZE0gVfROsm/7SVa74lvDPug8rrg2hMte57kxHDiTPNwlB2kbwFTZqB090JtjJo/8iu
G0IQGck/pNW+m32VPU0C8QsGjrCXdtR4iP46MK0kiRfldqNHGNCdfvWDLTXu++TTkPnBkWrS3U0O
qFkyILMeisxpYwL6iIgEwHvFeTs5j2nG5JOk+hR1bRGEY100sZnJ4o2aXnmcfAFlhCpldwNuTaj3
YORJJBijQc9RAJpfmQBsdZ6x1ZmOYcxV+s0WzR+vQjuz37ZWhKKE+ccuib+1JSE79Nr36P6w/Lit
7GI72HkRiybDrDTbQ/NiiZnYmkmKbVbW3T3LRJqHwMNlG7dutdjDS/xQO717j4IZFjpIBmZG8buv
knbX9RSMN5yxKKtr8ma6vdGEAe9QuyWgOrwDS+64k0WF7mdi0HuDa8He1BsnQi8PvZOJ4e/yGkyW
uQECy7KoQAzF6ySasp7eMasudt30p2vNiEJva5TYYssuxIrbsWDgfR0dOQjFMfYaTNWXxtebvKQy
p5ofK3sDyIi94jct2PaLzyuWUG+1jupJxREwJRi7zJ+5r99hCOBKJ8CCwb0QozwhCe1qUFc2/FhP
oZ/8U7AtLbZJ8vX2Y7gmRQmX2IjTCpKSHyft3inuNPs1rzeu/vFX6mItihtj2NQrmgAnwkBLXZQA
GtiP9WpH+bwjyhMFKTMwzESdESyNl+ee18CT6rbBj+CFErgBmf/LZMigCWcan9ocKVhcmJRsA4n5
0byVemwPAY8lQcP57V1d1sD/fomiIkGVawT9u/zoJbE1bjR9xdFd+76iGw2lACx5Oj+a48aNxyq+
/fMX/Gg0EQGIgxGycwZbOa6+TzWT9ziuoT7J9MlsX5L0iEHVDVlzXxYXciZpvmtn/q2dTUY9lR0/
2hr4FMMp+357JWvfn9X/7PuVxMgGUuESBVWGUeW2nUYpDOZtIQu5cWwXylVoAvQQdCqnPXZam9Qd
TlsKPF9DRLUfU5tgJrIR1qQLW/mr5isiF05oRkCibRLxEzqNFR8W7dQeGuTy5JDPbXKyaMuwzugW
//OfPGlA79T9ur3GeaOUuwWHGfMFwEuCq6UmDAfSWhWp6uRQDsHeAqtimA/1Pq8SOD7mWr5o4dQg
bJ69B58WW6oYpXy0/BzcA8mBkhgPT7HWMLT4fVRQgSGep2+rUKG24mbGGVpJpN1uzMo41SM62G5v
2MIrAYK1OSxEcQlFdkWzvSz1q6Bm7iEVO53tMr7R+rv/mwhFubuyTTUHXKiHNt9iwntoEi3MPtzW
g2QnurbR+gAtQ8Z43suzGyTgJxsWZbhBYYHJBXwlhl44Chzw3I+CxNbMsXP5+c5ErDemDu6OH4H6
48M9Vfj1QMdgmokJNL+nzuDVMH+3wHQxPDyyDnsPRdPx9fYhLC0AgRd6wgAOwRqU/ZGGRl06In1a
k6iikd+u3PS17yt6NBhFU8PwsKP3hdvbYW2AyYIhAT4YaWwo6jzKUblqBcGIUI8Bw1s4wT0LPqfD
Dz4NUeOh+tz8/IutOpOlbBX8eScLppodh+1of9L1l9ufX1wKiid4/JH6u8L/DD7mhrljzo+d8E5o
AcF/0cm8RXYrztZM/posRW0ZhjsXPUK04zy2KhoI/zph4HooG1dEZpqBl4fbX24vb8GgYHLEjKOZ
8wlXoCBNH4nVjJwfacZ2evI4svyeJd9uC1nStmCm8AO16zynRHGhEs8a9Q5O0dEOnh2J/uuV6z7v
i/KM+ABdzASBHhDRah7IDJjFkYfiR3CQhQNiyEb/aST9Jgk+jta6EKR4SGCH9X1R4OJbxi/f/5pp
dphUr07+0V7BudflbD3K9ZFZZWQsgyPGpn9yNPEUtRei+BA65FSv8ZssKMCFLOX6aH5B09Qw+bEt
jlay64oj63e3j39RBJCg792Ic7PbpTW2KW1ss8Dxp+xrY2/AeO3qK2q8qAFAaWEEo45We7Xg7YzS
zRAN4JamYrRCKjl9pRanL2XN9Li0Cn0lhboEJJj5n0GmB+fFvSoHaIKTxqEdPcKtwIANumX59Nuv
tXszy2OH0j9mrW8GlELCxAs2XaL/Tu1k5UcsbOzFb1DsRdagUjT6qEp1GEIZVZm/mclwEMH/Rex7
IWg2XGfP9VRP3E9yHf0lvvsoGnhPU+2vsfksWAnQ7MwsdUA8z+Tal0KyWshmamx6rNqojgDNuK2F
a59XFN1zx4GQxEW50MeciMj/8Refhyczs6uAiEZFzBhBW+kmqehRDnWPzjr22IPUZ2UNC2oOGr//
hChrAAV2afR9S496ebSs79S1dqYpI8P8dHsxi4qFKOD/kXZdS3LjyvKLGEFvXsl2Y8WekUYjvTBk
AVqADjRff5Ojc3e70YxGjDbinN2HiWU1XKFQlZW51IiWpJZkh9GpdNrFTuDdTN0eqRVka1QYi7UF
AaoSKw08HlLAkhEvhcRsV+do9LF+o3RPdEXL3dogkCAJYAIRsy0jqoc+AMVJ5mPBK1DsbwK2LVS1
2tUhnJiQtiytyrnoCpgI6i0BE+7m/csAXAg4S+EngAmQjh0ycSYnE6JkDiKt0jHCqduWTJGrWXln
gnLqXyOSd4bITp8NLiIAPMudNtbTW0271/ghL7719fdOKBBY66vyrznpjdnldUsyAnNM/5jQNPSM
vWMpklzry/KPDTneqNhY5joKznHh3uTeXlMsi2LGZKxGCaVtnwksy+gYkDYZD1M6Hmq93/pF/9Da
5VMz2DukyxWHf1kIKco5XSi5+sNrYJ1bkPzFo/aVWH2YJXFgxlk17Me2DoHg/U+bz5T2djBMvauX
mEQyaXumzTS0uZmggfGdMtoLJO9sXMtqnlwuQ5+MuD9hyGU/E3p0QVtYjYfrg1lznCebXEbxe8Q0
msagSN6SbZoeav4Q1GGtqt+v7ruFNha1bzChywDjDPIhLsSWslgr032SZ5vuL3ra/hDT/s+CdOMb
moXsP0BWscd4OHxBG4ciwaAaguRy3KnJfbCRZXGXf6gOgvzFxQLst4ty7YJ0cqS1brwKuWdXAyzI
tsN0PNbT5yp5f/SMOfrXxuKBTvYTKcqyG/0kjY2ARZWAFOjHtt/pMxqhf1/fVctkXJzIE0vSalhe
SwYoAiFOH7bdDHY4kACYhogylGla+k49wT/n5MSatDRB1rkWaTF3mndwjXBMFf5l9YycfF+6CIDu
dQpD8/GQNu6z5LufvbDcD0X+4/qkrZoBHTFymuCi1l3Jr9R979fePCLLXAbxQNkdS82wBiFcltuK
PO3q+rgOenzxunXRMXK+E5gop6LrgzRuhnJG/d/s7kWHYrmd9/xONAQlM7R2KaZx9QShi9wEVQGe
BXIaMGeQAdZRPo99Ond4tmlDaFeqF++qEbylARZEczE0e89HNhboh0eCK43t+nuWVEjQKcLZ1Wv6
xIC0GdB2DPLOxkzjlHgH5gNJHLjPDiXb65thfRxo44JM4fJ4kzZDWhQN6E7gbrJhp6PAWd38t+/L
/iadbTYluFvylxrVRBVPzOrPB3fYokuBJ7uco2+p16VNW6I2lH+2uz3Cs7/4+SfflzbwiKIjiLXw
rM3niIgjxvHfvi9Nvzm23PVpncX+sAnKrerJtXrU/TdZHSiTIjV+vktnR3gMjD3I8s4/TWeKxgr4
LPdzNeuKeZIMvdGPLy8VEFBgtnC3nBsqRojGUA3ynURHV4Qz909GOUUWQliwNG6uz5l0Mv5nywFZ
F97+gGxLg/KRZ+h1DXRxYER68Cb7Y2qXG8+qfl43I/muCzPSAcxHHzmNFoxqjpuElJgRQSNNTbRt
DiBCqapyqgYlReWGXmmjY2NQ3DU2tAPIg9Zh6irSZ9etIP1/vkw9iBfRugKaO03c+eCpbj4wFRuV
yoRUNQNz3P9MeM3BHPbtT0B/ri/MMvEnl760MCB4OB8Eb0oAEBeCwsICNI8aX0qonzalc7RQ+vHI
8NyaKqaH9e0NhhUkRdBbKaN0XVpwPwvG/NigXEIBGdpRN2z/Qq96AXzg1kLnNi5nyRkguzpofg1J
7EB7zWOffb4+b6uDAM8UyPs9UFbKvjJpnT5glOdHwU0IKiTihujOYeynvd+o3L7KlrRGY9WBD2lq
8yOo+8zxYA/gc0L75PsCzT874WRE0oTV1IcibYkReUmQhTUdN11j34vZv8nBxCmmWYV8XR0WUDhL
ScvBPyXXU/odn/SGFEcqbgtIl/MpajwNWgvvez//GRjKmNhwiC4uhBaJxTrXrMvi6I83Rnooous7
YfWMQtQeFTTQ24L48PwEebkLdXsKVuUm+KZrTxb/IbKX6yZWZwoIAAD2AXG+yCUmnLd9kWIEXRnN
zk1WgFvrMKvwmNL1/2eekJtxgUcG2MxZBnry0mDEKgRZ1qMrya8SMDOmOT/+YiAgdwHI1ceNIz/6
tSQN0tzLimM+RcyJyBwi9Ecn13UrKz4NTdsLtB2lRkhGSQOBrHeiA26QHY2+vsFoTWSauiasB+ep
Hf0Hr9JepmxWvTWlPMoyfWdWl0U8nT7oUboegRQ2pAwfWZLewnlEttM/t9X8G3DFbxrvd4wOimrR
yvYDrBSFSbQjoEFXXrWKO4Mo/Dw/+v5dAx66lty5UMC8PqOrRhZ2ZWj6okwsPz0IJJCd0gffdm3t
5/lRCx7TdH/dxMruA5k3qFCxPQC4lzPOvOuLCjxGuIgK5MuFKt2k+rx0Sv2q4rmZ4PNzGk7ktvbe
72RsIMNRuQVNJdRcJWfWCToV4JLKjp0VNVNUKWojaz//9PNS/NTzVmtH9PgeSbktsk+jp6K8XXEx
NjghAJVB4RGZWOnMEN9MzAB0XkdbBwiWEXDrUWQCQRoMRqnrK71qasECoLAA5Ld8M6flyGvTgyyd
Z9OwrsimNX/rIwlHs1ZYWnME6HHCuUBoC7CWFAciZ9XoFe3TY++wo1W4B72bo3wKIBnEta2ZpXsg
uF6uj27tqOBkY2gQhbmUhZkLSyBZAOFKMyviMTDvhrb5NEyqy3NtQ6CSAVe9UMhdXAmGybhvpxm0
nOsjmR8txaW28vmFuQUUHcteuOhFEDN6OaveHI9ms/O/pKqXoEzttzjLs++b586y9IfaQ5ZkPGrO
Te44O24/ose+bfzQKG9F8JE0r3MJVlR7c311lmMohbvInkBcA1AdqFPIUI6yCvgAcdThWIoClJI/
Cuuu1G6G6sCJ4q2+sveg/QIi+KWEdtm07JXCqnRChuPMjlp/N2V5yOevZhMjSaizWrFeK7sO1qA+
Bw+NaEpO01hlkQJiZ4kjelMftMyN28r5lHZie336VrYF9jS66PE2BcxNvr/H2pkdTXQCTlqEE30J
3sm2teyLMwPW+b4Igg7NiaIXx4aBnmRnz4r1X5mns+8vAzy5pNu66KARge/75XeibUZ965Gf1+do
ZeHPTCw/4cRElvgl8eZhGcJHfUjB1trB1Ty6erH1KwDj30mIdjFlUtzRJegUdsCFg4eOF04LvS8i
dfyCXd7Fjaqxd20DOFh5DzHHwkUnvXnToB/A1sCRvGmenb0hPr5/7k4/L713+163kxLY++NUhGW+
z7oNWh5aJ2rpvlax+K5tBQdpLkSILv4lP0MJiCdav2biaA2PRldu6vmFmCo9lJW7zl8ELhHUoI5y
oXJploAG2I3ZA2u1EYxHuIPDRclq8lWwlLWVwSMEuTtcrZfSSSA3zEydk/5IaRWm9o9Zca8pvi+v
PK80YY+k6I9d3BqbnG2ur/zaapz8fEta+cHiZU46/HwL+m3Z3TzetrUiRFtZCxAQLeRHBio2mKTz
g9m2o955pOiOqXGLu6WwDguVl6pV/K2MLV0xMANadHRxA04pA3OnvCgNozS7o2+LMBvGMKlfq+R7
Yr4Mxae8CV/oQbihF9Nfmh9Rd9cakUMO12fzcqh4xwHQCc11tHcYb62GJz6ItwGFWBftjjZ+Q2Hf
ZHQ7d98Ye3dUGoCAC7EOuq7RWierteE3oEWQBC2OqxfWDDm2ThHBXe66cwvSthhNztCeDgsL2WwH
yk7Ftlv9PrBcCAlsyC7JGHGt8mqmZ2Z7TF+Y9mtk366vw+Wuxs/H3LzthcsgwKyLRnA96xAMHuw0
YkVUive+m/DohCQfEPWLZMoFSZnIugk6c7UWu/tApGEpVKw2F1O0GEBNA2DEhcpB9pM8Ibpe2HkS
F/eMRLhf3jlF0ueXrXyyVeu6AuOhg8+TYmP0bZhpP4mjiMVUQ5BPPlhZ8y4BwiDprdBpQNZuKuKv
NQtgHMOhR9IRBEOShcBqiWaRPojZ9C3xtyVVYdYudhKm6dTAEnWcTJMLiffSRGsmQKFM3zUtYWGA
1tp7DrkexWytmVpAX8AIo6f+ogxUWdqY1SYLYtt4MHQGAqsiGt6t6Y3xgPfcxIaC5Db0D87HA01v
UITUXItTD8RwvSHYXVFpleJwrA0F6VkAUNG8j10shZOizPN+gOTN0e/Hox2QO2+w9kZbbN6/h8GH
jnc/wGzBhcpPGiCNPqRmEiMZGEMB4THThzCoHMUmu/DqmDMYQMsEqO3Mi8Q5N7mnlRZYDqwRjcLV
EDld+ohyHtpnK8UFsrafUcC0HfS7I4/mStutaAo7EXlAjlVV6c+FTuxPkFxQVdRUVqT3uTUbUzkI
So8bu/1htT+ur8rq19+8Lxq0wOIjfd0e6smtjYYcs2n0t4Hw3M1MqmR73craogTI/AFPv3A4yi/K
wEinvPOAZQ7M3+30beJfuf51rL6/2wqSpiAaxJEEqlRGkxYTCEE6v6BH32OoNkRdZ4a2wzZdpsrO
LCt7Fr4s2cQTS8usnjiaPgWbna5Dxrylyb0HyVdhTiBfF913qLHuMtN7Lrn58y9GB1yDhTyNedk4
NaSZa04JdhvYWqIU6e3c2evTQ+qpQCEyzhnJK4zuxJK0rzmYFVqQBpFjN+bmBnRjRZShTWHb2prz
nGrmELYTz6LUqIDg0B1+xzigYuAitLbIwDcqr76yeTBcMPGA5BBKOnIqLMjyCv3QLTmywInq6glY
PLT8f7GC39cneMUPLtgUUL0AenlZujbA+GSMTkeOhpuQCATdxt4MehJVPFXxiyyn6mL/nJiSZhj4
UTcQfCLHeRKxNk0VqNbRaGqiM7xo5mgug3Cehw2UzxQA2dWNC2yMvXQYIlMt+foyAyJmsDUtzh3g
yOaU/0bWfElngsPCedGn/qsPIez3Ry/QOMWmQncWKsAyT8ZYZ1U52JwcU6velwPf6mW9Sbzy/U4G
ZpCQw4sCCRIZOsuZVdq1S8mxGCeUgKbWeMwno9729TRFeZn6intzbRGXwiZqCkvPk4yWRDcbqHVn
ODXfC9rbEs/OnUsm9ij6B23cZvW2MjhqhPWo6qRb26i4chYNMYCoERmce59KzJVJC4McrSrZ0ynN
w9qdtxC9UUzoup2lE3oxc6G9lPj5gLAZHsd0dijXND2gwYfrZ27tbC9a2f9vYvn7iSNFXIZKW07o
sW7KsCY/Wu8hAAdC8PG6mZVbDvP1rxkp8uyQddBGrmGpQIQTjkX+TeQqvdXV2QI45G1FQBwtvcIK
Xx8s4fvwmn4HLo6HBhLTZU8V4c3qSE6smOcTVtdF30MoCGvPmgkYoaa4qXxITV+fL9VYJDfRJuh2
FFOCsZAgDydL3wqGR3KH6sB1Q+vDgSwxvDuK23JK1gapN9Kly/qPwXHQkS2jrcLlrY3FRL4HVwjw
gBfhbY1SKigchiT2ERuGRluVWzpMkMUyVeQEa4MBMA819GUsyDCfr43rcZ+mXoVHIKHPpe3GEzEV
Pmd1MEBXATqHl8FFEE3BEEK0jiVx2UzBprWnn4M1kbsA4If3JoKW5CXmDagQvNcugAd5UoN2iNMk
btuijiyzcfbMIBFiUR65ha/CUa8NDJHEQqOLqsNFU2IzFsLqGzjvZtx1ZR267kGgGnB9t6mMLAt4
4m1mW+usqV5uiCDM3ce8ecjF7v0mwBkHqiZ0nzgX/RvWyHIXTbzwmcnW/ZbkO+fXfzMghQ4T3lam
jRL6sc+hH1kmbQ2qABc8rz16wf6bKeme8SYtdxKGsehwll6xt51fOrv5Cxs4l9DxhnoAVG3Ol6Qc
KsdkNQISitu6uDPbY/sXiY0l3vnHhHTHcGE55cxdLU7QxJb1yDARBSpo7RY7tSBdLy5pDJOMGMSc
79CLGqUz31ZJFVmqnoa1kOPUkLT4sz/Ppllj8csA7My3XDwGxW1rhbYfpgX+9xeXDVRdEAJCPh6c
kdLMVZaPcrOGcZUhq6tNNqpyAmse843bAFo6S+Atrb6ZaM1cTy0MsJ8G/6Gq/y7/uRxmw+uDQGvJ
OF1EhEPvCBvXMHIBXNsks/lYdJ9YqpKLWCb9wgo4LuH3QW4ApdrzLdxjxbs0rRBTV7wUYVLo7p6A
6D6aJq3FfqDTvkjFgF6BwS8VHTurE7hAEUDoj65UGRDi5HrRGW6hQX0BzwaQ1TqZ4oZenUO83ANA
gCzvItjMM9x0Q5NrMffc8jgyCB0VGbMOZZsUCt+5doxA4wnAI0QxEG5K/gaqGLwSfNZiZ3Q2g/5q
u2KT5uCjV63Y6qyB1hUXDZ4KF5QabcdmH6pIWmzRrSc2VIUXVn1fOjetmCnadDotDsi914Ze/em6
01R9X/I3FncQA3jLsQGGW6BP0P9y3YCxuqdPZkhyNE3SBmCLgIXUjyB3YaRh9qL9sI7aD+Pt/0Lb
oBG++W3xcErDxDokz9d/weq2A/mChVDAAFGMFE1rqQ+pgETAafdbWkAuALpCiu22YgLpThC3wD0A
bSfLipizgV5ti/rx1JsbbZ6iZLY+sOHn9YEsayF5hzMrUsA+VKioTbbmxYxaL2VQ7thI4jRAlYOU
wy87HRQxzqo9xB1AWaKBFPv73BvVupd0jcv8OHFAKtazgyPyEMQCIJdorBuzQ231+gBXNiMewGi2
AQ8D5EQu1EQ8NKhR2vixlw3fJrAp6lP9+bqJtZUCRATIPQTWwPBJz5EafrzzZ7A1esmDSZ+t6YOo
FUWotWnDTbQE1YCiXOCt2mSYJzCIBrGrsSysCuNRo+0Y9nb52fES6I/a2c31QclUpkuaDdP2r8ll
Yk+i0da06qROU3RE9cNeK9o9cdiWlv7jANilQSFBn/l7mnUvvWg/6PO4HXjx5E70PjOLG4c2NxNX
vS5lFYE/v8lCHR7dei7eGNLuaUc6WwHB+8IayDPXUtBP59tMlLddMm9GwX8ZBD+uroYNmHcVJ2XF
54BkD3EzOqkQPMtpjRGmkkWoNbb6otvbbtJFnVnwPW2gKNSXNbvnNPueQT5EsYMvgVbLSuDLoPlb
tFTkiycr0ADpJloQG1Vv389IYh7GttQf0lpz7kXtZHs25vS+b0b+VI6Nvu2Abbsxyu6XYkus7kIf
qSSklaDsIkNIR9dL0V2EOp+bWg7ke1s7JDMf7vNsMg6pl4uvZV3koTsk/Yempc191WTBpqob+yNU
CdmGsKyKEj7WewPLOIa00eqHqib56/UfurpUJ79TOpC9wS1rSJMgBp6DRnSR7mAIsT910wCW9M6l
+6EF/WRAmWqt1lwBumz/mSHp0Bj1gIxBnyZxN1kbn94W7rTRVAXvlUAElCX/Gll+xMnJHOmQuMUI
I2UReuaW+jsmotlTvBrWHCcAAe4CDcBjW8595J7TawMlQdxY9i4QzW5MVSnR9dn6x4SMRxkAdakQ
+/rxMOcvJSDdBsC9w6AMgdfsuIDWocaDbpULZpRq8DXX7WgQC/JEWiQ9R3tH+l/XN93afMH/o896
gXNdoDkzs7cLyAsEcZWhAJAHCAqerltYW/dTC9LmcudWN5McFth84P6hdr+XPyxVA+Ha2QHVNw44
sl5Q/ZMiGy+oKqcpAj/WmRc16OnOgq9G/3M2yy3OS+SpJDpW1wapIrQtod8SWtrnmzkL7CTJBj2I
ITPibN1CcAQ7TXBD0WKgeC++lQ/kYAcI+H9smee2SmSneGMMQTza/i+HBvd16z7YwfTAoAaYUec4
tOk3NzFDKFMeWifYTMKMR89URHar6wjlPiAw0YSIfNL5zxC01aZ2mrBTegtsjXZhOT/yZmIhepHK
HzOYchV3ucrg4tdPHEaWNfYcODM2zqcZTDzM/pbqYX24vjvfwpyL2QULHcoNLvaO3EtXkbTLszQP
4rb3hhv0bbzM3DSiKRmLB5Agsa3e5tOmqV3nk5sU1k1RzmhTnAseCfQmxCkV1WZOfXGgc9nvbV43
u9bqRQQytSEKgPncDTlNNkzU5j0uFwa644AqBrF2wy0wPxfZeNPAKKSZ6rSpa8CrG+dWtrfcg+Mc
HL3eQqUtLMTm+oStrcqpreUknqyKMaQ1egICoGaYx598o0gO/UToT5+yDioCtUrqbs1BgcYfyT+8
X4Frl4InjYG6MzXLJB6HnfGV54omltXPIxODlz4gB44cHzkaLyrWAqDj53dubOSKxuC1si94c4CZ
WJD5qNRLjsJvR0Pw0k5iLSXTs8u6/H7y/CwcEDpFVkO/iTlxH6CI6sW+V/nfJ03XSVjqhjh65Xup
gt4iUQ9d1mh4R+oeb5nzxetIUs31kra3IIzpRLmK0WXNDSPYR0+avXCDyqiX2WdZ59QUiUeNfa2T
4aXi1bZjY9h66FVsSv47TVTA+lWbqC2DOwwVpwsAuifMquMdNuSg3S+U6fZnXpeRJvAu/FbrVJHB
X3P8UHnUUXVF3gaMSOczyFHlIF6Co2bN8Wz+yJAoQHeS4oytbsoTI5LH1xmYPVooSsZ6l4eMlqEq
Z79mwAc0yQ2QFVrAVuejqLKhs/oUsdi0NawbnykmSfX55e8nPqI3eo6YCIeKjtZvP/U+oKK2ue6G
1tbhdATL309M1MOQJSWBCciKBs4tGfZ2rzi7qlFIF54X5HTmBiapfdTFMxjJ/tsIJKcNyt408zwC
x6brt6RNvs6V/ujpviKZqZooyV/TpGqdCYRtYO/aJ9Ym6aMxUzz1Vk3Ao6BCA17Ki4xw0FZWRYQX
xJO/8bWD8FFDU8QCq2txYkIaRYUuyq5tYYLiFWQBJaMYwtqthtISLpjA8j2UmM63U5m72TgKASei
7xOC7P+umb/WhQK1vGoFYoLolwTu5oLA0crKoPL0GpdBH1HQG4ftc9mpwsXlp8oBDdCT/xiRLswe
vlAAF5jETVU9UpuHdW49iHF8RuzchbWPGL+fy1/9PG5IDyEObjxd39hr0cjJD5AvmXFJpHYNfkBZ
IelDIBZXOffQdXkuCARSfecv6urg+IROKErEoCiWq11ZDjIvsKUHcZeG6IIHA46lEqNd3X4g1wNF
jIXsn8zjB83iFp2JeJo31NsVDjqQ3FaxA9euMXQLIkGE6wUwImkHzmYKMAVeaHGTugUyEpn1CXVd
c6d7nXFL+rw7IFuYbUSNhtvr67VsiIsNAx4BECKAdRF51fO9bxVeVlIffq4S2Suqbkc7szZ8RL9Y
zrbBBP0QzZvDqs0Unmn1NCxKMbi6IXLtScFI21mz5fUzKvv5JA6FZiFMQFy9H11Nj5Asb3bXx7lq
D6134DAEIB615PNxGh1isSxFGi61PpL0Nw0eC/Kx4Z+uW1nb/QG0LdB5B5xNICcgPISrRTGYPkjt
uq2B0GdgHwb2KauR8DcUwavClpyJEIucggZ2Q+Tzvxfk0wDtS2SKKHQd6y/XR7V2AE5GJe9Ok+iD
KwZYEubG8KNG4bRUnzfPlwZapxCUwrM+zvxvQ/367p5SpCKDtzYC3FCIEKXbQ8sLZCkTFxmbPCR5
KIbt38zO0qbw5/uSywUXFqRANXzfqF4TcNWnUMO8bmHtiv13BEgHnU8QMXwyDNz3we33COUfJ9nq
yc11E6sJ21Mbkh9oRs/CO3LJoejkhuXGxky7WzybPrVMe/KD4c4AJaMBWbAN68xXHXLq13/Amh86
tS9tgqa1UHbFzRmLjoeF/6mc9wF4qIV4hCZJSIfjMP28bvHtWpddX4CM/EITDfiPLsXBCbxB2lWF
H2t6nYo9b9AsR9icPvVNYv8M8Oz8YGQCyWGeJvShgyDVvm2SDPWSvA8Jp69iGvIDWgDqDy7y2FvB
s/lDSZNxQwv6mZHS2WvMbZCpGcb3xxKosYL6D23/S1OstKdLv7fdKbHxbByQ8Coftwz/8FT4u5WD
icLx0pOxtCxf5NX0CXzgghpePEQ6efWLr9cXYGVbL5qmyJtjKDg9Ugw8N+4EKhZUCznhz06afpsc
vQ1bvTxct7MyDEhJ/LvOy99PXgtNy9CDB+7l2OlvBx72ieJqWXXECz8e2i0B+JebcEQdQFEOUmj4
fr1DbRKShlY4s71dsg1orRQHZXU0J9akpccTGhAPkftxXt5m+Q14rP5itsCHAVY8dIU6sjgGZVZt
iKLy4zqwbpKm/SQs/8d1E2t3MR6e/5hY/n6yIK05NU0N5uLYTnioFz+Q2Irs5K4bP163s7LBIEWC
DQwgCdgK5NIb6TNGnRpDQbE4iwrX0fZNVo1bHmiFwn+u7gE0EkCGAxsADSznQ8osXAMoHPmxydsH
3pc7JENuRUGf5qm4EeO7WaaWO80HS/+CUVlkgM7NEYg7FxQqLcj03jTZQfmMWP77C9eI9ACIUVDN
h485/z6EEcG93TWIR/sp/zWhXBsxrwyKcNQHbW90gXk7owwyA2CMDVijv/VQ5cCZhHVmTCFtuRaC
1kdXRDyr6wk0MBpLHfw0mfe0gOi8K1xUlGfT3iXduHP5ptGerm+a1fMFKV101cHFXmhIax5kBLO2
CGLP78PHjvfvP1+4wReQDNJWaJOVwoXS7kStNwim9K8ZMD8qpoG1ixzEViAKhF+FGoXc2wGtRLM1
5gBXgzF+cDL60wKznltkGz/VPtICwGavbLemJ57qyrpns4pKYa3gDegWRDxRVjI9dKCf7x1T5GPN
mQt4huuHnvVgFVnUds95ucCexa52uohWXqR7ipfMilc5s2ue253NkXCt8GHXm74HbHrlhn8YbZA9
ddAweN8qgkZ2YXnC+wX4Z0AOZBzfHIxWYvtlCtGA3+PQhpN4vb4NpXjowoB0OQJV72TQKgNPreWG
VINSaecbG5F2ceXSu1bzH3u7A87BVcyinLP+n+EALYWgLgOvk+RaxoZlWlloNLZ8kORBhXU2yn0r
RDRULJr5LjdvC5JuunKXWXf+oKjgSn70j3VkzFHlxqP04vTNhgHdXrCKxIH+OEIbM8kjhsy59nEi
qqzPuqkFm4C9ihMjHcSKZFwI3qfx4N5xM+rYhpE9dTfOO8uT/xvTP4YCKXy3vVQfs5SncWLdecYL
RwV/1llYknvT/u0xhf+Sz9+FOen81U6Z5U6FnTMFz0U1oTWIgTv3k8tvdesnukHK7DC8k+PgwqZ0
9ghzTZ/pkA8CEd6+9u/N2gnb7sEJFJ0HknO+sCNtTmiP6tSqarBSO9vBf6nHn9dP3RI8ndx7F99f
7J9EJnbmeH5tYhwNWl17boaQUwOeEVXVQLuBmNqGNlxFgSXdahc2pbuWTAFYwkCBGzvugYLAF836
1ub6sJR7Qoq4qtru9bTEvDnz/KHy0w2pnGNrpbcebzclqHe5ru9RxDoY46SwverIEN4HiCXRkiKr
01U1YzraoeHIqjbyqnviQRAtzukztGJ3fvKdTQoXsjqfqM2g3xCw/YsLcChdk6ZlCupoYuwY6kBD
mW0Mlvy6PqfLVrjYKuiKRhoOBEjIPZ5vlTHrbOFX8FRFxqMh+Mbfz06NK+bEgLTXucHE7JJF2UMr
P4+DG5Yu+X59DKvb/cSEtN19DTxkZQUTjjOFVvrkz/6eQAOadUcje7FHFTGadEX/2eon9qStnuXe
TFqGOavNY5V8pIMWDsGub83w+rhW1wbwajwxECEj4Xe+NjQRAD6PIo2zHrLJYaLqU1zdYiffl9Ze
07tsCnR8v/cjMjzFDlexOq6NAMTuS4CBwgfaPM9H0NIS227yMILU3bJkw/V2c32O1sZwakEaA/SV
e5pPYFhP6j4KMBDb4vtKPF23snbJIozGs1j3A9CtSo5n7rmXddUiVaBXodn022n4opE2nG0rytub
68bWJ+1fY1LMhJjTAqcKjLmlv2vSD5rfb//CAtpEgckC0c1FRqSredCg0xhhXxaEZR9qbvMXWxcq
a/9YkJaFpwV6tUZw0n8M5k+Z93L9968dQGtpC0L1GoUMOeZJPMEp6WYoIoZMO0zoQXKiUSiWYc2r
AIaCLDhwSxB3lBzXbAukw6YKkkHlL17COUKxmoPaMceJr0hoqfjXV/cYOlFR/AHEFqn387MCop4h
9QbYm7CxkvorN+wo81+ZYe8n98v1CVzdYqBdACwPATIYcM5tsX6wnLEaaVwbr91dr8pJrq4P8i76
0kaBr0tTVyeWVhQ5Pu+Calnrxs1se1GfpFGtAtGvLRJe0ojxAWUwEAKfD6SeTNCDIe8ZmwI8Z0MW
ZdpDxe54M4Aj3X6k9J2ogzffj/cuWp90PAvRQnRusJ98UddJlcas2oAcStUpaq4OaKGMRFOVjb4a
KcoG/D9JSpblcTb1+maqC3NbkNkI4WLF1hqHecNTAuiNnn02rJl9FZVehtRJaghaoTJQEjFHg9MZ
wNlmw1ZjfhBWRstDjU/Dh9TlQziTgoRJYPyEGgKDWDUH7C8fkbHUAqQi0BSzKbTe/yJ4MsfXd53k
qxeqIhDF4V/gLvZQxJK8aD1YXaKV/fDY1xB/1x8b+6s9q7gclwU4CWjejAQgDwU3zhtz3LL1T2Jf
P3N4jz6k6TFrNI6bTR+jqdHBPYGjPtzSjmmfc3TEP1luWd/ZGlcGwmtna2HFAy8PHCAwX+c/gGdd
D+L5NI81SiFcXzGgsp1U4V+lqfyzDU+MSFPJxkKrQQyRx/B/dQ78DhQhB0vhAVUjkS6iyWsgpo5n
WAzRX383jvvr22H183hPAvGHx+sFu59VBf3IaZPHPcQNbvXa4eE4ayr53zVfZKOPHJAO5LYv9EDt
qbHJWJE8rvXsVi80cHxVWzOZwpm/k87iz6KgYwjoXdTwL+gsPH+RAKJQGtZtPh1Gt2D7tE68UPd4
erg+d2/V+pNt/mbLA2cSsMLoVrvAPKPg7eaFZhcx7UZr48w45yWKXx8g3DBGgvqDH/oWylslOgK2
7Zy0oTG2/ium+os+dVWkC5tt2rIWNx6oCbF3xByCsQVymXrQPOLObTaWrrWboGuG1yJl+V3aNNOt
bRlNONM039kVnniBz+g+mXSRhPbQ2B9AEPpFFxO9C0ZRbpDisaGDlvqhbvf+g28ONJopUlsl4psI
QrqvUO8cn8AyPEP3rX9FKurbpE/5k0Fyus1MO7ibfDffdsDblY6HZ96Uf0cTEdl3cyYOhi14WE2z
Gbrm+CwoMshoFTfvR89Jwk4Hln0u7MehJu5hYJ4TdgODFyjKNOxE8UUPpq8USiFRSqp5R4GCHz/6
85HFThB23l6IdNrlUJ9kczWHFEDpzWCHrh7mrQgpCLYZcaKE2aFAe9KeByUoMNu23lsMrLuFXdGQ
WQWLWrPzb/0O/q7m5rDLOKv/xhUES21YB7eE78jA2Z4Vc58LPH7BY4XYFAQn9mcmFK57LTg5NbJc
WydelfWF2YK8AAJwIEdwXePFLILtXE6baoB2h1D15xpr/g1yRihpAi6LzivJHnhmLbcrOmgBmZ0I
qzQZ4gB4zBvmBskdw/aODDqNW08zgzuj1+lzWyPRHnF9HB6SInV3Vp0Vt+ibqPcdKVSagqu/bukb
B2U5FIxlPC+kt8bg/0i7siY5cWb7i4hgk4BXqLWXaqoXd9svhN22ETsCxPbr78EzcadKRRRR/iYm
Yh46hixJKSmVefKcwYFUTu+MXqqiPqZa2zB5W9jj5zfZny0OkgW8NrDH7Yv24TQPIPFc4WkTmTSF
zkvZvSJI/EzR8OZWjUmfwky0Ww13zQOli3Rp0hinexQ9VYhDdUAUL5tQsPlqO+jC5iBovhPW8FI5
ltfZwY2FwH8OsolMAqUKcFjJWJMS7PtmA1FrXxveFS8JFiZxLp6amA/+/bwML0k1ZpKR4fNDdMf7
u4BsLLJpy7URfebRAmRUmrI/Q0HFAkp2yBKBa0yKDWv0QIu0zVJITQJaboWP6MkD8dVSX+XcjWbj
jYD98WfXS9cyyoGhJpwm9Q0SujT/kTfmihVko4iFS0YmY/1nQCeWpF1I1TgLSCdgiYZPsehUVyj6
PugqjwyRZ+rxKqlT16m7nWGN685pDkw33inrPWMod02arZROXwHmelsF7d/fhRgP2F8QusloOaar
aMsMutSvrE/T/OaIX6T8dX3zzR144DX9fxNSgJUb2sDLeEj9bPje1C+h86SXmyB5DsEQct3SrNec
WJImOQ3NiOkcgyHm4DrZvunfakd4143M+wxGM8VAl7S69QhF6hSqyr6KBHrQt56FXE9k7QtrCQYl
xd//rs1/lqT4W6FqFQUFLHXCVD2nHisvjkbjTg/iaBMYuJ+iQmcAnuB2BK1YuzDQmXVDYXUipYaU
sHXBg5MFQUmomSV+TbTS1Vv6MAbxPsjJjsdQGzOXhKq1y/FOAu1oqJ7a3CBeIT2lA8OJRqcN+0MU
6m6e9PeUvSuWtonrAyQnlSBb1+wD2ArX4r87s/Mi9a6sPm3jBW8HwO4pWHmjJ81eAiJdnnuICSng
/RrYc50LMDCIHRUGxPRwyLX3NinXlH8MkQH98V9jbd6VSw1yl9OO6Z5edlOfCFSJpKOv5zRRFFMd
DmX03GU/ePY1dXBlaclK1b5fd+WZCT81RaQXMmAEVUGhp3SAsJLrRBsnXidl5trWmwghD7Dq+ea6
wct3ijNlMKdcE/CQINQ4j320VNFZTBjYro1NDFKIhVtj9vMIdFFJRwXvIs9UQqN+GEg6HiAetCq0
38YSY4JcS8eWxAAm3YGpGInEhbQ4aUE4srPKcBD9k4luDEvfK8N7ZR+SZlObfmb+SrvjQG5kn5bN
/qnmnMSMJeQWSZnE46HoPeo8M2Wpen15qIEXCo2LYMIF/OqCNriNSMrKOIufkqbyTH6PZhCkf7dK
9eW6A2h/bu7z19a5JemMpnQQePPE8VMAqU3X0BK+IZ36wwgrQPygaewmY0E/KtuK91lamvvEBKZD
GAr7lgdj9cOyOHcrgp+n9la9aSaFbbQpD5tMrb/gzUgOQDSDpiVK6BqNfNZbGIQ/E2ERAcYgEnyO
jjp4jPT1xk65+DAi6zUWhe6VNc1BDmC2r5nWx/06jJ3oqSp0/XfUhW29o3gO3Oejwt+UtuJeKaiz
sbvAfoiysn/mWVYhL6Q0R2YrX5iVOMdeV9BsmhbqNh16pInCPGGHLqTVFrVfgu6n2jTWVlaWttei
X3Df1onlWZQpeGyKElSfehi6LVi8tkabQG9bKGBPD01jU9aBuM9Yj2ZPjVRuyNvxzqRduDcL3APx
2LCtAodxU8RV6xqY4E2bcn0VNqAF1hDVo8CSZXvdHBD1oonC040odFwBAo+PLs+UJxZXA3dJR9of
nd2ld+q4sSvxO3Cq7yaExbtI2Y1AhFtRkT2zmFb3tdoemdKY27znYh/Tol+zAt0MDYtUvOT44LWl
2XhWFZCnoC2rg0BZ8CsBwv1nYXX9Jurj9sV0FOV+dPjoDUZjfeN0KtRETfZEqqHagu8rxgprIBDR
BsK+VUKzjwXuxwPEWn+OBDQcwIqrHtosok1WcsBZHEDzx4gUnmMF3R3qPx3q+Fmw65hT4hEbWWtd
70COXOi9p2lJvNfTGBz40Mvwql7/IQpoZBjBMK5GYrMVArPGU/KVsLw3NdLQKtcnzyoEC9/GorKf
E72IH9mAXHaB2tN9boXaUxuk9jYKqgyIEFGtSy0s33kmxHawUwvYM+ABrTQgj5oRRl7UMOFCLrKH
cEZdekIdEy9FDdjVSGrdpSQ3vquDofwGgWrqOzFAQoBpmfsqSwRoA9V8GwkVk91lihvbXbxGsk5Z
20PRbCxFa1c6qcWeBoV2p4ABbgvxgcKN0PznKiDv9HgNNJcex/qWmuiVizKbLJz7S8eLdGwCoFha
VZXETyAW3ujOB4+2oE5YBc7n9ePFmrnRkO7HqaOheQc36BQhnhyUSLOFfZL30VNvMPqdE/QyQA+b
1HeBQQX2ABJWwgQvugUBph0uEuqOne6sSsqrO0tLHBcS98qqbr8h2whWa0d57Ks483TxtTRVN+dW
s0aj3Oh2YzP6LFO7H3YNj9FptKkbkLnX6JT2uNqZTzleSlu7wcs67mgHTrSsXvEqLR6hk2I8o2LE
t4o+Bps2MPmq18fOj4SirMo6fYcuVLWLCDIjihlbq1a03Yo6gm7jrBQ/RJPmm4w6n0Ne1tj+yLpC
wwpcZU5gPA4c6anKsTc6EfWzOozdGoQCHOSCCW1fOKRbd+A+pusqaX5nteHcmxUx8MRQxbalWYUo
QKmYl6VwiB7dlUA8qHiJBEbrWnXU/G4izXTVuO22Qa2WO5ak8ZqndfSUocfPy2vGj10+LGXyJe/5
5/2MNlJEobh3L+jGFYzfcgbRHLgD9QVRFPeIBTe5zgdXrZaUTiUP+mMMrV9g2kEHOPixpDIImJCd
DDLazcHKyKonymPV5X7Ya5kX2DYENtFIr+b2T71QFsLtmeAFexakJKAQADZCBg1rESQsSKuxJ5xy
hauyYaPkw1IVeSa4RLc+3mKIjlDlkctJehCWSTGM7EkHu0wLhuL1GK9Q6o/F6vpOnB3NiaHp7ycb
MYhiZcTpCUPtU2BGbp4txK5zoRhydABaoMAD4LCMSM2ZNhQgIWBP3BgPbGBvqejQdh93v8eoO4Jq
Gblb/ZGHKvrsu18l798WRjhFx1IkgyQLZtKcjpwLPQqrb2NTxFFwsMYCBF2MZs4WfAv2G4HaDlRI
WLiiTZ2CY5MMK9AJ8IcqS2swDHW134Kw+WvAmPZoGejeSEFt7o20DN8KzcrANwYPqLSw3wSB6uyq
wB43uCB+AwbLH7mT1nso1JQVMDtaukkIb5/zdKRHVjaBB1GB4aFjevWiAwK9opHVg0ZsStWOTtJ/
HbAqx2BorWMJeajfQWUXr6GKSOr65Mj4on+2Ed4vUNebKFTlXFSiBQRc3059MJ0XVdkhYnOjKl8F
4JEZ8hVT3qsuxJGzkFuVnmr/WIX8KTKJ0Im/YNoXCYcWsq3Wh0wrVwg6WjyOq9TLFaR3UuJsAVlm
2z5gL9dHO7erptSqbky1CgBAz529zuy6BZYqekoN67EIoHukQGVnsPidk6fbkAXH6/Zmfd9Eg+ZU
/sP7XH4pA0+bQQ7BwllRWsUDjZr+gSPDte6I0NdjTuI7zILa4qzUnSejoc69GJlyhwJzcGO37/Q0
QY/ifz9FgickgoyN1lL21EelV2T1nWOUz6PRL+SppDvgXzMoCAHMYeFlJ78cBYmtNiHsCaKdHm4q
t6ZvfEAJtnu+PrdzBxco1v7fkPQ+4QlXhkwz2ZNw3uORuylAp7dbICAoQAKJojQtI3kG7pTgjhNI
VWi9qxDVZUvVM2kb/JmsCSYE2gWIqV92YI8OOCxU+OOoIIK0Rzczc7dSFBdVsBWF1IDeL0Ds5ixO
aqMgtkAV8kLDLBuQNo7qEssDvPX9xKT5MBJ1XGs5dw6spLg51bRmL2OjL/XCzW0GtOKCehqslvqU
qTrffenQJqoNXsGDrvEBQpqG/pYZRH229DHbOxxYL4p6yz3D+boJY1ypjEfOBtSE4e+bFxbFV2CK
kFBGA6tcPtJAp9iFYjAOZZreRVlxt5RFnvHNiSMWUjgWmFyRrj0fqc7zJAlBOHHIHzTylKc3Y2mx
mU8+LwXPWaf0UW0o9NBABzvdofp5fX4u07Pn35/2+ElMULRmqgHvZx2Q/83bn4rzG8TK103oM5fy
pHEHHwQRExh1pTEAhGdCyyWih9JKk8ClkWLVLo9Ezr2IdhaHzKJRHKf847DlESDeqMyWd0oAjGNd
hSCwAS0g1neTtFZxjBUNrOwohH1PeD585RECKxdhJxL2GlmCQkqL+8/dhd0D2R40jcGfz2cnceKx
UzjurnaoXJbQF4Ayftw2OyB8gaCBijYgGzgsMEhJNsokzEIttfJjAO7DFboV2LYcIrTyRHRQ3D4Y
oECYFPaaC/Vr3CYZmrDoUWVxupp4910tz5U9rzW2ynL7Bc0sycoQYbxSsrG5b0PxZkGTcSGnL7cf
XPxmyWs0PUP+OSP5sTQBRxTKu9Ow+4Br744SbSqj9aY8kmP2OzsjD3FQgM5A31+ft4ulkaZNunwG
J0hqsHPkR3X8qih3BqRL/jcD0qVDWtarbBqj+EIgYJcsfH5a1pNI9Z8pxKUJnNU0Ejnqh1hY1pSm
lh8nhmkyPpbZs4CdvxjDiRHpcKpiO20iFUbwXh6ox5Zg40uDkHw3KkqUQqZBmDayXCvIj+jxwjxJ
cdzFPEmuVgCSZoPGLT9m3bdY7M0/wiYPJis2urJU3Pkz6dcWRXIq28mARKgMjGf4Viv3ASmRVfqS
98LNwKDtPKmkQEr5d6tam6j4iMPN9eWaxnLNvORyvV6YqRrAfEdcy9il8V2arMZuISM/awU9vWin
wRMNNEnnhxo0WgOednZ+HKFvpHtauUWnNLHW18cy6xoGGh8hqDnFPNJUglY01HuB7VNna13bOHxT
1Avx5+wRcGJCmq5xLGwAb2h+ZNZb0n51lrD9cxMFvBPVkOWYebmwpKw50+riSKIns98a3tijNXXh
gp/zb6hjgpAL5I7Tq/V8NRyWhujwxCBK+6kd7wOIXMXFF9BeAGK0sJWkgPDPVkJV3QTKGx1juKrO
TZlCN3IzcYqj1TtuWIRQOH4Nu7t6+CyaXUYWGsf//HLZm6dC5RRXoy4rPw848v0jkuP5MQ3w6KNd
qbdeDA7IHX4b2AN6FcAjIhJvzHO26Q27Bm0FlG/Rh0/dQFHSnaPYmstiXCl2l7E7Cn5cvKzt1MPj
K/UUVkIiHujY8rUuSfei0TFcx7FjQRMYallqzV9JzJO1WTc/yJCKVzSsWa85BUNLrtv9vtciy4tI
nXPkBexiJUKn+6yiuAF2kwcAJSNr1zctHv3lmL9melcvJX4u/RdpH2h7gfsX+xBh3vl6gEthCIdK
qH7efwmyr1m4BKW43IPnBqTjv4g0uxyRhfYRWIEcZBUpHujKVrdu9MkILjIkd6EyI3P36jYy37Rx
VH8wc+gkN96oPJtLfRCXWxElIuR1UKEEMv6Cppqgy7PRFcGPWBXPoI9DDhTBW2AWC1vkcklAzjhR
NgCwqaJpW7rQVL1hrQInOBa2l1FvWKrfX67I+fencZ6E22NpNazP8X0d8D174/RrJ1949s0OwaJg
lJ5qrgAGnZvoSZwnihNER9ZYq7pxXFYsnLtzg4CgIQBUkDUzLyB5GS1VZvI8OnL7Poq3eb5KsgXq
jCUT0tHehkoCqb4sOrbC0wsPOdHwdgoF3Ewno5DqH4OVq43BMAqKkmW2zsqFfTG3Difft6VCfhGB
KbygaXQ0099hlrlOuBABL8yRfI/31kArJ8QAhuidlr/bqvJUfWE/LNnQz53J5iUEClPYEBxwli2g
huZSDDnDBz8tBLbcn8TthRjKEA+sVLjCjhZ6blWt9Ppkx+ljnO9FgKwBmn7B3+98E+yXoHig/sqj
HRMAry7lR+fH+t/vkPamY7R1kGsBO476SugbVBjp7SpJuHUnUghnwq3gzXo+nXjSdkPZxNHRRqqf
btvgpYq3tx7H5yak7W9VbWslCYvwrgAfzF40O2WpF3bmMD4bxTSRJ4dYwMy6QkkqOkbWh5atlXxn
cY+ShYHM7Z/TuZKWA7eBFipZiLkK1oDgcXXzFxM1sYCAT5CaF7dvRCB8ECYGOxbqnsfrMt/W2vq6
idkhnJiQ1sKI7aatUx2eDVa/3LNvF+LFWluIThE32pZqSu5UK0BqNBFlx5C6IGSrl96oswt98n3p
9yNrLIqW4fvCOYSZG+cHO4Luyd8sxIkVyZ1yAe1Y4BDYkaQbPb5PcOLbC8n5pYFMfz/x2G5oaFVl
FhbiwyaebXtOfJd3C0YuqpSoq5yuhhRed3aajw2aAo4dyze8AWoGBCs2+S7MtbCOVPXTJRaBWf86
mTnpliQ90xj4RdixHzaBtY6Xjual70tXZGuAmZT20/cNzzZ8mizc8gvfl7FuSpQ7oJ7F98G5Xf9K
l9SKlz4vPa2MJgbAIcaCoIeCf9CFxN3S16WrUU8aw8ZZy45Nc0f4pl3KP836LIrPoNEBOusic910
tW0BRMWOULgi0I+NDpFwc+P9L46oEyuSC0Gly+r0CqdgYnsk2wXO6vr35y5V6+T7kgvVAEsVoaVC
MXrct36c7fslZr+FeZLjLJTTArPuMIJOvbNHyMOBPPBXGXzcPA4USIBgQaoW3FFyOZE3CZRbeijQ
NYXLe68EB2azQLY541DgLgVGEu11OMttaSkGtMObJRNg5g6A+bB+crXfXB/EzFShGIQ8AD4P9iv5
wamagZrgfTIRtRurIbl34her22ViKW0+/dLzlz8UZU7sTCM9OW41Q7HbfGJUT5VvJmjDFAfZ/QJ4
mcjt+Te9WJi46WC9Zk66QHQ77HUnhDnV+ECjUMC2Q/Y1MR9iY7g5HIasAhrSwA2M7oRLNDTn2Tgk
gTqxgNAQRBmH5kaQBpZmMoG0GXICM0knGuLV0Bm55kPl0grNdcOWIsRLPzuzIPfgjnYa19kfC9FX
h3rdUlrucstDDQVRDwSr0Ll3AQLRmipS8rzX0OlNNyIhz2U27CASsBAfXq46zKBXWbfxfAC/h3S6
lzFqmWPSaGCwyndB1gAYW/7U0CncAUXJa7Gwd2ZHBQQ8qonWRLUoOdlYQlx7AD2tnyntHbCurp2r
rqp+Xt+hlzsHyRSQ4AHzi/W/eAuBpRLiSAyxQsX6+5h3z7UFrAR69D67gADrOr7Y7PY0J2wCeDKt
1QTSk6JIxlqnirtU9dUMGNcxyb4POH0M3u0qI1lq55tzvtNskWQsMYyKgPBP851634xPiJCuT+Ds
91HCB+wDwlYXjMWEtgSorUjzE/Mlij5TFCauG5jzA7RyTVAWgCxQWD4/24ilc6O2ieqzKKKuHTC6
BYs4h3qIQRdcbnYsU24YndagaJNr1yDQL7VWwVyZtF41weCRJdKrJQvSlTNB0sKR23A3tXxhcfFC
NMCir0/Ynwr4+fEM/0LXGLD5wCGg3+p8xgy16xJQB2PGaBy6ZowbgKkPnNdvCjNcSxtNL6zqX8XI
S5exaNfSYheUmlvHikt5ub7+cy7vQHRcgrkDKWlACtFGc/5r9Ei0qughvwOMJf+iaH6t+Xz8i5UD
iTGCBRuX7YX2tjoMVisCovmxwbKd3RO0z5Yoel8fytzqoVEUPYx4A0BJVsowJQ5Q8Gqtan4Exejw
FVfu/2hAmiu7DNoWx5UGicOHqL9faoNd+v36+VJUJgmTahg1fwzcjq2Km0NbrPTJ9Eh+x8eWAIaN
zyvWri33hbrw/VlPAkQAfZ3gagFLz/nPF2WfJ5kwNb80vYZva+fJ0R7029MgGMWJFWmSAp6hcRn9
ej4acleaiFa/rzvRTC0fTZ0A1yLwQ68J/Oh8GBOFIWKOSAURzDvRXnKabBnxmX7Qo+KhGhuXNMGq
TXu0ij+13c0vQBgHAxjQiBCfvABYFM1YVozbo2/b+Qqt6qvd9dHNBQmgR4Uy2x8Qr5wjDZOiKFNt
HP2kB4+0i4YKNHcqifgCehg0YQBRvifG0C4EpHOegeNam4JEUCXInbJ5rIkaCiuq3+VOCMBfOj6S
GtWvogG5MYp9YqGGOGdvamNG/RCMNxfQw2hImFGFtYqzjG6zxt7V+T6lmzhYmM25DXtqR/LFYVAz
Ugx8GlfwMSbVriqGL7cvmI0KDBDXYHe9CIB4EtDR0YbRD4ZiS1j8SFT0ZJtt/5jq5F5V09tzXJiy
E4PT3J68VVKmxcwGKN/P6w/S3hWUr8rhtTW7vzhLHSj5YFQEd6DMY851JeAd6Ol9HaAC4XjqWKyu
T93c6kA/GtEVKvugHZ7+fjISYxxKFPwG5Jmi0iXQD9Vur14hsCEov+HqhECVDCAGO2YUknHy6670
AsMvqebGyY/rw5gJsE6NyLfakDaVFTMYKTpgMREjr8vMAkBBX1LLmzeEiBdHA7Sw6PT3k/mKaR8k
2VR+dZpdrfwMmvuqe70+lpklmbhnke+f/kUn7bmJJAHDoaUkBpoQP0LnV3p7jgjMUHj8TI8tiHTI
V1ChNSMgpProx8VjVX+0fJsAY58Nz9eHMTNTCJf0P4wJ03Un3aQt51oxKMroR7WbNE/0oyQLIPFZ
Cw7CTTJpuiNwOp8owPzIgFzR6Bug6I+y7rHpgzWvlvRb58yALB+XHJI5UJOTIqZSq0wbbHqqPyqP
6gimyzH2qnKhPDqz6KA0BLALJYqJ20Pyq6LPR6MZcacFxQEtw+mv2xcDtM14fMCnILYnTRVVnCRk
doxtXrINSOb9rHTexkBdOOtnpwrXF3p7wC4BY+crMnSWYveig2u1+nZQ2k1SNh8RSxaq1XPhB2jU
QMgO0jHsRfkZb1V2UtE8xPnrOIEb6MrgGWm0B2pjk9RG4zYx2+WhtqflCNXf4rNCA4Mr4vDl+qzO
BAoTm9vExwLfuODc6ykbANGJRz9t+02XsoNCsi8CPfVGAJILa/i4bk4GSE9pHmB9sHdRu6HIkUir
2PamGqQtGtZIF+ubsdTin6Jy2l2EcG/FeN+uBwf4LAjtpB+VsCDoEYCCyEWzxN+cIciigCsbx7qK
zNP5QqPHt1KV6ZeErHerYXCHwIFGe+JZSxSAlw0o06ANw0AjPQxdINIHkjFep2T0dVqIRxYm7+jZ
DAvkHATbprQoDpAYondqZdZeE1B7JRTrL5682Ph4UgPWBb4I+SyDQGhpZUIb/b5ma8Muj41h3Qyw
wzBPTEgXcd7FeV4bUB9ESsClPYRglVUVJl4cLgEW546a6fkBYS2A7AEjPl87BobzQGjp6DuGB9nr
Rb6+ue8jOMJqYWOAp17yjaQbkagahwHaIm0I5buFOHm6/qTMADYAon7A5g2wpEn3ihPjjdzq0eBr
aQlU2LcoVddce8nC0OvDZ609Xt90M2HydJpN82RMJ5u05/TRYk4eVIN/r1vvG08J32//vgMZaBwg
qMmi1+N8NQQ3Uf9LmsFvdmGzouww6oeIba4bmVkSeJeOG2aSbL9QK8Ujrrd4OxDfgZLUa1y9/c3n
sTdBjqQiDpPnyAwFVZKG+Hn2LSf7CCn76wZm1hy//z8D099Poq7cqJUqzWEAR8G20iuMol059qsO
Asg+5F6rh6vrFmdnDEImUD21p3Kafm6RJXY3qFFKkFNdR+E2W7juZy5K5OgIWMGmXY935vnnm66t
8rpqoGgAyhnsk2Me/8UATi1IU5a0ZUtrUlt+PoI2gbuRYS0sytIYpMtegNylxiAsXwRrTVur1ape
2BvzFoA+tWxo4kGV9XyWjMAgxSRg5LP6DqnZInnQA+/6Os9sbyzEfyamn3DiWUrO1Un9GtMEeCua
7nEamsm3/O26lTlvOrUivRdJautjNWIgkbqz0q2+hIaY3EU6E0HFAmkQdNAirpe5mB1a5ECdppZP
2Hda3Nn9toy+m1+r8XZ8GqoZqCYgUTGVG+S0rJYLJ7PzwvLH9Gut/HLK25MSZ9+XVrzkQqM4by0/
sCFLoa5rgCmh2FUOC7ft/IT9Nw5p2SEZqEdti3F02rY1dwFbmckm+OEssUrPuteklAIKgknNR7oL
dYcoAxI+1FfIj1TxavspAYPx33jXiRHprOKB0HPTDihkhe13luk7KxDfrzvwNB+XDvbfOKRLNx50
NTI6hfp4hn3lbbIJcxAc9kG/u25nbqPgNkSbMboAUdKU7PRFmNpYcwi3Fe7AV+FSy+bMOEDKhJwX
GL8QUcoPFD46EXQQ0K6sOVuS7cVPyBvdPAKUw1AnnwpjxgXJlG7WYCgBrZEv0rv6M4rW1z8/NwBI
2mngHEbilcpwfMpVJ69bgpuwBDA+5h6rHoz29bqRy1VAAzFKSFOOAF1scgRHOwRCZh/rfg2iYMN1
lmjELweB9LOK9DGEkvCKkV8PIyWQFYmQnq4h3gVowbrQE3RX05s3OcyA7wuCSdpEOSE5kw2cflFp
iu4PPfAXyoZax0x7aJKtrr5dn7DLbX5uSTq2WEPVpKhgSelfHH6XAaitAUyZ3o6ROLczTezJbVVS
CPgUEL30NTCRmMaT4KlbNn5v5KuqemhuR8mgvwT1coTZE9eXvFtsBzzBaWLpvmWF8ALmkvAR3K6u
Pj5fn785hzsxJKdYigGUl+pkKLD1dS++VQDCXbdweeADHgNuf/QUTYgc2aU7RnNId3HilxkH9Tro
ofW4+1E2ySZqkx9gbfm4bm9mRMD9IHU7vVImaMb5Sik8DFqh9b1vddbPlOKoseKbyyDTGQO+dZRI
kcCXU5GaUZh1nJq9H5NntjHZwprMbFJwBkJHHg8fBKmG5GtNWZc6C/F56z0RDxV7hFzmX8zRiQU5
KrJE1meB0ftBkriieRmWgru5RZgEkHHO4z84z84XQWW2FRl6PkBqY/DKhrptuMQHPjdLpyakIDgL
bdqjGXPwoYnnNeOqQ34w7RaC1JnED1IPaEefSClUrLi0FmExGHor4E1tvTcCLzfAYLSl4TZUPGxH
MqwFXdGlIsfM7KG+piJzOzEJIVY6n72wBSlV1TRIdeudZ9cCrcP76w4wM3mwgEQ6yt5I8cibJDCH
WhNGgV6m8IcNso2er9pke93GTP4I7eNI3oL9fsp/2vr5MNLUCFLRolZTlo8DAYE1WrTUnILGYB+K
x7C4Az3tvixuDmRhFfUOpO/R83KBZ0Ki12a9jiR7DV12NrafHTfXag52f6rdnAaHqambaiITABJQ
cg49IpmmigJJV2eXt7867aCwL9cncc4VTk1IOzVOSvTWCI58a6Oskm54rOtkwRdmTaDGhSyFBYyc
7AtcyTSeKBFym3ELvryiAf9ft2Bj2u/nUSxmCpzKk1gV4hu5FMXyzhj7GsNQoE0EzcunjNvgIGm/
pTxYBVraulHNF47R2XGheIC0CNpVLrZuosR45udYHaMJXYIM5c/rSzOzh+BMSByBbWCqHUtnXEHt
FhIWweAX0aPKE7cvYreNbr9qDCR2oIaFHhTgTSUjXdDbSR0ipZeOyiquRi9beijNTNOZBekcHWqo
HLQaLGBF7K9iqYt1+t+llQfYz0HfBlI6oGuRHLhEe41eEaXxoRp7V2SR6cZa4ebNcOCxfrBDTt1E
M93IWUr0zI0L3YfIhaJTieJxfn768J5VBRO5QAjVeTULvO52bBJwEHhQADyLOACHwLkFI6CDKQYm
fKXpXFI/DMq271zDWV/3s7k7CHYmkiAEG2jclKLpQlUAilBgxyi7vSg2ak0fJ0Ko5o7a405r2CrJ
wbwJhiunX+gKnlbnYvUQt+GixTxeZJRRrxqV0EiEn0dvykSoKO4GAWRbejs4CnN5Yki6K8BYOSXM
U+GP1Ii9pHDjlC+VTuY8AjRn+AcR6SV0BuWhyIrLtPOz9F0B8ay2sFfnJgshJ/jxEfIA5CpFnqku
oJaaoMTHIZXV4CzVBN0bob0a04WjbfIseVmmqxvKFyjFAQZ67nlhqJIuy/LW7+rnMexAOfw9VFC8
CMJNVH697n5zxxweIcC34vU74QjObZlmRs0c1Gm+zqwd7ZvCy+LipwJtw+t2Zq4IlC7+syN5wFi3
Gki6Y+FHv2lYP1afxjdoZDzyz4WQbs4LkKiDWoKlAXdBpRO1KeIsNcq+8ZN21bjmEn3O3HShnRcE
MbjtDLBBnU9Xl0SQdKlr4QvQjPbohwt49WzZS9D2uVEA1QE3U3H2IG9zboYCqKBDlRH7JWGrXyGo
ra+vxtyxjaQm2BvhzCiwyqteRKnWRYHw1dwv4t9m+44AXhMPJfqx4m9Wvrlubm7rwJVRJ0d6E7RM
0nBsxahyiHQJP6hjN2dfq/IzG1E4XkoX/PmQvHNODU3zevKOdzrUtvV6MpQdjDpeQaDmYRwDEJmW
b9wQrho2T2ZSbDJw1Xhm+jMO6QqLvOCDM2V0B0875NXxUJ3a5KWro1ZLe2xUXE6g4HwkTfPYRTmq
uKpXEYqm/wZSwNm7qiYPdZs7LmCju8g2Xv9izieWJFQj0XYmb+yy06CFLLDhdGG6Wbqz26NlfRSB
veBKfz50MefOhEsAdAv5WMmXWpqSXglwgpDOWvVhfl8M/WsJztc6qTpXHegqi81VlL/bTfijF41b
kMxCqiP3KtX+BN/nSi/6g7BR0tSSbWmkT1amrWt1iU1gbusC94N2AZPg8S0HqSIPUXKPMCEp3RX8
IUEXuJ3cDixzIGIyJQ7IFDjI0BlkcR0C0Obgm+pjrm2X+Ogn/5XmGmkjlG0AKnNQopVOt4LpoTBL
vfejonbLdzLcDjLGgxHHGy5RsAhCMf58A43gxQxIjt9fJJARQj4MkMnrfjlz9IB3GDVfyMwgxSKT
OmQqVOBU3vW+khqeZWdIRx+b4dMgr0z9EQz3Nn+5bnB2zk4MTofTyZkQloWT2AHe+Fx5UKCbamcf
f2MASV2ccFh3+XRDjVMnVqj2ENVYV86q/wvHxSsUqGZEukAwWdIAUk7MfnRo65d94B5s/Y0HC1XT
mYADFuC5II7Eu1om7Q8hHFVYXG19o4o/lNHZNGMTuQ6AkUlRM7clbHd9ymYuhFODMl2/aUZJE1Va
61upCvKZTQvRqjJ6UZvbn/BndqSzqS8Sq65S2Els51Ed7LuKiVfmVJv/bThScFNpnZ7n3dj6IWQR
hX6g1Wvefu2XWJzmPBmslUBEQYkUCCFpc+oUBEiiRgTagquWPAT16/VhzJyQ6KGhKMtP8EVbBrMV
YxeXnIneN4fWrXVAWAD9qBcCzv8j7cua28aBrX8Rq7gvryS12ZIsO3Gc5IXlTBLuC0gAJPDr76Hr
3m8kkiWW55uHPEwqbGFrNLpPn7M0iJGielQxAQnhVATaNsX/HsdKpn6Xv9T1SnViyQBSeshHI74Z
dZ5uzzsYsFu16Nv+whKEl12yEsiufX7igluID2S17PoLgdSoE+RrEebSWbz++aP/vHJXKggmqezx
fdfc9tSPqp2mPTQNWJHD+6u9YsibhrJQNtEyNOtejC6EZGXhPnsigIBURVZemcuG0Hvj4XE7LxFU
LrUUN6n7i21x8BCmQWwLP3deVFn4A1vZXkt7eFQyx6Md/Jazt1NfK/j/6YDVlz+a/IurHhtzxaks
3WBXJqYTh66FbvBc3l9kl+5AdTZQNAYGbf1YNBBHgwDE2pZY8pbXBiderK1MrcslDNr8vSwe+/RY
kx+FtnIJLM8cAJfg8lHRjTUu49XGU4RjAiur9hfFw6WM9iUTUhsdWk7ub7vF84PL5v/MTM4PatxR
ASwwtl0N5QiESCk73LewuD7o80A+Cr3haOK+HUgJ4P3QxnAApFX7R8ARyAk52CKI9LZ6dAZHQ5ZN
5XunEx4I+oW1crctzSOCf6Qmgc6eU4haIkd+f0Bbch190dQHYwj5Wl/lmolJRNDV6MAFQFe9aPUP
kceh5n3x0CpxfxqXFuoDzQhAIwSPp3kpeyCVXXY6igjOjy5k6vv9zy/VD4DsRavrOEtz5kMI/omo
kQy91UDoWWCXpd8qdhTFP8LK/Np+N93Kd9LPg6tAhQxFZegr4c9Z3rA2EmEXulQvFAxzAW6j4jzY
Jn+SDbQl7o9QH6/9abSOtLiF6xSITWfapQxGGFRpINR3cbnYdt1Tqj4j3b9Fajmw2pBChaeA4zV6
CFIguayoW0d9sCEe028qyE2Z2q+mP9LqH5Wheyg/EMI393/gVE8MuOdxMvAkwQsRv2+6xG7jiao1
0KokzV1EnaCOtCeD2cGo61q1RzPdodcVkSkYAN8tKA2RZxzewBwQFhjPnB8QkIRNsZay1scDOps3
SD3ggQM0Ay7y2wPcOVWUuwW6c/CKN8ujB1FXqu5VpX8u619KlT3bbEOs2i+d40BOaf1LJiWgvdxv
ZLuDSNoDYxChbuONmz31LHt2Oy2Iu37FXy4vL6ZvhEGgdXX6wu7yKuKVhuUl2TfPTXwhzyp9kYRs
NTxuGxeptGjTmoeo+8esjqXx0FSXZEjwGK9CXWs3bWEHljOAYTLykaV/trPn++u74CbGlocxL489
iHfv7TxCuqAfohK9D7zrxIuo9fgYVwbZ2JVYQzSMXnuyZMh3oO1nDE2BpZ8sWRZzxWo7LFkDtuhj
3pViC9Ei8WAJ3gWubLqvbs6al1bxlBVvv2j5g0ITyUtEF+NtcHVtWXpuaRlqLJfeBVMYBB00ce4g
RdfG2x5kF7JdOdUzt4g8ObJ/ADsBp+/MCpAVlJBMCIHRS+o+6uLx7/0lm131+LqjgqYd73v0RU9r
jkIqZq/mGuopteUFFcuhc1VRFlgySvfgC41XOj5mW2Rib3qT9ETpeq+nF6hWBUORQFZQBSIB2bmV
aZsFgaOhsVKEbBRQA9NLeQRq5rQf2EUj3A46O3YfAe4wfFdJX3WeiB3mew2ntDiZI48dWlpQwZnW
iGqvYKVhm/SiDcfO1Hzofcv6tfv0g2Mc2pWZSUSDiIJyfYAZo7JC1cz9ZPhxf1csrBKKeDhdY1oG
m2OyxzvbKBpNk+3Fkck3JknxUjVSCwwv0r7ft7QwZWjJ0oEMxhMQ6fPJOXZLG1jHtIKlyH4H39ST
UnoQYS02vGBrnI8LozJHCaExRvuQ9Lk9uVUqNScmFkE/3nPNnovioDpf7w9nxcQ0z4B+Uuhb1TCh
KQ8d5OKIdu7X+n0Xbehg8LFxcMf8z+0wStQ3E0ivN5cudXrkSkq+abSiOJeRdFYO0cLqwCVAlgi1
QjQWT/eBHhPh0bppUczdSPdgyX3H90Px6/6kLRxVgAXQvTxCwxHITvZAGTVI0NlZe/F4aZV+TbVh
zxSi+xpSKY81TYq9zWS6AuyYJ80/7qiRUhaV5LlsbCRKlhoxBlfwB7RtNNFj4zw5Gs7rk4l6C/0O
7dKIHEp35XAtOHQ0OCNGw3xiz0+zHpIVvVD0ur3YNM8PmeLIAALZayH7PNwFzwWOMOrJYycioprb
bUKcchh6aNpdYka/Fpr+xnUt4EYcRqAVB9wlDxPWhBqxROAl6sqTdb5HIYmBohgSiGiKwPG+Na5F
oKEc1L68xBAVzdUYHB+q/3m2JHQjX1mZnjbTKGuoScny4lXqa488WCTdzf29Of7QmzhjYmJy2BLL
Bpdfr5UXu/wr6heGSjX4XnYmO7H4Z5NcnE8jdCYGJ6m9pDF0BQ+G8pIYgac5vqKtYU/n+w+zhuOG
bYGWW3XqP6TXkM6lsFD/bR8/qViCi+/245Ofn1G3cnOBj+f6o9BCHr3cX4+5R7r9/uStDYL8AcoP
WA/FfSBfhb0vs73Z7O8bWdy9EJVFndLDn9rkgo1tT4mtzigvmfMQt0eRPNrWSnF/YRHGvCp6L9QR
0eyO47yKIrvKq3I7S8qLCuZGn2cr23b586jnAuoDrM8UMd1mtWkbSl5eBi1sdceXyVpaZe604VdG
wsv/tTD+gqsBlDrnQPyV5aXQ7e1QwLWUyb7JnJ1mR0chypV1XxoQQL8oRgH+jYB44s2SlNl1h/LT
hdau3xt5kGvB/UWf13LhJJHGHd+loC6bRYxqVEOncxgwojx6HLz0eyzLY2Qx8FurjwpVAgr9SFNj
D4mmbDQ5BAOpT6lNVx5R4+aaeJybnzGZWMOpOq/O1fIiLZ4HaTo8ATW66Wq6c8CkB8j9n7SVK1fS
nIX5Y+xo9URMMSp+T9xcDVJfV4Fk2sXizmXwin3SpUcIBWxbcLIKWW4giHIaEuFrXhManQzyIUMN
OXtKwDyrtvmGoF/Zv78gC6dQM9B2jdsLwPXZHcKY19lSV4uLBvkdk1xAxB8WEMO+b2XBwcOKh1qa
pY286ZONRZ1a6YXjFIAkHYULBQbI7b4klR00be7T/qXNv/0Hg3iRgLlp7EOeQiHQfqPIkmflpa2e
HN75kJUkjuenyak1Hb9rVGQS8s87tFFDGolWKHLNu2UUpZY8o3AHBtmzYiOgqSTWanqLy/WvjSn0
P67x+IH4My4upNPcBBbSn6lck8VesDJSMAL5iR6AuRioK5GFtUsHAqDV20De8vI111/vL9CCq7kx
MTmAqTSdXOut6sLU/R/d293/+toAxr+/8psUhylSWwwg0Y82gL6m9a5AWfm+kYVb8mYIk9ul5nqm
GQRGqPZG1XJnlDk4tkQQr3H4rhmanB7Stu2AO666WMxPjDAGjDA/lMba9p0l6PAUvV71yYVsprYh
8wpmbMmCPP/tFKXfWIkfJVukvzdO8cuBgLFdmYHbk11lF75d7qo+CmT95DElKBD9qke1lL6tHIks
wqz+gcdN0HPH97x8L3Ko8urEH8BDXB30cqun9KvUxFZ6G8iJ+J7+B8QhfpW/FZ2AgEiFlFZIHC2M
hRpm0Oxyrd8q/5ZDbjrPXoT6a0Big0LEnOivXnJStbXbd2GP4qghszGW0IFsmOyilA96VJRVM2IM
bL3edFa2MufLFkZ2TX1slp8mG2sLYsa2lTcXXRuC3kWP4BoQdeEkYAz/WtBvT0KMfm9RO2lzqbWv
PNqlw5ulbO6fg7VBTKJFRrnjuW3RXDT3l64fIXd6//sL2/9mCKP9q8PMaas2ao7v9+qp6IGZPQi5
jenKaR539yQiuLEyWWzVtthg6lgKx7Afkdjy42iHWMiHeqKi9BuP/bo/qkV7YEd08e53kWeYHGot
VwtF1fUaCP4yaOLCd+qLam+bPgp15TH+dIe+BUg1bie09oDSBuix20kcFcFN2kf1ZZDGo9n9KKAI
e39Ai9sAtX+QdhrQIpoSZQjdwDM0bho86o+Z49M1SNra9ycjoEKl6IKtcRqt72bxq85f7v/+xW02
UlaOHC14T0/cuVEwOZBWxwaAwE7NXlL9W0FQbFgD16/ZmSy82SMATiMNduDhUoftCHuM3LNcU71a
3GA2SCyw3AjtpmUgJetyEODYzSW3fVR/OrmvNL/J3pQ6kGttvIte5srW5IhqZWp4cY25i4S7bUoZ
Mp4feOeuhJFrZiZntJJN6aY6hqREO7ex/KEKafZJSntA2PAfmh7/T0pzsg8im2dFLnP77Dgv+aFt
VzJis22MxkkLjJYIEEEmBkze7UF0KzMeIpNpZ5YPYZ11RyWlb/d38myaRgtjghyveHRxTd+lwqg1
4YnSObuJznyPosFJTaI+0G3OVkwtjMYDtSXI8EZc9gwlB0Cg0kOEm59zKwbAoEhM9itVpPnZhcdA
oB+CXKKHp+PMWXK98UpWdvzM0LNT1mnA+FuirSF8ZycTViBAjyvfRgsKWpBulyYlwi0sVNHO0WBs
CuPVZMnGVo+U1SvDWTSEVDw6UvEKnBFQaC2NelVSqI5qrDo0jVA2SWvn+85NfmgxIBSf3g9IUv5r
buJxSO1QqdswR0jmI50YDpBxM63f963M3njj7KG+O14yAA1PU6E6qxwGCEp/5j3xEUzuXHE2wfGY
Ze9diW1otqeqzrf3jS5sddxoeKJg60Hbb9rPhd44MVTtAKND6w/6xW5H7paVPOvSJndQt0MYNTZF
f+S4rwIQHDNqdHbTn00AF+S3CHDTz4/i2sAkgrIFYSb2eH9WvyVD5ptbU1t7549rfBPeYHWuTYxj
vBpD5BSiKCRMxHs1A3XL70BGsV//uj+QpY2NpyES2xoKnY417pErK5D7cqOawYrkvuLtBp/aW/s/
zRaODgIx9NI4U7h07Dis65Ocn5PO2xojmxqaYU37z/2hzFP7mDF4NTDmwSeAA3NyamzqtiTXSn6u
OhzMLQg9fL7vk8R3isfc2g3eNxHv7ttc2mjXJscr/Wr6UqUpGyOu+VmcjHrTf1rLaDKiyer0JsuI
7mLiuvgZxPCoQn/+56PjDI38oLYCFFS//fnARuhawkp2blzqJ03IjLWOs6XjjugSBR08mHAcJx66
RftmPFgpOyfZq44uj4L/LIvv/2EUHwQOEIXBPp4cRpk7Am0AOTt3QE86gdkoKy+NxUGg10iFduAY
aE4GgSi8KwEX4OdSf4j4IQcwu/oPGwnJr/9nYjynVxuJteiXyJjGz7R74GK/9laajwAsAYgsPuhO
Rs97+/mGq7mbteBYRt3yoaHdye5eKvnpMQDJhYQhDDkjrmty/oZKSbWKDsO5oQ8Z9EnXCOTHf3/r
EfF9lEMhsYiePLCr3A5C60XOGDBRZ5ODfNv+y9LfMpEPkck3hVmswJcXjYElG9C4sYVtWo50E1NJ
1bgczp5WHUpx8tQiAGOajzeNr3b/YeaQghx5NgG2AqvO7cgaNjQeXL04x++NsXfdlTt3wTNCmwNQ
z7EpEzwnU44AXRpVkbcK2nsA0DF0Rv3ObdD1ob/w2Iz9rPVezTz/ovD4gRr96/3jubD3kLkH7GkE
Yo7V3dvBDbyNTWYwdmYaHmiN+rVxsj9GF60Mcu6Kkfj518yUItm0W6mwBLCCvnT+qqJ9kypfcZfz
yxImUBpE1n2EWE33RA7MDM0sws6x/EkNdyuIF3LRhb1ihvfnbNESEFwIogGgntGrxJ0L1KLbsHNu
iEdQG8YBt0YuJISCxdCtgI8+Ar3JwcK7BjxF4NQHWfb0hRN5UUMMZ+jOTd3XW1jqA7Uk7XOvxc6j
1+sD+DdG3jjwCfDMb90qfshsqznoZpt/EWU7bBI9BfViY8tNzWzTh0QCPdyfkYXzePMbxxm7cpCm
rLWi4rw7t+DDBLW79Iu+epCoNUNq/U2Un247R1oE+XS0dxijBMBUAcCS1OVWK7pzTPTa15HC1QH8
BHTgRAt7ZbXnNTYYAy4VLAcIX0Zo0e3gWkiCq6RuurOm/5H9n1T57hivHBSg7SOrdhzsr7lysCAI
15Lfg7Hyvl2a2Wvj48G6mtlWVxQvYaQ7g+3QCAy9fydO/zrkqgeNHXtv8OjP/aWcQ0w+hgtHhC7U
BcjxkENuCXjX7lyoVYdGB0fbEyO1wkJHSascWPbYFEb2xHQF7JGtFQdeG+u+1WoswN1jbe7/nCX/
hOwBYm0ogM2fQZQUZcETSc9tLxJUmpSnnBd/QGywEkUsnelrO5NYcUhVcCmpKj1X5KSxLFRAmJcV
SUChFXx/ROOKTc8zhgN3j67iOdm2GxeNG0UtPbNEiX8J5Cz8PM+S3/etLM4bkNNjVRhP/Wkq3Oad
HGyh0TP1yEVUYu80wybtkhU+3A+G2Olo0AwHJCZwQYCpTfYnaESNpNCN7mxKLjdeX8lNpFloyaEK
eIIQ9Yex50RBbDQF5F6KciNMR4YKb7VAJsg5EV3L/aZCUIJ+g0+XlJARQvoRRUsgR4B6HQ/X1eHR
EnOgIs27c+Xofh0lvhE/KPoDt97uT/bCktoAh4+vZlDjzUjtkdcmEZi8ujNX34byj9auoQCXYoQb
C5MYRGR9B8Grsjt7w7ZpemS3GYhWINHcfWlR6+D9N7zdfVuXK8diwf3c2J34vrLkdlmiw+HcNd+I
GYOJKbSjPTrSsujb/TlcsoSG3TGzirhu7tKjqvK60dFZ+XsNQvHhzKs/Hd7wn6Z7GwGI/xqaJtYZ
xBeNQjDcVfoxSo9rbKhLe+H685O8uqd2SWZGGMeQoTvI4xvXW8t3Le6GaxuT3ZB2TVkayngpNGeB
u92pQe1i5duSfpN6FWKnAGqSbYXzcn+NFpzKSOQ8YgAAFEaV5fY86VakMMtNurMBgbwNq026ITpA
F7ERNSsbb8kUenkhh4ZwbhQlvzWVNkPh1ZqKDe/lRycx90l0bK2Vy3XNyGQeqxItqSTuu3NEpR+X
b53znmqtf3/Sljb29UgmR8h2Ok/lLmKjxD3EovZVe2/qr5bx1VxTLl2zNPHFRFicgtulO8skTJ0A
L+3OQk/HKfu07ieO0PWQJvuAG1KBIJrsAN8Vj2psvTi58ev+rC3cxzcmJhHlUFgg51MwazbeQnH1
C4Sdgd7ucrESXi8dVwBoxoLxiByfwt91SpyEFDhKeSashxgtueGgyHpzfzRLK4P03dhkAnAQ0Hm3
u7lEb31pp2O8WpTeC29FGrS5Wu8U+MOQphV5oFy2b/eNLk3htdHJ7k76LBmiCkdIK45Z/zcxvsbq
UVljl14YGojXAXDDUxzlvilNZwuy8tiNkaVKRS2fdUmGvVrU7sG1Mry/XEGfM49ZK95hKUiFGgpC
G2Q0AHub1mS4ipMkNGwPqTzb3Xvr2I9t2m9YWQQ65Tti89BKThHUmKJoCFu58t5ZcByoa6LcAAld
XFbTXVMzsPLLjLbnzqj8Pjb9ePimrxEULszsWDwFtcoInEdrxu2m6SJNJSUp23OieQ9pnARl0x7Z
oPq8eGj4aogx7sFJJAfGDDChgLNyrNpMzJlpT8s8ztpzW2YQNo9UkJS2O57k71YXF2GdQ1kz5uZr
yVu/tZNgKEm2vb9jFw7jmIMAAhu1r7Hx7nbEvEigdVB65NwU2U+P/Eh79mkyf3ALX5mYIr7wQAH7
b+eQc67tkVc9ZcL2M/JFl5nf2PTFNP/DToFU07iEQMzOmDyMwqiN2DTJOa2ad5sNr5x1X5QB4dv9
qVs47Dh7+D7CcG8uWckGS28ltckZ7ep4pZ1K9pXRZzv9cd/M0gohu4IwV4dehKtP3DJ0V9PIiVty
jp6pdXKLFYTx0iiQQRzDP/THzba8qFiPlSCYLWXTk0fO3zvHt9b68BZOL/iV0GWAZxgQjdOMilF5
jSrKAtdXYT10ShdIRncyH1ac/gwxgGw3KiqwNKoRocX1djcXlZNXpIhVFNOGP01i/oio95sy91iW
SuQL5HV8DX+14hrnVscyNYpGBppg8DCbXDWpQz0xNEI9W1JkoWTSDaHk5tuxCdbhPA5E1Ie9Bu6K
z26M0SwS8MjJgHR4GlUXg0SXXFWo50YLzVeu7VY+P1+z2+9PhoWHJe7vBt8vUXgDIk42gUgiGrKh
OMc1kk6luWM9/QcSkN/xonlvW7ltFCRpxjZTpeiiUGrWdhBAhjDF9xL9uTPMSxYZ+8wdnhvu4azo
3amQhIeqwV7VvvkK8fRAj5td7fKNppMveQWga8LVwIuHDbTxAqoPgcHsb23tPOCtnaKWjv7s1t7n
vRXYihFoVHvMOd/h5lzJgOsj88Stux4pSMBdhdQgPOW0ruJVtpvZeY8Jb5L8SeYue+jrTj9BJZLv
40TXXtLITLnfDlAv90z1H0Wh7RcR5x5I8tgusk/yZ49umiJUUjc/eRHQgXbj/tM2LXKmlImV0zD3
HB8/E5ECerNGQYLb06CYrHbMorRPwv3eut/XAFkIQGcTAizWyHaNnCz0eZzxOr167DskF4kA3v5U
uXYZkNTdWJn43jEZGFq/kUqd+hqJQxKhhloZW9ssH6zWSENKqgNP6bswwOQw0Cy02uhZcdzDYGb7
qmoP+FxYq2ILlvXALVKEboLqAfXkK9pGWCgGPMBbN34CZ1n+4KXS8q3C/KMDmA0MDyrcenthTXws
C++Z1G38ONTtiSU1ssYp2ozrbqNn6Q7K7+xvbJAmqKIMXCMsrf3GAVNwFfW7oXHfqoxmQWoP52So
evCFdhtFKx71MfhIDWIAKoumSubJ7kBSwfyyN3Wfu0W/QVeAEaY5+qcc5a/bZMFgalu0LwaZrIOE
KsR3uFr6kKVN/VykdBshX0wAUy1+DK595BV9Sy0v7Cv3YDbkydK6k5VloWEkL5QmB5A4HEzqPUap
FaRZ92DYxhua6Q+JaaMhzgxJwULZSRD3FlvgNk/l0O2zmnx1ovYgrfgok2JbIzcl6Y+61kBhbW24
o5yS1IVf7gFl7RswNIt9LZyvaNN4KRKOurHXqmEu7WPcqshCkv7drNS32ugB9lPOdqlvSO8FKS3O
Vd4nBwighwZ3h42eYCeA5T1JrV+RJh9AdceCysvioJIg8RpEkWxrLQatk5KepZEh49hnL+nQhSDn
RFe95WzNXDThkNHE7/vqpxE77QNJs53NorBDPstu6sAzRJizwtxZcXkwnVIJOwmmtsRVqjByo3eA
b9uHovW00CEqECROH46kWX5uIqxicfNzoGDPtCGfvuJE5ydEA6M2OrI1oKVmDFZlVWt9l3PrZCre
T62u35I1soSPctGtVwIh/L8mPjIXV4cQL5kC8ibMOqlep54jiHVva7yy34RSVyJwcujFxZYRauoW
km1ShE+81Q9qmqmbtvyLXppdVUBCLfej4Q8hUBBPrVPN0IzcGMQ+l2o7hJEdVtC/3dQlkWFbcvkt
z7TumItyjbx7HowgsYn2krH7AEmPKRgmjRIV0AhtONl2E3TDuUtRXmm+uHGy4hrnnuvW0CTsrcFi
51CQQ59Kua+VP6iMJZ/PdFybAEzq1jkyq+cKntDDCVz0MvvakC2hn06m3JqYOPimKhB3jNOVlxvJ
d7XyU10LDz+YQ2fbC+TZ6ocKEIp8t8NI66KJXGD3Tza6EYhfgMpCd9mXqiMbbew9TD30e7M8lKrs
t56W6lu9kTSEXOA/eic2jcHCKE/KTcwsX3IOlLBnj5fjgSv5i2JX39nQhmlU9Qc5FAU8bJwc0YMi
AzFQsmk6097kkrwONdjobQVKnJHyQyXNc6+oT5rbv5TSeFZEdRGxeUwhIn8adF76TiNebK/acGbu
dFwArDG/R3nx0yuTtyIuLT8rGy3Q2hZBgze8Vxn/aWn0qKvgjDe1MOXNySmaQ9yjhSnxQAeQiq2g
6U/gFRDKWNYxRXFvK2LoEhZAjNNE8/PO/KoKC3cZCUxuoN2phUgDR6IL2LGEa484mvs0k1+0wrD8
PvOOSMx+ue9u5u9X+AIAAUAgAxToLPueFG7bVym3Qe4JIuDGIY3fMPHC9PQFfM5+ZNsrMeg89MWT
HKrgyMOPFJIfXCRXzicXeV3yXGonT1ZF5SeJGz0IaFN96XOP+HGaRjhZiaCnqhP19v5gPzTZbrcm
fDSoGsEMCZqYGb7C1VG+cFjUn5La9Y7EaMmrU1JIb1BiBBzZpR1nPHlFTVO5EIgZ/SoAvHoAwEd/
rmLVeEgjo32wlM79VtSqdWxTqIO4SOeZvgURwF03EGgk2x5Lv4iqGDZ5bP2qWz3+wkTd5IHedPFl
yFT+ghe+tbGKWE98lGDUb3pjqP90UdlgH0AiIsc5uGiWBCLTVO0fkWrRrVc73qsb6XBAQqmQZiP9
0ZFddDS7hj8SN0lPipKSEClmuhcacbCTI7qxiZY+sm5ogBTMnUvHI/E1iuz+lVcNPDbi4D+a3nVb
ip0ZpJYVRT5JbKUMvNqOgyzi7aYGNHSXW9VaznX0A5PFGCkTDBRkkD+eMa2AfaTHK9nlJ6Oj31s9
ARMOD1xihBW8RGmRreyjl7Q0wvubYGEDjiqHeLiiQRbpsNHRX21At4MCbaqn/akGiIelf+v0NaGH
IkEZ0VXD2nq/b27hgsITGfsNGUU8aGcNNXrncpcJgXtjw9gTlCQyNCOs+fV54I5SMDwuQHuj552C
xIjDSRO7lThl5FlUT5+HHwLyAm4B4EFVEFJPwU89B8slUXFtlF5f+iQ3FV9j8Ztqk2HFPSxNF64o
6FRAiAfw6skFZWR66QyxMZy04Yurb7HpBuexX4OjrVnRb/cAdoWGphOcJcdIfaXLd4Xxg45pf+v1
/uovRA3A7f07nEm+TiGgZatVGFLrv3hAVDW05t/+/0yMW+NqPw+6O1i5DhOQEYmHU2cGSr+S8Zlf
Elj+8Qk7gt5HaOitCZqbkUbLcbo6uLc8ZMk7oUEHpEG6uz+YhYWxkEeFHaSqwU40iR0abWCS1ho/
5ZbDf6elKnd5ZKdPaWbom1EQfa1Ld9kgMv547o434WRoRV23JmtsfoqLOOx4vjcxrArIhWjwVpI+
C7MI8Bhw22MHFNRFxp9ytVCqJU1R4qY78c7WD5Klclc1DfldJt7wxaBqFjhDL9ZyqQueASLuY7YO
kBE42ckADdAaMKIU/GSZLdm0QlW33IECxP11W9jn4FoGxT/gkWionCYOLKNlYKxu+EnrIYRLBpEj
nxNrG8EgPHbf1AduaHJvoOKIQs1YWZhzCOWqFruuyPkJojnZmZdm7Wt2rjwxm3QQvZPGP7mg8gSK
gfjcSqm8Z0me7k1u94CbldUPiKinDxFu7U0TJTIAPWwUlp0bv3jcw3O81iBWqqu5b1QSbZ2lpbMg
pmWxKcBm7YNZqjzoA/W2jNRkO/DCDftWxkdc+CxoPMiS4eLs98nQ/UMbkwPtqODMsJpsoDG3G9QB
r03eNEFvVG1o4J72hT1s2qTwNr0LqmqeD7EPvF/QZFa8NQcLtYvC8Q6pQeF5ZaKHOlGsA6vaxLcz
s3jTS+OPNlDrjzdItDw1lG7oSCaga320SRNKdllF8ieQuEelz1Ar+QMUvHIqwNQByj4tayBw03b9
M82ivlrZ8kvbAlsCyko2MKCzfFJTxiAoRHfJyaRqdOrruvuZR+Dj02i9pte5EE0grY4UG4DroHya
HmTZRo2R8Lw/dQqrtmAzgJBmxKMnouRiYziKsYloXRwdvYj+4Bma/IeReh4Ab2MNCJprE0efd7kC
5G3bn1xN/NOCrQuL034r42INcL7gRW4evJPzDFnuxLAIruIEsvboh49D8OGL7ImvSR3MHMeIoxs1
sZCEwGU8xeXYNmWZZQ3ek4KsmnkR7vP9c/xB2ndzjmFg7J8CWhISFHNajEZrqI5+hqeqDFot6Asf
hR0iAuj4AqRJfqj1tjF8mgaqjsTTCiZqaXTXxse/v3LGLhWibQzqPYECmfzyCC22JHP1w/0xzmLN
yRDH83FlpTTd2sgsDNFKTJ9JB1HTxUNTYoEKkI0E95f75uaYk9EeyNUR2qKM5UyDzR73GyFt7z7Z
kU4CaXrwEYixwgS5i7DNW813i657rJCB3CFZ7h5AYt9+vf8jZht08hsm11yR2p2bcuY+4UUZ6BmI
GojpBRx96yTXnwtrjd115mM+7IFeBOgxdDPPqsw1GFIhPOQ+maTbVBl6oaIobGOxEpguzy2kUmDO
AxXvFOxCkejXeQQ7UIY4x5aIfBVMydQzCp8byQWZ8/e6Hn7SyArMrlyZ1MXtemV8ErCqFAFTDfrQ
J0O6p6zNDl5WrhQr5uX6cWS4VrGBHDzHpsWKnJhKlaNI/wSEu1eB0zh66AeABZ7yWvp9udFZv4l0
L9AgK0i1NdGjWSA2WrdBPvjBPTBr1vZc2qlkgHWUrreGLP86ILeXFq7mgqz0ti0u5bWtyWzmtvDU
miOr1MqO+KhV7GhsftUr+ZVSpJPjoUaDIts6g7qTaINb2UlLazmyP6Gpbhzr9ImTJFFE9Uyxn5Lh
sXs16GfBMh8b9N/PTwanRkUrswSfN9E3urXwx/3zPT9vKPLBvXhQhEHJdJreI/g61N5656lufle0
B8Rgbyl/7tuYTxFsAN7gIFR25tzGrbAoqHO4/ZT7mQWQ/P7+5+d77fbzo9u+csu20GuU2PB5I1F+
VDoFQr0+Knr3SOxm5QZYHAm4DrDeUFExp6CizJC6TmJhP0mPQiss8fPf98cyd7cYC0R4LR0U4XOK
YZCeIjVjMvsJxCQxOvWI/Dng2uTNo+GuudrFwVzZmswbqf+HtCtbllMHkl9EBAghiVd6P1vTZ7N9
XgivgNjEvnz9JJ6Ze7tpogn7hsNPDlOtrVSqysocQtAdVOxI0rFkUK6tJeqO6wvzcjST918AqHIX
MIxGlqeAr9MKz0z7EeJ1CKF/oiZ0e+7mxoO2ASBqEIRc8x4PMa8C3kl2bKTxkHv2bmhfb1tAjxj2
0mWUg9wWIPpjHXisq04CQ1/rRVfR3ndZpud8Gwkz3SdE1esKt3W56qzaOkDPZ9gkpC1eW94Ea9nl
/kGVZuc0tj+4nZZbBx0YezdNVbD1RUQ/yVB2LxnUCXfwYO2nWmjWc2rG0b4xvHivTNY4w2B7q1yH
dlQRRoFCKpdYGzye8k3Eq/4FrQpYQy8AX3YH2GZe5SgH8LjZxymJ14JV4dEsA7FJocC9NRFYO4Me
BXcRuqACPFTr6E7y5ktRsF8c1u9LIwYTOSuAbyWRvTFi+8uQ69WuiMHTGBSRetBqOmw7L6L3eAxB
P8HLG0R3TdYf4475RyspoxXE1+NVDmGfrRXIb11fQv0uC8B5PRYFaO5pT+D5bh8iO4w2haiae0NF
aguxLLoewjZbMzS5vJh4FTl5jGJe1tWeQ8Ig2NieNAG1JerZq4NkhYcCf/c0lm09WSV4G1raLgOA
6l7lkqHm2pFDzulnZXXBCn3f1AFszj9x3WtWGjRmVkYZxo4ojORey/VvfmsE67TUXoKmHn7aasHh
zp3wsTvAhDwkwaN3ciZ4xUL0lBu+6zXW1o6je6TznYjQN9GXu9RoFu6POf8OvA1uKAP1eT4NAype
GlZrWL7Lg2CbaOnWK/37mC8l+mbNAAUAHVe8mq7UXP1KZ0CnMt+lnVE7WRo8YPFBcs62t0/g3BlH
anSMh4G7Qnri0tdLT/plb+H8cbAZew5ATQvLM3eZIDkKvlUTLcBXLW11k3l6UCCzLz0ogumDw4W/
Ujxz0DB9eyjXApsAwP6muQdGVQDHM0mO2sjE9x1UYl2wcO1t2e1wcu+VUGu84cAJra/LpD0VjH6N
quTRi/WFN9Pckp2bn0QWtV/XYRd2cGW9+DJY5N0Kql3bLCWb51ZM2GhDwo0JdNa0K6YBeaUJsLx3
zET2nVpIe1SGtxDsztlAYyCsQN4C3nlypgqwlOqgAdSOpNccYqJmHC/U8WeCTDAL/mvi97+fBRlG
nVDEMbV2bJhijq/sxsmSaO9X9hvJ6xOKo+u67A+sg3vTllAEc5sSzBRjPIBmF3uKE43kIKyQK+/Y
8Xgr46+Qsd/E/Vc5LMzjrB2UN9DziFIeAMaXpyusOrMG+xnSLCmUcMo39Pg6NX+m6efbW392vX5L
oDBIrYFg9tKO6mNVsjLyjl68MaPHaElCaOb7uLqBaUWKFC/iaVEI5zps8CTyjnXyLJx0iWR07uTi
+0g5chNgsKsCCuhhbJF6oXaEMyfYEaj2phoanYYi9R9rExKfepkIFD6rct8Jw1inbSf26EIP1388
kSBrhJwMCJSR8Z7Go+0wlHVKkC1tyjV/tJaAjWQmgANuBfoFY8c3Ms6TDZHRojU70/SOfRWoDQnZ
sAL/f7OyUoB3ZWzEn/sW3Xpo6RA7NNSqVdF4cqdC3cId6wU/KgQZ2w7Keite5nKljDremWr4Igro
00aGh8gginpg+DR/E6v6V2hbEMaxftZRTR+HktTrRobJilv9kiDijPfDyFCYHdkurzvAaW6kgMAI
76jx2PFCc+PH/KSn2f4vFgiXCTwg+oivoPqIUsnAK+wUU3hOFstVvmDgGpSINzYYiP/fwhRd3fpo
P4m1QDt6QJmmEcgJKUGsZHI3GaCaWqWoF2tOgR4llOl3lNduY4n7vrX3PksPzKpXWlDsRNc+GqIE
pjPcgwtrdXsWZicbBRlUgBA8X9WBDAu0Pb4hsE3VIxNrwL2cfKmrZCauAscwGmh/Q62u9Nviwmp7
pRvasa+fPf0Nuq5roufOYFvbpH++PZ65YwHEPioWSDzjZTv+lrPLgEUUvJ9h7Luhwqrm3zXB1kG0
q8MdGNtXbKnVe86dQcplrGkh5XcF0ZZ1mpeoRWnHrn+Scp//uD2a2S2Ex/moHjL2+04DEST4srIh
rXZsO8u41zz0tgeWWa6kkqkjhyFxksompyEr5IPHRbWjA4/XfuV9xivWB+DZ9DaJacYvzIu9710M
JSuVoFjScq3amnnD71Gs8l9u/+q5PYWq2xhVAC+GfrXLNcgRW5I2xqRU4s0HuMFE/QPYoM1tKzM3
Iqie/7EyxVhbvRZFKrS0o25gY63kR93eS7mQwZo1AgFYwArG/Pm02lAJK2ddmsJJlEB94omZoEEJ
LIpeAcFZkQO+dHtQc0cFD3M49ZHrBkH75dQNsd/iFZRpR42hBQMp3db+FUdPVR44tb5wVOZtIQM5
dpkifpkcFUBWE7vMMDZtfKjVUCdP6nWG0pYytBEF69we2tzJhDTvP+bGfz87mTEFhZ8VY2iDtBzf
2Nl9BcDZe0VOYUGcYqkiNmsOjZnghEZQDiaWS3Nma9iyVGPgme7yAB7UiWxnR0E5qy9RoM1MJDw9
kKRjtm5M112asoBkKnIDsRk4PfaaH340nrlrtXBTQO1PxcPCu3HG55ybm278og2TLBAdbv7BARVA
/cfitFAVOBsOn8xczMuEo1TqHYcMcZKTyIWNcK0hNhog4O8A/7y4FjnjlW6WBqqkx76kPwhfA6k3
7KwGwckGbjqIHHQ6AVvBNnpivxCZf+hJ41hGjGCDv3dt+5Artff0cOGsz+wY/CwoUsHPorAzbd5n
fUf0MENENXjbRqucOL/TmtqJgmDf+clKFEsIvdl9c2Zw9KNnJ8LoZROh3807Cg2ogci+S1OM20Zk
1ffrQftzevxx2sdE+EjhiA9P9inRUy+NgPU69g24Z3laP5pDutXLDxa/ZE6+Mvt2Z3rNXg10FxGs
u6/YgtOenWMUjkFOBeWKK5BEr1WBoNr4jAkhV6c91d2uUVtWHW37U5wu3EPjeCYZQWwzwM84eEqA
15qEyIUCwCoa32a1nq5pbG2E8eB3PzIaOh78QCJW3pJ+1G/itiubI5mFhTQF0p0Tp2o0IA2ss8I7
Buw560DmwABZrUxngJgUr068+yz6nUYDB/8XwEFIuZepo9ABWxrZSkvLVZSAOQ80/dHwGHF9bfut
Uxj0SQq2y7p9VRQrwGrRykyczttrLVlJCtad+1DvcVcEjlYdM1Br6+AwtZ4k3tx++xSGXy1vb0UH
Rr5q9qfeOgz5IejahRfPb1GN6dixveByUW/BBEz2cxm0eGw0oXf0u4+y2ST9MQW6gweDYwzfWZ86
tbEnEKXWrKe0hWBjFCCP0m+I3TmqBV8DuAMrLva3rx0yd8rGn4ROrN8tMRN35tG4Z0Zi2EfmA4Bc
rbv6k42IPzKKVZ6bG+inOb2xVcN9pj5MgjsJ/SI0/6Lpw8qyhg2V3/wSsOFQrYbu1IDCg0JaoBwx
x788+WBndO3lS5mZ37rMV1NpIYbFrgWQdgrPqryc11Ja9jHCr0ml2gTYMrn/C5LREAK809r3lIJI
2PpUqccs4ZvI3DTI35BgZ+rbhEqkL02nTD4sljqed29o8S4ungb+qppdQ49ldirt95buh+6jqeID
S38kozhxKPYqONxegJlyJzQLGOrlSHOSUaLx0s0JMaRVUHoUdWrDaYInrbxLovu+OFnY8lK9V/lP
Gh5Q6IgWQY4zV+UouYd+BUBV+BVCviz6tmh8QVGmR9fRozrdHtq4oSerROFQDTRw4ZEPQMDlyCja
R9AzlltHyeij3QU7iyFP9+f6t/BiCNcxADgytE9O/BgvkatUeWEdBZHoAnmo/lxQaGJhnMezm6jz
66Epy9o66vQE3RxHmp9uz9TcQgC0BhUrjAMwlMlMoVUg7QCdso5jB4DDyyUG0tnvj+Q2IKMHgHI6
RSb6Ie0S2eljUjrVPvn+F7/+7OuT6SmK0jbrCl9X+WtKnkS5VJOfuRaR2UbCDfkcUJlMUcV23ZuN
n+bsqBr6SLv6KDvxJjv1Kom37rm/76xyiSp8bvMi9QEIFQOl7lUCibekNRqJzdvIEpdiyYuXrOn8
TdpQcyHiuzKFgw+K2zFdhZsfuebL7SUZkiBhXscnIPuL9J0126FeQM4umSCXJgjLtKZReXwK0r45
1MRE3aoO4mNGxBKs4OpCwWiQvhzzC5AxQU340tTgZ6n0QZNx0ls0ULbVTpegpLdZhh4Daf6o/SXC
zatH6GjQRsCEFA1qOFNOT6PNLdOzVXSKwk8BQ5fE1wIHKFzKV82NC+0pI7IP/XWgAbkclw8MYVLX
dnQCaqPYVkGyVaK8F6r9jmfb3qr4r9unam7JQLeKzjsEZ9cYqnwwW9+zWXQqe1Y5ehC9lj49KkL/
tJqC6QMxHtInuICuxeShxIbX9jBEp9iOnKJEwPk9rxb829UBntiYbD/phwGVnh6d8EL8Qan/aTDZ
HZAPqK2jC9vPntCdYS2cqnmboDn4LSZ8pVs/oO7RZx2NcI+GThm8sFatK/MDhRDa3AsAyP9iuSDE
+n/mphr2Wtw3oCgzo1Pb+OsEb0O9yVf+32wKKL2PdNJ4gV0RfaPzzEezaBGfYhKt0o6frB6SWe1S
2nPuSAFSAxZJXEdogZicYaiheIYplTpFJQ+eqT9Yn2QeoCnpNfTgcm/P3KwxDp4tyGAxIL8m93dv
pX6M9EB26otinVGUprLwMPZ3oL9oYZHmTHGwY49Ub3hcT/tHYqrMEFz26lSX8Ebte59lTjl8x1Ph
9pDm9h6QSSYOLjz7Ve4osbI6Mk0tO4HSwdhqoz6kNlhbIY0fjMgXRK0PekWrhYm8uuVxykaEM1R+
QYkBwv5LDxVAdkLnElYr8mBoD/ZCAmDp8+PknkVBKgrrNMx9dcrRA7gGkPP2nM35u/NfP/GvTGYl
REPx68VHluPd1nQrtuDqlkYwLtvZCKRVxADnYwRDuNHKrfkfJ2h6aiQtkiLB56GrpYEAdHd7gsb/
fhFOY3ltKCqCRwgN2cCXX/56iHQGDXiO1KnShl2W3HUt5D4+y+w57fYW2eX9ksGZ04ILD68T4K8R
vdvjdJ5NV110ZlrLIj2B0hRg3crXHnhU9I6dEQ3CUJIs7IBZe2CWB50PrF15na4YMi+vO9izt/IF
5c+f6ZLa6e/mlskk4q5DbMIAk0BBYjKJVm+ETGuC9ASiQgnsTCe1VYsztQJISXDlFoG2kVmLrhH7
rUq0TWGFxzjqrWAFEFCbu8RC1VCFBpQCbFK/ZsPQ3dciiHyHQIDnBUtoDA60LMwD7HTo8LdrRzWJ
/qBMK1yrnOkblYaFw/BfDl4KjQZW1uG9H0hv1RVt5JY5w7eUJiF4rxXo2dD9HKyfaLPAamcrULOs
Y+RN2TBsUmRQGieOuxjPcN/eB7o+POBBpx2AvPPWWCZ5BIdYamzN1kT+GhAUB+UIoPVJnny0ojaO
em58iMz7okKtL7cQYQcGMYz0Tatx4gNBUjZoruI0dUwpfhkgkH03oZzk2J3PjA0e/q9Mgd8xVlSe
dCOwoTvGQqSPhqA4QKCtdwLDN+7Q7+R9tdEb1ji1L+2VFoVkFdPUukti0BmwEjR6htKSp6TrzXWb
RS1opRKO6Wn/WGseBWecEbhJvHtRdJt6AN50sYn3Fe7N+uFnUhoLyeeZLQzCQyB1Ub+H1qQ9CeUt
qMMmkUWTk49uoHD4MKLHsL1rMIG3fcGMs0SiEj4AxXMEAtMXkWyHuvDABXdCH70D0kNVCKA4Fqot
M+4SMcBIvzLOF+D8l+c/MExIpagiOSXBwXvhS50yc5+3sApj9Q5P02nxKOutoTTQEnbi/lsbeY6p
zM3tWZq1gDfB2MY3k9+wldJDLUjTU5ivrPqdLVVTF74/rWCrJOwTr8H3qb2xN0hB/qefP9Ux9u3I
s/Qen+f3AH+DbOb250dXN3GF6KY0gawbUWNXrrDsYx+EfCqG5GqNfq36YJpHhOjweAddWwJkzE3V
ubHJwRMtOBojO4tPvXEv4E7Iy+3BzB28EVWHNAG64sGDd7lXaZR0TABRcKr8TRaVTi0zJzHWS537
M+cOTaFoFkIMDvm46VO9CSoT1Z8ER2Lw0TWXHmlh7b2OfNwezbwZYHRAByauiSYRJ6K3jobJKTDr
E2oNTtuSvbL67W0zMxHFqJ+Ohzo2wTXE0kf7TWLqfnHqtdYhdr1hrdxQAw2NRyZBy9y0jrdEyzGz
EcYlQqiPtC141SZBkqQp9pyRFafA1ZJ0U2RL9JlzBpBmB9wMi4QO9MlOSLgsBM+y/GQq5Osca6ls
MnNsQDWLLnQK7ho44ImLDzPbjKKKqJNF1snzc/cOnhm5ur0wM7vZMhkKptAxh/eassnk0CiLZeyp
kx33L43a9KEEJFUTzhD9uYuEJSEghID9fPUi4qlBc9lhNB1IH2r8XcgBz60GmmhGpi0QvV31HfQl
lijVJbZYANWNddcvTdWsAfRoE4ApBKqFk+XWNXh4wKOLE+pB+TrG39tLMfd93Od4L8J94V6fLHds
ZDZvkwITxMm+roKtaRxuW5hb7HMLk2u24rkBRrAGrxIoUfqcrBE0bbTmG3TAbxuaGwqYTqCwhxUx
riDIQTj0Rd/R/OR/zYO9rRa8yeznEb6jJDPCqfVJaM2hOaL3jOWnMnvv8xXhSx0/SwYmSy3bSNWB
CQM02Rn6zlvgJJr5PMquyN+g02fs3Z3kIWidJ5TlmjqVYfHLLBHck3QBpjpjAg+AkecG7yn4j8lm
ErEagFZq1clEjzYH4G1hhWe20sX3J1upNPQ6qGJ8vw3KQ6S1b8jhgBss3CPL9+erfWFqMltmVyJH
FMAUhB701jHebu/VmRvw4vPjTJ69PbN6IFmh4VDwYg+/56E6tcTsObsY4I+Fls1IAzVdby0skqDy
7exEWYZqO5A9mt0vUZPPrghUDccOZoF3x+S6S3itZczLsCI03wxl+VFSuq2rZOOpZCHHPzueEUaO
nYVq4jRBbXQ8AKhXqJOMHoZ9HS08bWZX5Ozzk9PH9DwgNWP4fBkduL4pjU0LLezby740hsl0GSxp
OuTC1SlNtiLetvv/9PnflGFnuwqvgTaPJVcnlq6izNGW8Btzq/2bwmoMcUac2uWuJWBziIIMWypP
m/CpK8lPLfRCt4p88B6a7bBwuY5TPongEX+ADQUFEKDvpjs4K/umA2Fwdmrj1HgcKh6sSNTYTtLX
fGXgsgKBWSg+YjMkS3C1q5Hi9amP3WQIUVDmYfrlSIG27UCyqHEXaUx2CCS8ABS8vDX4Cd9ttLIt
7ItrPPdoDy1/qIUgIYXo69KenxMQZvFEuNQeglfLCvxjTGrjmSem8StEU+MaNx/q/blprIeMEDil
zAsfAYWHMnyDDMNB1aF4FJAShJ459w95AAURhbZFR4F5ZeXnOhQTi4iv0PvXPgTWYJw6WvhOk1Tl
itue/TlP0S2W6JCHLPXQWIjDrk4Xxoe5BCgG3XnkCvhvm4OfsCoSbtjgIZ/j16M97vX27p+3MfLt
cvAnXYH/MwABvVykwhXYHj7EQRIwdC4KBV/Fx79HAgURBqGw6ydSoXt1C9S0cM2hGIlG955Pn+CA
t2A/AV0T1xbO9HVPw2gQhTIuGFoHr1iBwKJCS+LXwtVBI9iE5gsL1X0XJad+INARTIJHhfY7vdA2
oaTPsZ3+qd+d2J84xij1Ij20WuF2VX3XRP59ZfGFuGHutCGjJPDsABQVT8LL3d/61VAY2OWuV6bk
TrNJ8QJWcAHq+kgczKBbaky+csPjkJCChawr0rCIiS7thaRBF0pAbdcANTQYDaW/VPNesjCZtBiV
fLQsEts1uy0BlPFPU1fjAEZ4kA5cOMDJo/kzRx90XWen8MRuA2ykBpDQr9tH6Tc47sL1jgbQBGmB
us1ElWeyIr2mFVkrOttt0x3z7+pfPL036CYUTtFv2m8e+COzVczX2pfbhscLcGqX4HGLlye8xBWz
BhEDqbJcCHdkt/beifVKG4ATUcfqs8/t8K1e2npXdwwGStC2CL7usb4+vWMCzc7AFSRtN5XJ1pfe
A9GSuywRnWMWIAavkKPaaN6SyuXc9ji3Olk/u0iDpNR82+0S4xXX2edaQTPtL6bSgm79yBiFvvVJ
MJ56FB06CNRdOtSryGudEJhObfiSVKeaPtdoWO6777dNznng8Y2KIG2stk8FFFseNjwPLHjg9J5G
O1YcQBz6n0xMxRPzqmwTBS1o15fym10bL4VuD07g8YVi15ybH1NtqEgh54ZU+uUJs5KQqgjvKLcN
1XcTEoJpAzIjPA9/GhIthp6i+u72yGZ3Ip74wF/ANQFgcmlRIcmL7d8I1+Net7Gbql/bngg3ZiCT
lV5V+sbvcrXuIai0MKdzY0XKB6UwZEiwXSY7xYtzrycdDU7ecCjIqgvWlbVD7MuXmjXntj3Q+GCj
xPiAyphM6tCAnqpRRXAiAsRc99RaiOFnv48mZIqCHhoApyn3VFhlEfdhcKLZvRavwe5+e4lm7ik8
n1ErsPDWgbjZZKKkjjpTk/vcbZpu56NHojOsTdqdqu7PL0RglkFmaY/1nKtSd1NphZE3LXM9BTyw
IQ96Nxxq+oDeqdsjmpkxwGMQLmExUAqZzlho5VTP9MpyaxAlqcqx0VVw28KMTwD0EuQPwGEiZJpm
rgvfytpBEsulVuvmZvTaasVrFWd/HqWAxWQEPaC1AAjsyekBEKauBjSGurK9L8wDWcLLzU3UmH0f
1aHR6PGb8vbsxg1zI0nLLrTcxlxH/S6rXm5P08zpHwOff74/yTdIP1LEGvB9vd1kHyBp2JSF3AiB
+iRKrEBi3TY3OxxEPpBhGW/Zabt+RRikLaVNXfBS+Pt0iS78WgqRIghHuI8+g5HlaIpEgWpUohS6
mVxjSPSnzhvsLyKNUeWheXPnZ3AxvGXFg0jxJDCTVF+FaK3ZZWA+2Yla4MYvTDTu2Kx7GNUuFjb9
3JZEgz3AqCZ415g5Ts7ZWgpq5TqaP6nrt+IFYdoeOjjZmmuglLo9yzOOFQ0lI+sCXNKI37s0lMS6
VNCSoC46jx0YgRhCvirwBDLCHQea97a1Oe9kmeP7HGKlaOmceKchRnon6RPqglWZFOnazHxH0Ldh
qRY1t1UhXKGPGjtjBWLixYVISwoEpOUS+yXggJ3rj4P+FtGHTLuvlwLCubWy4JfGohewz9O7CXoe
Gcvt2HItvwUrCNR+1xBpZ2uWc31htebOxLmpSXZReDojoA6AC+leqHoGpHPBFc5uB1SzAcxAzfkq
poCIbyPaAoeujUW+oaIP11CZ7g8SiuqbprH4QxAUYnd7V8watceXKrghcWlN9iBL4lp0pg3/q5O1
F/ubCGE8FQ9V+hzI77dtze2MsaCD6x0vfYBkL/e7RVSZRqWw3JSkv2gA/Q4OPZHCeKcCmiJt+ope
iSXw9NwGwbsYxE+AaHM2fctppELLdILdmAXtKk9cg+xNvkSGOrc10FNMsd3xLAKQ/XJgqZekPnC4
1C3TJ9WEwL0sXPizo4CsArgkkD6/IoWrwdxodj6nriJrEDKipSS0t7cXZ+ZpNcrE/WNi4vWkERZ8
AHWWWwN10yeao4V83ZS/Gg510a/N4O/s7vNtk9cNzLgGxsOLVBp6DAA1v5w3FdZlDS5r6qJdqjoO
XRPchUHEdtTI6dpSGRBEzO+cQQ76amhYeV+IUYw068kqiORPBaFeNwJhMIMUSZEpPNQ9vlMQ7nDy
hAgwAgpRLfGlzx0YHEUT717cDXjGXP5majVmwdvxN3coUzmVubeRNeNOsySdPrupkBlCsAoiyauQ
hTYybSHAgGsoB2dDQiGRythSUWl2NIhWke7AgFDRvRwN0QFm43lN3UH/1BN4HY6ms/wbKZQjjWZ3
e73nRzQGrMAJA8Y3uYFIjBym3g7U1Yej4Iduicxo7vsjJ8/YQGgK0C1fDqYEKbCvEQRJmgrfCuCo
Yn1Ju2vuEj03Mbq4s9ggCDowCaNdyY0KMjh2o20DBmeJEHbjN8n69nxdk9fgfGCrWQhcgVS5Kh8D
Qxt7PrLBrl/6bJX18drUqvtAppu2Nj+02HwMk3xD0vC9HtIFtOjsSEe+PLCxIPk2xYqpIdGMttBh
O6uKdVF0UFFCl4ubUaPdWnGfL1wOcy4OiBK0GEA/fuw6v5xZZdGqQoGQu5puACiHHumeONLu/mIP
4lCBIxiZe2Cjxj10toBhlpoGOGy4y3LXA//y6faSzW3BsZVpTNQDwjAV/etykwcxmrVc2u/ydeof
bn+ejOdxkgBDcPDv9yezZAwlj6jE9+PEii2HFjJx8wHEhgDNQLVOQRpjl2t6na3AH/C59HSJZ27i
gdIh0Fa5nqDTjyTBlke8he5xZ66p3jafWVHIU1931SrIvOgu6zOwjOTIHZq2El8yaE0ujGP8mdNh
gL4VUFQ8+lCAnDh+nyeZD6PCre1kFQ0miJ9OKoidTvh3FGKot2dtbiuDYWp8zKAyf4WJMYnUwQzW
C1dle2q/9/dhfCLm/raRmf2LghCe40hu4T6bZoRsVRiGIigvJPFLDNkx0mB55MKhXDIycT862h+a
WOJRRIIEbB47VMC2ib0wkpk9DDkcbF5EhSjZTtN0CUsFKZXNXYgxv/U2+CXjwF+IdRdsTPN0nj8Y
ADwL7nap9+JX/YOIhrfbCzKz6hgGVCtB84+i0hRFxELLr2mBuYqDN5K+V/ylSt/Dl9tGZsdh40WF
HCois2lWTmNFLUdwmds1IDBbkT8FZQAlgXfoeA0gsEQD4KW38lGXG0RTMBc417RfZ0sd6eM5m5zD
i+9P3jS5kbUKmQvmNirbpjy5b8r2uUuTdWOyR00MXwWJvgBduhDOjtt0Yhb3P9IZAL/OaAcQvyR2
GOTCLdtNkq71Q/IZ2nptufK81e31mdkE55am+0xqUgRGXArXzrVT4LEXz1J7fzCPkvQ//pupyVpx
09OCKFHChXMDLN1aD0IBBI3Eev/ttqWZTXcxqMmqGSnptAw4PxeqVVA60paqU7OThtc04kG8q6+q
sX3a5GbuwZWBev4uB4eizjc1NGw7X/ubjXBmafwlZ7dxx0JT70anWVZf0xQN4PZ3Qbt1bg2OWf6Q
S9WB2Yk7Mze5PYUXZGFKY7gERpwYtGfSX/CdMw4a/BX/Tt3EQVu6l/R2D6eTRfuebUkL1bKFu3Np
ENO7U/aywBMHF037zKtvlC5ESAtDmDLI4EZowDmKSVL2W2d96CF1OEgjbm/h675/+LSziZryyCR5
IQpIiyG9V3Z4vKk3SofPUhQPUP540UX1QkX+U3naDo0jG1ryx4wsKTDOD3SsaYDijV0lIePWTytB
Ou4q336SOd/5tv9l5Jq4PdQlM+N6nu1xPwpMWmo9sCJ2Dc5c8h0dRyj6LqnczppBY+5v4AGqv5Nt
YdidIkKruRv6n7LwQ/m/4nAhKzzrF4AjGaEGoImfQhxlAJHVAIwJbqA9WtlI2Q7lC/lK4tfbMzaH
aUDW+V9Dk1MEoGPVUgV4jdcX67zsVkJ4q7KBikjokP6Tn5yqmjugpzr0S/xGs9NogdQVPWbWWG67
XC0WGFGtwlC4qfc4JIeQgkJlYUPMHuAzE5MNQSKDhVkFE2XhgNgoyP88aBhz9hSwXcQlV+SSZjzI
1PcRk0B//IuSzScCnre/WSHEJKOVERY8mSarDJRhxoS5vv7F94PO0dSoRQVyPYeF5aayPCfg/REE
kYdmqLbdEL3f/gWzexEBN8Y3hhHT5pOYhHheWJK7de7k1pp9jgE4yBaih5nwaERH/mNkcqV7Sk+5
RmGkJboK1nqjvlUaTT9lFW+fNVuvv6aD325kX1ZOKL1hIdqfLZPAP0FJDllhlOgn91UMQBaB4CV3
jY7dBVm0440Bjo96ZZDiFY234MPqvytf/gAe9cB4eJJxcyeS5tSQ5i6pxa/bcz73akOrEtpMgIsZ
mwAuz0bb+sPIs8zcQQMhnAyq5gHNyomry7J/LgOb7nyilpI6s0aBxeEjgB56lZPTovVoyOt0iCaK
+C4078Gmj0I7BTlNvHB1zy32SHnxG9My9gVdjk5GaRrjRzAXKm6aEzK1jS1aOzJtnodm0DeQK9j6
Rg1NKeP5z+cVWB14VCwxQTno0rJvi1CHeBVuiPSjot9V+cjqfMvsfb8UeM+5nnNL5NKSHLyc5b3G
3CgBmddq4OvbIzHmjqUNjm9UtWAHaPtLA5C9GIa4NpgLFdZEOQkE09dGP0qehaX6OgQ5ms5FhA5M
vdy0gR7fqSSIH1prbEpvm+YA4Y9+n4cmJOu1nm3ymJ1u/8I5/372A6cPAhZA8oPUWOXelHdVhjxJ
WoKH6y9c8LmVyYoGkRFpHBVv10tQC16bS2nb2VGMlFXjHySaJtMcl1T30BzFwXYugKn27jyWfYZg
7cJyzp09eHjwOkAaF6CGyTBiICWZxhAh2VYGcTa1ClT/VDDvu5G2n81CLZGnzG7PM3uT7ckr26q0
zkDOcdDXXpI9eflfwGjQfvW/WnxogZ3WXPHKrsbeNgYMEnRV12W+BZUgwNCkuDeX3lGzq3Rmazws
Z5Ff05sh6B3gL1UkHJZ9ZQb6QpbC9dkTh6QWEhxz4m40El7ih0hoauoA6manS4t9LjXHbOLDXxwd
oAqRWEc2DTW8y+EkQ9X2idVyNzO776pHBXngL8B07P6TmenNDslgKG8UMGNQaBjScI9c/8ZkS0Hm
7F4btbFHKKEBro/L0YRp1BUhlO5dAwLqfpw9kJgugE5mj8+Zicl9mVepQXg+mkByCJzO0UbTHopu
pZZK7jN7AIuPijvAFLi/puwrTdB3LUpjzGUyBG8I3s5blIxz+nZ7ZWbGAzMUuDf2u212/Pez/Rwa
kZeXSjK8PPUDsgfUYUihG329NYNqbw5qAWQ3d5uMmxq8PAz91wBWXRqEbKuOtr9sdKPkmZJPKvju
P7B4WOecBWCL9oO7CkJ8IIuu9ZVMDDdJoq0HLg0w4sX61zrSIfNIraXk5cy5Ro0XewbJZEz4lBmC
FHWuwMmESIGBdflLp4HFGBXAv5hsiGSP8F0kMO3JaQskRHgBQmGuYYFTwDfj3aDHb0PK37EKdxbq
jrftjd+b5OTAP/L/9sBcdTnXKhfZABVKRPQRQsi1qCsHYtmSr3ohnbBZFcOCO5k5gHhfoa0QcsZA
Xk2RXwmS6GHFO8QifI0G73QhqFr6/GT+uiriqa7j81b9ubvT+d98HoWLUVXaBmRj4ttFmjUF+sRx
Fvi9nT2hOnt7OWZ//tn3J2etRbjU/w9pX9YdN45k/Vf61DtnuC9zpvuBZC5KLaZlWZbrhUdW2SRI
AuACAiR//XeprimnKJ7k5+p+6GOXrIzEFghE3Li3S/H51ZVp7Buyv/zxa6ttIdJFFwuKv+9UH8fG
0QoEtU7SVVSEHcjdydR9NX1vx5QEtYb23fBLJ9LkVmS05qrODS/cbqACJHzMERiQuohU2UfSgdy6
+aL8LWKltRkEcAVIUsDmZsWWtxu6ZMp2AW5xcNM/FvrH4HB5Bjc+fnlNKWjYKrPBxxd6CdCWG+q/
jlbFW2tO9MLxwbUv3iNuZwo59spKbK/1ow7I0oMzlls6dWvrAf+K9megwtAJv7Ai8gwvj1qzEpMe
qmmvmqPZHTfblFetALYP9DcQsu+2m+H3yqgkN5MaiYHB8q58CoKVQetiFLO23POcHVp6MtB644UK
mNF8v79d+AKA6EEbhZl0I3hfRq5OULL50vT8awvMdli5AaR98XC+vB/WThQqs3NXPJj4AQx5a5WW
dgaU6WABeV5fN4Bp+jU6BqzieZSainrCn6wAmfq+CrYos9d2IsB2czOaBwjI8pZE41k5ul1mJXrf
P4C2/bqc6MZNvHbjISE30yWDYR7o6beDY2RoqtzPrYR1R20cw1SD+vjXyxO4tmwz1BSl8wA4reXT
UZIAsAAw5iIdi6xCaCj6QoMGymHMZT9MMZTHSuVZnHJL3122vDo6XOXYL7j33pVuGe8cq9ZxBoxu
kL/Xfjs8+rVbxbWppuhvmHrFWaEebb1TP6gmqB56WmMnaclviU+PpZGfUl5sZGpXt8RPM8scPgr4
Q1vnLczQQ4Nmz1+m+0OwieIQUHzQlQYcbXHEjMLr+ODi86f2thlPffrsG5//xkzNYl44ULYDsPDb
LedrjHQctdVE8vbRsdUxIOkfTe//Z2aW+lAT6lypal0L97jVxNzMg/2IGx9Ji9zdeA6sbrOfI3rN
ep+Fz7mr91POfCupgbMAxThxCYTQNjbYPPNL5/eqgfbvaXutu5wZ6ZC+JvqYAVlNXMAE8QLVjtTj
9m7s+jLSKWA8ytpEXq0NDTk6PAtdJLZR0n27WFOXVjM83U50utPsY57dFuVGSmXVBBA7sDATBTvz
z88GVvcjsQcKCWxzqp5U2txZFd05xVazy5aZ+SY7M+MaGc0dbtnJqNHmoSQ2iR1Kta9qMvrdxg6f
0yfLtUI/LzI4cKnoYl6kVwZDh/pKnjkJuqntUBJb7ruCdFHjOVUfkqzgN3Qaxz1nDY/9LoX4Rg1q
oi6VJQ72CLxzKcqj8DS6GzLD6UOl69Wh6wcemVzvTv4ILujCFRCN9HpycsEKU9Tc/QBCknIvKGjf
M3Qb7fXSQrMX70Naop0EfOhw76374hJfZSheC/0esUgVBgrCCyo3s+8aNQFA5frvjqZrT3gsmjst
H7ubDvQaNET90N6nNnqEkTs3oL+nW5+cNDPCguQE/OhSXLUOJ3tdplv5qhW3B9w+ZhR1ibkjfP75
2eJppZmVmQcAYG3sxjirNxZsJYqZCUQstC0ALQntprcf36q6AvZucJKmu9Hzj5xfd+2RQDDs8r5Y
HQUCF4g/AqX/rtm7BFGxh5ZTJ6msyAX7vb7x0lvZ4qAZnZHEiP0BvF1scdl0RdmozklofeeJz9ME
dfeN4HjVBFI/eAQDPvCuKXnMamoOKXUSkX9rlBO5roiNacPIynLMMgrIM2MYqNXNX+JstXlDhs4W
gQ2cUhBbFg0NrUW3K1QNIOZyeUlWxvPG1GLK8iy3m0DlTpIFUeXetkgwmPvLJtYcN9KRMwk2hvMO
dVUVwVRUHq5ULsXNnDqueZrtJHc+MOnbe+b4G9WllW0G9TGUzwCEBPv+MhPa2yLres22EmDanj1v
3APl9fHymFan7czEYtoCkqVSVhbCRmjpjYZzHwzGsWXD1WUza5EjdNRQmgIjA8iBl7cPLweN9Z6V
DIo+CqOGnt90cCmUPNwcrMdZX4ZVuQXJX50++DYkQ20Iii2flxMUaEtJEO+79H4kodNvzN3K54ND
A8cUI8OTYllsq0bHKXu3tpLRRTekTyCSRTZ29coBwqthrt/6+P5o91ocoCEFPcuAgARcZS+ZKfRP
vUXrHa01e2crw/31B+3MU46OYw+Ps3cETEp0cugl+qo8q4CEvRM3cuOZsjqgMwvznJ55BKVVU6Aq
WOjz9J45wbHX8uu2nyKvZ1sh8Or62GgQQ8UQfNTLEkyggaRnDo0TT4aNp+1Sx9jwCCunB/f+XxaW
QXwJUZS6MPEsGYv0OXMB9x1U/cUf4OUun59VQ2jLBvAa0fa7vlhw8qu2SlMrUaL+roHXKPQnCxI4
Zrtlab4hFxEP4N0/LS0WqEav6WSO2HHakwDX3mNXYO6ivohrtpu2GDZXhzXT7IGRa66szh73bDeA
Bg99MxNCYbsTj3ZR7nzKgCrf0pB5lX5aDgp0px7QFuaMl1scI9ucWkFcZSZigO7qqFMAjG0KQSG/
6xMCXYuY8V4Pg26y7i0CZi1HH8bQQkAuQrctBmiCew2S2ELzb7SiJMeCVCVgFKncm44Ynip/cKOh
6Pwbq267K9fX+ANYC8rIyNL6ExavvKYTHKxNOicaLZCbCZmCpyUFU+PeTG12nZYo4oVezbzIy233
SFvRfnA0qO0GWZrHY3mcRH/VogHTz2K/ikEHcMiGKoYoLtGiIUtj5vrXRdbYt4jakIWmdRvr4L65
z0EHG3FNb68NXzofwaeS/UCg6u8cCKztWzC17tvRJ3smeYc+Sl1FtUJ4Ch5qEiEA8n6M3COgVC5M
sP72Wmzb3bCzUpAfAdpM7r1Sy46VIaqdkPq0EQeteQsIGaBoggQh5GDna+Vsf9jNVIBteEBLA4Dn
900Ws2IXXz5ZqybQawDZ67mN+rXAcWaiS9vctkjqJG6682iDaJpAMu1F1s+X7aydK9B9/GVnsdW9
us1y9E44SV58huBr3u2melcWKiJDHRq1QDp/K8u2drrOTS5mDyAJi3PQFCSB2gMi6E77TG44wPXZ
83V0rXrA1C+v2AZanSAykYgidTxMSIPkdG4dJ1V81ewtYs53w8GrEl0nYPxH4z6i1sUhBmego3dQ
0kG2uI1lICImxKEttvLu76K82QxgLOg8gat9d2tINPz6dknQe+LWYdl/8EFGEJza0YvsLb6jd7MH
UyDigl4dOjshMLB4rXhuaoGdpGoS+FtwalvlFcu1sJDBVV5tBXrvIrDZ1isNEcqz7+N9vMjymjQM
w3Kw3WJFdxkNrWYv0ehFfjVufbUFvQ5wCKJJYZmxHt2ikXZWNokvPusNCx1rY9utrRHKUX8ZWFxS
U45Ld0qLJhk6LfbltVF8tfW9Aziqdbh8bLcszZvyzD00acr1VMe0OZ9KFdcyyvg+7a+m4eFv2IGW
D5oWZwKxZet3k8qRZmPeJJnVVlB+0I+kSmM3Y8lkm9czpdhle6tbz4N3ADMQKhfLwFJz80rnEuPK
rRemvxg6D0X/zcheLpt5t+tQGUGPChInc3/au97lRuA55TR1lUyGfwMu1xBXBDJRn1TaH/JKuy4s
fyO7BgovLMmbyx42wVaBhkkwIwBJsnhrABIzTjXGl5jFYOyN1jUi3ln2kbseUq0yc3daxTIopqbs
Kh29Cl17Lf/igyj7WhUQjtAQNZ5wa5K9TbMpljZxI1baXWQFVbE3p1FErS7xU6h1Q1zWi+2u+lJm
SuyC3NUAWPclEimaFeuoD4Mc18t23QT4oZ+2aidt1Zwqt5iiQQBz0A+jcRhd6SK2yNkNxOw0aIGT
/k4U1Pta6dVM9u9AI1ygnxYbvS73HYQ0O1+gH+sTH24MVd633Lv6ku+m3L3yvSaq7rUrrVIfXc28
ItKEDnzuTbt6gnIXPFEdgi2WRr3p0IjodRVOmFwA9vB9hyErYqIIhAYq5JqGDgjeoh710DQrI8op
70JP861DMdIxkpP6bGmaiLXGcmMo0db7Tk49RpSZERGtEzV4kh3MInso2eTuoezuR1x0fgyyMxXp
RvbdExUaCUZW7TQuoKJILS2ieBcg2ZG2e02iqG4O+IHTa0Xc5SMopKzWCmtoqYUD2uKPXA++cwKJ
vIaO9t4aIBnd+XZ+pQpAA9sstQHrssywSXvk6ipjRONx1e51e8zD3ATF/+DkJNKlzA9aQ5zQZ0As
1v0EpncHIyxcbkalC8YWhq/85HhOfuopesfbPuj3BK2fkC720HeV+tMXXScF1BuJOxy6QLQ7lLXl
dQAMLo6Wa4VFMdlHcBB2Oyi/oLgFvXKSdI31Mg6O/tUXjrhqCgQDkGCswUljbUEH3utaookIxJuQ
ykHuAiYWscCUVnUqDckSsAfeOEMDqcHgYy2/do57A2BZWHDtY+1a115xV3soM9KDSMX92Bwg2RBD
DXpHiRVSiBqDZOOWtkFcdGjWR4qc5chd1iScxjJW0G8oXR2iFV97+ocy9FDZQzTBvbBTLbNdj4Zv
zbjNyrtMOXBwVWinD1kjd2nzwczRjNcdCNKYte3cG0N3vOyK3nnyeQbm3DcwFCCU1s23npyNFWmn
YmBJV/9hCRFRyXbp9C2DoCH/ZfWDha3F/eQJdIUZnmJJ1t+YeFigG56Mv1xUXBhZXE25ZqdFxWGk
c7541afO+3p5wuYvufCjbyZsvkLOrj5dGARuDp9P8ybsyXOwdedtGZhX7MyACwa11FRYkRxOaQrr
Pr48gHd33GKCFnvesVHw9SQGMLQIEu45MOjtQ+ds7Kt3YenCyiKIqxiqbP2Ik9V7aVSLOgSmJe60
b5fHsmFlWQSr2aRcqmEsZRN1zb1sHiHIednExnQti1+WcJTrTTDR/JjVtvmN1semv//PjCxOoe+V
HJ3pWPMqDYm1NyBe00au/h/O1iIEmMD0lAeqZ4nWR04RQeoEBf7LA3mP/H+77q8q2We7twlo7+SF
zpKi1W1wsmgMZZ8KpAy1b+18twOg0DMHiNPo6J8eNAevcVy+nIFQj3Xdc1PSFyP3n4LB23IM756a
8zcDBtRC6QB96K86v2ffjBljUNluh4Wk3uesRfZY7Qb7K+ILFLCioMgjS210Ca5uT5Cdwa+C7fdd
+Dr2U212WcnmV3Rv7ok8VN835ntes4U7QhIc3OdmgIgVGde33kI2jS/MwS0Tb2yufHFtZnuV3RBO
IgYAKmf7rn1y2s+quKH9tTv0G8XNNWcFvAoo4+amJ3/Z6MF9xQbZmRTkfklvEQjhbmGRtyws3FVf
DnmKNgaKolLcTpFowsszuPX5C0eFOA+JphGfrxcyniCbbPDDZQtrHuRsjl7JZM423uBzUQlLp0lm
nvIAgRfk54luxdwSG659bb+dW1rkAgAbArE0wWrk2rTj4Ge1HTQXmWpjytYHhJQDKPbQ3L1kvCh0
v3Gka9Gk7/aNhLTusUiBTtpwJatWXjH1IGwFVHExGL2nAkk0r0qgTRWa/Lkd7rn+R//LYkBwC0g0
oDyKA+oA9Pz2AI0eU6KkAd5iT1oRya0uoNXtBQeA1x5AcbY9//xs8e0067rJqzFX2aeC3eHLbCzG
2pqfh7ALB6Cj3tEGqUC4EByUD7TETm83NvCqCRfzg1wgWCiXCRmwYZgpyw2WqDzyoec+hPyXqetm
5ww+RQSg6Ml7V3eldu3XXoBwIUvvJvqxtr625q9CixYmFo5kEPqolXKO9UlcAphs/J2FwE5FJRQ8
p+/SO5RPeW8HGUtqkB2ptIbSnIAz2Upfrm0o8KjMzha8qe+aJEVj96UHmbmE+PmuHq4scOJf9lev
dfTFnYK63U8TiyPR9Rluz56wBLk3N+5ad7zyoX8Qtqbo41zhYWiN7LNiOC9iqtUtkvT06Iyqi82i
RQ1mLKB4Y+S/eyULwslBeqjpcj2qq6yKJmKgRaoZyA75CHfnqT6IBj8dwZuInjW0UODhaPy6BMm8
9mcjmm/Rs1MIDlibwDpLeIu16T703a9CpF4NzNQjeLh6gOK9NeDJshpKz6dJ4TyLEUUQfqWb1cbC
rC/9X0aW0a4Ep0aXTjAyGaURupoR6Zkt/5aRmX0EyFocxIU/YW2PeILnDBlRGX7QgcG5vLvm33+/
uX5+/uIYFmkqirpDTITXMTSlB3+fxqo/GV8vm1mfq59mFguiQwOP9xmG0dNvaXHjBD8uf/57HoDX
Ff/LwFKTgpVcNWOn0aRM+TWhaVza026yinvaGLEDbUcvNU9lqnuROQ273EUezN7SzFp1zK9MMa9r
tUyPepBv79M6RWzUfECDYDimn5Xzy4D+eaCvTDEos6KVdf4SZ2cnzbSpHV3GEidFdg+JCMvZqq6u
juPMxBwKnJmwq9KEa25ZoiO5NQx9mHon+LiNnbdlZbGzvSKXoobsHwo/YCtlNAJyF9XC/eWNsbrx
zsay2N9mNjqpmdeYrilG4KK2hLPWwqLz5Vhs7AA1W9QpOUvY8KUMKqROTwF/KLdAzRtmll0CzKfw
7Ci8gqYwvxu4GU4ZtFPNb4P1N14QZ+NZqiWinqE1ysZ4WivFapCbZtJeLi/JxsI7i/uMpMASdTXG
0hr1TpYIV1sS08LfgImsm/n5wFxcMhRmqKnwwDT47TRlYWU+GOTj5aGsL8tPG/PuOzspbqmElU4N
S6TphoW41TRIglQjUC/5xmlZ38c/Lc2jPbNEhJvVY47RpNPXQte+iOnXubRePctPE/Ngz0xkXtCO
Wg8TfATbkNbW94J7x8sTtr4oP5/gi7XP9Il0o4FD3wFr+kfe7sWWRObakkDFDsggIGr8d8XelA0Z
L01s4NI4pKjIm+QuYLsMqJfLI1m3A7quALgtlI4W7qsOVBaA4QwjQdWk72kkXBny8aYmG2CktZUH
1+1fhhYerLE10Tu1Cw+m37ReF7Fxi9t2y8LChw0jEhGKw0LgnIAoqbYAW2uLfjaC5Ys7bXVlMhOf
L7wX3fxiNdet3NhX8yQsw5hzE4vXqUkMWqMYhePB97NYidkENx38PYii8cqMmv6Py6u/OmXQjEJx
csaQvwpkn52VCbUL6aE2l0j5xend0Ga/XzawFpchfAUOEdBdYJ0W2wu6DBqhAeWAPLYhdw4yf85l
GffBN8a3QorVyUNN1wSIBakjd+EplUKPXuHgQWl61wVo+kioPWcH69k0/85WPjM0z+rZrFmkqFVh
whD45hEfDdPu8qStDsQFemUGEaCNaeEkUZ1ppoC7YGe2eJxaWVTVCWPfRpBUauqo5Y+Xza1ugrmN
AH1voF33luYcvzQ4C5DfQb0v++xVG5tsdQ+cff7CIZfUBeYHpNBJhcqVFiFEGoJ92Xyot+RLVw/o
maHFZrPRHVgRBwPhZAx5dq9rLOT5RuZ+y8i8eGeLD6Id9K15MNKO7WcpuztAUyPD2Howzc7qnSfw
0PuFXh9kYd/Fx+hYMBpw/SfVWOxLlFn5H/pE9zP9XA6S0M5hu7H8ZXpAXJ14oP9ldLFSuVu0rSnn
zHKQ5CONxyyuLRY7Vhdf3nKrk4he9pkwGqLiS4hyGwQylfMOF8ad06EoeCD9xiFdvdgCJEyAQnSQ
0FhshsEWXNS6QcGuDkhhcNM2ICWiH3z/4fJQVk/PmZ3FfgjcApESH2lSa9GXst6YqPVPR/8fWJ1w
NJewZz0b097Penx6Y9wM9vig+eNGqLy6FnOL4Z8mFouuiDcZTS7w/n8y80+OuAGjweUp2rKwWApd
jmAwrGGhzD6iCUL2N366kYZbN4FRgMLYQvF94ft7ryA21yRNZPBNLx6VPBDx5fIo1pfip4n552cH
v1KUp+CApokyTiV9ruVGsmftxAPZZ+vuzC6DctLbz9dA/wPRcsStaDG6ciFFOE5BHBiPo/ODq8+g
RXP6v/PqOze5mDWkkDVRQPwCJHnNjRRl7E51PPjGqR2Kz5dnb22BEM0CKoTz+L7TM+OGkJ43ITgj
gJY0z1Znhah5XjaytkQg4kITDyhZVpokrQ6dvxxT6Kf8o167V5nPtqKMVRuoigFvNzcYLyMaN+v7
skqbKgFt03TYRNutfTx6UOaGbRQn3rWhCCpNPJJymjjBg9N/+GUGXXj4GdiOVqRZ92kZWkjqS9kz
nJOuCukQov/711fg/PMXzkQbakiVZ/CGTrX3WQi40K99PiSL0ECFQmuAtnk0VC0OCaJIo8tdJW5z
rQo9/xuX+e6yheW9sbSwOBNWMSjfqAdxW6qjXt+5wef2pnQOl40Yy2WGFTy2ENphEUCasqSSGiAu
HFiKiNtGGR/MOtuPafZgQMWnKp9p9snPi6SCkhGi6pOmPTrWV8C98rCnZbTxReYJO48z5i8CChuU
F0BTZr/jlKnQVQytYL+/TZvgI9WDZ8HSPixJaod9WRwg93o1gF6OFtnBa/RvVl7moTO5W+09S+f3
+jVQygZ3F74PXPhb5+d3QQMID76GAdh04AUH2dkQVhvV52EmQrdLlP19h+ahNQGTf3kOXpNBb+cA
/ZFzGz9w6Wjefkc4Z6UV9N769nYCVvmQyp6evI7dgpB7jDySHjRXe6wz7t+Cg+SUFs7vrSW/21n7
hzH0n2UGRBMJUrC0EhqmJgScUkO0+xb12V06qvuqNsy4MhQDUm+KW6JdQU82hCjlnnvTyQqmO1xn
kdelcdUT1CkGduhdMf9BhPYYXDcT9BxJ7X2HzsONI40i7klQRH5G9lPtHAiAlrJE6alrsr1e6FeB
iatC7z9REwrAmld9A0tfuTFl77cvghFEVoDQumgoWZITBH06Wf5UtbfdI81OVvZvhMN/vwz/k33n
yb/nvvvX/+LvL7weW5LlYvHXf/3+nbWE/e/8O3/9m7e/8a9b8tLyjv8Qy3/15pfwwX8ajp/F85u/
7JggYvzYf2/H++9dX4lXA/iK87/8//3hP76/fsrDWH//52/Pf1DCYtKJlryI3/780dUf//wN/asu
ZvG/zy38+eO7Z4rfvM/5H9//cdVVz+yPlV/8/tyJf/6mecZ/GQgN8Lh1Axfcwzrcl/r+fz9CHy6u
jVmJFIr1v/2D8Vbk//zNNv9rrn/ac/usi/Bi7gztOASf8SN8HG4b8EgCre789n9f7s0K/VyxfzAE
mqCEFt0/fwO48Y0nASvTrDQCXSF8B3wvkJu8PcJNm/UtDQJ+1HB4wmLM+aegNAXZZX5Ad8R0nhSV
8raCGklY9PVTlTnala68O5P3VRnRKS/jurPpx0DOz55ef3RAaUXCumqKPbeVH0+9Zl21BlDE9qh5
+wI0X9B68+7qSuIyHgxIUan2ObDorauqW0tTh1TUaQx8bBD1ijphJXs/lC350es9uaOYRzSX1yzs
Geh7dRC8h4MDXAPRp2se6IlrIEgJWvXMBzWETtnuRhtVOLQ3/eggOxBTKxt3HvfvoEZ0QBxdR3XG
fgQlu1WGvE+BeA1t0qO6Ud6iLJnYxXitZ/hXLfjohpw8j7XgMW+mF0eUp0oaL9xzn1D+2fMqrSII
0ltf0sY+ktZ30cveBTuOQl3INP/OENZTKatnT5+MvZ6pe70tb+cZEKA5je2y+lHUTANLjij2Fp4n
sUVVCRkRLw+lkg+Zpe59YOkiwDczNDoFLyotgwNEfo9ZNl6XvcmvpqoiSDd0mBhdj2yHnMy8B4y3
HB7cfLxXtf2UW+UJfVHPbVM888m583KrdUPX7nY2BqRs8oOLMbErrNVoiX0T1E2o2eVpsiHBPIic
hsxE/t/kmCgzb9MwdVqIKpp6viMlek56TfJrUZNxl2nzXOb0uTdGFerjVAK2z8dotlXb+AdaMyWq
0xNhqkOfT2i/yijomvTr2uNaBDHSH0gNjDvHILdlOVybWJyjzwNkuwlGyO3xcUoF4CYCPCcksLS4
7GBIEr+IQeQ63bROAR2Q6bG1QcGSO8MD1Z14GJmKWN4KsLCQZyZVsKvM4QXMYdfSzEhU5C25Kxvv
iQz6N7+xPgSKGJGrjP1oiuPk9KAmHOTD1ACfS9CVJFrrmFGskab7VVQKOWdkp2uXj/lOoTAegS3G
OgUedsIwCRE2JkXGptMfWWa8IJwQCOlaFoqsOhmefGja/sEeqh9UL8ZId0G82dPhwZobGksiwOdq
8mA3uVqO9AUh0eu8G8y9Q6b4iTes2KPAcVcjggE5An4P48St5WErWu4T8drx6EKpEBjj4a42tfr3
ItWCCOWwMW61VH60XGy7Cs1yqMvbaMQLhDw23ihPDXfkVUdd/2qQmvahzMdq10w1/cC0etzrOTh7
AYLtIhOCPi/C6H4fZeveILdXZ9g1nEALqy3zGkoutLFir5zUc+rxFn3utVm5h8Ju2CNkuB/BeuT2
8WR3AZrMTAKh1vTOZiUub1BFlCilDrk7RpNF4lqMLegBh9yIW1Cjg99taLMTAFZFiFbEu0rLE8ZR
ZlWa/cg1I4u63nF2sneeBza2L4yZPU5lke8qtwl9D+DjegrcPSUUoM6Rp4kBzDnK0tj+0PZ84Qav
cVuDDzaXOroaQGhmeQgi8C3SsJ+wDZvU0OMBuJYPoI3vD4OJTTeW3pOnuXe92airVLY/NNVe2265
AS58G/7OXhy3+twHj6M/s1MtAnhSuHZfqBLKMFIrQ6sHjXXqD3eQPr2dUmNLIvbtq/Df1mZZRHBT
IQZGI+zbOyOwgRt1AZY6ZjjqMTPKk1mh1da14NDPLtM/76vz++ltTvXVEhQRfTwZ5nQasBRvLSnP
G6wiheKNKcrnIIU3nN1xYagxsjpwp1/hT/r+ss23Qe2fNoEPcRFYgo7UW8xlZrEgB08JO47CyXdO
Jx/QXl5FGvpjlOZU0Tzeqpqu2w7e7bLp14D5Z0z7p23gUiGVgt4cyDK/HW+NHpmpGH127GhrxQU0
upMxdfPZXVwXvCiPejC8KBA87UsQDZ8K2eHcBgzSQ6ACy90U23W67jOJW9dyjkFA0WzTtzvTV9fK
hfuGYE4dlTb2Ki9umdvuqSPvB5o96k5OY3ew79CAgGZZzoOD4/D6awZm2Mj24R4uj3RlC82KvMhe
uzPD8rIqY1YE5QXTZsfc7PY21xMoXCd0arcQna8ppOWMIlc5h1Zo4kJN7u2MBigvDPgh9ioQv1fd
MCSjQeydXsEJMzdA14xf3orMoB8rOSae0OnHPMMdak/ZjwYwhNdQpSgRQBjmcJ1BNg0cMv2DFrh3
Vgveex/u3qkJjUAg7x6awRyeMsccDzQz692AVtnrHrpN9yBqfYRWkLHvTWKfwJtPd8oV/Npm5EdK
HDdkZYVVBD70MGjFj5RPj0gg7ifR4fKurWM+Osc8ZyTK6Nx8Uw/XAH5VkdlPM9jXQv8RPjvwtd9b
p8Tzx0CMdXnBVjwMJCaAKUYPK0SIlxAX5Jw4ioEWQ+eq8RpOAOL05NSoPGtqsxUHa7JcM/D+21it
uTttKW/WmiPxKntkR6eU93ZHTpRvOcxFC9zrScOTcSaDw/+j4R1R/nleEMI9pah0nR15INGXRQYz
stPpZfb0ZLLGg2jTU2nax0Az71Qa5DuPVSdtSL900GT3XclCk8o29KvCOsoClzjQ9GVYj/TWMLIf
k6ssgH4I6N4sdwoLx1JhD8TWTUXcnfTrz77Af3bRaH5lj2SMKiDmQoAhRdQETb03WxNv5qAxD/0A
wWrdJD8chi3YkPJWDuWpdLIx8t0CAaqhEP0CRscYGrWkLu45M/OdbU0bqdrX0sViUbAWEFkFtRzQ
n0vgBDNrMSBhzo5QImLAdlOClzFISYDWwZhzzABBuBVXo39HHbeO0q7VgfyjH0SBvZyWbKe5rN+r
FOV94Roc3Hv6kypqK4bS3RSWIOlMwdQd9alzB2R0ETstPFHNFVSLi/FRN9XL1Okh8cgnNG0jqmow
4FYbDmWuP44IxMI6zeuDValDUKv7zHFBe99if9poTQM5qFRhABmEmKZVcADP1yPEzraSwSuHBHfG
/D8DCoDmK07sLNmsssarhJLsqHwWI8QZ0EmIr2PrQDHV2caKoKb4/pz4M9rAAo0vhKiWZ7KxrRFK
4T07tmbHdgaSqLGfFqcUN1VgYH0mji05jXggSRNuqigQAWbVrVsiAOwhgYBWi6COCJXNLnAnigZA
oAnY6H/rSuNGk/6HKqBdlAeI9gfGrdiquxdaTPdDNV5Tb76Msc0yq3xO1RylKjOCxult07O4AEoo
Qri6k6Lw9wJL+vq8nGyI9REH/zBoy5OroWUTRVm5r1OwSFTo77wa/CF5fQQBSsFjoLH5ifXqgQg8
JP0y66OpwVPPmdRDKzJ0jdlBGFjyAXIkCXRVTpaFaM3w+hjM2GM8/0Gj+C+pnDdk3cu9YaPBcD5G
3eDccU89uNn8gHBKDecJtaCqQbSkp8Xt0JR+DEqCbtdqzlNTgOCVibS5CZzhpRUiVj0muKjILbHw
ZgkGhOJ2ZT8BV3avkH6JLO4cJaMnTRaniTZN2GY4wFCHPOFRfKApbhaSSWxMnI45M1oZzu95p9ip
NJw72cnYMtsxmh9Gw9SSg2pafg0dsjsQwzyZLdm6j1813hbHG7GOA7SyA7FwMOq+9YcVlAQakN7Q
Y+eNL6yT953u3SG+wOQ5ONZz/PX61OYiMPYiQKT3euZZLvYA+6qwKfBrDYVwvAADRVAG6CdrLS+u
0OgXmabPdsHQj6DB6DQ80ErQSGQ22TWsyl4arQpu6zbI4ynDvQhw0f8j7su2a7eNbX/l/AAywJ58
PGxWq76XXjj21pZAgh0I9vz6O6mTOBItisPr5SaxR2LHEAQChULVbJyzHHOHs4N2oRLEGF4PD62G
dItKmCqYNG6g51FDEMlGZs3wMMR9GGnguUDdo9tbvLmrW0RQYJRvpI0nqdOk523T3OhGE2+L1OyD
WCaaX3bjMYu6Ox5mtp8pZHSNYng1qxHUWFHfWHgd7JLYvGhxieCR2dxpZn81ZfNQfP73/fqPimd3
RYb/zMtiX0ppi8WzL/+v7Vsxlaeq+VD//ypsr0WT11O9jsGc9HOhDLpnnxKRqYL3pb62K3L2P8fp
T7f/e/O3f+7/ymsokv1LRykYCYMGPA3K4f+pruHG/BdsXlBEcyZK0lQs+095TVX/NW32SSXD1NA/
1/EP/bu8hr/1QYxHGP94TQFK+w9KbF8zXQJav4V/ozn/9UBB1j3rIolaBjMquIMenBzpGvlHafR/
B59lL+1QZTkCIUVWX7hmUz2ImO1bRw0+rfU3z69pmP8Ghf8OP6vrt1Y9WEmCN4eDskZJ3JCuqXZ9
fdj9d2Ss+ue0y6YQg2qihh5LNk5lF7ftK5ePxXboz1WDeHH7dtqvMMNkwSC3VMMRP0ja54o8s/TV
l8XC2syepEWjjiDG6/TYqKgHqjo+quMV9rjyol9Y+rk8Y6zZUFoupwXqfVPcW2siO9Nh+O6bzh9C
hMfhQIVQjoo+bnQU/x1WuG1GNp1VTIn2Jdh1rtH3ntazHVHLK0uWnl3jfjXEWe8Yl0wJIQthw7yo
PucR8l96MM0imfS8dj9/swlZ8M22m3PJCmEA11ZQeuwN/jSE1BUcd0Ly7ujZQYHJ2M8/ZWmFZ+97
SHgrdQgtq6OSv2gSqQ1fOTXTyf5u+tNf/5T9sZzIKq1w4i0kpAl4H7C1tVfgBgvnZv5cYX3R1ybF
pLNGCwTeFmPhceXVii6pVHfhGpngo+z/3e8wO/msLlSrSEd6NLQ3s6+O5VROruJgSLvQNSDEnBL7
oBWWrxTIZKgxmUndZ0juh8TxmA1d3oH6jHS+DMMt9Oo2xBovSzNCBy3xI4NtYG4exHp+zsPOt5HR
uRAu3vXU8SYZjlaQzWR5P+pkK6FSCfsXP5IP/fAIM71N1BvHUJwDguoSCIcZbXQx0PwS8n+uXY6b
AhybpOkvuj7BTAxQEw5FoW7SMgkUVgdWIrcIPH6M3mhFC6+CtTppXlqnBef9T6FSpCXATqMUHlp/
+pH7VsiRgUARRL/hMHeuNbmC317aJ7MYmHfciOyR0+OQ35byRednSkHcnze3On2o7z7gLO5x3sqs
wcP2aJaJmyGp12sA+LLO8saK7/phP9RVADm5WI+gcBJtRG4E2mD7XRwdRZ9AiGjAo5bcaZLt7Lo5
JE5+GHCX+YRxb2jW7Cu/Ftv+ugfmT5e8YmUjJPZz24qgU58SgnRteFHwFi7k0ziCXa9bK2sy6xj/
9cOsaRKfDiaOZT8qpKZHzQ4fB65sYKVrVtIL6eS6QvZD+gYxcBwt47I268ytqeIz0zpqMXoEjLlt
DTBnQx9ZmjI3KiJos+aBVIyjmCrHmnSTVOysMPOACASRZPQK1fY4Pzha6Vr6M1BDbtSQMwW1HEO8
KxhEtp2nmLYLDVs3gX9EnhVbtQejGTKZjN52ykNRnIdTTTW8s5O3QqncrF7j5y8EQGuW6ocERgZN
hrVXJ/Ua2nuQs1nZfUtDT5H900oXSjr2GVHwWZnhwX/Va3LVpaA8obCXKEFPiKdI3Ps51G1e7GFn
jYk3KLqvNoMnIwcCbI+9FeMvGbhelDMeX+cm8xrFDHK1Xqu2Lk1ydgGYBddKyPZB4LAedkzHbbZG
Mlm4wOaYXCfmoGDlKq6WCCwzDSriXqz9ycqdkikr+cFC8PjQcfy0wqJjPHY6XDI1wY390Ha/NPL2
89dbWpdZ7E9E1qJ/hn3hOG7Zwrdv5cJdWpVZvBOpyLlQMC4AUv4kNKRUvVtKKBREO13e/jz5pXWZ
xT0zxZtVqfBDuvCqMOGE+2qu+dYvrcs84zM7cyzYQI+R9HNtVxv+z1P+gA19E6vnXGqU+iBk2vZo
dyqRl3G5zcM6MAeoKVHHNbi9t+JnWQlXlfcx31dK6PFCv+tQfbAEg6hl5Ss6GhNx6HYy2bUQ3HIq
4wDZTt9Q5YaFGqTryi3JIEMEjmgkzT3wuih1Xrdo3+M1XWW/Kh11uWFfG5Muyz5mgUM3gj3qjK/k
dAuLZ86CDWmtPhtCC0mRJBuI6UmHnDjyLNaYgPXIOM6mR8oNH8400G1+/i4L+9WcxQcRhWkGogJq
AyiHdV2yoYCrReZ1H9owkV5juy8tzLSRPx3ksoa+hBomCJXQ1lL3Ul85CEuzn37ep3FRluI4cUgA
kngi6p2N/HEc3gcGeFi2RnNfmvssUuh6URuTVewR1ZtGOYZw5/h56ZcGnocKLkWnZripZRS0zC3X
9I4XosMcK9ahSWyBg4uuPETYTKXzhzy6JP8GQKG08j2aZmnWswABio6sQJbAhqljv243WuGsrMfC
vI1Z5sISCnHFxAGwJbytUDnTQ2ThXXHaRjdmZ5NSnengQyDZdwDLTO56egVuvMdxZ6vdn5+/6NJv
MDul8aBljdVPP0Puav3eSioXSNmVX2Bh4Y3ZSY2LFLpSDU5qkfslzujaG39p3NnZjCAEWNsZxm1+
pdBGWkuPload/vqnoylqm8SlY4xHaFdGA6TV/J/XeGnc2XHsHcl6mWK6tR65nXJbmf+IPfNX4jzv
+RBVCKOZBmbssqXXCt5g/4zy+9+hZ/d1CieUru2wFrnYk9aPipvT1mJ2FlWn4oRPn87Bu2bcGcbK
SVxY47mML9quDqvFNN9oa90UazYqS8POjiCsJypZgmeBaI1OAiQjtyctgz47dkmJJBEABYQkdt1r
L2X3dtq4sxNXJwIMagcBKbV+9cl5xOWJ6zs7crTvSj0tEEPt3teZHyUnLsS08J/OXMoiCDu2+gjQ
za063tZrD9hpIb/J3fTZmYvibsitGgvBxbWZ1NdNlaESxnwqgZCCRPlpyz27D1kdhTEv8FMiGsET
9VD07LTQOYeyC3R22rES9DhGQT3s+37lfbK0oWfnL4viBP9BXzCB+KjhcSc4aSW02U3YEMEbNDzH
44BHQ+PV7LQscm7gqYFFRaBsg5icHXJY/pz4aJibi3V1pjRj6fTHrPMNYInIyo5YKJxoswNoR3lh
lwXWYXR+dfJdb9Lt0EB4N6x8R97prNzE9dVpSz47kglYG0CsWSPeySglNXdK/vvngacBvjk72uxM
ZmUnrFrgTFKAioH82qoDrgFj8/PoCztwTkpIstBJKUOu16ump6S6F72cNvDsMHKNajAfwNK3MjCt
XdicOOHZVVjnZpmHvY3k1IJWknoZnzrh2VkEOMBUkMgg9okrLds3zQoCYWGF5zwCqTUZhwXDdBce
0wZKwatWmws7Q51dh1JnleZM0cPRpQsSh9uoVzlbi6Yf8o7fbDx1divCvawDrB23osJfqiGCTFoK
kWu4NOQA31iBY9wXMBsrk8pjICEPMHVgyk0K+WlIJxPhKQM0x+M1AYQPqabvZjM7yjHsNIkmMZuq
tbwwA5xCQFJaOTS17jo4GTWPvca66Vv7tJg/dUM/34VtEeMnZABvhGl0VYriUq4E/aXPNjvQfSuN
SKT4TQB75UriFuFlxOuVWS8NPrtp6wqtq2babbWmeGWabGx6GxN1JZ5+SAh+9xVmpzoFDlRWEtg+
VaKWAs2/Boyc3Gy8qHgJq9gnTu4ylRzUAZqZiupmQEMIwI87nbm1sFyAGzeFEl8UOfFTbrqJRQ81
sMonxZy58OEIMoOZdTjCES1REtr3kPg+beRZcOhHq0yRrCDqDJ5S7HNrJZotfK656Ks+FiFMGjFu
rBx6EDR0c3BpNKysx8dR/eZzzZVbSy6H3JxiWgcuZMzTDeCOtDfgDgrhbVA7e669O/yRtk7A29+5
daerW6PDZ8pNPy//pJ1+hLPfIB71MQuqCuTZLNkCxujz0fCcVNuL6sEgNz+v8XSSv5vsLN5Iyiun
6mClIyhkv+PrqhNuptQeAKunfcU58BvtnqasNDocgXR3efo+1KfF+A9t3895s2GIKKY5uC/o7eFh
cuLT+oNi+WncUSkSNghU7Tr0SUgGnTJzTaJy4VqayxPEqeiVnmO1h+JoJF7ernzFpXHVr2ETvPVR
ykZBAAI8kdkdtP9PLKR9IPw+rUaZZiA3lsVwNNH0lG7z+PO+W5rx7GzDu5JUsNoajiNkGK+YDE4a
di5sSNDzHeDCNhw7qEtcnDzs7NJ3ODgzSRn2R5Bq4va3SKvXn+e7EIro7PgJQ7Ba1mi0tnLHyXNv
x0Gopac9HCZK3+fLtOEiNqKuH46AYaNnKE9LMv9G9R6QGhc5hu1jFwXc8sTZzm/osGb4fBhWOzNu
4Nb18wIv7DOqfV2DjpJYSB0bIo+uYFL1kpJ8rUn3IS73TeycCytIU/v3qQurwlPaZwdXswF8dBFu
zHFPxsFlFbuGCyzEwgwA93R3qJ0gst9A3fDqAs5R4S0hYgODU8e+xsb1BjQ41LtEPpolHtN1C+zl
AGd1ADHHct/zPsj5ayfJ3lCGnR3ujOam7g6mvRPOPuSwE0GlMUgVAW6hDnaU5lIzyOrKHUfqZlS6
TqR4JLqX9Om0xZ0/Cwwrk3bbDUfd8irTC6X/87gf8fC7lZ1FB8uJ43JgFGwG4GpM65ZFzEsUusm6
p5Bc0/hPmr6R7LbsHo32hSH9+fnnfr9ZIFfzdbNEPa3DvMRL2yZBnu/0YUVyb2ncWfhI4o7mukNQ
cfjVFrvhtNvkb2LqltMnLDSmYd+N4gDo8M+r8H1KAL3Or6uAG08Z0umrhvwRXDugnm9M8zXsTmvu
4zHzdXwtGxnU3DDtInzQTDdes0CYYubfNw0oy1/HNXWRm6oce7S2gf6nIf7QQMa6MfLnNltLxpc+
5SyeOJBGRwaOIqDSblkLzLz/86J/fxEADPp18qVFq1bq07fMttC6dXnueDpbay4tzXp2UJPBbrIJ
U38sAOAo9p3Y/zzrj4rFd2s+O6iwSgCmrG6Q3IVnCtOu1eHAOt0Phzsa3UcAY41659PW2KQFv4oV
BazOC8Uhmxii8rwqd0Ykd4Y+HHI0LjWWBCX8Q2hhXSuwWiAEr5TJbOGtETsZ31ElApOv8sD/9UYm
/TRZ00b8PwW0b36POaZRh6sOBE7wqs8qExjvLmiE7sPRx+vKPzyE9xTqS4xpaA9nXkTtIDNAuewj
P+n3bWrD3Mja98j2K3nRig6QtNy39WZDzHSX4GKXZqDSEWAeBpQa/IwA3RJqfmbmZ72hewVYm06S
Bo5y3+t/NJUDc/NkCXKrK+3GULPLIvlN6werUYOqh0oXMyCmbG60XAZ5G4Ng8CrisygiQLSYm7q4
iqJHWFzZenmutCP8oIAPM/Y5xZkYr1vY9VR14RYOd6WhuLZ9r4nMl/2vNG1AznlOc9WrKLhCoMYw
VXpk0N0eqoq2DR5sdj/CRB28iTCxtkbC3dyGGnIajPQ+HGwvY7DQoMaFaT/Y2llSOO4wQGlocKCb
vSWh7cFp48rmMNk0SSBVxS2yd9haBxF/0erkqtIaT4Pl989bc2HLz1UDRkjZF6UxdVk0Dx2ytlh5
3n0kvt9sFWt2ltBUtlOrQ64txF1hn9l/ijPJXBtco3EjlB1L9mGxcrwWgsLcmTY2WAREIV6SYXpo
J4pQtDXL1c7kQrycYztahTQFdGBQ4ySQ55a/LKQZw3uqnYn0Li32TrMPtes6ZZ5jvVbsthDdIa1u
SQJGJsgUkeW1pvQM8EYc/RyPpp2dlre0aXaRgtIDJEJsIeCqdSNZ8QAh0zRNPbMCeVlVPBWIauLA
ADnZAoPWAV7XBGoOEobT+TpcJ/hDbF3nbFtbWyLWcIcLG2IO86h1qw8HAgUGhyZuSNAFvz5pp5mz
HD5MZSw7gnXMHBhEXcn27udxF77+HA4NJzglLqfCil2dcXno+Y70K1jd70v04DB+vW0ADy+NIcNV
2SY6oIJ/SjYZcSrwAeMbmNv5g1ke4IXt//yLLCQUczFQ+GMWQxcOIISGV0Z1B0UJGNu49T+jtv2n
T2vPpexsJRZjW+AOCuPelSQOxPACbj70ENYkuRdOyhzaXDUtTZopY6E56LAZ1JP2YXXA1jWTlQ+y
sDntWVqh5jWBigwuaDzVtGaTdsHPS7807iytUNI41RKBcRNj00ebrF6JgkvjzoJgp6mNoZmoeJrJ
vqcePFV+nu/SVpnlE7kQUsnBQzuioOpbMgd8GpqUMBpHHW0lyV/Y+3OorSRNq9tTu7UrH9LyRScX
MulcjVbo8zBIgEyA47XEYmGZ5jjWwkwaknOUqOCACCa0vQXQ7LSoMzc+aIayyPWoGo7QkmIxTKNX
vsDCXp9rCyggecPBFF3BuK7OoV2wL0BaKxsFq5MeKNH9nz+0Nu3A767RKep9qiuZRVy3qYroZmln
OQFPRTtz4Hs50quxqL0hLbbC+Q2VFwIsvR3vNL13aXVpgCPblaArQwOuHjahVGBGWvodibcyhjWH
GO9EeZ/r9XaMObwg38D8JXYCT0e5KSUIlGtWaAtVXmiLfZ1/D9NQzZY4WXn9lA6VC8GVScjAdbIW
9sm/ORTVelN1CzQZSnEtwsvUvIaunBTSg4GvxzOgjsfEV5PyOKKuRhzHb/mmZglu+WslecgGP7PW
IvDCVTL38u17YkunRsNRh79j7bdbjZ9UhLXnSEQ7UjhppkuKyd9N3/hcNivndOHsfNBBP22QsAYv
LiqnDWK/5sUV6Z5/3nlg0n+/9Sb5rM9bb6xpBHdYPHAlmiWqLFwmb5LuJVMuZY462cBeGDoCqXi5
NmATaviWfkjFg8JetHIAI4HDH8b0rJFudai/sOG9G7A3+VMKnwawBgBTe1ZACYdFXFVuOctdHd4Q
ndV6ag1xFwse3kxxewZiST+8heQslceIn9HsRhHnRnYU+Tkdz1PjWA9vtdwJfaOQZzO5jccrUlXx
Jq3vKgr0OSXDua2wG0va2OlSeUz0BO+7gzSfh+6SJaCn2y+1PJOmz9rHPIUTfBhBl0dUQTa+W/WN
Xku3js4hBOBGOh4oOhDvMHwFI1YDZznSqvOoBpu9vrOGu1hcqd1d2d2MTeM37Irmt2N+VoZ7Si4S
KFdkZ6K8HMpbrh9N7TDGth+NzLeiIy851CguE5Whenyf6Eeh/an01DWVQzyE2xguZnb1B5T0gOrW
pV1Wj5C/f4nMRxj3eBW5xtT1fyZO/leiMNfxbqFOVUL9GKcg8nh9EZMTz8DsktUzE0ohPcbtYKHi
nI9rofijp/xNjJxjQkuQQSIW9RiYhhu0RSFs6vhReM0yAq2o+1SBNe4Tf3wON8Z4RqxnYryGyeiO
9t6xH834zeizGyHTa4PsjDbZRdatwuXGwOu0YCDYnQaM+pvYTgjXHRErQGGEInMNC1pkK0d1qo99
8/vPsaXlGGucgxlzHGFPgGAYldu2v9f6QwsVI8T3nwPCQjiYY0zjUksaWdXI30v0z328T04bd5Zk
2zCh0S0xIQWSMw6aeev/PO5C3dmeY0qTFL4KHwCbFuxUycFbtyB+v1FxpeQEGvjKTc9eNeu1HA4i
RtemavyuOGT5sJFyZ/Xgy1aNZ2loToLdr4y/5XCBkkZq925dUrCafD2/INWFZoJBFNRgqdMwhc7e
u+rwXZ69EVvsmzy/EFCVSiFZ3BMoOY0bFrfwEL6v5GUaBnVzbrFLQ7swjA1UiU/8UrOcwTHJoMC3
ZDyW5Q30H2D+duLAsxuBt70y2cyiqqcG5msTb37+Uks7a5bVQ61YI1AamV7YEPQ3n0JUrk4beRZy
BjsVpCEhmiWvhCkXvSX/kXj3XzFy7m+Tw/mbdtUAxIdduDleypF51/btyjp/iKR/d6Jn+X2URxqN
DB1PQQK9icg66h3IVClVUZWqN0x7s9HAhLBG5RkSVtVJinSFQvaj5Be1UHE1kxcrj98cQk+L3XPQ
7AjoegaSA9RCzPqP9hhp+p+TvtBcJ4tB+FA3FMg3GI5rhb66lsot7Kk5bJbZaiw0iXEbpLORH72d
Nt1Z0T8maFfxBPgY1XyU9HAiKBnyH19zrULLzJIUmG5mujBPa1Z7H9OO+WYn6bMj21JIfUYNJlyH
gFVAnscx7+1JtjA/S6zWZe17PuBhUfu8JJ4eXaOQ6XEdzNH+JrdfI26A1juA76teFhwslPRJDO1t
BxplnYY+bpkwA6NPgeGb4tK62FUAvbVPo3oxFles3KbprlG2Y4vXen3ZVU8ao/vTPsQsZnA1pVop
sGD6iyYOZXdaKJq0JD7nvNXQ8zEesVwkuWTtllYr52fhuTgH6UatxpVa0dDH1y87A/oxCexXHJiX
xJBkQ3p54mmaxQ3WaUMDMh7Ckpr7rVVvKuvupPWeo3aLajSosKbz1O+aCr6Op0XoOWqXFCEb4TeM
K4WeNU/dGt9hYb3noN1e0xo2Wi3Q7fLOBLc3L9AjvW8YJFxvT1uQWSTQClWYlDWoDdbZeVOhBNus
pHMLr1BtFguMcoBesIq5m9pzmY+uqp1B+2blalmIi3PErmbkul1Ng49G0Aybiq6MuzTp2XlUhc7q
MkYOavBn03lP0U6R1po2/NKkZ6cyDguj71RskhJs7NDT1ya9NO6sPGdR5M0WxGeP9Ubvd7nYnrY1
Zqewd4aUmg2ma4W/mHKms9N6NXO07kikhJJcg5gHu0YaNOVp851jde2xRyWIJgh6iq9WrpGugEkX
lncO0h0sEDs1SL4dw2141d6ftLgfNref6h1xY0g6mhi0PZPBmuDH0kxnR66DN9uYToKkmCnKPj/P
9KPu/c3dO1c/DCtIRQul748dNMd4YgNhkpm/O6XxCr06pFBky8MjFPQ2PNU8mGXCHwfdz5yhi3gl
IIYErbtiW+CFwa8JwGp5fg5p3QzK3TrbdTmD/trox6x7BVguKCESYaWQXggbz6ir0Us19VBB8sCI
7+34ioNxIvdGe6GpKKFcFmq7bYThWfIxbct9pqE8zZ+BEPFyOmr7JIKOZWKmsKIFNcbrqeUSJvZh
ku3bojpEEdQl+kGcV/UFLNkOdr2tw5u+R0HlGLFdlapbtWoqV4FwrmsYzEfh0hdhfDV2MFUlwWB2
OxU3ijtpPOvZuHeKbu84+VZnyhba5pu8c+6c2DRcETFzV2j/zHL3r6x9Eqz6fLsXbIwtOMiiVZRA
MtoV+mnBb46eKqHGznsLr4G4PqvUJ9OCPhw9EZQwh085rIlFruF0CuNPo94O2d3P23MhYtNZ8KtE
QnmdjmBXDJvWVgK9eZLYVD8PvnCg5nK/EL3tBkNluGbAY+R+rK+U3b+ftDWHHslskKJVsNJRu0Um
7mbZZsqifp70B9b27wcWMsxf94eMU1lDQAn3TE/cUVP8GlbXGn2QUeGOeevJpncrhflZpvqN/U7M
JwHca1KFW71tr6FQujKR71fPcqas5lOM4zZTam4i0FP7iRQP2Wk5C+T1v44b01hxGNAOkNl7qOxL
rTnta6uzy19pqj7jHcKntmH3w++fv8b3i2B/yF99WoSCwuQgcmI0hTbsfFjZP9Nv+vcvDB+bryug
V8IpmzYajhbMnXTUtMcaCBliAvu3EvWnb/TdT5hd/kYdamVXgpqhheYmhwwSNXo/RbYfV3fp8HTS
2syh+TFgpXrPseDpvjw/sUcxB+QnCqxukwkDCqGH+xJ/sNNS5bkVHKmgVKmjDn/keh1k2o0AueLn
dfg+HMBe4+vnLJtO9hQM5GMt902vo4UEWD7U9n8efWEHzpHzwPfB0qHBvPMKoJxbePGsDLw07ekH
ftraqjUOEesRHbn1UpLx2k4bF6JX/8wq669rbg6fz8IS8qMxdkc5XlbDhVjD9Djfb+25KC4Zij4h
IXqpoR16Aig1NIW8BCyaLEw8Qqkv1TiQa/zvBXSrPYfUs6YYzbZCV1iLtqNw/Lp46VFpMyjMPtJq
q2ct/CfMQMgSRVl0ZRqYtp8W0D6IXp8+kGYWXVfFiD3JDVo2K5Hhg9n5TWiYo+4lB8jMEQg+uc2O
URNAE9dtbOMyR0U9TGO/HOQu141AIHcasiKglKBSvRc6UCd5vh1sG5yTZ4zgdfk2sR8yejkWh4SB
r9w+cLvZM7BSQiAIQ6X93bW/kuo2qXZ03Ddlu4HJlCedP8Rak5b8IHp89+vMbkueaUMO1/jxqCmo
9Rx0IMYLATV0SKDRJj8ChaMn+yG5BHshqxSvUq5j9ebnk7kQZOd8AB4ZoDxzvDaz6LyBR0047iv1
MXWOnX1iX3XOChhg1ltjHwAS8jDeJJuf570QUeacACl5laaa3R/TBN/SCtph7cyr+Ne3xxMS31+j
it4Bc5MWsA2wjdatG08tfpvdGaNPdvXaAV2Ywd2kvUyE4+XWrzZiaLofgCGBJqj0msRy23YXsTNb
9NAqe+ysR9s8dMoTdqxLM7K1IfRdEXAZIbcGbx6lOrO0vYZ/pLnK4Y7RGF6jye1YNFsCgF9h7qDv
uqsghlZHBwd/pOZNr4cH4YijIl8tp4WnVuKZmgKjLWit6G+FUe1V645I+6KogaLUL1Bih+mYve2p
2KoxVCCK2G+L4WbsVT8RhzqEFWSO0qPpw97WpySEivgutPC0MgX437bbaPl54ZQ+66oALWcPVHlf
8htYvKC3K7we6mUtzHsiQTcGecjFm7AUNLTxv5xt51heaqeBGt7m7BCm6jHs4k2vXY3jGYDNXl76
kGt1LXJeFIdWV7yo07y6fR/ImQo980LZ6ZxtpJ5hNTu3KIqgDN9o96vrbRemdO6g8HeBJTLbxmNN
FxB64WQ72vFAlsUuUSDVPcjeFRTangPd92O1HSgkDclbl8H6AFG3zN9LekjqaqfZLxDYdqHYixLu
xkAvjauPmTg63VtM91X8oBbcozA8qaPIH8hFb7fbihsPVXiTAMMvZXZjZCD/4gA7aGWzDrrQo98l
pm80710h/LwW4CyqW2pcObxxY+2iTGE9g7DkdsNGYc4mZdQ3LOlBQ9slofRqp8a8XxN+rgtlq9qa
J8B+UHrh2/Ho69YtqmaoGLlVb2/DAV5DcQoHnN5V1aOUidsmb1YZX+gj5LPA5uy0ixEKiHZleMBi
QlD/V9pvgT/2O2lux0hxrSYLcJECDVJRv3QCPeD6raFeVc4d6+9aftamV+2w6fE/6+m/G2SSk/TK
EsqS9yK5wJ9z/Lm9c7ZNMJYbdE6lE3hJ5HPUzTNo4lvWtlIlHMExufaiBQ4lQv/OvMjksVSf6qEE
qgaBOH+31ecqedWqF9vetuHzED4rzXuKv2cp2wTSdzCM89KUnKc84Ol5OL6E6o4bwAnDeaK96tNL
kV6o6R7pNNzjpKc48AJRgMb0w+48y85lHHT0xompa4LJUpKLEFgKHomADpeo42wYKXclPPqq7Knl
sNaywZRCdiFfMr7P4bEXpgOECvsNVfNNXQJcAdJLRJwd/Kh2mX4JQLBXkwujPYerhVfXQZeBUp39
so27HIZCVpX6g2zuekiXwYsEGv/iHHlSUCuXGZwMSHWQsJjOksex2Bt1v2nZsSlU32SlGxsHmbdw
5Co8kjhuj6hDFHhwTI3ZcqMiEFng+nHLrfQEkGwsecfhmVU5KI0AYDL2cMuq/NLeamHixjhTUdqc
O/GVoV9a9Cqzgcv2AUhHT0xpImgn/LLkNZw+zpiuQuceKBRNd0nywFFXhX0VydHbxTvdzm+TOt45
kviQjwggkJoT9IeBwk2bm0z8kX1yZdrGgaeFG2p8q2k3oZ25aQI7dQKREDRIeriUmaSDjYSB92jj
O92d4wxwetEDq3w2ZQJmK/Dngvk16+9TFFOaQvpcuYUur2vonSud+6YCBgpnz2a670S9Z9kXCVbA
yX7FBoA3pQV5fSi6Q1iSQOmjAZlZM85MIP0Lea/DOUKr4l2f7g3wzq3WB98AQKvEl9qDY96G6kMT
ywsV0pMMfEcHsA5VExtA6wNRvbAWdZe8epK0/60A0Wc55LyvcAnkYzppZ3qwiXZD2ew4TT2m1XuJ
FxMMD4OSiucCEPi0L10KkESTGr6wJ+2mZKNXd0OZu/Ap3PRD48sx9q3cgGMc/Pfqo0g3EdvUBCVi
c5v3t2MLWioP8uaYVk+dftmUD6YKAv81yR9RQiXiYCDhwf+jdzJXIy95dN1hB5Whg+fbJBmbuRyQ
+kS7VLBj1OaWFejJq2xjwtZFBnZxyTsUqh54fKvjsEQ5jDjCQ6g6RzTHvBzWMWby0hfigGDtgHNG
tAgVOgr8tRIIetMq6pbj5mu1e826GSuALVM/7cA8Kx+LEFxPJ8FP2nfsvMiLQC91lNWiwFL7u1h7
yeVBgVWqFgk/I6jGgV4GlBYUaEn3Uok/xv/j7DyW41a2Nf0uPW5EwJtBTwquPFm0EicIihThvUkA
T99fndG5dbe2IjhiKEihUEDmymV+o+60nqSv2dXGpYk/lLVnRxwR0dlm7XYofinDPuOW6ngPWGpn
Yv5QwWAw1E2UPYkllKbRW6IXEERKrXiOrm6aJpAtsFfpxwzJzhEXo/fi/tFpf3R2UM530rTHuWY3
DA80ezhCiwU7Dl3Bli/zVUkKi5VV9NOs3ntqqUTpaNJZ+4kQmzUIKmQ7NYNVfaoqBVWFmuSr28b1
sinroFjO9Zht2orolXi9cq/kdVihBtv2axBZ2UaJYz817iED7or4vNLBLnqMmH6baBgC2pFrdr9C
47NzaRNSGRko9MUQ/KpqcZvS2VzjzVr3+JEMTyOHfH8p82CJ73TNm/NjAs3SSkNZCzmMwY5hWtHg
g+HJyrssb2f1YOjP63in6C9Kca8VI+OxSysB4ILAPOoYh95Nth0ozKDQwcg4DkXyOsReV20ZJSHq
8JBOzxJnX2ejpD7gGIvHEc1bPgPqh1PFdzGOc2YmHbrhPZ4kNqa+EVO3U8fIywCW1bKPN7Yppq1V
jye76PExLDFkIi9Y2zu1iwoW9LkomUOQtZR57iEv7MbDjvB8tpoD3ot+3WDyEccYefShJAxXtQSp
FrKq1eSrUOPH5tGR4iCfTpnoQ6eSUMjDxDYN4JHdJzSvkp72LGPfNPmSl1OuHsr6N1KRknJfJPth
fIzKcWO0P4c18uP+PsWyXcynJn1ZsUVS186zNX+gba2nP/vyNVPxrkJubgxG+DV2TgSLOd7HLMDz
x62FTAD/6rItRCU3rVIWkYVHE8IoRID51XGeCmu7DufWqL02NcJixPSxPCuNOOcxOC2EgWYpPbZo
ig3g7aWU88WcLSqj3zCXw7nuH5q2dZso8tK1CJOp+RjmdjuPvsWXjpzOrXH5KIVAGfdCckgosAPQ
NmbxrpY4uqaptwySh191oKhPoH82VZy7q32cjF+qsiuj63PV7vtI3UzsoX7IDwOPwKTCSKXQzCb0
pMNKboIq/1g530qyl5WcXrPpQbCINTLsVksCkRu40P2SOOBM1IDH7rzE7zXJtIxChZVsV55yhd8e
rrR3oyH7la5fN4CTjNu4d04DRCfN+LS6PsgtGydGWGFRtRsWeaN1jtuybjJs1Qrlba4azywGEgFX
OSmDht+H6mOWGShXq6J+23WtNxeQCaWrFsY+H0+5OT5m5pep30fmQ17ek4AOfR92tfDX/ODEwEuU
1q2zLSIxrjlie7COxHfYKOXV5sTTs2RTmsZJr3Ovb8kNa3VbNsumX0vMOTjY2iLsW+hgBraLWe2q
hOdB56mNKrQqPZyMT+Gg9bcweJis5lWzztr83Cw/yBm2kyzeMIPg47VDrOQuvBSCmwC/9bE0oRwb
fkYrdjXP82Rh6UU6P7IYScubdrpPy8Lt1Usles82GjbG4EokVKM5A9IWFARzqFivSakF61gdp8rY
LMmMvFN76VCrTDrlXjc4csSIUWB+ULWKWsDy4+yQtl5EL8IpHLefbLctEQkzdTrC9cZZyW462+1T
y7XkXduRLeZcoOShdL1n5MFqzahKN/fLeNc2VdDk/Sm1Kre0ky0wcldC/cLmohb4jKxBKNpcGfLZ
W63JjxOC3xqPeZXWo1OBH9ONnwUBtUNeRyEpWtWvAaKfGVkbpy53vdgZc+G2MIhmhwwfIRrVKHyt
nB9wMworNqddT4iwjJuJTH7Ok3tbmU/rgPiGZsjuUH2aVn2npoeufu+1yDdtlcNLeObSb/GXddXk
3NdwnOxDk0sYY48+SnrUtvDc6hBp4030NUWpFw0vo+ls5bYKkC8/aM6e71Eor4mRhMkSOLOvaTM2
zTDPtHAp7d/ZhFSOU/m5NXtJ7DVXxvRxFENQL8Fg3VkaNw6rrxIA1cfx3DaWb4oHFZ+2gR5QLdsb
lPiCOVUvXVMe2wFAZAeE1aZwbDzVTBiOPQ+UiLH5Eie12wKOJ3PM4si349pPVwu6qthNdvtloQ2+
EQOhzRr7U9M8ot6yMdXLWKe/Sj25X4g0sCCrNkzX1AW+UJboIs/HSplI7pADV4jaaT9XuxJhmUGr
z459MOCJIbCzEWYFZ6u+mt5uo+ah704iNomOP1LnF8J8zaZByDNPE440KqB0AMJPFEcTWBuVs7Dp
86xd7CrtHChy7eWddhJoDFiK5rG3wmZ9rmBLxhy8hnhERtFvbKTKo/pJYJ0qo999dfxl6AOxMeyV
sND5wFXa5PNydCThT8IK8IoAKIBvb+S3ybgxsyclLjxLddxloZ6gkBTZ6gq24BxV/ri+WD0pQam7
pWlunUzhQHeksAIEWRIq8wHt/W6+dzROV0UZvNaIXtYO22EjOa+646nyTs7ze6f9slt9o0Pg7LXZ
W6Enr2DN51l3B4qFxe7P+vK0aneViA7roPpqw340Dk50WSnKk2QII4cqOG4xOtJdfGbCKrGwn5iO
Ta1/YVXrotLf1veDFljVOVb2aEJvHOWnmr5MyWVyko0zHIlboNm79IRblDu2I0jowERa35SXJynJ
3CjCE6su7hlzkT80G8a8obk4Fy1LttHi7IY8PumlCIxY/czJUM0pOQrrZZlaplVkDE5JC2bFZk0L
HMynKqixVU7wMKVQc5K9DBSrnxYKchoM6LYhDq1uNA0FnjLGmC69DnkDM5IOEdaFVBq9xTBZPI3W
ij8NZb+1amGsnSYTAu5Vy76eN4WJd6RTbwwb10iinaord6mUnAQjYyF7OlQwiUynjOEoqZ6kYjSw
mG+z/eUUyaHt8YhKfw1V+sxU5o6uCOINyr5KOOGK0TrbevfUD1EI3I5q4d6u67smuWTzw7UwdUuS
4XTQ3EyciooBs6ViD43pnY7PHKFnaQ6x2Z2biGNgxek5di1cMNVK8lf7LaOnKNhF9I3A4xYJI/Jp
3RRMiKu3GptF/drJSR6G7j2jXWPqOplZ4bXxF+4X9LVwimWv9QjVL9r7DDBSZeprOh+RlTzaEyt4
CY3R3pojpUqrHROcpBoTQ5srlabzk9IIS8fvuDNLfNU4R0m9tTUajKrY77x6pMTD2N4mlbUxi8l1
pDQwab3pk06Bz57AFmCw4WjP18Cz0+J+i1qRMbxGZkeQ/VoJnAOUzyyKz6U0bWOS1kKjnlByEMiZ
q6bF19z0LtB0zAcu17aIwjkm9OExU7d2e2boBgsGabPqd9q+O310SOUhVFrOHWW5b5PSt4ovaQ2N
0gjUaFfYWjgnjpusXSizajON/BMfZoPsgdpY0VY/WVZinqztWsumrq29rIy3ZTHdV85bpYznmm6U
YWibcSJXj+Xzyq0N0Ft7rBhS60e57mXrdQKiE0u/6+WetsZiPxpe7ov0s1Pto0NXKLfOS+8EOTlV
JXJY3m+q8V5Ge0GnvduKoQp7PcDfmy7BKSeTm/ofWbWraWLoo2/IpygdNgOwWJH8qhBSzhJz07CZ
ulQP1vVrJmFZqS5nxLi1/pgrwm9pEGeIKhnQneivAdsWd6WQXjuELce8OmfE6bbAPKEsdkkLo8VZ
N0oGHK25VNPs5am2qalL1xlnMRwPW/mILesRs+1tSQpXmvHGmd/KYTzI0V2TpjDx7+rY9qR29Abn
Xe91VLPSU8boQuZ+Y9nk6U+7Qc/vJKMlM/4q7ckdosmfWrK/uvfyafKmOMXXJ6Jd+Ryt0daxQ5sZ
l4mrD46ah7J7aarIdVZyq9o4jDaUGplO7nCtI41Tmyx7p3fhBbidBTbdxIu7AFrSl+4CTt3J9WMz
E8SdbmMmvV/XM60mBfKDcEuygrnV6dgBRMVwpZ1YgK0C7wWmMplTV//ux+rFiq/S9NldvFi+bBA1
TMcz2sgrG8Gfjl6StW6iiqOwWShlfoyX86wWD1k733czVqwGQSyTAl1Jw6mO6APA7a/ENidUddab
ZeKQCf5FZ7moMmmIlHI14ob5OsDLUiTl0urOi4GqC92JZ1i6Llrvp3Z1nvNK7PReOQ36dFqiOeyB
0sp0tlVpVxbI7tOAvP55pktk45VvzRmu9NKO41BdOmzQbdKxeDoNy6/5wR60wzAMP1UBFEWlCh0j
EcRqREu3NuADS4/JSIutA4+m0BwxEvVe7myy327lgEeTwZrSrcChWnaasFRXr5Wh7JX6Hoc6f6gN
KRTl2xrpBwO4wWJgXZL7aprHMKAg/8uxt9Q/5x5QdLuc1UjxqulYI9Ix/9SseZNHT0b8I+6c/djk
B7TtfiYrkdsRYbcurpGxQcxXe8LuRvlqp9cWfw49sfxVwkRniPwkb/xSFXd9V+BtaSYPFCWgA7yp
olB3fiSDvRdJ9T4LoLtmfVpaY6fkHYoSMrbUmTUwkmIORSEkCER5Bg5esL4WX+iSa7VHSRFHreMZ
L4/xcrSluznjlW37pExcOX7OLL82SfOdAZsCG60KtTY93egwc1llt+0uBhpuo5TFJFGGu0bnhzZd
vxo9bLoGKxWJ7ltPneF0QyCo+xPnWe4erKy+SC0OmLm6r7BTFnkb9Mj6xBpoqPnRIV3tW2ffNSq1
GSvMnhwEg5qNmb6J/rGkcRE56l4eLDqbbb0ZOoOcaa09ST9n+S4GtH3t1gVxh4m1etHXcwIW3xbC
qzFp8LWiLYBTPxgxNJaperevzMZ8DHBAZQg2Btd/YxYTaMyqWn4OV9NTfl65opgE+yvJoFDsTQNN
bUira92DWhIXLkeFFLFAU1K/4rF3MnItWnscSBj6NblYmJ9LRkIv1fiaoxp1IaRo+tJ2zQFOi3kP
ndHLGevkB1HShOlIpWete+xrK5xFtxFMnaNZDuKR/pNzF6eaJwN6GeXWHZbxESuX98aBf9BV7li+
RYxc5y+je7Kij3XkmJSsYDCasNVpB6P1MTWfVvPUWvvSmThzsdwUpzmpgn5MfW28M20psPjzZv1N
dexPRrMf+zHsHd1D7BUOhbMhATgMIz5Sp7bLwnh5q5ZdYhxKtdyU1dExX1q59xuhbOJV9iS6Bpns
2zJcTUV1U9OCmv/es/YbWrwKMzbVIQ+vaRgvcCkUUF9KEqZS9yOd1JdG4AG+lCKk9fVQ2nup2eZW
7Ithtxjru0za2c0DQlMQIONdJLZR225HCWHPSg6SlC7VOAaRYgQyG2HhYY/J55xX72lfssMKTzIF
R+2nvcwutuMvqYbMpGPlj3amuEoOmF4Cf4ZL8QlBmCDOFXLr/SQOHBs7Fji2xfKuU4gD+fRlEqXq
vtmuylOMdYnJ/bc8/SUdaTFGlrfY+vswTCDl0osTmxtt4ow2KtS0ahpI61ptq8kuPUvWvXm9YBSk
YNtKO3Ve/EpLj6i2XPCMOYo+P9rmuk1SdRdJ8laubKo6/Zik1UUByDUMfRhRE0ylHrT5hEU9ziOM
LZTiFGvP+fJaZx9O9pGJ95gjQEHbJD8O2nstaLUPd7FxFuZlomar0AqO6UTSMJGkws/Xj6x/dZbX
fPyaoVtVy1mftvTwgQnKdkAHVUsM38yhKZyu4+tOiaFg3jNQVPBelaT7WL3YdGUceScN+1lc8u4U
N2e9wMz4lConefmY1aue9yPL0JuaPBgl6YIoaEVoWuXMLSKIyblYfiQQO3vrPBl3xfUEfGqT/GEx
KUjb0i/ayeVhfNb1R2cEjQa8sefEnf05crAHd4lENgouyaNJvmvQhK/wwF1ir8XndAWagkDg3tIp
wODKanutOF/Ly8W5z6W7bqR7VJ2kSHtYte5ocKTFOqPALbLkjN7C3oA2TPa/3htiF5VfiJQCtziO
8ocixVuccsNGnLLM76WXOX3uZldV9rQKKlSjchx6e1gMqhE2muOV9bKn/C/s6/s+jLiySum5H+4M
HekSpr0M02K6lweRY9Zraz+zVQ1hFx2K+k2dnaOG8Wo/o8VcyajROO9jPd4ZOA16zvRuyC9DogRU
WkHspDgeYnc1+NXwi5h/WWNni+f46SqPU4wXO3ktR4Dt47OUvuBsXw6PduNljb3Xk71Nar7VrU9J
PBo/q2wn4dzbL3rYy2c8qKHyM9Zw+9CegJvGfhwh2NNrT0upuAXxWEQt6/asFdMlzc9Wn/gIpIeF
Gv00k0tCRJANBH7IERkYUPjZ6aaywm5HOVOaujvaj6NU7CSN+kfmgxqcmZ5ASvrySFdSemzizzIu
P5y29tfJOcpafDDV9ag2jJ77XnNbC2wvAqwFebiT2r5B+E7bwGT4iBNKShfgMack1assEAMWOoM9
+l0CbinRPHV6xhcQneCemfNBHj7UTgTgpjYqrY+CRoZRyt6gSI9z8wn9qu3pZTT8psqeR1E/2uOj
Ikv+d3AK1q1GmJ7EfTcKgIJF70kV8/u/2FD8M/7Bcm6Agtlc1px/XNfugxarYOtbyHjrVhZMTlO5
NhaumzHIHLfydwGTN3DBCgsztbFBgC0dYtK8or8AwP5A8LOcG5RgXLbaPJQSh5Jm7rL0bZImbL8V
zlgmsqoeznnrxoUalM5vO5ofi6TfNPRfY6fzYijv1S8zz/9yL394J7eaXrD8jSK7fsfWYDTl5d97
1beyPFMuTDuveSVyeV4YZTEA/9batK+YoI/3h7SK+//3f5T/a6+mM6VlCWNI8cbMT/8G+PlnaKh1
K7+Tap2dRyr8Zg6byihDzT5Ttm+iYv0L+Oc/INP/DZiy7BuATirHgzSlkkDFlHZd647rEMYNOTbD
8UnB7VrezBIehJq2o2I8pIbh6+prtBSkoXcYvHv2RBymM6JE9Vnupruh/AtT44+3dl0c//VQiylf
5SQGcVzS9cYuFq76Fu2BuGmO+fjJDHrXjttqeAbto5unBgl1ExULqbWQccC9mxqCSghXwGNUPqnG
9+i71q3cD6+jppngIFNbevSccUr93hK6Iqj+69u2djn2vQzSdWA0u6i/x+/psuNT/T8vLOqutrqV
C+uhNGzw8Pne/d5EC0vkii45JpKNqitrlKHet657q/FjdXreirTjdhfVi0EfGrRBvnfpG3Agjnhq
tY4wEavhIBdBOn8v0t/q+STYCVTxtCwH5WN9rT///Wa1f8YTWv9LzSdVJctYLMKxDjoLmMdkXNVo
aZ/Ma8rgurhLS40UMLo40nVmjTBIx3xRFMdG/8kIQpKOerZPySaaDFssVd8xiQhynHLb9bOakJUV
8/k6nU9lJ5yUH3L0PrUPjiqHpvSUxBOAqL2ymsgPs5lK5eHfv9b1Wf9DvLFu4o2lZomi0vE/FOJx
QatEdBNeDL34qTXte9rwFZNo/t4SvdX5WXKjNIuWpWRld2sXWPbLv3+HP5xOt5I8WqWPlaKnRPv4
WGfXWuHfr/uHaG/dhABTHxu0Nnk2k1QTiHFhlCIaSzYO4H8TiP3Pmvyn538TDaZM1uTWYA9kauKu
1aWqj7L+VE9vQ+HQZYwYIO8m7djXR6t4q/o7jvW6em0lCaBbvqGLSeu6cOv2o5zeHOkxsl5T9Sf2
6uZCwxZHDZzQ++vUUkJmJ6a1UxdB3f7WmJPihG2qDcf5c5q/GKkHlnljM7LJnFBBfMlqE3ewTuoY
WuJepo8o/0qzi6F8OOtPus/ulNwp8/1qXr3Y7svOOUvdYc7OaQ3soG4ZMr419HfMtruPKw1cJAie
+AE5Q7tb8ditH2dd9pryZYr2LfhsZx+Pf2F9/wETblk3kdCEFDZkI5pEV20OikGAT4xq0NZcZhr9
JuBHxzViBceN2muohHWa706cfEt+DmfZ/xne+9mpJQHR6zC3pzjair9Bqf+wyG81F9U61hMJ/MBh
/LKfmr+c6X8KareCi0sq1fbUAtevplcDe1GgoLTHXFS39Bjmb087buyCOVY8ZTE3srziMM1EIra8
pt8l+Y5qXwyhUSw0DXnYTDUsQz3F9fpDTvs7R69AG5gXu0o8lAVDhebynJq7eN2WseYmZXpc6Cfn
2rHEmyXV/sbs/tOzum7o/zq7B70Q1Zor5AR7FAjE91RorFsZralnmt0lXDY9M41L/6aYcg21/xAC
bjW0rmYDeVmyYiKDsdwnxImt2X3zLLwVakp7MXYt2nOHdEWDwS+zvySqf7rpm9ioSCWM64brJnHp
OhOdDsAk4nveidatWpOMXUcpj4iWKx9MR79XbZg3caGX1KovZrgi1o/oyfz172fEH5bara5Sbsa9
NAHTuWqT9JnXf7PiulVSMkVfR+L6BNYf6/lvSh9/ONCMm7KoHNFp16OSXM5pw84Bjw4GyZKBSdiD
973ncbP19IyAIgptPtRvo1f9/t5Fb5KUDDVmObVZbN2P1vLp4nzvstd3+l9houxSiu6aPBEUI2Mu
5y/aDH96ytr/vKxqxJ0kVJUSThu3FgDgMm5cq9dCrfibAO+fPuJm9+Uq2po2SFx05RlK/J7MS4ZR
vZP/RbnoD6nurXLRKGeJJikD8XMRxzmeNk4hDjbtzEW9h8zzvTT9P5pc//X4s0IX5pyjnKuWwMy3
zhAH33qvt0JEaqtP49IrcOpf4ifpewv7VoTI1GsGtjIjAkOJdjT14bT/+93+IZLeqhCZURx1yrVa
SfNtDsiJ/KpOKv/fL/6H8KTfbEfVwVK4hO147daKabdo33waNzuyWTKDzjiPuO+D5YoX3/z7/f5h
5d1KESFh0Krohy1YwgEKHhCuz8HMXdol8yN9/cuH/GH36Lcb1MzteMj4ENqiV1wH8wUd1JfWf++g
uRUI0gz8QuIeTQez7dONqSteDdzw3x/Qn17oTb0QG7aSjzYv1IhQg0P54S9Z85+ue3M42uiJl8vC
PauGJz6kLPz32/1PdfwPyc2tJpA+CMPJHTEfZDhhC5qAGZi0OT5mqLNK8+caTyAe4RX1cDWW1pNm
GQrXzgRzKasbk3FWUYPmujNVGwAwNI82CbNGY+hZhmJ91qvlOuk/JLbqApa8qoNqTfLslLpvL2ZY
r3RltVAxJ4+GmasjoRFVv67sCCmXgSq8rRRZuDkcTQT75rU46PIAVPOxB9qdmszPUZMtrXdG9L5C
lRXT6jMZuSRFFa7FvFOHzh/Q97MrT1rNYxEvOyfj1+Nvg2Hq8LwqcZDATJrK+x49/0h/sFWQCaUK
H/UZATvQBX/JQgzr+v7/6Tnf9FKgCisKualAuXuAa/sSzc8GeCMJAGVtP9YLzyd6E5kUqo62W5wh
GPJuv/QmM4y9NSzM5cW2tE5VhHI5+FQd5fLZYVTebCb789qVyOt9Z0EmUuvwKkEya34ODCCW90AF
w1iHsMNvl/WuzT8z9R3qAwyHp4rBYaVvV2bP8xjMOjiWNUbe0BNt6aXgvFPxUcP7QsLI1ft+UwAW
tuYZHtBWV7IgZ7qxAkoqGNQbn7hGm+KgjT+nwglLW4RGQpMEhPbyq1Z/ZTiVzGKXgctQ7oYikBxw
N8xsW8Xtmt2sftGmd4U5Pud9dddIw2HJGSpNTCohKfda7XZAyiIwJrmGBqx4WXqQ0tP9AmQ+LnkS
2dliJgdBDYwUKmgpsvvS+NAnLRgwfVskujsv0kM9gPl8V5RlM1JsNkkd5Gv+MuP/XaQv9Tr7dXfQ
zKCWmdWj5zgqnWfxS1G+rFghC0NcJBjkrc5/VtMJhKwkexqA8XFRN2yDxjyjg7WZm63ZDJuuv2Cg
4Vbp6Gv6R9EejcXwMrNyNaG8Vn0LTRFMOnc1pdovExl3rKa2qYPqupjGQF5xtoaTUib9w9w2V/SX
ZvQPyzR4NkyKUZU8cBvhnN6Dm7bKyi8QKLckxRXptJtA4cdW4WIruTbYTiTrToJgpZ8x2PMK4OiO
kWOUYbsKt2Dw0S1IlikGinUdMPqqHnl61O2UqA8mYaJ06uwVqJ5ONMOpKv3EGrYjs7YhTfwCsELe
zWFrfg1TFKSps63Q1lQT7aOKgU5D0IoZ0Nql7Jup6lXF49JpV4kY15SQ9u2Kc6F+ptb9ApWBJqlL
OwRoqoN/Xuna1rgbEsNdrrzDNQJM9KNwmou9osnEBMXYSPARJOnkZMOpYfDbzn6p/1iw313To4X8
3bilELqnX3Znr+KoOA9K8nuOYWsqQBIakO1G7c76kyzE3slDOkrMRaPQAG/BR2/mOGBKhwaH64BB
Bxbk9Fg4nIQiAxerAGG2vijWp9GGENQCG5X1TcUb06vXbn6VWYlAo2aGBNEUuWVUA5UqN30sud2C
Bgm2L6tjbTTxiu5xnyZuPkMxKUGmrmUgtL0MzMEcEuBsTC0b0L4FJID3OtegFe7aTNskloZPIjJ/
JczG7pguc4AKFNKDfpY/5qUNcOD3pNkbHGqUfi9VkNPpE80TL3wyXQ29IE1+MGBdQ9xBPlxFPqs3
3vq6DBKmGXb2VC4PvQzAPHZcXgYYq4MKY9ipwNs7rGOakUP+KpUdykQaXAx1Wwj7EhvO42QdgG+V
wJ6bdC9QNG/mwOzM00iAtvofUgEnMIcrmvae3CDWnJFaobjF2AT0bJHkfjH8mA325whMB8eRSfuN
YqOryhCwFt1rjPcWdOswvwxzFcqpxez1ktvIZtpbwEHKkLtjgnfklfw45ft6vVM4wpT0tR9BxWfv
jqlvm8YEbthtHUumOzdtaqichTFtJJlNB+Hnziwvdc4yno2NDa5fdraLc4os7Np6C8Xo2p2GZ1sB
vQnG3qvz5LecFfs4eSyZr7OXrgeiMABAWa+6qAiRlb8O8WvEtGsAFlw65cmM3+wYKDwLbgA/J/CH
2SyAhhq2qGy/ZCA9Kix06ny9N1v5uQQTv5TQi+eKuJw5b6VEREzmvAuL2fTMYXY7g96z0dU/u8nc
TfIRUGqCWgwaD1CHUSA1q0BLD8P0S+lOaXFS5Z+2mIOs5lSeGUr2V8lccVB1jv3PZWh3faOFefYA
1tBfoupEBeDqvDfcYLr80WjQZIYGODjgaweGR1G5VSzn1KmnqfvVMpGPhTsgXm8O6BjGjb/YO6Ob
N631PNhv9Ja8LJ281nwxyi/NfJyyn/iGeTpUkpikY6x+WfAYVpx31N66dNl902OXEj9m3UuZBuyo
UERczSjSU5wv9wJPsFTa58ICS0cEBoOLtqrLxAUintFu8qyHE2zv+0p2RQl4oOwzf8weono4TBU8
DbA4JjDvFuymSWZCMWU6zs9oeZDzChwuAJY4eYrXR27DkwEdyfb0S5uiYydfJP1ZpOFATxgq1ZyK
XSHtrYiesHPKGSE1gNivcinlYn2MNSfO9LuGm5cuRVCO83GwoLo57N/2R+QouzlhytqD7JRYrIUs
w5eJNgZDuqulrZTOpMKCRO3BGP+moPcHTQvrVuMtwTwxghAjDs5yHnrFS4nNfQczvP3SRRZWpFYD
QJe0qzCBgs4OfwD3Xz82JVckcN/Sr1UtH/KIwy167MrSK42YPE/1arZnVtN3tHfDOAG6gvCeDm6X
SNturEGFO3A1H50CZGhVB+YAqApg8L9ntrrxh5T5Pz3V/6pf6yEZ8yaZ6PRO4BULWO+I17SXRB23
vdR6KcEYpvFWaGHbrEdb+dnZn2BgN2phelY9bZIV7iVErAaUx5wZMLLvcBjZrNAixAqBVPJbfTwA
K0znS9YUfoPkvJnfjxWk1Uw99FcsYUOCyqhv0GHFW41bVE+5chkQPlgH4dm15svR4lGrfpaQUJ18
DdIYVSqGBssFw/SghsiZ7gQ8sXS4N0AxaQseRPLzhDSjBZkki05F8gGU1mimvTAfMs6pTFR+TC1p
j9Ypy0Gk0c2PyKwgsDFnqHNsEgXU6X6PUpCyKdsUSnnQQbkXTKc7QEGEg7V7W9sDmj9kQtCVrfpV
lpC+ppV4laEdpaPRxg8DgWuBCTD3gdOeHOPcdd6QXtR6/f/EndmS3EaWbX+lrN6hBuAOwHGtqx5i
HnKeyOQLLElmYp4d49ffFSxVNRkSma37cmUyk1HJDCAwuB8/vvfaOzPZT9z3FjdXEKIqNsqdsMMl
4jTqgkNQbYNsbw/t0nWj1cxw5njoOTFbKIk426rWUl0XDMpm3S1sXTKKI/nESCReZHc35HcR/jO6
sOWpVR3fVgjlIGb4jb+JUwpQtTVcfGrCvIizq9n4xJSBInNYCSqnqr+bEvZJw40ZXM5Mnk19r2a1
Cu2tMS6GO6+9rMd5EZz2WsxjON/axYNn3ThpsybseCHZJI+7y8772OLLzPYjw5pLuexYPMknXTw8
gZT7PsefFLCJFNt/ex8MT6Z5G4Wf++YYJx8CvNUxz0LO8yecqyr87Dd4qfjg5KFs4lPiNbUGA67C
us+WFvkKQahuIlw4o4dumSC0dYcRscnNhzG7LdlX90geQGi7Vrm9921ro9zgjlDudeofCcJQabOp
KuT3tn2hy2hfsPoJkIiXmYtyitvjT2wX1E9l+ykP7tv40cr9AyYhgIDiIRi7j4ZZHTNe6dL7Mrvj
bU/2J8kLxLytCoLPWvpPXfkgNSOEiZEhKg8B6k8RcwFwS8dGeI/Aa9liE+1NJoHptswDosrGRR9c
TaR3Vijd6pfAuuvtctFgxPA9+AXy0QFQm8e4Zc30QlaPfbbtxo9JOq3K7gCu7BQUStmKCksyMFri
suBVFNUtqcMLXjI88PiYiW7gZX+xkruO8sLk7vuP+LvIHdHDSxMcBbvC9g3tEsr9tY2QWM+XjryI
+3GrlL+CAKLN48T8kctPCU6H0X+S6tUi0s+Ny3XYl3eeDB8LzNoxmBEYKBoM/KoLkMZHzEAp688Q
tveW/2llQB2maJtbXwI9rdVIGYAqfNnInYy201DjZD9abGJmLmvf9kOalBiiU3RzHaZ2MAx9+6iM
9miWhMbUkWbN7Aa7mfK67NqPEYBs1+/wYEVb6QMyYJfIxYPYa3SeuV6HuA5aWT+4nb+HqX814Or3
JlSt2Sp3wadZGO8sfzkQsZOcluIDpRDu/869cTD/R8HVyUUDPCVQGz367M0xjIe4lQEL5HO0wdBU
swYYTsUcsXq+MW4i5L5FOK4UpgmvPcTmhV0+jTTQRDZhFJmXaUBFjpfDctVdNZMTcrqf/rQt+l3b
70+TkJ3Vb7HMdkkglljOl6rBECHvJ1oIOd0mA0vWnIUrDB8gK/Zxhwza3Y3joU3UtSdzjLXxpRBA
cjNEhbVeR+E2Abqi2vwusORW44QJm+4qkOIAN207RUinBsLemnE3S7X3OvPYZjyPjEgKEPPgPBvY
foKCAaq9CxH4N82nvgk2Xo6++YHMnmoKLqbCu8/SYWcplIeAcN6Zzn7SPzhrFOJc4mLgmT5OGAvx
RUfN668/+Btv7s86E2etwsHq3UHa9XhUnX5kMLsKwPSMLnWoAAxBRtRE/a9yRJ/qFVwDNYi7xFx2
nA3rOh3V3mznp0i9JX545Qdvvz6p07H/7JxOU/p3U3cz+zX6eRdsWCYXKUXQSaI8VOXq1x//jf72
Z59/1mGUqer7OmNLrzLFSs/m4xAeCpuoouEtNu7DzmJjfm8NKI31YWBO7KbkKvOu6nfjd78B+f7s
DOwfvyGA8tLlGeQb0keZcdjbU44fpF6jJDsEg4/rgpTJ8nokRyHG6dwyV+U2s0xxoasjUtcRqoKy
zf+3Xr84a1tGGMHilI3xY2RsreFxjt/pLzK7/uRWnjUuPbfAv8F8dcR8v6jJ2KUbhy9xhzTinsUz
5pDiSAFElEe2LNj1L+IvdQao3lqZc3tfMqPMkVzVmNSYC9YSq/SIbyErWP7e9tWzCOXGcbuNnOUh
qvp1ZDxLFOKlUNd++XGo+uUUxus8f6pnbzmkuOGqfdteBNNToesVdCMfR6ylr5skWeZARRoazXVw
I9RBMZoypi0r9wLnX11/SM2O9hpsG805YChjdG9LDEHpvPSqZ1AhWYCb7aB7iNzmChVIl3sUj9jk
Df0hYqAccRyNZX7qJCwDo12cKAN1V1FVvKQRxWKKUBeARqZxhkbqUrvj3pAo+k+kjrXKLnxzjYlV
ztgV66uo3LdTsHRoEdr0IUaR7xJAXCnLglJjprf2skoXAN3wqJbTY6LLVdNFe4CpkLaePUHZHu/T
+lDRYiNqKQ5f5vGtKMNjhdGnjtBP42KE0GKLrTNc+OCqS3IN2CK7mOf4qoljZmPqdmbVwUp4V/JV
OOIAH7AzhttgEzoWtCmPW431dXxOpH1ZlG+irHeZmlZZd3L3H6roIW7m53Sg+HHxDbrWmiXnsoqZ
cbDptcVDn17a6SVCUeBOQbLxp88it9aTmdx5+tWPvkg7WlUD8Ljco/GRsNZKF41tLsdiZ1R32qtW
s6jehrbYaWNmzfbsySNCcuyu+iIXYg3PhIW8XEJVWvRufjNjJh/wGzX9uBnKgAZSdoHh7VvCeBhl
zwphQZSV6676mNIg7k72SkCK3pzQRvKOuXUVzZea6rGZwkfH+DAlzdEvXr0IV62Tr0ZRryd8Bd3g
X8lIHHQoPseCDgTCDd98NXqB95hYrdYBW1sRtP4hwbcFXayrNj58jSKXN4lnvrMP8pPNHPtsTqnT
pOeRCQaqjp6u4f0YRitDISGJcMfN7ykcfjKW22fzC7TWwgYiNBx1+pgTM+y0Fz621l+P5D9Z453j
uf25YJFCJXUszV0SEpg3Tu+tH/983LLPpggvtGJJZ3c4ju1l198zA7zzwT/Z3Tpn4rq+KIfCo1Pe
gYfogxkyGBA5wo4L873p7SebDd8Uwt9Nn45XZG06O9xYnBxVqskQdGmXHRKQJXHyGJnbqVCMM/HS
l2r56zvxs9t8Ns4Xs2V60+lrNdGL8E6VIZ4+EAC//vSfXLRzWK5KoyifO+5z6JgkkR9HW2NABUI3
fP31Ab499H8yIZ+Tc5NAo6R1BDOgO51G6n3cxFdpJT9bIU16onljRlZtffH6keVtdpUHH1XDkuSU
hIfhDsrSqqsAh4XTLq1Y0ZrlZ9/N9xq/JZt3m6a31kmSHQuq6XfO+Gd3+UzJZrpTaAbVyFYjDkM3
YlvBLS+G7D6NnofqYzhqKGvh8wySSwL98FOYPp4B0kwvjAFVV4W1s8WMpEqTLaWXwviSAIH/9bn9
7LU82+1qg8SCLqfoJaI7ZBKZ6A/++pOd0/v3Z/fpNJh992zXrIOtTvIk6CK5yZ1pW+fh2tfD3nan
bYktzbCqRVtmK8D1UH6gcRTlk49ByKKpHRY7lQzLxP1kJSgpS3Fgt2kRRGhSk2XpfQ4TRu70vj6B
SmhrWhZlBpmgJg7hARZU2ILTMkG6BemuVXotouc0eEmdao0/bldN6VM5jbsUuXEW3wg28wtiVjv/
UxDIZetvixj0wzx+lqO8IzWaLoF456r87PU4G8mn1I/CGiT/0cpKmiDZcgQYTNgbO7m/69f/68v4
f8LX8uZfl7j953/z5y9lNTVxGOmzP/7zMv7SlG35pv/79Gv/+Ws//tI/r156jO/l+d/54Vf45N+P
vHrRLz/8AV9ZrKfb7rWZ7vCjZ/rbx3OOp7/5v/3h316/fcrDVL3+4+8vX/O4WMXUZ/EX/ffff7T/
+o+/C0ue3vf/+v4Iv//46iXnN+/LTkd/W72kpX75k198fWn1P/5OL/k3KQFYO8oXjiPdk19meP32
I8uUv5muVEI6vvRs1+EOFWWjo3/8XTq/+VLYvhLCV1J4DKjt6XD8xP5NKsd2PVf4lksipfv3f5/h
D/fpf+7b34ouvynjQmOjOS/BHWDrlmObpoUJCVm6883I9N2r45ttoYOgNo5SWv2tcmS+nmXjYKqf
07UHsZiSu7fvRAZzT5VyXiN78ffKorUQpuXwMKVufhStjVu01mqXxmZPtFSSAAQprWRJqc+LpMO7
sBI7mep+EUh216UsnoYuvRlsaCHpECqgEAAMLDcZ2dVG0u7nBbpfmfKu1DKz7zV7aXS9bW85QyK9
ohXRPhQwVdhK1HI1dU321cTCOynxyNbFm6A/S+xYdzv5k75LStfZ1oMji4VIOohvydwdykrVx8mL
IO+NNd2YXgAzTLJivJgG19vn4ZgzOM/6IJvA37BcgXSSQq6mLWiaV417crkOcjqFZZ0Aod4IE2wx
mcW0m01Wh2YFcLNyaucCdMAuy+y7yrTY2dM+m2CpdSyCMV8lo98tQgXuJo3SaVHXKthos8qXPDDl
WhVQ+uqQdOaYCSVMYTFys3LwODLdeI6BGztJiIsraQB20qs2uGGpcQnmZdfTacdwnWbzfQ38CiBK
9ORPlv04kMe3pyrtnwsLlEqEcX5lTqIMiDOcbMh9JQ5o6GNGZJnsgQRivi8akabdOh5KZXxJs5Gk
S3bGOmjAndvS/+xAW1BGO6WkPSR1DcXDSaa7WtBR8kOfljhb0nT2GjA5A7gEdpRszxm3bE+DmY0t
ck9HVll3aBEYRlE35xHz+NwKYMdh7Fx4aWMCEBzjdG2kYA5ITvfZnUw6mV4ZUywqOn35CHV9W1YN
HaHLMslA4IBZKkl+d9AJ9K3nL6t+LOaCPZgCsMlzaQfOXTOzTECr1JaxAcGs0WWTDLeBTvNtUZcK
ppzw5h4vvx9EZjdv5Vw1+s5vJ3tyHweza817o59cBWjPZzPUX9ohmzc2yQBKjSRPpuAkzBFLWDFV
9aZuA9ikVmZaH0pVjbfDWM+k7SZFbW/s2IIKkBq0xmLL8YOlgZHJX8dTbzxFqYPfxEZxM8FkyUfg
KaYJWMivvzrw6WaESjaLEiA61ZKRBPVHwhbHU+AUaX4FHM22lrDbQIqzad9vMsND8dvVUQn+VRfF
YUqsaFcWmXGCZAn68aqb7psg8tiuMdiyTuPMZwOxdsWnOpL2Kgvz8BoQSX3t1jhhdQ+70I2sYthy
AublbLbOOg8hnoxFNu/iqaiAPzTFkz/WbGB5tUWTTk7wssFRWGAUkyTYRzSn96rygK06rT6JA/RI
cxQ547wwLbq/ukduDb1R6Glh9ZG9jsxW33W9xzacqsKtV0uYlvi7fXSnD2BSR2Ckle3A0Q3nf0lE
/9Jk91Dm/Hs+i/0w7/3v5sPta3maTdrzj/r/NyF+KbtCn6ZXqNLF9/PaSVH689mQnYEy/xz/MBOe
fuP3adB1f2PucCzH9BxXCcav/0yDyvrNs5XNfOfZjqO+/ej3adByflOKic63XZ/Z0jwF+/w+Dxry
NxvZk++7yjJ9S5j4Ov/CROj8uERx+Mf3FJQ5z3IREPvybKni9HYz+RE6h3Z9agM8lXf6wvmI+2UD
5HQ7rqblvEmvrHgxXjR7ta3286rawDz41Nw1LNne0ofaXuTLQ78eViAyVo/D6v6iWtorf8t27YKJ
ak/TboWFZ0GHOZ83ELI26dfvLvnv0/v30/lZ5/Df30J6//oWf0DFD55AeTDwLbKP3Zqdu327jQA+
IVm4sbvl+ORukjW98X1+lHfvHPrHMvP3Q1PoSOFSnTjnq+429qfQknW+sbfzhuaOWGYf1WX+pKBj
H+HB7WdWlx47e1fviXD/5MhKehzXY+BzSI/5sfqPFTAb1bX5hmJnU6j0AivP1orGq6x/z3H3h0NR
cVHCeabtCtzo526SoCV/0GQ8xgeXohQzEFmvETLtykb9peYFl/PsSKcz+a4ucwczlnPDkXpxN8j7
bHx853792OA5HcCyXYv6khdP+TwwPx5AdUmsc9hjG1kmUf1hansXmmHB0/NBpUZeQzW0SmfjGHNQ
v+WVQmLpto5f7dM2a8enirh3F5fwXE7tscqNE6Vk7DxvKScQTU+5X9BJk2yEdDe/PvE/vKguNa9y
qH1N6Zuud7aMNMfSqJwJTwzc3im/cROmwuovdby/XRvXE5bwXdN3eLDOVtHZKOK8bzlGR5ttdA5O
2b6zKLNO48n/LFX/dQjFq2JZtpJSnmf+dZ5O7HEO2Dxz9NcKYhU9f2iK4NKC/tFHNJYi0a6R3BnF
O2/q6eT/eGTP/3Zkoc5fVLNxvbBHg7lxL8O76TK40Yf4hm26D7++T98eoD8eB90Uw7pi4XH2Wjpt
WySlDaRYLD4B7rkQC1Q2sNzLpb+et+GDv22WxTuNJsv+sy/nmWhsTdvGg3R6er57bQq2idvCz5KN
3Gb78srZ6V2wmQ/Jlbsz9tb+11/xzFX/r5voO3w1KWiKAZ388WgI3Z1CeCLeDEt3Kw/GdXnV7BGV
Ll7h628Av60R3a6DBX7jBaLId76sOH38+RX2HZ+3QEjb4VX+8fBekHqBHdvxJtq7h5ovi7dk7+7V
Su/6nbFOL707B24VO/FLsslR3CyT1+TV+Cpu1JV75e39fbii/D96e+edK3O2ifbvK/OfUzufTocq
NAdKeII1QoSm65Dnu91pUgBRimWwLwGLs2e6gFaY30OvapP3rs2fvV/o9GwQmrBUxLcH5bsHwSvK
MRGnZI98AUpnwxblRh0QE+/UmmXDR+Mjmrdrtk35F0rytdzYR2OP3uWifChvmoPcoQZ+552nWDm7
XaAhTsOWYyvfUee3q6vKyiNlI2IxWRbRJauE5i6xSBh8J4v4j8dhDrQotiyPoYVF/Y+PRWlkQWS7
tPbiEkHzasrsLkWRKNCJ/fr5/+NQzEAEFlIx89oWPrQfDzS0dg2Gu+ZAofzi4lRb9rwruK7ZVvv1
kf4w7xLZqpSwPFu6Do2Uswaf4ysD4uxkrMPa2PpEU9v+oYjTpSjem+HtPzw4p0P5Qir+4wn/20v3
3YMTWXkbsNo31s4CSNSVvjY+63vn2FynB3+trtObYl1fz49o3opP5uf3OuXWH24esC5bCAwmxAPa
1DQ/XtOK2tSwB1ZjelPtm31wiJbRyqd8sjfVVb6qlu+UjOfHc20GStOWjqKy4X09XY7vvq7lxiie
Tu9JARn1xAF03jNfnd87joCeArg0UG+b1sNpyP7uCFEX2UUXTfEGZclS3WS7cvfrh+MPX0HyoVQj
FlW7JXkYfzxAaHui9ib4h+GIMAPcuo/heajeedjPj+LRG6NSora1KHDp2v14FCN1GwLpcoucHewQ
oq6jY6pi/Re/i8fyx/JYh7BIkqxrWEF9f7EQTUMbEym6odoggcWzgruQ8KftX7tiTIwmOEFp2kLy
hIuzW4IzsO31VOZrv0Vj01lky9aq+Wv0Ecc5HcVWBDkpWhbSO3+0qnrux0YXOSQ1z2CnueX9BoFp
mu+NDufj0OlAitJfKtuhojpnVOjBh6hqN/m66MsTMr4GKQOmGfCrKd8ZiCyWpNyC72ddWrkWLwqF
oUWnT56nKntpH7eZT0smCMLsSoSAj6Nrl87cpFDT51WDhM9zCANqK8nz6BB60K5Gx0AtY+hkeMjm
MJ1XWd6YJrBcHB2LLIxaQkh9QRICWex4JqaKzBOexL1TZNoEXd5an0VUQkU22eC5SVyB7oUWTa5g
BEbVRpnezI6edIDcy5ql7CIrJQESurOJoY8j0WmsWr3zAMQO9G7SKGsX5vOQESVo+Hrl684Z1y4b
mghOdNcGcMFjk6DrXJjYM5CCzCs7M+vxKanJvyQISPjjvXDDGZFjZEWdRiEWnUw4mY68pZPn9Hok
LMHbNjIsezUndXKTEUsAnh8q+PXcxcODSidOtML1gZdslJzi2DfZCwTEBnGPyhooA0HQ3rldCPo2
MHW7zrwc10dfebDYyS0Acc7FZGc6drPguutymm7cPfISMtFb1QosE0xzx6z6r4IGNKotc/Cu3Krr
C1joMknIFYhhF1bJLJdzMpv5xqGNlCHz7curgpOqlj7rQPSZAkpzHIXIn4LSrGOEz5rMgnhs8pa/
7ZKnY2knZvz04gFpO7rAi3KenRuFyrRAEqHnejHzLo4LLW3oRBIuaXWYsoqjDXMYajTBJjoHt3KJ
YHH9ofpUiynHQGFNuL2xy2Tem+1ELb6eOaGF0HmdNpd90pZ6EfrJjC4SmNC0TJOGqJAiNoKbdNYB
AjevQbq6z7zeDxNY3jBiEoRFCPGsXMdrz/DJuJpsgfDamqGQ0A5VLWYvH8lDp/oE8XHilN66lQla
fB8VxHOUzgW2ICI6yTvyBSWcSkq6dqIrx3VUpQpls2nIbFUVAz61hAZosLDzvHkMK3ISoJR3Yr7o
JwlUZyBqKt557hiA1Rv6MVuT44OSk+DrauPQpCY+oIDQr1p6D4tMFkT7DOSy1LxNs/jgWUXxZMk8
+2qr3HnxShN9R6m7nNA2hx0I8r0QGg8itu55p2dn17giYduVv/2Su3lCWJXnqS9d7LPdHpKh8saz
Ndf0KQLiZubSR8WYpxrpY2sDXMTj40TeXhdSZZtQCAw7yZj5NOB5nKbVBCyf6zWY9bPvlCOPt1/5
Rr6MVKsea9vh9aq1A429JqW52Nl1hfQdZIAyF+YUlGoV2b1P6/Ik+OjdHmwg/dNmvhR9UV0nDmcK
TFaTkRYaYwOHMmSpvChYoXxpk5zAF7POjHtTaId+UxSbxsouabUj3EiIE/Hn6GTbc2s8hpqGdbaN
Ba1iNhCwWS2MqbdidjyU+ZzayIK5LqP3aGMce66chJCr0JAmQKQ87ZeAQDIigLLuSnkT4MWWS38B
jTyBkuho/dgJu4eyXPQW1xEF6qKGqN1Ck030sTUqFF4e88WrPXb1sBw80JxJxWJ/JQwf/AtJZ+N4
H42dQXSCFYQOSqvIVqhIpzh5Syl7zbWdyiFY8bwxa9W232Mp7UG3r53OAXkFbDa3sPIE7M1OTSmT
lW92NYkCeX4YtT3eO4Vl3Nptj0KpjzWq6L40nNfQKKS/r1IZNTvla1fgOmmxZvaUHVjptJ2NK7eI
W1KFmtymrVfP1pXdxnBi/cInA20sWuKjUlGDt480jPcFAogC7W/W8KQbUEKaTVg29Ux2VZWHWzpm
ob3SSRPAJ0W5CnM6Cig9ZVQl3d6LgmDbhhUIWQ0zfoJu7MefyNzy07Uvjfnk5kvz+4w3Kl1gz5rm
pRrAOy6TvtYMpmUOzFb1FVTReWY7CLJ72b6EXYesecwx1h471K32TtbWSJVZRep1sE1AWSqBErlK
ktrFokcqXL90RN2Emz525w8+4h1raUw+rCEvhSOXAV4+AQ5VxpFVlgHYsnoy7QZyQuCMj1YVQdZX
Vr+UeUeAEvxR3CtsT+P0ogkiP4ZEWzj4H7v4rU6MyF3zpgeEPGorTPHN9YTeJaphaB9mIJ5o9xTB
bFNvtq/VdBLmk7RLNKkzkeGYRYlRgTSRvJGWMmN3kVDdfu1UjkCVtUyPSFYODokPUahsjFyKoRUv
JuGGqSzQjiSjh/jOxshBZmKbVZIAEKigyzb3y2fXSwCmRMIa+8UUnHQBRufYuG0z2zsyoPQ8GFWu
0YAZKrXqFKF74/fPYSfGcp3kamIicBLdrQhFcNNli7L/I4xeBp5gCMuvQTeHsHe6HPF7NLpqXtp1
YnoYqFyb1IAhk7clDamH2e+RTswsAL8mPkoOX2lYfQZBcri6XGHYzAT5QOxVBZS7sgfxda7SudoO
LE6RsxJk0a+smC2exZh38UPdmyerQCOEXMGLGFLsh6F8yZ3Ce528k7vTHqKOvJYqHMXC7xsKCC8a
EVaQH4J+snNQtXgzaiKEs5QlrTWBeBd6mBi93Gri0SIm1mJrkVeX3cmZe4wspTeecTnh36xaKxXg
tKvik1F6XY2JNse9yhOXfNSyYeQ13ZqaQ45N8qkfS8afup6prPgmFRiNquJiDKaeiVWTJTlAfQ0E
1jEd883tbRy13iAb9Iw0QbGqmbN+bnJBnJ9htGjhWUB3T5k9x+MyV2KWKyexmvuEidZau2bS32N2
QGMZSElGnzszznlUiy8yDk4vh9fGJIQaWTx9TUzI7jg4zeoUHKCyokIQ2ZOCyexLFFVHn+alGXNr
xq/TdPuuSTp2aZPK+ZChGuxQXunostb55GPC9ue7yQuLbOkNlvu10NHwJXYGu1k6qYbYrRMnuCuz
MeD5DgbvAXrWtDJDodBsWqmjyemLC3s3B4QezYsoptd7URM89amvuSC3RWd6bzMdgWjdCpfM+2zQ
Obju/mSrBmEj2u3MWEEu2SDkhV+zc4ld0HRyaPwOTCKTtsKjrxV0KGGEzse00yyHzbKNok3ZuIGD
0Iv4uYUIZzUtZOuNN1kvIfCnuay/hBO2j1VljCR6OKOw39hMRJEyNiXxQO4QOHgyEnJdOstJMItO
Of3XIXMY4mrh62PGgY887H2MSSAhE6OfK19shjDV/trJRPIWqKpxN1FXBOsy1ieUrqQYMvuAIgaa
Qf7kCtVZN/GUGGmItnJo6jddx8b0SBdbYEagMDIPnU9q2To3apC2bDI7KQxn3Q+rmeJ/2OL4nrtd
XY6t+8w6B493FNTQmnv809WVyMMgve1152rQ+Noetqk79GLR1sHwMYppya9bZbB9wI5zgVqpUUKv
EnAHElNtbVIvDMmYknSXevGtMhpqxykrTBzGmTXhgiaXO1/ZmA+/0MpVryMYhBGpbRlZWwMtg3zS
XhHgJvKk+Sw53XBfWMVsXgoi+ywC9sZYtssJlbNBBifaDXvV6aAeL+IgHX1nmTNpX8w0lijMsyTv
wV+DN5XuKrGcFE2CpQKQ2KkbT5978NECF2s3f9JNKJ8E7fRqi8Mx6THXprUBv5rxFlAMzswlA7hj
4RmymO3HlYfwgSZLbHTxVvbE7F1U1WQNe6NlGEkXQzgn98yw7Pi7GZaOrV3NbD33fS+GnSFnxmwq
fS9fN53jEog0xv1w8CKFRywNi7o4yLZuiq1XBSFDkAz8jLE18B9gM8/xxyIspo+EbWJpCpBezoex
MMwv/pTE+HoSvN87N+glQTOZ0/TtwomiwdkmM5L4fc3WTbTp8tkq160eJ+uWrldP2GGRklDbE2ox
wlltpLHwVH/KVipw0twluVkR+duiSiaNMpftqw0pfNw2DdXOoQjsIDsk1gxtryiYoq9lOub2lqAi
20HDQdgV5udR3aJk64gSbQ0HXUiVpqmzV9SJ7nNscm9W8yBcwoQpSfVla3YMxLXoBKG3w4gC3hsN
M9369YDihO4A+/qpW9TuJrMLGd40GDtOouuZ1GLw+ynW9i7DbGQORVDjKreNkCzPEo2Aa7kTb5RA
UrdEWEQIGis7jG0qO6WXNMk09WvNpQo/CbMT6MXTomrvZiXn4sJROlYHs5lBQrm5UcqVK3DHFPyf
u97v1M3YQXbY5q7ZfHFyD6WO09MQuSUubvhQhx3hUwwSuJm035RQXttcW5edWeIjq72ReADD0eFA
tsckw12KfWxYFzn+uUUoA8u602lcfMpLBBeA4AP/zSIpIjtIPMXNVWty71Ye9xe+Rmrn7mZomtC6
7r0mnfd93pQU28RakKnN1uA45SujirhYWju4BFzI6uVqoFIbybQKszcLGUp5qKsgIiGgm4dqOJaz
ERsYIiVpF5HZM/uGEz2SK1c0BA0Io+Xpw45H/ps1qMi5LrPYCo9tEs1EPcX0YJcYGWIL/z79bSof
M7ByUh9n/KQHYWdKPpFvyoyZVUH/WZ7IGGAk1FNw0smQj+L2j8gzvP7eSMqCAKmJlM4qYCG9wVzT
frENRXZrVEzzIVOxkW4F5OD7suqrmnStKHzVphyalTTyTHzN27IPnpohyT9OdRTFKywAFbm9M55O
HKU09SGBsICRdBUIS9Bjss/NIn6z25kYrCKqnPKjXZqiWzkqxO9R5o2BlcpL/P1YlwW51HOV9yxR
4s49Fh36HlaDXQo+RvtqCf9+aG5oCEWPGdlr5cFKvQx6Ra4TAzxKrz6AJ6k/9FVwsl7IpA5QJZkE
2Sglkfz0jmGfInvkOCzcfqAedd2qDnenISu/1r3L1Gs3xFGQctWzuJhGe7zIcsaTRZRkDnvbTDp8
tzbtPWr/0nokVCoirIMPv0e0RgmAbKfVl9Ia3eJ+bMnYujH9prAPyTzr9gI66RiSFuXWfnhRGbL8
7JiIjVa2rnp3nResJFZhXhEeom1vLjYlyOrbnGUEmZJeOYkN6FQyzOiJA4cAamtgPK7RWdEJ6icm
mrLGXJEW0WQd45A17BfKthRcQa1USDxJ1euLyXKKmy6LVL+sQph4q3B20VQtMEUWX9omdG9c186D
baJHYoi8xrbeaMfgNWZG1M1WqgTHY4IewFzNnU8kpWD21YwEAulepQWhzycaenRZ1l1frSOByhBc
eErgBFQS/DLhNPQY77wAP4/LgvRmsktAZVkXmQ0wfyN3o2cvCquHCbJZsoNEwppr4lUFiTA5Znvw
Qk1c9GRU/5e6M1uS3GaP6Kv4BaggQZAgL117Ve/7csOYnunmvhPg8vQ+pd+LNPotWReOsO9nurtY
JAjkl3kSk3+BJ2tYs4k39Hc2Mc/gJKKm3SgSAHSDMbl+74fA4PICrwOLPdfu85hky5tfCPE6mqKN
j4HKHIlcNPOAWXFm0dUbJ3SCESBZChgxleQJcHsqZr2F3qlCJj5epjwjC8dFn4tNZNEasCqQMexj
zOHKXU1DG3yvQ5fnN8aUfCVSTVwcJxjd2roVQ3aYTe7dRp2l3qMlie79LIoieumsfKIYvM1oQbdG
ZlQ658nL3Rz+Dkecvtp3HOlPQH6m4dRTP36bGlotVp6pFogIIaa4BOtlsuLswSm64VrLVVn0qHyT
XrrH1OS0+8q2shO21z110VXvPUijFrpi84U/3Jno7xEhSDbOg6P51shm+nDz0us2CdKlWZky7Y9O
W0AgXaA1jWd6efuEict+cyO+u20vPLLd+O54IxsgNLxbZjP4u87lAl1ilO9HqDjnCLUIZufWpeOT
dq2s5TXZz23zMOLBu+vipKT/HGl/1Q12/hrOLuVcPRSBFkU5gT9kJ5G6bdysAgflqvi+a5XKNnVi
zT+qwsdnVlHBeEUGikOA8haUPlX5/nVaRIO3J9+TWLs+00Svepp/vXXod93t6Ble7lNrM5pcJusr
jSnuhbTrxta2DmZB87mSVOw5uU1ZexYw4DhGnR14Wy8ZIEc4CboBp6QYwaZvnAYMB+Pb8cTjQ2aP
H87K0ldSpWs0KHnp6V7Fm9w+t8nb3dx0q8BPCel3VZhwvGjjLNgLthGARfwwwZ+RjO9O6TrE0khn
HSS5wWTdd0I+1JGv3rU580emTPLlBv54rry0WPQy/I9wpkSEFiGIkdPJKfvvYdd2VEbpJP3y3ZrA
oUtu62lowumtTezyJqRCrdnRSjzcTKKiGYb3U/+JKdR6MwQd8k1eZ5Dsi9j37jBcOk9egwsfDaAE
ltMJEMy8qS3N8uCPnk2ubUzmCz+a61dKlrWN37GwTykpx3RtiojjuIii4Hs7Sgo66fKl1R1bLCbN
FN5w4fYeCW62BeVqqJZZ0mydsvtYXB2+IuAh6AZhX7z7vUzPR9rKmdifdMCfZa7BCBV0PH3v55zK
LzZjDivFFFEMBwZ/Jo/s+y1t2MFsKPiaTPVRjHV4DKU02doPzgWGbkHN7naZq+puTm2KAqehZu/c
cQAnFRqPbKrZ7uhkPTqsq6ewNuWDUMgaOvN54bfgVh6zWNLoqAVmzi7OiCGz2XRo73E5PLpDSUA9
qgvzI0kCrB+tGtkN1vE3mnuQCNn1ZQ9OGYlt4bby5HcgC7DZJkQaDIOjVVyHkbsqIn98UWzpIk6+
WXZTBkH4NiBMfDXR2FNxZbl6i+BM1ZewlQWbfA63ItnFvq9BAIXNeFNzUHtcElPcIL9Fl4MHggae
TmHehURK2inekqclntQPz04LmuKIRdUXMmtYZJY6Wx67gIh8XAXOlTXa545eaup+WEnAQ4Ry27/G
y6Tfaj0GaGZYVL+FNJRS0tYphiSp9LJLTvkFLiuEZ7rVXRhC6yxc+m8OA28eWuVOXyFqBj8t09PT
ZHL310iwq9f2YocfcjA8eDx3He3BLJHLZmn6+l1aFFOunTHCWox4kVBE147qwdWcbXmrNfqqtBKK
EmXBZmJlGwXNgd5e4qV6qNtjMfUVe2vTlT8Cu1XPNiNxXAJmLh9TbPRPAk4KzGU5lf1GzZOa2Xxl
VItMUV8mm0pib8ZCnkbXw9z1Hr1fqUvCq6CCMUzOXZNWECFzuIvT3rsqaT5i9k+EQbvsrF5YWfVJ
idD0pOawe/XGqeLJlMkn8iVLXMT0td6YUHaXmb1U30vGutXKA6owEfd03GPmmIwGNSqanrLkjDyy
a6HuZZxxPE6XCMiNO2Bt28R2UDg7T1kG7II/ktmqgtFttk3reGx+U/YI5A6l/DHHVGqQcQ3LHwsq
CM/qqBbaU5uMVkY/SKps3XWJy6MU5f13Jf1J8PeZ+koVHqgsgbpvbZZ8ifVqEU5a78jlY9uxci7O
NpMApdhK8S63wKbwzPnC3I6tw64oHxwgGUMH301xQn9aoEVJqsCd6GPSjBtXARthzbRLhRzbhLRv
Zrfy3qQ4b8p4nWkft4lDXdPI+LU/m/gT7Gz1ZAXDmipG2OuMzkC0t/r8zLoSiW/rODpatpTZZcQ1
9ZgSp0Ve4DMTiy83BReRztNKZ/M6zHtBjVsZGX8z0alMk5RpknTLKDLSB/rXRU9DKseRK1Z/X/yF
w+TX3ORvZ5NnfydpXRRwL/Sd4GdqT8zQy3PKFu4MleJTTqG3d6SFHi7fqZdPvpPtxUzn8Jhuawng
JAzXltdvtXOBTnftkLhu5bWLGsh4euPFeueZo0Hy7OR0LIMrzPd/MU79w1CdyW3IYN11HNSE8Odu
FlMUKCAWg+hEeO2TxQTsuqji5W//Ftdm4C0dEjUKn9ZPPhVAycYJ9VBA0m+jV8wk6loq+tb/fKj+
s89BIZj5zKCRYz2BsnKeG//G55D1Sgpn8bKtN8B/sylloAepVMeADeY2yEle/vnv++O14/dx0g5w
KdrS/Zk2rQZ0G/ZZdEC7HaLBnLF1xRD3F7fUP/1U+C35n1hisFv//lNp5r04gGRG+IokRy4o05Og
+mn96t1Dgx928+ef6mzW+O0dzBzfIYwUYOvmxpD++VP/5irOzVJ4KneDTXle1yYpr+3RZwPPwYFD
t3VTJUX8Fx/x54E+vzI83xd2wDIkpf3TR8xSUSSaud6mrlMAQlaJvj2QtnbtqvqLT/fHX8V9iO/W
5jUV+NL/yW1jQWzwKdjxNpYIq7VsyVh3MVrXZIq/+uJ+vj0CW4D1waoihCsk98jvLySLlz8PfNyN
FSWIcUkX+JuudTgk/fkX9s9+j8R9z+3PA6B+ji4XhIfiMEppehxd9+CdG0TrSYm/8MX88bZwJf6e
EBMYdiW817//NA1kT7/CZ7Rh8ODes6wrNm+WKHeEgPN3XVRMS1w9/RX+7I8fzg0kSxT5BId8wK9u
rd/cjVkREIWf0agqv252aDTOsfWaZPd3LyEWOtzkCpsGTlL/JztOmvGqUUsuN0nQmZOXklNj+fi7
68WvhrbzEkhwkPHqzzgPb8oTUYSZ3Bg8O5znoTgWGXyeP/8sP68X/Bbchz4JLu5w/D/u77+odODo
pIfG3fjdMjEwiSiQDucKZETsbUo7bW///Pf9k28o5KqR25A+lLqfDb/e2HojyqcLSskBWWaF5l7V
0/T557/lj7cf4ZOzGzDEN88b9vxX/OY+WGrM4CicLlquL25ST7l77bX9Y1Qp63bJmUAlQcDm8M9/
6x9Xi7NzlaVCYaFmgf/pWoZ6CWNTUCGIxAkLIkadjeQAn8vQkfvrr/pboab/WWLpxnx2g+4+/+Xq
W9P/C8zFH98GkkL/DwJMfKn/fX7pX7vys/p9fIl//4/0kvR/8XHJ2eelgBXTOz86/8jwSpd0r/LO
llSfF/GvDvD/iPA6v7DrwN2PjZRRLNbV/8wuucEvgWSQjq0D6z/myPDvRJd4g5wXiP96aSrbt30H
M588R5jY+AU/3Z6d3w+zpcCIBl2V7kikJxvpO2bbLJixpKR/3mvdgXG0Gp7csURMKP13ybwXyOoV
UhNttOq5XLJjTJG9O/unPokvkBk3eQfsrHMPddMexjGVq9mdJExomr3jqnzOrR4XJPScvGf0WZJb
dLsOz0aYFu9uGQ7XdsxhsVjuUKKpu65ccZpyilun+JuTp4IazRqhAKtY4iEZTGr6iCkoodwnBk3d
Ck7ESfnQUhuaZgycFt0/I2QzxG3GkXU4E7dJ5wCgXpZ7JHhccnF2xeIZIKKV+m7MyO/bLds+8LYM
njuSqaC6tn1k1Te6fuij+sk+R4KlZd+JHAdW1WZ6FWmm+3S/gppJQTVAXNuBGqvAIfjhU283N3HU
eLuwzK8b7Q7Id3EDYtctPnpj79ivZUej6EBNqKI7c4MRQS1ojdn81gpcDo5bgCsrp0sjHMQ5p99l
6LK7IqWRZwqijDlBrC868AhNFDz1kvCsAuWb99nTNIvuUOJrw7ii/S1uwXBlwNAIYNF99Fab2ay6
KS1XBmMCwRa1sYf5OCzqpbH6T1dg46isEA4bMfVN21SbUY2rmkJTb3RfqxLnoJMs75GCNlcWaFtT
gw5VefpBpNWIUa6Pazwl3RNnD46WFhT2gMTuq+XjiXN6+ykMbuwguZ6B0Pl5/1o14X3n+6eQNyim
q/jSH/CuyZ7TdEx7AmpUth5mu1tLKhNXizUOz6YIwmsK/Co418176Qzjh6xFf8Bp9GQ6dW8NIcwc
L1tuaUcAyx0w7UFoRIabMsDhlrgU/TRv2KRwHUn+ctxSqPZUL0bCQOarrFsnyj7Jh+zzmflqU/on
t8bAF2QETdsuv46oexdjNTGM1R+Z/Uwg+Jn6SF5fmTYfCW42MJCwU6YOADbiQXQj4qhYl3Zp7XIL
dUVNiXmmGMI94Weaty235K7L8/tmBEDeBkV861aIAZmh/rwlSbbWDLM+04I7JgX/Hvi2u02zzr12
EZtIz4c02haWvwmqRRzikQpicuXzPYQAwBU2BMC4yCtnHfmxREVNs4uwndrvuVD5lXHEVp5xEhoB
y0RH1QIrLvozMLQrnhaXDmrWL3wHco+TdLhDkmleqymA5i3t4kmZnBkV/L9d4cDBmouAGwULQEX+
Hninvjdd0F55MZaVWbXlnSfmj1Dm41Ug6/Jk0Eo2tpOlW6sZ2mbtFQO8vc5fCn8167GgjFy1V6mH
+oae1T/pVCKbxYBAlfKql5y57G1vJ4Dg54Rh/giVYpX1nv5u4UA7MKdsKuaMXnE1UUV6x4qZISQO
2Cgk7sgnx4rg0FUtVKVypvuTvKUW5xvGn+7zJJtoZIOLUYyqOqMamTWpOUBEyMO2wy07IvnryIfV
OGWkvs0ivO2IFPcU4gg9w8sj+W5NSQpUGOl0lZuKB0nHC0zTCl8YT2bnfkvjIH7pVFO4O2cmzA8a
BHYC/to11OrkIKycu14GU3ns/Sk0VLrZsEWmPnkuNR9mCZSzMrZtXeKkoMXLjbj0aZZ6V1nQjreT
MMv33lUTiMlJHxcvHT6ytk5XOTSHcTfrKjw6NQ+xttr8Q2rlrAcKLK+dydJgKuM87aCO+NFV55bJ
bvE0QhaWBvNcOTypvddxJeMlghQr8Se75SJ3zq+CaTUuy8Z1O+eiI3G5QQsTR7tNpjsmHD5Iertj
duGNny0yOmYhNSbbuQOrbYfV/KTSxgJcK6ZyrYaapyrIMBC1VvVjhsl/sHG0XnauHe1Kh3prSWnf
zkqy9gKzHtAwluJr4VnBaxwlxdaqhnGP1TYGnzJ6MYUgWQngtSijb20bQ97H4GbAc/rBjRDxcGhz
p7+jeXfcJR7U0Iglbi1aSF+A/Zpd4ifFk81P3+rFoacdfe2EaSra5bxX950nIbsz6EeSnsFVfZZh
5lzqJK/eB9aaZVU6abopi7OEUYX9OjeChvo+svnh2KMZqBJ0wlIxBHCjov7MJijD2WOVrkRwnEt/
WYf1QkRM6J6ChGHZJwJaLQ45D/kS6QgCtUw2+CHFtq6XHnUUgltjEh/wp9IvQZIuMNbt/C6N4m9D
RF13fFaxnSIgYjfV1W7S7PsBFjlbJGv12uZJ/zFbwGXxDM0nVwtxQcqMny5R9FfzNJJt9r3miFk8
5tkHA3hoba/Z9U1T3FqxDqAQm/Haa8cnCMT0AGGjx7qO82f2ZXnHlkjh7RvH/aTksKlLVjuczi2d
s4wKotxRm2RcFIXei950ZWAdgkSJHUAR931egATH8dLuLHcIdq4VvbRBPH9JTG2X6ObN1u2odphK
A0vNxyhOm83kMn2qh7fI4rXdkOPmywAHXk1HE9nHzjUPcepuZ7dNdlHG6MoPPrpq2C5YQvJIbXKH
gsZJnaYSCgRs0Y0ceqobImfTAOFah2XWb2ScVoCRRcFYQQQ7P/b2ifFfY4Ojm0aGCOA46RZPv/Yz
bF5JiW6o/ekQNKL4NP2S31fMXZ5xi+Dc7tP+lTkNF8yqbuAeWvshg1Wbz6O9K5RMX+DAhjCJ6QZH
uvC2tT8ywUgT6Ah1Zp/YQ9zLEHsQIAc3pXbcn6qtg2TLyEfdlOAAS2CCCw8jZ/JUoFXi8PCte7/s
iJ+38j6x5BsOx+HVi7M3yqqdS69o00PKRqsB0huJTeD1OzlQ71gwhmhcDtfVPIJ1Z2oRLElzNG38
hdNok1AiwQwKYoOtY4jLScSAiUZfX6IQDYY0PUHmVS3P4NnWS4ERt48kU5qDshSbiBwyMqbIkXgx
GMj2k8naahjb+6l80IqonvTfwrRidOxe26aABuvHW7XMu7L19jr8MdXzPQnmctuOIZ3vLPpYdQFK
duM1RKhr9Ng3nQbldrTNbc+bFLYdpm3Gc7xb9wMVluB3zqkHoTapDNRFWqAn2CQGRB8+WcvirIWa
v2wc9lvjF8WqNXIiBhGjqVsZgGep3kik7AMm9hW7aIwqMcbK8qvF1OvJ8QFvPxqWEk17Dexn13jT
F5rwk7bPkDK0QvZG6PtxvPdQYS99r4w26RmnUZleH4QPVtbH27z3UtA4vPusV3ugPELGI68bgIq4
tPY17SELM9GVJFRysOzFuw9SddH02IB7Gd3VmELwELi2vedkzrRCmrsodeqb2Auqk9efRyhNWjOZ
lRdth3ZTJizoAU4GRk9iJgK+ZcT7uFhUlQ0YxR9mMTA88TWbtyS+LFS/Hq1s2Yd2+jVMuQcdh5oB
BoAWjrU6wL9YSZ9hMp6UCvNwHE7BOnSVvmrsTCP9cw5x/eAitLLgMISxuvAMWJhVHlj1y9gBygfD
Mx69LihO/OnLYVTaPdZd1+Gbqqw19270hAmGgGsRqhudJIxYqCc/dWImNicmKleZjeHUdq2119Ry
H6M4s5wmN8oGD+hj6r51QstcITlx8NW6vY8qOmokr7cdWaXloihjyk/RK8vL2rJ5p1XT/BgFRdts
hQF+3oQtjs28W4CCKoY9biTZSE/pmVEUnBg2yrXszhgaZ6biAn+L+RyrQO8zzcA6apfbdmlzrO+i
cq5rvI1Al5rsNAaRc1G7EQyhFmrMMNriRYslvxSFn91W7LE2TgVYumkAjQ0WDeOE4jMmIhneJICc
rywBwbvGHnYxzezo0T/1RTBweUbBlGye82+RyxYYB1Z1kApnRtzi/CWLXp55aD6JMN04z0EDrJ/x
hSKFsaQvwNVPwfKFL2FNUu5L2Ck2LEZDFM80W6XLy26IDiKLryLBQpxPGMLraB8soHCs4HEoKTko
+/5YO4zelBzfOkkMHU/LTZLfzs5yYFaLY6me92WbnB/TOc82XZSZPS7gah0BZT9i4+tW2NM5+4y5
ucEtzfZ/MWsxtLfFwLBiG4dLsWU2Oh68ZopfsVDB66XCaGuyOtgWk3cLqJTOEQlxybbP5blJbT2a
qMhwAQV+/APqLdUq/bAA0zZ1zS48bzjB0Ojjpktxl+rEv0kt8+hVdcFsxELCYdDttm9ayHpclRj/
11HRth/MgvttWOHnrNO+fe2tEOsCrKVq32DB3Be9posKq/anKIGi91UTcR/MY38pLf62vPGiK6vJ
KOPI4/q5YSZ5Kdr6Kbez4UHk7bRp8UZaZ552f8k7kZdFXAcn3Y+c/xxSLv5qiUIO5hTl0C0Dkidm
Si/tbynzP5i6iTvsW6dBaQ9sihZwD31NgSQmrckU87H89JCrst93asRY2+Rkh6KiuyR2i23Da/Q+
KSkxUUNSP1ucb1cQjNTDhOEKy4QxWO8Gsx/CodllNEkc2qpQH9Y8xIyF7e5eQDtbQf9yLnDeUKRh
vLKg2aaCGttn7iEHmHRsR//VNWKPj5/LhvFGbTACA/KzoG20tHa9mtqH0+LXC2N06RYcbPqeQImj
LU7MZvm2EBXoNl2u3OskK9mfu2pmZc7NC1blYWd19EXhVI12+Jp6tnGmojDEH+jZGNhMFk0aXNbs
vzixjw2lm0nxov3QnJ9Q580K2MdSpwPS0orSuV9jv3A5lEVj9lTyijvNstCnhIqjH4DIiKPYgw5P
glf0RbmcjTFRF1vQ76N6G3WRnLdd5kenciqogVbNp2iLT9l059oFz6VUC9CXW6jq6mziO8FTyqD7
Ch8qTdGZzdnAsKtEZz2Gssi+KIJRa1tBxKqiwHsD3MPLwBqKu6rQ4kLYfUpZgK2fCF8Yf6U9jELY
2qgQ4Ov2OOHmdo9J1IDQDRftv+FZxz5JjC278yO2FbQaiC3KkWGTPWI5h1BWnGj6wN44Dd7BxZ/7
3tgxy1ttz3m+5kIN74loPoEli9t2dOO9pMz0KgznfDvF7EGyxSUTVDUy5UZIxivmUTMNBPM3Ab3J
eNFtnGIwR7e5GIp+M5da/e/Jn81n9TB0n58D+uf/HdHzv8cYnkkAfyZ8Pn5O3/rfcp7cf/yP/+AX
ur8wmBXMDEKEb+We2x3/k1941kXBbNiBQ/46OCdh/138dKEeMscQUA0ZqEE3QUv9d3CT8H6B/8Qw
EUU9UIQ7/xa3yWGj9DvxE2VVeBKgAmgA1FlAGD+NhuzBskxb1/aRGsruxVhSrfpi/h5MgqYPx6Lr
zUIknMo6v1djcNX3jXn1cUM8NLX1wIG1P+mZDqo2UMuVrLV1nCPXj/YGLA69La31DapNvQp9Yp8H
GUQwOj1PxP1tpbzZvZPYFCg1sPB4q+PidIG4DuVi10990QqNCSlfancPb7dprsgl2LRC2GZcuJ1z
YjwliaEoz+RuwVnOSKvBcNw+FUE1kNpTVVmQBAonfAIg3sJhqxJb9rukkKI5DZxICoGMljPfXE1i
xsWTlhn+foRb8SznuOcot9RAfNaDjAiiYBeYvaNOa8+OwMukKnuMZgrxcOoTam43Se3V3zKWDBpv
MtrCF9S0vt12SW3TDRb0KrUfJrD0rJn8Cf0+n2pxwTxo6VGxwoRe2/OLeBwUhwdzjnAwb8/mgEqb
jOrwunmbKpBDq6JCNs0sKslGDHNvpJIlno04OaR9+hAX9N+tOK5etaKqD5kYn7M6dTGhAhF3yhBL
9xhz+MVLmbyk9CrF29mkRxVMV7XsLpJR65c+Lqs14eBbt5wwclQmZFMR+9+HCbco+bg3nLNYG9m2
5ZN7jKf8eTL4RuYQlwT24A/AaN3WjXL9sAQEUavFKvd0+T1bblWvPNWM+14laheIai/C8N4s6TMm
0q/zRuNi6dkBhHl8vSStWpd6eGPHcypNXR3yIW02Ch/2tJQCh2PjXzSN7eyIA94mMTyUXOTPjY0D
XWOJ2Obslnz6Dq6QB6LbMazxrdjsZ0OtI5iG0Safdb6XhpTqtJgbkbn+hmzERI0diiSbz+QyInd4
FQzU2TOts4+qTsE8TAvxHItIxNK3wUeqhdmXxks/gqSdTiRWZ7w+ngWvc6a4Los/IzeqbzwLBsaQ
Tg9VORd7CJUMoVJiu1VO2kCnNgIVJxH2Ip7eDYDgjqwLya7rRLiLS0+uvcQK8VqOn7WXI6ongOcj
1g6CGjplYzelH7VLHaXxoAXEMe1uZMJ75vEutVcE69feYlE4yBlw6+CRX/FGecS9zC6lyJ/BnRyX
BYm67JuWHaz14s2RvXLzKTslrYfFhffKl6u97l0DJskcDJv5iNG5Ny2JYj1TJVOaXF/4NOvdao2s
uXHlYn3Vg0+ZGtNSTBU1s9t402VmmddzOVkHwcvsHkUI/1ghcxiHtiirVRsBiG4CWprcGjhipCIO
SE6hs8feL2mes50l3qdgkU4VKXe0QCQOClTdKqdfaBy+66J113ZkzC0BcmdtDLdFHJ6PvsE0zT/a
hkV1Gys5nzRdGAdByG6kk4dbi1qz2bdJv/HX0v7Sj8OXgyOc7p0xanZ4DnTyNWd9yLM2hi22ZZu4
0rXgoP/Wc1blXZ7IZNk5prQvkiqkqTUNmnXSWmJvC1iRbT4e1Zz5e5XUrBITAl1t44b1XKNXbsMR
CR+Wu43YfO/bmK4bESyvkyPDZ1Q/UGyZ9Y1H6oWgHWTpIq+3ZTucBgu/UWaLfNPRP3lRWemPqA+6
TSqa9LnssgLjR+OlVwANDLVUenE3i1M6t20ZPbWFOCdUGNlewlkgAEA/Kiwmc0mqorlnzG495LJX
30TppaBqz0J6GbKf0jG9YqtxwpQT0a25m4vZvjr7UbeE5THd44u8LnoqzPg5+O4te2YHzFObE6e4
Kxfj7qIWF7XVFsleFYbIqcTeNdMZ5tiJWEUD/vaWkwoJUb+6G935jcwM1aimDL93or9Tk0TI6XPX
HNxgePXPyIUUoXcrXFoiCyfY5BpsG1jxZviKaim3mTVYF7P2kl1gtAM/egm3TT2hRaIx7yLpsB4E
83U6BvnNYtnmak7DbAVUHFmjmsRq6mGLGiX0FvRAvE9CisfsUXAQz5h3NU63ny2yCIE7XIWaVWtx
Z3Lr+AhIMU0VIzDprfwRS37sjPc6WOiVDagMqyXFgny28ECAaW/NbXjEUxBRGYQNg8lF+X1uarO1
kfHW2rGsTdPnxIjKuojIR4r+MWSfunGhQOA6K8JNT7lgaIUxR4/ma2rVU5mqGo1upPa0b9L1OIcw
rCRaelJN5K90OZ2svP1h8uWqGCJ6kiY0mmX02jV53OpGsDO5FAhu28qeaYRKBxuh3AME5qlwxQCM
GEhVQWKPc0S9gM+s84wK1zJnvWv992WxZ9yPytkm+fAu6jy/8JooWjkz+YbIHUFXwE695B7o98RA
GV/k+RfBx3A3Ncs7sW1OvUvIWpbNHOSi2oloXctY+vMw/iDjO67tYuhuo1xE68Q4/fUoA8PLXTRM
7+K32vG+0BY+GfgXu8Jjw2Am+VLS1wF9o2+fi4AftXSM0xo9DV8dp7Z11lPuJllEV4og+m3tFdld
KOoGRUfAW8gHLoPCLlNy0GQxxfRZp+YlmIlxycF9SFN6aE3MjCObiPNqPy0+RDWQJxZzfdSSQBSD
q3ldhVaFZ34pL4UjiD/NeOoJTn70SYTnFZ/LCkADhbVJTngsbINnglXLbU5cjAu6YNylp0WjqI95
w59vEPbfeOzz4WpAGXlsFU3Oo2tDodXgzApUBIaN8Z3ui/HWG6LsTWX+A/P4ESZpfC1F3R9c+vHc
9URr4dbrIy50kibyiT7bEXwfOtqMriKXyBfrFqf92bQ7zpulRc5MfUOcPa7FD4/QjbeZ+Z5XokEh
M84yHOxlUgz1vOB9zHv7TdvT94wj7s1iE0nZGpOYQ9YM7o1X+mbrLBldqxLDsyEwiBkUmEOCN9fj
jrDL+xYq2P04271Nnt5YbDFEI9ae7IuvvsOHdH5QY75TSDr1aladv+ec6fHIVJRQHrqew9hag4za
zLH70KSzZopiXwaBnb32fmh/4Kw+4a6PSLETIaOi1f1B/sF7qKjY/e6QZynB4viE/qxUT8dmBESw
ShmHaeg08/TdLgKAHbXuH5axa48Ri+eVSaxiH1b+7eLTyFOrQaGwino6ONaScTv7Rv2IYlg3iejV
TTh46YvXdPLK0amHsD8WW4/s7Bry2VLgPiOsWQ9ufd+5EtTUzKW4nvIzoYZTsIfprtHxZsE7zmBp
6uebKkiLfex02S5S47BzoJBtG/6u/QB+e595WVTuW1WkL6xm+QuvOP1ajJP9kGfIUHam0qPNyPKo
Sduf2spQNJ5afcR8wx+L51ik2XxhLBIPgDG6E9gtHojEHvNtkxac1NvOkFyfHNx5EqKMb2J7C924
uxuWaXixg0X/8JrRHAI6PS+IHgw3Mk66p9r1QMWovs6Gjdv6GxIzSUN0pF2eww5ZIeP40I+PscMK
u+acRG3uEjYu4+SiITaZZjwPRPplWW6DqPCfRmQv5gy5lS44tyberAg0IQ9iN0HL7nwAezKXPhFC
Oh4M9CCLzYp+KJZqdjZ9UllXMM3Tt4g8/66LglJuymUqjlpTLZIFWRyspESdw74xli92NEV3hn96
mED4nDBZP4wle+O+avVHVVb1hnLlbOcPS3zRVWxJi8pgq0DZKx+dBPaFayMVjkGZX2Z139JNOySb
Om6h/llLgR+7wzsxAou+K6RHNaS3wC5HecgR5xx9WTIPWkmRVQetpvhWNO551q2yjs4r3E8eTRqT
fUYnBHin2SyU1GvOPagIBlhN/2/cncly40qWbb8IaWgc3ZRgL1IUJaqdwNREoO97fH0txM2qkhgq
0fINX04y7UbecAJwONzP2XvtD7abgUVma2QWHVaY2kOHwDI2gPIuq3VIwgzxxOHQUtTtheRAL4dK
MOZpOdcqur15bxHlmFWGtq59Q3+knw4mYOy83FyXkC4Uwjtoh8hS6HqkAbY0cJnCZbhQLa+bGwgs
cieibs7qU5fZrq3RyjaVrdAWrTkLKKDrRp1wS9Bb0rboSDgvmZNYrzWcz6EeOK7amL9xmYp3OY3A
ZJdAhsJVn+SnKkJi+awoZFEnJPnta95HiDgAhuZGZVm/AIp7a2qhbMGV2kdpEJTmwxh28iIwWJ3h
fMXRslKr8VVmY33VDbmOYy6+zsxcXmX8tdtRLepjngf5E9Sj5LbrFJ0OaNA5aiLyOVQkpPyKn1Be
jaqawg7pe3IRVas+aglrL8PsWggaQgi9xX3FLnIBEsB2xlQBOMy3js15MSx6tawJ3jM3Up4CAuXg
fgvi3UYhIauvNFnFOomoALsRK1MMoJ8808xfBZ7WzstMt3ZakCDijyq/e4sp2q9iVRxwGNofcloe
Wn7JDI+Y6uSqOqwLshXZSjXeLuJI20MbF92CeVMssTbpi4LC/CxlUsoULkks79zEX9hY+jiNSNEL
0QP5LLPNZC0FrjaXOr4kaUdI4kS4qhxJhrQkCEVcZq6ApGSb0qHWxgGdh79GKIguIWpSh740iVle
J8ULvNX+rzw3xN6FxsRCi9vUzUC9RBULf5NPCgsfJ10ZY2gnJ4GPTjcc/Vq2r9veixYhoKo1lnsS
KePJs1dl2TaQlRsL7MjUA+0zCvbea2WSp5tmA5FXuVJYpIQXpdMncrRQYhoTYWxrzx76UBgfFQ7g
JPCTZ+yEz4VGD89vrZXQe+wZeH4/IO1WawsKGB1qktZQ0DcBxlmqo9jxwLBEGtUHE3Mhoo5XFHL+
ouVpETzWP+XkpAJYmQ9j8ZGG8VMVEgoBhlImJKtOI3REwIENFMyYmm13GwaV/hpVvTtLPNlw2DMr
siOlfRgvMJA5jSf6YpcZYcpsqUA7yxEcuVIEu9jzohvqD0SrNbRcrUWby+11VbPfps2rTgVyUtCs
Kt8AsUD+39FBwksn04HhiBZS+l0nAh5Lh9jsGNakBER5+V77fb01ExxkshWZW+pa9DmHHEC9UfAB
ptGnmkl7HCPfW3pB8cZ5ja3YkAbDXIxhsoFQ1UYOzLbhsa1dDIptR+Jk4pIup54CiV6oWdYmmUJa
58CvYeNIAKvbjQUksUYq52nbvNhKQaQ8fT0/VB9SiSUPs55Y5gad3Q4i56PfT1GxGJJBG+HgVRtX
P40Z1lh9jFQShfxdIKXPdW5Wa8QVd6Wh/KYrz/4PPQwtgzy9A/3zrPlKvAEuJT4qHZaX7JXaPJeS
h960tN85WOeRfqllYGXMOzbffY56ZDSSW/zcdBMyj0Q+AtbdFwgEEaq5ti0pUAzdbaEoWJdpHruU
nequW+qVGIjXSBKFM06vr7Df2gSpJZSbc03PDC7PxS9olX4t8SYkC8xd5VbFFdWNAQ3XwXPnPKrc
3Eehnh9aQ7CxViIpm9EUCwCmqcT/LVrMS9hZZD+/VvEYbPgf/FGUWr9VT70VIWYymI0483I52g46
H1dF697dKG8KmBWRR8RlIyCGYfMBtrAdAzPiVVceSj5JTqzUOY2uqRaYpx74DKrQpmLgbdVrdnnk
NqxUfMGOV6ksCUZftviHs2ZttsWLZwGYYMI7cZDLm8iT9lNnZo7XoViEhbnNlZYoUS0yF2ZkkIGn
U/4rbLlyUrb6DjtT1XFFsSu99miH1YecBMx4d9AXdp8eC4GYj8KMuUkFIC9Tqv0VZxcKiGMiHWiy
PBKyUV3VrpTPuxL9lxdr6cqXc28RZAnKyJDDWak31SYF2kDlgg4p0rSPHMzCsZFkynA4hhw/G14i
T6FyVuM/p+MZzMAhvbm4We86S4/mRj90pRM2WfdLr8z2jrVPnRmGTudELpptWVCMQhLmKK4k9nFp
kbetBahASzmK1raR7gXVfccdNUFkbdDZzYLAtQTOj+xHW9QDjmKPJKUHQ/5aKVn2rJOck8wjGvUI
3nw4RcoQSa8ZMgeau7G0DvngYbE3TWQY4B0IEuGIhHuKlKc+8LalJLyFlgzDG/ssXi0vT16DULEO
UG/Iga59xGaB8dsrlYF0VV+qtgVlaGRyBLvoAY1tMgnl7t7q9eZGVX0xXpe9hXq1M5NsRRWUxqRd
a4QNjraxVLIA0YsRBf08R09ZOsE45Msgp7MvZFciWKDUwWzxMVgHbnsaPP2eHQLkD9fLll4x1Gve
g2FhlJXC4cp66CxjAtCn6h1gwNypfO1gKZX7moAxceDDWA6CZLKHYw7p0lWnsqnZgSQCq1e3/hV7
iBrpoFFmiOgCo9mKlPUHk42chys6WP1UJEI91lELY0+TGLQLOdywvUOIh3fAyMqHMhfFFdZcLJx+
RqTCrJGp8Q156ELoCpVnI4MMc90Funxq+QuQMBbN+NhEcC54jV2KRhSofdK3hmqvNXmzM5k9Bb5c
lLAdPsXdmCNAnfPBIlm4bDx2TAPyS0Wt0cOW9bQTYpV5TiIMz6L0yUePmrBe55ZPf1/qySmuLJhD
M08CdwfOFehbk9cUn+QIPRrHMIsnIdkPsVp5H7rvwTlMPZcAFmpqw+0QtXTHNV60xVj0MADNioN3
r/KJZgua5PP2T4Skny5oERwHacpHrwx5m0dGPac52q28wC2Ovdeqj0S8oSgFJ5pwXteVm6rIyJGI
i9a6RWnH95S1LLuJR6l9hB/RbDV/0iEno23ty4GYUJyS8rWcdAMEHFxTHF4r7VjplnmL5IXjS6m4
9pUk+erbEAfRtq6s9k5VNYqhvdrwlmYpy+osQfChsmek4R3o5PYgzRB8sZqOquCM9rEXXlPhr/me
2KUWX4WKOujLGs82TzoJF0TheeG8j6qb0YOnMTOGXF3A6elPEEy9bShYKsmgGX7jYVeeXaViozYa
Nd1lCkzXvm2TcwYxraCDqmfLTuKr6+FB5GNPljmHnWCBVjxc5VKH0ZnS6FXp9uam7eR6kVdGtAOR
jyIggvsOVzPr7uswBYJmoHeeA0gQjoGWgOWklo55VOTX+tBZ68RXvAV9YNBnFSRYDTClh3yrq/dW
nGhPVG9pu2ddfpLZ3+3KrOiWDdS/NeVMkyqN5N8OtEUdCxcGRfssdLy8SvZNbb9LLUAzFid3bfh6
PZeGUdnbLa+GFqr+IijQqPiKdZP2xLV2g95uDckcQY24k7aMUwf6TNOh3lyitLebvVSa0Q6L0Ftq
9cqidQd5iQ/91RsAuKki4mRghZQVFTehVlYOD1KgETBdKqiB1VFbSEx01Gh55bTloCLGz6jZoK9E
TWVb49zXemVuQCIEgZKxl5XH8jmIxQCx1B/XQ9lDsTCVqrmxzIw6sGLH8TzV1Ta+hXUZzAdAkvNQ
j7CpRWMb7SSTPCmd9g01VnKshsxfKpGFPyUbr/Vo5J/L7rHS+uHQQT2ZqW30YFfqk+axWOtSusAr
jh877F9tJPW4Wmh4dJ3vzSspluf4abKlqkRi3YkEqVMINSjnqACG3LEbElFRBh40H1VzHBaPeQVW
1vCatSupazZWNWJd0SLOpQ2iatKThi0ULTk75L6QglXe8qHureYV/WZx7Jri2KCPQgWSWXzalekg
6MfSAXL74LiyCnYyldWdaKUPgbtin6lpOcPVJGYBbTAKPbZ4QlRFgtek58/zflPGxeN/7ss5/f8b
NvR/t611RcVl83/7dR6I64OP+Pqlc/3Pv/RP55rWwr9syNC0oacm82SV/qdvjVPmX5M52qBhTQCK
ajHOv9vWkqb9y7bw+OAVVjRq1FOiw38HDmn2vxSdoxGHfPL4/oOsoa+WNYsWInEYCiVuXYWgA/P3
q5nM77WIokLU3YGACw9N2FVztTAvBb3SYf/kCZpGIRpi6r/b01i2zFV+tqz59MWLzk/FHai4Fi7J
e5Vf1dnNKI6fbvvNPy6jz5lDX01q/x4HAYA+NeCFfu6eFfoQ09xpxB1LGAp8eotOYD3/PMa314La
09ZUhZumTH/+yX7X6aMCY0QRd8VDMiyyPJyFZGDHJK1pm59HmibZ37ft01BoGj4PxQvPBFBGcVcv
++hFvEB1VZqTrb0n8JSjDZKyWRxddYljqMVMOaItn5UPVblBfmXgDdjF8eLnX/TXbNFlxUB6ruDx
xoB2nhohorrXQLkYdz4ndCV/9OILYTfTFf2veYwHiOpJRoiB1xADLWlbX6+4RA+QBJrinSo8Y6cy
w6wJLc4D0cVx0Sqpguq2KmCzgTP6+dK+ekX/PTLvAsU6wg7Yj34d2dcCr8UL5Z3MbGM1axlJ0E3X
fPw8yFnSzn+PghkVf5VF1MHZ6walHZpuyPXpyL+1YFFawYwSjhWuRDVuDDOaxyul9lY/D/vdXVV5
v+kPkcLBavL12rQ6zWsEMt4pwbgxGntVIcMckxv1LCV8n+ROP4/312uIooYgURzSuOZVKgBfx5NU
clOrWoSnVN9VoLT0Dxemzc9j/H1NpCsoJDngedTwWE9T9dNrSBsbjLtaxqcWIM9AHAVIz3YglXGm
tbcap8afh/t75n8dbrrkT8MNNknoAQrqk4GBoofZgpbs5xHO8tKmuYGuG9MwM5iuCiFzX4cIVTNs
aH9HJ3bUPTJb4ELjwutuJW0HNmWhGxUp8vIma1RMIMsQnEfK4TQrj32+Mzho5NkFK/h3j5E3AhQG
vwuCzdktLtWk6dRQ5ZpdgqNZT0esDHG0iNry9cK1TzPw63svaDiBkCCggff+PDUhMMLB8wDOnqLs
qk+Hne1KkOzFBm4jIvePTFmqtBKpvHBMv59Su7XuwqfjLCLqn9v/+SecPWE0pXVeB0VyGuNxUJ0h
8/JfocWxzEH5kn7EVABq/CokHdTjTu7z+ol9aU+FEOE1sguQ4IaacCztIuK2FyU7yPdKNyjm/Hyr
vpuINgujqU2WXUpfX2cJjCMJAXGcnHJL39p9eydV4t8RykRCfp/E+80YUAaQxGkk/iKcm9bKT5M9
TxJSDhQjOVlynq+GEIoi/Cj7wvQ6y2X6c8fZD2ATthV8xHiFvw4DzdlMMWSlJxeHwMHGy/JkuyH1
KmxFqKYUuTUsFCc5tEUOTqwgCGFiRGpGSwneMAgQKKpbezD70KlyxPOO69vVJR7C3x9hciAFEmXN
JBcSPNXZr6xdc/Byy2xPck57HmNUSSOiGI8FCEpKmJwQ7Nuu3YRqcCf59PIbfz5UJ48T+tBSv4Aj
jwkPaQMVs0t8A33iZnx9bfhtfIpVoka4gX/+/NODgi9VYKYpu5NUrAtPWebuG3XtWR7een5H9Wo9
pNUi0qHImssA66+L24wqZJoQWJA5yVNvP9XSDs1bFi8NfeEn69j/TWW9sw409hb8v5tyD8slwGxm
jyRHQlEAL5TlC8lcSDJ7xfxJEstK3xc54czue0pV3b8OfgHLLKM3I3yarMs80Z/fgb/XfiYL4kos
6zwPQAtfJ04TTEhfRe9OSdFhhjbwvMhNLC9FGPyuRNHDvbU+2oYUnp/HFdOzPrvftqGzTZ++ouz+
zj5sCqBtlBtWd9L7R1fvN728zLxNlt4O2a1MorqJcZZw2YdAIvGBjGhbWeQH7c3YqNI22cl3oUmb
E3zYdU+4CkZ45eBXOIM34kpYSx2zOnIZc670RxPl2yK4QbIG5n2W4/7cZ8aqDZxCu7d/qfb85wvT
vrswk8ui4oge1vqzOH6aSH0p+mjw3e7U4ixTll2xjIqbyHYqr8ZUkqwGYzd4c2Dy2c7YGP5r+wCx
vZRudNlJ6ifcXljTXGvNo98P/mI052oCVAoqyhw7jOauo7jgOTlDfeUh2LyA3VC/eQ04Xfzvrz/b
kqf0sE2old1JjnzcxaD+xMEW68pwTPzE474pkLEA0z3qjnGle3eGuS9KStLhyrqmMupjXPj5firq
2USxIRQhY5xOdlQD1PPvGXrJ2NRGrTvlWCldfLf2+FD54aykw+1RrG3Lu7afV8Jx9XtfXV4Y/fx+
nI9+/imri6YvWoX70ZJ5Ec6LGqEYhtxcbPKa8tTUQlavAHlfGHe6z59fjz/jWrwWBplRMmeEr+9l
Fw+NNUAnPNVwztutZFZofnHSoIQhH5t6XIlWwAvXcn+F7mBe2OZtKtJVzdxpPyjCXfg50zLw18+B
IGALNr+8t9Nt+jSp5ck10KpFfyJCZUivzEihLrRAViTpR0+5GTDSZ3O6sReGPV+d/tyFT8OerU5A
+E22xQwrUS+kEL4oG+RSuwKhVwliFdJ3jXx3Y2XdWzYfwkNHB7SWgtmYvg5iX6f3F37Pt3Px0++Z
/vzTbRCehwPfLvuT+V6J41gei3GdSS8tiQRONN5xiGzW/X/6Sv5zE6DvyCqwGo4CXwc1WU2koWn6
k1c+RO6diZyFarljvxOkIxknOpoz4AgaJtJ9ntCOcVT8RRURhMcyvlM4THsXju1/okT/ng3/84vO
Z8MIQbNAIkuNeMt+xhS3ZkV0DZbJKn8JrWfNXBZGco3oLpfuSNQCL7HPqw2sbQ1DHliF4gbn4Kz2
T9qwMsTBCooLB4DprfzpB57Nm9bnewcmvT+FMDByKr4r3F1XUqqOl9aH89V+ejgmrBc+YrKCzOBs
vSQ2IUfkrvSnpHPTEj+pRLFWQ22g68rcVKV+5fdUh+3BGpepXvyqOakfiKMf8JCne7ZfiDypQVMp
8pu1j6775xl7vv385+dNDg9mDnPn7EaQ7NSnIajbEzgJbreeio3lGfGl5eG7+w1k7X+GOXsvjBDe
gARS+BRJOyl5tpJfo/tivKjpLtAcD9mcH63D66y/U4frkUyXC+N/t0x8Hv5ssUwjPw60mOH1p7Bb
te5Vp8xk7TYSr1L39PMNPbOlsGmdHrguc66XscIQUPf1bWz5Q8R3CNUJVIqtQy0XNGLaBV4IvF9d
eGUaw6xTggMdMcQtz0b9ilIV+uhGNuB6Z1eR/ysrFkayFP0VpyQ26Ldjuooq/dqS3HVldUiqbibN
bG0o2050znCBL/jdl8U0ZF0FFUNz4JwliY1ej3Qm5qm3weahDCzgC3kDG5Iur0P0+wNf+XEoLzyj
P1Wf83fy87hnN64vPLB1kdGfKpVgHMxtKfIBktGEe2PGTiQiukePSg7uZ9/Ym85LZpY9w+ZOq2ru
G0/Id2eeTvgfixtU+Qu/7k8A41+/DpKjQW2C/fCf7eqnlT1GMC/G1uxP5dQECz5iek3xPIb3EG6o
CJqdNCu3uD8vLFR/HYn+TCdChjl/kk4vzgF4sSQ6PfR4GrrfLkPqEpSeJozyLLfSuQu+wyNpQoOL
4V6hoJKVfZ6fwBYo7C0J26ObqF2ZxMIZN0O2zQGK/zzbv7stFrsvRIv8l8H56Gy2G11KxcJqTmV/
jZBwlge3Kv1SEQDDSEm8OXk0xofdpZxh7GZ/r+CW4JgoBLV02shnCxcWpKzQSu4LfX5fzApFTq9H
0REJ4QbqUTSe8upBcH4vrEwghe8mnYIs2r0rSfWvYbAMin9JMf6Smnyt1UNwVdKARDhfJspLmRbK
9aiL8l34rWoj0zK9KwRAEnBUqX6zMs28x5jjHkba/Q9lSurxLGIEFXmWF2zLIZavwM6OEIySajhR
pVcHJxAcS5VmTE9+o4HwDw0aAhhHYjRWIDwajNa48IjwyCRlE8MqeWRPxTOOgf/C2+9E/UHlJjhh
lJynElCoTV0bUkMzD9rwXIW29QBlViJuOlGQrcxg82RDvgtLAw7YpPzBlKrxr8yHQRUloNh0+JBi
Qh1/SwI93L7Hf13s+rDqxiVttzTbBI2dDMtQ1lT3GsK/hAOtacK3oSGDxCG0piS7Rm+xFQ0B7WpH
rSQt30J5YH1AJAZppiVSDSa64RvFPK6CUL8WmZVBvrGJrqOmPeWXpUz6bh43ZIM5A91Bmo20ueVF
CzpRJgwqspIVm9sBGktp+W0ylwmOJD1uqNogQNA9yHXwjAiN4Bzi6YKmqK/DqABojV3CP5Y5YWhL
O4utfClKF7Vd5rVopPtGCYAoNL700PMh/t0Vjfar6c3iGdg69OEIfXA6C73a5C4gAkPdYvn9TG0M
HINm0mN9D4BjY35uxvwucmWMF6Wckh9QuKr6YMoaaYc1Te071v4S4I/RidvSVEndy0VmEFQL6qxc
+7iL3CvNCORd69aa4mSiWRm5MY6LFJvO6OCK46DrBoUCqgHGPxQvN1MRcsmBi06UC+qddgQuMOP5
sgAWhgwkQqPNXjl63wbPnUelc7L0Zw30BjBo8DgsCbt5rkQI+s2weHORqfaLvM8N0il7vJQOLmWu
3mt1vZm7UeS/y5JJImYFTncTRHYP36rLeb5GR3DCjK9rlOCzLCtt0aaGsoEHgdFQLf3ixqxiskvp
c/gPDWlvVDX0ML2xVeKS5jL6QTRVKI8PeTKUL21tA16O46LBm1Fz+p91XaLfW5lb4p2sPO0+iugl
zH1XxR5WitoiOcVAFOEYkVK+Ck9pjBnhhcGtzWzgjVSsnkIhkCDO2K1GsKGCMGmBnn9EuezGNkFm
FHEI2pPqdV9V0bvnWmIL4Q0HTBf4YQc5bETxOKaJfLSQvdzkEVyABfu45qbSdR4xwT94pDJiudyd
IdDMuNrQt4uQTCbsgHEjcJaGnEnM1Kt2g6xQU+3t0H4VZlzfS7E5HjJ6UjqSeMDSs8RHP0kzDN2R
lMnJMVf8EvBIFNge5jC4FFXtY7GMc2vdNmMZIfVX0hvctiH+N3wuj+jJqdB3WGE2pediiJXgGvyi
fR49NYGbvBgCWejc1ofsddBLoe0iZNDQ9FTTeiVU3ry3IwXpAR6eJnFanz8lwKGtOoJ8TCjWPtZ+
ElCy+FDoo/4i6YqNcYrorWbRBBHSUBnYzQx/SgdQPFAhCBWS1XvbmMwYFB9BkR96gAyn4o+4J9Sx
sFXYPql3tRlcNaQlvTj4XdK98WHjDF0NQfvba+2YarRbyWj7JFAmQ1xV63xMbQ26BIQTrFfwV6yu
RmEUBLr0yDJAskAtxXPwbgiPSxJIYKR4lXLdQnGeBELa8NFYEJfg8tXpaTQk6YmZj2oooyp9RPQu
R47eDQQv9FJmE3TTyw+V5vWTScnojyJMcKcUaKAf1MFOtrLuN0iWGlf5VZpSeCrRRr7LembfR3Hk
7eH2aa9KnKk3DXFXxSIjlSqeV6k9JldZYyX4h4EwuEnDSoHhXewyugGTf94YyViTFSKFgeDv7UgM
Iy4AasY473LvIbVbzIWgP+znsPT7e83GMzqLsqy7bpHAvJhwaGQCE9roONQE/SxS1zRRWONwQhI8
hK0805uCEoIRSAfVz4On0eiybM79chXCfEb8sF4vQat37aD8UKWGahnMiprCCuX5mZzFHewMUkCi
WU3OAg/SahAbhWTIEtYKKObYKT6dUliJZK9YfETG2YgQBi+WFmEe9drQuG3dEFW6Blhy2WRD+YvG
Xf5cFG5+iwFbeRr7YNy5gmUJeXO1cqHZruOyoZlXgkThTrSdvscQnL/pRd6/lnGsHyWpqCiL8KHD
EhmYhNENKiAdh7zNNHPSMTK2I5bId7+sjQcNtSeQHt8yt11atBFqIiXZ6Hi5lRnYMTR7RLoyf210
hESnaL2771wifYnoNHlKhpqHlM4TucFpWKoc7SLXA26Eb77eyCIpXsqCJZ37HVCGSv3RJNwSQyr+
14g0FkIweoCMuBcU0GAxQsV68JXfofALomzbJLKiB514LUEwEqiYJJyRWNcaNw2hQCj1ykHvM4Gf
i/SdF7mlWb/QSEeVFiyuQ35lNVkaHrQMG9m8qnJzYKl1rXqloO6cPHNsFuNUQt7SEE54MscWdVDT
GT3FFN2tOLkMhbEvvSKYyCYghea9MsouGChfOvjkaoLfld0SakTXd93BbXCMOkVSFM1m4Mh3aDpy
JJ2Y/rNYBUETDKs0McDzx0Q6NluiqGr74HMc3uPTsM0lemCJLNRGQbW86ZS+f0W5Z0UIixoA4EGv
4Id3a0nMVftPwDGyN5fk3LCotqktx9BMqVFvFJU4JEFKG/c8sJG9Jk0MaIf4FqwSyQDRLht9vgC5
YkVsDZqMzzMpOf1GA552L5OfQTm/TcJ9G7OE3bVJl2GyqTuC62rEwpCSCv23XhL8upCHUvkdm70m
r1EnsrT2BMnBl/MLRGNxbY9vPTtb1OW+osfrZGjw5qlRKF37mCtJ8nO94oixLnrnS2TgmTMSby2Z
MWt4SjQCYd6VN0zmI5VsBYy40ZFtA5o0WxpniucWtObCHlebG4HY8l25weegeeGG1GZMyCNOpaek
MVwDwImIDn0FqwgrkhjmiWn5LyYIwWoVpFlzo3g0receJopbXQtJ96sJ9/NrH4RUzO42mQ9yj8Q3
aI1SmXttTQUaB0FfkLuoItIOiRzHOxj5aAbRE4czH37OWrfp4HVoXj8Un47BjNiKFGmib/mPVkFj
1iE3010jwlbfVRYc8vJ8GRm1ag/4pujKQV5RIDK8eCbydKfrNGAkOf2+ggpfODYL0l/d11BT2ROS
yGfoS4FzjUSlSu9mVp2hRzXztFLIM1Dro9Iknb8j5qsfl5wIFLFQOg+IQD82BYF5pdAPAUkzhKu3
cX0000rA6kOam87qIEGGbLEBhzUo1UA2h8h9yWsle+5DlQ2j1ZIyrjTEcSPgzw8mkaI37DWj1xDV
53MBgCmZEQnmWnMtqVosuENmlmg/4W44oA/iexZwQjuglEYHycf3QaKhi7Mul/tHKTDljxAJJwzX
MLP3ul/42PgHzX4hqE96RM9pEAxOisW2FH6EyrVO4nEZQ7ySFgG55OgdygLX/USbQ8WuyCpJsKE2
UW06od73JFzJ7D5aWZkpGollKvFs13VjYHLsdbiHK+KnxvhWN81m2INqK59EAkeTtJ0KOKrcEf1O
hxQAYZPB0EvTmLcQk1Kiz3FkNN66FCZQNmLN25VmZPU9PB34uG499De9LWVvBSVckL5RLTaSR5wS
VNBWW9dlrxMkXKXjB+G8IpgbuRW+/Xx0/abMgQoAOQMdGGQT1lS4+3ygNyETWRU4p5FPu5KtRmNF
etqyh0SAP+PnsaYK7FnxgLGoi086HnQvZ6dk204sonWt9iT6Q04Lue1AKC8NddeCQAtn4vbn4f6S
vlA0sHSDgp499ZS1Sen2+dpaIXHbFA09eQTwuO/hR+aMuwRw7sglzxakUHEMqAfcqV5nbmPChi5c
8jclNwvVnEHT2bbRMJ33RUQcq2Vgt6dby1cx6gl2C6tM+ojHEvz86ucL1sQ3N9iQFTThpgoMxj4b
LR7tRuLT0p0iY5jqAIAsYhM8GqumNxmL6mzb45tg21QOWP1pqMk9be8k84EmSKNV/AJnPDhkeH6Q
siK2Ec7VZWOGltPQ4LmCJniP1QAMPGlzDl9wY926kGjZ54Rz04TQopXWK0zqfAVnVVlKXRwsxFBD
mWAbsBTyQF+YTSA1K10rxv+8YMdZGDWXbkAiR5zx9Wn3vlx4QRLRUIzTR53FTkhvZndsi+tKu//5
Rn/XbLOQL+n8x6ASbU1lmc9vDaYe/GpZdxIuWeQbMG8bm7YjsY4wbH5jLZ9XSfI4VB0htKAAIcBd
+AHf1NP5ATpzigsW5p+C1KcfkLOojCYKx1MhlhPcpkHcpVJjJYBa68arctykwZY4p5mBm7K5y5p0
aRWQCIcnoCYXOi/fzXGEnEKlyYSg9LyTq6ej3go9RxLgvhTN+2AfMA+ibTaza06FFy58urPnawib
Bfp9AqkXqZBf77xX9mqeqW130lzpXbNWobvKcmqi3jaLq5U0ElbZ9MRAw8tKpzzJ4MIP+G4N+zz+
9Ap+uvED7nxkpU13IrzwbSQnKzINCHzBwXhvpZyINSxyhwvXPM3cv6+ZW8y8Ju3h/GGPeV032K8Q
H9C1DzdFA7CURL+DvFfqBeiTjMjAMr+CU41eZZ7uyS+88AumlfKnXzA9lU9XLXUp5z8gRKdBqtYK
HAu5oMhpbAKpJ5BTw3rEiaz1l6GO0eLCqnbp6s/uOCVhIwwN7ng4KNe9Um2KxCYy0Lj++Rq/ncXa
/97ks+WjbJJCDNMbpflgXWJKOTjG3RtRuCtO9ddmKp7+XwZEVcXnl5iE86gfycUCBum0ozP5XLBz
ju6mELThVkPP8Z+W7f+ooT+plKddwKfnl0CwLoquF3dP0WtBfeDWX8aP6QNz9jV6/Pmy/qqF/xmL
dclAr8WU/bN2fhorzkZ7lEMN5fWDdoJj7QQL5Wjupb08NxYXxjpfBs/HOlsNTMITotpFGa0eE3Z0
VMVuiCVuRsebmVhfQGbNta3xPg4L+jY/j/1Xo+Z87LN5iUumgR+ri7urznmyZ976RSzGWeZgMHJ6
57k6vb7+HmZ3OL0ujPy3im3Stn+6w2dT1RTCDxSfkdtyLcO2OZi3mjdbzeptsKOacNNeG6QnXhr2
/AU5v96znaJXGClBqzxXNgHGzJqHr97GX/98U//6sJ4PcjZRCaQYTYL0GGSf3+WbN3dDYPdW2tir
cBEsfx7s0uSZLvjTRLXzArQ/sv67eXHctA/Sfyosp+/J1lNRaEXxFpw7EArf9qIItOWdPhuXVPLX
9qqcRZfe7GmGf16ZuWFfRjlbmdui1waR2OKObATvyr25mY0r6UVfjb/pKMNNvpQW9rdm+GzAs1eu
ArZOkKSJ4eGuPC01KghX8rO4Sa+qeTO3ZppT3kMSoHR7c3Hs6eH/dK1nb5xpGCVR7L5+Z62y2a5f
XFpNzr9y5/fy7L3KNQnhf8rfX+4Ir78i+XPhHph5q+pqWP089/5aJaezCfogFEvT+o/X5uvkC3yv
VwMZHWWX/uqCvUFSDUwJnMywQyCFZO4SANvvC4NOk+HzDfxnUI32KV8cVPJng7ZZncp1y+apAeNm
dQttqYsVSNm2cSSIwvraaupNU6/9Xz8P/KdZ/sPA4kwXlRe2FWd6xw5m3Cj+7ZT1McLehgo5Ay1C
oST/L+bOozly5lrTf0Uxe2jgzWImYgqmDKuKrrppNgg22Q3vPX79PNWS7tcEKVboru5CtqXOQiKR
efKc9zyvTapiJUbfCyG4SvPtMBzIeQHWBw/Qxjbe6ttYPVFKqcR7GbndKK/PZBr8PTuZOpW6Mfvv
X//m5e6wmKulJKSphnbsCuZK7x18UCGzgFSm+md/PcxnU2OdVQaaTC8Ul+LFogvHoQDs1qDBIa/h
hS64a6UpV9l3X1tTsUxDB8e/Us9usdj5ZtUnIc9dZfahc/g3snBALKIXB1FSdvVR727GeT0omxEp
ydc/c7n5MxuWLNMXRjsOzU7iYl/GMzKUSuE8G+uMXn7/VlO2FRyPSaUI0l0Y7HdD02K5MJpinj0x
uVMsfefUUmmTvFcJsuN7X2xc2WjWGLVsQTw5VLxgpV2TfTfarcn78EeyNhWKX6O+rn2oCVGLl8B/
2vzxjwn46yctXlNMfbScKxF5JU36lai7U/4S7GDXk7NKh97770z3X6OdF+cfR5MfzWMiZBqxIWLj
fBMowwosiZ680gdNfi2+sAg/242YcASt9PxRhl/KCLS8l5HfM+G5qm6lmWomNsZ7CS9KtoVWNmxz
mJInBNA/tWIwTuRwpBetyy/Japcb/O9JRiPGbxB1HcOx94/dq2VHmxWPXVa3oXwn2oNPGQ6XElXe
fj3BHwKN5VDL91mNBY3eOjNcGddVvmkfq75zpqjZi8Iueq01Jz74lOH9Sx6YH6K3f4xsoBE9X12Q
Kr5/yGbMS7CwCJ/FCb7M5PXNVWGPCK67p6Bb1901pPqZ2sAKbatT5y/ShUc/T+KHj4t95l/jLw4B
JfH9upaQLhtdYa6wDFFX1hhf8sX8TPxIX5yKLoVGU2gji+iqov42ZxHKXO0aM+VHnki6a7JNaxxm
aZ2VUDB5xjt4wDSzrORhj0eIVHuYKjdJ57SVB9spuaZ8Z+cX5amfLrM/ftpiBgKoAd1kJOMJBNTY
2ilu1LAOQc+k9WMcr7lu0kFwVz22oJ6UmaaGo9XdQXH0n75ehOc19uFNIJMjgXPWyOmLr7zhWmuZ
UYR4py8eI6t6Q6weZi9fD/Lpw9L5d9aw0SG33EtNVD2aFPOw+SjBRjsTH31anAil3MJv9xbSia8H
/HR9EdpQlyVVQcfh+/WdUw4esi4eT1Sh4p2C+csLHIF89/Uon87dH6MswlDgGn5qSFRtlaRT9/6g
BlelEoZeobXW/ddDfb47GoRLIhwnsquLPLKijoqKoSxHNLwS6lGjRCYNy5vyNkGEYlYbP7hrD/+d
9DV9eX8Nu5hIv4qVSAdtexLKQyQ+F/59j4Y7v9bSVZ/dlNL60jf76Zz+MeBi+y0SU0pCIHAno4+m
HTaitVt0fb3VzeiSPe+nq9Ig66tDqqSjefFsvTDSkafkfILC4F/hMBjZJeS3fd1Q2AkLrrNJ0v8T
c/9vm8w+3/T/GHXxgFmRN2aOmOQkD4U7bjTq8MJ4XW9oqarzg5a66Db6wRWyS9/Ev1lCfz3v4rip
UkFLu7ZEDmshQaTPxbR71Bnog4y34KnHgcCQ7oX+wqf4+Qv9a9TFBiN1RC2+coaUaO01zj0rNLam
MFzYYT4/0aiwkJCmi5rUxPsvXqqFPk8wFTplvkuLXNPdtvHJVJ1p2Gau0dkUmAtHS65Qj+FvBGn8
P8/8I7z81/gcqe/HFyILZ0KBxzyDqSI3K/aQpNpzca+8lH/+TIj6bqzFXoBbX4IpGC8yEjdBhvUN
1Y02WstV5LCtbrVxtlvf60RO8jxwEMI7qnTT5E9W81IB/nsJhF/yeKUW9HiqF+Pm8/v8cKCQbFDU
c2zx4X43gijtpbOeX0iw7Yz2iXWsqviptG6seIP28WoWn5T5LhN3oIL8rnNisE6Cua+sS+1IF37J
8sIXCWplyn07nnpucCo9UrnvaUJxCxzwwmXh37yR/3ro5UUN78ccIc/5AiV4qvpgUVhUzfs2u240
0a1iB8YaqL5oNJ2UD0zjnZnqGd6W0aJI+ux6pCKcRldSAkYOlNrXZ8eleVjsc6DN+16tOaZ89REq
o9496UK6Ctdfj/LZ7QzRMVu3ggkEsvv3H0DTWmqMHIPWl2Oj3ygijqmoHSMvKnYZlm1fD/bZI/05
2OILiMywHTFcYVMxqvFFjfrzEsIZDOWktO+zTLs0h5+dFf9obZOpLhnGIpIEtqfIY+GzvbwEBZTl
rTjAPK2M9fDj6yf7bCCDFmSGsXRctc9//uetS9AGUy6H6TRWlTOXfNhC962sh81cRNememnbPL+V
5ddKK7ICNMSiBKAtJnJKuNJS5p8AFxoQAb8NY+ZBWLdNGFjWlVVKOyX6ZdFO+/VTfnYo/DnsYkkG
UqskWmhMJwTiRrOLqsck8b4e4rP1+OcQi+Bs1sCOQ22cTn3zOPTXNfJNKfSALq3M5FQnl07Xz94b
6Sws0Ol/pCi4eG8gSvE3K4TphC7UrpLWHo1buduYA61CFLq/fraP4S04EoVIUCIU5Mq8OOzaPtVS
+tPHE+0R9JCpvrgTCohVX4/y8SN7N4qy/KIh9qVRILKTW7vWeJ6Nx7Kwp7uvB/k4b+8HWSzAwKzH
OAwZRJ3gYHm9/KI8FxAUkwvn88fl8JvgIlO6pGhOEfP9d5XRj9IMFd1VtbENzS3d4W4SPIiWZYux
SFPGhcT7757o9x/W+/HOk/vHd4x6dxL7WOHqOUr2aP4g6hnl1TC6s+AEDUKHfls8ytGbMH3PtCtj
epu4aZehgEYKQ0K8G8P2NYx+qvSSTLvcLDcyjh6FE3CSDBgLVpfew6X5WazfYkCva2CKc8qKm2m+
bTeN0+urQnb04EKR80PRCikKCB8NFIxFaUJZshwYRQiT0WIoIL1KH26a0q37exg7q2ro7nNxnZse
uDiYEiDNMB1WcXENsAX11/gH4KEt5XjkvIQkpDJtK4cXSt0flz13LCIXEFESbVfLs3wy6TuZDc0/
GeLs+fK2qqXd/Etoh//48yLBpMhowk0+YX2Jm6j1qmm6shFOolXuYAO9VnNgbDJswEHKjZdYVL/v
2H8uyGVhYbEgs7KYsmoU1HscAbf5TXUIqpXv1JRM0LZ+C3eY9my+/rQ/XDiWQy7WVGwVWaVrVJ/E
9biPndXrjWZzndtfarv9cKciSStx0ee7JrEFn2qxU0VWmhGWKMZ9+Sj+MjxyJ3AamhW642A1uokT
Xgr4lrsWwCaarM79ABS0SRMuJrNVlLBWJjk8TTvMYHbBVnKHCxvWJw/FGHwp4lm2xcVicVGsZDSZ
WLqFJ6x514YX7Pw3GGI7yRU34UG4sBg/faA/Bltsj0NmKmGa6+EpOl5LD/lL4RWXVsP5TH+3AM9z
9scQiznDMzHqhpnnGXbhTbRR7fxGun2Kj9XW9ITthaV3/su+Gmyx9HylIrmmMljtCRs4tHtzVx3q
DYbzrr+RbqOttIt3WNFcGHYZTv1eF38843mX/WPXx8g3sqJeDU/hVt2N+/FK32Il6cXudGk2L420
CAHysJsFoeCFJccTe6N6P9uMc6g2l97b+S/6OJMS9DoAZRZdUO8fKVesVEtEJTyRCXf1XbAZN8ra
v8a65cLcnedmORASUEuWSMjQ63peP3/MHU2XhZ7odXTCccaT7dlJHe2qv8K+YTvbig23y4k8bHc3
3y8M/HEqVSzSLDShJi52ormYSuxzdMMvZXpFWCvBnbbBF/SXsVavLpY4LoxkLeZSHaU6SHtGap1+
i92UV7oPikvu/UJ4/XGz5/T645GWUK1wKGhKOz8S5N7g+NzfvHo0TB4mL7wLnuiiuBDtfFC5Iql9
N97i3eHCMwtly3gTq16wDbfzOmeXeZfqBmdk5GKRMBAla1E1aJZEMvx+kRQRcjcy/fEJU7x96uEz
5Dz3HtfoTUQyjaba6Ua+Nq+rrWaLG2M73Y2vb3CI/QtJrYu/Y3G7iDPucFXL7xh26RZMl93uzVsk
cCi43dwLXCzGtqBsH5Nt+j0+WmvAOHbiGduLb/rTJfXHhCxOCfyy1UozFaBz+25ehY50NK+xS1pV
9xdzwR/31PdzvzgjQrMyCSJ4ZtwHHRgneDDctQ+vT/RbHup15Pmu78YXoAgfdx+Yegrda1x2iBmX
m8JYhpGJueV5YQmrefVDd/z7zPvPT7/3oyzeZpbiRaBajBK8qDvpSpac2hbvLmwzH4/Y94Ms3lSS
yUWvQZY79Z4OE32P/d/V7NumI15X+/ZlZ8e35aGirX719cC/6YrvN1YGJnnxLy7h4iwsfQml/wSX
UFyrO38t7oZdvA12jRdtG69b+2sMhjfEuK6x1kmSgobeXGJ6fgwF2SAAdZ0jNNHi3y8efphNs9Bp
Xzl1v5qjdJXZ+2BbvUrf4oN08/Xjfrb3WXjcaBR+gAuCdXq/RYBSAFI0Z/mpduAAOcD1N+ZWd1Qn
X1k7/67bXFJt/gZJLiaYggzFPIXGDLJDi+VDK5gqyMCxT7Ddyf0GrmXfuC/lemPcXDpCzvP0cSjy
Gmi6zvC4xbvUjL4qMYHPT4l9c1HJeP6df/7lBM8gMf7iZSwiND61SplzUnhODYMa7GHvrqx6pW3j
A912pnfh4P3kIvh+vMXD5HpuRPwk7v4oK+41zJXgBHnl+le+zu18PWymH/xjE3mkBjbCNl1fFm8u
z5N/PDKbtUpsg6Zk8ch+q+vYMsKSIEUs2j4fg7+ut3Cj+FfgCbWHyCfcOReW6PmUWkw04vG/dL6L
BeOPsjFMajec2tQ76DpBqRXa5qM7f7tvNhcGW64YnvCdjmUxViWUg9pMyCqutNWl2s7yRFj+3YsX
qEss/aLj74bxtPfXnjFd2ruWQeHvEf4QCiw+5raU4jrVKHum29HrTx1ZgFXiduvGbm+uNU/xnjkW
nEMswlU69umGvBslSVoOis3t1y/tNz9j8dLelUIXE2l2OBxFLUVsxFi913rTTl7La3HtfxO8cF0+
Ihzwxlcn3oq7xp2m62Id7B+S7eRZz50XbPGz96T14OW/whfNsJtuyz/37n3kpfalXeJ3u8PH3/pX
0W3xW2ssA2m9pshYuMOu9eQ1dy1HeNXvz78k/wXOzsvX/7zv/+93tc3mN3X7tSinOgrCdvEf/+//
65q2fkmjl/xvq67++dL9rfj1t/v2pY2aNnpt/ue4db/SbtLW091PrITzPwnmv5t2/j30nKdKovzl
b95LU3z4v/0Dey7/XeUSgWyCTZrmELI8/+KeC9rfNbpTUJSRWbJgPp8v/f8En0va30n7WxaUU+W3
Jzd/1BRdG/6f/2X9XaVtCzquyIEmcoAZ/wn7XDJ+p7D+Wh4GOCSo7Ag+0RHAU0X8+f6ITJMwk7qK
BucB20moJdV8VDJL+dkKWGvTqd7Tw0E5WM8tpHZ9Ij/lQexVZOoEahbYkY0W7b8TYabfupYR+7g3
wUywTKEDJWIZhDUhNByYubVMk68+WdGmTGcIp1NAQcOvRac9G6Lm6re6bnfTAK0hlcPITU2jOvu1
6VdFE9+HAkLCselLxw/8a2Q8td3i44JdOL3WfnAoBbmCNFcO12aPF0lhCVivCRGIgq5u7+rCCJxy
8m+naXrw8TqLBcNuK8PLAD56uuQHD1bkw1s18v0khTqi11l0hlmXH7Ox4YOes9KWKzoeZ5wUbF+v
+hU6wG9ZH2vYKsjKlmZqBH969itLDcv1q6G5oU1k/qUJ0bNsTqkjzxJsgSIBSxQpjYsFi38dW516
lZs0EOuiJW2zUKGb3mr6bxGeNdxu/VHaaX4gzi7IZO1ODTKs5ALtFh84B7/q57MT8Ru2XEa7auIx
G5xcKsXbacwBL1SN6u8xZi5xHSzU+VC1s3KwDDFnFwhi3QtoOP9V0QDthqHSJa7WGmaNlVKG1anZ
AAdQRrm5CRLZeEgrX6HAhUXOTVGl2VHhq6DFPSunlRYYyhbvk6G6gVaWH6La+GW1aQQwhyns3bMj
8nYidFmPU67j20JpMIzQkRrBwDUeLyu7gxgT2wpubrbSxVLvgJCyHuVYNccfTQM9Vmgqkf54BVQk
xQ5ZOlViIB772rjNdUF16SiHQ6dDZW5XQqwXqxY2AnNXJXtuiKQYYyXHoSYdsx0W9Pp1b/E2wiQq
3QCc87Vfl3iWijAwK+Qfx5QbyErAiXRHAvY7rkJysotkCI248m36osTucfYnXLjk5wwpbEHx327H
OXqIfBkDqSK3VjFikVLU1tVMH74vG1vT8udrrCHD3TTLwEuslRLcliLUgqzLj0iF9moi7uPEWPVR
j4nT9GhU8SGY8d42oyv4LKZjmLobhIHbZVSFzwZcSi5sQhwlsVhdgea1sczUIPto1cEwkmulN9Zp
RuUu8Z0xa05GDGlVlNP1KMpo/vvxOAaR3erbVrnri/tKqzHjAG0nvybK7I7TxHyKj6IWN3cdfV0+
tLtRrdZsR50HJQ9/UPkqrekdnVAdKbkzFsgDOSXA7spue85aW7O5iaLY36RiBH8Bi5JAsK7MqMyx
kE2BpYxXaTnapo4/ZZ9okt2Nk2QPurLF/a/Z0b8334DW8jFcS8aVkAWGi7Voec9ns5fgqQfonMTn
KDG/hSJAq1lbT+CnKwhkSkahAG7b1MbXslnYJe50Uz1fEbI7YfRLZVcxRincNko0fhuQXNKU066y
uFqrhaHaUFRdPzS+GakPLKvJNPa55hn7EWkf4lVpj0mEtXx6k8a4N82xQSuqWD2W1fAm+JZPfR87
RVntrsaRvp8xPeZVwxEZgXYY5w0soR9TnozBIZ2xMRyiBr5UnPvpbQGbB++sgrYgcS5sPMHXhjjh
q0IB+NgiCiziIgq2tF7XioflreDEfRJeNVk4CassjevgG8bkCm5jWLxXCejdBGeZyZ2a9D6AXRcJ
4o8cEIwthWaCb/Zg4x2De2sP0gj8DM6BnXCngnN5U+b6ThRE/67OQHatAlk4xmFf4CWeWj1N/qLV
HzRg9oCPBZRKZUG/odGl2yAope/0ndArAFfmUYCwRDWy9l0Bj+G7PI4ByiTS/JLUjXVQlcgLfGiY
RivPbl1io8WdMF5xAzjAeb4P/Rq7xsh8TAUTcX0a49tj9d0q7cV9HcURzKzS2pmB2SHFjcu9L0/m
KkwtNy5Nu+FqKWFOjKWTE7ZlYtdzm+4rH+SGnwPHEsJvwB18pxDbB2hcnpq8RIViYzp1b0QT9cZC
/Gli7xjo/i5vig1+qGvQ75wqij5eBdy6YOxzYZXkg5l0r9lIO7/fqIWNJ89tLUmvlVBD3QEUSWd/
tMGzVrAHCCBnloRV4xCFjldazbNaAoaIRxfH3siGsIHudcLRMlX0jK1QHuzQx/A+m8tXH49FL23z
3QjR6q0fUnOtFfmbVRe7IalFzwjgX2iqXWZ0TuRi6GLFe5yy6LqqMKeM64noMg/dBLNovyodeEmA
879L4/d5fmo0hRp1hEWz+QgzDWqYsmqM4sHqh31ac6rhYuC2Heo04QkPwzWueMEKf78Hw0zWsfCE
B9qmq4aDwd0tEIZ6lddV7rBKAN1h36oZa4JlkKa9pxbjdg50PgdZt1Wjvwla0NBBdxWV/byK4vwH
zDiaAc3mIM8U97DxGHJUW3l6AFLxjU6bR18Vdn3f7cCv3BYA/4MWm3rdsrtc6m0lEJ/9OjzqWbkF
yUOr82E2ugcoaDtZUKhcqxKafOFoWPnPub+vGgOrpB4DYqhZwHAm9Zfuay4QuLUvv6hd4pixIK1E
5N7+qN3DLHicml+ZkW76LDjguct9OGcnFiFkptKm9GkxxqP2JqapXgYpclYj22YIi1CbxDNCHmhT
03qmGR5C5QpTu9jN0tcKkVZQaq7clE5clnY3STNTPnjW+BwBylZ47UDHNcWdZOlg+f26ygRha4rN
9gwkEXzMVyQ8k6C2hg02lMGVMj1MQ7g2s8AbgWyTjUjx7BtgwKFaWeHxcddX1qafx1vssnN7BpjS
+dYbH60TNqTzoZusRMOftlqliHY0CG96WW6xDPOYMJulcbZG3RaYdZuzuc7ryY17AWzYSRPqlzoU
10osODPbBs4FFR9gfQSBshLz9k6uM9sAJJsL1XaiacBA+4SPoiNVyC0LUbLlODmYeKauoPs/Jc1P
M9WPY948ytLkddW0URMN9iR2VeGQ2in2x2KKtR8JLKNHTTWLma2GNW1tqcLrFXXHQrqtAeaTS3UP
RBLUl5UDYwxuO6P7hq+g4GTD04yrcKanxUbpM+NqbISYB7WmXZu98Sq3icycFJkzdvC8+ZpwBXf6
RN3pja9ByEqOdQVvPh+MW73PkPh1AxyHTjuURpWssKx0GzoHghI/REFu7ioCDXBdN0LIsYgPmBYO
23oOwbCcUfJDs5awVdaHDsf1hiq4rDkFLux8E3jcnV2fHVUd+83cqI+W1ecnrELpvtEa5DkCy0/v
RcxiR0E7TUr0KBUnax6PbancFwWOd73sdUJ7S+72ClnE3kD6ODQyEadqOWrd7NoJd86gulVr+c6M
+g0NYc+DaN60HVlWay8PghPO4lpGJdox96na7LPBPKmK2nuz2L6dN3QvU7Nzpz1mwJqV2XX7rcrl
LaQz0Dml6CUlDRwip7YV+m5tqqtBzxwDs01jekAytjJENfXySONSb+5SuvXNKgKqFoauSHrInTRA
Y5AGHS3OXMGSX4P6Rx5O0ZpQHXYvSTk3k7vvuZI9SZP5LKejv9OM1KXQxBYArC+Q4weFhiUARFsJ
30QoeZwZ7As94DKbejInR4Rrq2L4L63W212fHpUiWxGd2AZSdVAxrq8MXkPH6ZgdMsU/qsHRj55z
dCqmep1iwdznwlZrqqcG87YsVe1KLm2hFJ+VIPUofHLnwSEjmN0EowCNjgeYaficiLVXZKbToudE
B5i+VLqyjkH6AVm+VTXhhFIChAKcQh1xp6ptRgXHPtli8QylnZXc6nPBX0cFp0asulWq6W5SGKgk
IFRVqn9nVM9xZsIWNHPDm9U7xcQ8WgMEh7LCxNAd5mUAaSPSpG0swrUxjD0XPM/XAkzpO6hnafK9
6lsnmoxNNELDmSrTFtIfFg6kqvTSGOrNpBo/pOA1FfVxrYcVTVDxrpMelAIzadQbXa6cojoJ0ZQZ
nNqGv4rPNMdRbSraACrlOfQl/8kMKg7S3IwrYTXI03quuUhGcgFEsa7v69Hwv4eFH5//u2A6NCMG
5m1UEkPobbFtu4ADs6EeiQ5KcZRAg9WY61eKmvwQNOVxYH+GzOpL2FCel6Teu5BBb+RJ+ZGNRoQP
aXUvjYYHqm3eWUPzAN75boA4+gDW5w3j01Xs47gn0CAiDet6jm61qRVduYyOfie+NRW8nwg+mJ7r
Ky3B6cCv36ozC5glZI3mAcXyMVVVF/tvwbaaM6sN/Aonv9sHwj7gKL2JLa57EPWSA1bu8bG0agvH
YE0mOk1rK3L7NO4saRXHWX3kpit4PcS9LVw67R7/j8azEJQ/ttgoPfsCHoVpPqcwTuVmr6eE9bAv
52chaCs8W3poZKZkHvpZsDbUC4rCluSyb1aNP+heiwHmnq7NdMC+A9gdCMcoKxyJzv1ffRmWPd4B
+XBMYqW7DrQaAJd2zuvTqFUBuwuaDklJINUYFkqdj7q9ieRS2hfEuUO1zhOBSit2vJhEO36bBNr3
TMygYJpaH9RroZxw5NWDaM1Ky0AwzTgGRphbE3BP/U059JAtJ7ZcOwQre7QiZeDyLbRbjEnxxG76
PF8laSjtTLmeA7tNg7DCKTCJ8JEAMuUwWVK/EnojKNye9AcpDgKLh459NOK9yVxF1VTQN7NigrHE
63gY4Ss2kJR8K4f6KgXqNOFNqOrekBBsDBKbN0Fqu9HjqFSPRlWmwG1jPdrOjRCadD0DOZtqo76y
utTCYJCToFF03BcTg64kG1IMKzrJVACx+VgYR79t8G3TIaCvUv5w0xH9rvo6zA9wVnj4zkzKW1JI
6WS6QyMMMXazgqbj3I4J/UlToyhxplETuEFaVojCXYq2WcV1zVHxKP1e5UWoeLrKt1Qn0znsBFem
x2LZXAWzyAFmGL5RYXmDkbr0anIsi1voYnEJT8DQ6kTZxHMiVrDrpUoqD0Kv5IHkRDSRjVsfAlu6
j4dRHIl2JfSjYjxLPfdrYzTqYzq11bBNZ0Mf7+NOS6WfXOBC42eU4/LYw5ZSd6Hm6+NjFs3Dvm3V
eYPeJ+uIwWA7jrUZbeS50KW7Su1q32YnkK588E7sTNFYQbJr49Rfa62J0+qgpiQqKnYT9rMyNw8x
bWFAzFq505x+HOMBRqgOXlK0gixAW6bzLvQ5bg560yMXsjAzru0+SbQfhaaotH61Vtvt/DEHxSHO
k7+tNSX0weGOvbbOAp9Yb2q1WFoVnWhcl6OplQ4uV8Kd3qTKz7y0uh+0mcq3kzQ2P4uWCCW1Es1p
6zJc4/nU7KBzFU+lJGHUOUL7nreDOImy3Vm+ATQacqKba2XeriHiV3dhFJe7PvaD29j3/RBH3xk6
qz4GtadHo7zNQXLaWhVGj1EaN1f9mE63ICJqwH0D2fmQbaAHE+lzf8BI+mer+9ZW6xPrvmw1866K
zOIgt512e+7C5e6WD9KubsquhoKuWQ/tEGu3VT7I52t3nAx2qjV1u0LJNpHYmOJpp2dZeX77Z+pr
GWnWDfcnzR6FON42EnL3KjRgJGoQTlVvpCzzgL9p+0usTdb64IuwmZUwB0KiKFAGa8GrkknGKzng
viDtIxFYYGMkxBCZVGZbfYZqxPoQQZ9paSDfJ2yXj3C4yl0sFcE9hrnEI+rQWKSyerJtGsH4MYtk
67HpJk7vLPJjy5n8MXiBlxau+4y7cdw00mtipGDn2l7KvscJJt+mFACziMuwOM6KVP+UgvyadQT2
ti3jX0JsSizUYe6Ltdw2HDHMs+7Rs3QUU5Ekac7+QtAOGfgurjIMFZQmUJ+UovHrVarjk7lvS1N/
kMaSaCYwkK6VSo9HbSZxfZtVGW/UojPIWyCwn8n5teHwjZzrgJnHIPYbycKKPSlUgmT1WtETtqsU
zmMpKr6xUrou9boRUitpOIXukEC7qSXT57KmFFtlfg7ru6GGEOubirgn8zlh131v9Eq0q/gKd4o+
K15ktAW0u6AgfBak6KeUzIQ4o+RTBUnr4CYITJSFChhmU52blZxHzWkUQy6+pKAbL+i08ZB2gcq1
tbyboXceJa3y+bgU80rruV8x3+2twg5D2EFbIIYVSkKGQCbFsEmtSl6pLf0qQaiBXa9JSfIu8FNJ
FIn8i1n3HuhbH5sgfGbhoIt2r/lkVNtjN4QHMeU41eI1n1XqiHXyWE3gFUQi4WItjNbVmAVvuZoC
wFVXAqENpORtZk2bzoJZem70j2bfFf252w9mQ9M7DuU26GiZxZmXK9Mg4SwVdQ9fePB3KhhQLj+J
8qZnrfAQB0qYeSJM3e9Jyu6k4C0s3/hVGz3qTXw1mVX9Y5yz8JBNo/JrIHCIV5Mq9ldVKSePaTFN
P1NVSZ8ktaV2PwkYt4S1C4IiGfiKJqPe9KFZWts2FZqYmDDJxzXrMwu3vW7Jj6mRx29Kq4XXSTIr
r+qsV4DYDCHC5F5Nv6FPPbuEW+VRaUQlsIe4oTuorozOMYRxG4ZJd6ITG89EU7D660kO5tvBaH3S
7mKr/4hrNaHVnTCW/9G60wYRjxtVfyul1NiHREioIuWkf6lblfTE0FbXSp5mG7PSxHU0CwZ3LmNe
54K4okfldhzJD3X+1TSpNOq2oQz2eAwfJ+S46yHM4G2L3ZkTdx1wBDp+GenQkYNg5QeRtRV9xWvY
TCtxDlYc5Nkqts6f5Bi1XjhXB9pBG3LPFXjYHkRJasU2XiC6q6aSRPcvOd65s/TvCKDdMVc2JfT2
t9bQgFkVzVU7RolLq1K7KXxsGBJ49M4oGHvDImMfaNY9hhpcZtum3zSUzYgVQg723kWIIK/Swv+m
yyotvaoe7wspE1cjiE9XL6b5xmhAV0b1zxgebZw13FVoFkrVPN91pOJtuR8LJ5GCXd9m34VUcMEB
Ky/G1JFYCmk10uFZdlW3Btfob0szJhEz6N+QyrbHuveN6y6PybQIWe2R03KnriWkM4XKJsFbX+ul
dt8PAeB3cUa51Bj+D7DLVxQjnIGuxLVYCE9VSQaTJsyVmrGMLQycbIHqUNsphmv2b3CjuVxY8ga6
Z2ZPbX/rBzoM15x56dMMGZjZP4xBUvMda0eSNvF3ws9kXWh977K9r/0IJ44xaDAuN6c7ZEwOdSEv
AGvn9b1VuKpUTJtC6bWtiC3m1iLZi7lb3T9NcpoRWtckK5RAuEm1R80s1k1X77AEb93pfLlR9OlW
SqzW64P4ClBnsGnnUQESlszzSqxbwx6zJHAS2JP0WsvXSq2TJqb9Skr4lgoTOqKWOzqJOnN4/f/U
ncdy3Fia719loveoOPDAomcBID3JpBONNghKouC9OQd4tru7L3Z/qaqZKbF7VNN3NxG1KIUoZiYS
5vv+1lvptsBKT6WVagm2teaA9P5AUq90X6bjZhRutTGSWW00vdvAxnymEmoBZWuZmKbx2SqAzju/
28ZIgLadZctbzUNmUTKHhaPmFMSKu1yBujoMatyXtNCHeZr1dySvCyZbdQOlMHKvc/JtSYzuVUVo
yYMfi2vfH/TDpFWPg75ckQH7TSn32LUdDn73Km/zJ/8H1CfHByZ4EVRNVRJn7qpvCcCdkaf9zTB7
2uc8K9yzI8gOX1U/7bnvTkSQleXJq+qc4YMPI6dmvXOM4ss4uYjHudJS2EXa6i1Bq31B7NyQ3FR9
+skCxBd5U4HfG0z204EU/nAdijsown3lufs0JZt39hRPp0uPr1nti6HfDNp0rm3a5lX+Ms6re7d0
BJH0S32XD5391qjZu0fsQBR6zJ2OaUmUJxpKGSuUYT0qNgFS+udhI1eL7L+m3tIFBOAGy7Kbx3K8
kq55NADxwlnIm4H6xSffL9JzTJ0CWY3ZvV7T5L6MniKlX1mBPpMol/reW9dBK4ZdsxjXUuqgOsMc
H0RjAYjp0ViKz8va6ftaJ1c78w2AQLmTFA1tSYJ+nLiVRCpR/XEiY/mLyheXYZS8GaIr7mnfDUW9
XqFovKeT54thJjuS6HeUSIZ8o0eTDBXDfyhqWJsko4ZJGocl1k5JgRmkZj73m8/tQtFKPZ+kVo0M
4jRBWG1TbIYVOLFtS6B1bux+qQowcvHVnOuoLfk09Mh+003zvu2LU2Nm5zLtaeXKKFZoNWfHtoRR
MBUphpzyaQF8nFPD/DRV/nECyKsLWQZT9QMW5EJQqTE8qSUfnlWlbYoO1sVLhzbs5WJs9XTF39J3
r3mS4jnNIQtguNeQpoNp61I1Q3QzfJEQ8sUd3Oehah5YZ8tPfJwqGGzZha13kC0hhxaIsUraaMqT
K9M+yrQ95QBI9BWLbDst9jnPvhmlzLMgH8BlumXeunUdKhbC12w21JeeLNvznMnxW5bIydkM+HMi
paYLkp51xGNrXIK0QmqApIFNXsJdVcekNxae8p8SVhDtBEOunc3Fq1+bxLbfxAVzI7uByPzCu1xP
Xit6LWRu60mM8Y0uaiutJF66XkZGmLocKEUT+s42JKhzPMxng/Uk8tqUHEXHKdaodyGkrFKsX92U
EQM8pnpnGE3gEfM5HN0SladX6klySkzIS8Dgd0Gg+8AclI2N3BkMZmGKMvXVnOQir2PLXAA3SSfW
IBDxIpXNuIQ/pDH/kvDjmjySZmi+jx8lHqhH/lMt8u/n9r1+GPv39/H6rf34k5fX+88fRVjyx+tH
b+PbT3/Y1GM2sra8X+Qbw1SO/1EEf/nJ/+lf/tv7j9/yuLTvf//b27cqqyMkKj2V9n9WdeCLvKjW
/ns5yNN7j2P/n/2b37Ugmqv/RlMz6nITscelzR6Dm3wfxr//TXPN38BJafsii9gRhBX+lxjEQgwC
8oihHAOSZ/1IZPpDDGIZv7mGr/v4TzCfYFP6l8QgP6vDbIOCPJ2NnnfIi1jWx7JjT6e9Ims8Urc8
gkaqFOAiT1jy/3RMbn9Xlvy5oP5nFRdyT9QmfEYUqBc1jPmxiCue5s4wGyLGp7yuAV4RyAQeTvHP
9Tir28pBUFCuXdFHzTq2r79+7Q8qw99fnBpnT/gcNpeD/bPYJYV7Vmbh+fvE8hs02P0gAQJ0Xpeu
H6r3jOYt8avWDwYSzaNhXbJ3pY0Axk7vmMSxwM0sU57txtkrWfu17ki9S3oevLzWQoAHOxyp8wVU
TCjjYoq6h1iQ0f/Hh4CtuMjhhM2J9EEHRyp6a1bj6u+xMBobZTXrttIq65AhJPwEZzOHsV645kar
4Kt1odpX6YOz2U2y8P4yX906taFum8HzAjGv2Q6IaN1SIo6uDkJj681Sf6yyCVlbvY457Hud7X79
GX6WWv7+PdC656PKpS4KRvfn72GwWEQXV/r7zGxl1AsCidXcLzswpu+/fqWfZYl/vBKTB/9H+Dbt
xT+/kj3rQ9XqvNIMPbgHfOLLc7zu2I9mdyfspPr9/veT7u3Pp/eHi+jH6U0mLu6Ri0qcBLWfX8/Q
h7rmNs/robm7446CSmBK/spk8U+OnyV0KEfarz1idD4cP7/ndlFKzdv3hsx2HketNRFWFYP3+OvD
98G7+uP44aIjFYoLjxiHjzeFPNENX3IOgrrp5WF1B2OT+pwzy8IXt1QmNVkIpiD9m7G4X2bbu2pL
p4isXI/v06leT5Vtd3c9OfdAUzMbe6tnAixTN9d9UrYxMcn1Am+RLJ/mhPIrtBwCPUKSy5U0/oQX
Ua1lbHTPyPaD4QzP0lmz/a8/JDo3vpXfb1WHb3//G5/SE+TIcTip1HF8/6NjOzbickrXHtdIbupB
lTTy4CbxcKCXh6yQYqDOzmy+q7LHkwuwRNS/m+/LKp+2s96O0Fp9f9MWmcyodTEjkknFs05B0I3t
L9ZnV5K9bXfOptel8aD7FYhFL0s97J24fDRE4bOW8kwa2XE/pUiLojqhk6NItnrO7sDtrNg7o22f
k8mwUSM0zYmnS7qv2phakcTJ9toFPG3srNqkhqXvBrPxHilVyQ+5lleowjqwsi6JvyL3csKK6fxg
tet8bktdouhYXeuq8rqSBkYasNvZoB+X5LPQmRwkgaOeNPuib4qncajDknh+yrMX7Wz77cWovAyM
IOw8STGaO/yd+RBQoYZlq2idSHNX685OTfHYTkP17CZp8Z32pEYFhfChI3wQ7RjoRZgwQKl6cb26
iNzK6PeEupQHunDU1dr5ztkpC7gxD5A4MKtMnqex7r7UecnURX8OwE2OWKJ41wrNo2aw1CIryRIa
uvtjVdF2WzrsYQVsmZq1+qaJW3JuFBktQdIzCmluvRNtfnU5nlGDsCekE14LhkbSklaZr3bqSCq4
UnFIiqq6suJ2oSSqYIhjgV9v9EmLy2BhKN4Ini9hXklzZzS+d5hWy3zrYwdWh+NUH0Yx+WHnDuZj
YW3JZueMmMuCrd0035qub7aU6Gh0gCkPeaRR95+AhFGdFOpSjqkIAVNNspfLtEWyd2dQTLTh3jaD
95ABtWhq9II+Nb6ZPd85VS3t3dKX1xmu0VCDMYnmpJyiKWYBT6uR0h0hjrjC4PoTi9ohXyUPRLFf
s7R/TtWCr3SkdiTWiSqmzOJ5GYs3o6rrSPbsw+js/KfRjr2tSXTblasmeaztwg8aZAVhBXwUTBcC
b5xpHHMvPa5eg1FdZ3sMLVifk+YlPuWZqg4XzYtftTZdeDMq3qZGYYVpYcL39aKDjOJh5EY8hopt
lnhOHeWY06MpcYxdPwzayV6b5oqsHREyzy9vOVbxuykbXC+oF0LIAmHk7XltBN+QPugdgJJuHdJa
lXvdJDEHAFrfOdrSEP4JsLgW08aQhGqlLozROoLtK5HXX/vZSl7yWJ++Oe6wvJhzL4+V582HYvbH
S40SQVFCa3fdWMShHYv5MEF8nLWF3W6Cd4OVFLnLal5nrDsXwYNTbSpxWVa1VbEiC/ZTYZAkUiQU
RZeNFebLFIOXTijHnI4+VtUM1MuhVLMb/pjXU9FGmaO6o98KOhSbadlpDuBFRwb0Ns7n5fs89lTk
sBCUAGQMBeu8iKCn6CZqDZhm1h5+9xpTlSmmdiNmaWz4xP3RhR/ZyP6i8ErFclpHMTyvpPKdCakS
N0smUCEUmCWQAbbN/I4oX0Y+S8p+yfP+a+qqZOvQ7vSUZmN9Vduu/qgJ5ouyaS/Io2Q6mRn5oFgJ
kEz8nHdXkm+CVEowzAinuC8TqyP3ziyiQgBw06ukbjW7XXZloZsHaXXFtk386QmQrST00x6+ESIg
9mVOqyFaJxF0LeMXio74uPrwR8tiAmqma3x0h54nlzRdHZyB6sm8qbFb9DOfHEnr2SfNMrIn09ig
ljU22KiS8+q28cC+ufJvDL8cnhMHEmPqTd5JMfliNyPnCGPNYeMfTfdCNxY5+5yf2medGwM1dUO2
ww8JjwVHQF3VBDCMVylsYwoHmSP74+xwvuom7eDMwPNTNtOHB2veHfOlnKEVgA53uqi6XVxr9mns
G+2eqpk0jbSSJ+8KVcfbXlL7s4xtwP/YScd74dJ+GRfJdN8LVs+evNQX4dmnodDzHc4hALLcWCWq
V2GebCV2Y8dNQe8n82Y2KXFo004dqgKlFowzMXZmnG6aGgg41gwicNmEbbo1N24mbnsoPzJv02Te
9chIkUvTBVF87S2vSwlQq7qZs5msilHV0xKMFZLv3jT6+MqPK7vlzrqgOKo9w0pvlDSoojv8eLz/
SyspnCr/fdwy/7xk/vv/bGvdvTc3b9X7/wr3gsnY+N+vq4//9/8g1F7e/7zjGpd/8vu2alm/0bqH
+/qylQqTkN3/WFYN+zeGQZfFjNLDy/jOzP2HcYGFVBeWxVhqs7Hi8MfD+ceuatr8PrqsXVo5CMbx
LOtfMS78PNYTgm4StIBhgTfHFiE+DsCuPw1Oy0YdFm3+OqXyai79U9WRU6z+Kk7OcX6eDn9/MRZv
i/4plwPhf9ghimkwmDeQA0E7VetDlbd6exzoAkuDaeR2DE6mEOeltp9/79e+9nZI+eW80YfJ24uB
5YxHrmOTNoQWor3TvG6yD0WS5MOtgWG33tdZM6Zbey2QDnVDhcrUoFGt2zuudK/NrOyac5GOxpU9
ZGNyU6d5tkSSPvvulNpLQjapZSBGnyv6oCNjXO1hq2ui6gPuzeiMeK4h0e7Lyz+iATtD7WCbxW6c
xvE2Qyqib2ezqM3j1FYoh8u6q6q9JelCDFsDoieZ+E1cuwj2nLZqX/3CA9dv4JBwIwxuB746pxyK
fBrM27xJvBzNtbSxjPQruesdvyCURjkntLqtQo9mQnagDTyRatdSKXGwHOreon6UMqtCpv8CgYgD
OXI1wxojAC0h04EiViceD4Zfw+1R2Wb7F9nmRZg0wHjuUiKxxkCXmgCRTfgSkYfnvhvYCFGeGJkQ
hK/NbD0zEFuBhdrmS4KETNe1u3a2nQhwhATYVVNhaqCLkRkSIWNYKWW0yA4x5eU3FUTvthqvOHvu
LpPThjonIDR9GKMJ3SVIrn3jt+594qRtpMfjk0+bYrCIpIlWiHEtNV7SyX10lvxeq0f8MJpx5hw3
rofWQPW71qgSk+0ck3BTicFHISsO3eLZB7+yY3SblR0MK5WjaGcKKvS6Y+ZMR/+Cl87K2LLzFDxD
xh05K1Wo2aC6oJOzkvt5vjxEpbUvh7qPeALf0YZ4yvDY4B7Qtt5YEiE08uTD8eZFHV82VPi3mOnY
ulDmut4d4ZVJGY2HfbVWxrWh8KJgjKC9MXlLB+O4uBhwvLKNCujuqFvjaqfXwxYz+q03U/epJrSt
unYz69N29fr7RU9uCoRd+3YYj7OeB7FH0aJwAUSLvL/WYpY+w75G19IEyCJ24Br7danPOtXNZNc4
V40z39pG+k4gFjRw3z/20/xgTmJj18vNYlLAWE3xJxDzk7DivWbl62bykTsOa3xQKB4iipFfvBI9
l4HqazVI56b29vLeLtSdzEJjRA+TqBplqWKUpK801D3NCayCeqqe6yQq6/TZ6hO2B386z97SIGXX
MNAIEfFkDmrN/6ZrPopDX924WZfvYKvfBxwoQbJMc+Sh/jVpze2phYtX2oHaYrhu9erRAU8K7M4/
SWO9qtfstkHnFlDnRaGwuFFxnSCuoErPF+wQzNN1GLeN2pKqSfG6oT8ZrV+ixBkVJohh55VTYDvj
C2/0yvD4KP4ovvpasUEX3tyuWfq9L4f7uCLgWfd5fHfOqS6nF8dUeBWyC3uHAokJ6wuyWtSQsUmW
g5VZCNpwICw0RCLCJLCKDw0H5wdxN3wxL76xIV7Jxye8emy7NSIn4NZEebWDhLj1qxhGMp/zAKvZ
ftJQQJrof3BTbytqqE9Lkdy3+siVqBy5ofJqDayuYeXuey9sIEisBJsUBnqCQMzie5Lh+xlm/2ml
OHnU1/rkTu1r7M8kENREDJXte5MhmMPH4Aa+hn7YgstSuUZmLQwHYpMIkRDGJNc4zyuxU/2YnYZU
tLtMc7Ysm2m4uB4yrMk/W4N+TBfzQBbPSeQVIjMqxsQc3xERbQVrxxVquBVqHMjXPoMPne2SqAfT
fkpgOvm7OQ0JrafyOTZofeucz7o9nwy78G5jkAkiQmtjkzcueX+Oe8g7uaeC70DyvwrHpNtDz21w
Wh2WlVeDoFxClqWLc0Bf7wse00FjVdeqpiComPKQjd3d6yo/OJX7TfZpE9WSHYFxDx16UmzcdDJD
pjot4mbxdS31CIUUvISv2rAuJjb6joo0/nglINxCi9b2Qz1rR+UtvFPcoEOI0UQ8pVWc7id32tIP
u7FMyG8rj+9KN0GH33+lkXgbNwyxTZbaG9/rNtWAmMgl8znE3/JYCT8yBgkPRi9tiIcJvQjE4dB5
2GZ7F6lRCguvaJHnXG82upC9fq0olgt1dG9ngSA38qcUu1pJ27LZsnTOQJjMxUf2TrXpY1TauT+f
kIlAhJpD2Pvud1MW3A30ouC5mBjlJvP00YtWQfxQrR27vBYnm67KILPiYj81Kt0jYrlLyv7VMsxr
mL7H0ayQDJGT2JvCwUyzus+135nvQ15pNzVhYsEqy2u3bK5J50Gwg0MJBnnZekP3hT7tR3Yp632p
ShHZTnd2nWm5K7oFgxbGGB5+NHk1r2NLBypo0QKMI/YxaubIjts9qBpdvnXrbdjvDnjgqFqGr18U
2EBnf5+R9iEWoIyastr2lsZUedIdtEQUb5s8IuvqMYl5Yk5QAOFUliYHii+pFuoTveN6MM3UpQxS
oUVq7w17MSMr069pl/5e1Sv60omODLWYN1nBBVVZABR2VnehtrKbZrXNY/YSGe8POLSSpa+jpKqf
a2a1sG0Hjwsf7rtnecMsVdMQTmEZBScakBLqIZfSMLDS/oAwJwv9KjvBENIvkKBqT938tR7r6YC1
7sVbWn8jmvVz0lZ3GrenmIbHQPZ+f21UthGZWWFdCbNYQ0NdFKFWh1SJHL31UhnaZHd20197bv1g
e5m50ZcEpwAu/I0Nena/+ksMyCTKEClk+eA566utJgOAx8IHQA9XYwoQt0RjjZ+r6a4b2vxk0XzR
Dq0f0Qj4irWSmya5t1eIHBbu5o678WWlfZNm+XVSqrnRVXZv4x/ni2PkAWzSn2zP3dbSznYwtlrY
rM4r/ebtlgZHd4v+pQFr4mvvtMVEmzDucFtSbLoWcgPEcgB723jofCxjOkPxvFGbe80Zbl1hSZgj
UMbtVAI2aLZ/M1UL1wl6hLAYeThUOJGQPrsBItwosVZiZ7FI4N361ohyQ9LFqcxsEkr84s0pzPPa
++d8zB7b2aJiuLzuUwTtSVt+LfwO+jHh6YYlMspWsV8z+xa++W5cq91iWC8KjD92mS4Y5NJwJEAG
X5d4A9Rr0LPZT3zaBrm/+gIQ8Um4Yx/AZ5yqXn/0ORErQ/RHa3LwNIJ7R1OfZOcKfWGgWN/DZuhe
21xTwbTGxk3Dm1EHLHEMZVa7lNOOYMk2vcs8+sHD1NNcFc4ow94zadD6nKbdbITFUlb3iTAKdV3x
4NFDbABVGvWrbZ/arBLOTtNZvxGMmq67txyctFjZ1uJZ5rSydMFC/eUcWolvXg+TJRgJIQHDnPU3
jSyo5+EsKDz3/4JMu4Qq/BdufdlM0FMQOseKRqcof/6ZbQAr5vCVqQibymXmzWdiISnGW67qOY2T
cMkWjNI5ndF/kYt4Wf4+vLBLeAsZQJyA1CmYH0IF2n6cLxpE7Hd6A7KPUADnoszHi3vb84qLhxYz
OHu/oxthjhIUORIzo+A4oykisqV4QFE777SuNF+Ky+NQWnotArcasdEWo1dG3gKsx0CIZCAVPKor
s3Aho5aa9GTR2+Jx6pukDZMLPPSnPfifUJT/eFTZbB1T/xFZDSjygcPpajd1y5mgcLCK8mmw/fJp
FuVeqwyewtqiuS9OV3hi8+tX/ZCL8+PLhBumLRTCxSOm57Lz/in0DLHxCEclRejkc5lFVt2an8xO
t4Ztj5s0DnpjXkg+szOupKpSbBlq8TT7cn8pQ875vwzNvuy1H88u47KwX5oeHYrDfn5Dc+Lbs2ag
qyIWxTxVbu2dVDFo1zkL6K3Wttp1h8VkBl6m0vXXB+Mf9vsfoANIAqSMZ/9DhK6e4vv0zZYyDFcm
X+bEa7ldYH5NQhPMGjmJuzreXxCrH89pOHT6FC7BLzBA6E4+JJgAPSG4iK0kmsr1SBZ3HU+bqXn5
9QezP55cFLS6Bjmfvk0RCY06H64cW5rrgFqmivQHf1tG6+FcOdFuCL58no/1tnlBa3THQ0On09II
Q3i3oNv++i3wah8RDRuQAzGJT+oq92D745soclY83A8xPuHu5BfNI+kNzKYFm4npUuygUkn7iGYf
VVrgvbcPqBTnsPKyYb+UuAAY8y7PZVrhu5HbXOP6w1G56XdHmw5xQrF7WI05A1RjFndIbogiG8qc
mTV9Hlu34DZvtTvLoVucrJt1cLYQ6KG9NA9NaR/dzLltcxk5eh85GrXXvbEfS9zWjtYfms5sgpZ2
mBgSCn7B43ltmqh8GBGvPKcAydVwaMhK3k5m/NIL+nDt6gG1ytfVrE7e7KURy8tN6cjn3lZHu+Qo
28v8HE/y1RjUq5jb59g0jqQGnDTurlE+YodoWSmV3h3mSqMrXfMfE2lEFe1PAvV8kTm7hqJ6oXdn
f7bcE8T619zQtuuID1gmoFIriSioIPMHPa1uWnwjSyZ3sBTHyvQiR7F7+wL0tntArfOWdfGVLDCM
SPM+azC3zhnBS87wWukMh2b/zFF5bOZpArn3tgRD7/Ilo1zXfmFCY2tObtKK2lmDH8bqE/Tt9Dzj
qSxyndr0ttsmlrazUw1duyTeLKt4SM7vjdU8cp/2gwK5p8zkMUZ8EHJ1Rhqi1dqDwvDacbOSaF1k
7n1qGi82Mfpyqp5WvzlOFRJ5FIMiaNWwdb2OonTn4pY6NL0Rza3/Wiv7kKzcRvLuxljyZ5lkl9l4
TzvLNovnt+picZnMBiGcfCjzOOgwqIlB/6w57t4bfOZXvti5XM/DUD6miX4k7a6ENB0Qxc/E/5pe
g1x0rdll8vrVoQo2xFWDAYMxLXRF+sBA+UmOQxeByBEWKDiLKHTR7yYNREGO59GsH5NpkduuUwMJ
w335tW5Md9sL/SrOqSI36hNOlE0jcGRWBH5EsZZdwQwclY9DKa74jlGerJsOnGJNvZ3WLxeH4bgj
8ORqsTMznMzhTpvM8aZWxO7jVbkxPZwZ3XrWOqQozlKRf5pax9xpT6ymR5h2ckAgm7etTx+dDle7
m7C3brQEPjytiuVcNO3VnBe7OJ5WAIp8HgMcPPuS9lsX0hU59bocrF77ZIGOHaxu0u4AZ77n5Yz2
EVU6YsjPjYUAdtXwTIsK5eDE1bbJmuwVu8ujU9F6rxZHRQPHQqBI5H4wUk6PByDlplFTb6HV1MvH
xZnjGtUNTFVK3AxOGoVkcWnmoGuUE2YkYITCuPAzCx6UMrt2B/IhmtV4WtSa8xunRzhlNOnYlCp7
bp69lodhB8x21UsUeQ1jYmC3YxmVo/TMQB+n06C677FhH+uL34xS4HTT6Tj73N669lP/Xg7TszbI
e5n2YTKka+jGJr5jE4is5WpnEbdeLIjGo9al+9XD/m6mNqE2/jWdWBvyqh+FMDeEjrgRRi0tjHn3
qBjOwplvME+8DgUl6nq36w2112kabvFYjAOkRgzWuDbLTTbp59i3twZnSt9kb007HlERbAxtimbw
Ca1T29bTw3opztOSfalqknQasSeb/laRr9N762lYEhsTR7kVfrPrPP11Wt/0VH+e1jY/0oJs9Tur
KrX0eejFvBsllhHXZD2QPbXf9aRtGtnjLG+NhDeXdZvJ9Xd65bw7mvRLFn58uaWOFJVchfUQ2zXx
NM7Uam9ubQDN9YkMnT6vH0o3s+9xN/dAwhx0mqIwoNLyTNnKHR6G9kZomdot/loACxdPFrshJ/9S
PPluKoN2UCqsDSIPdb/obgGRv42aflhnLQZGwQgtte/a5NhggfPFAm1mozysdINBRY63btt4oa5M
8V2tgCTHdJwAOOMS/E154rop2BS8C/+c4Ve1kxnPfbqu120mPtnGrN8LkePWqDL305RpE7Yea0Ae
LI3bOtdLPzT4kCevbxhnTXf8gqQW7i1vF6BIfMdBmUDr1u5iRIk3nmlar3ddORwcn3SWWVihNsZj
0HjrGpINwyognetsnruNLLUrT2KglkgqYtajyHVAINKY53sy5UdMc7iX3AbbtWS0TYsejYX50imF
3agvCnSn+LMJB9eOpkdtvJJ3yzxeWUutTYGLC+ersYzf0ILJnR47eBc6DRC46mLQLT2Lx1cfOxnl
AwgivpSphaoAtyr30JXsgqXpXgkFwECWWauOeJv1/J6wc+x1dVVmZ7AqC2dPOm4HfeiwbHSWPgeD
U9OuyI2/W0+LNeY/NHJTE3lYEZ8whp97lgbtwK0V1SwRHfQdD6V3KYiqY5WFSWyRapBaX6dE2NXe
d6V+M/rVtFVeWmMzqeJtogFYEG4ypGRSCpxKFC+16TX4iUMyxkp3bWbeoT3CLh3H7F09CSTIaweV
bRAfgJ2WntGcl3WYXpKu7G6qSSdDqKOYMcoNDzOQarwvA3rlTTGX7b1qq/iQZPmVHTPMmAJpfTpn
SJxtc+7QFCj/fma+eBy1pD/2yM2n0B+z6q6YFk7kXI8UuBWaXWzBnIz4S3u1tYb0dpmVu/O05mkG
0FaeqRGWYMSRIepsg63bDuel3Xkpttkm0+Rzavf3uj9R1iy5AWazdO66rioRl7v+i0bLMQBXFlvf
azRaj2vVWyS70ARnqfxcGXHo5+7Gajux6XPMA03nPXVNi7+D0zF0+7oNu17le9+oXQ18sykfGEXK
wO1W75BKu7z3qzr9JJZpWR79xkpmVBfJwXaFupZZZz3XU9qFLKLx1sB+t/FBunZ17heRbfYy9IxY
3ea6tHcFMoG95VOBvbetxdyxPnQXwcfMDV3Hkxpcuv72s992m3gEI1XJfFV7Sr7AizmRWqcHuMT1
1I8aEISISeaIKaZ65L5/7l3ZHQlEayk8Y8AL+6KT1pYRO0daAt5nilNht28cmleV+jf5ZGzhvnDH
t7t8VTs9GdyocyVui6lIBHh6j40ddvN9ttP6Kk7Wbe5i4GLmEerQ4yzdoQPFUaOZ82ptTWMuT8rg
JlprBS5kGLETHFFH5Ab5G1k+N5El5/VAZNtdXMDJa2vpoPSx29vGXXYe1pa72u4xI1T63p39TZOV
FMhC0l08qs1pkus1VwiCKB17JaXvQNp98cbTv9pPQm6WtPMozyneMDhAnZHCHXWGvEX9E6W4EWEE
XNpgp/fEse8dQxtYXfqjUedX0pAyBPG+RfP6tcv9NdIwGi9gM9Fsj/gE136BWtL3OV6j3gT61QpO
QC2R1yQcYqyT/jHXUBJo6XjdeR6BYPiScW/srdnvQjWrnaJxZ6MSKD24DJ6GWb9PCCoItGldP3l6
/MlCrBNC200B8TKPZVx3JFY0PHfrEv2v7jND6CANwTBMxmfJEEZsBhOlKXPsRpAwgkgoXW7azlo5
1r6d3U4SznVYzZJpAPNBYXu3fRmb12QYWTtttsULcOV4jIcytOrKDVqEG5uxY34N4CdZobuyJqJO
U13orr3tHjgKBMJa3RIOtbuXyiM2YFrF175P0xktk49LIB/KnQZccUbhd1eWlrrBV2w+CKkVQae8
23Yoq61dWfVnRw7Xs8J9uPgp5g9txSbLpJrYxacO19NoZwSnYVwGM7XObiwIfdM7GRTmckz6SzCS
7D97zjigEBoxpCvPHc7oe+bvdUF4D3eW1zyf3WPu1f+PvTNZjhRps/YV8ZkzwzYgZoUUGlPKDSYp
UzjggDMPV99PVP2Ltt+sF73vTVlVWqUiFAHOO5zzHA5kMb5XRUKzgILlrky5jxIBKQUxVrNr2kVD
JqJknUAMxZ2V5bGT1MGutHEOlGN6XZJwjRiI3deiVn8AJ82PlgW4wPT11v5n2pDUx9Vt9gVnHlU2
a+iy31W58bZW/mM94tUf9Q4xDqmo0EMy8uyifDL1U9atGDrVthMz1g3cyf1+Nobgq4fAyBQzCanm
bkVJunhHqcY8i12eehlKPSd9tu1RPS/Yot68sa/0PmUOP1xHD3rARvcVHppeJdu1opwfFmaFnsPD
XMQc9OxJeVhaU3Jv4mLH57unvtYY+bNH1pcE+XUP3to8zG2+LQz9NDjsqhnr4G9js9X6rFTaLvxp
i0APKDlxak1EdE0ziM5SinM7J8ZuMaFw5LXG2YG0ateB74qsmmA3iWRIp1O5T3sjOwD/gyhVfY5m
l6N2tC615ZzNoT4xWfpmleFsORC3Weo7W2xcsC4YTm48X8MlIJoG4k97JRfqPHRcAfWYP0O7ubPZ
dJaBBXionopN61aRpdmj+Wl73/RWe50dODB+Wzw5qlP4bqkdEl8dxwYWlpd2N8jZfcMqArFVMQ84
RAVwpJ5TMrVRRqI/I10W3LVlfTbKenWNxEVGFFBQOf304ZtY3Hw4onww2LvyqfyVlJa7mZb+o75B
DlhQoEHP1hdjCevHMAVq0zg2fALceJt+IXCN2+cIY6GOYHfonZ0zEvAShHYAQ0TMnNG89zncsbrJ
d4HRMIJww6rIze/sJSm32IYP5jRcePBZG67JG5My8ZDCjvbOYhe+CQmQSrvwKTH42Bv/p0WMHfl5
+OjPXrrNGpdaqB4I7zVo0d3qPqwWa68CVvFKwOio+qtcw7Pr1eUxo7bB7kVDBM1vPSmd3ShHaX7i
3q0QNvThXzszriWV+LC6beQSQ2N33rkp8/ZakJRTjv4bwNoNLYV9bNlCH1Vnn+BCGyfTTgNu3vat
WSwNDQaXgBPk14I902VMy4Ah8lRH9jTcjcbg7nFMtpuJMeoNA7D652ZqmXdLfVo8HpDOoglIKJcu
6tpKHVAIL4dkTJ/ZbhjYpJnDU4TsEu316U7kxmPWuvgDx/IdMwjMq7weUWDa/L4V+S+STaa+aZjF
+NyjfI6CtLtXClH56OYsxYs1jdFlZFutAIKg0AbK4uD26ob5MASDd8JBR0/VLdWhdUc3Qtx7sOrs
C4Do/KeenHozVW54mov1S7RWcArxESqZfzSNwxjI1x/Iya+r0NW2Tz3j6JeT2haT7MBx6hdUN3+T
DDv7yhm7rUr7082KCkNYT6YSq/FOTvhQ85mVXtdEq4YR12EVt+b0qjJ0p0HB19QbGGUd795f5jG6
TR7wbj4HM4hDuDrx6JWHeRwO3cC+R7pwYyy5oOdsCpSd3ZbB80M+JjUVtg4fGNT+FsvablYneF0G
84d947Ax6vooLOcqzdE5oAB/V8wB9/S/xjYbwCCmNzny7FrY6iYFxjBn66JgJYal5DmVsQi1RfOl
O6bmfV8YUE6M+85xrsK1m6jSxUPXaPzMmAM2ruF+uX7OS/iOPK4e0sNG66ditIMIyZACvCLOsBj3
oFCGjaQCPMnJrP4oCPdggW6u8PwduCQahcm/q7lVLyAZnwvJrL0J6NqHTt9bs8M7WbM5lpZ+bRrx
uoT+NS1ngCw1EATHmuME8FdkO9YLmIiHAeHgxhDqkbX3b7enFgrd/KxtAEoTQSwbCC1nc+5nm/Rw
1XLDANsmFuvB1cWfFCN9nLlgpgpbc/VQIgItQXyU2QyZx3DeLOia0d+4RrRMo0N9nmwXoJv8OQAQ
hz/bqGS56xb9Khv1vIKoiZrceIHm8at25IFPkWhll39Z1HXW1TvFL0ZiOlx6D8aJ7Qw2BRkH10g4
x409YGSGb+GYvbF1G41Fun0FYJJtYJI+5je6bK3bc96kF1tMGJrG9pCovN5IMVyTxDyT3HkJwg76
odKbtnPfnK7so9aQZZSL8lclXCat6iFfIRI6rK90dqPkLcc5UZ9OML/mudh7WHYxNpfvXqvyN+F4
3mYaxU7ywdyxLegY6ZX1BicuJWCf380D3AWTMSPfuAN/2iVLatbI4/t8Z/fVNRt8Xnd8dylQIdrQ
YpQAs9Oihm/r1TDKHGZoTJRmd8/a/MFL0T8MHfIZ3PUUPZ9jWx8WY6TyyDXpADAh+U+Gs7UWz3CB
3hq5/uXmdrB3KkBpMlHbFEZA0dUJE7LgsVDjs8+VG5rsmiffHLEb9QdzyB+8mYrScNtk484GfSA7
Beov9vk09jvZZlcaw4yOaLWpWAJoUyXY11XBb9T1tuy94j3MrZugVdXxxBHkQKiCHZB7W9srmy1C
cy6nKv9UaXeHeG/c0+butCVkXFaTjKt5vDZeU26wcN4zQniaAve9CdHyKdAP3F1xX4Xx6pU7NTPf
qwGQxHnIiM4KbEpnLzzUCsXF5LTtb3duv5UMbwzYAJBUMRuRs6aMZJRt4TGQGJtPE0dxbNlzQakv
rgGt98ZOXJq2JHlYXAWrbrxj5UU0F+Mpux0A1Ig5ePLd5XWap3Zrq+GjBJHBnszeC1CVaPpy7Ps8
CGuTgj4ZoEuVgbyX6wiUdvA+g8HEJdLxsiUOiG0wTI+m61qb3kd95aoGGqeqT0U4vYk6fak7mtaw
Ke88YWdxJooXZ3ESLogK44vX4rzF7cb2lbHodElFc6+n4F4n9lnUhg0cKVOI8sZvCCjUXYN6lmS5
KYc94DoGFEzNiJJ7PTVFRw0l2QGPIDQBJHQVFF3x1js81WVgUbFbWR9NS8Oo3FLxOGX+xggKgvM0
HQUyQ5sumGQvJjQi7A6zgdYEFcgjDt15q9ggXYRdPS/N5PKwTIMDSADO2KzC9b9a7jYJZu4pFQW+
8xn4bv8uGgZnTg2B07GvaSidDc4N8dQ5POk2hZUZp2VO/owt4gerWcuvuTSNi99rFQ0i3JqER98o
2wxAq+XJTFbG2OFwrtvQQ+5UQ0npRHiWtbL3lTZ0NLXZQweccaMTFOH8psZ28YeXLmGUoNRgoCPU
5s7ARsx+Vz8kXK0bJ/O8eOn8kZIzQNHXSUO/oZTtXryk7q4LkJnrBOxuq9tqmO+wnyB1MYsBD4I3
TJu59wHHpoKHJSfnvmcgSl8+7gir4uyhjKubL9cbnMhm33dn37iPbW0DLGgJ0oDV17Z3Syufslng
2y6dT5UHCzTJIDlQ8tHmi/dqTr478qiOjeu+rg2CU9RYzcYM1J8CEn0kWwZOhQd5sUD5sUrvWsxi
iU1reEPW8As2HxRkCojNv7eM1tmWldmfMtXm1hyaBw1lKxJObh1YyKd705j9uO+APs+L9VulpsHd
yq/v9f1hkvNTa0C6ESw5t55t/SWMMY9Gy6TDlupsjCvnd4DsCjgmMzWz+dXIgqLPr7ciDc6Lba0n
baSvDj08YADGy8VabdkUoo40qdgHa84hct4kLszFugQBMrgJugjjAnlt2q3eSBM6oo1RMIdKyTdV
+ByOdp5tByY6qPSo51o8XvEgSAqufPdrkFAFnYno6DzzYzRT7n1v9voi3HC6GRxarPCSz8w8aRT2
9wZjMFB3LRNuexlRZRZVAc7dbXk2IMaLqirtUGvo5qGZqlevdicOXqWMPOa9qWLXrk3HvPXG3fM8
4MuR2ZtWuXfHrKy2LWaxdGO2t0WSR1teUu643qnD1hGlZoPq6zbBlmZHx1roQwOtuFpLEEyJR3RX
0yLeU+w9es++NpqNFQfOcYRAqCUFuD0m6y6sggYfROaWO1tTA5lMVEaT1tanIYwHY9laJbkF3vhr
NLyvUg9crn4NCaAOX60Gh1YQPmO0eVDpK/OHh3Ao1f2CyDYelrA5cMYDSQ2dw1yZAk0WtANLOvXt
lykkyAvwZOzFoGSvBvyNtQGjoJlmlB9uEu4ZhTNuctWlwnlNJrPvbnyjP5YrKrUwmRF8AwGsw5fW
pk/Ba/+Bz+otnKrLCNVh69EmMbDAxxMtfF6YzZb0VyLH93FaaeMYvc9lIMDlhK8+sM+J69bXwxIz
emd6G8Ke4e6UlJNp97uUo2DNBSgwmXycgg5ttgPNsUnqN8Qq234EeJ0nl2EU31BDn9rZvNN2YjFi
6JI4XPo0gol6X6EvwoAUT4AyB/LtMRNhtynBbRQ96kre8Q9i2XuRy26vkvGxmCb4oF4h4rWccbY5
atuE9iFdg3PSIk5zc6qzAqoP0G1Oo9GMbTSzcGlYuEFrc/V4teXv0m5kxGzmhE1xGxgq5p39Yt/8
knR/p4WGl55JGsC52u8073lqhRbY2kwe4HG/T7V8qv2GpVtqxzyezzcTc2d1JxrKwzC3v8113dbd
utXrwAipZ+kaPA3NjSXa95fCEyg75cPMZICr5kjLsnd19ttfO72x0JIc1ewfevjjhQ3jCG9Y6Uu5
D6X/vM7onjqrPvfJUu0a5Fd0jyuyjCz/q5L0R7vlj9Gs18R1HqjHfxWZOps6vY2x7bcUzlSs/GRA
ReZQta8GohXwMNMdrmjEuy7FnmNNr3m5PFJ/9RtLEhwml3NYqthpmHIKv669XT55AR8MU98IL9SD
BQnmYvYL47VyHD8ay6MhGIbmiaDY5Jkziu10MWVFtDjmCVMqm/keeXVm6xJHrsGYfw7auDLgdW+V
0Xs/nbLS1zBt012xNgzorL6PqgEb1DGBFb66YL+tpXq1Mig5I4CT0GLd2w7oIibh69gu8zGuCLiI
rUJW+9HTIr5172Ryg+ZL/O8knZrnumJAuhmkBylPuRMDJ9MftuPqAl/M+HVzDTFTrtAbRwTfrutn
FUAmb478lIGMmvS4tx3xm0Fpy90oD9gAF3xZNkeEhp9BTffdKT98CGz9vjpscwRQSKKXiXoz+g5p
WpDvRD8A0HfEU5bC1LUX725FZoAKYruw9ekdH421bvVz1ng5kvKSO8+ZINUif7a18Qd+VRBXHsL0
sEOmNru6vpfa9ChFwA2jnBYzaQe+tUokte53S7N0P6bOi5/Ix8SniGvXb4aY7tasG2O7OtLnN04Z
/N3aH9tP/wzI2GOj89PjIrEF5OmbvzhHFernToM3wY1buPXtmBTlZ1XSLRfdmWBYtVecTxu09NlG
O+2KES/8pjbBANJlDItE8CdVRvKVk4HF3N5qdrqxwUY3jZEhpfPATC02HjimZI+OWngLaV+dp0LC
7TeKmEXVHeYHSJ7ooY0ahW2eeAXWUBwmNc1gNOTBu2EYr6unH8TiA9my2PKVgL+nFpucW88mH5a/
9VcWsE4eYv8GWB67Fh3GGj5SJcRsVqCqSfu5VCGK6XmMU6P6lVbdd1OUlGs1q0H/DuwocC83j8yC
e9bpr0MN+MpXvrHr1LBVK091Bu8DxnEP8gq5FBvq0HOucXnYKfxzKyh5pDvtaTWmrVyrndkn87a3
WPnqNVx3XTMcl8DGQe0QibY0zbGtGZDniQE+Kz8Zjv2rrBCKdkYodlmXXld7GC/Gkn+0Wf9aT/5y
7LsgYR5B1oIc4BRrt3/yi2oXQrCKVCchCUEbZgXk7FpCCbYu0xJ2fg6P1AS9AVyMszCH9zVfudT4
MfUm4deLA1O10eSQalAluX/Oe2OnB/iyyFaTZzPwh5vP5h0xDcCjTF1zZQIl9RJUPc78RwzGLzzE
vOPBRULKmmWzJLZPb5jJPZ8GqadBkL/PjvhLiG3/7IwVRoYKrJdRWCsredQhy0xtX/H5Cl2egVve
LNhGGC3Fes1kaj9ZeAD6TQGjNoIUgasdzT4gxiwkiUO/oTy/cwH+ooCk7q6Dt65sB9ZktKtFWLBF
b3gyNkww2DmRes2486hqCT21ak6esXrHJaNSGYbixZ+sx6KEF03Er7UfeoGaZSoYlKAtuundh0rR
3HdEBzD41eRyeIaJcRI1pjVuJL9Teua7X8NdpmFJXwKz7fwHWzYYWaYFKPBmasxlOY+OnzJdJQfE
PcOQZdolQKTFNor3JSqKsrUeLCXc4rJ4NS9VrTOuGSN1xkg3wIdeZmjCZGgUuE9ObPtDf2u6VR9l
gE5sbhpSJ/YFdigZUw4tn77lkwbe1yZmcNOja9q604iHfli8YbsGaV08jIVR/gXNYqER0RzfTc8P
vctcf+mgylHcYbQpuCG7kDKDNirP/4L/zKu3auYuh+OCtijuzWwY/paq46Fvogg74INe218t41bF
QvCN4Siffjr0t3+mPcLLyl6KhfmzS91UNaZhH+YyNMjTUOKPg0eWLU5OZV53rH+TscYYP8tgbE8s
hvhizHQJP9K24n3N3rjyQ9G6fzVmny/fkzWOwfeM+ORNwvnMtg53Am/LESB3U4rUJwAkACyttSwu
tjmCvTRzVe9nrBbLBQ+9gilFuV7tvSm14Q8qYJNAGxokGwH9UoGNVRXiGchvv7cSfyBKfpBBfuDp
OfO5Q7hNdkXrLf4Vsk4Yngn7CYYPqr6sjjr0nXWUKI7OzRQGk/FOcIWG0wcbFud80XuCYYNkCGd0
a21TPbMTjjMU9luQ0xZhEyyDqc5ae92ni0LSn3ST+eL4CfBmDB7muh9VZfRwF7ohu2jPN+QxHCbS
MQJsgDDnGdfNe8lsBpVR7g2UuHIatM00tqjG5MRqvcijWU1N++DimyqfO8PzKK7YF8+Pdclm+tQ5
qO5j1TiWc0odYjwuk49PjtkIC49E5wxGitY2RGQsYna3szmN30yxqomSC2rVRY4+Vb0QRc7cWhSW
eDK9xX3v03ZatnYzoFiwOxbAj1ZrqAoxXT7tAvDVLERlh0+6bUwrHm7a0ZMYOtmih1FLQos36HqA
CjpaPj4Peg0Lj/Rij0+eWj3nAIubb4Z1MWLXQQc1VEXaueOKGhf+3qIsWv9ZL2NsoIAL2HGp3HjI
Kmr3u8LyPX5W6y/nGoqadXQND47yCjgCyKRdIo4OzXqcDsXaIR8VY8dw1ZCoATZZnXB8ICOUz06x
MoYRhadfqzaVLisztdaXRujgnKPv+WMseuC56YLEYLEw3aHYv+QWC8gNT0FUJ6Mx9o+lLjsZ1XOl
2ScCCH9djdqhXCgQtDHqg3XZp92KFYPZ9WkkswNjXEKoFuByAMKw6BhHzBkPRcXkGaBaz24WfURF
QeSmeQZjzTPLLxQj5leW82DZ2OM/ckxqK8AXED6dN+2OkDjp1EJ9sQpQbphtRrglqebTuZYcZbcx
pP6xq24lYJFcVRKdxYxULUfQax+DzrN+GdBxWKitPh4POc0IddIuGPIjqlIa+NwqFcq+vB/dgw4y
nA2DZ8xP7i2GOpsR587WZCwT0NQJBm/lldNPyusWJOLAOI3ButG3tE4NPq+UrKtwZzovoMt0g1Kr
gPxnQQFfMUdkLZML15HfAOICb1PlPFnI+wg+y0Lp6zyG3dV1DKY6EtYDecO3MnGd0+WVbBVu5bCD
1PEw57ydiEWXOrr5FHhxnjv9d21Bztu086Csy4jU7+CoEqPO6nk+Bji37E+UDQUbmU5weArolacB
YvZEyQYUPaZ4NjpQpCH7VyeDfcvwfuboNNFV4XP4R/XuZYjxlxLTfdBVCbuP9iZqBzM8xAylmnu8
zRyRrFZe+77D9WJbHTC6uimaQ7bA5YlCPWdobYPeeHExDaVxbtv2IbFLedcz9L3WAguUQ5vgRyYi
hGbX+6X5Yi3hMPJmbxEcpqGOMN2X50HW5pWRBgNz3TCtjFpRlXGgMp0ea9Pm1hyZAjpMqhiz7T3o
PQN+0BSQBSQYKIy3I4TJEpjOcHW65WCLVfbxCjdUbOijEoIIysX+i/vElrHd4hPss4JErxxYbciI
Ajn3kLHOY+5TtTstvJownzXoN2G41MfS9MZ3bwyQsZuuyXOohUZ1qOuaB24d8D3NpMb+huWYQ4l0
yqCmG3FdyCyd2V3k4hFwpKhLsCLUzDAcmT6gr+GvOZwSuF1mAVOkoj6GCJ6M4qdEdxyFGdbyKJlM
nLpBngXOJl2ZaW45Xsj7zCrsY5sFW2V+8/+N3lZXVCMnEZQA9NCUcIxKKLkKHN8HCWxIeYNpvmJ1
huNHpa/eWBmqZTuZHWpPYSAXZc+bOvfF4HGGmwByk1h3dfAjOt3fjyGWMQpgAp/CjgenbS5kv0x5
GXyM9axfkEANl8zHu9w2XAgRDgWupdJSmFWztPOeu8pD8IkAEBufswSfyZo57yjsbuRyiwriGtBv
yVhwsLN5SQz5FLYadozb+eolkd2d06uu39KLU613/fxS9Yt8D7uGaRdIUwelSSFV9dkJq3qcDSG+
XIXqQI1D+ZV5ZsPYzsW2bRQm7VS/aqY/aiif2J6gthOGtmOUTYSlFNoZj93Qej+Z1hRSi6AqwYFs
7ZjCqTekqRIfkisJ3plWpDmlGEGLgkN1nwfVdMbBYdVyzxSGgLlJN/xGtpye6HfJUHUtDitnQsjc
u0v+sgCn+DuM6nMg8XXrMYlbt+v4RNmfXi2eRo8Be8PinPst4vA5C7FxyxAjbksYQcNmFIXJzanr
N/LayHq4A0wTQon1cx8hldHfrxngqM0kTfmdpeS8RaSi1K+ZymgwV7Q9Eau+AgPwiMNWmGv7iEwi
+MOvnT46doLAqE9r487VnXhtBz/7rlGcEOjlDGGwG1kLs+ZjKu3E+HuHI0R2PmPJEGsHJmqYkRMK
Lu1cwcmKLPvmyVWQtkpULGt7n9NWtNsVHfQMOcXmwPnXNLEGwzjsbXsJGWGW5tXyVq5Lqj2ue/MW
04dAtCSRL1CsHJYuTK0TCDz3hwW98WCmKmeoL0bG3//8vTELWd5iCGli1BTrGXUXGadZb36LFUta
zHhOP0k5hC0GeZtUL7a/7bEwBGdGBuuDU7SyuYwTVKJ7O7GR23Q+gv4ub3j41Dyh0Ry5/G/idj+p
tKrRY1qLe7QE2/2pGxkeondEd9XQzKTJTMEtu3TgpzMrQPVem4SAED9WfLWIamLXzN2zaDxO3dFR
IRh8BmOnqjGIAehRbH3PywikHO69AjCNZ+Av7UVyqXEex342LzuR+oBjQDhElA2sAv2VkeNmJtQG
V44x3xpxamboQQ6o3DK0xhtQ2PeqLb5M9TVVdO8xewV8RaSt+TugxgbBmQy9fxAqWx7ZgCbsaW5k
jjJTNdO+ItRTRzQKcn7uLN9ihWdXLXrSBo9IOInR+tP/82H1/SrXN6Yp6o0bGOCKphVJN77qZ4av
CaasajUHnp3Uz14LWJUKg0+kNxlu8a9BckErTpLTRJJeFYIJbEUG02eDLhoXAu8NzEBR1vjKypwU
w1cvSNM9LnPn2apZnM7D7L5Jz6a4LKm6xCano3t3zLnC2OgEKJe8Xj7Kbl7vUVhZj9PqpW0s+uqm
WMc9mj166GSTjeOKxtmGRkqJ1C5SPvpDaNrwb8t1NzStfidkR73J0MdWkLWvEI1YFAZN8cdcb5EV
uIq/mPB6F3YAVOyZQLOKa6y1+NseVt0GPz0ZQzAVmJWJkcuFnATunzWhtwNLxEZwU6/18GSWS3vS
rZPds+X8NiF/DJFIgXFu0xHqxhskpcXbYtrgC1VlwXOkaHvLOYhQGu3236f/lA1orbFkcmtlCNxj
7SzzdSXQSEdBQsIe/EujGM9OylVKRIxLR+n/43sLb4+aS9UZnb0ruVLIBqgkY+Z/fgCTcO6IGncu
koO87iA6Nikllx3eOjdvcHlITVbNnzgzTFugDyHXJcZ5U0SzV0ujj9BliS+A1OoNlT0WR1eIZdcT
fmFdPB/Y/aVfoHLuVtNxz+5A1ipWmZEPqEgafgi2Tx5QU7/MxQEEYBNuIYi4yDLWgc7Y6qexOGg5
8///ewqwlEm8UwBJIKVBKhogYfDi8Xv+c4BhM/AXl0nUmAVR0k8o5gbpJIxIiIrjxZDIIoipa17S
84kSmrjpWOEMUVANtSMOaDjR06NXMHpEaBOTteK0gidKdiPyOoEj0SsXh4zMgul+BJ2agrDj8BGv
YDQLfWZEYJdX9Glg5PoBRWKEP9YqdqnrO0TjSK9voXDd9JATN+p+TSoOr2XlvkDpTC6SUWZNFzH7
9Vjmou7hqkan+TdseZ6SF2ZaEELG3vOjoaeQ2ixNsoqokvRVZLxkfJOL0Kq608ts5odB8dobAnUq
+E5G3f7iGvIYbNazm25nNQ9MppIWFQqZ4mjPLSdMn/sOyhzC5D496Qxy6cb0OoHPOitwczSWtShW
RuiiCR2sXGMvzQwv+gZhoNW/unQgwZayCBPh0HgopcD9c+Xk/qje/v0Oic/luCQXrhgOY1UI9xbd
ocjsxZ30zZZytPdMgtgJC7sDaZO5gOZ6M+iDSEghELEM4Lk3SiZusMvt0I0noGr6kX4h8ffenAnM
CVNZfpNWwZSqlstSRhbsVZilUy9e0qp1mucZdU5yorPn8nPamT0MoqjirbNDLvmMyUsVl36RoBrK
J77esk8UfaIEzMFwUXVsCAt8/OEwV+Ghm037N1V+8F40yTYPDDRUGfaam5rXSNMnQ3PtTWn1lmYW
rMJa3Y+Tg9HDpu1hFEFgTpk+pTlbbJxm8N7T/sdqww/sg5yIrsvDeteL+dc/tr3/w1i9/MNd/v6f
Qrh9fJr/M8UqWv9+y+zzv0Osbn/hX4aVGfwHSye3gGkyxxGWjT/6X+Cyaf1HgB92Qk84fohTGRvm
/2NYueZ/hIsX1Pc9KFZ0Tthi0Z3fwred4D8wkgPhO8J2Pdyp9v+GYcWz+f+znPKOPEZMLj+I1+E0
ufk0/5vld0kLqDJeWGGOqoPbouSBx2N4gLv1ClG4g//D8H3JMdm3WVIz4/RZtengiiHdZ4MTItoO
viAmPWZNtk3nEhwWqXyjRppl9A7UBrasLqpQboqKFmhCcFn59z59IUU/yt5uZjltaxp78njbjjPb
xGFBJJ57u8rrS5vW8DRJq5H1BR/lb68U3ySbHJy+/WESjoPLPgmYR1CTdoOzpaqR4V/4jvBYbtpD
NzmlkCHz7M4MXovGvkfrsKAZVJDul02yAIRBDWy736H+4t0RvnEBAMjexly3ZVZee1RYWPKR9WUI
e9/UbctZzChXdnaSouFE3uksUb4+r+piYZIEvzihi/vOC8FKgvSkcCUqAUhAUx4wbU6EL3oWbPgW
uAIAPoVbEb/OilQ7lad0ri88JVoC9nzvy8EnOrylpd7zWU7U+GF2me17qz8RKwK+oCIlw/0LBuKl
QrcelSEtonNdDJwORvfSpp+Bi5M3iVL1nNQyUlZ+MJmpLQzG2CNdJ7necBNx0DJtc1AoQ+HclKHj
Xvy12KOC+iaI6NTZ5Gbd7FDLPN35YnqQLP/nRQKBzb6KdjcXn7WmritIvlwUhkIjiy1rn6WwPyvz
EI5GZBsPaFkRWnNQEUws8seUl2Vuz8bzZI/X1nrLkRizsOAMvqKax/e0qcZxtxDbypkdyqMc6rvx
NmgvDGKkk/YpRajtm1f4Olvp37DY7TX1xmce7MOmcZd9Z1cuJl3+y1jKD6Cl9QZp9WNaB2cbIz0q
YphKwcpSDo7LzD5ETyhsXD7ktSjekQr2kYVYF1/Sjyn+or7zY6seLwvytw55NYqKzidbcvylbYJA
ehJ+c2COgokp3kHrtUtmxuDI5AQpODgjlvUYEp7gstnKHAwpY1c/eMsFesFP7s/3HcCkClEUwJd9
Ai3ELT5K3cbjMMVdUJ6zoQODdF7kcwtmsbk9y93PZVCvbQpGHJ8qLW7sivGKIA7QS3DXwVEMyPbx
QOFU8g90np1jql+9NTwnWXWEhIYDK4iXpb8Pl5d6XVD0uI+dryNTK3ZbxmGyp8tSA2pS7gch3995
+x6uh87QZOVRJZbt0anf/NY/EeBAIscDFobnwQZNMjPcKAWXoTceyP5+TMbyR6Y4thp2xoRfmSZX
+QDwyr0f1rH/9K32O2zrk/zny0DYL9nnZyxrZ4O1FBmOp2DJP6SR/AoDbhLDtX+6UPw1LdweWYCP
RZEtGyYZC7X8bBlqC5cjztPyGq4kds7B40xCxK50V8rrAsapOc3PZJF/hBRxMfQgH0Qqi3Hj5kMi
pJ6ovQXjcmCQXIssciZTB8ZK+7pwH7WEZgsgDIIVcVV9rHqbuS7kiOrQJCj7G/s567+JoCI8t1xj
D30XyI8vE9ucZBhhTQQjS/D2pKeQVJEZBkdQ4qwPClX5E+fohOVhuUOfXW8s0/sziWAb1ISL+NbZ
Un7zTM18lznCOXKgO/tmeWWXhyDDQjOY+u+J+V+cncly5MiWZH+lpfcowQyYSHctfJ7dOTO4gZAM
EgbDPBimr+/jWdUtVZuedi/kZWbQne4wu3pVj+bo+aX7lCK9BDPGfpcCIMDIKOJm1D5N1Brn/mQ/
IPFe6yrdziY9zf4YHthd6I0fV/MuaiiNKS2gU9xTgfKQtFwPafKR2u2xDAUkguga9iWqdXoKS3d6
9nLzrcmmW6oU+oV3IdVLBepRMzitqj756aTxOA9YjJgtf5rIZmmQqnDVToprEEQW4omhOjRuPpK2
HW89U8MfpxP453wZYiFASVm0k4Zv26h649f+Kpj4NrlGdEKWaS4JMel7iISdrpudAuapXdRNA4Wm
WOkvXe0m5ySPbNZ8mhZTx1+YjtHv8RuXgGOdF/ik+V5Fpr8PmS6ejMajaKoh4u0Z5jmaoui900Dk
fO6Hr01XDRtvkhXyyaTWLQUopwB81zF2uU1ibyp3ftZyIQ2JlpHDqxc5D9hVjUWeU1ERSLXmc9CI
TT03/PIMFnZabmMAhjzWvj1zwJiEsYrwkpk+xSF+VSJgzHmyKvfWTN+IXf6tuvjJMoydU2Oon+zH
Fv/zKXLBldgk7NdsPctbA86HfLDwi0vjuN2GpWH/JQ0YwXPmTtZ+CpjHuY/QnubZxSUYQrw4c19f
W2fW68l/NjwKhUYF7rCYdLMc419WSuswtj/cAsgahkgmfifH29Eh6kDrc+9WELdGpRzTdN8FOIR8
jU9PTumfDmT1xhtIPQVCvmXAeSbTOcVjpffuFDwl6VSc3UClyDmEBSpaJA9ROof0t3shtumRiZ0Z
GPravTIvyWjeqrGk8L5zLfDtr5zaGGZKiw+sX2cbVNe7Dt/D4MuipVuhangVYaEcwiVlbAgyUd/k
16KwPx0rG7Hh2Eg9Eox5HT4PWOs9M0RYL736pHHzq+DVhnmzneMJO50a56VRTl8o/JqnxJgcQ2/A
8dniPcy5d21bftWEqc/TuDVnLkszy4YEv4rRMP75zdtcFH97P35IPVKSMqRPUtrZ2ZrUi5O0e/o5
zzK3Hu49ZDSpIP3rZ7sB0YEHhGHte6ROFc4nz42KcmnYyZhbPSfc+pTTJ8D33NM4+ii+9zuTd0ha
bytIG0isZ+QiV2UeIVTJwww/YwEdC2tVyEFVn0svPYgxv97zU9lwrVtvR0DkUlbVNnL8tdFTyx5x
cWtdi8Z5vhquVV1477lBPOHTEgemxuBPSXXMce5nesqF5PMvzd66Zoahl21Oho6AsQmzIW8EDrJ7
ECUwrRC4vD1umoKqMSxmyJzAokimdvUM1WBmfbGmua8CFNWy3YmDoMCPRdfd0msscceoBUcuyf5X
anCBlGZUHvuG4KmMO3NbVrN88K2AkxFsFebePgcxR8vk1o8zsSFByuncdyCSW9tatox5iE3EiXvp
Go+WFGpLGtLbaZlaJ8zm6mNK5voRqECJMD1zS2qp4HvC+HYP68NLuIM+sUcVdHBevTvPqUbL2CmY
0m+NO+I/HBgrF2aP32UyimJXmdX0rObJOjfC06xKO+83h0l/Bz92D8I0Pr2hgLWQ1aq7hF0A7yMu
uc+QRDAuKpfpRrOofTZxQO0dXvqil2bwwPwQkFqOvX1mBdUOKzuWNYOKNIBUyFuOxLw2jB6dXkNO
R7DN6RHUzrTh+cE2x6nYrhPROvQiebfbdnSxp5jem5WRPph7S67aQKub8EfSpyJvHUwfIMoXqgop
lOu12ANJmPmlasIcDS6lmnbcpZUDSKeeaaI2Vzhvjsqj99xps4PjDAPiZj5zVaym4HPuuRgjJ+L0
dFn2bYcg14AEDfXeiCzcj5aHw9pGU+eGmVX93zmrMFSyV4A92H3AlzR5IFKmHhjaPbOreSSlufVG
XJZxnKwaPySJyD7YBK0X0zjvIb1seSfZocT0/BblJWzGVzcdse0PJE5Kl49SP45Hru/tqu4LUlis
AgmtRR+OOwArwNWH3kQHqHUSkhNwCrO9qcvncMhfHIiaqqs4lEYeT+Uz5+rBacO1ic4IBXfM1ixR
/xjaInVvWJsxIepIg/u8pvCQlUBGioZqwcCDUghclYgLtsrMLtkJyL1oP/kM4uZJB7jhPhpgSmgj
j0jlGDYXQLPdl6WUpLtgEaR2j7xvYAfKY/dtHsCb697mzQ+aZWqHXwJjBOcAGrU/JQmeI7d6tu2a
9eE4E/LOKH2D7CRgAzD50adhb0oFEqdSzQueA/GYppAvC7yYFBz78IrESrMc2kRRVl7rBtJ2lfLB
D2EXsLyJcLVWxiGmahVCKATWD1AJyztgySPEeTf7caKsA4oRKRzknYGnsxA29HqDhO+ULoeUd6+3
9cYrqXqr6QeKC2Pr5rAahdX/xSaCk4gbNsZ/Fs9Zwkfd8kxj4FuVNLxCXjAzAJsWc4YxNPZlvIIB
Rh8B91DOCSM/FohXoWVfWKnqQ0GApiKtBAPOC7eZAFyY0EZaGXjHWpZmLR0TNL8VLR7/PofEmTVB
seF0CM5p73G/suNkB3DFeTMbHgmt9H0KAMDTbtzc9C5Zx5Yjb7P6Kh3Sy5YFbiuP8Hszyt3tzpGd
b2w2HRsgeO4OhpM8GKR9XkbDEGs3tOQtszO0QukEb06mp61vNg1W+irBhM4C8a0O4/nm937/ovwp
ewo8bRM+oueeZHlHhyCpsDfb6zKcFrU64wcRTywvJb1yGTWRLR1wjDOgPi0zyd+Gamqe46zIP0e0
/K+e+8Whm/HTmj7GazRxq3sRLAOvOi1wqskw+/DjFL9un/b91qUikRWfyMVFDKBgO8+OntJGxY8W
BnQsC23EPdeOkvxZO9NdFnMloRKw0HSzg6FGVK6I9ykCFmzLg2evgQtKTwf5Z68yj7OVMIIFd1YT
e+enyAa1WCYN0rUbT/u8CepLlCZ4w1y/4lGvMqfDjTTX/omH/nycXZepLfSa4q1LOSctj1oQvAvu
kxCefGeb0zR4r6b2TQuvA0g6j/YrAgIh/Ziee7bz5dqg6GQmc7sf44RNpega+3G0/il451J771uD
rcLH4pCAEcIImMhXugLcNTUt8Y0FjfzVmJasBTW8MDeiciYcHQUy2hIy7ZcEdqzNDOCUVY9RTcdU
xJwJ8EsO7Ui14Viietctzo6hOEk+tfQr7cGuLp2WQA87qlU6Ikq4nf+cGw0oEGIkqOPsb4A6K+0+
mblkhEmjVRYNCcBWjNBcMTF1sKz5K/KejVADwCJ17pxnlf9MLNcu8Bv2SUStaMGATjIWvm1khGsc
de+wZbMty6LNINw1aivjdpo8INcL4iID1670T4GWzGhuvzc5NCqPML02zPg5dFG4TUAY0Drw6OUB
jomK7vVjNjBWyt8ZrcTFA99r842MAq6lbA21DwxVSx6MBcshBNqw6kCK4t5LF8lAAX2eDafSzjZ9
GkBHZgC7e5GZRu/z40MYpP49AdHv/EhTvtw/+POLYhOC12eZoieFbroqtXw2kw5xgBXAihsqYY5y
5zUNrNLBihn4LEwu1Q+i/gzRbPDGYZGp/ILqgSUixYYq2f0DqUPJoJl9gbaN5yupN3jYMr5DcMNb
M/6BjrVRefCD3SJ7ocLpDG6FZUzNxgJksbuzbAgyk808lVIpwiS1v0cWDeqZaFWOaFrHe57G46dv
+zcecjzjIV/yav9OfbE2q/fImKelj1yion5YApaiL6K+D2WKPFSYpd7Wn01+fEvzuDSMVzxCa7oT
mEkFVNRm1kd8Sdamxp7eRr5YN2E8QkqE75nmiIQeDScmPm6XzE62iRWpWt+6xmn1bUgB/1tzZsbA
HZbYgUMSb9CYOXVojMkKUOQlDBYpEVFqyqbX1ILWu5qv0DK3y/YhxlzLIz/k0ZKTz2if05JYkQ65
VablawMFTVThJ6hgAPkFVWGWmZ7Z/wiNKtFhdMfccrYaEK55zqJYnOOIBlCdd+muxnRGD0brrVuH
piccjF9RZp6oO/fJ84J/xgZ8hC8BnZqcxboQrPpQepeZJ08mOtDaj131Gc+KD6FflxCXxl9r6LzN
fB88zSZT6zi0Lyl9ySIGzjqR/ksSE4S0f2JbxHaYViiacX1xHgdnvFI8GmyHsqL5BB8ZGTmdaJtT
yfs1/YJDJhBngtjglYKnu3Pi1RlmwCsZ+u1gdHjDq4x8FcSXhSnhFXbZ6J0MFKcn584GxdkI97Tt
Lk06b/0kfsgLrvROb79OzNpAw8TFwVA0wsKdTSQZinBbt9jkPYW4ZfySlk62FYX2j74dcWEv5B4D
4iaM+JQ2crxZWe4943MD/u0Qn8yhEbmZDLZlWQcbGlvVVhXQdrnHhw+GTL/ruwNidg/8JK+ciWej
hSMShJ8iY0ESTzaPQrxmaxqV9x5OHhuAy5LILIx1o7zVkUBe9LBLhGmCxxLzsV90hCzd8Ci48dTF
OH1wWAG2wvbYIwWddGohotqmYvszNbc+Ic/G1YA4Q3vEb+UQ7XOdVTioB5aVwaGN4h+rl+m69+dv
30to4LLi8An0M1/7tHwwHGK0d+sWDcFN+eCndcrdo9QYyaw+3LTEcQ6VV3mnKRPxtTRs6sMsIm6A
+9FkJmzOtUsuCRkz8zEuJZX/6uh0O0xht7KDqrpx8GyL2hQ7aw69K9AOwlk8g8ERXC0/fwq9mueV
87ev5n9OJX4jsJ9WfESpUOBqsypU/eIF7EcxYErASxvTZYhQ9qrT9avjfyQuSjR0E+cqNUTxchXY
D70kl2F+GuhwTyFBLfZ4Yc3Oa4b/11ju0wSpfht2c/9cRC3bvHtyXRWOQawgZSs4m2dP6mmdqPCP
DmsuhknzWiOJ3ZfJPKWK+8g0ZAR5WYNW9SR5pWN1Uibbe3DMkOZsmR5lFa0K89rb4BFxToFYwqsd
BnhtegOhtKblCnoFeY+7PdXBZ2NMGRcVRFlWk6mgDZdEJHS/RX9HNYYjscYXLr1UeANyrBtDrT3c
fRghDzOy65sZ+ti3Wukt3Dwg2lNrCzM5LHqeuUSzsI660ARBeixpBm46RBHAgnHL5g5zlFeX3rHA
g7yKEu3uChfiyowW/UI3UHvmuPTutnLOQVX9SuB0Y5nW0L5NyaJkVhvf1tA5MgnoEnQhGwmYR5u2
y79BpR1TepYARzj7VKfvzRSbx177zYEChX1OFnFHgjtY6GgmcpdXtBgRRFoMurV+QjPrtoOtT9n9
bTdyviVOWwPayro1DvN1b5Oq6Rsi0FAFyfuOwMW8gUJ5PuRgOQ+saZpNjksWD50dH3Kr/dZZ0D6T
vfghOrwiWHLQKMiDLIwNzmZOpJjohFbssBYFPM7VmObtVx16n2lVC9CwvfNchcMzH4ObzgEdVE78
w+3HPlWiA7Tje8fRo0m4x1lnxkjAYhoScAcVHjMS9iZm6pWlXGK8xrCPKwfuyMwAWebOOVXjjd5S
YsHxm6Hxu+Yu0cE5JhSp7ANpz2LR1NwFMuyKthoObo4Fw6DFg7EdrQylUy9GRYY389Z5rg5pO5Av
UGepD0G+C9LnAidC1VwZU/F8Bxtq7n3Ofj8Dn09UiZwuTKtgUeMCWeVMv2iGm7Bqzq4pr71rwXZE
z8Syue6a2eByI65O4I8EAceRYMaPASiO9PcC/A3Q7TG/47hafI3dbezUk9flYLD0cLUaCiMHaBWu
PV00u+yqNv9GfsKTPklIedPKguN7KK8kqQH5+B09JpRHEfeeSIF9mI35y1V7F2AyonpCb4wpfBK1
whiaXLtI/y3cxDmFrSswLeUV1eHecJ2M+IiZC+JNML91sUetdlVycF9ol4SuQhEYtKZkFgfDmXZF
56rVLFq26eIwiFasePuTpYWFvK2nhz40rxVn3mC+1PDs+kIuaanb5mnLij2L13nTPvFrXXBRyqnn
4pLURuI2UcO2qARPZoJOcd6kV6pGKU+3qeiTpzhGEIMIj8Eokn9tGZ8t4i0L27QRgLNyH3vijfIe
XFXsIAM6n8L45t/1ect4017ir81JXftSzasQ5iJ9ceV8Te7h7AEj2yrVgbdHU3kXdQlniNcCim0P
/l3qmFS9UfGzGtvcE38c/pOaz/SAhdPo9N9ecj7XVEx5tABchMg3sS83IrDPdQQwoJYYGcb1PUaa
WX8gO2JF8b8GGX3EnG1+NcAVWtu2hXPw7BfG2R31gX3wMjSNne6Da5JExzIKa45ipbgCJsvcNDEy
o7U9UZfYbWFYhCtZ4w9rgQYsKEZ7Eix2n+sW+2IVTLTnYfF6dsqBjGLrxVG/QLAqjwzLB7cgm+VR
i7WMNfPd5HrDyuFTrJg/UKjddmXXHfbY2dhjG4x3tRX+iIJHIxkhYIv2DBqzlBzcPcZrVTcA9nPs
+O606CsVUuvAEER4KNvDqVmJXl/TBNOcZWIFbOC8MPsYkO2ag5HFD42C7Ul1tqTq8NCQiDNScoqu
6I50j8oDmL8BbF/8Bp3vOjXp3oobkp3YgNfId7Ao7q5xmFlQg83xmKMhvqiy/jVNJNUpYO5UM38B
BEpoENG4uhcgAavM4Hc5bgV5t6O+IFuB9AP9TpkPk8pD37rqAeQoCzRh8JqqhMuULYxTBSswT7vr
DO9F3vFlybztpu8uqq+m91iUBEXzfunlGXNcw0YYZoTd2lt3Kh7DhhxoJ5jn/rZUMHGt33VhypOF
R9c+UWpTaMJ9mDET5LaaqiUNvFco+iotiObEHQfvpKx+GZATLaCxuc9+2l4dHuexrC+J/Q+rahE4
Q3X/rbl/BI77tW5TrNE6tV/JYEK0xgeHbWkgMLmcNa+OAOwm8WHcEjhqXsnlbSIvvUg33sTNnsRl
Np483JJu/C0YwzWB2JrbgDG1rGpsSA6/dnU/bamAScXaS5N3vxs3Tvct3Y1JRjJTzSeO7Js53L0F
ziqmlmSWKEBpvm66U0Z63Ew+MegvK8ZNxWO47jbKb9ed4qhDlMn8P3kO/ARSIhVCgmBKcgg8fvuB
ma1qL4mesZdrtvgod6lLdY2vM3M/h4zai6jyzUdFPchTE7f1DT4Nf/EMDaJtDLHFymHjZG2SL0z1
7rbQfKKpO3KwPrTEBdjUgwCrkRbYPyZmeEzDyL17CXipk5zOVaXbQ+QUw5ZUQrUu88J9LRI8edbY
8qin8I62EIxna+DpV1cV1h8v4BtMt2CHcJvFvzg14z2pT71Rrlm+aavrKc0y6SBpVFg9jhk2K/DC
hM0tvN+JyvmukcOGfQ0LgLKKW8p14HnkUr+Mi2zlWC2LvDtGJNoFlNkrMLxBF3HRFtmfaKrWVWmy
9cJZtSht/YBnK+SwemVhXm7LCV5SNNCPCup9gRlw6Yd+DEGJWkMqymo6GLNvW/k3lnWvdu/ubSl/
oVwwYhAfvpOnO6DVXFkeuzA8iAhdtxq9qwjQcs3IuZIMQGkSIl5XbL6q6J2nfLJKS40m7KwwmSwo
80WljqgCqU2+LYOkr0keXLscwCJ2D9Mw+ouwzG/N0O2Iz1zizL3WXvBh2N6jMxggtLvTnDVb5Q0k
7dsh5Vc5G7s4VbesxA1nJ/HTaKpD7nTvLqcrFB+IUpCJCJRkxgZ9lKS0K5/q0bnl0FZCA1W6dByA
bOwbNWsaKz1H0d3+FegvL/1tLG0sTS73S6ZUnCRIvE5KtJJJ9LeT6FnRwNFGBgT3QrUKBf9jGrmc
Zj0oY0NeXEc/hPdqQ7gdW8gsH1qAVKni6kdH8ssxS67XfnJoRrvYOoWxI5AKLESOu8KwiCjXG+of
D8Jn7RN5JRvt+Kgi8crF8OJYBmUIMGxGU3DfnC6uGZLE9MZFQnBOORynJag0rrcxGsH9mQw5FTba
itjGtChaFJKy5oWmUfpezZBFZX+w3PG+UIwWFVwas6yybeUxskTdx1TlVxWRf25D+WRKn542TLl+
Hz1qoKFmZn8U7rR3Ow3LUG1itIpIVr+2a5ib2BbPSYl3oiVIYgTrxrRBs+l6GwI73AVTgUk0H501
PlGBzx4swpC5l5GbYpc7lM1AxVV5s2SY/IRBRL+4b3xYeiJT0lq/ypoEVux/tt6IyKG+SchPEQ1Z
thlfjSFa+W33bhvtteibjRFMj4H4EnqTZOaFdSEmaLAKHmhgBhji9QNt5sw+mHjp/kx+PNahFkQy
mpYomIvpwOGqYZ3B/RARQWLJ7b1CXBut7HHSANJIltq7sMgfxvzJBijTdf7dCuDFrMm8hsBUw9gG
wJwGr2M9BelaDuDuRkmznSqSIwgBaAhWdFV3pKG6+3dnymiXJZMtijKXWxMoyaaqAzJVgjRByuRO
FniJZRQ7Tu7/pTLnhPXjydPJ2pjxYJe6J+qEWte1gCcMNW3kiG7ec6Ytrbh7z6rpAOzrb9x0B19Y
j6zWVoEKz2gcB8bViX0Ye03my0XpN+Uy7vNgC3NrFRTldqq8rRYkVmbVWEDttY2x3EZgB+DIR44N
JNewDFJ3f9IhCU91z+k5L9DGvmhtOU6i/yF78dcwoq2pIRlD2JBLWzffXageDM9Fi9LN4x31K3t/
n1QDTqv4JBRRHDi2o8bYKn9No+vXbvDTpuELrK1La013xSu3L3iIT13XXeWANTZvehwMgmackueo
nstjKZEgyxGLS6Wydy65e7NuPolevA9t5LCHCI7jYL1Off1bsMhdwDA2kL+NZ5OvNk3c83aefmbK
ADFz8pSM7XCpQ4hIeVrjRqIRLJH1jbOYvNd0C0O55IKxvbsyAuLULPWHlZvLiZeYzpQXBFtvsung
zYFJmgF1xaRXxVCdYIh1/AmzsrSm30Szt2q4qQIrJ+VgspnN2op0e0wpakWpMYoZgIl7eKdNAGZo
FDzCAPuw7vFw45Dhozwe6P0rlyRByAEUpbWpfHG1PGGeolTKJe9R/tLSKlvaxtfcdRii5LM2gq2V
3Jn3vZL4skPK/uTE21exFYuJifB5tABX44Rq6rhcdg2FDqC5IPfjDcb+zuztA1eL7OTXUwIQp0ac
xhce0+sn4v6j8/UqdE9FxQpmanijSX+sAAN9FM14gvCUyg0udYz8FZYM33sFmAwIzAT/z6Z6PfVY
0adCfhqNevFGVx6LUdir1M68LyKpv/is73maz2Fgzsqr6g/O3BM9NjipoUaiVH91rf2nNOulx+ZU
dTDU+S7gJqp5wr3P9wI+6DbQp+38FEF4rVWyd0P7xq/raAisaKyUSMm7q8rk02Szk4C/BzauWkzy
qluw8Zexe00C5a46398rwovx3Ozqun8MM6i9JtyUpWdFz8DtMEdoTDCThalRDAffGd89VfsXc7Rh
qHbm01xNNADmEO/6S5cEzzVgHSpINoEknYkithhy39h2MFGM2PkTlQ+wG1Ys6OaN4dCQVmv2Wbl8
rNGmkeQWrhQPFr7GLh7pIc4+6lk6AN8VEeD0u8dwGAU/DtcGGhIOg0feg/u+3W2NYVul+8kDapqw
dU2z8/1rocpNBhE/Vi+avZ7Qjwl6wLBOXYr97rkJlhwV4Q8UEWfCajihGXV5YlP0rc1DOKQnGWAJ
owbnRdLGdoUXxF2/QHJ+qCUh0KSW0WNj8kKxpJoHSOXJDziEeZdrx/ih+AvspuyLpxn7469DWwIU
pm4Dcbz6zYdEXpLcG6aV7Vkuq9ape0sxaV1w0ebbIoQWZcxaHYnOhNTh1c6GfGx7mrgCnXLo5F9R
AdxHGsytTtTASmCduckh7e4MmmsXAzvR98GPP8lknxtPfQY1uyS7KwEmNZDlF0Zgr7EDAqmQc3Om
/5gIl5Obe6vtX9uCt9GEeViuHaN4DaoUkKZta+ieWUh3jE7/NnEDRAG/QkwHiOWSjPFhvllXsJ1v
E42YO9N/bRMcphbNafch6gZq315RXM/CgOX6c6184wHa57dPMTwXi2WVgEvQ5llV6Y2wP/R4ai0R
IHboSMaWjXK+Bo/s7JK+u9VJ8NjIMHkc/GpF3w9+KbsYDw1G6dV4jwsHmb6UvvWeJN2xtL+VJobQ
M4GwmYGLNHTs4+mTSCeoauyoCOi/h+Z5iKCPDCfLjzcBO5fYh2zd71iKL2oudoH1YwzsFqWxU1DL
Jqf+cNTXLADPJa98b5fowQKz0PwBd2TaaAO1L24NHCIkihfhNH86QXTsTCyn8Ff9ZcSCndticEgD
eOO1usSq2hOlw8IUYxi0k7dGRN19eql5qtAYpdo1MHR+0QV2LONGkSQ5E3m04fXYe+AENxAToAYT
DTfPjN5T/I0bh2I/gJ2LcSAUOc7l2x1hUyXHMpke1F1MAqJA/YARtnticEy4I/S1pn8iCnqKyKnC
WxTQ6sJk3NuzitexGvBjyxRNCt/sLTKN8BVlUG6cWXDvrwCLEdfa9NAGlx2+tbRKsYLSOLASQbi2
0vudpUnghoccrdnoByDgyCx78hyn86Yfrbe5a45thze38LbJFGNWVuKvsHlEIq8YIHpHa0kPeHxW
5IEWxBqORjnAG5i2KYkh5uI0XCQKxIrfQkoEXRFhDYv+SpsNYIfP1RD9udbyFHQ/SUuxLLqUvXM9
MLh6zD45cvnqDLjfyvG9mMt1SbX5MuRIZ1UOREOUFdFhLma59R2o76ZqcaHbAvYA93/NHzwsowuP
S3ZWNd2yMlsU1yxTPEiGcA2kSF5w0i14Ngs2EWT9I12uYxE/T4Qk11QMBD95UxUrE71tFVPBzPr/
3CTmKxtuudRuNuC49vJpnWZtzk/Bmvb/PYFxrX6Kp675+enOn9X/X5/4PfHxXbK0T2LZtf/6z38k
/ilXn93nf/rDuuiSbnrQP830+NPqrPvX/8a/+e//5P/t//lffv75r/wfMhY0cv/vQhannxb9pfyP
IYt//o1/S1nY4l9czwNR53BPJMtm05f2bykLO/gXk+gFrVqe+U+5FlGKf09Z0J30L0DiGOhNE95T
GFjW/4pZUEJKw3hoEgXyAExbxCb+50u//Vs/Ge/av70V//7n/1Lo/FYmRdf+9//KP/6f28RCC4eG
7bn8kI7j+479Tx3Wf4hZtMEU1iYBdeThnoJilXpLXTQJ4NtwhQJtXqq8ebRcWmmgJJyohCLTU6L7
8Rir834fYaeuW4Z0z5R66wFLtDnYGNljDeSfNoIswXwjxEPSAcIRb1H9WbJTIo+BZKQOEwbSTPtv
fYcTpnLZ3oOJmYKku4KR3QQdjTQi+BvWznefEz5shmxDl9CtSUB3d+oDj+vMsM/aMXP1+EoJpoBO
w4TiOM1rNHC0BEwqCWMU5/1wdQp5rDvHRYsqT0WWbH2jvVG0SYuLRKiCvrCn3w7cgs0VyE0ZMUvW
u1K3P54zf0CXXyOCoUwmw6Y2+t+aKXzDvQcT0/wFm+Tqp7wso8qyg1sTpw3UBwEWDUCw4VZT/Bqz
YgYq9XvT5Dc9QU0TJsKiJ749upK8eI/7YjTq/kOZHvj9LgRG7gH2r7iUw/jgx+y7SYFNiyuiFaRQ
8Cguxg4+/mAFj2HqJ8uKbDCaEbUWXj2/+xkR1mx0tyZgvMxxchh08ui0Foe5ZpJMBsD19tUBmTfb
3bK1ynMqaFvJS1zkzd2/Xo0HkcbBEhvs2SupJbWaJlnDjqjWIRm9DYOp2s4U+0pVrbM02/b41QAF
PFCRfnaa/GII59A2QJYxiDw1Wj1SfIq2GWMUBgS4HACOfxtjdDMCH6UobCE/8A+HmQMwopvqrQEX
ddULh63IfPfs8V0hbBbCK/TLXQvPMFMjVVyVvhWN82SEiYGBh61SEVFlAWyi2Np6fiXmfyRT+QR0
kYVLXX8l2WjCVnasXyOqaGaYfMrACUMtW3jqr3TexisAh/GmTABk2tNw0Iqi7GyE3ZZndbKcmtYj
WTEiNcXu1vfbW9NEv7XlnKkHeitS2KNNiZw7eimyeG2fHFdu7D4INpCIpg34eFjutTgnzbSbEkFK
ogsOMm+8BZShi+W1zPhm1uAGslxIPMOnm3TzpgZ6tbBKxc9Vy/cUmIdjh/GE2oZx1JDeCYH6vcnE
i2lkFOxKhuSaCgWSouOFtod9NmMkn7T6M2gLgllT92tEz1eWeHwb7fIyVEOwNFyA8sRYvhwFUK8M
AH0FvuIMMncCP5ZLsUyUuMO+UzEmCF2DUXIHiwv4WB4NwtbLtvWnrSup8UsskcOqZOLAePU93Af/
gjQX5GHDW3VKH60mefGZm1bdkGN2zviCS7mCbce/psZvUaSn/n74Eo80N1VrcAnID7BOQMowvliJ
/VX09tZuwfrVOiPlCAyav8vbiWSkzx2jXxdnzJZXCCT1Go45EsBDQVOBEB+KzBEfBfUdD6deO0A4
EliLKD9LBroeSkRTnDS8HcKNCkmWnpNq56RWffINv116okIRnod2gz4j95bMWDL3/QfNwANJpsh6
H0SDfDGdCG7g+R5RHtwi9i4V1xukNa8g9MciWONaWA25o7CpYuSeaPgYxdDj3uL+VATl1Znpq0U7
Y58x7ty2Tg8QQNd8EKrbIIzjVPXHNhN/56B/Vmp4xemwbHIarfPR+Enw26/Jw7GnjKNr7FfkhuyD
20/HtkSJ8z00ER+oXwndjb+oNHZtx2RJhzoNfKWTnwnJL9nM6WUCmzYvYSAZPaKqvqgSvrxlxtlO
M5DgZR2O2sP2lRr2qhIFsCrmcJ0b77XfcSdlbP9RoYMhOeT5Vdmh+kqL/8HemSzHjWTb9ouQ5g4H
HMDkDaIPRpAiKYoSNYFRooS+7/H1dyGUZVdkKpWWNXlv8Kys0lRZIhEBOLw5Z++1zexK5LDU5Thu
3JnzsUjBegJzRnTk5AQd0RXaKRQaqITe2076lNT3xaQO+QCPNCBalkmf7JKetuKcpNODny4By8zf
HXCrx0mbzTVRcFf5ANaiy0knHxpCVMH5YdZB/DzY6GW7yLRZHwDEDJgZvkJ1qtYT2lDomOE7oxzp
8qZtsxK40iH70yoQTvBuyJ7NJCeeugCO5CTTTTpZ+rnvypcIjM++lgt4ubUPNUIQFOQ7jLqbAu3c
qgQ33Ib6aghIW5PRjRFFj/PS7wt7fAtGcoQAs8rsutz0BiQZipzs/9tvhKxDXA/Sk/Zd/2jqfNFd
kwqXU55KUFChCAX/Cf+kpXREYXjo/JNOhhchgf0HNLnJpKt9N7wuA/GtbtIP0vEBg1q0AcOawQQm
Mdtp6o0cgXOAXb2f7KbWBz9bAptocPZWY9UdwhCNiKqBPLXdcG/14mmM5l3h0DH1ivo5oYK1pLVk
a9qNegfWJbn2PFagfh6eIlS25cpppNxXTYTfhU4S6S1+vaOwbe9i+uPbvNGChC1jJg95/ujSGFmp
Ac4gVomF1muO7Pts9OM2wQxhPsZX9PNiME8BYPjZyPmLTmhvnJEeAqJBCk066r6IUGXHeRqSA9mB
3UeUJdMjOsriafIob4qE4PWpd+iIvrOD3WTbqMW8cV324r0yLLCGCdoCgShtBg0PtfBY+JW1C0Fw
s0GCgoGkmdk8cTB0pBjam8H/7JFduUIlAy9HDLBF6ao2ZPaMArpLXn0bGo03RrrDZjbQyfST/RzH
3h7wrw3mxxDvq6D9aE6atcy5B9BGDaNXH62goBeDdFQFHEgCs8qvBtnmyCFhCHGYAIGA7+WogOZO
Bj5I4if9Ilhq2FehJ47daK4K2p2FSQXYzqtDyxxPNYtTNnIPpzhjDOc4isY9tR+dqDr7eARzM11n
C0JkaLzd5COnTXt4xY1bHqZEPuDIhFyKmWhV0cst/XEgJdLch+3yPupgU9KvTqZqLSqNxsRhzSzO
gsS9EWx+zomr9DBthd17ym6fJ6hp3kS7Oa2PQwSS0bI+NOm4VhKwxBwbYHqx58ZERiLmXUG5oz4i
bwB3s87D0k2NTQyUJrPMb2aT7gvznAONjiCYTB3mRvJCLfuW5KWvKaF8sI02pSa+oCd1rQx4ERxK
xcCyM787+FF5VVRL9AnQgiFYsBgQXlp3L8nSXnTdyY7DpbPBH3ef5PpGFTgCk2yo9sE4fyhQ3/NJ
KL6rsOsOVTc8ulKbGwvwDAu7Rk7H97bFl8DRJylYz5pp/t73w3VUFTF+pItu+5DK4KgiJJsGToUe
8N6MPkNX3m4o9DbNrAO65Ouoq7/Uzb0hhvelpTcJLONSvS+K9Kkvg4/UQ/dlCyeHxPjZSEk/IjOk
EjeVnW1GoMKbIoZQNg6jtypFtBubSq2yevpeJC7xByxVzA2Jrp4Kp/5GuNnJxgbW+cW5wd2DfGdv
RNYeSMPKjsp9Yg8v/ZBtIz1c9Vb/NFcHTwT7ogrYzdc7lXlnldwgZf3cUxpugrOw7gM93xWjd+pS
e20BUHBDbNxhDVC/WhBUySqUTGTFWJ9qi73NFHTXXRI9a/a6CQqedY3pcmOX+RezMg+6MTawkqAq
YXsKKhsuOGqLMufXTEITDcXAZjdtnScNDX32rquqeFeo+q437B3zx7Wmeegk7q09Ztu5vlcNSkOR
EYNipu9SYoAwgJjXAF82yKeBLRksJtgi1hYTztGbnsgH2vk6/Yj16dpio2o38gST5pEy1oeSOgGw
9ijYTpLEZpowmBduCymeooC2MGQ10pTC7jB16p0zfe2hg7kLV2Zspk3uEklHPb/LvUfqrdG6arur
qRa7kTbwvlPGXa8kbYhPzqiRY3lfGUmI9dvk3sSWs+p1SAOM1u12CIcveYh33S2TnZla1nWOlhXM
fnZAM35DlMbtoLGVN5TC60ZT2OrAfCL41RFWD/wSjxH0ME4U4dplGQOGuO5772lkrxSzlGGRO+O2
Ws/jBxREOBGAt9pe1IAi6+/zqIfh0bxDM7sOzO6Eionq4+iuLMIrVnBxjksSgNT6qe/feWl5MwX1
tTIQAVFaT2r1yaKYRS4QmtUWjntnlh+6+Uuin2Pb+DarU2TYt0JvKepQlErCOwSjh2burouqU3d4
pF7GIrouhP2YwVcn740SiEVoAp8u9I0bGzFX4sKys6i+R+V3QIh3RO9ti/KTGTvfQtUcwAOcgkiM
N3BoVkA539G2gmXSqysWbU5rGATaKNwkMf+FChPJ7igpSUazfsmrArsOMAGjUOZ6SB0wsENDlIyx
j8x5GxCsWhOJAejgY11q8t/jcWcLGnlujarHYGlIwU0bQ3BjE3C+mg0mG9C6NPibQZIFBX4PaeLW
QNy8TgYYizYVYiNe6EY+QEOyGRLDdbcOCZiU9nGpOC2RS3Ig7SPC6qtS98Evw6cyg9rU9N05wGNS
VtVjP6c0A9EKXJUZ3kF/Ip0lQ6LdJf28UVQv29J6jzWu2Odt8hya7CVJGK727Ew/9D1GWNOvjnR8
YLUa9ScCDkjjyMmeIH95DeyX9ssQf0Ut4azreRRXflE4yE8Ww6Crv1BFuxcNWj7ZkV23GClNP6ED
QT6ZKbprJIw3AIVoK8aUsGdwb6SSwMv2sQWu4sYjiaIKngzNNGA0FgINNxz2sWXrDSygeS9cCEfY
uHEalBiTQw+0gqfj/CptsMQbU+R/lDJ4CCtSoTkfQzipArRAzMQBC5hxMOtwx8NB029QABYmvRGX
2MSVsrpT6i9WzDq4S4lPHgfzHs8taRfelozDcgWCcusV1Te16GrreYcXiYqkQ5VvRYhquasHP792
IpPDRIXyhJxoBDI94thQg5jSRYQttbdwNBicsGf622bGGZIOLOz18ZaIYWo29LHPyOQg3anSME8W
stZdmZWwqUHvr7FzySPIS3ZKVZV+Jt8jO2ojQhM2fg1w2OAW3E0WYyNxPhWGex5IhPIa80qDc1/4
BVgKP4e+cA/FhFZ0VcWDQ+Op/5xFwyNezKNhEfRAGvbV3LC0zR6ZJZhqzZ5hPubmia0p/mnmqk2d
RYhMEXcZ1lnbzHCOLB46WZISMqU2Y3wA/MrSkhHRQAKjz+JHFos7Ec/n5DJ6xiMrwQj3iL45WxMq
Rw1mDLsBa1yJ+QLyJ35xMQNDICMYiyFvH7OHf4oD/3pqlEJ3OWvwE2QzzY75uCgYkDNsKBGfSAO/
sZa6exM+Bww1JJQPeGNoWZXJ1gcWkdb5LoSAuhpmubVDOFwYsqnCsCzHWYHe1F/CtPxum1u4P7rg
oOVwCmpiZGpv2pUkcmw6TEBr8CMnKdVNzFYtM3M0lNE3YL/byOqvvEgd8B2erOoLCuwPY+Pe9kOP
wtLGYLn0s6FRgs+HzQTAvm8+06tZN2n2pU6GmyoNT+n0FDjdusinO2UF7zCpfTLy8lwCzrTZtOnC
BsoRXdmuuHML7DgRwCMk45vcGM5WEd8qxJ5l090G/cdqjO+xUhYriywB20UhFQJfd9gSs2EsGpZY
A13QioyMXRq0cpfGU3Q2QranfnXT4TTI5nS69jGgpqZ3x2u5CXXzYAU0dGfjm8W+D1j4xyGsOl7j
4gSh6T4ZTe8GP49+rLpaYO6fN6j5AzBsaqOM+gnUCU0mTI9mIc9GLJwV3R46V9o7xU38oW8CylnV
MF6RnXPnUzrfQk0LVkle3bSoJVeyW6AoDti2LgH8Qsw3/adgRGFmFmB0O+h0a7Tcn4Jkos9jSoQP
Tc2OiBRfFN/4syhBpCXb987bJT0m/kAqdijh9waAKeEAg3eNL2WilBOTnBgn7gHY1K02KSiuXA67
3Q6s5SMNnw+mx8zZJ9l08mfnqIKQUGXbAxUeahYGJQJOiTEeAsEmx1ygIfgzg2M4hxwQLed9kI/v
Sdr61Fdsqf99Of86+lpjHf7e/raU/9ui//+9cv7zSwbVCpVjHX1tfy7OK9u1KKf/PTXp4zPjIg/a
Iv/Fj/2o6htS6j8A69la20ihICE5/ynrG5Tt/1iYSealNv+fkr7l/SHItqOi/ycc6X8r+pb9B5Aj
qTwlTceyJJ/uTQX/dxX919QkC6STJlNCwgOXQmM8oavwMzVpLsiqwCWq77IeXi8YsrG7qyGXalp5
VfP5pxvzi/bB8st+NBmOLwvxiYt5dDUcQXI15h6b5sbPFwuQKKQOh+G7EPjzU468l34UfKMkauks
w2ArnwIEws8evp/Df3FpJWiQYLfU3NTXl44AqY6g4a272Ru5tIdCcouy18Go22kkxO5ISbIR7NfX
jT8jq/j95V93TZZv7piWKYUL0JkH9/bypoqgPGLYvEszAzKxC9uak25L7PxVVCyXI7/GPf/+miZj
5M3t5qIMFWShEkqAenO78zL3u6D0zDsAGeZDrlxK0xmZrTvH9LzHsrVdNFOKi3eyqxtO4l37ossm
2qeG5j6QYRftSyeIR3g5dUBK7Dxbz9o1yYT07V6w+JX+JDcRhUBKGaUE3jhCIFU/5pa/bTrxbvzl
a2iFS1yjUBDEk7x+dO7gqm50QvMOSSJjpSMadUxJXd25sOceOG8VpxFo/8vv7573q6tiu1qaZ1zY
ezNgtCGoKOMUukOSLB+oMkV79njoruKxupvkDJ7bKuWNDQ8E6U7YRfvfX/+vL6ajJCVORwuPcfP2
Xek9itkVwVR3lI/H+2h5YeBQQ3DtK3nz+0vJXwwUJT3eLPqEJLMtlLaf30uMIC1IlE7eWThu740y
zJMd0jvWXF+p5mVMLOu5F3p5OwXGw9JZ6vcGwKdbdiPGPzzuX31xJSxmS+nY6i+jFulk4VXCF3dd
W/GSQPtPi7PZAi4mEznx/ouXxGHa473kPySXgbX7+bvLMhaRoXrzrm5awkLAC2H2g1926hycBFkd
W0cF5epUVRGj3MMzd5P1HoXeKZYGrrIYSZ2h+/GeQsIYoKA03XObUEeXaCBvQ0zpA7815i2z3Xwc
rrxQdOnuHx7gL6YXx+T5CRrECoXDm1ckTgM8pJMn73w/FtVuRsF4uIwb9pnlE+1DA3DnwLw3cQMz
d/C2QQQVgXISuV7llHEgiRKrSvfzgMqYpDzRvIBTG+9//zl/9TGVZbkWJHAH9uybj2mMZtdr35J3
pJhwQy63WRIV9CSFLx+qtP6nkU13+/XcoQUkQJc1V4BIcGG8v366WRuYsUim5m4oVXHChGQjVBqX
fyiONZ1QkHmVbjQtKh9erEDmByZ8mLz3EfWjEuf41L5QtGOkC2YAYfASRPQ/z9YyJi63qGHVQBYV
hd656fEuTFK5Z4OC19F0+ELz1BWn399GvsHbr8U34Tlz9LNMgMfum0E7U69yKgqLd9TvSLovyc4F
MmrE7ypFpuoh70NK0DGiRQyYtkE8KRpGH+dOGIDmTPndgpZSiYGfztVWZK2zg3ljtAf22h0+Uwko
CMmI7c9gSGe6owJQ9gfIEkELaoK0cbQraGPWFqDpZoOsmTcjboZuyxKgS0zdKft/t8zvurwNT26T
xWcTyPxNH/tOtXGLWhBbY6bGJ4kW+B3Y5pROSiM3KfuAcGWCgy35fH34MhGlAqBhCtm6tazfVwJy
ooJQFpe3laBlyDHOo/5kFQ3tFSekA07P1CgfMebAIVP+4i72KhCNVRzgj6cqAvU7s8mQWrFXmXD1
tOBDKiMlsi3P6GZR4JrpQFVdZ9VHsyIx5+i70jqjTwgBoRAaItjjvCceF2YuOqigvjMGJa1VDLFj
MY+Yy/ksDBbXKzktWCyR3fvU6AbvMQDd/UhcUXFypqUGoIvJ21ZZOARbtgYedRfsqDTTbfu5ARuM
ZshltmELyETcl6wCTTTxY5PTILLCmmHA3/VTawXqNnXObgIEhJVZhtKFEUf0mFNeqUDE07VWRXU2
Rs+VSB8LuDv4fUb3aAVoA/vEa7/CoACmG5ih2AuceBtPZcFNbVr1rl4y06uifBqEmD/Jxo2uzJ72
kss+4MvUItK2AfbuHc/0dyZUgc8ZvP1PhUKVVukyfGGgjN+Q2FFkmgGtb0TH46GU1ub7OiiJT5UO
ecRZkAkVACEZKfRNhjFhhmhfrEro9WhHQQnMy42SU5/j5Lau8jz1sgeH+GgB8zBMp8LZZE7mGglF
c8shPRHwtedDi19JE6E5XS8rMpDXRZNBZX3jJtIrP5FYohUfN4lpvk8V+CNa6MvmZwZjV0CEQRRA
Ae1EdiWbIWZw67lyB0dtG2LUJjJy/BSIScMTm/yWRWGaVEeOAJZtyFXMFRGmEzrRLla+nZVX/A5P
OuWTRwxktNZy5qFGMVZJIWr8p97A8CKAiEef9EzZkRXcdQ7ViPU8aevZp8W6oqrIfrVNXWajbLCf
R3/2HgfTbF4alJ9H3WkmHnStZ8fKPIyIYQXMjzfUhU+k+PVTZfPhOHEUJ7Z1/mOnezQ7U1aclpjL
h0pQDqRulnrIx3vmZ6YzMhuQkGXBRpI8QMFoHvlOfcTGxxSCfzE7SZHsXJubU5us1Bj1FX+jDmV8
0+Vke6/J7HbPQUVR33OK8R7BEYs6Svnx9jJHsodzz77NIupgsjv4hdu8VN5yKzEXyYem6fjj5dNm
XUcGpKqs8bZg24kIgwD52+qyF0lSbdXv8iypD9CiJURGnkhvsTOczEE+9JJatmnG030XcdxQNOxx
AJssz+0IK2Fado+Tyb2H0caX4pXkSknYNy+A78f7ePlTX09EM5NBYWFq6u1naIPe1lu2RyXQzkPl
BdVTTCyNWo9RM91fNgozvmcMTXGqn82R/T0ePh4tdIItXoT4xVLgEKmyKXUkyk7ciJBXmiQskG2E
LhVnhhHPzlw+bV5ULDxNUR8apCD3AjxSRTMRWLgtk/KJcERW8ykxoaX7pscuvQHbAEZREwZSNTWf
vOdnepjswzSeK6POs/Vlg0OJ1tsmc9y+/Dj8qGXrM8VejOrPnqDLWkZSxfQnNTyqwZ7cc5jZ1jOs
0jrds+zwAUtzBI3mUvKMt2Um/S/Qd7h4fnmFpG9TpO7HetkGsfK0m3q4c62heUm9hmdEwBObO/6n
R92OCDDLZm7Dv6OOSZjBv5gkGwOh1VHzpG/yRjlHvk5xUr2h76Opw9JjhCBKYIxG9WEYWHHbZXhC
zpM3IohZmRJE90Dke7arlhtP3TWNOiM8ZNTz2aXpnFHbhbOrkEXyjEz8RgSBWwn3DPC29zj2iM2p
ylRoByoR7RU2SVwzYWo/h9nAPR3LjO9/mQSSVI33U5RzV0jz8M56stWx8njDSgqZt1Y2APKOl7ce
nkP5FMuiOKGjrw9s98GE+Hjb1xE63k3KQs59GNiCennkPxohrPtxCvRzjZj6lIg0oyEbzYbeBDZv
fF03fJLLSES7K5vTEDEF2JI9+hbON5OPFVRBc+uNvjkc3WJ5QHFlMTWZdKgPWS29RxRDtPdajqPN
dtaETa9Mt2MPZA4EY01Q6p8VNfQH03A5A3gxxxBrdOXDoAiuQlg0SRBcfgwkB4FS+QSIkxe9AlN6
e/mGrETskRviGFd1UUf7y4GXENnyaZaKVzTgiEo5HznJwJH2oav4l4Xj8VjaZZc2uwPP6bJjvCyb
0ywYUWVqKJrYYPpWs11659ykBRZ3ZrYhWJOTzHLX6rIfvU08yHTe1MvHCTXfIiEw+LnsWt7XPAw8
nJo5r9U8KX/jqFntuibFlghjn+koSni5TMtldgybGi9AyJCnlZz4430Y+VptB0K+0GWhi9jaoHzs
+7EeyJUgqyFZKvzCfrbGZWbhb3tkyQmOrWlnHZOqQPruoddKr6AT8dPYcMzqvRTkPa1TUhQwvy+L
SxRf5r7RjI19EUgmebYi5OxtZ7D48zrMGBOXG/BjLloO7j1ui6fLxFoHUIvWl7HrBwv1boQCcBid
aPpSswzdXcanZXb+PqYQgLKgIrLA6VyGiCu6ml540l9hoK3dPwdENmTu99IBibXGXoQRICaMNsUV
9RxoaimXUaHHhJciMX15o8Eh7mWVy5vYXqoNSQM4BcZJjosQQzsz0TQnhE1VJkUILATRjJOPL2QM
GaOPaHfK8tbA/4dMisMJZ09a+RZfgSEnH7ARFsNGUkx2MVhWrDCOqUgHLBk0GOGZ7VWEo4I80TtO
6gxqQUmOmNKBSfsyA1oJtCz0Ng43u/VhzEG9irlLyhl4bZYFKF+U8hMAp75lUiiCuvfRc7oEUeTd
8mmBRfCa4Q7jugHJA/ckJNSaxr3yHj3E+o+BHfC9uwl2wGowrRb5Adh9uarZC83ve4ns/YCcNg/f
ScB3xZFGq7ypRc+nsN2WKwRRwWgXhKCTy2N3bELgD3mPYigjurLj8n0db7i1OtN539GmeWcCAg8J
SQJYETcHOvQomWpm9oEc5e+BwuLswCMj94Aj9ZqmMi/wyPIYk+eIoAna1Lql5AlDIZ70YxJP3Oeo
5IECUpnHvdHFaidyd0LiUIEmDHs6Q1FZxteKBCm5ZtXMjpzscXPKMoeTVJb5tV+o4rs3puwXtDky
GbLJ9Fc1ri13O45NK66qZfK/in2AO+A3EWxknVVwgklx2RtIUR5yqmzIhKF7Ge+JDODx1FnJPytP
cpOUPY+3VABhoKmhPqh6mfyrnj0OQWTjfRW6430CynSfjpWx7qqBd2Y5KCcps+ygPF5VL6wwCYua
j0eFnWKTWbA/sPyBTzpeFhM/ZN5Gg1Uk3wr2mKwuhPRs42UNx5fqP6K4YgRdDoaBCPLyClF+yZTX
MqcVGt30iXpafXDCwjsTkWQdh9KTN8Foe4+ShN0Xc55cBMCJdeQMxnPNtcn6WccsbijdmK1mHZkP
PVdeX+ZNL06YHD0WzO1U5bwT6bLfLH3PPWe1G2Ubv6R8NYxW+ZSk0LyKlnkP7BzLZMrgiXwjuTIK
e6eDZWbGdckKxNkuPJh2SIOp16I5YXbijWsNcBR2UnlnjAjLDqOiRmKwMtOrdWnxOPj3MEYVY3tA
JE5HrOvqPeyYbgeHD5Og27T2s0hm+eC6kpIdma1Ez/vwFNn6GSwbPsC7Zp9pFhbdA/ANqVhv5spR
x9IeeR9QRTAdXLbMtsi+a7CrpJ3lGU7bBNrSVk9A7bhy+BDW3fhhDPV8Dq0p+lB2QbJpeEOYnTnt
zDsWxM6BoZgJk3jn0ritSTgc12ync3erajUewIYYX7tS2S+x183fUnaV34t0bNhuL9Af9lUmCdWN
OEs2ZfuU4grpPILYjg5mJAqnCmTRtirG6spWY3RDJ9XdEKcbfcxK2MeaPT4Rtlk6ocOxxX5y7enG
U6X/ITSc5GsBbBk4Yy4QHUQEfROQmxtLAJgIaOM7rcDUTFCyfrqUFf5/KMY/GTYUdaq/7++cuuE5
etUSkssP/OjskGJhKU5M7Ay1Q0Iw9acfdg1L/4F7Wkp2KNQkHKGouf5p18CRQRnb1vR2hENdXlJ6
/jMUYzFymBa/zmH2cz1N4edf9HakInnjp9I5bSVSDmzHcYS7BHO43ps60ZQ4HSZSs9zIoRnRAfYF
5mQqubaFKZuuMZWcumANop5PbXJddxoFg1EKDKDsmYVE8xbgp82DBGAPG0+IfToKgSaQcEt5AqUG
+YHeWANWiMJyXJM7IEecVJLGeYcsttqYTd7kB640foUyiTzYwMsVreuEBJhN2vbjVSFCztBu71Lq
NmVw70akKG3m1ATa5lklehlmEtcEMYNWelWWS+lZcD5fK6cviedxqvzYktKL0r2sBR1RShOHnBIJ
gYiZBajAAqizsUYrus1MZ86Pgzk7yB3jBmv0kBfutHFx+uN0giAkZnLo2sS9GQthXJteAPJQcxKN
7whejJ6C0SA5yKop/2B/ZIFb2fzacPT8RwrrkF/tmT/mzLH2uq8ya7onOE5D/6kM9d7XftC9eB0J
a4DV8xQBP9JkGyZegXIw1TVYkGnuAVRO2OZWieODPXKJqSgBuU6FvbJ71zRhRLMU3nTYKd21vjia
tfQO+YwgeZ90oQrvAFl2CNIC1R5KfAD+bVtXqtsOihBOFThufohVUZ5GZinriw7w7q8s2Zrf8wBD
J41umBLKRPydcZc3pCrp9z5Y13NTxxA063Ge+Ld9jfiwdBXihnksv4YQGlcip2H5yQ7M4ZBiFuD8
MJU3tpqeLZ07GzJ/kR+oljQK27piJ5d+dJLU7yEQFri7QUkggO2Eve1iDHVYBtJ2TcE72sppfNem
nkYdRM5Zv/FFlQOSdAa04GPSkCIVL8K/n97x2x9NyVdOp9ddp+XV0bZt0oHRgPSEKd80z6wi9Bgi
BEqVQRTt2L9p+uo+UmpPiwxVoav7AcQUj6hSVk80ewOOIs+RstuDKk95XDh3pYPAY3bLEDIzUqdp
uXPmFI6b339W63WV+8/PyhbD0bbpCiIjXle5rXbyRZKCAA7EElMdx8pPbhERuS5Pmg0Cch6NIDMi
5L4+lGbzGcE0JCFVmkBtVNXAvYRdaa28xgKPNyL/+65x8LNbs9W6NLz8YBCB/h6iHa5amBQSTy6n
2BNmRwDqOJU05AQ1OAVeWBjuYAPKAuxFl2ygA3jfvMmO78pybj/TOdHos3pSXFeFLxX+mVD6j5lt
GN/IYC/uKstNbzLtFYg0Klw6K9EsgIG0DgM+mO8H6P0TPP2QlACD/f42ytdV9R+3UQuHP5gan51+
0waL5ej0Q2h2mxjK7j2Jd/2nrtIfkhDn5hSk7dEWAQDJOpy2la5jdNyt85yKrrl1jEEedU96PeVX
g1BLLBMuGJSFrIY23jD7f3jkv/ioVP1poTOzK2WrZUT85MLzOCuU2kB8P9dm9zHkacDcLlHXd+Bl
8FNUO8yEDg/eHIp/uk2/eDPA40gXkqQkuMl7c5sI4AP6P8EJZNeqj3lSuwcSHzyUslP5QGdb3qgM
+3kfNdlumglB7QoU+LNX7LICUZBIvG8++uKzhSJtS7/evKLBmFz//mG+aX4vD9NlheXmuIKuJp3/
13fIjfMxK3QILYLaO7eJ2LIuaPz3RMWzdsxTE6NMHxGw0qAxN8imuq3fg3RBrPnJCxrsXZG2PpkW
005SmcZN7VMWkW6fHXREUgL46G5PzULeydAPgx9ygX+1FfutUIbm+df/2F7/z98Kb/5flNOQBMcu
5O+3Wx+j5utidn6tpvnxU3+qaVz9x6UnL22TnZLrCbZjP3Zdhmf+welBo1+wlEtnbBFa/LntsjDQ
uooyDf03y+Qt52P8J4vM/IP9lsNGTVvmotGw/s22i0v8tOmilcx+z1aodxS/Tepls/jzu4kKJEw6
yhI/Knt1JsdbW3I0m6eJI2ZbU2f+6Qb9Yq361QUdE52AtTQ5teSL/XzBhG9dmmVmnxTLw0YugdME
qRJkmbrVIZgos/7+eq+Xmx9f0LE09wstC+/nm1fLi/XceCz1J6cI0VUvddxLZbCBW/EPKojX89zl
Ujxq9BeLKdoR1puvVsOqCWB7WCc8E/YzJJH6YLcz50CIOBxhZxogDmRT3k5O+P/6WzKS0Gu5LKke
U93ruzpUST8Jo7ZOjYkGAGnusvG0c6oJ1Cr/ce15K8Fg0DACJTHby8zqvu3ojgU+e2eMrBOeDS7k
sJXtyasWVB77lpynVU7PM7zKqJS4uEnpSHDgLBbYQgrOjBDpfxJG/PUha8FgwoouHe1Y5ptZPmZa
I8DBt07ugBUUbne1tL8hFP+X12I5shGhsKYhY3h9q4NYCWSik4XVeGBraxnNiwMa656dYPnjkPu3
YqJlwPwsQfPYniH3WI5F2OjFW1lNROmTs35nnXofAabZEAZloo74t0OHi3BYuVyMWerNqEVFYDkt
vonTnKASILuXyrGrS2MtKXT+k7RMLnfn7VfCiC9NrVB/yLfqHddXsp8NqU5gSqlkXtQqktVKk+TQ
lE/E+VJ+1hMv6aLumcJWHYPeV8fff2f51xGsBWdhUyyv6lLRef0QfbbQuMAS6zS6LdEcSS4NrDnU
oUoDdbegypxtk8SkMDrNHbKxy8trL3IzZpB/kvv9avRalvKsHwfgt6t/wnEBAm3Jy9tTpL8UBQcC
bk+Ujb3t77/4ry4FCcFFrsTS8hdR41i69DMIoDlFOAHvgQDyyhop0dxrV/P0f3+x11M907dlkbXp
eBYrCzKft8O3DNsirarSuPJpyEAhMWpEPYqu4jzQFWZfzezw+yu+2RUvl3TAgQhoD7w61CbezINl
MlsmVQzvSvi0bSw3p6ra1M14rwcDYVrj81wvpdfQpVEZBbxSGVKNk4OEfNi4ka4O81KZvMwgP/pq
00zrauWT/4J6cOmB/f4j25cl9n9fCeS12mE2ZSBSY1l2828mlNwdY2vMlHXVpCLbCbK8ceZrUO6y
wZdQiGxCwEVltibkoIhLsqcx++i7mk5WtgWZQJnfz3wepG8H7cvMwfllNBOG7o8WgolgJNxQhqPl
ZUtq6isZUBK9VJhTTRtbxPxYvbQtHejvNRkrpqLuEFdP7SIRcgNLXdUY/8jzpbh+G0RYC7ZohPFt
zSF4Q86elTzIBisi3uawHjYZ0cnQ0IkuVRCLIqX3aV5xjaUbqBuCe6rKFQKTFNUOEsbogDYhQGAY
GdSrEUi0896gvomXeBFCkfqWIXrAzBteJWnYviDZqZ6cMofQlZGufS8Rnt9CjjVorJVJEH0GN8gj
c2YCoMDT0Ix7rFJUIfh59HMSQYUjVsckzFF6qBFkuazQPV3yjJ7015LgpkNfOdV9Dc55bw/0GJwo
wBPL/As9a/BsVphLq9dQVJVpICGw8ukJqdEa71O0WY+TZUYkedFuv+j0Lu2Adja5P97gO/dNE8yP
Zk8fv/SW3gtobArqY928JFkA9FaTxredG46ca3eqvccOpIxG4jSpI7R2fku29DjmlvtmdUtv/bLK
5azUYAR0il6fGPgY/vyIa3dynKUrEGrAuVk+zRRylo3JRRB5UTqI2KTVgHSJSB1h0KO9dKOrCK8F
jBS6gY5OuJsTKPWW7osLZbMXPkSLS93eoJnY7BvACYSPjIvaVtnOhSfLurgkjsO2E8EEanp25U1o
oDLaTHZG/wv1BG0iZ7JYb8hvpTshc8VY7qmvPzbC59e6befi6KQ5VkqXtahtHZS0U8q6TA6CTTMF
oPl8PTvpHABMQC/XF5X9zEHKQx+d1wR82pOs3wdqNg/zPOBtNQNtfSbmNH9w52i6Tqsecm0zYtWg
ASPdnYxEfRWlRX8M0kW3gVF3XA9Aj7qNIH6DVugcDSuhESGtiAT4H/bOZDluJM3Wr1LWe6Q5RgcW
vYmZQUZw0ECKG5gkSpjnwQE8/f2QVdVXEWQzLu+qF51WZjLLStEJwOFw//9zvjMe5xPddQYRgjy+
xPOWkd2gqkBjAu5gGj8n3lwkKsKy3CeC9JOcOckxDg/YPf05F6eX32V0Z+r2t2tNBawr2R2p9hBF
NQ6xT+E9YWWCPcvCpUQJuwbsfgn8JKmbTWOPzs9hkvqqIYDjBl0ZQSCzahZ+aldGsNsLyFZFVxy9
uNcJH5ma8Jn0Q3shi7Y8jE7obBF9+Nf62EpQn41yvpW0M+FMldOzg1ltb1oZDI5BWdNznlZQOG1j
gqXS8xhddNUkgaj8OS5j2a4Q8hF6Q+7Sdt6MzsYrBGarWc+5rtgD4uohXSlziUVjYUJyUQi4pPRX
OZVX5VVcA3MeYUr88oNCEfkWafejV2RPUQKTMB1zjH85jpIYiz1+1vq7bMlxcFEVrEhtAgPV1/qG
Ug4/yNVo9qMOs1wT990Cn2Wok1KE2Kdd0hKSpr2oUVIHxfzkSwJ2dc/dGaY+2isMnWT2+D4DWann
Q0CFf+EWZYMGoglXE5zGtZEV3Rcytqpy2RNU2dmEqxDc8BNUf/HkwSMheFMfYAT45qpL+T0glmX3
fJWmhAc/hTeOhdMXXAFPVCL5vKHZk9+hry/v8DIwqTWHHdn3vzUaGtFWzaKZdTTYNlsjvnaGuWdn
mKBxlqy2LVBQwYJUTB7ocjExZUWLbKiWHQJfFwuqWCdRSD29LSqBYA/d07REZ1l88wHJ3v3dXpQj
pbYWeyGNr872EYwYFuzNOp1/mj6UzfafpgdWYzZmJY48beAc1TRoiFZOT5esh/VXLbvQrnbWYCHC
/1vpU5ZM2yW8OEQqCY3Rb3iMAvZzuNlwvRakBC70sCmzZzsO3fL3WPak/PWAkkGAtM06jy31CwEw
WTF2otmPiCe9qzr0ml1aYEla5NT7cVbpcfijIdQ2poe9psRNHiKutap5SnExaZ+iiVTsnWuE7rGn
Nbl00mhGuqpqF8NG24xuXn5BNoqh35OW+tLbdfaAHuS3kcJqMCz9NmmBkrOuynRpeHW3trrSeAna
MHgh8FV9CjrJk+ONj9cVTfCZdicpN/dhlECHTBuJxZC+G370tIQf47COL5OuCdSOlGuBDa4YD+Sq
mQ/ONBAjVmd0GxYOTyFGTo6kRwOElK8HndCwoa6t2wkx9G2lW91DFhGQURfERFg9GbxFO5k/Cs/p
r1uHcBKSgQxgFI1LeEkSIlVV3UTGAiAalgvPt1cxURN7mgM//FJTn4BRJJgWOgFZLbCfE+UkwbKG
Z8e3ElviAsEAkW90KA81hda95inPoZceNN+NSJXXmUQTmkc22BtHaIhc2yarSQQaIzBKsNRXWFYM
fxFZvhw2IcYLeOlluetzc/pU0qW5EWM33bf0C6AgBOpbl7ZVtxZNY0X7IRqIlXNpcsCd9pWbHJ0B
NcHWA16145Sr3cRyKr6IqIZNrCUdsXCGJkVCE9pVR8UX/rfeV82hK8t+O/AhpODdZGDLvdBHIqFz
vAhZ3LaJ5etQE9hZaDB0ZX8fGL0Cphn7NsEILHnfkqHFX4mN82YA8W4vTDF67bIqQfutjKzu/GWa
F8ahleNkL5Cr66QJA+5lQdTVr8JwOrgjWjUhvKCZblmVAZXQIeG5k9FDk+nVl04fm68uyJV1P0xU
/uIBCYp0rAW5FiF1+ymWKxOQEREP/hS+oIbmO9SKsV/6GjkjK4tbdddPnFPyFL3AEqxVhLNYDl9E
rbSDHbUoVyNzBmdqZi0h2ef2pmqkTWCfEZEj0TF3f9MVHh7pl7Q/le3LF9LjnGgjUNU1ODF1JC5x
kcp64buIJKZ2qsh6DKlM7mRb/rbDIbhrYjSciwkHGykjA5TcosgxRw5RBTkVGcMy4et8q6WI8Azh
+O2KbDUP3Oo40AoKCzA3dme1YN47wlnwYPZPIeJANMyQYW5pwktCZcs8vc29NCUL0Rg0XFomTy2l
gGTtslKlQ/d1CKuBJuDf+/UPVTs/Fxn/e9c5+N+WOU+KodtfxfF79qs5/1H/I2uhFBv/ONrM1MJ/
MQbnS/jP/3j81bT/+BrVRLtE1AT/iR+crXScaea/+a96qJR/Uf7jfEa/mR0alc//qoe6xl/0hCho
0gOcTX4Gp9d/10MBA2KLEPACPY6vjqTD9a96qCn/4vtM/UdygLIMlPAfqoe6p0dkm03B3BwHbwFt
jULreSktGC3YNzGffWpcHQnc+czTNcrmGoe4tUqtmRabdKb+0FAzGDPSlUU0RHCedbVjneUz4Pud
3NQtiCxE7NrCM1P0im6bbkNPQ6oVdR4f18EmU8KBZ0E6d2hf4eOT9YYoH39asnlUnN5cO4WWmmDu
7z16cZCCBlSXKMqxq2PRByVBOIsbfCH/20M+a9f+bPZ/8pT6qjcEFrCPacYvU9tz3FFkSUS9RgIj
gO97Nnb6Ho8ocKsBxvwaJRl5HZPmVw/2WEU3/BU4+bWQ/bYkGSTyy7jh7Y3VrubIc5jUSERkY4rH
qa77awpi8KnK0dwAjgvvDK+hbeZN85WTMdewXyJfIEL2v3Gkjb05VGP2KQhte8MupiQrhP9bikq/
Rhj1pUjoHQdu2x9ca9zAzG1JdxYFWRVFz/EystpPCbvNO+CF5r1PiWeYmeeWvqHJzxWnsE9XwDUg
JcoetC96ooUzVinZxtxCs2mtpVXAbeP7QNNuMB/pr5Q7/DDI0Edjq3fhbeBOwCSMURBDIvuQAEsb
vmieBpN102rI6ThZOC0lMsz34Bp3wAfaLxbp6jFGBWzzWm/UfDNHM0Mvlts8D7u7mVxj18ZwUTh3
rjquZZ347Vc/H8XeU/WXMRmtJamz+XOt4nGvh6VcZKMbrthbrgO9teFwB8EDsXBmvuJQnh7cOKuO
Kc1LbjUZS3JR0kC6DbrGuUtMzV9pQJq/+aS/34/Qd7BWO8PNOM1hiSb7ec6BztqvIsQ6pN/uBwRN
nPDNpclJ+iZ1SI4la9dfdbnm3+tm+xQ0BXIBTl9XoVP7wTXQr7S/H9DKVt/rIGiehaq63xGHjHsn
K21YBJX5KXHIJuLz3N3YTVM5y7bPuGWQKepDZ4hnZF7dUSsNNtRK/KJs+yyVKpplBsLpiqIkOzuw
fLdjKsnSBN/jfnPxpHxmT1cs494nA7Ca4+cmpPbZTlidHcOpKfKUT7BSz2EwFYRXofwo143GPh+j
D6jjiae8tqnXrtE99+K+L6Z0mYhQ3JTzwYCQgNG/70vjTtn6NxoH3wQ4glqwt6mlyModIQ/YBCwZ
VvW2b5gxIjCcR9t3Pwd++UugSx0XMQb6dY19ESkjgr7bMLVwS3guIaihY+wC1pwHfgJUHrMJj00V
XdMcVKQt4+lhMlshhz56esaBDfkUbF1/gIDSUTvLiCHvHuoWBkktmpkr5t/1XV5AfEg4zfVmv2p6
Z9h0wtuOlhleJcnUV/fGZLjZrvP1jMSWboyvOdXHsBgavqCLQRT2obFNfy3NgqDMzNfXVdlC8Zea
ttJLx3206mz2+0/XuZCkeHAO2iYuujLfMbSN7aOr9MSoNrkV47kY0uSJ/eG4yuJKXbuRxE7SwlvH
BDFzJ6yE41hs3+OGSkAWwkF2VJgt3Z5gHPCK1T5OzInkz67c9haQ4V7PgoPqbQAlXTxN2O7Aydut
Wx8G0WpfVbAKu/S6E0mwytIG3moUFCg0NTPbxOW1Mw5PBpqWVYFy82qYAMPZ/FfXKblLBz01wTva
kAlr0g8q4i7sDovnVeIQI+jIuro3vdr87NqkAjgOkrjQ1kO1HMtp3PqaX8illybJNyK2O/CQUl3b
FjxVFojnNHEBqxLQhuJGevVmbqOwdeuPlCnG38j3QUbi/NoAbLZIaY3Kbjv4bOJ9ABKODD0AUU6u
rwqIMFd+NkL5L/z6Jkq7Zz4szka1aY+EplK8pX4BKqItlXKwzUTtT1orZrqWpHnfWJnvbfpA/wSP
y92ZWiauI1xWyzp34y2IRViSEw6NEpmvzgd2DY9xXOq4iMDA5OJKjFJf+l4SXjnKGtaz8/jaaZXg
3F4Ts1gK46bj4Hw95BJmqpE++A4QHdkEBGmWnCQXFGB/d5geCkpQrgXRn7VXUThYwcGv8BnoGWLk
ANWVIOal1glqLQZjRJRkjYcQHcsRLJG7TOAJzZJrb2Ubkb4f28rfqK66HrKMQEJIUi92UQ/EakCw
j8HV3iCSRxraWeFVPXk/XK/NSCSrsekE3bpL1I8sI/VBUL9bdx2fG73mfF83AahHCByZzyFR9x/a
JjdnYQBpdV1v3ysryja11hyDMX6g4qbdqzC+G7ive38A3lKL9BjIbNoMTgIia+AARZJDT+q0PTX1
ykq8AHBW30EqRFr/xYK9wWmM+/pQdVHg7HG04PQYSaMt1gZfznphRINJWUyY8zl3zsghogyDnViH
vocKO4uEpxGBYQzjKpI4r1aUnUhv6pNcTuiM9DS11rLV9XFX2tEnW9YOMXH9xFamScht6RN8FlBa
YHsYMeIYTvk1kU+FPtgL0U3VLbAQkClEjk+PCFuGx6wQw162sX7dVXmzrUZNUQykCehQCkVxL0Ay
svSnOfegD9vdmIlprWesmC4E8u9j7MaIWrt43wuvAwhuyOzBnbpon4msWSEaWUs04ZsR4utLZXTa
tmmVfdeMbrVRbqVvwPPHOfVLltcEs0UNfI9KYCiC4CuJEyVpKBmwmpJq0sKjlL6L6okYRQESdqGK
Tgfn4pgTgmKrNK9hjWfhujVqwoJQfXXezEaHcmY3fNsA8dAaoLJCGgDgzXDPgSIPgL03fXclwhEQ
UphoV1pVwaRHENwleNQsj2wOzWmXHMGraJPYWJ0K18PnGpoQUJOgEt8ISqcKNcQivnfDunrAtaRI
KCICflnonr1tIh/pNP3l3aSHQ7/ATo90SIy1pJJWk4NA9I238htPh2foZmjfePhPkxlZG6extyZx
ghVcrhYsrJtzaq0wjSzhnPa7INIUgQ1RE6zNQcuO1jirp9kBVSAQHQNrZWSJR98P42VQCj9cBp3p
IsserbxnurSkBNRt+8TiPdE7aZzrwtN/WJLS+ijRNi94on4FolHMaVyEgKxV28UjZDXCv8nWwR5r
OWF2S1i2qy+pfnbrFrR9aaty46msvVFz5J9DAYgyGp2r+yatu2TdUIYmw9yp1x4Pbe92TUUAGvlF
LwO0z2cYuNEXSJLy2rfCHM8woMubhrKqs/IDGhwHom3NpTHKpzYzm0fyfLCwBra1STVqxQZlsasa
7269bOLY+WaWFh5k4I816k8iaTN4PsQ/jOMvQ/OJOKoi/TvrabSPlKajXbecp75PGgo5NQW1jVZF
obtqBUWXoM3AfuaUczq9oBzlkMRYzCFCuDq9rTdkYG6GvkfM36vjSBXooaGYSbCQgndlAx0syNX7
PlYKDrBRFBYF6QK+SYlcdF0ZfYvOkZKA6ZO5q1G+3Ri9kC8GJ+AbmpNE3FVT+akEPmaTj1nEv4tW
bz57uUifApJaA8rhsbeneObvI5mKvSh9ABvM12sgQs69ObVqSZW5INeA2BptstGpSnI4xlzq7P1B
0dnQn6jotWQaoK/LN8ohXyhOtfwKBuiwKL1UfaZwaGJPrddtWcW3UUDtKY6z/hhLaVyzSPQrXkBe
FtkbbFhY+cykBl6sVeU6yWJnPVo62TcUkasFuC/edbSY12XEHiXNBCIRr03RcDr2nNITqnVUdc7v
vi3Ui0NiGha/1BsOvWEM5kbVVrH53/P//1NSwKzH/u+VUHf4z77/4/hL/WPbRfmvkwIAQol/H/+J
KEK9xPGeTi1tWLQj/z79c+D/C9iOLeiHwltAj/Bfh39N/IVYnf4o/9BJhnwxi6j+dfzXdP0v6uGU
F/EsWIKt+IcQQ6eSC6oLvN4kSgj+AE0BZ+RUGKDMQeA991hLSJ2NF63Zar9zwAa7P27OGyooLuYP
GcTfw9gcpnB/eSjCMHSdDpP5Exga9l43WlumX9iPTyurJoClLvP8MdB067FoNePK1DPxSKqOs39/
+NdXSQvJc+k1W7CcONicDg+0BGFXTl5ILqZ2qyfwRrNBXdAkvTWIM6saDB3rKYL+00FCIVsogHC/
DM/2l9pYAWs36vhCy/+0XDPfSag3OoIGD00Df86/xR/iUm1iMfPGKDwIgK8LDYfeenKnbIXxU6w+
fteQklFpwguB0OpsbgAsYFrXXXiIx7j76RWuthFZjRT848PM5CW0cbYwPOPs4bQg3oHncEVDn7V0
KjIBXjFpL7Bk9FMJzN83Ts66v/npzNKp+cb+ceNA6xWa3gtCZryiPDQm7NMCadOm8A04zkO6ApaK
wQg7w0aNMNcpSBfrGrnzx+ei1E1Ejtj8dMuUrAh//h49pUBfUwC8QzZde9S6FEjo6F6geZ1qUf55
tXOx0aHG9HeN73QUb8wzyj1GeKgS8aKkTbfHKe/t0iWTzOCE+OFHSBeRecJSBUBLns2UjnteR54T
AjK2um0Xm80ia4bqgt7wjakvSVGZZUM6csO5kvrnneOA1Tt0HTAyEuizpYhTraps/KUE2OgPXg+x
lC6CUwqwHoUL62xKgiqY/SxxdqDdQG4xAzc7HynlhRXj1UMCpGSRFwNzB94OH4GzC2rJ5XMlDgRj
yqIVfpHkZXZmLxwaOffFRALuRy8Lea0t5wekM/fOxwN+02DVDaODP0UJiba4QzXTzdYfHYV6t4sr
A4sA93H+dv35mKq0UyQ7WdlhMGz9aorNflmUiXlhlNfvM8omh/nmmrzSElnb6TCAWHSrln52KPEw
43yxoHUb1fAS5YW3AVxu3OLXuTfdqvld9nVx6+NsoG1cjJuPXq5Nopg0aNyAZsO+fPp74CvnHBnm
4cEK4RGHnfbia9FFFwk/5P9qpnidLS4QOhX2Eb5epnE2U9LGKAjn4AWjt44WnkyfFQHx1Yfnx+ko
Z5dSNAQXEuUeHlq8J8vQANZNclB9YZRXrzGflPnlYt+BXg5/xOkNAw3v0jwoskOmEc0TOGp8TkOt
W8/8s7v3n83bQ6HJQ1jOnmlusPw5FUUBn66gkHkYM935ZJoh1WyjUu3XxJmbjO8PNi8/p8+Irxgr
oAVQkgKSfTYYuA34PbIsDlmd0h93natqsIyF31JmEjipKoFbLsec9v6w1lvDok/mpZ5XEXt2hPzx
XTMTYEwtYJADOTfawswiCvYj3rD3R3l9J7k4yUaQjSzv9vkGjtjBuNR0uzhQyIJg1Btal11XiLZg
rZEkHFwQrL5xLz303bZuI2o0wM2dXpSMzanpJ6q8ksQKl9L9lH5Nw7mfnLmTS/Fpcl9GrXMOQzkz
j9+/1tfLMpsR9tz4QF1Cvs4HD2ppFeYgq0PRtnoOCJwU70Wa1/G3MEzN5zAVsb58f8hXt5edj2XN
yxmeHYY9e7+R6EHtD7LmgG2H/CuOrvjG4xj2sG7fvj/Uq/nCUGxAOH9YpsX39OzWajCkpFMW7cE2
hPHbUpF+LEVDKff9Yd64IvY3LFl4LNgSu2dfAQX9ZdLztD9MJLhcW1mCFgoVyFWg+f7T+0O9el7s
PDidsKXjHadjenbzCo8Ds2bX3aF2Ka6lPKQ95QSg1S7UNMyT7oUd3BuXhuqW0xcbVpTks1flzzcu
QEtmo8rpDprBBTWlhxasBqM/lIO88HK/eg/mS4PKJ9kc2KybZ0Mx9epBJF13YDdEVKxIwZoHfXYz
2DNwZ6oLAGCYzdcyC+wLJi3Ey+cryzy4NZ9BTTraHNtOr9OG6J0i4zZuq14brPtBDpq1blxlu/eB
RwbuZj6dGouhmvTpJvBAku2zOi+I745LKj+bmFBlKCR6RsuVXoSgi2jUKbqWZeaXXXyE3sFO1LSU
IM/CcWpzZdcx4okMzlFMd6IHrePkpEt1o2mlu6Qk3WtV91oBiEAPyJjzq7LCOTZE+rCyhKLj5HlF
bD/X8ZSNy9LPpsc0R3d/l3QRpzEjQi56nfsNTHE6N0lZfNJpTlPRLHvT3tR91sXfkd+pdmP2huXf
hV0berdJbDe/7aZGTxx64JNusCWXAARzr2vvsWGU1WqyA+qxFjVSsTOhYYLgt7rmKcgmCf0MyWRw
47p+6i2GwcwIP2nMkHZE6rj9TaRTxKeUlH5F7Vmb65ijQfQZNlF0pRcsUd8Hc0yNY5g0ZXQbIs8c
aeVN7nPDfv5Rwy0NF9JLWnJpHFUE2ylRfveYQifVboZ4iOUVwTwEtK3H0ffhpSrdrqgy4dy6pWKs
KayInvxuWqNOwyej1X6F/6uoVv7QudOuQktLPHMaFcGKmrEhoVZ5VnvV0/si/ovmrbvxDW34BDJM
R2AkqviphmoZzlH0WbFuLBpqS7NDVbkKPD/6XgLYJJ5M2OQMtRyhrzRkWPFKh9PYLMoh04hMSvzm
h68M56FVAycy3t8+uhEtpt81QTzerx7IGvr9iQCbZUSWtr71Q3/MVpOjldYB+ZitNskkFUw5D9lN
vsaNacnbzJwr1ojDO/kjtFPszkT9zOSePLUrd10in6Y0rXnFD4fq9w+CxUsSHtok7TZWQ5LuPUU7
Y6BXBZjieeAcFP6CQqKMnRbZLpgJX6TNmmYArewwQJK7mQbEDBtEs6m4woDheuhXExgRrpdIstU5
JSUTmx5EO3uMC41zlbSmrdEsSN3OWkRe30LlaisTEUMCxBFuuqrGJQXqpL1Gnee1CyRadfc8jnrV
UFpWZrSJEpNIP9NAM7VvkF41zWI07SG/dm1FbE2lAfZYxH2TRdc06wl1sh2t1V+U3xAzuKZrEZYH
IlBneVTj9qiYm8o3rlpbONHWjhHOfXd6AgUXpfQoa9KxK0gJxOXdIlVKnXvKNyHtw4iTNg0hvwoo
dHuhQZRuWhb1dur8tryKEv4y+mo3StdT3XbBkv5riDCAzYCDvDKtyKPnM0UkbSfKO4eEEmchFVWl
26auW/RfNKzdpyBNk2yOv3br/Oukwy59mUhRCp5GWzcUhuQ0GMoV6Nws7K7KKSG0mhTnwWy+l2ll
tw8Jb/t4o5V8VraJzCg4tKXZtqC3wsEv69UUquKlhw7Q/iAUDnVPvsED1tWCuahsO1kAIRVkIgqM
qdsmNO30kSM39lVb8QL00P1qt8toGKIc2aYj9+uqdjLoAQuKbKr4BGuEUIiOhPriTmWxN+3aNLHS
e8shwRgRSKRre14tr9s7adBHuzrITHgH+HvJuxl9laOEJtn2bqxJm1oJrS5cSuoiytWvsR6L/ncS
jUb/4CVF0JIKYxEMr9jJmFtMVqHxiwROUtxZ+mzazEi3fVgOQguafl9BPK5/psUg6jtRZHm0EkwC
0pXLLvX2GeE2vFiGSB+0xozkNlWTOW71uMsyrMbgmw492zp70zZpUPzOKpKY9GXI8hzjzhtx2nXI
cwZiswJp/dQnGXnfiROzgrXTCCSQDlqkZFHkrq4AqaDDJfscbz0wFlz70CLL0CbKCsA/uAPDHWhM
pFqnbljwiD0leShMVpoRJEcCQmBAsZF0rZVsUAhnYeayRmtN8QKYhpxIt9Wm4drLmgmeeuHADSgG
5dprtg7kP4R67wkQWNOMSQwzyWMzRIg6MRfWbyASIF9UZlcEWJpJka5VGkfPfAXMGuyNXeU487tw
H6IpEnMHL4pQ2Lgks1UqFXcDaDO0CVWHPAC1umZ9ttow/FllCquG6FmIbiod3A36FNb2lUuDSRxb
GkTp0s0Rcqy4L6g9RnewyrkFXb4A6fPpoGfdVMJCGqlhDUSkOXf4rGl6e9EY6fmSONKkJaok9MZt
jd8ECAeycQUxp9bN4SZuZcABtpCZs8qMWteu3IHT2VLUODvgiTg1eu62Slua2+ngNSs2qHowLLoq
Zs1zMtu+r+ohDpaB3uUPpce2jMUcwO9tSBT6sMKq0FgPXe4G9V1d4e9ZTZFBiFNsKowCrAQNuv3S
JKyorZUnV5ZdYU+KdKX7W/AFas7KCHvtPjPLIUXXK8pnPiTOHVBooh1yQzWkcAdDF+HrsPRnh91p
tq9ShSmnMUwgil0oqhuLRCBJ5zBMjWnL+mLHJOAlCeGrZhLRsSbAyM63Q2W0zrLoQ38Ws7JrWfZ9
AWKJNZskOxbzHPzw0PjhTnNR8m8sqRNQm8oeidKiqVoHobNnqXHhaZQxNrV0499jb8TRFf959Cmw
mvYrqMSBHLIeZZy7DuuhTJZEOmlzviTKgBWYA2YNMJhMe8jNiharHMfSJlLO71N30WBA8pBXhyj1
hjwtX+x5b3KF04OwmzgKY4oiAxBXhLq8pmpbISAbD7oYgmJDpixrFuAs0W2NDBAxaZYxyIYsZpu+
qulxJVdeq4VfIwkXZGES6fMpn0TkzsKRqti6CM5eokg3YsxmhuLhtT5l4bqcgu+Jo1f5bmQbmJMf
khik/QVtXH/8dDFLI+eKsWuDETirIZi5WU6Gz1qDOpqZEmlPVRzWa7TmwYXyzpubfRcvuy5sGLD2
WVXfMaagN1vZHbwS8llhRswmMMdLrvNSJenNoThiYxY3UGWKuYL9x0k+VwURQa5DLJLqC3Z/QjzR
cZ/2ETq4Cy7xvwkpJ8UKbhxNH9oxWPI5zJwdLBoDQkoQGcgOtQoDBNu0+AiwMtnDVwoOohuMfDeU
ksQwUJmIissgM37Jqs5vqzrR72t2UMaFM/AbB1NMk1TEPcmrycf+9PJLMVS01Pv+MKqCLB9fWXur
j/wLlYW3RiGcA5IILQ356nniJtBaNKKcS/vUJwuuG9Av6Nb6w0dSWjP0uejQUUs4Z75jQEGYYNjq
YCiqJRFVjC2OxOpK6mn11GEk+fCRlG26TZ8Gsyv7pL9Fvn9MHZjoYaPRkD+oGBVCzIPiu6CRGKrD
l/ropTFpgIdT36W8yx+nj2kkzhURoSUOsag5eWZNY+iL0qQltdIqJbEExLh7L8yN1+dgDpoutaCZ
H2G9Mm0jNvLB4iFzsLrBGw+xbiP519qciMnJdH00j32b93epx8f4kNI7kxd+gVOuCksNTxOAEydw
ylJUT87KGZA/RaV3kXZw3NrdK8K3bsdM4yCKNwzsDiGDFrFrgJEujPt6unIApwsBJowCH9bZ07tt
h7ZPdaXwDxOzbA3PBX5zwWfn/Wf6ehSbvg1NKR05uUvSzOkoJJ+Ng1O4/sEHFbXBzhmu5bzDeH+U
V+ubC3vQMSh0URbwnDm558/1Le0pkAgyPw9dkYqlT+tqyVaHFKY8NS68f68u6Gyos5KQaNIefc0o
D1J1+qECh3lLmSi/8BV6PQp+UKYDDX4K9NTlTy/IDUids3IiospYk1dVh2Lb5yx0YcV6fdso+FOJ
ZArSwTbOC7y9R8ajntbBsexnPWaRGZwFrYpYy7Ty4q/vP6M3LgkXOXVBukQIDM7nueylgaHIC45a
Ggio3XTtswOFVuvCZ/XVOHNtiRVLeDq+CCbf6a2bcAeHbaPzAWdDvaksU38mo3268Jl7/daejnI2
DRxcvQHeWBQ3mfjWWfmwNpAl7TKt8AnYTvGZ+rHavn8HX41JQ+rPO3j2xk7OhB2c1K9jaxDi2Ofa
Wm9+abLoFhLi76Zxg/bCiG9NEFpQVOZBDyAyme/1H4s/Ji0Xn0AYHl2Y4N3SSFS2h7lkRDuY4OHP
9y/v1YOjHEnbn/eXyi5Us/mX+WOw0VCxlgQiPEaZ1I9SbxOk+8lQ/n5/mDfuIoKZeZXANGMwQ06H
IVgycvWoD4956AQklJeEoI96ftuBTl9DsEJRanXI/t4f9Y07Oct02HxZNBapxp+OSqGP1DcgpUeZ
+/lVbefROo4GuQIFfWkHO38wTjZg830E/sMWgYdGcfd0KDoYul4CFDh6nIoWtSaSw4hLJyJjzzeW
tVFEF8ALbz04tj1AliBC8B0928jKAPuPXRjhEfaCfIImqH9LSH1ev38H3xyFtrkj6JtwgWezX1RD
B/JYhkd9MqrZrVg6/q0HEDz86ALC/Ztr8KhNqQ3Tmzq9fz1xtHVSthEpyGZ1ZRAbujbHuP74q8Uo
nC9Y3wF6GGc3rUT8D92xiY4IiIKdhyZk4Qwx0Z6YRi586d+aEEwHm+WDrQaNoNMLSuFWck5T0dEW
9QNIRc6BUPoXjdV9o9f+9P5jemuiz20FsBW8W5ygTgeLi1DWrj1GQPtT6xZ0bfVzaoZ6aaJIvrA1
fWtGsG9jvdfnx3Xeb8rxQRdmm3K8IPiXKgqOouarRjhN//n9a3pzII5PtGBZNuiXnF5TakVRbrZW
dPT9vKX8qEnnq0mAY/v/McVn4QYfYw6Er7itgIZ9K9fi+AiCs3uUgCTaVTGVaf7RTZmLZo39GK8R
f6AHPL0euCy+MXVMCBna8PxC3djgLAg/ffSu0erG+2fZiFB4SmejNG04Ui6pkqMLWPsGPoS4yZwk
vaC+ej3f2J6iRjKx/cPQ0s/eVto3wqspnhybII2/TVFfbeyuQIyEPLm/8CJdGms+S/zxhYpdTHG4
1ZJjTy7zPXJEawUpQq2pFwcXlofXU85hrtncQBpkRPmdDdXRr4DaD0Ma0bX/NdV8fUNLTl54g966
oLkqwLGYD+Krw0/mlKYFLjfGxhA1klQM5WGLQgjVL+Gik8bx8RmBwZRFT9hIGc7XBtK+Aml3Jmue
UhSoqV8vWx2z4fujzCvn6fcPjRALAu/RLBYSZzPCmM8Xdsey4PfRQG0S1UHF7tnud7Vwi5vOVfFN
rIWgLaxiaDaDnrn+hV/hjfvqclNRUc54QSQbpxPFbuKqsMYqPkqQ34oK4uRHy66Ii0c9EJa7ev+C
55/26oIx886nLD4n4mwvagVWqUKtjmHYmM2GohxFFQfEjGUl8d4hpuA6yBtjR6bTpV3NG7PUBQfI
EZLv8fzP6XVGfRTNnsn4GI8pdqQKbG+njPHCLH1rFNDZyKCQvzivJBu2O9AOqdr4GCGXe3REHGYr
/mUUXHi9X38nHWpxjjPfRg7l5xOHJDgqtAP3UTPV9MlprfJTTGDS0vHZI5Z0sLwLA741TVjuefc8
dk6oNE5vXyZHNQVKi45lg1ZzBKK6SRvN27fUJy8sxvOTOJ8jqOY4U3Lcwyx9tt3I8ymuYsuPjkkA
mp93IkB2eCh7Q3wtSIxbxRNsmPen5ZtXNz8wvgHOLEQ8vTpFPxFIYRQf7V63NjiO8r3U4HXXpmwu
rJZvvQFUT9hu4Fznq3P2BtRRy2FsYB3rojb95IRVel21WrZXBFyuet2O4dT45f/h7Dx25FayNPxE
BOjNNm1VScWSN70hdK8kehP05NPPF9WDGSWTSCKFXqgbaigygmGO+Y331KROf/yLWaJhKCdKdd5Z
pJsjjT0TR4jEHzW7+Y+BiQhg82ZusdSCW7JVjVvdoq5HxZjtaXHDXa5pBEt5gomX+G4HBSiojOoQ
zWl6LHqteGOrs/n99uxWt80f4y22TV4hoqLShvHzAV41fFxM3fBby8ckkYJG+VsN7spGar22bxBQ
BXiGggGB8WJFjQIqCvR+Gm1BgOU1gjYDGjBd8T2I0CHcuDsXMooEdDwSf4622Dp0QejPJ3ria3VT
mYexEJBQeyV4l3TJeC6SIgIVQV9yat3O2TWOUXyFcbAVWWjGyvnUIUvIwjmAu2VW6gXR7A0Info9
1G0Vzyyn+CnSiPZG6xg0EPsyxKe+sIE90IQvh/e1pQfv4GSHaHQYyeNYQxOE7GpVG0/Z2g7QDaIQ
WiKabi4NcV0pZYW7aOJPUPqPaQnX7lRoiGODkdG79DwUzj889tVGTrm6CVCuAAdFGuEumyOUQtF+
6IDydFbjz2VhfJmTQD2KzFY27o6114VMmShLIrMB5V0eKeEqdeC23B3GOOe7PiiSgz1BYrx9kNZu
KFJxgCevockSZtuWTVo0UMb9kkI9lm928zGjlf9WN4f8w+y03hsjMNsHTQThBipvdSUtYGxIdpOg
e4sjbNapWjUFxnypl1pHiPDiGOo9ukMtqva3Jyn/qeUjQwFbN2xLslWW+FsesA5uZJb681j/yj22
atuI+VcjDP07lYrpHEXu9L10y/wXqI1mA1a2eobwidZhHYEBhvl6+SXxSRH8TZD6NTnBWVHyFhYE
rPIIlmJVo3YRt1+d3MrAHQ3azzG3vk9Fb54qtzM+1ipa97vIGuaNG3Ttw0NgwEka8WliX7n9/sgZ
ICjXdDIJkVTcMfHd0LT5FFRz+0Mfpp7CQiZF35zmg4LQ68aCrA5Nh4i31wY0vIzOBiPtvVKl/eaU
weDso0QKCpcJsI1DnatDcVCAUI87TcWb9JDlntdtHK21u8PwLJ3OkQHOcBl0KEYQkQw0ia/PqfYi
AId9hpqSPGujEh4aNbIQnuqNaSPuWHsjpVwqBVrDkGf6csU9kUCgtKoEUQ8TDyarNNEkBFqivPTU
9R4NFGo3DvfaEUOEm8eE1Sb6WLzKGCeNKQCLxK8NDYm1Ie9K75CNihWgSZBlW9HO2rKitEvSJjHT
RB6XE+znQM3dzOPJivAQxd5J/NNg8IVNdRRHp2EYvN8RmdaX24d7dVkh2lHYoYqJEtHlqBAtOhsZ
EW7kfgTeM4dZ3kGspeYsuXXdyei05vPtIdfWlcwUswOSIkSyF+s6tkk5JZAH/W40iheEPiDpVzWq
d6CXzfT9XwxmQWqSBVrAM4ttE6NW00I3Jrm36uyL1dGNPMEQzv6pnTSMjrcHu+6SE3YwGNJMqNbT
/1us5ugVjcBDCKhqSR6jJOmwV+ibHwEIzXtbC/c92pzvY2jYMPL16IDcKMXqsHHKnTJGWyXjtYub
jgkvBLhPig2LHSW7Dgin5SlQoC79jhZP66eIvOPTQU3MN9JRvHRdihCSAQzorSVlHjaejmvSjVwQ
KfEpyxB86sW3FjBPhKXwE+q0QcFHa9Tx7dxb0yER8fxSubhv7gHOvWu11nyrxI6GvJnWgWMfUDS5
/XHW7k0QGVStScnoKMqT8MeV3YdJJIywTv3EjNAxbVmKvTmH4k1XudOp6yLvX2SGs+eqLO2tfSG/
+/IJlYRSg0amAShksS+ausNyREkzv8jphu+4tcxvrZt035TWSvCtnprmbCCI4u7moWorJHoEShMK
dmnexqW2dsuQTVHFgDzARl3siWTIEWWZu9TXOunxGeOAKfYmJreIgkzUJ09tGga/FSVT543Yb21k
aMg6lgkWN+rSvqplXoXCfebP/F+cXVgVanTslNb8kCF3FGEzjLtJZ7UIEN3+8Gv3DWRU2aCBPY3o
9uWHN0evnMxB4eWwyuytNooBK6JCfOj12NnIO9bmCP2PLUZgxlQXaQd6mahaipTiKGCaUzC2xZ6i
lv0IzkB50+TRl6To1Y11XZ/e/4+5iHQbywXYXBWpr1IZezNM4QegbcWboKzyx9sLufZWULWkw+bQ
cYC3ebmQ0oBFIMOa+kEpsKMZ9HSa0cftOm/v6EWIlEin1BvRzuqY8Ng8CjgASJYXSOAZMFqmKvUH
TOARnW3nTtlxwiHbpKhOlb2z9eyv3RMElDK4wgjOWtZoRyXuRGroqT/GaMMGOa5be73AV1fXU/sN
0pJRi+px3h0Ur95qFazuHyIqyioy2jbk3/9xR6F6pIa9zv5RwhovtcC3kxEQmd29V+KgOUz5Vp1j
NVFGauD/Rlxc0Jhwouo8Jqlf6DAATEKvQ1OJ4AiApX5ymrY/zE7xPddH76wje3eOo07fuJLWUjVX
uoLYQLmAbC/OJzVbrQErnPp6Xljn2FOlv0LQb5QbVz8rFnqEOf8lX14ubTZHxizyJvWjwklPFrV9
tFtsjByVPnrbA5E59e3kVjtlgj1w+9ysntA/hl58VaRbSKACjWYGvSwEeOws+izcGOgvwqPQIG6P
trqckrAuDw3tzsUXDeOmr80my/xJmQMHL76eyKoSw7hV3VibFrht4GoePVVn2aPRWwryWiwTM+xU
ShSErLE9Ed4iHpTWKqye2/NaHY5oXPLDbIrTi9un0qs5TkLEbQubjsMuRpH2KzD+5reC3VP2F3uS
3E420mSnxliEjdmYREoxK1x1XVYdGhhH+7kco409uToll9uNXU/7ZMmvhtvUlKEXZ35LT0Pdm1Fb
6GejiNqPQ+O4zUYAtHaVEgpCogYziSbEIghRUH4FTF9nflca6cfWbKfvteFF31D0MN19QwnhL6pM
JGyy7w7QkFx1EWxInzxEEebMtxzFIcbPUa3zWqDxGeSafRlN5juBBufD3RsFoVOTZIYCPL6bch3+
uERbK8iwMiTYMmcjwD/YMTKah8ClsbVv9I38Yi3ChRP5mozjngQb83I0buzArnWqP5juSelKu3nC
7TB7FFMxne2w1k+tHuRvE4DQ1c6qVXFQzMb5lmlNsbGbVr6vR9uGnWTB/iMPufwldoNKKTdo5ie9
OVaPXY0YFgqcKtSFOp6NT21RN/+5vdQr7xVSNbI8D4qUbbU4k3UB5aqfB2I66qz/aGUI666O1WMO
yeUFiGlwgsLj9Bs3wcoNR9lSUhw5myqA2cuJNlHllR32h76Jg4CCtrKD6jSCkG56vD29tdoTNxz0
V4o8UqFlEVsBenaUsqhzf6wnMz1qtUcDzkaXHdnYknRZ6rY9JL1AcNNC3jw18kMkQgi5CHY8B1kj
HuxiVN7d/lVr31l2zRBbJGuH8XA5/bnGT4QMOveBamjHVqBrvVO0UpyhAqqPgN+3bJbWggSPeJbi
n0kifQX+1oNBapNyTxEBBZiJt95+rvTpkX0xSF6Yuk9pAHeQ+CBpqKzYJ1VJi41pr+01rkpCT/ox
PAKLd43+EmAGj2NNWXX+FIv5h6tk04Ni9s5HRPzsE9tti6Ivd9Iib/PwnKFOLsWTdXOx1CNagMpA
19l3c2P60IWqPb+pKN/Xe4+awgFtm6/wvZQJSGonbSCwWJu/3P+1CQcpZYNjpqm/uEMrBNVUa+RU
j5p0OamGwrQOFunhL6cu+vaNN3eYsN4ec22pTSp75Gmgb6/kj2oMIfB+sjO/Qff4s57MymOuJuaz
M/XVocUF5SECfnz6i0Ep11NqpvGM9M7ltkbCfjJqrGx8R+/LIxRU5Yw6PryGDE0zTR/b70OqtBub
6hWpvPzC4LQoZlIOAaK+DD6zNshaxcoxvYvLrxR7sTGvneFLPZfDWTVCgYXGdIRJhj+TGYQH3Eyr
PS2d6lGb2+iIXZR5Livox7cXY/XmwRGRwj4hNyWcxc2DbmnMnQ1fsHBhtPVK6x0AEQ3x3gUTsFc0
mKuBAc+xjyf8kPWGJmgx7UCc44Ekppryb5RsvKtr9w5pCZk0IQQaJoufNCVTNeiRQCDRDZ1hN/ZA
31mdTtKoY7XmleknZFlvL8TaCZRtB5lN8+eyXqG1ZRTYng5vcqq0k1UL/dEDMvMILlecRgvMgOcq
NlKbY4BgcDVMWxtk7SxYPKc05wknrlKyLB6ioqDr7Nsm+gSHoaNPt+sNA1Yb9Kr57E2R9czm2gs4
6sifUPi2oY/vuFTqfa2kSPY29fQb1X9qHGPtlj+DNqzinYr3/M/bayX36uVe5tTJDEd2G3Uajpcn
CE0ZhAADAG1dpQ7dHvKe9tnIanPeOKnXYSvMAtnP5GakyLnsQKQJmq6a7K21gqrdxP+0eASrrnzS
MHPwft09K7jOoNnltmOwxbYTMwKkRWUDPcxMOzyIqBTz2QxjPGLuH8gDTYGZrgwel7gNoypwGI/p
irspJAOscfIDZK4t9TL5TC0+kq5i7s6OhjRPZ/LyIym60TBbygs0wMsY+JeLdDIwEpxaitiIvuRK
gfUGjH9JpFe9tP9xe5bXB4rXzKZ6I6GCGEwvNolLXAE0LE59kFbOOw8i7XwsUMkMv1X4z1GLRDzh
30ZxYp6Wtm2a46Cgz3n3AyOf1FcihCYBi4sIDm81TUN1NfWdeMqOWYpwMk34uEw5MdoE4km4HBaR
6d9vT/76CuNBA3wgIZ+ckWXo5ITIXxOqkNbVox7skdKaw+PY4IB8tnKGP0S9WW1RF65vEAaFkmGS
c/HZl8iHAiXBCusv8mQzm39SDpz3Tm/1ZxOBbWTVh/ib8Hpv4zOvzBSoLg06Gi1SP2kRNihKaFdd
R9HTNgePOi/hOxzErJg8eKheDDM3U7fcBVfuBRmPEiniXAHkf7G1kiiL8nSmxDKrCEogYto76UMm
DGHs3FzpPt39LWVTQ6IpufBwMrg8SIJqQBm4OcmlPRiIHRSqjj37qHx20Ub2qba3ysYFsTI/OpDI
4+HM+QruuhyxBEphV16Q+Zreqvbj3KoCbwjaL9UX+GVbrpcrX5CEClITxEDKrcsO/4wRhTXpRuEb
2VweVDhdfp+jdB9SyjqbdCk+372eFOVV8gmgctSnF7EuKltp4bpZ4QeJnT3MrWHsck+ffhV204z7
tp42hRxXDga4CUDEEt2lE19frie2i1oSz13hAwPXlUM1Bi8BRMFdbk/ZA3Lg3hsvQ3p94+5ZeSUp
D3ABU5EAJ7TsxVCriADPzoXPBaR/xkcx+EeIaHq8vZqro6CchHYklK8rIR6tDs0ugUfml2NZHiOj
6feuMmyFiSt7hLWDaMD6STie/Ps/Sh0IfhbCFGMJNIN8+GTG4I12Q2wl+mnW3Ug/NfqkpRvH4HpQ
8K8Q1D26Kcxt2U8xorCOu8Yr/KiNrQ9ONJsfDWRTfs1RYH3Mys62DveuJXwKMj5AopK1tCRVJIWU
MFWN0u9sWzl2ldmdgr5VNvooa9OSAruQlAyijSXasAhNE/8Jl1FyB6K8ng07Ky8DxCBqSsWzbpz+
YlYSxgEERAYci2+XTIHTuuic+LYyGM9RC0nTKKeNZ+D6iPHvm/L1Ia8Cer64JFtFoctWp8KXnj1P
RTBnxyBEmntf5zpw2yYevwWhG2gbW+T6ppTDUjpBJBgK57LXWgVgNUfDq3wkoPoXK0y0J1rjI0pG
tpcq928PYEbw0g3QMABDFgsZY4UW6GEk/Nru/+2qvDtP4f28WsQH2XnypHkQppe7Q6BUMnn9UPsJ
Av8Gnp2W+DY1VP6Ot3fFyi4ktPZQqQR3ei3gNQWFGWYUtHxdh/zSV074pLk6ZntV4Y9KtQX1vh6O
G5gavg7MFjDZ8gKZShPZoHQe/KgMv4/CdfaK2ry3rd7dt9m0RVm6jn1f7/vXGIy68JLEmbeiUFHn
GX2tVGzwaoFa7QM1aVGzn/E8L/o88lAOwOfkOBTesNWGvz4MXJZQiunt8bBS0bm8LXGq4r5MxcQJ
RzO4cOuvrTZ/CcFT7YU1vBSVKk53fk0eNaCOEudCgYHE7HJE/FKgWwhPeY6wKTjUo3lUdBz0osLl
fZu1exP019Ecjh0oB9Z38Z5qKga8EM2V5zjT1QcStBaudNzODzz4drULuB82Rrw65xScCfheE0Gd
ZtNiReOxU7GwJuNEOmK2D2OpKO0uDHTnZ61Go7VxNq7eVEbj3ZZJE5Mjlr5cTZqwBigKyZ7ppxJP
mU55b3bTFuBwbU7EBiiOcrA49HIT//GmjkMdGtwCsT+M83BIXdzN3dxVnhR8k+4NEpiQpIVx3qWW
+vJSySIrKZDXTXxRjtUTSJ7sOGkYG93ehPIjXGScjII2o8znCHyuCHXc9kFvoSbnd5RXPpUARpH9
jBOKiW0eBsU/A7axKjbgCr4QbzojGEvpH6t7W0oaawtLHEuzi+VDFmSxsJGiBmGKO6tPyTEoj50u
yuaA6pDVPyee3f3FZgGeSTzLPUpZUf6aPz6j1/QWvhk92XwB0FpX1TI+YOnWthuvz9qseBEkgI5I
jJbE5ThDPeUTOBsANZmDRTetXvdn7GICrAWxYv7VYGBHKMCR2i3x00EbaDA6GAwQaE/VwEvCI9zm
+sOc59OWrOn1ceMS8XRuS4ifQC4Xh9tTwzGPQgru/VSZxxhtKUTwZ+/ertXr2vF0AweUb8IiQhli
7CrwTqcHmgsPRpdVtzGKSEbyL0RavDntPLn71PG1eO7ok1EB0ZaBV16h4EV9LPfpVkge0OAUyqnN
S1QMbx+8q8eVqdFoRRacoAHOsVzgP7ZgnxRBZNXULuus7QXSaVqOX0hvlxPGeVUc7oSQdY7bg149
cgzKGeN7kagyzcUps2ey1FjkoR+WpoJHlKKeFFQC0eWp84e5ar7raM9tRJkrE6XXpMtrjEr1VZss
oUWSxCB/fZyN42NbV+b30hPDB14OHO4ClGY2Jnl96NiR0oaChisIaEP+oD9WtnJLbxwHGhTpSO3j
4JVO86+CjfqnWpkQK7u9otezoxdCB8YFugf83VmcA1GquMODm/PzUVHKva7XanUYqkkRSMI5UbKL
rVxs2TZcf0bI1iBiJMybPGtJ9088M7Nxv8x8b7aCJ+R+ETnE9rb9oBM+7tpkDJFz7GJt4624PvN4
Jjucdxp9REhL8BM6jB0iibQdvGEGk+rhBz2PGG/evaIgQsFBEgLStVuqcdkFcLwZSyo/deZfrRHF
v7Oi6L64ZiEAo9JC/3h7vMV2oUdMSoc9qkQBI42yPPEzaMhG0cvxmTs12Guyf+ci9HeIWjzcbg+1
WEA5FDtSp30F7NWBYXO5M1XAU2rl2tNzgaD3xzoubSqqc7wRd62NQiMG+xV+MeW2xSFvZ2QLi3Ya
n1WzoV7C+3NMTCPb2PhLQV85GXmgqRKDTYEMunhDrWAY6zKypmfJ50n3hpbgyFx4NWK0seCsHLy+
cca9I5zpd9jqVbkD6mK/DUkODX9AWfa7FpbOh1JtxXhsitzA+t3IAhQK4yZj+ZFyUXYhiDB8tHLg
sI+DiuLlk1kmSvvc9JyQfTlgyH2i+2wOZ33CgvGkZkFuvyijMdkHb1arx9CMgByJYCD1202mE4Zv
E9tpoue0cpvi6FVTPexDtVZZKZPk7UEFdjM9Fp7IP6dp5MxY8VXGeN8ef107oPxE/VS4OFKLTzTr
Grbdmas+i65oHoOs8o5aniUnZLrFsc6Ffh8hSI5H0Rx4Dy0Zcv1lVUbLU8VU8kF7NgZh7jWjso4S
3LjrZiPZ2hfs4T8Cyv8OpRPu8GrTJF6GPHQmensKZu1ZTdt214WgHuYm3Ho95QItRwE0TreRLYiY
1WIBcQDFHbcejWdcLxQ0YusRZ0On0fB7TRWcy7rf2O3Z5WnqodDdfYhZSBlgOYCXrtr+hjL0eTxm
47OwivxQKEX4XtUzZ2OHLK54lpGyJpgrCnc0QyhFXl4VHATVHpFpePbM4ZMdo+k44jUpiuhXiAjG
bgq2MpvrW8PUOXm0CCWAghbu5YBK0Q12XSjac2IX1UOTFJ8ns9qixK0O8qo8RZFEhnWXg3hl07WJ
LfTnsJWmpKEWnbgv5sPtL3R9o1Mb16ngUmHy6KQtosY2q1pDoXf+DAgiKE99NTfWDnA19XH0tDfZ
hCufiiIapHjUzgDmLiflONhqTkFvPo+Rp33vENJ9NKDFP4FYCJ8F1PzTmE7Jxlu8MkfwsAwLdQWQ
1VJcSLG0ZkI31nwmKVZ+mm4dfJ6HGIIXlhviviicvQiom9NmSqMXOlWLdpE1TFpcJ675jKQRWoqK
lR7MKoJdhiLtIaApt3HCFjHVf8eTDTippUBdRO6iPwK4NLeHMKAg85wE6XAYAyvfO2ODpHHZdzuU
jsf3t/fL9QeUEfGrRQR6/zQeL8eLyxjiIFoZz8TCTr8PJqNqHx3FLepHzWsc8aaBpwNYP8tTayNW
vb7HLMSeeQYIIoGwL2GXrUqIN8ya9RyLqdwHoxr8AxAasBQ4qTPWxdMHEzbjftT6LcmjlUWWqFKg
uVQAYIkal5NO6GiHk4uoHf3UAbPSoEXfeAp2oE3dXVHgTXp7ka/Ho2rCTW3RiJCvw2ITQcgWFURY
ql0Ofq5QyNNzOsfR3ogzjIxFP/W/bw94fdcwHhqLJMIAaEkFLic4eXNkZnGrPLP65q5tC3RBXLHV
flhCPNmsDAOFSk6MvseVoN44m6mT2sqzpVh+YabzoemrH4Ol/rZazHTduP2Iv2WDSfv0MmjWg5uM
48Ymkvvz8jHkJ0Bd4ZAyW+69y5mCGwfwSWTjd6bdRQd7DOzhY1qSDKBk7Lkt3uroCuRn3Ami4Fen
aYgYOyravhv37vU5IrujEUPORVpLF/3yd8ymLqI0TkPfE3jIT3VX4dwsmuqHXUHAxQ/XPeDPLbaK
LNfTlyZ5JF9UKkmK9MV10TveSKM0j/3SnuwHyAHNdDSrvFJ3TaTbE2LLqv3D0CfL2lWz0X4uNGH+
unev0cqgsGrIRhSP9eLFcZxadeIBeFqEFtxzk2qYxhdi2NjR10eIWpIs/ePMw4ZbYqyS0QnSDLyw
Xyi6uhuS4YnekbvzeuUJHMFWreD6/DAa9THgEHiuEDVefk0uq1YkOLL6uK8U31OjMI8utrsPt1fu
NRu53LxyGBYPSS/kKJd19wg3BHPWldKPE3e29Z1g9dJdXVMYPXedFv8qC1OdD14xVKhhK9g6DE8h
ihjDwS3Q1rMrtXf2do7JzkdEqbyfIV0Sbad5wI/3SaOK8jBpXmg8cuM4yQZ3Y22JqDbz+tI2kK2D
yyXKk84pi87L/UTr7D3Nf2XvlAjO316i66cegJM034NwBN74qlg5Ijs5eUHhO1hcYQXp2ochyOx9
BQz6dHuoqwlR1AO9JXWT2V5XjMwumO2qcILSbzUv3g99pOxddMs3mqlX9wSjcFbYU+RA9P8W91UZ
JF2hZUPFgc3jk6gNQol6spVdEKCguQMM3586W79Tl1YKREk9C+Il6NpMc7GhDWPIbJRMhN/a7bxv
lA7WramNx7uXkPyKfBhLVaqWy5Jllo9xOmHj4g+B1u/bpg1JO6v4cHuUqz3BXOQtSyeQ9xSd5sud
hz+FFYt4YC4o0j/MmFI/Z4Q2Byo/W03H66EQSHqNNeHpQntbLNs4Iz3de3Plz0Njn5vOdA59aENb
VKK7HxACIKgn0DOo3kkE3OWsqMSkBmLzwu+0Uf/Kt0lRQcGt7piIaYx3YugCZG9m/d74Vg6L5RMW
gK9IwsUMVdzR9aiqhZ/oBoS6dkqO/RDM34M0yk9enil3spXYiQwIaIFQmlzrqnget0JWIgrhq26G
yTso7XOUpu2xS3GKvr1Rrt4MhmIxJfaTjjFVw8slHS2tM7NaY6hYqx7UBGHBJjY7HLUb9U2C8OT7
2+Nd3yByPL4UwheYWS2BSaZTJZ4SGMIHnmwfy9wqTrmm3AkyfV1ABH/xGYbNQsa12CiW6Mw46z3h
I5ioHkJXy3fZYM8nS5+qjbh1dUKUIWmTmSBNln1FR0vtoZ1d4c+WFvwAaTW8a9pp3rjjr69Elu2P
URafiZZXGChIL/nQRKx9bDvtuDcSHfNvYrrwp2IN/3Z2n3z+i4+FSYq8q/hky8ROOIWlQeyu/Tl0
w6dBGoAYWPLcv4Jsd0As5JFoLCydfy2zDZSotmu/Q4iUo5xgCBXF0903IhGJhDZL6TFoh4u3OMAb
RtQuG70JknRvInaJn3s4PjlaZ7y7vWwrNyLm0zTQJO+YJ2IR5wJcDCGuzcIPey/8mNWz+jhp0Ztw
ivuN07s6EjUF4LASe7ss5caU7ayidQRizGp3cBs33mlR4u6nmP7C7Umt7HOpwc+9C1pGwrcvLwrC
mNbo86T22zFU9nmlFyc9ND78xSBUImU1ge7rMoLNVbuzm6iofU1m9m0+D7t20rYO08qdJ9tcHFd6
axQhF/d53WP7UnU9G46T+igqbGfEhAkTwZp4DPNiy7B47SvpEigjo1hMT+Xh/qNe4cRUtbxuYlZx
MCbEgVOnnAolbl+63iq7jT2x9qFADoJGkyIiFOwuRzOgmgb5NNfQv43qHIcqfrUW7mW3v9T6nP5v
lCU2LPCgpqGxWvtNHNcHyvzFXiS4a5VR+Ov2SGvzoYNAEENgZoABuJwPHMR2pjBZ+7US94/JMJv7
sBmD41+MQobIR2L7XUGeQ70oESL0ar9C2u5Qa9O/Wo7J0V8MIsVy6IYQsS8j9bgWgxIOaeMHeoQZ
7dAO52iy7g/SCZ55+fg4IASvsL8oD7pe55aND2DC/Y9m9Jb3aOLtqJ//YjYQYCXHjbd8mdRiptfa
c5A3KMXW87zz0lG1d3VRiC3p1NUdAKz2lVNGM0TuxT/OT+tZLYSumGXLp+lAauDssFi8O5/lzpaQ
BUD2iGPx5l2OknXWGPcm0nK49RnHoGqwv3OAYty9aORoUlQHKSp4DPpilB5stFXbCNhlvbZPklg5
GFV3/w1HMAKeRLp5yD8Xo4R9YmNZZMEawBnpnR7H6r8w4Yz34dymjyOX0I/bs5Lx1EWSTlmJ+dDn
o9xFVX3xuLpFXzqjCxh7diq1eyijVigfh2jq5udgmErxXIxBYJ9iB4PnBxrRbXh3iE7lkEowDvek
IECnL5d1yFny0ewrP60bSrRRGGq/qgwXmz3sMOUbAkPd1g14/YqQ9TCiyx/smWVAYXoJbn+TyTEj
gun2RaGY+Qkcw3zGnQ/asqPn+VY5+HpMqXslQdtUboiUFidB7SCKJsDk/HBSh+jgqZmwv2az0Yef
FbNWjB9VmoQbRQz5b15+28sx5W/64/SFzdCP1Hxbv+1U/W1KcexgR3n7bUqJQW9vo+uDLq8Trno6
7tLNd/EVXXduTAWNRx/GlnIYa1DUmQirjQdybRHZqpiOUCuj5rOYUNxrba82ovMnI/2Sm023m5Pk
bTfrj11SbgW3a6sn3bXocUM/Rs7zcvXKUptTSrqdj1Vm84Sg2D8gm6ezO+NlfXvxrkaStxc7Gg4C
bS2emMuRFIPKX9WOre+WlXJIUAuFkGQ0u3ie6o2hrr4T9xYvMmhp6RR/xb3IJ1HGNtbAflCg+pUm
XndI2mrrgK1MiCgQADgwK4meXlzIjRh7LdaLHuWTWOi7sI1/jmmQ45Ft4Vh99+JRHbcBLHCWaXQu
9oSJybIYXL0HhGSXsNQruKo48nlatRd4725N7eq+fEXUg44jG5H3x2JXEDdZdZObg6+7A89AB9Sw
2KPtb9cPmGNatI2nBltHWnX9F0HK120EItdLSyAq1Th5hyh2XWFHJ7wG+MSqb2dZfOwptewbLejO
w2xt6S1cZa5UiNmYEPU42/RdF8E24KY5EkNugPLFJlkjziI7cZMTVnCmr2e1809mBPG93U8aZtzN
vElS+pnU+fIsuOEo6OTWjt+5cCPOdIBC64wmu4ZtWK9MW8pL1+eBqivyy+wdumX0QC+HG4euT8O2
dCE39+q+jTR7p+qbt+P1R5MWDTTh4chx9pZpi2Kgb+YZyexnEdTyQ+227E6nbdwC71qEwzYOuTxe
F/c+wrD0rWjGQSmQZN3LSVVaIv12JsPH+tA8RCWQJ3ty65NujSoudkLfN11MP5ki8EMj9K234Grf
wM971c+mGcgts5S3sSMwHHnnzD4ib3V4coeaIRqjabM3tLlqC2tkPHUxzsUd43T7Mrg6nQwNaARs
CrVn0ijjcuamFuEQHJQaKuVuVZ2S3oi0k1dFkX7kpPbjgWfXcvdWNGbzsVIa806xHYmYAknH6oO7
lhZmi4RR2ERRpdabfjJjhmqlnvtOi4iloqHRPuImvdVkufrUwM40yFEuUS99wuVN23a5F8+zbcGR
UuoHXQlS+9EqrYw2JW/kMS1ifGQH4QCNMFsdI06TTNk43l71q0Mkf4Q0MZRsLYfQ+HLVFVAS+ZSl
FgUGhHe4krKnubD0jd7C1SGCAoB8NPkKhU8dWOblKHlTzW7vIo42RFr5NExOeqio+x86a9P2cnUo
2W4FOs8l6y0OEJ0SkhbNDXzLa83p1GJ2lu9DnHDnvdmhB7u7d/2QFKZKzX8IgykhX87MMYSTj33r
+KNXhTs7RGpZxHG1kfRdBU9S3I5kD2Qp5bQraexK92g2pa7j99TpXhy31v91ALI8VgNeiF5eqP+5
PavrRWRTkC2Du2Qh+XCXs8p6xZjbzvX8aHJTaCjIIexp6GbvbWTX7r3xeJ0oustuPeUh8trLsWrd
ynCdbgIfLn2Byroy1Qelqquj2pgW7tWYlAOVVNxcP2pKZGeI35vzxvquzJfmEx1PKfsumzeXvyGp
LJd+CpumRPP9odS67hDnpXvsnW56f3tpX7njFze8QfRLzZrXmbYzmOjLsWwjk2yLIX2pA020uwgH
9+qc8OGNl1QVXX20Yy7cA+6+eKbURArtSa3r2jxX/TQpD9yIGbmAFTYwMQZpV50YUTJ9RuOlqE9K
Eg/BTi9aO31Tz0bdg9v0rN91I6xyV1q9Ng3QyPO+39miQoQ6Sj2j+1JPsckoCKLXh6TLuvYwZUmJ
QNPEaTJ3aVhDq4TlVQSfUtMMhgc1Ld1wV3OhKLtBs5vzRIE62CMrZBrn1GzHFy1v7eF94NlB8Jh0
wOXeaoMi6mctFHV9aLwKPY2xiE3jsdCtMsH02mxzAHSZmX+F3zbNp9qsg3E/JfOYf+ocyLnnOlTD
8JjobTMfVIu8aOdm9vgDfZci2asGB+IY5zkCgVUCcffo5uHo7gZ3NsT7tNF7jOpr21IeUBUO+j3n
bAhPrKtqHucUuZ73XUHrrtlp0zR4JxVD1/prhP+7m+wysjEDCREhWvOlVgaB0aCq9Z+Tvnbz/4x6
1+XvlLimDhxWYRp8GgV+Tv0er/goeHKNuOjeBaOuTh88o2wmMCmxFj7OQ61Vuwp5quoMwMki/iXy
tN8DnHXLh9ub7vqW/18jRgIzqpNLIdfeiblgSqN6iRCFPzaYXu0qPWyO944C0x62HrUANAUIzS53
dm41eZV12fBCIt69r3KzPyaRvtVlug5R6C6RcxlQZKUmxGKUwDCbqVfkBW9n+gEro/JTraK+eyw6
BV8dsyk8i6Jy0n+7d3bUxlk7JLXYG8aSOIcGRFxjdJS8KCIZxn0yDeYucoVdbGQJ13c9nQXkWpGo
p1NHi/dyFUWZmmrHq/UypC2HrC/17HcGIfgLux8cUZ1pVrXx4eQ/eXklMSQzYnqULkGnXw5pRDpW
o8JIX5R0LvWT3oggOxZQgvu36ELM7t27kTQHSUg2ySted/G6xCVFGldFHCFHvvqY9ZN2CvJ7Oe+E
c/T5QcnIkJL/4i1ijmIcwhm2Y+CnhtmeK7CRH8pu7h9UNO+O+EGD57t3gzAgH0wqhshOwCJ+1M3E
THCFCXxoc/rZS/CvwA3qTss4OS3olKA0eK1epbcuv1VOCaqw7Th58QbTfPkf4s6rSXLkyNZ/hTbv
mIUWayTNLlKV6CpkV+t+gbWoDmitf/1+KM4uO5F5E1v35ZrRaBzWdEdFIIT78XOOa1NgbixJWCuf
6HwTUgwC/EfoAZOB5Od0FMjqNY0Q09gjP9W+9mU5fQw0urJohZ3uJbnIVlJH+2wHAndREWdfUMzF
NPh0vGxQJpzbusLL+8S4Vwjxu61PP4RPVKuCO2YqP3ApdM/1oAwrSNuloecSBHtl5qwvEZw4EelQ
dXrpZahxu5siSzDUxZBkomHRqFn5YcS0pLnrFYR0h4lK2YoK4Pxupi6KJRMdoaAeIPc8nXoi1AnU
wOw9Xc3GO7yufTcFmFn5oJdGwdx+Tq/mQZaUVj8GxDeNZPBe6J1lKoXPQ1FMa1ZJ5zcJmANXCSEj
RwC78tPJZFDGUAR1gxdV2X3gS9YmbkRE6xxENddP20ub4tNLa6Z2k5GTusAOXqI5U6iXWqVFo0fP
ySmDiS+Cp9Ic22ZjJZOabTu1n+xjUYtK3hF/GOVxiM1GcXukKv03kUrgZ2U/ZcKNjFayd4Zv9W+M
XkjGTyegGcyr71ic+VD1mHMDBX7fxaUnWYlQiHpGjwBoRiIT+WZQmtazLaKZ60tzfnjx/yO+5Cyx
qylEnH4EocldOyGr84hou8qt0Q3fZEHf/cwpv76XzL6q99dHvPDZOX4w3tFfz6ztRRak+XHVx0Y0
eV3cdnfIFdPNCL64tSdLWVnHCxvZIYuctfnY7MCgOZ2cX8WS0Js49eRRVm4aMQUbBK/xyhKeBxkE
GFyxON+DhJJ6nY5ihbI2SYhpvbbs2hs10ouPKCaNnQQu6Dq4WW6Tth1XyimXpgYFe7ZMx67oLHWd
HeHF4DQMWiDEL8Is3ahgpGsH58LH4sYB0cI4hbd+GciIqmsjKcoyLyyAExwKGQe4SNmml7X4qI9T
8bXFCCB1EY31B7/q7wZZ77/qkUjuEvo03lM9r3Yih+Zm6umau8XZGgBWzubKM2cEMd6LyeLvdQ8n
HNXRahWvSzNAAsOuXVmy1Nvr+/V8lBlChxoKuwfMcnlCqMohMBN0jA9GOLtTGCs7G979ylZdOlVy
9IDQiVJnPdLMRF3sooicN4/Vpn1M1HQ0XUcncH3G4qGt34jJKOWHrCWlvaEkPSLJmyy7OCSSPdl3
pciEuvHbKGp29I2eBncw+w74ZBrTNWO3s+0wuyrxjLLLAR1hf55udVOhSNhWVfuoSmrpRqEGzw5T
H1dSY3Vl650v+ywzAGKD+w9WvARLYBGQgKHjfqSSUm06K8gPWhQ729d+3PnIMsI8yGxmczqhBLNh
uiyX3eOg13BMHDU4gJ6mr432ZoXxzMuBaQxc+PI8/bZRZT2uFbj08uMkmcpd3sXpVm5HaWULnV3l
L6OgBgEnpDvlkstcommDJ18xCjmO20bG91abbvKSxjOmL9Yatp5vBUAsNgL1iblIt4TpjD4i+Uw0
Bazb8UNXi5GDGHUpQLoT7dP1r3RxrLlWPveloq3J4mzkfo2EE7vLRymLcBevAn2TS7wbjgnge32o
823HtOaWOriWQWNdSs/pl5e0mDAoj30jzI0iC38bTuValfjsyeBTwf1FQIwDCZf44tWd4qRv1InF
o6dcvu3bbASfaaV3jYZ0p9LyYq+Y4ZoI7OLUQG7lOVE8T4YH0w5qoEPlcRrHeq9lYIJB3K5BdBdH
IaRAQwK/mXf+9EQpbSPqINeVx0Az001bZ+W91oq1xhaXR4FCgzn5LNpYVB7NZhiHEj4nfa0aY+NH
UXkrSfWawuriKOi8uYUQUJyxK2MjwKJztNl3lYV/f8S9XDbSGhXk4mZAvzVLX8iol2TEdIwzsyPZ
eKSL1LRR09AzZf89XdLfR3nx0GX+61p18tKw+f493hLGD+TIoD8OXygqmq+ZoNVJ64hia2TtGhv8
rGoxjwRPgJo3ieFZa54a++RWHyXlUetpxtmp9k0oshsrwAhEK6cP5ZR/9Vv/Lf0eXukg8TJHVhMl
LPABVc35y/5249ZJZTRRyP7ACME/qG03wjF2spuElPG18SyTnOlVkGtILwDAT4eKG7bFNLFJgtZR
NzTKtt3c0UAj+2Ytj7m0H7lwIYLzjBCRLO5BGcC5plyr0tbToSuhk0p3Jirqw/Ur8NJta5JZzzQ4
svklNSkc9NYYq1J9rHzL3tGG59mHHrG1RbxWZF82VOMzwQgC2KauC6WEosXp2iHmqAu/zafHTIsD
/EsHuEdjoW6S3MoOPe0svHYKhoe2U7p9oTT+HryzuMka0QODWmtOSufLC0mcOBI7DqIxRFqnv02a
aaOhT/r0OBhi3GSJg9n2lGmvDmxIROFgzZwd6rfLJkDUfiqBzaj6mLGsW9F0X42hXLMnOJ8K1yL7
EdMdCghnLpiUfGNAGW18FFIh7RXR0QfNbvSVnXIWcWBdAheDcvcsOOdxPl0w3w9aJXAC6zEszTej
bTx0SDndAPsuys9rm+VsSgbVFmypUUjCCYKScTqYM2An2kW18Yillr7tU522N6m2Zrl5aRRklTPF
kOoO3+h0FIi/XeQMnfFoVEbpmmrn7PW4XdNHXxwF0BbdKnQEGB6no9h2BRkHncAjMvcQ0bCk0eFe
+O+uH+QLo8zeFPMjiS0ABbPTUQpoF/qESPRRaPm0pRG8susaadheH+XsuqAkhxYGm96Zr30WQg+j
09SDFNk4ZNXNuzKhahRqcfMDX5R25ehcGgpvJwSafJ6Zonk6ITvE0LniF3lM2y5z80ntDpZOkTF0
ouq1VWhmBaFp7oBKTET2ezoUsGmCk1RKpVGKgy39V/EekfEnr9NpjRZ24TPR8GhWhVJfZ9sthgrz
vEmlmqKmkGn42vpK+6DYzfjaV3+eEOohdAEkOlRqTydUBeB9oRYyIUf/EtIW+lZrHWwH7OG16OFs
3AAziRZyxJoYHJwOlDX4uIQiFZ6G29DOLtQfOaZ0r82oCCh4/3g+ZlOqs9S/LUUIbqGAOffZE40U
gw8SpnZP13f22YfhgIBPKeRuFhWqZbWZyk4bdvGUeZ1MEaeqMTG2VKlf2dRoClmRE3SSpIaaA2ko
0OS5mEzOCAtVs7Uf+6oa822h2uJY0nJv2LSU/XQY22pueSxImWyDMe7Fx3DMB/utRbtL9U7gn9V/
SkI5znZjVuITZxIJFxvqpepjUcWd/0np+2JyA62hlpsrUme4atSZ2m1hSHbl0vMA1Y3bmPVA72fs
k7MDPVzjeps645i4uS0LaavS7mfYxCbB/d5vktp0FTXq9V0uD722T52+KfeOUvfpQdDocbhrO9ss
D47lp/sQZzRrdKkUDerTmOZT/xneHrVisxzsOxEHenmDn6wT3PZOnP9KuE6eicU1ZT/1kS3eOFmg
h/vZK79t3EGf5HDbF1BznoaBFOStH+tBcBh7pQJuksKxeqP2tkHnBgBmOt4qWTK4Wu07X/O05ewS
azsy7gU0s3DDPEvfmQFc1s1Q6Grs5vgeZ2+ISoZqX+rR9CQntfUlVvok57dNimA7TJL+1dbBQXb2
mE3qO7PTjOYmpLevukHFJqkuRhclPs2WX5jqzoSMUfys0zZ+C+lFUXA0IYrcZ41B19+0ohmYFylY
tt2NVdH3h6Gmc9Q+jlC43/gkunhZ4PHWve1DpfsiAVhD++FZN5KNE0i+/gySKuSNOQ3J+Iuec5a6
ieiq0myyIS3qTWJGvvU0ES06+7LTi26Tpd3UHQwlM6KbxrQGnAXSfOylB153pJl6pYtjzhKF3x2r
9+OdDAAY7Es71j4HRqZrG3SKSbFz+ji13srxmCBc7/zgSfSSk2wKsy4kHKTkstx2VtTLbIy2U7f9
EAS0RUWGrt/HcRcrd2nvjyE57+hExwbB9XijV1k8uXwMCUZBbZX2JsWrYNzAW4iCX9MoGnvjiCr9
4Ys6ezIFDdRcg7Cx3hSij57aURvk98nUag+jPCQ0cWanKQ7WaqYcbcbMkPItnWHz6bZp5LShAwNY
z1tj0pNo2wS6FHqKnkjRISJNFgcIL2awm6TcVndj0LQQTObP8KkslFrdg3WoxkaOor7YD3lUyAfo
Lq26UWIrKF1q985woDwUjW4QJtNX/AjNbu5ewnly9dLXk22IZc7XTqHx0raG3lG4+A8M6tbWSsXY
FnS3N3ZVU8vms6KUqbwJtEqNoZo46rHU5NA8KnJe57GLuKz+HHNulY1pxEKFCJcozT6vdfnH9avw
7OU1QZRmV3ykynBFl4CF0st9n0h55QkgrH3jFOGNEUrqx6rB0vf6UBdu3ZnBBC8Uz3g6ZS/iPDqP
GIFa15VnFI15E3R9utE6RdteH+UsdJ1DornGhc6ba3dZScsayl40wK68kjzoDkZ7heKQLAfq+R7j
85/XRzufE6QlMExWjniciO/0TSwlx5eTPmo9J+9H/MjM3JWFXO6uj3KOIc/oDh6bqA1nw4clKxER
mdUKPpU3SmnWu4qU0TSoLATiWj9S1NaNbc0OdnWctulPxRln78pY8qERxX1ev8mSOB/2SYlY9iG2
EqN16WLtv7pyAe2DqjRqUpLmmb16uhYYLvgUYrrGi53ONrZp38v3xuAMr2y4jnYLDTr1Ad5w6tOA
1afjqLU2jAUKO+w5EZEWcdClLtTQ6AMVHH03wIPaC7PNxMrGOisR4zoKtV+DqDk3UVrqXJIwGPym
Jycqrc6/tazvkdLTu03USI/jDKpE0JiuWrXSq9VRMDMRwcMqwCIaF6TFfIWMWdVUmOZjVijDQZ+b
1eH49O76FjufHfEwkMBLcmTAzzxd1EqbtHT2SnvUbF/am5Ku3UdUQbdGYev7JFbvkxDLHKfutVdH
lUTiJOX4fRLPEGGeDqy1JQ+h1jiPfcn6Cbhu9zWt6Fai/rNbAR86oA9ypbn53lmPRbK/suxNyXms
Wj9668RWtFf0QvrUBBCgcGeYPlxfzvNrlQMLjM5zMjMnlhpNpeCQBb7Te9y+Mk99FW0j4kc3aIe1
vrEXhiLBo7pE9M89tCy7CsG6BYPceqkxdlt86eIPuGZq90UutSu1yYtDgTDDWqRiiNT/9FtJQTk6
faC3XhWKwdpw3IB0DCFaAiy5Ks399UVcNlPjpQBHpzg3N4oh+dDn3+c3sG8skkZWR6v3Gm601EO6
KdEea0oMHCFtWrtt6pY/dpsZlaW6udbJ5Qdbp2cv7MYisrD/VkJxQ0d0Kia9EoRrWMxZeM+vB2mb
24greW43e/rr2b3UNPDyO8+SlHCj9RHBHmW0N6HqUHIySuSZg7RWYbjw4gBIogJCcg6wps6/1G9r
Emi4fIwUXj2uqTZw6XhjHH3WZGXtzz/1/K6xo2YZ43lGPib4bsbpNHhqS0l4o0n55NGG1Qm37Tjp
YiU0uDDav1Qv1kw3PoMLxzScFLCzyUMgOd6EYQuJ1Q/DN2iBvl/fU+ffbFZKArPO2TKmVIt7zslp
bJuO/uDxcktv8WoUxi2YubrNUltL99jBlOMmifsq2Lx6YIrtoMg84y9+tqffLbEElBOYqh7wQ7EF
UpfcQJH6bSs7uaeUZXLTz0Hw9UHPrj0swAmHcKnkAeG/55//tlmsCVPuvBOjlyWj8xR2k7jPJMPB
ri/s3tRpjKP89QEvfEjASbJargj6vC7dUxW9rUmnMgZk8R+EFeFpgif4B99vwsP1oc4PAs8GOCUf
EqzfWdYpzcxXtMlKR6+W7eBejWJcCNNwrVPCpRXkXUIvjJvpOdSW65pQSGlGT/eD8aNlhPVWKEZy
kNvI37Y4ZK8QwS4sIO0j8RBTOQns1MVz2ExmjY1EJntK4pj0ZC1aolaa2UXVsNY458ICMhQ2N7Of
+swoPN0ctOLp8rAuZU8Tvb/D0ly/0bXo1Ygo6AenDaiSmiF35WJCWpokQYbhtWf0jX4b9874AACy
5vNwYS54/IG3chHDDFpWd/usrilPV4pXW7Al4qQZUJYO6fb6lnvphHYC6DCZGd3FAJaLn+Lh6ZL1
Vigk2/Jlr6NmqG39QoM8l4NWYCKYD/J3abChtDeQkt+OVVA6e6j/tRBALYXk3IyVrMYb1XeGj6M1
jNM3tc8Sa5fJVmtsaA/a216lZnKykU0o03exX1U/LD80m7u8DDv7A4BZIeMtFlKp1IwgiPZj0Emv
bA/Po0v1Ym7TDJuO5VwyJxrc2ZIuKxVPT0PrkdwGX/+4CGdWoqJ8ur6gF07XLHbkCJMXAoUtNsdQ
pVwikax4SS6j21YMSLMu2jrtCFBc1bsqiVRzJRQ83yq8iRSWgZDmHnTLKqndYF82DBl9Y6RYPah2
CI9p0uuVrTL/5qc7BTQbGTXLOMt11cXMYlXpshiTBs8x8+57YtTdno2rPWUTYNA4VOYnnb7et8oo
6ytU1vMbhPwIIimJNj4U3COne7T1NShDAXsUE43iTVKNysc2hrDbjyB/1z/fhaVkKOrAAKnIn5Z0
Rh6cRqpzhvK1pH/Q2Cp3odpat9dHOX+yiQhm3iQBJ8nl0rfKavCspg285oGWVtvM6I19OmT2w6BW
4l0cmslPh97x++uDnk8NR25c1eCwovxEynC6ijgtJ1WeqZpHFcbZmFUcfrSdwHh1QD0zofhKWMJT
Rl92SBuLSB9zWkd5NHUM39CZl6Nu9+aDWVpr3N/zbQHsAumUS5Kgmv99OqF0sJxCogjqOXLwvZqc
5lZui3HfB/VaPe/CLYkbHQIQ6lPYFXJhng4VmKCyeqkZHuz1WKKnMQK/aBdHGD/dKjr9Hreh3heo
j2iqpNyZwTTV29Isc092SrvaqeFQjJ/CcHBwKu30ucI16HJ0I6wuPJZjLMbtWEnlT3o+i/CtBU9E
3KhYbKQ7M5PDAImSTcNnpU1Dx4WzUvrIn5J6XAt15gU7PeEccHR4eMSxBwCbTmeJP3vm93aueVUd
/sqbUttYentb+AiA1LD+NnbB7RhX9DSTVkLYC1tzJuWTyhKSzISw04HNpJ56oGLV05zcfDPpkvQt
MSpl5QC88PAW86PSziOAJwvjLOG6DkeWarIrw0MSZW8AzY3HxDbbrYia5q1i1bUn4+J7GI023wxj
XxxpOxBuc7NZ6xN3vnPntsW86QSVlCOV+X74LYgliWtDbAhsz6LthAtaKW2qocyBvKd499pTPyv/
5sPIAzi7bZ0O1Zi5SH1qaZ4u2eFOo7kFpQTqCddHuTAhKMXkjABYNOxYcm/HKS4KyU4MQiKA49QI
xaFTJzpiB+yd60OdP0PWXMUncJ1xubN6NOZusdMWteEpwpK2o2ibD6YSdxtR2aCAih2gCByUMdoO
WlKsyDnO9yljU8nj4ma3AsueLmafyEUoq4wdhaGzneggQbKjhtvrM7y4mPQzQHhL3Q6v6tNRrC6h
Y03dGV44Fe1B0LT3TUAitqcZ/VoucH7imZA1E8HnVg0wx06HKitpoKWqbHgjlEy8Q3kjnpwwrT8F
bNttrGnpz6SK2s8+SJtwhTCdNQfTS5OdG/Sya6iNnr0XeqgHHXvH8AqUDu8GKege8FoUn8zUWEPM
Lpx/nlzM+tigMLHPepXklY5Vha+aHoY+nXXjT51kuXFpOqgjrSiyNrkT9B/zOqxSgtch6Q6yU4fl
g1kpdJwqIWRlKxnfpfUnYOYVI4OfwaHT9dfj0cIBtDI9XdQjOHuSUqsc3xd1udNz03BrX/leO2Kv
5MmrjX7hyiODgjaiAEPBzD8deqLlST93qPEIne1NF8o+jHRRHcKqaVdmeekbz74rvKEsPyqA06Fq
CieAlIHlddmgunCaaJrSmHiUxL7+dP3snNO0mBbGNWwoIhDQnsVYTU9P9lL0Fvup6aQtyrj+OUpK
XBpTKZ3e9ko9jq41tYk39nE4bFHZ+vG+yZv2qY5SczhosRqsISXzoKcPz5zSE3iBIgAhLnlUXSaa
uswD2+vlSn/Mu7R7GGCTvb8+9wujkONg4Igf6twiavFFzVAUaEhax7P6doBzktX5184wx5UL+MLX
nHUMCKHIsvlYC9qRmQdWO0mpzYuSxtCOxvGpN5R+rwSmvjKjOeBYrBvX4LxkxMgYKS/eSSvSJ6vt
ZNtL7Kb70BmBfw+9jpqnlciurPvtx1evIEY20IGRj0DJ0Bc3byblpQqmZXum5Sdu0SQI9exmrSH6
pQV8KeYBpc/v8mIB267WhGPHjhenWbvz7bbdKLmVYsgrr7W3urAlXhRrkIJma7Gl56phCEtYZeJ4
9VCO274pig2Od2s2A5dGmbstwONj1fDCOj3fQVUNQwv64xkNvU8azPW2ETDPzas/DvUO7K5njix1
iMVdOShBRuUyFkdeReOQ5X3rypq/Jm65MBfIVOwC9tvs67mYi4mfMDYbWEIVvZZs2tCKb2NuyDVM
7CyK4Zy+mPxSNiY4WzZItaNesVJa6h711G6n7cilNX1Q4joDF2sGyaaVFL3Ptui1C2VT1qqMttds
YHYng63Xb3ExV4cnmmbCWAAYqJINwTndt2ebCSlyDa65L6GM6Ypb0sPW2dLuyeF/x20m3SQ+YNWD
bfc5LAjZyqirhIaRfqgwMjk23C0hDXfNRnadtseGC3eFMfme07GzesgtLBVcRYjkaRpCg15BUtcU
kUsdyqfzUonBzH1R+RBpNCGFOCzQz9NxY9WIfvQx/UWfwsho8ptKzVVjp+Ns1N8PeFpZrqyAFH/p
Kzmc8KxSRvNe0kPF8kInycvbkEYKPjKUHmepTB0dSndTPY0u3TC6wpWwKI2rrYAvqH9XGnrxPL9y
4xEaITikREoRESXEIi3qtAomNvmZp6pps29qxBapgDX9ylEsCMwvMD5X67mLV0eggSfJaHstYcbW
1FKxbVLM6q+PcnajzqMgH0KHN4dBy4CvliRFRXhle3beRkeTpkhu2gn9PtGGYef3Sf35+nhnx2l2
9jeo8wLfsIjLx8LRSyfnp4oXtWG+L1WMcYNKN149q1nVSCgLugGAbi4OrYE0RMbeQvUqYVXb3IqK
Pbo36d4oBunWUMs1r4bzVSRTnT0h4GArPO3z6f49f4tkqTWrWvPo8qQf6bLnBG4AI/yj8DVJuHJL
2+jr6zjP4OQlBHSDGj17J8x03yUENtZOU8RaR6BYpam1NayifNb7MSgOZsYlfygNaTD2tHYYzBVA
58VUcDE04h94s7CnZwB/8ShC9Js73zmOl9ZDOz4Wg5P8iK0s/lxZfSz2Vqy2X2lqRL0wiQcx4CPp
4OHSOn77XDRpLd06CQ2qXM1MJGfLnrSh9GnwPT4Epl2rB9LSatqGoW4h1SyHpviiWanArq6NRmNT
xFUb7nIwpWrbhkbevHN80/zlq531CQmr1rnhiA+iK0MS/NbVFIj31xf+5TVeTB+6InU1VCEkfUu/
ZUVSxtbEesTDN6BwS6p6XuT0hu5Go2N817rxY2Z32xH3/h9V3tVf9Mos1l6L5cefYUIiR1Al6OTE
j6fbrQrgWmHv4HhSFIeHvqmUiuq0KuLN2MTxCth69jLZxFugg7MJ/ay3Xnxuv9earK5qx3MELMOe
1MxFI/vVHFLdzaTykGXqW2Hz1Fxf57OLwgYOgQsEHkpyb57NsbJS2YjD6NiHefu5l/LExc1Y/Xh9
lLPQax4FzYQC9YiLfAnvGuVEW684i451J8UHK1XkN9kwxXsgrrX86uyOIHFnIKACIAPgtOUd4fR1
is0awEvi0E3CHL4MsbA2PpL8pu2ClfvhfGKoXGdwixdExXRhMZoIsiEXRSGOVd8VGxAEKs1JoT0q
afvqloTAH/CzAciZFKiSerob02HAJY8eFsdoyCnylFW67xJMY65/qfP9wCwwUQScAI0kazwdRQKs
y9Ws5I2q/GRD3BHc5pFwDtdHubBsc8bE40EdG7h6ATyWgZVbcR/ELFusiW2RO8VXe0LO60Z1Fsjb
66OdXeIUTXgDmZGFRzAVjdM5GX7Ym2nPuysbYnKNFGc1p5R+VEV3L0VdfoCGuea7eGGCvFFQtbGl
md/GxZAtd4U5xU18hOZe3PpGQ+lrbKSE09X43Zfr87vwzZy5esJDPCsRX8jjvz2LgTUIXRYFplF5
LR4czKnfR3qa714/CsVXlfd3dnFZriIYSSA1kpUeJ2WCJpdK0g53jnzlW12ay1x+xbeSYwUmffqt
AhEpGcYF6VFtbX+PPsX8JgIj+vraueANo0OTmo3IgYIXo0hOEYvI8FmxQodLjCGeK7pyrRHm+ZXO
KAYfBbEYdpbLEztZ8qTmdZYd80SbDimqrp0zxtMew6nmVpfUwS3xD79vytRco8Gcb3lt9iPgQiIj
mQUdp8vo90oB6ThIj7lidf2TWqVm9Ig2Rh2OFalk9n5Ui/a7WfhG9Gqj95eODBouKlQNQbjmX+23
3VgXSa1EfZ0fk8Ds7U1eODSio8nu648Y1XOKQgQtfEEMjE7HScLRtyZb5Ee/w68Fin26MVLMz5zE
tF59Kc6WC7xfvFz4ti6jQC1Kc2jbTX7Miqndg46Yxzxq8pWI7xwnnZ0dkEhhdUNcAc/mdEZhHWmt
JCX5sYvi/saM9XgfWJJ/IBcLd2pfmNs0hZcKPm5vBhpP7Tq71x8z7ryV6/n8DUW1z1Gnrj1XMJa7
Z8SfFZzSyo8FrXYOfZmZbtoH2U6TKn+rxNTRXn0c8e7iE4JGI9Ve4vup0I2hqKLiWFZdvoV8+Daj
98X/w6TIaXmvZ0eQszpspiZ6YqdtcUQRIzaT5kSbzPGRlKp+sUsnub65PqkLRxCVILxi8gc4jstk
hZxiqsbKKo6cFG3D66TtQqrbeyeB5GhPIAvwVMW364OeX5/YRxD+kCNBvgDEO91CXNs+JouzOZGv
OhsfM0xjoxJa2itf7MIOAdkCwUbERYemJd1CgTY8GKNcHvMmk3+FZpY/pbGZfaxp8LdTi/DV1FSU
YkiceEohNOGbtwhLbLXqDa23iyN0de1uttTeJ/1gb2VzDYs8Kw0wEtcKcCS3FwHrIg6vqhLep2Bm
oDDarhZJ2W1IQ1AnlWqMj0mYpPIHc0S47XRBc8uuzT9f/4YXNg5gMiIvqGhcoEtYr27VspumqD5y
xeXajuu6Unea0rfpnZMrRXmLtYH0lOWyka/k8y/y5ZOka6bOUCDl7ZgjwKWDehCEEZyg1jgmJX00
LN4no8BEFfODQtzh/1mGt04BMepNgMF59auwhsk6yH0a1e8ya0J25sa5OZm/FLPOy3s6tDvjoRnU
sp41PXJ2e32hlpsQaQBbgW808yvm3Ol0s7c90oNuUpJjZ2X1tpviOyH5x0wXn6gdvxYnmgeDgAOI
M6dpZz6rqpK3ijVF2THIa4WOr0lHD1b5tdkLo2DdzCU1U5lIlRZTqpNCbdKsqY50LzQ3hiE5B7ba
B8Mp8g1MiWblyVlu9nk4GHsk2CQW1OjmFf7trS50mJu2PdbHsJCsQ6PzxCROp+xQVHWb3h6SQz32
9q6qTLFRxzJYuUWWtxXDo2cjRiI64hlfmt50XanEU100x6DzfeBWBA+VL3f769vkfBTO8YvTA7ci
V/Li7jBr7H+1SbRHXGrshxKxWHozpGW/FiC/lEV+Pz0qUncaRNDzYi6pmsswwawTKXPatj+C29BF
R9WiwT7UziTf4Tc7ZfvEnqIvuiGVytugwnBi2iJfwj4WZkCDV5Itt3UJtKAi8U0KEb6POk2eDuja
omFjdz0WM2OH2wwSSyeK3DY27ekg/NT8Hlty+j70AQ3ctAoiOi3bwvk84gWLzEeWPmhmbUavjImY
LKgBaS+Erbnv4KKaosVI/YYyG465I31VOz04BHlkrpzwM7nSPIrNLYiFAENxzE83qFYK1U7DYgQy
7RRlVw1Go7slpLdxO0kZrk/OMABXSUPj4NYrBpEdE43Tf4gMYdd7+lxHGLJUoHzugLeNtKXQpPWv
zIzm3gvsZI4thV1AlEWyV5R2Dxo3FcfOsYm1U8V6lNKWwv3LPv6PH8N/iuecJACyfVb/8+/884+8
GFE+BM3iH//5EIJm1fmv5u/zH/uff+30D/3TK56zd031/Nw8fCuW/+bJH+Tv/2v87bfm28k/7LIm
bMa37XM1Pj3XbdK8DMJvOv+b/9sf/u355W95PxbP//jj28+UXgJh3VThj+aPv350+/Mff1AqmQ/T
f/w+wl8/fvyW8ic/jTl/VFz4M8/f6uYff0gQB/+k2MYVhiaQAvR8cfbP//qRovAjjj1oAwdzzluz
HNHhP/7QjT8Js7nOMc4m5YSa9Mff6rx9+ZH8J6AtKpgXF1GEI+of//3LnXyof3+4v2W4Mudh1tT8
xezSf18M2MIht8MaD59GMpaZ/X26i/22V0LDL/tHNHWiRqGdfP9tNf4a8PcBTkOG8wEWx6SCc5MW
AwPYbPfATt3W+RZ2j6GzCdKf14d60TWcTGYuQGNFMNsJG+SYi4M/KrWS0L5AeYiMZJSjwkXQTFl3
dOE+xqXxtY4GYf8Ict9u5INcqLVEu1UKOWF2xxNbivRnXua2JTzR6gE8LTwBhXwYafT8HGKJEqZv
2kqvJf1epv3VbVI7kV+9t9Es35u6lPvvx7LZR2po3NVNpByjMsfva4z8klbQasahs+nL0rhqZ0p9
7fZ4zzVbI0lpWv4O7zbRVRtTzzor3/JLpI0bmqNau1mr3qGjDz+MqHTvE79src1E/a3fp12YaOm9
1RjR1hjM6dFWYqP/KuVc8FhHpqFrN2qF5hkAmcq8VUz3UYPw+l0vU4kjZeqE70jFpokjWiIcrIQO
QofX3wvv85T/LI/6yRXxv7s6Ds/5fOTq5V/1/+/W+JG3BDzcQQKt/e83AKfs/35j/J9EPFch2dO/
LqD5luHf/9dtwYUwQ+y4DlJamIMtjtNfl4X9J3xIGOGA8GTAgNb86K/bQrP+pGiMXTcHGMMcbvz/
uS0U+08AOET5QD0znYjy3ituC/KMk/sCshR6APIPqj4IGu0z4zweBr9K4/Aux+NexO8rudb1h04e
jLhT3GFU+yHc2oWvVKlLKR609iCcKR42Yp6u5LiFg6CMni/OKH9Jx15oTeumZtGiLZhJEOnnXDSD
Y+FjG5LDUcTh/6u+RVj1yG8tS8hK4KbtGPYqvkNO2WVfgipxgtgdwKx69BCBEegfrDDprW0Cp3J4
p9UZ/Y76tDU67A96o9vZk2MNbmHj7dYEKr1AIgXHof2Yy9M76OOxttWcQDya8dxyStGRyyO7081p
09GK/KfQ7KQ85FEkB7d6FEjFG8zuZHPT6Wqeu1MdGdIWA2UpvLFsPJLc0lG65mHMQE+k/+LuvJYj
V650/SrzArkPvLk8AMqw6D3ZNwiym4RLuIRNPP35StoyWzPShC4mYuLcSZtNslgoINf6bew4LMAM
WuParaS55mrzjr41eeWL01q9MRAR7i/mo+j0eTyr8OVc91O9PMmwC4ejI8YqvKN2OzR2+UhIQsRV
94z9Mk5ec6wDfBNVMY/VHu8Jr0XmJvJHC2Aoi/qxlnUytSzokZPr7rh2NGzSKlBvTdS1qjcPpnYC
8G7fbuaDYw+edx5dhFfvCVlhxNmPqhqUGQ095/G0q6EFs+3U05mZdggUOsc4SbdYLwJPoDFQlqk+
q4qmm7iv/aGmKgTqw0CrbBX0Ne1t6WVaJqSrmYraMhLFJRb2zGnWR40CIburFV/bp5lw1sin+rGx
Ipc0DD5c2DbqGyMs2iwaO2XxHBShJg1/qqqujmxzMsSxTme/ixpUVQQxWMJrokUEZG/Vpt0TNesZ
fbWvvNXfdiHx+VWMQyick41SrOWU4U666YljFfifVqc6zPyc9Ugemhvcm3W46Z2U0iS1G1y2j4cZ
KSM0Ze2acWjp5tnztHef0fTw3lUhsQ85ErBnbzNW0i0qMJdNyKCP6qwdrzCvq2udgy5EPgCMj/XY
0YzPbocEeWMJDiNTVs3LGMy5c2HkXfbt517ZHLRJHSILCeD6VVpaxEjIcl3bxMgH6R29gOSTJE/r
MEyG1hO3HiomN1pKcjhiWlXD5uR2Mn9by26xdmNRkxsNJRJMsXLawiSYYhnSvVGvw89qczOT80a0
FR/XWtyZnTs2cWZlE2URDbzufi0REMT4WbwfZlhPA8RWhh049JamiTJhQ2AEQdrPkVu6XDM/KyYj
Curcy2PoG4fXBZKoIjpYvY+B3/k2r7X4ptQOpzROraxIgCNp6svx2ss4G8eF8LghENme7NjyISQY
ZUqqoGjtqxYi6l2q3jdhUbZxiY21KLKd3TFzCGQlfVI1MKd7QVGzE7Vpqw6ECabtjhYH+eK21J/H
iFKaIuZu3S4bb+g/yqC3sKYRmR7ykVK8v9myo4XRmU8V2ZoG7UUOVR8RhlGv33vWWk5kp4cr2kmW
nOAjD+Y6PIlhq2dcVOfaJRk53GvLblEE0TxNc1viLemWQd4H2nXHOar8tEEoHc4jTIkK5JR+LDMt
iWmcpaMAosOlnue/0G+tATcWIps4H4DWsiTE/b25t0FeVKvDbKEM+5hNsLavg8yD5hgSfOtEohoH
hbBWK3eXp3NaXKJ+bKsfeVUGto66tRv7xyq3fZmouZTnR64z93WGAqnh6c3zItiIEF5Dq62TdTjX
iJxqfolsEx+fwJTH/sDze4fnQ/injmaU7iWFjXcOVIrl4U1hNmOdzNboVjoq8q7VbzUYWnMfpKz4
kTmGFUoukQZOd7Fa5ui/+oU1Wsfzo7dOd1MgCgpdytkPsl+14NYiBWg7i5x0PQsvElAJ9j5XkDW7
InAqPy67UlWJTeoaxWlL33YXY9MEH2QsWu/zYgnxOM8u0cOhOTn3TuqxJ+u1Nj/yTVRBsi1dVeym
mbrAnV2ZVv5mwhIPe72kxKYs1iJJJxIGjRX55C7yBhucXg4oBCbnKQwmFZyFu94aLc6SPXrWZD5J
w9RrVIJugJZPa46wsCr8MvYD9kfEUXZG+Mrop1cyXRciY0uB9Mcxu5rjpLOWOTIat+u5Ic9NjMrp
q/vOsfL6YKtteZ5bN1f7cHVAxKqSfNtoW2ZusCnoi3RnkXg9JKQF0SIeK+X7KMqY/+2LVLahwwdJ
Gd0cjWlnvqdKNsGxnIUrDlnP3RPLQvYK3CUjoXcdKwSRcmpSeEuP7E+EAXXa7qdUAEXmDYhCRG6O
fMglEq/EdQq1J117zQ6L5OiI+0ZlGWHtTt9f+FVrPrmwD05i9sL2rs3BmZzInLvAPti23L6RxPVe
5KbK/MHnGPN7MBRWhp85yzNars1liwq/TstTuPTd9WJK/Szk2lZ7yftY3WgqudwdgZBhTs9SkZvD
Ls8d3mvDKGR42moV7LO+b5uDVZRK8wSUZFCt2ZnufmxQq1V83nJD3Tbe6JBYRHwfl8WY58fSwynC
498xv6egRKxdCLnYCeGJg6anpVtRhSBBupPlTL0OITpute/XbH7S9ZDZidMUzeNcKu9H3psqjXqX
mIOYUM61ivKt4Rr5a2emuwz/qXWebgj2oeXDeAD7rMaItO2a51ug1s/NSptgT7eafW+u3WSfpq4J
2p3JVOXtZmvwh0vmqlXdhjhKBpVY22w6pz4ETf3AXTAM1W4MzDRIo7KEkn5ey0WVh8ps059bK8Bz
jWLInkZyV8zLzN+K5macu376iTF0+XZosMjiObcorZKyEjmh8Z47R5PTj11kMMiEcen27hEpudsd
hlqNHt1FtGBRpVub8j51dCWOxC4W/j6YWya/jRA7POOZXc/7AUDdjzzSePdUNfdDkha1lXAPq4pE
gmY16GvWhU8YlOxkVEGoU64ZeNmHWc9GmzQVrVLHTLXCvxhDp3rvrE2PmI87vwMT0aN6FLkY1MG0
W/UdYj1Ca99YaRoVy6SNU7WAqe672mr8OC/U4u3YBzwd63CQ5YmySc1K26xhHY22Ntu7rUQxviuE
UO7bOeNJ3iECKKdHt2R6LopoqdVcEaAtKBEKetCpQHXtOh28lj9j4N6lipHErGg0clJgqxhHuz1c
pcBn36SVGDrKSsMn6lubpeRsVtYWib4diUszNhtgPCPvS5S+n0ZmsGqKxsKWf7JIjsRTThiTzYRe
FvKoBs+55oSlMI7JR6aR2Lz8dZNVdc90lY6c1fZkRmmWBsaFzScLvAqtPGISqMj3AHhWxavbWsB+
LMTM4CHTM3EVXfBBo449RkE7Om1sZq2gSFHXYo444JZrf54VhquBhIUUrvCDqUWv+yLPYYQ27fQ/
fCCoJ7/fKlJFCMu7J3DaWnFdpQ0ZW2aNk06V7fbOE5FasTnMjXpX+irdp7PgJK5t3te9XeT+W4E/
Z+LB5DjlOdYF4dJkG+W3vaISPXRzPdRRWzrqZV3JfIzXol3Pqr26shALquI7D5kU9lNvcyqdGzqC
IwWDXZZs5BB8QnQtXRRMqe5jlTX6sa3bquFhPdm/fGn5LECkGdGg6XUKIVyb0bhl+AXnO/kv9ADn
ubcdM6SWrP2NM8tDZaCY4wyp1JtG6NLEhtV6QySoPEd2nPfOx1isxleZppIgvMKnQK2UJWOqI+Zp
imTrzSTvs2j8ns3zO7r2B9Dor7Dd/1fo3j/d0/EQnL02/2pbvwUTbOf/eGRkaseP5j/+z9/+58Ug
Pxowqr/t8X/9eb9v8473WwjmB0bHtkwSI+DXn7d5MPjfXPTDqC/8s8rojO/9BfqzfyNilzUep9cZ
ATgzH3+B/uzfcJITSoMMhQR2l4isf2OZ/3Pf9d/wMnS4sLCg14ANmFjPltk/gn+exaGfNcX2DO7/
6miApry5L5X5U563xdK1L80AOWdoX1pV6u8G2X45Wj+mQfsy2e41eYFFXA7W1Syu2eoecE/tM1o8
lmY5uLJ4gY334r5by72Xlkc6iNfdjGo8HtrsYgr1o1bVfbg0L33gXfi9/kHazWUTAKMVZQMoIMDt
No7I0B2isG2/6MBtOJx4wrtj+MRq8FiLfkdR9HEGUI/anu10bGH4iBiYRvtqtfwLOjGeWl884W+9
TespaoLiyAJ7ZIY8qrV+r+vys2nDJl7tNo1AA4q4rtovRbtP1E3eFI2LM0VOo1DQFz54RGqdllmO
YAH6R9sUfM9avQsb9ZQq6y7JdPGZmesjrpw+UibVeO5gJ8s8lxExti8BNYb8XIwy/NfBZbKmNONB
DOJIjOJ+qf2XwVyzmIhxZ8cYu6eCkBpEfhTyS/s8QD4SY83TfrNOoU6/raV9kCbviph5eoch7+06
63pXWxyAQWvsic/hNStyEqsKAof49xlJWX1vARpGPavwqvsXvhePWeAftefzY1sbNmjg7x35z4Hj
3+S4k3YpTuU4KFl466DHPsVLD0UvOfNrGfkI96M1s3LaDbgS29C/lNn2utjpThusn9K4lGXaRs3W
P8Df/XRbHAIBEyrWNtONEJc+mJP3ZITTjXCfEDF/DV2APq14b8zKjIeh+WI6k8C4+zJ0iaAL6i9m
tiwBFSPakodqJBmwYovjP+6GMjyupX4NS/tKl+sPdyIVkpQHecafXFt8T/mAcGV7ZPlso0EPXSIH
UexcHQKxNGnU9TJI3FTs3LJ/6E1xNGfjdZb9S2W6F67fvkhjvMeuf62t5sFsgyJe2vol3fSjFcos
EWJ7LCQheVlr4wgdGYkAgSM4ajz2+Tyz+bhvcwC5xohBwSS/J3euCHTcqB9tuqQv1RdrxilU1qXI
q/s5PKd1OrFv5xgUrdPUq685qI5VQJdLWV+bxfkSpME9p1oTBbPa+UO6E8HsMnqOh9nvD15vXuXj
MsfTlN7aZTjQkV2+i3I88PIi5BLfljkcZkscjVIeQcZBRMr3tDN+LKRHBot1hQXhnqVFxizhdiSm
8KlfnJ9hZ/4cQ/cCVfefXtriBk+NwfaeOydf+hc4gIvYWcwrJ8w/teE+obC51DPbzLY4J2lUx9Du
HoZqfTR66iphP3XAp0I4+SfI2oNhrT/aJfieG3G79PYJyv2y1NuPsvUuKlf/WJr6a+2sywVQ7b/h
EP/BNfj7s5ESMQILOCH+kyGbGbtws2XdnpugMpK0796ACTvaO8sElebPZW2uSt/bb2lzlY3DW1nP
Sbv8m+Fgf34VRDOAt5o+fPQ/ku41tt++V8rgVdTdzs5SwaroHvtZ7DJLXuGFeSy7+kdtZpedTk+t
su+trPgem99Lvf4HZoB/Cub/L8Tp/+XJ/3+brJV/gOn5538+2C0oPRS7Z9nPGZBHqPDXg938DWkE
OnIUeX8qXeIrvx/swvkNChblLRU3ITQ8aW9/PdkFOD2GIgPPLyEx5y/Z/87R/ide928nO1wU7Z0h
/CGvEeYKFeIfT/Y2N0bUHP6eCEyoLiW3kGdE3U3FJA+BTds2CKn7qNFEuUm5buPFKkJXxFYf6l+Z
8PwpbuDqPnpN6lE0cYO+qS1fbrU7ix9jAdSdWEu+vKrS750Ytmu5cQjoCy5p1MUp7YSAPZFZK/Fz
drDnc1QQSx9NdUN9bS8IuuK01NxNsprCx9JdJxXBYBtoCZxWn8WDuJUOBE9k4atRiMYnCBkwpXXP
dkinytPvrDKyOqkoNNQ7U05LGBsDE4fWkG5sXgW/wS+68skHy/TjULhum7TAtka0kpZaJrMyVvIA
3CpwYrjbluOy6xGWFI05vjgLdP2JxmnuomHw8QH0WUvJduSvy5Jdi0rJg280c7smiw46JMeLsMpi
V3d22Xz/3bD5X9Cnf+RbuJCkV51NRVA7CK8IWP/jhVxoLrS0510URuPTmuwvr2lKCcN/o646s7x/
/3EhnQVTwrlhENULYiI+tH8vtgllgwHBMm+XGYN/gna6r4+qnYac0Worirt//Td5zpmI/bvfRx/b
WVSDNhaz8Dmn/h+UbOdQizQtUPmejYoJfazyrQn9+qMIw6E9boVocwRljdVzlHlWA2J/bl0hTUot
1B8W3WWbrXYTbWO+vJcqcIDeuGj98AU1EZjtW5ZpcsA7ZiOqEKeWMY4AZgP4UafBJTv6uIAmsHRG
lkcjWJStobIpdbEleCTO1ZOt1obFt5Z5GYExddehicL8zh7N9jVwNOW7wTzaS7IhEdltW+aYsRT9
GmIuX+iTywDagyd8M53PROQQ2rL5HP97I8Dsds5u3CIwVtUdpSJW+uQX3tzRBF4TGu6W7fTLqNld
NZ+tKnZVUG5Ro505Pw7wTEf6DqFv+sIVwcFFQ/k1km9xWtxuyZOlmkihLitImXDc9cO6rTqxmMC7
eYpbS5dNXEIK3SpfiyJSm7UOHCdb/Vn12+ZEhGwWdTSsWDgTx+5W/xAatXu3Ns0QngqvsJeIsnSz
BQqrqs8xm7Nmz85JcMpm+RySnGBpH7tOW/dRijbnw8wzvcQTjZxEPAtVONFA7ne9l5QGWQ/bBm0Z
BzL3F96OdroZ7Hpwr7yxnofYmJf0NLhpRiMHqtTwUlkysOItdKbX3A6xmZ8FrA0wD6/z5JBRVsYu
d//VtrDAX5RKTE8KQiqLRIa+bA+qYb9u4GABAcaT0LFVBt64y+vBb+PKqUn4LvOgUuSf98t4Ghlc
6shzw/Wxy1KrAKaiag0b32g4kbabYD2splNAXsxlOsR90C9Af0pn/sluKv+qHWXdJLlt4zbMIdjz
hHTbgvbznozw2MdIwua09Eazm8zSANaFd3mpIJS+lkxXX7mDBTiaBYIQ7sbN608dbtgL1hJC1Kpg
QAzHo48sQNQlV0FYzHSdU5sWD5t7Y5VgB6eONFZzH1A6d9p6koXiQW/uqx1s6zNUWHeqjWXcdeu4
fK0QkK8F76KV+A6a0Rg0t2iTbAHEiuRG2HLcsUfCTVoz4r+g0kEM5N00u6XRJeENE+xUMlpucDua
m/PT4z1+Jb8mcy+DLgyL2FJmFcRaUwl42DKVi8jtp3PvVZFxNaRVBH5iFK2CXbGa5VHTEjTtOxuK
KCINo5hiapeaJMXsq2IZ6IJshsUPLsgd678lDxiWwrZZzKQfXfW8BWI1d41tqSczr9YvdyLSIlqQ
mRE9b4rsELq+coHuavnFVaz8JNUZaowQ0JJJV8+tk/TaS+9bmdvlsdy6mU2n3sQQt1quW5R5xagY
4dvgM7AmeS20Xs3LaeuC75UlmzyHrPvKtxZHhSAeqkkM0n4F95YitemcF7LFmI+q53yb1DWajPV7
qnnoQWDX6VtXz0yyfDyKgATGjsfUZi7WY+gM3YPuNP+Mm4iIYmuiPTLRReffZgaa8URmi/L3cvRF
sw8082mTOd2rnVc6j0Z/G8H6hSUJqAlsaDF3Tvn8bcjXjoMNDryHlwof0qAx6qihEZQ3bF7JXZXa
MfqkSYmcTTkeK5gjJ/3yNhfJHuYHy6MrioLJ2JFzcDVadhtMP5uVSLiY9tCS2G4+rvwbbG/BFdhw
e28MK9GB2NJ7dQxRK082CTKbQzliC8q+XabWdmZMp/FMpRuumE/9ZLKkSXgrkZCT7ZKcV8++Hzl1
6F9WUm8C5lB195buFhyiPAbmJGis4nbz3aWLvVZk12tZZP6uI5T1R5UZdXAUWjZfhQe8v/eyXD+r
XqRUQgR42GLA2OKI33Fo8KdSZZC0WWkF6tAMdncT6pmaMYDoAgZEaW0eZIW7Cfy/9TqwVWaBJM2r
NkuWtIB2n/LAeFmG0fxSaR/8cutzmu2os/wWT5h4W+eSndlJRfFdZtpm//NkP52oJwhdOLTeQdkd
DDW3UDC5U1y3+fTdIAN2Erz0U7sPagfuy9HQnpFMrbXfSacfJiTARd9E85ZuyIzWfi2hkXGDRXPq
pRrANOTpX+iteYJRxmxWhs471qzxFvjXf21ZN342aZr2Ea0ZHVOPvQWa+xTehUXZXMbYVMZM0j9S
dB0FvO8Dbry0fC19IZzYCzO3SJx5XtoYsDU1ImhCF6DGcezP3KstmHxLL4xwGmVpL4wRZCZvIZXl
yIzl5KVDpHrdutTAj8XjyOddxal2q3tVWTz3O2mkt4gq5ZKEIwVbkShWYSY5IPF7l82US0xiy9sE
em7LE4cenJO7cnchFc+dLOEQrO6Wcpg4dHSIXbGo8vHO3JgloU9N+bO2m444N8akb+zEzVuFTOoX
O6CkmqTMgrdgnrj4ZiMM78yxU/5m+a33S+YuCEtAqpsTIexqrB3eZ+9pU9L7GOFg3+uRmw6sY4RL
MkBjxr1rICKJLPLk1xi2wLCjAmAwT2YUB291k3pviI82PNx5FfrEYcqqX+VltSzd0kYQ23DyLvzG
d23qM3HtDNbNyl32o0XE8dP1l/HMwIl0jnxvy7OkrO2+Iveh8uerLkDuxZm+5OpuCMIS0n0bUYIU
VYlIYkM+4Cz9BDM3500Vr/0sh72fTpXchVUwk0md4veGPCafIE5pdkFn0hFvfOXaZ9m9P0oxXobo
p7tXndmpE6+iEPMDNtGQWK5laR5dYVMittBV0h+V2EgIiRrHWhXbRrulzhrPrjOac9x5yjU/m7TP
gNAwOGu3iQkegRmh0oRijOlQUSmn+2hCuuR0vAxkKa8VHU7y1LsdKcic6JS/5VGTLe6yn5qZdSGq
K7UVnwX5os5RZ0QdxG2bpu6V7MicWZj5LB+KmRHnbMTzCH6jyuMswY9t6bo5KD8kSbnENVOrsGNP
Fpa409u0VVfBRF5IFq/GsOW/LOVKsa8bp/TvKgV79ws9GX9PkDbY23dS82S8MILZCJvIBEk0pnhb
Gor4SG1ri32XWqpL2n7lr3CLQLPKIPDR/mHwp754Rr+duzIp+6CcXjYCQ9pnyPfa2suhooNxKmvE
klFlb4W3ZxSx4MDCoewnfKYqsO6LHAebT86Vq7yHYmP5yGLy/5m9kYr4nKIUMHDUrdVW5WRqpF47
PGuioEJEL7ln8HzMxObvYP6c4Vrkbd5cNbikluvB7/0R/FQERNADkLL4XqSOIoR36h34rJr86OW+
6+bUerRA+rxrsDwKaLSt55dQnPl8kxwoVIx0AF8RS7LVsZmWjv265Kv+HpAM1bFRqfksm+kteWwy
e3kbzI4OGFRh82XvaXoMhypdGE8oFvgJ2z+IJ8FsvUZNaWwefqe6NBnwRiu7Kj1/MHhQ6s0g76ta
DrWJxDTuwL3e8s3q+kQNk2Mee6IAt13Qbm53Ebp5aJ3Mpc+NuIcURENi8+bz+Uo9nlGjP7C0UjFd
RFu9ttNtP0o7343IIKod9YTdmhS1cLpTSapHsStDpD00pHDyQm+H5TmpST0YLpHhRz24tbVzUoPR
XptyvFuJ8Fqs9rIER3M4uv2UPwR3NGvC4jAG92le2wnMtXxYUID9tMrQ/rWx92ZvwuiLN0mF3z16
77QCoZxhkT17UCtE4rr8sozZKu/S1uGB7Vo5yDMf8Unzp7dovjx0qBF06/Cl+EjkVHSsxTFQ24Zm
haw9lglDSzbvwFXrxUwo1PPq2OOLyymIOGPrG0jzufB82KthuQ/aFpjZWXHcHvLBlkEs2HahR1E3
3Jqlj/TCCLPsyVBe/b4xLsFucUKIBN0SZrU+Fzm3UJ5tn5tP0xK6lVz2lCCl4AgoEgvngpSZ4Gef
+tl96hVrmpTdhuKEnNOavYy8Ug6lsoYmrWxzHfd/WnL/BwCz/6WS+H9Kmp0rXv+5ujVqx2H5aP6A
m52/43fgLPyN5AP4rRDhNaP2Wan6OyMWnmXt2DU8GLFz9jRf+QtwZvq/kflDOLkPhYYn5xxD+jsl
JiwoNmqbcDHiS3Lh1MJ/BzgjuvEMjf0NmyDMB7wVTs5y6R10eZn/iLgEYwZjQrCHq7Z1TpSthuoT
HN6vIkdSJRQ7XpUhV00J1LkV2mi9MIKiCqa7BVa9SNxeaDNpzayUScabYFxzpyPaCrMlS/czsAiq
q9qS0xVTQRWejHGQAWzIPIzP/koz2AXuzOy1mMx1OHoIFdLrcMnkh7FsEDbNnJshuvY5+LBt2Kso
D6e7lASoD7/kAVOlQ/VW+C2D7eLlxDvl1TusAGsIlvLPMFwY+1eWC47/8obNuHhLsetGvjkayMVC
+1U0rvxRDLLZOfBkd0oWTYwxdtw5xsrw5WhoC1uV+R2rEmSZ5pKicfeIK+WqUQVlAC1E0yScJ2vt
+ltVn2OgZN9m9xPa+8s6LNzDRuPXjd+0M/tqCf9QTgPHSD6TTbGMwxyjgvJ+Gf3wjijejEHaxihd
lHk3ZIvfRjR7tfvWwVit05I9wZn69cCGU8/x2KfmyXAnOPbOawNy0tPi02wMoBxfPrldk180ZEo+
URgMiyiwIh1tDxOZ5rh4LmaD71P1UO7cIP1WQfdeq4pAFTAdJATldBowncaLXueImjn3gjZ0eQAc
qp49e9mLpU1ojmaVxNDFRoXcN8lJ4tm3SBgukRIjz7JrkRCINTxXI9HjeWpeF231XNhuxVIQqDCx
1iLjJFfpJXMlA3ubzvUvNeeUjYHhHk27XotIoOW79haxMnR5qo390ie7gdfGoWiSNDMM83oafK7W
Ks+wDjb3/GJKlYiYYMRj6M15HA5nrZVTVruu8dpDmOcbD1RYQ/Qu7imV1og8bdaUhTHHzkXI7xtu
vIz9d7KRPq0Vum6/My8GW1NBMtvXjdpE4lWhvgp778btyRAz0BZGpdQCdaKyDqO0suvUWrqnpvTr
m7Qdy1/U1XpjpIepvpBjMR9WWyMbdPL+hdhR42Fr+i7uwyD/OdAcnAybXRI207pIf4zypvcIGNLC
Ahpai7vCDoaLgbmNnM6tPzW6KvYEI11tVU3nbkZFIJhKaYDNcXAhmUWBVlkdF6HmkAsshBalq6ed
p0jCzVl8nvChmg+9WKxDWWY9wjD9bBVhFjk8ONgE2lwnMmhOE8Lfyw3wIGks88diO+UFIV3ZQ0ok
EEodB01L23lVsshuvQ2aNd/ZAAuUHsxuLEPjsG1GfTsKt9mz+tvXqSmI5ssaSoUR2MesqMPlVhis
OWjHnF9tRosdCMlyQR9hcdkjctkTU/xmKjPbtX0VRNrXzVnUM8IXei8ZBrH1MsvgJeMlLMdgv3Lp
T5khQLPCXncXOnOeGK8VD6gcCIEpYX0bN8jwrdC7Wvdc8rxI5Y9gtSRV5Xwb4fmKz8460i+MIJ9o
3Qp05qw6RZHONrUkjcLGnmYN8I5QqrygMqxPvDSTr4uHMq1fTJr0VlHFJmr7U4u+zfDVL2uuPguz
84m/ZpCqBR28Q6fdLBqadnhZ63LTB7IOjHSfOUjCjYhLexRLk0GAj5VYps/BpCfrQDBHtjKzZeul
v1CgkWRhc0NyHUBvn7nmcZzX9qNydBbLEQCyLx3vOp1naSQlAdsIgIrefEDBityXRYppYYdY0rxC
Cc3Tx7IHZ4iymgt5vw4ZKmwzk1lkLyY6sxnZUTtdr2estjW6I9P7BZvCrSBcFNJ6Ko8sMCjtGc+q
Qr+wrZ56tNMev+PKKOZdmPqfznkodPJ95zv7cjQsQqn10ZD5TWbVKbID+TjaFD+s6dm61CcGtDhf
PQykAVNLyP9vjxSwRIGvfzrFo4FGUwTuOyFVyBmNvanmQztb17jW9025gb7WOxunUFsGl105IPSV
l3NtX6Zre2ihjFKyDtDrX+iyY0ZrbgJlRb4q424OdyTe7VF/3jK275plisMw5/ExW7Fw2I9HwCqA
5w5iZjjBv8D120yPFLY9YD7l4WAdKw4i5uUr+ikT4ei7EZXqCsD6xAMuNCNhzik5gjkKysUqEBU3
1QosMnn63q4XO0onXPBWnd/3KM3hjJrb3kYDnpWPVV3tlVQHJUqVUEFoHV1DOjdSuvkvYaFVPRXV
Yt6bisM2FzQGoDrxntF5q3BXnaulfD8Hm194CBL1Bs+AqZ4EpW3bq6Wo924oxW6sOkC1zHd3qFG+
ySWqDwi9jXhrzCt83j/pMgMwaBGmzjkL8Mx2eBGuy2e6luN1mhsDyl9lX1R9nt56a9v8P/bOo8lx
5EzD/2XvOYGExxUAQbK8N31BVHVXwduE//X7cFqr6W5pe0J36SCFXBEkgMwvXxt2jtEHtdGcLVS9
Bwu9jTuoIU7/uUmqAOChPXd4/Fs1Aym2oWzSQ9J616cAxmAcUB8XwsU6ZiTtromdbgd7xps8TN/i
rUEjsBwdtxjfaQQPe3LDKmPTD/Hs9bxMzb2lxZzIKxUwvCCLJvMFiWLnW6VdIOQ3AtbQiOE6mnNx
JRdtuywdZw3ycr6d2Bc9miyDpWYxKZfkOZ+mJFwm52xccXbE6lZLjItu1lkkp/Lgjkbsu71WPc9V
g5tjnebD0BX1ZVevztuM2OcMNWq9j4dYwRt6SxYZJ3hhHkb5miLjoxRP8xUdvePOweBAViHIK2c/
/cKuqmpndVnxgtNEvM7OdslOUmYon2vPj5E3fyCvPCM/Xz8O3VjvWAPnoLYkpgTb/BJPurtLtFHu
rJm6Q390yHaeU/cVRQ42Xie+n0uUzXnO6gfrasJATNA2Ta8SlDlNdYO0m2LEEQugwcaUtdtz7FVz
AMN1XSCPbicL7nRTrIEGauzeuJjmLT8rVX+cZvEqsyxytW4EgFRRuiCtyZVBxWelX1UIWaoR9qTS
pdiLfGOl0MWnamfzMtnmu00r7kZ8+Ewpkue3PSesMxJjEy6pV3zmVLgFguLLMDYGjnzZts8psD0U
0+SEKWOq700rVot+wJ3TaesjsZMNFbMMYu0qZppKjFeqYT8tjCZRV+XuYW3bc9tpvWCuumcbiWqQ
TA3ofU67yRhXfYQY1MjCyeS0Gblp31628VKebeUiQ2ebH3SdEQoN9VvsysWHttuOBQc2HGBdICZ5
lyr3Okd9xkm2k+tFnzrqRjlOHxVDKndMxFCGsbD3hVs03xIdiC2QGjCu1AY6yUgHS94sRTbE5BJu
5BNzhXaqFuvJHjLcNvxivpeZnYa/SXvSYVN9y0WynW/6dlzFxL8f525D9VN4FULaxCwOscLVNYyN
0+4y7qnmE72BMLgEggq6qkrJSU87FD953Ri3IMXlF1MkfKBOrGacF/3lYIFNdfNCTba9bDdDW27G
oaq7bQ7a0q4vFVjoF8qI0xMeKI+45kd2o2U6gi/woOmx5TMZuBcC8hyaBDrx0hGFscf01UUM3s7Z
4uSIUHCV+7rc5F5NpjxXMjFf1Nox8JSl7WeD1UVLVqkdBpGbLYXJAxl9X+ZRHgr8Q/UN7hqtDfEP
uNOTXFwaZdshJhBdCHs+2/peUQ075c1Vv47r+SilAN6Xy6pNCaK+2lEU0Dab/LZYmzoIDzDpUg4S
nLRq3LvYzKr54GXlWsGBLv0jqAAvDHYi+TZ5XfpUGggIA2T71kXrpGIG5J8GwBgnSfpvhihs258L
wc1f8WBQRbmadNERrJnZl03T1PU5a3Uv9izjmQhFBg0BWwIR56MpQoS1TQN4sq+tWjzse9vMic8H
Y7cAI+zOe64XoPa7EkveHKRLT4zJonIoWpMUokL5C5zCyMtu291uSRS+lm3MWv2lQJ5vHlrbzShs
sGLHCse0Vl+WpUUI51RV1ofFhO776LDt6DeTuQ0srjjNaF0wV85n5Efa+bjbCNdueWET8KS4sKx3
U4urh04X/XTEUTZN991UgZhy0GSbdjo6Ty9qCh/Ji3PWgiAYTfXTWz02NfLfeDSz27TyqvbMSNHu
H7cej8ABv7D0t3XKljNqjNvx/FRjvDP6iu9FagQUIpn/oHpDEva14CCTN9nHWk/J0Rhk8U7FlReC
h023sRisIwXS9k1auWBm45ZF3B8R5A6OlnjCw0AGL+4zl/T+m0WfyocsccPSSQMey6NriS0s0o1I
PaG0sHDEY12K65PSXy+kfYwN5Rw6qDkjV80120aLrJnTbJX2L3nptjt77Lodvi+WKW+MHCW7uzHL
hiYwG++qmCdcpI37FivlHkx7eqoXA9miIAd2NBt5o8ddeh9r9j2xcYvft9XjNqbNroqHoIi7M69K
MCuM8w06lxD9hcSsKM5lgTsjF8aD0mWQmzgNpSqfZrttozVbit3mdTLQGvMW/eRrj+OLU0Ic0Juu
+aJt9noxfAyNvVua9Wme6QFd8+d4XE0SI8ZlAD/In7jVr0OXEuICfSJE90baVjMUR6sevuZac6js
9WLbKusw5erVzrkBKDKrYQvN1EGRP0s/IYAn79oTky2e6Ni665QWpZO8Hr2TNLaqzyjr/NC81qY+
xmuudKHuQTRBs7XqJjHnu2LrLmWnL5gaRR9AfV4usTqPHf2GWB8KvrTh09MBRrqC3q5lvTAMrAPN
xDDfLKhucKsn3XS7NSUBH+4XTufzwSjio93RhO3YnJB4DW2t3Z82wTo7VN1njsbUtuOb0mUrM4wd
+o2IxZeEF83+Ug7beTpSgH4yZ8JlmfQl5vuN40ZSuu/Dyu9hrUdXN15XD3x/mrPX9dTzTkXLcd3i
19LNv5qoSM6lVn8B/zgCvOKdoD+7WpNtBy31hGhV243mtB81503EaRkCPxP1YmdzNGlEWK4G4dTs
gm0yXDmtOQEt6tvbYPI4ZoSGlrj70DuP5nFcoPI6jMCjjWiZKvYp1E/sjqpfiR5t/JWDq++65bc+
E1EzpBpWVeEGuszPl1K7cGkuyVuZo+3FmexXZNpjoL6bnfyxLqxblU8E+lr9bQbzjE+MX/kkmvay
o850627wBvznRWs6iFzK+1aow4BLqnXqPfTlvcbori3JVV4sT2QxxI/lWO3KLA4dfbsyvOLR0CYS
X9yzdNKOmMr22dYfHMzJZE5hAoRSXJxyB09e7zV9Pp+G+NBTreyOA2f74hFDV2C75U6aybH26nvd
bRWQTXkm+yyUk5ldEFJ6NrRyr4HKGko8xjjrA+RoH4upzB3yE2Ov0QsVrzW6Ru/OoLPykK684Ozz
ne8A9JLHY/m8+Ihp+xt3I5F/srtrcJQjkM1LrrJvMYPhxhYduljTrjLDHC+0GVc6u/hrn67Gudfq
9YHEprBPWTHyqZZhnq5ziFjEu4GUav0pr8GRNWXvOEfhCpFGQOaeiQ9owT8YD9UteLMOXNCeZz3b
bz+gGIIapO9Su8ctih5X+LmtLt0sfrAKK9pmz7sbkxTcQhTYX7BoL7ID5/D21USZEijP2daaZ9JJ
4PKKnVkM4gDAo/lNqe/Q7d8PG8+t2QbsbUnYie58o8MwQhdR7YE9bmNjPAPc4hQOQnnAds7JUABr
Twerrup9pzmRPlcxwnjrfTPTFyW8M6dod+BNvCgZvKFZ1FdGbgS95h27hOWqUAMqBwcBL2RH5THU
tMfc9XaJWx7MRROXor/qm+6imjvSgEl/J0wUWES6YeF5QW3G3+qs84nA9tEQIaROhzCPYXb6pA29
LnlWjcETq/bET55TrxKQT3HDeu1DHoUzWRbOwBxfOYa4xHd3F8deVNb2bh3u8Gsd+8591PSNSK3q
Tj91onj9cdQ5rdXM6JKRVC8i5IsUAWwaWGFjeLDelsnZfJvJ9OWJmovuzU23XbImD/3MUTwrczuS
iYAXE9CZSusOBM1+1JU4kCf6iR4gQIGUIaa2S95pukFs5yQpW6aHzJkuE8mlK9yJRmnfpTiXfJeg
OVVDNsJtd/gSu29TV8Pqz18QAl2WcxwNkpqRcnvu2/JVetC4MTx739oAM3UDfz3fuImxq63hfK27
y5mZwxkrfLfm07Lhyypk9pxXxfUkMc2P6pxu16ssF86lVbF2WDEgRk/kHaLwZGev1uvam9eF1V/V
K8GekrYGVnw8DP0gjwwST/h5I4zJCDSbV/C042JX+3jMcNLFCcbQeL7A5w3NZQP1YqaHDx71xyRu
SKNPoNX5M75dLJf5Njo+IoF7V6twh5leiF0pUjM1NjLTqqAwrLPBqmUk9cRACVW9lbJKfGtS/riM
o3ukExRoVZqv5sJASfP7HJUmEDd+z57DVtuftZXJz5LWKUUx2fvILQgzb3b2s60OzIOvhRJaIFMq
4Usa0RhJ8aop77bKy8c6Hr35xeMYxSibmSuCB0RhCHLQVlVZE9s4mZ2Om3lwq0SU2n2lsDZAgiIw
W0cROFkPJ0hMc11EKGf0NtRJIt+iWcj4TqXuakQZnG1zbubwpfsSvvJxqxA4cj+IvtiZsy0fMKal
VZCZpUhhIC3nc5POxNbJCqs4cs3xt8aJ5ykqisH6JNDHuWtoq7nrNLfAD+ohbSIryqKiSLnIIPyk
NEcQzlZsamcnffs6U+RaBC3ZCQ0nKbdmp6vm4iqzW7gFb9IfmZw9M0BypdJAX9P1ZXHalYMjwvIy
cqox5VSPtz3lGt3sUV9OZKaKkb5gbZwdO0iWeosPRddxG72FCtfMb02rJwM83Rx1zClrkz633Vjo
LlEjgH7tiv2yNtUXPTeH2xm28FoSe53SOsLM+13H+l/S7X/c35Ju+/QXxu30P/+HB+0P6Z2azPFG
aCa6ae2v+CnjD0R5LonakvCYUwkWMtx/UG7k0EiHCBqNfxClhhrpn4yb+ccp+UXXcCPw13DuWv8J
4Qav9jPfhkKdEyBqeBq4uFJigfnvfwj6s4p2Au57IwYAg3Taaoie7MYmLEMamUCapYuLSkEBssMt
bRzUSpsgwr0OYHhdsfJXqWHN4dA5+Rr0rWa86oXI80OfVmZ3Jrc+51gCEdP4I8etIRzirDFu4qqz
pjPynzwwySofebGMAdvZueIcXFysydrBdHdEQ56DC5VZSCLHEGZp03jB6LX8NaMmAuZIoK83nRmJ
BZzHfzI8CNjNW6ydxhCqQfvQOSAkF2IFvQribmEO8Jahey6I09X8U+/QcK7j4i8OW94q6w0926pd
EeigtwfXmziD2cjLOBdKgwLCXJcT25EGuOfl0FVH8qWUcaBHa2mp5qXH3a9OkN2xJ75qz9ZKEKTj
9ea+xXE7kntzUmVQXN2rQ67SOtlZJaGOfitH9mvyp+yLJZsNxYocWx81Cqdzy6pt3RelsdoBqbTd
7BMcbT2iSYOc2kDdzhq7yz3fBQ9uDhb6JG03YVX9stlZ9ablnPwI/+hssgCFx/6arNWdt81bT1Yp
SVSgJiazZy7zDzMhEQWta5tdtppbkfXTjrCJmwaWnGkgEhfLloguwmgbf4wAQyIgPUM8ingAfclK
F0DVm7We50YvHYvEPyTSgebF/R6erpAg1V7c7bDvD+9mjpoiaJvcudckkWAkAuixIM9lqYlObXTs
bpuDLuAwrQSb+0blktNlqpronMTs36F3oMc27guxXp4oXlfa1r+0DkV1fmcMmvC7bDWCSSwLSiIt
JXKgQvaK/Q31U1QLOR8Bgec1NGrLHMOswN2kQzYLDMgZ5wLJk3VOj0amA+2nWXpkrEdxbk8wqKcT
M78eanShc3RsCBOxB1WIYMOskJGyNKY32+bltFBkmSKwQzp4xU7BDjQnDO/I/+qX3rBHtROeSMlF
gqQrdkvazeet2pr3ymlyYzfUGVpNjO1OIFYr+xjt1r4CQUhK4MVqaQO9MhcqijCxoRTvyU0Tg8PW
gTSJMyAxtAu+fPaLRyc2iwWx1MR2Exfu0JzT1yGfS8spr2gd32gngkiqwdFrGHKY0uK+7RXBAVlq
N+3eGONze7LUuzE3BXlJqE9ftDyZbUZ8e0VEn7cZvNbQG5+apjCNuhqiE7/Y6BDEjW7p+B4BV9L9
rGX9t8ybAHIyr58WXH9l3AeIXwbOzrFKWl/SfPPZ48YjYwYNzOCPW8UNzTTVXaAM27R9YqC3Os5Z
EWNy75qYW5IAnYZegS513/RTf781ZPj5pDnqLmZ0LGQEL9nDaazfEF4WXvatzGu78nuzmJuoH1q3
DIqeLJi+a9Diz1MszqQ5159xksVgYcjkv8UOIu57iL75kyKm+RMGDG1RWohmDvGLQMKPtStfGLic
F9TOUxP0hXSf+qyfrN2sOWCRmApu7KZHJbrNMv/MUkLqIqyE3ttqD3UKTlWnI0CSCc+bxMkHHFe7
3MWtzu9i80iWgSDD/Izo0G3bQRAKjmXclqOO34DjV9+ugz9bhG1uZIXcti7pXk9JZbov/UpIRkhE
Af1INcpOCP/Y5tTjoC4PBsLosn1JTGZ1qCuEfncDkuL1tZziojtzDc05smrEmW81zkTibNMYrt9w
wnt2Yt0trwyHQ3skytj95MjCl6tRlRNfM2zGpSzQG+7dIvPepT67dZTYKVJor5/7a9l6Ce4HL6+j
OG2Lyuf6DJ/HMWVNq/kwP9saM2V3wfLhbszAHFE2BXRuDfBAxbisqLqxDi0HMLd2DtXi2A8WnVNN
MA1dck0kFunyxhL3d7UoV4RgfWdtu7wT2P6ZOc3bNicuwp8yC0VhOnCig3xWtROSMujgiqpLnfdl
JtwjgG0YHnLXKXBK2CSCQZbL5Ko81dCe7ntzMdpEofAoVd03NgOHkEtpJeTNNzlSJyshtCvQWWi2
yJIm/HZrs6gRnMXJ02/WPrVDj+RC3mgjk8ovpcqdF90VHaukYwqCyyrKMI4JzyeUcwvhe/K6clos
OofTEIkc5hNYvN7uRki64nw21+nZ0RcDHmPSSjcqpCTehpbU/KuNrapBiqHzul1MMcFBT0tR5Xqw
wARREofgfrulKyzXgE/YvMOSMLPnjSwUQGCv2YhwxnYnyAMTM5ljhpZMF0nRsSwb5CF9yQkYQykO
E3SbDPP6ubhFxfEorTo7RgvdVV9Q5OgHCSYxXtWU+BQvC5dlPJRSbAVPBSGeYY0Xbd01iWt8oNGz
EJtY9j6zl/zWBnM3fXe2iKrjXbuonmssdi1ifTk+KGdlUTF4JLKLnjWXg27ZIRONBzf2/Eai8o9L
g0s383lj8jbgQ/yRMcs7uiqnzUTWcfrc0Pb5rlC2QuiKLw4A600/4HI5dKSj3cdp14oL0crTkodW
/4VOy2VrgnVK8JGGMkbS/Jnr2/rqGZ31jaMZcTZzZ9oXCQ4s7STky2o+tI//O3Wf4mVPuYynMPff
SN0+SOf5Mf7h9D//PnWT4WDyQqFoM0ggJ+ABFdl3nZuGlI2SYiZdWq8sRCSn0Of/m7r1PwxmddRx
Nmo23Xb+0rnZf+gG1jyP5AeqnxyL9pv/IPqB9Oifpm5agRjiyZKgwQ7TKW7RX1RuOkWrE/wOlGFq
Ldl+wmdmokE2OllH26rbkVpgwbD3byAEvpxN192xrDUfs9hAm4pZLV/NSiJxSTngA9W3+AUDi949
xeEUaBFDXF6X4Vx3QDx0GVLv17tuIdFWy0WEOnvWw7BY9hWJNJyGCWjf8O6Th4OeZ+mBV+dxhBYu
kLSaYIlo2gNt5k8etjReSRzn4I5Txirn5ryxmoxXa+yT8eiQC0UPUScAbNohLyqgccyiAdOZC7bj
aOmznibFGCivst0zNc8sxMwcJ2AIaTZ2sXaKFtliS1w4vGJkW8z1HMZnIipGtymNlYj8Pjsny+9G
FEP2jj9hqmDsdKxZiVzyNOoMs3swawkj2/G6PcapyqBHkSbLU2y92fs6eQ6EBZitCNZkWEmEa5VA
490281vW9YgsULL1xm7RNEL0MOeVwFSmkp+Akf2I1mEkO8raaLHdp6Iymx0hfAlOknFc3OuqnnIz
INXL5WBPi8oYKSIk3hlTiL2sC6WvoEMr0UGCEftp6Iyq2S+jJKqmNCn+21nb1Fwhxs/dIEHmbKHN
mAjKTdhG9cAp13jd6b2ip013TyIrQ7DgAQbEzhe05fNlluvjB4n6enlu9Xk3XEMn5xyP9L4cuQ0k
8x4J7nSGwzhVkOXGNgMS4zFCIoxmeYVhH1NnpdreNex9Tb7O5xqLRd8v/KIvMKGDBQieVl8ay8Ly
CXmd167fap2zPM6LKkqfLczI9oM+5HRpZA55mEWm4jwgL7dX/mBO1Y21ELG3Sxsvf+VhVzgkClxv
2HWmmTVfDcaXZm2dt1y3pLVfNqO7MSUhEL4+2BZkqufCISM/Af2ioZEQvCrj8ETgQluGmprYWkvS
8HokPybDutcVjRMo8adOaHSM+NoarQFJW1Lek5mu3df8QA5/e0ofrXwe78fJaLwI92eCUroqQP7K
ZXG/5ZMyn/MZSUmg9ygb/bhd03dNjuIKdwQnGo/RrPCNaSJqkqj8+mXadOMFfwSsctkJV7sU7WIc
BpnFnyhK03NSh5JvdbfqdwNJr2/DZKAJR0wTvw+iNj4zlOKvhMF3Zyrrzcc4tutXzVhVdzDyKZG8
Nvg7o8bq9HzXEyd6phFoj6wK1QoOUHqfVjccJqfkweSFnBEgNdkrXplVRNDusM9Zr6fA9XiyGr/h
iAprOFdewSEzt/GVKNLrfFcQNgge3Y1TICV567BBiJGcpMRqalAAQk6NLG+yvjamcEZimYZ4ONJ3
upWnF8PNhkeA1+Q+xTFXhV3a67zS7jp+kMTBvR5kp66SatZvuL00rSo5ACi0/XtPLWmFHpPznsg7
vlSfUdDKs2FMmNdnIZjHlGN9YNsaMHr2DW942iKu84spk18GoxnOBwDqAmOSCXiauknscMHs1cxE
1NoFMyj1Q6YNqLpsoYyY2rk+xbUA++WFkhC2PmDNYqxlDBvWa3dYjGqLUOv2JaZRomcJXMOcnt1w
ijRQhTTFtdLsbPSdEso/mhFdvoMIOQQiWq0yOVsjRIi2JKkuPfS59gXqNXBis+0Rtdq1zO8ymjlx
IK/k7pFFlorxaHQby2PVtNLY5Wund3kwlk2x7DgNT12IqsGNek5LxS5OpP1YybbxuKxc2t2jy8il
hdS4pUfBuXa57BRRXfs2c910X8VrL59bocv1K1yh/mp0vdbuKMLpx4Nnms2N15zqPQoXg27QDAK5
W4ER+Dpt8TL5BQRly66ANQdlh94ZvkVa5luSaHq926wOb3g8xyRus4GnGsRV0T5mKNK/JHEeP+kl
jCOPOi9LrKNsmZ01vWLPzRAJIFySF3o6WVf/tQN8n5FODdL//4wUwpO89cWPU9Lp//APbNL6QzKB
UF1FFoBFgCpa/O9TEmkYCP4ZS0yE/WROu38NSRZmAM5FRGTrjDEm//JPaNIy/+DPUfbOkMQ/SQDN
/2BI+hmYZEJzQcyo5WBPRf/l/NqShCNV4BxFDjIjj2AV97IwHtput7KhHX74Tf5NygPo7A+egz8/
ypUkhjCSYSykxOVnDJTwz3iDyFk4GSDf4OP0CKlacbE4U32R4ijez31VPuZt7/ICTenx9x//p6fh
L8/D9893WCx1MozJgvi1m2mc0xUn4zYA+wPN38ASUJW0uBl5SwZ5y1gsq8k86YU5wvOid4is00Te
O8bkfE1yJ77Bu9HDq5K6X5E/YHWEjsre6aK4EJWM9C2Hi3ToXvvsZoDaEDVHx1SIcz3sBTKMgK5D
bHdp39WfHKM3skr03EHRgL/qgefHZf01u/g94Zz1PE2W/qgpUV+CvogBG3qZPv7+BwF9/jd3xDEt
m8SW0x35M2DlB1QaohbR8poT7Zl50PijZupv9WQ5mB1aq6rIV7TNZ63U5RswJImK9DRkqASaVuOU
ysDwbWNTYZZJYysSaZnYocqS9ivxXmRCeBNRqYFVc673yySx8n1ZjcZXuTBv7BOrGB7igXyVMEW2
9Y5luCsj2Jx+ObhD27wsTEZNkIHl3VkdFgW/R3kNQ28LHCcedNzXfFyXB1WccrcF32K+orA2vZqI
NtDPgHZSC9n7mBeRVjmVOmqdVU98oaXafJoAiZ5ebH3oGck9lte+N1MamqtsIUelqIc3DbVI4dc2
SZdHCqEc+3JziVgLlTLQfEgGogOVdHO7S6debhF5Go7D6dTLnLDexuHetswkuQEsZ0rBFJ2+Ob2j
2we90a1lPzsLPg67d5TuY8Heul0xxLBPgONqCLUN3R4RtZlWsOuT7YvFDjM6A/LE6Ask740m5+EF
0/qwUd9JMF2MTVzFMdZcDIXlXWZ7GWHXi4D718dkHkPTLXvnkMnF07/yhW3rfI09mwODSVL1bRG7
znxJDLkXR1vmtlkEtS7LqOSpgNE8TbnIlYh/C2PARcK0W92rrwG0N+BMsA2A43RmeC9z2V/rdr01
oVE6xNXM4D2nQNtJxe8jhFsWmYOBCICbBLCZiw7FPOIB3MBAP4Qya3XlYngukKTtzJH2B4ECJ4u0
1QVg+/3D/+8WIw6tROMZdOzByvy8GClONcgxkXYkjePt7RSniELbcE0mGczLOA/LbiMQHH0MDRun
dOq/ibzhkPvrYkhp2cnpxckZN9gv2UUDKQ3g+SXy0zypd6Qzmue6GrMznfPmHpNk/jf1xr9Ui/25
+pGv5Tqnshx2Dgvn2Y8MlN2hhETFN56CC0GkTRtqfKl7JB6oyHAX9QdyCUymHSKDqHeD9ela472Z
i2aNllXSQAiEE21Yms8NkTO0//5+/BJFdro+7HBQdBa1rZpuGr/UmuiV5i3E3w0BMQVowrzV2o9G
bgLuFuD/yUKqe84sdyCnHgqoITI7MAZzi5pKDHs1Cu1vdqsTNvDzbsFerRE/SbcSZRXaCVv4YW1E
GoilCgIrOKF0OuPeTEqLs+bVdzb3p1KhH6tj/s0izPmKhC3z5PxzLeu0Q//wQZKos1lzV6bnZp5u
UsJOc/QMs5HjU1DOh0BNh94lJ9qSkMMUjdu2wtL7iLPoipaUsK1h0a/zC+gr0Tqj3XeE1OBO2FdC
YUsbySVQf3PN//rwWhR6ERinG/wyDCE/X7JrAd1M8emSp619J1BY7XHYVVFGqMd9tglz/zcPx89R
ShgfgZB0ioV0Chfo99B+eVsF2dljIhBgTaI8YbEwvZyrbPwYboIQzcYcwbgty1NHeVEgPoT+8WcK
zaLfX8jPDwVzC5OLBo0LoUwp/Z+j3I/3KsUULdGvdYHpivm2pM3P10g5fvj9p/zSuvX9Y6CJLUtz
bZcstV+ePTnPrZlPGfnOLPwn03zt3Ve01N6RbLZ+Hc0WcY3qt0eUFtMFFiQA9kXD8s0R1C6KiBy2
Rh6apXtLxg078u+v7ueV83RxJqAeRVu0QNKN4v2ykLRurisTnDZAVxQf6ZAQu4WkzH1dTI/JWOQ7
15wkWYJFeq6tk7r/zz+diheSzG2qppxfO305TKvEhKoLHEKakt1QNrPfwIPAlqcYVrelEZfFhBos
BOsedz1S/L/pLv55aPr+/XV0Bjz6LNzWKRXvx2fABV1jyOMZmOqcnJuBHhj8A3lHE1trYybKy+yg
r2ra/f6L/7JAnj4XIQJFXZ51asHhDfv5cw3SV/S+Je4FRXiDgVDXtMeSxJ3Cn4ykuGRWc3ZCNfLa
omvYCvBuzeRNW1lRho1Vbm1kwzAv4e+v6ueV4M+Lcti92EhJODOpYf/5onhGNAPMH2XmKa/ZMZPh
OGrL+GSW5nY+IbF//v3nnZ78v1blPz+PphEJunya4Un3+/nzCN7QqStgF5O14WEGEtbJy4T9q3eH
+6olqAzL0Brhg7H/5vf/11efJcjCSf3nJ+vOL0vQJiGs3ALKB6SpDxMLRjl2iAr9/ff7ZZv+/gU5
IrHInTzi1q+1fjP5PaVFwAQNhGl1SMCYL43eKIJulPXDWDo0E4zifVSgkWalBD4+J3n0cHNfmqv0
zhTx3OSCmfWbNVnu37x7dMv+688vifxmAcBfSG/lL88gIXO6Wj2bbIx2vkk6w73NxKIoodFwLzF+
96FTIvIj4GhigLuyEOB6RRVaudi7KVBEYOd5cd70pHEQFUxUJKxWz/ZmwJjinSsH+2ulNwOeyNQU
DeE7OdBXWsj0xU4tL9+VivG5jduSroZ+uzGJTswTLblw2DLiHd6w1OAUkzlso1ZJzA6D2ycZFumL
KRbSjeshzbadBlKUBJXS+jqqibL5KlLE8rthdvXjPFrVEm5YTJYwLvQYj4BtsaQRN/VqdrN2DTXl
Voj07anzh5oPPy8ml+gOZC44jTSEN9e6mPPUV63Ujxq2ZHVkZkavrnu6PftkyVj3c+PNcQD1QDpH
bwLhBPUpOAxfuT3VDO6VQRRThrvwjNytIUK5J8mqSTP3c0tcDUnAPHiPtkTrB06o8VInhFciaRkI
zdXj1KkCmGyLestSZGd1rpimE1FvYTmNw8NiGc1LGWfqA/klrSqLVdVUV6g+/0jx5cZHnk0TWata
ydZd+2V+Z2zL6K5hInrQkLAskb15ZX/gxZ/hdNGKJlHuIi7xZSPX63os5cfo4rlxZZpecTiejAe+
jPc0qRoo3cyUeTmKU81R3+j4rLOsaWaGUd2oMDAAYcIoVnjS9UVDVYAMlZTClmzKEh5n48rYGTr3
qiSq7qUqbW8Nwde4oRQJYM0fiDrsQmTqHg58h5Kbpm09WA4KrYOYSJZj3ZfORqzVSJr1zDnu20qc
4JMZs576gKXxcenoTwejXQfihtqVwrrOEh73r1T5k9us41v+v+ydyXLcSLZt/6XmKEPrAAZvEkC0
bERSbDWBkZIIR986uq+/C8qyd5OkSrSc32lWUQhEAO7Hz9l77YGAhcBKdf0JdbLxg2PE3IQKZv8r
JqX4UQJbKsNMn4zpOOezY20knebbVsuap0qN+nVlGv41ERo6nfTZSk8FGUH1Jiv5zhHbjP5E7wB6
QD8sVccAA/v5kftyvxN/BnnEL1xcPyaz/BPzeRHtObOscv7KApZv1k48nMX2wPFQE51n7jtcDfFu
4CTUhYXMRBSSnrXKtJ2k4uCZTRPCZ1k7gNA0i9tQnp6coIIRJpMMmeLZjBq7Z4GXHEsNUTXPosh6
XJRuVI8BHQFiFyAb6kYwEIH4aueTfPYqRmUMyhYFEy8BprQFg4Z7Lh5oQfFNqtVv3MXKO82YlHJc
6pl2HGZTamsDlHSonn3+JdJs8mpchnP1iTuvp0uFU9rYZ3Km8CLkwKEbA3ldR+9mAHgYFlJRe7A6
1NB7hk1Ft6HyXgPDemF3oYr0udwnHc8JZi+CSXa5Wfk82H1lPnJgH9MARbt1mfGwTptW70VxMMWg
92GLW7TeRgtg9NAuPevWVwUOJxeyxSVajc4LOUfrKOt5uVEZ+El/jgwCy20syoGwitT2+AdJD3qM
E+QamwYfY8NZKhX3JCKZJBn3ilZRTpTao23l1cz031Ma+Gff/VavjeEQ0anxfRJ9fa0NTbfKp2dX
7AFOkbtqzlF51i5EVxHBWiOnFS1dXg1DKCia3vKfTM3yXnvfjx4Lp1xu8TwzhXCplXjtLL+7nWe0
eIG5mjK2zC19BxBTzA7TuR6eTSem3OqtzKe4kY51FRvJUuzYBp3+AADVvOhju/a2YuGr2TIdcoOx
HjBFJvVg3/gOVjcSk7xuCalIcemhpxm/1jPbC+MQgwAZ0sAUUyfUYTwgy1CcJ6g7ap7YXhK65lf6
maU3y9UwJYySdHiM0NEsLN8Zo0zaOJgVqoOfMu0OlG6iyfWcWjswsIAA0U3CuEQDZ007ukDxAQIa
T37ZpfEPBttxHkzZpJ8SnggfZlhr2BfGbHOs8vvCZ44XDZq2Q4VFodWRXr+Js265BpZQ/iSDJH3g
X7BfGWkq3BVE8T55RTv60CQzAClJBMyWPS6pZTgD/A11KbDwW1IHLpAgnL8ZbUdaZ9Ogm6GyUK98
wXDRR0HFqFIGeuuLmylq5ntENIMbcKyfoLNXU32aOx6Wg92pOds6Qwt93+s5+IddPef5YUJwvAr5
bMT7nCOWV1ZO45IMT07wTechL0HdTdwY8S09Bt1aF0c1Ti4FVdtEFXEeVb7gTuqqrEa1DvfD/KJG
W43nyD1JRJdRJ8LFIIUjYHAFoaptJ0bUdQmfu1wWdw1yykHiBPO0kIeCdt+e9wmho6iVmpLRsJFW
0JjjxHa1rWWCYwpm6eDS8IY6iuA8qaEP7NqQrBuG7IAEeMIKC18M11nlqB2SJ3HfmLN2syA46Y8L
OSYX5tSxE0pT6vRYLaXUHq3LlqG5dj6qqE4ONlorZFntTRIJpibNgHZoabqLwi+7nwX60AejGa/a
gbMWNQ0YUrQ6nxV2H49NSIzRc8G3sgyLA+rbypUMCtqLbQ6XEvsfUWt9VSNxmQnFCbA8Zd8TZtgC
YGu6fEnNySgwI62FQS1ndJhEvCpw9nO5cmfkqNJgcaX6hrOiZtjbaDboGxg1Jb6OmThWOjW5+qTS
/835gwP4+tHp8uoWaO+3N9CgFyjySUyBjzZvY3lgSup5Td9TtdH/0N3mK6hYFAYSF+GRppL+vXbs
6TaxJrrFzB3Bz31SK68cpXenAboQNs0BawXYc0J6+5EItnSMMkPn4PusyqdBb9c3YKysZwERhPlw
nfjkHphacu/qXpxgGsgaLzDGJL0vdPKHyFg3hmu/JBUTe4C+eqWmRjBpJ6QJso5lyJ8OWGagiXk/
MOSGm0kwA4rfeb3kTLlLEM2PsRfpsI3kaANxVswPee/r/KVpfUg9SwnePkjIBT0ond9rMxga8XLD
MEdfFQ64iskLJp2Ix/2506PJCgEpWq90afWnHOgyziO/YTqelRGuGR0T/oQ/1e5lYEceY+Ro5Ik7
LKNrJGciLsRdnkA1DWRktU+S6dFXy8gKB2XigPOoJNJqn3uxSX2HKhRnEc117cwiH2gJnVg5RA8B
fmIUP2evpCM0mCgTagFEmzTQQ9uywWXAHhPnsKrcb8QwLM9Disxi21Yt822AIjqyF7uPaftS2xXb
2kKyzjoDI3BD7VPtcGwVmPz1KtrmsWoeVttmHCrHrS2MnvRkEb/7+TecSugXI6fKt5rpDMbec7vs
VVCn2YdcDfYOeioS2WWxaomtn+ltkKQZ0vkcjMUXf3EZVdMWys/ZwjzYxXpdd1D+JCQAjrH1BfWp
g1q90jJtM/qIJD7pknw8GAth23hesE7D+wLY9aZL0OKxUXqHvHVqvWpnzOjb4cqwF5TOulyCefvz
y/DxZEYvgu6pySDRNMWvLuPfuogFZY4z4mgPOrN0zgDIJQ/V2Bc7w65Y8/98rY9LmcMQjWvQrTTd
D61aVeF6z0EbBRn24C13OtH/QDSJ4FI7o6ddbs0e0EyGd+BSlL35SRPu41eLrZhJKg0H5qO2ta4K
f7tVYzaBo9LcDFrpz5copeo9KY92KJTSd0Ik6Sed4I8NHwQWjPDR4lrYONx3q0w9Ld6YdZQXuOfj
Rw/2KbYeNe08CpY7v01HKsMov/7n3zHaH1qA5qqgM95tF4yFSKUcRIeEK6nP0Q9rD2mnDycwSf3q
flRHTaroLhtqc1ty9P/n92xjmjEtBgbCZ4l9+x1rZbLK2ySXr7CWdEUvtv44DofBdnA5SwPizZzp
xz/f85pJ9W49Xxvh5q9mkufR/Xh71cxGR+OWgNEtwBw/Sh4BJF5Dyx4zJnXZ73qygdNAY2QR7Usx
Ee8T+XJ+lr0ZwdGgBCzDpTbbcjv1C8mphoM7IsqVuvDNktA+0205ldijN/a7rDY0dD4ddbFZ57fL
XGO4hsobgDedt1nlWxe+M1QGdm4XZmzhthXq7I50ZCZwAHCJ4bTz7VKaZRx6jKyxkzcz/rqYyWG3
R27cMYbTEcOiyp+ibUXQpfXJa/ibjpRrmbpg+uhh6LXfdYkJYwGw7mWw59syemDfz4Bt5SXA/z//
LL/puSHmRKpA2xen1PsALY0r92kdgSiHkkKf1cOgUBjC2KqqItMQ1SKIq7nFNtkCLPrztT++6yhF
LU+4jAA8IT503WIfPNAkmZaa0tj7zjSSEolmr/a9+UTexvhJlfOb69noLmxa27ap2++nPvrQVpC2
ix6wl79cso03CaP3KYL6riZis5jFaJ/c4sefkQGgzzdsMfoSwny3U7iq4r/Xa76mgI0keyK7yUyy
ALb9+av8+HLRtsGIZrHpu6S1vbuOoaquI/oYZBqJKFe88+lOxRz4Yngij+DZoZRQiB/pSw7QsrT0
6s+X/80GRZSby/05FF+cC9++27oeyQVTG4ipCUCbUpZ/Zah6Cgpdrx7/fKnf/IgOPWkGKOxS9Gzf
rZ26h+iQZZk7dYmrkkQDR5sKrtnW8znzODLr7v/5BSF3rj8eUyrUOW/vLe81XWsrow+8zEl3HoOR
Q0T34LZxwVk0Ykw/uZ65bjlv2+CkMgiTcRTjId6/d33YqpxFJ3SemRbBO20qSIQcEgrSGBrTc/dG
Z/jLPhvVfFsLB4Nd3vj2vZalc7Zx3EZPA6Dvst5FzkAgBYmpWggJ2m4DD2fATQqoD3ZfPdNXnyu/
1sMx7ozP5hm/eRxhkPLos1K4iN/efWe4cMlUtmgsxXSAT62asi+AZOgDNA5oZNeJ49M0ahYe89Q6
5ua0OJ+8Dx+3dRY1G/UL4TOGy3Tl7Y8W00pT+Ph5SrpIBq1XWPtJn+vXPsoE7YN42ggdOcafn5Tf
vOyspCYuC7Q0jvl+za7h2Kiu9YnhNHkoFyZXJ0umy8U/vwpKK4a0vOvrLOHdrVVubxCE0JMM4C7X
LRVSgESkPvvzVYzfHL8wXQCtFVQq6LnevdK8VyQroysNaF98o5XcYq9raIJz1jgmdd8EwD9Agmuo
you+mbdpIs3LoSzmXaYDSqQbSHb3J7/qrzPfu1fDMzCk+pzo0DWtnt6/V4fD0vrQ0SYV9LEWfUHv
j8l0Tqv73qhnFQidYFuvjgp9A8c2feIhgCVgKvXZ2XS9zPuPwYKwFjM6ehqcDG8+RtnHIETRfqNX
bmx3UzNOveuywvyKzBZnm9Z22pMLG5AEdYhdP/EY+vNVnkjjO7UzkJWK4Nl4++cf7DdPvMdI2VgH
iPgu/HdfTTd0HsSJDgmIFj2D75uhlAjrpIPF3/oJJ0PQJ/onX8TH4mHVmjAqon/H6Mx+V6x7uebB
y5MqsMslPeK7y0PDzuAFTEsTgAXot4RZ6OdyGLrv//huwSWzrVqU7nyCdwtMDMSjTcmX53yd6VeS
6eoXzZzX3CIRH2an7V/yMq2e/3xR8+N37LmWa3Cn3rrPvX/1qoSwbnpkvHp4EYF9O8rsL6lrkjrs
2F8jgO3kOQSy8RnYkJUwqW0KRd84b8yyf3Ank4THqrZlGczQIwkCi/HdoN9aCUF0t8eUdmZtXCI7
m68VwV4/Ze+wfFlGRFMmdiZoLI1dYDqm4hV7OSbAMKq4my+KJeo+2Wc/bukIHNjUyXOzeNXft1+0
HExV5dE71NTg7LF75lsKK2JmcJ8f//y9frjUr+MmWkU8PSheV6Xs39/qLEqLVFbeEhRmf7s02rSP
2tGhOyadf/rAsovTSlon14xNYFe9vVLiFTOOH9pcdPSTcDSaCNoPrEpdM7Cod0YEfbLubiyz7HZ/
vsePsg8eVo/QXOa+lmPzGd5emv6A5URRvECjBM1Rrp5CixzJ89YT5IXNi7jKSxSA2sIoj0GKddmB
Drs2ZIOpo4/dY5ai8+9g6vwnG/m/apQ+7Fp4uSx657zDq/BYvNtPdL+wcO4aS5BOIrqQnhJnTgzU
9s/3b/461L5ZNKnwkUOvemSX/v8vavnfTvZOpsyiqUBzTRWav11iYN8OereGEuQynn3s3bx61Cdn
VWU5E+6lqCTAfQ9PNB45l4hp3oyMKfPAl7RmNm0v22/+lHkvVVoR9SBLQB0XJqd1Yp0yXf8KgGz4
Unhd3+ycBM/1hgqpWcLITKuItqG+5no3mpBHGyrpGj4d9/gVkDEzcaLzJLdTVzTtzhiUdwE4ICpp
y9LlJvlE0lCc7YRc7m5sOZxmC2n0hOypp84wkH2aRYuayQZGAkmnmhfc/ioRQSVzqZ+1EoTbKcZR
Q+heq7qBY66ud8cxEwNUZj9P52NNAAcjO9Z6LaxHS3UHxVjUvSk8wNrhEvNAvFrN6Nz5zTT8cMhz
KA8SlDoYAxdE7clsW6zCrD+1tePgysCsRZNchsUw9C8ROTvfmCR12He1uKC0VBN9eWcomqueiBcG
B3B6ETu7WvzTceN5bTw3xJA5orG/J41tggLrG/WUVZH9ysAZLupkohbV2qz2t4Is4jIoyCe6YABk
pKclxdi/EWivUPCA5vvK4M+RlKC+R0t8zlvJ50gJKtbFTDCrXnacjgiUE8QkjNiBg86u268lRmB9
jzkDYKkzACPfjX253Jd1qd+R0Q54w59WscHCw+BtmOoAwUZlCkNHdWP9Jban8btnkvywLf12hmIa
JVjUGtB5mmoEPPus98B8i8xqNhlHugI/BqQkRHAjke0jCl8JTszIsr0yYxhcCJDgi/Wll++ypjb0
EBojUe6uRsEdIg1HkNBk84SV3evNVzvp2y6IOMorjkgscfDHNbLnZ91ogSo4QBR9AjEuEOWBqxIU
NwYVP66fQBblOi4oKq0+Nj0oji0CtpHAqlQpm6SmkjQ3I4pday/zcXqpmfZaJFWBnNKVAEymIMal
55UmBneTJnb72LLKXVUkXVZBLht1geCofEhlY94qpvMVEdnkbIQKSBJQWLP1b/zClLeEX/oiwIQS
veiME186oD4Yv9EZPxbUamIzN8aCcB5xKXqdZMSh3XiN44QeI0e5mTroFK1B2xelqWbeETNWb9t2
ab5zAFDHIsP1tOmKecBshM/pOx1VOGDdQMRQCSefyb9DXNZmwCSv8C65XrOTTIP5ieEE5UFJOxFN
Op5CcBVgDpnJF43/wwHt8ZgvtLs3vbRwOsM3r8+Mufd/ziOxkGGEhYoXuhMyCyvlkSsz4LZhvGyL
WgstFFFl2HvOAAMqRq19llN8XlL+A7BqtQphHr3h2Pxkj/q4Hq/DDhOBqkCMQ8Dk240iIQcgT0aa
vTYowjDj2d7XWr18th99qN1ou2BB8VdEDqfp98txHyGjYmrJkFiNjE1bHpdvOdzVjYw078Sz1F2R
Vzic1XY973NgJE9oDXhmKlJOcn0VhS1mc5hmBDOEHqV7JslPdaVpd0Soxe3mz7vH73ZP1zUN7Cxk
1SKjfVfvgZPrBqa7etBL24WFYJbuXSk8BhZgSNozBn9kTLpimm5YeKKbhvHyEfhNcg1cPVNnq+6J
GDdltA+MQVL1ycf7TQHDIVd3Vyuysdqf3/5k1KB5iSlkhCqSWi89o/mgssvuqarkJyXoxxMQPxsF
L7pljxMgQ8e3l0JFUeVa1EF4ZdwbEr89gLfKvPQnXRHxRU1+s68U+YZMi+ILmUzV2cCE95PD4VoS
vN3KQS2tzru1lDEYe779EJh8LTZNxp1FYWr7cY4ACjbTk+X09uXAxPCTo81vL8f4g2GEwRP7/p4n
cthq+BEjXu7BusRrWbxM9pIdMSNgbfKT6JN3Y32Y3t8esxZMOZRr+H7ezQQydhlNJ08yMLWKZAXQ
4e1GK8r5AhROvIXC4x5IZvNuSK9yt60Xsff9+XH/cM7gR+ZwS6Vkmj7f77tasfIIHV0mzFR65VZh
ogoyOdvFfXbS9OeQFuPjJG3n4c/X/PgMc03KMvo1Nj5C591N6xpcN7OrVqRiljJBS+rjhCwEKWrs
frLCOb/5QQ0gfR5qSw5wprt+lr+VgpE/E3zE0DVgqJUAGke8ArqvtcUTZFlXnbly6J7oO+Tx3k7h
oW/h9iXnC7nBxMywAtzUMibxU4ML2msxqiAcJ4vaD05t3AlodgTtJs4l9qfoWmfSju/dKfAvWVVL
QwA8qb5C5O0kEGgM9zmttruy9uVzRDob6izOyWfjUPoXSzJ4cmfaAzifuU+LKy9KZ7jf0wo6qY1m
2U+A9BMw11bsbZs2LZ9n15DEKGtW/eJ0FLgMW0ebA5uNQqYH6lVvEg2aP3BYTTp714qHV3rPMAhM
oEgM2cDZxxfku03N9VCQXx3QpcJvKwQJJpsGM+FnbYPf/RQ8ZYJjrcmP8f5YwuihF47VcCKa8qei
EOb5VHB32jAixULhUX7yaP/meqwZNDY56DGE+jUl+ttPD8chWdAmUcD4BizrmehIhFkuCZTkr0Es
kLb+2ZL5myebGDibHhb/Og6Zd6sVvi0HYtUyobpdlsuJDQ3OsFVdopTpnuHYZjtZdXDdhTHvaIm1
qIwRm7uZeKx9fT6gWwMckerw1bUibT9Z23774djoSXnltO2t1Lu/vwpaM5KVYHMqaowpIe6UoX+K
45wOlhDLJ+fs3ywrqG55t5F5MFt97zzoVTFKzXK5lg+mMmma5rxWi36GyhTIZ1PJfYS++pMbNH/3
i3PStpj5UWe43ruFRVWpTDSHOxykjyWqmaEln5UZqRi72jYHQYEOK2rnjrn5IBsN+6Qf1TDEeoSQ
oUySYT7njWSbm1MaWhtYXdn32ousnEFg2jwg0eq/OrTglqDt7GbaLUXjfeHftN0tfTlQE06aNfu6
TqtXpMHMCJU29N4nS9pHAQ0He3JLPWxftrD4Kd/+jgMv7hTR4YNxpNp7iFPOjgZuQYyTUQKejciU
Z9iuQeZCuSZzC6EAJHgba43oztvGbw9/Xs5/U0XyeTzX8Dlz6/p7C1pr1JGPeBrdZllnCVUs85kN
o6P4k3P9Slh8t1muji5qH6Y+eJ3fD/Fa/Kc+iR5jACwhOQDhqPrtjFD2enaJNN6IEhEn069UPi90
gPrQENPYICcv4ud0QsBA7Kslj0kbOfXGrkRxo1NbuKcGajFyO15MEp3cebqmczQ9JLmmg/UGZgyu
lyTuBMGVJKsyYsh4lsVg0wKNNKgfnHyNn5k5uRzGdae8wcKbnrswtq+yHCnxRmh9F+08iB0GBWTU
PBhLjW4rc9GxAR9rxGseNfmyIxMh5tUwU+ezweCv/vmbIgNV30rIYYdfRwWm9faBiXvXS6OkdgLU
zCTvCBjrj9oSWSOSmGVAeegaDzTnzBtPc3xEf9nQFif0xMVtGrniJhvsMr6m9IApDnmkUudaNBXP
APVx3dZEmyIl5tMTMdLBRPjqumnjbtlRk/Yv7+H/AUv/tZbx/x0LQD2iyh/J37EA6x/8B56kQ0+i
fGROoft0T1e7+l9YANP/N2N2j5nwSgtg4Tf/PztJg53Ef+N/NuhPUuavi0wHbk/+v39p9r9pOliQ
TtfBNd4NetP/AAzgeevj9b+PH91rlw9GI5SVmasZ7/f9tFWJplv1/Uyv8rprnG3hw4jPtEQ/TYQO
yDm3T1L04JWgnDTjk+XtC8bLljnt1Crcd74O1tcJW2/qZSH8Hx8k70y4PX9AfpKn3fTL13qedjpP
bVWcNX10XqlBUTzFxoMVnyzzxtCe8YQczD4iwQFdq1KDdl8ZP2ocZnDzG/NQuhayjBetaYknLzLk
/XYeukaLdy7V+x0pmAgS+y1vUkAudGgJ7yc9lk2JZ8tTXULOPOI3pOGoXFr4+oDtKNV80B/qmBPE
4yOdE+nl5LU3znKTAGtl1wW0gpQ3HsZTM2gn2yOdGVKKM5BcZGSVxrCrDxtFHotOVDyJMTounYGG
dXPQerVvzSJ0u3wvHf2sAbgXDd8Gd8BSNHYL+btroF78oyo8lCfpBeE3FbVg2R6tCIk/6A8yPYk5
WyCiM8/BKMP8gB64gQxFjnjzoVmCzdyNa+oUjVDdnLdj/0rcbegVr0paW3sh9Kq98/wfEo/kIla8
+eLfDLZxCSeG1CEetn3HWDTN1AXAoLtlEsxDDRDVExrKHSkOG79EIY4y0VLyp+xGsOiknzgjJBM3
vU/HZteA5S/LlMmbB3QSbc1GM93mghKd6jaNT1pxbtrPJF09IjdkYGBqT0vxQgcphO89+hVhQZm1
teoevpBhvkTYGCnCE8Up3u4uFUhNaH/3yqAzKhza5fzIDsFnThHI2NFvG5SBbhzdG7C5jMQxt9J5
EEQCVd14WShYWWxz3Wl2liu/X+Q+8c7KijQjzT/mMQnseeycTfZkINTPrQtrsLcEOO3s0cZHMm3l
0pxVhiJjQf1sopwnumpPkyi3mH2OFg8pnb1XIyVqziv2tl8EUMZ3RlOB6rJBmWuk0SBzx8gfeRci
T0Gmz5umJqUgynBCZIS7aIxUCttNA1+P9wZaUw17CX3Eg6v0Lb9ykGr11iAanASXjVRaOHppuGTX
CtrXBk3cZsKQhGVpryHLN+3kS+SmWzcbdsVgXFMFB7qHVnfc6C0NuphERg2Wv20d0dbTi3QOZtzQ
XtVOyWCjpw4xEe3K7ntX3ZJgKfV7SLwb08baEuXbyo7QcfhdeYTrBvwcBOusndWesVEpmHz1bQI9
LMpr5dRHUxKqXurbmUARclDaYlPK+TDp442anL2xVF8Qfgfr9J+DF8fpUhGipd+M1UOUQAwlai3N
0aDKIYRy1O306TJFzuHRY0dFtzKNt9BDteUh0R9Nyoq8jprrscjCugJOq6txB2S5nI69c4P1RNKY
sNWuV9cGvR5dL3Zmf5rs8atq0uPSXVe8/MnQ9qFIy3OoEYdEovx1v5hDvIVKEdDiDcibSzdz9oK2
C0AckviImsNMaFsS0Bel4ogJBimxdlVlT0KaK+8U+hicjeGWQvAxcngbvKXkqXop3TFYxfMcOnCb
TJt5euk58BBfvC0kbxoCfxKYmRiad8XY4yhxg1o3aKkCnFp+RtprmVWbgRjG2rkZBDmU6XWaRiwR
l4OT+GeLZTxC/uHRLoPBiF+MOWOc0d1VwiFNzdW3hAKcFw7A3/TEGT+YGgm/dZYnz0YX32ac+IkT
7wEHaLJ0iapIUQLau5weaYhuctrR5g2cJdog49j0K9c+u+6XB9979kkcGEe+YVnuKkPf8txR6+oE
fQCX5cNzBAy0JosCtxhe3XY5LZ52vkxfdXmU/V5XtndtW/Vt1yehjNunNftDxtohM4jdrIpSHHMC
IRnqItc693AbID6Wl62T9Je9szQb2STQJh15hYiYqAC/uXIL/9vAWwt4/poRHKmGCK079pqW5L1v
RN8hMERTA3Sz22IU2PsMlzbChqjVVxKJinNtIt4tETIybBqTszbNLtuomL/5qR7oJHVERXcxLiKs
nVbsagI/L6uqHvDGjekpM9WuWXr90NiG2lbEN22WuLtpCk4FpI7z3YGyPeIztEjn6QbnHHXz9ICd
p9uTbtneWSXUA+KeAh2a1k9OFOYDM5Ps0HJE2KAWtUGimtljW66jDYKRIofEsbiMMEjl9nboumjf
jYXacIM7uxoOduN9L2ojPtO6Nj4iZaiDdO2WgadTp3xw1V3kwIWGZ59kG6JSAximpBH0PQ/84D1I
zBSJJMMq9pP7bsQTZrD5++54ja6CN1Je4Bq4i7RoC/YB5TUiLPDFxr0/89219k2XiHhPvsDVgMT2
mC9mmOr2AzCrCCMG0bq7qSfWs361dbo6bqWXL0ZTu6cYBfqy4RRlBF3kE/DIg7VsMsiivE/SuDOd
iOwndTbb8jD5y0PftiTrTN/pm3shd2DvzATfiSOOiGKORu8lMF75gYmfCInv3qLrAO3saAzx+zzZ
oV4IySx60MvxsXLMhxoQbJyhd6zQuTBFuKL5t0Pw+dC64162rQwF7W5ciboHybs5VPGXCcwaqT/7
zkVmT5JmrS88VE4zouLXtENBDIVMmVUkidYfltUvsaizfhLea+H57Vlel13Iqam8r+m87+Y5msLG
6awtWDzkHH7uz+yrfWL1e1t0/XVPcymEHmF/IcIwWkADSuKWMKeq29Ku5NZOk/ibsBvpsMq2rcEc
3Z6rTcfMVFRUDTCRrXxTzyzadeJCYK5nNxCqNq/KyKYgStLuohwzl5n/bF97bZaQ2zFJdR/VwpZH
0dv1NcnR+Ng6K2XznwcrOfySUGdjuSeAKWsxAcYuxr/FY8pdJhFc64g0rZOrAbTklxhxmykEM6es
4T3CcKu5Z7zV3ZfM99wnZjpAEZEln4NLmRRLWOd8o/VaucTVLskLSAUC+hpNPQLcibaDIvKNkVtk
xDvA9jAOW/bXkzf0+bmtbNhradYfWROdLXBI5EmLZNjUE7MLzHMGpJEtZ70Vx9fmyMbRG3N5ofWE
uGf299a/zdzxzKG8uFdlNh97eyQtKyNvsQKQfw4gefyqdXJ6YsDXXeIlISU3jazQT31363WduK6W
mfFxN1XXfJTomKTTjZtHQ1jg4id+qb3PcHaTOkGAtlMoG8OPMS/fFXGh+9xwj3XkQEQqPEZ2EN93
nbQ6XCxWRD2IObm2tEtlVOVLiR/tXrpVde7gV+HVS7FQzh7XK5c5BkZcK2zDBPcC3bsDuTeeJ3Wz
9xE9kJiNtTovwGS52sZyvOYEsLMNNSe7Y6TwMBtatPcjLB+e0OKA/lfnpMY3t14YYudmsm1LZ77F
klU9F5x072F8IoiusvHQ0VcNYUd0ITFh0c5khH/HsVSuOdPmwRdAfJtm1IA/4e84zp4md34WX/up
4WwWoJkXdtuos8oa0hs7F98JODm1qGjGAfOhd7003ZOMbxugyludIchFJuvjmDLAlCSSHCIHRH0c
yS995AMvHwm68RClNW2n1pRweW5P9i1UwjFY9OZCi0YOQJGXrMxRYriS5GdDUGhQJjMm9sw9N5vp
a0tvHDner9rw4GZ8ubXRdudJTMGeJ9/jhJC3OhWPhnLvUT05QYu7e0idK1TU3UkM9nmaveb8luGc
J4Qrd/2VnrITRynKdiK1sm0aLw+OZj6AcKa0TeP0rIfEEZv0SePBv8HaE7AMnhH8QuCZNV4LR38o
h/6qtwio7TvF6YAs3dgozb3fdHfzYD9V67nF5JASu9nJMBtiC0izFmLMLgZBtBFZVxyYfHvCd+Ty
oAj/BBSShN7Moyhe6VeVVsybYlLOrtXM+ziZ2osisc1j30s/vXL9rg4XntufqSOb0JJRdGyJeNyO
huaRvTaX5Oo5VXNkk3VAlhPfxrzc6S4ylPuYcZN0D0Q1rTZIQzLejGKN3GnKMG5dKNVVXoAXw2DI
eoqIjL7lYGyLHghNSG/cPJ9Xdy/fSdf+GMYJPmeOVTkseL7Dsa3kC9oPvm1LnogB7brzfiBKdUEb
pzbV2B5qrY3Urs50JruiA7+7HByrXh41HYNhA3wdQNjPlLC3ViF8zGTV08wTTxyK14yz6TmuaGeO
RND/1ab9v47Kv9bm4X/vqATy+cff2ynr//uvdopp/ZvWsQ+RhskvasPVK/hXO8Ww/g20Y5Vz0Tqh
NcKf/IdEzd/YaOv5M7T+Bmrg/22muP+2bRJbMNmZyJ2gP4l/0kvhT9/0Uujj8bHoqPOPQpNCfP+u
w10tQtmNIU4KBgBQT8+IipG3QPr10YvWlnBmFhqJqx7kg1vLr+R1ErHBLB6h9cTNNhlxndni3/pG
7NgHIbpa7JLCmrOzRaFYOavKtLkx3YVpp4hRPe5Su2GdIs1Z6+GqZUVS77q2NAkkNRTC4FhLKNVY
M9LECuM6dliZCNSds5l9nnwnJ23Hrjs6yKTA81tLi9JG6BSMSRzZZpATMsOWb3NiQSVSXsmkRoa1
evw3k63vu4TQxP2omSWJK3QZlF3OocjI3TQKlqfLqdVK/dJ2XCMaN3wq/bwUWvYIktkvDrRfDfHo
wTt8jvt6CbUJDsJGb0rzihFOt/Xn1q/ay5q4AliM0Z3iFFl7myJy2456ZnEM7cHin/gf9s5rx25k
27K/UrjvLJAMWqC7H0hukzu9Ny9EKpUKehu0X99jq+ocSXlVUt8GGuiHWygIkEmJuUlGrFhrzjEj
IjcXcTMN5dpdcEaotaeOcR9Bz9KXN7Aae9Q1XGgDlqRSQ1ucMUotbTIJcCtfVmBqkxtdWwbUdLin
q+YzA8PsvW01nX3ZG3NrjnC1WvJWJj5nSluDuvLcyA5e2kL9EDZinj5TA+KZAdBVf0pad/lClJ7V
rkExCDK1se86lxbpEfs+bkCGOCIu023f28O5VyKXvUT8gUpU603zsu3TmKg2J9GSCGKcsdx7tT69
Z6aRN9cFKhU4QFIhe9mYVMx3beqzF8IIADDhOXvdGtNrRuH5fgJ8GxDxgEsI9SCpXLGZiNtlAocC
5t+1oHukIGWgRhWNjzMsNDio++dE1/oxABXIxb1+zIntmaAmxVySPCsTpADswv4EvZizigTXr8x2
MQKcPR1HH39ldDoHuibUqiK3ihs+X0mKTzDYVuFuZqs2vVMlp8SIMB7Py4lE5tFvAIU72im6uLLY
EdLlEWqqnOGwzlmWHJy4aWMI4moYoz4ZVEfwnTsUe5fefHXS15P94EytDEFDzVGNfHEHtUOnkuQE
MW70xmnOFkKNL7SSXgLaIYKNsaKWF4NAzhaQPK8RYK6RxzwSDHS7dAt1TW0vHQ77eryWSbNcQlyy
IxMJl3bh9e1wPUEqccMZB2YelYCwH3D6VgwHgUcHScUrsemXUttZ6B9I2Ym74hb+xMArxB5+0rSm
dT2bbvMqK+k8xzxa+DFcbcW4XkzwYxZySTB4VVJbgrUAsHFii4pq0ktzQoYQhJDqmPaANM6yIVeP
Tmwnd/NCaB6mlCLoRrONe4pcM0GzeK/gxqXz58Scs6M2IVbkq6IabkFiExYZ8l62anxjVbDEsImX
toW5N+NfFb2MGrZ6nk+cbSAhqCO6avaMHYwGNdMfMmDcv5iG2ROGnvSWrm59cj2NUFFSQZxsJCP5
dRPP3VqXJzmdo4GhG8axkcE3uEdaC1FPDjhxfHOF68wOkBiPWPoqX009ILyCs3F5GntDaxBC47Qz
FO7JmJW17apOJyp4FhNjQ3+qfPAOLh8+gA89v4slh0jjXEy9PU0PZZwQZkex1jH0DuwmKfRdWvWa
SSuhQVUVOiMerKDHjZjc17LArY80zJmSV8uXffXgq6FyntfCqvM7z0QKtR0wWHXnfq7S7tyJ+zWF
fJR0TIzqaaiGqw566US6YlZ3gcrBk1WdwcE57mwH+iLaAxbp1t2XhHbvOGqYQV3r5UvCzUVlSBbN
xKcfJUBQDmIstFtiM+awSoqS7loJ5NRBQhct9Dhypll5ew4eujt4uePdJFUrCTFanU2Xiq4gWg+y
yM4f9GrvzhMaCkETEDUqIBRNrEM0TlT66TD6Hqq3ytjNpV88JIvtXkq1VDQNa90nVZZIYzwyLgcz
1zoh8la7BMqG1KYzCRJ3Kme3NNI70RviUIJ2me2XcaH4VBPk8nKY1kjn9EZ82Vif+SzniB3bdbnL
OwhlHGdtteHwI8CNlmTUmyZgfBPNZ4eWz/S3lkBLluIHvLfzklx4tdJYKIdDM+gYxDXjDiu5K5g6
0GrjdCtO/KSpHqDKOOUpYdL2DnPdJ7Ke2+4lkazEhyEbx/Yz2SV9fd6kR6VwnrnccOa5/cNsjvCA
keKK5TklTaGG41/VFUEEdmnF56iQLfkZ9n72in7M1J6cecjlGc2kinSkLAPdwgtiRmLikQl6LDNj
SDIP0TlwkKrr2V2aXdrpJKzWg1NdOPk6IxStLAMToOdWyzYl/IjukS698yJd+yoyctbStlzUDhAf
yewdyZSz9DmLtH65XNH2staNqAYd7FGfZz7JxOSiE968eGKrlWiKNYOJweqP7a4QjfdiM+CP2oks
hEDn7bwuMfGcEeju3CgURXbY5z5qPWFV86dCE5wLRd68UkuvejjQUtnGsJIagORLzrQHN0xIVpt6
HbHapHKPVpIo74z+0frWJ/ZXIJSc3O2CI8jbxWm6nBIpap6VjW0jP5UpkUTEWHxZVvwpu34lx+24
QA5DefW1cPzvEvo/jjrNX5TQrwsz3j9O+uK1+tz/UEzzdX8V05rr/4k0wP+KeqMDqx9HkH9V05pn
/Em1fKyjcTp+HU/+u542+CqbPBcKXMpm6ADf6ml+y3QsxDUGzFDED95/CVpu/ihdoJY2jtRBLHS4
B02bF+vHyThIHAIcmsTYjml+fA9kfWmWaIg512+NfpZbJYz0mSnpZ28y5ZWrz8uuW+mhIUEOm3zk
pZS1v9cVXS/J1i7AXHjmZsQkc9VbQGmMMTsZnPG50HPjDY+5ceLMVhl898Ff/TVK/R79+mHA/9e3
4SEEIevGQnz00YLIUTwH5drp21W8gYPJ77/mlJrthNgb1/NwsSzLLmmpppAAHPMYM6ItwlrSuU1o
QF7WIJvoAc0OuKkZI5cuVQjDabZB6Y3DbQds7mZeGxDeWfjrS//qof1uOIz0EIUpAiyeA4EK8qPg
0gRj1UrYPNseh3qyMazuDtvt/Fxb7diEMD0Iy4YK9lovVnXTtNM9nXj9vJLGcJGWVXmMnCZZfNTL
5iFrV5Y/s/fRTDsOKCjpl9N7Yo7+SZWo5wVS/EmpJ+OrJjqS97ylrK4VIcehhoIfqAcRamwhJuru
JAELVau4DqyioguXpI+6U8QywifJvICYv8QPRKqyT//P1pLxvVND9/7H+WvT/7FFHvCq0rr6H8dl
i1uMS14m6n/9+NP+r5/L9zp6Va8//GRTgbXC6PXeLTfv/VDwpX+Zeo5/8v/0N/94//q33C3N+//8
jzcyydXxb5Nc1g+rAwfqf15Vbt6b4RMtrD/qL3+o5P2PkB2w/vjlfy0uhvenYwl0yfzHj19TV/8+
qRt/GljE0SN5KDfxNfNa/31UF38eLQI6Ka4kHpBWcBQj/Ev3YP+J2gFiHjY/4hSOqJV/fQp/v4N8
gP9odWIV+eGozpN8FFgclTf8lUff01GO9538kOxnw8k6cKnOMkdCAucBH7EIcUaJ0lZnY6fpzEKI
yis2E1mJ82Gm2/+UWEPah6x8dYvlU/OscF2mJYumeBiySK42ScbVWDt1NGTL4oe5X5e3S0kzI5iX
rIXE1y8poR00vsMCxiL5bMDxy0jkSfwF94febRdjsBjBckqFAeUO58SvEMa36mIV+wE+q9i5Vr0A
3pwVoqbMXSUTYl/OD23q+uXJMGK4fvTcrl0OGBy0LoJvjuS1TQ1rbxo1qoLRnh0gSRmxcTA8u/jF
opHWRFMyMLPIGjIQg3Xt4KPpaS3HAHIkzcmkstNzn3erChwT0A+hCMuqBSOtjk8lyt4XnVqaRHhh
M6TIOs9/WNMsfWrRzixbOfvqIveqhlGvXxhfakZLjDWhbUyhj9brZIJ1SSs9rYurpIZrjCjArMkd
bCSN5RVI6ELwiaH0IK3TeGYG6TV3dNC7jm8pXYDCCDKBAkvl6+2UQuQIsdJAuZ8IWtxMHd9MZBiF
5mzEnA7eTm+GjnOAUC99OhZl4DuVe0XPgFTxwTHTqO1XDavN0PkN49MJ8pSlN4h3Uwb5r53fdbD3
ZMrYI1UOvp5iIjnTXV1xRm4P6mN9JXoqHIyUghDE2TCH0Pw7Y9tBzyLpvnWo+loPRurN3I006dEp
TumeENyxPyGem2FVP2QtGArLzJON9I2BfNKqYKxa+h29a7MZGRD2TZ93HMQ1m/DPkTHajumEtWxs
qVbEBTjd1FmO+V2dpQ561W3iOM0cGU6nexEitIokpJxCti1cLfvkLVSZm4TrAA2p+U0WoIpvjU1r
5GOyh8/aZlE5W9ILq5ao002hOJeFpRD6cLZkiW+GNINIymjngiKxbbq522vlRJPEHTOC0sZmTMmW
X4mU1O6OSCd7K0GiF0cdQZ8dunzSHtOSo+UW0q2NmsahRmQ0IQwXGnbbD/d2YWZJNDdqmZ7LNCsb
tJOjSu+IH5+yc7BZPSABdyxP01SZ44WcC3+67BTHSQatCJm2zVoNGMyGXMRPyvRz6wvXrdU7f0k9
I+p5gOxtvyxGSvywWTfXNsrvKpT6Qr4om/OcbuaFxMQIxblKT4zMa5id1wn3pnSWtriwu9L1Lkkk
XldellkTB7FSfUQY+HRjh17D/uLalZoiK2cgvNHtkixSPc+Y73VpWdTbdnQSziQ2h6f9LJROvrLA
bhPCnaXVLmPaUGFBUld5Yc4EpG+JKVLm5xpyYANoKx7UlY8Khmp9nqtka8N/AJwdLy5EQL2oqzDB
O6NOak2xkWOW43dNAZlgD365Lc853fbZftK7vr4wDVaeYwekSE76fiqafUGMLgJFniP6TTTgvV21
NhOs/t5urdDFThNHADVLZDUiob9T99bcIdosUusWg1peUXlZECJ7bEIPlp9zOdx9vqhye+8Qz8cE
JlqM2TPBbt0XnIr2lyWfmUpV/VI/oljhXy97wS9oR080GqVYJ8GerpUVAqpBV0Pdwe8iimC5STiv
cCes1t+0sVcUW7jA6tK0FU0xulQuvupV/9xYjCP25ZI3Hes3uGfO8G76zmzEvcgXPleSz4b6McHh
/UWR3hzve8vqvtAHssmmRMwb5ISd2YjMehwEZVLUj57Re3jB6r7+HNcmj09hN7ykVaXT4INRiBdQ
rOCKgmYl2nLSySpJahyKIe/vbAXkNxN7ktoryWC6GDzvxBz0yQqK1O7Sk87zyL9bq3h+mHQrac+M
Ms3vGvQK+W6yyfE6GTtsPiEbhtZEIrbEk020q9D20qxt4QZdamhEx9GKOYMqicZMVTMmdXx/Csa/
Xo73peGJ93SycsKu/GG5GdGMEv0G2m8KZTzodxix7RMnNm3Sq2sCSfaW0cfnI2qjzx1JHpBEDJJm
gs5QfQWkN5uXKLYACAW1KNSZiRClCg2f0m6b9F59MUyDaQS2vYg7ui9dGo7CVD4tGIvus1WVHQdG
XObhIMrlugNQTNck9QcSGloimMEpz4CjjVmI6rSFEZVjstDNu5Z/PqdhUtnJdh0W85Q07BE/oOOj
pBtkzuxH18r1jvjR/hpugfOYaTQaAkHuz0HGKU7YWIzJU14ZgsWsm+WLyVrO/aYNANZtah3oWH6L
zdERCqqU3uVnjt562RYWQfeshCeRt03ET4oizi/apa0eG1VOj1WhmUyVZswn9NfLq8FpQRpjlD06
O9shdsmllGO7MdOuvDdUy4kFrh8JOXBL4PrmsZacdFlWt7QXF2g0VmjhRygCVHekTAIJW+SmWUvb
iMiKNp2wNYX72YQoqG9nlEvXo1v1d01m46OkAMLX6SRNhlnTm7xLigDV7fU+QbWJnoHtrfFWTigF
zG09NMzBvRjmY5ZwOafEG5tx/SknvYfAOMaHbMxCML6g28BMrClrMgqtzEUDp4zUeCQGunvDjset
tDorvYIXo+U7qcjGDUcCL29cYemfTHTjcA1hVESVl7b01vEejeB8iP7bceasL2r8NedT3zJKbsy8
RCiFbODFS3X/0zrYxR0nRPvUSGbxUPvFkEfWXNSfbay0RMZC3fDpMs7Yek3+4naLw5qOVNHZ1mPL
OtxGXiWPN9kxSFXo9E4LB8/sCc47bhxhZoCuSGkVEXk71/j6dJxC5IFnnmPtgTcAPgE/XABH1NV8
q5E3aMI3K7ORyMlsvGpNlFQbniec1PYgl0OxjMlzJZlbBBr+TBJiqKQoBJcFnYqtHPohg+4lb4R1
oilMOs26UtOs8+jLmv6cj5oq50A543c2RotwJwJ3iRRhfIRscmUzOtQNfWkg4s3qRYjx8w2qGrCK
ccG0tm6UOW0LnHvsQcftFLe1jTx/darpObUL53TITMHUxtfQ0HTrknm7bmqtBl98nc3bvBznGG2j
bN2t3ZEQGQmQwOdYsOp8e4QR3lh+5Rbo//P4qqQnzECnAnOJC574HaqQFOEde6180jQpvnTQzcsI
Ef6MhxRzFG+D1Mp7Cr/psqIsGI88jeXc52RlBWoRCFHo2zK9QNgOTrwd16rY9k1KHzkpF4l6t5uq
17QY2vLEGsTURmMBFTdoUZW8NMSgPsCnRVGpJ+S60o6qKwjDjDE2flLhPaKrj8ewVz3d0c6Yl/eM
RvpFiVrqCJ5Mlxso5f2bACqjQCfN45Nb92wfli8Q1S2kQ+XHopk6NUUihAWtGbIaMbBTXsGDSd88
q7SfDS+bJ5zOLtwP6MTHOlsSQrSZaehz+j266yHo+921xP6N77xsGcwMdBessBCtcy37xH02lxHb
csvR/LOOHdaP2mxc7w0UMvdrL1Gy0nhm4qQnvW4HpIA1tDCZnmwootiE/BG7Kq126dFGXQaBEwgd
DOHTblEx8ENDxN6GCnJjQ/O8kZDFaKPoOulpHE/yi9kXDt52LENIlp2kQKu1lBT0sZTWWzPboIml
XY9PqiUREs+O0bxNqoMqMLU52txOmfW66djgyLrRBuSOfUucIkjhpqxwyC+saHButMfaUjFKFrtP
PnV+Ob4spGdfeWrJ12vb6THWMPGaUMTGNXeUfiiUH+wl1fXi0yIgeLtCbprona8jOrXis44TsQjM
wdEPvc2AbxcTVglvl+nnENHsktdIBW0bUGxNPwW4cvaGA1SnU7EUaJj92ZERxNb5TGkD60qfT/Ao
4kVM5wogWrF1RN7fZs6SvqUV0ocA/ez04DTd8DgTKfPJHGdNY9RosUYNndmGOir6W3AepEL65Je2
gWjH/DFbYQsRZMajEw4UqtdW5ZsXiyu85zLHdxhicDPsnam88dllQDwFc90WMloJnGqDsaVwaQm8
zEO65Mkn+iYM6LR0sBmLLkdt92hb6rXs0/STlojsU9/76gm1G8PoglyZHKeNnZ0Z3THnlV+uAE7k
zQvHG4QOlTcNl3Zn9U9+Rgq5jnSEV+NpGFOp2AY4vgF0LTsGDVaZ3+fgAu71qtY+6f4oGpJGU/tp
NT2pcQA2eeyX2VuzrbSS4aZDLZQGFeXOOaPK8ss6zfPjjD//kzv3BfJCV+/fhwRB3ZYHqzy4VTWj
ki3GjBlRFsOPkP1RUD2B0HwChla/YJuxwWpT+aHzNZLB23oG7IsATi2M3nJmu92seeXcK1N0EwBt
Fwh61hS+d4D9nvbRQurwl0mbsfvqqWZ8TpG5E60pwBNeJ2uquaFZj/ZxASvHbcI01w7K1OEXqgmw
E3OSwriYk2rB9OWr+tGyB6r1hgg5uel1Id/6o7Vyh4Mpv6QoNs2LAQ0nEuMh1cUmzlW93loTp6nA
l6otWH1UxxNC8IwZmSzbKLnTlRc3cZq4Z3dzDYRSfels4qPkLkiHmvx2r6VQ3JTmWsfnKIZwLDDX
t7wbBAz98Q/Nif48mwrdFxJxIhvGUKqiWI+eXPC9Yl2l+ZiSrH0lG4/hEx8esoD/Ng/9nbv+lWL0
zy21q9fu9e29+Fmn/utX/t1NM8w/GVuD5UHBQojjMZ39X9002mk+wVm0uECp0v/5dzfNcP+EbcSS
QIQOnDh69f/uphn2nw5i3GP3Df8twvn/UgT7h3Azkm0tIgTxDB4tgd810TSk7jXh6/2BdOyLY0C5
GSPlVPpFXluENLkno9CesKBdzPYAN1QANzFllAq5N2I4L5No3qBuHrMvfmN6tPk8vnM1fbuiDwqc
2WZXmUBfHrJGP3gaQ9GElnug/LI69ZJhy/SW5akjTFIs6syzMy9oyTQOynX43GbmA7wIdPHWejBG
49VyGTSzhrts3iYqTcIFtphN7niV3W3BVAFVPinqTp0hypH1jWHROAE6dygGxhIClfta361lRt26
PCzsyEdAxrSvil7uSxo3G9Im1SZrucDBWt/hhp3ApI+ALF/pdX2X6MVdWw4Xbpm7QYK4NJjs7EnQ
4ApbzXibOv0ByzjB4mCkFhv9ej3yw6Ccy5UhyHd93p8MMT5MAv79gX7kqxmqwSIJXOjgZwXtPrjq
A66XUDKzhhVMZItPMFuRRENqBGmM2qLJnuvKPalljvphltHY97vanswdLOk95vt3ZPsB2/jgGuQd
z1cKS2Xk5YXceuhOTibCCCJlLthiMnPcdAsz82kdhwglDgtvS8B8YTl3rkFcDIaqazQLvzFHmz86
sb99q8dn6run2ZkV5mLNHw9LPF0VZIp3VXbtdOKcD3mvxorkGFLGw8SO3cdY8Pwu7oTet8g248rW
Ry7PHnsrgRjyNpuKHdigt8FT8W7tSW8m5PtJ1Ca7cCOq62SRV4NEIvTru/TVK/ptXvPt0o+G7+8u
HZDxuGSa3h7oD+4pkHalTd6FSYTqHLnC3FH43KCVziXVoOsXz4xtH5xchT6D+rybogarWljkPL4G
6YzRxEMblNgjfNGHvlvfyHm6/fWlfqCAfbvUD0O9hIGenbtJdyDBIaRHGlXS3xxndcs4OJGa5Vtn
8/h49V0hstu169kNE6nvrdEJu7o5QxtNEg0n9V9fzz/d9A9zAIdzHekxJTIKMQTDUYcx8Gb9Dq58
DHL+2Xr0EeBRJT6dTL3rDtbSnLVFe9ZTewetg0LKHk0/5ESuqE5h73eWsaswQwdJgjOjMMtbWfac
zfXkMpbqdADrG3Au2Qk7QTlfpM96kd8iwNnXmfv+68/i+LT87CliK/n+KXLzvJuX+uhzw1FnyXe/
xOtHH8y2ZYjF4DdLyge15Lcn4PhZffew2qx/aUlX94BZ5sREkeW0JZ+P3I0EFlhYoAF4XwyWCnwo
5L/+zj7MYr/9mx92qrhCzjPD5jkwzLm1Fu80I64IuTO2hH5yvtCSJQSM1t59LiFgL9k+o0U9mxrC
xE4pHgzsCvOIdaqQ+lPWDlnQdyN1NfXqkcUWggb9XWToB8jkt2v9sIc59qIRiOw1BzWNz026mLjN
mES01sARy1pNCA3FzpH+vWn228SGZ8GJ8rFDKhN4kmQitpfNoqunkvMQhzEMn1NU+nE0YerIE+d0
mtO3NjVv0HMQBIGYNoKSvulL/Td82n9YjQh9/fEGr8jkpsQSLRj7HroBsSXHgGAUA3cgwx4xJsAv
HnallYej7KIFkeuAY2iwtUty1M4RxYekWF8TORes5oAzUD8te/eNhXaPchIrl8TA+uvn4muawH9+
5Blx/3ipVaUVSxn77SHr6aZpg+mdraqZAtJ9xgsfg9dGLlQoyLoWcsOo3aWRM/1p9EvbwApR4kMJ
3FHHYUxzA0BaQw6yQpAUl2Kj8r7fF2Z8T1Lcg4iN+6UWL0xz6mDKix225Fe9NxIqkVSE6awzo3KX
Uxp9QwR39A5tz2++yQ8k3389UDjOf/wm0RUrr7aM5sAIJXQqRO5OfCgd/320aXVVyO+7J27XKdGy
SP3VqV4526qotN+88F/5Kj/7kD8s+ZWnOoyUdnPI60IPi5XT0FhS9DhGn1w1lBS+lU+RUZUGw/7p
Uy7oH2gtCe6DSz/NJybPsehfeBhYyFnjtR0+z+WxsWJj0FXEPIX4g4gwayDcBcncllGzquumya39
LLEcAvxputOyGE8tDfmkVSVTVCWevfG91t9Wg3nmNVMOzl/uQSK+riacl9Ujs6Ut85gC8Cgp0df7
1StA6Yo5YFMiJKvVb+qOLhr5ly82VE+MyfGVvSRWQAMeALK6zwsX81z+TI82QatQn5VS7JkfbWjG
dts2sZ5//RR/AIZ/u8EfNjGOxZPH+HU46DMFbS/bu3602qgZIdwQoNYEc2KqregEzs5BiaCYKnPj
sCiinoZ6A6etDVVuvSKhozxvLKaFsUw2sVKHbuKI3RGJ8ZuH8SsD+2cPAyP+71f/sVbQ7MQwHuKj
hXM8d8cL0VRXBKKd4k5MYTXaB3tyzWh2jU1HXUC+IMYUsjKPnR2Y72gVBa6r9UtWdZf5/LzK4pwg
tV3b0ET12n1DuvuUOjSprH23ih3KPb7X+BD7HSWOE2EmIvnhhVidfSlMHJlud5NDDcFgtHPGMlxi
A/LGdeGcsfbi+T8rx88odrfSMcM0KTb/l/fsw2Ybr6xzyTR2B1vzGWsMaXGXV7kbKYNZj4FiFZZJ
6gW1PuN8dEDtEV0Yaau/Gwx7fU21Tu6tDO8rOpuCXgLGFNF65cYw4XALK7H2PeFcv7vY49b8s5t2
/PXvtmxtwesgQYQesjK3Mdr4izxhrLycx1USUyt7l7Jop6g+voBMrtzQqmlJS78+gwwvb/oKKzfm
/SS98tJsuJ1KEJvraqGkHSsgERVe12rVtZB3lljs/jf1jHP8LH922R92/WWWNcQhv6bTR77finiD
OLncOZoUEZX5DQrKpFGbTmRTRCLcFI1l5QXOYOdBKdsz9Iw3TJoum2HZ20aTYLumZm6KDCTs4Fjh
qNNwTi3LD0WZqU1RuLT/wMKjZc2IVHJpD7Y5lKUeldrgyytVlzI0pWntKy3P98LEkoW9CKNFwm+0
RsnWrmOabRS2C/RqN3ZM0XesGuO+qElI7ffjUjx7XXKVQuVqrKI85y06aWN54WnVBh4MDTx3SHCu
CqbFwrH6k5gePO/RsarXq3nXj86jyiGuxW4tN6PHbTKLYsJUj270N4/2Pz0tHwoYg/7uwOEVYzLG
Ou4phwnGyIjbiZKG/qRyGUq4t6FbD++zZSKVBmsZGkTMMiUYpk0tenvT1saj0duHfBXXY4bFcoVN
ZbTCvpzN8cxiuLpUwvjNFvUPpxKiaX58wOupqegcNsUhzzE8j+pFYeYNbB20IumluNucR9N0HyGg
Xs5Fr3ZF3bFSOgxYVgjO2JjTq740Xolnufn1h/iPV/ShMhEsucnMvO6QtUZ6aSwZgJB0NNUtg499
ojnTAxTtNjKbBWatYRlRmlXTvmi1A/EfibtjgQGkhLLXQDuwpnjXYvmb9+of+j4gZH78tMxxcVWv
9OYgkxWt+FH5YeMZ2KHxtTcUUfMJKaewJZxLJTk2rz7KHfD5+sYlCi2ci9m6TAaGkhrzX/oJes3C
TQ/3N5/cjxKvf++GmLp+WKwMwtC9BmrIobLyE3M1dlMtIx0XouvVJw6vujesWyjtYWkk17/5N49/
909WGs/+8d8sGTGSxbBMhzg1diqPdzoeI4ze3mkSe8zAcUuRb9QSZZrP4Eyy+P7o0oeU09JBQZ61
ivXKS9Rv8JzGz9tgjvdhk+Wm21NrGPPBHcd7kRVOKNSI+DyfrxjKc6rr6aPYefVeYriuWCVEUt9a
nPpDIuLsjYBQuFkM+VanFiTyLiNpT7v49Uf1Qd377fb8540P/ZU2D4chOQ6t3VG+xNTMXwz8z4du
rPsjmcQIWopRmG+nOd2wou9fdLtmdkM3YMQBuB9JktzSMSD42FPTNUl0aSSM4sYexWZ1smcX/1FU
6cumatXlby78n56rD5tgXGg2nT9vOBjteG8r39tAIwlmxZCn6cpnI1cvk2SDwC1/sBivuKzP+Ewg
+thDclE62nmPa4oCxxVbufK88yGATm7Td1lR1f76Kr8G/fzsSfyw58ErXhMNodLBNCakbXpGJCdz
IHzhn0ULdhnQxSWOL2Z2a3tGZOmZUbPdocvkykoujxX2bvXYsNr40e0ozsg91RpT7b5e339JmH9X
l/z/owz2q4jzm0b2PH3rmCt+UR//1A9S2v9PtLO8Zf/c6I/ey/qtQwf89sfvZbT8TX81/oUBCgy1
vU8lahLN9U2iz0TAgKJI/JGAHgZHjBv9t4zW/hOJLApZBzMFsTtf5wj/ktEefbJYZ4XveB6k9aMu
94Nu9lc6WoNcgB9WPI/sDU9AJDOO/8Gq/sgPG71q1GCds9gt83RU3C+AWvohXZr6C4ZsNHc9I7MK
BVBZgPujZxxHemeazzSW4WIZziRhgSNKoIOqizxmZu0kJ7j4qp4WJHG9UVyu7F+YeF2i4FOCqYcB
NleuafpG5IzgNlOMjgnRaUHMeBfjEA6YNOonto3BJ0xxj2FNMRBawXAiTYa45ik9s2SmGJT6w0jL
fJnNR9JVO6CSdVHARZDURjUHJyt0YolDT8Bq17aLtnYJQbrjsSMEQGcNpbM6b+jR4T7A5vNO69zJ
cTkhIvgcd2ArtyPk5/NBh8SBH4w+OfoztzvUIlsbKjxnLZD2IJPcVAszS2gpbXwPfqx6I/ZnHfaj
TbkcLCkCIWxaSI0wPMYag1VUrEw5teqFZuji4AAy6PEqE4/UvDTVFuAANirfVkAp8hk1mVK+2wbg
h9rHFplTg6g8o4lioAs4AjZFdZQKGtDk/dbGjFCXK+JEU6FcCFqUTE+cFxE1WHnG5gV5o3hh4SiN
aDQ7/h23GK0vi56vl6W5HKV+uSVv5kJbrT1qreYLhzONCQsdlfmkbVbMkhqRKOvWX1pJloJOkzyw
iDKeAZ52trlNe5oym8rkoIA7kNMrGBwd2VJuv6TuyNwWjIf3YI9JP+7MOmOQHvf9Ww7fHACUi016
Rab1Ljo5PozYTAmv7+IVTQUmk+uktqzP7jCywaSphOEw+5AwGGmOBty5RizZBn8yOj2ThHQHaY1h
ONeJilsKcfxaWnxSTiRP52GeTqk6z9FUGsd1E+1FWbc6fNjYI56y1BuxG0tbe0HTulzoeEjXeGc0
VVLtna6RC7BLhe5VSN8BQKXTrjtnJJ5CZxlWqHNWgRgswPEyduyQE4nCATKF3ruOyUSYaSbkuCDP
2nJWVQ7GqbTjC/QULQwU3eJHz2+RmVfIR0g/H+18OkHWnFuwZCEu2y+LSRj3xofqkG7qnIfxdD1G
6JzpdJ7Xkxibhb5tTLgqXHE75Bu/qGoXRkdu1ofG00huzEbY57QMNFRpTlzk+rlWLbb5JCoLq/SK
NOd/c3dmS5Ii6ZJ+lXkBSlgNuPU99jVju0EyMiJZjMXAAAOefj68+szpruk+LX05c1Mt0lWZ4eGO
2/Kr6qdUMhKGJ1bWRYuBvEf08sdIQm2BQwqp86OkP716oXHBNbd2Ngt1NUirCN7qJo/Lq9pgZHI3
amgV1q60UMXjWhmZHSYEUv/RrvDVbDMD++toT5Mxt0oNIYh6CeCH/tcBjYM2DctiJRgi4+2Nno39
5LcYGNbyZRDxNX6Bu4IPkR/jhENBC23vBe+lZZZ0P1Sto/Ge5uKzArBER4W3EARNubFjuUfceSH1
LgwouW4CybFasJeumqNrCtuIf4Y9NtzKlE5/4dS6//ZHWUU3JpREjkmd+z78t2ay7oCLg1BLWGb6
Q5dk3vCT6dHyBAck5FYmoiKn95x2Y3ZwQoh7MbaVfmQ4hzmpbCL/ITRNBLM4TsYHMbluyeeesSgR
6jHokH1AiC8RxvxO3aU/uMnIt5khKu6x3OMjpf7c4NFJAI08EfMoqqegyPPHXHYgeiVuLVLkdlR3
225MR+44RA6TAwmN4IHTo/615NHw5gNbwRVX2JSJ09r4KdMVpbrpTVdBGqAJbHrHg6j7TTrpqjh5
Urh6FzPRM5tB5LwSnAZUhMPjKjUFzTnRA0AHEkQC+ZVk28/crpnK2sAG08ThRuZjkbnjGdD+MR98
4pmSHqSbzMXFvaPCZQm3mPjCehcPZXPXR0EsJamvNp5/uwooz7HAVYsvKwUgvh2jssI21nBbOI6j
zd1PFS3Opzjxk1tKJeQP/Dx1t5+Ey6Ib04d8z/yIkWRdTh4abGx5NkJonmNxGr33MpwpRKmFo959
gXywN3PNkLMRpW4fsUmp62CBNLV1nIreoRJ/8JoeWbJ4V/J1fnFaHLd7h2kiZiQ3N5gDi/AJt3an
d1h0nPnGITt2m6sq+d1gogk3dZQu+GZ7bY6tw4N3Et6IYpNEyGUbRqMVaegQZxvtUxz5GXIsMZKl
w3jMd0Zm3Nh5miNnwpi2kmJ9qbLUzN4zGlbngx+kIQ9HHfMoERNz8Y8nqhz3Et5ySYQumh+yqpzf
W5haBaUpxYon6hs8g7lv2SlyWpIJiD5aAa7xpkBvs2wIf0xeNqitO4cjXElIAcyjJ9c7NZamVWSZ
WM/w3g6m2mfF3PNPq7HxANt9uPGLuIY16OZabHtiK0xxmMe3jCvtkUKbxVgOblgtqG/qyhAgu41u
T6Np9OziUeA9pYrksSSpjrhGJ9xnyc5cbw29ZHpbJUtzr10nSbb41Lwfo1q8aCNNCYhKFfZHAahG
7yLmgcuGfi/3kxNNAH4z7Kf3EtX6kwLHMGNHdg1vMdfh9TH2rGeS8dnbImkgwSJpcERzPBDEJlJe
RNDOTL2I7Nhsm1l0UYiO1yNLiB7XdtfyEZI1p48jtAWZxzgyC889Y++Npp6y3leYuYMnkOEgbmg0
z5aNlSqgZHpqdXWNgy+tqI10rG+ZatEcVG8K/5AyaLlYUtKSG/SAVGwj48RvY1w0dyD94GpGTMZY
3SFv3LmIjdG2YLvO9/ADhvskTNr+OMEuzLeU8nJpKJIUpLWbl5WN/sHa1PVN0jJTawYPgqxTESZB
Nge1pjz+8yRnqL6tmwFqZt4qzilymrLkkMqsvDZAX9RJr5bincFjuRyXlAanWzxW8/vYedV4DMZx
+e11IVZ2X+fRtMcIllTXeorEtD57yzVivfrCqWS9StoKntM5VeCqehN/EqvEj8AaOX9XdkivzcKD
+Z5MVlwdzGJ51xCAaGDqZ/zJG/7P/DROevnpdUMUADGzaLDsEs/iGY1sFFE92+plcKBtUsGmw1ty
mArdcGIx2ZqS2xeO3a64YojTu/s2b5NLG3Csh5l87CF0LPmXSSHybRDIqifdle1HPE7FV9pPsdzZ
I5RE1EYv/2hNiqm+yrv6x4CL7JtsobovTJ5QQrrY8XMXxvKyNWb4yfE14fNzTPeLXbl7aJSYCAY1
Tjhy/lHFSx7kzm+3m5enuGmXkyEjzituLfdjxA3/iO+rhsLalAAP54wMoK97OEe+TuNPHHbp6xyW
wc9wgAG4nQZdf6ql68rtIOf4uvcE56skSzKAenGHRZEn5WYiFuLTdVXgmS88Wsrhr5RLR3aD/Nua
w4iucepUNGilxdTuwAMYWg6qUH0KcGBUIklFvh/pSD2n1mROVTaBnazTKbrvyAdgH3LhMQFrWuIn
4lFBTsXnMl84LPnE2GhMfmVNsy22npLESM3CnW6txQs5MHk0PO8Lvwy6PVZw69WV9DugyuelZETV
CRqHoi4wh25W/bdydffhW4Wut8JgbN+bjNzHxnd76xXStvkliHA8F6wYZJJ6Ktk3OYf8H3MhOzyt
dMw0h7gXy2mB6c1hoWzidOul0Oq3Cew/AlsBmP+NVNB1Nklid81JEe6PN66ZIYrlTifBYliyj099
0XkcmIkFZAz2OE9vwVIK1voG49E2mf2ogg6qrOcEsi94D8tXl/yRhGhgYZES4JyF1aauiUM7Mkq9
PZ7C2b+ZyqSG0hAvgAFbqzQcL2kgexWOrx1AcCNs12jkxM7ktlLuhhwfm/vK6vqeplFQDGI47+7c
qKMBs5hjdhZLeMXPnqcEepA3sfmofrQ/4HJxAxwzpQWrQwXGJ0pCAPyKyhGzz83kvfE5q3tH5sF7
F1leuh0GXJlgl8u3pHcHdxMySoz2mBezF0bmbXQIFytbkG4AHuy4gcH+r2Vivhcbhy0vyaEEV+m2
x1zEPeNE0xHwv4SsE3AVDO8N4CKbsHHHVa/ZRZPPBRIYCUVnVelEBIDaUmQHGsOqeTcmLRdL7VYk
Nqy+dCkctasu2zZBb5NoljXUPH9grTnooCwIGeR0U1JDnILsKAOnUkcEmc7ZOA7FyEXhg+YJBFPm
HWmAmKipb6EGlO4ydLdW0GuoDbAzbsKpGN1DkUYOauRkkXmuApayXT/MIemDEXwx8WP4V7RsOqXe
y1XV20AcysUT/pkSJIWVciUNzQKmofEatikgO73amEaMxbFaZAJupWnW8JRXifqij8qI3BuQw2Jf
jPiaNzaxVs7iSxKDzGNn8Rj2TnV95DCjn4mRNPIyEXZEjWGpJEuGdJTYlYou8d2YBsFtvFQegLnU
WI9TxdH2qDsM8ZtZDDK+GeZmJoifRvxq0sTxV9FZCHltuN6HHdtVyUFx21htV0LPlzJx2vxU+v34
g1g9iBMlVAwjNoaedOlmdpz+sOO2t/cql6bdUCRXcoDNgqLbzCV5H4IxNjmQRc9Ruwsn2izhdLAN
YT7P4+bYljxah46SFZIhiCMcO72S59c/p9p0SYh0x5WQMrkxSJgOdMMI9GbMygEquoNH+RJ2DtgN
XWGmYhgfFtmFG2ZpeErZmJvbxFBZfVqiVJG4q+BinNj/85Tv95rKi0kg9xfqnNbT5+Re367/tj8n
+qJzus8NLHiBHLMNGR4Rt+4XnBOlDkrYdXWL9X5ZSyxR47AdU7kDIqBaimNxThWqc8KQFyibg+zS
jlHpOYXYD0HfEU2GT7VL16BiYRvG5uG6ve/6xoq9SyKenH36pQmo1OCuXt5aYd4vu2mhOY9tk8j7
BXYdf9il56yktay5Sf+coRxdnv4HTTw438lSJsGBaX/o7KzYTpqjbycJloeYOC4zJMCE0QF5WJsL
MzWhuZvVbI+3kHmG6sphjSgf4kZ1+XMStqXa9nkymvcxSHkeMXgvS/hIAjfJMK6VxEhnI/V0GGlz
f53V2J0p3EW5NS4YkgMFNEnyPPyZTK2joWA7Hlrigy1X3I5rOpOTPQ8U4saEAx98zpwtw7Xsz9HX
P2Ow50gsd3hV7NpK9NnJLXxar9yyx0oXl0hWUKtyR++FqOPik0Ip6y0Kq6q9VI1eczlu1Ey7mbe4
OkSwivvrztMYU3sPOuOxn1Nv3i/tYNRReBW3TOw/BdOocwDYpcAJFhT1k/beGKBbJJUweOzJrSga
jdpJqItcVoO+YIMfeNKCrhOPLdpw8YjfhhCyR9KwOoY0HTqHwOQElcc/Q8vnADN6OGFmL568ayvC
/7IjIEbcGTA+sviIX/6xWPPQ9KrRiaG0KoftfI5Md+f4NKAbotRClfo2WvPV9kSSBUZsOXxEaNxH
aq2IkbrnWDaYKCLaNa+42TdrcjsF6GRvTe3PT7ljJ1h2l2LyQR+VLZ/Mmv4WdhNPjAAcpCXGjzW9
0wwEoZBiN462+TlE7udLec94gCRFQMzvgtEb+RSinSLdzrqo3qNpapKNBbTnNgdUNR8sLrpveUd6
HWF6Rj7DVWHjxm/CDyf35ed8Dr23RQTfKTmH4csxHy+R30CZS5f3mdVyjc7Lc4weuAcBCr8jFL1z
qzj+KC2IRJvFEZxWnHMYn8JL3W46EkRffPmJ68fhGt0fzzH+Ll8j/fOa7geNMxLaFx2JV07wE0dR
OZqhYRqWyqG44cu0AjxnupbNbamGfCiPedNpDlKNzc2ZtGydITQJCwzxhAtVcG87JoNDUpuiQfJN
TLeK9BmFlqPFfeeIxrvVlhOPVrob8Gqpg4wr1R9sMQSrdhGkWj3BBlsQkhgoiT0eGGlwvC7uiuwi
XIu3K+ts8JlBkkNR3dTDZNfPTlMF7T7yJgHQV0g/35E/qgEXNnNnJ4Tq/WE1+erMVb518EXCqDOj
7y0/EG+1BnaAuBSnMvSScje2WLEuuQuOy96XXOAIcQ5MxY9+7QRRdyx6mjp/wgGPx0eMe1V08rMk
8PmwRRo+1tKep2+cMgkn1K4cuFVeGeLnzZHBgM0VpmrTgJ2HC3LGciGViYZfWZyN5sZWHTe7zgvt
0QFZDT9lVbKq1PWghbuuJKoFu6n9TIpuTj56V8jhWSZg9AA42wm3hM2ApwPttG50X8ybsAbDAriw
zPRzkC7UWCx0+mRfbm6ZjCwSZ1/xFKqYw3dMHlCVsA7iHLtATgD0LuXRaDALcHRpN1VXKLVjm+z3
/lJibIN096PLnKk4jrRg4GOMiHLawKiYhNG0uPGpYQXHqFsgEa41BJBnuuoiAWbZArKkJ2LXZxNs
RjNl5bc9J+23anLnhUgNk57ctHa991qf42FOCFWxuE6FItspievHTr1YF2vgHbCt1YfXoeo75xLm
4IQZgO4mvTWOTxRt8upoOkYekAog74pzssM9nFXMUvOTtiICfwZTYU+mfqAsghRcxhm2lXSXti29
qLsojqXLtYzW3a2KmSYxHrLbN8DG2ZdFoUDMLElaTyprYvg6jqrc/cyEicyV5It9UU9Ndj+6/E3b
xFj9DWOi1BBUM1ShmKbP9ww0p+C+dhus3Iz/I/JrqZdMG5mZ8qsBxvOil9hYu7yMoFSOFoZB1hWN
wbILk/y3wxSUXyHMoBxXXTAxBHAhCO5QL1JIz7DvfrVeD6aeaRkk7SjpHWdfzKZ7I6wGbCMqR/ex
MP007px+dn5xTUsPeVjKR1lPGUC2KLOgK4gWXiTxye2wBOG463tXc3dwV23FGU0R7WxFt4fRPZok
TzO38clDHdwuagk/mslgGAhTt/sew2FtuMAOT3mT3af7aAl5zEZ7USfJ8/+Y1GGk9zMj9kfaLiSZ
BUwx33Tpxo+MQ3h3xr4zT308Y5RlUUskb4kO7q08VTUvbkpYdQu+yVtOD0V+UF2EvxJn4hrhthrz
WgW24I6h/IUm3ByiaDfhvmPVSjiJLjQf8jhmjP7An+e23OfEB6qtBDvy08pjM7Hkqer3CvT7Hr00
31GvZO/ofO4E5UgB5Ary1Ql3dAbRbGX5XNPmQsLtnS7JZN61tL6RUrRm80xiOc4u4tICsoL3FE6y
67SFAecempsptjAv94VffHOPygPe3Sa6rmRhrH2d2MGuGEkEbrtaWdOFm/tRu6XVJf8d1Db8FUDw
yDWBClYUvVdwTi4MgPsdwRWSEXy0frHLfdH6e4spCVY4Vr/sshvShiPyiuZv4DJywbQl0fWWtRGf
BbGQ5zQtR3vTFDm9ODCmdUJ0zPX8jbKItmO11sAnmNAgB4mo48qpOovBB5de8ZQYz34hsRAvh2rx
sgeYVRTP9sVCppuwa/4lWdwZh5ioV8xxRq7jjDF8+7JTqv0VT+30w+Gb5G/GxNG3kMaJN4aisR7I
S+Y5c/FmJhOqe1SvAV/scwevaWBg6znz1uuoX960MSLILUfC6EFNDb3GEwiJdTSv4xZgFISt0yIq
Ye8odM7eKL0mRliNnjgtsLXVIaKVVdOG07aMcsRcyW0/FkN1wd3PfeLmFl7ih079vaZMctrZiYIq
3U3ocht3LNbic4pEsUq0oAff9dL0v4t2rOTGxjr6FWKPkI8C30u8c+11AMwYBiEoiprhEYJtbF2J
sPZu+ziYQszaffEG0dR+gAsNvMxXfpdfa17fNZwAOorNkCwvPrKT2rLVedBW6Wf77atmGba2cUHr
aBrOpg11jdnjWOnmJwyjVu5mu9UvRBtTSKuqbH7956r8v5TcoSv9tzB/p77rp777/u5hXP2/IM6j
W/9rcX77s/rumr+gsPgTf0vfiT/Q0NHRwzgIQ+EJ/E5/pu+iPyj3EgCkIVy4kXBWX/nfRHiEdsRk
uulcSveoAnT56/4mwjt/INhDU7MdknvwsbDG/Aca/Got+m+jR+jZnusGXOUcZP21tvUv1qNG0uPt
KQ5D9oC4CJP0qvXMyHF4mf+Noe8fzU3/9ZP4QbwbYAP/r6Zohy0kIRpS1pFLd2EbENRn45cHmr8/
Be2A/67+9h/tS3/+wJUiJsg2EtT9K36Omxw5grigClxiYOsnVu4CPfX3HJG7IEWCLMoB3YcLBKjg
5e8egPs/38C/x/b9s7dVBOeEZOzx9v7lbU2Mk1PtAIrCzu1yp/n+zkdoJ31NRYdMy3/z1v6znxYJ
rAme73rEOP/iLWIM3td8+UliRDVeBMrLOBeb9SxhEEHH+//5d/tn7ytrIeFPF9udv1LU/97OS4g5
Mw2O0i4sKK9isdn1MkTMKwLOfSFjZFV499LlH//zz119gX95VGlVCf0AlqMj+Hz/8eeOIpCKMxuY
HoeuhLbd4qcVrLreLzDJeou/4t/ZzP/JbwoW3qbXNkaXEcFf3le3jhCgu2rncMBcmBCE8Um2ibqR
Iab+MpDONXsuN+fUDP8m/SL8f/SJ8dv53sp8BHLHP2Hd/eUJCj3mspN0D2NvQcNh+LeA//FdBvrD
CszB457cZGeKTngm6jh9Ji6yBMyOdSbumHCl77SBmB9nyy0J2q94HqdfcJ+dmT0q78ZlPdjC8ilX
rI+ndYo1wRnqT9NB8NwQ/PfvrVh003FytVP98EtwMhuSlhpfDgjNZk/RB1AeMSVjuJuBtd35phgf
M4b/0w7iEKVePBaIUV1JxUqZKnVpuQ04eVmUMNzsPGRCWGIanPdTpxOXhrIQVxtWBqW32Cya5ipK
wcIWh6lD0Tu4KEcZjK0qpu9k28xFMR5n5Qs4Ml5lcyBl4ImyBHcZ6Ws01RflcNMbQ8FcHHMnlxT0
+bSpYN4ODsbvaIhQGbdIalCWFVhfY4mFRMOZCgMFk91szpnlKAYyK1SmLl/IBEs4PWW4fIxNkGeU
sbKsb0yhPDoydNEQfbBKRtNdIz9S+jGwFPk8YLuYe8YPoxy/PsZaC+RBS0AdKaISXUe7zKCwsqT9
bYCZCEaHjvwLG733G5dKDxsmiosv2Aj4PQF0F8vehbx6KYJiTE5F44/+i0fbINfGKZX1Bfh1xYif
C8T8XjQ583ozk9V5i72MSy73BR1WtwHK3ryB++TMiBlUUWcvknOCTcqYNpxkN/UqVQ8cWmzram65
AzEuGZh6JBsqQ2X7ZsmV0MvVFlrv2LhWApm7HlrJJGDq/fZOumjRm8qnI+2Q9RXn2zJnir51mkkY
1sIzexjjSiQfKc7Is8vKNqgJGbRnVFJS6TCI8wAxygcSUlQpvCoVWG+AEiBMb+yJWDFi+5+s5Wh2
gvndTfNyvoZd6KIHth66dn9mNtOqB5mOEJa0Uy5Uoh9ppIqYhIhbB25y+sserMZ58qMp8Q4RB0Y0
LNVaYNtBF07mbbHdBj9+jKy6cyFXJO98vwBUyMEmjo6XGap+1Tfh76H03RYXkpTxdnYWw9cxJhyz
RX+WUBEE7TFV2HJst1OPqY0H8QIHgvDnt2yMzfM8TQEcdxR6at7UkkUkomvrCb3VvHGnbR8Hn516
6yyaqF4XjwpTEvPQmzLsxDuSUMI43gkkSJCG2dNsFVwIAXP7t7bSA56IZiL66S/cpDcVolN2zRyo
4dtXzM5TJpzlR+WV8y/LmZyfcSfLdw9u16/WjbmLtrymfk9ZZnmf0rz12WmqIeWcgHh2k2Dc2mU3
9IcpapGiSlp6wFhiWH0QbQYfvQkD71cahgFJxKT2n+AhqRaqTMz7yd3AvCTTuu5E3Dax3QCn/+25
2RpE9CMkQ0Q//P4B1Vno8/ZcfbS5B/ELKgeqQX1BfW3x7gAL52+kmeALpldK2FEUS0ZMJ8l3ceYT
GJA10Jwlppt62w6SEX4VFDSGLxNCrLIDbhCi53/WnHxS7ww2iRdJ+kNDjS8t+D+ti8EhqwX5jjRd
aBS0/GRhdOgpeLSRK/ngiO8xqZ0TryElWverY8zJn62gZlBLzIKDeZePwZuKpGNDoQ2ZpnW0nvGw
t3H42KP3YJKI2oTn3ferDz0WOt5DFs6rg180dM0I7v/9PvAWxhkV4lhzRY087D0IVwnTASujCrFz
UlI1IDxAwAEVeEQRB/9T8WtdRMz5szv8jLnZVzrOkIH4c2XM1Lye53sQMwzhPWdQBHirwV02iz+F
5nJ16onjak0QhwmyebJrRoXiRIsP10K3LfMbD8d68hyb2FoOvo1tmdUdd8gT/T7A0upWdHRpWTPX
zcpoL935henoq2zFVO4pHfP7vSmtCJuPZjBDbliNafwjVWGaXmc2cJrDki1xeQzDJqDwrCgxP8Lg
KrMvJMaxo/UactAmzCMf+bbF8rWjT9a091L1yr9izQ1zvoiN4vad0n55ov1Aq1+0ocnrdbZj7RPO
gwbDo2XbNX1wqvJv+L2W5U0PESJcnybpzHbiUy32KItkcO/GkPnlPso1k2hOKt1I8Y9rz5eZvRTl
obXifNDb1Hht+smglLIhFgJfK+x5M4VSoxlpcAS1WuU7hYfsqYls8KyKpY8A+ej+SMHE/s5Ulj1S
Hphf4cakWXFoLOtLUxl7ciLQM/CvEMePxQS5aevMYv3mQYsvN2OXhjP+L37UQQYBI6g4SrurJkKs
QT6suGDrBU7kFkmSwgsoR023Y4oV/hqjFrsNmHh9dPIewMRE2+M7BEf/JRd1km0tmC6/9EwPKjRA
3X6ajK18Tz9D62381EmrU2pHlCyYqU5eRDnD9oC6Tw3DgTaz6c0THmlAB3jblceIbP28zVKiWKHp
3s1LCfFChrnCwyMSyAMAdofrGG7UcmOK2nGevCmLXuBH4xaOVBgteyBWkSb6ZUaXaWXB0MkEuWme
RlBN0cWyMk12NE1hs2ilE1aXY+iP1Q0FHIjHMP776jXv0kW8sXgPkh25IeFF4TmVL2aKw6/UiYK3
dunjn0EvrFsQsjWfZC+cW4yKaMoElUh22bkCsIu0LmiQZex96NMGHNUEEKIlCFxF3a5OLKgbxD3B
4nhWn1UbaTuBOvms8lSj8PUhMlzO69uKVjJutWjdYgvBO/3wg3C+QX9nTj6OHH5QXTLrw1XCvUFP
ZDLXBpkPJw8jZg1RTSxfDBr0dSMxGN+09ZCbraS2wzqIoJ+qrVWlUfdqmMtaB7w6nvicojmuj7Tg
JOUJjVqgGw14IhDhEb4vdSQneTlZEQsnB4w2OWRy1umBynnEblTGNriiDE00z3kAq/Ya1WvMrmxG
XbggmL4rb18NqMGbIuMosU3pzNJbNEGuRgyC8DjsEGT9N5+1KgGo1NMH60lflwwqCC9hvCyTjIOa
Ti/hk9Hi3JMx/QydharBNHRnDqTxfLPMY9Ttu4StiJNOJeMDXuSZDgmSani3pxwXBDxeD/uCot5Q
fOEQomuXMki/c7e0bqfJ78Jrxu7oCiTmnZ1nefFaxcxSsU7x9kW/YuKK5b7kEXsRQdh8WlCw+HXc
GYeta4fN6lxx7Z8NwNflEtNmmO+KjDbXcSrz294407tuoaAtWRB75hF+AYKVi2wXbwk3cn/qTQ8w
gFqV4xJSkHcKC53d1rksPoTw6ldQ9yQ6c3pWBKiUkV07GtP8A7mGhtnELzPm3ranqKCOot9iaZA5
LQC5B5xYHRbKucBJIw1uFuH3fnWN0DffZd3IAZD1F+DdPFN6v5Nq4uuufWQG1xlBEuaAPvvj2DWY
6TkawzAuG03COS+W11JEuPooD8q/Irhx0Anr1uUztANzk7Wtpi9RttHPIYvbp9hvrWDDR2+feqcp
mn0Pr+ye6ClVO2QU7dNiYyDF+JKanrZOx/rMTNBejKpGpJuMTR0T4Rkb2W2W5c9BD/G9b5CyfZKT
8wjOkr08I1wtI82EdSVe2v1Kv0RWAwOIx63dY37D6i+4XKA3M8ZMSY2D0EzslaZZJNp7a1bEplph
m/6K3eREBoGTg2h6k3RgOedwiIsDEoO8DlZsJ+I5M3nHN1AmyEShAbkKABOShpV+sFzB/ow9MKAm
cap+465w0PzMCdVuIl7pE9YP2izLc38mioJn6hFn0gnS6LxCR4Mzf1R1K4s0KzLvGe81422Fv6++
KrLJD3fiTDHVZ6Jp665004SN/IFK4xWU6bMzVi5Op+3wJxX1TEj1V1hqb1ZuKtRQdWufaarOmaxa
nyGrgjgtX+wC9ur59v4fRXb+/xwOugF38389HXz91v3/2vys5d+j7s9/5m8hneCPANdhFJIbdW0m
e8R3/pwPev4fzFnsIHKprAt9WPP/Zz7ouX8wkXBopnOFx8UdoP1/zQfX0A//rU1Gh8kB6JD/qEaD
PA5jlb8bu5DK8YifxBi2GKTRQPGXQYSQo4e7DLUHb9zlmPgvGPaGe5WjqA9KpifRokSOBtkhaMrl
Klqme7fsmgNVbxRdCZ+MB6vVgOwmrge784+EKVPWVTKLDd1lpykvYED63HuPAX1p4ITnK6aRNt11
RDJ0SYOX7gFou7p1dkrKZj/USUmhuxVSMO9ddZwsd6ShG1TWrLduzRK+WAP5OgsfzqEfRfE7YW+9
c3unfpXW7NxjMLUe3EV094PJ7ctQmOo6IFhc0dY7jx4c2i57dTg1f8C/y8bbedkX3VFHw00yNftQ
EGSPx+/W4w/gSn7EJoh05yxfnjuwxFZrhJ59COUe8u+bO+RPIguvKZ+/cMvqGMz6gtS1/Jk47k0A
wipo6p+JaD/qpf3suvqycYd9GcZXBh5WE1K1hqmN28K9k9b3FVYf/FMYMBOH4q4U1zrmjmRvwvs6
Kp6yTj3VYQfftA5v3bTap3C1KFnbw0a4kuV0b6I34gE7L0+2yMXHaIqvhZ6uRxinph5oM2rWzAlw
KpxqD71OnyjSI6ITFB/91D6uJyZ05+tMhlfzmLzLZnlli77AW3+cG/2Ds+s+HcIDRIaHOe0OoeDQ
WKc0QIXNu672ePR4SKzkbhyp/a2sgnqwd6+8TtvvaV52TVtcA8V+JJXTQAFOr8ImPkyAFLdRyoro
BLySPLrJnOp3y1mSm+tGWPGtguPf6ugO88+BjO5uCQHwpBEN7XTwBSNut+IuBtocOXdDSjK8S35W
sv6qqVm2+gfLLe6KTO7n5UoatnTnFLj3A5UhVndYlvexvoiy6SVzlmDTe9QhzNZTZbs/Fd2z0rvz
nTnfQiI4xlxQkFxqcLz9m1VatJwuB502P4LkufGOvl8+dk7CKWQ6DjgnLGtbgDPIrfRi5Td0mOBj
4956fXDbj9Etg8dD27ws+jWphwu/6z6WMNmpKuDIKPcUMtxQ1nUZVv4HB9j7LJHHyS7vZstxN5ir
HjuuXLu25wrilReW5C7pXCZqPK3JoxBe+DTzdDprfBbuhevexH4EAmByLgmrfATuT54gUlD64Iw2
SPX3AthjxufUnuqERr9qNL9zq3ywpXmqR/zWUXZMJffvybsI67d6dSLWIrjyI2sfqf7aM/FlEaof
8EN3GulvCm+0RzuiHA6d80iEjt0wPPjmJoKVFlwxi8VeGM6g9afrIZNXnWDsVlxCKMZFofegnjA8
eKSf+z0Dy48Y2OQmqJOHuTRPWJ/5TkbxszOe2uHRb78r+h284oCZfVcHjBFhFwBu35joQnTtIbL1
tdcUB2yAN5TWosifOO1sDcnchuleO9Vk+kLOKxDBveqO/sa3MgxOM1iesIZ6pNQ13GXoA1b8MKrg
ymK2mLa8De4Ro+6Fa6B4LpRedvgFxhMU2n2Qfcx+cI/NSu9SXR6hMr8k7XjrxfYrxoRfkH1B0XBH
X+quQQjfT+0N1wrADHV67DX22JCLQ3oJeMUfrRfd+8yDsRXgggY37McYGO17bNTb0hqQvHW+Qj45
BgunPEzO5xzNx0ksGPXCw9IdEZ63nS32DKheXBgdrArJ72w1NtgLAZpGXsWFvBi8ItyoNLlSdf2l
bORGHL3M+YfghDp12S3jQWTmSZSRoVrboTkRW8ZWAkJ9pbWDSYitPuIk664xj6mb/83dmSzHraRZ
+oUKZXBMDmwDQMwRJIOjuIFJpIh5HhzA0/cXN7usqnrRZt3LWqRZ5s0riYoA3P/hnO90Q9H6MIBP
eFAfTG09t0vsbSylZadFmxAIRrytVOXJzkqz72ScHiJRnB2PybdLtMUpKpMnwirsTS0ED4fcl/zS
TePIYTMI4xfeo+fBpkysp2t/5/C1eGLCYaj0PQP76Tw0wBidxSqvFjfPzS5741Etprga+gfybLtH
GWQCkFEZ9pz0FdUTXTrgGJ7dVuzcVG57Dz57+httKLzvplyPeKUJ1uz3kVyehrJvdtlSv8KID/OC
6KW8HE7VTstd+yGr8sMwo+9htkH71EVEQ0bq5BW6t/dmnXqdkJc2Tt858wsUg89GRCqyQ4a3Xp+M
zP1ok+mVBG8Ng4B87XAGkD2w+jnesGBsx3NZUVUT5GikEbWxDS2hL+fjZNTfapq+1tF8oeo/VZlq
4Szne7fSHyxyxxkL6B9IYaPfTSdHP0GETkJhu52P1RTwmsMEwlxSIy9mBgzjp/AmhBnoLXw1du/d
aMIhLtk2K+GEGLjedXrfg2Zm8cEV8yVbf0uDQnjh3zJg7yEbLt2NC5c6qDLtGwVCWMKhTrV1B8JY
BTmyxe0ysMwRdnGtmoXCA4CQU9gklawfSKt+tIXVxio8xC9ZnnIh0j1iWADBN1usZEyiS6IXsUaf
uYqevIYJdeV9KEv9Vp7xiO15a1rDd4Kf1LjRrJP67mmkOk/1i2oZ0Ge6rkEkn/SjSnDnG7WeAoFw
GDc3TsnMSBN4SMea0FllcnwXz2bBPt1UhK4ACodKtLY7i2iLLXKT1S906fmGV0TbuhDjZUhc3ull
eKtaywwmeo1zSX3PeEnGZxQsl9Th/p7Q+H7YEUhmzWqnvxbqJwCXPA3z2N3V0TYLBC8djnJIvitH
odLI8a8wE/UdUvSQKJXToYrs/Jz0Tg48YCG50hLD1u0YdOAFBiydQSMbScC5B/aMgk/ZZUowrMih
HTxulmf1O+VUuwKfFSPljwYvXmqd4XChmfCiR1PitzBj/Uh5YXNOucSgew990R1mjhFTV/uOiV49
Mytlz3WNc3B3uFX7JB5Dw16urmqf28VFA6Lds4Jy7YkUljg0m/JFz6vjIrLATSI8KC2+TaCXzxhX
z2uVCQ42+MJ3VwoLkNE94UXuWGNpprw2bj/D0Z6LR7e7n54MaExWvp61ZXVSPZXpyqdmHhn4Prnx
4h5U0nwMIORp6/a9nmm31TW9V4/BwkqcA9Yt7jSFJtmKo3Au+MZVO5S7tkQfBjkeg4gkcqHXfv6t
rD1TaNiF/dTEdTcRoarjtXK14e6JGA+tRtJwbIFLb5aL0Rl/0nsywGR8jxSaVhP5JET8fxAS/me2
WwA6/m/t1gndGDTc4fd/Syb75xf9q99y9X83DKQYDqca3yeN8X/0W84/AYTgkEEeu64j/0u/ZZlk
E9KgEWbHDOVf/9f/1mOY3r8LIqqQUNCPuYZu/j/1W6YQ963yfzZcUASBLkvdRLgAZMFw9f9j67xo
Vd40jpXse9qBmZp3XYlgLjT0toaxN5v+nqJVWNp1HnD559hhD1KmdnhP9sB1WzUn1U3FNxkS2kMR
9+mjiHJaELF2PqLYNsS8Lw54UBT+ZmdErsgc7qclFxHhMUVqAGLT+jtxlIEwmkpti3jYgi62SGq3
PpliH3petytnE97x0qAWY+LwKNHQo7u1U2aSHmuej9jyoi9sqdoxYzyHcrVnbchvSPkPqk9sesde
qUB1loR1vNcFIUtjUVxlTbYw+Xy28d6kmfVXYLTf9SqptrpR1gdj9ji2Z4l5zEl07Pa9dJ7IlzU3
CFoJBCDo5D1JJ1LJU939cB31w66Xi4Gkrmav24Y1BDmnVhWMo5682LIqjjqoBoR4qv3qS2B/nSzI
ppiTB/T6kikRTgSi2aq9NQx/Ugp1PFgEjvMAJgGm2HQra4bfPeTeUWZnnQSOu9wyTFJMeFkMLUv7
6tvyAd8wyck28nWt8LQgG8E/uk05+KOKP3stt1EVX8hYizvnrxpI1GkzcWPB9tnI7IOppfS1e3il
AwjNwaXN0U1nR5eX+YxaqRW5ICsbIwoi9T/Kw0o2Etx0pzY0WV38StNewh10tZ2bpBe7MbvQXuv7
VowCqh6eZd4ub9YwkrVso/gkkSBe905p8imq0NKXPdmwwtfd9Jg4sXWsqvhbweGcMhTF+RiRrtR+
igwj75Lv+sLVzm024HNacJkkNZaSwv1b03KkZvc0Gn29x1r9e2w8X7QWwLTeA89YllQsZuRtxnLB
m4s8T+pvDNTTghOUx5Bdr7sntil0kojkqKxUB8vpufx5v8Y9GRVaqJxFUl/IdfFRDBhfjUsEyoac
IXpNfG7p9IRPRvNzZd5TcccDeuhAt1jzY7xKg5odZlAuogsz1BJ3nM2S7IgicF96vSBGbjIk49P8
thoJHO9+4gNDlv5VJAwxbdUQodJm2snrjHGrwXiO4YSn5gkz5y11TJKbFwJCWGtP20yjBN3kZTKF
lWlfVGc9O8pYPkzbRmeh5kPKSNKmn95GttMekL8PV9fgFVv7MnobY7N8H+ybnSzRTnZDtosLx3ue
ipUNIVOkJSjdtGOdN2Rhg4npYFoQMTcaAlW+kal7XR1IGdNYBpYOBU2U9AWD04zHLhPiR0ZTfMj0
yB91Oe5rt48f9EQnG31Amy2INKDiyrOnRm/BgVr1igXYM39rGMCh/Myn2RBnY7Srfd6XNxWLAieW
txwi1OEX7DrxFpX5vqg4QjBPXRgXYUHJBv216hicZGXb/7Zj7J5UegVGmQ1xjoFhjv46etdOX4a9
PUnoH8R1eTEhWxrUu6yqQ8IlMNkUZHaVP72GtBvE68rTb3PasGWKdfWaLTOx4m3AkbMc+ElnKvj6
PR2KYE7d7AHH3a/Y5K9TdtOxZyMnRj7IeDLQ007Eqc/HhHKhGisofWda8adZZddimY/9KEMzTt6W
ouamL1V0XQRFQJZ8puzRfEUqGXSa5i0lycd0iuPgVH+1BOnbJkmd/OLN67ovlnaXYm1l7JTzU+u/
HKeNT9lIc4JM1JqU4HWXg+aLLgsGncj5MhPnyauMkwb9KMDPGBZ5DbJtNINSX3tyHlAkOMTgTHF5
GdYmrLUU94vWoKdNyp0G7k25wCL19Z6c7Vb7skDEM9xZKeuc7HUkREOf7sWor5wG6dHs1g9slm0A
1WCk/sEp0i/2h56O706V7/D2NgHBvswUAGe4hZ5QtebpSascds9j/ytv+18Lgg2WHcaCbiq+Zq6h
Nib7C99MrX6vVHxjlL/sRzQ5D6uMQeHkYZJ0WAlxdr80af9eZnlzlnb3NOsfWn0/EKNxxzxhYrKz
HGcdZl09hWgPLxoSdgTBXDOe85DRlvt5bkBFsVFr8IdgdhuzqzWNw7FseYW8/BNLZ8o714ZdQxhj
HjXD52KU2CRc8YMowsR8KpyNXpNe1t4VFv2ENyCq/DtUxi2T0AVJsyHt/d5FnTqr1x5mBwPHRiTN
zYYg51VHZ/jpvbl/4+3gIEyd5TpLAw1dpqodMX4H2dvxzka0EuseVXzSXtGHPRKdFOCXjV4pMF9x
a2eHvkF7bNh5jz7chCSvqxMxowu7jvg9UaiI5yokHoaJ7IL6OmpBpeZjo8g3aolZrFP7lU7NesQu
UD6uHQ0tYmbMSBGDlWHZqsXI/S4fPlo9whHBnWftkogkBoftpsWclS8PIKDM/dqD92Okq7L8eO1S
9OT9Pm2l2Kd5AuCwd2Hc4P+DCcNOW8+Atcdoofta7tymeS88Q52rrLiZCkRRt5gn0B5YOxdiwZr2
c/RU0E4MerD7koaU5Os2icnXlLhEDZNBl0lcal4sW6wIu0z2rLds8TPk7sGsl4Q+bUkY004Wf5Yb
ZA6DkCFiABTl4qlta6zkFOubNmtfG5HtRTyMm6pv5aVupPHsdIaxrecYxRCuHqCkk34WnLY+sHdf
mytaRr2tzhEcbFa3Qxb0RNnv/1GStGa77gBVhM4dmsQyC1e7vHdYm3o1lrCZRg8/MVskZYVxTQSC
M6ZW0Dir90CmUVCXakss2HR0rJKFFXlJnpav+1oQ+6kRPwoZACmEs9E6INAYrSkHWqHueixC0ONo
N3cwEehnN9Bv+sAa9PfGJleWSEJARzSMDDmQcHAzGW5ztSxckONKptbSYP+a+AjjsfVZBbi+fndt
6fXQhJODyYKz2u/XaNhjx/GJKXJ9Rx+egNmiJYOMwC0O7z0nGQOF3DbBDxUybY/cOA8B48AG9aID
GdaRb/acxgTrEGq05r7V68+dNp9RdUrS5pm/gM3asEX0zoyaKLNy/b0Wc7GpZrzKndCLvTKXKoyp
Ry6xQ9WEEQnhGGlX3t6N5vgA6ajYqBFkUyOnF9iyDRid8nOi2j/02kS2zpTcisQI5Tpapxj5Xnsf
1zItB3lyaO7dpsV+JoAwL95BjHb+XHdvvDN7IWjVS+zQolPZ30y3hy07Yrm3rSwKnAVKWZIaf0ZZ
16x426de8LEBpZYhMp2T8EhZ04gclVLSEj5TkCpwECN8cpxKVk4ER5z81NoonrSSDSJS/gsjssOK
KVUhUNtEDSmflD2ErQ3assVP0G3F7E5bVc0HLSn/Ous4hGxa9/i/P8vBcE+RHUGeoV/Apzonv5V0
rO2IbhYwd91FrCqdae8w2MDsra+fPfYSvOZztEtjczilbGDO6L/ZlCoeq9VFuui1zpcZGf0O2QRW
EZFKKsgKH0rHBtVvtXh41kFc3GMQEYG2U/fLhi9FNEReCEQMxBHbKeGzLk7Ax1S4M4R8xj1eehhE
+yzlck6xrIbY0dq7bGgKkdPb30RXEV5Y2xVDVg/0U8xQIL+rTvsmRglZ9OveRmgHGaU1/g5oE5G9
eR15Mk59XCbx07vml1hrnIJNfOqLPGB8/WmndUSCXdGENkLIHWv+el/YP0CPSh/s/KPrLu8DOhYU
xqW1JwL4DWu2u3Uq5uV5T2YbH/a0Rer3J+nLPSvb9UKRuJPU1JKxEAlZKeSb3DlVms7ixfbKsC0A
GxsSfeqUXh0WLcjjzL9JR44ZQrH9bKXdQXfJ6MM/t0mKxwml5kVryiYcZJE9ASyzyHbn+beXm5ua
LyMf9wU9P/9pPl39N5OgjSXHbxE14rEY7fvkY3lbs/5P52a3PjavAlYaz7oA4CnRTeJI4PLCCB1g
OqHosBSZaUuM91/lxnxioqOOJlXM4wrs9CGuMEiKIU5OduyZ+0xS2zeyboPOLXVSOMW2Ve0PoVR+
IapLuWILcu8Q4ZyE1pb7PB5heFldMt7/DLARxNJeMLCoDzMC5Fwk2vRC32hxv6aeTyM7/qRyjF6i
OhY3e6rUt4ll0feA2FyNRgfdgb20+BMj+DijLxzB0TljFC5tCpGE6/4jWcYWSYBhfqX21J0KE0dN
kt1lfI321BSDcWBGtq27wtvGOMxGs/lxGhwzltVvcpuvIDeKt0TX0l0+MYoup+aXhb1nRKwX2JHg
ruvYC5QZubEQALEvF9l6MGN3tyTmivWwJDChYbBeNdkWeXWxd0eYw3nWEK+dZbjL4vE66XHDzgPe
UNzOAUZPF+r/KPYy7b/gUGB3FWNgePx+I9s4rc1e11Qo0llNtJP42/XLOolrUacHBHL9rtFK52jj
fURiCSTag8KTe1MYIzcN7C7pL403XpAfbYH3+EhQFqbM669q7UlYsDWnffCi3DtajgobZVrvrsqe
bQvzsEXgMX2fEgcgFn/KhPeQQXf1nUfds93OW9maXNZsB1C3hjjFUojnOQ7Z7InG4JCNe81YEIIc
HK24EKV3WGzHuA9hbfYg4j3p3L3JfpUWdfXXovvblSz8ek7Kwbg3lgwCqlVs5hkZlyeWUAlmpLmM
nFNdx0zo1QAiCO4i1A7ip2tyNpN2ZfGEbNfvwVX3aHPcrT2WPhbqh3qotgWf5nNDjuymNJz96FqM
tdfyUDnlSbepYtRqz8co0WyfBPfo3caTfQ9uQHwq21IAdQREhIHTfAQMaPpiit2jOcCWpHD2sH3S
aQLEaxHVLU+9NNV3X2X4YjEFB3PjiWevQpg5qHuP4MTjkm6VUXdh3Ih5A241evY8opX9CBJ4yPRq
Ik3eaF7KgRRufekSrPuxSrd5KZObEbVOmK+J2tJN1jvloft2C0vt2clGwTgJl7D0TI1ffbKG2I0B
PDb5b7SsdhT0MXT/TkgFSniYnptudU+xcLqDrQ8UKWaxNZKkZpNrFycUN++Mwh+Hpl18pL3iAoO5
e25lc57MhKKXdxi8Prb0ctZzdu5SeSdgRcdpJPWXSet6yOe62WlLPfn1OGRbHZnwJsYf8xYtdNxG
XWs74hSnbyujpgmbwt3I2fyMTW7VFo8Fax5iGDSRGO8OqHHLx/bdBOyWML2l1eccxTuQa+DMGnZ2
+cg2v8Owr1JByz7qvtNr9RYWVuSjX4qP5Tx7DHQLY6etpfu2tMs7Gm/KksKp94pKjAhqXm5v1D7n
hpsGZM1LvQynwcir3dgxmLmHiDpLVF8QEODXR4fPgF8DP4DNMerYRNGkAvtsnPS151Bzu9bgWq2K
yxh/wz3kMoqnKqxHtzroGQljjWRKInLjVR8bK+C5RhHo2vOGEeZy0AW7pp6LIDFnbBE4Efh3Hfp5
lHI7gVia8s2qzrWoP5isT9slYWhNUqG+kcDOdyuxQQbXjYFeYVNZEOJHx7vWjl6SuF7+mQu9JMCi
GEI9ppDKZH6EpGYS/DdCJrfTS6O0rziqniKN5MQi3+p5/CKbLHnrPDtHugc0zXZKBV8hNZ5ANDwW
uu29uZPDdQ/I6j4FA9qgGXaA+Fz7rkmQ3iF1eZVyFpu6lGZY60QjZO7JLJ3tCsI5oKJfoOnnBG54
pe+lGbVOHD+LyXgo6/mSFkkSjr24UafiQha2fmoc963tmVPOKW2xGZ8hIAZlDBogbdxHHHkfbT/f
EDQduPlJSOzDuXe2dotdCpY+XgwTohxJIS6h0Wu+Rw3yEsFZIerKmdutMPSbbO37I8UEzKmyfkMW
b88rntDP4iRQ8RyfWVAlvyMyxiJK4pkUryKNf8UJ2AusMgv7GBGjJeupyYaSygKAw6ZYb6KPtd/g
AxIkjDhY+C/QuHQZ4CF5E8xHscpz7wxjebQHfkXXsIVrTTPZRvl3OVcH2kDBEnmhA2MDmymbQNTi
bcwm9INV9ddK4OEpUnb9WiMgjUjzbTVo1QuaAZwymQsILXfSEAEZt4hhDuTsQfdDXy92pZxfUGA4
9EXd9M5fsT7UpvXBjJefDsttUEq7QA9cV7tIogw3Ojf5Wy3qVjGE8HOC7bDfaNv7JxK0DAzQkzBQ
wHv0QqAwb01HO5CPmMzrkRzbdGK02aR8RslSPZh830yolpthgpRisjftTOHtYJZ+M4lJQlEsKFjs
YQo9WhvfrgRjYJVPny3HISnb9QsmjYPTVzdUB0/FtDR79KLtk0Es+8ZbrPdymR+1iFnNlJJxlCgz
2nWzDmZUWZDMytS4pep+fFbpzlLRLxIALyPP74ZV2A06jHGCFJY8yXU4DtJGKZstB7VWkw9c1/eW
uvMz1oFLn2rMvMoKvP4EmBzlPq/1qxYn8k+j7J4hFaboexgn40dUOLrqHlRF1c7ef99ozZ+RBTy0
u52oUdSsEfen4R0VsnSkMekn8+PXypx/OOLBb3tRe63Z1bpgdhVewzPbDxnYopmfKuMu8Y+jO/BU
ttxejdb6YCoQzGbezEp8HPYas+DU68igUIt6bHEWYGUagjlWJZ2EGg6gO+qDUkcovEc7gTZu1dqy
GT3Cw4XEAEcmNTDOiGFTHp0T18wDiSMC1tAaTKL91NqqDUt7PlDSar7FduDI33C6ArEN7J5pdUce
M62Qwq+I3YNOpb4Vw4qIWlUaFXqrXvEXjSevXo/xFOWI2cv4SqGIQ6vOXxPFGDGxjQk26Cxf+o7H
Rsu1c54P3RZOzj6dvM9VFfEj5skdod/X1rMmDAjracmN34kcHo1l+fGocud09cKqjI4tGxoMH4wx
HMbPP1UknvpOnAZGmp5Oloc9RNuWQJ6N2f9YI/zeSONzpV/vA7PXb4NlPNSr0rfECKdAT0QRZjm1
2GQAGWbvf7L0tniQtoasoDWr79Jli2Est4HdKa6xJfAy5F6bZUA90dhJHqS6dWHPq++W2GjDdeB4
AvvphnWLAUI2SOfygQNOaZwQfW37bWTs4xiuFySOhxyGABNXM92y7PYH+WuQROGxa4/87B65PM9b
8KOMt6lDnx1Xax7jRAM3CAw7LMtkfCi69KRbzX3QRSeTVfepF2LfuByfC0NeI0rNu9WeQrwc2cEU
+zGv6x2hssdKzngzZiZ3OSeTPj5J5yERThwCj463lWxbXIaobazYfNRadEfeCD+AgG+6pkqGwHQ2
htbPoYGp/WgJCjG2Gs5W4/cPBiRKSKIvvacd6FGZstjL38q8w5sx2MHMfOK+LA5lE+8aPA5pIdu9
Ow2+Mt/cxNB/mKuh+2pdiAYqS/+6o/YrogzadK2wDl3i6HctMqFBExUDDmJMKk9wa5qdmbWHIRe4
xNap2E2NPMxoyKTcm5goXad3ApsZ+zDAdtZiSQMBFmnXJFkcDCK9dGtRPXCKx2zbdJBP9hSdbYZ/
e1HFqY7qCWJr3X1U4JuPI0McHsPZfG3o4DeAXE84t9AUtCvWwZY9xDCA4R+NL6cwn+OUhRof6/Pk
uAFFmqiIZ4R+vIkBC94SgfSJZRqQI3hCmBw6P0mSPlAUNgkJJgFh0SjjhsUJoV3NYevxoBnCGPbC
Sznl1Ny9jXNxR7wqq33Wl3F8YU96brIRaWUq/9Je3losaJdxUCkGQwRolHLkDf5ODftQUzrN923m
UsfnKnaiG4h3J6TS7JkH2TgO0hk23Jou3S66rwpYs2s3xFSPsNy+rGIpwjkrS4b9055NAdKo1npu
oo6EDIn0QR93APw4UHGbQbPUr5hifXAJSFwCq3S1w9wWdCddxQJoynX4iNH8p0lQdkIs+jDWatkN
XXljOMtZMDLDBY8I66q9CQDE26YsH72ihkDMrFSZ0ncHVw9zgme9/DXNmoDJ2I0zUfP7dkF0E8cv
lcG7M2ekjiI6mkLDHb5TwCz0emb+ZjsAmZcp204jwM4B+dZdb0nbR3K5mFnxxnfdQPaId3YMGm16
nnILw+AYh01Ubuep3muN8Hzdmx4WeiBaX1KV7qnza4YHAgTQl0vZdoyLLzF08ZZz8O6ng4LJnLq5
Ln2uoUAsteuC62BaU4wis7e3FMsES6tJcWBYNuKindxD3mkktEbrNdXxR9SzxT8HaI410fM2BUUU
ni59C5PpGrn9u64zuBOLbfta777AvQLZb8HHkFm6PIHezXcpTsJN73X2MSF5sBOW96ZjkwoTLjQ/
N6dtLR+bsTtiKX0a2Pjewe9G2DPe24h1cmGEoTPuRHkB/4Lew3jIR+bayZQFKw0RzrHA6kdUUSYW
NdxYe6HMAfSuqPBFRT1cpDv8MlmZJGimtmF1Yj5HugEDf/COSbzwsmNgZ8QIa84SF7p7IgFqZ+/Q
w3DejKiY40Wczcr8QTfGyGKmQikqdiKOtwX0BTbSc1e8CAYUx40c2347qTHZAdwg4S+Vyth2LsFy
kL8FAh0KHdZPUGQWivo4EHD/SLRtwGySJvzKAvYU4wB3ZoFeLnvkytz3rnR5SMr5XEN+RM6ZSuQz
qdfz+i+avqMX4a9rQfgFff/LsCGX2HH5AZJYPdr6nDYwb2Dv5HWHzHCICYFPPTwH7QRUL8RHG20y
1KBPWpY+JIZEyGkZQwA8zXiMVLN8wnkxfvdNpJ9crXxjYtsElKgakjGZnsw0Sdg9qSSY1uRG4m4W
zE7029Csq6A4UdUH3yzBvNQodpWEmSIujanSPVn+NeNqU6hgdcS7rIDtPZXmeW3vK4HxqDk2e6Cy
xixSMR9V8wMkn9vSz82txYSL9ZJ2aZh3eFygzdsIDshz0LNfDveSXkyPxTo/eARZEUyPjNlfVPw1
mr9HBzzLJs2JcDC9jO0msQnXmXJqQiDWLuuTC20IHpJ5LKGb7j3Rp5uknS53a1OTHtNcbsE1Xuys
Oc1jGZY4gYOUCdctrY1vV7Tqos1ZTnglP3K+fIM6Q+4FNqCjP11rdFLtqB6jqEg4ysmeWyEWaclX
o+r32NmjQ9+J+J7KTudaImuMvDYJGk8dVjJWKfkEqFCsHtQPUUWfJ5gAesAkNV0bcHxpBy+v211l
cozFZs52tvB+lZpCGtyEWmtdi3n+LC3I8SlKmq7Jj+lQIVWtwURF7tGKRhSZq3m0Gz4Phan1hMFt
v9btQ7Oyavxn1Fo2LtNKz37Ek8K6aczKsNJJY5YGhB1PbzlavRQMGqT3t6VSXuAoz+J/R9Wb0tPB
j2wt8Q0hT6kN7hf6iOsUX8o2nxqYQT4sde1UoXOLUE7S2fcdf9g0Lz7mreOwMkyULdL0IqkoOCXN
q42sEwQd2ExvCPHf03C3tbxIctEQJfauQEGbMqzTivW7ypMuQBPfbc07p2lVSYmkpqu9Q98SaLDx
ZvTBKCDNd8sgqw3Y6BTvYmFol+mfbURhF07md3LhSxtdUICZQK9CjAg6XJJCrh2+NG2XipYHqdTe
sMHKpyWS1SXrGSluM4fWejbJgjRqY7hW9oAZe3S0R28y+l9FJu0HCP/edzQBIN+ss8rPDBv0bbS6
rCwWHMz3mAxM6UublAeWj1Foy8Q89WnkmuxLIuulnwDRiWmW7H4lWOKlQbZjFytLksXZLbqdf1vO
qnwzkkxxWrzXO7IwXNpSL1E7PGbqOsIu3YFDTbaw1JyHoqnMj9i472111VylbVHZyM7+muf0jLB/
+mJom5N/mGwL1kNkWOzbWVwRW2dnPq3mPFQEmOpi0R/XaRi3gzDBNaYTZU0R0zJpwNMm7Gxpnq+7
ZSEkxW4X+2a6o/gu7+lfooKb3CzRQrHX71wHjPBCc3uOCuedsJI3FAMGa9Roa2H42rbWZP1prPog
9YvuzZfFwiQ9SJF9ZsAm2H4/2nP5TIT4+1QayFJtQs/mhqLfs5r7gtW5RQUjR9IeOK+GqdB/QNDG
D3cPJMGzc3T2uim/EnEQyoJIAp81iLwrPkcKa/21h5Smgn7G97kBnwxzswdWd8++WLJ2YkuSsHVo
BX780qETKcr5BKP/pBsufr6x9x6BiAV2zdVlakmY1rDhpIFiPEO79Q1lAPqenaOPMRAacBFgNuyK
zxT7STBhIaOP64cQjqD5hDUanmW3lj4ZxPsxjSemc1pzXxo6B8b1bojUQVD6AzB6SeoCX3HX8ENz
HrMNMEjgZRvnpn+Tth8ell6IYU8UH1PuqssY3PyrrEbXjwXx12QT9G5YDbsD2/qaSunL0i737n3U
kgAFPTpSqwKWa/TDAH+PamARhrExPpdDgtNca7XDlC/ue9tNY1jZLWtquWiE6snySTfdlXCsUluu
3cwbzjYAmHXRgWLuqZix8S4kL9PjbMahq8DBjUb1FedNGY5aO52k6tdtA2x+B4HYOgm4raELh/19
Xe1vrqVPaXqHNlX2mekD13wLrf33ksbuqSvAD04MaC4M9xz2m0V61ubYvhADMz/XjKP5ej2NSYMl
yOolRgVNdzudYbrDWlsW/NqkO4MiH5yBW7k7xevIaVNpWX1pTInWN4rG72xI8mfbGceP2cDSG1jN
uKywlmPm9YZaoykgCky+zIaj9unYpXvGVVkg4+FWFap7Eo4lTi0v/mGG53EYOJZP5PV0Zy+1EBvZ
dpRvTbTgl1yvtO+kR6vV5WP8R09dfZ8ajWKnh3+D63dAPrwQiXSrEsJQVLaWU1j0c/SQWJWxLTXE
61UOTE8feq4x5CI0WsWDAGNqDM3FoHgmGmaSb5OI71Ug3nuVM6Ap8QI/dU2LgsVB72LJVjwvWKwO
9lAOrKjob7BMr80DUUbpfixQ4Dr9pMyNYca/i0YwsxBknY+5ag427PV39Hetbw0djARpf/daSop2
0zYXXYjuJDQzwRs8Khncc3EoxJIHhFnk6KL/wQBvyxh9dDyoP3KsmheBzPJS14vCc31BtMb3LYgT
jVazeFy9dPoV1139ozdAK/3ZLsr9/2LvPJZjR9Is/SpttU6UweGQi1pMaMFgMKh5NzBKaOVQDjx9
f5HVNZNZU1Ztve9NLvIaGYIA/BfnfEc2Vn+SiHcYNJjx8Jq0fjkvMSNlSyFiRspl/xM7U38b5rOJ
GyLQGMgQzDmFm95D7xmAXReIRPSQXgbw3iwFMgJOUnTYLbPxLLxYI4+i1uTWJjBA3HB/tSvCAyC9
z8y8psC195Is3powkpy/WKt9PkEQvSEUn05l4CELY0YC7QSogxmreZPgXoJ3UfYby7H7oz8qg4Iw
jvG3wRuJ8hYGseHpSw0T+dloEuxf3pQd6ezcD8cdQTg4RmJD8sNJ84RKIGXqWNjOOfbdu9hrX+yU
cJIr5mAF9DyhwPGDXdwL/95kWqa2BnivMxiH4VSk0/yrK3pWvtlcvGElyFgVyuCWcItyh7e7W7Ut
Mh/lpiaGH1Xc1hXhW3DTIiJT4VwLryMLmb5iAbg9WidpFaKUy+I76UPeEcj94fmRuOsmfXEJQ0Nv
wQymm1SAxsIb7d1COk+OORF867EJu3XaShxRNpq3fopvWuFzXenBwdXrZweRs2NDXW9H5yapx1+R
o5kKTg2IQNV2wccQ6vABcqt6GqMhx8LWBJ9R4jg/WZ4PF0AU4bl1dDOu2XzlOzYKmJu42oMds/9r
MeT7+UXxlhPI+nX+VcxD8gwxm9E5PoNjAIjl1ojb5xR429IgEfo97XUFYUug8gF8EYFqrfSNFKRW
F+hwvqhM6vMkMaS3BeAqTmF3Mxo86wNhWI+zMwB6TFViK6wSLnYxrPsZ2RrQVE8wjO1dZclxFcmh
+yltYW8ms+JpUjGj4xHIWwBGXu+KMknO/aDd1TWYdwUQnwGpQLhHioJ5pnmNk53BFIpACOtqjxQ8
vdqCCGmk+B7jtYlSDsBTtR/iqqwPg9vxvLZbCUgJauJX5w/wJFwQR8faZuc5MAXfzwbA3yBCnge0
ESgxsdoLWTrOwc2hCndaRYCO4WvbQ5iifO2dgWVdB/1yrLH11MG0ZmvG6q29SBUxyKeFNbh6rniI
S+M/iElGZwLf5sfJddqbFi5rvOwc+6rDKwusZTa6zaEUx5RNw7qrUePZBrP5BDzMporG9gghNb4r
EylXQUhhN5i+xTytbGDjqhrqhXaiI9CZYcc62cB4yOYH5tb4klgauNAYmNflHoqn35MWU9e/TJNX
fOoaJfjSAwNN3jGDlLYwv6CxWwzsyNDZUuaqjVGWP9PYl82iTctuoJwKqk9rcA1w+41c2a5Eo+IM
+WubNOXd5PTNB80/ShnkhFFt7c3ksxrdZSXRRE2Yk35ERxxCZQzTaWpc0u8wxjUXD2ng9ZrC6STy
wb1Nw7s2iUbmsbJ+CKIQySHbYfMpZanMn6Yzgke2emhra7NYTyMiGmLjHXPBeZl8k5wNIzUXzvyQ
oNhcZlOhv2qJKEF4qfnB7De+Z/XDYHgGaxEBjHhJgNISezbFiEuIYtdWS63pS/c2Iz4N+++kvs3R
sp6iYuw3UZOTpgWWmpV2NR8d1AU7swXua1QKJY/JUmcxljxCrmYrBipplV0MPuEBXYa1kJnR3QnD
n+8jw3c3vdTmVeo18BxQBShuI3Ku1GlcutNIJQTzej2iWCPvLe64cAdtc6xcWdxmetFargh6au6n
hCIYmVDKR0Zat5qTRi6VjVb8OEYqZvDt1eAIPJhcXX6ND5M9U1GukJiwMat/sOBS4U8eW7wrBouz
Vk39k2F17pOddNl2mHHw5E7cMUvQNY7IqdQ7lOztwa5V+dmTbYTpDYJaXrf9trTmjGOhCZ5UAQ/D
CKmCw2baGhWoWDAy3SrqdXukvkPeb7QC95XBWIguIb43M5A5UcFAJvZgSEvCvJEo+s4r2qXohmak
uhc5aAQjSq8Fpwa2C9QkuEQ+Hp9KJQlmZeR5JJnk92AafvktUttppqzzIoMQsqEJllVYaVYpXUKI
tvAeKvu62lTmdZHfAjFf2mjg6aVSHN/5mL6SUXQQY6VO9CnpjVMb7ttQA9Ufsi75RuCl4ddSKu0n
7U0PqRIGSmKsgmzemYDewSrqjggFjJs8D3MG5bJNd0nSVbfVgJhl4ZBAgdgAcP2waBmHUTG31ptN
5MJnHKZ8A4kXfRiTZlzX0UbFeRKCkkVkZHOrqYNNTC+wMHOMXmWDIsopfZhNla/2SQgjmUwtGe+c
PJLtLgBeDMKOW2wsCjokN3bPBFnnK5+QPKRakwm9PfZNJG0Jpx82kqdx1vUvgznevRfECgwRYmBC
1ifUrJbwMelRdmnd+I9wbSYmLYJ1Af+KUQDH8jkN85bVObC6J5/B9WPOHgfvVyi84dCPRWkxP+vk
qh11sU4nG8FeE0XlViYdc00ECyxZUghZT30UvREejmVwhl/7hiyWsQ4ubu8ESdrj8LYKf5VVk9gV
XnZNPXFj54aLPXh2Wt3f6aIWfHh6zYUBbuoRi5xgau2mPorksCeyxVL2YRjc9inkox8xxPQLu8m7
V4bJGequHqExYJxpVTZXfA5+lQeZZGLhAxwlb0hphgVesm3G4sG3urPlGOER679caz+cj8A3ipd6
xjwHt5D/eAwK29TyVmNE20mzmiFjK+v3Pm36CmCif93hW+lOmfh5BSbSTVWizsqY+zySGxEve8eZ
VyE485UGGH0WpPrsS0TDxynhV0/xZG36GTV23HrhcvZiesMZEStxN4mhHyMK6WMtDKjSrbSe7ICk
EDwVBbEdTXjT10H1AHan+KrI97QArgzJyXYEq94WBdHa9kv3uoIiTSeeI/OXRKJ0LlQ4IfHgxHBN
x7mkwu6XTPKJJmtH0tDtgkNw6s2zH8Eh5BovzjLoyrtG6fQFG2e3aRHX3ARlkZxHaosD63umzpbK
jYWkY+PsYKtOqkiyZkDgr8vM8c7B6OlVOlnRY0Nh9VLXTLAn6YY3Q1RPm7Rx/a88cdI3G83x91j6
wyJCgYN/UZY0UHaxCXI8RwvQ3O6tnFrvl0sQwkLbWYY5ZkoCSPRpFe/IAomfkqgAeaxArZyMEYXu
5BC3xNZB7pkIh29mkOaXSMKIr1WavM5uVqzIpJw/okZWiBrs7pgao7dry6vYyp6jidEyGOzeYJBo
JrxxwzHSzwK56qPj5/3NUAt1mCpZHxLiuDD9cRoaAGaw3wh7hY9DI5Uv6yXtX/c9xjo9jnaffo5D
Hq11phAB2Y4TLClYEp7pwNiy9SxTGu4eTd5HoSDcLUB84AvAhrmqOdPeRR4kXwqCJQWg3rWjA02N
lcQnovT2SIRDtg8Tz22R9nGfcsr6ZrPogiF+95tq2MYBD7Kg9aFymE538BknLXmcsqEOMRS02F6I
10LWmLla7kdcKr8o5ePvAFXjk4X6Nd4aReAcTD/igAqgPC6vnqQAQV9BUFpKwgDeayPYSU+Ts+Hx
itKzfRaDo97SpFcnTWDnCobpSNPauxhrCNSiHXL2xkRiJKfV3K1pRLwHAOns8LCaRXIU760V2M+1
cLud7oWEoZjEj5B1af916zCmzBjOAPVDcVZHA19ob+u7q9SbG36YMuQOg170iQMdsOTqxWw/jfQP
4YEHPZlE7DDPCeLHH8NvmJJ0AhqXZYwYjZom4doWeu6mZeEP8VfilPYORpS/sZBCs48Jyp1Io3rp
cAtRbAeuPjTcoFRBfZHt1bXHYrAyHRzVDJ9hADAgip3SYUrLxk57fvOl7NnbODEKNUuDg3LMSdzP
uWZWYl3nwUqr82/VwH4V9Hyw7WSRnkdvkESQaEDvDdPUR69Pczj0nd4xO/+yYiGLpceDjPkKwSMy
DGNgamYSxOvZGAriZcxrkBeyFPR/TdgcOICsi/Rj/s0BAffkNn3+Sv3iLxsTbtlv7KwDVZlxtMOU
r3ZFLYGaz6hv0DXzoIQlh5CuNpCaiBFbrwmX14BMvu4BJyyZqhhbUkPafYtMe1W3VsVsa/4m9ai6
dQHC9xwhI+scaK1Ug76QrFXtIn/s2YPm64xtBC7Bkg1x0dngYBvWPhaZkql1Yzp9viORwb5R47WP
zrLxkEdTuUs7mdBqRyxffE8nL7NXs7vkKmRjRVl0oZI4+V3SfyRBpjdFngBmMIz4MekQJa9rj027
vsIOUnl10zeI7X1EZCvSXFjBdFHyUGjjlUhOa9mp3Dp4gRkfqkS1T3qONY6Nwr5EWIUOpbKrFUwn
TVbXFF9+k91AT257+IxnASysMYJN7Xj+Bo5JskhqNL6peOJ8YhvfXW0OXZgg4lLOTLdhNN1nBH5/
lZNtli4kyIFpEZVcYZ5nqV88Hco1rcu8Id9PrvqpsOrFb9AKfYyKMsAW09cbzi5xIYRE3liA2k6x
EQ4vqP7rpwihzOo3EGlofMzR3aZUP1vYZYhBWhrj37o2dv1Y5vFOI8m7S0P0x4Y7ZWsBxnGb0MgA
NGGg+L+wKPQXX3/7i/NvzcvLqmCU1P6RFHX9gb8bl237r6S1S9NjFgnPHG/wP4zLV3cy2epIyAHF
Q1cH+fQPkDzOib/iJBYu/xw48JsC+E0c1138t7/Ag/mrbZkBtmbw6tK+Ysr/Byh5+8+4bG5QF0UW
mFTPtnh/INsxNn++3ydl1P7tL+I31QDBTPDcwwrpFX4pw5l2naCP6ufEvJdd5GzCsXfE2hY8FM3S
ZPLAhPbBKluHOYwy531Vlm85Mi/oSZGiiAzsnnWiWWIEiGcXgC1Lw+oubFURLwNm9qeS2FX4iz5h
eAunjfrHkWHncy5GBI0DoLZftD/FTUWN26/IKFoYfaHAn3i2PhGaE1wTMwB6k0E9v06xZz8gc6R0
itpqlRTxE0Gq1YtBzaNg3NYsxc0GGipbbiSp1ejzkBrDlwSC06cOFNKCPxjX/wVE3rp+Yf/PCX79
Qh38THSxLlmDgbSuRPQ/fKFxUIgpLybGJU4uHnEyqINDy5guOYH9SzW14qvLRsTCs43tb+yAyaD8
aZt74G7Zy5QF488MyZR5WEdcaBGS0Ed5kzwo6+rNqEp7OKRx7kgMt1B2//2b/zPu//f3bqNjAJru
CYIK/plfToA7MXITJ54sSUIbAyek7Zz02jUSf90QMPJ3vhyxEdF39S++LPFnPPz//4LXN/SHL0uG
TDO9kREgUGhEeea5AFYtcFHJ3r6gKN0oz6kXtvYPIEQ2BovDfM5vcx7jVMcvBFyvie1c6mzc/fsv
ApzAP/8Rbcpq3+fe8/AaXflqf3hflmr1yAXvQKIkuAbmbnUwMh3+N8D4f/kqwvIc1L+OS1f151ep
jRbmoldzqRhOd6MUPuZG9sN/80eV/+JLdsHABSYwONt0/pnBL2U2MwUG5OGltCSM8WymRrUIoyMe
yvA57mOGiomFrNp0lfmsHNcoER2b6buSc/MTm2DgE15BMu5iXo37d45XQVFk38LKW5z0c4hwm9kk
Kt8Yy8Y1qmnYmUG+HkN56oOovxNSF4RLApPH9dyWrw0I98PkFKpdQkwBeYamfgH6dMRgxcQCQKzI
99ocEFaLVOPUKCVWnv89r/7rvPq3bMPld9mp9/w//s+PSj7fy/+4/677D+J9/3SA8Rv+foBZ3l9t
BCJmYAvhXgmF/5e8Iey/Mk72SZTgPobLIfmZfyShiL9eQ048HiFc1rZnckn+1/llceqRkBLwoHYs
SIm++z85vhgg//nq9oBkXh+ytsNBScaK43KM/vFW7dsUwwxcvKQqiogQIHS60thhcmzXGDDtna3M
X24ra8wUQf/Lns121Yxud6593OQMTfRZRTUkU7D15TVyPnjO7ORDNnjuVnM9tCuiQd0t2lyxQgcF
mithhvDtyZQ+Acz26vffqJtEr4B3fSBOFauJRReSRMB2GBVg4e3R+9d7vAL6GRZPd9M4Mru3R+Xc
uGJiOedXrK/ZHZAB16j0XNWz+xTG8fTMrslDS95+2ZPgN7aOFe9bJ/V2NUD80+jGkmk2P0uqXbkO
wrw85VDwoGF1Z2T82Rm57Veadt6tx7Z6hd7Q2qe1ae5k3n4VUciEtiw6TDasfVPhcWpq/JnQZbFN
4PDaF1PiIb6vW9hxyQdYEURS/KQx8hvNTDqPRj9+weaD/VgHIAF93vI48uJao79tDNyWCZKbnT+n
H17EFzh7MjsTjDbL5e8fIy49F4Y239Pv79InvfNsWo13O071Fy7jDy/DFUs6nFglbY/GUjvIbMwA
BT2Ynh875aSnf4QlFFtjd+5FATCMsNOzA7psb4lYr8gDbFfaY7ljJxp3t+JDwH68kssbIbY5h8yT
NPma0yI2N243jDAs+dgkWHi7zuL9TqEK6Y6m7DzakMHp/VPvdnbZjSmDt+94tXns4eQy23ZzxIYq
zs0dAbF6XYLnLAmt88aVRIP+VfT8zjGTAPZdhhM8969/vGbCnakqL9tev9yU5RzO5MKgIkNj+ZN6
+UdT5rwi1iSS/uD4G6yXG6faX79W5qDeLrD5yLBexEo2xQcTpHI5YOpZeXXk/uCNVD9sRQDFV/xB
ciqmHQ3DlyQU+NZ2sul2MpT9C1UL36I/3GadM96Vk8kSB4w4XVX7bIbmnchD3EDEL6LX8GEgLvqx
yZktdt46RaV+NpImOwpaoC0ZHgEOX/aIz6DwFdZ8ZZ4dRnBrPLGkpQWkl0ZuUA0LdmbVRnhsPQxu
29uGCMa1WevwSMUqT1kZFCgoevWWZHpcurYmcFZm6LgdOaxQgBNGxrI6+prJ19uVHhqalWNV4c7r
ffkFH4aExm6qWKWrvsMVFCpnBS+iPXVRXS+Z5nbf2C9ypg4Be7BI41a1Fb225/vteeSC9ysvxZyq
mWsWMyp0D+vFpTFH+VL3/nhPa1itVWQh78nlFL+jcp+O8+yqIztNAVYda8UUeektV33/omJDrEtt
NwMmClz+VWNGt60r6oN31ZyLAly821Ycp9i6mnWFePrWmJrwPiDAmUurC+56CvVVw6AWL3djnchh
n2+jWhNch28SNzcyaTLhcDvx2IihAg7VMmKctItNc2xownE7JnJO196YurcAQ+XZLMPxwayQ/zQ+
visGvxFRjQWdOON/F8NnJj8KXnYz6dzZ90X12TOvuhc8KmEeD9o55IXjrIOSTXAiMVRFIWkhTfso
yus+FJmyWkszlGsZAvJA/I54a+CWkGYARS+x7L1BIN+Sdd14GAz7uSLm7I4NtLhNwSc+ZWaoDlZp
2B8taUzRNW6VGFLinKmLmy47IOd0QTaz19mLWjy1hOy9BLAeX/raJTfSsQlIHONHLwE44hodpjdJ
eTILaDVAEBAtjmXcHeyyDZ8di5VWgh5/F5KDc8e4q9+pgvTMRVg4RA/KDA16Wme4CVLj5BLxyFJl
Rs4Lo7MBx9gjUHBHEnZbuO+bmuaJ6FY/yb8Ixf5WXVWxaUMkHAsid8C9PfQwoHc9WZfmkoWg13H8
pCE+O6iPFibjF9aC1p4BcbEciavbKR1jTO9Ndcv3DzLPbvNgmTNdIu2m3DAJa56iEYAKslNUurhV
76JII/EMO3/FXEu/aYnYM57B/gyguNdtFiEO0A1+PIyza2QjhBUgjsLPaylaKS96n3uLz6RiCkYL
F4Q5G6/ZjLxiweDL4FbRzJRnfy5YF4C8A5Bm7XvyfFeQKwlvLEt8bqMYgjWW8mDt9PEuQh+zNnEv
fg52f1LpVSHY8Xl9wzkibUSF2+bD3nSnYIdGUnfcok51zItCYpGa1AnMLH8OmBnaXOB4FMeY/u04
gfbBPqfwq1nCae5jnB47ipJxWZgoD6cgHPfKHNwXNbDUNEZ//DSmyKcGqBHclcleVXWB9iuYETUH
/nHSkXm9JeQte3OLhzAwqUMH4sBZuJHbkac4Gs4FOBMxArPhoN1JAEtM1byTjodm3ELe6RJ/vOqN
0FtbALpuwxJVhx+3zZbBv7s2kEGhisCLjZLZ2qvBO7RzIw/uEAasOdBJ6Qa+e309qTjv0r0V2+nF
iKL7nKH8beTg1iSIO/vqR1EtqpC5c16Vj+SC8HwWFmNeaRXfEfS8k1uAR20R7S/C1K42qp+rO0h4
iB8YxrMjDr1NQZAB5ouoCBa+nlJMyLJlqxUW1pGthHExkb+ETNVr7+DygnTZA87jOmOnDXLtyO4q
frZc/WZMrX00pwHzZ2j35SZwkKPkSBVupoiHmovKghwkTOUKM/+9hEEKuFRg6rVQr5y7qrlo2xRb
q45Ppms3FzTSJT9gcLWrzto5/P6Nw0KlB+exSoZyeCgxWZJaYozbMC7Odew8Z5OHS8xEuqBQ/y1C
XJvIW7DMceCijC1O3KtIYBouYsKaDqNH+1HUdXH2VHPXSg6ApLAeY8BIbjF/UMFOq1An8aYKHFio
gsu08+W6JuGYmxaYKa424CAeMMnEExulgmhdOdo8FBPofMo0A7V/1z6HY+wdedKUazGC86h6VJhl
nQ0f86CrX4SHolYJAUCdZ0cAhyhC+9yWBnE5tg7uEyKAt2019osgiOcfFaiDGs3hQQA9PTdWYtyy
nBzWdmNFmyGSoKQazjl39AFmNT5hXwn52VZlqPVg5HKNc45FzuTKTT329qdMfPhIMePq9SQ1y/qu
fXI53FD86KZehJMgzNfqySYqK8MC8ALCf+kXLpukCcmkrwv3E2d0vikpfJeO1xJGHmCQnxBEbnt8
DpuEme5GwpTc+IPvscBApzBkwJmQfxKLxi2N8rA7Ie+Xy6HP3XVLX35IUyb/VVWcchtTQEMA1DYY
2vLWMHhO+LgSniRc61RZMHcxFK47D/m0W3T1lkUOzWw84TrJXXuZ5kioisGBNWqMF93ADZYBWkkO
Bw3exstWBnrcRVQ5QFtKSB2zXYjlMEFv8EvFjUYM9RFtC75me+x3vuj8bT2lCUCmxvyaYkggaYuF
3GzJbeczhahTetQL+PbvNEVBmTXNZ+QWxdJM1C+MusnCtqf0MlOvbOF82DfVZFMNA5DGM3Y2Zmo3
Qb7vIm1L82EyxZmNMnIC6+oIBZOyvepFFAtoa1gPgdGSwTrbbzmn2ycm3GBf1gNXV2XOWBXK0Rcb
ArZrnuOZIa9GP3R1wmEFuZJDD8PWR9Lu2bm8446t92K2nZNfK0BEDdywV1RgBCeYcXUbDmEXkuTg
6Eei7Zr3pCZAsLZY5QUzj5QejSkhYUN6KvIRmrxfzMQa1YlLVA6hqgus7c29YytwnoFhvLGaUubS
dNxwO8p2qNacKtCJbKuc7jAPGfc9tyjwuEqGH06VhTtqwvbZCXEyUyLNwMDgEj4lxMafk8DtNmHq
NFvH9dirkDTETBEFtn8HUc/ceYYJLkuVXXMZ4qD0FiwzdcqGYuj3c+HVH9ItvC8Oihls3gA7rHOj
+M4drHnbVVx5sfD7bd6M3vOo0xEAAimKC3OoxCkKchgEYZDeJbKs4dEMrQlFzJfpKc6ckzBUDKij
nQ8xK4mYdseDF5taBFfSKt0boluJjsLK7W0f9lHxDmoiWhUtC2dfk2XnxR1zLQDKi2hIwsUUOa+6
TVDSG+KpcKW/LL3hS/G/kHWY1IzVxEOac/oGPbe91gbdSTHX7brx/PeuJn3uqs+FVBizOo7MnIVu
9571BaR50ePCHqjGI4NiPeSi/Ro6G6p6Mdx7c731M+AjvNdnxE0KXWt2QPY+roeeIBSk7QaRw6CN
EN+ddNqy1rbm8SNz0cDl8WT/IO0TlxFy8k1gYfHuS7LhZjS6ay3NYkf5c/HK6RfkWJCzyRCdNPcr
CWM94rsxdA+ecKJD2XTGGiAe4dk9e7iCJCCTpnSlIhvDohHP4OT7bDd5g3jGoKAWrjeRMYnGCkFF
d8Oy+4tnZ7aYy9hHzABZVrG8NQOENUbwjDHnMdPTQ9E5BfINJEoYnx7LitRP1RKKNoxPusDA00K2
fKvHeD5WRerdoRIsnwxN0IHlyee5H97CYi7vekT99IECPCy3wglFC6d5/5XUTrXOCvGhC6w/ug+G
FTAByi3lXjdqBFClclZPJlKKm5TPtq+odzfNnD4wYth7MY4O2ETZa44ufWAgdmaCIFc6UR9TYn6U
11oqMeSj0pySYEFWGZXtIS0yoqGc7JeRlemyEw5xz8YPiTUrPVfnytRv1VhhQtfjXeGgDy+9droJ
Q9cAfOaHm9mVq1yKmsixmI9fokXphfGCaI4HDAjwERcFmnRIUBUYxXXQZtZJpvWwbma7OmQR1WRn
1g6DU5+BhV0TXRClt5SloJhNlpAps9U1pEIgW25U72fralPs+hvQFdWnrlCyLrIesU3qiHkVcMit
ukDrR+yZPoEV2IPZkLSrwXeiNTv6A2tRuv1AfpqcXJiuMaE6JtmA1SljZ30mzHHYptTCS8ZAP1Pn
9XsI4uzbsYIvMNxamzAkKB5PyzF1g18END7Myu4WbmCdkiQ4DsnwAxjyU0bupmyyA1PdYcHu9pR0
TsCuIjwmFecmk5zbOAi3OWMgiGdoDzVPNhMTpL5u8pNuei5z42gEKaSJejzZ9WTc12HqL4VV/bgE
VfbK+nKMeQ9EDyuooJPrnOy2hwe3AuStlhM413UnxEtjBi8J9e2ys5rdUDrHOuOY85m3LoBAsi4n
EQKQ+QKDsfswcEhmXBALSss3zDn1AoaevY30+DpCVi0MhEcDbWGEbJhBfERr3YMntL1zhX92Yfkx
S4G06Fd5R1acbyE5avwE9Eg7/3CBoxdLJ2iTlbkNC/2MF7K4SPZAWwOMnk/MEQOA/Ild8xaHKMpy
EGoc28/gp2/qPtcHy+y/mc+x6ainN6AHLbT0Vj4SUflSgJu/wHV+w07E42psX4XRXCpHfBd28dIE
wcc4RT+p7d/gXlhEsqcbD36iXOxhtfLOc5wiUYHQWdvxPRyo97hqxiMxPlxttew3bIb3Ueeq19og
p4O9SHbuAP1SK5rhjVdU4OXhVK/yKM4oNIm5ynLXgufWBDtOvBqFRjFtiXNaBdJn1cT4nnw6HMbF
Qbdyqyr7ULBrQ6Pg7uD3fJWz1kveDtgivOxp2LzxZT50ZbxjzXhbElyxjvMBAWPOsdrvE+CySxg+
TAQyle9yUGVAISr3XPZgmOjTFoi5HgILLBX7uQ3BZlBATLPeXLlMkVffow55i0BqM/Okbcq9O3Kc
tlVQHCB+7FVSQSXGOhFc1SCBS4xgnDxfw/qMCY8vMWDvbio5RExJ1TduGTYRotCN+RItDHtBvJ7D
QLYBdfzFmI0T98OW33LvzunZYsW+Rm1/a4cpAH2FBsLPX9KovR9qDsqwOjomhXTQwOtL56caBc9i
ignWwj6JfM2OLwXnFl6/6dnS8cHMwzN7RRj40oTPHw/LIAv2cZSFSz/pEarW0aMsA5Cubv9GJvaR
frhZDCWIWrcS8a7mUbYleitc1K3H1RvHjISRSrLdmZFoK4XLP8vSYNl55Bqi27bq+7YenhgSCvi4
hsBqmmPEJ+9hm0EezNeoGtrn2YBltOjjigFGUBo0P2S9o1zkqRgb3XyqWPzu+8rsNoAryIAvG/Co
TJFhzzMaWrMzFgc364Lv3MK5G5JRuCLDRn90FRbELmHvZAftcKJSLb+mDA/FjKB634oZQ53HZJgZ
gcasq3RRPngqjj/DthBvjNhsmK29dWe5fvuk2hQLsEJuZXWwZkbGdIfcy6ZDVJEHFLS/v6XqmcoE
+09F+yMa2j3YWog8q+57FkZ+5LbFd+zh5zCnaNqEvqvv/N6DUEba3z2C4OvQqHNp5WKhyOiY4Xp6
Co7BXIeniVCrNVCL+C5u6JTtWgSvWd+7y8R0iREY4ubZG+LysY3z7B2LbLPVftVt4pxTSY6ddTDV
aFyGhA0hX2ufbC3Rw/SSddq+pSpGK90h/F8oy68opa18E9i0YSam9m2uvOGGbp2BQwvRGgXNG7Fo
TB3qAVhRUkIRdhInfPAsQiiDsRFLD1T2jiiAfDPE5IY0KQIRf5q/pygNT3ykcJ9W7bAJKxAprhnR
8IrIRCyYjN2BE6U9lrnfbCuvJxzdU1K8QnkZTjQdYEU4fDfYFvLViAyYyKEou4+DaXqIgWMBBG/y
r77vvPvYaV+l41gtwivjRICQRLZPGY91bj7UpXVx1TWlp5+qlSsibm5kTCvFG3oPE396qJ3W3NQd
HB9GXXpLGdO/zcwNABH401XYqXZ2owyctT6Fqyfao0LG+0QCHP2w4IldA867wVlm3sAesm5a17BX
NsKyQ5RN+zS4Jq30TounrwY/rZS/dALbOMP2/jXaoAonN3mYJW1LUTfnLjejm9qsWWT4cGzszrof
ghT/N6FlMcavAsVATsOwMVG5YUwYwfbYabnPC9RndTZnN+CuiUcYu3znFcRJ+Sgn8ZjH5bDn11af
czb0RxIxJzqG3lj30fUPq8pUHSJkS+xV+B64Mtfo3QVgppqgFHt8iAoJfzE1G05zlEbphK6t9Ip0
hUoRjlY75aseNQNBnOA6k6IvVxhMokOS5uJdQ2Dm1FUpimieKhYs5pPWvCpN5bgUCO7WJO6mG4KA
OuSAljr4JMAuI+0453waHvt6mu5RPf0ne2e23DiSZulXKZt7ZAMOx2bWMxcEF5GiRO1L3MCkkITN
sTl2PH1/zKUrIrM7a2au2+qmIhUhkRQAdz//Od/Bbxub076ay4HdcpURGohuu9mBfzbrPCzmfDmQ
4avWWVBh5k3xlTf0BO/8s7hKyGEK6wRPxUIt0R1XbvdRKia5ZxQxeDtmJgxsvHUqtLX1VH8f9fVw
31UuvkWGN6FKRqq1ggzyqTt5hx5j5grJulrnnq7X2kuIPttgSNFaGJu4hgOQEIVJR1lzC6nFpVfL
gadSzVcV/b/oiK59hS27OAo//yb1mGy7Wap9Hw3NrjY9BBTOXMRZKcRjbnjg/hU3Axa005CXXihq
2NGJM+aYTxK1deL+tXcxkI256x+Bz5QwantQBPP0PmiTQttZQTQGHx9fdsZkXndDPnzEWUvaqYBn
AUpyxNYtTX2oTN1cMYrKtmxQt2hcm2Fouq2QvcV+u6QJXpUWMf7O3xoxBaolWcnQjci2QwcrLxEt
ibEmMt1mTv45pOT7O7r89vZUj5vYzKx3cyKRqUGQrfHNybB0LB1qF322NhN/6y8NbS51mYfuSKtw
x7NhO9XwLzURxyuwX4R4/NJ7HGypoPTWuNaTtt3UzIKwTrZ3ulZ5CI2pfcjHDA9l1xhh6TbcgZmP
n3UmBs/t06t9Rn8Ow0a1a5Q5Xg387dA2lbHJDE9ctLnpPKQLyWR6OGg1cZ1jUki29ovTLyFNUCTo
YznR4lpwp3tGy5scoJfAPADHlnfurcDxQvyjBkSHj3ROsVNSqVEVxMgpPkt3iQtykyxQXd56YBjW
tm27jxaGzpPVksQ3lqD7bnZ9fd04y/hp9EwyAfp65OwVQ7GIieHVXFPC0k6KYxiays2SlqgVnmeg
/KbcA1Zp70mG2C/WcpZXW1U8+UDm0V2lenI5+ayVif7Mywxu5pQp12QP6lB4TAvJsA2PQzN8pCkQ
oqJlL4Ou745P9WBM13QWLCEM7o8g+XWKyzfp3dJYE4SCKVHBJH5ZuMVvzNmLeNxZ+oU8aXBjG8DZ
wghfY0TgPSvYmtvwb5sRzOHUuMNrAZmpCesKd1PYyxEAp5lVUEx6Xluc+F8TmyL01pRX7hfltG6t
ujsMZTk9ZbojN8yG8Bv938ZzDb7wovTj7tC7/vBKbLm4tTpwTatY0ohu1/7XWDr5AC1Ueq+Fb7VX
HnTgk1db5sEiMwr8QPNhCtIt69RD5iASZF9pQjrPg8mnx3DuK9BMfPU8Rxw3GXDKiU8g7hKoYDME
knAZJ+tDOvy4zJ0gGQF9f2/8YLwFhTTuKbFE/oLhsmvEzETZNtt14JrBTa7HaA+ojlpuClT7L7A2
pBZpAAWxOAVsrzxBBYUqzyHjBUUj4dLBSkuQ2utVFNYWB2s98x/CmRj/ekqAa5sFuB4o8vEF2Orm
JnECcRoCGe0tDz2155m8t00tXxqh8w13Hp/sYkMabM7vNxiYcy9WD60nYii66tX5tVWqNdbkMZkQ
jwjCV4soOCbPWDnP5czqfegwQTMTimC2JkVYq+HDqbhYgkLx8vOhqveM2esDoW8zzGQfX8ReYZ94
qAY3JWgztLSoGEKhdfU+O1hyP3q3aECb8mMIsjiEWSmuMv0njDLuumJo3a9se/G63flTKXmv+Od4
dq3rgq+ng42y2xG4vYG/xUzOfm8W8Aic+4Kg38252TohtEZ5gdZHYNHGbrNeJh8Y5nlWbtrqneyM
ZeNItqfxI0LaDYNSlTNaTmCVr4zZtXOXmnU8XRGlxthNN9XXXAywsJlWJ80x77p0XMPB4IdG1jzq
62Cqs8+lJLizxV5dQ/Z3tLEe/cojgDeni9wsnCSBYCpPgAIxAUuTw7UsaOMFDHh65J2W1QQzdU7l
gScXmvz66SlCRYnuITgP/ZoKyrss9YXHutmYbrWmRIwViRjZB373moksd9DEEb5Y9DUcYsIkom31
i0nWszkr3+pp4dTDatouxjPRy9F7Ll2ZFdscX8LIXnfIL1Ul2G3MRe1yIQYd+a/ay4KX0cmFvmJM
89gLvrKMwM3eCrCqC1R6y/F3U+X3Bx+bO+tbB4TrKZ0qUItzXprNXgRWDFZQZQSez57tpeKxu7KI
x208EE4vhFKct8EZumtjHAz7okhjUTOOzRvq2qNYeeD2qgQdoilpQQIRxqzJAsozxzxILzyuqMsY
m87a4nwar31S9+P6rOmRx+gu2sa4XEw3Iq5mLnqb9JyLGEGCvkziKt3NpBJvELd5RlBzWXCWGTvm
zewzYIrAVVDPIyiffCfHHARl0Cbk0EfGH6rfIX2UDEQr3PGiaTRiZeYqGrVykn4wfAtLKqLKWWqv
fVwLNMQUSXHmOfXDVcLL6Nj/yjI6opX4XegkrvsZ4Q5Dvh8rDnIK7TcOTS9Q71QdSBIrQjQfCSZW
+yTyKi5DVyT1l7PE1sloTBmtPH7YXTAD4t/aIO6YhIF+uDPZKJmXWWETjWZ6Srg2iur0VEsZy00/
4qg+lLxqjlu0g4el2bFxzaBjYvuvkls5ECpKJJf7yq682A8ByBF5awUPZtLemhDo4GFZ35sx9Mx9
0QQFzuoyX3q+V20EwbadGHV8TRW8mlIzr/YAna65/8Igiua1QQBmby9ztyVM5Z5QRFoifV15hCEI
ihgzTog4sFuSuntgl2zzoXXZJ8cT+p2nlvBQ4M0btnZuwt5CPbFHu1rQDbQNvX1FZcFeWpNeG45P
Qm+BW1Fh87/l0yQd2c6UMsz+2oN8S/zDDFOFhM4WpCMRYH9nHsn2t+qeG1ZiagD7i2RO5DZzjW99
RbBz6azbDgHjQ/c8LGoenbR2FTtrbDEuZJxMUK8vJ0SQ9TASIapd+77QGqgFPe+0c4l17nBCcsoS
XaKiXMWbsQujeiSAdyvPX7E1XidNF85IaTrnkB3TesdWZbvUfUC3M1kdZZFvXiSna35/NlFpFlmc
pA8LtFy8KijqVeyjjPIYYz618SaQjmZc+s84PilSaSxOhNlk0k3TE9WrZqhVOgdjUBU8Ec/B4CtN
FQ7Eep0+14xAkJPqVh1r2IgPzuAUV8kcPxYNm0NgLU8BCi14vsAZDQ+UPJ8vTT6YHK/9yPNVgh7p
ko1rIhAizKvhebTgt0HzOBsJL/cG0WA4LBWjSLY/6a7rnE0SRzikLXXp9eOtUxTrOgPdsxDnzigJ
NU2KByU94a1p3CCO6XCs2F8UhSZCD5oKYIpZrIKO8Dmt4GNI9yHkCaa5rT9uOxvwHAPTI/T8NDQS
69Sb6LnQjuttTpwqLBcKpxuZv8Mk97blNJX35kAbVF1DtR2jWewY95lgSpfLHozwrqTfZyVNDv4r
t2Pr2LSxy4CACDSoK2Gu4zkBZRvH2Q39Und1ortdbNbZbaHcy7ix6KoX8z4GumigDu4r2tzJuK1H
QtcXyIAoWlGt1CHIfBQ+q6+emJWObyIlKoxgrlEo02ejpnq0tPNvti+Su0mJ1wkTedi1pF8DsqZA
Msx2B2t4Y9PpUzeL2M++40L0YXUyozttjdPGxKd90cph2dWZ3ROnij6sPEGRKot53RBrCZVdP+UM
kPcEe/1rXImIcEuijqrMqYjlq2T54r0y7GkrTaYWpDf4NVhi+eDJlCIE465wyYgeC0ebW4X8ohF5
VnGTulQGTC8RC1U/JdVRGgqlI37jHPUStV0W9hY2FEeOj44DXSPpzhnzeQCDbnr+SaYMnDs5v/kT
h2a7hHZkU8ZliwJWnV2VJ9+C+uX7SQVoJ3c3UYuxZJig+i5+9uYVJhCvymbmJSAJk2ajAZ39Xej5
8p6x0YcyNJuKafIRGbNuDUfpKqHzdl/P3qMhvYkFHxshHhxGEabtv1a58HbSZooxOxeoH0YIie5b
NrTJLtU0KuRfeSmOugy++z1WFVdASW15Sq+KuNQPWc9QybJSEF7GxoKH18O5Jq52mAv3RgAVvWyF
r/bk+cT1nES3hRjes+y+crNTbrA5gha6Rma7pNqSiE83rOfMuBFxbVxAS8RAYxfv9JGtQSxdtW0V
vdRD9Zx3pN5TOjGbkXF7A9QX6mf0fcj6LVVk84N2BPPI+U77PrKW7x0sra8TsVQbeMwhyKZvHITX
fp18mV1GWbuHbCODYENoHwZdbmzTaDzMynbYbJHxwRPODt2tTtlEyS3ulPlgFTGgCMivm5bi0EnW
LySfO7KKuYRbl5E2NeV0nLTJa4RJ5Y64ZFpPxFCShHPlcCgpYPOehJueXEc9+rG/TzKgykZd7BcE
KY4hA2et4T3IavTeIglATWXXcO8QqD39SGXUodN0LuT1m83mL28MyqPa8ntLI84QK5jb8TQw7ymT
U9SJUInsKfaanR1DKKSYOaDytLXKk5eOFwutHKglFwSPgcXX7mVrtrmkwxLUgDWUPQc6tY7L9CAL
jHpVyfgfs+za00gYZVU9Eije2aWMbrUai001G9ullYeuzz+zQVxDSrvkiGOtcr/M1pnhUilUctWr
BP3fpwqsyqZ3C4YbjEXKlCK7cr7ZOc6hIUnSMMLTsMKBpCglq8AnA5Y/z+sA/dEPipznjXQcx/ae
Hie0cbLAZ3WdOHQzeE65boQ80sFnXbeSdUtwBURh7ET9SOtp5zhwQUZ9ju17eEgXBjqNVdEEW3Cj
BQnIDFSWQG78tNxbSXQ60y1Po4JB62AQCXJemBqZa9UsMcvg3EFTf6L5kCgNXt0LnxOIUdL7Qo/H
yuXpKZfmqBsZYqniNWpBFt5KMkyNJd0yftLvmV8OJ6ltmto4St/09OrYbUnnL8Gy0Oud5ggIwD/S
ptWGST7eppL2EEbhnCVyvTbzXu6QcPxD39IaNbbTZWfr69RynljaLs3S8VZCs1dKlSkxsVouMPuO
i2CUwGjs0b5phsIJ+fgHyqOjYxZbm6ZPLzicMJpEGaK3iV5OTf9N/Y44zawh60B9VD5cb5+Gdkfv
O288Gp1GBYqvzMXeV516YiXCr0bxfFE91pCz6FgdUW0q9tkAxiL/Q/oN9Vi921HMjlXG+RylnV5l
QZkdmU4GVzHj0EMCzyGjT7GFrTo48sMlw7pPm+IrD1gucZ4AYylTdu5e699a7I7Dcc6jNb7cAKpX
7V+PjMyOhU870f9EE36LJgibANy//RFYW791b/8gjsDY8/qt+Pzf/+sBUumPOYRf//pvQQTrF6Dk
rk2b5zlwgBgc/JGkM8xfLGmZFvNeCkVMhl3OP7N0lvWLRX6OLzvSIz4g+NLvUQT3FwsSrEtSAZgz
8QXr/y2K4J5DQf9MfnkiIIXA9yckjbLB9+MF/phEoJVndrzsy0tzST8Q6OEjSHc5X7GUuS3kwUAv
b3SwzNc2LWcWNb8TN+pI0vfaEFbx5SUCR7Ot3OgGVEf0lAnb/JaMef1YpcjJWAv7cyehg+DCyc0U
5QZWZvfG4R30jsGQFxcSrUjAma0GalbuDP0J6A1d04TVOw/B3Ss5rUtZ3dhK6v5CNNqsydI29iub
djl/Z8SvrWcLpnDC0GAI6IjP0mS6cv0c6zXdOiZwMcttHkurJggUGliVH228JsgsluFvJb0mNLao
Kp82g9e5DSeeqrZsHMf1HKyoCaVX152tgbZtnL7nZitA8HctuBMJVRQuWdTDPTpSal5cEcrI9Tbz
qk6u82H2YY0lrX43cD/QAe92rKlxXuWnypE2DyYvTZGTZZbE4AwtrVBKJ7tYtmOqh/mk+3ZGs7I9
QCRdg3lgvfRJSqNyw8z8ODM1jULZeP0DfJs8DQM2NsF2aWazxaBYFUP7UUUF3YWW4daP8C+o/iyn
tHe2bZK6DaVQIu5vPdu2PoIYGFdo0s7zJbsyvmQoPbUM3+S4aXhk0K4oc1zvNaJBsQL39SHxHYC+
85w237Ciga0xC2X5W5ChfcfAMNP3fk5MdEeRD0V3usGbuhrSHKShIQK4tQEkZhjjWdYcu4WGShxD
dd6xf8kNFTrgFr/6CHzVqke08UI9q0iHxA9I2buMctC+mqX5wIDGxozEH2Wp7DQpwfDMxOuZJWM4
IyrRBo8ZGLHVUM2pAcWh4JS0ZPHoks5oopdWAedjCc3km+f4l2kwlfWOO1JSYRH1+X0zUMi9Yv3H
kYIOgycM3IS6DhzDfGZo11aXuWJnGA5OqyBs2qP36No9If0Rp1tL5YmXzOHZpfrhNjDm1mKh73nd
BtFUh8InO75BoHWvAfSknwt4XjaiZVrdCqIc9FXgQXtXwB0vYccEOYhTCrhYOhwAGHOjypcJm9A7
nge5hFVSeJ9iwN+7n5cge48DGpUQcYo0hAScGaQ4bZZQkRiGgMvvgonxhh6wTlZLwKk5XavwEMmz
QdvjRHQ5EqPHnuwwfGV5LY2TKMEMrAPcZPM6s7txny2CaiqcWWCZSUN2eG3ByYAVmW2cvJ0J8bjH
8rFqOld9A1qYw4vDoh5Oac7IGgVFv9N2WMgVyGywv2YFARgMlRdd+JUYKKWLp5KDWCooPFkI08VY
XoR7z9EAVRd6X/dOl0zQbDyKvCxYMJHeBdOQOLA4sNLv/NHUAhs1Zb9hFHVJvJq6znjsGKQa4Yg3
7fNclt5sZ5gj+rgsyMn0INkdxggSwbdLbyRXUsEbWGeLyj6nRAL/ZxKMwZnrXq86ON138dwGuFVq
MKeUwA4qZMaj3vo+ab5xxUzg+PLcry6YezBcpzie0ERbSDA+U+w+iiDDvQ68bnKxJZSYMwoLDi1U
MVb9FIchG7rBpW+lT5uVVIpASNpSiLGpVanbC8Sbju2iN8CvdAMtd2WAAQOD5JTszsxYipAqmznF
/6zwv4cPCej99wt8+FZ//uPpU398/rjMO/yb31Z5Q4hfSE57XkBq3qK8W5IqHD/bjuS7cH5htQZl
7bjCFcLkH/2RN/R+sRgneNglJPUxdvDPRZ6UIv4iQe0szy7C9mwN/th9/B5Qbv/053+UfXHDktoR
gJfnNOE/13iHf++z0Pu8AC/wiDaym/lxjQdsI0ZHgtGcSMrvc1nwfyMsz69OjdNnyBf7G8PdmKOR
tsWmPutXYCtse0v6pnirrOyQRD35HsOoAJhnZ7WzUKY6uXUn3yR37GXvm1ByfepMMJMAjlyojJ79
l4iD8CmDpQnlfK6KZ3INPUzTCK0MebgZhGVfaCswniEoc1rIqnmX9NJ5x2pnvMlitjG+WOdi6HwJ
HYA9tCcN894z/XGduyJ9/OGX+vvn9uPnJM6fw0+fE43r0he2BA/tWtSe/vw5VXOmmhziuuM5gnwd
489WQdLaOb1mpY0V3okSlOhF7JQNiG63/+7MAQKykh6hBsIO072RZhbgQ5zOTyb0HyBrA6WWGc+T
StEFyGDThPfTgeYmMt73NFnwAD/+f7wPAuCSZj6mY2xAf34f9tDG6LXVFxOU5K6Ios/EzuedokBh
hemak3xcfeh6khy4YnsXD4l7B9l8hjiFhW32atoBILa/RyoaDpHTMVEtzOOQjWLvx7C/8nKQN3aZ
ZChfVXr4+xf/c5qfa9X3A0v6bJe5bdiantEPP4TYNeNfG4nxC+5LAeDYl0dmB+ip3SCOVm5X67//
cdbP5IPzzwss1yKIy41xJgj8af9LWwt2ROF94l17MXKHx/xibZw66y5wM6nLaBzBM3HjhUzYufan
Yvv3L8D+y83JC/BcE0+TpFpD+H/6ZRVZO2nUzs90Uecej8xhzEs+uGHzVoqvRYHOCaN22OOWd9JN
M5jU40lmCOGSOvPbaDU4KyFwchqexMkpPdbeflHNt4GxxGZBLIXxa3asH0thkArwhUspmOUZT1Vq
bAYXyt42tjuW8FjbdwtW956WZh0/l5Sv3xkR7aqMG/368u/ftvgZ4cHnHpxJBY7juJyNHGLQP/+e
KQ6u2Nh03+1BD82qEu58mIl/vuipwTGymGm1rezUJMg/CWqAoolRCfH/9loRkbhPyBckDM1aPjJ2
pjOBX/zEKwpH+mfXMLvrxJVwaibHv8VL5jxNyTRe85/OVSSMp3gMVaQOEn1lMRF9mHz/1mMKvf/7
9/iXSxl5lCvY4yYUZy7ynx+7KCjxoJ33usE/DjFg2ajcSFjYKYmoM6rk/v7H2f/Vz+NHcjxkPeFy
Pl9pP9w6TWZ6wp6b9x7L8YsTxc5mzglflqorMnKQgXiz88C7GBC/adYA45hH7Z0YyrMQDb0MMS0e
jlUNlW3tIalfIIrlMTKvNHb4mjy0ex+UJJDproePjAC/zKK9Tf1meBCeEAa7vXh8sCYKLDy3u7Tg
7l2ys7M1jkZ0N4iGgw3kUB8IlPRf3P3WyXEHG5i+hvPw9x/GXy8vy/ekK01wNESv/HMA/4fPopCp
nCBCfh9x8NBNo01gYcg+E8a7S3DuKyB487/4kazxP68eAT/S5cjOI4zz+Z/xG0maep1TT99NpX1a
EbqzSceL1w4FIv/qofWXZwb3DA9Jfs1ACbh5/vTuWKqZ9ej2+xwML7QJYJ2qu1a9WhwIsyWAyevG
43KRgx7ABuZ7ENt1lkOmR3v9Fy9FnNfEn9ZMrm0uONMRJi+I9NzPH3QeEDNIRPBeYV58ZQxVcBYI
pL4RmSZuO3GqI842Ibdn0Ujmw5Cx8ULd1fgiMpdhoxqb02T3lVpbZr9wlU7lp+NH1DHA+B2wNg9R
f8FQTLfYEnV5KcBC1ZilkwxnCLZ/fiTdAP/iN3nerv3pTdnWb8CHAJQK1+7Pb8pMF79RcNlVLqiK
dtXkfpgtJgRoZ8GJnBV779Iv2eUoeDqbmrvnc9J+sKKHUTKahNl4hojleGrTfLxeCJJtLOwkPkxO
q3wbUee+Zhe/wEoYC+3eySLuCce213k8Y9vBAvTEgVmceBYPgk6/izxq0lt8I5Wx8vCVnHEoPh+A
2cEnOPfGlBfg0PGg14aQm9ow7lW+eAdjEQ5WsKo/Wso7+yoJYcAoc4gpk9cmnmm5NpadgKRZ+S8+
wbNA9ZdPEG3WlHwASFjm+bL54f6D69yObSzetEjMVwmkiYRYIiGlmElBeUULm9lbgysvzj1TE+4d
pinozor8h44pa/OFiasFM40q1LMnwI42WLPv2pxBd1jXNigEjlE0tU0xGrLRtdXtrw+Qf/sJ8/Pb
Lvp7Vc86PZt4ft1U/+cf/89V+h1GVvXV/fv5n/3zv//7T3861Z/lfac/P7urt/rPf/Onf8j3//3n
nzXEn/6w+VVPvO0/9Xz32dKE+cf+/vw3/2+/+Lsq+TDXqJLfq55QHd8tJlT247kFLMoPz9K/qJn3
KDTJ75yVv/yz3847tg8pBS+cx3POMs8Qrj+OO5YLeMViSM5TwQfy9cdZ53xCghnE+cdybPgpWGv/
U9FEHPsl8DnpeGiani3O3+6Pd3/z26Pm7047PG/Pt+cPzyRXgiZDbfXJygTojef3++PFJ1NGnM4g
ODK7FkTd+EwSINzYelCZ8J+/ikmiOw5G2XrHxDYX9B2IuTh0WDPb+trGq8ewpOhhnWvwiBUFXXIG
dMKgBueMzHr/dmzsIA5WztLFEQ1EUg/HMjNVAzmgBmC4FG62ywFYxAcx1hahUavsE2ZLrhyHe3cx
BSUhc1na9P0aYukxrTVz+6YsyxsF1kgBQ3U9RUZ8W/btMq1ZNWf3G7OorgY+ybuOd3k2sb1aLU00
T1BUsXZWhMUkdKlRF3n3ODKmY0okZDCFE1ZwdSoqNnbkABo/uzeF4eR3Andl8d4CpLiFn+Kat07P
Wnog99wypsDQACHVmophC0u8ob2cvZr/0IPddFr8XH6Vr4NhLNV7ERPXu+iYvC5yLTpc5nuqZ4bg
aqg6fc5tLh5tATZXTLasAbfYpoOFchnjayD4vY92qfHuvELKN5bDOKE5fgKLDBqykUPVpm/4jPNm
DR55pAdMLlYQ1Svgwq3ATNdY1O8xPtLfcNmk7XXqGj60WJdKWRr57Mz/8vu26y8Yvy/t55xzVOMg
jNMEemlL8YMhsGD6FhYkBR/eZkKtiU9PhCoXXP/MfizvazKV66xBsFpUjdKBy6+NznYJfr2z6oCy
FgY1vouVMnNd3uBAFwAwEV5sygeREmo6/32t2pMCSWlfE7oIlhejD7qURgAk2SnaD8q12m9ystro
ZRHJ1Dw1Hc6IG1rUN6MKmt3Spg/MDORlDtfhKUYt3ccjh88u917k7NYfFqnTCRva8AI9leFQDCD4
fOHeJnleQbKe4jWJD0DiBXEqzcSaqjAqryd1k8Xs0p5R5aL+tRG5GokC626FZpGO5rpNTcqG/b6W
PWtbT2gLPjuduQ8gREtKGmVWbSnCWijv7eotv1RAXQbbdqqBDc53axtpCgpQzsuBO4A7CuC6+9pE
tpXtCdzroAyLYEzN6xxirXmDtymKmU36LmRz4BipS1YBoEF/TOeU3sLUENPyznYba8vGmfDjXJOA
oXxSiToXz17k96+5whVDDTPkz6qbC5vsEPEk7rDolb8qdlnds4vopMA71cT87ypQiaZgGeQreAxT
D92dQQEV+K6kS1CIVyaVXxjRczBkL+kwt8P7XHD0//BlG/jwHwrDoSpPjVTcQS4QX9o0czAxxD6i
gzs22M/IDJJZYnHn4X/SbV11F4vRFnfIEFnO0RuLDZceSi3b6jYLZd9qJEQ2CXCyvaGgUmw2qldj
SKjnynJSJABgeXRc1xH3DCdM1G90UNtajT4clHWA+HjhldBRyJV4Bm6donHDANkwAKBMcacIegUE
pDeyYz7j8aUaus3ty2jpigU/+xlEE7OzwF9PL4/YiLGi3a04w85mUniXhq2Hm2ouKBa1swyasVNL
8mEYBcqXXhTLZ1RJ99Jy04WEfDp+VBhkNzH8/7si8V9gesx3UcsUZJ/ypjnEUUW8HWHt7wps+psI
R44IQUrEB16IQTeVZ9Kw1KTWbqnoHUpdpkurwmjb1ymYqGFNOdzSID0az7AG41PH90QiImmMzDzf
QRtQ+Plde9dE9IFQVVsAEy7GW+bDtjhEXstxxCWiHqV0FzfGUr/W7KMfM28ke2J2lvhCq6ISW0PF
I2ZGozHzY2/coF5bD7G9LD6esCHGQ2F7L54SLsm9XiKjzZO70Zy/FC5o7YUkXZyn8zZ82cGfIzxQ
KJLdohL5sWPoAoGSSp9TEhjehhJWCkMtU0do0609ffZ6eOy0S6mTNw7li8Sj+cATQNB+IQ36fAs6
c/Y9CteHr4bgmrg5biqnjNc2OMQrpdvo25gki3VUVXeOQis9rIjxZSevyTyAteQDQG/gB6l7i1Mq
1tDt4POmVmVsSo3rgVB3OCFbhiX5svqiFq5+HlnsqRafhNvAUJLyTtFkwFPRS15K0xuu4sE3wFha
8sFlEPaqTUoTLN+lK2Ty0rta2u2mURPoKQ+XjE+fS2LXD2Y+NdejDMaIJigDkEwGFRca7Uj1sXbm
yw5WCX/uLlLRiRFyu24uetAOB3s0nUdtpe+yqcuDRV92njBmxZxAbZdVwzdHL5NXnuxP1D+ph3qh
U5jRng57DR5wqhhRMB04dugRodN3+rZXfXUJPputgF2L4hWuuncQwjXuxnbO11SNVSczypO1yI34
lQofTUUjSJXGdIwvtQji9UGTMXypjUreTgBU8n09V9Q2c5Zyw5Z4ztYwsxREJD7zNDsFFBmBIo5o
iBU33pi397JpCESkWj4DJytDO6UTTXVX2mr6fZZAcj+z7M2vKOdcoDneSqJT8Ixk8mQYplh1FHxN
JAr3QTywXWjbA1Y284xz58HCwa4Km4ld+ipYxuhhCiqHPPnyIeyIRj/Y2dgBi34X5Fl1WY/ltqSO
i2lpq5x6X2NVV6umJu7cp92pbOV0ySYHqHXcBMdiyahULmLniW2Q4X5rKj3EHxOT1ODcZNnc5cqE
UFFTMbsO0nPuPcqi7jlLK9s+AB86E9ArYCmDgVG05lClg27lO2zWLoqYTcmdtZij96oCa3hP/AJ+
B9NSGElEjDDg0QxIc+kXfNh03vKQKz5zlvxrv3efFe6h14LR1dZiisiEDIfwedjYXNrMA0Epkb0Y
OAISD3ISni99hrfHM5srNRk5MnRab72g4/xBh8mxqJG5uTMMGtwMcFu8+B7aGk1zFIx2/dOkCADu
FZp6sqa6hoqC3kr7busRWvg+MVrGZDdgwD5JGTW7WNfNd2cqxQbW8xwu1qjQ8bJChR2ZQ0j/Q8Dv
mAnqFntju6EpAZdQXZ9ElvnxBhUEmTqp4rXRqBnp2ZLFMerozqjirAMjuxydaGzibVGX5RFO28S4
a6aPTxAFoFQKHIxhjcOGtgXmhOycFaOnlucp+KB43E4LtpR2sMejTalvWMO5xj0T5+NHkOXlfZmn
5aufO/nLbBA+maKku8NEXEHf8Rh+o1viYNVtdzGQndpOfQUCzTNJKuJoizPTv6JqqLiq3LHdev5C
Q9Eo7F2fS/MChw9NO0GPTEUR0wkmUrIGMdSv27hN74ZRlmELqIxob1E8CsdfDg4J1efEqx+pHlBs
kX2T0sFl+BROU4eT8j4rrobdEBBXCpyAqV5CJpkw1h3bhJbFNJUF8cQAZlnb+DeihMuXLV58pYkT
srE7V6xivbzKq/YzVQ4DVq7/YM3kuLnT/DbtQ9u6xbrt++JZ2oUBANekv7lSyfvIThJLMlbPVSus
/LF1SrWTbVFeQ8uR3+i5Vw8YCkk1cRKZ1OoM+991U832FOZEcpKjRsS3shw6EnITCkoHWg3GWFCy
N5uGMXQy8UX/ZL+nwR0jXDuZ3mb0CqHDHOAPOcW8Y/EH5gtHvR7dPWlFNg0lYY51gHyACbsgI4i/
imRUE+vIOGDNpyEnmqCKtF0kHgtSCjiYCf6sKz/G3DX9B3vn1Rw3knbp/7LXiwmYRCJxW77orUjp
BkFRErz3+PX7QOrvW1aRw1rN1UbsxkzMREd3Kwsuzfue8xzPFM8UpOxfthyxaZRtfxm6ULycSVTf
RjMjhSatoSdXkY43AW0eSj1TpWdGRtSpnLx2WI4ootc+yLVViU29Q2HrkBnWy8lnS1ffJGYvrrp0
qLaGHrvrNCHMzTFM+6rRDd5t6gn2gqSXDjO+h+q9Ndu5OtOi1EOjqeMB09F5LazKyRwieGlJXRJ8
SxmzSGvQNT0kF5xEaASCNLZXgjTvFXmV04WAf6tf5rzbySobzYpLGimHIYi2OAnyxvZXbuvEDwM4
PG+F/9wjo9WGdRmUyrorNX3clXksorOuCh1v1dCFe+wLnaNHHxG2C35qxGblGKiMIUAawxOSj8vK
zHK6Q6RwgWBJiO4eg8xas4Wxbyyv07alL+Srbc7ltCTO2xvFNLxHxhKBGZn873SZFXQA3Tcd4nfz
at0LGx1JPEomrTk7hOZehGgnRxsB9CcHtoS6LsR34bT06dEqn5N0WT34Q82nmLNvJIDH1n8JhdQU
j2G015jlnvzWBq8ZGeE6x3b3TCElu24F85MhqxI1BPigRdUE2nU7tf5130AmWELfSb54FtyUjgVm
XFblGFyJ2G3XuLfsdWQHOWY/w9KvUI86V24u5jwKi0J2KQl6zPMwX2aRjf8dRXh1nTAp7iuvpEcE
s/IB+Uv21YHXES8L0ZDiOxRNcVcUrr4BRpmcj3oDVRWJ+zqLPLnXmwrTA8uP90MUhFuTr9TfK6vq
4Ry1brggUbHHEh1EaoXJ19jGMnx19cH/gnMqWo4k/102VCLyRZV60WosrfrOENm067CM4T/LnOii
DJU6ozbVbwttFAugFfZZKdU0rgCoPwWG4e2Bfo33I1a8n6iDEjQLVntOkAZNHL3xXm2fpI0GOuiV
TIf4zmBSZOEJ256kuCG+pfCa8IIN9Qtxb+5tSJ75xhzcei0Ntbel3hKImsKice05o4bLX2a4Ru6V
SL1vTVOml2ZRceDu2xBnJcHbnNtAa9q8xfS1d4mXkQtcEzoC+iC1rW+251Gv0+riIrJmTaSV39cT
m5bFYBj5xrWiUCLvrUe1KHFPbSnfhWeGj8wYFYNdsaOtki/ww4FmkaKpM6ElZBcQWk+fNUiNW9c3
6ydYA7VEFDn2bOBb5C1LmM+gV1HtuLe+L/OChbaYgCJlRNKCK8PNGFICWwxKl7uGXVM264qFiyh3
6F5KWBbPREz1j4UxIeoUAw71NdJ9XGvZJDpep8HdN61duOfjRILq9yl3XHcHhgzwgZvG1l7Mao6N
zhmv3rJV/pHUnbPy9Lq/6TIxBxKX6hcuhO5rjZ60Ph8m1YLDpUMzlwCGiW4vmfKIqeLvtV3Bgok6
fCE068IMmkbv0xQf6bUMor6n8OFtgfLCd+9NX7f3ll3G4Mcqf9z1QwUaUk9tNOnAk6CMmv4o1yoa
q+xMswXgub50+4uszfRoPVGBi7fVRA/fxYO3CvPS/iF9vdx6cQ4TCg9cXS0ddlPL3vG0Faor/aec
SNhKct1cEzFLQERtdDFpniKa+jXvuCH2hey7BsuhOV5Q2EEuo/ll+pCzXCZYiDsUx8C/xKLTi/Jx
INpeLUinoepFw3nhpGH6igDZPkMYRJPAkeSTYXWv2l571evZEj5alAIma7inui8u2KBaK+pTznJI
Tf2KpHAq1smUbc3eshaqypxLhHfDvdNkMaBZi4OYlsZfJVP9HGUzYmiu4X0vhGGRn6uItwXIX6xZ
VyPIhgru3WSP42XZkN6M/JBZhRDuMNzYRJbfSfiiyxCDn7uGCEXGCUeu5AakfFwTlprb+iXpLlQG
Y2AFpAkSaYobnbx3/a5KcGuye2jG5JxqB4wDguWDaBkOLVh/NhCadV8Vde7f4MZrObfxZvU4zMw4
EPKnSKc2+976KeCKmEiXJlk1CirZopLllH+h2SbVro3jYFbne9Ddnxu7VYRmdqX0tK2ZdkHrrgrO
7f6WfOfYvqk5jAsgHREujKjrOcg0Ll2x88DsxmlNlBKjBo3tXNjDbMkl+Nf9Nqjas+foVSYnlGi4
ky86L3VuODmI6BHavyQFHKBcvRc0IhT2vNxTlx7nWu/W9iwvJ/2NUsF+6pkqN1MTMyrRSfYP9AYT
MFOFjw/ZtQkpBVlp1NFU5GQ70BUVvouD1YTN7tGXmRadRRXqNkijItlFRqe1a8ZuNtKZXGPtt11z
LvqgCTd9yjJzB/OsI4E0NlNvC1GpsS+7WjXTeRXHI77S2CMBjfpQ6uCYFEa7JVmViuRiaifDu9MU
YsVVTbC5Wiku1N9SKRw7mEZ12tzgFKBjaKk4GLeRcnRtEwc64vamNjXtJgoLN91O7F+gRo4E0IA3
JpL+AnN3xiaZY5T+SC1dMu1mUUt0dhWJHvcYp8QbdxoYd2omCrX/k4w6VeqDgw2uGccLrZ8ydsfi
xQ2A7ta6B+5xDFx/Iqmtzi/wUw4TpB2UphtJvuO41HpDlwRcYTiph7S/QLdDidkzqf2VfJ6cTpLd
hFpe9lrFBgl5Ho6uKcXX4RI1E7vsO9JUfiesHUAVzIJHyhjgNvTK2c+8mH0KKvxcjlO194C2Qb7g
FB93WJUCs3pFuB4uVds++znKuAoEK2wt5TzYqaquu4TtBRnETodghqPb9dBkP0pveBxUSiRTpZ4r
whkxJblnYVGfmQ3JmZ3Eu2W70PbYdWFqDuDLIBFFyxDTYsNHLZdBEjxVEzsOsEbOIsL7sewbrdo0
gkSbMvCDbTDU2s7pKo7Cgi1Y1rgwc/ptja523agSYzTm/o2X6uPCcJt2TWHcuLHr0luSEm6l67Ar
Am9v1x1t1tDUMcvYTOCjEO5aZUb4UlsQE2xIWas4rg3gmjg6Lf1yqqZoFyTOOWHcPvBqYBhCC8ZN
aSZ3tbJfQpkAokmZ4m995eFU0X1Ue72o98FYmA9NLItfCIiDq5pDWbVgIkxukkmxdpV4txRtvUsE
ROVXoWO20Wsz2bPHxw5VMBxEE4DpgZ1ZK3hE4twPy+GXykCFZdgKkoUM427rEXf1PYgIkJ6G5EvS
Nf4TiaFyxWnDebW8yPmupyElS27ss1Oz70DrGt6jEwNwMBjdlQFJdF3RIlpSL8vWqdVRauoIx1Ia
efe4IcQGrO0T/oYx2jbIu5nESgAPI/GNd1ori10tw5/wlSX2hfHaoqC4iDvn0cjIszNijam6DHUK
ofg63MH7Jbo+wn2Squ+5raJlSnG8NNMfY2HBT3D/cCGeWok5ArU7Fu2e3TqpQd5551TFDYCcF7b0
cCgSENNzeWaR27F/A3pGwaOhHLtynBZvKN0MPtpZ6MnqQ9YimdAkoBlhvzGmIHueQFpBHxUGGLGw
KO9JfuxhekRDcjfl4y32aMwuA/iNSeuLPTAqbSWImQF5q8PYT0Lyz6z4PgpSDdSrWwEv5JPdxkFd
vHSxfjc11t3YjI9jHO/QmdPtaPJnzalyvMByFxq6vytj3qvI6r9mxIZdYpI8wxw1raWFQkYEhdh6
BFifIzvLgfCo4cxAr7zo2dfuS1Pj3FMEA0BivFHulPlXAIBIMVXGz9Jt2M6R9j2XgBWUoFK2e8Qb
r2FF+6qkyHXmlE65VEO+yxP6JGbjJhu9ZL8VCXfLsVGsIDSPqw7xwdKs5TNzaPcVBNyZSDpvH8ZV
t7TaSHbrtiR9AbBkvWvcHHOZSYJsUEDSG1JrVvsbdg+pprOukVzGYhVYjZ1yghLZGSc3EAcG3wuQ
JE+G50SPwZKQvLbFFA4718LvOHXJU6FHs2vbA5eSAN6hPpPiVYISBAmBXUpKMjBem8fKl8+IQ0LO
Rc2AvShj+naMp9ScxJKHNZ/YIpTwYTJSDSN8m8wvXT4ZifFKsmS5ilPJEU3IdMteIF13YWZfCCBn
P9B4k+pm5vC0e4fUoADHT8wjHVraXQjy2fuVyCjBJ6NaEnXpP00xiLMSRdMmdCBGT3FEEjl8kq8d
/cN1Reznyu9StST1YZbDEUl6C/O43zbhPJHjZZsXghGufK+z1zATA7gNcyPzYMF7nPvQBan9QvrK
LlrkBF+MqoAa5VO4joCLgjkr50zs0GeNcDQMpT6hBa3fbjnNhByLGwwNNAhJtcv68KJNZXtGcZA5
PGiXQ5bUt0j5gfklIRFtUwRIMiYXhUjD4FEQM3DRR0n8AOKbJoWWDBmXRnIBmn+l/dIattN53eaP
5gi5pBWxomhC62iVQvtZTrrVcr2G1ovLCuB1tneE/W2ghrzXXOSrWBOCGvq0A/beDbKJjWFr3kua
h6vUGL4Hpkb0EiG5XrT2gEASWxZreoE8lcDebY9g6gxNUPPkUUk9z0cWy1AFxS3d7WwZA+Bhi04p
DQ5uj4Yb0NsLBQw20Vq85chjXJoEPz1OXjRurCnjpS3DH2oEh0ZR6tbI3NsGjiTTkTervKeYDKhy
8leG0Clkx8Jd4PwgRxmuCfy7tjRXeqFe8akSyEk7Aj8lNg2f3VIVwwAT0JGWZlE0qNx8CsLSJlSA
Thq72tS87ui9UgAS9YxsoyqEhmTR5FLSZa6KfjNOJnNQBK9tg9J33AQ6cQ+ZUHTyXCP52U7ZWeQM
CZV3fTwPa1S7zNdyO44szWxWtVWlPP1BYkpFgAIY7I3A4J8W/lvh7ZHcRqK7JA9FEPSDtRi5yOxR
eiMWKVO/16xslLDyux0ntE08tgYN3tE5IUs5FCspQ1k6qgDgd+hSXGE6R6JDr4fVBNMkWlaYNMuz
VBKKfQ4wxdBXn1/RofxMcRnSsBxD2Jah2w7a8MMr8ggFiQpseGuLbqqzzjEWRQu6K97XLmfvuHK5
qRPbNJeUSV/a3fbz4Y1DV9fv8U2XiBlCZmAIW/JIftOXyvVI0w7XIUEE4BEowyJBDBEuiMCxgO9r
jls8o5+Iuku9TYwbfSqoNIgSFjQNdS248N1Cdy8NbBz2f+ATfMg5FqbHYpkDWc3/mfhm+zOfTXj1
8R/1f6HuRiJT+fceg1UUfkd5E76V3Mz/xh/FjbCILXLm91aQWmQjuPsvxY3AYuhQEePAimjaJqzv
v0U3hO45WARnUYA0dRTtvCX/uAgN/V+caFE7uxQC5Cwm/BvJzeFnNTvEEPE686tG/hrf1VEcn5tr
fgtJyFyURu/vaM5h6XFS98RL/eEofMG09lHTKv1IaUiS2+TOzipc6WK88AFrkL7Hrv7NXf9gLkKi
e6Aeckgn/C3+mzW0JvO8O89Wb2ajpAtCy+wRCMUtCoEFqUijsSIRQ4GObFW9RUIiVmXMrLwYmGOW
fkH9c+WKrrkpXFkbaFZaipFjDxkhxdqRX8IkYZ0pY51WiuVXA2QK4D10sbM8BBDccKqbATMDjTrb
bPciMrxwN01DuzWooMO08xtjbCHbo8jhp3R1Aee59QCYkNpTQtEpLG9paRGW5gJAzC1tezvb6S2z
zoocEWlQth2sV+FOtWJ+pZbpeNbcR4AWT1Z3G0fXdOtBgtJ9Gc57x7LvkNKo8FrPB/3LSDxEvFAy
ih+7jiCcNd6s/EqQXZRsGr8kNgGO2FBvKV5BDO5bWveE3/UAiSp3FqDG2JQVRiqkwHRbFO5NupQG
WcfhwDS6o1HkfcmoDwNkNBF+bgtcU8U6TFwv2rLRmF2RtOW7c80OAQM3Jtpkypijv6/Mfmouehsl
zovIbUpiEu5g9oVM1OK8iiZR7kgpGW+8UMe5YVQ9a2Iyh70vHHMkCaHys/KFVEb3pS7c4TGjzvKr
Sylc83ea5JsPk/NbqLf2awe76hfnPTv7qjneBB4tGTpjbWS6qXa4wthM0gTCIW7Qses5VPaooQpT
o47kygZwLOKzDu5ZqeryXI+QinKgGIp4JQzZmt+oQ4tslZsDTaHGbASdPIP64JaYcnB9OEw41U1+
ywHd1nEg7CvpdeEG5bnuEG4XNaRbxr7RP6sWNQI8QiLEd2UBVALKUPfHW/KPLPFAbvffesf/R2SR
kpnz38/PX3+mPw9llPM//2d2tgV5qQi8JImos35xNpH8sX8xOysqhzi/MZrwP29nZ/6h/5qNEUfy
t6krG7rpkJ/yN5OxKQ8tLSgo+S9u81kBCeiT4OrDCYyYtQE6bCwXOZ5RbWtFAeffCf1VSFm0QQaA
jWpI0XT5Za2F5PRSmdvaTjpdYytM/D0ketiYSphauTWtrGw53k5NsUqAshgU7LP068jpjCJn4I9P
EC6dr0gBYYVqFJehFM0hYW3f47emHpNj6li2ft6ob8S/5fBSvErh2lxWFS4qH50S+9En5D9d92hI
P483pHkiAuG0VUXarzih/lQtRRew31rokJ7pfBI7ZELL1EKT9qHu4+LGn1vk8YXyKK5tyjoLLhq9
1fpLBFmcF3HWmD040TFKsVNPqr6xdZSYe+g+Ab50qln2eFZgq85fVKMjR1SBZJ6m689hACIwnThq
eCjNIKPRxEU/1qe9dxG0TN2/c68rGjp9a79QGFb6g+eGBKosY4IomXFCKvZZcB5VoBG/ZBZuiW/j
gOfnsYqhEy7Rl6YjtfuMbSkHGOpaKxeE15yvTeDJeIWVxwxu3cmjKpumQ7FnEeiCyyFkc58sept6
R7WybI12/sbnEoDURvxhBGT7ipqR2KYqLGvUgEXqbyrYqCY8dBJleTNoShS4k+9dkgwE1mgqrvnE
XAPUxiu6X3qojXawdqeRUKWVgV0meNR6CJRoETm3kAZAdYxEh0Vn41pvLhI6nfxVnpVe/Ioftht2
+KgyM1yknB7TXSQBsP0qW6GZ974grg8FVcUZRnPjR1BJzQu5ehFEtQS0u5s1noawJ0rOy6Qtopmf
UaWXTtAz2UWZYz+7QlbWzncnWZxlfWr4uzowR0r4EzEQU+smt+Ce6hUduvK2aOf4chnkwGvrXhq3
1OCbPRUG7O0qbR/NonefGxyM3yNmTbMqnCfdjzQM7gQ43OZWlb6aYGlK9DKtyKmGttWzVYaE3wwR
lKMCreM9sT3DKiNSEGix6V/6dF+zlV0YdrUsbReME3JtfP3aPSITytplTj8yRHFKHd1uvvUU3285
7opvpqhot5GeRPkza0NOi8lkbRSpKFig+3RJBzDEgUf9mUr1khSPbO8FaC2he3NOHywdbrz9i747
rMWOfKl60h86EnLWCgbgBT1G/ghhVne+yu66GjaDmYjhV15EpFKNOcITCJNLPo54TVAhJvg6rfN8
6dLUBlZjlgW4VZD8cg03SpfnDpWgYBk3XhSflXbokD0TGhTOVNWDpu3oPRGpoRtDtEaQG6TPvAdR
/wMWhusu07r39Cu2FAlHddvX5FdQuOQnRCPSsCWWEAikHelf2SqbklS7mgavnpYaUn7n2tWwGK3N
pi+h8ECR/BVbUtK+9GRx16GSuUFVW31XkKdAmseSeAs1sLTyJ4X5o6upigQcU6NWmVZNx8vkplm2
JnHLgFiBc6cA1Ssi86buMcbRFTKaeqlDr3ju0YqRiGRYJWKUHlUqX3kUO5tAYBF8SenhV2ex6PMI
MSiIv3UiOW5u0inwqekMbh90T5Ys1bD1aSKblMP8KLgoC5Xj8RuqeuJw75Uy+en0mRndiKIsCqBn
eVXpO1I2x+netYxm5s9TRT4nISbl7tTKoiA8V17zE3vh452wBZ5EQC4BQYK3iZXpcCEB7WFCPEDg
UVGTAN3tYNRnJ1w1r29W0g/23B+OQ06ZUpaFicidT7Nvdtx2TyHTsTqo9qlRfi+CfvxuQO/6c+7k
0PhxbvN8PvjfrgBOKVwNfV9FLdh1Zi/04SgTEKiEFjRylc61dlYahRs3T7K7WsaQqYq4vhypjt19
fmlH/tI/o2LrhNUCs5fzxJEXIekzV/GEcNelGR0WbUB4nOp+sxYOqYatIJWJsxsMfmIEy7Wew1Be
IBBxvnz+Ow5LLH9+hoML0WJfwNT4GwPz5ha7CbGQVm17C2ScT0qP/AuWWkiJ5GzuPx/p/cPE5CG4
YtAyBvnxRxesmDfDHGgbwsPMfbCRucLAGo0THuf312MyBidejsL4SH/bS99czww97yYYaAvp8j3U
LtT5wAfLOdK9+OuvwLQxrdAz4CzISdc8em9GO6IYmnkLG6fVuRqNHwHd+c3nd+2D65G8Hgp3vsBQ
I44qU9gLQHjOKQyl5rH5QYpPRIqnmhvk+M0pp+IHj0iaGEX5sqlmY9A6vKKoDmTn4yJZsGF4xpBO
ZrAPLOfvr4h9KDZ63gFqDEdXVNilpYWCsulk/aa0t20Tn8ddNrGvymvCRD8f7qNrslDvgq11gKn+
tlm/eSHkSMGPj5DenqzbjVk17hphfLL+fJT5R7+dQ6Ao4LkE2sCMyCDiqNLh0DlHbkjlNsA3jH0E
dKNs+bgRj7VnqPx+/PVwHAukRYEGySKu+MMH5TQKtW8tHeROWvg0lMI61xLXPK9aN7+yxlGccGW/
nyLJMNVx38yFIc4ynHDeTsTAhckWqCm7Om4g6Q77Lzi6ioXsjKtRgq43u/TEiO/fe0Y0LLhT4DRx
lB3dUD/0SdAiBXhRmnm+mRwY8SwRLk5LTFmf38wPL26eNCys9kraR2+9LbK6S6IBE3A9DBtawP2G
ynT74Kgq3/hGFD46SJOmE7PHRxfIy89XYFgIQH9Xat+8lzD1/Wm0SVFRhtFtNbLl1vhUyg206Xr7
+QW+/wQMlyMfKzbuPKoRR/fS8ZkA2fTSwu/89jzUnHmfWXe7z0c5/gTmZRQ0A31d/o8v4WhTkDWq
jgcn5Z2nUvY9rmJt6xpptkbv0l2ntuZt/oPxHIEdXPEdzLyzg3cygiQ9qojIMteJRqDGVbxtQzE+
d0wrLX4+Pz1xG9+/J+wN8Da6cuYxoCE9HJAkRFDe0qVv02cdjSIcrqCTEHkKc+jPKlw/c2h2CRfi
8wv9cFxmFX2+TjpcRxfaUFKqRnz1kDxT8ZAUeB6QH+W3WWU3r6Ohd/caqvATg75/ZwBP2PBJcGCy
LTjeF4jQHQlOcOfYngr/AHJT67vZl9nq82t7/xWY0rV0atesBcyeR9c2AzgNW5juQmqBtbfpU86F
0W1EX//EBX04Eo+EgguDKf3o6XWRXo14rwmK1Y36K8dpaMloDlH/dAb6k88va/7Zb5cDi3KNSSEE
x6vOjuc3keHNxz1Iv2oNWTOYB/Q2meQSK+Vr71v1lhLGCTLK+0c1l/HZJQjq/7TMjnbJQOUqj+Qm
l9oK2GsdFRqE7PwfxtO/3SUftY7mneI8jIs6dA7HgSNx+PoHAbLzIANlPRJ86xEq0btg2EazHVdS
yzOXnFEKpYuow+KjdaqCxw9wDvI/uS3FZubhIC/3AlRDrY8F6MSL9OFNmLcUOvfAYWN2+OtsTppe
bXHVuFtLEk9afTNS3D7xXN9/irbt0kdmtacNwNxzOIoqetID25SQyzrWLvJpzG983YoRHtTF/eg0
5TOqOetEF/T9pYGIcqFQuFKxrJpHzxf+NnLIiX5xzW3dBjaKhRpb4onZbZ6eD15ZekUMAumRL8zE
Rn94aQ6MgFgbakkXOate7XCMNeQNMZWo0EzLclV5pq1dBXOA1IVth9YpMMe7T8aw+I+S1ElZo5zj
18vBxprO2LtFVaTVReujuV2Iyhh2A2m8QAmJD1t//pHOr8TRFRt8onTP2ETrdJ8Or7jFLBwGTPOL
0glE9ii83JsWrB2+2IOW690T6+O7x2hYnPZAfuINYNxjdoRZWM1M+iFouenNlYv/ZpHnw18vUvMo
zKhs4iWba3W0CidV38FstmwcAHG9sbLc2NqxwMuQm1jl4rRAWmd3Jz6L94dZemK2zXfH9onh3aNR
s6nxqk5Ap49dhCLoj55x2H/JXOdKBTUyv+67QDaLXRWtB5bQz5+jMe8+Dx+knLfdFIfYouIzPPpA
moaECGNMsI5rqMnJbZmI0otauBH2cCNLymhO2US3Zd32W6026127tPtS/Pj8Zxw9X/aPBq7p31RX
nB5shA5fp8jIs8y1pnQZOZmCu9JjGbSc4cRm9aNRJEEn8/kWy5I4utYEIdVUhG66tAfSv8MSSZya
EPF/fi3zb31zRwXvj81qwg6ALarDXx5eS5iZPRNRXy1d6KL+JvOk+9LUIcBPzbSq8cWTdk8EVVDa
Fo29MZlePh//6NOcx6dnPW952I5zVpzn4Tfrpw3bHNh+0cB897U7Vg5wJ7klB3OjVS0l2r8djbVN
Zx9JVJfB0jbf8zejSUpkfjbIBmorbYiYWx9Q4Y2w4El8vtHq89F+7xMPby4qNhAMjiTajMnuaKka
jMmrQqOAq2opLWc+wPbfL2RVOz1iz2ggGCkCDriqjUqOD6XLD1rLjMr8VrqJVl6Jyp2ifgXIupMv
SHENZyW6GqOKAx3ioZMEk8DxDJ0ivo2zHprbGBgtqYg0jL6hqcM9HsVGAXDdM6aGziI75/zZi3QR
/XmK/78n+D/mGuG/bwmu/bFoDvQa/OP/EFLkv6hNsQtFbURrkKPtf3UETfEvSRmSAAKYHLM6iNfi
HyCkZfyLcsycbqR0g+nV5l/6p0NoGv9iQTGoQuHk57zMD/sLRMrRZ2/Oyw8KCipNKKLQjBx9dkob
c6MS0l/2Ssw9gx35zmcFpfSoZLOcEGkUPry5MTd/3vq3Cq/503rzLfwZkdr0DK1i/Z9bp28/vQLP
f1DhoFzGjjq39HybeuGJGfN3JfX9GEya0DqkC/DycAzcBIA3XEVi2SraTy2c/5X85Z2Fu3BxPSx+
cqWLVr5Wi7Ni6Z6YWY4Xxvn6OD9xKuTpwcI6PuWPiVEQ7ef5S696DcB8YAMIZHFekJ3izwpg/So1
c/SZvz6/re/HpZrNWwY+j8FheB9dM/LsMYh1xs0aaxV7+VarjCviY86ltbYtAssjtIwJQFz57fOR
51fk4GbjqJslbrNqj8d5fLMbZjR/HM14mQuKsANdEXSjxTrpugfMgUgRDe8f3di/PZm8e2sZcq5K
zasi3YjflNM303eIiiT1ySddgtz9TgmnO3Mi1cwUjJtOdx4ryv53dRqdOuN9MCxrFPUppnKUR+bR
q6sPXekQ7BLQWfQJyOgN83sM0GVNvNSe6JyV5Z6J3tFeP7+/7z4Y2iAmlCSWDQQt7x4s/jStjAlv
XSYa6QuYxpvkaUwUQWWfj3O0HTfndgsaAdohljErBY+mAunj9KxLkta9GpH3TDcn3oiojPN+9E9s
No4We4ZCCGFxrnTYbjAnHr2r0mebZJf4NjKnWYTT1UCakDhVbnt/3+ZBgDhYKMXmaeBwEiimJMkN
DVYTsmWCyzHE1/3QrT+/aR9eCYc1tn+ILAGwHw6SDmlESKuFhiHIvQ1Q8mIxTFiaI4zpfz8SyDhW
EuFQ/z3eIPmwzk2+cV6DQMdXAaI1hwWgtBMX9NFdE8Tv2Gw2eQ/mheft9Ex8MkWOAlerbwYPjl3d
l0lxYojfTYXDGQNPK1+RyaJIJej4puFyaGmU82Q6NjygJy3zBrZpvuuq/H7SU/givRsD48ASaCEJ
2FWAtpdm1up3ZtUZwGAaG5m3N+YnftgH185Hxu1VzCsUjo4e5kCBfdLJT+IYkUEBoKXab9JceXd/
/SRNcJQCdQ5dTrxeh7eYrHrLr318K5ON189HiID+QlSn6nnvV0GF5hgtElMGFUyOhofjNDp2lTok
DI+QxO+V6wwbv4kedDexV6BetbWp58RD5bCfU1IXOKZRUsSwX5+Fth5fQO4Id4Jsn30pimXrtNav
pgXg2dPmX016e6rBMd/co5eCc5ziFGBSlmBWOPy10vFFAp6IuzLeJ8MPx7tKlubtaD1+fvOPi1rz
3EPBgeIxG39qD/Jo7jHm800M9Gtpd/KMSOF+gxFyuFK5B7wBoHoHCak2HGcxUuOVC2uoMFmCu6iA
Om9HLc7lGrjbibn3/crC1pCu8Lzpo7t+vLKkRW3ChKpZQwlpUKj6bwgXfYmbXWvvG2Iid3B2tBO7
JPuDG05tgndQZ4/5rjsrtRTlZGSAvRLI0nuVLIjoOfPy5u+KlZwxQHuxrMwrJ1234w1RZJAOgs8y
WhaYFa7dwKKSCN7pxCjHq9fxKPO3/WZLQAydhwQp4NvNcU8EpNMvSV+X56jTyjW47vbEEzu+e8fj
zX//zXiB7oZ+13FVdnUpjPOp/IJv9PNX9cMhKMJSo2O3D8rwcAiZ6y29S4ZwkwuJnQX51iKnmPr5
KMe1lPn5YLaQfA/otW3Wl8NhSD9B9ZvpfBC231/UlibxUxXDV6q63RUAtPqlrsljD6dyMaTDTW0w
a015O9UnfsjxBPD7d8zyyPk7wKdwdLlDMsIAUWO8RM69BS1X4WpumZd0e92YercG13binfk9ob+d
c/4MSXKOpeCj68cTvrJ7aqNZF1OnaoetKFKC2Focf55EekGKVHQPG99eEZqEzNvqVhJE4AYz1U1s
+MWSaLYpK3eWc0u9sXzAX3j1+aP54AUg/5gOJfMevebjBoY9AWegb87P8/r6VVNWvMldzPrQbodT
xdhTY83f15v3GUZJTnYK0+JIAOqoWz/k6G6QFp64pPkhvrvjby7paImFnNAH/cTOvfdddeFnxRk5
n8teiuvRDe9GM0Bln7cvuByTE/un48X997P+fXJmr8be/WjkKQR2A6luxjZp7WKoZHxemerUZPf+
a2JZmbUHHIbmyzxu3bE4guINZ8ROirkyTNPdyLFvYSPrsolurSL/MccZ4XrZWdeS0OEGJyamdwdB
tu5802DkiYxwHCBvh08S8kEFeEJUy8H3fziNuEqs5F6f82vaNLg2quZBbyk1kfZiVt7+L9/Yo7GP
ZsUm71w9roGoVdZr35Ezo4XQONSJmeI3Lv3gLToa5uhlNYo+L3vKCMuyH9eO0+4cLXxpKLEspFmc
wTlZk7i0Ry66xz0IhCKbnaL1KWvVuwlr/hXouJXNpgLZwtEbFTtlrYc1j7qJCQUNurNQ09aaEd1b
ibcGfPrXEyTjzfOAYnukU7U5urkgvcbYItp6GcDBZMrYkmm6gp9XSXtDWvJ/cpOxvXB1SAlMDlKH
71EAPrSufZ5lSWMEuNxZYHe3tRue4Ze7NSL3spA0/4zJuShCz1xAPyO4pzo1Rx/vjOa32aFUy/86
qKGOd0aAqvq2b0gLxXEt2gcYC8xR0Kycay0uRYWMuu2L+0RYebmBsFbYd5+/0e+mjbn/T62N4h3n
43eGxKwetKlp2BTGU3/BXQYOJoO/rKDMh20WIOrDFDQoBx6twKBGUiwfOiC1Iflq2y0+ouBGNe6d
1PPnBjjSf3BJb4YzDx9sTxosKlSyvFESgSGNy7Oha+8/H2P+Ao++0INLOtrND0pA/zMIWWBltRdo
LVd95qyh4c6g85P1Ppbq4/E4GNMJZ76lDsWG5ujb8GxNBUkaaDMcRV8O9Yg9wW4NrfrVToDIFgYw
Sm1VSy32SFbz8vuco6e9aGRrW4sCkTui9wQnNUlTKiqule+1wVPgKzu5IsYlc/AEdGRtLhosovfm
5AxXSW9oz5AmnXNrghv9rQYTEaxkI/LrngQbqB2FlwfkhUYIzo1atbu4Kqsb5ZDN/jNToXnt6V0V
P7rGrA7WoAVc9IN758DvW9eO5jw6Sk9vezPo1QXuhl7txt7VvhpuWOfbuodyXuk5GQxGTTS6nLrh
i96bHVuSSY3XQk/T/SDBZeml6f0KWVif/cQvLk3yPq4AbMHriZv/Rd15LNetpWn2VfoFkAFvpgCO
pXcipQmCkih4YMObp+8F3c4qHYjBU8weVUSObkraB8B2v/nWJ/Z6mv4yjAYqDJ08EIRFryiTF0Zz
WIHARNHe1rqcbqYM3NJuUgkRvYL7PLLnAg3GQn8FjG/X25iG12NBbhSaqCHjYRdA9nmRhQMrogmK
y0A1KRUatpjrYw/q+DZtk22mttHFAEnqiM4UDzGKlsSftfksS+lc7w0aXS5lpdDvYMNrGODODybm
nNcV1keHYY4aHLhre9t00TaokiI4KI0DVlUtow2Kk6jdS2VQDpCWsin32q4ctj0cVj/XaBqv+1a9
bbGJ7Ta5kWvbji/qK5M0dw8hXitPRgsnipRULAwYR+jJDvBP5wslFTIycDXnxeUbGPxd7IKoo1Gt
kaPbAQfcQQdBBzTMBTRY7XIBkdkss+ZXDQ52M/W4jIDC9ywx+5E8VbeoOHKXmZnBwAbLYQIqKKMU
UpEcFVLgVvlOoEdR5UFy50w3f4p8gh9kFqGbYkfmS/FgblDqiMZT9VC7rnI1vUWkIi94rPZmBJKs
XDnV/N2QKXPJfDS4JWHGe9YLyP8pN2rNKX5pPY4/cmLflkteqZRaj1703B1KfQG8yvozXJjvlhab
X3GHxtm9GWBNFssPjFNx6EsT19HSmhW8JqSDKtRfQtMxW06HqHLzNN6IcATy5KD3T58wcEN/IcqD
DYiBjK1+H0RvztTYBfKdScLLrryZSr4xGxP+3ROu6FpdesM8YZom8t7jD2GCjPT8WC8HvjQH9oXg
jxoglNSb2MG1fC5LiJlAajbFKCtbYEE3Jied10Ac3Q85sT1c62ysNqiBHuFX9BgcQs30jHBJe/V4
1Wlj/K1AEeU2Rg7VIKh+aDIoxCrOxJWjKPORq1N6gxmE9nOA8DF7mhnpx6D+hkfcBYk5ZfAc3BOd
F2ucXIQyN1k7P+XGiwgonirDU8n0KO5UOxrLjT0gBymyGH96mpcLFmaRPgwgOG1XVir1oYO3N6uZ
L9udD8zAt7Po66yqr6HENBsVmcqf1Mg+n759TEltXTRJkz01Ab7JSgUUgBx5lB5btraqR/XSSdW2
k0z1RxNL5hZBkHPAtVmx0HJiz5wqoBX0zWKVPEVD5oaO8Wb18QWU1yMgqe0wic3cNiygVN9EtjmC
usiMFl9PdYbpoWAla7fll7DPhL80HrsKPtzKkNSbOG9yIlmbvz/MOz2K9roNfm92DtFi/ic734xO
3eK75bccENkcb3tonphXP49W6sPFZbjEz5Ss/dnlYVMSpGBLA7cH8Kk5dnvR7RMo7Lj4ANcbaMgN
fA4CDB/LAdCoMLXnCnGBXxTNC/uY7wAH64/yFB4JdmuizPmXabeeHgsBiNb6glazv05MtoXQNBK3
mtNRbOnAUL4r8gDpzcSTg3lx1Gt9vpLRnFTbGBILkuSZwImuy+YHzk0/7NC4m+Us29uJudhcB3l1
IxD0bHopUeDgFfYD/DwafQw9wh5tlkpIcdgVYTNW3Y/oT/jemsjcclLlW7jTmadPi6f9bMGJn4Kf
dqMk8Nt784tchPCcNNwK6X0HtvgFo8aXBN9iARjODW371tSKcWM1SKXA290aaV+BpbQ013Ggq02F
NMReWI3IWSwUpsrBqJQ6P9bTqN/lDglCZQxqIOhOhQm2xfmAH9Uz0GOge1Dusk1eVMN4DAhsdk4f
QkFhedOk1v3ScwEDBwrgFD3CgJtuNaDOO0nKpcvQhNwCzh4KF+S2SPIne7aR++X6VaarR5ZceGnb
JcyJmlpeQ747SkZ3aO3cnRXlR9ONz3I/IvuioKBvun4IfjjWNFbIo2Ww2oZxm2m5IGLPUx8jWlCS
2MpxrfWxqPSJF3w7nY6Yp7lZLTZtUXhqnONFPUXQQJtxH1uq3LpOHRik/zpc6QDryM9JVmCVB7e4
1u+bUNPeaqXiiiMGKKqWtZFr80qToytSJLsmaDYzokdsToLqOu4hcZPSQxruJfgYHDJsbGFUkXfB
2sWs7uup7o7Q5wfDhbcPPnOwkxd81qYMUN44Ka5uAJ6Kcjjh9eSMeLH2LFEjqNT6UBuHJNTqLw4Y
/CP+GhrUyEKF0QPm0bkYQ2P2KjIULpMZKkzbIJ4DlAq/ydRNFxb4PhrC+dHuu5IHFFX7NNNXRM6p
ZjSvsXEKc4D37oOQvgKuPj9ogsNWvZz7xisV8cJO9UoSGpJ+3uoYyYzOdBeqEjbqZl5dZ1Kf4EYf
yGPsNcGkXUtaBpRTCUccNEMHAq1fT7C8xgS9tzspQUrYKJVXozXJfmloyZOU1uXg5tjW7DMwq15J
IgHRvWzU8V7F+BZ/4tAJr5O5sr9VtRh28IZn6NKhgdeB2tiw6gelUDq/j53K8DKjfMbfE/t086Wh
f9DXMsSpNLWPl60qHQxRPYy2Un6LLaPdZTrQYmFKisXbW0Td8TBc52Y+3dIciQGP7DxrSVtdCUui
da0coIdHRr6jG0P1+FPhjQJNPPYsdmoJRSzdH0GOK2I5iy3YuKfGSKh2VIPAmKpykqs2B2GZhGH4
EqolFxRA8eyhebUXLUZ7rmrMX/Vpui7AjCV7M9T2kS08SQvjjAJ+X962g91ewgNMfsAjhA5QOINN
ymi8C4C9WX15oRhtdV9GYexPBOt+G+npPu+i6LKwh0Mb0bpLqhEk4px/rZPugKtHHW2q9C4P7EdE
hs2NE1jPQPZDFETadjZEQ2ZwxCW9Jjkp6cDHX8KZt3IBHjPdCc4Hjz0tuMY+19rrc3/j5BGewEbp
51PH/RDasuyKwszvNaXvATCxljA0lSzJdTL9PkHg5kpYuR31qawv4CU3L9k03ocZ6s1gfJYm/JPB
oIf7LGPLydqNQRMc/IMiNF/TAeHtJqg1LXdT+MC3Gtwh9t9DDfHzNm7LJnATOtURi0BA+D5ERfWM
2Ka+F1x8b5APt97QzOKxm8UFMOu8RjAr7uMYyavatjstbSEWlSL9NUcyRvP1+CKElWc045CsrTL9
SwQ1CsSr+mp18Vuez+MlWrpQbBAGB8fa6q7iRB12yshDlIUqb6M0/qJpZenXaZf7A5xxF/e+kE7f
7CKE0HsTZom6M4yUhvee63gzxdehLF+2tYo+V+FgQ7rwUM0gqZJ4hO0rCctPyvjVRGBr9sL6VVsm
yYJWhDd5h8FLjPm1bW4JTj2TWrbeldKuTbgPZEBdLwdFK/Z96fRbk76+Pe2HBeewXQOItmBnDmwD
0NXxHTZzvIfN2wlbqT5Vqysrw/hgpo8zcY0xb3dOSnw7oHQoPdDban+hGX2JDUgNgHA08RtV2l8j
rZiVK091havzKOe7VGun0LMISn50ISBEoD2qp1fR8K0OuAkZcfgd1iHM+YAexDJq7tFLfysgCW9A
6M35ZVXXA5QieWqXPuT0UHdKB/WMSxYUq/HGqbFEsA0x4lriwJw0O7lP/TiVQwpk5AtdJ4j6jVDM
baVTBtJj9lNrrOvKG9Gi/qJpTDrUo3A2fVIlOE6HVtRuEo1dNcfFZmNVcYmGNJcpCbfJRomb78VE
wbMN4mfwir2bDNyoprhiE0+jXmyzutP3WO9h1Mc0QD+djl9QGMEtLaXrcEx/lWpX3yV402RbbXCy
mzjmmNzjPM6JBQmYe6jSkobxTfxmQghTavE6D45TAejSgvCin1VRXMKUn2bgyfiw5/vUiJ17J1ha
NAgxwxEyvY1/cRy0ebp3hq4ePQ3fmQosKmdme5XmrUWZKhid1ndEym8D4p+a9zXZG21LxaVX/HiS
ncM4apl6xGdhkm9hW2BHJy1eb/sem2d4G6hI/cgCR9ItrhzPWBqouhcaAz8gkZwGNgoFWNFC3k3B
xuZuaMpa8LxYmcc7WY+gMSuRktSu1lniFd5pjYN1mhZcjww5e8KUxco2wzhNT+T3U7w+xOS8hWoK
srbXLYGDqRbdWk3WPjhm2H3tVCMoNqhzovFSQEY98icV6dsQ2khKYCbYX7Aq6ydvKrNR+x5D+Lwl
7CjZlUWiaRCtbWv4EnVY2gdh7Kh4h2AM8gUIbhHcREBabBcomxVfJl1jhtelNsmGz/Yk2JLwyuVI
ai9FGSn7sR7uh6KcD1JRGTxL/Va36ehBb2wbV+QEWi6171o75lg3Oc9l0XfdBenorPAkoTm7NDWc
Xcx9rN2Pcwx6Z6HLqcII0w2Hd4BMOnWuJ70drqjBvw5KclFISusHRaXiMi1hIuays6U/hjqsn2Jl
iC4FfuuEXAqmp02HD4yBnf34BATFGPqdCB4l5wHx+zE2SwJxeO5sBcIMPE6SLQef6KPrEnfORH+L
w+qhTrYaHjh0ul4SmodHTlPIATpRrLxT5DsjJSweQzkbAZlpVr6PZh/hdxgPBGxSo/gBZFGO4A4j
IjW2L4MJb75t0Sqb3oa5ttBwrgH1XWixsRHAy7T6Wbe+YYPuzRiBbANtKq/DuNayu7pWzWCP/n3o
vHlm3l23qPjuRGHAqb9lwPJlUBWxHfrkW5pw3Q/h5Y3K1Rw8LyRJUwCPvpiaLvCjxCBDl9TVNkr0
7yQ8FlPxSY8Xiv6laOLLqJLbq5aozqRDWOItmUPbuQr9oJ40tiBx8DHqQUO/NVQNwGugkgXlotn1
Y0YsYKQsPJgQQV9foCrW7nGKrr4MavUkLhC31ZcW4nhOS8G/XideQrwttfolLDqRyV5ZNH6YyxtA
rddYj4cF27npSFsRDJGyzeQ0uIlN6EZq3OEMWxPmdFz2Ium7ituRWYyta7YzavfvVB87WAsC6AVI
bUXZDD2e7POUwebACUYeuB3yhiwN1iAgvvxgOHOVbeIaMyTKarHDBgd4tPYKM7qb5FyTtlAJovYK
kdgxUtVvkCXGH1aYpbBvJJG64YDpl8eEJLixCvO1SCWSLohFB7cmH19c2lAa662EPmWjsub83lEx
QZezqbkO0yogoQMOEpa4zA/m4pZtusrSH9tpvIAkHtmuVYivYyofrBqrCDfWu3HYlCEz/lqalMmt
uuixoslMbAZLf2t0bZdbzTPGbKq8z/M2skhZRaZvUa68VvBuwxjHKDcp6+SRO2l43zpia2Qm/B6Q
RsZBVUhBgWMEYzk1Tb3NgGXbrlbl/fgIfFB3SX0BQgRmOfiLmwei8MfRLIT5vVPk4DJJbYsMSGx4
Giezp84LFczNG/a7YhtZRSAdOkO6Wpiz2zKqj0PZX/fgnMi8OcdOEuK6k/VNgQzKn8BWpeAv516E
sBANBU/fctCijoljpJdogubWb0OJKTUXxpWo6o5yQy9elQCbAm/ipn20ilwln5DScUcyYZS8qM/G
m75I2RXteCYOs8pfWRZlyV1hz/IDwgfCUKVB74Hdi/RcppAOMLOQixvoFRO3vBbXs86uahUpIXYN
WFsGdTcfe6ORLzVarOxNEGAqwG0hYpYho/TTngvuNiV7UWJXkxaP+FAAmcYM+BliSlJcggApJc9O
YaZsQhOTi5sp6MNkN6uTNR0VET5yfZqkjQNXGfLGOOq/ZAxEh02TEh/2EvCVjoTpwSnU9keAT9Nj
w6H/E6I4KkdglfndnFnQUKU+gE6PjJPoAdebZavJaZqd6SWJwmznIHD7kQ6tfOEoSbgPZkBcXpC2
tLa7GZ0wB0gIymZCEWrYi5PLWBVbctciN+5Fa0WQIPjwDucd0BBBNPoVbqVO5CXpI75h5JUt9nhX
7kK6gJRtFMz8E9RtsW3pdjOaqHEXCUFiwCji6JY7lP5ETvxWa+Zin+aahhFCY9yMOYGR0mkSbmLp
kBxBXmWw6ZlZ5CWUsoEy39s68Rko8o1a4XkFqyuTkUaBm6rVuZJeh4HuGUnWgwzC6jgYWeqyA0z7
z1UVmH6/O5pQ76DEwk75tHKBHm6OQE/XXtPWePB1ZNdzz3Qeg/FM1WdddVoGoqiHFEKVF43AqsCo
AgyH4kb5gqpC61mJKrxcSWATQXwNx8GnGNXSQKSXnyzN/B7XoF+cBu9FfL38rj+q8BEN4aGU0e3W
53m2g/afXudTeU4+uC5cLqMY9LeZtDEh91i/xrCVsE7NeI2RjnlWoXhhrlYoru1tkWOjgT/HORPY
dXfB7xGX2qUF3pMWu1WFq436SSsHaolFfiNNF06je2ZknKlYrmtOyyAURnEPpe5Oc+Hq5XGzxOMu
XloFY+DkMVHXxuk11+JM+/w0dCiLUhcF6wlE5PQriUzVc3VpxNDJIYdSsEuKtL5Ou6K6j/FE+fRg
Bg0L1EAVhdbLdb9aMkrokLJ2AV8RHXL14J7dlLXH6j3z/v7qXeAFYsJOywlCAJ3mgdULlFFVh7SY
M/tenJsi2Jr1U5BvBIdDUZMvj7e2cTCVc3P+nc+24F5oIadNl76JVd9PXCMgQ9JSe1kTFX7UVPIz
LkKDV6R4ggRlIp15oeuKLk9JQyRih0VotAgpTr9eRJK2BuSL0ikNMbOc5cbtdGXz8Vd7fxDcb7GX
4nXKq4cyZO4LQ8wSw2M0dtsKKyEt0s/RO955dUioafWgic9cOqdOH6WjwgqngFdX2Dd5f18MP/UI
14kvHz/L74XzZzGXN8Yw7IKoURy0IqviKvzhPBXJCOc7o1SWpF+aeHjl9KNvJzti+XhLU89Wk7MS
m6XAtWp7nybmpWp1HqmnJ7XgNUsNgCSndG6tofn8amQh0jBK+dyi1XC1t0Rt3lQdtwbyT0q+FwUp
+36ChVXTpeNp9BntP34dy6c7fRs6WksT1KpCwzzf9vSlK0AxS1WwSuwm2Tnh5GW2fZ3UQKE7vFmm
djtF9fc2zV4+Hvbvb63TLW0THcFFpitjNaNiTn8cYGoWvsh3nBw+wG3PaMz7oLXPTN53h9JRd+qs
Sue3QfOfpxBQ7lTtl0wF9p9UI1158V2tCbPP9N8tK+30TXIg0BnKQQfNga93+iYLyl1OI9hHtQqf
72zy205QX56xLY78CYAlN+Rze9zSeHAyJhcHDX4PPTvGAkBarX57MLUaHAY2j4qOdcOo7NpISZcQ
iFK5/NQo6dembPYhdY1KJl5Nydpp7X2SUMv8+IP+9fS6yTa7CMIQQJh/nSK9pIA4W7o+jJin1e7K
AWsZvKC1mjAt2xfnRDN/zdtlPGTPFjISi2vUat4a1LlwPlOpGmyy2/ZidoHWe9Nzu/v4sf66XDDM
srsujeeOBvhp9VFNEggmcYNHOrxwkXlYmI5M98KQHrmEAlRUe///b0T1dEQHkmKuUsTzzOxnnaEq
yOAFahQhpHab5GdPyeU9/TGDaFKHyMGBhcrLXvb31QyiValqsc3lAcvuiI/LtYY1pSBGJT1Shnt1
drahkLbYL/wzYT4lrvwf0LL/N3GwmaMfiCqr7rUtazy9/w8cl+Lt9URgyV/9R2CpKACxURNxX0EU
thiG/1tgafyLfPQiTmeNga1TlwvPvwWW//r9p/m/SI/hT780FP0/gaXEv2fiEAaClW5khIoQxT6h
sNSW0/HP+SLTQ4yoSqW/3+EX/rVxj44uMCUkQ1ek9oYIqTd35KvgHkR5XOD9LSXf6G0uYQmTGoFJ
1FXFuMsLpa2vMhFag5+byKUo/Aw4iI2WEVn4F5jpC571TYyuXcYcsnOk7kdcytKrUZEBvdDlqBHw
tuSy8WcwDot+Qbcf5WIKsH6WB52lEUf1TYDlnurSWNURc5Pl2UjoF2moWSyAsYtQsYiwJK2iiqDX
3eGPr3n7zyv4Uwm62gAXugifDe3rcnrT2rfakEJ9Hg1hkItxguEox2X3oiAUOOAGH11CuVJgwmAD
6AZ5GT5/PPLqdvZ7ZMgBJpzeZStcg4QQR+skjiWX1lxcWE3RXnMQiDMQD3v94UG0M+kMZiZN9TbK
zNN9aRoq6rkmIsUugcFKGp1EIl6yxp0sKXRyHoykgWWNdSe1NamX+7sEOmwMtlnqunTTDLNZx/7Y
ibT8x7qhdLHYqy91qYkpVyUTDaZSBnjV7TBzENucxK7l0qvW6W40NFhOUy62nhQ8kzoXi7aKlnZy
+DpRi9FnfgeuAIPfUOt8i4zlQ0riDgcd0K2+HBmONtynIIDvO5omvtbwMq7TKMLMvBzNhR0sT/MR
2aL8qslWmXqRSm+TS5oLz4CSkjOOiZX4DmQ8exOQUEkigpDCZQFj+cTHwERKNjXOT8kVHTSYcuhl
PpReU/dFiFe7XH0l6arTntPY9Ztt9pRvxnTGeTydg7jCrbKxqLCFWQCQc+pMea/joDLdBcz2WyfM
Iq5katknG12oyotKJ0jgBdLiZI1ko3zLO3Ue9/1QjQ9z0cpgcWlTq7wGYSfmM7hYOn4oiwBCHa4y
I+kXXILI9NWkBYVeUqqf5RCfU6P6rhsAqTzViZrmzA3styjmvzcNSG/g5djVTEj6jgWqZLmi/ZEI
kOYyTrPmZ2lH5dGoaumuJ/Ev3MimhWXIepIronI7HvjrEMGszGztOi8y2R8qDEIyJQr3v1fMp86e
/5kNww3diw9t/fbWXr2K/wVeDMsF5YMzqCaPfHryLH/hn5MHKwb0slB6AD+xk6Cx+/fJo5n/0pds
xHJdJ4uEg+1/nTyK/S+waRwwYH3Ap7E7/NfJg0sDuheyJIty/HeW5BPnznqPY89RFoUbvBuuKrRP
n86g2JCWflhU/WhE1e0Q0iqVjtK5294qVFhursv/FiUdASIamtNRgCKVoHcNFPVkWl+wgRr3VlH2
x4iGgt612iE/c9lbb6r/XJURaaKKIbw2lsf+Y2FAh8VUnU3UHSsOOGe0xIF+jPaId9g5bMdfb3C5
lbMQObx5gX8JKaYJB7BiwXV0VVp84wgHximJ6PGP+fTOKbgWMyyvkIgO0T4aekelgHP6RIo5hZEy
0iWtpY64LayAhIE6SPUDboIVpnZl+UY1to9cvVO17ahY3TZTmuKlAQ2x1ZU5O9ON/s4bZu6SfdR4
wWRIVhOn0Sh/OR2/J0GQDvUOU1CvbNrmFcX9uUzau2MRZtJdQMxA5u702cMizfMiod+pQb99I6qh
exTQ1f3YyqRzhJvfp/p/76ksAV40+NEFEUvCABjL6WBDjNE63Rvcu5pEOyq1EzyaRmhv6pJWI6On
dQZ8UHVEwMOuXytBhNUZhnqgcbAUlBJzSYMHnVuqSX+R4OS61UXQnoFgvjPnECcx2QiKiS3WyamJ
Dz0reInR+itRTdbou8MpufM/nnPvjWLyFiyuYOS519kpuYg7K7KxBbAqcwxdnEUeU4jr2eci3OWF
M4PYzcD6kASzV5sDzKJ6yNPQRJUzY9SJ+fMhgUDwo5yS+qDlkwRVjRzLhlyr+vDxE763qmz4PqTG
2KDBKC4z7499QtXFkLRhhE8uynwYda1p7Z2Q+/W2twLlBpCvgutSr+K5TWcLDZJO3ewL9LlkA82h
fKP2VH7+rTPrLFJHvHvrL6obmPXKLNOUvTI3gjtqRqMvGjt//PjJ39mRka+TvyV/Q55KX779Hw8O
VHGgZ4R2lFaRcrqdZ5pwZforLJzEjHmrs55/fDziO7OJ+brwMJacGMfA6YhBhfNMGYe4rtfUoHmP
odeTXfI/P4oDAEHhSKU+4qy2SVj3ijWHjo7dtSlvoDvU7lRK9vY/GIW0k8rKYPquKSpz3qvKmNPP
GTeiv1XKLN7Y1VzdfDzKO9uezU5EEYYMm0Wx4vSNSeqs4IrLycLFQqeTBU5iMEmlP0iS9fkHQtoK
pm3Rt5IiXW16FtYbJn61BnV0Luf2mAZ+EcznxGLcWU5iXF4V8RRXFybcgpxdPZA81lTF5ZZRGrNj
nxwsqtnpRgtMv6zVh2gi8ZNp9m0fOWc2zHde5aIqJ5FmoPyBVnn6Km2jzipQuoarD0nkCqPJqf33
pqfWxTnB/HIYrc4PtmSwm9BLZBRhq4e08tRqR45ybFBxNe5MnJ5wqY7ksHOlQj1WTXcuv//OynI4
C/CN4zbIqbDaQDGLsNs2a3VXo0nKnTBg8BuNDoBPz8ZF+b3QItiuqWmdvkKVDt1Zpc/BNYpe25fE
/tuuzevroeu0M4v4vXkClUWnhsARTHLldKhQz4cev2Gdzl0zPDihrR5yGUbfkrzBST6XPHxJs8ca
t6KtLPRzXnzvTRZyGc4CmmCirr3wSpqXCrNV2UNyk2MPP7wr06nbq2yRc3/8Ut+bLAAPFpweGWfd
WK27gmY8Uus9n67G3zgo7qc4qBEsITMIkks7xJnx4wH/nisWOStOF6DY1ILWJdauYIe0e3pJyCFr
2yQNVAw4KmPz+VFscvXL/WTJnminH3CkUaULAoyswdnlvtW06rbMAuuTSH+ky/zrBjhC9mF8Glej
GBQC5zAkgVqXlfkAS8f5gX6r/ZkF87z7+IF+A21OV7Uls3dx7wY7oKI1PX0ivNZrHpUIhruhJdO6
Z4vO12IMe/xY6Y0bZ+g7WvBs/Mvd3Oi1ZkPXGup0Bexz6+NrG3+bA/4V13RKmo2Gptclz3DG9lcs
99m8HYfKaryEzJbq0oWcf0UWhW+ybGZtvy2dOr6aaOxKaSfuBw17Jan6iXlppmH5KvfCxVFSH9HE
q8ZjMLU6DRdFh+9REes5nmtxbHwPTFpnNQ7FG8MokueSEofuCsGv5veq5nBhoKF7jAqDK32bOUWz
DfnBXyPEbvlGLWLj0rGkkEfEYfQYWHaU+kxrMiyD00jAEUPSHF6nGWPsy1mu22eKQO/MWwppWAZS
ure5JS5r9o/7SjYmVhzRRuz2jaFe5Z34hq/CJ3Xp3ES5mVDZZkUSq/5Vjk1FVDa0J2iwitPpIiGv
ubeFE3lVfha9/vceY1HJXs5DkmQsxdV8SqqYKotBl/k80sKRmqmJHGUxgs37BVj68ex955oLWVaj
Y4QInIBhXdQpMpV+mIwAqrCw6h46Q6F/PqM/lb5kGtu4myHQsJw88JRadmg5ttXppxY18Y5+YgCp
hnMOrfn7Zr1aULxJ2E4LVBhN7iqm64SGUTVXXNp31ezYCrNpvICezL2UOAXGXUVmX1UGs83VjMTC
r6sJx+umB3HrlmJuVTeMDWt0R60gDsvogbqrRls+J4L+e3/me5OhRNS98FXWvO7SVmkoI6fGK8rV
701FXi0VkvGLoF99GybFvA6jpHv7+HO9Nze4/BONkLCHcb46z60oi+WonHg1iFou86TT/VyOlf3c
ptIZ0MZ7z2eTUJDJS1GlXiPWUiVJiK8K7AgjAlnZnk0XAtRdHZdvuJhcW0M5nzmA3ns4eqXINoFY
skEQni5kLUBJm4RLuqQbqn0jDPVLxn9EiIkD05l5/95YpJuop3CZoHa8epFF0ZHfLRuu6YroDsog
mdRBNHEpVTSqfv6bMYJKLZPkHGvt9LFsTru5L7myzK0y7K1cZnZkRG7t2W6Odx+KuQgtmvUD8O90
pGHOp2TqiaPomde2Jecq0knFTrYlwek5luF7264Dso7JT/GLBzsdLLLwii0CNqQBndIVIr95S8Bs
fv/45b0zCsgG4ikIZNzP14GOEuZKj1zYcKNKyW9wiCj39Nugb/4PhuE5FlS9RYVtteVQz0oaaWA6
jKQ1DkWkapek7uX950f5TbvmNLEUed1fxkZGBoxqn2u0TX83Ourkh5Wjnlm4y8VwtX2qhNOLOwkh
KDnB0w9DOa802kwyXCJ5DkU9/xUo3a0SW5ewwT5J/VnORXahpdGQUJcK5WodJXM3YQfLYBww2otS
0gLoyNGwqyP185kthiJ4hzNN15y9dr8adQnf2AEYuiWH9mUzj/YWRVF/Jtx95+1p9MotdHe6Z1lJ
q7fXKGGZzMQydiZbext29AFolf5QoRn1Qlq/ziRL17Sd5Q2SQYNEzszj+eTVPX90GmvibZFnEgUg
W6tI1WdD0dujREL6bhbK/DNOZ+WBil9puuiC+/3A79t9PDXfe2xtWV/MS5of16HprJljEHDFc6tY
zPuKftUNjcHqlxbBrDcF7XBmKbw3HjsHXBhukH/3kuRc3INs5qnDWqbTiiL8Fke76KmdAeqzYUt3
Hz/fO1sjFREqtgvWiOar1SZc9yPJ8N95YglLJxt5so+zjbkh1fbyH4xE9owWSBMQJAasJ9fRONHl
wMpGrspypKLNVQzPSfriIuv64dOpC4A2NMQC9VR/78OnQ4WYZSu4X5LrlfXbRiusL8gC5isTf8Iz
02PJTKz2FA6upaFhcawC93Y6khGpToJMAqcFtU9vORUebEuafOTHFGmQYeV+j2x5j6rD+vzOTIqL
HBeMdSboOj1Tt+OAeIE9s49G+4mzCPe7LJrPTI93piOUV44ssiXEpPZq1ZPScGxJY2+xLXohbGl+
odiOaEyJ3ppg+PwGTf6CzZIEAgYA6xxGBTxH7lX2TDNMBGeBA9krSkNvSuRhI8imnJkm75yhBC7U
oDgWSFms60PZPEtLSGfQal+N91loZbuhi86t6PdGsZZWFXZ6smnrw43LVoYuknlP98UTle9uMyRn
Y4N3B1Ex3qCYZrNZrm44+aLiqALiUKxzpytTdMZ1TU/w5vNLmKw/2VWeBj7XKiVYlBqwzMo2sK2x
7J0em/oRv7TEL5VE+g+mN7kQGrTZe5cz53RhRXprcjfjQj+LICFUHh00fpJxJl38d9ZsacdecjtU
48ixrk7purZT7rXMAHh88T6sjXBjN1a57bV5PiD1RLUmictaHpiEpXk2Q/LO5sHtjesB5xb7x+oZ
w1iZwk7uWcJ5Kn/JRBO+xp2j3mB9EXw6hKDDfeGRLls9RJbVl5OTLoynxuC62NuTB3+lf4jKLtuN
GkSJjyfJ31siQ1F+V8jCLfvv6kQZsFJGUDWTsZb6KsI02ii8rqqM11gardaFreHbMGmWkuH20yMv
fWCsMw5C3ukqB1pX82xKdqO5tm0ESJyN5CHFLPqJGNSGr1FqMVJhK/bnSaWK8/HYf5+jBIRcwCjT
0HBKjeh0vjpFRtsQ0QUeXyrGugRme+B14WEC33NmqL/XOj3jXEYWtzto+L87XP7I6wSI6I1SJ6Vl
SZ11iy1Fewja/vPnC8EFJScqpb/tEJbP/McoJFlpTMepjJgpdDxjMiT0QMq5poN3noV+HEqlXAoW
McZqCdhlNLExcx1XM6ndmxX4Bq1FWPnpj8PUZxehbErYvi6iGNh4aIqwNTreZnmjtb2D9hPwSdPo
8+HjoZYD8fRCQNcdjeSUa7DI/CttNEUqtuXkybGibeLHsOvs+ylqu9dwaOQ79mgE9JGqfPogY1CK
khxmFGrYnE+/VRBaThbWI0nOMAi/jdOMShaN9PePH+2db7Xwo8knLm13XMpPRwHipcNtmZkRhNHb
Zp50n6LQ5P8no7AlEz4R861HEaWJ83zLKHWRBBs+Gy0MeTafGeWd5bp0JxKaLZVVajOnz0J7oBSl
7f9l70yW40aybfsr12qONPTN4E6AiGDfihKbCYxUAzh6d3QOfP1biMxXlaJ0U6Z5jSqtJBEMBODu
Z5991radmLbJClnABjQVhUz5h878i6X3J7IdqyGF4KZecsKO3q29M12zZUEoi8k4kE2Ml7TZG0E5
9jEygnWm2QGexezCk2KCcDfPdv2FUpW4QKlddVIZebX3lTffY2q0d7O3uL+tE2+rNYAlzACsnO/H
PJRPDrfmvBw78wh/rQ1MfhPxq1Xrx5MkV+F9QPChXcrN/P6OZypNRVTyDsIf8B+dIGjOgZ8BIKvM
nAQmC6jWbz9IREihlG4XZVt49xUv4RBlneQr7kAcXAFXXw8gQ5ZfNFR+8lJQEx8FBao2AhG+/1i2
MQzjKnwnLoPa+civ8TSm46/evJ+I0dtCzLwIvW00rPeIXc0js3jD1sVoO/eKsV3/zF+b7kOvoDuB
RMmax7osu0TVTXsFZaP6Ql77CJppKvorL8jrX6xyP3l9UBo2pxjaExLvu512USFBaOyEcUZxee/W
gThpfTl8cIfV/sWm/pNLMXqEdrctBwRBvPsa3SrITGXj7SiYDr+pIbBdgp3sD3Bv1C9ehJ9dChkK
KwouQUqqd5dy2qD5swWH01a+QWbqT5YilbtpqkTxi038J6+Dt53TEQM5lCFzfP/cjLOxpBhhUDcg
FpzKVRfXuRFEOzH5xgH0zK8atD95TumZIrSy5m1l4btvLHKpQEKrdlHlU28Ptkac+vBgfrHWvb+D
3DNs57RL4fdyDHLefSp8z3IIFFdZQHacyoFJfjPMxENRGb/rIWSkEWvz5sYBHWuSBvj9DfQX2n59
WdHwpmuXGKVZ7HU//CqX3Hp/37bLIAVvdH1rm+h9t3iDB1mhKHGZsMxir/ZOSmAcjqh2qyYxRgX7
NSI2gyG+GIPzIXLTj5uJGTf5bgsj+ucV7ce7y++yjVfRAeK9eq+g2NUyrWZA89ZrqjbB8W2zzQ/h
SRs5w28unptHjvuLioIrg7Gj91+k3wxlLXBkQGooziM/7y96GyjFP3+gH28ufiOOFD4hbnTY3Xcn
CqeqZC149WPZ+/rF8pb+UbrN029fhEcS2NqWWU4ozruLLBAnurE3wTpEAVOwpd1j3xe/e2xBqrNY
l5l4iVBJudi7x7Gbh0bP3LDSCeXe51x74TXQx37xWdz368Z2HUwIxHngtqDE2W7p347leO7rmaa2
E5Pg6H1ucTS+THVQvax+CzFttYPu29BF+mPZpdGrMwOPc0Rb0BebC5CqOfa1KU6JklYEEQXLLQue
J0/NuQrOq0mbwUNZL10JB7ULFLyb2jjL1rbLTgPRDbejNZHBKBiM7c44AzeXTVPUtOf15HxeqtJY
9wKG6GkztQAAjXVxxqThVekRx0y73+saKtdO2bO8zL2ZFDTp58Ozo0ib3deVHrPTbp4YNmMPCU8r
1Ruv/RiBO5imunATbfvCOzQmqY05rvxlyU7D1DD9pOVQmt3oaCyvqyVYPk2u1Y7JsBG9wGe4Pfjb
prAPJFWsQLUZr1BnplsB7NNtXT+2wwgybREdQ7T+Kq5qJZ0HMxys1262wbkGldQwLyurrk80R5d0
H3rQmjgQlC/g4CTRL7l2rYOKtBVdySJl3cuF3RZnRZlXdqI42cFsDAu3OzihjgyIJDbIWMPqmno3
wCIJdx3DOBPRxtLIPuZy1kOi/I55pSyaqosafm2xa4hsbVm7x7YAdmOoLvF9Ob92Zmd9cpiHmZIy
TyOiXcnNfHA97fdnOQzBzzn4TA7QkR7thOVN3Xl5Vd66k4J82ae6fuLYIsoYjGibJovyQBYOZRdI
RifVbAK3rOSVbTjuJxvkTRtrzy8/mfw3z/kw+ae9UQIOinQoxwMkrkntpihl+S9wNYMbrdeSg8GK
DTuG3jf3EP06GCRC2v5bWjT2pykVqj3Nxoa/AdsEpKsMPPmlyVSeXuGsWkum8Q3nITNLU+/tukgf
A7lM6WnALNV9MI3hLfMkzlmxjNGZyF0FdxQWgoNtLp7xYr8sRup/QsLv/RgLKhO3hjMwO56uTkEL
CECYJBZzggeELa3WJz3KxhcTLCqTOPWsedjDUBgsgsp426aJnsiBi7qkGCHgJyGWD51EMETulTet
3U52nDjjPpCyPkc9y5bYtzZ5jOq3NBmJmoJPU98WVrzy7z9Pk67qE2hX+rKJQtXHkDGKU+AfFTg2
2wWJDf2IjO0mlPrLoKvgbR5w9uwLbabq4HRF/qgRG5pdOvvt7RZAHu4qs1XM3lo6TJu4ajqXSayi
G/M97Yr1UoWi1jf4KPzXXAmv2s1R48nDUPrDsG8HH4eDK5vQvyzssJhvvF45zoNXWSt8u3DJeBkk
MMCkcZn93FV+NINd9MugucMn0T/nW4vqhNEJYePH8ab0uQDeXF+JNZ+nZDJU+aTcMCSsT0uYmY0U
yyPDRbKt4qYkHOtFrsYKCFbo9hJkYTmfdjgPgQzRy3pW+Zq3PBxLxfowNJOVlF6X93FPKt7TSH7c
fQafVscR9+KscQoYgfCAQnHewb5dd4OVBT5MscqdY7I5Q57yqtIcvpgvmXehykRICL0aMFGsUzpd
erlZW6eFGJvLVqpaxdNQ8OVBin6pa9/8wPrfv3RDTbckdKQHBGbqNvtS1z1309JHB7JeZLR3ciAo
lFWqVEkWzcNNsRRwtzRZ3lsIFnVF7DHY8SkXZXY7Lb6ADTzY6xhntKgrdO+NT2nMyvtGRv0hc4Pq
1RJudlum0rOJwDCBrqa64p5kZkFo+UJ5UCUdweB6J9ewzZI60jLdk5vh3Ay1tO3dUK0MhEWL3TBu
JZZo3g2YfTO4z321kGU4wHo+QxetIDavZKk+LCqd7jJi3Rk6gdfmfpLutISgHQfrJSXZ+0WNLAXn
o+Vp59X3G0rhsyl1aHV2YZReLby/czI3yn42YFA2rP/CDhIcn6W37xevvEVP49mUjurFgfAsn5tt
hTWI7qjq70SQFz0mi3IMT+ye6gb0YxSVewhry7UicQqQ2cRxFFSqKfVe6sa9NkTaPYg1AMSKES7w
zv18nL5i4VplYgpn/lAuGrfG49hUMj+TgNg/1swZd4rUKtOpvy2Z6sBd5t56XpbTvMZNlDKusTWa
7D2vRj8mI/V8E3cWyTGgDM1QJJNjlecO4306kY0dnnmDARSqYfL9ZV5ZBSDGLeGbkePc5/Nppvfc
1B5iKKq2PvSI3SurjIuzV7TT8mpEbf4RlOoAK9wJK7DRvFBo4VUlFFy1ruABrisBohwl/n4VdM2D
kfCzHZb89NwxzJLwKRM2aOxmxRLtPd/v3sQ8Qs4N8eIQbuFKao+1HsWZGMINMiHrHnHWzSekWZBj
OZjYqAYJrNPyRM6luBssMa97tjDF0GO4eKdTJKMPoVkSCtIvvmY0nP6Tt7Myloy9y5J312kB1CQv
xw72b+sYvPtRAM0aIotxAfZ5MoBhyRGIUpFHd2s6MUNpllJej5VW1+MQuARd52u6N/HBR4lse/+W
B33VSdOwwX+2nDxPgfmF5cScKS6/q14TV3Wzptas13gY0+CbW3mGcRh1F5o3FrbYYt8zYuK+6Mof
qhMe62C4MUdXsHZYPKVXENoKGxe8n/v3wu1Z+4Tvj8shF7Cqnnq71AsoT2OUJ8BO8FSJfvWKK6Oy
F+s+Il3ZPiEJIbfPKHna8Sxn0hO6dS5m75AWfTYnRlTNr6ob5vFmKUbnnoiENF0IgMrd8BQK4mTt
0yDlUaUi9prnESLgt38+RP5QRpDdGCCJ0Pvif34Yi3KgmbGcL8wxLHO7z+0aoLyblTeBP2e3/3yp
rTr6uxrKaXVrrmxFyzYqvkX9/v20ajgWvhFnheCJy5R9yfd3vnJ41t0h0sSrpOO5yHr7rO+Wdd/3
Y7P/5+v/9KNiWthCATFCvvcQzKWZl3ndU8YI4AFy8JyPMnU0pHclf9H2+KGW4aPSjaekh34TcqD9
/qPmJcDuJcSW3KY0gA3LXWBjDvo3JQpuaIjaZDL8Q3sFs9v3VzF8s0mDmZ3L7ttyXwScvsaR7IVu
MH9F0fjJd4efc9MLsDHRbXinhqxmWK3Din2X+AgTOdvBHOsJscRh7jvXLGTiUKxdfkXAdndO2ET4
+Z+/u5/d0GMzB8sDVJb315eFETQc4bCUh6k8WZYUZKBHG/Wfr/KzJ4SxF1QLRod80FPf39BurFcq
qdklbaLt9q42APUGHCyWOY1++wlBnKeZQQcCK9UPJaIa3LFUTYi1Q0TFfqUrcOX3Xvj1nz/Qj7dt
uwpzDexsqEvvJ/CtwOIEg+IEeAVftT2FjDXrYvjFbftRFwGVg7vbxRXDEC4i+vf3TYgQ90HGZYy+
mm+ov4N94W0hEiS+QJXvu/Ba9xpO0TLpa7+2jH27lCVxXZhNzsJ+mhCaoUsGRtT8ohmyvQLfrzl0
8n3EJ47Ymx303StSL7J3Ww7QhIz45ms2ecYBhrp7GFOO6CEzasA3x/xXRpCf3XYLe9BmFUKpdd/V
/2m0jC1b6rbSgXTta2JqZp07v1jPfnoVZu5oydHrhxr1/V3X5TgPrJxuPDY1AS31/Gia+lcNix8l
BmZTN1AeaiuTZ0f6wt8kBjY0EWY++wP+/QieszU+wQc1Y6svg7u2tvSfH+q/E/D/2oY4/mECfsg5
j4vXv8NXtn/x1wh88Af7CT5jlEfOzAQ6/3sE3ianHvMF2DA0oK3r/J8RePcPNF66DMx2oMAwMvXv
EXjnD7ZiGiKs5iiISPbO77BXEPvfvWZb//m4kG2TkGxL/OJ/39oLQPHm4Os8zkrcjecA3L1bgMjS
4LmxM3UOiDobMQs2AMyhMZPeF+ymcjWee6UodlXh2upJ5oo4vQZUtJ0nlPO2umBAuXh25mjKz3Pt
5CwRHNaRkStOeXsr7/zwbJBFJc7V2KZbZkNhuScYE9PnwOvSW0SPsk6I3rS6neEtEqCDbdVfBhAx
L4RVWEHSl73KTgrK2g8IEXLZCYXQnJAN05FDGXbQ1yo9iztHOsNtCvSCRcvnnA4aTGUt6YMl6JRV
zl25K4ZOXdjRkHnnxcJJL67oVXgnsvE66yPYi7k7Yxtjy6yWqKKPUDZZdqbaIUp3k6uy7KBrM6Ns
MGVk3jTuYqiT2gtkdijThozDNaPYSPxANRHZBoZihJJFhUX/pmjpkFIbhKbwyX2Qy9zFfoELNGZ9
UP2+81cz73ZNQPm091rV+dDaG2srC3XhdfG4jGW2fgiKNusfJvD93krQkJf34ZttArcfLxqIBuZ4
NwV9XqXEYRh5EV2Ps+n3871NwC0H1LrHQgJVZtLkXK2xGF3G3e5Xv7DLkXrIlGhMZd8oiv+J0fco
6UdAwIwpqCg4gF7pxz3MQzjMtS+d7qLz6PBciLEqXzAZtQURPEEuw9t5yS0AKzpfxtgELD99yCre
l71bcKgEgW9bzX0rpVNeOahO5UlQTfOcOFWhjB3q2kpAoRwptULG0n2SMVZcPQ41qH22DpDGfaCx
c0fuxSwjcbp49njWN6Puwbik0QqbuRXTThWePe9deuzBAaoAGipzdKZzbi+52V61y0wpRiZU8xA1
db8BrcvhNiNxYdpZDs8ciUuBuyOMOuhPhmwNb+GaaGvXI1HZJIxl0yXfUHEjvLLpTqMR9REZWein
IChmqlgGj7bn1k8ncfBNXegzZKTUpjAZyagJw17OeMqmxT7R3oCFyS2EQ/1WgXOmX6y0/UKbUpa7
UBADG7fONMqLSBNpFi/wvZjXs9KsU3dWpIL7yOpmcaonE8+3/LM0mZSprI+GKsgNsI+VDMU1VU15
rHCAxVDtpFE1VZCsj8WQtwT9XMTiWDGZ+IYbID3HsqoY3DB/oqFC0bUcC7DhWIwNK2AYEXvHWk0M
RCCIZPizlDuWdd6xxMtlnaWwt4+l37EMlFlORSinJkqcrU4cCU/KE5yC6tra6khDWrOb4JQP75g1
ptCsjkWn2/bGRX4sRedjWSrKrUSVx3KVBAjzzj4WsaaRL94uzMB7YK7eCt0Ave7DuFW/BLFQCI/H
opjxo/wuI/r6hKtSNPfHAhqqO8W0eyys/dGd8oO51dvBsfQuS/qLu2LeSnJm/bs3IrIo1EW6Fa6r
GRVlYsDrPw+PZT1De9Odv9X6OXApH2GJFx8doSep021LpIEsoCO7r4+SQdCG2UcCipbXHod6uQ/r
mpJrFr2lD/IoO6hSVF85hiJGlJsuoY8SRbupFf5RuJBWGp65Rzlj3pSN9Chy4P5D8JiO4gfEbzlu
aXTQg9qjQFIdxRLqZ/Oc/hcSCm9I/Q1WXXWhNpFlOuot5lqneUtMg5w/+EdNhpyD6StHc5Qa4YAJ
jLNiE3Dyxb3ujqqOf1R4aGaMUOw34cfXIZuBPZpo4mHo9+FJftSJaJ6qu5WJ6ZQiZUBJUkdViZ0M
halkzbttjroTTHteqMze9Ciy0a1nBrk164Q7LnfK6zJjT3shdcks6+wxvCGeREwyrqoUaIRt4rKP
V7+PhjbpIlN7eheUDl+BYkS722+TfOx0oT9Hj12R6S5OBxavOLAN8o+tAe5QXGA+0lMi54hAEzdX
Obqf4ft3oojE4Bxcv2LqsTS9NdyiE81HZeCOOveXgvwa3x5sRruisA6SqHGtL7apAFrQ5O+b845e
ATNJzEl1O2KUIMVDrooqJhAd60vTm6tCtSDlJ0Z8GUbm/MkIHg6OrhQMDqNJyXsjeDme63AUu6Ys
nSuSLvIS4DmApmlvkAeBjQXS//hxjtzxQ7ri66I7UslbXgE+KyZpJMtIGdNZLVI+dkRy2SMha8iH
mc4J+bT6GgZXYWfReOGPa0lkiMc0bfkNQlcQnvFsdIQjcbAv447Y0e2XXBRUGnR2YqSwqlWfgrJf
+piQ3zF7MHLP6K5NMbjyrejNgrtrt23d7sqUPCZ3P6yqDBHsQ0AKO3xEhXno8iGz933Y6Trpi84g
9KBgmYbJaaGrVTP+fmYOUoUmzuGXvDvg97clN6+M63YL5zHSwUoTb4rycl8yVf3K31s+BRO5okth
kOZtV3p5mM0puJ77KjRRpaV88qzZRkvUOnDO19kO23hVc/TN6Is12xEV3lwzbSM+RIs73NpR2oWg
76P1kUxN94VfdXouDLVeoRS3KLFKdHeVn6sHBwYYcUEOpcGhdtke41EweL09Yi1BVBSB/NZ5G/mk
BQsMJHlE0GzcU6RylIEcrZmozdo+rnTtEu9Y6/Uy7bcWlNXU2Sk76kDIlj+VB19IIjtynwGMho/C
7GNZqnvD0yQ9CHBZlxGtIOSk0Gs/kQqlrqcstUF+IFbeE/zZf5n73rsvS9pDO4u2VQabHXNF7BOy
RRpmDuy5wiQ7JFMzNydrPc/BGYWWN/KNdJYfC+3VzcF0qpbkEdGdGyRpKAKo5u7LsOYeDdFcqydO
aHS6mih3PrPAarZiFws5TqpyWJCRU3WTB12TJyjHUic8J1DVrSg1uoSnaT4dmDQhu4JK53JxOpsD
Z9iZn32ZU7lOYgZFq7zIyGLkM5MABek3D7T7neZC11kRYFEJOfM0TTsQEuYrvz+J8nAxKKQm/9m0
Sjpo0Lr95jLnBSWOK1IFi70xkv5WDxZxeysxgc0OW1gWEldA/yymgTk9j7SDngrHkvzYOl9Y9FYf
hdfkANMjqY416VtMPAzJGKzGFzWGwowLd2vsYZ7wq1gJJlV2ddNj8vLJsfm4XR8gv06Zm4zJaRxM
5kGblP5HlzISy44hR4cMIvRq1jhHWqdtNuv6QI6Iz8w9fY3dYGsHbFqhSzL+2tq4GoNWWScGp0Fx
4kcrZ/OOPjk5Gflokt6Vrv2u7etw31YqDQ91bZDIkrp9drIw+23SZKN95/cx/Q+nSppi9L62fCTz
w6z7cQc9Tzef2g3KFMWp64rohK4wdQTgp9W83zxnwYPq3UjsIMH0l2lbTUZSD0N3ZwxWVPPxZvUY
yYr57xMRhVl/WFZDsSKLoDW8KPbnTugrOdsdsOW5STkALiWvPEk0o1i9QxnK6E6tUXiTqYZnROSj
vk/9LSqgdTpLxw0yqBmbHCPpfdsYTlnZTVelLP81pwXp1tPOrftoPGRTt3wKs0p0F6RvWPm+zkkC
i/3aJ2GzoNv+Sg7rwuOxVPB1RJhWJzbDHv6uJGatoDGpsr/knP+W4P/anCv/dwn+kH/9n5PX+u37
Inz7N38W4Ybl/EEF7m5eJnZNplL4o/lrP/zvvwzL/wOBCQATYgl/xpjMf8pw5w/mDFFPGePaqu7N
nPQXA5UfeOSKM+hIu4iurPc7ZTg5DN+V4dvkJ5Iich4yuwMSI3wnOxOmaC10AO9sLagBDVqGLw2l
+J2DKYScNK9Im+7GtThTPwRT1KckOMvogSp1/rJ2hLrEmRkW52sX1pvLIaweiVBCMjS6IjojUsx5
pEVvmyeONN1dlIv1njEICmyT3mx+LhVRcpeS0d0CPvcoPo7I0C/KmsOJOBA9DwdPpb28EkZuYiao
q0wmygvDIW6AcvplOto7LQkWjETYNqywGf14EXQO1RpzyBZQAVIOiQ6da+rgGqMDgiZT7YR6pe7e
j3hPklAZykmWccKit4QRAfHkq6jhwI9kY+ykQ+SCkqiuYWumn3uyRWhq2SWhuWvh5tk+a6w23RXO
uHnCadrjZnDJBfIXMmQOvT/Qh02zGe+MV/aElRvwXLpkmKYCE2+pp4fOHNzrgYUXF5PkOBS34+QS
jORGnOoUkVLsv5bUy84apFGcOW6+7A1za+w6Q1Q/lsUAVn2uXfmIogCcwoqkIfY+CfQEjKpCWPu1
s6tm5zgTEZXQMoNrYbBExoCZaaabM9mPp0tQlHayzBhckyxUpT41KixISUp6TzK5q/3Fs3I3w5/G
mWpHVNOiY0LoOGXiuijMZOlmhG+yReyZNqQZZIksR0xuIRntDwPD06b1qaf2Y//pSoB50+qVw6lF
ttgaK3/C0jAHY3VZkWQzHAKg9nAtcKrV+6pmsmoSZnZOt9uqMChw8OVAEq1kcbcDO39ZWMQg0B6y
sz816v8uav/axLj/e1E7eX1rm7+Littf/4vo7P5BiwNK5sYFpLFu/3s5C/9AF2QlY01iaaIdwpL1
F9EZdqaF0s/4BIZAtEjkxv8PdHb+YDCcCaqNtGUzwIF3/DfAmvyg75R7yGCwSjZZEfWF5tY7ddut
wkD2+J5yJYs7twWw3AkqKt3bzi8mDb+/Uoi5F4UILA28EhRuGFvfi5dDR9+cDM84tDomi2WDGYwI
PwI5UrX/262//bPv8HcU8/fr819XYg9gUpMbhfz6/ZVCgWihOZ3auUx3duGyJuhF7/75Ij/5OBtI
c8Nt04FkO/r+IpkXKqlY0TwRyFOmX7ObfmEJJNATu9gvLnV0tP+nv8InwqzMoM7mJ2J0h23s+4ul
DrElmbchyBg448Ul+5YkdA6buC8Iod5Rd0Wowmvv7yvSg8eLyA1T3E1idbY8Sb9ukhXmrr3l9PUy
DjP4yQkeGSxbEfFN64doFKazJ8yWdlJBdKcNMKQvb8rZsdXJYDrZZ9SJKNtTG1BxGm1A4qyXkgPG
EbWx0Hxm/tDOpP9NNCvWRxLkWcqddvK+iVUYQcKPcIu7pZZc2BKG9cU1tEA2c2xKJmOeseiUXRWF
52kREAsDHFTN1+Sd+exvEz/b4VxIqWvVBJorTEOfA/ArVTLZKXKcLqMKNbkMlmfdm9NT3rsB7L5i
i3hW1VSwtTVbANwQOPX5lHtyPqSB2X9tyrlO95WplzewyvpRz3X9DY+HdyXbchYY1/LxXutwJZwr
s7OJD+7mRhL1wnsK69btkrVpjbd+hEydunX5MR08ReqgmxKCbY8cpTHAAkZ5Couiss2dldfDUx1i
Q8AoxJ1uwrJ7oYne3NsqIxbVHubisjassExmN2CiaEDxeFLsEW9NL8Qbb834mi8R2XbF2uLAScnu
mDZHVf8K63Elo9TimzEN4unQxZGgsEotJTv4IOfnbRbdO6mpo/pkDZzwmSLKubadnkO2yiaiBmyH
7HNbTuWjtsMFpE2pb9ZuzluwJ0P5oRkVaGkop+4na9KGEVvjIt9EFA1k3FTzJ1kaaRgLfxGfkRL6
Dz2EpOpgLyQ0qpL8SnJ1/cqMyzXTl2Gk/WxnTRXc77zT5leT0K3PEyasAi2RwavYnFSGJmjLcTe6
xNezsYck8KZNYZ2TRUpMXTQI47Kyq9RMStF0VkKOZwp3sPaau8GE+krwunLS3agWG5Z4mzUTVdxa
r3d6xXbR1Nb0Us5B/obGnAX3oRLZ0+hjf8IWuAkfHGHI7VsMGoCxHM3Z4v8n6Hg/yRIBdxpUqgh5
trrPvewdeo8iGJ8AibVjbAczxXA7NHOC4bZaqbi1zHn+2qCIzcIor43V3HwLg099Wum1vif3ISfo
2GVOP6KT3cZOiPcKxFG5vEyFQP6uGKl0IAl5ZUXJWPGWVVyx2jPM0H2x8t6EskHsIb7P0ZhdsofG
9qPiNPexZNmPdsr08y+jW830F/s8eK4d6d/ZyrHcpK0CBn75ZUrEEhWpOxOLsn3BtARd+aG0ym5f
aZPn3+xog+261cGfG7m199wz1vo57P36dunGot0tbcdzE/WZgY+zMAOq4cipbaToNFfx2urpCZmh
HTi7mP1nzQN07xT2E2Im31Y5jPM1gunyNZzI/YxHSZsggQQBoCwq03CPDtOMO+QBSjfsi6Oxk6l2
PymWTDJ0GSyPvdGZ5Y4FR9VnkZ82r4LIaiPufSflicoWQjtRXmgpOanT4M3OuwKuVLcol5O4s1y1
tRz4mK5Bwl5m1B9JuOYvWGah621N0/Uuy3Ln22rxqGiS5os4av1e7rRIDXITK+jpe1Et1AarV1V7
m674fcYHKA90fNYk7OAs+qqyy52LsBlw2HXnFMtvW+gDUbseiTELXf6TiRxtnUyF7cyxj8R6QXNx
frZocunEqgW/E0f6Gd9hN9gsZlVb3nqpZRC4a+JRiURnhqisOsNk65F7j/PSbBlkslS3E5TR8KZR
Z4BYsj4HKZ0xR54tY6ic/WQFDVXJrM0othbp3aqpBuGcrkp8dnlaBaLqSMVf5WFVk7A3OlOCTjHW
cT5G+TMRD2I5142XfWXS2sNE5xXTrVvVBdmoRLHbSQiQ+MPou5T82KXkst8mq9zTsokiHTu6jQTS
1kIaUGlN/ecURnEOlXJ0alLNOxbfHm3hNGoyO4rF3Ai5wzXvPjZuk+GuDoJplwvD/DqmrWQixnJN
EvwI+HPCJYfcG9jkF7vr4Jwaqy3PSrcJsbhZfn45qRzWk5O6F8voVQ9mWUVvhvTUixVq3PTEFGT9
blZDduXVYX89OGbnAHpEGNy3oZAO1IRcoHaqSnw0gs58m1uh711rVnXC7m6UJ1CnxW2N2NUm7mKr
z105W49ZPlEWDLORFhQOsihiiaO7BOMbyDeTtW1fjSG556Odtm8Nnt+7VhFS7dbKumVbCK77jkn5
xND2wTYCmGn8/AW9N5/AffjDqE7LcEZNn/3tOc8Um4wsvKbj/Wv6h7Sv8/uo9vRyULTFv5Q0KvzE
6irf2gVEIbLtBqxfsWt16twQQEuTzId4Q9Wz+T+VPYQ6GaxcnQ08fG+SuzFg6Qc0G09OsJ4GtvCJ
j85IfmiiLZrRagiRzpkMwb1LSjMcjUh+wKMdvAop+wCP+DRfda6PhGO49uAxN1zUZ+y9/UlNHd7g
JS3WR55N67VF3jFoUVpsIMW4lMSXWxOPk9nUVReHXTE8E9hN+vSyCFYAoSaUniZy9U3gDm59Cbhs
ZU+xF+YcOhnJZ4+HrzwEa1vdLSAfvhEdT9QoGwXPEW9flkRTJl7sYXs/ChI3fCTVTJEH5DvNI74Y
8eIXPYmrK+6XU7fLvINw6rTfUSrTD9OQGCt6qVt8BbPK/keGkwm1MI8BFxX6My1ZRTzGIWCMq47h
nfG5Zk6TUUyjTl0uytmQjQaTJaxEgMS4p4xBDuV+GojUtAiZpbxv8K+Wdzhvqumit6TEpi8zz72z
gy2ug4EQvjsaMyQ8eMe0B1Z4+TYxZVUZK4hyotDJhdDHjAhKzi0vwrTD8gKS6uyfKWYrGFsIWsvZ
D7OYbovMttsTMlgd40IvKPOxngMDeUBm6xzDV1YPneDcicCGkEIxzzzLMNdNjtYZKsLNbF0yoQJS
L4bihu1cjZt4hyNXvzXGbPu7BdPfORBJctdJhqhF4pZj7tw4BW8cG4lh39m9PWQH+GmLwphOtuXt
YPuciXpy0zExr3ZIn9cMpoMYaNbvigyb3zV6NPlci+452I3a8qtrZGX9qopWEh/DvljtSsMJ8l1R
hNMXZbv4l2hu6RAPpYP/NHdxQLDJb7/zSMqg5MGa/BwjFq5sV7f9l23+GPnCbxn6KTPDqiEWumw4
Wa/6OVGROXWJ0ft+n+iBNRhTuXk2VxWzyPUcVCEGfK+Td6vWfX81TP+PvTNZblvZ1vSrVJxJjbAD
fRNRtwYESIqiqN6y5AlCsiX0XQKJ7rnqDerF6gPtuseiXVZ5fs+eHHtvCQSYyFzN/3/LSMGKt6Hh
IdZW+7O8L+IFrqDUDHhnAA9SQY2i2YtDEd1Z63RfzHWYe3pLocCCDn+VdLm+YaiOPu+Kqc94MWKb
E4ih2uW54TGUUawzqXbFJsEwrLHl6L15FtpRF9ZBG3ml9B0EpEXAUHppP2sx4f8qDElCOJfVqLRf
2tqhoQV8x+U46KPMMw+UfxQ+V5jXj1oIn3w9qbTVHsKhGuvnhK5bc73MCXaua92kgaTWEWcwcZ2d
vR6zp/8qSfwLs+BPiWTw3D3/t1dMSd10+Vy8/se/fh0zdfyBH1VW5x+kbIsREAwKcHBGgP27ymod
66UgAhEcMq+F+uaPsgQzPeBIwbEFTEd1gv7wf9YlnH9QR/G3/I8cn3/zV1qnE/c1UsrlN9kqujs+
2zII9X3Gm3ZjxJkfHxQxiGd6ksgZ8AX1r2AKapRJSWFeW1qr03MUaijXlDD6ap+UafpiubKYdlnX
DuUHKf9SC/l3Fv79M2kGbAxKJRAZTv3DDHdoVH3MD/M01XcFVLunephyD2F/mH2hfzR88obceyRH
1j6iWi/FkV8ujSqNZ4H40zpFneSDroS9kx7KOlU2vJHWBZkrCaqeqNfdpMUvPy2U31RQfne5pX2D
0E3Hm31KhTKKESxVnmK5y2mxxbEovmJhKr+EboWkyimcb3++3vtiyvcn+/P1WHE/C9uMFAuK5Hqa
PnM4ZGq9s5tW3bopf/zzld7Xhn5cSecBMk8B0tEpazNORF1Nc4Z5oOwOJGLFLo2n/gPE0e8Wim5/
F1IDFz69CO1lTxIqHyoq6tuJUu2boIF/MWGk3+nsmy+ysYdA5Lb+wd2914//uDt3gQ9zVTKAk+fY
ZrNa4us7RCDDDb9Gy83MxyG6dWfLvS1H2e/H3OtxAtnKbchp93cAmx/Xx2LPEl0Y70up8+fv0XPE
xAnF9bOKqQb4MLd0Fz4yvP9mcSJ/ZItxHa4C6/H9RTLLRcBUxYfETayvkpHrW02d05sxy+KDXovu
Az/FEWF08u4BlsGUjsmAi57CxPTRzSzdig7pKKo9JGLlsYI3dF2pRnjjojB58ojVtpNNMqjKTG03
Dq8NFa+hnDZ/Xry/eU14HZd/eC2NX77evuzZNcPo0Mlc8zucdUEoW0IQj4n0f32lBT6H1BVXOj6A
5TX6SY8shZKVBST0nujq0RiTdIdByd4MZChnf77S8WU4ebyg7iymexgmddRT2mMB2y50UuMigR1M
36Nov8BwdV9qL5vl+QC45MEJ43QRCxTZM5PPcHvhrxw+QF/+5s3B4cHdmnh0OPlO3hwa6GRFtnah
13LKVxYcTJ+aq3moKTuuC3WeDxP814d5yotdgUDgAwH9b9Y0+AuVGi9+eY7W5Zv/6XkXc5w6vWFc
VFHmnumT16H0ix3y60lsQq2Mdn//0BdWCPQoVM20TE+UxNIzYw5e/cLU7MYl88isAiGDhz8ta6hi
Db0xXojYlZ8TxdXOlLA0PiMu/ohG/LuH/vOnOFllbPShI2v9QmCBvNLRf11SszUQ4en2jWq16k0J
Qng7VV697UhbPlh5vzkKIAOq4AlYdGSPJxV8u8wQVs7aRTcWuA473TqDwqn/Hdz5uCXSLF4myWDY
oHF8YtroBhGqda1dKKHarUOr1xnRW6h+q5XdBz6lE+jR90thHzCW+ZyqRTj2fhE50dwrVq9deJTg
bb+PJ0fgH427jWL0roO7MhIHovBhl+iTHpQmihuL5EpdlYXV3APRri4tszEuR3qK8UpHAPrRCJDf
HIzoT5DC4dhY2kEny84t21jBKX9BPWG6GNCOrLXSy6/1ZLC3ONbH29kR0WtYOfVHC375ze93GWi2
JmRDlYMR/NTJlWkMK32j2HtlSrKrELYMHVkTMXSPYEi18sGPncV9kTqKn5YJ4xdBO+xKW682ji3o
VVFQGz6IEn6z82kqcgY4n7T4CClPDjJjlEMFNm/fiyrfhFMmD1GReHdJUeuB7cTRrXAceeZpUx/M
2qBtEmn1Dx9sBMvyO3kuVI0hMRLPgopavBA/bzwMgp69qnT2FBbaQ6XNzoUeheElPnQcRZZT3ipm
bW7HNNXPRxAGflEa5bWN4sb/4IP8erYdnwQUUh4GDc6TtzGVo9EzyXQfFm36LbStOkD/v9PoAAWS
WQO1PxVjt4060ZwhjEjeaiq4jybCSl/D7biLcdVBZjHFpTt8SOs6ro6Tp6RzQC2Zkk7YePpmYa8v
eIDG3tKpJfmejK1A4ubc6XKUh6Z4DtU5XxNkIW0d+5BUV3X9iBrkPqy6uFnk39PzB89rOZB++UjQ
oW0OzYXue/K8IrMblWxS94ZMGFNvOEV9jSdZ4Eok9ojqOr+dPIaRS9k+x/q4aHYrbxf21XQTC0rY
H0Qmv1vLOsBVMkO+RuLPkw5lPbSIpB1jH1Fz2wqHMR4rMYJmkSOazrnq6nsIdtXtCJMgMOvyUjE4
a/78SH7dXJCcWRCVFqynjRbo/VKWHcK7dtD3at85myTJqdloUs2CDp/Ck5xssaM+8oQrwDz784V/
vzyOgxWJfZd89f2Vk9KUau5o+7RsmzNT6ZItjSxn41i5epMLT/sCHEK8ekXMhpypSbgbvXznpAhk
dB5PUBRe98He8uuzsAgimNtBS5+w9XRrYdLjGIo53SdVNT9jJWCpggRBycwAlNY3OntCHU2Id2aH
4u/m8S3HELAk6k1MfyS44OR7/zSUeDAzqkp7Gv3pbTfE05bBHtnLB8/819ObqyAA09hDGdRwGjFZ
SVfrzRzvZ2eqLie77XeiUDK/F33C/TnmJmc5YDkKkyDMRkhEVo1kCWf0GOTSmJ+YnmSmK0Af0Qc5
2G8ePUeN6nkEzhz63sliYDB9bgs+GE9HPxsrrbhEI5xswlGPfLdECTVVYenz0n6wlS+P9f2GACOS
+FXn4gAPT23KWUcDsSyUc9fO3DwYK1d0fg0Eu6TgjiUuyIeQUrY+RONHWd8xrTu9NPZI8Pt40igN
ndxyB/7MRG+/F45VXRgNdb9iSDofOtcDluneB3PSrIt5vIn6xt4PwDU2ljK1G2VpeNRQSq4FYgY/
t8LuDqvGFVSA+WbWLHEomh7Nfh99Faq8lwOTLqHDpeuSir2PpU1Z2/zxg1jh11ic2QsGioslWiBg
O4lK0Xnn7KnOud4s70cOmCOY49DYCqvxqjXYyujmz2v516W8XBDeGRsnWdepY5/lUuizaZ+PDkKH
CNn8Jsua8oMD9jd3xVupovFRQaajjnn/VtI4qWcltc6RF4TXvWMutI8S4Mikafm0GuZYufvzXf16
oDsEetDveEGX/fgkpUFbIYg6xHk3NUngAY1Z57FmbyBh6B/cGqHKydqnRkXIS7mQ740bPDVGNmUu
xzS3qX1nzIKn5QEHro3U8rNa2lPpu0mPAc+GRPtZR9duALhWhL6mSd+XO7sN7YMO3CTGKN0agLmy
WT9radHF/kzXXq4lLpAr5PcJDU9QPdvc8cZwV7RT9U1Wc/GqjGrb3E2mns2+Keuw9tsmNx4GkWcX
PYrDRR8wxYGDk/JZG00HIYpud3jbXJhc6yF086+ilqDEoMjIYYW0Nb2s+bpgnsQoQDY6HaHMF2Nh
rT1zViIG2Ob5VwwV8wUyx6ENStcQmAExDIccuMg8VkMNcspRZzdb2bUhv/Lyi7cmn8d9VjlIaJJq
QEMuc5m/tTXSmCA2JvsVdUJ6S4aqvjFNSL/BQEi/MK6FM2Dc0bSXstPyKFAyaCjYIXL7Oa1sKC29
ooZfzAJR7Koq89yAjqSm6KzN7EbmOfY3xgYo9xQB9Hgb5jkq/BRX3LhHDFrRDMFajjtCH1HDRqFH
b5pmKA+PaZUryDjVLpVe6etpo7wKkp9PHRqccBWPtscKrietXztl3mlblAepvclj8VmXsmScodYN
zSaNo6ZhDHsYzyudPkoP7YcZXWhMRIIDAJ3DG8YuGFZ9bj+KMuuGwOCgdGG9lPxI1c4efJQEmCw+
Ihx7K9xYw54JOnMSSKq9rd+peT/7eQ+00lHsGvGHVcbDKi7piK3akqMwaA13OGvbAvto18QMZgeL
XVS+1VjhVSF6jIMYz2llZ0qiX5sQ4OItwo3hvEtFP9OGn5rIt+mluqusFnyeRm3zaE2DxlpIL1k9
bqwwdZ0gMew2XUkGzm1jJXO/WqmemAu3hbXFJGRUoF5e9g+8DNC3RtWakC9You3WhjCnndEaxRNh
lV6v2H/CF2nFyxdTRopcFcmU7aTuiAe2Rhhd0TQa90WpxWitmpH2UTsa3+yS05YRTY15K3JDd4Kw
qxIZFPOE9ofFOS/1qtLKWKOTdTegsnhyY+wua5nFTerXdj7sc7fJrW2fkDWvRIfS5izqhZecJ7GH
DCHOUgQ0TM3A+4pzQoEd5WTT19pOULUx/gzAEi15bZsMGCVXtTMXtDYhTXlBVM216mvKMlakZQnJ
PY7NisFhKYbXladDCd7SmjJwi6DTRn8sCsIluH9p4deMK8v9vCikDJqpA/OV1ZWH6STK+hc77R08
CAAsvjizhYpam4xc3Xiijy5M5iZuETotflKrC59Cr8jcVYRU4Qr7AtoimrnYbCJsGBdGjmMpGFBO
NDuNgVpno5hs2mwYb9z1PClFsVLHUuwr7GKNX/El9+vEVcMXc5ncsDYygE1BJFqctgPjlrszvaq7
p9B10+7K6aLhFteunvtNmPTIoHmQEWUBN3wo6yxBpZQteoluUGuAZmbCdhMODAoPIPMRQOWzS+8z
AecDPi/pZUaspVa4ElvbKdYcmN7XGrmyuc6xajprr3YKF+9fjSQG1tiAwyLXCPnnlJ3HREL9EjUm
XuuJ0vjX2cn080Jt3HsjNTNEJ6xIdcVkYaXYauGsi7VobMa+ZagAHF+TdXtno9ESQS4oE6w6RkoZ
FMtK9um8kSVhbb2E2Umiy0+JzKzM14aqTKl5p8QlUiunSxrH8yfkVWw+Ua8XZ1FazS5Z3aC8OYlp
TYjv7ESD9jgqN2k4kl7ZaO4sH7OoyQhBve0PclIw0TV1Vd3YRitQxYweYAitH54sHaIRTwpamB27
6Se+AEhp6A3v9CRXDN8tyn7yi6hUqzVmKDNdM0oIjCCMnNZbjZ4Wlxs9Spw7j5wWGzPjy/Gbo5K6
YATv/OQh8kYTgOheroweQeQqs7RZxWpdq1FQJUODSbV36dZOJieLPwyh8c1yh+RgpGVq+RN3WJ9Z
yhzf6aZRf26TWX/p1Wr8OjqFZAhNjOzJkSEbUSq8BwWB0mVkhCjPoqJU7DWORhvTsRkhT0yKvgv9
HJlQzfTGQb1RaVvny1xGvhnPgVzoixqDHIz0lgHVhOXKNbPqOg7ALh/OEs9IP+tmr71SkA2vc5pp
4PvU0b6tQjY0n9kC0HmJddWLPOWbC0wxJ86W4B6jHpAwzkrMHmEUzKravA0qMSK6khidxKDj2lnX
bm7LIMGgjgiIRVkFtWRo1zkzGYZHb2hta43J1Ml3KvWgxyb1sj7gvZLdbrI0W+wnN1buJ8WxMGFK
I97mQ4GiM5+91INcV+afkCh5FdPAQvtKVZo892VRR4g3oDRoeCccl+nBLtKnFSZX7YLQhbJ9qozw
NodJYe+2rFgwm0cJGYhmjszpHmnclL7FEEQ0NrMpaLxjfut39ZiV53NKOAEjPrtKBlorr5bdyzON
E0di7VBLeT52hp75OAaqxgfI6V4Js0oQnRgRW7qR1cYXUymyJiAkmiuQaUhDgyy1+6dM2Mlu0CG0
41AwUD5CxFJuS4wE0WrS9ewbSIlu8scY4ucGNJrjroSpiRDUaCFvybnnNODiueLX0iq+tnY/DhvT
QXJzGCZrMnZR7tlnZZPj06e/ahpsaLn1Ffd4dNnNdv11SETGWHqGgd4AtlZeKsOLegoqpVlg4a/R
1HbSowakmTmimSluGjYcL70z7G68LNjl6WkRtXMoyG7R/IYRetGZUd7nKjnJjJXaGZTPzKges60a
xp7chUON6bYs8cqsACkp5kFj/yEynEgrrqF89KpvYOhAG6N6YTxggpZpj3cVM9saIYuq43llaWL5
R92C+I3q+RqLhXywq5DIomd2FaU0mlLr3LbEY9toaRhEjhOlG+HY8eeEGUXf7HBISr/sCX4Qxyb6
N1M6w41Fs5Bh8jqDfFemJeybPkTdCwUjQgItpmLhG5Y8QT90iaZX1jxwnLvzVKur3ok0wiLXsB5j
JYkvpsh27+Y5mu6YJGDdGzhSrJ1S1sAtSL48REdqWDMVvBt7y0eMVu87NUVa5CAN/mxO2fRqiaGr
AzQo1v3YxuM9Pj4jWVHMZP+b9dDBGItx9wpzvDZsvAKCw20DtGNgW7K6Jc6ywsYfjBnlYIT/F9Gz
k3raZgmvDwqxQu2PabmcPZXobxzAE18KpemCzpvNA7Nq4GpoeRdviejZU4ahddPV4hu7VBhlO2/C
xstQ//I3X7AgizGIR6xUa7AJ1sGSfX8/W2rR7FLVbOuzZpiKGxRSzpZNJim36VSb8zoKbQoBoR6b
gAMqM3wNY7W4rZnVua7NsgG8F7nZEKjDzDlpsH0Ofpsohe2b6dQAq0Dt523molPiDeJa5v/okABn
Al3pvWltU7s+KNQiC4qq5+ubvKLTDh5A2mhTe8zLQgTemSga5AxVfppD664E6/CpjvmpDQTWEoyf
0nZPfYwXeWVCOi32bhhNsy+6ZNJ8iqPWt3Sq0ucuGQusmA7fSWBrbvtCuMs4J68donLTMW639Xts
XuTZk1vJwOtM53HxVsOTsufiXm0KizCtJ2JfQxKdsrVqh9HnOhm0A+3j+cvIvPUHsyuNczeXQBBq
fZhQDwoXBWjfglQYMwfZF3RBwp+pn7Y2ZdPwzOjBnVSptzWgqWh+khFsbQ2hK+uS0Ms4jDycG+mk
SXrG5HP3gvMWiAPYWgTwiJg7SSyU9gW+dpobFew+0d+XJjquxfiOwdUdsu6lwCr/NOXldFuwqHLk
ht2CMR1lhbW3KTv7jO0VwWE7aWrmz2ne7GnDhAqzs1tqEOFUC5xvozl+AzDIcojNdjzMETezrlvc
wEbUIyJMtUj/Nk5RxorGibupmwntOSTw8E6ZrCr3o3bKLulI528OrvchAHdhPla61cdrJdFS3Y+0
qgS5kI7jgN9vGocz4WSuRnrVtPEK7qknEAk3OPeVHJfemcnoZTsw6lGYviItsD5xrE4XuFyZNFD0
oZVtQmy+0M/zsAisJo1eKWk5vc/Za3dB3injoy1SaW6dQQ3fcq3Xd5YxofYu2Y+elqbEJUb6Kdnx
LQxr9vcyAk+ojw+ASVDR5W1xhW1WRr6YzXi4MFwlvwPQ43hnTuPCbzAQvh3mjOGmPrEf2ra+mcwF
Pxm9xGKRG5p1hZDPixF0rFozslrf0xaQ74DdGLBCoVxLHUXuqonIagKSnOFtzoQiN2LSlNxHEDLg
mys956nkbw7T0LS3bZ9r13nIo8Ftjx1hBSPBe2wlm8SmbjtHW/WAplHJ2zFD2OdIKo/olRCmx0B/
jM1gqMUbDF3lvkndlGcnHXx3E0YifpOVJ0sQungwPPggo28YOcYKsD1FtcYhL/uNgsHg3BJ0aDfC
kkTMKKRxdRZEpUvMZxJmt2Vs9QcBX2cATD7Ong/z2vsCf6kEdleEdcaxolQYm7EOLUaDBFGpKurL
mT1ega+fkFNWozI9dQIokp8jPqw2A8jee9HFQoC31KNPx4LNfwnl/kVL4qfa1S9COf9//6/u9b99
+++7vkrE688uvuMP/hDM6f+YuKZwJlPQon/pGfzOH7Zk9x8EtyanPR4/RFrUu/6tmFP/cUymaFBI
RDVmUhf+T8Wc+Q+dWrzE/Chev+OIpL8x8h2nufxchaXEhjyFySjMt0DJbp1UYdPcwIXTTAShYdTd
j2GEP8aX+ITkPe+EWoBnrm1FPNngXJMvkiRPv12GwE7A2aNGKzrY1FGXut/GBpxquInr2qq+DYWB
k+Ywhm75yPiPFB00h7ZykZSjYBCpcOqzMvTK6x7s4UvEm/kCLjP+7MYOLt7eZJzJTiZE9sxqoMjo
h6Tj04pBouOb17khYAGAwCU7g+bUgZm5Y3KRmWDAcWxp8r6Xc9rAfNCkFcyAMgBTDgicIZuJXR25
xisMo35axzQ4jICHomVXk1qnxn2lKVr2qKOSlpdR5WlnSImKL1aMzjck+eDU8uNumN7iUqPOlc9Q
rWZXxl/MRoGzbuJ1uXCVIaRoCGkMMHGGS3exQNtWfzFgcGsCyNuZGoxYwWZsbVVCHN9GGIKdDnzQ
gy4T4r+kNpbgENuDEa8htsEPtEE4SN/Mo+GzTEh491MWA6FQO8N8yBvAEQEEhgxtfV3NkT9EVj3s
ZrbmeEfjRekObMANx53Wps6jYSRai90aIbCPhYXBH1ZFxZDdsJ+gK4BDlWvCeWve2JHIWoT9RkYu
rllRQTdVdcsAgnLzLXQimWwk9oqLwiIg9Wfmzl56dpsxniinLuFj2e/uEWQXhW/MdpP5xL/VfKkQ
Ad075sjJE46jan519DEyoUL11M88otcI4FMM5saivp0FEmd1s3L0Jm63KbqlbDWbCDxWTidTnrml
8YvVLpZXfOlDsa4ylUHvGVYt5iaosqPeYgJ8WKeaLJ+Em+MGcPDQ2yun1ckHWzXzHkp4GslK08Jw
NwByUVaRAjBzJQfpAlQDYUniwvmebXWNRYFnowUsYjuK+41SHosu93IU/QnFhCkQxOKAOuIudPam
CUaOjGb2oNMN83M9QlbxJ8D0lFpRRXcrhrssyXptjl9cRR9vGVDvPLc1RLeVa0dJsuozZpZuBqkS
sU+GkVnopPvwOdW8WSxwTO8haTqj8V0d94xvRvyOpu7bxxTwG0i4PMIlX7XZa9owtCCoaLC8RGNi
3k2Di7R/6MWILryFBChaFN0rrKTGtk3QhJzxdOo3pg2U3Bkm5E9g5YoH/kuk12oi4rXTy+4OLQwz
3L10MTeAeNYpuJYA3Chk4x0dTTOCB0L1FL68HU+rGSPRyGPNJTF5XOtvWqNXWNh4uX1UHTjaVapU
NqyjofscTXY6+1bbWekm15bxMdgG80sFOV21kmnXfs0Ah1/lLd6SYGooo/t9PtuXIFSjYSOaTFWJ
TloCYanQ0wrpLj/TTEqVNYGNYHyB2aV7gIPkh8rYhjkVvGTgu0CoHPo6iK9z2ymnJ3VouxdjdEhE
DIQGl7PZ9YIG4IxAUc2oxJN/qsUngEQ1ZjDGvbi7KBLdRaYo6gtjB3q8d9JxmkBVq+KGi8KqykVJ
6mVVmnOlk1J81kPXYtGBHdgjibdfqqlZLAINP4ePLp4eWkxSl20T1nckLosyYHLKT2DtulsnNI39
WDW5jqo30zaVk6C3copYPiZMt8OYF01lc15jeWo3BVyfpxyMQboLGyWkHquExY3MCmx3elRAqzEa
l3EbdaM2B8ez6woseq5cNoaTVUFEmnZXUA8eAp0T8U6W9ZJvWl2x574rgX8upiDGpShy0r5WUt9N
QfIz1aqgky7c8qFRcCBBI+wHNYD/z6zYPspB4llamlzUHTuWb2PV6PALVXATjErFzoJPNXpRDGp1
5DGx4wROqIivmSiYEOZIR8FTKNL8FSy3NYLoQ4ZCXZC9FGZ+T8NUDtdGRKkX/zOfeqXbzMZejXEc
f9WdkSLLkGHJpF0x4VewZaPVAAOlrQc6pR9nbZThgrMHMQVnOG2o7TLh6k2vbfmE/BjzGKOhGH0R
RapHeRXf/b1pAPJZdXEknRVWC/1AAZ+hH7lbTfoqJRT41GWhcctKoepNVcH45oXVIMj/yvgxAph4
X4wqsKcQ9N1DvhTQM6elaqdno5qs0qXEXgwNpRl9KbwPuTU5W82sKMrL7wV6WIMP4li2h7VJ6N/R
vjb5qqnsd8ca/7Hcbx5L/9GxDVCQ5Fc+pwLYvPTYKuD/W1hvXKdm9OKxnVCCsD2vJsWLt3Ay9WsU
trQeQhOzM+A8OhLMj6E5wdhEGhXi2LTIFHXhNC2tDM9gS4eIpJLhK0ZJu8OqOQ1HS8jZ744NkcFl
tktAxXDY1zZpPaUJd7RW5bGVgqeVtgqjNVRnRR0eGfS8dF6cVojzfOnGUHijfFJqeUg+eGzbGCZm
vrV7bOcU6gDTJ7O7edy6x7ZPx8i09iCPTaHSq41P2tIpapHA3Q+2kSWr2cu5M9BJC23l2GviF2LM
1TpqHHsaWg55/7E3VeIyvi+KnpdhnAqLV+7YzRrqmM6WXJpcil7Q7yoZLvIcHrtgJPN0xMAs6y80
h+iTIWWjZ8Yz129Cs9HeqHakt1qXOK/i2Gcr2jB7i4/dt/TYiauXplytSfHmLI0699izG0BTXvfH
Th5BzRyu5jmlwyeLrm/Jidv5AoJ79pWuO93A3mittXbsEYZpIbwNToRJYrmljdhVsht4mi7Lp18a
jaajGMNaHvuP+rEX6S5tyRbHZxwMS7NysGR2AR/AeODsc9I96z+kM1fM3SGO6q7e5pXlFXtPuqbc
iqwcbwbXm795miDPrz1KEEmZ21eGXhMx4X9qS5+2BP0dx2rN19oTJpO7jXi8Ar7VjoHF7ke3bVoK
p3ZaMtso1iZaBtJO1btOgjY7l7FWe9uKsX/7BBKgFViMJLmiMQ+wKWENGew1kXaZUkc7YDiz2XEZ
rUHcaGszwwJ6F5bpFA9N4zMaoHvSgSjsRZX2n5LaGVwf5nm6LYsZqFrJiiEY7Z36WmQEEAHbXomU
0qmHfSt1+UQt0m3YNaNhrxNZOMRaJfVtGzZgBdeAQ3MbIdP4XAz4oRFmS+UiHXWFvjCjd5+Fx02d
i1KrdyN43menE+I2KsdQD/rOhHLXqq1711hTRKur0luxqkwltnmvxDTD8qvNDQY7y9rTDx4+acL0
3ryphD/nJQjq1saIhnBrmrJnYAxVoC9WKinHzx3TOegtd/q5o7nDUwTcTyGkqsv7ht3mzuo6Ki1u
aYI4NKDorYG/MRRHUddwJB25mmzF3qmdnr8adZTey4wRUGeZ0SmfR/qxn2HJeXv0N8sUqVxj3gQn
uiS9jexBpRUwD+cR/n1uRUbFXhtTh3gycpXXtLaJEGrwYF6QMV43RKuaxzEjVxIB8y6bFH9ELwpA
Z9DoGVK2k7dFFGMppw0xX4C7i8agn8NWDeK0x5noyVnFJW+HYQGmu2FeT9x09oaJfzWzuCDkXgs6
6dAQh7J3Vkj5CPq9JoELkfWRDbmscTk5/j6nvqpfy7tOvL52h+f6fyzp+Fd60SKJ4u5/vv9j+/3P
0Wu15Kjv/rA+Grtu5KuYbl9bmfOj/KIf/+X/77/8YQ+7n2rsYV8rWXbLb4uAJbxLehcg//8bdbN/
LRex4nen2e7bf/xLW/7770myqf2zZLKQsUg/SdkWlcn3HNkAW0MRCNAMRgp4N0t2+sNUhtsM3RKT
Ek1+DhH84jb6v7Abc8me7eXvVQ2WC8M4/wZ2cyLUcxZxiKdaroX2SsPDeyqCCamJT3StXyzYeJr+
CNh0JJ4w4q6jITTmtXXrhZixd0ov01dvmgwHZydYZth2SjjAoXBnxduqjoXr089CrZuefnqU19+z
9Z/RNe9FM98/oIsDAO8FbgDER+9VOnrkVAzXkt/GGBf12lCgipA90bT3NczBzvbPV3svPEI6h5JG
tw28QEd4v3uimOznUZDlZGCDIy0KGLySP9Bpqv9K3vT9KtREVAsyG5bCU2loHE8ZCUWZrqJFx5Ax
TnSXl07/AV7ovezux1UW/4iOEhfgw4mBw1UrLyK3RE+mFemmrwf10htjeVbaVrTPYsVbQ+d+hX04
fXB777+yHxeG7YRyaynzuCdysabx+nYwgf5MQ5RvJw6vHcK0bKNN4iOR9HuZ049LYXkykXQy30U9
0XDN5UisNQvmXmopA947yqbx3DwPyvwG9lf7QE/7y425FKb0RZ3OPBLKWierg5M811KVqUTZFH3u
zEZdu2b7OnGofqTfeqfe4rbwVHEJ09EWoh7q7/eLPqVfIswmhjKhaQrApqRYl+ZgrjlbB9/CR7X3
RDh9oJD9Ze1D81e/y4XxBbAw3180NIHXjTmJOTo1RAzzUMs3WnyY2P/yHVuugyAa0wE6bW2x7P4s
sAcGh1465TrUz6tHK0RhEiV1+pEc9pelwWVQrh3/WUwFJ5fBPj/pnY4r3FxsOqTkOSlKb26TKLuv
hXnIoyrIU3Pb0rVtGnHGcjnL7H43q9Vhgma60kR1adjz9d/fPZN9dUvXkTbSGD65e1xVVewpMbwi
q9xpzILmsA0/WkC/WalIX1HbspLwyB63/Z/cU7j/CqYA8YyLQQzuStUqKoVWCygUxAkx0Qdf6e+e
NTYABKLOcpycqg1NL8wUOLo0pNJI2Qym+0Xr3X3rWucIsqIP9ujfX2zREzsMxuMO3z9Bwh4NSSwX
G8yiPCtmtbvRkooYGkKBvg71pvloKS27yL/ryMvruMh48WVxUGp4Q06uGFpjKgbGZ6GZGJrLNHYf
W8099xgmCb3YhqmwVbrHxAMU0eoBo2fmgLIikySIr+k3wUqJ+LRTmT7ECsnf364nVOXYDMi/qXdq
3slmi0wOl5VLPicpXK/4SKqvG9i9/3yVX9cTVyEVxA7DqUVL6P0z12jggzhfOFCIXab9WMdLqImW
HD9rCLrgg5s6cZgen7jBclrm2LIb8ODfX8+AJ8n8CoL+WiXhPu97G71ZNcfZmykqE6qREUWPKd2o
1FdEG7nrhjLwZzVOGT8pICoc/nz7v26NusGIsiXgUg30GMuS/Ol16ugBusyNRR6ZebI9+z/sncdy
5EiarZ8IbdBieQNA6KAIam5gTFHQcDi04+nnC9bcsVtlM93Wu1ncXVpaMklGINx/cc532LOPy35R
yEj+xS/+r77R3+4zCE6M3cDIbxrSRfaCMiE2jO5fnQ635/VvzzMljsuqAYkw0Ni/PTPmMLOXgd1C
Oz9lRtQ1lg5yJ7HcVyaMY74f6NnVgSFit5D2KqAj/fOX8797mhAwWbgAb4zHv7+7wqg8lSMP2JSe
tkLIyoJtnXpDFJDFt//n3wqhw99/2dstwHtmIN5iRfX3KCodFktTWBn73XTGjMLCl4kTNqm+5nBs
Uj0acz94Nm2wK5tE9GyKzQVnK7cThsJfBuC6l7xOGu0WoUnQNcoWFhE3Ya82+eIH9b1sfna3kdhd
gGb5W+6JpWJDvZW2cEVXmXwMrRqNowbJ1uCBLuckRCG0lI/abFS4TLtK6ddsybl4Gpa5Xb1JhzVp
dmw/MbIghpxLLYIdtQ5RIvT1DjocS4Wx4GcKgevcMLPmKId4WtxhimAYWrvaD7Sb9qjIf6Uaa6+I
QU4KM0sEYN5JYIcm1c9DWe56BkSIz8i0dFEDK2Alei6SLhr0Zah3HZGw8sjn3PmkILLqc9lVnQl5
yMvR2iGP8BTak2muALsjDxnDbCJXgQ1ClubmnFw6Zr5p9Zhpk+qCky5Suys+irYhCHUzV1k5BQCP
6imw9yowFg2uFd4C5Ue+lnbjwRPJ8IX9cnhoQRA+et+pOIiGxRQVHbPsUOZ2q6LyFqJTBqVMd3oB
2SYcbzE701DXv7qOMSVCr1sOTw+etg4nEtUemK4nH/l3Zg9IOBjh43eWj/md62N8Z/z433k/+Xf2
j/2dA0ToQP4xkX3XndYGzxUcvEFZXThRB3bv+myzzi/Simghq/JXj5Av9Pc3mZ3DxmPIbHlMkJ2w
jmDGaz+kYIO9o/ymaFffRO2xXW44nhtoGyWTYGrwzd/GOZp+yRJtPcTxhBW++KZ1B9/kbuRJ6tWG
vzWi+7mxvcclsfcpaikQatY3/tv4ZoF3ZW3om9a6McJH32XNUNzQ4dk3RVwzlH9f+KDFCSdfnC3i
hRtynMho+OPd/A0j977J5MWfmPJ1/YaWF98E8+RPnHntzd1bOt4o58038PybfQ4nqjv330R06iHo
6I21Lvp1/qam1xZLnl37J06dreLUvIL3Ya3yTVxn8+l2MaIqzUAxXLleerRtoTU+8CUXyN6h4KrK
D3Q0jbuvCYZB2ZmNhBkvha8/eJpe/MDCMGQXsZBFEDVThfKv1CrkHQZpcRv0b7fMAqye8BUNAwpn
n65wwBxC96BjqT77zVQtQU2a9UsQVw09FpI0TNhRYRYM0BzHXoONCCZIh5wPbhKVU8umKjAHfdxi
I/WgHELZzDduSkj4hiB71kAFYLvbAsQYEj5w6GuiljVuuXf9wbQjs/fXM4JIGIgSREAWQXF2sDCu
QX9PLyeCuPUka9BCdCXwReKiYbzpaXUGaMpQdGhSG/ZpWxEL1TcWo3YQUYRHQAxUZuiC3NIQZQzr
Fzs2562CBofChXzyQ55axPJOwFRKIF5a+5HN8xx8sLJa+zfm6VUWDWZS/pQVWK+Pae1cc+emdhOc
RIc0+wgQuvViAFd1t+3YkxZsFWvrc0oYgG0l4RDMFAK26FHCrv1n5hPUs6tVpu8Ru+ZN3BZdCujN
K11MBba5BJu+K6TcUgV4bpgxWGGpyQcaITI0gmzjF0zhkcfnEjqisN+rYCz+gNaYMLBDCj+GWBw8
YiZqg2zxgLAXwkTMNgtrq+GUsJDYZ/E4g8/esNZfCLkZRD3sRFY6V2LAKzesGHs6oUtshA2ouxBW
OOHGrk4M2KV6wr1Vmga65UHaO9PMmpZFGyIUY9sD3+nicUICiTRvye+11QOUdqP1r+Xr7BKpUO4p
+iliY5mPXcu72HnWOAy/vSJxuo86a51BboypM9gqOkS09NuRWn58WLDiH7R+FZ9zWiB+XBKnKSKP
PPDymAnHbjhxbrNKgHIkUxDeHnjsvjqrnl3Sg2wPbNsuMBXJtn/Whv9fJQNOijne/zz321P2fXXq
L5O/21f8OfkzTVLwmFkxVEP6CfmFovHPyR/Mfpoy/h40KCU1dfN/Tf5s/x/0GCYDDZ9/wCaD/+4/
J3+28w84+4wfOIxoH+Hn/VuDPxQwfymMvO8RI/OuAC8i3wnL6F+LWiEKom4Ddnu9r30my44j8ClL
1mHfi8rZW+DeueFqfeuzk9DN5G5y+Lx69SojHCLWFuodhOJG+DA56pfEVO7Wm1c7RrhIwD19CIei
sLZLsbJdMVLr0lrmsG8d98vy8+LBK7z2yAeMQ0sgjnAq90PNzq/J22FB+up6QI+i9cdTKpL1Acaz
PPoEeofIxbKTmWta3JIkhYLWX4IjmqL0AbQn0rSB6OO1SA5DizwSuu+DowWfhWLB2rbrOZ+Xs2Ys
8JXNQWOkrrVxMhradtI0ZJeuZsWo1jtUccjB2dcl3pa4JfJm9L68QufVl3AMEJylGes3HRV9LBGN
vC6Tj6jTKWwjsvp8moHR5xbAgnzUn1sWZAhmhfbc+mwRw6XDx4jUdXore7jRFclH8yZnOLz3WSPz
61AvwSId9fXQeoH2PPIvbi9niztucYjyHPXB0eNmoUDc1KBST6ymjQgRDwWJoaP1gA+TRugXZ8is
vcPxhcNHvAfZtGu4veNMqPZzLRfMLoZK+w2SGzpUd/LKJzudbDCTYh37eCST7Ui8TBrEGr9osVkT
0MKWHfSbBEQx3e2a5zF2JgiAuVvqG69LkTeNRKPQtFFhEobgmW+wPMcbT6o+yFKq/dJWPykyf4tq
vQzspeJK2OqPqgocblltZM1cFPIyr+vJaB+NdF8YQx0tJXkCyAAmRJRDg6B9RKFIsanewXz1pwWJ
2pc26ifDqZGbEBqU5r21W1FQQ3ZGDsIVf+gn56eU7U7TtI/FWw+ml/xAyX5fduuuWfQ9F8WVQEB+
gQqApESggQgzMH73RA1tOrF2x87h3XPTzEbXT7fkV0ZkokyMXTmdzMInxNuogwcbzRgG6g3b31gl
+wAc8TltrXrnkyYYNU73w3K9/UrD9bUEmp2HBeyBFbcVfuh80pvDbf545zLXRHqDEO1VUdmnG/LT
NIr8hnADF28ZZ/gjOpQWzWjrPyvZ14+LGhFOT2y2cdxoexQ9E/2IV6MiMq2YvVzGKi9TJwImvc2S
7gKUmQcUwGzFIabFVVEtL51My02BRv3MksyLO6kneEGrFEJX5b9PmrAu8yRuo6sR1bo+tC9F0314
YzBslrZ303AoUuyWE6KVRmd9JMshLMgMosBBftFJ6rjCQhtq4zYkI+6FMkLe6bc0SmCueP2qlB5/
IEx6Afx79uT0U+FiRZ3Q8XMlhcrCkVgQxlj65Ifo0rONwed6yMEkBpV+844ZemRWwr1A7U6vK2Kj
s9OzmqtGpzmXWeB+EJjypGXYpnpRPOVZc9Rai0wQ5hBQQBuf82PKrggP9Mgz2ubgOO69aNi0Zrdm
lfCmBD1bO1zWWyQoyhn35I+zvNRLymf4SXR1EBc2CEvsFhvXLv9w1gJXhAZ3r5xMfev4qbhPpH4e
dfAuOj3nwVo975pbBqhRjuljy9nPM2jDlS9r7yKHvtrkLucskA3VlPE8t2Ex+XtXmJfAyHcs6HYV
njkE69PBb6xLMvB56+efph1YIbXj9ibt2NQjicjIkacIhfnZaenI7BEodRevY1DGaU6MG1Av95x0
xFIq47f0Z1CwdXCkcatJeJvTaMqq9qVrCJ/Te/dat3X+CFbH+RYwHdvEX7eLa4lfDuBw9H3l/OBA
Zd7r1JTPDjUR6sgoL92cFg+e0Vi/KruBxkm8CraII9V5TBzeB2J0jgrfOw2Vhsv0W9Vi98FhAX2w
AZKSP2f1UiUMLvThIJ36uPjYPZrCj02ceqiWkLuF0MZUZE7ey9I0/Pd+rmEsJuewLBEv33yCvP7N
xewR9pVllextZ3XxMfzqjWLe6WNLwOQol31urW/TNJrcDk4azUqOb6z5UQjC8MdshbK7xon0UHT1
l5OO6VbB9IiLaciJe3PCbpqXY5ZgqfFI91JBi1plNe+UMvaDlWoPhurVQyJzpINGc1+v/pOfZCdS
bPnBQHQgynrQkvZjBjUWtwNxLa4p83cHHDwHbs0vyekTwjgJTQ9Lpzny8Fj9MN27WCM2mZLATEVc
8mLf3RZeO4Xh5BIUxvI6pXLYV9V68Oei3DlZUfF46GOUme14xPkbGzci/XhWQMzpQWWBgshvjV2i
Ajivks6E6LITDsF95uHoK+r2fcIbvtGG9qnuO//YKBqfzODehCKP7LDL+51AgssZ3s2M3JvHpm9i
kJnDMbWaXY13ez+1vY4vfrWfB+NuMgs2i+uEepPw9zizCz0WrJnOffGx+o0WITNEPkb87JWdu7NP
FM9Wx/adgIYs4iFE3Cr14GEsFYZpsBgH7gh7j35GQeY2g63etDlsWrzaOxc3IHk6VO0bR0sLvhoi
vuXX0eqMF73mrRk77wW87g5nVSxtvNs4zOuNyO6DlAEDnl6J9xxfevKz4rWgux4+KlQhsSzIxNa5
aLbumifvUpvma0qa/SUpdFqLWhk7MMXLedDbYaNPrvzMMPwkm3rtktijEMvjguMmWv2cIXdqhdnc
ogcTPE1LOm5vQoNZDluF0Vvl2olW5byU70QcREvxHgzVnetU91Ihrl/Ejm0IH7bMurq3XHDrbRHq
Ce/jY1r+CHALWEEFQzP4rGEcGeUlwOHqWYdSjO/myOWKxGYaxL09WnvyiCJgdLi55eLHuoIRgPCB
DLVFP0rIRKmxYG70uoNbpG+2rk1RrrtXOWXDPpuxBvqd9SAW1BiTiLXJ0mNCjADEtztrDrbCrY52
/o57cjvqQbeDjPxVLtW9zlgdyfATDqf3Vs+Ojj3e9YN93wn5MPDArDNmgaELRNRjq4p7L+9ihsBY
b3S8XZStYWPcBFgT6mrHQMpbZemeQCOGQhrvkQ96GFHnp48/f5Pl/qdWzkQz9jwu/sD1gHjXpzmt
2wVWjVcjwDQE6tU+iRMrdQ6FdM39XDa7stE/Vtk22CTYCCZL8iA9Ld/bbmNEo5asG7nYT2PFW1nq
CJE9K5dXXDYwaGSb/sy17jPLpiLGlMyN3ZXOycGsswvGAV5Ao0KCFpMt8tRLrbTf5MZesGXzcGmk
Msnul8qCizIxbqNaCoZsWw6UYNKyYyvv4NvcfixPdu8UbPwfOjwkQgF8KiaNSOP3yhh4H/EUvfOg
1bCv27eqnO+YFP1sRv2ppo250/TqN9VZexSI7t+tznqsdSyQLvLMOcOvrz0BPHj0p55HyZySe6Of
rzIzriOTzI7DoBcIU73a2o5oDXaKb7RHuiS+1JQWT0GVLoe8+I1qLTQRhSdqaC5rRdUDVCEc7V59
6nZWX8i7MDdd2wb3dVWSabXW8spn6sGvq19Me2JhGxqT2Vo/TKpcYtfxNMjrjMCjDqbu2SJVcjOC
0oylnp5EDx6UbEPvadD8TAfHrdSLjwTqR2CCq7pp0s6JLDISDrjgpUJoAxsQMsTUcJgLYjgMTE8b
4tEqvL030VGZ5ygl8b6qVcVJmVJipBkmC7M9C1Gad3RKYzwIJKNJcr0RDj4IZDlDj70M7YRbsqUK
Jx1DnpCzt1tuZIJ1sc6R1GFloZhH+8sSrbmnpScKODG1g/A1jl6D3RWzx4m/LGZ5SukbNMIaibU0
7PpkMmwBe1QWzGcEqeQ4dI5ibrunJVv7e5LV2GDZXv2sKaPELCfrAW0bL0fjpTgV+kye9C5Itzl7
Jqz8yAasKs3HOCiDT7/N0y3YDcSRnOm7la1/SCJiH3JOErUKPy8qAzGSCMvsTdrml9HOwS+s48YE
BLzAUMsOvYB5Ey7eoG9mPfvI/NLaam5qHHzHb45kh6yg3L2xOxDJYrwshruiOmnICNGC7qdJRMCW
INZTAy0bPXxpBC/dyD08BRp+RH3wjtZqZpHwaxX7OEI3Xo3XfOSnekUZijR0lo53j483Dc3Z8PYI
Uu396M4Mblsj0fZsBpNwHtTbrMjKTr3WJiMRu9Z9EbRqTybzR7aiRolkgKudrY2SF0e5yX2HPyLu
2HPs8OYu8dBq66Uc+yAy1lbuVL9anxg3YJCDPTmSJtxz1ticxJU08c8BaNhopQjNCTnosDbTdgSk
deyDQDsGE10xJPMXvB362zwxiHL6cX5dKbdfseIZ4bySV8vpDi7AB9jjpYi4RJZXV31xoGcofGWn
RI59ZDCdjDsv6S+VSspoGQvjXjIjuj1H3R+TReoqomzz0lnDLifgfAnekCprJvuCV88TAvA5aUGl
JzVu8sTcmzCEN0T3/gya3t7NKg3IHVZoJds0a3eevljnQjlJ6PaG/ZDnzocMNOdFTEYXLisJJgOf
szdlMk0jZLA5J2m97BJoKxvEaM4Fdfhz0TmkHc1Ydp3Aq3la64+h5vlKMLoSZdIfXQAuyIcp5VWn
+yfz9okkDOmVDQCeSvZcW12WRtTaOdLp/g9AL5R2Vt2checsF7rz5UFORhCz8nufnD7ZTXaancHK
s0Ix55XjCKGjR+7JuZiTYorr0mHlI9biBWL9elepAkpHRq2PSXvGTxuuGXhWfzLtuxl/+Dv8Y7mf
nMGNc7yKW/iiCANnz9uDJiU5wcuwT7hYVRx/OGoGv0syucNxsi0HVF3pPlppoPbYGesdgPyyiRrS
/t5NGahHgZvySqHm/LD8brhbdLgkFIHWfC850zmJMvuX1nSha9XTIbVaGDDoAh9r92dGXFfePsjB
+JnOQYQ72JTXTBBb4O6tofmhuNOP9UrsSCDaeh+gJN0GngwoO+dCOwfS0R4rUxD/XZbTq2Vz1Woy
bX7yRC4MEjptzwAzPWukOdtasV6L2iIrZkiL04L6/red2ABsCerZ+aRWPaP65mAtTCbg+vps4q4N
NZyNrwxzg/dmHuhbZlN+LMyNDyqxik8EWz6lVMJMFB7j0iFfrcWejVsE2YdUolFWv0SA4CSEh6eT
NTkbyNq7UY16rEHu7zYos9fso7YKdwM7ZMAIy2Y3dn1NN3YD7o0ytBdbuy4UtfR1U5e+Y/8ArVY7
1fiRLpJUokxfsHu4jYDhrxUogikbQwf2HxG+9uzFTiON+5bS70AGhkR968saaYqTGRdzaa03lwQb
MKNYXXCD2lpAzjeR3GEzJ/PTuDQzkgK+ZRYL6ZIzbVSvWgvCrja09Yr1gc7U8Kr20FkwDaMF/sJz
NgMm28xSeA/2Wjq/kzG7cd5KxSVGuA5z8pKc28kpvJNnE5YrzFG1CGEyP6IRNX84lWdu9CXRtizW
aKGR5ceO1KxIGSy3Mqz+IW7q7pZ+MRz19uYMYqIhy5NbzgKhKr7AH+iFH2rUsC+ipLcAFt+fTPAC
p4XWasM1FwDEYRbGhN938VhIRVdtVGu/wzXy5WTiMAFyDvVR6Jz2DRGcDAKO2ahPIQHM7SVti+WA
p/24sLXwCu3UZNZz1xmhLU216VO5HWhHxrRPHscEV55N7QXkQfTh2Hd07uvCj0x8s/LXHYKgtsYI
nbOQRQ5NLOh8MJ3h3XY9dkF2THZ3Fo2uPPhdw/bl9hi8y5loOM/Y1cEcEikHVAvZNmwQSter8r0+
chwNkx9LohzoSsm1LqRVhE5eccWAOTAjHT5d3BE0pi+vZeU+tmqNzHre5sp/JqgnzmUyYazez9Xv
sudCm5A+uLl7ddZePNMZTjt98f8gaBDBPolM4eQ7A2YiC7+AMcn15GauewzG0iV6qtj6evpzTrPf
Fvyks52Xe0c5GPgNQriVqTCY29Ur0wsizxksbgpM55vAVzvnRgYgj/nU6D69YuacfMsh4upW0015
BjaXrOYcllB1az1t7oTHMlstqLH6b2VSfHsir6/cwLGHvzvEjaD2qMwxr7fMO8AL4+EwtxRR9/Xt
wHOqAtZOUCgE2AZJ0WRMb3TH/7LYaeWFuWW6F9cBTAufKPSlq9iIksG2tKSaQTVRqYP/hAUxI5R6
xl2Z97/MxSNeDsYAbfzYBi/Yw5GNFHZ2Jd/EZXNqfokO0sXteRQGBkLdUXciVfQmPrwJXfFUwMvJ
LWTIj5qptvbcYn1M9RulaokrS8QY758wmsQ+OgOzd05LkH56/p4VT7hKJNhe8Lxqt9mYfzKItwqI
nC1rKlmvPa0siiMn81+S1rlKArRJ88spOTQMA9ZuFMuXnpWXtOA3xrJBK+DGtlo+3RyFWqG27N25
3Ou7IgFPDUKoz5PjXHVXKtU70ouajahc8ICJ/yFzB2+Jup3p6RWyCKmH8GaQwZsHpPh47f0kymdn
CHGfR5XUdsgm+k3ZGWTS0sJsRCdtdvLitYDnBi3Ej6alPxd6e13WKK3Mg0HfT48YCd0RkGdFEOIA
NDYOhkWeLYunsY7TCYwgoCsUGB7HTyceWOmW+yEdji7YXQaHiUO1RBwZHqvBmULIDHuimc6uXu+V
9cDkkbJ/Xrat4DZJZnRVc9NsGl4aZmDDsSrpb90eDFLP5rCam2V/M0VAAmGCtXhOyPDvYfYrNnUD
nzXymwhTnGBxVaz55GFK7ZRp+3W19J3LujJ1v+bZp9HrEi7z4Jcnqp1VsByvyt8tCeKbFKf+RW9M
/bHroRJ7xKdRUk4lDA8/fQ1qdrrCNvN9C+eLZ9luN/RBX5U58rHJeLqFdnFh5ZvVUmz8aYo6KGYr
I7axOcJ0ieArfXTdq+FjagmCe4JEET0EW0+StAh1artWUWfIjWU/JfmZsOFITKCXZjuJ3PaITQDy
1Vtr/PZz44viHLuPIbtY6/2HsrGSAzzhk6gkH3g5rqdlsvGf6Q9sNS9Iq2iFTRK29OWeDuSAz/+t
X7qzrt4Cs782MuCuXNlizj0lQW+Vb+AqdhltitvyprRZH1ZJd8zHgQt30V40k/zllp0GK0l9PEEj
IeJ3jeBOhKY+RE59VmVz0HJ/33RrCjeTpKXxYBlssLlDUkWg0U7rzjZzKoog++gHDUCRF+YOrHBf
5Hw34WTVvPXJMEcm/cM2D3YTc9GWGKlE4a9hyLKgDUlq/8JKBTzNqZBvHEUbag7wUKw1Mtjg3TWn
Il3sOVKuArVgPbjOiz/iFDY/HPWj7F9Yt9Ds0Q5yH/ScuwKzEh7Mxmu3PbpAXSOGwIDAPOzJJdi4
Q3M3aMzc8H+UWHsj+sm3RetZHovqtOoY6do8WJ57W1nRmJJUxzYZjabpP5MEZm+BDl5tb1QXZEH0
IWSehevw2168Y12K2DbH+4oWj5jprjzaLbsG6pdIy3zjJJL5uW37O1loB7I2bk91w1uWBTVN49BD
9xbr2Ubps1qpFRWjt8902lAT+o+u/MditSFfaWrG8D3Q3yk3xVE6fjaOlafMy0bvYtXDM7KXdO8P
jjozzrIrjOPDb64gph8elYydjWeXoxFr3+0kH5CZJMWw7GZUR+FaMvjg+GWj8Z6kxNHTzfePs/6C
x+aOhMVNNUN+6jPLvc/XwD1gIGGEOz7ZJdNhl7ZGSq6OZTVQXKbvw2Crszc7W2pr9nXTe9sqUH4u
gYJCnE3zYe24ac1dmZdqj7Ur2GIBmGNj8Z6zlasmsE56od+37evcEXfY188lLL1+GiJzIH2q0Y3j
XGA2qtmwNWQTcBGaKj3mczrvncpPtozCi30dtLAcx7W92EC7iNxpL7nuMMxto0zPri2DXMYsxEYG
DWKbtUImMTsLX0sppjFx1612T3A1M6VgBmpJi4RtmD1H31NpgXeqLmlyKkxnxNmsUvqQRO6DUXSP
RuC9F3kKtARfWYTJP7hviDE85h74K16F0EGfcQvIPdS5uMdTJEm04er3fwi+bOOYlb7TpjIJFanM
y4bX2Ng3zFZ3Bl7WjYajay9c+I4uD6GXgwZIb9HhrvbhUBuWyJn3FA9DrHlQP9gfVASPTstW+hRH
8xDrFBb+ONylFM3Pym08ruqCOtSrr0sRfNWzvTNMMAKun+9wwL8pjLmMEl5g1e01Z9kbrf+4FqmN
Km1kYhVMTPed45r5jxZl3dizq4VgvMkGK49rObzUsn4QhKXgzR9shr+Qd6F8zRejH8zYsecpNqfl
DyABBvHrfrdfRfkjUwkVInp1JnvUVaOefxX+l7fKR8/JserbfJx0dQEO9OLTKWqM33fEMjLlAI2F
I0scZCWdQ72YQYhfOoNXIJ8SOFREO/trdeyHst4Fffaz8lnlwSRoDG7CVH9a/ezQrDeLbU0lrCue
NvKGN3AfGPGISE/Ls+aR/0gvwA6h1prs6E7FkRFbAv4EqNAEbS0Kqh7Yjm3txLqGmdvxb5QIXXck
20BIkC/Vqr+ktW+QSOfeTbpOdeO2AdhKEGpZYmzgmzLUZNdKqtRt5SYfuWkx3bVmDghQujvZzL/b
kREFPkQRJqVlbNceXC5CJBmnyunuCI6/z4t5OPCjgRwb/PowdG19TKXFedMuI7DLDt1gb3l71xg+
IZC2WwYWJprFJIu0vt4umvHEh++hyxnVMMfKqK5MI5brwG53ZRKW6CX8norysZvVTKfWydNc6cUv
F7TbwZdZd1xFSmE/jUB38CVvc8KVI6fUnThfoTp0bjYfJDKug+b60D4bjNmi7G7lXUGCXVGMaCoR
TFpI0cJGoHbQc4avY97IuEv1XyWmdg0I86Yrip0xoTkwLeiYbqcRP+i37ykrowcoYG3kM4y6+ovd
xIyN0JjJSotmf9Qu1orqqxOTHtUkzW2gEzypsXtWiBKrUde2QP2CM6UhiDoIAWHeIWgKoEOEjNIv
ggY497vupKVadzAst3gR6+Sf+7F1Dh05t6HhekyYlf5g3nbJa1vdw6RtdnkwiF+DZ4/7xez0synT
4Ieae+1N4Fh9z/Vm3dliVMw9U6b/tfw0NIyegCDvgAbdq8y8apN5G8ryA/hiFU+LtBBie2wsCiwc
zSI7CLPBL6h6URZMTeyZ2H0YQ1P8gLhCokDJUFOLw5At7OpA0DqqAXN2r+ROmFHttS9uQD1TELRM
QGgyxT050/u0CdTzgBpz7yOCfDG1/oKUMf9kidLtlxQbpdEtl9rlNRRWASc1bw9ensCm7IoLWi7W
Q16OBrSttwyhIHHWVlwPTX0A8oT02Zrzg8iKrUjq8jb1ugh4LPdAjb5wv1cx0gdOtH41e8SFlA3A
Nntkyt0RAqNK9a+B6UGmGVutRyBnQQvEbcH6Dfa3uRlHy8JH7Tz1OiwwUVUC8ERu/ZmT82+pr/6p
n/Iv7spL/rMTvfhj+KvN8n+l69LRUSz9z+qr/9MMX93PIf/59f8KsL6/6E8BFkk2/1dxRUA4f/5P
dyUS3X/gYbADnzgAPELYKf9LZKX5eC9ZAZmc9CZXHUalf0tlpcNH/4vMysXdhykDtwpoI2xj5Ef9
VWYFBrY024J6lZpTVX1n1kf0yNTqBiej1SWmsfi9vUEkgdF++KP1+nzQHxLU59qjC5KQ8epG1F3d
EfyMDtg24cCkVs8xgvl8UdAXED/Ko6co2RJmQ4uNZMLBceKQ/8lOGkw7OGZ7eeptxwYRsoLuXKZj
Y7lYy+9SX1eAC7AjK45Ue5RcXLPGbk0Mi7FcmFhRua2Bnhl7pCqq+6WzZK5jBcFf/RxssKqbNCWj
isX32rXxSLStuWuXaq3FsemY8bXhkPRagoCj9X19TwJyjQYZEmtQ3gDH7CvgHWbWoEeTqo1yOwbO
eq5SOMd37TD2+bHPq5Ylv4bYU/zsF6rON1KzkytvXhDBBR1vqaTGbGaXpBcgZ8veUTENE/ZNNo7U
9qkKZJx5Wts+BpPTvvAdmi90b+0dinO/4yC3MqQ9ZuKKvZN46giZ1UqxubomdG6Qy7+qwJLDSdWZ
+9DDI6StUL1IijOwgXyHA8if3sHPykNg60a89q79VQ5wX+ZcuZkJ2yZ3Q1ZSItgtqaYjITOM12ma
OhXneH2VxxU6p4oeuBig+wwWkdd6xeyinHClJ/Nk90fuOfE215mKBkC7ZZSstceQYVwcbitv7bdz
XycsZkWzxcOQsMRPnUTtC6cf1t1CcqttPnUZz89rj3i7+KMffcKFQuRQ7K4W2Lr3WsUOJJK65klE
o55pHhhJgoxVDGuDU+ebsvyhjzZKpoELm7hJ2vEKIymTbRmmsMefJiI/AnTldOwI6HIW426p3Y+z
k0e96ddhr1ja+yyQNlkwlw+rwppGeZvVnz774e0iTIKHjZTN02oLvBO6RnDeZilNJmnWAuyhSrRk
W3rQU5dq7N7MXoomXF0FwARRTfbyHxydyXLcuBZEv4gRJDhvizWrNFu27A1DbtsE5wkkQHz9O/U2
HdHdtiW5SOAOmSeJodYv2K0rkNuDLb/ZiSogA1CgzD8IA+zkQ7/X62sXUhVb0euZ/bjPx3lgqDP2
OUQUnctDJ2dahK0QCUe6abPG85V386YW8Zxtp/JxbRH2Z4TnRi5Md/6Ih3KKp/+Dgkl5p5GcU4q4
u9ScRVSLqb7LpnLt4aACOv5qvcY/utK15xwUrLwu6PdsxnIhF395gxmRgD+4tnx0zk3mfTCfg82u
QMvdmXmDEdX0vY3bSL4YWZv9OOU+C29/Ps4NQaCHcQjWvzrs/R+pLdszI0znc10gFDDVtH1Op9s3
dHm2eU9BfWY5lnhvD2NeHnvrzjyci5iKfZyyGawlIqKHSeI8zQQIym5XLINizDLGYbXXLGHI4AUk
BeU97woLVbDqQYEgvjssi03OFrESnhTUgWj2/Dp5DBD2Q0R2mX3uFPPl4r/I96cfjU8M+kPSj4k5
F2gN6iOEYac+LACY5F5aac9adL2H4tkR+Y1yvnlck6R8Y/va/yAKo/9Qm9A/YLPCTWhXxFscEsQ6
g7NBE1f00iPUoQ8YQHY9ujzWZvmVEObgZKFkvKwMur1TsdwFbMxs0NewuXGw1zjJrceT8QgAPlIk
z6fT48ys6EfCWhMDBZJMlkKxJHE49lvf8kBs8VOM148qII/MsV/W+HGWM3iMoE26/sQeGnjqQp3H
7MYiM71LPuFSNMVT4tYtEcuMio6sCjvBUsOyEA63EYmq13N2ZKCshud1paNh2Rrbg9Mai+exAPaJ
FcGlBSjXKn5k+BR+J5WUD0p0FuVGtW3EH5hRzI9YKZh1GZOb8KeA9/FihyKlKq8jPAJhb7wQvJla
c6LZTPveRxvjvSk3732c1sdmdoy/d5vQe5OjDJ47p4CVnrej8w/WK6h1g4eIzmGkjSFhJd4s2EwM
FPswr3ORwbwPIZb1bWmWAjdGb/PviPhLwMxb6o4vI3l0EOsreO1HrbGo0Xd5VXQWnV5PM53wL6ZN
cmC9DpM9cwuceMeorcZzJ83AJhPVa+aD398n4eoEHQRcx2fwLtgIkXIexuUbZGRkMj7moJ/4Icor
gKipzyAUMWsa3BxueThsiN38QO1Xd3NfkX1ESYZ4MHhFS89Jngxb8TMOO/0x5tD8mQQQIPF3nj3Y
wpxL4z2zweVjbpqTe3+ZiH1OIG/wetaHKpEC7aLiIbnzQKrnIWwG95CbinDQBULJXcKn08MqYujC
OkQjek7HpneRY8dKM6udcGLzO1X/e0SVyZdQLbevYJ5wFvU0eOd5hbhFtNaC1Tnl/9HeOh2T5R2c
t4rrHTXw3AB1LUzZpt/ScQl2ngTjysA5Dpp+J1TExmnGcpPxrd01G9qHaneN41A/J2UPHi9nD4Mw
IQrRUSQLZ3zUMdOAiAIoTHPy+VLumX0Rsuq69kgAVXoAfeEd4zYYW9jdLvS/YwAl/JrMsxH8XbHq
vxSLS+C1EqjNf2tEnBC5u5YLGjaizLcjd7z3YloXKcc2F7F+pmbaOP6q5qQtXiOGz3dmSYVD9mtt
hyA5SRoZYFcocu+xDl3lnf1ugiu9ss3GBMRFSN4QFIvmI23a1BwI6GHGp9jowjAW0IvRdNRPjm6b
ZM6GbSTZnk3NhK6zZErpSULTd5SPsz5x5eqLM+K1yjwnCA7cSXxMyFlQwuYqhIFTCzlP1zuPVV2G
0HoCoqoJ/us8OxXnIk7hGsLRV+sb6wvdPOJrq1+6lGNv54tuMOfO9Vmt9uD9XjGoDWEWklVpM68L
qh+C99zL5oCb9iOn5fvmYrWB6V8F6Yc7WZ7euGm6N3kXNekVb1rll+nwmK9rOD1LjqoMerhmP9+S
644+0dblASvD+jJq23IZ19qPsySu4/JHXcjid1vmQZTlLMenbKtJT7otjli6ByAgnmKaP4XcU+Md
h58Wjv+HPynd2fv+6C3pw9GcTFxQlYDshAGssfChAnEVA6sBpEFzgO9gzT5R/nZRDlTAQznb7T6/
wt6JvlYPltmPrXych0Pwi5Uj+GDMvwbHueuY9g3BAuL5qE2Mfrdi0n+QqN9F4mSYsI4wajkyqsDz
FTdJzJZ+SKPX1Rl1eJqlN5iPrSLd/TCHNuXxHWyVHpF3Rc2x0lN64yOm79VOHZ0nXqpX6wziy0TD
kLPIFx7EbcZwKguSeuT7c5a62Ye6w241LcHICMiN7+uQIFgjdkSJQAWVVhggpsi03aHGrkmQrjv6
znjyrbURSTSpzvsTqjfSbOIq0t+2Jaj/zPE8O1lsGCXMUJidDD1GYpGOiIESXKvkfcXZ4F07E9Tl
vgaC3x/XrhrIfLjzCJ7AaVOaNIh6SuS/Ce0utC8u7XRFBKJgrX2RBxBRg/DjY3D0wNOt9VSoF1IE
ZH5V4eCetgai+cTTE576kLb9a6THx1baLkl3cCIOc7wSC4MzkIWWQ9IaHIvZKjAY4rCtocSNVs/o
bcJJPsxhESfZGjVbe8IhZnCNTC1QTBkn+jeuutC7Av1iEDyMHWrOpV/TDyXRwRxXrxO3ELMpiPqq
YAcUWadH46RXOe8dRHkgqZUukl3ElVQfiyIM6sMGaO68rU1qrk256FPuh0N8t2S27I1Gs9o3ZWZW
MZ1jk8vYeSj9KeqxNISRW7rHEfx5w8exhre8ARvKYyF0fRzXcvhXolbD1bpF4bf+fqPu0nQoniqm
AOXPyLGevxNBJ8whCQcpXurBksiGtXeU17gTye9WNf2Ib4ChLYLhCu7ypAZk4D08ngxJgfxFDIFm
x80PTBxNwfrsJSld/+9Ei8gaQlTL42joEy7xqGI2LIDQvkw/kAe3AsxvK8cpjx1QOPSt9+wL2s4x
G/jTIXX2MxFepLDRCFwaW6bBTWiWrw8bglbWEnPv/BmEXLD5LYVb/w6APK5/3CLH2QJTz596YJ+a
ilNH7e+t0ttJjmvzsELqQ48jJYVaUfyO63AcWcu14Q/fQHgHSe/I76xsopU/BYBktJbxd35mpLjs
kJADlUPKfmaAqTjugpaR9G4kPfIDNqTIH5tQpfGBU4kVK5Ow1n/0EBNtx7g0zfhdAwIsv9WLvyII
JsEa+467tahY3Kgk9KIv6PmyjjCo5mIK7bqPGvLJchgM+N8dkgXqu4jL7BNa7VycgijYviFXd4nw
9hytdtGUVOuTMFH+ayFKkjJ3lUJVCKnJFDzZUoRm75AdZf5qbBIslKJazCcQnd6+Yql5KuH+vC0w
PtnsJeKjXaPl0rqlHb4HI4543JXqp8/9xB5m6uyyY68PHb2KEtzqVc3eG1c6/LiENKHp1GuvgMwZ
+6MDvHMIMKAG7TN2pfqMKDE5laGzHljmx6cJPOOjZ/Iyc/Pa++64bctTOech4VWIMzh0FhZh1UoJ
t4dsSfIU8+PwJbKohg+MZH3QrVBU7Wksy9oe6si4yPpqDKikzsXpI7Xu8pMyVOKojhh3uSNCA6Wo
ghDsI5YvuLtEfKR6Lr1sTCb2EsRTyBHB28Ab3aUQ439gr2+7xyH0aCnMTMt7TpF5Um5EYfWtJQx1
OzYDA0O16AghCJmFp5zsrEvrJPV/PTX/Pkc49m6ALrtPlYnmQ1ym0bPR3vgYeKqjgTDYHZx2c31W
ECB1v8Dh0bmIrpgZlWovk0tSwjPvA4NoqzfLz54ErGuIRfoqGpCTD0kyrw9LM9s/1m9AaTJKbJ+a
IlhPLP6Z9TbViggywU5LUl5c27eOYMh1RVycophNDXRZUw1kplRQ2KCs2l5kSsr5jyX/5CP34zW6
zlMP23Ko3ZFEsDJOP6JcFO+L9EEO13QvzMOhMu8Ahi7FCUXk9hWi4Hx3dOB9LzcoiMVkHYvDSuJs
TcSKPkdLTWk7CooyUdmn2XR8ojZBxQs7cc6pLqOAeq2BhpxOkQbMOZqKvSvpXc8byKJTynY53cNh
ZUjdbXNyUdL4B6a26OGAASLtw4zTMR8ORY32wtzTDUBs+vjCyiZzGZ66u1nmTv1JzDIfnJsMZAnW
5HiJV2+kin2hqU7yv91aFZ+FxtRK9pnbXtMo6N8qkS+oIbn8uz11oOqeAUNvBSEFTSoOmK7dq219
dzpRCwz/wfIgzYGM4whTPULm4AbSdLi3qgIhpsb8zo0W/kKQ416SbSXBI1Bl+9mlfbJdJzZogCvD
lDj7AMHPUk/1e2LFGB3qzfThuZgdHWfkXywP4UaMdIbWNQoueYzVzgaYcnfDVOYvBZwQ9EOAfMlf
4CK5L5kjc7ZoOD9Myst1mHWwNdC4YrVeME44JJwLZ/0KTeg/sl/LTx6aoaeg1Ot/NgiGBtlfJA+F
SosTY+3iRzHkbrtbhMbf7XuFuRWrF54VIGES2O6hYq0WSKtirPyoTkoWwpTE8ZH7PiUgLsJ7xsFa
tEdchqyrR/yC06tLwsW4R0TqlO/YNXhyPOXoUNPbSc3dPEbhcpFzp57lwjRhicCUvJceO12PR8z/
AvM3PZRrmQjUT2EcX4mYSt59PA5Ih+PqJBAXXIIizl9DJ0leXNybpMlgEYnODuSrvQK8cU3DCjN+
vhBgYLa+/iCeqT0TODZIlo80vcdFsxXjXo7HXy0cT++7imItHoaZMTCHBUE/IBBYRi0cVS0Knvs4
IoPYnPClpjQ/cVem77ICZbBzqwazQL009jVXsvrl5CHn7X3c8DjlDc1/GvQNoeEqrfjFkbOenbrB
hDjqxPlJScU2IYrS7g/xatG+6RbUQauY6NYdZ7oibiK1gGivlEFJlfY5Pgk3FvDG0f7JKl8Ro4f9
oPH1eE03fcSqGZbn2jrG/ut7bV4SbqXtqbLbXW/UMZ4DQN892dyR648K+c2WDVIH+y3Gu3qYSGuo
q71tI7i7cuKMeoorXzX7kTnq46DCtvvAvBagDSdtuyuhyg8RquhmZvMzlE7EzFdE09+ha91fMp0S
eRwmtzVHGczejJIJXXP6amePwAwnh2D20g+BIrF3y9WxqGlykYXI8PuG9OeJ1V3o75DsuqgISocY
pWSbkfK0A0lvnl7yzGdK+adiylLvk5j+96hBVlYsiNL0RpE/nCNRdNuRWLftmVd5+2jzXL+pnFUO
h6JGQQMU5O4xkVtz9IY+OG1dIgMyu2r0Ubmz4m/s/OATq159q8vlfgpG84IKbeMBOehU1sl5GPSC
ZZM5lLmIkldtX0rdfI4FUNHd6iTqxReb+pCNRiCY2iSoL4m/sTwlRLH81sp1mnf4L9d0P1kiH/fT
1EbrDXeh2g1sWn81c10GB9V11XJG6L3qj81Lll/rkLSfundZTgMkQGjWYG6MJn+7Ogi1mSeNevmQ
m+LMXNyRha0/JskZrimy3z6f0+3Ecdr1r7C3cOUWGyDQ14D8Rf8A8YXD26Rj8lVJxi27vlBlwSnQ
DM+iRpfcRkP3y5J2enMwIu0rvLeHVBEHXEeoTrIZ2TlZdu4WnkvpIY3fmIXXdExx/WcZW3FkmEb4
V4VGLPGVc+sWZc4oysJLNHnhM8ov91c96fXGzzU8S18451Xa8IG9tohPnfQcsnE2JySZpUcx3qxq
OxNHPZw2Py/+lnMSfNSj7eQjO2lD5ore8h8VKvtX+CnVOVeK+Pk8nearN/s5hGrh6J70EBvgy5o1
K7mOpCcsp41AfTQZmfxHoEHwe6yd+eIznr2MUUyxXW5ldfTrrfpejoElhJUAJVUdcRj0v6CkK14j
TO6vUx7K8spIsw+upZ+EQCO6JTaHtCs93Kyqms8qWb0R3exWQ98i88o/KgFw7tQEa4+ySMGz3jeO
DLj8+36jtvcCmT7k0FF+dBE4mMwEVjP6E8ipl8of478MGtuZGzRJy8wRbr4e23ph9DxxmkHC1elJ
G2pen+y0p4KAyHtcAJTj47gBmCZSzQf1T68+smpxRl65JSpe12pR0F6jbtUHAkvhfNaFEozbE9G8
9NuyfOabKL6Vo4xKji3JIiJkn4kNz8OG/IKap4IxQdFnMjsELdO1Rpbly+rp+DWU3BdPwdAi7EIJ
J91/nHv5Jy66qIc2XyWPazWKFybsfAR+65ynog/gBrPARnmYB+IawgAcfkK8Tb6WMG4e8wZ1WUju
5ieiGrIabJpQoVoH96vnt7raTxSe7RGbJWNLd9a6O3PQOOjIIGrvoGUjip6VrJ8jmzSvDTYn3L5j
goChjAbkpLze3qEJfSIt8sHFnApm9AhvKUGIzNp/N9wDATJU5ghCrRojhGZ1nXC3dEGP/ZjVeX2n
ZyfmXcVoQVoB7Q6K//xlLVFUvKX+sitE5KCnlo5/DtO7biWJnPKhMXmPS69Z5l9SIdmDEr9uW3Fc
ZzEhWoe7dYEfja+HM3w7wg1w/i645v8IcPxMtcqJoQxt9kJaW6uwVlPvb78Tipxb6c4Os15ngCW9
NsF/hVj6sx2d5Y1zxex10LT5MV+d/BYKp2pY0UOZPM3ViKsFl0lXHUKYUUiVN4LKLYFE8WH19SyO
4+QyJrCoFDOTuM3HtOTzvp399J9bKfet6MP+R1NYeawqcgV/lMpbmVm1hOsdXFJ6X0FMIOhnSOn+
m4Joe2R07vdXfxXU3VG3KcNp2AT9GVNB3WY0OnbI0o3J2yujERyFIam1L/Eg6/mh2YhOfpDzKuWF
WkY9+6mDXK6D4Da+hN4AV6fgP0UvQZKkaARxc2KQhJrzpvoQxUgQAiwHyBMXpwTkEA51nHcEGYRd
uAe8H5LEpPBvnxRAHkJmR7C4+wiP8tFdl8T/iZ1jjA+NaIFPVFasw773HD/YQaGqsPmpUC1+xqgi
ephKt7UZE765kaRm3HM4gg2i16OmRv4vt8lYPjXYhPtLMMQ+VCHXSfp93PEgcuTV8kcajDMLGNC7
7/5Q4ZTuGodcNDXQdZWBg5+OyyTIorWu3mUtUXsSU+NR81YJeWf+RA4we8tVYpDGSrFPSPtjJu34
FbZdgMp5UO4NQc54IjFWlkhtG6a7WSRHfdK8/e/WTVzEDHx9MoLXbpqyWDkFT3Itfqc+6V04XcaY
3MhyeZO1j80WrMmJ3dLyZYUSP9x03r4lAEQNSt1RQJX2C7VkYkAAQ4VkTHetotE23xudaueWxJ0c
X8OgYOsJilpELOqi/ptTD9FrhFymu9YVxMe9tXN829YxoPFHITW8dmnixChsxeyc8nbAQ6sx8S0/
8zkX/a+gmEmktrOxGwcR4rV94JVVdxzroUawmOpE3006HpR2+BL6zwQzf8UrD9r4oM1SRZlhg8c2
M2TVkW15mv/HnIpxGQWL/hoUweLnnr/OnRfE+pH8MSWfNgx6oMNZM9BBy4Ub3p8775AAcWt+RvMY
fQm10ZylxqvPgJQncjHYoewCyAp37XJf2+qCsGotCLlp/etSEZ+ThZFgydGJiWzJWsWPTdQZmEbb
Es500yvZWbCOvBNC+UJ+46KJJ6Y8EVALvsmSEoWpxvKB8iC3Vxdt7CncVhM9FWpIWVOiKiQ5FcHc
sD4KUUbpxWPCOB8TOCXM1pl7fJS14Cm1xbr8M4Ow4jqvsEyvfKgB9mMPTx88M2fZ36XVAYq0sPW+
mQiJ1FX343i/lbee/F30Agy07gP3+3dqEQGIRR0Nmhv93vWtOKDZ2D6HtqYx2kpQTYi6lb9ezFhq
75KiRbggzd7QJiXMKfBq6/o3w3XnsKSDMHs8SiI4RUtfE9Lnl/DOxKARjqr4/inQy2MfzR+cJvXe
toiAzqSWvNVJHK5n0Yzwa1wXKypVZ7+bDS1CPozx/A2d05YclqYrncfJ8XRz8SLwSqFZvYNuPPeB
jezwY1N1zNtrSBvaMFKP3qOnJ++tDiJv3fe0D9TBBGdHSHRBq7lToAn4MeSmKuM6riXaNg+JqJsR
R9Z1iEmqr8cHSnEWZwZ03tZQ7kbNBwop++Uu0vL+oFj4zr2H4A4pG6PTm+kD13pnihtXu1AomEV/
Fk0ry2Pb+GP0bOmu6OxjdOhHMGJL+U6nitdniCn9znnBTIfcgbRd7S9iFfxw27MuGspbsRjMq9QR
VRod5lzSxd3aRUAROATTQCLj0XrdFKUnPBUpQXrxCvYidGqM2r8JtnEIi2l9ZjCKaef66kruCWwD
C8EcoP/7UsZMK9Vgr8HkBTOnfxGEywNsMpWQClx4gegukjdTf9ZhWYiXvl/j8jMqczIOMzvTgt6t
rVXUgQkVrvMkBJ31fgbPok5bjxML8FlVuyfruYj3cFP26U9B+Aw2N4QOtLx4YNxBH5wlnVGwlDOZ
whPmu+aog2VAglOZaX4fWcDU7HdrdkDfPL8ucuRvNa5ze+3l4NTwJcIwUNt+HWCruNkKDseRezFR
742nlKE0hoU+9BANbw4V3hMeixiVPU8NVf5mYDaUlAhgbthKM0vicQlCfcP/RkKg57Aso0Vghj2+
tNCAzMtaE100YttqCP2VpHkG8d4EbrDeZZYNeNSdGRiznR161x73rosD7FSAsaZINgzn7xCzTS1n
ycgauFGA5POhFv0onzk5FPU0q13Wga2qKw+aZUtCNMq62p0x+zne2EM30brBq5x2ihyya96YAfdX
Wao1/tsH8RR/eEnpFzca2bE9IEGXBQm7cRxkJSNs+zDmS8P16OakmfD+MV/+3jtVqw7JTCzOgWU/
h1tHEEx8GcbCq58YpPnmmKpJEwMmE5WjrMvT9O+EaKed9yiYwr4/k1nX+/uAqN0Uy4cJ73KgvpC0
9Xdnp46vkanb0ENd4zATZE0MI/PZlwY7Na1cU1U+dIsSuhACsjuRJqIppnRGP1L+mSp2Y/divZuB
Ydgkb0V4agxJz/ptrocCGmXqTn54QkrDLp5KSQXuSTKNQVm9ITHBz5qOPqlXsUXtkvWkbayZSgK1
PBhnlNVB5si34gvbC9Wf47Qw20lFvesfSFjEWjJig2Mc1StiS0/uVEb/N6fQnc7nyeUlgmowsg5u
CIzQf1nBkEF19BGeFjjKnXC6SIuW5FXr0rj/4E06zLZ5K4bfY+GwWPkXErvFBjjouoAlFsUyWY3g
AcserleMj4abCPAi9NHMMN9w/k4GKMg+Qa1fnxr0JdPRkRv5R1HFKJilHHO93VCA8nny8XaynBWT
NNc12SLnqZo3bM6I+Ov0JYXAwzUqhxpnWDYPuurfx7jq03/OHJXbWU6D29+asqVCDXPybtgYl1J8
VRHGPWJemWZ5DwU+OcEqNZzif3Mb43bkHMRkJxguz4Q7WyGW3diYenlc+6D75gqa5WzqvbT5XRlX
9QA1tiSsZ1T+DE/wmSOzIaP0gqKz098WX7W5gqvihBX2qtGBDjOyKIB61pZI6Pt+SA9ow5biE8aV
UJdAOsb5dd8RRJeZCzv+yfE4YK3VMHK+5068TU/zOMQO0u7ZK9YsaYbCPqStmXXHSJrM+uNSctZx
WyyVWe/NRCKOCUTFoQd2nUh7TOfCDfbN1GwOV6WV5iuJ5kL8hF0xhTcGURTPu9TlCnhvgshpTh3N
gwPwzRtmSDWRnSt0tyvKQ8ZCKSZztqguep9mYSbmDhHD/LZtJsQEbqK6Y2w9kq1guiGwuDLL6dUF
g2loPwfifYIr6VskA6GlmsZ0P6zbYC7odMT4iCI7TP7xT7zmRzfQvXpKYrZQqMS7jubM4GDWB2wV
PJG0PnlSXXRFwvqxZBaWHxEn1ljYexJU26WjS+BMdCKIItzDK12FfxeFW4xutnjqWF+lP3Djjlua
LUjh56uOC7+9zkgX8pMg4Md5MRH/co5d1yfetnLnrYLUPfYJNVYqURC83CN/xswGExyb/UQ+Mzgs
XfTtkVDjpn0fuqHz3zg/EFWc2LPb9g2+A1G721oqjvO5advtVjgJQu+kXUugaV4bd8t3nBJO/3eF
sVD8jbBe1Sigm55N1BDM+X7irBG3yVFjcGRQiamfFiyBV1IwYfqKMZ3F4bEWzKaeecj1+GHNcMe3
bDqYzNsipQpujaeVOlBisj/bwM/gpom8eGs/t7Jni7r11VbYq12IFz4GStTevyA2w9rtXJW84nrn
vGPH8hwXK6ABthQh3+RztbU5icnUrKPpLi0heeYYKeVO3YFx4Lh+QUxQSMyoYZac52nBcs/idNtk
9cAYRK64NHOSPp43S445CU4oTUr5H3wmu67P69Kb5j+E8zSFjKHKXmHfW6n7/RvJs5hk2oapVVaO
4zJlonYr6C5LHDkHomoWdlHCqz0HjlkbqLdANtBdTvq+nn8XdZ8MZ7lwk6LFMU0joGunU1f9jMjK
GYYDSbOoNXfoNIj/ONYuex5E/RhG/Mci9JbgiS6qbWBySoQbL+B3+biHGulWfUZ+QpwQ+ve4+MyF
2HR9GFS7Faz01zmiWF3XODHHOVj4osTbiddqXSQs01K47FgilHVkGrcfYeBtgEDt7P+RWk4/13IO
XluCjjRRLI66LeMQBfsQcy7Z6JNbpU9kk/kIdtuAgx1VBPlyJ5L2EnuYktan1caTvKgDsGK3H1lf
rPItFz6AUtJc6vavWhn7PaPlEvqnWLRIuX9GIHHkLcX0ebvU5hH0iAG/BwSD2vNKWloXhxUkgODJ
EO55nPJxwySsHESdZY1gzvXylb7SKR0mw14wvXRznp7zZGSHPqlRQr2z05NBF9bifVGg4Uan3ytd
F8WuIQn1LcDh8yxn1lasYsbq51RX0alc/ega+lEZ3L3aPoEJEPyiKOC35w4THkLxiu/DgnO3jKT7
RblJokMdeg8en0bmrkO4ZYab6Lj0LP2iLgyukxs2e8dWlr3OXPov3dquWKIcR+yIPXVTyBuYuX2K
h6fC4DkTvvUfU9T+LI6ZQV/6ZG3fXWPuQN0ufoP/6uxWC5gpY1QrRpruDYEfJ8T3js74EFd2+YyR
Ed/9XN0JjFCxH8YEi2+u56tz52AhZ5uGd5qmjuGZ40mWsmmX31pvdFJCxYc4Y+DYfFYVnCuyuQyO
7yLanlntFFRoE3ZyiUvszzzrRmUhz/j9tJTivyaw05aliVecxmhT05Ffj7iTyCjeirB8ShbwCW2x
oGwhqyz8QDCLLiPYIqqDdfEvUwRHA6B3fgMhxogRhPhEwQc5e+dMgYc9ZhwQW/YLEppcFROiyYk0
tqFqD0vYiHP1f20uY/WUwT9wgx2XgvvkG9pOsgnz+EUCmse+XOvpm4vVhQGJhW/k10YLErx4EIG6
tI+EobTVxUNNkiV+Dg9iqMk53YneETrDCmP3qbNtT8DPUUrEYE+wVcHN7xRSHC4VwaMxGuxhOSZu
hD6gwDqNoanekoJtG0wcLj3miWyFGXVXDXv5TJKTR6dukMOHcg3Q3TI0OeEdCn4yyqqP/lyZk5/Y
5MiWjGHhAqE4M7qCR40m45kMy+66pZJqvVojy3wSFau6CctrSnPXvjeg38ndIj0Jd+AYNg9qK+l2
x47USUnLCMOFbSGPdIvGi9xIAC62ZjkrJ2sQEiROZ4+5YG4EY0LMBzaFYffERNJ/0CJgS1FvY7J3
xJCQHiOI8kZN6F9Kv57Pq1tPks2FyC85Z89lUROeQ3jfFzkylWy6dnnAtTt9Ip7t3kscNB+JJUt4
VUyF6RkSrH7tHSqi6/KWJ1CnXJtrZF9pWj95K37IoxtF8ZtsIaXu/NAJzv3aO9c8NsFvciDHmuMl
iofgsom+co8+AoePPneab26t+g/RbfBczSQOzeyxGPUARZ2pWtlq5KsM5U0tyfe40RSZtiJYQ3n2
NjA6uS26mnvWN55306XEd4mc5TMBAy0OU1v7h66NSJW/GxySc6DSCXtzE9ZX7AO8hd7Sts/k4CIo
SrhkZMDjvmuNJ28TcpbyCMV63ps1WZZrgOIlo/ArsehNRj1BEso/Ox8xv4nD/kxj3B3JputZoKZi
FNmqup88z/VDmZO0lFVUG4fJSevHocljaNyqip4UlxPaTvac3BLspM5RgleDwajKvzGKtreFDv1T
YaO8stWeDoSeU9H5PdPBQqAmlnmzvqRDgm2/8sNsZkx7DP0qfgooUW8pED1AMA3Qg9KjcH6ZtcKr
lduxeu/jRL/EfA4Zt7Yojh5nzt8NLetwEJbeCt53/EX9BXSmE52778l3eeswdpzhCdPc7tporkAc
YIqruGd/ls0GWW+pyV/mAWbblsappqnG5FvuV61WVvlR+B/W+fxdDhO4WUPhwqRlhjt09tl6NNk2
/I+iM9tuU4mC6BexVgPdNLxqlmzZVmwnsV9YjnPDPDbQwNffrdc7JJbM0OdU1S4zzXtWISCtNdrW
C4OTZR5Q1bvBK/zgt370NobeoM7ADtbjqFfbPK/YXGDnRHJ+T+JaPCXEXBAo2ujmskM6i7m35wYh
ARaANaF7WGIhjwn75v8wYCr1QtxveGUDaRwIE90Y7SANLJZ7FMYT1IRcJrvYlAT0ob38B99tOqeB
ci68//P+rc8rmkCnTHQN9E2MuvtWQ2bV+DDpZClnGG8zAB7+1kl5JMMEFJfSk8bHt+WaP5OM3Pe7
IyIkGLOm5yaGlEBPUV0dRRelyzHxYrH+roZW5+wkZ/7/E1986e/Yn8nxbzKnHrJamaEDouzj9hGz
RzIk1yI7Dwte6b0jSYha9A4IaVz6kcnr5wGAETwRnIjFLRZoD/cJ340DvVHjwhgZiyTyH3jdWQCr
ma4wGsTLCFTec/CrGMzdZbYTsvWwIVdrRv/Mtomwv3NinAd2Zv4CxjXkh8OKgE5IPSrfOWQ541Sc
VoqxGx84gUU0MY6B/6LmeGxuTlRKcXB02IfnhhWXZIDkWXjhLThvZzXiAIk1MYJdl4RgV2bHzviX
x4TNtpOovqRix42pTAyxzx8oqp5XuK3jSJaW+e9efRqZD5lpBsWw8dXBybN2+DsxFG4pNO4g2QSB
8yU4asBeUCOf3mk4/BiMn3cmBg+RTQHdYcTEmSz6IHPAuqd4tuuFZX92S6p7YGTNxSA/2qHrOlrf
MxwNq3XoRUh7x2M56oQIsrynOAJD09DZw4g/MwdwK+/OwxkUbveQ0VVCMl3yNRyVRzr4XzVNhYN1
gO+fs2rHY/8UDabTn+xq7YFlBqbXSuso5VXSlsVPs5QYbiOLSrsbklodEjy+3TeZmnbgbU1p2Y+2
Z0n4iPgy1mwZZqPdXTU3ujkvAJAC6I4jII5yC4ReqTNbyP6NodRLCX0U9YUOryLFmy5c85LO9UDv
dwtzEUtVx/v/55BX2t+1C0mFb0WDzZcoICcOMeSlaGGDlsih3fReFp04gzgtJyi69tadsE3Gplh7
MaQMR7OPrMlXxOTd2n0xUwv0jDrqHNTQF9+9Dy+4NkJUX8lK2TLKGDuUTQqRqydHVf/QUw1Yasgh
CIJnNNEppSfqMI5EiB8dlq8x+kVRZjBJOoi5kVJzuY3zuHpoZ5nrW4z95j8MyDY/B0PVzSh2vKDv
8TjCF02SfFdGGj7cWrDGm0VwkirI/8sdYy+Ia0FwGiIBZ6fL/hNGhzyocp359QcVg2ToWH8pQD8B
PtWW3DaFJKgrqF48+DonFU9YrBrqUPgCk+9ulcocR0cbf9zZHGUWF+FSmZO/pDG9SF2jHPznjHSR
OI3QUs02INsgDlUlYwcbjDfNzMFEqLBmFXQvZC8ApSw9LhG56t+AW4mxB10frcUBRkq2fGYCIuCm
4NjebisKfklrUavFdaeb4b9VR53ZeFUtZ1J/FkMOu/MVw04KOC6afDBfAfnqe0NB39ffLYV58wO+
aE2+I0oG5byT9Yi8isOMnaK/LeLjem1Be3NB2AwPy4IFrLimdZrVOzEloAKOyTqY5ijuudq94F/D
JEhMGaFD47yfT1lfRdGwXSjr/kNWnGXexc54MuOdDbzKXJRTRXSsmVw0WmAMWAtZqdcyWcZleaDt
vmeLwrFrXL1dF7P5xpxiy3p+Sg1pLeqjOe12GgvPICUBHvbgEPWUixuYTacoIb2vy6/AmNa8+mNS
5vtAhYBWNpxegqxF95j68lwUg/xe+aZK/iohknmvutDpP+oe28EGBPHI4dpHxVw2vQ4XjEup9tv+
YGxbA8GdnAoWh1PJpX6m8sLy146eyt3rMLazcxOEmAP5zrIqD/Yi7ClWySTLdSYkOfS4oxcFv2cb
pgTKHhNcykO8owU6qf7Rwu56326UomPu6w7Dr5gAJfl3rERXVol/YfAF9e9pFjs3z7T4URvPFxaM
F1/Pa88yfN5LnK/jJo4LeVYFFqiNaO77qc7O4uD2LEhxx88VgmXZNpSJlvqBZ1ICGA9t6oJPHxdh
m0zfBarirsCL5O88Dkxkmmx+AYZrxaGPannwqTx5bLC1T18QXXgG7Y2fx/1BpaN1o8MspeElSipN
3RcfC1H/tk2VA9JoxDU75k7wd6XNo9ivqs8/NQXKx8muS3akMw040BiwyOAiXdDWyz4N7klVx3Wh
JITgsXI7Htpy6Ge2PfwC9kqOw7Unsl/yUGjqGxbY+OK1qnldsMbGTJP9/BSQHf09UH857xqvkZtp
TEjyItS29tl3elyyS0+dyC7EATue8VusD4XvEyrBi1umBMV4TbIiZkMwbaYqavJjJ/qef1Ssw7kv
0/y5iKik8YfZy17Y7gfNg2wg3e6ssNlNqSil0kaL5ep1eFIYopFNIR+u05blnxHPcKCA6iB94lgv
mIJ/tFT3EXYtwXSvePLonyrDHLYpwTxx9lO4GoC12Icc6gB9fqvjtN212st++e69gocWbCqy0gIl
DYLd5ACzL82xHHGx7WVGf9UumnHAY4GJym0WsmvZmNAk7aGWbjpeV0MhzJaom1mxKxRIUQSJZj4u
Z7foY4bZ8abTChwSpIOK52AXG+BEvprcIy8T+7U0ZA3I4ODSacspffeiRYCQG+gA46WLPvkw4eAi
CLpCJCimDJpxOUsAHKOfHmKz1ICnUuS2HBn8Z2AzERIuHpf/UkVi96HT0fSjSi30CK3W6c21gWbJ
4oz5UbVx2hwANOnmUOlBngywspnx2a3ks2GT8lIXWXfpJMDRp04P/YX2PO77lFP1UPXzWaxldLaD
Cc4qKNU3TcJQ5UzKelzKon1hOubXtc3iser3AcmObz0mEGdIY564VdI904rlAGZYul2yhdnu7BIL
IahJx0F0bXtMgqcOQlt6EP7C+a0C5CmPDs5W7DIxqOVdFaXqqEFo7EXGOZWX5tT9B5OT0ZYZPmDz
t8IhdLusfcjZy3M3t4PzEaXINq8UEckJwrJh4SGJtJHfSJGNeU97DA31cGwHndmdnQxS75C0nJqm
wgN2rLAQsC2IxnMzuqrYRRwHXvsoZ6vjd6BDuS9Hjpdt1XFy90T03FjAyy0KEhaCzA9ui5sT45vn
paajKRELtdrO+BI7AO/WwqkuyxT3eysnfEfjsNwqwo9bB5IHIY8JTuZSFuRauO06Js5S25075f1O
dRw80It1d1iUVz13XHNbnwXnjkq9rLj0pReDKjSJg8/fwbtJsw8yFlK5/z7yYAKiNGh5TEMHe1OW
TfB95i4Z2QD78Ia3LHoace7DIXd2gdNF2ArGuD2uyF8XB2sOZ++RAPABNwwG51Xn3L5Z0TTbikgi
0aUcRvwmFQN6sjcGajllGMTJW1tImLn2JJhZFITTIKx7KPyCPRnoSucvQfH0GJVB+ql6PLl0egj/
7I0GQ0xtdKM3HttEdix+/CnJFf2U4IqdbY9r6kLCrDmkaqT3RNZR/jEI139VnspWHAKoFD8h181n
00nXP9SoRUyGmUcxBFcHWACVpeVfZxyDly5enfJUEQEGyg3j7ehRFfBddeQGJaHHW72A+aMrHtGR
2i18Da0D475DoT13iLkvebH0L8Pgl/GPDFX0uR3RX7AzBMxSBYYjFvk1ZZjeZBK1rxn/mk3mYp81
omEAtHXlfwe2XuKvum7iR9QE7rK69imLasckIIzNius05LjWQDxjO30eq2bICb1jhXCWGcmQp0H+
lnaizk9jLIK9iybE4QeiH2LyzLoMc3QudAwP0GUAHohmYQSr5uyf7Q2QYydl178p/YSHKuEVZxeO
hAzTzl/EwcM38LqAzM03LNTEsTd9mPDYBA206QlafIfOShxM0H/RuZ15FrmbBfuk4bGxBfRVswXh
yHElYdz2AEOX+Gnm7PLTdiAi4W+plC8otgN2aTZcHuwUvx9KtbVBMf1g6E3Dqx6G5Fw1vf8Yev2c
XyKyFNGha9DuQV62pJOErLzuFzJJzgEVla4/z34/1weCQxU2XuTVMN9hW8WsQCJAXGOuj+6E82D8
wkdQPhi90FJC8yQotzVSegfDuZkOQZdp9gS5fMLrUdIgKDu2acncULc55PVX41eF3bA2X878a//J
b2o8s/wWHe+iWUC715a42pON3PTi+KY6OYNufzO71sPj0kXzcrbtpNhwt7xFSZNoqKzAS7uELTl8
h8twH1YramZI0FIwkp/NbAc2z6L4l5ma6aKdVf9vxaFKka7LBUvGkcIYcFTl5F1il2PFmwVizUFB
RkkT7Ks2hpTGDQzEeurwQmCdzE9l2Bcvjmxkcqyqe9rSupYYlUuyrns36bJmYkPrUoC7jIYA1f4l
NNU9QPgAEE0ME8ukoYEVFgKW1XKPh5vTiPCmoTuSYGv1BuRAwWGwGs0J/S4iUwMsZMdb2z5zeO37
32RGSJ5jUPPBJXF2Ck+rnJLLujgwJQ3r4qUVFS6hKP5dLiR+bvclsv1ND9tCGg2Vt4F16hUf+cL+
YsP4ur67OGq4otF4cS/GzGNPHrBesaPdk/hfHvjZqa+0Fx5kM0wPfEToC0wI/T8K6eN3b3UN++QO
x19eZp5E6HFhEmDCLNatLLxBHzWaSAzdO2sTchpYZxJiiPiLpvhuV0vt+sHDMUPDYSr3E6QJ0rMI
7iiep2QmMX2MFKTIHXwezHfhKqBNmFL6Ru66kSDEcfWy/o8XjO1twJMAIZsCllPIpYDyX2IyvRWh
GwArNzH8wGLcDfXi7mmWbPc8X/Ld4oV4dQecZPObmrBjUPsyHPHSRd2PsBZJ+kCja0rFAS+AnK1r
saxnq0B4gM0i8wu+v/IeTYVK5ZCNOTeUcBB40w1tFatFvYlY/wLNSg7QJcbnGKvdJWEx/u2AkPnd
p4AIeGlNMUHlEJdNRdboICZxf2ymsBwYOGSD4pM5h8AoE5zmXE570lI8dazj9RVlUStxEhAw5GOM
yEZ8vyPfXUNcYuHP5b5XfOgGeQFEIcVQQKnDmWqhmRdNSMsoOb7hiF9j+QIlbk99NwEV4DgL30be
c1ANpof/uBFrGPbglZ8YKz2fogxZ/ojwRf617qy4nli0bvqaYsC1mYYrjhbEXWPjdU8ioH1e2cGc
1eJNx25eYZ6iF7LgSzzEyz3fi/M6DIrMNEh775CHKP6sdoZmPw0B32vJJLAXpBN+i4R7898iWiM+
oRtS4jSsGL2ph+BUTi6Zfhc9dc+EjsKzcQVLpGIaaHam/EshdCWRwR0L8pH2Vbsd8HK/9sw0J9Ol
E9NMWudHWFfggaWC+0wIqHecU6ldzhWdIq9/cIjBDbu1YydOvDrgN6tMqDg+FStXGf+YdIuxfH1l
VD31U22usNSKR3xDBMzK2FVcd+Act1RqEU7rEqImOhyqC+Om3BMJCf+aUZFI7Y30t7hw6BKxRqCS
AtyISAEai4GTpMGbqpTf/sxbCq3YtmkLl9DvypPS1N/4VF6WPBdCgvKIxXXQ5xsN9/EAcxqAAGON
BZaFAFC+uf2g6Fiv+e0hxaMynCZfm5CqgRoK4Dj4aXSqWCU3+xI8C9YXjapOFnYKos7Fzk3ZMRg8
SCqIzapMjq3TCfeFnOk4XUfyJM9VWjD3hpYl/4vQBgc/JkmJqwFd7eg6Scayj9+8swmJr3bwP4Z5
m9N28pzM1vBHANCfCVT/mhHL3jhnYmaUMg2qB2zNmX0U41Jg0LOjlx+rdgjDQxMqxzxmbhu5j/0q
6P+qXe9OnqPx4aRY3vzCrJp/zlEBshL/G+ZY3kXte+8wRwne3Rk+Pnx55mhrJ4V84KojGVmWjwqF
lOxrO2NM9PKHYoyLj8yW+q8fyuBWJpHyrqtb2eyBeQAjI2/3udql7BJYvLJ7fqJewP8O/TJ7Nvw6
b1jYB0LeusxDNDFvXqZtMEo3PoN+8fybxovs731v6OEzsBMfoMwQYtgGFs8L4kWJLCSYyDoKTkbX
00B0qXbbgEAR57mPgdVN0XyI+QP/Kyv4NajmTpTsNeUPzAK9S5QxT4coPCwZJz5SL1hMfuoZu/ox
jDG87DUV7udlzMOjL9P2uRnBIfPVABfZ8dMMRIow551NbZd+a5d1/GWLtf0XhN3c7MolIMpcB5zQ
NroYl+ekwVSwncUKLoEioeRRB6ydnuZkpash9hscp7rpUZTDVLPIjmMs7Nc1TMqbo2kzuzqrj5NF
cdHqo2NTc/FWZ9k3ixtcSj+Mv8WM2YGncGD0g2qwrF1hXkGoXYTo9A77btlc0nIQz2VW9zsky/jW
NLN5K7AUm42KsXw9NJwvQohJq0SiK7D6Beu9B2IbVQ7037Wo2Jsl7LTt5zjyBZX3IGeMxV11wI1R
4e1zksf3duqyavYL7XInNdY5BbaeOEFdWjzqeGyIr7rg5JDm+JI51A3d8MNhopdbpv4wPC+5Wk+o
WgspuG6Sr4sc4+gZcwQTXdsQ871S5OysrPqBuVcTeQTqbdHCPRdn3cU6Qh5yx8NUtXXi0As+Snf2
87eefo8ZXRQgbU4cK/I4Hzd8XtRyV/oEuah6eSPNw4MBi4PnPbhjBIA6nuadyQzUzp7dCj+ubIJX
LP7ReMOdrxnS3ZTHQMgWD6UC/ll3i6RauwfyosUkmXEIB/Bb6Yt/gqOdfPerlt6PDSKSjTbDRMWD
tQl8nyZtcFQQyR8MT9owZkTMADD8deVkDjoshbo63YBLhSyUUWQExmpFxtqwIxKh2kCS8rBbRb7I
Np0elys3SrdXysAoKudoV3oR9vdMjONxddgobqpOQhGq/aiID7g11CVfOI9T3hk8VgQ7CFXQDn8j
t9viL3A5JATMndcy9gBKh3lXS84L5FRePIdQyQlgFIkB0AcEgZvNiK2fcj+3okL5Wuio9vaaHFQP
wLoeQD64i80eRyaI9Fj5AyvvfGL9RTG0D7jUbxzywPnQacq6G2E/icko/70jf/XVKX7QtK/q/NCO
PAQJQRsIa5117y8cwOK43Ud9YI9L/aRkX7RZ3KEcLi6lvcnGwqR7HP0EeyWgHYnOUc+L+hxnG7in
ZNAM3HidUDhSE/DeEHk9Ln+XsGhfewSuBXyUNZgJt3VZsLinza7Q/8qhbgAij5ySTjgbKOi+C994
Rbpglhj1Vd4fwtZn2i1UK+XOlGMVIq/r7iw5UaBIe62pqOXA0MWtL0m2hMJW0QND8DrxWcP1K2CU
fWzGrP8Vo0plL1CC9RPLobXY9VNPczGoe+HROdJlzn+V7XsXf47uL4iYPMnQBp3HUq9w3nFGExjV
OJzdfDj1FCjsgAk1sD8wsNP+kjXSe6faDu/XJCv9BaDgPrjZPE/yD0PBOaLkgrdtnGcO1AG3RhLT
R3aCL8MjxPPIMf/EU4vzC0wXj+YD3Cdcoh3rW72PhF1BdyoPjlTJYvmXX9SsVVgs0k6BRzjG4lSt
jwWbH7BeHS6qHR++IYcbR+xlqHahPqHn5iNy8aOgDuNopqRqAbBZ1hKtC6n2PBk+50Z1yRTBwSGS
+jzSGz3cHFfHmCSDIMM1avhPgsy9G18Gc+NWnm+wmNxLPlXli7L2zvcE4v7Nhj+84hUfdiUcT0qb
FSdL0G3Yu+8oLxP89rrxvhHJ7jpouhJZu7AXzj78NtJqQ6Tef2oVejmrk5malT8I/JikYrQ1ALmy
eParRhNa8eT8CYUkuiYF/sn9StyEBp1VLEcw3hxm5sqJJZCWtlP7ez3LT4OfnoWilBD7EnzAw4kb
TQOHa9OswpuEaaK6rMqaR1rhp7c+xD5MoiSx5REGji12Kq8qSkPmvP6xMi9vlU3Lpx7he95Ebqi2
McYQcBF40zSmweOAWYeikWz8j9ufVJRjPE5fLmlQgFVjGJ8h487haSxocTkR/Frf23Wy8zGopCN/
gKZFu0swrwKZjWC4bHBzBazjQzAKH8TLV25YkwTRzeRssbYM5u2vkB98BnYheMJVHCkuQZDGZGNT
hwWonI07bafQrB+Y6ocvhgQaFrphgQ4Xz3fssGKFmGBXO6wMgK9uWqzsCxAWxGEgYJbvK2TUO9kI
O3l88F2BOS53MZUirKR4xnlxqsPAA6q9tYnOcJ6JID/UYd1dZ5fX340I0+TRX1nKi6xkJZjG0crO
WN17/8FxA3hLkR96n/TfuaFLXrtuiSQ4qmoPqQa8/lTik85/R34TnDuF8ROC1Wg0BIbMtT+mwa3e
IdQGv8ooGffoOkVL7ykdPTsdwLFZgEtJ8cumzfwnrhrnNJvGS7erXZYfpaP0gNgMQlXdbbdbW/a9
90KwwC8PHEodPIGlhvAk04xOxiR22seSs8wVcgKaQeRL07EnxCJ5Dukx3uuYhVV5YAblyDWEtmqP
/cAwiSF/lWxrnUjcSne9p3MXv2zxUdlZnlyingDehdnBL2szho95PU9xEPiHGEciNqmKax2PLuzv
c1LP0clvouxFKbxHYLnc+q3Bkv0d+XG49fA+PWat6f+bVeG7eG0nGBuJEFdepBPyZRf9EkQt503a
YUfi6pL2OmFcvzRsLLcgRwwBzoaN8wtaDQlB16LJXaKU/eQbHZ4Z7iYP7kn1uayOOMQziUiO6DEF
ah71gChXXou8wTyEoZNDe9M+zomAW5pZ8j0dOw5vHwbRSuHcWP0tFutcRC0QOLpOKhxmPUfSyEkW
HyXGRq8Z4sRj27TFezZBFA/58qGcKW6IKYhFv6tgMem3nNZXwF02oG5lVlgZ7/kLjAPDoM81anR3
63DL45PVffkXNgJxiVTOLEN9oe8PygV1DFpd+2eN+ua2Zsv6J520fHcix9GPsBpr58raJONmQQ30
WXvUvt0rgcfm3WYy5OXEbuWORZvmB4R73RLo4aUIfV1TvsQGMDgsebc6u5JExpEXa5rwhM/HZ17F
tAOtSVQdwrJyqSdo3fyox3LMDxSliUc1FbwfHM5BIB25ohwQi1H9hxUxxNGI4AVGCHPfgaWDOa3U
IuWUS0KPIG9ZnrkxB3xjfnfucXvSNhYtsbePawxJoKt6XoXwzYjKJOXQBDsDaSNFl/HzbyFsSq3p
rB98fACcoyVdd+j3CX64fgh2TdURjuNi0IhlcUSoOwSUemnrSIOzAXZUE7glVMPBDS0NmcglKXUg
LTJvqY9he2kps3mlbTQlxdaSzrmV6cDRPF6W/EAZBnC+UYzeMxiG1Tu6fWXS8+oSzoCjFaRvLdto
0Dhu36VXzhrJlb7J8QSOlEMEj/tVbGQbRfULkvHaP8NXxHkFEc+Ej3Ov0ffqper8S4OqzrULehEL
l5N0y14OU9M9rMtSZfhxnJpsmx8RmI/RupZtEvgkqYcO8C15KpyFO7zDw734ZsIhGYnEq/91a1g/
Bby+Pv3chD9mR04n6VieS0WKkdkVND4h/jbI9BJj/1NOH0d7wCwTPg/KrX+uKi/svp06+8o+Uac/
IrIs9/7kOhPTR7K6FCTRQR+hPQRux2ZjGImsT5K9w78wSyr5KRk1/tlyIZba57P+0A1E9wQDSUgk
vdfIS7Dzbz7d1IpPbef1jXOyf39jsbEpaUAxqz7RcbO278EUN/3fklac7A8TRka8waxJcQnXntA5
whBvXo3et2KULUN5KMOE/ttOV+G/1qrop0pSABoo3bz2cVtwXaCymumNZSB35n4gBfGknMmNn7Ec
YkTcVGJBNF4oqvwVhKW8zY5bNKepK5ezL2sMEN7SvMpswlglZER80VjoUV0U3ytVs3655K0KP9sO
ANU3xXXzn5qG1QAxM6j7b6uoa3iK8Vn4Z1iGqsZZFjILGMKgbDlqPObtJ2Ndt/wlQtUUO2LJ3n+d
66nqRd8pHwItwMcPSecwFZe4hYiIhwyUG1/H4SXnyXtVdjEBHBDtfU3eFJz8yMdkots63PtxwFUO
tr3eCq2ti3PDpybZDxnAmjkiNAMEYz3nuKLm390og+4D3oaXc85ZkunTeJ21vJWz4BdeA2t+cKW4
/U8ggh3siDkahnA7swUkwN0ULzwjAMD0MMyxZbOy7wKKZoyOooeOc/gAAM0FiEXcbZSnqpir9Jzm
XvIPS7uudzypvRcOruMlalZ933tHw5+iq9rfFHARusiTpDuR8Bh+GEABxzbs268J6NNTh2/CvIYi
yXCvOF50DQZv7qgLzQRiM35IYFWcevI/7OKtGx/GHKMKQVo/rPljskXtUUdVDLYVyx+/Nb9S9i/F
uD7QYmrszbiLcvDaHzy5+StXDkwxu59YPnUpkxN9gMq79BJRBfPTKlBdrHAzsVPwpn8WMD4Klm85
6ArCJlpv+RrdDw57GhJLWnZ0K1GxieSqZ2dMdxqksD3kCT6V34QYckyAziSnm6h6rv6NR7KmfRwJ
Aba72iwwadSQGgrP9cTCrMEzRHkVZYTQugxBLBlOtfuisqnkQD6wEWx6xdiwZrRDkLE1vQLcalqv
OQt/rRXe13b+O9Qcxx/zNGQBPPV58jiTg/jKIrT2ZJ8g3eFREx4aqg/OdAY+EQNOM+Wa3pjTcUKZ
nsqVzMzzLfaBZ9stuSZxYoGKglITBfhqQsroX7NaVnBf8XUc/Q7pCQ2PBw8kt1jsrEfD5SnlpYtx
mSu6Gj7rog7oC+p1jWjYZOq/qcsrwQs1LhjbMJVyzdyhkF18I4TVlO9VBsVx33NKyw+LVyR72pCY
opO4XSiq6vOoBkFRxNW3uBeF/vKD1cXCICEUvo/kFopfIR4EZFE8s3F6gVnpvSL6UURMGBSXmNC0
TjY8uvZSxugSbps2x9rnYdsy01eP2s5ErDOcrjdaVrXZauuoF7bfcbYvXBi234OXjlwgkESD4cjR
hrwJxEWG3sk7xxxsvB2yE469cO5TZ+dHIzEF3EYEL1WmN4KU57Eu6/bMqdJZT6sXOs5bPYDxPoZj
mtDm7HRu8rj6Dog9alhk92As+/3rwNXTHQvKXjgHStazFM9mwyPX7/oT0BZ1BFnSYkbuBhwnTSBc
JBE36/6kc0+9UOfXFKcRtMi5LULp0w2ngFftKUK0MNDyhXCFz6QOuahezs1874src6/cRxi/WZ4R
6ji7voKYrsMRLaXyiFBuSjdu9r3fJI+IIvlrpVocIbkvq58RzUMpE06TfqFmJX+gegooJHbCmo2H
k98tLJItrkgfyBQN6hU1V+OqSvNZtEswnfKZab8I2H3Sdm0JMKFZkIEtNXSDSIH3+3nHnOWcnbmb
9z1nnWjj+2ihXFON1++xhU47Ml9QyMhZwF1iwXQX4yFGAvlqKJd3pyCsn1nEE/CnwY11ND2PBAID
JTK2KB7prJpdgSL4CVtz4xdrR8bBTGxU4mARZr967C25rvrFjXdhvtrwo+WBBLa1ZZfxClHQyX4E
GcuLV4RETgSRC579xKljSd9XnoPJ3ktSglEMTecKPRH6TDzRud6gpRdyuWDFB/wGZfS0kPltNx2l
vSPf+aQJztzvZCGg1R95GWZKbOhIcinr0j1MFowjs/0T8h0ujyxhV5BtrkuiDbd9bVBZB66G15XL
tjgP+BFIwQ2kZfHLBuF7WGb2Cz6K3/5yCFQQZqj5MRKWOpc60PoxZ0Pzj8kyxqXYmxI9nhJOWt+8
2D+x3c4fU0Zl5tPC75MXzCkeTonFIk4nNrmyL0IvyxOEXUUObMP6WrLgm6S8DbUDKlK5M2kjyV58
zxNL/cYx4/ygHBlnqDQS0i7Ykes8Qj5Jwbmikdu2+WpAdD2YujcHxi7SSlJU3mnC3/CWpqDxryH5
5h3oCEdAJ5OZ3OJxKZ/TrvdWMtjkh7eFa5H+0b6o/2i6pdnzAafXheH2DSN8QN0bkUe+Jlu0rMXn
AvS/0sXFqE47h6aN9XMwDRpRc0nwIGIv8IaflGk137SJWry9RNyx54kgfsj0Ak4F+cF79xHS6/Nc
rZZWUk8YqlCIjF8Tw8uPNNx9f7YZIlJE97vNuL8bDdnwi1OojJ4HLKP9K1Xv9F2F8CrXtzDqM/PR
gww91G0ElDZym0LuvJVz1fPKxncXuv3y2/PIdt7Fr38wDjEmie7eTxZgsYrHvv2U1cI5o61HQ9VP
mxePUJKD8ebPPhuThsMNyCsl8FTeC1YI1ibeue85aoyhQjfvGv5D2jiX/pNK4/m34xA8B2nVkUYa
piNQERVwNXT1eXI8KjtB0RcSFY6+0ycdTvht1q7Mr24IheYHJAwvxglGfzrvjLVKMLziYdmzcAg+
BEiLG3nNAthJE7FKWo3HvIjFekc9pYab42TjEVwBcz2454JKdGdGUp6K5MkOdTV/dXmIyW4OgkVD
uhnNUdIvOR2mEiTwdsSUT7MsFKWPLvBgrLYNiXFbqtDfsKuTz7wh9GvJ9IrxxKeKVdZh8QdAbXcF
6D0b0tuGKnsLjKPKeE7vOUmsr1JHBUXEVJgdfdL8+1rGhEpjdynImEBi4cEkjoLD9ntqiatTbDzJ
j2Eh/80gzK9pZq7fuQ7zHrOjk/0UNBO8kmxoX0jDfOFJtX+g2aenGdoMy/uivJRYZU4+MEFW8LLN
WR5bddZaA/rJ7hHmTSgG0W/hrdsH11D4uB+cgtKeqUrETcow+DIdD2ucP2l/Kv/n6DyWnEXSKPpE
RGAT2ErIl5XKb4iq+rvwJiFJzNPPYbYdM90qCTI/c++5Ve0Dvxjsd5thAkOiQdocDyoWR2F7LLbd
FeODTIFPyag4/Vsyt3jBpTr/gJk0oFt4scOOD/OKbSKnRjNJEtk0mvWt52N/wq7tnqhQKcVccEG4
0szsudSj953ndotBwNfhfWhqMV8SJxX+AaMttpXJmMRhzOj9UCjByfJx5Ty4Vk3zRaWwc1O09FtT
gt+FuYpyVM/LvY3knkoT4jOrdCRmOkwr1lZmskSu6WgRoSnK3ptUpm8lXT+HfB8+pG3Z39o2A5tF
PVO8D776yLrS4+sqEDT0BP7dW3HsfjaAXF5TZ8IB6as8O4qJnf7izv/aNCD2OVm857Lt8uIY8OLt
HG49tek823+UdYfsRmC6uxtMGvHdqMSAc4tk2Vk6fKt+qz6oP+ZdhzNmbzdJOP14XWWKvQFzZd/A
DMg3icxYjyL7RiVrIJLr+bUIMgl1fDSmOrQjQ5m3IHTHB3NtstCN8PymIxhKBMbhxa7y+GoySdhw
SZWRy9aL3QYJJue+dbITU/rd7Bbjvkp96iws5sRj5WkbnLWWA0gT91lPKQA4d27OpDonb7MWN6xW
xt6Gz3dvono+1rUVPPmYyQ9L2cz6ZBFLFHEWtfQLSKXryHIc+5zx+0AwYntgbVxndNnEDBZlhlvW
bzPH8BncHb8tm6aUHU+XBe8Ne8zl6CLTeHa5rI55GpvvyB+IrkD0zFLVB/shiMwqotFxA5fuUX0j
zexfwrxBCkQa6jtCTPtUk1O4KwdbO6jwQUMi8U5/2RSlu6xW3SYDk7kRPZ+rnmBZ5YOFbpqmKmoc
BwpW4Y8CAO/IONj2zOIRY8MQ6TQIrynLJlp6nSXIwgzBxp60q5ScHuhdCCoq84gma/ynp3b6dnKr
opxVX+gNp51djhNa1SoO34wgRq2WGM/L+pcigmxmojB4R1YCDLaLyhcsFkBwA+qlgx3QA6hOHwsi
drbg6uwLcgoa0cCfhnXnSSh5OTXZ2cdow0ddoOVWGTIO06bUAXu67TUTbRcw9cYiQeOJBRWwaOY+
+UTB1NkFwW5W0pGI0Lcn0Ac9OS+D6p/CZDnyXYe7Vi7IAX2D9R+W2m9i19dgUm2cp2w8Y6lmWtkK
lf8FVkrSobK5/Hq+1QW6cnFbZhKno0GM5J5APOixMskt7WfJhQaQ6yOh310LtoGsZlZClIeopJ7I
0Qg+jd67Tz2pL+ACEvscJhaHqgXC+sEckPErqE9b3PEQTFHV3FMslfceUfNoWpBa/MStxfftlTiQ
wiIQe5JCOgv6Bk+0YRn/5RI8mJ3NgBbxGeyZu2hWjkjBSun49RaAKBdx4Fe3ovELOJcFGbgB0+bP
wJfNZfIHLOiUwz9U7vVvVTWP5eqw5NWNff7PhB1tTMuwvsY1oa2XyUcAx3yj2Ig+xoGo9pDRrXQz
JmBdt7kXahODTcOlnrk/tWGVz1xY09mj0mo3I1iezdCR7XOUDvUzxS0kOcLVS03sznqFltxYb05i
AtBllss3GCqSJuFJlyYfc5HMLuSczWeUPait0xz3AqIQGaWlz/SA2nZDSR++SxLXNvPQ+EdkQAA4
8hKLbV7Kl77saTYJBOoRH3krMnUZs10jyE7cwN9b34hKl/9YToX1ziX070HqJbExNDAzIv0X2rx0
YHMRi/0DcUU5Gx6/VfAqVfpaxLH9QI5LfnVZm0dlPwWQx6n/p61EHeLvnJ5IzqishpSWNWlZz8Js
2LDh79bKIv2dYlvd6PU/29iJD30O9hhHPRUCK1IiCAi7YxE/ZhR+rbzoPg/IDmSLDRuAAd3XDGWH
XFuvrfXF7Gn55dD9YzocR33gjMCspqG9ZsIMoE6F2So8r1AA+fmKFh1AvuMOt188ZyRkx+va8kvm
VnpYUN+TUUfu6wa2WXOYIZk9JZ1ur3QpnCVCt/ofiR560w4LUgJdV4xaWs9Lt5wLPnE7AH52/SJS
tV/lClu6ynGrDWBBzSzjyKgM9B1TghXRLuh90LLWbDOEeSZEVkQdZq0IMXG/a3QmMTRUWFXNXHdb
MQ0kQuRNIBWJiS2lbIO6ikSuNhoAVnKczG/A5tA/OqOhtv0YYm0d39s0IdLXWUEdqJ1g3yQfesRX
CkUvxOSLUjmdJg3PnD274DjDU2EZL/bM2sZxdHFn+o79wYwm/dS+2Z5CFQp9sMriACFylR8V/D7Y
w+30Ka4Zhu19G/5iJ3HubEkbQxpDlK2/pvlNeSZPYN2MU8bisTkYivGgq31xK3Fl33zHS6NwjQSe
GeUePL+330vZmx8GuDbjUGZm/jNoF8kNt1b1W3j9eJ+hxgqBuxPTtbWZ969+cYp9EjgIGA6H7KFW
ory4Y9BtpQ4Y9cN9wNABfCdWgna5wS6UoY13Vx07pNJsaI9ZHmAUyFh1VX7iovSb/ksmhFG4Jc+5
ibG8oTpGUZWTdgmiEizVc6XYnIZFdcYkEG7aYOzfc2j0eFSmmdH6UiT9qy7mlyReawRy5+vDiJYb
IbDrRTNMoZ1QQXnCeJY8SVYOn3nsrKkblc9Ye9012FPK8YnHiZIL6PqBJQNTjcCsyNcx24cugPyZ
z4V8GeFTbItCO90WYYK16hTTl1Xr94blYa7OMUMPqqkkbQgEAvF6t4BRJ9q4738wYIeaZVZSc8CF
GUowz3dmejfbcHatmqbfRubsLgf+il9vzHiysirektUK6N/Cq/NFLul4qZjOOKSjewF4bjbheNF4
wBHcZpXBRBddCVzuX+gT0zvzE/MQlKEnCbrqnechaLr0VFiss/f94roYeTDC6Y2FTevPtlyuogkx
aTSkpvrH42vVh4qN/audZ2P9ZWpdPy7d0j75MB+eRmQn9HYytHD2B2OxYvpB2JxQs7mkSoUmsN4c
FucY9dDYsfIIuxPVlcbR7Zh2tNzgiFxz++g79UrRi6vxoifyib8G+jwfoVSPewPVknFbkN3O/2TG
K7D4PqRZpk3IRIYlBWy46Ly+ZHPAzcsPmOfVsz8OGgjH0hbnzPZTmHlN9jPbqcWtirba2wOk8con
PAD2uBvBib2TRketpTHA7VNR10e6QzTS+VD7j9YIei9QLrnHSbkEtzQpPIByGrHfzWT0m3FswLOh
mhgcPeyQPdS7WFlGeIcCxhZbVVbkr+aeuRslfTd6QfiF5OzO1Z7GNWVUh0TGCVsom54gQs3lOkSF
34R3S1rX5kHpyf2PvWlzLhyV0QES7EG2cGWPd7yFK/KYEII91JL+N0Ou+cgUhyyfKnRd9MKxgzYT
ogMLyABjkY50p5kAmbAKGOtg898OLkP1vRf4yyeaG09vfHcRr7ov5zpKzFrIx1FhHiWkrkONS/q7
8sAFel2Wr2Q4m04vjbC6StIKZzyo9w5gvPqFRZZBTDJzIyP8Mmlim4/URV2AxKBlmYKvgr6f/3lr
Yzv1JqOi5CLBqd/aPVMpiZI36ecTvQIfE3NUfoNmwjxqy67D4tOxD8XllbqFgCMFanWL36eOn52k
SJM8QlyVTpLSlgF0duRoMBKLCSlh39cQTQWWYfSR6SscxTx+i6tBh58jJnl11iNyfvwrjaERamto
dM3IbUROoX1AHaDGY8q7mlfseFJtAOdoYjO7t+PYMYFTw3WC5haQAVGciiTzJxKtlsVUZCzJbqqI
zFJZSQnHP8pRnQsLOzvlRkKOe08borM/tpGm+G8s4aCMgBay3G3Rc5RilNe0jCXJrlCzGByBw4P9
0u0ZLYMB5+JZrshCwtW/QhLmNcxNoz/KGHQQISpcJxuaMAvLXWuGUSUkqUgJOocNRlnmYumUMEBG
JN1/Fsm07qVKW9/T4cYg1SFfUIHhMHE3qvNkcRyqcVF7HbrVJ2EaZnUyCpIKLPxAQ2TnZpEf6abJ
ThTzuOQPcO5y/zBL3wlOE5y1GElnTc0JUMY+a2egR4HSw+LJo3u9geaB/Lgx3FapS6ViJjho85sa
xlaQTVd8TSiHay1ooW1u9uGhUJPvHauuDsd9YGQEFodToz9te4DPu6Fgmtw7upfx2OOORI5fdn53
61ZaR2OtUY1oXi0a51UJTPBinGGSR9XQb/F5JGpvwfL6arIBcYgL3pq7pvLsJz/15pWZpZA39YLk
lBPisGA+da0j0r1lj2V1x39SSCJFJYJcjgNBpKmh3jpj9p8RQOnxhYyi/lH42uWPIoYGUInjyEPd
Vw5Qu5CJjGVLGn4PeRkFbWmOnO1p80qxUA+/A8yfXwLqcEPZLMcD7GQY+O+RKHTvbZm2oG0Ztj/X
xqD+Qhd/yBHPK5LWEknpA3NEJ390pU3h4wTTjscu/cZd4fcng+nqRrRJ/phzHJQHPZZpsa+JvvsR
gpycKMODSMwFo8vkWMB1S7GBZnxO+MPVBWCYIKrKsDM3WorWnv+Yxw/XLpHNcAjnLviBGGfiqSZB
kTGjo6ihBXANM0oT0ZwaN2/+9cBFmCuZBtl0/TKaF5Mt2xd+0uk6T63xxmtL+hNqIRLOgiEf/FPv
xdbDSNfi7mtLF5dUwf6lOms56vnlia13ZcGGuGNggGUD2z8LDJmH9yUkNiNKsGXQKnICWZexXJo3
HDqCoT+NEqpqyyY92Z18i77NFg5NEglt3QNJCLlPhFOLcKQUtvyOCeG48zwRnwcPKzkX9ljAvbEa
7ISiZ28Z+bUhXpYEWwf/DlwgRIUmDXilwfLvyFPAKyUMyIGrQyfVjPBKUUWo27zirYKLPh6rYah+
jHJCnDYwm+WZzSYL+xCAoh83x6OKj96K/RcY5sWNX7RmJ9CV/ZnYD//D8ujhjgwBbTRIvUZ8nNXB
sO/q1jP2AT1wc1gchuwRzhS6T8d03WnfIYHT+FxNDH49nu/PbBnj9lJ60IHPiGDT5F/XpVW+M9So
kp0xSlmeYuCMGaRYQtiwWkzWDdA57G3Brm/N86RQGzABPvvdIBmIWLFVbMuSknAz8mWCCm3BjHPL
jeo5R791MSFuZgeLW/GbCEV6Zva34kpVAtBUl+snVoPJvKImrVtvvbzEFT8OIduLwKRycMp8Qltc
WZzbemlt/4DPBXIzJyXu4p6T9xknQfVhNR6Ztzy9GAoSDSMpIikMEhtXIvEQkoPopJMsS166mdHz
bgCfNWwZHzhPGeCwJpL8DS+Jhs4VTY6bbEHHWveGyky8KclS3DWqpvTqGbpWn51ndN0r49T6zlDL
mODfGtvsTNvn7iRODXVgssazxzqsnkCAwol0kePfMZEzz1bCqWGlsf62qqDESFMuzD4tPHRsg2b4
l+szl9Qnyb4Q9QzxZhYSSty9eVSPdvcKMEzM/+y4IhBkU1mM8L5zRyNToPR0xJGCUItN35kWmmlY
zOlVFTXfRjFbI+lHrphCaDwhk6RpasJ+N484+jcW1NNxWxqVng/maMRrDnkQOAdlMA6zJc/Oph2l
+gks9tt7UbbjnYUop/1umScXCBqSTp2YjhvJXUugqDg4OheCCqoEIjMyXLiWkxOgbuooubGW5lD5
BK4hgk3YusE6YSZr8VULnYzmkbWAyr7Y8A7y3hX4zY+27TbeNWfYbG7MbmiXY9n0ZIw5zVh7x9ns
8uDEbTEyEM9WqKlK6Idh0djsSx0TpPrWbFv/pcYWSd4UUKjkW+mhbs8Jt/8fQS3safixu5vRod6M
eighy4Ob1OYfyuTpcUhGoNJtBtkF44NlPs0SmkE0jVBjzl1j+3/oGNjSCdfMfLLfAeGcSRtZ/C8J
PTQaAiRQCooh1UNVZg9+52pzp7mJDfoizHAWst7tXKb+eQlCspAprZg35F0K1A/me1QRL8lhQESy
tc9N9p03B+DaqQSJQ/kw1r+Tjyh6ozuFhkR78Jx3FsnyfA/uACCxLqV67OCGUFFWmpI4k5n3wt8U
3ybPBAvHnR2aYOZiwpzyIGiG5wyp4Clf2PKvEDXzAft7etdI68OUrHojBb/xcRknuCtk4cmNB8Rl
JxtzwY5vOOcAyGDCQS1QutdBbL3jR1X58zyYHoAq5uBbm3OXNYhhP/rQhUycz5VgENYYTxYa9Luc
eWqxrRj07VsjJ5BwzX3oakRbu5Ix+Qm5RAppZKrCA7Ix9vpOmFcfS6Xxt1YOkVGHUU9GcdfNDkIl
bUEMUzLku9BxvFg7aGmyZc8VL2WBMnbBjtTk9n+FxBOVVhM3UtPUazUVfK6smAc+g3wA0cYu1WHT
2iJ1Kgt7k40NLLO6mr+EU3WAdxecKibmlLNrOy8Jo+5dXAUrtUpbZ5RTUBuaKvyAH/MP1pELhlWP
T+gNef/zYeElYG7rPU40UVewwRMHHhPVPaLH5E0Zyj0UAY9hMc4pORdVZsHQT2kDvNYp76EYoHWa
Q/Vf66niXLemYO1aINXchVlR3YV2XBz7MhdvTVByB7LIxnfUQQrejBLHOGrBIM033An+LvOQJQMe
isONVKENNA0D0SEdSKRGCY5vTi0dMeDF2Pj3mYXHGaQG4jWNWYZNCpQSx112XuxykwIzeMiKVDym
CN/uAouoIabT0It8RqZoLVv5M1BtDBF12/yiFwcMEpV46H43jFcdSl7+sO3k2IymGi4LBmXtoeQR
MPco1+OGb09yd8y9hMBTt8XU7ZQ9ZNOJda4ZR7qsFOBZKgt8MLwbN15r4hYZLRftXvvpYEa+K9vi
u5g1ewTPmDhyc8BbAAUqIgpfMpRR6G1aDZsMbbRIgXcQ+AaCAPXYCUivx5B6MhtX7i2L1y+i+ajm
j95s03prLX3QPU5GosY7Zi0YOwSOPZdnP0TZsEliLKmHxFg5l5wEUKtaBinOtrRHFAEMfUJklKYb
HtxWlyvDlpQfrpfEe4BOsa7RVPpfmOAogx3QzmsAECcIKYiI5sF+2DFpJHvW5wTdopeoAJWF5KDR
cw8cyU5tatLyGJqRZtdXaGT0LHz+eIvuc50jI1faZmklZ26jyhoYX0E8Q2GOYDqq7cS/QdNik8Z/
Pn+XdcNxNgdh++XErPm2cI9CbhA8vO21x2fLzzsRzbmb0O7i98KOjC0VvyzokMDvhz1yS/cGjSxk
NYdyI0Hnl7fZIS0oeXac2awoc5WGAcTcGGW9z33Ea04eM1TPVI+wGFPQQZFb2+58xBs06m1XT8o5
4FG1w4MD4ujUhABeEHakWjM6kTK/wx0h5UEV7Fh2Vt+SRhGKvgWTEhj9ozus+RgB6fNvldGi5FPY
Rq7SLWDLghREFpzrIJs5SVrTPBAjwySRJ4nM2YxEYufSka1oY+Wqu/QXVAcY5jqY4y8TjBlyEyUz
GeVhWbJ9cuLuxSSU8HeZewDa5Dpx3yPYbWjwfddaP5sO/LclUXh/qDpLHHUdFNyznPuMFEEC+Jx9
My/kBdGKuHRMNpUbryt5dHtAk2qJUMTSIiJPpgwk3VcvEdxuGz6fk4/TsQVs8Wfzw37VjH2D+3rO
jenCoYk9mlQ4F8MdDdYzrzd+Vn/qAnZWIXEvVARhZhBUI1Y+AMqF5xCtM/S5mL0Oz5NZnEYJDmur
+zn8NGLbsLd+vnqGULLWHmzTubNZNfTtJ/JSQG1UCOZ+oKUgCMdGjUC0dReqvYvGCcGnE8wNCoyh
D5g30c/sVOPCa7JLUFGbIShhaGhpp8WlZzjiMfhuvOzIxs0wT54tUPDpuK2AGmodBLupVTxC8EjE
sGXF1Tjsbar+6uVI5Ff36GgCy+Pw40xxEBXXeU17a1HjBxHrLE6c0rII0UnwOQr40+Th7vgemgIy
Tdy6J8QrTnJzA6R1j6zaewI2vMabPj3LaeQe2Kc9HIoysMMt4hHhsZdFjkX4VtB/p1wkfQQqwF9H
rgTtbVN0x7cpKwmGxMOnvEMijNHbUYR3zmsGnt98sWi5DAjRfhZiXuD5jBCilMXdgAwQHBKF8LkQ
Rvc7OWpFmVdTfaAQTG6Dj2Fk1zYWvnLINFNwZworCyqY1LqE0+Dpet6JqYE366MHZDmvVpUqFan4
gznMMo/KwQvOc2XHf5M35GRSlU72O6dWe1cRXs0oBcoLv/viljH5ocgpkQSFaIE6tqosWeCMfSLD
a3rGuDbMI6yuyNXSxDAgZfjZNzMDrZnUtuiUYinOVYI0C0NFO9/4Z/5ziPC23S0OSrp9yiDa3mKq
739YxE5GRKkivWgw0n54ZGxbpGzSVQ2E1Ro9uskeVdK9nQSV92HEmHhOc5Ez4HE7TcA7NMih2E5x
PtzpEYd/NCM7qXeMmFq5TXD6XdFE0P3mHYQ+I/Xct3L25kuHRr8HI9v6T5CaiaYhe0Oq00xtykHb
sWwBpYWsEOrkkB5JK+j/zKHJf4w+oxYee2SUJxuDsXX0uK1fZtCVf2CKYvlU2xhlN61dLQ8DRcxj
1+feQ520rCNiDlNgNmNjPCdz2xh3VS/L75Rk+P9clRAAJlvEsQwGWmIZyP90I/j9Akme7gmUDDsD
qpo2nZ9VPMjramT5g2Ch+A+ukfWLRr1+CpIZcVqO2e9g+yu11kwcEsRYWEGC68gawfuXrWCt0BcD
azSnoF5zLYtiFheo805wi8q3lM7ucykBnO+KWqBYaw2X1WbXgvi6wc6026hDbPjTmvTlBFGY7ZtF
6Ji/JRwj6/dd0LPMyTumQKvmLLziwyaty7PyBKs4flUoJBnaOszC2vQjf05T1qq4EVRbhd+xzDpm
KHCVFmempJN8QsmqZp+1QjwIo3dfYWRei2Z+AcT4VGb59GRMM+EN3WTdoS2D9dOlySN+2fmh45HK
QFtPxalEiHsStkZygVo5PfW6F3tumeKIGFveSPiZr2zzlx0dHjGVk298IWA0L4T0cj7bg9i1PZld
OeCpvRX083si1MtYuyO6hTzfOqnjXyasQ/ei7tE9F4FxroPJjMze+1x4UHaxp24SYE1UA95Dm0Cy
HUqemuUsk0f2sRITTein+gOjwjsL++C3xOr0bChIBdT32TFFSUnucxl+tQJUUmJpFmctw9tN3JQl
p+rQ7+fQFV8eUKV3I61XetVgV0+15Zv3zpjGW+RcX3FAOA24SL9FstpCgGAUIu+wO70s3PgbhTsA
upbRRZg1clINp+y3MaHLzfNgnAviUp6rHEKDWXbzE+JB0jE6g0ShIOgu6LCrS1EM+U/bJsA/8io/
dmQCPhp6WN4FL2VEG+vjEPKWL1r2+cT9ibUhBTv6PmU4F5nre//5rakuMJVW2GUX/+ZU8lESLN0l
lIG8s3EjYZjv6yMiruFtQCLGYreXj6H06a47aJGG6auXjqg4MBo4TkDrzPxd9U+e+uFWdZX9aiKa
3AaesE8wuJ2jq5XzFueJ+G/A43bobNKBkCBYT7bVF6+el8sPxwvo7+0G97HNErvtjPJGTpg8LNLE
0IBLemeARBGtzA9W1f5H+Eq9AyPBEK9kJHHRGi543KCM9rTjMu1FwnWI4SZgf3F74nmINzrMJeJY
ShW0YQ4ytEgXhXVfSp29wQQqEUtTOKIpGfaDJdTRE/V4D9IVpu8gGACQRcQgMWS6iLuP3QVjkxP0
gxnhSz4GrHimYEO5HD5xs4gKrvXsP4xucBtwltwX6SIFp3I/nmzTKL/R417xj7SfzoAPJ0wHZLLN
dCKfKX5rinBvMET79GiHLnNf2YcGQQQGU6a1+Of6Iw/QE27hj6zncrZKY/jDBohnlZ6xdKf+iTPu
06+X7L3w3DECTssoyoYBVROxCKW5Z7rOjOttyiDXpzXuH6p/72C7knMBwiBuVaf3nW1MetK1BCOl
AWlUO6sJyyPoYPlE9hhO0Gr0TwveoH1pqRNmOxPVSBvmEanfNG2q915nNCGf/BQjiQvGrcWa92kU
tAyIJ+o7guFIqXHR1ADxGzAT1UQ9H1s7dY8eKDbivSEVsmSuGdsk4/JbWemM9F/p/WJJbFTj8G4Z
Jqpx0mQF29gEMkI8DswpaQS43sZsvgmiwYnANZJ30cl4OxPZ91LolEDQxZP+DxSU8bFw2EJu6m7B
ooAnjok8OlH7J+l7LxLwnKyN16oc2n/itF9LWz2nrQdWoBd3EtgoUpuKhAz+HQWeMWluCWhV73la
6xu/idhwX/sHC9c7A2ZP/zNdM/zwR4SQ6QTtXkqvcndLgpg/gSIG9xfRTFQvifXizBITh2dj8rRr
Yk8Jwr5aeYMKO4chtyDk9PNXepD2ENjVFJVLCRsPoXl7EgnA8rJFreA2TGAFKgYJHPOx9EzWoX2z
fJoTOSBTjCCfZaF9YT2rdu5IKqFlI7jwoa2fZBx+jB5Qf0X3dM2SIPtj6Il+os3o/82iyfd+JvwI
hwFeD2rCmJlrq35sn6E1FS/5NkzmSfCRPqi/xkFq1FOoYg6wMIqSL4QIol3g90p5DlJ0N4UI6f2Y
fG+7OJTHZKz+35DiyaAnes8GU39g86N2Z2HVnDmN068yEfal6/R/pkadAB/tK3Mt5yJtorFHggH2
MdC5raVsDeGjTh5YYWEFddiZR6i18PWX5rw3laof8KqAnyg6Fil9il+0yUUtsUqzmgOvJ79Vnrv3
eaDjR8ubciSCRro1B+8NFGzyxgCGFTSKt0fDKLPPkdHC82R1OAkrGPESFuU9sQOPpBY4T6X2rUM3
T9mTY1j63S4R46rCUiuWdEW9Gm1wkUHeHcIQaC+FoIPfC6TEA8YSnL9i0FtmPM1L45qoYYtR7pow
trdwnfSeeZt4yngnqJZTYhCRbOOeW/z+r4iBgCHzGZ0r25kYI7m2jpLBYGSXKr4uZQCqISEdD51i
fK994oVpp0lHQujlfOMBw1YzTT1lojtwWuHOvEBZgXqDSmN6A6XWJJEI6Tg3nsmqTSWOezfPWXuP
e5FdvpXY0cLQ/cFIWusOymR/maZAnvFSyHe/o4EUli93TILnry5Jn4FEoqRNgifwuF+m67XoUBnW
bSobi45Ia/sag73YK2/uL47dcvtwDe6FGJyTNZfX1Ry8I8gKQn1hG+xO1HiYQ76Q0S8HuW3HhM4s
8Ppwo1GAPWbYKc8afcPN95T1qlQnoMabIA53MW5PtakFDfBF5J44Bn1tnijdreM0d5KcDNr7Ez2T
SdnR2J9iceJTgdP/LBdan5A1Q9TFQu8GBB0WMuWue56bSh3rbJrecezXx0DVQN34Yn0IgyxEb5Ns
l/uwY6VuTkZ66cLGecntgE8b9HnIWIkfeAVqDI9GVxjbwkhfpgzWIbEBgEEFvCR3O5oERGgNY3bC
sIXsNUhY6ruMIkGzuum37OMmssY4/tCmegAf5j3b2coxq/w4vji9SB/LZqheca0hgy2BmYYD+bOs
bIfmq84Z0rBtNH8Lm3CVWjVD1PmyhAjdkHNhDPGVSA82ilCPf4jddr8huhxGGldcPPA27iyrmg81
nBIaRSTSNbPHwYn6mRi3c96zp1qR+1EWZ04asT8iuhGpJgJGo5mRYce2m7GFrpadWarkEE8MQnly
8m2dW86M7pJbJZbUBc4imt801ergTcp/U5POfpEHo68A6RV5GMn/5tpCBsCZ0W0UccGHzHfe1Yi5
dRPO3jhGuM3LK2OSAl64Zxo3GyfK51BrjULCM+K9aLz4IRtFis6bNmFHuPFbqqQiMkO4T+ibII9x
ghdUfFNNSoCLFyMnYgNbDhuaj5gghRdaUrRwjkoi1InBvqs845BUlvUX5iOYjxW4ThJASm0eey8u
8e6YgGx5Q77cQReMZ4AWJHJn1aRIAyajh7VhOVC5jt0Vs8zyDEzNoLuffSZ7ZalPGeQhKrrZJ8uh
DSKSBWMUnMnw7TmVuW+ctr42mQgzbhAzjRLLYvGbBMQdNHFDedBlKVTmUJyIuQ4fZK66b8VVdDeW
vv+KBWuI5kSxFKDx9kh4cngQZLcU4YZhcrONmV5/Fy3p8ayipjuLYfIxw19yzVMyEiPHMevPnLXq
L67KdE8AJmu2wlRPfQuGwS7S7Le1HVRQxrCGZ8XuBble/rCEE6GVs+G+1Whfo0ZVwz4JLX+V/7XB
O4KO7pXVZHxynCp+m+Xw0DSLOqsciH9N6M1PQuO8w+nBsTH39iYFmrGCUixQOwEp0FZhqDPSyP4/
v9fDnv9f/GIEJu2w9IidG2Drn2Ese3ubXh93lz/fidiaTnXCvT1WrG0YQdrqIaMuagmPXWlcuvo3
zvXwUEPwu/c83GOIPaGqmxMWw7LKf9n4c7pnqbFydLX8HiZCZBnonSdgWRuQz8l/TLKKR9qA9nOe
NMk0Ulv166LtN8x0TC96sge3raLYDlt/eAyhHRerM7xmOOR679pAZ4cp3x+JWvDEuVuYbeqYe7Ye
quRqt1o+5FJpAPWTrDbkr43PIBT1nlfUJHjBCM5M1kN18Jk0IWb4v59N2kt/nYJEnxXIkf5MSuJw
JF+muu/ggG7ESJu1AYyroJCVtcG5myWfhTcQiIwRTWzKZCr32ZjQYTISfvP6rsZAm7OnhdJ6LUB3
HogcCyBDmeSPYgqZEJ/CPdLYLfCMbGzQc//PnsDJ4WhycJG24iejcqApRz9UpXF8RGUYTlfyTgZx
h4SoiEiViG9QNiwqfYhJDRj+NZes25ZApfedcDpiIYI1kCXIyYO27P4fEM7skZwsL/vSc8DjNtEn
8P6/9nbGR+oc9cE6pIhKvqxy6y6B2OUe12LCmPk9AGxKQOiUNJvREJS6Clk3Y6XRbZkpWM5xEnV7
mML/cXRmS44iWRD9IswIIAh4lYR25aLc6wWrzK5k3yFYvn4O89LdZmNTna0UwQ2/7sdF9x3zUv//
7sT7g0fQoUAdeCRHyBAshFyK02I0bYJa67O0Yj9D/SPzTZ0FLfvG55Ck0U/YwkLNmtCFiVc4v5Ec
WgQZJPErp45vbCRPDomVrjkpMvbuvp3UH7ClkOar2aZsCKTM0aZej29UzNjGroFwXD2bxgJaFdKk
Cwz5H/CUWtzSmvDEFgBQe1noynkZe7AQ5M3ii59Mzb+4bbt76JcZkdym/Uo4lc6kafUuoqj1hfqP
9OQT6r2yQu0Phss8lBQSI+bsGGXgWX1yzM22LQLfqdu7MNzl3Sgi9zJnhvQw5uEcxNxQ4M5DSnH5
lXTmHk58vOsnmZxtq8BfNk39HVeoefJRoj+zJrUCwnQZynbZyYc8NXqMnUxm7lNtG81nwqKSQwsJ
pQ6dmTjJUifHCevlVxdF87dr5ctT4/XZ41wvkjOBXguvMcWj6Fx6onVRfjjUqe760PkPvlVHLwVI
067ojL/GSPnNZOvkqGCJrab98qubLPT7taMiLGIX6UrG3xnGDzYBpXVxKXTcjNpOyOKTOIPXESmQ
ZuArnsIYx9QGbKR7irRrg/Mp0+cVwLXRMbVS7sg3OxU1eA1iVh2zppV7T+Sn+1fiyu2t5I5Hn2e2
r0dsvIN9BAtjHxa8DohGznyjgVL/XbrUgB2xoPanviZygd+0LDtGKUTGiKD55JUnk5cZeX8/jO3b
UGOJMhH/sXHm7rvm1uRvwKl9EIogTW2QNvkKw1o/kFcen5c46k8lr7aSNCylIY5LqtyGpYHDF6wD
S5fRC+hnWPZD4eaHxA/HNyAq/YXS6+Iu1v4RUBwOlleWu2wSAUmhqXXCvxsSdwfcZqyJKSmBuyxI
K1Mxw82buLVO+z2Vp/IPg9Q47cuhpysQP7K4uPi9xd4yWLfDN2CUblnkHYYaSjLvbOcTqTYlAJ3o
ESSoN1M64VjedR4nBUhjSiTqe5cMPwA0hIU1zI353PHiBW2V4OLxJ5cCjDVDsndwSX2UK+3+GcFZ
uAF4OOuM34wdEDJ0Ian9k9L0g4QR6ZVdI8pTXyi2f0lKWds3ocXxGQU8Evu4Gpt6O+I+mS523OHp
pbIuSp9w3lg0KHG/+bFdYdrbImeRcsPz31WAh+P0CyUSzxNlpPGyIe6DoVlkkyy2Rc2HgeDm5k86
aYlczGlhE1rLRniICONY8HmO8SVTMYRP2edy2C+TcdP5ipfBJYvBrOXNRg+Tyl4y3+lRs0RSsJvJ
dBrTyRPjYyj8NnoecSPdYShhkIgzgyg0fJYAciBDv7Lt8lhj7WBCyUuvw58nWtZ7PpikU2GIlZ+p
/OUfwQVyQ97Sj+dWL2I5w7KsXwExA4RrWVYDT6jWSSxVIvSegLyy+SVFxdvSiWENASnLDH7bciQ/
6XO7QvsqyTJeLIKuPAxJX1Bh5EV9ftRAwcDfT0DBSIDWYN8gtJuH0e0IqKRl9jliUmUsJDTnrp5k
OuF0VfuXJWn5rSSmtQDpg/u7hcRnIZ2xvcdByxVYFT47T+3EkD4aA7ZFMM2e+S/rDKpQyEqZlwQk
AHfNqgZOyX8kSZsumQV8vELK8zgOSj2Q1Kl57mtBkbJpKOMyC12EgeWKsti1oFHqSyF8daSSzWxO
Y5ZDwVNTIv6udFOmX91Wv7Yc1b5wqcLYpOwXXlm9dgtVNFAT9g0VauMlEabza+qBq0see/UNCITz
SEeL+og4zLnCooO+diGXpEBgPabWF1jZQRYVMBuftyvkTuML2Kl5gk+rEVqtovL2mC6FF6iCheoO
2QtHBj1Hh7HJxxcLvfXH6LM3aoLBt0Q+WipZdhINDuQUPf8FLXzGdIsnO8ysGVttM71AWvEuXGkY
PCKu5h+Y5ylwoB4VVQ3MfJjpwAfGuckt+4ObIwKDLowDk7b/nrTT72ynyZ7uFC577oC27hT+scFm
zyhBzAH1u4+f8V1QvYoDIf5nD/g6eBgAV7vfM8f1B1CnsyRGupmo2q7s8YlGh20pSYgDh3siJHn3
1riizxBJ7vbD7STexWls6TSHixsU+Kx2YnCJ7cE8pG4xsvY4qAi5unV6tLouxxLiDQeLUkSwlG7z
QKZFPdU9Evw2pJULdME87smZfGJwHG/o1uYljWp1MqUnPp2+D89w8mi48gy/+lrqxr9levVKhc5r
PmBsH0w/+W/mYn8wyViTqwU1UmGwyX0W0o7eWJl39SZrugmIg9u8Ml3IoSTY8DTErw0LM7lxevyh
MBDvyMviHUHQu6HXVT9RKPSTV61DSngDOwTAEgeHd1G5qB+ZALx2HaWWY7869TOm0skS3nMM/RVM
FNyEQiisK21dEKtfHGgVObArINEfhdf++uzV94Btwj8zGKV/IV3c3Iy18ySBGu6zsJ42tmcc2YYh
exceL2yTcM51cAWRM7fjxZOU1VtkyOeBEfMkYKvsW3oiH4A6ZKxTOaLYcx2jjFRJ54fGvrTiepMi
WLe7Caj8rdSyuHCZRYPz7uwIE7wVjXuBEhwSho3NmLlwfBFLPjsbr4VfnI8UmZacOAGKMjsHnHoH
DCZcF9ldoXcMOBJn+dWSitj0g/3usVsKWOsUG+Lrj6r2wwdjsm4pobnNQOZ6DyiJj6rL+928KL2f
J7/eoQSXwWLAER1kV3+D8Ov32Fn7fec4H/FMHJJS9i1zPGBJ8MVMsCwWfFN5V7yl7llq7MetoEKr
DfHb6ZbUs6X91zyCGUeNMEQY93sh/gjUUZf2RWGkPpVx7H6wEr/IBaO4aJOEhmSJpjqIr3nW/1lN
dutgIHSNtmwkVLO52GGRHmzlnnCrOjvXkxWaThgfsSbnQdTGqIiVnPdV31pPSP7eRSbzBageWnM4
vgLUcZiFlkDHznzBZ/knFoMidtMCx8atvMfz9BcIJAu2iD5JbJzgIij5Wu2FEcHQxYrGp8FES8mp
fOeUMM+0ceDqmWq1aydHkLGzZ6fZqLhsvgSe4/3YVNCBmxHX8IWaTuVuteLdwJMBlFWIzeRh4WXB
Iw8wkaznZvU2ML4yzs65E3Qa8MS4cvI4nnBRt5X70OD9xI8u4p1JHy6yGj3lTKs7QQoaN7zVHwmL
YU0bhd7EOv9X2Hx9em8x7i1T4Nkz2+4IzGXctl5SXUO7f/PZPb5ErY3UlGJx1PSOdqF9qJU9fQtT
cp1wvKtCAeMOBjIIxEW7h7kGVIuw3hHqUfbQQY051L3xrYEXb6jV6jEJk7XwXLejKYOj6KiSVn1T
L4hLJMvHiip6Yq+mZv+U+0I/YCC7EVimZ1yabHG8uawC25nDU64MbrtMzsk5LgfkDQABh1GZghUG
IYaCEgDIkWlDfy1NBQ45W6qzU0HdoeF+kerue4xpuYSnocTAZRw75ga2V0+AVCQPDcShPWCpZtf4
dfIWC+MbWPswnr3EAJ1JOvoXu7EJTgZu9QHPf4VvOqHk2ygnuV9aymsRTsfpxFzNe7Cyhws0G+OY
qqF+oosl/eJCjz8qaRw+S/S2pJ6rJ6og1NWy9d6ff5wqcdCIWvKxK2AMEMVC9rAipui6lnvSPrpF
ag7Zk5fbcuN7lnHndYNxZfzbYLxJDxMC4Zdj9+5/evDwzohonrc6jTrrxPqXa33yNXRO+OjyVrqg
K+4xE3g3Ug5XaSu6VtPSiYYdO4OPUmPE5w0LnqrnmpDQ+VNMOTbsaiBCynefJdl/SadwlPtNtuMf
/LMZL/V8EUsZfSQGvdVeaKktAp1HL5D7d7bnf82o9XMTU2PuACNBMsi/TS/E9xEvV48Gg8emxutl
RsW1KZqWraiVYV7OzKCgrme74PzIN1J69X4eB++NtTBpjnzgSjnQYHJIrZa3UqP8q7cu2YcE9ZF2
JaAcUWSKSz21vABrWbyyX6Fzlsd6cswKbkecvXG94kBi40aUjePfqZADUsmOCeyoW6hHdviP0To2
gofLb9kyNGe77K09pvzqhWrukKJrapl2lkl5uxsRsCwY1/7gp6KtfOjfWgNTXFF6Lt1+FbykWjFL
mWyZG3+ljbB9vk9Cn81h+vCaaO/3WKxKwjXLZE9w18uaLbRV/BfZc13T7WFAXFGMhKjYtz5J1Xu2
UNwyzemjKV1eWU0rz+UY7vM2++6MHMQNlH8flKA788skZUawKfqvM5bhQqIH7tLIeQ3XRT84vm8j
0yftYY779WfookfXiteXn2vLq+FF3SESSffKq3QOzLECBOIUff6pXNf9MSeR/uAvg6gSJ1VAR131
G6rwKUkIwwTD0H929vKo3RRxYWKLte0pBogXt7u7Vn0Yerglqv2O8CJvWVWlBKYm8zjKUl9Zjq0F
0ivQJWNdM8Y6kFgZt7xCvpngziBJp1O1cNA4xLJPVjuTGZn6KNl0LSVsg66LAAm2PMjB9MiRDeu+
o35jC/TitllIIiTqLplZZm/dwh5mUJoCT1RSzeawyt4qm3NVGRFRV8i/x8HzD+DY/6F1L6CsuyCH
OXZJMvyVCXDvE4+Jc6uM+DDNpL9GuwzTXYcIvmtLC6J1MowGa2D2GrJ+a/HibNibg1URDL2TWQDp
lPT2ZM7apZ4v8oGE3WhybYYKHXZffq2PYDgKtitFBWrGf8pS4lgqxIFBmIdeLjUnJ5rz0gvjV3SY
ME1cdfmJlQcb9vBqUFXmQhepSR1hUUBFX2CbHCJVeQzeZadpaoMwakDcOwwjdsNyzI5m14h9o5zi
WZMXDKpk1QrTggaoLmcYLtzHyEmPggAf0dKp+4t/vznYjjHvaftj+LYUrL5hqG96ie8edBpGEojO
BTznepXBLSGrbzLKyU+XdS88QILWznx6LR0M72xZ5Q/XdBoabGLV96zO25tFFpGWUaRjyxv+tFIS
dtlokdzj0cJF7frRqm4yRGUAN6FrI9S4SX31e/2Ih/C5FpieZ1oLNzBLvn1dVhcwNFXQzzHTol5b
xzMWx5fWqJtT7yb+bopIIKqSuS2Jvuei5eXoTM4eo8ZrLMrHum55lSKNTkA4InUcGYfuA9tMckIT
LmT2UPmYeIdOK+OFuOMq3rKntjDors++eLdXPF3qM+Zg0cyPhoyfF9Y7OHGyahfhnX42wv4pz6Ds
MlSYAVqNGdRek/5n4iPgmOHB7aWfHSYErIATpIXYhEUpoOZS0kBvDM/JMGhqfkhtbDD9phFOorW0
L3GTz1qSWaHCay31bi7RzCoTDMBe83PWtaP2BEq46UVgeLkAA9/etYlTHts0huAUwphxvd+wi68O
XmrIp+xnMu8v1wH3tEAfOVijLW+Ko/1gpCSAJ74XZcjLEYKJCPDscqVFLO3HfR1646sno2qXSC99
pfvg3LDNudmqsf+Rq2FVN6Thp01Ud0XtwYCrBy9gp/YeeeZAypZLkUf2Zp5w61QLiro/ziPrL9zA
O3MdOnZGyNRKMJ8q7ciPziCIH3zDGVHZYcFkNlUJ54Vc9C2Hn39WC+hEvrm1+uMXqru3hv1QQzNg
xYU0f8Lxjz8x9vvkEnsQ+S0Gjg2e9vRxydibDAOtAilPx1vYFsl2qkX3ubCiQ/6ggBsqTXJOhihy
T4XEpVqhhzDLo4mBjwbUB7uH66aVx/aBZFW+41mrDoAOWhItcP0cqubAMyvMysydNCYBIeVDmSbj
EYYdn4zMjU+mUGD4RMe22CQfVmokm1irONd4IkmXzLwaL5aaihdnivo33cjmocoic9/Fy/gqaANA
v0MuOncuOoUs5kuuKdSprILZkH7gXyDWPuPkuGaqFMVOO2yBALCKKBnyPT1L9UNTd/Z+6MTfzC/P
0uvHH80d7kIAUHD2En6Z2HbZ3W/MB50fssJx8RU2DVyAJF3C/kC7w8h2NQyfsG8Pl0hHbnrPEWuc
/ShRg06u6Dj2a67MBDxRITZx3XWC1Uyl3hvSE4FDXfSTShCkjaXH6Y3hsXR4B2Tds1LejxiSGK2q
tQ85PK1gcmc8yZnlS7jM7hQ4XL32C4PEofJ4bopBQVCaCBFFdP/gX2/WfZ05AcMhdYth3cmW/3Sf
NH/nQv03l517yHWbBey/4wwfYcGzjNp2XEDHPKeyMP54dRVSIbXm17EPEzH1LPp4oR03XEzzYQNc
9j/YveQrLd42K11tm9HAeeDi1G+bnjIZfnhoGPF6r+cuX527KqrJ1hMsdyI62rBQ99Z28dOTLBPM
ck2rscTOzZUjExYBbnGs2OYwf3SDVQEYIkXFYUnNZf462Kwqz2ocU2wbbcnXFLoVZsU+ZieIwEA/
TMInssew46oD5IDulJdYhLYuBrIDzrWWtWZStO+0whDthSnjyHMB+aAaHxT2LHa+xqDjdR7DOKGJ
vFYJRjxzuC7YlwGvuEoGSxF+MW0vd4cctbkhpG4dkaj0aQCv8EpoWQEXwRT43igNpx8rYnE39Tge
stjHctnzfzfNLvqFPzkEPlWYZyLxf0hulMcFA/tqpqMRtlh72Y0ZmugegkpTBraqnDvTe3/JJshj
mK8Q8HwtosfQbd0g8fleYnXHoFGPaLVW+klPTHeONQt8Lrgt2FLFOoyQ/XA24Y2yTEeHZPHPeoFN
eYwNkTo+2jJYYX+TISMra8eetQE1RV0W3Y0eKRbENRSTDZpDdmDxYKdBLjBuYOaPxZuV6fd0LpEh
5xnGDbF/G9OebH67uADzCaQU1d0KRjU/ZvTsboYYmxHPz24qB+8Br417a3HqAjEG0tg4LH5nSacS
74P/EnsQ+7CYYzZg43tk2aBc4cxBkuEOd2qWZcACUmchqpxW45lu+mWTLDpfaT9CXAYzVreOQfhI
NMSmmwcyKbh6qnQaAGCY18bzJBJyWiyDgpxi9sWuFlSEo9mwBSj9OD72XkPaOoHw7eSdv2vRYbCZ
cvL+YbrCzB72zlsYWx98qqsCjjd3ExnpdQnV8lE68AurbsTS1lrUaS5J+SQyUweenvFTp82dHlKW
9iFY57XxQvxG6B+wANd1DvqeIBgPiYJ/ybpgQDTnTQXUEyaL4vTl2zO3O6/FwlObFZNSSl8ZjW8+
7XxNeaGFZKCUMvRYLHVZkK6TaAitkGqMyUNpwWa/Ixm7qeyUKdIfaY2CFP5Yp+p3Xrx/PUF+AjWQ
SXqDziscSjluy97BBLpQzx70UlncnSTeT/iEsDiTtNpbXrk6Z5aSP3CRb2TQqHF3lZt88SJ5JuRJ
v4IgxA6snIGfUq+FPQbt0+F9hglCYmHupwfev83zRDJzPhE5t4lS8bcZj8HMqYEG2FMZ4zylljj3
OF+PiKrFMU17KkIsSvrY4Pk79gMVa06BVdeK0suEPePu+dMuhit8UKbN+js3v5fIOOimpcUyh7LY
jDn6Vmz5z/NIr4KaKB3J5/rk1XRRYQIzPiPKfEE+tmbI0+QukAMb8afshrje0y4KNmSEFFq6sj8w
hLbnYsHqRTVm/ei1s3Vsk3GlOFAW51uaGIHts+NJ0wvbKf8p9Y37aFvVzoGCiz/WQMPNR2uiAKjB
5t6OHfiYnkZNb8Wtzn9qetdA7lNgf+kLaCtrJML7U9lazsGUzktxMWGevyik2uqMWQC9QrfdSRfV
CMy09cIH3fPYPrLQrfJgqjJID/FcDONeugux2B17v7IjdlNYl6ldD+9GNy9TNt1Ty5Q7q9HfhIqm
ejtr3JboQ0x+9UIPJNBzQrFtBHMHj1SEkU2CHthN3AyPReLzC5xM+d/U+/U5RKfD1oj013r5m2GQ
PIxmdHQTO1gMOn3TEniPiORObLSnKUKbzDH3ZGaG3cLMYROFxIFRa1qRX7yFflc55+M1c3Kob0JF
zTavvYK3bTqa1hazAmXc82i9c6xX/5gClo+ay+UUtIuaXtBa9YuzQB9PiWEfBYrkOTfM95WQHVAv
0QWRafmv2J97oj7xiDnc7jtWlGZ9ds3GOzFMgLzIJhVgN0ewsyhpeYKoMOdkkpuUPHQUXiVvpezR
sLUYL+yA5zNkFRfrllf3R2wWo8+qAwNTyj31qPQY3oRYoEr3Kvuci9z9W1MmdHeW3H6n2ZWtQFNo
b2OBhuYp0lQHbVlWRWREQnqwCyQBH8ABsMnaad9S/uCPJq/q/aCdALWCtsSFoO6eH9FiLNOSEDSn
eLicXRUm9wQY2230gJihiUHSAhGZTvtkngisFKPMtrPS3X9exVa+Uw3yEyfV3nO5ZFd8d40imeMA
3ATg94Y82hGEXcN3kCsevbU4mqmVTZMd8Cis0Ik370xiIsek8NVDtWRf0MWjYCFOTDRONefYbR+K
bnmtQFVZmpURUCbqaYyl/ddHqIe+qvBiuyO0b9dR7BeL3Ni4btGAhIjlsP67XsMyyX8KrCCB3wwN
PqzEXwixGtl+aEPnaMJ3xrOZVx+Lmx6cpHhy4+Q3czkECOCTxu5TwgmsIXh/1WOz1mJIRUV4YqTb
KIaZlA5gdyN4oEHZIaAR8OuKd927Gbsy8NvosBywLV6mvcG1/2RqO7stmrR9h/qMcsOiqA79Y4eF
7JhxS1Ak3OaXgbb3J2qTK740Myrw0Oh94vfygnzD1VkVw6EizXyNAAz9S2AKABMG+oSc7HP9yK3q
Uc2zf2QrbeHAIoS+TI3ad8r7pyj8vlACxMgBYf3AkQOhVaZ8CDzGezUxI+BoXUiBudVnzSbBo4Z0
oX6m13Ir20EcK896E/6UV2Ra8uZrwp5DfheSVLzPE2U94yx/psTBPncrLiG0vAevNuQDHkG2mSyW
6akVGdD6OHyO2VLuKLa01A4nfU8TyGD7ASzI+a0ZevEduZiALY981JBW4rEeBPNNA9XZPJZ+6+5k
WxWPhZ9OO5tk0x2gofT3M/9zuelsW8PJxuR0YclZv9tSNe1e63h8yXRuPSxpyNfVTtIjycj8zCzI
hsS1CIgDr1z36gy3rI7odx4NPAluk/f6PipZ/+3byPlijunPWTQbh1qL9OLHfe+idxjOAciW+EHE
j/+Zs8Dwjkiez115U1N+Gx39WLFIIkrvExkf8yS/L+WQ7enzWLtWCD1t/dG1YfEalFdTVnUquPHy
F6cEO02TNFsFijmq5l+SgAOyWo51hFheeMTl2RKWyDmbpSyBxI7i3jYTfwjPLO3t+adIu2Y/cltJ
t6ZJ1710VLgfp5IaMRo8YHP4NBuy+TzFDSxQ1KtqmWEZsZA+lpOIQiIdvW2cDE5zMmBVM947qzEm
NBgRXpumtIZj2vO7eFkAF4HlzFxuxg7AaQp7KM3UsDZ2dI/iUAkVG3cHmsxBAo88iC7EtrtIzoVm
hF8mKSVDFdckQ2kNdsVPzNbyEUACZd81H8VvrJb8NOSjMtjtcNyVJv0gwUgS7tHDRXaBVuXv+Qbm
T3Mh/9Ok/oJQwEKOJRhDUgXtZuRpS0fC07OraVQHP5H/8yVhMjIjrOF7NKTftI4QxHuRj4dOGkdL
FjnxvfLZ5m6BE55IA4IOhQ1RHeN5ARXGSkCwBBGuYR3suuFDITn1AmqdzC6dQaij9QSKisXmHsse
II2pxOHtane6LeR10YIaGSLgIvlhSkQxtT0fUlbpVseoYn2Ab9r2l1fZd7EbtK3q/ujaLHK6Goo5
2YUTJtgtiTgeOswRg34HpoTZxqkG86po0T77aWb4L7SxuYESDTjWEnxKQF+09SsIAz+7ThTqzYR1
aacxFnzGHcy9TRY79q0J557mNUzf+9RPlvCAw71s0YAKvXYOsqXPph79ZLK6PnnhAjjZAVhM5Oyy
8YpdZ0zpp4ytbG9zi3D/cB8fh5Oh6zHdO2ZHFSk8LRxqLqf2xZqT5rlqwVNBPw7VH/j3qniKETCd
l0467JWAPFTxs+ZlUAV+6NflI7BtybWPHumhPmvCn9Ney9SQq4gWX7uEKsd6TFL7hb0m0RbbjLxu
AwmFDsIt95Bon4QElpFpKJJGGLMoiK6X/EpO1KbMujQ8ZvxJznpEzKDgl00VAsapcFSG4oErEntv
paFoJXQye7WjiWTn3ME2ql6m9jK7lshfJtAtxqFP1GiGG6GbCj0ElxY9WcvftqCd7uIAL/pLRNXa
56WMlkd8l2kbtGEXzW+MagT40dmT8sdzOvnM0FeoQ+54IdHGAQGpK2T3YORmJmh6z0b3k1xzVT/a
tZDLgXUA7pbNItAGt3MMa6XeIDYNkA8z0J+hERIGSyyHN15FC1i9NSYnn3j8eqRqrlsmsxeGXZ92
88o+EVWUfx0npdYcG5vc8Yqg9zVMxfCQsEjMrxG4Wpw0GMNOS9oWzoOowPHe6Eoo71z+MnnkAjRy
7GYTueFQgBndxDE/+ybz4FZBjhlgP468LmbkBN6Wvl/kPK2ORc3AoKpa7Dh1kk/GQ5tKRbMu3uY2
G5oPAHcq5TeIPR4sgT60YcrivaF8NjzTIWaKUxH30XRl0T5L+n65bm2B68cfVdFWajeGAxEWzQd/
LRLpjGc8Z2UHSc72jljAOuudeC+dpg7VoQeX2fgnpaHjnWVII3+SyUmuo+yZUCU71AB4S3aGYdM/
5qMoj+YaJqlM2qg2Ro3EjqDhrtZ+IDnvKGoZRZSlisI/FRPr+OziPuYMo13aLgyHKpeqK9frbjGQ
YXK7MBl/JwLP1a6UsWr2GHCm/js3tB99p7Scj2fTGq3smvdqOGkXxZQmoTZfs+hjiyfZiMJzjePI
vGPNnu4EEoEBtp2mH9stFqD2FOHE3H4eMC9Z2N8SjovJTrB/LdIZkmtJBi59MAuL/sZottKzjWW8
hk4TO2zJuCvrHAGRDodjaaYYfUUTZbhk7OgeaZ9mApm35O2HIqclsk/nq4GJu2fhLJMPYylR2p2S
duTHxg4NDLA2EC2Xtm91S6fF+xgGvMMbY6I0PkSCf2/qWu7KKTTvXlWXJ5m4/d/I8l0F38SSAnMl
ubCLv0CZTRL4tlDvZl0ONLqieKAXp1VyQBSjnm/UkRkfLJuAAwc7cQNOHJpd+jbEs42fufpju9Fg
MymkmtDfxK7+VEfm+ENB1PC5ZCiaMZG3fJgCyOHooW0E92a1XYiwPoVdY2HpyrsFR7jZmNU5BcsB
YDWLBsQ2il6KibULTGmQQUTl7cVavsUg+/Gd9omo26dTla42jzihw6OZEi89tKPp3Fqu4svdFtjg
MghHqtyQu5Hk/unlodpI181TPNPFgI+M0r6NGAyaf8oSESjQ7GrRYNH2+0tn9IODoBkp78GEyh8C
lkisr4rLDKRFeHbiENOsdW7QtCc8ppbxBlQNFgFlHYMH73XlKcfbVrCu5hrXWUBkz16GSb9BQkop
1M7TCFuBGVZrubUo4eDZMIOxKfDqnvq2ec0a+ApyNfi+10Nr+7+acPDwSN60gicvNWEXg+UmVpgH
MXcmcmZlqlyePbpc91WIa3LbDtCrrsk4WJpOBbuMT7XHhHAc2PMHOBb7N7tNAKPVUcXldTXanJQD
sQHHLoAfiqzUD+N/F9D9hqkoAq755FusLi+1wLp3793VYdjPlQWXtGW1ibePJqCHQeQemeuEBDht
WVRN0SEwFZZdkb7TPu7lvGxOWqzGQHN10uzT2o9/acgQ3gNypVs8YLd0cIH6wmsIAwuUd6TIVCrC
XOnIq0fFZi/2NjtP9Wj7UcxmhXXFzl5gre4YUrP5OvW8YJ/MqkX1wmjUXFQxVu/kOyZGpdLoPnLT
aoIsKWrxydxWnBKmEzbPMnKBvmDW7t5qouUxixfb3ZktG8mDFYVQuNzYO6VFG/6nQPWjoQ/1BUx2
eKa0ebyqRBSQcvgJHBqNO7vF3tkT+0jZ70EKldgJOi5iLLv4G1A8O87hBSiNPZ6rY7zHTN9NOyeW
gAHxUDnYx2yHBSxpxTiIBEHhS1n48dp40Q+Ld3EdCwbXOJBd6fkuEH6r5JAfOugDLIlKZb555Qpu
BoKFtGgtSRFkbCmLrd/M4PJJXHKPyzlVtqluVE5bXWtvY2bn92RQ/iP/mez1cO4Oq810jh8Vyy1r
Yw12Hx8YvDtMxJRuyMcWn+7J8FjMEjSf8ByCPMXrFjXSZGVhz++2cNx3K9biORsy1ubj2khw81q7
7W8mXSflrUeCCX8KNnycHJbiPIVHR7HVkSsmiiNaEy1NkUpyI9n5xCijnNcE39+jMSY2rxxMKa/R
VKirUv1opBvKa4z8NpvceaBTxYDhJ879etMVhvpkMhXGs2myJv00IYoesDrl7wOBuvEHUy7kM97n
dvypesaTAz72eryX6RxT/zIpvDzuXM+7tqYMhNZb5ZDRUdWzDah2JlnN3XXn0qDDr60iXnFZilTj
/1qZrR+D0aYBl+L6znci1FeSetYr3SM0kJtcGk4J21XFTltGn8Sm+nmHQ87n0eJXHl5COJIkOesm
AAMyUIw0Gmprd1PpsGWyZOw+SM0F6QyGsZDLBpzKjB+qiZIVIGGT/X9D2Iiwa9vo8XPoE4A14+I/
V3j8sRYmyIB91mjj+WKEPoaz5Z9A3/es+HlMAnMemuhiT9yntxk+++IxbVzYD0hZzL752LjgDnuL
NZ5lZnA+KuV2Bg4vKRWZOs8ig6s6PLnQL303oMfBnf744EkfDMFvz9qhHI/vQ9kbdrmj+ar7hJVN
Z3hTM4jYZCq6S9Q36oxAEKdbnBCrWOA6fOGc1GlJJAqYk95GeI6VnKTjCv9UponKtpbBG2ODBosd
MVbuGBDvWq5IwMtn1AmzPQxz4yK9tDNlQMNClRXZtHGLec+5lgDz4PzJuEz/x9l59MiNrGv6rxyc
9RBDRgRNDObeRfrMciqnkrQh5Jree/76eXhmo8oqZEG3W+hutEyQwTCfec0mwTd0hsDrN8Zn0J7+
0XNrl8MQ2Sr5UIi8Gu8j+J5FvE5RJ4InllSBZ++s1irr+yycBloXKKFCIrCBoLIIqh4ZEtkfqcf2
1wCyBJbJE9oihm1fu+i/6A1QZRuFirhorG8V0vLOpquJmtcx2iQTcBUr0ikSVG4+nCy99KiKUNhl
tSlQF9Gk0e5gT90mHliTdL/wnU5x4WY7kH/tIAUGm2Ds7B8xrPsbj1V6wJjbbTH2m4vxQRkm9eBq
8BFCb2GgICicxgp6fU1B3pF6rDf2hK5cWldgakFVDz9oEoXhT6/Eb/gGlnQK8VTgDrgTFDJ9UJhx
k7T3oepopsvWy9M92j+W/UCNHPX6wZX5Pqx8g5pA5WdQ47CwK3vI8gfHhF26jYu4uAJAkG77ynQP
wQjsdJMV1J+60UZzys1Dd9GcDJjmub7BiJhYOrCHptkCrJM7SukDmCs6gRW6OHGXPbWjlyTXiekN
BQD32fylw8r6RaEGRd/CkNrityM++K1iw9ibuUbIJhhb5MJXkZPRWm5T9QyTU22gTHTIieXGlQnh
maCO2mBhbMrUs3I04dIUJRAfyQVwPCL3v89jM2x7VDo6hRxZMKPc2eaGOFWBMheeIv3tDjras5Ma
pfPdbML6BkD4jOhSWeyBJ+B+QhspluB+pm6HythIs7/oqNugFqhC5iMW3RaJwZqspmzanV0BUadq
6Q0PRHBx8Yx2G6gDbtnehTvYEtWU9sQtUPWe461zBXZzKkZw5Sj+B+sC90wwzKUxJfcYR8/evu8I
1Y5Nq3z74BWBVT6lC7OI0jsSMt/HfhrRBMxRmooX5HRZnmYkyqCDu6boyAnmILoHFV6rewS0Bvhg
qvdIxnVooFWDoXU5DCd0FcMad76csOcJ7TjyqI1wFiHMQhv21naijl7rzO3YkNaUcfjJazEhXHU9
WMIEiHVSwJszaUFhFYIlZbMt3aH9rdKlDx5TnjnVrofODSkptleirZ6LKND7yLZktQuEFXoAuWz1
lI2Nfmy7pH2yah3+HhFVML/ZiDMsUu+e9QvY4QDKPLH7TwTtIZIk4QggIbGrgYs8RN6n5k9pdEHh
1GiD8MnoJuMrRaLpQQex8jGa8NC3RbYP5a9rHz25e59k/XdlaopFnAXOE3LYuCGlydBNdynC6Del
bnl5RBMkjquqz4KtKisl8EKt8H/qnLCot5kFMXStrHS6MmLai7iQWv3TGNbhdw0Cy9qBcQ+zT15p
QijxNaysLbVjTjVzJI4IQB8/IU9p2KdJed1I3JMizI2ulV3kSH0nGKTQ+aBXZ3Za38B1KUuMXStM
gzKHUtlVBgQ3xVoVm01YJ6Gyth2+HVeipAGNgBse2/TyuPe2wAH98ROkIP0FJkj6TEt66Lc13euj
mzlo/CMI9DALWi8nUlInOwV0Pn+EZt1/9szeu4HRYEyUMLwJL2yBSKgOrKH9hqtlNZRXc0VNqABE
xV11G/V0/nALNsr+KyY3AFQA8cy0zJAZ9KFcahPwGDK3MwUyjnUUzj0AMaowqqsR99xiTWOeVlDY
NQN9QYyqsPO1PadGbRh83njbW7q/66vWvRVRkT06aBn6d8aY4E8r/H7ENbl0W21tcqtsiPv8Uhdb
gepliNR+FR2irrQ/hwqvuiNNerd5aoheIJ2nIrQ2Gg8Zl1S6RD13BQ9yQGLGQKrfwlrw4Ncq+mGH
VvVsqxqBm7g3f6Zxqk/AYKp/2shsr+PIU1dlGgTpXugegyQNOYJy3ZBFv7KpWWRb5Rz0GO4Yzq3r
09y6bUI/1OSGhMRXk23W4hrMc1MdZM8bg9hC2UiHOSStYvSiCjVk4chvqm+NIyT7ZvgMJ02blN1J
SBFxr2Ed/y48Lv+7TGXUeulKzIX+ZatGxTfp0MVUmATyXhgJcKUAtPPlyP1icfdvcuyDrZVGeOzQ
93PU35B2gKaGH0+KMMYxEoYYmZYzxsEzkebRcWIwscNUanzOpz54qCGaddtushKkxOdQyjvALkYH
JJWQ/zRimcEYUwxZxpfecNtzPdwLd57usA92yk/4DaVf8zygpDrowEHxISojCGjLt0OgFqRSDpN5
00B/MR6UQPAiP1gBxiFIu0+1Lu8NpZFBNmIb4bxVz5kjisUWOEZ+3g41kh6ubxegUt2BLGFF43Qw
UO8o7RFtL5735KN0in2DXXZZ/2LQEQzl2m5L6GGUo6IxOFBrRi5ayHnp/CpMTq/NitMHCCMFOcpI
U/g5QFSuhF1ezPWGvjoccEopo/ussERDERzoSHytdOO2EXqBiM6UK64sXV/btJxeHH9EyqNFIyKl
UlIEJPnZhE1qjKYDshGjKuA4IwBPZmnbCW4hLXRM6yXL6hbZlqkPA/OGNLIFupfC1qSJLguVwJGA
OAJUzlOzQTUeZix9K2pDR+LdkclrCueQWTlMjaAeDQzxPPsoHTdpkA8hKkENFuET53GhHZe/kcrN
9sFgl3tZkXL/du1lkXQYdBxdLehM9mWU/RxjKWKSe2ve9Fiduxt8vFmNQ1dRaA077Nd+zAMM1kNa
kH7cRoZbFndCGF21q4GGBWurz1V6NJrRdKBfq9y+SYIEwCRufBBP8Ow5jKx/ZDHl4Ji/FZD8dA+T
jWMzJrW/coYAFd0oSas7ZKu5yv2kHG8KOgamXtVtUDlPKYRL9Qh7IUuDFeAnYwu0DRhhiZIVgD89
vNAJRIsh0iYweSpGAViO0hA3KaH3s0UMkt3PcR49OlRsyd2oG//EqIPQzlNBfW81dVxs8FbwrnL2
9VfojjOayfB3tyRkFIvoZVpjsrJJPUaU1IvMuYqKgJ9A5R5tQVwXPIQ6G6Mub2mvRWifhrOsnM+O
5U4HpAkUbNkck0KKeXLVuTEKv3lSHRtZJsZdQw4EhMOS9nhXcJ7SEaWlkM2bsXEDB9SLlk8RUoAg
oiKdp6eI3vlaA0zuys2QxaK+AU0bZV/zEPTsN+U4fYeJIaD3teM37bBOItPwP4UGBCE664oIAT5s
IZwvBZIerrEK0B8TL5CAaJIB6tLJEfBReSNGhagNvQb7u8YhzoeShPMxJj+cRs7emCleZGQ5FO9v
DMtP/N+6oG6FVhmHMrK630q+qHNgW9UtzgWZaVU3ssEJ+XNvUwDfxZ0oLUiYputuaUfBnAvaYd7C
QsB72KUPhdxLq2b32ptQPkCeYnZvcjxWXNpAE6UPvU2p59C/QdjyiXpXCH6NPihBiAclHyaUJIkq
IEG4SXeKPSBDRw602XnAzrsKEEcx/IaYuaSPmGLbJ+/SWebr0reANBIwhrn33FClIlMvM3f8Rfkc
GCuZ5wRqgXJjmVCGxBJr7H9LzRuuLRVRo9Bj1zwlaZirdUY16MvEWUw71HDCjAhsGp8agutP6dwb
7KywekFHRx2q0urm68ruSUsj5F53DrILwbOyzJFixmwlzi9yDAV5jfaWeEzDynuZsYgIgp0QMyIe
I6c/sh+ulaCLpfz4KS+KwL/r4OjvsMxAML1J5sfOQn1v8Wjug+5ZjakVbnU/oZ2KZVmVt/dcOzGA
5yzLixdRBWxPWDDhV44Y70szDS4Fl3TGihYfcvXJMmxtQkao+p6KWjoDmMiUup/ID8xjizXGt8Lr
vOgFgBEKZqNdJzhIe7586AtfwBOqElKicFBfBEb1J3jIcGqJV+3gqUWvy7vHnJRsi52jv0/92O+1
tCApj2V2VVsL5J4iafpCADsdKP/CovSk024xa0YqEWH/FiUwYAPTTWZP9QtEiWh8TLx0mOpV0Qt+
5VIhpehIaPuzpZe9IPcdXK/QqEE5qSsh1uVZ7W5nMmYILwG54HputYx++whOXo8TTo0nK9YFvbqk
dcq96GYCUFT5yn0YdTFNmbpC30UQtEKjpeuFj+/oqHU+NN4t9tCE3DBA6OwmReZ9peVc3ndK9Chs
YFTW9Fum3zCvc+0O9VcLfR/jeYAkbqxnGF/rkkNaHS3XqtH/Klyjx49B9uEvl/g0PdY9ehECPwz3
mmJ2Xx8kBOV+g8hcBjZKN0l552lvgA1HpmXY/1B/siF2GygtlA8pmOlia7kufERkMVHIhl480F61
jTT4JA3U3cxoxOtha8xN5T0EcQ2llBjGX9PiRPgD6S5kqyI4c8aW53PLm3IwC/DHHiczfgqoExY+
af3Gn23v50xLCatmdsFzgOwGOIsE3WX4FAbGmUSFIl03czboDTmRkD90DoF3jXYyXWJ0f8yJYBhs
Pr0mFAwQF4IJSLmAFtmjbA1sKiq6oOg+OrQpB5FtbWS6OnpKLnkAYlxgTkS4aNS6ZgsVhcpusBsk
JO0eAVO5lnTjnsDIm8kuJjpZOuTm5H3PEZxF1ioUVb6jKe1DYMUK9jQORf6ctXVNwyPupgBk5SLb
SXYLom8XEqDC8O0QVUFSL0i/dZxg452XaJFcWXEXtc3OnErXeCmR3XK/lp1Gl7ENuHdOqG6Bzqss
/psiHuXTJxQOUgJjguc7MXZmMq+UBMb12zSdmHnjYNEIEqPLNh+A87ceQix84i8lAtjzC2wBJ0BJ
J87C7rHANfCR3u0YYKHgBf8gsN0l91XlKeS9QSrsU4M5JCp2wTth5mnrb/g9WXgQyGj6PrX4G4dp
QJcVWqhceVMABts1A1IIGhSLblIQxDdlFxS/U9/TFAAsm39CN3B2jtdTa1ra39MJeLddv9TR6P+m
hecV3wcuCkwjwXUTHhl+XT/lSDOgHE8N8MG3K0oDCQJB3B/Cm78nRlhCiiOwg9iHJzmeNSWHjt0B
S71xRnM4pLNZXtXh4LdPgH1G+bCIBNT7VrRIFmzKrppwE+l8zhEVwph/xK4oCx9pMQnGNBM4p9LA
rWaPWYXzG2ciEtHYa0NaS3G3q7Tn3lWqT47CTaptZcXmDxdaH1x6kPnA0fC1qa6dWeBTRVkMgNbM
ltzBUzBNQFTRvLeKnCSoY294ozQo7yifkgoFJwQ1THu+rw1gVhuV2cOXPMhGvU8wrpzQbvI1ngky
phqxRpI9x4qQwwN5BlT8fTHOX3KaYABFrXyOJ2gQ3O1relLOIn5JhLHqhe2VTzTovPkYQABNSHom
D8k1zsXqENp9TetoKm9oR+Y1lBw7lz+70CmfPaOzFMI902DPAG8MfmObT/0nJ6+7a0A87gHHHAPu
TiIAXOQDUgSTdvVS8s+ReNV5P7/ItowQsTLH4cWED21TYYIeavYZSzhiXtWBYCnAlDDXjzSYmOPM
8GKDg0zb0Dvx5bLh5GaxVTwGusww3OOIAyrZFcTXPtooJxCoVBcDFLLTLeHWDA5Dq1KuE1C4+b7o
6IIGYJAV+ujgCw+ZM9oJ+76v7a+gK4u4pdoQV9QF5hngpDwo6AaMEE9m6N2DgI1u5iZLC4QNvN74
1M/egKFZpR3zbqys1jxxlkEiJAurv9V433xKTKP0P7tlZ9iL5ISoj6EvxK6CiHHCYne6VWqiJ2tE
zs1EatV86R16sGsqceIXVZYiesaNYX6uDJeojVzQXRce03qPO2L03NDFWYODLe1f9B7m8oR3pr7K
Onx11mieavpQMUZEUIlxNrhCcj/5xL0ANYmUQBrbyK003es4g9e4azJ3hsIyRGzR8VQhmYcIsKLy
i/Mdnqg4SVsO5g5IoeohXlsp0YMA6NLDoDwkrem48SZgfxLqZnbnPsYDmeWm6eaB7F5OxqfSmwx4
xtlS0L6egZMH+yGGqYONkrb7bxayi8nT1IxJgASd2VCWsAcNTQaiFdXkAK2pcWf0eG2aa4mdQWas
OlXSh6k8vEAQsy+FP/UPkAGCufrHNeuuh7bYlxM0SmhR7UjdsgC3lk+bvgrz1nxELzfG/9s3aO03
T5FEKu9z6xX9eANQxyiDX5pgO/Z39M/YYGC+R+Dye68Db4zDWgal95Zcb8aGQ7mmDlKELBCCOOAn
AvXBnsg+b6npe/OmK0TxLaqtot/HyqhoIFmVVN0+5iLroOuNEITytZsB4ZQH2kVh+DXsFSfWYcI7
dCp3Vg4+zm7/+fe//vd//9+f4/8JfhefinTCyuhfyF99AgTSNv/1b8v697841pf/ffz1X/8mDUGl
0nZRdCFq0zYVLn7+5/eHCI83fvX/kkmQtbCvyu++01bVhsxn2Kdmar04gnwCth88bYjzmHI3pp7I
XmqPzv2Y0NeKgCddfhr39cMIlyI3XhEaTqejlw7q64ehezc5A/f+18QC7rGxVKm/WHBa2q3osynb
Y6QCHbhKQkKKvxwZUr5tC9OVjkS1X6rXIwtFD8gIjeGFWDHZ19mELYsDOM51neAacuRPy0fg6vKY
ln79uhLBOelZipo5GnAu5u6vBwU2RSnJBe+NAcjQ3HiycxCObJWdrejH0npaDWwbjuaysa1PtoB3
ihC+rVNuZ+lSFirppm5wfS3Mg0OZNqaIVXcEBRhsLvhEA7vrZIzL/nGwOt87BRmJzfXllzj7ZNLU
Eklhz9ZKKJBW2nv9DoIJmu2gNx8m1+qBJ5XjN9Tz+m0jTKS6JEHNl0mI4Hh51OVP/WPVSkuYFgYr
VDFZKLalllX9x6ot5iYJbd8pHpF6xMSizL3suk9gFkIjnts15WCX/jKOs8fQw53jg2VqvzO6VK5i
tQr+ZYrXo3dgZeumMYtHvxjahyST9mPQLDBd9BE/GGpZ8ecvKj1bSIB5jlZqWUJ/vGgjpEFDQBWP
TUtmmQP8WEMmqnddosdd7Zre8+WJPf+cllAsSPCGns26FObZ57QR7KlG6A8PuE7CWwj10mahjoGw
XJQfKPjTN3IIjy+P+nZCGdWmgK8sQRBum6/fkhoHL0rz7aFICNFXs+H8CBsq2HTNjPnnX4/FMqUy
5tkWuqfnZwxrszIpsfkPtM7lM4EiuiXQ0aKlGgWb7vJg70ynkspyPWEpGq3u2UpRkMAdSteLMdBC
50e97vu0sHGQAhLw10jWsZVMI2vaXh7XertuFAN7Dl+Rc1TL5cH+WDe2AXhU6NR/AH11Kg1Zp7ta
osUbUGvBYrtBoj4a5vp75lgvavHoWSdNi8+Aj2JFzWnrQHwYyOc0+i+fkCx50rpXH2zid57RIeGk
Cu1QdDTNs2eswjIYGsQrHiaFM8kqzBzKcvCl1VXe4PsYpUX1cnlazg9cVrcrOKdYZ0wJR8jrWQnJ
lmcvNNSDYG8DDIQ/0FIUAB/toOAsUZE6KMegew/9pN1FGOSuLz/AOwud89LiOahuWY48W+hJb0ET
6QL3welGcUxVQyWpTH3AuH33wVDnNztnpFogQZyzANqQy5CvXzaIR7/zstJ5QNBOb0p4tTvg9+SE
tPP3eVxelUR+K/ivcmNZPiobRQE4oJ6zw+V3fntW29rSNg9j8uamfXbLtZi5gOMf7Qdj0AK929Gz
jmWafoFNT6RfIMXap+a0gSMbfTDy28/NteQxqOdxpTMNr2dAz0Ot7VKpByAfdEANe3Q3I/WnnTcn
9jVNqbsUrNHO75wFHOKVV5df/O3HtrmeuBoti5ACtMXr4bmhPDgDjfUgYiJZKx6KEdGncN7IqOl/
XB7r7V5yXNfEqE4Jtj2tttdjYTiN70bj+Q8mcMad2egloQvtPRDpdp2bY7y/PJ715qu6YCulyyED
I9lESur1gBmIi94zM7p8gWGVV5gbxvLQ0/GkNBz5dr1z2sE8ZtjcICI1BdjcubMjjxOmdvOnBsnJ
HwVge7nKVSOv7TkZvkQ2tziSRjXE87IM41sd2vru8mOfTZPjAGpnQ7iOyT+lpc/WYt9MHaqxVn4l
5nw+IBpWHwojszZ05NKHIDQ/2oRvx5OmcPguaPdqyrZn45ngjvBETypalBqb2nyAvY6SqI/YP10L
JMa93eUX/M8R9kfAwBsCWjI9F0kvjyNAnx2qPaCJAhRTdUUzuX3Wysj2Sol87YTmeIzkLL8Yg0ow
gxvBhJRZm+xn2tcbkyRmawsxfnCzn59C//95XMIGViXihvpsD1opoiqdQFMJ0EyehRh71vLXEJd+
+I9f0oc71uG4CP2YabzPQc2gNIw86qPCpcg7SSxPnz+YoLOE5z8PBA7Jk5IzkdbK2a6kX2eBmWz5
JEGW9mtUoUEqKMyaWKF2bN7hIQmSmOosikbYNU5yZ3eG+U9aiijc9Jmi3Xj5id5ZI5artbY9U3jL
cnm9k7RpDET+YwsiwEl3OramRwSmpj3FB/nbtKgaXR7vbOcuE8ClYGnHAe4sTHG2JpMOD5yOWsdV
hWw02sFIOQ03InHocFcSYP7Bq2pnvK0pbz9hsdnXHyxRsRwNZ0uUYJarn/m3CMTOgvemS7GNacLm
KhzT6djiU4c6qDl+1lF9S8Sv0NIK7xbz2l/Z0rAhB5ZcThU1cwf31AN+SSiM09wZVy5AKJSBLe+f
oEdlKXCGeOWHTvQ4Sdc9RDIFDpJRZgQ3+/3yJJ5/NI+8mQ+GIqTijqG++vqjNQpBQ1L39Fjy6Fje
ODYKNm50xx3ori08Cx4uj3d2lzie5yhtw482BR1xbZ1t61DUoYsguHH0PN2bMD2pQI80G6sAwtsq
zSZu8A/W5fJH/vmZPI+UlHtb8p6WaTlnO9eBoEDB32tPqjXLg0vZG9+PCdGiVjVrx67GLYKLxQeL
4+zK5j091yYZsBxhL3KOZ4sTy7wpA/OJKYHnerQPMyhq9p2T0jM5VGZZTztUvwzjODZW2dK1B9yw
jjvaPx+8vHz7INpEd0RwodoeocPZB85N8D01xK8T9j7mcE2zLWwfMjDlGde30zVfVGc5cHs7qn4b
GaDUkyG21o7Tk9tHdnPd0nU1P1PetamSICVsRl8HuVjmgOhFdvM2BumXPFTIcvgbk+aa/tko1De3
Frh9Dp6wq82HEuXWkDS2Ai+HqgVK9mCj25AwrZwi3KKjobTMY4M+EO4+mRppnE5xYSyJaGRGp6HL
uh4TxwiI/RqylBE8yQF15ucYgH36ifgaTcJxGMdOrDCRQJv78pp9s0dI0LUtJXo15HTCWab4jxxE
gNnDEwGcktPkdEgTf3BWtBiRxBFz+YvCivfBR1sWx+sVy4DsEIsfHl9uOXj+GDBp4G/jR5adzGFs
7xHMLR8xRg0+GOXNlcYWYxhya8Gm4KY9e68SCZcY0Hl2ArCBlzOVw2OtJG4tqpdYPpfiaGQILWIC
HsJ9wrMkLbNm7YZT8kGAeX6S8yDklTYYGYsSjFZnh8KYSEQvsQg4BVoNz6pKo12ON/Upx42vR2V+
0YGMivJEylt9MAnvbA9BacqhXOCSXJxPtYU6X1FGFr4h0AvXTp5HdxlaRtthWYUjxI4jmB8Xs0hM
iFNKMp8uL613vjRJjWRdEdYr+Z8r5o8vHWaNmKcMNGWQW8BewYRmv4woi/5+BQuAbSbXJDhe0zmL
Ffqh6FzcyPnSM/RE5E1H50Z6/mTvgngIXoDz4wBw+c3e2TR8URetRGImxGPOFlfchGMZZmF4ahS2
OKpvrmAQAqvvQJfZAk+My8O9t5jRYLZMUOD8YDm/3jO1mUwtLbHwNDgp1+iY1JxvPofHOCY7pB6w
SklLdDamuLwOfFoEk9dad2Zd/bz8IG+iAhYzJXLqTq6zlIHPw5JejSAI6iA7IaMq8Fcf3dE7QdYZ
ky8Kw9J5VeFbJb+NDci9NRmUiDZOQcV4NXu2EfxK3NEs7/xOILmKXEs9O8aK9oYtN7WlAyFXBbFk
fIqjeShvZ2BJ/V1ludD9tYnQUbPO/E7LQ5GrGhQOsFoEOi+/4JsbnMtUUmon9CQUluos9UcpEhNp
QTXGA7H+e1GM3bd9j8Qr4CEMAC8Pdl7/4R5lNvlhgyOmsnKeeIBsyL2ISwLlvFTmuxBtoZ/wPJHK
TrzJOXCouaSkmHDOOwF2oFrcufqnEkue9Jrfmj8KADH+2vWa6AbXbKvcYeQrfsbEsNYHS/CdFU9O
Rt3dZYc5lAHPVuBUmBB7m+iEHuYsAWvjV6sCt3m2Z+EVNy2djX8uz84756bDrDAtpIBSnK/50YkF
9XYjOQ2T7jd4C9nAYt3oFHOM7UopmutGBngdlkH8fHnkN4sAU3CJlirHNhcUnZfX79qkFs5MVcQ6
dLCahcojggz0ZxddZUC9by4P9s4hSYBvk3xB85OUV18PJm0YAVZZYaUnvfHYQrJcW1PyP7iEOKdo
H7lKOCRWZ9H8gMtDH8F6PjVzQkkTlDMAUtMyMPJEWAk1hQ7XoQkwnJ9m28sv+N53JDQzHZPzcqlY
v37BGXCOblURn3AUSqnhiWLfoju8CT2GzxqYq3Ck1DoQ87C/PPLb2Ji+w3JOs2C5H6yzzQyQXQ6d
TpJT66nCvQsNakBbnFHCRxEIOrsjdo34WxSj//dLd4mllvueLB/yzutXrkslp9rw41OJx8s2GUpj
NQFpvx7H2Pk94kOHHUZQQGyh4Fp+cOe/WbxLtZwKvUm3kKqaXD7HH5cu+PEg8rpZnByYdOuCX3U/
Cx89wNjMPkiv3swvGQ4tSYteIC/JFn09lA2wI6dIJE54OgtoeBg7ueDOV4HTjNsJ/T36vmb2twcR
k7qMyi0EyJ+49fWgdQpmfzKle0oR8LgizULKCmOgVT630b6lAfLBfL69e7kSSHQcjyKa6XA1vB5Q
uBkGOklmc+XBH4AeiYN4HP9TOXgRYGEyrfIo4+3LHAX3ELoHdEexK0aEa/5yNS9Xk+VSe6BTwLI6
W1TKiRPlB746NW2l900LvBNtinyjaleugOuaTzkktQ/e/s3mXQblnlr2D0Pqs9mOfHQxR9OXp7SJ
nRAEbzeDmBmI11ea0P2EyiGS1K6duYca/OrfRnaMTr+SSEMQ/nAWv556ZVo1p3tsI7tEN/6ldnEQ
QAKkKG4BZiUIZQQNhIO/n2aaQA5nJJ086nOvx5wNfByzoCeYwzoMVkoVb32j0Hcejif7YNF7AxWb
xR+s6nd2rV4iSdpdSlh83bNRLbocQ9Cq02Rm0kSSqmlQdwp8KrJWCJj28jsuS+VVCrbMK5qQbCEu
c66f16NlqdvFhpGrkyo5GdrQzdd07q1dFE7fJYqGp8vDvfdy5AGEiwQeXOhnK7eDzhahACVRjZiy
dSsizPJMQC05EgUfpBzvrdeltioF4TKR8llgXlnVMCu6LKe0wyrClJ0+GEh273I3l8cW3PtzG1nW
hvIl6oiX39J69zU9TidyLhLO80ZGjf4BIrKhPknU1zMPiPNcFmvkccZ6VcEt8bc6Aou2xW/DxGAX
A1+FVUSgJ039q5UOQv0+tP0VvzdGKBOtvcnczTnCE89ALHzxASbgvUXgIqbA6UaNlWP89SLwW98P
6ghG8OyBROxBgCKX4WaHPCalmcLE+GB+3gQ6LLoFPsGCI23S7lkOM4PEL6spQGE8a9tfmDrWe1ip
2e3lr/DeR/Ac0/IcsIqshLOlrVpvrEyzVqe2qNpHXJayq7ZF4ilqZvXB2fh2KKoXlqRISQhPgHP2
QtgT2AbSFC4Bam+u/bAV265SCD5HvfzgIFyW7esNuxRKTKjHnuW8Bb4kgd3UUAJd8PsemKsALWRX
RO1nUOL9zicC3wKn9zeTLCHJmCizXJ7Utxc9w7s0yMEeAU3+z8r/I6aQKC4hPJHr0xR683Vaqpuk
RO2WEpuPHT3YQxEiI3B5zLc7mTGBF7msUSJj7yxsRJERU8BpEa2gVPdgziNaZu4gMWl081u7wGu5
GXpY2IXx8/LAb9fpEjuxcpaO5AI2er0vGm8oqwpI0MmJM0fdlKpBJR3N5Cr5fHmg99bPks0vSRVl
hHM8RW/YfTVJzosQkYgT/t3ldeSEz7XJ1F4e6b3lwzSqpWrLBzzPM5OwNaNJBN6pDGsDGJvTYkkZ
1fGVNQzoxiV51d8nqZt9HToz/m1zN95ffoD35nQJIijQOIIk4OwGIHctDSObnBPyUfOdj0Ygbkbk
+39/xpCvER567BS6NeeIoz52leEinHCywzjukTdtK2+fUF7861OGcbg/weRRdKZJ8nqNUL6dvbl0
cbcEa/rNVXN+BZ+oJoczf12euXe2AcGu5wjQf8tfyyL6Y+u5KlSAqLV9GsvJ2Pqmle2ocY/rvq9w
2AaARoyN9bJNq/SDb/beyIR+HDmOK/l4y8//MTJ9ngUjzpkDbzz7im5SvNF5C9WD+xTd2tjN9mj7
dRuAZR81n97ZGdQmaX/RkASBcb4ziqiHVBp27inUOVwsg+7W1KbJphu8aH95ft/egoRbGqYnh41J
QeXsvghjo/8P+fIEgZg2lj9FwyFTFFWoEyO4YmAXeHnAd85SXsujQcS9y9/n02qgTFWWMceLFSCo
3NvHztYInEQSG8WhqDcu2h+Xh3zvHV0OGYulyiqy5esvSd4wVIizyZPuEdoOQNFeKQGBwXQLhdBM
oj84bt77fOAcKFM65KBgaF6Phyz2bE6ykiepBBADngglshlXksH7+7OarizJrqQi9basEbXTWJVm
L09zYesXqw/7jWePxQe7/b2dgN6HTVGII8U977GJxkIJEAmWU1khoVzpzPiMIUC+CfoChLvdiGaN
HOO3yPX/ErfJwUIdQrqeB9hPAfc7i9HQsE9w6SNQtwD/5iu4sM7nptAvwgJorUbIEfWSlv31chGE
g2hmLkmCdJbD/M+NX7RuWPYJNVAKVvs2SIKN0oX/1KFMsqkgaEYfRIbvrE+BJCKVe82HBHz0ekAk
CmBxDySZfdsoTK6j/ihy4R9xJ6LVbjfPl9/vDfpimVXUXkkoUQMG8ne2H8y4nuxId/KEsk+7toMY
nRvwhptoGOAmjMQGqz6SqG70yiVV6OubYmH6DPR+0XcIm+GDCX/nehYUGGgScXmxPc++8ojb4lQ4
gzzha9vQNfcweF+BSYGn6mAOeagHXe4ayAyHCjjWg+fE6e7ylLyzY8k5FyQK4jmg6pYv9McnV/7s
+VFXC/xwBn8f0U0/jVXdbMOqCD542XfOP2mBXqXl6AF8EWdXJxqCEpXSTpzizDOvYJogi9p1zuci
nqPfkxtPN63szQ9O+XdmGOQ4AAAyguXUPTt0W227vTva6pSbqPkiK667GXMIhFxWaYWt7KpHV/A2
aNG+WSPQ7l65agi7D9582TdnQTz3KTgem34Ye/nsM6M/GaPcRwI0Ybn4NWoG/37uQzH//W4CN2NT
bl3a9CjNvP6WRTogw1dY8mT5Ln2XDlHTomwE9HxoeTKn0/v3a0dz+oJU4WtyVL0eD5viAQdZul+1
YWW/RkM5J0zkjdsC/sEHd+c7y3Rp9IsluyeUPEeGIuEXGLVK1cmkcrtG8XXEvbJFRDkQIQLml9/r
nVOJ4AMIzpKCgKBfPucfe0In8dzLklszA63+pHuyuhUkQKyWJEYOeL1qz/9gyHfej8VJjsUm5E47
X6bQYmKuM0+cIHCZ13VhlxT7GiT8HDROL7/dOzuCUqb9/zg7rx25dShdP5EA5XBbObjb2d72jeAd
rCxRVNbTn489AxyXqlFCz5UNGDBLErm4wh/oTv/P6GGxS5oEZ7cwDfF6MhRGx0F+Y9hEWIPvoM/B
87b68YdmDe5hQNiAEnNyPj3+Aa/EAYhyPsM2TgMQzEUQnpLcK5NQwK+Mh1mDI28p6BvKN2hvmKOB
SBHInWwLO8uvV07IKy1doi08J5DXFEVUtLefFiJz3dRVnJMGOd4EVzBEbU53sWCaMdDGwUvzEelL
4ux5MI102/v4eftz7P9nt567f/weXokKjFIpcYE6s7Ff6Cd/bLNs1HSqaj27zlpm/MfOKLYiT523
J/N/rrLspPbIEXVI5GdXR0/DnRmMNt4fSEO3flF985zg05wIeemScg3M/dpn5mLxOElMuOCC3L5q
uwTIGcBcvw7wwuzrJNFy+BJEjvGZoWX+sx11tAA9I/fGlaTtlbOkhj+0SyjkEdxa3DNpq5ku6pTp
FR0IefLLxjymqYFxRZSs3d8vg6RFZPf9l0zX9+AILROYduDfLOwurp7MbRxVQLVi3ZMUBSYXneha
ccbCrwsPEV6RmPuOJVjvU13DOp7xj4ZWtHKd34cucJNMf1TP3iRMLq5zkp5sDqeiuKbk/TU+oXJK
tjo538dJOMP7ri3XqD73b1tBtwmWsDUUnn0RTqBGRY6upfjSxmNxLHM92ddO0ew8017LVe53lOUE
tGcUGQscdbD4sPi0tlgNwW1L3br5FRtJiZwnRxRZn7KFeB6bxU6fAqQTHx/UVx5RAQm5wcHzQJ9Z
BI3eFV2KmWx4GVGlk9yksnjqkristiLLGNk/Xu2+5qBTwziYvWvArl2uZkFcxXsEdC3qtv5zjh7a
PhQdhjE4fSOhO3VduzWFAqvT7g7/ebz4/f5hnKcYCTyvR3dhEZsr6B3egAnlxUkKOnx5N22kI3qI
9m6wyaOkXkkh7mOgqm6Y9NNi5Da4ozdaBRp2OPNc2rCmierk5nEAxbJ//FT3H5Cr1aUxrPJAGEyL
UzF4Jjq+GJlfJpLqD1Xjz88aRPJL3pbBWknz2lpcazptG1rdZPa3Yc9LvFyAd5ouCA0pYEeBFjUS
4JCVs7Xm7CtLUTgpyDyHCazXIv9KsbNvB0TFL1PnJb8w3Mo/lKmW77R5Tlc25etLIanHJBDc6TLO
YcshdBSvengY1fgBWZHyZFZ2uUdbfA3//MoWhCehICcksWroefsC/abHsC8ohkuP5NfRl0hoF8kA
5qNCJXAe2m7l0V6oELcx3GFsrgA5HkN7pB9vF4ROrMeDG/YXTAULHDd9JzlP8Rh+ruza+aHL0DhG
8dSnG1nQOnEj7rGdKMzhZOY4zhDKBX60OO8+3rP3wc4h4FC5AEaiB7fshBUSgzgzxfYKwQOkNcwp
2ntdmF1iBGVQ4xiPCIS+kfFF0wECIehlGsUqnC8T+q6whzJHnfNioeL7lwai+dtYx8hnIglxMBoc
6x4/4yu7SqUGAAjgermEncWbD0b0dYqkuzSIRV9KRJHP9Pjnk+c1xvH/sBSEGIAL1NpM6W6XSoxu
7OPcaC+IdeWU21F4trTIPsQUZivjtdeeijBjqzaK6i0u9hM23B3qV2l7Gfuk+eBrRnAk4TW+0Ojw
V17gK5vEoxFN44SayHOWQ88EpQ2h11570esR2XlNBqfBw1bVi9PhSdYTglVz9faSmoYbX4scGpQL
Feftq4yCRvpeoctLNczATXZonoRA0XK8Gws8qmMUl3FBG+Mjo3sEsarAysN/UWcRzcrI95VIQe7F
vWwASqQzscgHui7H61hWYMBR+Z0+tngexOdS1ijSUeRoCKF2dphv37yRfIvApEBNrLu8nr1motEw
283Fs4rxOOG9dUhQgjnZGupJj5d67fnUK6YMDcgug8W1hTXXmGEeRXauVHdCPfi3nJNwD+5uQsdA
6w+Pl7tPPBymXtyODKWYoC/RtGbXUzbGjrwEnHwk+aG5T5hmnERZfcRkKDk1yq8LjZ9m5Wy++pyk
ARTANBHugBcoFpaThkPvZWyc5AvyHvlfg+tEOyQYlLaikPvHD/pKFUiHWp0aMl8gAcsrJiXNEHUr
+osDCwsAWprhVp5jKbadhhatmUZiUxJNiY++ZDGPFExF9HcmteznaGTN+fGvuQ8XnCWoRarfClJt
GS7iCVVzNGlm+m71EO1wYpufgz6rp6PeGNXanrr/yOrkouKg6LVqb90e3j6W6WTntX4x6go/szRD
DH6HXZ31dUJI/EvgoruN9VSa7WSXiRXE4324YizwMs0mLnLfLg4sUCNjQl9JvzAjqbdek4qfxiCT
/6pSQ1omUH7BTpv6v978goGik1DTWoFPtcRZpgi22s6ANW9koCxnp63/vizMZudHTbGyk1/5ljQ4
AS7RqiIDXEKI/MapY9uhOTVUmfWz9MbpjHIKCoQ6CnyPn0q9q9usBb664mjZ9M91Pubth4y4I5Ww
/nSJQEwfGKs66DeXzikH/XfC+BZgQKOBgUnFiNSEKFfO0CtP6gF/53NyF1AtLC4BH03eQjFLL6RM
1bGhFNkMmJNskJZbS9BeWQr0ENMQAFLQ8JZDpUbXLHLPrL4IwPB7I5jyzwUeSdigymQlBL6yQWkK
MRekOUXJsJyXSdo/2EOPPBXyqMD7R625gHkvsLBHKvp7ITjIV8lxqd58lTFvRVrBoL6E3O6rd/BH
Lwh8bDLFMQ6QFh4hwJcib/JIrr153rUI5v0jAjnkbyTbgnUGL+NaNim9IlIt1mwxJtSxxS4vRTCI
4jjXelAc6jhD2rFwO5xQKrq+K8HutRcMPksNXZW+wxLDSV9Q9JC6i8uc4Zka1s6vBM3ojd/BBzRd
8W+pBWsQiPvbhcdETQL4g7pJl5M0Y1QWREFYXGRtNU/u3IhDO5oFJKy6OA5as6YhsFwPuLHq6ilW
FU09f5mVGB2auu7o2+fJyKsIiXoLK0tMbuOoe05bPe/KjRpR6Ss7aBkP1LKMFtTYXAkGLWtcvarK
GL60dcbsqulPYkKtdltY0kURu0M7towMiHCF4+9iBvj7wR+H/eOIdHetsvkRe6QBBdaEkLBEBcsa
K965iMwzBkItzdx6LIcv0gG/dAjmpNY/jNh2uodQC8LwINAOwT8rF1n0NAh67PsYhfpkJRe/a9Dx
m2jYWAo+CxcKuuTtwYojNwLEKqZzLmpnU0WRvI5MVrcOtBmgFDFuNzBctz6+UvTwsugo8Fl7a0mr
fgRXrUrhYCqBUbn9EQY3vJbAJjkPwHT2ns+COIqPF89r/9FxNF5JUZd3vFqOxjqlh+LTk6beLhfb
EyZHhdmfY3cY5YesCHLYSfGEHfihYZuk3gYF2wz3ZqzfkomRJ9YIK9tRPdKf1xO/AdgYrQkOuQ7y
b3E9IVuf4KRh92d88szf7jzl33IZ58+yifuVx132kFiKBiQ7D5QDDc4lJ3XG7k9vBqdDKa/0cJyo
m71LAbZyNdwfa1otzA9VHkEAW+aMQeGUTOKH/tz3YnqSObRe9CqwpslHfeMjcbd5fJpe+YhKe4VL
VpXi9D1vP2KQws8sjbk7W3y94UufVeTjXWFNY4HlYeHmFyhuZohNIu7FmyhvbX1lcrCM1YzkyZZI
ZSA2A4bTF9vIFZmH9HjUnNlkKUYFqV1O+QF6HWSSrPaQvyq1pMOHsrAw8l5TVrojnKnleXSuKNoz
JDrqBf1xJXZl0Hs4s89n3LgiMzj1ksI+2/iYQOUHNLWlf/WZ/elfSxu9PNrpfiuCYStnvfd/dNit
GM/D7PvWMXfNRPuhobInDlaPBvpe05EvODYQzCK5jUbaBf/EoUzzD0aXehh0VIoI9dMPsGP+1OBf
jphmEiPF+dYvDKqEa8JgPsMxWaZQdhIk4H0jZl9J/aWMO/ygW5xtGi2HTdH35bXzzPZgGYm2kqXe
HxgLPK6C4xEhVBV/+2YzC+fq0Z3Cs66DJE2pvbaxOxXf3vx4rMJk2KaoY/csvp/EOrgy7S48Y1xn
ppuo6ZRglN0PdA07R/hH3wUcvvfGzLTBkhbR57euD6AE/gZpBrhZPFBunzL2qnKEYhWcZy+EG0qk
kpuuZ+Y0x1n4C4/AaJdFeRcg2OW2a/z0+2iBrA3lDK07qISkk7eLI8snkLeZg/PYG5gE6U7xLq39
4kNvoPpY+6z6+GFfWY9GDKJ8ivcDe0H9+x+HJUDpto/T0Ts3WY2xcWVZPY6nEnJZIzQKgCaqV7LH
V25WRHNIOChDFKZheam5bkgCXpfeOZpbRQXB8nyuKD/0iRm5V4cWEpZ1XDHIAEyTJCTPUwJbdTDi
4ilrgrxcOU6vvQKw5TSoOZ1KW+n2FcgcPQCG9LwCfCguWjR+QTK83oe9nj0VQktWsp1XlmNC4kIc
A9iqKAe3yw1l6rVYQDnnaEyRxWkhhlTR5O6NyBg3k8504fEXvs/vALrRtKB8N1V3cXEfjDbvEmua
6NJV+BlsZmHiSQoN3vjlVmH5ru4dF6Ovye6/IgOPNVGAZ0l5evwb7m8EbgPWh7CIysVd4ChcBsmh
1YDPGo3q1DVYtmdJnOPUQJOkjJA5zAl3bxzn0kNlnIv6I3+qclNFsz+2dsGQiybBEF2Q1At2BTPT
Y1B55QFi/5q6xX3SwlKqPFH1CTOwxTe1dPrOGMdEFxzFNfOAEmVU7R0dnua+z5vgrWBXnoy+pSrg
URxRc5zbJzNEJjA0MjFo9rTmjOGltikLN/uBt/FaY+K10wooiPYS/S52rLM4HSK0MBE1OnzbHGc+
WBkunqWLX5kw0BCXw2Bv0xF5VDTlMDWHiYQNbxAfHm+fV14vNw5lNQWCgsEunjfMtUgXfRCc266r
DsPgfPSnOX0XgkB5eywgYyB5IfDzdpctnyQPnNlBxubc8z6OflHqYiMtDBK2ZZ/LbR4VyRtFJ4k6
6PZwqdL9pYin2rz9mMlsI9A/aGinjYb5BOLBgZlv1CcYZe2KrsQrH1M18GgzMQNXh3GxT81oKIwI
M4XzLBr6BHXd6P+Fojb+cvsMf5Qa3vTFntoRo+ep059mW0u/Ywdor4Sk+xD4QiFjEwPNorxRIeuP
kymqubWgLdfnUWg+jdoW3SyZZU9+JeXZoMI/Pt4/Lyqvt0UFlDVSFgopRsVU2bcLVi1Oh/iYiHOA
fQ2SJW5eaNUFYXLP/TLjScEDW2GBSrnSpjm2gV1rn0ZcUep3zqBn9e+w1ibn4iaT5n4acEjFwEY2
hfXLSzs3wp5nsOJka4ddUpxHcxLdITCGEpXmRGJmtElNEzNP3Adx992MjHP1ZDNFUWB9jwMPB5+j
IesmPjh21oPXh0th/tCxjfsHjS18Fn20wr19PqRR9sEvq6LbJKEstf3jV3QfoZExZldwVUC4IL28
fUOlVZm8CH5/0ojwGIzzJyam44nBSHFoJvC8+hiOK7nH/bEmVVcafvQ81RRqsaam2bhduxlarrg5
7hKJh7NeOi4eVzQh3/p4wKVIqyBeUOkx/F48XjoVZawV+XmsJ/ObjYVFtGszvxm3oWd241H0Ixjl
WRJPV1a+L8eY6UPYYVLJ2Qa/ertyEUSFlDhnnF0UgEY465EO+kSLcHGhGZIdfDvBPLLuMXCdiXEr
kfP+s1IBQlWgsUPjjC7o7eqwvmrJtTWenb6wkOeGS0gnYdz3dHaeytyfP5aKiP34Zb/yXQNGEkzW
aL7CGF1cGR1QaWbumFF75hjXp76ENnjSzSpGIbt5+12IxJpnob6ppt7Mu26fMImwgJiMpj/rte7s
3QbTcBKcYDOn1lqf6u5lvoDCTLQBPMoChl23S3koN09jFbdnAdYSO8283mP2NzyPkW5cyjTPsFTN
1jCldy9TYU/o/TDdAiXGWH+xKHWlPVRJc27DCO172mHOs1dPgUA/TURfH385tR1u4iQKS2TkoJUA
lPL5Fk+YTCm+m7iznLtmCPYj863nYhDBJkKibD/BXNxNGdmj35XKqbu2V27f+/tJFV4KSaFa9rgH
LO6nLAEWhedRfa4sCOvI4gdHuxxyVKdnGb9H1TjfTsydbH4BruI7DIlrE2+RN4PbSc7B/9HNZ37A
Tl5q1mRBhY2yb8hzMVuoULSdg/0BbuCbHEnbL4/f+d1lqNZS6iEWk2F6boso2DkmGpso8Z6dyQLJ
WuKcmW7KFiXTAxHFOdhxHRorJ/S1NcGUk+kwVEN8ehkWbBQ2pBvW57pxRHwShRGPX12p4Wpd0Rb6
5EGbf+vgR71Tm1ElkUiNipeqqaGXj1rWOTWNva76z4VDtXXnyP06dWh8PH6l9w1l1iK5YCOTW5F5
L96pSJPQdYpOnjW+cNoxnRVlHm1z2Ta0bLVwMk4kBEGx94UIvpKoC2cfZ4nZfNJwMQ3TTWPVVbsS
i1956SSWQK5Avasu6+JHoSrStlhbF+cUc7fvQBL7n9T3sbYBttcf6UtFzds/M01sCk2lS6TO9W3s
EOXseFplFecuL+qG6fRoJLsYh7b5Z2hn9jerxTpyJcc01Rm9jSGwXWg/Qpqw2NLL4kTPBitxaJOd
Z4AdhbeZOTiJ2Dq4Fk6ImKg2mRnnYoovloVf0UfXLdPhUOPS5jxPtYmYTetMQ/WPgdOOtRWO0UYv
bospDj+dSxckSCI96PZDHARozuEDNjibWGBb9kX3xlGe6tkV7fHxjnrl2ylBXHII3wV0tJxQxJXV
eOVY56Byq+RUao55yjQ57k3hfBV+nK5MH1RpuniHtIspWZXWNwXlIg6KoqgMkaTNWWe+d8nGtrmW
3rTWR3yRRF0sA70P8ARXGjf1stcu4wCFrbkezliv9N6ZCrdEikXHYuRQ+x5D7lADy+/uRg2nhC81
eqnGJSJXQ07aysvsRzZjN/IBp+gh/EZ7JojfpzYecNPOCUrL3GMoGOH3l5EpK9/WUWDMhnmme3aG
kZgOH9RHGX6qc2vvJFnYHkHZJ9oJyigdt1KWNUxAIAfmKRF2b2AGLTxnk8355H1E1lZHISfMg/ln
W+FUixMm1l5/l5qhx/siNG3xHAdGkuxzBDuGbdLgDLTL/Xoev+W2jeRLYpr9bzwoiul5Lo22u+ZT
rFnI1FrxbJCfx2WpXWRQIze0MUxkNbINuA4neEbyMPTpR05YET3eZPdXPYMPckWlvQxhegnoAMvC
b6AIOLeI6Y6nRpgjTt1RnORbKDPNf49Xu0tMAQkDOSAXRh2ObbBILGCQR1PA0Po8urlXxzs0xe36
A371nncspzHJ/mvrKO2MnY9xmbdPRgxWPj3+Ca88MLBsCJ8wleksLOOTNsgcOPJU01sYy+8WlIrv
EuMZrE+xV/k/LKVOEhMfmBzLGy8oC29yk1KeW2Shje8zhInhh5aRof4e0emyPz5e7j5V5NXCTaSl
+KIvuOhhD12dCoAA7hlLuOapkDjCwXA954bsnjBezTegB52VyPvKmqpxTFlP3IXMtQgadgpGFWcq
rGHlVHY7s2tNuXU1u/jaR422RZym+xwHWN88ftS7j6ioY2AfFCUH65hlMU9a4zI49lyAbKX95GF6
fUmYVmNq2a7d63dR+GUpdAQh1ipu3mLLyjQOGwQ03FMTa/UvuwlmucdrM/tgIoZyLqy5XzmRry5I
0FdC7zTjlzBJq4ob+vSae3Lt+e8QteunAcuuneHP/xamnnx9/Cbv018kBAn4MEL4hkAB1LXwR18E
d5oZj0nPPlW6ln00Okf/YXckE/s0K90Y+eSywiw5HdrwbGpea2z0ENGoHf6z5v7xT7krBCzGO7Ta
gIdCwuEqv/0luh82kd945mnocdv9T5viqfH2he8PaftOjE4aKT2yXH+eU0AuW7cG9HdIM6sYvj/+
Ife7K6BoRlVDzbo8eD+3PyToGgaYCZ6rw9xEm8iK9aPpNOWxB0tzfvNSlI/KuYftrIOOvV0K/1u8
7AV2oLje+hVtmzi33M+mjNzxO2maH3x5vN5dAEZFSUn/gNBk/sIeu10vZWY8jbrWHd3UHfZN4cZ/
Ty2OUrR+5DG2BXRtv42uti2S3eOV70ekHCH8BIBaoCRi3I088nL2JRI37TH2GszbEBX5lGD5e9Ws
UOx5RWIHxxWFH8NrATobHpKJ1fyuafTk7HYVbnI2+qEAE4od+nSIeRWiOucoO1OYBTWWp33nfHTE
EJ31AafDPJTms22k3krAuzud6imwt4IADtudUejtC0yAq0Q2podH3pN7jeu6PueVnm5TbCAO2Jqt
qcbeAf5JgMCEIKpKLQ40YRnqSAbcchApoC7bjsUBNfeYEboVdjlyk/Ncm9HnEaXR7iK9MIvedyDt
czIF4DzvfGw69C/BGPvaEXNNWm0bDTEle62ye8lEb3I6fiPhAykFyiygxosYqaER7LRjJ48NHg0X
o5nMjZSx3DR1Um3jQUv+dgvT2uvzYD2NVUiRic7Drq1T/G1Fmh6NTvd3hh3hSBXH6UdsuO1D4zj1
rpmr7Iyaf/YOD0KsQNFK/hq0wjwEMnG2OcHxLOLG3TiYqx6AjGgnTIOnlZ17F5fU03F9+2CWEFxb
ypAh9IeAUKXJYxF55Q56Vf7uxTW8EtLchVnXPo1oRu30tmvfMQyL3xoi1PK0mxDfUQP45QWUSQNZ
4jFujkU1ATmtE/8Yy3re9q61VkfdRwfApUwFLFIWSoEl4dSA4zcK10rPdaEHst8ZWeqFh8GRY3qw
5iqsnn3TTa2fYRSX869Z0v7TV172XUIBC4nTZTH7IZEBo7U4X0426Lks+QlZPl7jqGq2uIc2T85Q
1JfG5aBr7TyfHsemVxflgSF1qYC/FBcfEHCVvhtl50CabZ9sZYvSOMribuWddDxG5n8y0yzSbFtm
tmzWlMbvrhuEgNhdajwC6pdc8faRp0EKszL08KQNaIF1jge+u/eyPX2mbOXt3i9FJ5EZHk0cl4Cy
lAiJKWbcpJiCU9W4+YkWovkRBQ1vO2PHu3Kb3wVKLhka3xR6qr9PL/r2qaIJF2TdC4PTmCXRQS8Q
ifN7073CB/gmMzN763iH5eg1M0MjOVLz0NvlsrHCbAkf3lMOUX6vo6a+zRFTO2kxVlmaQKD48Zax
Fq+SGTqIAjLel/EF9cki26aPqYe2NWjvbGAiBejQqh7eFRjOZIe46/2a9mHhIchLOy2SG+npovwL
z99BP2a4RLpXf7B11GXxJ0FoFsaifiCP7uYfgqL0NyUlVq3p7IBZnilf073tZu50dIAGzM0O46ns
3ThkunswRpHFmwDl/3obtuM44Xo1h6P2HMBe/oAqid2d0gm+4hYhbiYedgiy4eSlwhl3s6jD6Ji0
oVdQghfGbK0hPRYBBYYt+A5leaCQO6rcv/0qvYP1PJ2f6J2eW+FRSvmtbx33ixWO3tazO3eX9h54
nqlf63stTjQLU2CSv0FLJdOw7cXCBlXsS18ZqbIIIQ3d+AXHRtvXWWuejdgeTkrM4/B4S7yyJoKc
xGhLbXzEW24fFsPkRDizX78bI989RQl6BWUn/KtM7QmR8SjbAb9boxm/ZMV/3L1IgCO0ypIKsIl4
5bKAj3qud0c685UGjq3v+96fTWx52rxihmZM8b+VDIe/6kyzMFWumtze+uiRf4qwOEbAIYVnv61r
t2k2E3qhz3Zdl/IQFrHnPUUi8r85szSj71VaaHlLJAbMh7x3HlvYlBfxVGPnxqsQmyDCXvkZnaw2
3fVT6/lf9Nrwy12tV634aPliNr7JoeqLdx62YRktlXDKqm2Zg6EuEMUNOnaiEoyPkAeUuFZg7DCA
Ov1EZw+9jq1euwKIjieCsd4ZUVPKXYff0LVp4K4duEey771Apm7D3Hw4I0M/6/uEa/P9CJXu3wxz
u/8CCIr+psES+22Rji/AbOZFxo2RG6FucWVVQTwEM5LW1yIwJDpjxq9pCpNnG3bOaUpSayUDvdtm
LEdSSDKAEhEl6WI5CQ4uHIE0IhjppNcm7G2Gs/iCh7StDnPn/FsG0Ru5luoRgWNwlMC8AxpYKvMF
zIOaEa7tVXRy+uSIufqrNTt5dS3mtYES63t8lO6CKxqAyigBnDj+LVRjt0fJQXg0iUgNn+vYmY4I
q6Xv5jmujoCe5+Mbl+K+J1BgbogpjmLD3C41Z2FdQg4O39XU2591OU4b7IvaH/k4rhE2XvSJ/jyr
wFn4aqiJvAj8ALa7XSsr/NqgtGyuxMqKGsyy2+LimIP209JSW2yAeIKDH1Ir+AS+aui2GmI8wVHi
yfrJx/hXsffwQTm1Pp1sGFCIftRTZ3xvp9ZYw2Uv7m8VV5TKEsFb4SFJTm5/6xxVNLbr3rrWlT39
KKHm/ENiYX2azPKXlkqx0itTj/7nq6F/BJWERNeB5EZveBE8y6xxi6G05ytwnP464FP8NLRuvRKi
7x9KlSmcGuVlCRNIna0/mh1VJ/CpzMRwBVqRYc0w6cmzIZz2w5hMmIFzpaxs5FcXJDFhSEzziPvo
dsF06kGHzGZ/tYd5QkFEGMG2z3zniGBudChl5a7p+96HB94kpDkKMUIEUJfbFcepnCutJHf24lrX
t8JC6TwJraTYjkU7vdcjTIf6KchW3uzdicXmWCXQBCU1pl5GJc1Aqh6KmnFtnLnfaZnrbiipfrdz
sKYK/cpKjEPUUWUED0lucYhaaJdZmXft1QmRPtpMPSQcx6ZG3BhuLFeiwwtUYrEvVfRjXMlHZCS+
eJ06BCu3zaP2GqZauOtM7vetJkGn/dVZXis3Jh6X7cYfpvhH39p9tWmDzg4QZTVDa6MyBeNLxCCs
P9Vd29c7u3MyTDtM7Tv3YFDti9bpLnPQYlvmGkmEoJqUhv3OwzqdkRUDgXTvFX33t126erZFgqf6
iACqmR10e5oESsidZGLiNePaebx/y7D4qUnwZQTQD8PndhvB4Rsdo5b61cG77VggJLrpvbB/ZnYx
rKTS92eEYEaHHP0eNBsQhLldSja94Ux0/6+V1/8ua4r9cOAGU+T6dOMIvfrnjRGfYh6ECBpGSneG
0Ha7Xgisb3DjAU3J3LR/j3gP7fvWrMfD5EXTmtTronmg9g4XmLINBYBJkFtEHG+ywkRWgX11UHre
idJGNYBjf3WqyEODv5/SA96eEqyxmc9HS8RroiX3b5eWBRPnF9UNLjn1of8IeQVT6WrCtPdqR/54
kV1ni22QmfO/viud93Ypk3Dle95vHe4NBiuARVEuhA9xu2KQFWmOvbt7Detu3seY4ZyjbvD30ZjM
K1HnPtjhV4W8rUne7eko994uFTm9b0cG1ZQVZsZeRzP01Nkjt6JA9kLHDOenr2FJ+3j/vPjj/RkT
1DVOHxVSIIeD9EG98j9eaSqrMPKDUFzJmPMUBKM3FNsened5Ly1tFu9QfPP+giEW6qB/w3o+Cj0y
7S1S30W1SyZbZBs5V771nMaDdxA6bPwN7TzPPKR1mejHPDRlv3/8q5f7QP1oqGXYlYKFUPDP2x9t
FigQuBOMsoT8MP1Ydplv7BroY3+LOBbiwxANzhtnJ8rSlYYg/D6KcoU/XwSR2R+dvnen+ppkff43
OY9f7DTZiqcgTbvmEIT99POtT8kdpAAY9NJhcyzBRB4c2Hwaw+Yq+7p6MptZP9EEl9/TSO8QcLTW
5DOWBS5PCOyDmIVULkj+pWI037M3qwK/zQice0QFbiTtLvKtIjxXEiesjYtC6Fd3Ftp2MLv5+5uf
FoAhKgSoNNLyWIrB+E5Jd2ow6ms+jK69723h+NugE0H8NA6Vvk9zhx/y5jUVwwnYG6MaeimLgKZM
r4vQc7ASm/LqWzKaNZrcra9vHKMpPia+1nx6vOAynHBHqhmMasGSEN+V1Y3tci2a2nRVlNhTzvT9
IAOglF3erNUC92eEQgA4FJGEnsEdrk+EgdmgFTJeB2FY+9q2q201BfoxKqN/ZrqSK5Xca09GCsNq
gOwU7ff2SCp8x2DBTb+WiF7GWwklvtsNsd3+dETyVsFNXNFVuqGA2GrChhPn7Wp9MCW2D/D6mI/z
sPfM4vsAs2zXI6n3Lus7e2WM+aLe9meUZD04TSQ4zE0V7WaROfmkCwOQ0/pYGUMMjZiqpnhuOz9o
N6CvcmhUZiKOo8BRchOVpfUCQ4sSgM2t+7uLdbTXUaEApzU0Y/XBNzL/e63JxtyEiJ5+1ptAK7dl
oY3Mm2E1+lvsovN9lCLvCU5a6/ZRCV+cBpMs4+0Uoam3jT1RfH28OZfX+8tDqk65Ak/A/ltEOFI6
PFv7Wh6HTpPPUZPGwJf1+sAArGQmhO3O6NLZNUo7P3pBOK1ctbfLoyajdCFRzKa1xgCGwH77TUsj
b02f+dNhGt3sFJqFeZm0Id1b9Fra3aBpAg22pARb4YgfUaavqYQvQG//8wMAjUDWINRDf1xsYc+p
gygD73ewGuxUSxOycmrM+qcYxO8OG+T5aTR9531rFv1ZGk20r0F57lJXEyuX8m0g/p8fgvkOfTBF
oePX3L6Joo47LZh9HavwEAwADSukIyOEc7u66S4hROkPdedFB1gd9vHxHlD/9f/f6IQK1dwk/VA8
W6WhtngHM+7bAC1i85h5bvQlC+fwXUP+vvKpb4PFyyoMArnc6NvT/Fl2F/OkmvXOnq2jb1OUY1Rp
fDImU+6CNFzrU9yGwf9digE8STlzYkqt23cZAqSqvNi2jonXme8TreXyksb4I4xG/zDP4VpCdfdo
dOwpNFC7YriGxtbiBfpa3waSBtQxKXsIMDp0F/xHtcNAy2D7+FstohLPhsonlyXpAV8Lhv3ixDgR
tzgGgeZROm37Ye66cGdovr+BYWoc9Tb9NyticaY+Hr/iezhvIif2n3Q/yb64JUZLZHfNkX0IMMKq
/N1EunWZXOzOTS9NnpO40D7NbgZyaUDFWcIuPPaRX8B+Vt6SyBjsS7erPz5+psWI+H+fSSljEIhU
Ubx4JsNpJnrMnXms0Un9zO2cIhHgzScrsyTdZ8DTul32J7OX2jbOZ++Ul65kBqvJvW9NaBn4iKo+
/k13W4jXrMCLTLRUDbB8zbqIDatnvHT0rcx5j/Dyx3ZqppMsUXStqvn349WWh199VPIDLjU6oryE
xeGv3HlkcmpZR9g4wZcsQL+MPUCjWm/0o5htY1NDGvuRCkLjm1dm7kQCiBAdPeBlmZzF5GfwSayj
4GheYgOsTGrF4cbzxPRZtxLtGjezeQ61Zm0Adf/McB1ohEBxJN4x7bg9pJYTSnqkU3TKaRPvjLbr
D1aKg19l5xSWvqz2eV5g19tZa5rM99+W3JrHVSraDkXF4m33wiklwLbsNAfQmkTlVfvKseKnzCc/
Q5NrjSa0WI9JmrJNUHkLZQTRb7FePtqIzUQCYpAloM0fhkwjJyso7PwAveNxRuWUzmp/evxp75el
oQVxjXudTQUJ8PYFSy9BVNmVxqkILQ3zR4y68Ez/166H8ZDM0Rrsa3GV85Sq0+3zUR34qnQLb5eD
49BFNorSJ1zI5K4JvG6fVb313SqT+KejBe0pG313x5vWNwVfeyWtX2ynl+WRivP/x6ecv9wu7+IN
1U1oNJxy7vNLB0hx0ybacKxF+j4pWn2fJ9kP2IvW4fFbvq3g6fbQJADbQmbKDUB0XqwblXoSNJFt
nPI6TL77uEJu7WyIPiB5Zh5ni+yOqW+xkpu+uiitUTBXyuVnGZ3MBCE8PyjM0ygd66AVro8SAwHT
bmLI9xRyu7o11gxGX/nAKM5wXKhPIUHcaWAB9XXnwjZPMaiyI66E4SY1jPpopchRuJRV2yDsmlNY
Vc4OYo75+/GLvt/ONNYNi9IYShgKVYtLYkDq1Uxmzzmh/Tzu884ptqY3pEc//n/UnUlz29ba57/K
reyRxnyArve+C4CkKErUZHncoBRbxjwfjJ++f1DSfU1IJbYXvegsnHIU8RA40zP8ByvxZjX6PavA
ZWL5ktAGCfypHr5Cr0+xbqRDndr7hM6Fb5eOcxOB4YDlWaM3eeZaf+vhEC/iVscrcEnET1cvsheF
MvedvU9Zw3vsnJsbfVhAk4M5fMrZOGdCvhXh4O+ng9kHt4KTl4L3arfW5TwihRKL/QypwKsTY76u
hiH/oJfBUhPWjIsmsosLPTMxdgMreTFxB3oJOetFn8v5Ogn0/qFNMFUnRyjvjKrI76SAIlJpWuQD
BcpBoaiEREMQDvnvhZLL1JCZkZLxb7AZa3wjxdXeKIME52ZtyO+sLrd8Q0OPt266c3I3r48Vju3F
vERF64AoXT+dmLkPtKIVvb2vSyfZuzqEGA0Uyt3Q2iAPYMT6ZRY7u7hGrPH99b4KKl8eEg4bVxRA
x8Wh9nRku+WGjBwAPBinWF9mly/g1UaN5k6haY/vj/XG8jN/HWu1tyrEWnEbl2IvQg2ncAFLfRKd
fbChEPiN2Yv9++OtrGFYfgszHSgYyDD2F6WK04eL56qzAzrve66m7kGp+rtC69KN3kbycWjc6Eft
Jld6V1mXPaIhHsps445AZeGfKvXm/S/z6kWDNwcDTtzObYkiwWrviR5DaBVO9X4Uiu0j7GwdoGke
I7c1PvzuSAS5i3IsMGz86NYKvCDPTKEQ3RKeI2+gJLOyHSqhX8apbv/mgULjjCGgVvByaf2sH6pz
5FzWhatd6nadXxUyelKc6kecjfmDlqvT9vcebGnTEcIuJESqpa+0FfD3qUWYGSacI9v0m9ZNrt0C
s8asz88Zia2vPoYiSeDKW0BgdAlX923fTA0WMyyMWG0nr5qkvayJ2c9loG2jyfiryU1xJkFZb4+X
McmEFvNACGHqaoVYU0JH0mytywj9/Z3eltoGT9HCj+0m3sqZKtv7r3N96CzjLUwmaiIAgDgsT3dH
myHxX5CVXAInrzedVhm+OoId3EyUSb/3Cmr06pi7M9y8nq36/uDLh/9SDUDrYBmcscE6cwWsW8xq
UIiuHy0LDGWtfjWqSt10QYMr1vvDvDWPVB1IOiD38c/qyCnzyupcZ7AuMWpTdvY0fTQUmDuJQJYa
TZXwWIeiPnPrvTWP9D0o9qAC9Zo6Y6N8W8k0ti8TwwmvEI/v7xPbTTnCp9LX80H96/1nXJ8sy6v8
Zbx1HcIsKt1OqSRdlmP5UW2G/hqVwum5j4VzDu3w1lCkGTzccoKxbE6XDDUliHbNAI+lplKVyTK/
EVxUm4WMceYUe+stQlUHJwZacVFwOR0qUYcicIAAXDpBnyZeYIeOX8dZStyAuJXX20VxJtx96+G4
6yHbUahaxNFOR8zD1jQyNbIvMYNoLjholGOnB9ZlCi71t4dCz2npuzgc0hpZ8elQ02R0VtJE4lKL
8x9ZZkw3aoJ1VhVU45nX+Pqh6AkscQWNONKlF17LL024rh+cthSduKR7EN1CkzewKhkWYcb69yAV
5LgQZ+ntgClcKp1k3KcPlXZJOQWhIS4NvTvY2eKW7AwSgJoDWE1Ayzcie/74/tp/vUro60CRhAaz
4DjWfjtTN2NK6MzBpQwb3bOhsx7URlvI/615AXjz92TWXp5xEaGhAAe5AcOz1b2QB/04tkQIB+5S
ezMVTXgnzNQ4UxZ6Uc05PR3dpXdE6Ez3lJLNahhDCzNrMscQp0A3vxBZ1vrtnPUPsTJN3pDk/U1V
0zIQSRA91Gac+ISoQ+SjXh5vE/7w2rbX9xBxOnqXei/OnKovWL1X34/YkX4lajyvDGLMfkSZK9OU
y8TuQ68FIPAD+6f+uumGT1mJ8JGS2cYOUrWxMWQlfCsv3AvLKtrNFET6oR9GuS/G1NzrSWsssjJ3
9TiDCK2zEHF9x/DpTTZfLNwKfUz0OLgzRPQUxQ63tpXYP9JksI+IZaXbyjSHo2IO4rIY83HfV627
sRpA1EMiwjP35RtbiWY9QOSlosS2XW3a0s5bAvVOuQQpOh6yCLHEKSmsgyRLPPOC3x5qQbnTFKD1
tbqay7RpTauclEuLC/oG/jly02B5DmFfNGeGenVD2gvqgSYlHQGA4e5qqWUIvaVooMQH0bfRJk4U
/dKNWtUTUatcGg40PtNEP+r9bfvq+RgUUBLNNgZcrIZOjwp4gRwjxpgcUB5rL+LOai8MJ+4vCjM5
dxu/NRQlz0UrmKYeJe3ToYQC3yWyg+SgyBIjmtEej4M+Sn9s8+IMNfzVYcRT/TrU6nbsst6arNFJ
UDVzOq+JtGI7RUa04f3/FYY0MN9/iSucJIfRMp6zIK64RogXVwvSnaDLiho9wL4rLb9QynITplG1
1ccZix9RhNeDBcrDKoTYTYrRAfpXZnDDyCfoiVbcumjtPE5hX6EDQ2JSVln4uyEt31BgfQfshNXF
JJy+/EAUlZYYqK9w/Oe3SWd9HnUt/Jox5s41s/L39Av/fiN0K4BH0lRlgRmn42HwEg5I4acYrPTF
Linm5iYpOjRKCqF46BfUijfoUe3PhG6FN5ptcmXjBHcmAFyRRV++BuQcQFpQVcD7rVF+ulOrRdGq
6cE1ZoQbFRV93LEaZ/Nm1tMY06WscZ/sto8lFZ98/t7qAQ0WF+59/btn1gIzfBECp/oNxWS1JIHT
o/NaOemhU8EbziHyVpD3853F7j4z1Lpwx2qk0UwYAaWD7HONsmhk2SclNnyHKs30mzDPhGcBO99G
mhiOY1DbvoMbwl1kR+pVEOLz9f5ueGPzvZCxLGB4LxbXp1M/IihYSiTEDoXWjzunVaNDmajttprK
6YNFU/PMeG9OMgUirgSQ5ouK/WrAYQ7mKu+zQ2+PBgs8HcCuzLL2BteOaMe7keXPcABCf8463S9H
ZHPYlOfsD9967eCglx4HIZC1DsmDqnF7tAizgxjF+GEEBLYLcU07mFn3iZ8Mnw3FzXx7amPflhjz
nLk+3jhel6gS7AIJM/nOMi2/xJdyrsMpqObsYHZZQNGodW5au4oPgCfOGfO9nmGWMJk/lVJQtNRR
Toeqeoj7/ejmB6WOJq8cxEB52FWe0Op81Ls4PafW/Kp8tODPAVmDSyQYg7O5Or0gm4Ga1dz2MJbC
8dUEkcUWEWEoS1HpKUWBgEoOC1Dt3GzbG0Z3gTSNc0/70fosevNcT/bVgiP0oB7Jkltk8gAur151
XUg7m5Rx3Kcik65XAxHZZzTVfZZahTbInN/EvIfLqerNr7T564s4Vr7/3i6jFLrUKdGE4HXAV9JP
58BpEqscSghjneGOYML7zLNEGV0hxTFejaI+Vx5fRyeUxrk8qBBweZCWrQMFjIwJtgpLO7hmYW1M
0O8bQ286D18iHS0OPfPTsLDPnN9LyPNLdAtEZZF8BARK9MVFspZDMutAlgDflWtnKo1DMYroTpFq
j8R/R1tW9tZ+LDHpyIviXIH+zZEXHYyFJ4zS3+q4HseQ8tAEW05LLfVQhq5zgUNge9mXSEc3yCR6
UtUiEhuc+96f2FU9hmdGkIkCHlW85QRdF7sT9ESinm7OsQUXtUl7LdglQ/ObPcplFDYVOEDSUdLE
tay71YpWusWcH8dR6/aRKg0vlGN0bFp19lNtVi7ff6rV6fQyHvUKg/RwAcCug9scvM8QWlN+zByR
bGyrCffNKLEBn/Vz7d43hkKNjJoIXD6AeGuMEfzzuM8zJz+S5TJPVRkI4eUDeqVunTjnEsQlaj1d
ou7JaKt9CEB6Vtocz0oaIYbw4wYObDfYGW388gOBvHHHDV0/VmbjHhEUMzycnLUz8efqPF5e7lJX
4HLhYALXtDoeBwxb0iwS+bFszDzc5AhW+fA0jQ+NYV6ZSo4c5vuzuT6Q/x5xAXJQm13KGatcZZI8
sph4x1Y4T1epNR3xmXJ/Fp1SHzr88+4djSi3StzP0hWB6ocWlQ6EcAu+XHWOO7nCN3MyLc9Pik4+
iN4JV8TpWdhFbdtieVwc09lS6Pw2me33dWvCv04BtMmE2cj18EIfRO4rQSZDT4NiegRS3G6tyERc
2qBKGFaO/akrEZkUiAMYmyCftO2ZF/fWctGoM7Hr2AxM2ulXlYNG21xRi2PfY2CZQqRF+T+0fRGY
6nWsEKlI8HHfaqc1P7ZlYmxDp3f6M9O3Ostf3teSYqLKvpS81FXAlC3RspPYxRG/rBlExGD1NM/t
6sKq+9QLEql4Qk9/s5/896iwuMUipUWqtFqlgZKL3smZpTA1xA3A1S/FqJeAXKZ524Mk9Uszei5r
1fk4N/18Zp++dShwVf6fwVdX9hDUI+oSbXGsaOTdSAT8NlDz7EOsV1/fn+K3NiPhl87mgCCGZMnp
DDuVEkRlNRXHqQ6KbwCS061Iu4EaEBe1l5MJ7d4f8PVVhQgASDt6Wkh8vOpWNHZSdRR+imMT19Vt
E2FzFsR2dzFM8g6d8hgxU2d87JnpM2f6W8sIrAs9PZXkig7N6ZOqxjC1auIWRwVrmYtYreONNUCS
1XIRXakCpfw5BBXy/tO+OSgAZIEwI73sNXkVBWR6IFNYHqO4mz8ktqiujRAfQtHk1i4ww+Y+ruxz
2shr2OjL2iW/WGQSAYdxb54+apmpQZiOFcsnysynCR3+PTfXtG3rpH1oNesnrqr2jdMqn2so7EeM
OxqKyLZxjj391tOj6wFBgcBo6cGdfo9g1BJkXOrimGeutjMnu/uhRi6d6SGLv42uFVxPXTecmeeX
iVzdcUtJCignRSKUiFcTDSjBSaeJMr/eIN+On7ryoe4seP1OMn40JlWVflir81NuZtYO4FF0IWJ3
YkrK8jIIympHsze6ZuLO1XneeB1oVVP+5aInE1kH4pVNY7Wz8+hILweBpc6ZNsJqjK1oUEWcNCe4
mKZsuPjNFbhcMoSjbDeQIq+an4FShXmKA8+x7aMQoysg1Z7alZg0EAzkN/3QIR9jNfaZWXj1rAxL
2M0fII+I+VeTUIWmYkEIj46Z1LSfGQ7Sl8BV0kNWDF/i5VAzxulcLLoaExgC5F+qJyw2WitIVZwu
t2psU2PI6uK2wtolvmgCZ3AyD1RtaZU+7Twh79RAdtnO1eVk/17JisGX2i4KI+CeYOqu3daTOcop
WInutqzn8oo87hMVLthLY6t5aJuMZy7F1bkNFJLkkiYQuI+FC2asypNd1dtWaVoSJrO8aDr4kYOV
IveOwc0e7KJx9/4qcnl1v+wphgOKDxBz4eEQ6Lur27AphVm4xmA+qNil+aNOBpMniADYKLQRKE7j
dlAbHNejrLhOy0H58P7wq0vjn+FZUmTyyzW1Wk1gCOByG7H50BpzsnX7sb9U8kYFDjm5m2TUH63B
sX0o3M3m/YGXD3793P8ZePXcRhsaMgor88FJ0nLTIn11n+i68/j+KOuF+/fbhRPDRkG8cV1+DDF5
MOuqNR8SN1W+ND1URoVMczc5ItyXdeZe5Y3Rn3m01yuIKUX3iAoF4kegbE93S+O2aaiGs/kwy3LY
YRdnb2wJohkLNMvL3eAc5mN9K71M4ouuNzoa7NS1hkwWi7iwZ9t8qPuq8wvNrn3cz5ChN8ppA10o
3NlJk+wyRD0eSxRtfT1Sm/sa3ZYzJbhVdLV8kRdnBoOIcrFNWCb9l9pT2jqTlsaJ9RDZYbG1ujo+
6C087rkszym0vPGSMc6CvwLrCej4WtzKDrMaNNhgPYx9d1eLXjsYoWV9y/oUpJQY63Nk3zdWEo0f
yqhkrSBe17iFQm/dYG4662GCVb0v8s79yQWgbAaEObaBObnYAJrnuBNv7E4DCRroj4vHG2ff6fvE
tM5IUr2zH7DPA1DqJvLSHTsIR6U0j3MAnyItywdTHadzfo7ru36ZSqr1hJFLUWlB250OHQxYf3WF
Zj1UExTYzK5p4ZpoqgcgJndToGJcmYbx1hLYDdEq73YlGCAvQpr2NpCJvY2KSt23YXMOuH46D+BG
uOgJvRbIOhkeicnp99KSNIqo1dg/FqKEe0WxM9OvglhtancTGAaA376QSf8p78rQ+j2x/pfBGRZW
NLgnaCZr+Fo0GFRXcS/7MVYi3qW4MBx4idEmtcU5+vPpvfD3UPQpIJ/iqSjAzJ0+p5kQsTjG6PyY
gKldZEJrdoOeTXvX7pBeUATMfjdV1Y8ODmBegm/pb926lEQZHLjaUmwDWwJD6nR8K9PGjvJ28lyO
EEb2LuqK6l1bR739Oa0jbQg8BdWA+czRuSooLMNSXESZjqottz4i0qfD6nFdTNKs9ee5zRUYcm5k
p1uEqOz6UmRN1bcbAERq98GAbujcAQNVk5upzaPWM/UAyDsCEsFWBmTQZ8Ku0/OGb7T4GqPSTbmb
Dh/6UKdfjIgLyJ4dq8+gJKHXmGmq7ZKgkP3GavP6i1NU/TkK/ulpSh0b7jvkUar5C+76FVjSUVDv
64UV/aTc0eKUPQ4fcSMcPS3Pox+/c0/+M9QSiCyWNwSzq4M7kh0bDif7n5D1YuM6cTuwbtCbnOxR
0xNxN/URFoTsNWGdmfH1e2WlA6KHJEGBDhGOtc4AtW28ptwxCb20F91V7BTGxYSqv+HFwlb2SA4U
55TeX71XYL1oAVH3wPqRk3U1lX2AG1TuRtjGKoI2uxJKy69CTvVOLcOL91/s6QnOi0WMZjm6qXXQ
9WNTnS4bhTNMKLJuQi+x7GBfFjl9/awcvKnS4tthFuYtkmmpF4k5378/9KvHBGK7lOVYtIsSxnro
Zu6pE6ILidO46Uw3oTsF25yc5VavaQL+5lgLPN+FyAV7CiTOuvHdxkoHqKUIeMwuSL4hd1jZHmix
7jqfW7c9E6K/ejJ0j6iWQoyi3Mefq7Mx1RKK5nM6RDSMgRmCMkpzr00y1/UGLqkzo72aQrIfeju4
TnE0oTC5Gk2dzXAO9cyOPDU01YHRUAv1GisKTPofmZUuYF5YCa41lUdjMp0v77/bVZuJNcSb/Vu5
gWohPd3V5hyo3GZGbwSRRxdEVxETNpJpUw25kx3K0cXXqynDBNNutXF+RA4i/14qXfWLlK38Pc8v
vsvi87to+9NiXJyQV98lIlqehTuIyOuEEV90eiavZFn1TLkocCSaz0kxvHr7dBepZmHcBnGL82G1
gfS+C0cKk5AVikG2D3RSux3iUopnZllwGaVldx/axrCxCELObKB1qIG+8WLMw+7lsamPLlf0L9Es
tiaicfKeoUcjyb9OefWA+bLxsSxUusdCny5T5ObPHBgvMkD/SYzoNBFzEe0hI0p5FNze6gbsg5hL
qDTUyDOJ4dsPag2PfNOM+VT4/N18NOxoLPdjNupfbZnH90aud8WTnWn9dYse4+BZZTp9tNQi1rxR
5FN1HSeF+QXQnnXURDveNV0EaT0OrUG5aCFcjt84DYdrqUI59iXBW3Mn9DDt/k4O/sf38X+Gz+Xd
38/Q/vd/8ffvFDabOIzk6q//fYy/N2Vb/pT/tfza//nfTn/pv2/750Z2zfO/jk9V+69dV/x4knFZ
rH/n5CMY6Z9vsnmSTyd/2RYyltN994zE23PbZfJlOL7z8n/+3/7wX88vn/I4Vc///uN72RVy+bSQ
r/XHPz+6/PHvP1Cz+GVzL5//zw9vnnJ+7zr+67mJn179xvNTK//9hyL+BLiw6H8AGwBF9EIoHp5f
fqRpf9JyZScwAtV6AqU//lWUjYz+/YfzJ5cn6EQiU/ITCFZsobbslh+ZfxpUMugMEycTri5K/v/7
2U/m6z/z96+iy+/KuJDtv/+gkMaK/8/aBMYB2ZnPA9ADmIee9/LzX3aEM2Vmp2Hj2rSGKHfQJjCb
TXGaRzAfs1vpSZ0CmKcP0KG5WwM9hGGkp3cccJXl4c0j7Z2DReIut4Mg3wUdLsKeLNCO88ButOom
nato3Ig5Va+LMBKph5Bt9xDp+DV6U9FGWJx34az4ihE3F31QxtGurRA59jIlLd0NHZKGayd0lOcx
CITrV12YX5VRU2JKiz/cQR26UfUg08iU/6CBWhZtXzU+Aszu1YAK+OfMkMrnXBLh7s0qTB6dIMuf
7aIUl44CQN7L6Svh8pTsR/TJpq1bmHDEpJzjzVQFyYcGtdTHIa5axcNiZvgqQd4c+rRCq8hOugp+
fyD6b2FsduhEjlPaXVCiR/0yALhaeFVbuj+D1ug/QkmxrCuUWc1dNzTT7JWzHdt+XOotmqzWFMb0
nUF4o0geYzpejIG+UfChf4COaTwVrVtdtq6dqAdrmsqnFBd4mBJpplwXWOh1XmS7+ucx61BYiNvM
KTGK0hzYqCI0hdclRn8V1o1Tb2Snd18TnBCv0ropbF/RIjTXZS+qu3mossIDK4Xa3yy65CKpxOD4
VattjMQaHoJZOojLCPm11oyq9pPe0TKvhSSKEIYjndqr4xnIl1FZ+tFKQ+2mdmNh+Nbkog9mTllz
C7cwsjaEgvLKSLX0i9CLZrFBlaIE4pOoH6SZo3pYSyPnOpoIbTwtyjTHw9CEI7Pn3LzN+Ajbc6zW
fLZH96nAiETDoSuRhc95OBCvFJl9i21XHm8CrWkfR8edf/TqNN4HnWN2iFdbbn6Fc5qs6Bvm4F0d
TAyNquF0heyWGQ+BFRfPRTuVPyJFDsFlD+Pqogr6KN9Ie0puFbsMu22D5kHkt4k5QlVNM2MfFFkS
sf4C+2hAiypAiSiNvu0yrjNv4sb77Ma9VWHFHXPyq1pefJ6cUIewUCO7tNMjPfzYyqhpdiEAsMdc
Uo3dAbBGQLgalemrNpfd7KthCrc6VdE9NPQyHpixkvlWC628RWMHQacQ9NnS/Zydb5Paqi7ajSId
tim2Ev1x0noM7ItYgOXuUg0qYF93tbOxGxrNOzEPxaEYBijcTsIHbwVC+JlP7JeMPsRzJ8U5hswB
VO4cmBTHRZxt6pTymKfmIngcDTX/qamJbuxAGE01AVanELa40OuGscT5o26l0DzZWXoJYHJwv5T0
I00vwrMD60Nt0FiHdftQNpN2bApXfA102SNf67q0ghCnUbpdAIT/ZxPWKqnjDLjWs/RcIZNV484L
tKzzpRlarV8VBa5PpVJqEItmbYbvJxXlKYkM0y9qXQ58nOo6Po6n9tGpnTHaBAEA/H2Vpgi6TBGp
kVcjWjxHw0xT0bTpdyjDXD6iKGZY28lsq/ZgNFry026b4DZZ+L1+XgfB5LvumKkPrh5GTw5aKCDW
MFbFayBy1FlsbDCleKD0adw+9DLt4p0snaq7k5Fu3tQT5/S9Y1OL8N1mcui2cK44SCq1wW6hKCVe
KhqYBW2UJYVPP7n5kudhc7DbAeR6XRbD7dTV6g3U4gZZBTrPMF1dJ/4r6Cr5FXTXIlzTMf3MWjlQ
6VjEoTp7UL87/aSI7UC3oX6IdT1tNkmkzp+yrFe/oKS2UEKCzi0/1FpaxzhEFCmU7GGQxnQLBz6b
dtniL7oJdZF3G5kIDTBXNufYBcnMvW0CRSTwO8uwardF6BQEOkoZYsAAcC7azK1IMj9r+2S6ni00
eb2xbSq6ugWc6JBN9q0teVcbRYKPOghFrT5BeC1qGlRWheKAYrS8mRKTcED6wGxCb5ob9Hp1S8mV
Td4KJG+0dhTqpQiHztyVTdZuWjHJ9LJy0/IrXEX1PsimWL0q4rHQNlGLf6nnBI7+OCW9ne8Tzq3j
NLXhfIeDxNCgqNanSAWHheMlVcGdp+bIBu+aMh0f7BEWg4exlD4ux/kQOFcAYvXxVkgZqJeqGGO3
97u2qG6teW6GHe0AE4KWk7Z3ChMJnrDnSJswJQg2Udx23YWilf8oC/y/iOCq5+KDbJ6fJSHc/wdx
GzWu9+K2x6ckZnvJp5Ng7+WX/g7dhPUn9TIqNbTHuK9Bf/7xr78jN5ugjvItzQBCpqXD85/AzdT+
JNBbKgDIAKKzumgI/BO4Gfaf4HaJ86g1UW7kE38ncONzfgnb7BfqPoEbvXkqo0sX7zRsM63YySpE
0i9MZyw2YdBXH2XbDp8DyjFH0Sn6tUxq7d5FZnb3y2v6J4T8NWREAOI0WWdwUmdDA7pH3EqbyVnh
IAK9VsWcjNqCukn3Gpa5H3lmSj2jCAJtF6hzgY+vsKYNXvey32VVcDXBJduCmc++tw1i3GWnGved
Mw8XzuiKT240hx84i1vCsWIwGi9C62Zn6nF4H5UuNjy60d87qZsXXmdZDXtTmhhzFPPY32nOaP8V
BEOySbK46v1wDK4rZ869LihsvMtaDw3x5i/bhA8z5qGB2ozpPI2ZXs8YOAyatutrJfcaMHVy0435
kBxcLBAVzE5Tz0nxRu5bC6f61ow/9Ni4X42mE//EdS2TMKJyzGog+jc0vPQuvzclgWkj3AwOfhAe
NaUpPSqKREV5qle3RjLa6Ct2Vf3dHebqQ1rCdYAWWkffy7Rwv9QJTRaRTXLjtJCkfVOGxAuhRXC5
HQMQg5sKePJHZejbL2Y26Ch2ZsgA+RhVt7kXUsn351HgDgF/Kf9EQtf4RCkLOEUMgFWm3MFkeiwu
iVGwZqfavg87LdqARpB+1UzKPi3T5G5y0vIi6MJ4l6tq8tOB1rktuii4cYKkMTwz1LtrqxP6UZeG
sgGpPh41NCgfMxGjlDSrzT4N0vRugE+/SVtIAjXqIYk3DONXacWZ6k1jn/8Y0zH7MgehdjWhJgVq
Kux3U2LUn8wu13YGPiofsaJUkO6iVuNN5NYeGAl1F5NppV7aVPUP1x6s28BsMC9ABcWvlLDCxZgy
4CZTOrP0ErU5KFS3boDRlBdTFowbpyPSiqu4fZKOu0FD/MZVm61mmjMKbkO5R6mtvbQdtb6XlW7c
Flo9bvIw9K0M5zDOC+WQiTL161kLd1GhyqtCyU1Mggx4WkWmfULkoyVdN+RFGWu9j/xo/i01pbjn
ppl+5rGBm52ZTvGHasa4xG/jqfPT2JSbSpv66xkR7O5QlOr0VaRy9tTZCYUXSzfVPMOS89bAp3uX
FyHJwDxdQsz7LpGZv27CqtywMf6qyf08O58S3zDghJl9RHFZme4sW3GeDUceo6TxpYbcrwWCv7YC
ZWu1YX0b9vC8iC0wj+iSuwGJu409FtZVPWpbLbQxZIqCgwy1BzqvlR/n8w+7NC87KvMVHnpUl9t8
V+SFP4eKh6SrBIVX958HXTsgZPi9yRJ9Y6jhs6J9qCvlZhbONs8gIlOEvh+z+FMpp8fGbg5BbDwq
YfQhjfMHOCR72Cyea+SgUYYLu4uPBlljEHCvRkkYoT3DZkoLsTXC5rEoGsTAh08NnUJPsPehs6Lt
H2pImH6cXIRM0v4vQr/HKNW/4ecljzZh/K3SuIEfW9K4g0fxY4pCki+8K24qqVynk33oCXq0ltSR
0uTcPNMRTLzMVA4V9TRP9sizzO0i+9c+qm6x5YDyjaBgEXbYw5iVcy3jjL5K0jyS/1wjvusZ6riN
htYLZ2tPIchbsg5eKgbqTSSNbTAb3zPbxu2zsuWxM6IIU6c83RdO8WimgXVAyrPayyipvxuRUmyS
PEx3owacOJ1uNVl+UZLIeVZcQ9nbjYXa1/A4WLG5VRH9/aBZ/VbHCfazPuJg0PauT4UbnHd06HMa
IMln6B3ywta6bWk7gIU5P7NU9efqm9UXpDBG6JNoPRd6/ZDkRuVLkEqBtG+mIWu2MzL5npV/BJP2
GKGwEkePqCTEHHzFjyDl88daBzmlB0dJ1m1KTfGTbngQueUVwLpitfO1mtzbseJD1usbdBe/zaV6
O47qUVSNNzn9NV4SyrG3QZxOcXXP5G7GxtlHvVHtVCDkWxyYHuSM1KJKObMt8cK2I7hBsvWGYL5U
zPhYN9bWKhdvetSzBYZUqPLNNzon1ZCU92hqo81aitDTA042O/4SxvYXvaqOpstcxY3xOZHONnaL
+y7Kb9NGu9c6F31fCGkN4tyeqrjXidJGPizW0qsrFPzRGvbUJL5NDOWWTf1BaSsaIXxaSNnZj91L
Lc1I4gqBAAtKBGh05VvZW7e902ZeXFW3Q99fY7n9tRqKm8ABRhqETwA8/GEa8W+PXHGBdvzVDETN
q932AovNozYJyXLFW6PD2TOobohX/S5RPllGca0NCuZudLajvL9PuSxsrcw2qgDzFknVC0vjEgVe
yjiz66kVgl7kKlkgtwW0CGl91CXJUaaIxo/Hzt1aTT16SegGe6k112NuHUeSxQuzemZ/RZsxjA0f
8SRxBZqo8FFASbcRB/w19FtKCJOqbfRifIyqwdyk6EBIr9TV4o52+Pg4U4Y6FIAgMmsGjoWnCKUl
RsPbfNq4eRay6AdWD60f1jcwMVOwWEPp7IHb9My/HfgjgcYhVovpAncSzWu7aSuNp2qwk81k9oFn
uSiFuO4kIL4HKc0qBQ/HSWHhpF7ZUmbd9WkdflBizhhSynF+oqf1EJT5J03at7ORG59GkY3O9RQ4
Hx0solIn2/UDvCxbHByUN7PM2qKiQYFMdwE3jUfHuJb1J6dC9L83maZWie9yddnTJOTldGOG2WYo
tE9CER/NCR4dIv2+ayZf9TwaOP2idGfhR+GJschv8VaJvMFov/0v9s5jO3IkS9PvMnvrAy22AFzR
6RRBGdzgBIMRgEEblAF4+v68qma6MqtO56n9LHKRKpyEA4Z7f+kD8W4LhALBCPHaezeAaqdiMwnW
GV8DRSN8mRU/pp4sd3I69+PQfSmTLNRr1XUkNZap3p05ODvna278lxZcMOrYq5Khqz6pfo/DUYyJ
rAsVD+Ny2kSfcUMpxq2sepoyi1J479go+TCU3VNe5C/VIM+pIPnSzwv2n4fFd6u7pn8iCO9YLUVC
6gUDyxKRl/S8gkBEZkv38XWkzXV+U7q54j2mborAtoDYXMbb7ns4cc3S9mT1xr7UY861Md4X8MVS
tjdrOf4uUgKdR3WDWP4Q9uH3pZDfOoHmuQt2ZuG6hzQbv9ltRdGPVg6whvzIgwqQwKG6xBP+Teav
Z3PqoqHWnFUjd/4q6vTQGsZR5ch8+s2MO4NllTzXDIApbEksWvzmdljSPiESZosBngiN1Ce55Gqn
CnVbBJOOwCQjT4UVoKHeItJjHyyn+eyNkW/LaeQh6wheF4XyCEJZ7N24PGV9Y8WWTjs+EJB16s6l
MGI5edZr5pKJVkzyWzHDVkt47CMqVn7q1opnhFfgtfNxNqwiMqRy9k7dMjdvaDlnEowJwS1eFlc1
iVf1+2kyd9qdduZgVIegTeu4sEwadYLMjozBpHy4NrvYYvbe1Wv+PprdIa+qG1E1j07OSKY5UaJp
9D/Cvi6iHgzFW22EhF0oY8F4kcyeVHu4Ri6yzD7LFNjYqzgp0a/vQqWMGLXVKxD/Y7ptF1hXVChg
TgSQeVx7lf4iIAYcdH0E6eqjrvfFoRLFvlnJ2lkWzsQicTmbgI/e60HKG1KM+4h762y66/AKLpId
syw4pVIa8QyyZnQBYFOLxnHLf5thkcdZ07+WYnrofOuVdN1jljYx1YScHFYZj9ebEi7yrEgMi4rQ
v1+qgNjIvDytkMARto2LQAm4t+vug6YnI0L3EcZGD3zRVg1gZOXVIHTOFGdtkHEn94/bKF+LMT+C
8F9gI2IXcRd9WBy6/hu9zoqjbbYPubWUCXm6x2EpX3xa0UAol11Zc6Oa6/iKTe3iWDpS3nas/PnN
y4CDa/fBmsKjVMuLXgJe6JQtju4X+fcI5Iv9PKxONOvtvGEkk7bxSw3BnFCwfJ3NzlY6frcHxpxw
q8+b7et4cMMyUaQZ2oM7/OimFPUtP8OsyDia+vWjUZ0mKWH7wc/6I9DZuzMYd0rmBs+yU0eWLYDx
m/kzqKtHe81v+4GmL8GRmRSeC065uNkYm73NtfEtWPvNTNIgO42OeSsNI2rwqQ/1covLt4kdlT03
3nr1ZcklKjX8eo8QWzvrpcDpHHWhuctsXuylpL+i5nDNnGSwvwUAY73vJaZH4v9UTLmz80qOHaP3
OOiLZ7scp7goC8qS7N/o0iKznm+LJd951vosDG/dQS0c7Fa+9mDxVUmGtOTInUa8QIPCryZGUiCX
+UAyR/5c2ZnRJDDI9pgg9m2POuS5jsp8YmGsg/fQrwdKv6byUAWj3pPYHp4ad/YeFWP3roedrCgq
NpeTsabNycD4s7ekzA7jsNm/utG13oI2p/XC1EQENm129Km25AzZ8qjA7hWZiwEOOTilYopRoFfL
YIib3AnTn4Cc9rvh4oe+jhlkWXddKh/YqMwsptqdLXbI5ywmWIcatBpVybM316xzc8VmGS6m/atk
0+DMkID+TA39b+1N130CCdV1XTdPrSMUxHlnLntX9eJ+6efqq9Vpe55bes0FeuBdORf6pMnMOKpt
FHckk0HuL1TuREu6VN8AO+x96i+MjWReee/SCubYLT2RRTXe4wRfc7CnbQivvR+oL5ez/rY1CIiI
RHgNt+/V/NPa0vWGwvDuHfrfS3S1hQBzRPHfmJYxl0Rv+23sa7M5WrJJnwqg170MhY1WJMu/8PWP
aww6XorIFhDyR2nACURZqMjGqdvl91jm4r5OKyuy/PSGmju9a+nXPszSJV7GD9clAkdlKB9Gg/ls
cpYHJospjPs2d+4ysUl2mGVwb2gj5ODymJPH0rNjZXrjccTb86qVMH+0Nt/DIutfGyD409Zs484a
yn6M1ILLxbZPVV6+BtLoYEukcViGgWB/FbTWjtrm9iJCvRx6NQUsW+18KIbhijOI8KhdUXH/tp54
GrMCRi1VuKpN9swV4iB0CaierJwiF7t/kWGQ/9LbPH8U+K9PvVvPe1qamZ4dJS7bVIuLkU68FdEW
3tA33+6zENcRAXfzYZnz/EfF4a5YxFZGt22u/OMc+OVDCdJ7MluC++H+6DrRuXvqtTtGs9ktR6Js
UuJO3PZNEZr9wxvGt2HhEWg15NOkDk1vu2s0ZZ78NOyCI5Y8krxkcZpkHTlGGmKQ6z3MYXMFaOJM
xU8nb4uz0zpaR53N/EiRhpMU9AkQkFukD54BqwIG0d3Mw6wuin7DhAjfe37s5RkvlXfozVHt/Szo
48Fz75TNWtcS36Fra7kb4S14woX20UbO47n1dLvfhmH7FI6oEpQI+Xs7m8uBl031qOYshX5z7ZOX
Mezzl/VtSLGEqgnsPQoLP38JOUmO/SrDIho9VRjx6uHFdtbBZw3z3bul1PVK7a5T7z0LLI3OFhm3
lpijlqDYX7V0i+9sE8HXlHUrwk6d3radAzuX5etbuVrZc6r9BbGn6987I1JQSAm56+xx2JFCssab
1VeQnYupGHGy8iZF4XSP6YcDfHGHfU8F65sTjs1DaRE44V8L8qRTGPdO6+vHciAbC+nT9lGavPS8
nCrk3AzWgwXXdHbmcLoP23X74FUBMekGjZeUrTPtdF6ODa/TSl66mWruyNva5msaOqZJxtfbLlTN
A6Qz1M1gWy/KZKrLrbE7m2u/Phv+wAuHpW8Y4rDJRDxvootp3rL2m0yHuDWG+cziIk+h33n3hAd0
iVUR1FG7Tk5CtWE9d01eHfO0LfbKcIcd1GJxnNZgSuZCTW2MJ7j7IXiuE96qxm6gayTJfP7osR1T
0vHSNMbDUEPopdu5Nlt7Z7oiPfvWeN8RxomWRh4wlCyMO8wXlgTQ6afaedqgq6EocrBSLAwsyS3l
jMiTxvd82ya6qUN5RjA3vnSL4dyYMJg7zCIBK2TALAZquZrPqTBI7yQsxzyaOpgeBJz/a0ag7G1q
+VCUZEaZx60dgmR2UIbGTdH6F1m6QCjIzJbvzdIMaj9n2Xe7ljWzv1mL280s4SCoXM9hlHl+nwKr
r3cGZE8y6rqxjnZq+jOhzplemHea8bmG93iRaTU4Eead6l5RpbREiF9YC20eSJI3QAbMTj0i0AlA
Fvj30VpCbaEJ7c++dt1v87Z0H0gS6lfLVCerCFj2hBvZfIlH3pPkDVflxQ3nJkHRicJQNrpKBi/3
7h13mPahRgYQiFbHo9U7w7FWntihtN17U8pGGLZBT1F33VwctZD9bzCzuBZ9axGxmbM4zp441bl9
Hf+N9MHMu3RfzltzwA9bcLePxvNs979Kb4C9Hzv5M7eoL29rfWgdvwAXLT/7Xtg7b8NJrhYBOrFx
l+0mZAHjTRdQSA3lP+KZDTfSKwIRkjTkget2e2iz5dWHsp4TGo3bC1gJ6gFLm8Flopy0jKTSsohW
LxQfQZW1P6h3qD5TExh0V6RVf5zDrF2jlQZVdkQdymNeVuEzqabbflz8QT40xhICSdGCaiW9TwjU
bl4nNr6KDLiTE9acZ0Y2dCwDEm6b3dnmG1/0QdNP95AX+Dh8YEteP/Y03TaTtPZYbsFu8jKsFG/n
vjj2cxa+eorM+bGyzf0Gzu5F4aQIzOq6br7Z3KZmGEY1oljE29TazQA9Z70F/XGZqiWu1kYfrMF2
PtKxtL47Yp4OVW02N85WoPzu5rQAofTW+iszp+EESZdC9BfOq2CwuXcHMzMjyZ8f160MTphseSOY
XWe/DArceR+qTT53lekddC5VG9db4cXV9f6qCjNWXiYOFFw7p0Y5vBvWzu2fFNznDoLIKKImX9f7
nvqcC9aM5WdmI2KB1W2f5NKRv18tmXU3dY1+yEhDShrtD2WMnayNO6JorHihJCSMbKvMn5UIxckw
qunFWkdxWheOrygAhn0Piukrm9ew5QVNAlq8FrtOJ96tEFZsFnMSzM1DmmXdke6IbRe2G2uISQ2A
mo7Z4sBXmK0oge5T4670Ov/sLAaSjiKT/a3qTVT102DwjZpWj0yB1cNQi4PWH+SI4+4rmzqg7Na0
Lzaig+ehU91LmxlATjm09802AuPFvpC0n5egYMFU/43Jd7Z77ac+4Fw+W/tGt9uhtzRjAHESUdO7
DMRbmSPlMcsXlsH0PHtze2Yx7fdWM3ZPOhTmzVIpywQQsd1HYLf2xu7slXpCZzlfzTdJNVIolIi8
WWO6fbgrMDjt8k75TxkNWOwKQk7PXWt71CsFw0GUTfvShyLPybSGg0+3XIhLq12c9G5OI0asm+K9
6tdml4eqT/IKAityHBlehxCULHM/lO6ulzQZ2ADky+s0Ke+ejcTE/WshK0rSbd3K3daly77Wfavu
HcrV7gOjm/zILhtMbJxD/fehdYufSgUVm3+T52eEROPrtf71EVkIUPLQNT83yOPftTV0e8aV6UXX
HY9CFTrf52GSc+SXbfU05B4KQbv2TyozAW5xTYhLY2XV/VBN013qtOI0uMVE1bST37eusm/VNORR
DwEdlZXR3QNKcUONofVDBoXVHKpxZRC08MTtymyeX0DRhhKzeIYwvSntmGAOZ8c6We8zMeUnyWF0
LpmLXrgtviDlGR4Aow5pEY7fxBiOz9swg9UsjugeiRBQeUKLM3dAVefNYxDCUhgAnYnZMF/PLaVi
cAbNF6SDOuhmrRcoFnPdCXLL2nhQU2hETq/rWwoixij1p8d+AiwzXV09j3ln7PDYWTeQikTHjoFd
7fyBrzwvJ3/PGdcfsLuqRDprOSRE3GWfmN6samdJ7GLmrHbIHcguUmP/k+/VZoPrxl8+boxkHIXx
4IXLdjei5d+buWUlNAxMl0Yb7FqOP4ygKpXLPKdaBi7dP6RpKR4KY3sOZfjcF+nyrabdZ0e18bhE
/KhuxhrWqX3WuttLRXeLxw6CxCaSbt0zf2sHoZY1B+K0bfCpYjApAkEP8q0PerCG3u+TKsiaj1oG
wwdni751vHW7UJdsn3PWoFtJUsVLZvHeGn2v+yjz3uK1ZnixhjL8rIrWfG7S4asOM0DdNk/3HQjM
reVAuUWGsqs55pvY4mmu57PppPX9XCz2j3XKjhtOlRur52etkOX2UTYP6gSAvTx4TeDQwjwAGCKm
kWXFPl7UtykL2eYt1UOBWpX8g7o714bfabiEZuQ9L7qfovHmFw4fsBE22gObGBOYtZ1XM2jxt2UN
aKH9VVaYZaKZXDnIFMpD6pg6XHm0eQXtvU1Ssdm0lH6J3jF/eT64o9VC7C3oN/Zsw/rSb9u8o228
j8Z6aG6W3jpXftFzm3hvttP7R2HP9n4tzfRBatVdtWtOelC2EGNMSFB9Nw2wFVYr7iqpvJ+ZZ/wo
gzx/DVtgsj51YTqM8YDeqifquvRuuzL0Lzxwb22JpiMKspUYG4KEhsjjywYqX4GPiP5G/GUbiVTB
a4ZFgiy5zUcdQ7jkPJ1so+3jUjcXXZkJdIH4Ng+9faamFwHPKHSUp9d1fzLvu6Fb35oC+mUJkGT6
Ab+2D8ealKrhUk/9we+197RY2alDch/B528srlvcEq5v+fULHdkvuAWDE4XgxonZ4ma1lw/sIdef
vRrFY1YE91XR3emi2QHx3tqt8ZE2zZnYtWixqtNiht+KpXksdH/Ziq3mUtjVkSrCx2zq/VfTvqrG
mjmNkW4ukcAzXTCrovDSi/EW1qChk6B3qxm/aQ+X9Uy6x74XyzMLCShA1R48zdRd+V79E0mautmK
FX2N5fWzjorZdz7logPNzBX6sVhkeyDMEXVZS4NBtwc6W28WYfeJ1EP3pjn6DqgGu3iTgY0Ir8TV
nm9pDGV3RaY6/W3kka7jcnIhTa/mFpbK0iZ1cy2ehzUINch9WtySdNOAhej6NLYurHEQ1B9w4uzd
1dDvle3CGU0ehP3i3Bnsnwc0Ud0xZLebosa2fhfdchUJoRhF/cnoSKE4pyQ6rseSV90dayvYcB+u
zcGkyOdu5iw8oPe+4YU1vxVTu0WE+6TJVo4g/2zvJ2vJ01dDeQy4OoRoHB2HxaI0QGkiC7tchOlf
782h4SUl5qF7zNq51UdiHLOoV33JRWrh4nRtHoqg2HYLXr0p8a50bmxmegSNNsb+BTvjFo/zVp5X
e1jpRE2da+Ybpems01Ukcj29h9CNX2WL7yheVTZ+GKvbfqtSe4FiolLWxvh8BjlujMR1W/eEcE+6
PBY5USVCmCoe3eGWV7V+qcTQ3w6oan54YkJ7yrLKTu+a4/BFw9lysxRe/oaIezgvq9/CD6/SPZHm
bR4aA/9oNKDkyOJZErXdVXQMc1BMLaWYOuB9u8kKfSBVhRYgzKrNJ6C6+WXCfrCxfNeevRucsLld
F1O0u2xcrPQGf4CgaHdz+noP7d8UzFOb+1QFc3GD1N65+IEu0QiU4iSQ/0JCLeY3qEYF5NBsqE1l
es49S3iAlVl9kxqyq+I5FMGlSlnJZL1acleWDgX3uc9GBIdJKrho8va1osBpP7ccxLNSzaO5mNiN
9WixGWyheWFOdE7g3CKP7Ky1uBREFbDOG2sf7utKezvA3nbnaAfNQRXS0OWNgX9jdP5zVSF4jN08
K+56dtezdJXcp/TVuR4bsMSwxwvWMA5eWvq/rb6UD1vlaijhvrPv7YkHMJ7J++d+9Kqz35gSemlU
90XHCQhHN++lqESChtGKeWPz+8FDohbg15PamR+vhi0ryjMldoGv1+fGndoXFOTZcUWEEaGkH/eb
56Z3hpl2xzR/zK32g/qZN1d5IBdBHkSo2uenGkns0WBkfXe21nqoLGz9zF7zx5AL6zCWhbjtmmEm
wcxovbjrwuphG3P5tA5T9zgH26clAfl2oIMdABV5YEhazbWyIyELyLGanABGpK0oz01Teg/KKf3E
lzXVDZnthz+1dKtTsbYzfLljQkpwiAlliN8mX2JsuEX+WnvLuuc8sE9Z7xgkqdV2HlXIoKFTTe8S
Dm2OZCGcb7qpZmXpevOTmBkfRbbr3hpwDDftPDd3a62CE9Rits/85jNPu6cqNdo66tgTQWP5DFW6
BQgfXXvlZLucX0EeO5hddj3d10O5bc8FAuN4CuQvu1PDWZB4vGNNXy9BLSnWkVnwDNVOX14wTY8r
LNCFJHDgUmTfcCEwaVFulOGTLXzlYBUqwh9IO1mblDTY8sbaeyTqAGAKMSN2dEKHybcN1uaY6zLY
uWvg/uL+RyHSjc7rQI3lcdrsHDxKhHv20COxGyTeubXpREHr+ftZbPneDhvIuKoz00jl0Efu2NNo
Fax1fteEY5oArHuPxnzlPFnotoNfS4K6SrvQUaVcFPnmZIEQVmbmnkC6zIe6CdqHqcinO01n6KXQ
uU3NTogoAG+UeaIGBEZClyBalRp+14bM3ybhroQ9lxva7lCLYNdW9Qt9suYbkB34GqX0txmrZNRs
ndq1ZDvsqqzuYshR/1ba1XhfaDHvO8re42B0p5+pcrqkl2Q/kVTa3M5bm56qsILBpMEbTYU/fiOC
pbmz10ImahxlbNQEbkblwPsTfTXEhsUkpzdlRoEKH+3cWRMZoltvu3K9iK7xY90F6tXXO4WWIU67
8cEjTzmaUDcYXUcVO1qoXTv5jhVX3hyCu4VcMuaT9Nxsjp9Mq0Hy8mj78lw5c3VGiromky0LpA/X
VTkb+VNthxJnNTRvAJBIajKytpBGnRvAnHvT7+SBjbZ82TZ7vF9dXcTLatTfTba7Q9Zu6j0d8uDN
k8L7cur+OlC0ToSibSHC1DWTJjerl75rX/RQA6PYzX2wDurGqGf/jpxVUJ1MORfLGZf9JCd1XodW
HKDwLRCiuX2AI+B3NW0i8BIfWQDlI3766hfGcihLKuESxjDB65lYJeLNq7g3beBXVzfT/aD88EeO
V+Vo2oo8MRvsyGYJK55sEuCYxGzfu8B/6CNd6eSv+UGvb60MmW/ccnb0kQyl/UX04ZRADlzCmaIl
xOOZj3gCtKYjNmqORLm6N9PMnDkOGp5Gu3g4PAgy2uKQGTiiITirTz/LermerYZcvlrkPg8TC3yQ
mJVBU6nbFWrXrEaEoPLXWDOG5Nv6jNEBUYw53/A5hAkAx+3SfLQQonit+hiQvRxSkW3gpI6VfysH
qk1Zm3fYv7vL0oAPJj0GiS9XEocEvFFsd71tFnczerGdF9hqZ6v+pCofW2DG/AO37lCgwfHvwPOL
wNQxD4z4K3/o3zol0aplbXM1YV01p4Dy5P1e41sskrT/ZF5v58ryV7WFB8DwAZkmQqE19av3ap2d
Fx/pe31MA2E99ipVN6nLsrCzC0NUkT209VFQ7ZXv2Dc41AcY2riBWL8xc9Ou4xbWJ7NGgs3HDFaM
Qep5reYtoYGRd+L/Lp79k/ETK5dPrpXjkbrj0pzD3/xRtzvWxiI5X+kGTwmt1aJv2pMsLE7MES5w
jzSHLHAEFruW7fM2QMueRVOPHvEvcgWvps7/uZz/8nP8uQ5bSjNbWkN7Bzdf7JgAhnEn0c//3fn4
/9Xl/wel/j998//iCrygpJFoy/9kDLz+T/8wBjr/RQQIvYVXdyCNtcE1U/j/GgP9/zL4Rokq+lsU
PrEz/88YaCE9p5oPwzDuQNz118aOf+jLTee/fKQFdI6RQMi/5wn6D4yBf7w/XJ9kVD6E8ICQZgTz
Xx43yxvxNkzyA20JELG/pNHEcPB3++gf3KP/LCX/o478Hx9CCgEx9WRfuX+uNXTq2s+MJfvQQZkf
CYkII1zngvlUe9E/Xf1/I1r/t78OZnaP7BXC8P+sWM/cLazCNfzO+Vyi59Th/G1cm7ZM/tOPsUwQ
SqpioJZdciv/+HRvYcNyotx3W811sGuMenpu15wl+H//mD+K/6/XjY+hxOiaWuISA/Cns9CSgQwC
Zb8To8Uy4qb2WxYUKZ4ey0xCHGsw6H53LAHV/qJS5d99MFIdgzq96z3456QWmhiNiSn23WYbTmyz
HlE2XmHkrVQTsgpg7271SO8QUv1F6vwfs1P+/isTZOEw+fPE8Lj88cqiuRBU2W3vysrG4mWpHZ3G
Gh7G3beTJYzjaPPqQrLMK2Hfutbo7wDQdPcXt9G/3rAWUaQW15+b1gIH+ONP4SE6RW5vvTNAIiNB
kYKYOYvLsjb/4w8iY8K1r5nf3Eu8MP74QbRl5+jm7HcxlgpTrat2ELNZHC5Z9hchKPbf6lT+51XA
pfU4fvjH5Fn4ngdJ+cfPajwhtKHyuw15b4UYTeYjPriF5yRou/pJ9vrKVULzOLG1zukN4VOoNA2v
DpiKV2+jZtabLeS2o0aJ19Dm95n6KUJ83lv2j1qPRRNl5tgz+jeqQUGyLWW7m3lGtmgmahG1GsOw
Gwsjq7yzrRrDx3Q1h5CbW00nlk4H8ycWaaoii3nDeuikBTizbbJxkliTzXXUKNsXB4F6ZDintrld
AnebbuW2reAebhnIvVZT9yOoCTy/DCJMr4C0yN+QkwO/VfZitLSkIPFAMlUwDpemPd93in7kPRh0
gOKUbil5nW6cJ29uwKotJk9muTVNx7jWW4nkq6rbL+IdC3dXGUU1n1LH6p/XWaMp8rqeSQTiUfjH
DoD9RAlRjlQVAfoSo0gmWQMiSaJUyyDF9ZSSETe7yzo/+0a52ecN5VOBkFrOHwyB+VdvNG4Qpb20
SiO6ppinP8w+MLLPyfPSbxtg2gh45KVTvCx94OWx6S2CC3swUIerG/pM7dx4cgKskEaC19wWj+3k
DV4RmSlccLgBuPeKxhiMsAy65NcJ+AjKBux0RLe9W7uuR3PloEgexJ0gmrfvv3ddKwsbCTWy9/po
aLcevmHAgKiDXqtE6j1pxHTjgjBT9Ws82lM5SqjyvlTG3nSK2ULki+6zc9mMbJGhyYzq1d/G4Bmp
L+KFERDGSE2DFVjy5WNdZnjpE2HCj+Ci8Sxqxt7SebYnJ5KOP3UsfqrNHPy7HaYsRC8k147PmLw3
2BkWqf73hvhMRQVYOZLDeRn7Lr2dgaAnHBOWLDwWdoiovjh4BSvMVd5ukEn/MoB1QyS4aWiyareq
s7vEwdd4VbvjK1bEUaPai6dRMeDnITbT8zynnnEYcLn/1msLzOfafXAhCwkrB5G1wZsNe4qi3vGq
X0XVWtnvbukn525Y8TuD1aWdf8/WJ+4J8JHpAXGiyF/XILcU2h3SKwB8l3p7SFt3fuS14Gb3C1lm
W2Sqpvi+tJgxDzMtnq4GI9xMLoaFHfctt8xuOuQbg/3t6KW5d5Q67Nkt3QV9OOIaszibTa7ePbQe
sLzb0MiduXlo9zGRNNZB6MXvPrO8XIDlM3vZkoVQZ/5TmMdlQb6QTdm7Tou53xNKnoqXVY+z/WxS
8pPey3Eyq32wkhP/Xqylaz+vXm3kXyF+We/nIJU9IxNAb4Qg1Z1qC0VQa4aiILzDF+GlAPgsCQcY
YaAuMwhEZcezgV+bds2hn4uXklx30D5JCZh+Xu22cRFltoiIOGsI0rkVODn5LvMMCoN+ZXxPXdXs
EJ1PAdEkc/U4uF6J2E4SxApCbSkMpGLG2y+LAZR3nTrrVmPDy+PO7KtHkxSPh6kvijFa+iELk7Hq
5JI4boq/tnCl+XuCuyv2qMrzABnLzN6JScdbE7IyvQG0aSbulJNlIOB0KuUBlxJvWFkvdXmwFg9o
nYSC12FRqxFjzuFxkaJNDS4RArl4yCR63AZW5znNfPelFRsaXyBHJ0OmfHWYzgXyg70lUteLLCh8
dK5un18yZEPfhxUwmmO+WB5MJ3dttkJRyrgcUgF70WSzEQWNW99r2+FoN8FcXxttZR8BqR9dRJB/
+h29cftzqoz5eXE1LmU/t4pf+Ay0GWOlHT48YRiXTrlVmZijxDE+TaORE4YZrN9bvr4+UW6B6C23
Byh5Hz34hxs2skwap2/O25qNHmJdPbwNesi/AyjVn7mlkaAilVCfYw3dEntSt6duaVp5AHPVd4Bs
W30qhWNM+2CpkbvSjys/4YHdx1mt1YspJvtHUYuFXHHQqjKeRyWfsGQMH+hpnJfJEPonJ1RRgJeg
h0t4zZmSPEKwAAQJgbfXq4FQB7TK/72Qn7pRWBGA95NXaKdJZ0CeASaFjYjWcTK+IYpoFj6k70nn
ZlZE0e1uFaIVnZpizy+NhL9GsTgeKh4OAD5/RO9ZNDXawnqyVidp8MjhBstKfWdsgz5vzKLrw4rW
6TcFHePtIGYNrK2xdlNqGTRRU5Lpc+HRSe/aYrNUQiEaOvUm3JaCg1b5+KuCPp8ijPc0tLa0JP+0
m84vsY8t1KovW5n9XEkupIc7BC+LfHz7yHs9B96qB+a/qwYyMDCr6e4THR9qgtyc+V7IW6l/eEGv
zKT1GDP29orYNbLIFRp22zXHIMk2fJIH/muEr3kw4EIr63a6zUvEPnEthwY5lkjL9ysc+9/sncd2
3Ui2bf/l9pEPQARcFziOnqIRRXUwKEqCtwH/9W9CWVmXPOQVh6pdY2RDmZIShAvs2HutudYE4tKM
AzNU6E7avBuzwDFr60aoZFr+3qn/d+v6P8a6z/p//+wN32xdAdrMRzgb/vzfu1YTT7RcidkGQnjP
4Zf/bFq9v/iPyMo8ndvOHnQlsP0LZiPEX4y0V3w5PFxKZ4rqf7asHgQcODcka1l//+6fbFnXmvh/
61jHFKbLhljCDlv3X/zqdR2rZlHwXV6QlQ9FQ0NaTf3WRRdy7RhRe+u09nT94rq8s6l8vRtwTAoj
tkJsSDgFtibHHCtL8T2xh1gy7svTTWtIDQ+w9o34uPDvh/H/3CiDW3t9cmz69RWJrtO5kQxr15bA
S0wPJuwcPDhfA0K+zcjY5jVfa/22xucn5iKgmC5LVAWmaSCD9ybIWbQ4C3AZubErWgRpDAQp7LPE
CEJ0c4fZ7oQbOMaovgslp6BCKBYdoOLozjlC8foSK4sZsPZHyQYJS3bbd66l7XJ3Qtmu9XYuzr2J
HvlJnHsjry5lhIfRDuHj82S0jBstsoOive0sNnfE1KeqOZSJsqJdmRoqJysiC7tNDsWuR3xAYX6J
xKNQ16wTibnttHrOLtI6mp57PoJnLSnTzhPmqUpeuJDnryMrCS/q2Ume8ykfkqC0jAJKFhKaedqA
CVqkHWRppDrLZy0lAy1P9fCCpPRMeJjvMuX6MYifenWot5Yo/NGYK/fcKhxYK5oSq04lxr42+svE
Pu+wPt7PUTQY+WOpYdMM2lHDCsUEss+bzUTUDBQXL5wL48yNmwnbn0V8DRMQxrELRpbItBV2eCQb
chHbhYpNQgDF15mi2UhcALsbNijV+KWJ07EheoMq884dq5lOSFlZFnuStNEHnZb+xBggqE1sypDx
k5CB7dYdGc11O8CvlbYKCrUSmfgcaiIWOwVxyBNbrHXtIk/50MUUkh31VaE+JRqTrHxTA5xiVKKP
YeEisJSSaF2EApazXDsdgqdsk3SpcIqrpXf4goUKvMxDlHrpotgJAK3Z1Is2qqecdLzG481z5/kT
JwAuZlOnqreQJBRStU1g1XFFQdboMdhs32R02dw4olfFdZFoEsosjeOdMpKBlr9cWgTgMw9Rg2+l
YH6CGGPDfbTLjYDCb/kphd2wsQH2ZJuls9PiMGTwUoLJcMJoVSe2q7JKLduu7tNhv+i1iD73dLdb
xmOtqQ8D/uOuj660SU+YGJsheAGNa11hSUwB4zaOS5I5SjwHLxqsugq3R+R6+9CzUKKMCiiM3kSI
aMrCFXg7GbAzM4GKsintpBffR9RK9SkDDD6Rhg379TwfiN88S7A9i4HROrSVQJdLPN1CFlHqEDbN
+kcJkE19k7fCvLS1TEfmOsWjbW3J/gMKldlMMA4pCVSVn0QIfn7oVS6zg1X1c3SmbOgmgTKN9hvI
EAurBn6Zk6SrpX5aa8kQMk5DGxQtjG7gqqH0bDPVMkgKvQXoTzh1ml3QQpksO+gyFEF7mkEOae1h
XBt7pXRGuB0yRzZQMdoGc1Y2cl+7zgqiKaBYIcqOrd7va62sfN1qVLYrhl4Pxja1ygMELZv9W0eQ
qF+z1dC3ghaHd515tacOjEDHu8yIzOgi5EV291Zj9sYt01Me3y1bUJl+rqpwsg+im+oJzAsKw4bt
TakxbcZ4Zwy4ut0SeoM+LVpymFWKJKOXZsXPAunVDkQaa/V5maZ6fKKZbt7s2zGMv5e0YBbGJ1aB
8ByTTxKYXhxdzlGbiw2N8uUW18sQ7yy7RobTuGVzli0TjYFxIWFlOxS9NaADokDeZEbST7c8lSMR
SPhi5P2ooaPFhg9lGuuHnDwW60fTcWvK+rb2ZLo8zmRzGTdhbCzuhpjIaa6+Ip6ZTfPR0MpoxV7A
zKIuJgGoTsrW9KWhm5W9rboFc+H3qEEHxzx/QJFXqW8Dvn78qoGYB02O3yczVkVz/+vj99/6iPqI
5uP/XR9dPH1/ip7U81P7mvnHX/q7SLL0v6RjmLQpdR12ChXPP0WSpBICGisdSQMXrrpDRfGvIkmD
BsifpRxaCZV8L9Yi7V9lkkbZBTbS4D0jwcBdG5B/Uie97oVTI1GlAa/hJ1zHaEwMXpcSbo2HwIhj
djpxjpHX5d2QvJEftMLXguR/qzEaYVBUVs4N6ak0S//mDr7kCkqqp0nBpxqs5izWm/uhHx56i8GW
l9PZk3zEXtyFd6qx49PiUBRijAe5ttba83p9Wkhj5zCNJoREAE+vWJvCvefgdP/Do5iQ1zgneJ7c
Xf14kJCi3xjndG7XbxhBy7oy91IJ+UFlud6CVxeP8GtvJaO6zIcs+m+vzyUlujenisJMXkwyQE+B
iDHaZTI5RwJ6N6Xpcz8xaP79qb0uMblj8FClyZPL1J9qVh7Vz/MSRd2oNFz0VDwbo7e7nVPjhLc0
c8Zk59QfPCGvy+f1eIIZAkdioMvWYH0ZXpa04FD00LUbunrC+eKEFcoaNGUBLorugyO9eTRMBky0
0+E1uQLg5dGZhaTxmmlKHnFJw/B0XmQWmHX/EUf3vaOYhOnwqQDrCTbq9fkM2Uh7xe27IG5i8oJT
zMt0ydZO4Aen8+bVYngMupamJDfLMo+f9FTSVaMPjvo2p2zrxyzbewPhxC6L/q7WKvOn6ro/Q0//
ultsdVb09UofZRTz+ux0J8SQ1a9sPRoYW1yb066VUtvhAf4omub4QrIV5AWDRGxhA1oB1EeH8iy7
HxshAtDo6b6qXHGC4rD44HE/uoo8fKxQPOvAeV1dd34lcLxYoFqUXZWLpDHI5vCGvrCEDQBnY0y2
U6mfeJkXfXDbjt6v9YCS1xq1CZtTArmPtnDWopf1NKH90/v5TMSexV3znFNCNquTJsN89kev86/D
MYRkfsRtI9Fyvcovzq9RyMobWkgBJlj8bLpbgqUZYspPTDeaEfQydz7iah/dOY5p0txd98UuGXj0
B14fU5R2qtjM0JYZcVLV0rvNGkv98YmZXEDUIFxEwLrHNy42okZZCgaTM43qJNILOER5RwZy2Bjb
aUT0+/sL+d5JrcsTwO4VMX9835iSsOgXWhrw0ie73qnzbe5F2n9wVohDbEdnSM2jvw5AX9yuUuQJ
/HgXlRTTDD8ssY5WrTkThVqgJOyyj+IK3zmrVQVirzPGFTZ89DQ6UusXXuksWMICWJQrs22O+/bP
Pso8ENwiigz+WauB47GtN1drXrsNLwumL5pG1aJOVNXu93fo6EuyHgWREUNZiiQDucTRuXQwixMX
tFxAFxNyD7/c0tnHPQst64MTeu9QlsPyS6n2C5j++jZ1JKs7y+jkwbSQRBn3croF1Db6njmndNX+
XVa+U9C8dyiuHLJD3iahH7/A/TL0zBY8gAB2dAd8YTobiB4GDzJ+FLz39llAsraiDPmm8OwdM6BD
nXZ8H8UF38cIQvNg9xrO88r5D06ItR3zLpXuelqvr10scMt0Ki8CG0LSxaLpi3Fp9k0YXeqlV3+Q
CvneOXnrx57PPTkbvxpqL94nbAuN2zr41fScNgxv13BBFIT7wfT8naMwzlpD2VlocQEevbWgo6H6
8oqyva3bbaqWRzBfzgeP97sH4UWiiuZJJxf69XVLBiONQ4ODaH2Zb9n+ySu01uMH2o53HjeXAfm/
j3J0d8w6ypKStNsgCcf4wCRM4DlB1pEDebz90ycbRib0SJe2JU+cPFIcWCNsxWYQGdJwk+4gn8Js
k5lW+pC7/R+mE7M20KVmgTPxVbHpEkd3yMuyzBylnoEVS+VZ5oDq6WhqPrGX+Cgq6+19kkQL8G1C
hkXpoh9dwTE0tWquOFTFurq1wCn6mYma8/cX720ZQYyOYN0WJhHSb+Kry9QZcxeec0DUWjRc4PKo
vuRR5nZnA8yeOshMLXc/eALfHpNNCDIwygkLtZo4umEjmytzrFCH1AS++CHs6Y0GTXqTK9qeUtA+
+v05GutdebEB4q5Z60q0MlRdg/3I0QEr7o4RE+YWRL2Hx94RNUmYtlcr4Hze7H7WRgQZe1rFeNLo
4al5O6e1/kj/V4EocpkdhSlQKhDQDItwP8X9lcTJqPmGDXUSOFmitF0vNftskSL6+vuf/u2bZLHb
WGVm65MAIfX1+9qmKoqQE+cB1GgYh/lCX5BNwRJ+0/Iwtz54Ht47GnIzbxXxUHkdi8FUmyMUqKnz
xpRR4a7ILPO+lQ2RcC2hiPEHR3vnSSAiCtYm0wgkisdlgxkmadIXfP+kWJktMrbTbTnkqDGmqZwH
f6ir9tPvL+fbQt0ioI08RRYLgmgc8fpy6pG9xFpm54HygH/29o950bFqAeEiFJd+mhxvf3/A986R
t5dhCQXLmkbz+oC9LpXSGj6HyThpgEZwjE3JBQ79kGQEK/ngWX/n/nEx6RSRuE3gg1hXlRcfKtyX
iBnglcFAkjoao07Vd9rcZDjzEvGBiu69Y62fQ7rrv0ZlR8dya6sdYTWC4XMVFEq70s6KIUpP84Iu
+e8v4jt3DYncuhM2XSSKa0/t5WmVcRnZLqOCYPHqGohU5tybDES2FTjhLVvIdJvPc/TBN+ztnUOX
6JAFvb6A67v3+qCVa/YLoC/eBVupC/rz4dbSR+PES4gIWIeauz89SeJE16J93RgTZnr0pmumFjWx
S4nWj5ASXDBHqd8nbX+ex6N+mobZdK2ZzUf5Wm/vIrNXHWP2msrk6NZRuavkDGml56jtuOT7peFD
1mRNEUBV++jhXHsWr9dh1i9BACUlDrPD4wsqAJ7lGCpXKFzZ41eZZXHdeMjPfFEuJf60LL/NVINC
CY4tfs0/vby0G3hedU527RIdnWie8HFPCH8PnLbtLrDdWEEj6VxCKBvTS83K07vQKqyPavw333FJ
Q4pEQt5/kpFYeV4/RRm6ELTBsOgh+XknhIvn557Acfb7k3vvKKyhZGoyHHwbi7cMhEyTq83+vLDq
jZNhAfAit//gCX3zrND44kVYr6BnQTI/uoRdB4TLsKgdjXaOt2tBttLjuF1EGvwnh6Kn8mtCrSOU
fX3Z8qVvuwKZFic02gcU5Eif9BlkTKpN+z++dhRYCFZZy1hejrPtCgOlU2JOhOvWmuMXOqvNJmzz
6g97yr/ahiZ6+vXxp+d1XIaMpupTnPFsjNSImlAP4/yr7Wr9vPn9+ax34dVrtt4lWifs8xAwUGW9
vnSRhl7MitbAscZMoM8gf9UCt/Zwg2NEPZkQP6sdHp76gxfsnWeQrSydFAtVNX2go0Uan5wF3wr9
QGt5QDNDLX2yMmEm/9Fh8Duw6SOP2Fsf0hefuKhd0taxxyJgA9JbtHmToUKCV9YfPBa/Wj/H11GQ
7EZ4rMuw5M35QMogIYX7JUEVuPPWjqO7nKwgv8CnWekC8S3NG3Rr+Obcfu+gYPzgJXjvir74CY7F
1F4+KRzgpE6MvWYPgdvb5UMvF+vm9w/MR4c5+tDZCJ5mRrG4msU0XRSeey+Kf7Ih/k/VyfsHWZcP
BwkZ1f/r22YOQLTGcK215ihrd+iL64AoDU//4La99/TTfCCSFi26pK/y+jhlmwxZ3xCVbaXgT0eJ
fVqBtqQrRcUnfXCg4Tmo2o82Ge+eHgoeFkWqPTrOrw8791bl6RWHlUtS9gx/0+Uhj3rxQfn63gpM
eC0bI1r1uEPM14exwbrRsaS+C9ES+XU1S9iFHW0WiT5w/uOPyqrP4kVeO+hsrI9KVzPp5TCShgM9
fAQAXQG4DZAcV3/+RnMcikg28cSY8p18fVKWqA34+ixYYnGzlSQuoz3IoOSDeu7ttWPnbpOaypqI
1Op4J+VUk6xNFP48CXOPPVXNmyF2PIK4MPT//o1aH+bXSwcllcnTxwSRLqI8unLgIQfNZisJGLgI
d2mlNfsa+eJVDBwbK02hPuhPHTkBWekddu8I1QwquLXFd7T2plZtzeDDpiAlTy29AhJlVU85O+OW
vZXXdp/gVegPpYMRa5vVTm7iXp1754SaQatvf3/yb64zGEbqdAaatEoYhhzdTkDDaVxXwOkyp9F2
CRy7vU4z41OMAfijJ/TXIvzySmN109ewZ8bffFexc75+dkK0CiFxvvguqlJjpZxLbfCunFlK9aUU
Nd6JTYbrrLf9RWoyhE3puMty1Q6x2+0ln440yGnD3jUZAM2ndFZtCUQhqpSvlsq6zNlp3VhMFq3T
DA268tt6NKbt3Drii0yzzj6bmgLAVtMKGx9HOzXRPXx+59d0JFn5ccNCuSe2ZidxhKLXqEzh+oVd
6twabzL78TKpaPfdhN60KmA7uAbh50LPvQOpxSuEC8Z5En6TXt7bxZavlIsRidinxEV1XxFXlvoJ
/mjxLTTnwpnBO1JkfJrjDGc9blTNAEhtuC1ydt9rHUXcXRbxEPSdQea7P+aREBdoyEOtwpei4n7b
4F12zoshC6PV0t8WEOeBXZckXgH16NPvEyjC6RQjYh4GaSlm9L0u9Go6fHEzIqQqp4EUgkiNU7Ip
9aVIH8SEq7zxp2QO7RtnqDzvpA3b0rqu+tFzds1sC3XScYPNoJsr2Lt2DUiGU5cl4dkYPWD3yrm3
vctsyUlSH9Uw1edh1jQzEbltrt1rEcSrsxAl9HAHakpYGyMx9NMhilea67Qs5Y/GDOcfadWTZiN6
mIOBGydQ1RtH5MuFLbO0PUH6PfYnERCwFlU+jeAvHjxTC+XySGqUE4XRd8j9JlalJcqkjopOltGZ
GMHSRxuagXHyoMkY1zhKM/Rdg5Tt/EykHDN9HEZhnH7lbcvCTdhYsGLDkGTEU8OqXWenMnMyH1d7
droVhE/YT1Mb69DWhjopsELPndlE26xULtmtcTvpNzhY+hAJWasgiWVmM24Rdeucz1h6P1vTM3+0
Va5GXwd6Ex1Er8dQ15uaWIMxc0IJP0rXrhQb0gy6w5hMd6JvQwMGE+SbDdYsq/2BAV5/FCJWjg93
GiDwYtYdH4ImKZtdm5UjSAm7yHzaefry0GpD0/kOlDMEU2BWQB8UFC8+lpzki9mayM8NxJ/SV1bY
N5ueJiOOojiqom0OHYRne8kcsYn1STwbQ4FKyfIWwgE8xmOA6OEbkYtlVekVzCzjWYeTlGwqLF9i
P2agfrBhgWNEeziqbWw6wHJjqSqJ56C07A35II21I3Le/BGhjks3JOU5qPjYiFu+MpZp3IVj1j06
JFHIi2h2OfC82JidEILYGDgiba62bQb8qh4lQsFKVt546sCPZuccZ3V26oazPu/kWEbPIxRhoP+F
KUq8IHb3lYAjq7tPKIb7oI00uD8C4V1LJpHd3IIa0+cLJ8M2HjS43mJ6r0uHJLEdGie7rCs9VDvU
wXBq88KN9c2gDUV4AU/SFUEUdq46TZse20mEY+puyTAPPCyJXXIz0jSdMRGVzNfTDv8BC3/8UHtT
eMPabWbbUhEOcq+VdclyA4xpOYysmT9bXXaP1lC00xlNg/TRG1RSEKwz9nBuVAM0hRocGrveZ8UP
nVz1+3hgUO0zweoQzkbmoO1pojd40qewsr8O1ZDon6aqMNRDUc/6jd5q3ZWxGDSPRs2TyxnrUHk1
LFafn2hFDeraClsAU/SCmtu6G7J81RS7P4c59KqTuZsg93ppbybndWzoj1oMFm1fzxjD9iiDoh9i
NIza713ljSeFB7tj05UpOYcxFaO7M5ImTc8xf3jGqRx16wEQtLJ9Qn7ML6nOht2l3o+1hpd9cmFZ
RTppa/NcLOd1H5cACAnQBTUzRgKaexiPwyrWjW3o5ZUS10WoxQboLFVgYsiI1t4W7jj24DUdr7lQ
ReV0vuhJGdmyljjwNZ1ingKlpcunfKGl9rXVlf7VtcMou0fylBlnudJseZgh5KMijSwBbaE3OhiO
fQbSibUEUGLhqhp21xxip9pEWjJbgRIEVH3JjSn7Vg+N+WDnlRvupEEOaJCK3GBtSPgGtNupH4eG
foyImptQg9B9l8NI8x6wVEALd3JeV0iybEX8ohLmjTAXHfcm6mPsXKEnVlhsW7SBjuY33TgNLqBN
S7R3uCGcPS2vonKo8we7zIW5B+/pLudOhGzsPu7qKvTHuuYrmcVDjtqRMaHLg5i2cCTiFnp8R5Kz
vm9nnvJHLe9jO0i7oT9FOTuNJ5iBdGtLFiF6TmQ5Weh70IBJtymmpfrZMu2f2TMNxdMYO86Phiy1
9hncsYEAihgOa4vfCTMqcuOGIqEubOszy0YugImFue59YrVCRVsVIppOa95REUAyAtyFeb3TJx9a
Yhs+mI2Nw0dze93gYXexXyX65Lb7dc4/3EAtruPbog470EqVUfNIF24vi61LGHpxR3xjhXkOdAkg
XqAvSXXRxuOYnULu8XIMnNJDWLe4cg7B+6VN+1CSV9hlxGcshQfDZRHG8BVaYqGe4BKq6CYZ6kI9
C8SkvEJJGMOXLiL3h6zCgY+97nXWaYJsA4xVaszLyWwPWrINK5blPeFqWYZiwHa5wkFZTUkDNjdq
eIyR3w7OYSJCWt7JjJSVq7agl/hg95mKbieudL+fh2bMr1oJR2bHeDGGEh7NAhif6POH0TblfDMP
olwFtGjdvzFthfriZbPsT6zEbMgw1AhwC6qyd1C3zo44tYizUl9qdLRhYBpp0SLJd5cz2Iijeyix
xmImwjZI7osajMJnkdAHSNcDOE3DTYz6Ss3tyBJUj9zzQMmOFxPqUF9qX4sCxPbeiJto3Gk6Rzgn
HW50duwrc+MC0S2uqqmbCttvBuJHd6umHoBTtJjTdaS0zPw82EK7bNq+crB4Wnb3XHv6MBK3Ar9J
C5xMGuoWPxkPU6FGWIKd5tTGtYNW2N3rnfSetE7X1WcnHEfiCOzaM3N/6rXe2vJ5oiOqaSkE/CCD
T6tXPmZoV3+qo3nUvmBCXUG0czHf/6rb/yvC/R+iF19sYd6YlC6emKp3P14pcNe/8bcCV1p/oY9D
Y7D2tWhvEbX4L7YGv6OvXTadLuWvnSu78X8rcM2/mN3+UtYx+EHhxu/9o8A1zL8w+RADibiJ7S7D
qD9R4L7ZayIOpp/OfIK5D2e6NkRe9MO0xuCJzwjoqIQX71OUv+e9vcb6ZOKZZfMj6d6bRgfNDQ4i
1oEqWjd73f29OJyckpH6DZlep/D0EGpW+/i62+DFDbj+ewP3EubxdkO7HsZCnsDMlrVAHh0mBqfe
aDkQD4N1e+sMTXSahRR1gtM6m9MILrFSJdEyrZn4uOqHS7b35ub3P8Wvo7zcXbKNRc+GFoN+Fad7
3JlgO6f3Uz0StVS31Tfi96JPS7Zf+Aj8rFg0v6ueABWNOvuUQCZgTkY87FIMM+22BNB1bTukw1mJ
ogguGHrv0zAh2X4gwKS32Kj0K8dqIYb2nAFyQ0e4yo0zAzexHYB79t3YC91dP7XyJBoGwDqtxm61
ifUw26ZAvIJGpN0zrgwr3toJ4dc+g6pdFZk9cv9y/Lq087X06vDShlIduHlc7TwXT4SjmWVAlmS6
KQa3WNgRj2Dd/7uWdPMKjzLWfvq/lVfvrCX505i8Xkr4C38vJcL6i1BrJnzrIAot0dpR+xvTI1gu
6Jmj2cOebjjWytX4ZynBDYm4nvaOi5Sajds6Jv/3UuL8hVINeQCdHzTJq37xHy/mv94ydfTvL986
xirre/W/T7z162lnNEwnheWJWes6w3vxehchW4bFXDDbT66TBpTbzXKuTF3fhVlYfSakktwLzmEk
5wHkNvlF1klMQ+s68Xp7U7pmcaZIfLizMaLtpkxrTxtDXzZkTBrnyjNIrrZxFEEMo5ci2TCeYnfE
Y11DhGOnEZRjcwa3lG1HYf4wvfmxGFDHL+FNRwosP1xNWtJAvDhwZVw59WfZ6TM/CSGNZiNPc45e
90bQjeOVaCdrM9clhGG4rH6EOwlOWu3hsB7O9DYrfLgDPzXTe+irbIeNf6uo2wGgk5OHFNTvwaZt
J82uT2uqdyIik2q7eG3kD2A2yQQJ75rmaZ6Fn02JdehBze0iaXP8Bo9Rke08UV12tJx26AvuKJ3I
5CJcY1oOddgcKOI2pHEfCBMH7AAIcUsYvYJKGF+VWILaUC2b2JRBn9gXUsvuCdZUBOfIguBrI08e
YCfy9k/BCsOsMrmJADVTKXRriCV0AGH+0BWudtQO5UbvrPkwWwap1bUBl7nJxQlOL5eMHA+OvLt1
xqiAlJkJ8g/i7KZsY1ijyXOri+Is81wNijYRhGDscVr0+rMgLHdDDlRc26exrn2qizvQlBurINuu
Jy+tYrM9jk+tNfa4vWR04xrtJaHup3X3UJL/MRMDlRIWHjB4x5iGw37sjC88Uey4XXI1AICXZrkm
3hJLMpgm1nX7einnH4At041Q5Yk3TAMGtelbNM6HDKjNxgmz07GPFxLViu9J0j9H0rpabJ4lNiKM
9LBgpYkWspkff1o8W0EqyxNmvTuBAQOG2yJ2xIakhynPN5pjEZ4EBNPPBiahfl226VWqQ5LuoyE/
zdVybpaO3JNrDwlGhDetne8UA4UcKz2Jekl20Gt1SU8FFm7ePIe98VxW5OXM84nI+tPUIb839Jiu
twZbkbBjIF5H6XWfZT9UYn0y2uUnPDlQgBBjt5WR/JCt2HkmSTMLvS+r9ma/VMm9K7v7LFWXUa3f
So0/gcXPR7RDBKLJhgZv7dYJ4xPgiKexXX4D/r7QYonsp0G23+A6fBk8AZFzSqnmRzp1XnsHu28j
6G4ZWm75wMqDNOy+R10XmA75Rbp9m7RTed3QZ/CFYKi90qMPaWQ+Z7EwT2OtxW8G+p+5RG1vUi0/
pXn2RBG8bQnsbHsaSPOJB3pgAAAbnVlRwndObcrE9YkUCTMPWrHx3YZlaIZs53uQhrvFmPyBaK8N
fbs1Kg3wfYIrtShOynaP1oXYhRZtc7ibp/arsc5ARhf+b8G7MObDZhL6eZk/CHVbTQ4sQmOliPuA
21MiU8nKbZ5GuVc55tf6AfzCd5jCqICqwdH5Q/SM6wYLiU7rlEK//jp24yrPBbMH2zYLaYf5dHHS
iB1wZfVICdjwzDcuTsz5dGgXrEkCxLj1bKWD9BLoP1mxosa1xJUnXjjp8VfSpn6NMmcnKz/ptpLl
lWPURfNY0fczDjEY8eQUxI1RVNBxi9o5hLM5z0HfCfIlaYaCLGF/EZkborVBjBPRG/NDdZH41taF
e6V7cdJuDE0bPnV0Z7QAs059MqXVmh6xFAP5n8STRb7bpW68jxspHvIsn0wfDkXd7lUjoJXrEXlx
bZliNlbpMLA6p0vTCQiTEaAbCglpMwcFcRoAbSFXQjGlInW01/J0t1BdWTjZ+wm6bB2RHFl2Qgd9
D5X7ekGgtQ1V65ICKKNHIvfAKOe88ACcdCOOIt+WQ3kRtoqcFQg5c5d9oUeSPynEvmWaXyGnJ4hB
leKuCrEo0k9IcTPa860waniT0ukeK3iWm7WnLjyk6cnYf/ekJB+zngoSbgdeHdoPQJMC15sOpUnE
cxF7p81CkBRxPFN21lnjBYMC38PVW9jkAJHv1A/qMADxiLKBC19dj0L5g+ftM8F9xw6h1WGxZaWd
D1hjjbHsyADclY5WQJaB004+wF2SkChP/uQjFJ8tedckXgz8h179gCB6cLDbU87FBxC0h5HQtwZI
wgZsLko8JyN6LvEbIUGaa2O3HdFzn2pxjmph3It+sL46a+CiOQl2yOxNdwtvERFR/Wc7roKWSWwg
k1O11Jsxa0IIB7ySZhPf2Njg3Tra4e+/Zb6o+zUqwbtojotz4stFYOqaT9DUpxxr/onM87OizTrg
SFNIOFKIXA/4Bndz35MTj7Jc/Qjz/CcTPcNH1EmGzDDXGwMD/UFEMwI8x9m2RB/4GNy39cS7t4z5
1g3j4nos5h0t4J9tr53jJqQ1oTZZq1+68aMguYreNagnVV93pRXQnwar1BNWk+5xX5cQaLeD632O
tem8rpcbul6hT30xbNq24KPDHL2rScyrl4Ojtz/1ubt2RJFflRx49YnvldES7zlp54PVXzrtSiXJ
vNnye7tK7jw5PYXjFYHksW+lmrcHdr6LE7QWy3lrFxvY35uBcolPqTt8r6zuMwywJKjxp510kxFv
tYJmAJTMnUONDvKrue+c6XSJh+Uy1IqDrbfRuS3mHT2R627NVCrJb2SCgandwpo1yPRuiZ/KodsW
Sb8blvGEFoKBd7D3w7o+Daf0sVgI+YLHoFUEApHATSZwl565lZy3DlegdpIbZZWsxwAV1iBlvaDl
VgEprm3vTMvin45YaMlr3/K2OrgVD1JNqueEtR9JDBY0BB4ND0A/EzyYJfPn2mx2MynpkW4cIqd4
JA3goiZ0rCEVPgK/Nmvlj5QwwLEotui/csqYhWCd7EFY3cFe86fD8irL2fG0euTuXItIeUEkhmgq
PNfTboy9bx2obEkcbHgeI2mpGxIJycRcmf2td6cYBi2TTn1zj2d5G+r2vhsfGqEOzCfyz32t8xW8
8hbd2xcd9qhQO5gmITWaF0D5oMlsP+jNE/mEz14W8+k/p1um/0iK6szMzEAqcn0n8BKht+8T7b4w
EAKSdWfuy8wtPrM7fDBGndjalO9Y5PCVq1BSV5a+h0D3007FVu8oaRpozyR10YES5hSUcXuTxKqZ
aSbHFfDdBw2HQWCFxtadx3JvVTKkhi43UctS6M70rWhvKu2ySAWn/NWOtmZ2ppJP5LNt04FQEJVA
jqpIt78e6+rBcpPLPtUz4krknkfN8aMYUG0S9mcDHH6lV09Mw8/qzr0kDV47aRIyFKa0PWSYhpcg
QhEZg6RqELi0alfgRfgyJuRkVe3XOgdpEDVGtPVIzu6dPX3HJBj0S7lGOUNWcQ+h2YT36RgeSI7C
3P9lAeedG1gXtUo+es23AcwFsYCHoZq7LeDdT4h4xo0udFYGRddcgi3qsPbsUht4OR1RsEZzIFOe
nxlLfWVf0qfZk3ulNomlrySIor2viKF0MObL5bl2yVBk9ZqHczENgMwbiD5uZ8LhMLXsQq0xX00t
79qWT4xRM4ekBf+4mGr5mST8P3ta44aIL1KeoW3bX3vdeL/MZLCn3qmzNCe5Fa6cN0TRRkY+QbJJ
5+hc/H/2zmPJdSXJtl+EtoAIiCkJajK1nsBSnIQWASCgvr4XT9drq6pBP+t51+CWXbNz8zBJMMJ9
+/a9WNUgGm7LDDGUqt9Ip2AbtfSM+4V8FIDTyfBSJMtTeZ0fGvNJsR+7qaJWk47BWk5qvpJqd2q9
aG+Xw6Htr5wWcv5KLzj7U3LO0oDdBoyKlf+qy+m76bIbUDiBll/gaK+Xy5uazDAhKjTSegOAIduM
Ues+SbMy9sTfk6/oMF2J273b1yczWy6EFJqc/iO/B1JOqkmJluIRm8ZtOSroJ1W44GlcTTSuhK6o
dt9glVh19HfrGHTWKL27xjd2ieOEwdx/D2UNtLlNEpjOzRoA1r7rMtKn4acNDW9eBw0A5ks+701/
eraFppkrfTLy+/wp4JJNrgkGVnSwR/1MIXiEs1Bvo87JVsx5jynBMMJ8xWlFOmIirduqc74lELSR
8wuo4FdQMdvURbRb5nTTy3uulSdoAevW0eMGH1q/alsHtUYSSDdE+thM+jW3DUK+9M3SmNlatubv
2KZ/4klsdZy96ECfwcYTeWWmwGini4MlvY6D/czH4kIoL4hOqT8ib5u29AQO5W0NAqwdBMQyy1xn
NHcbGBXkzOngBbtFf2ZRf++UHjGNhWYSI26XlBsZfvu8akh6C2N7fHUb+6MqHDP0gvQGeMonnLFN
W5XPiZrmdVZCa0rNH90H68JW3rEbbhWbfUQs7lULAFkYKhwb584H5vrIfHqbtQDhF4vqtPGa+0L5
23HxFBC88TdecBfryKo5IlidYcasViLgxAr0sFGT9YnUxNBntn8I82tXtUzkmmDAvZFP1Zad15AE
xy0xPyQsEt69sr2hPLGnT5XofDoeEKAY9MIxlvOjv9hfcVs/0d6bTolAjj0kCra91qAlVB52OaSl
On4YdbMlluRhzCDKWd4GhYykNPun6tq9P5KEETVvDYV7ATZWd/RIVbFW/ikonG3bF89RDd+3vPcC
ySRLemE6MBFwSNAjHbRJvjQO53R81TryLi3pKKt+cbOPPPeJySarsoY9oh5id9B0CnfaC5JvcMYC
omJaJH9iWy+XzMmiq1BXmQeeKKgefab5gClIwECP9oF43mAzp7711JlWcyfMRZzZGQJ0R07/uhCp
fi0r9p5ZTxAHeDRz2M40z1datSopcR0S/NbMF+st9XxCR80DnBLRFLre2O1gOJJd2IgtWSdfkZPM
IBdFbB6IjA3WSqppDxiy2MHg+DCspHpG5DNo6GLri2Aj9dp5prdjVDdsA0Ivd1XUQHV2/O7g5Lq+
o4U17yMAFvsociXpMUPCe18qe5skvv1s46QY10xaVb4y4tl6kEuUSf5++OcrA6HpKeIqY1CGo4qx
vYOvOiYdTgOzpKpneM2l4eb1masF7LGXLXDprzJHl/eaWXZi3lZQBY4gFdJyK8Z8/iGx2Fu3s5oO
nED1Ie6S+TDgaAEdV9F79CCRuhbSdAA9cBaB3kA4nl5zgNMHiZ3irWu8KV4tWHxCzct8cKdp/I2o
p8AbSG9XASDeC7YybqeonH9yGdD0ipLln7oC6d5VhPOsvYwuqOY3q88kQCUbs26WXZ/EkDfb2N8Z
PA+fse7cXSDn/IuD/MgYKtmoZRB7X/i4lrmppj+O9Ju3fhhksLag8z6NLtiySVfO2SYutgHk7UT7
wSe0VShU7JJWvcvakiPzuti2VA39r2JeyH1YrhLcOlvNm38pK1YiRAycVJtaICJ5g7RWV32RLDy2
vh4RYSJ20hd545Ji/DVZZfYkypz3Cxt5tgtEY2wbS0RPw5jUpzpr7HOJfzIsTQEfPgX8vLiiIlbH
4ceMou7vPacRH7FM9Dv5YIIzleCre4+BekroYFl8xZgNPAhlpCtZVLd7T/XwJrPZ3itnooktZSp/
KlEMMxBKe0zWZN7mB8UE4UR0UH6UaNxn4pLatz4f50OmbXkywImAGIwC14BMC0TH5m9dLX4Pjb4g
f4lyvVb2K/1TzaiSSyYS3iFNq00fLQcyye9NbCMMo4OHSdefVtTuVBsdx7yNd4lpDSsXU2dPwYG5
5tBHpB2sILqgAACg8P01iwLzqUlzjpFo4PYnLzTJiPepgp2fjkNIIz88ucYIloGdjnTl0ddXodt7
kt6jirYBDLg1dqZm51znKtDKveihHqtkJ3hXZjkPYcN3YEeEWVxgiyE6N4xHI9qRuJVtW78xQ6Lo
cHH53vjp9/XrMAQmVNbJoQ6oToU9XvCtA/HJC2gtQZDdm5DfLobjPcBNxxiAG2zqhl1vL73e1wpo
MDFF2rtM5HGVYVt0+jGuAL3Bv+SbOib9AYRL56xtLOLeymja9KRIMCk2PYxfipKl3TWT8yWja5ak
ifh6iSX2nNVMcuiZCtkEI2Ggtpa2VYEaHXp1NJtarTRs253bBmTZ2k3V/BTWgua5eG7MJ4q5bq2r
9n4UlNqWRS9FMaKH96QpyYhadLFw+pE1syL+SEUh5i6iTFTVPhudIiDN4+ceo7gFKQKK5gxIadhn
8Mrgn3h4JoS+jFbjbxiXW0+2s1xLj8UfDqNjErZnezC+sZ9hF8jyprtMkdNttenIs9VEVssRYgZb
G7IpPR+mFUSVvj8gymzSkjaw0mJDMC0uBW/QX6bSZNyNdMOZy2isV/UmcIetkdg7rcYz+eLjg9WX
dPfaFtO3V9RkLmO3MGiYc4i9Ls6TdcYlfqC9Un8YHiXbxe+yglcRt2swV8llKpOJoM4OucSykkGt
G+BcR3eu76QvG4qfMm7vi8C2PmJ6sGClNC5JekhQpoTanGyTExvkyHALuOvF0eo5rzuExT6+NweT
XBPDckO11Gsb3PoOucPh7QXoUpukjHr2Y2/tFhjd7wGewXNho7QVXnGEWHJtbdIP2zSS/Vi0726Z
3ZlT/zRE5i/HyHrkraQspQ83bobWaygsatQaZwyV6N782eOPzNFbH5nFhnyzEYtJxrMEDfWKWzJA
u0tKNlnEBEqT4HFW3rtVO48oSeYuasEIAa25I0F4Xomx3pXSW3d5bZBBLF86VSSkgzr9PTrTHdP9
bYq2moknezG9M4mEXxPnn1m06L2GdNQZk4C6N8js4wjGIbHMfJDXpLItUO+db7D66aHXJfO4TazI
+ojmOllxGQBJXAbvOW3djd8xvdfiaUafX02+fzt1VA4yKL8Lx7oRTg2PPap0qH2WXmUGaFCK+lvy
rDScyiGuiVtBBtwmUdHGL+1w9MhhJSSV5LmqeSAEzWfxbTqr3HqtFvu7693PPnsmOnUtonqTLoO9
K7zXumACgaUUzYlE4zWOnjk05Se+N97E1HvGEnKZJ9IODQQAvBNrVMRlpYSJmJJ1q6YfwxptTMb1
3YDKx+7pfmqaDb/qVnIiRExfyl5s6Ztf4Kdxr5fOAAM+OwZjVa7SjGQ2fJQPHlHtyKbt06j1bRTo
BFcrghfePdKQExJtLWKQ5+JP0mFT8XvvYRAq22Mh8s7oDfvaj1NcGRR5sOO2tlFFd8SjkC8etH/w
3ZbgqOuK5Tj/gUiUeeXiXeURkY+ulEd4fHCPUi/Y9MKkSx73zHScN10PdAXNS+EmW/oiFTIp/zOm
2bgrkqYPuZlgkGP6MJ6ZEVeHMYjccme7xjvKwUlXaNWmP774ll4v3jTtxdDdq7n+aaCxEIIxUqLV
5W8XZ8hb4neqzFfiU0AaEbrGE58NZO3JdNf6zOlRVJ7HK55dxOo+FjgJkZ+Xi5FGChZs3G2dAv6T
53o6VJ19rufpwy2KQxATu8W90q3Gsn5CjTeunOlj5Kb9rp0cZ93NHcMjhhkHyWpH7UAiWlmRrC+E
s9thkLvh0uFFsSMRClPxzkXr+pq8z/ss0XKmt1nmcVgNwTnXi3UxOqjFueGP95O+BnYLutgkgFi1
AHalM5ixr/Q5vyEYSIyb50YV9+T2+xtIxk+epVgVw5v+oWUCMXAU7o1dxeD0gmDObolwyFYDC8nA
uPIW582P33bysBh59zgvQ/7ORT6d6jr5WowofXeW2L+JumjPFiGrOTCfInojxiNZvI4bEum9I7bd
aJNGfopJroC6lNt8J3xog2x6kxxsW6FT1OdIVzu9NKAXg89JIdghexhIUgzGAnu+9NJcsYr5x+Jc
VkX+ljCHqRkPke2e77ECXU80aO1WLTZJouXFcvmeNpO56Zz8BxP8tsJJaFLmrbwx2hIs+aza3j2Q
jLJ2TIRqM7c3wBn4kOAHGvRxkf0MsgSyVtJ36NH9b9apN3AAyTnwsnCOASSX5GP3VBgrm0ySnYXR
uneyY4V/qjMlqjZHdEKHm5rL8CEV/J8hwgSMN/Z5Ge3vAQSXkWVHM/P2WUHSU05dxeq1W3eQ1Uik
zyMAsOyh3ozCZEE5AHLYWBzVgYiWkJHGDE41hvScBhxqGb8k2lXdAAdeDlbnF1StWu7N4FzhIt47
TZHj2jCMeNU4ck2s49Mcla+GPf0yxeLXXW5xTbC85VwrhOTtCmLXkLtDu2wp9UfxyH748wQEndX7
5OAoDGtTdIoq8yJbd5cxxFox9TulznjkYuzQgM0MoOi1sWSpJCTbivKC6UaW2yiOIjgVJh5Ja5Gv
3dLz5Iyjv7rywY6MQ56MgAUo3XRrZaj3iOl2OOCTvuT8JtuapMY1DsFs5UvqNvulzt678Vd1DDuA
a5BQveAPW1L5p4/djxZSb+s5V+sg3HIQxduEJYznWtrlUTZ8Ya34xh6WpzpNP2vRvouJsUIZNRtN
jt0Y36ih4GNV7rxaisTZwqD2w4AOMzCNlWVrYxVRnlE2kNyLv3IlO5P08awkbHU8ZilO5hjCLqY5
JcSpj51y3/ScDouP1JDXggYCViqO6400t6Or1l227APCY1cdVuM19hKIHbm+ISjeDAtpMulK4WSy
PbtLSsd/9nL05RGrC6kNXnfLVsa3ZtoxdMbuOuIcDMIAXStKQpWYeGWb5UNm9T2G2zGfNiXBCuFS
ODQwRf2keBfOS25ygJvuE+QF/EQZV95CJERukjrLG81zJwfx64rvbGjHr5754VZ6OX/5nXDZ1+zq
KLgh6vC+hdOJgRxq5NXj3pQvuQVpzQkWKu7hEfu2tV+w0oEk/cStOkPLDsYXG0E2UyTdzz3oPwtG
ce+t+GM7NFWGGonDhJyrfeIcF+YDqZ9EefJlXdrsWS0xkamj/esuW3zUFmZ8BQOoSmLc7tmWXA0m
ixaGoZJh4zSZoD+Xh4gSxBGgCEtGJHH5G5NEgKKdrlxcjTvJwtWeq+ZWcch7TbWzfRkqba1qWC3r
KotO8VgCNQEZQhQyLLq83LOBcQgIxgXr1hXfXChkzwZOs62MblenqOtdXbdhYCn0GcZ4gljaW75a
1yTa5YFeaA3kI1hF9eKEfevUYQ2jfmWBOEABRu7SV2Amw2Dzh8J/XyZgwht6+8wrfuJuvLhF++oQ
qsFHBfIiuWMitCYVdpObHMi4ocN4VueKorB8LVitMCMGKbaPpubq9KWE12CTxE8isBk9+HnzPdrF
QzfyLROuODhuj/iYnoIGw4AZv+WkSK8bs/kta+wIsxHveq6QtSnS66hsRvSX8byyhvRSJuaXzt2a
PJM2YuvAOYlY67Cw8TIMySaoxvnDFWX7mi79sINgDzEZUSikZtz3s/FOROwGTgUSnRxDfCDjuoXo
2nn50Sl/iiy66Ss833PC7Tg9JRARfDE+1iYLAlb/i9bJPFNEfLGi+Xn0s/RDD9XdTLM6tgjUzbDJ
B4N2yFcnQrhPhAfeVct7LJZ1g1tPNLjFCu8e2W7H1sxOR+nm6oyxeBYju91NJuJd7c2czp2/JVv6
UPScSfbcYedKb3ogF+Uw8C9+f9M1XM0kcmJXuGU8cGgyEM+1/W0ozv2YLfhqEOeWMz5QRFN094PV
UWdi6ahifWtXKhzsl1LHq5jBX+A8Vl597GdxTJJrKeAATeLOpgMUoV9xI/rGm8EyFJsuw6nzRtw/
8860JyolWLx1tOWWDWEZdAcIYWtj2Au/pIjk2Uv9XT8n3/MVvl6z3FTXDFsUpSgwith76tDy8zoq
dtqRW8JW1swQH6xOvSYz+Zx5vEnYDBlkokIuyOTXBosrr9b8yc0P9PirtnQ3y4KlCc7koXXnC5nQ
fLMsonfz+FUYwzE3kVbKe8rNcZsxJZ5YJIDR/ClbYEOO8dSXRN4N8aZhQcZY6BtseovWZGxgnUBY
HRp36cPFsFFxyx6ZXW5Lqy3DuhPJWg7pHpbnyp5AkXbLzowwC2Y4qxZgI0X5KQvndfDmWzS3AtzJ
Kzu+p6El35xM60Wq5N7oIJ0w/4Hi44kZnT5r5j9WROsUzc4vyON1sfBGyeZBBPnjIo9B1YdzYT2m
1XAzMjThYG/pqJpuMwVpv8nyHFtEvWPUyOY+mb7rxefJnrkfN5XKb+xCLc8d5SkHZILgipzixM5R
zsBMdEEfai7fHYVT2uaPQbE8+t24T7XPnLyEorJAkFdCZzdYkpbbephOk7VQ6kQ//+Sq+4d17Z+t
av9mEP1rVLPg4aCTXs2vkLz+1ajWBMMS5RWPBlmf8nbGKM2OWKXzn8pri1c1jQipaTV752loCNXG
mNFbm7Fg1Lv5/7yS60bxP1vmvKvzLvDR8Aj0w4T7b1bVFJe6W/ZmtcK+130CzuaTNtEEYTSVVf6g
SsP4Qbb3nwpdd49+b49bBpcdyfcAmf/8fTH/5+HGd4nt8X/0Xf6b65I//g8D939YrutdgzkR2FgI
t/gA/x8c0foP1o2vu6rYol0PxPp/2y6JSRb8j4Rk15FSEDbw365LUwCuYMkVEzcpt/zc/5V/GxP5
vzxAyMDYwAnRIaeZ/yeX7erw/ifPpW8afcwmxZYZk5D7Osu6KixIke/f7JFXBgMWZ1WF2hQs/joN
JnOk+omVOgWBoYOdBHk/PNgThfqlzHovOwi2wobfRFl1d6L1GDZB6TX60EG07g4Wmmq1jZVLXrPj
x02yYkiRROgPRaVfvBxBbT3ZcHb2amlrM6SBSYI3BgtXmEw0p9X46CtT5j/MY8j25WDzEjcUVVl2
P1mSp7el3bVNSDb/mP5MnXU1ULhtG4C2hh1+ix8JPSXJzQrjY+Z492myTFRY1YISxwTBjJ6EBzbq
6iKZwnTm9B2Db5btLpTjZWi3+X3kGOfWToljtLEYQZaTTu/vSlZa4bkwbEfCYwDsvwjRfuigMePD
5ES2ILsUuW4R3jNUuldCrYLjooIOF4acFt5Szq6S61b783pp7AHpKfYwmCckbL44dRdhprAR0bYF
bpL4NAa5Ono+Q/wXx8iMZcfybLdeUuapL0uO+QsiUa3b6pBz497SNkZnTcoEBm22FQ9YaKgeK6xe
h85yi45Er9Z86jo2ztZJMkAO8nXkR4elNoIaQcUxH+ySlUNmf6AgsrVZJ9MXaJ102tbg9cRumoke
u2OVKbLXRRx0X1YHoceOssW7J9kniYmEajm9y3y23i2l50/KB+TW1HVWWZFcRjBOzGJsw18B9XUf
AmN4XqreOtBT2X+KzkyWXYZDp6MhnNyE3nYi8OTbmTRlt5N0ebaTzjzpS5NNtCJGHwxvqev7XOdz
V+5IpG2LjyyFNrUjWZUWI+tbqpO5H1X0kJQZ+lhviozVnSHOvT8ptnbzDzw9d3rMEd/Gw9x2QXtT
TOSzWGzFskyGmcdE1ep39uLZyqbcNJfc3ncec4xl5VlZLg4NhFzrG8XdYxnRYIMx2wjdlyxB9nLx
3rlQRUrRykbDHzrvDGuEb4N9WQ3tUFfDrvMDlqNcmjGf0tgq7PiCFsKsdStavpSbGSxFtkE+7eqv
IBp1fABsrLzHBvhb+oyZoRMjKhhok2TlLzWdeG+pvrvrRJAWN8DXPJSnRIgC+yO2I3PjUfHbK5lq
MxjMte3R+xnU1XbpWQe3HutTnrn+Dp5Ru7PGrrqB2F2ukYUuNP0LZZLO5scepslHk6v4FGWmBd9O
Doj7LluDgZd/YXidGL3kPuF31xE8wwK2rrox2C55UjHazctdxjIt03bhuRT2zAardWY0AFzGaTlZ
g19MKw+41ZPPWM5jtqN5fHOtXwhtak+ccRkOg8U9VhntUBSMv1nmxDdTEz0Vrek/1PkSH0Xh8b7X
hO/ymgOXT3Tk+9DCXL0tm8l+8gE0ox+STrkTnITH0ZfAshl6jdvZGOZtbE7us5Dtch9gNDsWRt+f
27kd1izwuyFj5yuO207Afwf28OqUDlX3oGx25tKAw5QReCt2yhpT1lhs/ySgKCcrNj+rXZb7w34h
O/zdqhqaGSt12NajofKQBIaVk+IcauwIbDbjD6xk9NPsIhsHq0iNix66OxMs9DqDrL1lwxSaqVoQ
jKLcdVdTyxa5hWr7xIBOh0HW69PUTsGmYEONuqoUa3eY0WON6UsODGKlVO1D303pFTntr0mtFRTO
1rS1nDxCNjHMk5MyYZ+TMXmL59zD8wUoAgNUu/UmHR3SUj3mHu5Y18V4OvpuvFvkRO1fUKGlkETO
GbDFB7bS08OQutjtW9r/FbttxpNKmi9LBu02nUb9Fvuevld9izgVYwkzoZ3xjow7K3eSk6gyC5Fa
BDB+8K64WfEZL0NaUwbxqfLIm5d4KfkjPuKyJG8GlrlmZ7VB73DaOt8YAGL3ieWOB82s9zKhULxZ
meWeHH9oDkObNsc+ImvaartwcRn+cWXJTd3qau90QRcqOYwXjfv0OA0ygkGXRDvbkBZidd1+ziw/
bszOVge3ATXbWaXeB0v/5fERbjDaWQ9qHLZlWSTnPM6qvenO9slZIv+9EIhWDIUJKXCYh5LuEvWg
eSgC75qKwLDrXuO7laYTtZ6vaEhTWR1Y8LXvzIT0eSOOGPPjxcQUNsdj9eIU8r5GgGOVR1gPBiFw
odElausKdHnDYjFo8MTj0NKHQsVFSWLjC3DZaG/ZccVqlNv+cSQU4TWYPRniQJpXsZy+2YzlaEkh
yvPz+ijDjxkYtGbFjBrfADh9FDniqgUKpOWfQj/0fHM3ydi22HlqH3OvSfBDFCseoMa49ESHEWmB
LZ4use5vmJJyiztCVsnayKKi3TJy8O5V7KqzlU/Z77jEdncmYyBLZc5DYOvUHFYejDu+jzhpG5O0
gh2aemHjy3V9rp34TftxazKNYRg5NEAWu8g1NklsZPDgV0Bx/rJCB5ZsC9iEPiu8kV4QD/5iRvnA
W4hVBIdZnZgO41886UCMo76BuNiVfxzzyjG1XD0DNfVj2X/0nYn3j4wEHt4qYHOl7iEi9B+FKue1
F4zZPutkesfcJkETSYqnXFYFI/50scVWeNBdN8HQYuOtxqxca7+sH1jqlGGVR+YlC9x+07aycWkB
J+ybfbfsc8aW4WhfrY9eQzKHl+N9HDqdrHvfbg+gXYaDYczpeUlk+VLpiSyFovHq79GKKKxkjcBP
cnIdRszUt7YqnokygDjlGN7RTgmtwYKTXQwvzj4bVdrPhm5GY9P3UpPOMPbH4i9KFhOsz1c/mF+7
jsX6ss7L7TQu8k82z87atVJjFy/e5xjh2Rd00Pf+UARHv3T7B0/XHBv8QB6bTHv6EGRpYqwIukQ3
ry2iHHL3semQJ+Vf0q2cDf/bmtIObNPoPStZvkXR3D9i1QrASyaZd99Zg71V10NLEGY4rrAuF1vg
e7I/Ndg5gnCKW+txdKKSvV6jqLLdYlf2RZMK+DFNwaNZJv5dQ/W7dRONtDAn2Z3KDHJHpqGLmhAZ
tcDcVDFscRkif0yDU15gryL+Mci62HOs155UKWMer9jXyWBZZFb4+slP3enMXgyZPQa+dHYg5HDw
M806i1RwGZflywhQwvrBxGJROdVb780sMPxlC9t5PQEHs+ppXFWpycJNT4g42/pMYe/dxRdv2r4S
ijuzIfiQPRL3dfSV872UonvmZhwqrOZLsZIMfXH1JZzhk20eMjczn5LZty4SdtpLeaUh5+0cT2Gs
6+l5wJS39+BQcpWXY3Idu1uXOS66S+JO4nI1qh5zfkSwdoxGnJdycZ8qs1cnZ7bTYhV0Oc49c6GO
IT0oefYCM744f+mHCyClx8EcLTQ1dFUWzafJX1NrRN0H/qhUkbBcO+OfCbvOA6+U8A90AkSeMWdN
sUlN68tXqpe4rLp2vp0jwOyvKjdM6zbT5uCj67k+igxZTaN+YrkhbS4G9FHGwbZvd2GCp6biRKOD
QcMv6jwbjkGpuM91OxnyYg4CXFhc2uxBEe2BuOrEo1dtvSHI0YIsP4/3vhxQPbAY4U5iwWPq0mjf
muXBtxUXMn0Be+Pqld+r2cTj0PGy+UaxwyLYtS9UcyjtUZ2NEafmiMcyJ37zMi8yuO8UuQdl3kHW
LAN0+nFk4UJLkgM90HcY06gpTCMOZZOdEolFwksKPM6YxA/QtNyDlOU7JqF7bQ0KZh2XPj7V98ii
Qm/4VodTToqFI+Pg4OKR/eELaj/GHN1rpx+t936ckmd2YnMmrGa0wzroXjhMXUpuvAlbA433s3Ph
MkzRYH+KhhUIZjn19D114PP2TmvMCa3SRI7pMNMOhmbhttkNVbz7gdYvluM4mBj0nKzoFQsSOite
y3Se/sSmw9WXTsIv9qXpDldYX8QrA+1p7dUweh+avXS8Qk4UkDKBO52VfgizSTgHjjyQeMj7YaTY
LtZLaZJvLljEI3wpzwy8EJEL0k/YfmNvfK9ONb1XwiPslVRmB02mlYPBQI7d7exjCPtEkIqsTYJm
+526rY3BT9Uji1w2V8/Kb7zSZ4IP8/zT60vHuDDN8cp7wxt46/w4Jlwi1zbHuYSxe1wIjWCvwRQT
/ukmxXDsTA2bXNLWsXdfRNgRYId0De4IWXjRxRnaho2WIWLdrFxwF2wMfqk/gyur+san9XPXPhks
cquHhRllnjEIQBwkHYfVssQ5J8SgoJqy1U2z2lnYapVJsAQ81lnvjUy/4PkojpHjBBt71tE2zQJx
C+ou3bIH6eytKGu/xdInqMp2svIgB7wSCrFsGiZNu8iIml1WVVyYHkCylbKIJVwl5VR8QVtH6a1s
u9g7orBO/lQFGyXct6KVA0++8Mpj0nbGMR6taSNzTPo5E54QbjPLUpWqvwarhIVZUBZ84xJzWRqx
imBTzmVRI9AW7d6Qbf8DYro+kmQffTUoKJyBsrGDMBcLUXUmvp8Vyoqa11W/JMsmdmgCM2E3OwL8
Z6DPOjcYhNfmjp2m/r6MzOg0m/GwA9Fs3c2iWjZjvZhbL+5fvHqet17hmhtsqu1pqPHDsCZqnRki
W5c4z7zrSKv134IU/XbBrfZl14Y+FQif28ki9LzMfevHaPr2lKDRPOBqNLEjK58R2uwxWTO5bVZa
6gJJOCESwnJs+ne+8Ft5nQXGC+5oYqXu7bmls57s6DQSpxvSXucHL7G7fhPlTnDu+zkLI8DNjzXZ
h899HOeHiqVDJyypaQ6YyWcGLRbLp7PKwgK7xim5AnfJ0M33PXn9jPqufPgh7S+i8P0Ih6Zq3lkG
ugZ2GEOlg1uGP1V/7A2DIHUQYESWGIxAPbjzVzZMbrYMwla4jYL+v1Kg/09xRHFEqPsfFMe6rb+/
639d9ea/+C/R0TCv8qGLrEeGE8nV0v4n1ZGlbUFkn49mzBPlX2Ec/1j2/rshjuf2isP9B9PtH6ve
lviPKwOO2EKHNomMv/+V6AhL4F9ER+mRMU2WBdn/2EERsP8dNuEvAVjQOf5s2QpcTiVfmfKmcQCn
r8tKK3XAyElmODMTeuewn2wiLq7KT9AZFqPkTBaUUKlV4evS9l/E/YjmAfA+t4SrsOi3NqlBDkO2
X+rhJadvxFDbP2WjTRm1amqbDZcDuQuA5XEKVp6mL1BdoF5ji7PEdsLIhK8FxdtKJ2aaZCiKic1r
i4hx7T8RAFTTjSdBIvrqwlaW1Q9bzWqgfoQ6ros76jwt32xHFtamqZl3EMaQYp5l014En0ipZXZ0
ZEJgHqrn5KKQTrXH/DjOiy35f0IcY7r663JcL9QGda39jRLjutzmWEP7KMlHah4CPYr+tnHL4t1Q
SHwHb7QwqotyEDW78G4MC3zU6j/ZO48dybE0S7/KoPdMUF8SmN6Y0bSbuZYbwiPCnbyUl1o8/XyM
yJ6KiKrO7FoOMEAuMjOEuxvF/cU532FwYipeEC5xC7h6vZHd/Qzfiv9fI0RptaoJyP+ttvg9JrFy
Oq/ot4VpeuU1sDy9woisErH17SnV9m2dW9ltmVhFvfb6CtN9XLeO2kmncvYN1Ht/3TLbVCtqKBdE
UJZqMXslJ30hTGk6W6Gh04/QyH8S+tt0X21eucVFMUOEPSGb6IHAWpdFvGeFX6F5N8nOGqUaHpGn
SR8nXQQjMd1I3Zvle67Hln1ErZF5H6gw4+TFX5JWr4ViAnlCE2W5aBpKcIMx0mTrmLMEve2HTHlb
26vHLzkHSrRpixAbYQKQ4E4rHZb3ttHb6PCy1kTDMy/pFIpqYHFpcl6vZWWw1J0ZlL05hSzu57yJ
rKAeo/6h5VEjITTpPfaTdSRuhPl9GWO7S6aDl45WwC8BootKcs0oE7E2pyS33ksLLQZakYIE9TTW
6+taDNSQKzwxA2FQNG6NouMo0IatQ9hYKD6qqix2hZzAiekksh+ZctAlpbo08T+gN5zPbeFRWs+s
H+j+R81wNrEs/PRCBazSLem/06PqdHWOBWCDY+6ocSaF1pPRtWjQ/AeRR8bxqlWu8UaUCTDbGTvB
p94rz9rpjc0Do1d0+ecMTKwdTK2e3eXQKb3DMHAK7HpEdYxII3si7MKWzHEymTgBhpPsLhODYMgZ
cqiuIglXhAGRPeMFZFI6o4VIQ/AKBD/TkTRtjQLeYa9HoI8SiDyYjXn7LlTGq6zZZnOhShBuOIvD
yjo0tSABHrZcz2Uz0UY3SHq6JKTc67Uaj3wWs/Ed7UoeBlRjIPDqeXhE9B7nqOnN9DaOmUAENAdV
taZ0GBm5dShJVzG2eQJLw5GZXZZn2hV0U9b9nlcxz6pSCazCoGgkotabGmJ7R0V/UZXCeOB1G92z
GoQrFXod5k4zDAf7gSBnfdgxaB6yi9T0DoFouBQ9M957c20igcd/ppG5+tLDG6DIGFQquR+JUwxm
tDHvfMrDcDOWrn2btC1EsGEwNe3erzCd8INrm64ovHdjqEp1sIfcdvnAc7wuCfFYYi1rqHubCPC4
te0LllNImQoSXRNlpDPm9WYs6j3D/r7ZStGilDBb5iISORZQgmDOPVO9mXlZnMh6sq0bUw0kYTVg
oZyVPbbYu6tRk+9z7Ti3eS94k5uji1mvnNWAKgbP+qeAi7zvecur57wb8KZ6gPG8naxsx7hK2wKA
oAVHL9p1nem/TITBPthoPrJLMmhqvCK2dJ43ruh7sc77wkOrToXODZ/rwl/LPmGSs/IZwMSXoVe2
eWapLkixaZRrPnVKiHfPbtLuuWGI0m4tPhpF1xun6b0Tjj4uR0235H5waacP9uiO/RaouVZeChJ0
GWpajI6dgg75GAMBIcuDgvcLk3K6VT8dRLmBO5la13oeD1w7TTVlUFtpHgf2BACH19I8Y5rvWsz0
DfBX+6OaYhuDAobeGeZIb6TRSPA2o2QUpXqcVtNNnMCIEOsQn3qHxmnGTcnzOU8Cv7wpQ0q4VR13
6AmY60dANFLiI9r1nOIFuHIIy66/0HyEkQUusCZKHcF8PRAQ7uSR+ma2I6SKSW9K+ys2Gf2R7cyE
um5y+iQc176Wh7xYeoSU4rqOugl12ZBhkxZp1erBgBYuJsW5INOXk4+Qg6RP8u6mh3o/7ViDcz4G
dt13pD+jgcPZR2WS9BMpdKl5l7seQZPKZFy0GVEqLQDB0ZkvSRPjG7cTaUyrSdhdtCs7zrM1cCjz
1vakIIc4za0qYuGozcbOARnBBAsJl4OvxYu7HSmgXvqSlsQTJKskSmRvrrGPIr6AFRmDLFz7SR63
H3LBa56alHgKsSlDNWbFNnQ0r3335rwY8dXyhBXshqTtFStss2bxlGTJiI4znz03Bq/KxVWHLDEs
PUOnMQ3huEGmH0/nYgwFyR1xnPcnu+ka79ho0+DubDOXXLg5rnWbAWA+duPG5pRroM2FoWdv0KMu
eT+lztCG1HIfcly2EpYxOt0KUafR70Auj4RUpx090YFbN+LdZE6+iM9ZbmnuGxOQqTn3hq6666Go
B1omC11v/axMSzlXZAuZ5qJRIjkoZvmU3nhtWhaBXw1CYDGsy7m/UW6hTQ9VWOv9a1vSRiEVrasZ
JgfUdnmYzKhiU0LrXdd3TiiQeSD3iazPssaqdoIAqxUb26mz8JWg8bLaMD8TD+zI/TMfnJiDWdjF
FyW6xZ82V2PSvw1Ok4FpiMNoWrRXrn2UVANoN2MS0t/Tvs2/VEUbqn1WEv54Nbo8xodQTwi7LOCp
DjdprlDPYcIXLhrusohPU2TZ+TFEPVzsIV3M7QuDL35Sm6j0+nnME+e+zrvi1TUtw3x0c4O8jMKb
anunCFqX+wj/WA9fsegrXilmpgdmDxXhgAZbag9ZlpXD3eCDENd4fiuJV9COrWzVt7HBN8X68A5B
Vjj8UH78/9bnP+gOfBKD/6r9ecD/XmtXH82v4Lz/+yd/tEGGKf6wbMOAqu14YOQFGLwf2guyPf7Q
YX+4ZDjQiLj0M//VBGneHxY3IC5N0jLoeH7WXmj+Hza/18J/zUiG4FPP/reIV2IBhP9DvUO5bzu2
xd+ImIiOzHEXdc9P4otkcJVjc5OdaLyKaR3x/G6nqNaDUVNqmyjsxoARsEIkXroJhV2zk6/jZ/TQ
FkrRrvG3OFT0l3EJfh/stnnw0Z1+9uAJFtsMFkpmHnCcVZyB3WDzHN+0sHOP0h0Ws21t1ge86vO5
QCzARNFv4ptSLIO6Qrhf3STML51GOZJT2G4IoKUM6GrK9xiFr23Xtw4TtjU77q8sUUCsOF2sPRSg
p94Jwws/Q5D9/G7la+W6slCrrRgV8n8YBUG4xtc7Xw/T7H6TgDU/vn8v+EfwTtSWE3sUPNggs1if
byeHfxvBet+WomIziE7l0PsZel3s2Ja9QXBs5ujsojJwUjmfSSQo8WAJijcd0vo3HXtivCr7kh+k
dKIXS7lpoLs4e5pUQ5NLA1TNq2Kuzhxb+GYgq0/bhPRtbRYItgsazbtlsHYVNW2OGs9Ur9Ipw1dj
NMYSpYQGQHd2Z4DiZqjms4c08eiz+17PDAoTPIdFt4miSA8UxxGABaz0Lk0hYukur1d9UVTPhlmy
UW3M8KEdRd4GA6rS/UQPUa0Mjs1tiO/1ji0jlCxaUPsp7PP4ZkhNmomZVpeplj02zyB3nLdE6WLf
KK50zE7iwTBC7ZkFcLQXc+Mf0j4qNiF5bwedcfpRNCPFZuc+qNZFKe0O9jc5JY65nqTVXI+us9VN
23/VLX28jEMMlqazh2tRMEJ3ulkDA+PlN7Zext/o7pyDoTMjttFF3LBhDV+HbkGjAAYzCQTLmoAF
8nSKQsBchgFbieL2MsrEO89FX76MUau/gCCbHmWUuzc6KKFVjd79Yqd2+tTPCvJtqAM+FhCPO71u
N+VgoKiNcxPPmOft7GyqD1Uys4XXlm0ZaUGPY1Fgo1Gkm/c9EiY68fe45wzP4pDgIDrEGUoAzwMn
BxyMKtXBhoe5enX9GkdMpk1nBwHPTZ520dvsAW0dFpeS2fJsmhb1SjvX6ZkJRHq2slpCmZhDpIzL
hnpu5c6OCV7GC5AGFSP6UyTbYtfkjXdG2sicMSkonTL+PsbXxSJ1VNvJ7PSbuBP1TWw6GpAVzprC
rl/8yZdrOft00HD2PzO/GC+YeOMzXlPxDdfNtCMMsEdMn+h7yD7pGTYTY9jJsp+ySVK4zxqcsCFr
o2QNOZiNZxzVcNBzHcpKHDXjpTJ4TI2wZw6dDnR3WU9jizU4ZQXnmeG5iRpx6VI7CXg5Dkz94/6o
jYZ3bL0uhSZvwytx8FmzUxvTBz02SzQBIr6n0jJvWRA1p9qN0tOE8eZY5ql6BJuFrzAJWRV29dwd
lBTaObX05uzAUHvqo8y4qkZOz1UD1/cGd1B1g4W+u1JiLu6qtDf2GTLrfcR75pCHOuJiZZlrR6/c
dxQ13ZHEnPDRmpSxjhwbabzKh/1PZ86/kIGav46xvr++Oap8A6GesNHj/Sa+VCHuhyI20pNtRNlT
aUego3xnRnxJy1ztEJafGCq76961kNZRtL0o0/d2Ymq7FwezxE5qSMBZGprPqV1d1KArlvOueZ8z
Pn7RmyQ9WamebZNCUeI5VXEKBXCntZ+X/u6vfxbbRaL401mEMFAsWkOePfznhJr+HtILK7bLe0up
Uzf207NX2Lw1AbmPnwQYAPVcPsO6qfDUud8/3eVznpZPvFg++3i5Coo4gL3UTK4MJvw7M+u7K3uM
6xu29PrNyLF07i3JRHkCy7jzUflCHVwuuzmx3mVr0R6hXLCnVssNwuo1OjbLTUPd35zkciPFyy1F
oV++VMttZn2/47Tl5uuW2zCauCF5gXXHxmiHs5nOSQCZWlwUm+PzpKOi01q5b2QrbqJhTFQgeb18
8yto9LS0vBABmEKRM/QAXEi3Zjl/Rl2tb0KVorcv10MTHhBIbusSsRXGd55o+opDp4trv4IHcSp4
7/sT8HE3O8X6WypPyfyuObRynCvoDJK7xHqpp4zJyqcj19r4FnGaui1Q9Fmuc8wDIBDfi/GxsorN
mB/M8joZv9AGkvt7gbmFl2lVTC8GEILOp1VqT/LZx4kERmzkUFWs8K+KRG48bXwfwcFE6UTyxrYV
Dy7dcSuvAWthPuDs7PovMaM0UjQcCcNhC8GrME9oBO8iKvK9pNRPkYAG6OT7Gfz5M7E1tn6TEmmh
YFvk29D/6pn76YvglhnkdedvPeRD7KskEjzUxtCf5NbiM84sH2/CyYufWyaTtObrJhvWzmStvYIh
iqNnB2kr5iW6+VggG8/7cZUMzhHJ1Il31yYVYh0hSnTBHJqcg3G4ipsRriAIbaxOvn1w4aixvSUv
NmAjqu+VF7fPFriOTdHxmUATvtL6HAyjNmk7ihODcqAY0pWDDH+hC06zfcnredumfhfo02TgWRtf
fKe/wvodNNRarE20pRnbetI++7GxTTBmORIrov0KMQuVrGl9zsPwgkDwazbpAVXPN3P2ZaBZD/mI
u6ouHuEc7ceqOQ21voIFdRxU53grFb4Y3X5kf5fZNW87qV8jY2OHZjr3ld3thVnsx/x+Bo1WnGz7
y9wZWIKHo0aGS+YyeBpYTBu4jeLZRyU61tOVMw/FcZBmjLzAnJapiHR4l2OaRNO14N0wrSDM2QDT
bC66F97UHXwBb7qwq4WcHl0ls/8lZWw5FATXdpO2Hwy4IYkQ5iYqxH0Ghc4LvyT5cRTvTcllscFn
frHEA94pM1c7D6vosO2Tr6VFx+hDZkLpOyXDpkjOaB7QdkJUiDfTgo7K4aY12LFJyxB1kOcBQ5DA
U7tMe56RUhZgqtqOqIbkVpVb7jJaMrJSXn3rFGYMYe1np3W2Wqhjgb40OlaWVYXfkxn7SYSMygva
ZQay9OrNUfos6cTiFGVMdt3Bdahsfa00wl6sA+Z0ab3G003t78znGOBj1ItDFiG3lIcI0wlqHlzY
PCU8KQi1qvZ59jejC5pOA+BgXHtjsmFSCpzjm4hA1J2tx8m4WbSO9XstiYhOvuHKmj+gOa+hRLaj
Whc9eFtWbTfgCM6quvAEMvPcl/6bn55Med0XJWOwe6RmK8rNvZnceXl6xZQhYIlOjkLF2oJphtmv
6+GcxmozOwGFiG0uj1W35GWBDtgz1gin8WAtqTDsHGYIHL6xxYdGmkqD6vNZZReMhju9+2znkl/U
mF2+RfSwcx0F5RCthnpYo43g+202HhwOPPo9t0mEBU4mHRF0Ry+6UKhvgNV8IanOqW98GvjEeKnx
eSAOXmn5p8oAV2TUvQl6RfgYkG7mOX2yaqI2+o1UI3KA+LabQBtgo/0Wwa1ikAXfR2sMHCkXxohl
9sCYdZWrfY0R1AiNVewp+Gn3ft6tWtJQRkpy3D0DDnNLXInx1YBcmzjaYdK9vc8U3Ij2gxxILPu0
iV8Q7RY+W1tUGzN+r5I3vd20pfOjU/9vw+doDv/5aKXPs1l6e2JJNKO3/bnNYzSlIsso0UWUjCpW
SQ0CbFm0ZQx2KsOBR1dMalWYbUGGwQSeQQm9f2OUABgBf+ZVZOXnVofrqVpJcYEdCR/wgOD4KVwq
Aej+FAXTUh+kS6UgzDbbEiqSnCDK8NzNmndNtEB53XZMJ1oEUUdCXQds/suSuk4moD0Jrzc/608K
iU+AEPGWd/STyiX3yFIVxzA4h5ZhsH+qOgFHbjqSpKKyk2zkwZMhLQjmIyv9EOWXUm1KC5tZ9Yja
NihFIYKOQ+KIbPYKxq/Oc8USWc8JXW56pIbTFuf3PlPxRuCM3bGpijABdvNw0dM6387qQUCdjcbr
SD9reXd2y407vXnWS1LfaoN3yON6ZbPIMyz8At65zdml5yea2w8z3/jWU4azUk8Xs7DqkEsHDnZ3
M37oygOMXqa1F7OOyD1i1o+jtsOa66JA2mvZfHD9EAxS8dhydUQbzZt2Imnndm6bb7PkONZuJvud
EeKhdMLbAqBBlyLfIxQYe1XXu7s8r/cIU4Ouak/4nO6RgZKhba36GNdz8lBCM8JI9MbS4WSNd0aF
m/NJTA3WZ3OtC0p+7B9/E1pmMPP4tczzIPCgGDRQVNGL/R5Eh3S1RnNR9adEDJQO2GkdlV3VdfdG
LTQDOgCQNBej3AxNpDjxBZKCskZPjPMy+F5z/lsjrIcy55//vfyZr6Waakl01Hdo+D/+68wAoWzK
z/Yvf9fuo7y85x/N77/pl78ZHvmf393CTv/lP5jEyXa67T7q6e6j6bIf30X0US6/83/6i//r4/vf
8jCpj//8j69lV7TL3xbx/P6yqV8CGv9it//e1bKVXfNPf+bHWMu1/mAR7wmBVxXouu7TlvwYaznu
H0BWTFO3rB9hEVz8/wK54xtixrQk9fn80V9B7qz3Hbozeg/W8g4B3v/Weh/s+y+3GLYkh1k5KgFm
Qr75Xcnw8+tuRkNbpCmguSIVxlGrxPjoVgnBPIvKdD23Q7dlSQmkuWrBHbXlnLzzOhKfVQVk66dP
7l+0aIsR7x8DtsUh5eCuWn4q3sq2/XuHVvhToxGwy66hjJq9Y7pzIDRJUaXYkjDYittbDujwa8Xq
+G+etN9e+shxXGZ6jCR5zIRBGO6vL33cSdrAhKGkFIyfvNaAeVKMH8noUZVjGPnrn/PXTpQ5IlIK
flSfkEn+3fZ/+2I8WK7DbpBiW7OnYIq7d4uy5u96xN8+zB9fhHOJdpd77PdjDGdQHWWOpijxpHGA
ldUzwLes+7/+UX4zpJkck67HlSJdl+GS93uapGr6lla5AyfVl7eONoMRjqoHX8yoAOfXdFYHr89v
str/m2Pa/u3NuHxhbHUW+ZW8F4l7X379p2FsydRHi1qc7cRXQmftSJqbtilS2efQS+12G5JMAMW0
1N+tBZk3aqWP/5qNPDk9Je4wApYXpRVB2CurGrzHacJZsFa5Pz5Lq6eUtU0NdoaWG9q8yiuzh1xJ
d7n2GjwnLW6fB3Yckk1sD/6oJqItPFTFNF+mEUHNgQMxY9NnNma5YjZuilXfRZ5/8Fl6U+zUdsfs
IZfaU5FYTwgSqmhv1R34M2SUwtg4iYOQ3VINy9nJdYBE/PVV+6cbkAuNbJAgVV2YDBF+m2Qjby41
potdABYuPWt62G1q6Yu/+Sr/9EwJi9vcMy2CTS3UTb/d5q0cm9xojWVC2laB39b0EjobSnvsddpU
okX++qf6bSbCLcGgf5FPOYIXLvu/X28Jlzg4ptp1G7Bi4Mp1hYXZvyLyQIH6qNKSpMeJZuOvv+i/
+CFdIjCWrQQrBtP5LVUU2aKw8Q+0EBa6G9yMyPDihqW85d8UEzXuX3+1f3Hh8JByjBsOb2z0Ub/+
iDM3R48zCp4D0qV1XsNz7hie/s3PZCxX5ucXse0jKePa8Q62ObTc36+coci44sUVDHip3ljWmJgX
PAXKqCql94DT5krrGBEGMxIsiln2ittC2sDHTWEyvSAT8lrilvJ+/Pj/Vg3yPyswrtVHcd/WHx/t
+V39P1BlLE7j/77IWH1kEQuGn0uM5Q/8WWH8QQgLE0GXd+GP5diP+sL8g+vHq9FHNvTdtczz8Gd9
4RgUJfbysNDe/Llr+1M8aLM1860lJlfHX8Zt8G8tzX59JBEhMqdcjjm2Qg4H7PeZ7E9vaQx+0ESJ
y1uxlWUwNxRBXnbPXWYTwFq3W3Nudj99Lv+ihFg+hp9u3T+/oss63PZ0W2dj9+sTIsuoHJDNAGGv
zEfbSN8l0J1ESx6asLs3/e7WU6xgwsF69jvnq27Vd4lUX6YcjQj0oG3dOR+x4yyiljUiw5fSmkAV
9UC07ca7/PX3yuX57Zs1TDSfnm3BPHW4iM5vb6xuikKXbTNikGiYIYxjl0SRj69Dkmm4olYqtq4d
J/sWIvVDTcV/y7pgV5N3uEvm+RH8KM6tCHZ7b4Vyjdy8WUHRQKLOyXPB1PjqSFTUCVkXazxt1htE
5NvaJrnDnRlVMKM9zt51hMVmU6XWthnAEdStsDYcVj3TvcEKHCIngzKUe7SQSc/6bgIN2l7wysB7
zDmkhGbUgQU4eg3Khihfbbwza0UeTW3RmviYgGt4f1cDssRA71wA0qJ8Q4nRBf2c4fxCOMKExkWv
GTuJgW+w125RvrjEmBRy6xfK2nczU5kK9cE6A6Doa+2FV5a3RQZEumoBMPQjRH7+gR4m2XboUYJ2
SSVyOm2je1q1pqK8RyKTbeO8eI5b2z9QCL7Mtrp3GkjFERzDZlzwUza5AAkROztRzfMVIAmM6EP4
ZKAXXOkj2Mpq5APS/ahmHmAib8NsuNVLpjJRrx19WmhaWf1u7tWSsMsOy9B6tiRDZn7xkQPtwsmC
gp/6+6osO/rjKl4DuXfOMrdpi5NvCBQolfxQXjkFe9CA7Wy8k5JeGDFSukuU3PXTwIaqrXQHctoy
ItT80D55EzY4mc3xfWUWJqqYhiQk9sltAr5JAlhat7BeeALtR7l4dqeUSmQ23wlyyQPCJmeysHGT
cyLnGwMyojPLetMhkA+AKXe4seryQiVJoFGKLKTEJsa/OW0QZ51ieQWgufDCz4QdzrdodN6bqc3W
PSmdhGi4cbtH9VreziH1Vs5UYa3hOITuaJRBJWpiacHzBax+oy0KpK+FQCxqetrTEGfWtdXIFMub
0exMpVmn2IjexVxmL5XbIOyaahzwVPMMBJ2wCZQV2ee6g9xDo8NAnKihYV3ARjrWobqAJVNvFQKf
fWIwEinIoQ6aXKQHTZK2pE0GS/Nagu9R7nWMNuihRSfIh+Pkh7wuxFpVZXKBQKu2aeY7X4Scs41W
kZ2qdyPSxJFlvJO1G+EUvG5y39/z7oseK328K6HN8YBG2bZuJ5Qw4V7G5MQptx6C2mgbsjhUxtI5
3tckaG+8agjvAD+mF6dTzs4s7PKi6f78OoFaeu0wdtxmk1FvhjrO5Wrq8a+aUpHng9+oaDo2dwy4
AdESReJPNlkPsRdgkQ53bYfSHFVRB+LZuXaNulirDHNNyzY1NKezHMAdAPDGuWBfAT4SO/ye3cZB
SNSsTFRVt2QJW4AU1NaqmY3qLky0YRCIEyg2kbJKWwZpN1bf+iUvIapt9zUMmycCduR+igsZRFL5
qwbuqLuOBiLCUFq+z0ygL0bq2XtRu88JrOFHzKLNbWN14QWffnTmFSThDTbGJkXnugFeB9G9hXVQ
l5N5g/zTeyM3ItlJ7tVbkmPUlZJFdoOpv1+LMkZT7ToTs04SjHpZGEi21Hsy5DCvkrJFql0ZKzmJ
6Jq4Gx3TtujWg9mys1Lx25RTW0GLuINlZOzixrFPudOLVafp1200PGim/Tw6+pOTdjlAz1BF5xQD
/z61a9MFStobdw3r+CPScuPgeEkTENA7fhhjIU504uFeGSEJAuR91mLFzhMDDhsX45CLijux7+RJ
tHE4BcKoiUIRiuearGBGq01l4YEqph2GRsMEGZ4uO4OpUrg4nAX5NyKRLCvVvYqWQJUtwby0zGzs
USMWYas/lFM58snWxaetOqBqrUn4hBGKhMRdY9eKMPBCmX0z28kMkHqWJ1sN5X707TRf+TASvjhG
VG4XiVpAmg2rizFDP5W3Vg3EvTbWhKvAhisj5+yxVboN6yy9JgeGlJvR1g4RjA0Mw535Fd1jhYUI
hMUDqcEG0QJxbwQlKM5LWI3xsZ2b4jZCB73htkbE5SdAqhtlrZiMTVsUIXPQxSPoAtfqyw1ULieA
fYK1NXb8G7bW1fKJZccuGdgp+84qjx13Zfmlt+1jMzmnyg8/K/wBN3XoAjYwIEbMPDVbvdNm5poJ
EXYmYvpoVaZdrAACZj4Y/Phz0Br/qQQ0sSEXzn5ve8FKHb0FW0Nt7k5mHKfqojpX7YYsyQNRGnmG
FLfPr/GV21+0qWGpYw3zfrT7exPm6ZFtaXeKwNJslFw8Wn73EedRdmlgYaOdHYwtQ95jTdwjua9p
e9PQj28bJ3+uscUjx2Zex2lAmArcFaa2pFOxG/WScwb3PZgKBpymJC8EhLCv4yw3200KPQBJoucB
McX8wzXUxlenRPfpQBjrMp+gsOo6bpiepsPQHmClXnmcQOfF14zDwyF4Pes5JLskSQOoHcO9Inhq
y9Z2SAMPT9slhL+FLYSerzbDK1Af1rNF3bFWM2IPB1/rfoICmfcpsZJJO0zxBgR2jGBVeFekz8Gr
h7b/2QnMsh4nxgkLfL03bFXvSzP5lA3aGMny91QZmf8kG25SXtka6pegYTVRH/VE9eOd1OvMWXuR
3h69JVdhSQWPQKQRppExXyf0KE6CuXHJbYDouDLdTzOrbdYV5exvs3y8mRbPBXLYRgStHpG8TGQ4
3Ak/aNweYnOeTOwzoS0mCMQ4klznMjC1xZ+lqRc4LyF8nLLEcjFg1xrD+irqx+Q5wi++bRRq+ZTj
71T3I3vhyu/GrVfVgDpRlX2xM4lTLHWbD41gqhzJYlSSFl8O5yECY4f4qr6z3eGWKR0DuyK6H9A4
HLArDAiadHPnMylfM+7AIg4fKEDC2+49Xj+bLqIlF0mZnEpDs649gA9reFP2le0SEs8kDnqwI25k
iCU4Y02T2F764dhVuGVype/Jidmj9JTbrkNYFLWZvy5qYu9zA3h/Zw3AKfuq2PcIgi/GmD2nvSOv
GL/czUUtHobcaYgxyYqj3ZvfCmAlxwZmuuvk1pPq+/Y26ud9FvNlYV5+q6M2KOeaNS+aKmwTKeV7
nNwKrbfZQ/XdLWoCRvXW7HkXTtLkqe84PBsrKnk7VtUJzNEq0YfoqvAT9yO0GnVuxtp8AhXvP3tt
SGZPQlreHA3eGChS1tDzFMPNYE1L6laELXV2CXhYlcx6sGwn6sROArGvTF7gZVA8miyILI+kbBNh
0cWYIgpCaEO8u8ub0Mgf7EZr1qZRwButEmdndaTW4eW/T5V7rrImWzsm236hZUihpxek1FBkXD87
JAapdmWNxcbXkbQrcc+bDt2BkP7GEZxkxC58qrqbA7q8b9Dg3/OwhSKtbmd6sXOWel+Va72jYI4f
CA8HbxiZ59TLEZBRr+YyfsnQ/7uYIXRWWwY6uwEKrq9lVJM5N9/QNNE2xbB7SCAMrx1DIfLLnG4v
Q5a4OTH3QYkPYy2qUV1jGb+vy8LbsjIAmNmMLoYSg8/LvuFKoh2aiHrKdHWnAJGvp5wT1O4UO4sy
/Ka5WGpUM87rnnJz8kAnpFPcbBwdBVTFAbZK2ikjp2Ch2xWNenDtFACHG6IPcEnkxCTrRFV/0Jsm
P2dOlh8iCAFILqtiZTW5TTHqmTd4bwAY2WBSh7bP1ubc7iNjwfipwdtmUe7cDaP6xqx+weW1DW2T
WLc6AObR8dv14BLYlrX6hexfnPv5TGZiJEBvas1+rOV4jY/5mCDa2kYJ0eOgL7t8VWh1fDUBSS4G
1CDArpw1lm1Il8IgGo13JI6QQBD9eaVqK7+JJRpBo0XHmOCpPjaj6LythvvkuW1IBijkfJWOo/eN
5MznOSu+6BUwKgsmqWR/muMqMfX+S5Quta+wsnsTVlgJbcTkRh2del/gcO2AxZfEYRRmF0xZS7ZC
a6P7K5yo23eVv/c7bT8VeO5WAhE7ZP5ksbAqWsw5bD8jZPcbg4BJDPclhNMZO9nKRCqE2Eh/rZrP
IRrHQ597+ImVHF+Hofevx9j0v2rpPEMNJeCnpEICKJAB1zCiEfRjmeNIs+8aMBJrW1m3ZKh9KWr9
PiM842iXPA1ypo1sJ3EPF6LdI/k1XsbClbuKlnzM3cfW95aMIflGQAyyiOVNJ3wIVjF+iB0oo26T
g6MFyeLTzRIgSbaInxsHb1L4tU2BjN4sCWie8/uUedaqKRx9Z0fpNYkRLmtu7LBER6SHIe8QvEq+
M5LSjnxPr+6EYi+atgXrWpp1864W424gy4GR8TjdOSVzMS8RzWtppnTJXuRCDUvBApO9ibNmaTVH
kk1bcAqreqZf4vvriTRZPiaPB1YpopdN2UL1zvgBNgA4j8it8i030AbFMFjmkRJYH69IuU22DX34
/2HvPJrjVtKs/Vc6ej1QJFwCWPSmPItFilaUtEGIDt4kTML8+nmge3ta5L0jhZafidl0jLoFVRWQ
yDzvOc8BM3ETTFl2QQkBrywG+6gB8r4CYUE/Hj96KOdTMnNypeSso4kjOs3acG7tKjY+sefuKamX
01lRFuGTN3Jel37eH23hbuY6ax8aakm9DLYPtW0LC4Ua0Irz+YaAU30kYgP7ybFrMimJrvdhLoyL
GX3jDBRGu/Oayl3lnGVfZpx+T7MN+7ZJSTR/l1V+SyT8f3NQyTztf9cQL6r5W/GYqP7lRxkRoeTf
OqIjPvhIdEjZSPbIfw5q1B9Koi0+WOQ8kBiZupi87PiTHyaVDnI7+XyGWhZKOH/fn1Ii5Q8ffBpR
LGaUbKtMx/mtSeXiz/xBlDb5R2HxR2WX7KhtrvVW2RMezpDIzQYw+dCtIwKgp6L302vEAFzCP3w1
fyMjvlP1v1/LZLTFXIsQtTDfCXOZ9gLd5jW7zkCH1BQ0vjYxNdjxExBpfW6T+Kx/ccl30v5ySZ9B
iUlMwRb8Astw9Aep1OXFDPUeB60hh26j7cmgGT5OfjFi/ZsP5pPgZo0kMEF04t24Ivds9nALaiSO
AkDpHuPYtRQ+HCA2Pb7LKlqWv5rL/M0Ph/TJQIFpAlE/6901l6JccnsebPl+CqDkTgUo/HjmzYq9
K9r/9i/HxTzGnryHbH+5iX/8GtPQVqaV+QOG8bKmOSBwn51qUAdl6PqIoyYIfvG7Lb/Lj7clqm0g
SaswRjc9np9lQvrmdxuEroD6rChGOhct+mgcYsvtqRJJ3eBUlCS2kAh//inf3yzLRX3EbpPhko1D
5N2zEHdUkMkFNU4nM5nDQo7YNKv8FzfLX6/iQybAXyzxBlgcrt9+NK3qwpgForQya32ZUL14oVrv
8ecf5f3dYbtkfUCnMsplGIls//Yi41T6c91weK1ds7kPqPO6yixZUVKALvHbl2LcyQMdWB4pnvef
p3WiNMarikDHRmZe55yjsHPZ04B1Nu7nX/xGy5329sZgssJ6JSws2iwi7769IalUQeEwUKEUDkeK
0fgh5rjy0Kg0grg0ISfIlBn1zz/j+wecr5NZEINXyA8ksd8TYhmJK4Wjdua0KrvrZGnDSP2gPOEV
J80zlcL9xf3/NzcJSjipKJZJfOjvBy5j6isfjzKtCaHytwGs1QNJ0vEXj/XfX4UGriXGxcjk3WPN
BtEYkwLh2bZqa9UBed+Q/A1//8sLSESYvMUQWrgb396L4ONoNxRwoIbGUvsqcw1UqMQ7WsCTXuO+
VFc//7H+unb4ATMg1o/lg5kE1N6sHYBKkcZrAk0u4Ra+ZQ36E2t6ReKgLsyPqc8wm+PP8edX/Zsn
bvGdQMQ2oYTw3L29qkQYQNIGIeCzp94y8ap2FWO8Q4hydf/zS/3lZ1vWKGtBcIMwsYS3/FN+WByV
rI2e3ifybbC6LmD/pXsiVOnv3oK+w+TTtLFKMdq3F4vVj1cBZQse2CzsVTYlE3irghlQ3XXm7W9+
mGWVEvZyl/OGDvBdvbkM5Q9Y/DocJBORsBVyoc8b2mp/98MEbDwWJ9bygpaeeDfiD0BNeJnDTR6g
7RJeZXpD/tXb/Pyz/OUeWKwKTPndZSW0+fbefpbJNaGz+gU/jOMbx4bT2RWpmXGdyjbd/fxSf7kH
vl8qwCLLhgoQ0TuzCTw3dMe0ZLToxpSrTEUvnLOJBJG1/fmFlgX1zYJLFoYNywJ6Z3zNVvTtZ2q0
T2+cNSPPwysxWdOnjmiEUxATtLyJAWtnTdnEWNfLu5XhjBleaGbF429/Xg5UPFmMZwU/offuq+V5
tdMooUwuHfUYHaewDsTesou6+sXn/etvKC3PXFYPNqpc591zbIQp7W0uth0EunIXB7Q2zf3cHyK7
tu5+/tX+9TdEMSJxxISIgK5tvVt+5WySRShI17d6rj96NKwdqsyPf7H8/s1ViPhyyMDwyvhDLh/4
h9ViKiNJrQdNSClZk22V2QTUe2iFP/8sGMXf3Sg+ZxiMDXwiwcvke2b4x+u4SZrO2htABSFWjduc
9xetDUOsnj30wOaL0SYpzSWeYn+66ZI6BLmhGroNKLCGfHwrm5aDvQV3hOXTgEa4zLgNc2OFRSZO
jFjnZ0jKNBeiemXNSxjmFUzU0MHdPiWtaG5BoGoPclgpiHukaqQAzYzMDL16DBnwMRQH4Zkc20B7
XYhgoScX6EcVgwi7ZJGOJv9MWWmQXKcx84Pd0KIs2BveZ0pfu2NI+XDKHztbVPbevPY88F8rs07R
Lz1MPBTApu7k7Scbm+d5n7b1J5rFxd6uNGYexaerP4ZOYHhfMBpM+YVgToofzg6WPistQ5qDp6oL
DhmiYXk1wwqYzsYWctM14a5E7UxmXCMZnnoqkMC8Ht4lA4M62BPjKUbKD8BK8E7NkEe2HYqme1O1
I95tfFO+s7Zn13Cus8JtmCZCN71OzdkMGMzNrIlu3Q7A5lo2V6seByXoPLe1ys8WlgFxrDo3s+8t
KeKZ8npUufwbrUgy3tY+MLsV5FlyqqZw+2IDcUd1h8bREBGUWQGnbuQQfc3Swafevhktmk1HM7kX
cWLMZ35QGxY4ENTDNVb1Krnyplje+7HFRAukH9UquvHIFLV6FESoapBZVB1WTPUGPTXNpk0KeEBj
2MfXUZ95FSJuTHBGIoZRylHwt1/HhkYFNQrJbMUu3O/xC4nQJvsi7y5BDcngWNZWftWr3pZ3E228
01nbOqUbspgVQ4A8pKOUiplJ5IvSM4xtbDz6adM79npmDNleNqlTNOS/AL5tayPVzXNSTPNZY08+
hPwaLXpVQtDBXM9aXa1mKwGzsAMb2jW3dUdf5ePUwOgjWlIKH08n3LjObg8ZE30oRG1YCYsO7EJF
nt5GEE0hTFtUaupncuaiOzk+cvdLj7u4LgErUtAU7Zg4m5eC6tH4CDgxHre6kaY68I9onzLhl+4+
DACA+4VQr0YrW3NFv1VnUG8UeGO/YoNdVFfKNMzOWTLCtn6a0zDlV4WVERhnwThL/SiGwiL81wf0
nloBRYgrI4PLtyorhk7QtZvUXcEwjnzwxhLmfqOT3FvPcaKi6zG30VdNKPXBxdjFdbuHkF89I7qS
Bo07nuGnoqV+Z43XpDyHqC6mUz6GBglev9b+mU2BgdiC+qAgKI9dfdkNdhSdj73f5Td+jgJMuCe1
YFQaSllbyuSBtoIawfYBHtOfKETJNDVJKXiErYJLQ2UQYX94KI7kDTb2tJOvjCnA0SOrUH4cs8H8
NEEsgoTIX+lgXDK47VuPkeTWx3tZHTorsaN1Z4ueQsm2VuHaT2Hpr0J6i16otUrYAMc5BX91UTnm
we2HcvjiEnptz2JOPAGx0aawz2vSYM5VH0SDfMDR0ic3g8Cwc4Zi6M97i3lJxC2ECRkbTxc8KLdL
LgSEgWiLWFm9CLNvI/qc1cSj2Tkl2cGwJo4yRI6f36rGzzk6iYoKiyDth2+ODjrmElnFMGNIvw+c
PMqOMh7/S0rGh4ZcnZ9MBw/oODm7FtMyxaoc+A9DFptI8G2smV3zNH6uPKNdvrO8uG6J+gHyGnPj
MpsydcvC7wGesX06o2wAxPaqLOFawcWkkg5SPgFlK/LHZh+N5InpW/XTGmitJWJ+v062uzZp3GKd
0I7gb2sXz866K0cw8o5ZM4uuRogOnyN2NRzdK2rPTnbQGQyNhiA5o31rqYIzISRDgLaS8gsCPjae
sp+DLzLnxbkmszTIVwWACFS1SV/cucdEVDOwiGkVVqCmjZNUImnoWcpzeaSbo3VprxOwKXiJT2IF
BE/18CH6btoJrc15Q7zeg/3d2gZ1UsFECVREffN8jHlaCJ4ZqaBhsC/H7kgfMKWBIxiMAjRCa6dn
StASBiM+T637riM+thk9JwqOglc5NY9DwfF3RBRijyKnQO3sEuFmm1m198iypgTxIC/CtMVkcc3D
Ql85WFW44LFXOd5XnTJeXo9GISgd6nHIrPglq4WxRPXfqp5mPsnAjKPa1M6UpGtXQx/bBo0TwaAy
kdKmcSDBFJoa2s5cMxNZG8NQAbUfLUm0zqzZFNaBbF4qowFz4VAsOjDPKyV7/IAsHlAGqrX1FFuK
8V/mRjv4nM7XZGqG29RMnG5dGHIR5/PG+FgbIa2LVp3qYcUILcJ5n+ogPeYkXRvQtkYCxbhyEL29
WCtro9WYOfjmvfTVWkqg1owBBtqi+mJ69GvVaoau9uBvs0b1rO3U/YKsESZOOYpK2n5rgWbND6Ko
AQAklua8qjGMr3vGkTAchA7g14daMuIs4/IM4K7Rb3HbESSsyiEk+Vgl0zWq34TTsa0BuDWWAW6v
gsl/3pEc8GGbt84nDyebtSpak4NpG+WCEmTdTwIiajiQz6ir7jomGejx74lpwYQzTh+U8iSE8pTy
U4YEOYnWVUun34xrQ1afAbiZPPKA4bG7qMazUB2V/RzjRuEFONjIWq3GmL4iAKMszG9aGetm5mWw
afyUugnizuU3kD9YFWq7Mu/gB9FjWOWWOjaiSeO1aTCJ2y4QRYZ0mki5TeEHFWiBP/pskHJ4caqO
KLPrXUtAfVRelu7osA7VVQS+I/o4xXkNHTHycbSsmlTr4VyVKTM/g/UdlLcoq/giy3KoULka0vHW
wtvhMrShn/fSSZ1Z7wkhpONhFg73ThFP0jynvpygaM1eorsr04AxPjAmJ0yOEn7w0p8dt3QJrYin
jWLeFUbiO2cVzoEuOln2lLhPJBEJSJeFpbxoEzS8SAHFkWF0wB4atlN/ZdtiAS+jLFutUnxk4cYh
g8e8lhnUHhOrdA8LPwvzRs6oGIKNx/yOMR84XEmJyWLTyObPygAMdmxyctlcrCHyONAid+33iQo2
CUl2gOBGnGQ7PDP9tMGdCYsa4YcqHzZdNqxNlVp8/YqvYMsv4x671m7bfe90+bUwQHwBrHLnhyqm
LJg9OKXTm6hpnJumGPTRpVqG7kRWqBM2IQcEBnGZbm1HkuRvWLUN1rcupDOmjyz788TZltsNY6+5
o4+CQvlAFFm303CS4UWG2BzXHt4C0GPyGa2fbo1qnKghmYStrmLCQIz/+ZfXLIC8GpfUgHEpGvpM
uOXLkH9eNSGRazSFCOsZM/9QxKwghhEySuxtNonMdRl2rSBRURfJS30gjGIAMYOB3GVrcFrDg0p9
7FfRYOG/qc1a3lGkmefb0jR7XAN51mHjrch5r9m4Nno7WX6jDxOlh0zSqS6/cw2L2u9JG+Dv2PZ5
V1JEtDTYeU7ZI8WU6WfLSpp07dMpA9Xaz8uDLEGbcXWGMyvwC/6NOaRGsXGKlB6ZWUQLJzFW+gV0
pqS2j/52i1smbRuSMb3H/8f2uk+YaOKnKmuQTGefKgsiMO7wCm6rfpCQ8g9OGLKXEpnJaYmzQNWu
I4p4T5NHCdXGbYxxed90i4cOBza0dZKlC5EiryAidt75XDpjsbWiNJfbMXfjq5GVrr4PkoZg9hh7
LbcSOW5vowBD7TB3CWPXxDKTO5EBe1sD4Rx6WPJkcdcQR3jrUQo6X/dlGnWAFDznhEkkio7xUs6s
ZOSJ+xo8yrBqmkx/nBUwxLHtBWiD2DFukhTSy1YKjfcYXjjddBr7ZOcumRE3q6tHhz7bK03j7sgW
O8s5DFtSzWvQG+HEz1/m9vI6CPFj4vYdQfJz0LhG8xheIlrVX/NaQ1wujJa3J90XFlWbOHG+jY4v
HV65TjO2ePP0tLTpRm7HMZjqnJnQfd2ULNPcPlW6lHSlY/DFmOaiuc6EEc38E6nUAe+X+CK7t8ui
JKZXW1NEviawqZn8GJdGzlMJ2L+FlMkGiD/xROh9Kppxvh/wXXbbPC9dsLi1Dfpn6Fz3c9Sm+s7h
KLiwY72OtqUZehW3Ujp16woEoU+9DvWN48ymnY7RmWMIT2vCTYfNO6aC0HK6+KVRRuswLPbnb8AU
+mdShDGOpIC3DvepAZa8NhRsRLuIlnJhlZXnrgwpjaIFz+/WYVnIcJs3LTtgamHsT1Vii086ZfVm
sc1FsQ+8vKfZtATSrmhCuywdOy/4HWoK2Sn0LZ6jPiR1TSIo+0xvmR1vwAPmu6x2EnstgT58dkds
WldWJoeQkxfwl/qxTzjI3eUFQ7KvfLcT1lNjUNM2Htl6r7Kxl/fgsgI6rDVDUKBUXpdsQps2zV0E
HBWXqNe7d9DJ+nE/shWEBqhRE4JrAzkjPS89Yo4bSYGas7V0K/YIsurJnFyHtU2mbFa8rg+hc5pw
graITWzIq86J4M2ompOCbkf34A7w3FeK/SbNY+Y4382z0VO5EOCFAv5nfvYnV16UE3/JWiUdr4pk
kPrTAImV0o1GKHfLHcfeAfnU5V3b12TVAg8NDWxVQ7E5JrQox2NRe9lKYlR/Kgggs/IxpR1X0k0H
E6SK1x4pFIeHOMWBB2PFLwqasCGUfTOGuElOg1vRzptOvtfAmXAxW7HV6G+atkhAAhj+eFkS+g+2
VqXwDDezGm+gMZkZqWadKU7PhpHskf2oqGF369XchoM8eN7ggmLSCM8r1xCmugTKS71V4ufSO+mC
Ctiy8atwk8i6hl7hFtadUUn8ipNms7vCnbTs3fK0OU9oOBg33mykn9jyTWxAY96h6yZ0efjV4AGU
bpyyAG/bmWT9Mz/ovbXuneYJ/MzQrki+aXQeXOj5fuRdje3Wz1kOq5Ha9a0RFWCl8girxzrrk/yr
ojgeD/TksM2exZzfG8qfP4ZpNL40haKXKxqTpjsO2OCeuS8jG7YkR83XGUSU2gv2xsYxNGnBXeHP
j5lPEwfLD36zwG18L+DNqYiH2TtOvUJ8xfaCGai000xtG9HNj6NKWHd6Wm+v8jAZqjPqB5ovtiPx
X4LMbPwGH102GeGFMfmjVdzGQMR4vlQ/pfuhZkvSX4raxxScqdnCqIt1snlCOEiLryKVFJFFjdl2
e9LoyFQQdDir32Vs43Bi1YMlDSxnIolvGSp64NZAsGU8pzFUmfYmt3MXhIIcGbiobKDnw8eT+zqM
mUEjDrWxrNNWyGnZyzivJJ5MTtnshy+u0sUrm9v+S61xIgNQq/v8NR3Zfe+kxxZ6ZcpqQea3dVrd
xnFUq72V+118JzuG1agAKn3oou6mzLCecYjozBhLIP1kZc1mNzXAeQRuvAlrWqL4nr+SajypsvlY
Vs4r591sE9fec5lb45c08NstJSvBHsPusV22nEZt7v1ihB5tDpbzFPnOFJ//V/0/naRxY9B9rdvE
uDJkaWN6o3WRl2TtoBmmRtt9QZZwOcp4SLB7qx3cj//lV5hIG45/HNDLiLbaKhWaQVHafwx627zl
ZGYmPNHYBVfT4LdXdVCRXGGjld3/XEv9i5LqUcGAWEsGF8I3wcS3im0ZaJc7UxocQFJsEkiUazpq
8MUKY/xNcZiDIXMXZkiM96FyBO/GCO5ojx1EYlyMBsi0iNcgPHRAKT//QO8laK7CSITc2GJmwRzz
TrxvpUt3SQxfo3e85sghqDxhbLF/cZXvNosfRxVchmQ/UjqTMduxzHez4TbqGsfC1LcKBiMP6WDi
rYO/1YFtgsF7ukw6x78cPMGZggIj497nhfcqpM3W5+ef9+9+QFNIBPdl4Ol47/4hVKA5pmHwA7JR
JvjQwWM2BN70Uhl/jit+y5f1f2d4k4nID9/6gqD4Ey2xMC7+9c/LJHpp3piulv/+H+FN0/2wDHAW
nhuTvYUP8W/TFc2x0g+W24TJqUUkU3DH/+m6soBKmMw6GaoFNBt7Szr+T9OVaX5g/E9uEz8RU46l
7fg7oQM2xp++J7Aa/ysNx3Pf3iDcF2AmBD4GEfBQ8IQvf/7DTIat+JREqiL5l1v6vEjnitom0ML5
elCN+4wFB7WqhfboHYx60oqCSDDTR5sGKmNvM2sHI5TpKbuCIK8pq2F/5TzH/pSoq8G3OWtRFZrt
w7Qu541Dw+cDyH/cO1C8yycXvfWxxWFwEXSl6XNahzuDWKHsI1DJKnocLLOOToZlzkefzM6e1Tzc
5WyivXMKYGDxYb8WIwJiQeze3QaAZQLqQckPXExdo9sDULvuvikbqVe0x6H1WGmp5u3cxkxC3KiM
59eJhkfvRNviwjPL0vrgp9JLGSkEXgRQikKxeQOq3hH7CZsLkCrX1eIFFFegSghYuXZ8plgVXUXw
4svAORQT22myeeEYfiXXCYUxB69mX8qKtXsdghCVyaqQcQbGXzcokJ7hhs89eyp6sSa6i9QUkkaY
/FJQHKTpoxqkr2+IMA3ZWqiJCYBgm3mV9a1bgg0y6lNVQfXfjJZSDcjHBF0ADjqNnhynzU2DafOm
bqZiBzeNYC6JVETLKf88kQzwVtAV0kuq7n2xtidZPFXayWizHMv4NliCOMWYBWIxTOhNgfrxtbDJ
26+GPOgTshhJEa5E3TRnIcmKYmHlcFqIJyF5qVahc5nlcQvYL4BXsHHS/otJ0KRda/ZErRUPWwpd
x31SMYRoYkveJLVTPzkWdWSrhp2UuaIb+PPE+/pA/WtAuHj05k9zXrjPpZsFpJDiAf4QByPUeNuJ
zH5tpiEquBlbt4Xda4Hbrqrm8DBYEd8VJwBoYxgnouou151dE3+1PDbVqhmzE9GLwT+VTuePiCau
nOwQarls7W9Mt5d+L2yQ7XxZ01g87Rq6hdk5JpIf1rBmQHs8F1kF6Mmp7ubJTc8dRYWdm8mTJok1
B91rXzEwDGr231OoMC/ngMx0Tv2RESbYjl1gdyrotqPfn2B1CwDyWMBTt7njRNds4cWLTU+PUrQa
Pf9paGq1sUes5NgIaNdkr3zIBjYkjTvuI6tG0QYzfGDfiQKK87fLxaeM6uN95XTI2gMk0Rx79F6o
/jTWwcYc0Hs6PvNhymu2Id6nUNjbqoTP6MPksyw3wH1hpij2zbjNZvFMK8HneZKPtEefYxbfzqNk
2jM4/sucO88Am5jyhlccZK1b3N7e2hmIGSbV4u8MCxiOlrWxJwT+KQV2mA/eM8IbJ0SEXRBqQ7SR
TNoyl72c35uc5cd0HYfkLKqxZerQDcmj5vem24y9WBGdglZx0wyu9VBW0UNXRccgiL46yrsdlqHe
wNY8cLtwo5zC32ijv6wp1P1Sx8U15SpneBVtcqMpDL++Oc4ejOOuNj5GMb6uMH9YmihXRUReFo1k
EZBFeJ+Zhbxp6/rerYcvRtF9BJnPsKI7F5yqDm7VX4xhVdyzqpNQ7rvqlfY9g8aoKgLX7rJYjN44
cQ6QN+nAGT/XxNuYDEmi4gjbed5DkSMlCr2qGFPqb912RdMdMQoJPDocoeeThUl2vqx4mVt9fSBR
8NVOGg0MUT4zFcwuFN6+SzLAV1GpyU1pJCYzlMGpJY5ED6WVUymAw16UuMCBH3JoMx/yQezSyhar
IHay6y7oDphWkdcq94ym4m06hl9i6TyWASjCmjoyauvGh26kKZYoZbijB8vdSruNLyiwWKusA7cv
RXqINAoaU8lN35DaYsrLqCOxL+wkaM4jRt3H3kP982Kr3spMn/tZe+v17GuNlCUEXuim9+Yn1/Zv
CnbJR6nzZj94w+ecWAepFJuyvWFUm0GgfSWdZR2olT5Yph4vyYXbm8hLUFkEKRhbnbrR2XZos1uA
0+kXMBh75gmPlBk4d5pS8rxoN/izOL4x7d+mygwORZyQXu90zZm8uW/H/rmQFepwQgoErVVNPX2M
9pfWR1JnsTEuR3xXK265fN0Z9XWeuNQsW+M9xSDjTjgmlWjzxVJSp4Z8D27fYprFtCLDhRDzRDFY
ps3PcfZZb1YHGbe7rtJ67djVvnKDTT4Z3J3KQKnSz5UojlOkLm1TnbWzMM506VyzvhWX5KzpgvS7
hCIZJAzXrZ85Y927ony12ukoHYCPbDo3Y1WdEFODfWPS4zuXxnUuNLH/BbpsjMZZoZxjrdvuMdYD
bQrFCLcbZwWmMCwPjEGQNNVTVU1XRe5X66junrwI6JFPwc05gWsDC46i+Le1dpmIbuY+wMfQyk2h
g2djnD92Xe5QYeQe5eBdzKafokD4oV+UtGAXWaJILucsd9gaO/UqOpHddfRFuSsVMQEl7qMFv0AA
y2RnQ66CxoeGWD2N5thxkIw9m6rruJvNT04M2S6k0xO1IsZAXCe7turU+ORBPEQeRyY1m3JL8/Li
QYw8ON6bYKYJlPfYwLzTuwNpmw2nrlAAEwN6EV1663o3kdcW/a+MvoTBG6d6tczeq4ozeFOpNW8J
Wcb0YoWIbWRfY041G2qvnJadE0c96zwxh2j+6gjVjWAhMe355n4UWZBbe7ukyhSogF1ZI6hqZFaD
yXRbHph/aeueH8+q9OUUGeIoEGeuxkmN1y3A0kcF8BmpnneFhYai3Xi8bTwXPs7BM2IKtgvIwjtF
c0TkPmQDSV7E92zkUFw63EPXhMljy9hWhj2Ijs4PWF1MOEYPBracoSrVG0NA+KPQdSJsQMapuhdm
MeTGR3KYSWue9X4mvoxlPmgQAmlHyyMvPtei66HaIDc4ajyl+DCKNVALFTs3RBJQchKXhFOWGZFK
93XOLI6UMwLMnlp16sjX2CtzYFCh3UwXhSWgf6DN5G5BCrOoPez7GEtKCtNDDuvm1q8QSlF1C9td
t390q4MfjvPLmIN1e9WGArhr3rC7vp4Iunlru1XFfoTIna/peWmTL6XZfO14EST3ZtRW3u1opl10
BpYEoThxuFG3bKGuGqNPeZ/8UQQfNh3z7tawKYoNGs2sb0jmIV4GZXEdl3TI6w4vaGJh30CV+F41
rwcxJdDj/bH73FUFkOFQYxLaxMhlVA2OfOmOkyTZxqhyNEDqix25060xpB9nf/FSbZOm8b1dN2Au
LRPchPtsKCgsTD2djg/MktqbsHAjD3SHhCogFXzrVaID5VzG8MUruBIT7OtyzEVNUCntEPxyQx7C
IFfePoaQKXi8HXODvaAotgYoV0qPzACtTZP+XQ8xO5oNTzqs2NoG3gFiloBHBEyawbpiDIFCGE8f
mwlWLez8IsvP6EGwnE/xgAiKc4h486YuZqLWoxdXYJ0TTf9NZM/IgxX4LjXNlHNB4m4+m0RSVxYi
7YoGs/xYdFaLQYgsa0PH04MV2vUXGhqZYPHCgkmWbMfWtfZDloblKjQiGBJj0W8og+/oL27dNacD
4zQGHvBJmTmnTPfDYXbG4cxoPXVTEQ1eU2Tcu6u2HTYdX/dRzrN3AklgHTwGGkfhs2zxKY1tEDO4
RWpPCJKGbXaQihyJPwPMJl9VkNrK252dyOqupaF+3dKduvar2rnARpV/61KvP6YUv3xKR0/AXoqa
13JS7BI99vgvOTXur009U3yGxR7PT89wHWqmVV+OMqdXosALUSfwPdHXOTWYcB3Y9yTWjkKxdIfP
TjxObpIbgI67kXIgRmqF6i4BajbLe+WxJuazAsNI70GlfOw2MnvkzIqxqoGmqyjdPcByxQPT8q48
IyI37tx4eiSiM5w1WTEd3IY+6DVWqmht9GO6TSIWRiPK5BmCmNhNSvsMrsvPvHbytTON9WfY4tE2
QHZfF3UYf6pFMW78vDsP+pa4OmNoKNo1xxOvl+Yu6FlvVqW29UPQhs2mAaO/iTlCrf1JOmCcu5eW
0nXi8nF1PQzqqih1cYrocOZMRswz83mXZzPlnSZIEA5kRQDod1DO/Zj091SAxWepcOgzKOTOiQgM
VpGW26gW5tGMwJ2mKkmeYFJzkPWK6qIoYZKYvZlusrTFyoImurIGh4Cmo+sHPglb1Cno9b4q9MRJ
MpVnXmjOl0Ap6rM+bDw+uB7xn0xMmhKvy/4Qff6/EvNPc+Gv/SQD963pkvIvGbjlf/SHHGNIQnBA
8fg/kII+ZmIEwD9CcIY0P3BPk4fxLMyjniX5oz/1GNP54HO4JwMnKOPFevwfOcb5gB+dP/IFoQKL
er3fkWP8t4EBrFX8gyjhpA6UyIVDa+hbNSZnWgm1JC43cQkdg3GNxwmEfdvS3DHNd4WOnTMbg+Fu
HGycPVE/PMi5dV6QE8JvteEdep6rcoNJJShWDoLAg2kb+5JC6ysNDuKWw59/mtMmuEvgVa8ZNuZ7
DCV0rWd1+ZVBHeSQIelf2tq9jiJPSVorkJ6XtqXzFDDwx7ZwQVkYLjINbiYaUKbWYZNdhSCHEXEo
yfTNZ1kshZuS5oyJYmKC2mN7G9UW7sOxK9x4NSd2d4vubkFxqvPXqW7xnqjJ7EjrlI74ZFrYRdhq
MMkZAje9bli1eSHUHYsebqNqbeUYATFS+LDtO02+wdatf5ZX5rQN7Wj+LCVHapbY6qJiyvsVkhS+
gWbAqCrg+e16tJRplXVtTONOZj3TXhXtVRbsUho/6nAw7yUp9Gc7mbtPtlGBRLEjARTBKnErEWay
NiTeeP+NqToLaJGEPmjMztHXROHW09iTvouz5OmHO/lP6e4fEPCvqqTs2n/9861yvdwaiH7LXYut
HytusPz5D0Jdmc0mA2pEEFe22DQYlp8JVJvN96v81tLxU7beGzTwR/3SdH3z8g8gfO0/dn35/K0D
r/t/Ao/vp4ru6lsZ5d+eX9r4R1l3SaT+sYwEsPfo5V0CHHjNl8qqf68ivv9BWDy+DJ54FTNs+M8i
QlqWjQ8/n0sQyGaqyzDlT1HXMj8AxYUgLLBrwPQT1u+sIssi8Z/hA3XBUIX5+12ymLBb5Xfo9A93
ShFZk4yNIDnMaeXs2pHRXhTzFqQWKd9Hdubsfn5nLkOgH6/nCTqHXIcIEFZ7m/DduzvTNjP8XGV0
mEIfi5HZhnd0EBZn06zTi8mPxcnK83D184u+063JJDOXIhTElg8qrfMdcfnDh7Raf+g1JS+HTrnG
qc2pBDEXX5/Bf/zF51tmJO8+H5GpJZHsCFjO73MYpW7QiKUF5Kov0lMwO8Ym5g2yCkWGR4q8yooK
k5YDNP8p9sVw//NP+u7yPh9yyRgSOGGgFPCLvv168eXOQ+76zSHr+h7htbARBGbjyuKogYZQNUvQ
K3YuKYxVj6X938ydyXLczLad38XzvAEggQQwsAeFalDFKnZFUhInCFIU0fc93ug+h1/MX/EcOyQe
WbrHI0f8oZBCv4gqIJHN3mt9y/kbclH/dKv5ALTKLP3SPsIjwsD+9QOkI10kdmG1HxDc7M/pZDz2
rYif0yHO19HMGWcVNJF5VRnovGAn7Oq8sFCfTQYIiaFr9bOtEEo4ej9+HWeZhf+Ys/6vTYxP4/3j
8zEtAua42J517dPni0uEx9Q38QATNMnerhjWrTUp38mGadOFhbj98wP5cDT9NCAuF3QszYFDS/OG
tsmnAS8a6ipD17e+WLgsMo7eQBQxM1mQP1+a91F5iZZpUqLuo4B+sYHJI+3t+TiVadpt/vxpPrw5
P38ay8S09jHj0G3R4TT/+nhy6g0cQ4PUH4wWFVrVhO4lWsJoD7Wh29NKEoN9HGgRf4376k2x+uxa
Ihk2bTbTou8DJ7qXS6A9m6WB+ldOTdh4hYzNp7Drq30zR5TDkS/qgzd1+gXE4fDC0TWI8T7XFIgi
Z4S2QvtoG0BePtm0ZJ7//BXl5Ql+/orsh3Se8uU9/PwGVnj9WDXj3KfYSoTyUtStROdTTY9Zo1Kv
tKvpiRpMoq3mXnevtYxU5TqjLIw3ot2lgUUoQB60r4Nuidulm7IzmBvteXJn5c+okM9JqlffHJSZ
e7vtkzepZ4igls546RdxqbgX3ah5NXrxJ7PF4ANCZMHuiB5oU4dudv7z17280P/ybW20LYB52at+
bBJ/mtrEMAapI6LMx+1FFHqP/LOdLeH9+Sqf3xqGja7xshiw2F2TRePXYUMMOM4dPhcpnE34VeAo
roKuxeeyWD8o4PwNSf15Evm43AVqzERG4/2D6/rTl7Knto6WhsvROYSiV8YHPhhptnIa/jIdfFqO
nI8rMU1KFlvW4c+U+XwyihA5auaPaAOJd6PqmSgtO6ODag+9jLNzToLG/Z/v5udJ+nJRdgLsBcAS
4Av8dDdRHrta1hW535ld+NpR3nLICq95ExPqH/T4IiURIE3Vt7SjULpqLPG3B/q7OwxfgvOJBd+Z
leLXBypG2pYD9Cy/wf/ABlErGTcESYPbt/Lg9Ofv+5vRw5PkKIWNj1OT/ulig0yirkvDxufQkZ3N
eGSmBTC5Q3yL8DTruu9/vp7+68nIvjxVeoS4ZpnqGLafTc2lpSXIk/PS12rorR7GLqvbYCMA5ISi
YyDJAATRrW6HnJ1EEoTACZ34OBtNwUadAn5CLIjhnoogbl/B1PavREcOrNdjILdjrMQxMLvq258/
9G+fCM1/kyY+b9rnldvIkbIaZOL4tNhBJAt2JoGdFVduaNYPf77U7wY9ahYXsgh8TEAuvz78wolr
KphGxXaoCU4Ul/VT307jQRi1czAlsstIDsr/80V/8/0kj+PiZkazY1uXD/XTO72MJlarQpCIJQtz
a8siOM0jqXNY1sTxz5f6zfslTTjTOGKBH9ifKRLAiOpsmavSD7oxKra5SpJjDhJuM+Bauus7fd4b
sutCz+rhxlBcDv8y4H/3Xbm6y8FcshP7nOnQa4s9Crsr/NwMwWZ1fEN9rtybPi7dv3GjuW2f5n9A
9yAlYN3boOA5dvx8W9mgI4GIltw3WbMOE6KxQ6sW1mZHW+RTSHM2oeq+tAdR//WR/uY+Y08nO4DI
Xba65qdxVFNWXSyCcP2Yg/NO4l64jzBw1d5kZ8EpWWbmrng0AL7NTcS7B536/2X+vuiVbHjAqGA+
P+qldQJ4blblm5Gm/JA6zR5DgLYp4/YuDwV2BXwxf9vT/ebxMmNaxsfx+lIC+vWeA06SGh3kysdh
6V4HYmBHZxs1IfGxCv49x/zHXIatGxka20cF0+DT5Im7hwyL0Sn9mr3adZw3j8Bs/vaNLk/q0ygy
LgcziAlMCsAZfv1GOdpwa8GV6ndY2RLswTQUVtTA09Wf38zf3DlDY90xGLF8q893LmvBi1ViJEyP
LIanNG5bEpIrbfKGFIHl+s8X+80qYLCWcpIiOocjyacv1WDSGqapa3x26MYuj9zYWLsaO9pFOTnJ
6bRFg74cYm8U6uXPl/7d/QRLBQaIL2v/C1xGJKxQqGIaP0MPuW4GIK8Jq96fL/KbaRzMFlVAfP/2
v67hrtBqe9Ls3K+FxTCE8/i0hFN7CBE8bNsUTcwqdsO/bV5+s5jzruMn5ZuxVH0+QC0muvc5C3Jf
dIX5hExWXLDL9YMjy8RPVP63N/wD5fVpbEpOspfKKWoetoO/js2QImieLar0Eylz5U+kUGNoikX0
zstgPzIxgBDvXXd8XCpEJMCq3XYVxbTBQYEn9Xtl6hkNDoNTQFPgdBfYlJ31PEavlhmz9wdePkqP
bUFEC7x2EVljhfFLeoYPbFyqL39+aL95A0xCO4g1Z+2lfnMZtD8tg4j1WuytWukblRAD3quLV78m
6hmMzXDzb1/rMjGyMBg8K86ev16L0JyLOjtlc6tEuO70cdkujWh3SN/+Vvb4zdey0GUxPzlgN6js
/HqpmaZ0MRtz5n9UPFqNCCktcMTahM76l43EB2/t1wFhcrSjzHABkmHp+nQLc1xrI21PXq4p5ETd
KTlSL4CuDBhbey6gflj0GK0SwQDW2mzVz45606I0O9MKJY00Y5zdziCJjx0WpEdzmfRhwyOJvagU
5eufn4FxWQw+fdqLuFfZlOuY9D5zLGpzbq05urjYxyK8qkZZvWR2Jo5YzKh2j4BnX3stah46qw5H
NGyB8MrGWO5CO6pvksUMvUjXurumxD8GKCCm09gP9LPovSqan3ejU0w7LR77NQ68/GpUcf+XSZsD
169TKfUCtlKgEqwPWhx3/dOJBSfYkBJaXvltiZbBGJv+W2AYZr7SKkjlOAVrRD0DAKPXkf0AtzwN
Y87XS03kN5W93CUuwYEn61SyjjdJNUGXoaEeOV7kCLq7ToywfjSN0vXKUtlAQG1JFuG8sHGZzGya
fLfKZLDtzEQ4Wzz94QwDPG1eItOp8IprFVh9Dm59tjJNwiFWQMqRB9h3GoiOQ+1IeZrNKTiFQ0PQ
gmWFxg24j4W0Gnq3C1YTzuy7euzKVyvKIO3gnY/X6J/xVCChXPVLYh9oYNuPutnBzejNerWYJbzv
evIDQ283U42KyAtovJ/jLBRvTgV7DjRVNvwgGpEU+uJd00tjjV9v2UT4BGNyF3qvUqHBUbpfXrSp
EXuLxiKtzNK+zgyx8P2H6sFamjc3sOOTBB1D6LkGOMSk+vgYSQvPj8wihcakHU61Aw1kl+Ft3QdF
kiFIqzMftjCPA/yneKjLOf46GzXt31KLlR9Zk3i3jLbaOG5nkmqRYpM80vml31PL4KaAAMF4NQsg
007jYIrsQGx0VYutWiyJuU76Ks5XgT10pzJjdaX6EAwvLlgCEp1QkqD+H5/bcrJeGQg4tTsrn781
kxnv26TGf8wpJAWBCnl75TTK2hRjm9yza4ZwoWXDN+bO/DvanGlPjU0eszyrntxwgAls9d1JFW4A
rxxxDs9ojF5yMzi39vDk5lkOktdcXHMLX65UqwRD1E075hcGT+bCrp0X2Cem26IuyuKs3EYapvZp
RjdhLMThOqVW3oJvaI8xK/iXWKXzWmtw5oKDKfdC0jMvIMieZmQNRDqXnfONFONmjygBUZ/AQBmN
w1e7IsBL5SI6JNJ6S5rB2gbdJP1cSTbklnM2p/LFJkXPL1gJzh3U8wcrsaXfwmlZ9QaJ96uyyYfr
CyEJhYMmo02rq4Hc5Np45cjS3kUyRfmLAhdg9mLsw1olj7AvBBnDRnPUSOkF3/GwBEOy7mPC2qnX
EvOgBITqAr3RSmGf2pRIvjdxGywRMN6J1lei3DjaNlj7EEzT00udhMQVsq5RZ4Qkv/YbpGkV1F7A
SSEtda2DGAHC12MR2+mdcC6+opSjjulsFZppeAqB5VWErQN6d/I1nfXw2C81WF6s76cokrKjyZcN
65BkxP0CmMAmZlxzrvBKCDjHWK/0wXKehzFhsi4IiymqHtMuY5xwBATLYgVfRzw5c3TqlmD50kxz
tZumWP+BYqh4D0IrfBSaKl+X+i4QNiiLjplzp7t9uA0qM7mZlqA62kUcAX/IifrwOPGUmI9q/myP
8doaL8HI8Vhdk8ypvVYQnv0C/eVhXIR235pZ+NzrAiteNhbArKYFlDn6PLexWAbHSh/u624wfgBv
0XDx9FjxtanbWoXxpSW3IfRFUdOMaLC0uJQftPkqtc2R9New4naVZdV7Clc60gPRfzFTjnlhocjd
tWaryLdsnwd/Qjr+3bGnovUWur1eOmp1trGrgczZPLmYr8JZ3syWw5RtgeC/KzBDf+ljA6BHMRmA
Gvqhuo2RkTF315N41ZM53mWaEW2SeMifqihyrtCaFV7dMNbW5rBM60IGDSLzcUQ4NxRptyPWI9kE
k4h9k83MgUyL9oHur/Whg5egJzSjurUKGQlvjga9x82PhSvUulTf6O1Cl9Qa6yHesh9yjxPiIZIX
ln4dh5V8sAhnoDgjRbrn4Rn1tuyrYRciM3pTHFbOAyWh17Z4B/JAi2Exsx/UJsFyxzZBsceOCRJy
iGndtZLJdyK0Ai2iKIE1aPa51nP3qut6TLahKgBmjwOTeSTr4EUNrXvTAYI/jOVQH7rKFHSvSWj+
qsAXnfQcZLoFsN8iX9FHfAuYW5cpmSiIvMG8jJ6Odm7Ha9tvbWH0G/ygfFcL4PaUDWKLLtjc14jW
WUHYQzyPSmEOrCnPneO2d9OvmUjQ5NiQ+nVzzDcMfEzTdTf/sETVn8SUQU9Dm/3NUsCm6Wgkd0Zl
NTt02NU5Myyyh5Dxvc1msTxV9O83eO92aF6zu942n9omKlYaFIz1Mk7YsyNjmpm9ykBvvT5N+KYB
x+tvZmaap96xwgOiRQUbPyXZYjLmaI9VQRsRy0o98cQiu6sKbdcDrmMkL00rkMkP5nhTz6opDz1G
YmPDP7DWRjhB0J2iLLxbcAl7sunVJhclK5vlYpbXhBU/GDieEGHK6aEphbMjuWbYOBZNJBslkzAH
MFB2FVLpLuLOOS92qeY1RU2o8JmqnIfInvK7sgsqWCIGgILd2OGNdFtb/og0mPJmhtBpjW4qvlM6
hj78vbW+qiIwEsHsVnsLDSSRnEl2NDUo6LQbXiXlnv2UD/D+M9MadioY3WYdDU12HOalfYsCMlXQ
L1rhgtK5ruiBjBzPLopiYzO5Cxl9YYb1W/T6daUi63FwCwt+pT6ExyGLCe2OQToxmZbka7fEhSg0
9aq/G5BD+AvSyb2BrhxUTGxczRBhMeqr6Lqa5WVo98tVg/Z4J2AS16upUjrpYTqp8qZ8aTkHeI6A
LjWLNmC1lVq6hkyO8Ki28ntACMbGtKKKfiz8ySsmrB+RdBG4slu5aouw9gkMLV4A2DHgoU0QGDns
uw56LhCnAekUTQeZyOwGRlqIoUKbPWcqE0As8hUASvNFw2iwSpZe/0pKh/A77OZ6hRnISUF6UEXS
0NkSfLyPL8Fac5mTS0M+g08wWUScFgTkoLCEH48z3gO9kMeALYIxjiU4Fo6OXsjstxos1n1B58bD
ThTBuw8Itwqb6LR0CZEtgzUU29oe5E2aRvJe4n+4xqM0Mn8B9Ld6271vqqA9N/Tj8GcaE5KRXKOF
qsFXY+yXXyLZiHU3NsETUo72TuDAb8gUtcstvsvaB5eEtM1IiGOMVePbzUg0dfqV1Y9ZvDBC/QHz
9cK2f1YsaJrGwUQPi/iE1HKvc5MPoEZfgIhhum07Z2u0JGtAUbgYKeuMBMtGa+7Z4LyTbFk+D0Rn
XA1R86UPpuab3bivLX4rb7aZA7FEQjmy4jW0judAs8pbybywKcJ8ubfT7kmAAtkmhojvwNxmmATY
TO/CGkEtXKzF03s1orynC9kbHKwbt8tPGiqSjam6ehPUMMMgrFjbqCQTJgyQ5LVJszftOCY0qt/N
LLCgOeQMowHR8JcGeNJ+zqN7U+YPGZxb7K1ddUA7PnuTGRRHV6LX4R3AYx6YmO3Ty95uUhvX4Bc2
m5sir+JvcaHUIWLzuNYbhczJIZ23XiJnI5JWbCdgKLjEcoJHyBklE6W4bDTxdSV9g3a2eyIzA72w
tPoDshnwwqQbOZ4OwQNpnopdbWtjg4pNoR6TOcd4XYk6ARmgVyavG6knbRq6oJeEOuGcwB29lMNu
yIXYoU6qWABy+wQ7Mr+ZEqv6XhWF2tnFdO7LwNrqyaJtoz7Ov/RjOOyI1YOGUI4PNbR+mjyV9ZQh
2T01YTjiMhhxswrXXWsxsMpiPiC01fYGRovrpr8gxkBr+XodOqsud+J1Lar2sOSh/D7GUsOSkwDd
qG02Z70zPZomSSbc/8qzKzM60OTtN0Ukn+PMQqUls2WTdSMjXA8aSgKlD3ls8QD2sCrqGYKyTsTF
tTt28MYaC8QQEsgbtNL2Xo+y73obd09dQGgPM/pwQM5M2TC5BKf1Fl48TE0AHIqIPqhMn1rVg0MR
qrxzYxV/NQaytWqr2PW5I6+6kbw2lCLNCt/QcBCDXgAVK6gllOZUbeZKtjy7DO96To7xO7kNMWag
ikyOZRf1lJljzdeMJrp2FfleKDJ5p0UgNiLqQQDN7KYjsO1bWy81gBsi86IKBJODhR8vgLOT3NMV
i4ODRAMvQ912Hp5ii9jdZpWkjsHmc5rJhMuabY44GPG3W91PaRb6UEvD9ZinzaaiO+6RJxF4ijMM
DkB0n4p0Dg6mTic8N06Lrd7V9VYgMNiKhvCSlcnGnshggslOc1bHt7Ya1BU1mmY7K7kwThX5Tvj6
1rCnyhs9tvSbgh2gL9jV7Z20772540Tc1mF4n3FmWnEBdMcOrn3a9k20Am/kZ6KlGq9VaJzbGkpY
sByzMn7V8NxdZ7U53OVLcj2Qf7caxPJm1t0ldSI9OTFZw8ZoGO9lhP2H6JT5brGtbAvWSX2V8Syu
MqxyGMonXA0rTaGLHYziWNN6WUdWcd0NwzM9ARJdWu0LieLDjejLbN3jFVgZFQSfVgtHP9NR+WF9
Tu+qoWTdpggOIkZ/MbMKoz6Mzf6gDwbRHlhBwWLEEW/7lG6IDnKfRt1INlkSf09hXxzrlnqlVyaL
7dkxzQ9z6OadtUT528DeatuhatjrCB1vxwRAGIGYiGw1NiurpqH96NUYV57NIcW6mGdiE+hG/ija
NrhyWrIl0wA+WDjriuZhQKrtFM43SEZenbCa1/0SY4bAPfKa1hWoiD7RfexQ5gMk5RlikoJS0Zf4
4bo8katYZTbLR7I82z1PS686SEBmHD6WrnvU034Clz2Wu7Gdumu4ecUjAJeCBQV6xVDJ9DDSC9+0
CuIMd0s9qCHYzeXY7l0zUrvSHZqXjjCnjdZM12VWE69YMLit3q3uFJk237E8PRnmWBwHohC9eJ4a
b3Gm+ODmgdqChbLXqYqNcTuptj82GELPc9qBMMo5P3pjNjkkuUxxekWGaOqBYHtfAN+u+gsOSc+w
rizzkB/gUhBKNxTVtO1kZGyROGOKzRO/1IsBgTN1LENI2P89xi4E+CkhLubyPrEjPV6oaZtxgThx
UX1KlUZbWkzIYpDDrVvdLt9kACZKApJhd8CbRwnJIu6QBsltgjwARQ+z4xc7nsYdEX6HPo3qa8L5
jKshm55d+KtRnNhbu8EsNVqExmkLPF53HPMDwCfQOxmWuR8CeVXhibAcHiG1R18yHHJvVv2eNLgb
LavUfCMomjVoOLT6eO6+hWUdrw2pAGVhCzuk9TTcLgZmxdWoim5jBG7rB4nuRCvVhWqn5brpTZez
fBURnEfdLrgPIc56QbhkftwVyZnVdfKMqgjW4OmJJ6vSicwg2yy3WdnxJqUC1MKKLhQbxjKtUK2O
E5k9WOimOiU4rY8jbqs+H6TtvoIX0A/N6AY74nbqJyrT9g06YVS/UaIdLekSyVqid0ewULrbJq4B
1/ZLE43biBOGDm4mEKyjBIVPK3MGl4QzpKTJZpmzmXl62BAql4qavLXWmGt2x7TgMMYBZ204giAS
noptSaV6b6fpbWSRKVuGbMEjWKno+3GPJ+mCJ6pcUkL9sCiq2qmelryEi8hmFqoVBzyAH1hh5q3q
mhQlMIJ6Eu6SSN/0cXxPzYqOQEqJqZrZDtp2WrGNntRawjkEfwfjh8uQIui0wU5P4v56Io7GM6LF
3GS57ekosUBBpye7j1+GAoslPprOL6iYbXVXbOpF1dghNcoTZLJdkecd+Nlo3jYXfmDZNGw/8Vc8
agNy41oDtLEEfYwragymLzRHiOmyOEmXmqrfRxpdLyXL410ihtlz2X15ZVxFO12F8tRTvf5aAANi
WmCnjaE6N5IfVUgMox2Yz25V5ZvRBcHXoxzd64Cn9mTuXoWl9aUg+GRvYxogorF/LHU9vcpMOfhu
3rZrqzaXDRSl7tugeuXs5mDsNpVpMv+2hWnhjwysM0mgJPfJvt5Bf8WSiijtUAXxTBqIGT1Liq6Y
ZhsSRGsITCcjC9qN7bbxu+HE8bUYamfHSWtYK3Z8B+Db5RU7g9IvK9sl7S6E2tcp85Dni8YetpOP
lBTcF9spjasmUu3JGib7Fh8uDZvRZRSWMHm9nvipLRRye8tximDHbOoIj40VBjaZrhbshHdW2PSX
vZh1BbPNZNOWyv4lHYoGI6ELT2s1cQ/PWiexF2oz4LcY1S0MV1hJt4jKWTCamdMM+4ZD0IfticXa
9jQnsK/qTlXxqtAvSnkjzfeFQHANCJr6Tm21wVfyAco91ilt7xAc/KRTY9qStzW47CSinql1WDgi
o3R5bgIUhkRLd1uYD9MGFwe4P9GOJvRFO/miObI5641ZX4d9w547w+UbehMzGRCmRTRq5YYpoXNh
UsQvYTnzs4EU5MB9nXA6Kbpga7lk0/fuwipRdZTtcF/rlGbLZbxZhGjuStBsV1lQVA+EJaTsJgoo
OmJIq00dqeEK3JUGWy/p+hT6EUaC1ZLq+huu1OaYhGP+SqgIpflITcktAExCYbSF4NZj3hVsAhzS
cI+t09HtT+EyRWt7io0vZjzU722fNp0Hs7q4MggwgBea2JArUfMHtwXeAZZeTtxHrUcdeGrsQmBv
HS3l17Vmv80xClo8cfV7OJehc8U+TPm6NFlXAWxHgde7+qB5VtoUV5Uq8MTHragfRBiZT26Wd9+1
oqqoFgYhuLmyo0c6MlU941sYLumbfNw+EfEx7NF7pUSrPGVuWr+bpqk985BtiG44jjejQW4y5NUK
j6fpQAV2VZf1KwipyIAQFzrbliMd9fvU8INIGmdydNtrmKwS7HAegzYLjdLE6ge0mNNkh39UMymS
r6P+Igt2w+mxgKc3eHWZo9M1Pz6XDIC9gCjSki0bzPpbO5M7t4rTgV+rjhlvLCa+CVCQG4m85GT1
gF+p4+NBnyd7eixxwmq7MZ/dQ9IsmOMM1af1CVedJldofeL2nFSwswBchuEO31f9Hg9D1J6HpEr1
LWBAcwumr4jWQymzswThmu4zJ4iAQQxOI9da2jREvuUFcNTANalsGLz1QZ9I+NYtTSEWhAjRZD6j
Z3NxVMGqu7ifnKTbVX0+WZvO7rkh7dxyS3XkRiHb/0o3SactEn1Lw4ydBaBRHk1Lx2uFp4uLB/aS
nSlphF8pw3OCdkVlbnt91J7LFvoY9fOEnNIke9KmZABDaNFnykTZ7YJi7r63Y98RyYiVHmIZebou
7d5rCrL8+LRFqLNcOpZO5zJOOdEHp6lkYHoI9BHi4Sr7pgp2Jm5CYouNNncb1EPig6WijVvYc/iq
izA5WnOCpmFAEzxsGkXhyUsiDkiblKIlYF1i1sq1Nszl2c4rMAUxgB8A5HHPaAwDzPha6/DbBrfr
sac0/kRFII5hR1QNkwVJii+la9UPyVh035MhMGxKdFK8CANZplXK+oGqpuBwN5dqHTspnjgUzuNj
o8nmSw3bGvJU4TxxZlDXtoT3QASbeyLZjv0BOG6MplYhFEZC5ivapuzHA+OimsiqsN+Sl4NarLUM
T5sgZaw6JtJr3oMu9yaKs6mX4GBml3IJvcRVFNA86KUjw11vj9pXbLqx42XYZM9UsBhZzZCYTw4V
euyWteRBAKK/wEC1jIcJW+VqiJHnSnJRgnsUFqy7FIPzmxh167oenOjkZm52i48oyLZ6QF0VCzov
/cLzpgCaAx1EwTBHBwRi1pOscwZBq6pvmdGpNyWj5BhVoUEZkjwKh2MHqsdOmLDCM07mBV2iOAG3
kWi8PFl50akk1WL2awsu2UMUCYa87TICRVXzEKAyG7gnzB611ZAQ4AJmwUF+NWD+9qlRjY/CiRMf
/isvLA2DM+3RHg4BA5dlIThFtsrOs2XXD6nrRO0htlr7jcPOSKrm0PFuxAR2P7MhWAQiVVGyM+uQ
0+3YR4fJtjQDKHULdcSvGQgN9lllZbR7HCnRPUtRrdZOkwbJXs194mMADgmd5f3IvZEWx3OUMbRT
ulfXRcrbOVtlui2rjFk3nUHnGRW3kyCvubgZW2dm0xGFy0ajY5RsPxrXPQK090oLy0vY/MB0ryrJ
EK7xR9EBrTjoXDsXmXcxt+n2ImbBkN8WRNPr6ch8z0X4oe48fsmg5yGNd43m3JHDRCsqSLotDG75
VLAAbN2FJAHNCkLPLcrqvojBUK8WndAGNvWsQKnir6k4E7CRFPMJklHDPUD3e9vaQWk9p6QSxxwh
I0URlbr6pULFQ5pA6u/KIuIw1OS5crzZSFR2E3XTsKu7utxroir3bol3Hsoez4JFrlIeD5git920
cmtN/LoGXcTcPmpxcJNZijkyXiTznBWUTCJaLeQTR0ptlyXAWKxQRPcN4/sG7nNwGrGnXFKqB1+E
Os2yiT016ISFmzQbcd5d2UPZkvxdFFRaC+EE4jDnWjavyCogE3IA5+UNczLsDIOe67pIazbbGlXS
XUS75kjDdCFHQ6bMJAVItYSOaYa8uevrh6nSeReBHrk3A5zBNfcBP3ftCi+VeQMmoykbOiKtdQCp
DH9UOsiKIC1ZDyaje5e2Ig/Zl5XWCwl5l12yvtR+FY6nJAfUeaQVypLVKUTGhYn6j81D4rtTIn2o
qNY2CS2GykCH1qsglnpjgcJxpUXz+GhqnWLf2LBIWY5E3yjn7MxGC7oK2x4Gb5e49CgjIK4XQEnG
gsnu0LjiGN/f4CHuVmMVYbON2hYZfzLpt9SobnrdZMNSwMFV8GY9ISYk0NUkDn0/tgdKE3wbK5IB
TGCsQj50aLaAeAuZ40XRtkxVnQVT6UMj8m/56P5rMLTdj/KCEWs/m+Z+Mdo9lDn/ff5fLp/mO7nf
TRyitfwfH38NB+wCKPvlD5sCA8x81/9o5vsf2Li7/00Iu/yf/9W//Cfy7GGuQJ59Lzm2XH4a6Ofi
Z48cOLGfxDT/gkq7/5//ieL8N//kH746y/oPyHkXuZErXUxdJki08Ufb/ff/xt9whNVRqWGKhWT3
kzlXGHh6L8FQF9cbonT2sv/HWAca7D+oM4I3Qz3s4NOV8t9x1slf9XnQHXRTaaa65F1esn+Mi0jw
J6mX4SyXgiwO9MJOI3Ftj+lY0hgpWrEmGUTZWwk0N6QQmCeBZw4uQzYwZjFecRRAdDIVaqk3MgBp
sRNwoWACLoXb7vXJwAg/UKvLDrYuKhpwVoRuxKlHQI8g5DJ73RLsWa2sJjJuydgWBZU3F+6syXoI
CSO3m7fQpF7i5cSH3Hcstg2KKYi4BAe6AFco5LckxI6y90iu+UovqvxOQrkN9bgp3/79wf9HE+n/
hwMXJdcfB+74grn155H+8Q/+MWwlA9BFjOcik3N1XWeQ/XPYGg4JqVgWINlz4iPajov801Mu9P/Q
GJI0GBFAwhzjdz8NW6Ja+WmE/GEfoOCm/i1DKOLYXxRrFq8U4U6OjmsN4ikOlU/jFiEkkdeufe7S
CJBU7AK31uDj7ynwNE+G0Zmb1lXQUZRT3hWIvE+jbk2vCGtJBCJyc21DMVmHvWyvm26YvhlTMJ5n
FH0PbFCrLfPsvLcIiXhaZv2BF2B5hGuDWChqw7sgo49pdnCholnQgpPDpeRT8+ciSTvc7Cbn9aEj
HD2OHJAe8E9WHa3TcJuIptfWlUGxsAa/9DV1gN/BUoHwso4L23q2cn3q1xCZDeUhumxviO5xrpLa
4ngdBG1+UP3okntQK5JFpgqtCsYBaWeexrGwWZkjry0AnZhNnFZdjhaSc6jVmdVdLgsV7Tut72l0
6Eii0PyZdzQL7B0fpT0hcrA43QX6rQk90OtMUkyoAJGNMhG+s0qLjj4tZSNOHQkyzUo/tH1ZAPOJ
r8kr0q4SgCq5Vk23o/3Vlf1tF7MEJgLucl2/1/LZisR4F47jAV/7a5POR1m0G05cC76pcegebWQn
VtpzlOVQq2nNGaPhm4Caf6ib8WtVBvkeLYVx05iOZzJVcfqgEswm6NXQJucImOXArbqBi36e3Lra
mAMBsfU4b+YgCl+TxMqA3jrf6X02HtW96UXLuzelWoIIIOF9m6z2G26cPQfpQ95QQ4rCILsfdZzG
Vj2Vb4Wmzqpo3s1FfwSveg4sDZ8dlO2m2V6072x4+B1yXBMZk0SoZnJo8pagbLZJ5eCXyQNj0wjz
XlX5Q5Pr9TExxhdLzmgZ4sCvh5l72hOBRJwBhSKsYFeyp/HHKQT0/kj8rWRjo0A3kf4QjI32/r/Y
O6/euLG1S/+Vg7lngzlcDkNFVSnHG0KSLeac+evnoe2eI5V9pK8/YIAZYNBAt9u2ahfT5t7vu9az
SAKlbyXYGMbixBEQPMtArwmoANq31gDnR323rZQ2vhtUf9qNhu4kYQ2W7aEnZ6X7JkTddR0YbpA/
VhrcJ/bMDTle2QTuZTIb2atKlI+joBKRAlWFPC1Nq33A8gKZ3XznqdvlhCiR58O2pT+TIPE/C6KR
XzR9oHsmARFbLZQXjUUpUQVGaI7SO87diCLDHUwktvu0XrQwA8cSdEfSIvg/w7ow4srCetpsBrW5
R77p1Up2RTKey+79Op4Hu6KP5bZyedkF4OK0EfarZiXNvlNGhdDx6BGA1kqXNbLyihDxJylUTcrx
dGV3RqROuIEneQZyIsNkPE8OKrkzTE3QYvqhWqF6JtVLa450zMTdrCQmbfagcBVOvw07XUSWM/Mv
9Ju2mpTGGhzReYVdXLbHyj9jvw9SJkvPhHYGIJeTkcLas/d4u1lumHWAV4rgmiKBuc2nEcQ3IKNL
HGm+UyacSkU3pxWCHFrpVtt9S6PgPovqrZC+tVMi3dBsqbys0oW7XFd5x1bWJiyr+zJX5VWa6UxP
irRJMsOletrRxOV8iPGgeQ1aVqfX68H1G3O2GyHEXNaKDZUNc9HKKOoG3am5kvJBWrPzM14kwGKr
jnWxA6RHfpxG6ypIIJgJIvKnMt6E+fgSZMllEVIe1EUdKpYbh0V73fS0c6cs6e1JpGGHTS9ed8iD
zSZ+9Tl1bpMZQIt87TXsk+1UUcsNw7ugbF7VqUtekrzZxNQY7XqQnbHqHD9TI5fgQ4fzf47KDvi6
diUITUn7tKfarnab0RQfxJrHUbSKTUTAVIE+ssG/R1KNX9BZTzd57mvHGPbVBYdTO2MxR8dMUzoP
QqK/EdQOiaGp4EmYAg/BzMYIJAOzTnQn6jPsPFl+xJbBXk81Qv+GcmKwg6gN8T+SLTr6EZuD1g9u
U8CKcaWuWzFUKOo/4oPNaFybRA+WsAF9j8lWvQ95f14oSqnclkPHrG5Sk4ko2QIS4sQtsLwqruxi
Nvo1PTcN5nuvvg595TL10JuRW03YlhayGGUMBarXvdg9k8eR7TFtty/FqA8ENcma9prLQq66VOQH
ohAiSLmIWMTKzebKWEdS1EOgrxPzIBeFdNslBi1YdMvCOhO1Y4pU55hRnqYXVPvKxVhLrdMC8HaZ
uRFUCFO9HWqQoIbkI0irFNBmBfLKY50P4WpYWk5CMkAR0ZAvxUJASbW3NFvSIhAOiTatR1M17ukY
eKwrjypow5pY7TLbFGOfbmia5htqxahoe6ZAvQn6bV8MGyXV3wSrqPbKCPkwGFN94eKb3SqqVGFj
tgNFBjHxVwbHQhDhojWqpAui/ZwAtYgUcQz9qN+148DucIzKq7nRqB01z/0cR1i9S+NW6CZ/NdKg
cFuxbYEmNcMmVhvf881KvwvEpHgW0CTcBBDuvdHvs4NSJfGdEA3hFt69sFaVKNjRvw13CcKUo5DW
0yUM+vIxmvRAsEOWIrw9J9PfJmom88Ju9au2FvIzslTyO0zh+Uso6fN1NCq+K+pjw47UF1dmtphG
TDF19Vz0SZqe5p921P8D27v/59bBEp6q/0xYuv6efw+e0w8L4eUnfuGVoFMr7JDA1LCe1TQ87H+v
hAXJ+AtjKuZdrOZYYpSFmvA3XgkyCstnlVUqljhdWbwKv8gokvwXcc3WkqGMuQYX2z/av33cvtGF
xKGtiYYuq/BD2F8uxo5327fCR0vE2uJSjwTpgXpOeosXZWgdlpGkhSzkX6YE6JvvztDFT2PIJ+Se
H6Pi5Ae1zQlg97p8q3ejGmaAfC23LntV1TEfZNF1NQXR/r8xyGKlMkQW+qCoPg5SkaRpBq15mQSq
+kBAT3MDWH6cvvCNfHSK/TyBkFdETgvD4JP8OEpn+hVIBfMy68gPtE05UC9VMyIM0hpQ7OTGF+CH
jxakX8NJ7N2Bp7PbPnXVJ7E0GHNnXEqJVO3FUbkO2JecNR0A8X9+9ox/D/QDQPHuEuE8kDtxMC6H
lFk7BAVmi7WQOJ8P8qe7z1BUtoGGqmJsPblEetD0WRjql5lvWlf8pZ6CwDDPu3QuhRUoZOBRqh6E
7uej/jDT/dut9OskYhcD8qDpiCpOhk1RUxF3Zl42GY2cgQUqxdpWVVmmauSIAMC6pkPpe7mRGvea
2egrTcmClyjQic5S/I73Y1zS66mtakdqpOS7KWrg6IsL8MdzY1L2MRVNMhTx9Maq645ehnEJLhlO
YpLMmDYoEzuZaNKNVmbroqQks/n81Cy73pMzYwLA4NaCo4+x8+TMTF0YquEgX45xK+1k1BTunPvh
P38widDg4ddhGLAzp6T1/umvBWjLUydeWlmPSgbaih3Vnel9fiQgpH47FvA8DMHUC4cJUsLHYVCd
xHVdRmcjycck/2ja8GDFENB2NW/DgsaRxRI+lQBNunibEY9K+UwemlopUsdikPRVXIdgE+j/kW/Y
GGpp4jHikqzrmTRkN65Dn+jJ2bTcoaDUTkifpV8l5AdPNhZPn3ps3go2u2Mq+JYVlbcGyYm3tUrg
rd2PVf0WohLtbC0wxX7ZFpH0GkC0hJwolMr92Nc99Di5jW/aUuTiZ6q0XUhorReIHRFHYhQ1sktS
NuCatsoR+sndeIZtULksR9OX3byIkmcNJQiSZ2OOJagwOtEslaIsgMfctCfBUq5qpVLGVZOjvLJr
qc6QbPAIrhN+Y8lSqVnDNYM2POlSCcgirXKRZVlVZrVTNSXIWuQj/BVEOe13NQR/Q/OtFV6DTh7f
6jhWt2beUr7XBo38IrMWwmvOo7WF4JtZW2nOaKvyiAV7xDZAgospbG9EJZHjVZC3/jYXYQwQVCfn
hQ3Ksgo8PymGcJ0XUl/gpWmSNzNQyKXDBS8HmK3auTiT0YlS0mEKQysTaqweg6YWvtcjoQwuVUdt
Y+nJ4nXr1MFcjaYmP+VY4ZAGk50LuZUuBtBx4rMqSh+5da1EWnURZEClSaxDrxEnRkqcIblTdgHh
+paXSrDm00XkiKU+PJrC0J2ZIJIVF5tYfTH3jbav4NQ/kxiFwSiOw1xa6xD2H/KoyeMVSsxedxp1
7M4is+kTIrLKGgnnTPjLWhSDpHTpww3E7lhDyT5JpD5Q6rogrAyzriT4d0H+HEk9VVJFQB5g43kq
X7IG1xq9Z604SoQ/IepErEm73iKfzcbrh8CGBOvgFU0KMcxqTuqVE+T19CoOVWfRlmaJqtDwvzfK
Ts8I6I3Brhsq8kqnqAalcutC8o9F0snpoRoGjC2ZNhSDaybmcN0icT6rlEJ5E7lDp4tEk4a9HCTD
sYgVPAh5J7MLT3J2E2D3Q7blWSelEE1nC49Nnmo+W9jBBxBPvzSlEgVHX3QG9hCo7rKpGNmAduJV
JRHySVmpHgg66AcZBeFiLMBVNLJRDcTQeMM6isKdXqq+EhqR56apNAItVT0yTZdA1hg3j9KNr9Eo
qbf4iJunoa2ia2NAI0qpT0drJQsdkQfVlN6qRqZdJsocvVhjZvaoqS3yA2OrSLbFyN28tbJwPFYj
j94acGOx7bKC/QPHWr6wA+QCzUj5XkTRDx75Bs19TtKc7tBzN3a9nLGdNaXCerKwgWq43modQyLa
dArXczc9+jm9OU/m3AIyD6wEHQsqvkOaiPVTpJJ86+RjFn+fuAwkTSFEvGErVLzqieA/msR/l3ZB
7MNT2Ujq3aioNH0SK87P4zygwij+QM9qRZEsWZS8CZ2GK35hChpFIiE3okdfCMODTEpF7igCbXzb
GGgVrhDg1MNqyNjFuUWulLkrBIZ2W6h9fyOmyz04it3d2LCPw4mKNN2WonLmCMaKUNVgVoc7adT9
ywoTZ7KuIBATXSt1SbTOKBRjgRv68CBCCm5sUuS0yS2aHkVe4ueIKvoqkPAOaZH0hl8XkmbItAxD
tm4Cy+UFFmG6kOXhgmyK9HIopil0Ik2QznSW6tSL+lYRvU6Tq0VtYwXklKU5eQzF0KeXCfc9wiqz
THOvblXtAnuloODDWIq5gZqruz4ekm0/gwE8jMzk5VPW1QUeQ1WOfGFl5QIdX3B0OYwI4KBaFp2Z
dQ0HWmY6zlviwbSsm+0OF4VyrWU1UVyF2MjHtoaYxOSshJkrkPQq7wTSuJoDHD9cu2hleXK1Uiau
FR9pTlmAp2K0IbMRzGVY8xJzh16MaVOm6mUO2A69HsPCXlIi443oOgs94Ei/ZVYGEjvUqCoWr09V
OjjC2D5rUS/uBcyToy2SQfpYa+l0ppaiiXuWkDXydhVd+NYnQnOXArzWVvAU59YjkSt66rIsuUCJ
iLw01KTvrL/hr1G549KXdRgOsH4DSj24oNIRX7GpXpZyGOYeSHcYR3dmBG61mqo4dUs0MxH8uhGl
76xFhBoTfEvZVghrFJNhmU2pC7aMgGIjjZVv2hhLCNgNdJMbOJCg+EfKmrIzD744svMvE1jtZo3n
uBkDY9OaaSzh06qwnohWJUReXyakWVI5re7juDVGV26t7N4XzQnPtxF37d63uH1cwTJ5Uebqcmep
ekV+W5WV+CBVJfR1l/qDbCtYI57Hekhyz6fqUzpq0hATRGo42ae13vopDG1qnqtRzVBOjW1DgwwZ
cCl4ItEcFDW6TudWFEd9tM0w9V+VUcUyTUEEmb9f8+xI6Fdbsrit1Kd5Dn7AZjVTK45hAbNz1FgL
F/ws+gJbi4ascZJ+pqZiAQLBlM22gr5xFAwVZHHuerBcfie7bFAT8E9ZGlQYOENe89RumuogyuPQ
rhqg/z3ikoI3lZ6aU0zGbg4kSgQVG+7wj/iWVxCFPG6zplDu4SaaW5IaIGW0C6dcZKkw2C3aRJ8y
PdmUbh9gyKXs7dfWTUavMi/PZ6nCqpNltXY5Z5LxJFcDJV7fqibWJ3MrOKaU+AkvIYWilq0NSUUb
osKQTwmSLYNNWUM4l/VUwppFIhwcQkVn4aAMizefZGi420FHqKHD26iLnYrGLJVCA9+g3SjDSMZD
HNC2QJckodRWug4JdEOlbJRkcy1PvjBeRBNhzSu27NDhBNqVwmaQ4uxaF5TO3NToOQSiJ02DH2qs
Qu53NfC38Naf/AQfmTZb2bq26AbhPATOv0pbDC9cYqqgbim2vNWaOjKj194klDxyQXER/zEQsiOu
SSKvVJSSFVpnW57bckzQhIlGcj7FyVkxJvmuDxbL2jirdedYVpYFzhDISs7tEJTfG050wlcIa+rQ
Xa4VsMlHok5lVUtJCugm6QzBR9zTbxHx7LMG7iSnzRbK+CxUS3BHO+vnscT71c58YhyT2SLXMRxn
gXkZFE64HgXW2aMZCjcjdIV6n+l9324BLydIEdMofuii3ki3P9b5/7/u9D9gz1AdolWPI1w12QWa
bAH/cx3qWNRvRZr8a9ukNGbfl6P++EE/y1MUR5Y0NhRZKtbhZbP5d3Xqx58A8kA9SAvXVJc/+btP
Sw8XLYKskdMGinWhwP7v6pQgW3+BT9RAdVkAgcHt/hN1wcfiyhJ7+OOTljYy7WDAjx+3cClKVHXA
cHrf7SZaT3bzMO/enaM/VKKWyty7He/vQ5xAP1pJaWvUPOG9a94Gz/1Det4bjIS+aP5iQ/+xdPPb
SOYJqSk10FMixgzvC6/eXKRflFL+fCCUBbmMIrikUzhNkHd5wt49vB8QUtrdcb73V+JNeYxWn5+x
HyWmf9cIfh3Hu4GWGsK7ypAqjWZcEjlxn6sOvIZstg2Yv7b1Eq62NLN3hJ/vyr1/0bmwVLeTWx8V
snJt9HkrbO0uTlJrJRlfbPdPkLy/f6vl7L/7Vmk8BvrMTgIv5mbG27pZFd8tr1u1HhP683jXP5EH
qktfnfWPRYbfh13u4HfDhrUvq5XBsOKO5sbNuJ1JcrGF++a230s7sn9pZ2I3tPPdzrj5/EL88ZCN
hYvP64e68mkVFbRXrKtxG95Lr3lvY4krngqne6Seot7USG7OkxWebA3ezsvnI38sTf086PcDnzyW
aBflWpSWW23yCE6nsT/fvRabzwf5UZ85vc/ej3LyZDZKHxp4O8J7IgYNHLyPKC3R+yfYGlAqoGun
biQg3fniMVWWutDv4y4QR6yY1NiXP393SfuoiM1cssJ7NfNqEltWQTDN3mBapV1SzqbnohAMaFC1
1MjGIY+VHlpjZyzsaGfhvOwivKlBj39BDMfikErq0WrZqyWjcY2A40lAm5xkxOVkPlGBkTSu6bS9
FZMRboyCl7vUC9FqVAgczpt7OC6NJ83EUn1xdpen9LOjVD4eZS6FxjSKcniPvva8vQgO41XkSEc8
knfTi/QIl+WLqt+PCeizEU/mDWQfU9/Lc3ivXKPBkPCG2KqXeYFtnguhYz7gQv38GJfX0KfHeDIn
+NhZQSFJ4T1d72dg3d5E5oo3rtIz0TEaFv4eDjY7dTNvtFkzKqnbkMDCpjLZRLjaAnvYhOt022zS
Nf+fnAuuvPe/mLj+NIFQAl16PMzcrJM+XofZpGyENoZ562zeW0fKil90DJYG029nwZQWhJ6oiWj1
Tu7nqS0qBWJFdJ/Zk6Ov694+JFfFVf2tLe3ZrhzBex3IbLs1H+d96E7n7T3bEcGLntr91B1w6evb
6QJzEdN56Uz3cGQ9CkFwiYwtbI/r8aLaiCj0v8eO9ch+41tNXUfyLkW3uui+kYJqk425n+wS570d
XDwPdvzFJKws1/H0znp/hCf3cgrUQmxDIbzHpumFW/S954I9r0hmTe3ZFb3hCuVgsguvza1qs5kg
LtCW3WylvlDnc8Inmrj8t7oOvc623O6Lr/cj2vizr3dyiSdySlD8+uH9tI7Ppp0YOs1dssHPtcEm
QdS82a7HHRl4Z+FOubDOSu2LL6D96Tl4f35OnoOcwqDY+9wBiV2eqbvwMXXnDTbe/XCRODfGJnbH
vekmzn29a1zLWW6Kalc57a45AEnaA9J5uXh+HS9TL1rhY3QeUEy6yiPqBEQpMC8Oxb181ewH0S4P
w/4rMpv8pwnZhODLOlRlXXOa8xHKCVsVOYzuW7d18y1hI/raegU64OareGV4zMmEJF6TLXcefUNn
cBu4b5/PJH+cu0yWtUtbBFmifnIGZfIu4evF0X10J9/J34Ur9Rsp7u0uX0KU3IU3pOCq/mL+OqHq
/3zPvh/1ZHExN0GikdoW3cer8lzbCPZFc4bafTfsv3qEvhzqpNtUlwboIYGhkiOVqezAjOCvoi0V
jCMT569g7P+YT/BDXfnbI/HufJ6sICqFiqlBluq9uvZ3CG1c/+g7rTuejS4T0nF8EbzpUdw2LstH
e9g211S23Oj+i6v6UQP6+/k9WWEYE8hNI+OgeSjXw7rczOv0JTwPX6xjsNM8xSsPPeX6g38UmTvX
n49+gvz8NTpOEAR27O1Ir/448+dpPkoZ/fd7gElu6sbnqRvtURm6ghM55dvwWLmd69vlTt4Hbt26
B9MRgy9uMUSvf5o7gR6aMv1/iNUnu5Kps4KyUDkHD9uXzI7sh+vDy90qOlZ27nLHAb3aF/bL9vBi
2PvGZnXiZo4n295uXdqhfbHFIuScY5Zysl1mP+jrJzxEq2x9wxwSrq68xNmche4KrAWft73wVI6v
t1/ugtV1Zp+jROEnV3snd3DU2Yp9IL3Xbuyny4Ox2hfrp8vEPp/5Wc1eGTbAy7VoX45uejauDue9
C0vE8V0ntZ315F58X108Xr1607kZ27I3ryL7cI4m1Jadwt7j2N2dH1Tv6YbgRPst4UgPd09uZd/c
Vfz6tXYn5/ww2+o2szeFfZPajG9LK8V+WPlbwct+nABppTuhy6dSw2Wa/H7+hPXMviTd0L4+Tva3
w9PMIbh7wfWuzu3aPksdvvbWXV3u7uBv2AeO51ttR6vbzbdgZfLlyIy1N7fo1JxvD7539+RvI7tw
LjReX6lznfDrwjnnXC53x7h/4XoENo0WjrlwBHur2ZeHa7d3D9vWvlmP9tO0fto730ZX4beeqINz
emdmTd7lOFvdZn3+xE6NNZflrDJnPXOEyaG1r4gfdaYLnU+Bc+ny3K34/Nb2qDrayfKLV0/zvLVp
O+NOcZxrb3cEmrfeXqxG+3Fzy1dVnHXvbBv7glYS9+3Z/fF6nzpH++Js5nY+2+wsh9KY6+3Odt7V
mWnvLPehsvebzr6uva3mnTGIw0rLdnxur7dn020cVqRkNdvrR9VWueMuAq/dmTbT+6Gzj7ntbTTW
EsTSOp1zvJbtjRfa3+aVxglVdq+hux5Wwk7Z2fLq2T7eTm5yE9hPoZOtdU6cd8V/SnsXLNcutu8A
bbm5nTshv3n23XC8Xbn2995OcpZv9r1wVi6ppW7v6OfHMwbiezqlcziPXO/Nc3fr78tCxzt+O3TO
rvMs+5YJDdLGhZd76+8QZzaVd+h2l5Nz6N1+1bvSqnU3ib05kBjmyLs7nu6J2+pwftO7K3zLXu3e
3h3ONfthg0nX7l1zLa69Tesa9t1hf8k3T1xWZF7p5PZk7zvv/C5x7cJ9U+zrh2/cyctjZNhvmett
bu8c72I3cQMe14+cvsx+u9s8DDZnd3Lj4/NZbZv28TFwHqfV6O289pK+gT17vSesCze04z2R5pwX
LkVus4hbbTjZ5Q6vtsunLp9HwdHVXGH5QrfeLd+u9Xa+c3358DLY+9FtOCFE+TrKqrHr7c2dyBXT
1yan8NJw01vRTjflsd7lzq75YhepLrPob2+ad/PbidhAFkw9UivmN4Pp5UHYP8zuy4HQbM5i5/DA
bkPnQPQyp75wXm7WrZdtXykbVNt70z5b1q4EmqwU5/q/tyqkWcAWV4YnrJ68ccvYl0i8qCMqB/lW
9AJ8v+tyi3Kc7JUV9Xl3OCewB/2ppzg5N9znb58TvvCvt8+74U/ewFZIDK+aN8uaUL58Ko7j1mAe
XNPyPfob/VxflbvkvPriaiwfenoxLFHDkqToFBZPjxk8MTBfZYjuKXOXXqihSZRjNhtS9Yxp26T7
C10mGGvjqyrfn+4CFHimvuznMX8sS8x3e/oMwccgCQw8ePNWfDPf1MfhQX5gR1IejAvhxvy55P5H
Ven/2TVt/ZxGz/m/bBLhnrt/FW//um7Jg6OD+fqbu+3/RgfQsg7+zxXn6+h7XT//6+x7kX9/X2+W
lx/7W/4o/kUdBTQ9iR/mzzTIv9MlJeUvwiMJhkHiqJtQ+Vne/qowW9SXKUuDGpB/PBwst3+pH/W/
CJNZCtJsBMi9YEPwT+rLy7L93/cjnmgkr8j2sM8taYJ4kj7eFvVEPo0PShhLt/Q8ZQt0IWlRQdPN
KLbvTs3Fzw/9TPLIUKgdEXMRJoHk8sce9t0d2EhSXFXVuK01tXEoJmEA1Vrzi6f642Lux/EwiCHr
hs4Zwhf48XjkUkYAE43bEgmwq8nRgBGY1vbnR/KHk0aqAaUERaW/hH704yA0xrARZMOWI8YBo6Xi
ppCV4XJUK/+L2I/Tw6FgYWiqhMaVAED1h5Hy/VOLVHkI/QH8CEIsykVBCiSoTIrG/fyA/jwMUTHE
FJEMoZwcUKsPVmkE5TbyW+UGxgQvbnxeX0x9y4e8v9U4X5huRO5qGhloHU+m+xgyJiZ8dQPAcVp3
Q6tQKm+AbLgJ32o7KWX1xZz3+1GRskN6h4XOjvLSqVJUbiwUhKCWSf7ERpwjtRDK+iuV3Z+Oikfb
MOjQ4Ak43T0YLWIsVJSbfqFjylrFOmFQB1sVxGix4391pT4fTj/NFUgJHO5nQdqQua2txFjGdFRm
7Xk4d3CwJbO6/PzGONmicfOJXC0Lx6HCKcRhe7J4mHWYfsWYb9JpyJ8ITo1eym4OYhr6ZJ87SSRN
xNhlZnIB50oPXJletg6goatvxcAEkDpBUK3tIE+NxzKTJt01QD0JmzyxKBbMaaHfNlmVkQ7ShM2m
KxKxf05S9CmX9SjLDNs0leR9fkynTy9ibyY77Ea8CnUe4OVN+W4eQtTgo/joNuHUaGtEZfUhk011
My0sjs9H+v1iEbxJQZypiPmIhv/HkXzkFrj3m00etKInKIHhdECIvtPZxkLZzuU/y1NbLhbjGQbx
bUSdEXt4sptPicttSvK38giH0Dz009o0R/h7QGtuPj+y3x8tRiKNROGmN5D0n6ydxriJ9aCrgLOR
u9XkhYAAOOp/LiH+Y43kD4MsM/iPxB+Z98HJheqSXJ9iv9goo4EtxBCWlKFMWn1+JH+4G+CDsB7C
Bq6RZHkyK8nwoqTOgN7RFiUMcxSuMYhO0r216ovy/x9HYgD8tiJpUT/qEO/uOy1gLSqM5JsASDqL
kYiuiiIvvXQIlS8CQf504mT60vzDjc6E+/G+Q1Qmj5KQbaaFaYTJrHciI+y+eJ3/6XBkU6IvLSKs
In3n4yCRllQiMNzNkJtkOmh6sw5biVdI3qkXn1+iPx4OSxMWzTLqytPDGbJgquhkbAQrmtbFoERI
WKG5fT7Icp0/vp2WIwHeRx2Kx/1UbK6Lc6Fi9dzQf3omgHo6QDShlpvJ+lUu99M3qRzLL/oSfxwS
URcLCDrWv9kzQjHQ0KfFG6h4oUNORb4SBzgyOjDTzTS1ZWkLQIC/OE6WWr8dKWtRsn1Yj/LGkk6r
bobRtYFap2tMzAFZaTDBXpsiopjb8LBhcEwQcMXt1MrgZcv2URHr+MVCzMYuWymaGhGZKB7LIh/O
JyDsk+2T+r3Tx0XiZJpxTvgH+C075PvT9sD5teqXsAovTBprcpLaimg0lEg9LhuAc0ekUHV3EfcE
NK0kpIfNFVhTM7XbShTZGc91i+THl7MWKXLSh89aLOXilQzEd3LQr+oqQD/Zx+UtxW+RZhHn6ANW
RQBISMeNMApluSIDVcTMmwwbcW4Xj+gYimi6OtHwmoqT4RhSNuwUeaZrKZldFnhN5veeZCVjtO3T
xjwWmBwfdWUiMysDVbrNobm8VarWqOsxaaeHFMN6Cw82MamOVHHwHfFgjlW0o1yZaZGR0EGV+gTn
rjidmTDzULgbKA2dghh33Q2ysaqIPqkwfZZVbdVOEBoNF8RITLiG1cQkXsX9NJCqYGoAUFRjip3Y
AOLpFKY2hB7ALPWBPhraLZR22VvYTMkRJWCZOr7S+tdVNfkoTSO/XOGXTqgwU3r9BtoFRx08qP5R
DKRy9qCmjIgsiV+xcyufvpEqgq7BB/2MkCHMgK6LcVrt2wkkoTMNcI9hOuUAXIIJK7tbWG1MBYks
ANoraT5ddarePSLbbl98HjBYkWog6nY11/1NPBnFVUiwOk2EYcRKuqlGYSKNRR6ksLerSDPPUB1C
U5oabLLEsBTKYQ4HRIyhJBXr2hxRbc26Ya7rsrrRiWTxN+bEO6+scAusKhLrQGb0TbcOsc3CXeNZ
uzKlBbmjtLmya80kuSMqYX5Kg0w6mOMY3LPqBzyrCnHSeKzwtcmuuzy7CfRWUGwN2+dDRtgd6G/e
6BHUwpadTGnUQraSY2AQ3JBt8zLh/AW8HEopAONYj56hymnf2BFPkkOYyURQZVngnomzhEc80wBf
YUof0zc8vExrTQog143bLHyex6CQtn2p+dFtCdKdmqimT3gwiNnE05vW8bU2ZAokY/aSlClbhTyL
jimlQfg95KJjLl0bu9LE+RAYcDXtCl7WtgzyanQ7XxpHWHe1sGY9FAhu14fCnWJkgeT6nbFE6I4V
hq6gbqd5ZQp++RT2FmB+kFbTOmROa8jalEQ482kkSvAaJUF0Q1Ov73UJK8NGH4vad6cpNe9SsOOl
nYfTrK4shNxElvSJdYcFZixdpYpkyryBqILYRurfuqGSZrelwU/ZrSU1NCCI4hkBPoTZa0KCy3Ua
zVrjTQMP+rE0jCx1MZaob+lUEOsw4+Tg31lZT3iVtKpwLa5FQEoLYDvUEglTSaTl/qveYGgiooLo
C8BgRZquSr2RFZC7aQxsVg+BlROAPL7GptKOKzjQPRlCxF8BavODusTYoqXD3diXqma5ZdYXSMbT
vo39M39SjEWDH8r0VyVJCg+63LQ/38D/qMTyX+MJ/b9nOOWl9UnZpciWqtLHigs/8bPiokl/QY/S
KJFoLH3Ed4o+VfyLzF12nuAPTWoFS5/1b7upxB/RAQLiI6MWVHRe1r8KLkBZ2CkAObBQBPLCXFSI
f8OSfpU94Cz9F1e1Bq4vGl4szpSl3GKq+kkhDsAmfDV2/MT/TvVLRKqKHXdi9lV58+Nb/tcwJNPL
LNMpNJ762OQIJBG0vIVoETdnAgajbT20ktuLAXVHYzKu312BP1R3UKN/WFcwc1LjQo7EimLJ4/4h
l3y/r/KTFqk59iabhONYJMyhmWbSRsQ8UyJE1ZOAFcwQqy6Aj5mVvFHMpgyrXYSnEPqH2uJLDx1I
2oSgqXlGQq00qtZKVaEomuvEDFm3Oa2VJ+AH+hbyO6vaKB5abfGxMR27ghoqou+OxuTnROMEKeY9
eyiFrq/XbSTFKvmkbJNBcNZKZ6CnMkpezcOezLNpeJWksu99jBpQ/Foshrj2eqcXiaKWXXCH5Hkt
NStQMY91nk3R4FaRCEwW6rpI1A82/dQCi0aR26glR7YiM7M2Y54C4LPDhAidB20a2vnOqKQUlfrY
SIq4adGk4B+rWzDpa1ElHSi22342IDbniVL4GH0GIBeiqxkCLgyi9th1+QsNLgHpqGmI/8l/HQyY
nTPrPVesUXvL5I6lxkCbIsq0keafFVmyQ/waZF9bDesOcQp5HCZdKjOFGctuRAx3WdcLFpRIDty3
s4hIqn2mSSkKsLTStwEK5iXPbZYKjFh0dIOnJhCzZgut6H+xdybdUStZu/4vNVcttSFp8E2kbJxp
bBrbB/BECzCobyKkUPfr7yM4tz6cnIUv605rUoPigFIhKWLvd78NNnqRr2q7/bYUg7onKqexT/Dy
UFRhoWszVpROhtwJ+RO5DbIO7HuXNnUGFICxud+qmOKpTQuhYmEavnlkzQ38GmEEq0OXdGH2ZSpx
WfzatBQBCHaGFRs5DA6c+npAqWjsVjphx0V0gKnq5xKFd8levQzZwbXrBU+fyl4FWUTj6lj1be5O
vgflvUySazIaxvpdh5Vmexa40kIPr82xQ0goU2ngPjQ3Wt9t5ay4qTrdyHdLsXDBLbXZvK0mc3Ku
WyIZUVR5EDTyuCKoDE/JFfXivoaAjwPhYk+ji8Eziqv2kPdhIq7FQIbX6znNOgjmfd107bVRtKFN
MIznDcMJsxdTgRAQL+DuZywuOrV3U/KZsD0v7A6pQyUr8khSNffrx3B0UEtGqnRRg9Vlz8E9qMAt
b2TNY3vjkHAZ3qp06NAwtUFZ3+G5jjM2kwLHuncV2gFwq6AxTkZCvPCCnWLkCZQ1mUWW974ZqQ3a
SExJ1dwyuqjzmzHHXplF36yN8M9FFXgzpu6kSVxUKElUTJaWWQE9rN1yoohyxLkQ+MTccvpnAWKf
Tli7qdejRn6UrutWLEo5FdYxV33uX3VWJ9RHKvkeu6MRe0Nnt4aqGe+oZ118XUwDI2IdZboqH1uv
wDYRh+MyeChSUBh2n5WIvmSnye4lEm8RhV3qONMuMSXvphGXohWtg6ayGu/cmkC37m4JcY3GmJQa
AOQT35S00iSIhdTm17LzFxV8Xgc5eOupsRGf3GvoAsZyJ9vZ7aIxd5x5RwuE7jEqRj8t9lKsJgEo
bagk1tmFKDbtLAE5XTRlIhPxaHUTrsEtW2n4GuE+lrFonRRKtAhYD1oemTApWkzD6VKSPCW5HX4/
+Obr0C+M4rwajWHst/SYZKfQ52JfOKQVYkRcjok8MUyN5RQbh/Vg4NbuISXMfeK+AnxMzuXQqesm
JQZ+V7o8DvRktDY0FK69BLslQWJCtNHaNaF71ToF1o+Roza9ULS2NI3FxxQ3cxVe41EzIicLm0BN
W9xinWQGZMEKmOGFfvV588+pwnwQ0NiBm4FkIvhFhW/jHo2APYscAkfUvq41I4pKrC9RYf7xOsAY
QIKov6H8P4czOPfNoXLJeMBmX6YEtnbjXdGq8IXRwfNj+e9DEqk/SgNOSyZ6zy9DQxNIP+EycJdD
cVrrGV2sPPXKU6/czMX8/PfH8sW8keUDa4JTib8GUxGmRs+vl7Q+7r8EzkfOSmrCCjoD7IrEEbNC
q6fxTM2odRfzU5l00wtP7jlAtD05k5pgM7nAWQiXxgteTWsuo0gg5EeDl1R7hILVAZtV84A12bT7
/V3++vC4ScdlroQew/mFSMRh7dWjx6WsQSWvF/hyr3DVSV+4oV/XcrsRsqZdVB0kdl+8IppWhlyx
FXL5tPaS040200xq74PrDsAeLa1yQxjE1Uj78uMx/rfU/xceFD8961/MQe/006dnZqLf//sfhb4T
/JvdUVDIMz4lnH6Lq/3hDIrD58b2BFTDVgbk3eNR/l3o2/a/sTwLmbryOdiU4vzR34V++G9en01u
hLIHtxSK/T+p839YRfwvpIg3Cb4ePvohKg4Ik9ijPP/2CE2jVhnEh16tWtxncpR+AJpTFKZ6FTR1
6n+lS1dFthuate/UoztglLzs04QCk3FEbpkk1rbJQZhziABeMsO3MvbqMFvDI1mgFYSJznEG+9ZB
SNzYhyQPkAQUmUetG9cYSPZ4mUmNWj2fwKOMZCBj4UaDwohdn0Cwvy1mck+7nSYCaiqJZDMpLQ9S
YM11TOc+EJ9TlJVLeQjaZdMBTGi0Sv/KR2g5Eg9R+QFbsZOJPW502Bg084qcMA9JsG2PQStaIpoQ
0ebpQXtLBfBCbvlUlpGxeQ+UhFXraj8kCzWiws2uz3fV9izPRIx43lPRYDZz03rK02BWS26hg8zc
hthIu69xwloZrkRSY0QCiqYsO2qLphuJhERwHvt8jMOu4w0Z4jTohhvZpujswcoWCXmsL8rum4Pd
ArZ0q1dn7abz9eVn4vUIkhFp2ipc2jyPBISVIBTMUYhx3DLGLA/pK3bSHZIfdw6C09AXQfltad3G
xtLPTrEvN/tal3tj2jIGF7sC02Mk3r5PrGHGHkEhUMwStJwRqdaAIqqqYIlv4vxoDl19x+Py9APO
A4NzLQ23JO2kaLRzg9hekwRWEkUQ2XJOrgtSLESMgtMYDmW6Tvw8u1pHP2p7c1XHCo30kzf4Ifw6
NNfVvuQF7naVzpAQDyNz/3Nt9mm7zyz+wzRxGp9o19YJYrBF/NhoQFJ99kCH32POQVHoUkihN/Gs
bnAO+Vrjy5Il2RDRZdUV+bgEYaEkHgIWs5lmVL3hsHLDFuhlF/mkrYTvsTdw/Z1BLUMYcemMkP9W
w/aIGE2tTLdxMksKxLpKaBFl61ajROZs6+C16MocQbMdGNRaZd3mTxN5wtPRF43jmKfR8mbnU4oa
1kFm26atH41kpjGmJKZ8g2vbfnWK41hOybSbB9USrFKtuPTOKRYfO53mzusmxH1wr8hfTGMLv+p5
t+bYo8et620hWXlSKczlwm6hFcUQgFjLInujLa9/crUCXVqLTSfNjAdt8+J0GC5Mi8iJ6wJjfcMX
O//FW8syTiYhgMRCF+C4RjANr1WGYTkZNTZ/iNW/QkQ8Ln14CLXTfSQUjBqy1XZynAyk2TscXYZH
mmTzzqe7f1zp/v4CMq4VfipO86pSIIaES1XpRK5ApiHOYZyHMyOKuYkoCoEEjCxOXraqqxhTe8r2
iR2pB2fdSZjf+dkfcNfBOFy0J3SxJAERAzy+o5tVHyqvw1a4WzJsFiiL+dVNUvKq+BkAsnTZYujv
l2q6wqxlaV+p1VgP/uRVwSOAO/ha1NODzq8H0w4GQo9S7L8je6plFhE51Tdn4noFVnRTsTi7orW9
4a4FJ6luAFs3Wsq0tiT/pR0ZkSNBF4VLE1C2dTH1sQfosr4fSsYU74whHGjFDEkqDwaqNiCEjkgU
lO5N6vCZEphpq0TunMSWOU0hOZ5HgrWBMnlLS5PQEHcyLXWaWY56NxGMke9z7EbFtZEa7nAqW0/2
N/gEBcY1323mnye3xVpiN4USb3nDb00R40+tgjUegpEYXPbIsU2/2I6ZocELEyJrvCnRXYxA2jLe
N8FYkLK6qwgcHgXWN7Ak+ihz/c76zGQ+IC6pwTnCrkWUOsrEV30CBnhYzR4/xxT7dZwwfPcBgYNf
vUr71HWOthiVOpLug/90/cGWIxtZOBqNs9T0dSupJXci5ZwI3Gtb59iZlLoc3hc9WeqvRm13Gtd9
wTAvy/pkQQTf2hmWm6ODdT64fk3wRD7LyGlD5Px+NujwUKUO0Uc4BpjOu7TuTZ9gpmR4G1h0xqSl
JSS22zVJB8dw6chglMVU3yYjMATufKb9CV++jOA9nKXALcysvu09V7RbnY/YPQ23V9LMvdYmfa+X
eBOSt1XdeDSNRlS4QgyU006Jqj2rytvRsVYO055IHh1BwrNfD32VLEc6+no69kuWvEnaHHsATEum
5dS6ymxjUwzyay9E9wEnkhULUVyObkYMOW6IsMKthfgf81wTroYwNjfDAhPGZFVRNvWrecKYg9Oz
5dy1d6DqaXdgWC1IvtIV6atx0RGmc1iXYfxEcGn3lIZzUN4Yypaksemmk1FShKKPbVgzVsRAjplI
lfYJvNjENc/TQgLpLm85AEjewdMG01HHAOiWklRvEPJa4O8zEZq7I/PBus4duWAQ7uNYBIdM4NWl
wqw6kApEN8PxDfydjVVqxlnQ5Yxx7KQ8u36Kh/5ChAxMc17Xq5Io5emQFp33OOMjhRt/hRuI3Ae+
NXTYfxpqvTKZFK3vhOzpaZneO8dR54IE4DzBgZl0DQFariZxF9CJgx7NZvYkkkoGsaGH5UywVBPs
OmUH7cHpulHd6iZRZzIT31Vybfkn66m6DUOcAKLAWJpPte67+8noRbCf6SwkvpZ23jg30kt5x/K0
sZaHBaAn23U97iNXSW/br13hzn3US2xKX1dZuUKlGhhcxRQf2Vt2Euej02K0coUnUv7V4ymzoCT4
2R/GAWfUhwaRtz4aomjh5xthZp+D0R3NY+OPTOzwdVrZg3C8wQCApEtrP4hadsbb2euc4SlvLGFP
sRh8u4gnM1xvEpXbnzOizu4QpLX4J2SWialrBj8pr7TmtGllrfcLa/3OHh3GGMmk/O3gy9S9mCwT
aZnWY6Sy1Oe5ms76pZp53Q/0P3WB5QOpJ1HmN/6ncmbezLAyo9WEd+Bcm4NHoNrSLwhlDaqYaY8c
wj55hPqhTG5c/KyL3B1vstTqM55bZz4oVHlT5JM3SAZxMVAnGmuH9/xEyviGDPU52/FQ8eML9OOf
MX32sbY3s+FTaLXDGS/F7L0xNu07KxOLvfeX0i3Y5drxJicmzox4FSmz3DAVzT4fQFh2DSfsqS/M
+tvoedmr3h+Sb8R9mR80pV93XEbHO4rKBGpS+TpJzKdSZZ8GYzS/Eq0hQA0hYP1l5lP/LfPCNnkv
FXEYnGxdPe/Dsczsj3Nl1+N9K0TpN4xZdeMf7VxZ5s5Apho4L7SMz9v9rQXwHVoU2J2MFWwQ6uct
QDhKgEFuKsqkTYwxBjVVtW8ts3/LUHioeTFH4OKfGqR/QOJ/uSbdLl2HDerpbg6azvNrQg7yxgAg
LfKtEk9bpwuOa2nM2HjP676sxn7/++vRZf3EnOAeuR6MKgvTFC4Ix+/59TwDJ52KVx3T6/St4LyN
WWO9JxAXmYUxEFY6W+PO1k1IUPI8/hHX5fvV/c1AE6R5o5ZaF03WWhKrnlkl1XMrzD2hXUM825s7
xH/GS/+wpM+hjO0i4WafR6MJHYnJ0gULrhg68lLYzCNjdEXcLULi8w2bZJ+WY8uc6s+vJUBOEKpi
+L893p9oQolV9KnKW0KVKLp2Q2rU7+UUktSoCt2/gEZd+ED+uLEtvQLqJ5CUa15AGtDOJxLlOkFP
w+4jFr+hbq3N9UpJbN7qoZr2HVX3TpKFfcZOJ/hswBLcZ46k4OyABTl33PfzLIdPmEQtYJPb1PX3
C/Ic3Pn7N0KeEyLgEfBFPV+QMU2xPZpY/KIN2r0e8+qKCX3yX4SFfJfT0//8CxjipwX/BWG5x+On
vximbn/jB8aCee+GVIKjMNC3gNhY/R8Yy2bdazFbhC+M6Sv73H8gFoc/AvOwILTjLmp6m8ihb/WQ
/c+/SMVglzDZnYhLEfgp/RHEcrHzANI42FrCX+ek2hj2F99+gYf8bC41rbpl1o/EKWbn1c1R5CZ6
vJuMqsIFbZ3f+LCory1D9cef1unlXYHLM12GoB1sWypM7Qts1V0cbPIqZgBaCuu2JU/0M4ZO893g
U8v+4aWoPzaMy/vulOyYFxtQbSSUMZvBoNMU1f08FAJlt6aOtqrwhbv6ZVFdKHAmHRP4LcD6Jcrp
qGZWaiYiw/TIuRqImTcocUYglwzg+LBySQKJA4iY0BvCr/3UL87p93f7XfL/E3L2Ha/esDvL9QNe
PO/idvtcp5OpMCddk7EgwjeEYx17TaW9XbDmLhpM2amDWrr13NOIfvRS1zYjqB3dX06F0ePBkP76
JOid7X0zqe4lXfLFlsTvw1GZExb5hAckZW5r+NMenS8BlDZACQIB1/6mMwryzKExv8Bfty+One0y
1EG8vLRANCqXL5jURRdi3lBGpdHkSSSCefEiZ1xbFkPZ5kd/TvPXtTbIyWBiPq1HhpchYxi/dp+m
OlHZ21zZ2VspG2xmpSR8ex+kuSKguy7Mu6JvyVDX/NN5TC6wf1jXlNSG0B8cfA0HQx2xqredw5I5
aIBl0blffv+YLwoVG04FeKG3+SexvXDYPV9FlC/1wkdWR7YmZlEQon4gAsYHOKnRtQ7Z9Ob317s8
7bYLIkAhQgfJDUOJS+Z3iif/FLRrHVmZeQTdQPjliN2YaHjr5WOQqDvYdMeCaOOwdT9OpjgTELtr
cCdoRMOUi0Xsge9+/6vYDH8un378KJi6YM7smMGlw5PvGSaAxkJIs/Lyu46dDFuU5evalwED6tGO
K4DW+PfXvHx/N3nMNuliCdi+w8vtZB2zZk5d5o1hGbQnoKfy0FT9ePPnV2HCxYU2ryzXufiKNRS+
vrBhHciqwzATxUecoCd4Yf3+6V44BeC7U2o7ILrP36JldkUyNttVaGpPljdgsBT61R8JcXybFeOM
CzjX4AfDDr54V2XY1MasWj7FXH4iXGZ6tKRyn15YMHtbkp83PnouOPV0DJbJXm9eeqHMlujx9fW+
qFCz2ZvZ5JVXAlfl7quwKigB5C++78ltMK9S1zVgppQrjnNwS+Hvyakj+5ppaWvfEhMBh1ObWAzc
OrU39Fe9KBbChle8UEhBHjAOLWYFidGee/DBvPcr722NJ3N1jX1g4LxK7ZS/62ogkHOWeB1Hz2Ja
azz2SaGv8BZsSuIEYfkCADXu61WCcyLo6GDaJhAer1KYvuFRNjmgxcgDkdFSe1BgVVrMnwfPKgsU
/ROhoGutyMbGSXlKX3dj6lzNi5qr9/SoW4hS6xv9q4rcl/WdduRqPiRtltogDWrAkSi01JdwNoz0
oFS94g5AElt95ecVTV+JKTM+KIs54Xji27XcDa3dGeSR9ktNzrQXpMfFXdV7swNZ3WkMaQcQqM57
3UhVmnvG/oE+J2s3rvgQea21GyrQsBu362W2m+y5XXZe7qK0cJnn3gdi1YRUeVloHYyFhjCyXOK3
Y1nYgTzaA43mjiwjVzNqkAbHN8iYhbNhpdO4Hy3nyrR6Ux1Ihm+dU2C5rE/ZQzkISt/g70C3eWyX
ui33Xe7CN+pKz5AHax5wSE27bQW9ioDL/SKIwxnmmSMPwoh3S66kgmrDkqYkmw4BOup2MaBHFuv4
cV668ivWq7SE8BZKkGd+/QOOQbwEUALeWRB9jdf8YyrDbNYSuEGVYz0fbbjwyz4HAXtf2vlikqBb
ZMPemhsT3HohBn5x6yY52T2b8NkGGJ8YfDhl9cYYe6kOFjSZfOcVm7/0YGnjg6VgWO3JWK0lk3dV
fwycsf6c5OBUETVpnt8sgCYgzQXR1LdWu8qPoNJVsKvxS82vVB6AvEHylk+jIzVeyXY+XuVWWS07
qDZrGxNK3J8wpm1Qy1teM8e8S4u1T1yDidoY+PBuRyweJTVEjdHEotAPxQRDOJ+ZlQfGPhtANqO5
NjIysfzZqq47qxwBR4qpOE8GuTty4dSK2zW1sLUVLhGSsy8H/KRbo2XfI1SyjHOm8Z8Wn1HZlZCV
C5thMezPwVzOcD7MFrBd1cRF7aBWDbc1Hsr+qXMwpD4XiVzGN14VenwpMHvRy5d2YjNMhAbNjK2y
iGMbQx+u/ZKJfJ82HcCT55UMpWySBIZbzwlcbLYWvfpv9NjbHwVTtu4NHL00ebAGUNozZO/klNYE
TsW6G3MZ1/3Y4NRTzkSpEc8iOlzEjfkjgLux+anO+I/DrLbGQx/2zeMS5tNbJ6sym4jnxA+GfTAR
ixX1ZeIVB7cfhNh3I7rMWLYLEV1Z2bkqzst1qI52Vnr40QM94UYKju1cBUTt4hm/BChK0r5sXuEx
PFMCsWeGcUB2LjHJOsWlfCbHXO+dRgVwdXqYNHZVh4zt9NjgdFtlLWKRNqtIVajd9Y0daOJcA1u6
T2aByenRhU6cHUSBmZ9VtS0eu0nZPeXO4BPr4+TtnlEO57Cew80dP+wNsoKD7lowD7jnJyU3SdFv
EvWWqHM4WBUBsYSJyqsc4y0+20IRxzh6jbjLHeWejEAxhhFm5d6Und+QxJX4mMIKCMvpLq8K+MVm
3oVnO6tadYMtJtVQkTnKOdlml9xhmswdj7WTPoWptm4NMrTkCWX3MsWQ+UgKAsjQONdX4Qqv2usm
+WZMcC09wegiQqrxphDvWrFUcPxELz8pL1iuzdqqcQPHjsaKCQev8KKuw3bfsVsdIYxYblQ1NPyH
PAx6HUO4qmNAWhEBflqvV5zT031neP2EWzvnGjHoXs2kybXOfJu180qEhnHdyMleWYiwe1vVciPo
EUWLR1w9TVW8Qk1nEkRkfb4rgmKAMk325Te+hf7D4lriU9uBN0fTKklg8ms4VPE4DwMu2hnDvsgn
gGSMpjldyjgrDdrBTjAywNwMxJiIP0IBQ+SKdpxl4GKH1oehDV8zg7NhpGSxL6PRkiUwGQZOIVzz
i9tMqFbwms3Jml6zQJOFVStMtIpusveDQyx5weHUnN3UzqzYM1oJo7AVxus0wbB7V2tyv7HTh3VT
WHnGi1Pp/L4c5uAhnLvkW63DomdAJW3zFd3UHEROueTNcc269FsfjJl78kqn/muhgmP0mPZE3mcz
1JJI5InjR9JIg4AwQ6VutE4g9/JRM3YHn38jYKFRMSajTZZWNkA3MGtczQbZvfWMqnloy961yGPL
EI5Ckehk7LUNIy8vEcuyR7brBG/9rqjmK0vPbnlcpgV9wLYgtwyI2+mc9TIcYfkrMFiPAcwXgpgb
noQwZcnpaXQMmAhOxo8K13poj6DNiRgEM/exHgOuGbKNkDVhGlcEyJUcU0SiL06UGD40vYGRyP0a
5ttTHeGK3pLY1eQ7EZYzjt86VwwpyIMyrAPcGz9942BCPt8ZllswjISzM/jnlv+PqdRipQvzVALb
+crsSqSYZc/+rIOT7FtiKXcothN22aV3vunMtZhpyRRSxr4vc4HX//fC7r/0HcAlet//wJu/gkuf
mvVTc4ku8Vd+oEsQ8gE2nE0ZDk0d4j0t4t8MnvDfDp6eKN5pi9joQpDz/2u+u7H4aZg2WCrwfRS8
Af/g3wCTAWBFhgf7nAe93/meG3VBzv9/J+sHG39N2D5WHRZID1YLF83FmBNdOBgVpXSaFPO+SGrz
Kpc0Ty+ALs87/e06RKuznYe+uXmr+RetEvXiIpl+FuQ7dgS2Fc6kv7jriqucT/DaT0/gH2Cr5w3T
j2vBqaQFZP+gGb5oZUqbYku22JuZM9RbXetgtzKf/SPt84+rAMvR2m+6Sgxan7dlWe+EtYm3CVQH
w37r9RJkmbIse10G7HNw/2kUfn9fv6zhBirywmwvi2v9oGP9BMqUttsHUgHKFC6be1Tl+YySqHC3
0Mx0vvr/u9jFIkpzWafF6RnCWsEyHyuKhYcydRD9U6jKF9C/X57YdxcDCLCwNL630xdrOeDGoGme
IjwSjLcFlcMunbw/wxh5YlzF2Yx4UE06oJkXswCL5MTBzqieA2JurktqIAAgZA89Yo8/wh/+vtR2
LWiUQMT+5aVo0DSiRjJiicE9edxMzAc9vfBR/dOy0a+bbBbkYAPZPV+2qtZeBXNsy091rWOpgyq2
qEVfQOm+y9D/t2f/cTMe1hnApnAQ4SE+v4xt0D2YZllFZcpEfQddmgaaReyy4UjLq4fIX0mGvelG
T34ilaJYXpVoCazjLDcuf00DrO7tma89bvpQNgfG56TE5iMUh6WxCJ2whkRDDGDamcZEKQmGoLCt
cJySrYI84JutEanJSr9NPSGZO8g8LQELYxF+EpWP+8naOPlK9Vf378LClPKU5+sK80K3/seUyd5L
fpXbHV+uyOa+wgMGI8dT7/mKsBukfQZ3jfq9pFLxEBXAR2irt60ayndi9BGdDto69LPpkf5k5OEf
DQW/PxII48DHJrjQ9oI9/wFDPzJLAjthRG4EcIxogU2HGKU/3gMcBI5Qj4ETmXdcbHFIF4zRJ38A
/F8vsT3a3rUzUExRCokvv7/Uc6j0+w0xnGOgwm3hJ3E5Yy0EZBYm4kS7l6p58uexHFDUOCQ+MGXP
7xovsb0/Qrz+vuRmIwE0y6DFu1hDo5vzNid7I8K3h1tEKnNArbS8cExcfqM2lhVAv8j6N6OCX2T3
OY1b7ljJ9o0aVrnTXt7TBfvTGLxwOvx6IaaHnArbgQTsecnvVyXIWmag6ywskZ2t1YPT4/bz3e+f
0z9d5UfBEDA0hqP0/MXDKQWRqgGJJghnJ9K6K3ZOMOYvvHj/cBU7QBNBOiYMA97A51epJwvCuQ2T
HwVsfd1CNYrWsTLe/P5etgf881fMAI9Yws0igJgD/udiky7CXMs0B4YM+7V7m1s1WTzaxgmhfrK3
xqrJ7P3vr4jfxuU1OYIC/DFgZXFFsYV+/jxYaWaRehOdKUNoBUjWm00DyYqEK70PoJ40p0CH4r2L
Ui8Bs5c1EMj3Rg60Wx6R/Go3QpFsV1cZx5fej4BqwU6KNIAnpqSu9znQbbDvp2JABqjr5XMfkicZ
W7VN0HTZqvLbKqfK3Y1iwGU3gBxGErazFnMUOgNBV8Js0upMTAwCH6dD1BNZzhpAPClsgleqtcGN
cPXdAQ6oM9154ew+pv3GBdOoEgj6ShNVRzO0zitlNwKP8UEBGyE9SxROILL/uiAOWmNjssUSJ9PU
qmjpfKeKQ2vcMnc5NM14TpjbR11SZR8qUnXR7YfoKYEAZNcS6GUpve+DrJ7BDiyYk0jQ4PiEyrHK
88pkLYyrhnPssQJuRuU9BugYgH49GYs1yw7wt5R5E6yu/5kge0M+hCbiISwhJjelUWvpA3FOthpI
5kSfC72ezRBLm01m3vrvCTPaYrSTmT2XjKe8i9G9e90xAwJoo7SaJ3CTusdkkxDAPBa4GiQwQ3ER
6eGIBHANkg6SIxj+OPtXae+QtRV2jfPF4SWodkYwis+Antn0F1y65JPfjuBEqJZgqOExu7wLK6KZ
iBCEH0UUk7wfdeEanzvsB+5dZkJ5PPQyICZZWNNdGnhjSjzLBDXHLbJ6JV8+lMaDDBqEk4GRWx9g
zGePIGNQBLvQ7j7KlEkcmXKD36e7YkJ7icqw7LJYNn6PYYddT24s4QBiGl4AhmWxLbV0zuW4jKBg
2hgfh2Y0u0e/rAd3D58kyQ5FRWtw1GvnLAdDVOhYZD86BmltKQBe3a+QMA2QRvvooiLAlwOd5KMB
gqyjRgDkQkZOec/D0nHeVWaWC0AqIYcnN0dPcI2ZhWOcAk8ic5dmlW52AWidDiVk8jesu1W8tznk
zC+K+O3hYVFtjxUTwAS8s85oLGRhi/8hnUkI3KVjV9zV+DQ4pK93LGwTVnI81aT7uFFRj6l58Myp
dGK5lEiaiz7v/G+iNrc4895xiy/MGWbjdmzNwodUDcJ2DkI5FK+k1qkVuzCJu8/AizWeiI3SK0H2
I0FDVx5ffPcEjytn2J9OSuxAMmdioARJam8X5sP4NDOigZwG1cwDacoATUqrEkhptYsyJ5Pa7Xdy
qeUDOYmu3HlVVzfX4TwGoOnh6qd7z8ndIFJjSg3ckg1X3zCrsXEAz/OybvbIgqbUPfZOPQlv19PQ
kmvX5i2IHeTaagYRbz232bHSZXmGKlUXu5RWD8NaMhkflzG1T3UBBvGGLSfrDzbUr2zBFaHzoGQG
ReKpj+iL9DB8VbmmkcEkxCu81t/PIkyD8ipTTb6WfyE4sJjkTHP+ehyrAo/ernDX1oTvhXVRuF/h
RE3ka9oKCec1qVdoCedqrT4lLGuA6lnped91dngfphvpPM31vA1dB/nXHJAmx947p1hNtE7VHNqp
Gi1sXISCc7fJJWOXNoEICMOx4O55iko1zJSPphL7hykOGFrYV3CwPbXTVSX007SqpYqdUer+GtsK
QDE8Nx3zuMxjmty4KXXqHnr/4sWdhPm7Q1oAIxxOtOlezQIbtb059sUtzkkc2Z4zedO+GFK0pwRF
QuGTbQDmZE9O+KZyU2BPOVj8+oKqZcZVjGSqYfYC/O9FShsjcR+bj8JLmPFq24UsxghEzrHoOvOt
UZlrcu6aKcHawezSN4Wo6td05EZDNZ3kd/wb0GknWNWMhFTel9ctozK6iqVvE1QeYgriqQgy67T2
JlMQq2uDO1bKrkmlnOoPEOT8hNwHUX0dpESB3kw2CHm1JmEes+k0+dlpg2TjWC0aamxPDeEgkCbI
bjS6z4atfQTijE3uHdzX9GHOR2meBgu7jShhiHxjTEljHwd8LUa6kSDZPpY6rA4+u8pfgz+Y3Q5I
2r6fGS00u84acVpRMqWV6Gus0vZkbYhPHUcnviSmnUMRNuz2sW4HsipQT8tTKPMW/UlPJ4R0VLNb
+5a1/mWgdHQO9kCMV5yLYbrm4/BkVJhNd+MWzG/wUTG1uV9JE/PizJQpbMGOGLl4VnXPTQ5e+qCL
Hk1EDV9DxubcutnXnPww9cDP9NqTqqG38wIZhfdhzRbRXQ+16etrrEbrLiYrTVZ7jVsL4XybSvfR
5a/pHQMFvztZvTWlcFqDddqFQrsMUjNiUeNCmnZ6B9DpZXvyjYMm9pUNORi9Ymne9KXBcA9KPpoY
ZkAjVi+ytNtzUDWtH5sdg6Z9a0tDH0MQFfOwZjDpTwtGMOOrpkQ9ex2w8eT72XaXYt8m4eI94khZ
ujBfR6+cTjVOP87BJ9wt/0sj/0/2EgCUNENE08ktlNWhKYksbZT5Kux9iZgGSXIfvPVS2C+fk6wV
6ttUJBp6glN6NSNhqMVRy8acX629Bf45lZ1tRwZ7i3UVhjJ7UGWaYEtuiGmJ1z7A1p5UMkzCvCQk
tyUnlJwtdcpQskBX1/jFuAJxj5Errz8XVcdp5A92CNSvc4wImGs0HKjUTs59bjraYZrcINVtKnr/
q8Z1QwhEBrr7uLY9bZ/+D3vnsSS3kXbte5k9FEDCb1Eo2953c4NoQyLhTSLhrv57ijPzh0RNSDHx
bye0pMjqrkJlvuac5+STGfDuGsWEe0xOEx4xmzM06+gGt7VXcIfRJGNOLZkAjycUvBz32UxRtkjD
XTeyDie8WMz/rvvMTfItM+W5ZwXEvbXXRZNnLLV9QAQcs8EmyGT65KP74pnkpEgucBr3JFmjHMdo
bbZNSI6mCtF1eIK1GoMi0gDh0TsxnML8SZLvg/PcVi4GC8AI2bZd9Pn9LTvjuarInwN8UyKvzt3y
p9ElBUxRZoa7d/qhu7RTI6m2oUSzvG2m2dabkY32s1ajcYOFIfBiEfYe2b2OPKcJs/ZFPO4l5nZM
RILYB6LTMP9AQO6+JYbpjY+znGdjb5L5WW4MGSxLNKZu328nSr8XmyXbZ+aabX1ZtJpTfjVrNoMw
7+blZE9kzaIQMop9402NBkaQ1WqD3xruhltKFxVQq8KnvC9lHZWhRPGl5sx8zbVvELHJVUr9Ofei
2hm1ZtWQ4BPDPE92+DHFAqkj1VsVsK7ep6mHxmOT/UcoqBsNCv1g1BAeywvhj3gsUdJ/OH4y5fsu
xW2+7zlRzU3DFtDBnWd45yyLYGYJUTPX2XnpqPxrt865A61iLre2zgogIaXoTlBepY4au7EePdh9
KfK0on4fB7/m/Rnm8OdFTAZoIbpe8Ps4DOv6HoZARE9AVjnTGPtLd70vohoVX802qbJs0ABN+0py
JYANr1wrhoewKs+osR7HheURxEmHIbmKaP8Lf1v7gbrTNg95LEYNYjSopYXKXVkhy2SeSYJKPeU8
t6DAwF94eXkx0tsEO1e1oJMGZ5xrklGz5e6vW6mfyNY/dG80huTpWCa6WbQkwS89oulSnForEnNj
oOg5OXw5JPqIJFkum7RPvF0mByPcs/N11tjPpo7ENGhutys2RWr5Aq3Lbsk4TGJZl6u7D+bKIVHL
a4fmtkSzVt87o2KjI+nYwEPhEBHHFCPT29AY9bjF+pcld7TaUL2J+MQIZ6O5f4MuIf1Ha/XtozvU
nh8Huk2fHZHPz/lqJ+HNUmJ73ecFz8XeSIAwRAySPDyXPQL/t79+j34dqmDzFwFKeS4rxiqYhf/Y
bMoO/Fhaw7Uj7ApYgrcmhyTE5Ri5yOOeSmfRj3/9gueO+Y+fCS+ISN33SQ0U4Cb/+ILjkvtmsbAM
Q8BTfq5Gz6KU8R/MgXX4OxfAf3gtNFfou0DO8ILOL8OpwrNHeAa489zedLZIAINdicDvuHqEsv71
r/Xnph3xfcC7iVCTcav4ZVIU1kmm3CrFnxu0r2FWLFdLkPV/8979+UU8U+DWoXI4b33885//brqf
d2HVeSNW0krq/EeVC3nbV+10/G9/Fb4sEE1JicJE4f86v6mCntaGJieSYTkerIwkaAuA0f6vX+XX
3DoGhud/n5GKj5oMausvDwKi6SJ0FQSx84fUgBv0zZkS0fIwJoGCIOZVm6q7TTJrFU8FAidYFLRy
K6nFFjxEsSyOuORmAs2zaGvxj9JKC3+DmGAO47/+Wf/T+44eLWAGyEoNBfgf33c7bA2HZpr33R/u
7dYyjspo/L/ZpvzHFxGY8ZmjMkn/Fb5pjeEohnZhmqloQ6hr2x4aSdti/frr3+ZP3wqIWNxrvJDH
wi38db5UnH1bPfidyMAossOjPZCD0gXGhgzu7u9Qm39+MZabQNqZ1QU8vL8iuGAyM7hycQkyQOq3
a4lqptTBcy8a828+pD+N6ji/nDOb7GwZMRl4//FDEk7vZ6ykNMnGqY4w305HbrP8JsODfoUSIYwG
HZr/7df+fGgiqWXKfl7h/KpOTtEACEhmvGjVJjEGsmYnHJ7mn5/Y/1bn/+B0/t3D+6fVOVmr9df7
Hxh357/wL/SF+xu2B9SixNKenQcuK5j/tzh3UcOCr2CuzqaFCeq/9ubObzhBzqxe2z97JXDS/G5r
DvqCggGovYXC2rEd679BX/Cl5YH7/U3HSp5hPlBgm/uOzcgv++yphEHJvvueLnclrywbGMDyfMop
kulsXC1p/9B5E8PSM7azj9rWFVduY4dGtJSNfDMmn/EhA0IzB58ISmw/CI3+VS6Wn2KxDnGOE19O
PqGq0hVbltsoYlrydXoljdtdjlMAXzQKfs43hjBLHsdhGOet6AJqY+q36n35ORdJU2ftLjvH7GSy
t3GpMzgprHVM7sIVtqhFetFUK0KQhKxb+NCe6B14okxPLAwYVFYPEy6I8iJ1FTOvEQjljLd74Ued
mB95G1/n2UMPb6Pfm71AoDROI2L6SYlGbucCwOc+zQa4d+bIkIxvklW9TtrwbeIza1NvUmEZ1FiI
qH+YzCteOy/rrou5AnCXioRM2RHf68JMUwOaFGsZeBt0hH2346CYw2jpiReOOAtTAqFMDPrbirLz
EOKZIcncy4tP5lE9mth2TRmdJUNp7cbJtL/ZueieWq1STMLAMHbBmnT+tkkF9vnJafN9Ca2zZWah
2vAiz0h82PclJKs3SAXFJ61ZiZ997Vb1kk3TFL4J02jf8rkkBDRPbSHiBWknY0PLmbbzULkvVIjr
uz9nPCeGrBc0TFVGIKXpTPMMtp/0+nhy8ziZxJDHflWvZ+y8XVz2sHvZvDK4B9rmd2u6CQS26G23
hupmYqkMW4SnXsJsmxW53c6yXqJNFA5y6WouDjRIzhyPHStWJnEoWLmClI2wk+mJEZFbNmOltupg
jXi6LL0rKvz/0HMNLwEvMtpIEl1nhZIFdBvaGHgxM65qgPBRMTdTiGYQmVGUL0p+t7gN2NOm7Agi
3DdduZmS0cO1OxkMMsOUkQBz8Cm47oXIsJmHRtjHM4MeeVXbefFhAaa7pecpqz0z1OwrUMMkojGs
ZbYdYfg+ZpUv7qeB7sqOccP3JKczbzMDRTmR2Ghtccd3ydtSpCGw2aorXYPdKLrlY5pBogFUiBS1
QTrpeueJRxhiUgdp/JkGevIRk9NC7SWP27AJrHG5KW3UiNsUQIp7xcDPYVrU6PG1Zw52FTaV1e7N
FVH3rkbC5W79yhiHTe3jtt9N2ZKdRBXMXzTaxOcCYXbFc+pnMOBCv5XlAdWh5R5X7Mp7tizggwfa
BrlmoBlXVZV3duizemGqNSBaDjDAXAyMo7Ltoo35IFoB1qrXYZbDupqvgzPkZgdtNz84ZdFP+4pk
gsdpUo7PckWEP5j1FddhgiT4yjeCTsU94QEPg8imN3OUPUdXF2ryqNhtPE9o6pNYCjw2G9/ptlp1
DdozmQ+AVsC+XTZ13nX3YMoRsdkem9stYbrtm+umojn7fe03SRv40lW2yVwE+3a2KQrPb6IgMb3b
yRM8dy5taYwv001jFbrFUxomTnKNNAh4DUOj8tSzmm33K0smslwDv3c2pUHhvbFaWRV7axiWH21j
My26dLWvR2/n2wUj7Sipp+relFQLkW6L6R3dT3OD9N9DUeLLFcE9szU4AoOurnLtsDaapeLIs+tu
uUmHgn4y0ebU7dywth0GZcCLN4kb5ASI1hkFbe3IXN05pvSMbZ/RQkVrgMiYeSwoiNiYGEEfqGL4
d6qh6MFh9MzhmRYEM0e9k2TTRxjkzrDzBjl/dpzzrzh//Q9qcOveq2WwsxW905ZpxKpuG7d16n6j
7D49ILNO6KTLjFxMFNJu3PhrMZ2C4TzwWFJV1jz+OWJAOxlbQIqdux6scEzCrZu0vB3znJMYzY+E
TDkv9PptQJkL2RLP/7rRaQneWnirmiLURwiO58XGdSCUI0mDLXXHxtINAWnUlsHMXRcWZMfGnJ5b
YCTB2UoXnOzzWwBVqMf4j+BMWf+sbf9XKf0DHN9fVUrX71X28YvG8Pw3/lkqCfc3gZsazyRHUAik
luL5n6XSWSoIHozlFuttiqWzquLfGkOLmCVIgBaJAFRSNIJUMP+WGIqAP8MvjRMciSJ11v9HAhOY
Mvv8H+IhnEWATH6VD7VIYq1FDMxd2QfdqXn4piy32XpF8HcsQE+chz6/L8uo04EBn+dCJMecu+k/
9gl4L6ylT3nazbIPIkPzRZ5MXjovq9kgIidh7emWAHU6R3vX5ljKbevN04NPSud7O9j1Nc/0+byW
1TGo8CaNDvKXHMxqhO7/e2h4zqFt55esCe2T0sq4zbQAok3Pd1uUifNmL2mAya65lhajHXd2w61y
SUTpR8Ih69T+JI3D2gRJ+pqEK7JLD/9D5DlVkUZDliwde6eA9Sb35nijquF2FN3wPbETKK+W638E
rlT7LHQUhiZDRc6cn8pxwX7RYH5EZw4/qNe9w6pQ119LAFEHJRyn8Ni3NqTyrHvoibLP45bRNVHI
S+IrsOFD+n1NqdViG7/lTgpKzcJ2B1NQrzHm7Qc2oqFB4jMsVHZID+TKQbwNDg0cXXamgCudsmNJ
boh12I1zs/jTyZ8DY3oFD9Zz7U6ANqNwIiT1pseKfTsWlgbskfqaz6hy4Mqatf2uZvbK29TUzpG2
IJdI9oeFPYoajLeQ0IO7tUqaL80w8d7SCyHebZKNKBksxcWbT2wfhrXzwiN7TzdkaSd4z62pCQl6
lbb/Cjud8htrMfvkejLnkzZ6dAtW7yUHbLjqSREgV0TsXjPv5KyqK2KrM/PlzBRGhwRENaAAsszs
RTQqH05cyovJwh8nSZR2lR+eGrhQHnL9EARcD+4E41pVIM8MeWGAlL3LKTpUNiZjCJzyRP6GgRKC
CBhq8rWvn12vWQYMyN7wmJsucGcnXJQZZaZmjj4jIyd0YMTDkw6MbzdWIO06SpwKmBIDRy+JHFMJ
MMGLKVMmzr79ovJRNigrMtZq5179+5go5Bl9VoqvoC2MlWpEhS+D7QM3LUTIdNzOZQhKOGQfBPCn
D0/rlCWS4YiTECwxZi49vnF+chtbNJ95ZZU3jpl0fYxNZO7AYflYnPqpoW1m9tN9rYXHCmH0k6LZ
GrXfeTGcTN3H9BkdIZl9uAzpHYXewrnAobS06nsB3VfGxH1Pb05psJI5WxNPLaS5dWt7MmSXrDxB
jidEk26LaqKWp85lrX/wh6F69yCivC69xAZc2hjIdosFTSeqQtsE71OoNKQSKcxzdZXNEGYTP72z
3Tz45JnInGOrEpM3txypJ00/D1IOjHn56OHuONsBW1K5y7mUsy16S04THp/qrVhN40HkpFnEkxNg
FrQcCEWZsstg4+RAovdhwzPDDjqdMCFmHkGMmcfsfYAoDMOLYJbnvNH6SQG1849DUwyg4/qAzYzy
jQX9w+Rmh5rdBqPU2VTfa89q8QBkGWulmtLtMFQjdhMDmFu3tc1R5LfmOE9fvq36mbL1LKeTDTQz
ps2GcZtaXfZqzolOX+08tL9my9WfVjmU930iKztuJmfNN74xZmuEDyGxWOhVqbPrXFvSZuCILFdR
AQJePHULWJUOVbVadlvLrTJyx3Xa36PGDYiTt/AqY6/H+IHjI4WSVBlOe1r7rj0nNORjse2H0pZb
s5obfQNXbeX7wmYQwh16DLS6sJxJKJdZ32zF1EmK8GT0xSls1jOeGckPIaaIodj/DW7TxVaei1dd
MgzYTCIcoTxCf8WLUp+/SEws0suFdSTauHBavO1am8McrcLsjEdBlfU5FHRgkYcBK4i8ORyRCVdD
QmNoT69B1iG8siihgmimYcTvJoz0LCeoVPCiChf4GI5wj5K04Rxg/G4SBGyW43PdpyVKLtNahis8
blX6rUGBMHwPUBlVP6CXrfNHk4i8Iiqu64DvlZY19WhZZye4w85hrLhZwAOwE8PiQ/jLgg91egiN
Kc2uWT5Y55YbXh6akkqJfGDdKYmE36CD9iHH4Agx7D3RXPl0w/vMiLMKDAhhEWu3ltBU/v0EQZlR
6AuYdQ6/EhzqcvSjRMBN/JEb2FgOg40ml03YMBr4wRrfXfxd07H2r+n+2OxvKkNDSYqxEyScSKbf
qSewLosi4bfApPPsL8xMOJzTvLtvO4ceDrS6WA/14jZkhCvbL7eTDS+IbJBEcPh17CRPaWa13sEt
gfTcGgPhLG40CZjkGy5a/Qr/qWj2Zi1gwuEuKAiTSc7G4KWDacDaCfpYhkdn6pz7grGuQy5br/2j
gYWOjT/wdCv/sierC18W5ZFhVvchu/G4ZcKQf67jIIbHVnujuFoqf66uXLe1uphF0dKzlZ0aX162
cPHdPSV3lTyZhVjHGGTRKPcCYUvFTw8bdYtna7qZkNMDliFLRF5x/k7T92E1UdCMBdC1O1Rv9uUs
OV8vsIGxPlaFhNwYLN5c3xdhaAwnKRPvs7WcdImNBqf/NqPm9+NhVVLf6sUWHxDoU/2jJ0xKvqN5
rfSVo8suvWxoQsWxoMegjWnMcJCbiWPUpDusl87b86jM+bhte6dHpSJRmTgnc12+Zrdy6BtwHIR5
Vl17BnqBiCqlEjFoCtz1Vbi6B122Um/ySqEqbJYMURUtTASbkIojcdOD68yPufDqN/CViG/gCbfb
DLYrHFhZXlMzzD/chpYHfBxuCp5OtcNxtfJNZjpe9XN9AyhD7oTuRItOxOXMNVpnO45TdwSNV+7B
hKEySjo39oelPY5jsz7XBdLASFsCoMZ5/CQUg/AFkXEdIQg3rmprJleHbT6WMxyLyESvocBEdev7
B7u1p0vLAg/HcvarXYrxgD2WWZfJSYK+oN2heEt3+TB/rdoY9p4gRUYnsPkierGXLp/rW2J2JgKM
pHXoPSd/rUm5fJsZWbB7a+gd4zGosZmBMwv7KFlJAmTnQZFplO4Upb7fIa5zaeZTsXV8b1hiVWnB
A92a9rnxB2+bOMheTH81PiHuf/CYqNvZsYwNxk50Kb2jrwiBmEBFGQIpa1D2MI30ers0JYMm1CWn
zgOdDk3A+MRpfxnIeYg7o6jiarWNmwSiNmqQrjjl4OEfRjISUzLWNA7ClLisfaDkD107OqaaQy9j
1oDP0jBzrwembRum5M8FYrtomlGnT2oy71viLGKU0v6xg+CJbrOuHtpkXq4SMh2vhiHvj3XpUvxU
phdj5Dd3EqAnxynl09Ak7WlRPDGsBnqbtbWZXVqDeJiHMN1azVmpmqJ2wZxXbzuFYwA3XfrKl7eP
/VQPb6YgKoj8AnFFN97+qJsluUsW5UetTX4IG45bGdZPosXnJ3PDOJRQ2ZwFwckUIimkMo75lzMS
tPtG7/3MXJ5LUGPdTobON5cSlz24Nx/r2mbv4pglRLBg5UsdDyRTv+sw8W/tmWvdD5V75XFx7ltr
emYuWb0to8v9UWj7VM5+wVHVNV9dKMYN9PvmxLyzPNayfACSsmzkxA8eD4nsQQpM9Ta3QZng3HSM
acM+7inMuiGLnFY2362GCcyWbKb+h1AiAwEpkBNrF0VIAHimxrMMRmV2SJpj/TXomHxWCCVOnQ/f
VzCMcV0rY9uNlKd4T17zwvXpcUriv4vCZbEdAh4d7MmEh7noH3knx3+hyP/X6/+DHMa/6vW/vVe/
tvrnv/CvrYj9GxuRwA0ICaSXZt3x71Yf6jf7Evu8lmBRRrvPwuLfrX7wG/YDqtuf/4NLoCErk3+3
+lbwG9tZYbFrgXUlzgbF/8JNCIL8jx04g1PbxZBynjrgW0QJcP7z362xWXIa2nAQmPZFMkCqqipE
fyF0ClJKVIZZ3JKBS6FC3YwXuLfml27AVOxAHbXSyYizyZ++Zjtfhj1jxbQ74bIzZ2szjFnw3UXq
muGehlMqr4FmIBVHUdM0z1mYwIaMGfzOxzXPPeub4AQubyvXGMAx5Eg3kUstJiFeYJ+PIXRRfLsJ
vISrNDPsPqbYWPW20tOr09b1slsNvQSoPjBzE3FSFdWy6UVu9bSOwwxTJwUB3gORQFWIzHBSM/O+
FC35HVlyNc18Rpldbc2zMn+rm0Z7Bx9sZbEnOYP7y+6oAFeRRQ07pKtsGOUjmbfjhXRN9TD30INR
586vcHE4+Mig4AdT+qHHprDLkubNaashqujwS5/TXCzWdDHx5kbD4gwxy5Xu3Td5i1EBrMcEeDWO
zqnfu0AsrkxT3xgZYiAIhkvkV0gLrVCqbSFniqNx0hdwHGoi0Oy3ZSDwNDnTASgq/VtRmck2d8yP
2it1nJgEzNYzbBboSS+hv44XyEHGk3TM+oec3eGUdK29p1aGOBBS63WqpWqEW09d7A+vLlllUTuA
e8qbZIJ4C9WqJTDZnRpnuBlKD7LDBixhdxb4BHR0T7PXjsuu8BUfVNSjV+/vDKJOwrdJ0tRdhIU6
wyDqOhccqRR5Ieshfvne8TeCwU6uN9T3400+ZqjY8/SCCCuBSQF+fHntLs1t3QFI2QaebpOzVI8M
JripCAcZT4uI0Zu7RqLuOGdFSz/MGOuxgKYbMRkmXC3g1gNswb7Kp94j+E5GSU9vCh9zIG8VDXzk
kN4DnormIbzPMhzbO88I9ZXKuRjnREwkANYgypcx6OwHKXtBkoyLJGhEgexQkzAeOq2wEvIrlXYN
6wWFIf7SKv0PaUoT9IKd6OLknkf00WT33wCC6IfGq11/l2JFTPdlGoj2kFRreyiD+k7Qg8FZbTnx
3cE9FswBn4lMIayrXaxbvFdJpMnpDG2kw5uwtshLCljVwX1GNMoqs+7ikj3HTqc42xHPzrX6VMSb
ZJj9pco35ZzscZ7kTDhGHzQ9K9O+iJe5YEITJKwlbj3ZBkOUWYJJA6PnS2dM723RXkOIL/cOV5Gt
WkFEVQAnmE7jxeCfa14V0eTNRatA7McGMY1gPcjD+iB2gItRQ6ubYn9xSi+egdp0FxD3cbUQEGPM
UTK4U/45sqQLN6b2r42mMVB9T6PL5kLrqUZDOEpcIq7zDX65zKhn/U9EusdiVO0lB5TlY2dUfKYS
W0q4adMuUyCZTPfFmdGg8XvWO65z82NcatsDNTn2aA2HxZ6/OAvotfrVh+oSDP1yHkqCrdyl1Qya
Nh3FVG2NFVTNKeMmz3km1Bpz58v+YywRZ0cJBpGOsjcBBRMaK9B+5rtQRbgxkvBgQOrOt31voMo7
u4RSXNiXA7qvO76885betLmC9Kb3bZrlezSW69tCuc/i2cM36I+s9UywG4AGwo22NYJplsZHyXgu
jcZpfWL7d2M0sLgzu1V7wQ55t+jyOwXzctFw6O9Y6/gXwC1sdMvSOTldZnxC9Hc5OFNSrZTrIeW2
HL10u95aHXTBnXIRB+vvRVqEsYVC/ls31C/KGN0dm77lVBKyuOuQYl9YmKSWteH3Llx2bLb7RWWZ
XaEtQgg61d2WR8N5mcwe0+CSrScvk+hGf2pnRzptplrOWFxiCVoBQWh1KGvzOxAGec95m1yGBDkR
DTDTEaZszTc90MA9eYse8OAG703rrd9Q5Dc7g3r7m+OBX4rzJMkv87Iuj4hVCjLGnPqUz9UNKLgf
c1cxboHaEZw8FMiXRLuup2nWw448UXFPxKlmz92A6i7q4JgVYwp0uU2e7LnEo8ExSDiAdFC4LGq6
ybhi+m07WUx5a+G+o6wOmTLDmsVsPt2OpG3cLU63d4Kk2vlWB16qzOpDwUTjsqVci1pExZE9ebyJ
xBcofhLfu5zH4SLLSv/an9RjnVSGG9tdqJyts7o/6AXuiYZwjnlrjvuetEdEvgxrRt4LYi+bVry3
lt5YzH6MSnuopJdd1dXmg+jPJpX8jrTXixTUsO+rebey47oQmb3u8rZtNtIeDnmvWbAx+ENIPQ8b
wOe7QbBN1Hxsu95Z7lGCsdMqPNA2HdlWpn90rFVtef+d55Bwml0+AeleWH/vZeanV3MSmDtufU4L
WSZk9VakYjhG+uFYWp+I8BZ7d2E1L0e/ubJK6+A3FUr8EMNZ6S6fkL2mu2Ba0XHIx14tDhGv4sZt
08PSNtOjJr+K6LKfmvJUrvvE1j+asbkrWvaNiiCEwf6m+p7oAnlSTRsVUuNMm4N4XuVL2k3xqM0b
EMwnMNlc0h47PpgyVznTyQh+8730u8swBz0SrPnW7FOLKKjmWUzuQaKXcxUUHBam+cnziwtkgstx
/ql6z1S97EWzPuVZa0VMh6ud65u3eDT4XeZd2Njk6hFIT0fUk+2r2NKDFY9d8OA4phcsAZknC84l
x7yXRRI+FmHnblbSz15Lo0ufA9hm9JMOKYcYPVImMvUIeSBuZx9Vf9hmgzyu2Wh0JbsRTCK98sp3
Ya83BBi0hNhW7BO8ninPqPrNoFe+hnXey0/MeuURE0tjDldWYWu2Lbplz2+X5UYyktlloWVxWBfm
hVyT6iWYgoWhCoIIYKdExJFSW2Xenm9Qu7OWyj6C33K40nV1o0heVVQZrT4JBoRvfS3wa/VLWMa4
Wfyd04TGHTzIitgIa1qtCJRm5e2Rt83v48K+xGC4ZFBIrrklug1zLQYWK6QAkhXE6L+MqdcheRhG
hCbZqNJbUwzDzaqEdxjOGRu6h/lFth5wFma9uKSJ9xjz4xSyzYgcIu2OCpj5bZgvzjXRkOgyCrtA
Skxe8ZgyXJs1H7qorJDsQI+mPykZOYPjv2nTwbwS0iG7tYKVPzmjfsY7UN5NS3HXt1gzi9Rc8WTy
7K5U+/tRtMuFO7r91eLqe3rftw4T7B3YbC65prihBJwvHd2BDLDTwoXpNNQ7FicPqcp5oAk63wR5
/2x6cx/ja74U5ir3syPhxzSOGdeTn95QtZiR7dfXkzKnm5QvNHh382BmNu9+sn5PPeO99C15kv6Y
EsmZHWDtHOH0Te8s1DGo0YVuJ3MdjnPTLXFCjp3JyGCqH/lYxzd0sKB/0vATCm63G7u2ODTKfWkN
1V+fsarHiYaWIX79wE6GK2zxF7ktWgK8nZ/JPEY7lBlhIFm15VsrL7Gt4escXVQS5Tzat31Xrg+T
uxYnW9rMqkRwVVqLu3e9OT2ONneJmy3LYzXL+sVKWgJKPB9XZ2618dhm4W7OFxfmOuBxNxy+Jm3f
Zc3cvlaQEjZ+ZX6zByvYeJNZ3SHzbrcWprNP1NfhZROs5qsLPEGS0RfPXte8gitgslKnwf061w9m
VlevhDt8GbN5LAM2YWGfL2+mGncYcrMDec7OB6Sj5uQarb4ftNUzuUzSj3bw/Q9i9zShK47zFBa9
Qg2WANhv08R9qCe+YqnXDA/aXMsLY54RkDhjqH+4i7HsXKMa94Vlqr0x+NxpQhnMtjr/20JG3U3Z
MelNPROTa5N15PM55ePi8mMHhKg8mON0LNmF7k1QFJ+lSU446VQGC5y5/qaKTm6bJbC2QB3ym7Fl
Nsumqropg8V8y6pK7EyvZCcU1C+jPQOOsEcg/kGzbybJIgDbzhYLaX/U0L82LTStDU6kZIMCYj2V
pt/scQNl+27MEDMhIyMNsAx74i8Ta9y3SD3uQj3EQR/oDftIomS8xlxvC7ZtrF40YDhG309rIQlc
TWFP8EW9l22hTguyBgQ0yZ1cTJYiknTZOccIPOEYuZgp5GPMudsxM7ojlIRtDs72NetN644Enkcb
Wt/FbKdXKTK/qPAIroJNCxWKXO4b5vEu89YW6Zedhu/Auvi+BfoNhp28razUuyCKVDxYuIMvHa6O
TeEwDfYyAgKbZIERGZ4ghk+HvJH2fU6JtEsNM0SEMpexVyNTmcu+llHqhlm81MnyiCiP9VWh2ZVG
ul6cneXQ8C1cNORQAV2ktM1uG4yJ97TpdJcJw6prr+g+c+h4G53bSEpc0rYvusYIL2scO6esUyqi
hYH6v6K8mRaj5QSBQZdhBb4w3Cm71FZ3P4KR3wyTdUbzuowBDKCNRVemV0GOTiSlyeJ+BFKYOJj8
CAULD92ieDemHmKcGNSOKCv3nuwLG0Yfzg1HtJ+spPiGdhaZ96ENY87E15Lw9TxOE3eqaDtzZ/fq
OSc1LMKhQR86TC29d9scFjwDXETZHG7c2fmO3fk1N6V4WmWP2RhZAPLIZf7g83JPxvCzUc5eFU3/
K4/zMWmwe/hriaW5cjBwjCPhJiEW1COawZLwRka8cR4u6Uw7mGCT6UMz29gmyjxXYu8JCSU7gb50
z0JmZDNefpmOQbBPXJyiwrwXAtBlbhrZNfE7T002xpbZhMc2DK7sZdSbuQuWDQljvFN1eBcmbrix
9Jhs1y57Z05ScevjFPMIorjA+3jQdb5GebcezbT8RroSep9uUOpmNMNno8zEZrWkjyWlLi+SMGmR
V61BOZWfUtTpQbqDvsKC6h2Yb+tv+LXwmZUssudq3UMAvWjx8D4QHZJ9jOfbebDnrTba4kGly2Xp
+e1lYhnFLnX86rHzi0cGR+pZ6XC60dwD8aJH7EmZ+x60xnVj1Z+1kvX7NKv+slwKwpRs3HSHJm29
s0PBjQyjULEt1uDkt//H3pk0SWps2/qvPLtzjuH0PLM7CSKILvu+coJlZmXSg9M68OvfR+nYuaoy
WelpfgeSBrIqIghw9733Wt+SOw3q3jPztXQPvdx5y4Rjv0zK0vea0VwUYzKhVfMJRDYWE+tbZLYH
1Y/iQBH+iqFqAPfRvzjW9J1HJOK1MOtr2RnafoqUfpFW9QUS4niH9yoLbVwmX1ZkqQeHpg6TEDxB
w5oYgtmVTix8OgzG+XToNfNjJEx42nglSW8GpOdtJcbycWWZsG4n7U3Wyf5IyeZs2Xi1LT62VRkM
qc4SsXcq6KLsNEgDgW8XCMSIJ0brqmtbm+QV9jHweNIXzSMGecB+07JiC9Vya1hWcZK5QQWsfy2T
m4S+0OMQHQvuI5lp3b2cl+9ZZNC/nj1iHSq9vay0kr3Sg+Mx1UYFFcAGZmCa3b7WGeV78zidjcXX
93GzXOGduFCz+8zxiEO5VXZXspblkdG1dYE7uCadrkCuTJSJ+1rBDuNomHxNM3s5wr1mC6qmuuiz
Se7cyHcvar5c4EFXxWP2VCRk/QwtiZOyXIA1D77LpmuW+7yrpreiF9MV6sPiAJy2JB5wecEwv4Tm
PLgX6ZIRg1cb1qcWR1qgM1a+RaY28fZACBJxX17WSYc4hfL3VPWpcZ9Weh12BoF5o77WdeaipgDw
A8FgEhZ4k3oWdTVrvEudsbM897aRKtnWLQNsLBBEB0dLc2yQURxF7wsSWowvOlAeJUR23xn5simU
bSGlBJQJMni6HfNW4NaOvgxIRedqNJ1Dabj9wRCM4RpsyTtCx24cdAN0Wgw9UE5qswd25YnJdXTl
o+JVBNpkxNw4tDuOikbjluEVFZPqm4D3xw46EpxvNSevwx9UUNASPu3RokNc6XE6ipQfYfGc3e1I
zEzg2sUjG3QdaBpemypiym5FEqekw4AEhcMrO562M6TSzyQt1cfYUGZYZvb1XJVHmXjZWcST3Lc1
tv4ocjk7sj5Q2/detp0tZhJe7qWHbKKzZOme2JtNR5ydIckNwpC+K+3usY6np5ms54D2ovFKhvl7
UTvXBjB3Jk+2eoJD263PVnc0RIrzWDeup6XVt7ljfersshCTk3yHSAfEpub2dHzmKWgd1ZyMqE8v
IhM9qsRPiRwro/Maj3tw0upIMOMcjP1MB9FK3ibwKuaJmr2PziSTwQ8YCXmq9zlZ0eOF0TvTfZNU
th0SG8bQLIrpxG/KLNKrrTsaMSZKSDzzdQc35QKrP3fWiUx9DvKsIZR+w/KQPDUuYeeEcCcx0qEs
q16mLneooPXJxLfvlN6LWrq6CSRN3OdCKPmQjjxvm6aS2nREZs6708YScWfmT9SEuO51pBed2Y1s
loUWU1d6ah7xo0qWvE4vqFLUnN1LWMriU+tp190C11PaKWtrQ2PTM81y2XD53rjtR52CO2uYCW6F
Hw3y0lTIsk8Ns3DKRr8XyVnOtjnubNHmpEgycl9OpJ4b41bBmmxPFhp/fbMkTjldENc3mJtFi4gi
Y2D4hcYUsbga9abaTh0jK2Bfarih8+8f3C6dD04VP5TLkIXj7HBMKy+jwX0sBPpSiLZNEKuivati
+9RY4j0yKsLxCtHjhs4RFkzu97EXyxMPgsLvXWZ78kNnRBsIBZ9FN6OWz2h1IFmbwg7tjbUz8tLe
yMqTl35GEn0F1GKp1mO5RySTVozZ04SCqb81uqHieWjhsvgljWTy6MfqLqWBlO2wKxTlfdUqedZp
CAV5R9uya+PyGR1QrDalksOlkgtjCYa+BsEzQZfkY0A2u7Zj66yfpnF8LuryoSQf+a31cutuwEx9
J8VckY44X0wGR0SnYVDeWxlni96+J2mNsoBFMmFRYm7YDLK6KftEHkkCdGl30jJ/WrrIPRKCZIdN
lrYvBgLnLzOqmr1rpKjXTOlAd6ijlyLryV5dMzrNMRZHGgD2UQmMF347aIwXWTGAZ2A0EZfe1EqU
vJMS32EjMztcFmnPb6XD6P9QpmNh7DiKN/bBHNAH73no/ewpTTsfh0dfT90xTUrBpDaWTWueJ7QQ
6c6xBc58POikA9YGgx9KZAQaLvl4kEqrzQiA2E9ZEDbVNHZ1mNduicpsqIfqIYfDMdFTg02v2/MO
9MowMQpt1jy3Qww+qeNYFLtKXXgNmm+vw5Jg8NuE/eInQbpEy24ZlucpqW9oTZ/iWZ83BprAjTvX
7YGkCyzjeuYxay1RSEn8C4uaicPzEJNskhS9CyGZau9Ujh2aMW1sm9UOa0G+Kqe9S3/UsyvmHRuC
7QDOte114dqwOMap3BtAhUKwyc5BryftukUbBAOgnoIx8yAJsLoLO3DE2Bwx3XikT3alcUb+IF/x
zUKlGSMXhq6V7sRiqtek8ZLTRIsUB3NCV9ZmLnHRl0sdxoPvHTzYjKchMcshVLJvJb9P2i2bwWC3
J+Qu14hHlWaQt5ZZ7txEJ7aN0TjUkSi/Q7b4usSRuGcwcFEKcVRzIofQnhL1tbTttBctx3LS6sni
YFS+Gw2HXPUOB3xQpvhZ2D/lNeNsVWwWD+KCpFMVgiI26cejhqOHT8vneUHuD2Zbo407cbz95kCE
6mp6zEXbOxeSRLiApynbckpBYSGN+rIH6f8+Su+6VxRc2ZCSBitm/5jp0wSBOZEFlGXjNqnNK8eH
5dv28x4i2VWTd4dWOv5ZONHQsh9lzbXvjfGlxXQgUB3qgjb3AecUscTrBPZ/V/Wo9jS26AfNja6Y
drApUkzfNi5PpU4T8A7Cz6XTpCHm/xO++X2LqXRN26i+NUCSaT67b7akT21ZTJkSP4vvBLzyA12A
5LZws3rnj5axdyaD7m3Ch/bhUM+Gn7/LJTt2/vhWSdRXs0+H0nRw6dANiNBHllKfPlhvy+cRdBxv
Y7OGJs/XltbZ+Bp6rww0OgTYOnK6SCjF1WGQrX2PV9QSGyK8s6OhQPCb2aS285IbMIjnT0XIJpGt
jL947y7scp4ObqyW7eytZPLSv3KQRt7Ekt8Q1Q9nhcIe2uOYlN6xmZg1YY1ooXH1yyYa0a7Uvald
DQJDkhCyPE9ao3aJxfrMC+1p94VXN/fjmN/hAWuoYK0x9Jhtbsg2E+grjOUYFzYqZ7esj0AYnqsM
qYsOHx1WmCovS82gCIzI/TWs7j2Gs7gTQ3zlrje1Fa27o4DLtnppztuU05wstZcWi/qB8BOOb1n9
lJAsGeTAoKiS1Zsi0S/wNE7uOLWwzDksIefKrMrLuJfOFkPbR+XaDGnQ3T9UHnuBmY+Xjp1Qa4ly
OZpxRAaPoh3tZD9aZVeVntM7ruYdenLt1YVGsZEsWqdpBBcuhqWsCDdOkocRsXd3hhBCIOTccUxC
YNpFzrmk2x+9tu0Y2bu+mKbh3EQFDIxRWOy7ZrfC0uJpr01EHSpJ6eFLTrvo6JyTE5VG+sjgI8mC
3KcQPuREQPZbKsKkeQef6ZwBIkA0bzC0yj/woP+r1ECp8VtXxmtavr+9q8+fHKzrH/mPVmON/7Fg
L4BWRkCDiuPfDlYboypRe9CQheNaTJP+R6sh7H85IMJXwi/AVRf//P9oNdB4QDyABr1CHq1V/vFP
tBqeyV/1J7PEapVA8oH5gpUd97a3Omn/LNWAx8QLOCrg5rVjD4e5HqK+uid/mLXwElxrpu2TFsva
ZRZ1TtgIswZ7JNqHqar9DSmtAOkg1YQMK+ugxNlUH/0JUUQqSbGqegl0KdXF3ex6zwzRz25nTPtO
pmrfeFg23YjGkec1GQe1djlXSTweOD5t2MfsD8p05pqye3Br5YXDMD3p5EAHLdmb2q2XxTVwK3hB
40Zac/Vh6kNxnPG6oLUjdNhKcORmfPwDL8h4Ly0vHhCW1t7ZqDVnT+SsQC1I1C4HzHrjYAzcFLqg
0LPkiyX698FOzqZT0v/UidwavJY6No84iSCC9axoPHPRmyETBIFUt27rXTUmbEIzTYazO8ccaCDy
cvpaMLWmXyb5bRDuYjbfDQwt8hjQbx9pP3b9qdVz5yJlxXxrRhSzTIwI7Nat+6pBoUtjX+2hRiEb
Zt/bVWVVhAmxOEj5BUx5e3AZo85V2CrG8SSc0C810jSclvGjxBN2K41ZXjczbnlEpizlrBNbb9W4
6ABcNnkXPQ5sdygKZSYZ69l4jIk7D4qku1n8XpI5ak5HjMTdNVpxFITdWJ81zXaCYZ1WCLOPj9mq
HGuINn8AMVfVGzlW/UcLlAX/YydeFsj5Z/JqzVe6YNqeuUV5SLh/x9V8xw+YorclQ4D4aNlXcttb
LFDYAI0tZImLgYbdhiV7AUcWtez4yWrqUWo+ILyRBLyT1tWy2FHN2wTYPKi0bAOvr2naZi5BP16i
HVzZptsJdwpnH5mfvdVLofe2tY+LgXvoGKSS2F3hftTeVL945D4ccg8N9yIn42ihQXrIRncKOV2h
KHSQWOPmqE+k87RnNJfiyNbPMYxvfeWlHJ3TzAIZxbnLL1eYjxYOibAuFB2cs5Nhh9uWcafIJZ9t
sY/aon6blRr3M/FYnOsXTsXGwsptNp6O/C9ju1X+anv0o/iCYcRyNJJG8Vx7QNm6GYNLgjg/QmoM
V2M0P5JRe+dYtHermQo065T25Bei2taI9ZBG1/5bXXXNo2Yl1j0PzsKT4ubbjszcW0vUdoh5GPWj
23cfqH+1k45j567NFy2w2/S5Ki13b1c2OCIdt61OK5O0ijG5UDh2Ak7bJsX4InYA7dvQjnVtN9Gy
6Te63iXlJjcT96tB5LP3/co6u9l8G5cccwxU47eVPe3H9WA8JP6+LetDp9nl1dQ6J9mX7QWWt0Ov
mureXQzJcCK5Amtyn/nVGzUEYoSGxp6DY7pFiMANG5lV+NrlUsfQe6z3heTkDXzMdp80+O4D38zv
8WXhRTVTcYX6/sUlXevJ90UWmtjRD7hSDqNbvuWMtkKjqsXVVBRmkGnLh9lq47sai+t1VFrX9R6Z
TLnFW7fFzXWdLMtj6XfI2PPbcpjflBG/zKP7GNEP7ui2hV5PD9Ot213ndDsS9xgztV847+Jzrdsv
2E0+XCNiIE6q+w4dAFVvc+0xdHtNbRcP1FK4DPam5DNy5J2fuFccmhG3TNozIR4hND7Y2ljSOyc9
oyc5khL9oo0K1ZalgW1MG0aXDKOoZqRJ+nEtkxumzidTulpYVfoJD42E8ykuSIfdgz2CCGbKUEvj
1eNhsly4Ludyad07vdHti2xmaXTFkj5MjW1/SaspQs2N700rYjrizGev4P4lwPoou/2ruLfgHlSA
oNwFGRX2MHtnicmhI+FPVGbeziu/W4QbhmaTtgFrxqU3E6sFHak4zU5tnErLuPJjZkFSQzc2grM8
tIV9AaBy2fRL8UGL5DNdtL0NRAZZTEKh35xSui6IXDUSvOzkI+6zEyFeDyTWHxyd4jSxpl3qRZdm
TcszUewpfet+RhFNGvCxt+DbHsrCP0+rrZ6uD64SjfdpSLNrSH3dYUqQG7gc4pVh7tAq3xTC8b9A
pFNO5b0TJr0PZbPVrrKU3TNz8hhDjaiwd5Urt6xGSEziUrz0NMcs/GXkc4MvBYqwNRb3zKgefm+y
POqlKzdtRq+YaExwwFXf3SdNOzDrXV6HToy7KPOKT8Jxijtf40czW/5sYNTVRHHZ93uB9vLDa/1p
Q1CWtaF+a78v0Mu2WPf6vW9ozZ4MMs8FfaqS7KzcpvdvB9fhAV+WHruN1fsqNFw6kvUM9YrDfkpn
umFO8D6gyryXDf/etjrplYGXDCO1B4HuYeM6t0MCgE8bfCq+FUc40DKAYqZXZKNjq/Yxi+/KMQtS
CLOoZEh0tpZI2+Y+jkDHppPMj21fZWu8GFKtvVY1S8BcnijFmQM/HK/prdEJh8cwYuooJzC4kODU
EOXmoC+bTl3vu9p2TLtxeigdtsET2L282Rml05On50yMK26mLEV8gIuINpoMYIqVYVaZuCui9EAi
4oZ8tzd7SHbo1iHa1Vt2lsCV+Te9QXGZjHocMG15nrKhP3JjbnT4j26DML6GbpHgxlJpvsNodRVZ
+dYv6PgnoEBFICeUkVYqznoxv8txvnBouhE3pd/KjBFAIp0bIVICt3R21j6KFcqMhu8IxqyO8vLL
02cRuHVKSLyoJszgmo53cfFxVc1q2pL19ZY5qAGGCNaBxTiFwxAR9S0UtMp4aGGAcpdMjVWlLkJb
ae9zPWXXTt21e5xyLzUCmc3Q+XGA7wgiiamAcdfOY9rMl0hs+oPfmPRxXID9hUbPOdJLucMnzjwZ
Ee5G5fOyjex5PNIQNmkZ6SNESTuat7kVq8ucTPaz8FR+YE6b75Fe8H+76pvprRZzVzkadvs6hUio
+uiiRtt0ZbVk2gDQy54Ug4DzOPr9/UjykZs0TQj8S7uYx/4L5VXYNHwUnUcS18145BjmvGadcHc+
tvtus7SKKUfi4/us9x0TF9F7aNun53yOmrBQebxrYwwj6dyfsfu+2Aw8dno8Zw9lyQvf1nrEI1AD
/XcYLymgw+9DE6UnuLvQTxyXHglsufGtQabRI7jmcEOpysYm19KQwRqStTE1JOZgim1Afgs8g7Fe
FcLEa2juDgMCymFDTTky4uqHplg0nKZBrP5QG1uWXNpz3a8qZHMWE5LkdG4Kms90LxArw0GYvFBN
SGlCIx5e4jmdhx38aFTOZeJp5aX3Q/08ot6Oj+4qitZ/6KMZaHZtSDZ2Wtxo8WyK147W9rEhYAVF
TJuiIHyCfZDpeEwQuF4JqeuIsfHXuZ+yihUibYQUWDX8gnTVPf0X9b3uY3fUtjhkMp/RCHjPZ30V
fk8iNlEoT2mrQTdJxmwlhxtFejKZp/nb9kedSlXMkVBby9fqRyUre0Ad20kj2/ew/Kh2mUYv6aNc
i2DpDFOQa6xntLibJD1Ea9G86J11atdCevhRU3c/6uvqR63trGV3ivaHErz4UY+rH7V5u5bpgJ0J
PmRwtOsYbAzneUZdcBrSQiBDMr32YEDsZEJS+iXfGFk6235daclm4RJvnjvnDT1ogJrYuxsnx1C0
yIz23lhGxpXtzCOViaG149GkPfOArtF+97My1tn9BCEbcnEyUt/QECXgc+eOcJnBWlYTPak5xk02
ZnGC0ylbxUDT2jfsk6p7rWYNcnPteOhhmLgJJvxDKo0XFXcaUzBgOaxHFWqOrYmimWa66jK6hDEs
c+0ux+asArR7XndXpQidnoXbsWCb7pzqoV4wG9vzjumYTJxBQcwEldsXG9T2OYmABtqGbTW2jbav
6rqqOAL0sXPpEr1mniZB4BspnmlfbA0N3fSmYOVov+MQVuw+CTgkNqbJvsjNaGHfi/z4iQQA8dZ7
LL8QX6P20UuLudyyNZTqELXRnd4LrELL7KbTJSqe7pBO9SK+eyYZaHsGAjqelF4ISpZNMw/zeSFo
+Urr2QT3vGKOOtUMLJkmeFq2x+HtjU9at/KDswx48I3eKLTHVTlTHpsZdMeil3Q6abitIzlh75i6
v9Sl59ylel4eUWnaQb/uOS1RalSzRCK045Qjxsj8XZbRWuvMtbwzjOHoLaZ+4zZ6foOYmgmB8vld
WxmhSsNz33zzVSQwkFnWtyhJHqmbeD7FoCOdSKoIKxsvXzAIH5ASdJ1rkY7DCr7UMKdXbT9uPRqe
CJTnSX+DFW/NW93TmVhJt0dawVn8mYqvB4nUTG53ksxo9W2yzLSbpsoh3K5rQlQKvRE4jYhqYjHb
3j/hB6+wRTpj/oA66q3PDecSBkIbNhFxhYNnXS3GOOwKfoAqHi4ZaSo8XtltF1sAluC6nEp3mBAf
KfziJKR+zU3WYc6qcz+c6UwHynTErmmgS424AGHFmN7wplnWEPwvba2fj9//+7/g8P3OV3R+W97Q
3fdv1Z/7VT/+0B/9Ks/9l/kjkUJfLUKut6a9/NGvspx/YR8yBJAQtBSCrtF/+lW2Tb6ZQfNIR+Zs
W0SP/KddRfQZbiAHPCe7NjQOy/on3aqfAYCuAMAJ/Y9uKM0q0wIM93OvqkqsEm78uISwXRNn401R
/imkDQABSL9x7m1URVaqAHH/6SbdMBGM6+r/VEN5g1qy7/77v2jF/alH9u/rrh/edTAzsdX8fN00
UU2kIn0JO0KYN8zOIwTKOCgMVTh/k7P0M1Luj0uRwWYYloe/Sxe/IOVKurfL0OtzyBjYPREg9eT3
8DSMZeVVGH8XfvJz8+/fVxNrr9EzQSqu8XN/bv6pBiNZ1k/kMbijh61GxNtRxzXR+H0aSphmARgV
EZROff/7O/oXXxMmG4Yz3fQNH0TozxdOmUPUGdt2WHvU4Ug09K/BKSlSMxoImFbqwz+/3trfJHbF
9Axcbj9fry0oJyOm+GGZAIHZxJlGiy5ul/HWYdH3Q4tU4fJvnpoVM/PHs7S+ievN9XleLbq0OncX
DufP18RK7mSeIsAM6U+2z4CIo88W3v733+zXqzi6bmP2M3SLF1dg6P75KlprTY7FPCi0vcIhPqZP
DrgBnD9WzI/p/8af9f/HG8BVAG/CEBaYqXUAqT9fJbE6rYI8MYVjBJUuMIspfc6kRPYBJEI//v4r
/fq6rRcDbUaT2xI+YXC/PJV9IqQZOfEU6jCr9k4yPcZUw+jljW+/v9Bf3Ds68BYaVKyKcKl+eQol
8d5VCk02pBt0jcAQ/U/i/12G3l9exLLXdcvmJVvpln9+x3iiiaLr+imMTOvDtPLpHC+YQn7/Tf7q
lln4QW0snKxP5i8XMZOI8E+PbyI8B7XrstyllKkXRZw64e+vtD61f3qqmWAQQMgjwHPg8m/rlzXY
MWblaUSLnuEkbPS/eWV++ctNiMTsLJA+Bdptfvtf/nKVjORVo58kfXrpELGnetTegZcT/W2Nnik9
cCSRLtlDEeLJUdajfKoLLZrufv8d18v86TuuHwPOs2k5/MMbpf/6Tmkc0xa6t2FPysvy4hGn4VGx
g0QK0in35MElKvh1GmXi/LNH/8eVWfYN0+dGEID2y6Nvw7or2mUowij1ij1xuXY4Q0AIWh6uh3/+
JVk22OVdD++vtf4Wf/LoWsnIpNPXKZUTzX3U4q79YE0bjiOo9D3+9OEub7zhb+LW/urOrq+0wzps
GuxwP18U15qeuiSvhzQsq2o3wOp5Hv1cHisHaMB2io2BVJKxNj//4Zdl/XWgweokMQryOn/5RWnk
1lWuyzKM/bhHrkqg9JBU1beuUM1eQcO/qciCf/79RX95803bIJHR0G2CGU3Cvn6FSlvKsNzKp5XU
zMK7Vb2niq2pUgyuv7/OLy//H9fhlEVOMm8+R62fbyoIel91He1lnfzWSzsfrRtpMP9I4rn+m7f/
19/Px9QNDVl4FveSJ3Td1396aApnyuNBHJM+6F/Tvwk0NEzjZ+c4yz7nR1YWYfF7WWDsflmSkRKJ
lLhbaz/SK3R3BJBWpzHJSRxVhVbgXspHiS6hLf1m69Zg7LdF5amVSDOR1KMQzVMqdxpHQsLxtEdX
zmChpyz2XyyGPjCtkg62EO5VeIyjZ8fxtrTbmKWmbtxvtVUMpyJH04umcZo+Udt0YjsAvHoim6t3
AzJyykOmKvC8Xd6aJyY20BxWdZd3G9NiDaSVmt6+pLJ8dmOXFAUK7+SObAXnhcgg7RuwC+sK2Kn9
4c62+10f9eq2wLVEsH3Xu9/S3I6pMnVseDBGFpQQQMd82E0d85hANnySLTEQkJ4SXDDbKAY0sStd
4aBU1KKrAc5MxzjH60kxrPLqtnUWswzGarTwWiD4gtrQ2fbOFH1KX4NAwungpDITGy333Ydi7AZj
N6EfcgKbeCG6qy7y+EPFC0qX29fmdzOZjZekMAuou7iBCxQiWDYDIsKbU8bSPu8i0SPrcQYCJsjR
iOkTuAp5fZySy7TDMVAgpHFkTxyKMAEKN4q2S2avoQS9g6aywYHXB23TwQuLtbEYDjk94HjDOadu
twwzuocoL3hdU0I5t/6c0PsHn0UWl52Tb3+AzwnBpfN7fw+5FWkz3Zzi6MZaYpCQ1yNFV4Unv0el
vVzb6aIbCIlbsz9CNyouZapF5g2pDOoGObwaAxXndX8xIBQkv2XCaoTBoa2qg+UN4vuS0ijdmVVV
fEN5aL4iVVU9Ck1PER3PMwiVZ6ySNRdLawlsimJRBhGTpPKSGBsSaHrgrmDc6FXUoZP05t2YE7cU
Wsh9vvwxk2iKI9KSgoTz47fIXR3ILkr47KZF9XRuLHoxe9NwOesZ9lR+W4EH5r4WadaFZa1pGFxj
q1EYJJHGbWjr8Qkn9J27sVtM7dBzLB+2QwePCdlYo21MoKj2rs6dAslp3Wj6TkttAyl12QwfphYJ
tMnNPFbBZI7GWcKGcUMcoNCWqmHQb/k4GVAGvWP4HkWDqaGuaoQbuA4S8g2kLxlT+Ev8/xN61Oul
EjmKR8ecX8nnkhYB8O7U7ayIAu0ij+Ze7jU0BfZOmxiN6sbMgLsUdlfv4kyWZWiS8BYdQZD1/cbA
FhrfakNNqM3sW8aJO0EWUc4p9UxCn19DRhyQYnoJymcRwUkONEhg1SkSM4/cAjQey2Od9Wg0TV+x
pDCrnPdRQ0jXBoFdwVh9WEViCal6IFNAOEbUEJZplzurc2NkzJaMJW3GPn5Hu6Ps7YodtsLUptXD
kMRUyb6cnL568K2aIOpR5r2Hy3aM8Fv3HoLupG1LJq/0TF8U+rElgLE2PItmae1HZUsXXWWMFg6j
4Pxd8+EIYwXQe+vYkWVFP5HRNU1tM+1OUwPDPsgIY/wWlVPUH2MgmIAAXadFdwoYeDvSvfqeRnaF
280mRhA9Ze5gqLJmjZkG+XHLxgV/oEKPJI1ni5P/BVSEdt7ZJE55O+lXoHs49EOCw9ZW48R2mmLf
zrOW7OyxBubAX4rcEQPA8KWY6opAEC13FRl2KUNG7cunbMB94eEZ7CcpSsHEqK54BGRnav3Wdfvk
bfST+m50U9LyRBGBRypqIM/n3KnqalOXNKxh8DqtwpddT9NeOsloH2PinUZ442lJrbwsrFEOWjG8
otKV5akr5uYAjVlEOOwJEoULYegFwTlOdWS4vD5qXdmENQ1WOrr5MBpbI0OJEIiproYtoJHI2OG+
jG4cqys+xnxKLvuZmeAWPuSoBc2CwBPAkIVQLst7+3PQHc29iG0sxFjKUPnttIaE5U1B62Dc8VvQ
8UrhtiUBPAjToQU4OPCwUjIqN4J9wDkgw87tPfRooW/KWiFUqVjiNXy7rEdlb/AodhrTFETpG8Od
bODeRVW9IPojZjMrec7tgSZfCsb4Uhv79L20zO/UClh43Ei/LhXy2yrFFGUuBS1momusnRM3d2bN
8rOtCVkcthxd5LcfTRZmy5GGq4GiljubkynVcVTgM804vYsZ4freL7sBcXk5niIzExcDxzEWhno3
2P7b6qbu7HJVsZTfK9JzqIZXeLTWf7eHDhOmkX8ZnhsmunEwU+++aAb0v7MOxTHeJnr+0gNVtqRx
Z8c4OBm84crzsuzSXLkSyWI/Wl4BgsKYQepr0O6Tdj7POStdnfJqzexyOB8QwLeqP1k9qlsnd/e+
Y9RBMaIxaEe3fTL7PtmiVryx3QkMSEZCVd61hGKOKbNWG7lQu+qRtbgiKAwMOmO0ONTkMh9FWybX
SemOuGQkLvUuYeELaKxX7Va3eecrlI+fuNXkdweMF1M4OFIPrT42NEXJMOtKqrtgrVL2nSM0MPAo
oDpoB+AfdJ41/MSNcb+gwLyzSpNzbOrPD6loQUIskoYXmvx6z9hV3wu/yq6tJl6erE68+jnSYbOO
xuuJNwhb2SLSl1jG9NrhvRfXDboF/EytKtNA9b31vXFKGiRg4yL9ofW7BKaXBa3jUY3zW2Sbx2i2
75wBuWc+9o+LhjcySYz73kN7kHcT8kyZYyNaKbZHZzTdO0KXzK9hxIQTmzg40YJw/Ej17QLef1Pl
aQ2ShRmngFqhE/fGUTbDFtpFMyGLE8KeZWz1nZ2bVRRU/EfbmpEyXk2mUhf4GTJrA3W3PDQIy+JN
rbobUFUG7I++uSLqyHzPIm1RTz0tfHOX4i+JGcPWZH5KvZk/F6ObTvO0fNa2O5BfpvWXqOz97cjc
E62Enn4vGNN+dqMHFq3OOVgMCRJ+4Vi3k0c7ZH1FeNwynUECeZqMnFG6G98AJgxHX1n6F17P1wmG
OJwVs7qf+/nA8ajYCU1oX2DWBoxQyOHnXLwkXtM+Wzaqn3roT6LRcRPkgPxYpkhcu1I5arYG2q07
d81tgx182XiDVXFC8RGkmd4XxF38RDOa92jKjF3eM9XsXPrrctAQFgzKmPH2W3KbQyjbEa2h9qDC
sgDR2/yZWbZ348lF2wicS1yY4CsnVQcM99feD9Armln31Ng1iTVx5DifXTJXbKOkYOFe04rhjXzb
AslSW6sdp1KdxO4S6KozYu5WeoGJ0wxVZDPcN1Jjl6kS1F/U2ukW61UO6VeYxOnakzxFS8krK+QU
NoNJO3Jw/G0+kBoayE433i0EYoGfTE/R4OT3sv5/7J3HkuNMmmVfpa33mIFwh1j0hqCKIEPr2MAy
Q0A4hEM5xNP3YXW1WbVZ72Y7VqvfsjKDQRLun7j33N5QQulouW7tSaAcs9PdzFb7w8Pl+jxEoXMm
I4NiVc3+PRxI77kOkvzRLlzTc1OEF1PK4Bh1qW7v8rXHKdkMfKkq1tJnwZ0GygeOgO7d7NB5YtqS
I4BDf/E4UiS4isNSOPJoWclJAUnZhcagpuPyQlhVik1e9j31yqBQOeAadzq4JCB4x/raTjFgUgR2
sYQbCmBJEuGaVL51orgmQQeqirwvRGVehe5noiMxPbRx4pfZIWGH/5GvLJ9x6C16V5G4M+3ZB6Z3
THPXKDYenMqLRbGTIHMWTo0hBPjBpwSrzkG4QBGoeY5AdwJbjJxNR5IhhfLKei6WvoVPIqjIDGId
mroPhaQgPxb5KL8qpzEoi6oE273nc53ekJA3sLYySBfPHnuwdVvMY0PFQiAEniEO6V1IcABxFYor
L28s51lkVk00AYXtpg0ylANK5GwcQ8deq/2at4J/r5LoFjnY2ibjdxgLvxjuRk79brdUmNRAKbTj
VYsdjq9C2GXP/tA2CPRtoe/C3vrRGtflsrTOzusjO+5Hae09D39BHKbDS0SN80N4xoiTpnSDx5Sq
btfkvX03ieJj9ByxRbF9l1sjDKCcyCn8rsEUE5XRBfGU+zSbXajnA+dQMbIozFA6pCMF12YBPPax
qhH+lt179WFGvrknwZYow6XrMLeEmnu8pX+FqYEkpb4ctIhVSYtxAmwnzk29Fm+plQr0hQlZy16x
8yl+rstMBzcBeaJnQzThk08wYn1gBTySrFBlR/CsHkPmrm43ua+Jqixx4dzrcoFWNAqEJ7JziRHr
Qn/na78V+84m8iCJfP5c9P6tnKEZWLI7GovSbi0uEAmSL1PM8QWinQvvh/FMe4SdSHiVPZXFHQDf
t073zYG9sPPVOtXyKiE+0ZW4dEfSYlcKVWw5eZxPxN+JUO95B17ZNdgtnEaHpG14o1OzXyNVgX0D
KIdRqAR1veNZqK8oDYOD17VQXBvZpAdSps9dEX65axpd0brciBoXEgZ3iBmbGg/JMcitNzJBh5fc
scwt2B37PoPCtusbBS8DtK4/t9Wdhk1817XN/M0365VJW8eZ6WRouzQYVzNF/nXVerBAMvPIduQq
mHIrj5cm5b0lUxx2EWKMGG/wRwanjnvTxhJz8b/iYHDWBwzz9O/gT+xTkYbRkZwqPxYcinGNbOuN
4iF/HsoRVwBb+GmGwzykelcgTZgOUT+nz8Dao/HyYKe3hKijFrtU9p/cjGhRUFNvQ85SKinUKH1g
9KZ0AHDYdXIVdn77PmF5z1j5D/WLVTY2b6vLBheFb/KUohE99yFmHTsKqsDfETM/nzN8LTvWudaL
Uy9ksyk7CfPYVMgVp9F+F/z3E8ZM4NHkI/9h4/3ChEnsU5Wg30uaYiM9abZ53V2I6dSR+zAoz7nB
zttU5qJjbIK53dg03Bu2O/azNbTTT25yNFWVfuvlCHQqtBJCzW3ET/z8AA4+DnDxo6OOg93L1NLf
dNWs5xeEXeV3JnWyZw5cf6RBJ96GNAJe6Q1ejjArC/8G84J/p4M3A7BlsNGeUgov+xQLIp9wXdl3
iceZvA3z5scv0nyjndS68RG+Vde+Sa2Htrz0DsYdl49QuoShphQRt5AJE3NgrlZXu2pa5EueWT1t
BdXdJ84NsS2qpfxhZ65u2iRcXidp7CfPQYsK272edo0cohJnYl6mMDYbc7AtIrt50OrwDrUaSmxC
B05Jhuxln2UrQqoAAHi9GUO8gLpYMYnDN0cqt2Yg3C3eDhfk0LB0G2vu3WhXZXz6+K+A9BXe4M57
MHWAIpQxqE2X0R9exzCl1J8b7V/3ePnfRKaCnHjb1jec2OGIIHUkS3MjyT+vt2YN2ptgJkFuzxek
BIxbVtWN6ysbN4t7ievtmjH/g1+e4EBC7Jr7ZAn9ma2Q69gUT4RSY+NFK7NFBm5/5T2H+jaatU+o
6MQYZQMjpHouIhs5K/ohd9ySp4vlyIceke44PVJCBi4ClGkuyi52yT5GNKqNW4HHCJxfLFnAKRDP
A9iRfdCi7ZgvDttQlXDUMQ4WhBhTDthbtATNgZGC0lwFhW/vyiDQvwl74mmLXanUccq86QZtWXgu
loU2uCgCTvUQeMV95K2YkkDEOvcWvkQir6IxM5sJWhPg6QFW/RlP7twdweSxE2PWS1eIbAHdXmLE
M4Q5WhQ8pauHCqTg3AMzsr4zsDHDtp/64QwwaUSbncgZ/67KJO8r1rm7lgt8PeAQ4AOGeZ9RuXdY
4otiWgmFXccavjV2YbaJYknGWPQkjm14tDxOFbGk9dVUQfjYrdDJRqpHR54bslgj5lDB+JByVVkM
YmYaPFzflOp1AD+SGrQMrBMKsqDYBd2gkZtmTfdc4lmcN/5sMakK5jL6axxGt6iQEEZuGP0ZJtpe
iWM9anx9Zxc2l2ajC04kHyZwtYH/hqBRSVj+lFim+sy9seUAnck0jmczyl9Pp/K9jURaok6JCmvn
lNIEG99qRhl7+KlvRNSBthK9194Fa7BWMbkR6V/+Rf+3yS72jAQI04d0h/C392Yo9HZVz3vPqloR
F3jflsMSKUINuqX3gXqxdXSB5rut3pETzMw2tRm+oV9XUb6PxsB7X3JEeLFGfyiPflt31IhIqooL
05u5g7LH5SwHsrQuQzCmGwmxYnCz2Ubdpcsyh7EVRjMJ75FlhVuMrj3zallBAoPz7vHYA/CjVeuJ
zsXi1qaSiV8pHjLl596V7xDHCwcwqw/Ei9lFvM4t0BUHRGFwH8jC62KL4VZJOHzDToqgcp4ERnE+
nAXPXz6DIJcv/M7RUx5iQNm0rpf68ZxHXXddj4ZfK+Q1cnEiXhWndqrUfFWqQbwTDUdXP9DGvpuB
KmO3Qn8mvXke/SeMb9hX2hRpBZkkzkBGUl0YaJ2RO77mNuq9rR8Ntfi7hAgosExG03JD1QvCrqhy
/TM7o5PHejWOu5nsKBTnAWceY0v6iZBEUEZfBJX1GcwhIkzc0+IYjx/ROO5VVayz8H6pUq0+hBFX
yH7FZj8HTnufKj8t81PUOwNMCtJUo6lB8tknxIoZyRpxOBKjjM4sXmXQWIQnNRLmH9O3srnwUxqM
wCGXMR5exu5001rRsrt23ZIZwVLH3y0R0PqrcAxRfdS4a5ZtbXt6JbPe9gwcsb6q3mwPvdWmcejP
D8iKUbiO0VwmW1aGvRP7zPVwBF9QSFul2pGKm8Oa3xzdWoiiu8yD697Q/sZG1bghSrbFRXKqFOXr
LgGQM78Dl3HwfQyKIIWpptXcZjOi0XvXmopsV1mrwUPVXZgPWyGMf8g8bE5vuMcn6o+c1pqvf1G7
V5lnkznYySlbT7ZwxnLXakc3f7hHRu/kqqb5Ng4ATaYqOX3aMlksXRgJI2Dw+pT2ftZUtdARyJXe
5R0E3TdmB11yi/W9othtFmT8tQdycCvpewhZUezxGROYtP1RotfWAZ9UjQ9nrrzooyh7FqmqdYgG
WKSoya7jN8qu0cqNb0XBeCS2RCBwcnEtIuO1iqE6QflcvWvUkyIif+LSbd2tGbYAoEpJODC7kuLZ
k7q8vNnl/DMYaT9q0fkNaltC084JyO43vP2DOE3w+PJDQhZedBYFgxsOtSy4RlY6B7vcmMDEvYl8
/5506/SRuW/OcZzNvWXtbZ2ACpVpmEZ8pyCGghZrYNoaB8nMe1Jb5EsIacR4L5gpgPsNEqz1niUk
IEaQbn88grJgVHna9hmZoRDYCSxjv8VEdgIK396L7D2FBBiieTR4SwzfE/t67JIWHAkAQLLJe0WJ
PTk+23B7KAaGoh7y5x3zbNhuZZLO1RFDFRFjyVzp+oigf/6l7M4Fd0wyRg9QlLz5M69TQLdYn+15
i66jbkgpmAfMWK2inYenEnjlN/EP5UKhs3ikiOmUxCG7ygyYesMmLGZ/nj2FK+UTmsNlJZZATl0X
Z16rsx/0RR5m6sbrn6KEUIkNMmHnaRXY+rHBNNbTCiUPwFftmznG5xYAFV2J4I3bgIieLXTA9BJu
B9Lgyp8GtU1qN2pPvbPCvent1buvBHYU9I0gQRy7Gr8jAoKd08rmjGCUorXuYSNM3L9V5T8JmuE/
0s0AIC/Zmv56dm0IoVOpth6TEBEnimiHvzb0UfRB5lwy3zNOnZ6WyG1RFod+u54iEQCENAs95Hkk
C0btywE208HzgpEQ9KVcJ/irZRHKu1blJeyGwDj7njSegbKyy16jy0iIZppol6hIxm9mZHTgKyaP
8DB3DEj2CadlfZtkI0nqAEHBwMtyFdU+q1dwAj3fbliDSXdLHYZjntCRrj7gdgjVIbcXfzqPKIyt
GK2Q/Mi93NJ0rrSyO7gLdJ8hrSzPZFskX5Qu46lCvgnnICzT5Trsuszs51RkT2kbcTNHNZjqBYYI
U/LWwozZr1SnO3CI6qXtSVo/zO7aUaSMtsXUF0Y90xwIdzCFQvGt07mHx5DZSR7jgZV5g8I+seoT
Z6pyb+mK2YpA7GkHHnTHA7E0V7/Ex9sZZFz4QHwt19rbd65tqm3P7te5UktR4lPAg6mhJUDeJFDS
zipz1Cth7Rtfp1iLzmCeKfqLAdvenbKINgQyABd4H+R52zzVo1NOuy5ZB/YfCxTPuImmbo1bl7SA
qg5rci4qltSbiK+qOTU1hBKWWAV0SeVKqH4tM3jQc70sPqN51Q4a2jr6rKqR2sVWA2FiQ8e+hPIM
BAMJlA6m2NvU8Rdq4Ijw1RP5gszYpFj9H8h5UscN/03op92Nw40axpkwltVr8bJkQXU9LOxMt57t
zX8FeKQTizzAX2Bk7FNVCM0jP83th+03AQ20YW5NWThlL47Nw3kbgbHw2A8oaAgUTCHDTyvzdw6T
wwDMUb8eEWP7rPKTBkRvRpyotRurKkjP5PFQUaOPIbCIYhiWD+sEnV23s4TMtJJCiIV+cTAPzSbN
3A1zZab+k63poHvuxGkzWk366U44emAgRIzZmfYwR2HFia/DjOX60mRla1/jyAina5HQgF6tsKL4
zjSD7naptPCE9WGGbviy/0b0WTAeFX7DtG+2A7MebUIy112GYJvVk5h6h7ig3D5O5VT/2L2LmjFD
zrlSJmUF0WNazwlXb9EcJ5lSIXd6mc+YbVgvczvwiQFhW5qjzGfBKFVSZO8bdrc9T2pLAZ7UYlG7
siSHJeaQs9+TNgFeJ1W9ptcVq+6/S5TOagfcqmGgRdYIRRNTmGoHmtV3bnIuR71HwbpSi3L3Prpk
A4cwY6jcttbS1jBIAy+LNjnUVhi6LQkk96XRfCNtvBHOB7taTDvgjB6xC1jR0V9lqOKeZF6LG2uF
Aj0UqhoeOyoc9mYAfX/Wxa/FUfGSrkq45a8UJXA+S671CoqhTF5E4y5qy3t9aUiJkvQIN8sRXA9e
IpZdqNwlOY6zQUBe5rNTXTGlbxgWEoKb9UfF9+0tYPtO8mXPEGmHqMPM6NfLwd9UJbE8T3kQgHqF
rOBO+Tb35drtMbjK8s80IFB/kC0pHvBVEn0evZBZG6r4i1YfG/N8YoAkP2tFGPz2UkwmV60m92bX
UkMaQrixKz/JoovuRleaaXdBQjyGqiCMMyBJFyV+qR1iM8sV2MnU+tMzVMtlOmT2IOV1Z+EnOlqo
A6Pj2AJV2FDeQG6nelrNfqSBXq7wNk76TrV5wYtO6eRvTQkfYxupyaLMS2wP1xoOdr0brRkoeLRI
1P0gbgOg0EkXHAJ8LO2nbpXt+nFVM5HYFYKBzjuSgP6ToJ8AdzwsGvCGQYMrYx3b4EYlhfhK27R4
Xvn08NiqxbXEWfo8szsHD+btUqZrQ94xMS77LBwLxDIyqcZDbpgEXoEEDXw2+0TMiJ2Hvbjh+rOD
v20IcpB9aZkGm3mu3JoyrWj+pJZAbVuj+InipcRheDDcpIC0Soux+Noii7xe00zYn4mT9c7ZyuQo
FyZ2iYcTQi9t/xqsLkPiMwLjed4KLAzpa5BVVCKk/aXzxR0Sml7EU0BOwsZx8W7A9F2qaGPmEkgN
NsO2v9Iw6Mz1rGjzdsG4ZhN4qJDAMYQ2wv1JoCHo7ZRhD91IUzpwUgbGcbEbhsWXV04sSHWX4qhj
zd75J5D03beSEzjRvC1ZNZZtJ4OHEb+QfAqIH8Ym4cN5JiPGVz8GiYTHOoI+7FpdftrQWd43C05m
MN3UTu0RlcqoDwyzsFz6lOh+nEs5XXdz546Pk2vmD1Z/mFtC4eF97Y1pGeHbmfjtlbKsWx6p8gX0
mv2SSX/6DAYsggO9F2WtGfVfxEwFLjIv6KZ4krJ6MB71wNYX7cR+IFg14Cf8gBfaGquzTe46868P
kTs98BkH/VWRSnfa1TN78ZuCfp3/I3nj3FGDIz4pw5g3NJKt65lRJ4UTchv8gzzM1btLWAX1GV0f
0usu9NhF5TmmsUtuwUjMUQmreufwhvvnJbCKcN+gCutukEeC2Ucr1l1CEQJmo94MHnuPIJos7Zac
Cs4/sjTaPXq+YjxYDdmQO83U/72dPReJklOx2gsnLy1i33K9mpo64BheMu6Io52min4WpHqzybN2
js6otn1nm6oaajdFcwKtc+ypCpTlrPioTffty8piXwpMitYYRMTOg/SS731kXX96WDPLfQaRAfeM
BfnQBaMi2wXf4eiuJ5hvatgRl005YfkdGUfFQtDdeXEhJrGtDyb3tBLrycR+0s0pZcRebYn3Elht
iWKJKxHVJz79IoqtLOXeJj1u+M6hF3Zx41DTbua2Bi5PaC/wiIBptRWT1kblDg9t9uK1bCteNdUc
IyyQZNWpAAXJIMvNydVsR/72VYZxSeJ9ZZkJTGzUd/5gr4RRoT8khq4FjEZS1gSdQEyqDeAAhezz
Iztsz2R8We3WDsvsK4TEXlFOj+ot6Beq/A4D7sCSmq1mXHSFe5NmLUlQvGkvaCMwaWNXLX8dgVpm
P7Qhg7pplnxkvVyW2wykvHuHBJc5NC8rP+SDIgMCRQCWWFda/v1sqABJEWqmz5FxhEtAN/7kQU+l
xDQatphmyY/UcMkqCemThufegLy+HdhdvvI1RhczFRO501Y646BrWc0yQKg671mIriF6mP1vyNF+
oUTwwdf3HjHEDK7Ih6ekKRENblrfNu8J3T+MaOIH+8u+tL/LzDjM6MMuCFV3KNt9jkPqC96KfCBB
2oOSDTh3U1gJxU/EjPWOWFTCxtIUNCkhm1dqgjz2ZiDZ/Zl8kf4EzEBrMr0GcSY3erS3uizdRxh1
ZXZX69ZidDjycJEXoOWXhb3Q23Yh1HRWCpX/BXOpse6JRB1IWHRQQx1FkZD1WRXEEFigK/e4IjUi
qNXAoKgWN7/x55xBPcZVHdFAWk6CJ3FU7affY/wG9VTUhElo+D8Eq/RsziuVYFlz2mFhebxCtryb
VcI1nva8xg3cWfhVVYOG4MziBBamo3oCSbSqO55VYVpFHa/lTaiksFGoBJR3qIopMrp1yH9dHmGz
4QT0eqJ+kkHv0XWF1lVHoAefMV44yGqpMFhsy8UG/D8IE2s8hvoGulyDp6DOoxi7mHvOigKf+UJs
6z3Z6vZv5KgBzIxZcIO5ad/cSCFWToJ1Xn9lpdSLhYjZbAqm+t9cZyNqCgsLw2YQ07TuBrk6NXID
gsWeoYqKBtSaTL3vTpRFe14vE+jfPC/s/KsNWxzaVZUR+TJAZ1ExJM38L+vRCs7KNDbzVUOYF8ku
JTkhFLSEll1mNOCVxqm4aRE/kVpX2E3+4o5+RnXQZ3I9kPKeul+oC7DF5czn1jf+xcXf1/ZMm5Pg
nGYvUJFAHK9TjSynaSCMNvk4VPs6X0OitspyAEYyVP0ijvwezAJhl4fNFalfM5P/PmGkX8mUVmPj
5l3rQYqJ+N+mF0mR7qwu44Fgvsf+ja0NCX3SZnaPTCHx3zTEKPkRhblaz+TpkPW54qXeBQU6nw3R
D4BR60pH+ZUrUV8BN62HU58YgCEqrAUjY02Mx9EeydE5svaTakvI1KKOK98zgubz2Sq3GLkQrgp/
Zd4hbc+A74cMUlL015m1bz3qUDq1wk0JI1yYT2tGvozSEozAFHyfbQnc+2ii1O5ejQ1T7Y4KBx9W
wU1WfRWrkM111UEbu7HKecrym6XMGzagDvZnTaprC2V9K1OTst9UpXZ3IT17eCZgjdeMUK+pYcuH
A6MU2S9NsjWJNZANMQ7IBimVQsw02rcteztFoQ2q2aPwGy/AhzrlklTScO7t2dMVIsbEuuQEIdHh
NogsfD6yr0y0RARrb+170t/nSRHrR5ThF7WIIeNilsVHOxf4DEa9skeY+YI8VwapyHZgBcXE3pq7
P/ZKTsu9gzIm2E2IdSoc6RlhMWUzTUz/4RenD0szddN7njv2eLPUbjMe0fsRlQcaOEFpOueN7R4W
BWOkSFPvt+dbXMWtJ5N5mzY4rllKmqHZ8Ln27Hhs7kMA1gmhDo+aR/HCB8xDPNcr9OYzATHFG1/f
uTskLFl+SiJsk5PTDwZtJh5lRr8lDd9VUvgdOghZgB7ggW+quJiEIH9R0GX+gYMPaXf1MMfEGQLo
zOYSsVn6W5Xm/oAeLtNb4QUQGqAfDm8I2RC+eQWwvmsQJXl6TNwqZCxr8elydxTV+FeOFQkLgNm0
j5Yi8+vLoKM21zVb7zCNcbZB7FhdLQEezCavgwdUKRVjiVV4X2BdW4I3CgFrhtwe3mBGGUTVkqEK
syq2ayWRkBIktOIOttF47UVggvcs95AoFBVigD2Wf9gazMC1uZZlRCCKnzZBsx8YlZAC6rAXOSaC
X2erK1Vy2VuqmLbOvPQRA7qxAOMAoDbqdxEk/vEQDBgGTsgKwX9mK7m2+PAWmKaNO7K6HNJuig5J
hLzqw3LgYu7of5buSIKknZ0QZ9fuNltauCGiz9eUbC8ZEkLqctzQFTDx3FQZjfrdaA++F5cMh2yE
XkPXgyAHBxjzUdsF1M5pgGGJRJZjBp/n9MTToJxn250vC0qoD4Svdav1kLha+2fHSmxxZzoAzX9U
yGV21Vrd6Gx8bvSLKz7ECSVPaDYIMGCgVXn1e+JDWjg1dKcMcNrKUkCrkiWnk/OYATWutqq3vl+Z
06N/T/s/VsGW8F7ppOlfuwaB6DlyC1LaSBeedRk7jcjD77xb2RFhPmYgTt4A/J3k1p3EzL5vquv6
ob9EU7+NqRe4NfYPYaHLWZNgAAQhlOo/fMaKFHks7QmwwRVbwpBZKXL49k+OE7xPqE58ikDdJP3W
dRM9PvP9BzcRJ1jkB7NR0exWt+QY1yVgixJBkJWNS4poiPEj6bDQCbsrmPZVer2UAWqOReuOGQV7
/PC7gTWavwVOaVtXo08f9rAO3YJ8pSVe1LlbJ2ckJyYl5+SjGZTj3mgb9NQ2WfMANgpycVTy1LAp
O+BSFetANlPqp0qdRJP2tXtnotJArJ6EBbqxJvJAHbSorPKWKVvXnFlZyvzND5DRnIhH6pe7qW9Q
7NVVBPKNq889V6tNTmXf99FV7tfseXyGpIgQQRwD6A91cKQBZnGYU8WhBOkQK+JqQC0IDCoTX9jo
0Q0aRWdMLLpvTqATaIIHwx+cRpsGywqOlIZpgIIJsteSHCDWpgKGFayCUT+RRMvo6aoYi1rWRxYh
btX9Ce284YlUJapF4EPawRqwStOND4bAO5dZkqzKYHg1zFo8VkSVKvTyVRH4nnl7jjbfHq7FTPTX
BZwxMCbjApMihZKw5qLcw7uF6rMkOSGkQIjJiALFrpOIMjZrJXqAvg/TltPTZR/IbZx2voUKFwJH
v20IAWIPmQ2GfNTdZHu9/5hAhQYEw4oz9PorBGJyvi891+aqMLy2CG5nnpBNx2JlBe9JVvw2LGty
K6apDw9D4xWvrRpZA+d2aj9M3lr95rhiSGgoJgkPPTTk1rEkfAvWOvmMEOmOG42s+LkYw4i4XGft
IJFb6tPpWvlWWzJ6z3qYBRhiqr5oSNumNNiYQZJYgJPIwcWSN2281my3/8td+v/pkf/uBjik/u9/
h2lu/wx//u0HXMiw3P6pfv7j358Qc2b/9jR+/09D/j/+1j8BkvL/RCh/KU6jQMoQlO9/G/JdD9c9
ByaLTQ5eXFnYvv4Z9um4sCV9tkSO44WXgRkv4p9Zn/ylCC0VwkfbCW0E3c7/gyHfwwuKTxEv6MWy
yJD+Yhf7FztYmpESFnTlh0Sh/swmxWMKUZbXTc2w20WpyWDVsIX/l7fof/EiB/bF0Pav/kyPt8R1
cVcLhKEBRvL/+WNlhI59Kc1rQ9sF312FIFExHiTvBGZq8MDk0FwAHVX5QETDNMSECAXPri6Gv56/
LgdQ5h4BtgQGlUfLh2150COWiteZhGyAdH4/f7MuzK8DP+nJECkE/0ThXBwCPX1jutfj6OpDH3r+
Dckl9JcDgLqY3WQnbxSje5+ptWJJnvI20Nb4kiydYPwH3USFXzWftrrhQafyycNZca13vBb2EJam
NNn4hmHs75ATSvfBANFjaAGcyoa4F/Buu3rHYGXumt3FupxfrXzEfXkVkrjsv2eRGtHYpMhgSXWc
kbgVW03bHn1FDXnsW9JGdf3gUg3+BXFVfDRZrtncZqikHtFEeTdiCqf0lT+a0erM1O7WHtaUh/5r
hDG0EU4hn7g551cLttulZO9XcsEzA3EsykTn95t2NAElZFqlY3pAmDQ/6pLsSpIo+hDccWDTImaj
fWz5UsH+iFZkYqhRZH4YZ0s7h7yprJu8mBVcc+xKSNxq8JfoKckHuBS51Z5zSzvHGUdXhG/EAjnv
GAZPuyr4R5SBvARIxX0/CvCXORX8M1uUv2436YlxpKSMzXFLMkZY/U+tGrK4iwKjGSk5I+1hAORr
iDPEoePWQTfbb1iIIo8hMHOhPqY3AWFN9faeCd98DAHU7c24OEu4taOEyNSakRvcKWtENIInDJX2
gNJGbyosZPbJHkp777eTfsk7g0EnCxEYGwaWwKhqyMnYjAaC1JqkhG6B+L5qjzP/xlWUivRE9gc/
GwXYzwgK+aca1crImfAM7p9eZj+9vRixRcxCf5Ki4iK7ANbKSlDfUTdeijexajBQJq5IaQO7Cu2x
m1TTGbHrsFCVy0zBOPVnByxikn/b1UzmT+slHXkbGepMr5/0d9oDNt/6dq6vweK0L/gxIG+ZlSDg
jU/JeAGNThMRPPWEyldAM4sRSyeHIGn5vqxhgTYwWzQq7ZKqTGzFmMrHqND9dxVF+eOUJu4F7l91
tznJFa/CNpexOALn8wVtzcgQi9xjQ8R9H5cKI0eQt2l1MINW+wL9CB20noODg3SNH1zN6xl/4krq
NXUYQ2CvoadlChYAgVz5eejFEUuQqRlF7CvcHNCbWrpGoWxCn8VmxvSgqb1ZjXsWdaCqCGLonsMu
1w+FShuYW9S+Ny1+l49Z9vKzSaP1zSNDh5mcW4z3koX7U6HG+hZR+5puF0r2X7M2UbPh3Q28ayfF
pLgJp7Z9F4nEXwBQJLh1ynl5RknEQ+ybIXokx3R5BV5R/hFIy9HzJoMDpLWBzLgJTQnyjVzO5b4R
lYtrgrXesCM9QlnIXh08eeHc063TvqfOlvKLcUJELJALMlAqe496gyDZLbneKkQ4IAu2Bq3t5vpX
8LA8oYwJup8cRRo6+2Adblg7OAP22MYdtp6saswxRa2RxanUdTfdyNc9dtewY9dMhhSJPZmo8z1q
QCae1B+dHPdEsob2TdppKb/Rogbyuk9bQHpbqSf4ZNjOsMnu7JSGmXlix9yui2320nm6D8kgYLYs
0dnAokDK9sqHDBR27UwoYuV7lG26p6JGezpcUioK6aiApMel7gecOrAi1d6igPL/+vgisoNP9xqo
PaAJNRFXrRGo5AeXfZhE+7JSbd403ZrX2x7bEOKgxjj9McMIBz1+9MCVbgTxUrXLP+0hvbxVIkQT
OS+GgviATzEk0wp3sK9Ip3czeO1uY+OjjAKFFcQaUPZhZmh8cX25ophoKs+PAgAeY+Pv1rCKOOMy
cB52d2ZpsE43tIokJG7sou/957RyBP2Jl3fILjlV6wAjHK6mmkWOW5nnxKjM/ehsRm24a4hP3joD
k583fKr97yLb5HUiCxw1n2Xsn8ZFVnoFcP+i9CvtkfkOdeTBJJngrpOZ/c5pl/yu/ZQR5GNXv4VK
wivYkszAUssSKK1hNDI1Zdpls0xLRvCdCvdQ1nmQ7um7GiwlbfYG2364ttDc/RmrAcwmwcHtX7EA
zMVqOvMLG6ITsemwWs8BtUwIFf3mErVEJCyU5rbT9guHB4roxTXNLSeWpVjCItlGq5D1V13AJHzH
JeQSgmtAUwGY9rxT7WRYissZPMyGAWbwB80oxmcZaMaF1UyRDwCxWb+YcCHy68U48niryv6+7Dqe
R4RX4J256LCYlQrXwNyUaKcXxsex62le/BqV9hceEVbCEUu2p6jL3b/zyneaXdPELzou+mJoai2D
YmP2ITDvNTkhBD/U6tIlZcX8IKcwfF1VOww7uwUnttV5bYIdxcLSIbHyUE12fVtl27JIp35X1r35
YHHEkdUUS4ZjuBfOZdvVVkk8EOv1QtCaMvuo6n29iyzFKjXKBzIFTBMgpUjDpiBHlqVT7DF4/gY+
7TLN+E/2zqzHcaPN0n9lMPc0yCCDCzAYoKldKaWUW+VyQ+TKfQ3uv34e2fX1V2V/drf7rhvjCwOF
qiyppCAZcd5znjN30WsI5LX3cwuRfzGGaTXi4+46TJBegtGlimd+3KK549qiYhnpT4DbZRyXooCM
Gph8BIqLrgYgUr8ir+MFCybs7EG4IffdsvDiyj7mkCB4ClVJR34RXZwnF04i9mva5bUbm46VXdJb
2iNzaVqxoWMILGnkGOh5GS2jXtG3XNZb92K/8ilQ4I5uN1NGaCwVUQUqkePnknqcetrMMTem9QSA
8WacZoeud6XSbIcQ0FuM7Syn20xMRmYG32FMm07h2PtYj+utxI/cL3sRkGJm2GtzX3K54zaDzWk/
wmN7gMrteIismmH4wRT0JiOtiJXKcDyQW9r3PLVQ85g8DgOTowUHZTzmY26oD8KZjrEejbkHUTsw
oGJInKHD1flonROjd2968rNUk+gGJgTynQhK9aQvCJbKa2VGxYuXR8PRam3u3UmW0juTOuML1p9I
rDnKkjCw2kzbY5RzTvrIAdeX1C59Vu08noeZEqn1WKXaI/9y26HEPOzvNeQdjrKTQ4jfUBFpBnty
rVdkrIJHlGd+wg2ruDqtwEguUQNig8wLSSEUifbiJm7zPjUJI6KoJDFNjVETPo3sFs5BMETHQU3p
I99Wt6t6yfiDGRAtbOAmqi/k7jkBCxjjcKhnw1xY2Uj30ZiNDXBAJh3EsQnyMNam0WfRl27yDH0Q
ZlPW5Qbw6AEHINe/1s+LMKCAFLmhT/NFWRc4HXSqLO8Ydrch0E87KBZs8UNWaDpmjy5bFSLLWCQY
YYRgDGmGqBPuYLHGlRQz4ycYK8YkWIRT39EiUZkhOERZY+aj6tM+DF0438osoqAzMKwe/97sCUUH
X5yeY+JIX1KE2n7u2TAS10U8KljwZ5Ul1o3Xtu4O0jRiiJuklrFg/GlnLAVNqR2Wk0FCQQxNF9jk
bAOKNYPoGqyw91kwXX/JuddgUow0G0tiYXFTkGzBU9/RJov+tTSvjR1ntvQAy/Dy6HFbYLp52SWI
LgwXsNLQiJT6QAr0GOCokUPU0CZ2oXUL8GZFFKW5ZXCd65gcQqqmB3wT/PG6Q2CH3F+3m87ounNR
awQl2MmwBnGuNCdlpxcDPnbmdYKlkDeESHNyBsN7yqu2txZM4U3MSvTq7sp2SKx1Eiqbku/c0D6J
54XY/OOwyw9JkCpo1rweaVM3Qyvl+ovsO1cP8Me4bBNJ0CT5fLJ1m0ltQJd1z06gRmZTSa/kIUaB
LhZBUru7oUnqMy43rVlkJugAn/AY8bFUpBSamrP0Powgi59yLoKHEfwGE8VJjZ5fEc6NFpUW5G+h
64zPMUlWbe0apfnmkjWe/d6inhJn3Ki/FJHHvhX0SuBzB7AeGoFqvyAzXZ77mTe0wGPL+0mTOHlL
ie9z0+sD79Yo00DjHVfufQYxwVkOTeZsLMWgh73QgMM8IlHKFsToapr0xNzYW0cW2IhNEOjeIqt0
OPFtrc2HkD1yvvLM7lIjz22VhK2mPNwKojO3QjPbiHtr3UPtAi+AGMqm46HEG6MWTNm5TRFs4mkY
WThY99zs+Xw9bxI50iJPuJWeh9pTl7vTTRKwC0HcKtN+1TqBwYc8EKDy2VNJjln2lGDAA0YdM0HC
4O8nQwSN0pEEJk2D3Bf+c2N0FlhEGrrb9R6GgaNF45PiKFL8Rsf5/+LS/4bF84Ny8gdxyY+b/3X/
OsTZj6zHX3/mu7Rk/aI7nsvF4cJ2u2hL/5CWTPMXw+Y/WktcGD2WAEP1XVqifkTnPwOWkmm5kHgg
OH2XloTxC38Pv4lRy2KbKpy/Iy39Sjr8QeQRpmQ9WNLxdPQqZJ7faUuWK1PhwsPyM69XFMDxZzi3
zwyAvoLKjGq6MrjeIPEY0BZoqpbowzgoMErYNrQb3Et0RyGtyNtfP8S/tZ5O1Wdx1zafn+3xtfo/
lx99L6upgeLQ/t+ff6l++zWUvcv389MvaJJCCLzpPpvp9lPxsPpRJvzP/uZ3OfF+qpAT36lBYxJw
+xnG5U+ET0fQ7ALf0XIdwGKksFy+6z+XJf/tbfqMf1w1//Lnf1tFF6zh90Yb5xc4h56DNUQg5Eid
pfEPQVL/bUGh2LHQALyh2H1fNd4vJmxQbEO2gF7l2o74W6vmAqD6YdWYANuMC+ALtdQl5+L8DoQ3
hjIYtKp9gZBR2SsL51KNB7AJdc7ZY+pwxqIXvKh20aWisTGnZg+TweJGleZV497ijgyZfptNn1XN
S6lQGGnziNPGWXJT1qdwScTSct7/5y8pNNm/WEBfYfRaxL8HzfIzvy0ax/rFdT0XswZsB5RrsLDf
F5ENMBaqlOcYrJXv95fvi8h00a71C++SW5Xp/HMJCdYQNlKkcIOc8K+/9Y9L6buczFX4p6hLAzX8
p0VkXyizLJ9LKZJpCAds1c/6cleFAPwJ9a+MYkgOmul+Ug9qLvV5OFhxBKkF7x/shGgflH241/ro
mYOuvnZ7uYBUJFZG05TH0h7hY0EXl2utYKOE2adLnUXJhPQS7Wy8cye7IFypHh3XH7AzZmc6oVW/
qiMLXyx/Sy0cdFDE0FK8S0WQ5YM0zng1jwgfjxWe6vARUfuS2HL6Y2s5bw47shuGRITiDE9lBR70
HBqVracrkshMY4Ep9FYbcF5jQHTDTIo0mU/UsKiOA+oVNcb4rUDUMHom3ejGLg5xK18A88KD7l5I
CK68NF5mBlS2Fh2xRlFrtfjssAFayoBicQ5N1/kF6K7V5lUUdC8T+Ztll1ui8g1Y73v2yAclC1Ja
M7n3ZTaWybIQjU2z4pz6Bo6dSJlXRoQVFQ9XrdZ9falN8XTIHQvNAzu2oh6t/KbYNRSTWCpllAsM
c3BM8CkTUId5djDsmKN2eVE+cm+p6jCzT3lLQY+eG180XR6TXA13YZ1fN92kwuuKYG+ORcVpvjUN
gzOrTY6Kv7Lz7dlOjV3ANDtf4emMTiIVOEfB9+SfCslVLmpMsgNBBegK/hi1kMaoo6CnG1n2G3Ne
lPshDMlumoRcF5eTRCEEjVYEHKfh20T8/K7D/HXVRMO3mhQ1ZQ4deQ+j0pN1p1vVleRjO+tJtetq
JoF9dYZH1K4mo2a+KxwBx9ZeG716TcH2+NJQ1MrM+Io4ECvaorpm03tDmxAW55DsSuNUOB11SKko
B4oJWDL49lsZnckzXVwYqTkMuyrKpgdHGYa9nOLqWkkHPluyL2kGJEgRhjjEaaMhOwQuPqMYqSPE
TCkK5CPoQMcgyHZ081G0EJGAqm6AFMzRvooMZuqwSgbqgbKBMzh5RmJe7DbRFrDZWwnGwNpGbV4I
GoU3Sgt3HTSPF0+Accco3S+Y5vbw3uWIKxX3NUb9+W7MJFNRbRz0ZZd19/THOqeErCMHD0eUHzwH
4rUCak26sbBOgP2owwCrZlT21TCH3RKfj74u0PF86g1e4j7/Ksx4UxnlPqzaw+VYyjT2zU7NcZ1W
Tos31js4Rhx8I2fBmbNDV9CrkImTJGisuI7iijISuwzaTcnxPf8UXExr1vREdQAz53GB0X5vy6JY
R2lR3AFywH7gjF13xGbozVABtCDdl309npmNJXhikt6lwxUvywxJCv8WYqiOHSdRe03o+W3ROM4d
KfeDLSpR+EGlTaTF+isKQ5IrsgSq9svay4AUEMO/TOV7CY2ltBzMeSatPXNZqo0bcxIEDKVH2WZM
ZoxHtdZaG5OoHeKWwre7suJR7jvRpTeUrSlMZqqpGIGVsSCNNRVn0cFs8vFhRNqmdaTxRsVsmK6d
ZsB3mjmlg9blXWiBlrtOtDz8mpOJNErDtDDPKUSeh9S+0SbcbCQAsi8QOskTHt0u2PQxyesuIhkF
CTBhlObCLlxpRRTfBmP/6o2pt69p4VuqDMoefQnpQgtN8z7NomHvaD1lAEqYmwtxZZkYLtyBsoaQ
uOK82+zmrPSYSHnVi8WoYe9NtbgCHBlOvpOG7YDEmyWbtiKn7VtNbQ5r/KEet762GX0swhUfeKOB
7xpeiRzQEYk1fc0HyzKLcbCUfeNTmVP2V1rVdM0aEQ72CbWbDdmRjD7lsnPy64So41OCNR1PJQ1S
aRfBYAjjZmuX7r3pqi5ajvJeswOXplPFERk8f/MQWuJE1AEoQO9ubc65jCtGd8O+/on7a7NXwFYP
nhwWDFJStQ2n6ujktmSwkOk6BXwcLEdt8hmXBC7MuqTFlGZPNS5JsWxt2R0ipLIrTRtO0otquuOT
DFrNBMMnXuTCs+wt7Cn7JsW0tTcvWIY+TaKHuWNgTPRYPJtefdNpTeYXEYe+vKkeWOVUn/QOjfVA
GlLDurEpIrtUSEOT8eRnMqUfwhnIwtNl4y6TKNCvM9CGtMKFxciNIi+xUmP36CTOX7PYJq51yyPK
pYk1Y5PGIeBY61V+X5BwYGLp5itT0+tDZXgMPuas4KlDNCPyE6zfr2UFU7LNl9Qdd0wfaJ9vm4JH
bpyr/VDSSyqoulmxoyZhS5CV4G+DRx66HZ5Tus7sZRbMFgXu+Dgw2AKkMo/6WN0yn4HZjq+o4A4b
20HwWBdszpdxkgtwJba3xiW4yVAdiJ0RTIbXQq5Bi43uZTb64r6Ncc/GrShOc01dIc1jZjchbcYN
vIXOy4hAN8U9SMiELzKauWt6RarKG9zwFxoVFuZFEJLQ20c8xl5hKeY5uDgzajZW7Ex3mPoNOpqx
FytfiO69d7hw1xaZv2JBylH/RhkXJSyFXawmmbDT6A2z3rdtfO1JjNo28UP8v4TgBIe3w3jpB4Nw
eBhdR6PQJoIclCQSxokN0/Q5pXbLWJC5N9y18oL8bE+dadESpGfHNqWD6Qpxc6SmaqwOXi36ZydM
G3EYlbimc/wilJUbhIx0mWTFe5HoS7K5ZrYIohRXsijq9n6OU9gltuEd7KDMA19ni5iuTGRevLVJ
uElBOuyFMr17sxtHSQI+t3k6ZsU64VFZVP0YQ4szb+NAuB0hnjyqV6HKvTMkOi1cxwHbVYpJaLoK
jRZxFMJYwgxhrhoophYO3IVbBVHJXJmhnp8Ki2po2zbMCtOS3RGlojcBMVXHNHofQgz8JJByQ7i/
zZkctM60syp2Vku+wRas4zRVzD0hFhJDoHSsQbt3nVcRD/qxIhqYM4Sntuk6gnTfLGIbMJNfZdT7
gQPTsPQPglZCLNYxiUydavFhPTJerjeo6MMXhFbCZFqjfYvz0l1OLKWtpmCg2mxQRhgSRW+ulWTU
TlY1o34jJWuekITAl7xHoGrXOKwemyhq1hVZfm3iZoqnGJJBwFihQPlnpS0vmRpCJlXChUJ/DV9V
WT2OsGTwgtv6aCyxWJ6VgXBO9mxdlTK4orq2X2sB7lw4eV06bmaoZfoSk62OMp5fRvL4rqplT/wg
YwQ0zzsbj9yeBLwAIRPU27YTIPB1Lnkky88sRsZKUlNcgydwjsEEaXUxTxjIfa2oxLXOo/RNOkaz
gnyojuSd6MXDj5A4VXITjQiyXAhTuLdM60risNvwLbNpN3PrOJky2niddtega8Mnc4BuxloJ0C9p
HkRoNyA60uid/vUtnTDFUh8VCamhoDONsm/zrROYujqKAL74YmndyWh59wbthiMHcmNcxEQChzJ4
bCuHIK1mei91bej9muh5vA/RuYcH7txut2+jQOwn2cCXyQf3IeI5jalNryDtMZwe3nry+w9mkOUv
wwzK1gbVtQn6TOK3qExt55Vm9kqeKl3QNoFbQSijep/Lwkho5ZNf0mQXsyoo0ANsZpWwrZh6b+ZR
ThlJPYc7ZVKH8L7A9WVP89jnH5np9NMeodPKNsXQzd7O1YinGoFm1DQZ0fQJZLlL7w177gGyOTl/
zhXA0C51awq7bTba4dEVs5THSGIMgEVbUBvGOIGecc8chwWKsVVQAhbSeZxM3K78yC5pCBwIWy75
c715Nzpe0u6sBiciCigtdj6Jj8G8RLPFpRfLa8W0EZZd4akHslxQKdcv8MYwe3BH+y2BS3LOognK
UTSw4wNmxzVWTH6Y4im9Q4mS1QtKAPtrq27AdSQDGEMPRsfrjPfD2MLNmtIDjOkS0FuiLbDHI3w2
Mq1vMj0eP1LKAmMGdB7bUBJn8r6l8o+NZefIalVBjRXLaZyOsEssSMctHEYe1VAWVlqZ3RmxyMp9
G5IGYpJMLpIXodhrXFHPoz7qSPeofCey6IH0JEmaA02a1BMj3jJbaCpyH6XoubMnTVaTDNFVc6oY
HV4FQSzfmOSbjk+hmvXcW1nRrqKhh03CFKFo17liQ5U3zbkhskDpYOS9krhIgLdVzs0414bPRo6Z
paK4N4PZJ0OPosJ0RKOTF1YCGaReQqpLSCVVGPQZWPDwwqut891vgOyHyOQWUDIyRDjzyzmAhyrm
1nbW9QD4Bu4pKnaoDam1bjk12sD3oQqt0qzOKmy4rfUt0HIGLABsVEqZOuYUutlseUNZK8+2KBzj
7hDTv7vAUREicTfMBhCn8/yL0L0Nj95LjAd2MKALCLxctklhui0gKEF/Csu3kQLj2je0WH+0NWBY
hKKJPx10SAZnnMcy28RJULCLM8s1hBnoILgrAA1ITmq01LeJwYNfkSV48rDs1H5lVNoxi0N725d9
cN3oFy+HE8XlA8mCKV5PYdvfZMAi3xob8HI1m8GXKuqeDtzJ9h0v0gtWy8huNmsq85TpQ18xSKzL
kP+TOvFtZlnXOpOM4VYOmBVCg0irX81S78md6OCH25gM97Hz6ItjTwpbxq8jVY5+0F2g08EwF8k6
daWoVzKglncNt6d7HLEp32La6mz/kn3YwhS35ycolnqwLzjZkWTFGlYuI6Fo5k2kODrabN1aab/P
Qj3dGBW7Gnzeozj3XoVzfwqmTm2IRRLbnaYsHY8FXbc+5PVWXxqqoGZkBgyw9/pYS3fK0HU2vRGO
2DSbw/CAl45D0NCMZo6GQmnaxHw4BkiRTeW0HGsg8ycTag8zVWOwhx1OB2fcopxU7TGaOaSdVYhr
eal5iWj2Haet97BoyCSlcAvW7HN5lOF7ap89K8BQ03aafTUmLgRLVitb9SzRbqYowyZEhZjNk3C6
tRsOVx1m5GVgmRd3WWxdXyjdO5QYdW4y/Hx075V+ptnFk2N24YEtiLvzOK/cNWAwX4C+WGwaMhcn
Fod0nqVmgF2/jzBGwMylZ3PhinGAl5KLQw+7g20OAUJbAKXVvWk+xUTheV7E1y1jaGL+DV85twMo
W8FEdS6GxnYrDM2Y7rIqs74ic0zMK9A1Wb4FwJRu6fxxqIcNaJ3nzFV4mMTt0C7OBGXA9WE8siWQ
xtYZC+9NoxOScTgb/fSlH/LqgJnYtk9Opcl8CzzPA2enF93WCtyVbg5EH6zmLqnKO93lq/XkB2Az
/XEgVwFBr74fS8xyutacC8lfBSx+0EOgzYC+3CCZTh37vbvqkmXTHHkMiFNK19UAY4bf2pTnXiH3
dZ+/sWklJ1DfeKq6ZQj3mRvJQXS6w+gtX5VqfBWRFi8tBzp2MGM/gxTdquy1zgt60hz5qJlcjb0s
z41b3rhG/iwb6y7WtdOQWdC0QvrXbN28VNSWp5x4IMrN1eCxyBpjfpVlibEy05cuLKZ1XlXkP7lV
k4+T73QAio/sAn+LW4/+6iZ8HQXEgCI9EE9EovHQUTJnXMhfIx6eqhGN8LG4Gha9lCO1b6iMOJ+Z
bPMqvtfzBtzWzK6T1f45mKwSoxe3UVJ+axQnImBJeE/IjCkigX5IJLXZaRXnnC2krpJ2ArfMBvng
FdVcr4pqAh3iExyywocUAMVKn5sDD+jrAOa975l4VLx5PMna20azfYuocywNaGMFtUMJukcmuW8Z
nCnkVDIxTLdVravdQC/1MhDJ2gFar6ni2mQPT2IK3IANfiUlxQrV9DDYWn4sKgbvk1OeSMSxL7Hb
Z/w68zptYkxjdeztRDLyTsbqxIZLkbZlZE9ObZV3oC31Frbn5JwbwytPDOkPJScpnfsTw0ZvrB/q
Vn6JzDYPxmS5+6HnmItoU19paT1fG/Z4zV5L+KXjbN3GQEej9Taxg8+wsCTGj/nVtI1nw06j1ZCl
OzK88UGV4Rns7mYYxXXfTtYthpOB4wegoErvvD2J7GqnSg0iJiEH8CQoVA5BUIwHeXUlVB3vrGR6
8kjCVRVvkKe/z8Z1H7FdXQSzNiyM2tlgqL4m4jbu7CjB+qicJYfIgMVXx4dSk8pcmZfvnDiUT9n6
G619wPQtDoITyUa/BH+wzElj+CIb251jFSdDS+7mPENG6qvp5KX99KYsd2eHwbeOOmGIzPvctMFv
4mFGTah9szRvDXbv+lzF26lP4k2O7dqsIN8mhmUcIsOCxZ1Lc6GTSWGd9fMJ8n1FqKm6GHp7n8cQ
y4m7N+HlXN3xMtWKAKxcXw7UW6cxXuuM3a9hO1CPK8CJIC71ra2MBq1ZHIFHdCcXRc3vqvS+sfNb
mQTPnRtV2InyL3YbCAN68Jkhw9AGf7RzdqbYAVo+V6qkk867uWBy9iVeRHYjWdR4pOM7tRocJjoK
DOZTCH5kjQJyaiP3xQxIJBn4OR24EhRHQSrwELszLxx8tzCflUbPfBjP13hJWbCGOoTUX754UZ+u
LCve1Zm11wlMY3XFrXHK4Z5wjiReG6wA3FJKr7owk1t0foTSQtph8W4Wos4+Gs8YNnOUegeQIfOd
uhhZCPCLG+iW5r09J/OhL0Io5JX+6HHMWtFoUC46mtSWWBtwoOCwGeCfZOqR4J0OY3VyVk7cOOtO
tNOtCqJ5bwJo4PIcqaafEP910ThvXY6gQUHeqq/YFkUJSSvgDPVdEtBe0zBXXbh5dOUMQ7qDhGqs
nUupdlshviXxvkxLuKXzjemY9yH7fL8GY3HVwxTYAuPYZmxIGTFv2M0dC3PEyslltYxi/D/ykoUF
7QoR0nTuifrWkIIg9RUgDq5qNilbF7gGiuQVF65NqIprllKPx0afk11Krnibt+HM0SWZobo5+cqI
562Zt0eSyBmh5/jUJfrDVNuQYip4h8hnV2lU1Z/azC4g7C694Ryelm5jHeJCATuKxl3hdbvBGffA
3eCmVsD+wjAxmqWTmrvQ5gSJJV89AalFMpyTa2ESdory9AiFol01ok8hoLb2M9yJd8ud5a81Azid
gKUbQ3TPKAivZo1fmQzZfkxIUYaRum8cEJdRI/YwAjHX9TU6eV48ihieD0TlN6DAb5UqlkPAiT6X
Iza+bPjCnrgFb4vvDN5rvo4t7rQzp0aOk2TWCo6k/K2p6LmUOhUSI7cu6SEHMLXefCSD9gIn/Zw1
xga7q9oRcvrggMMDnsYNUefb1o2eRjdYSGN6CHP406jlD0Tj7OdwDs01a48376qwWHh9enR15212
B/kxEHwmFvISxMVjxwfqGgbvua7FZpyqHTD5HeHzYx/Mn6CdMKRAIXSX1CI5xVKMXbhjIAb1o8OP
pSOa06JRp5iDxgl/MC75cMl07ZJ3L7tvpt49JdTNrNza/UZU9JnTyZc5d6d0jOd1Ldpr9oUTQGwa
uMPOXBiII0vySxXtM+kdlAAOPAFfXdPMr5bFDahLaudc4weuS+vYm26LnGBY4hWgl0GmVDfHAM8k
Hib0dKJ0CJlx4ecd3SRWw/k2Hm3soDFesove5pyGCDBb5XJaECqSB88x3dXYahsUGAdmnFc+ZW5p
Hz2+5Q+pB+rV0OSTjsVWeVQUTS5XdZaok2QOpTFwlHDwmO151+y4CnNLfUggdoHVjPmqGvgIFgG2
2G+gEtAwkmRNjdEFS19UkuClMz+QFKIaHTgS/u0BsC2VBmOGr4cHX9aXJ9qQYJMtpZwBfPtWCQf9
tp/hPa06o+mSNSepIbrNNSGhhJMTJcndu/uGW8dXioR/1AnCfwq7DTu/HaALPwDL6nXuCE6xdWtT
7dNmHjK/M4ZRpkf+dQ6FCbUVS1ouNX2do22FfpS2Jt7YjhbtjDhFFcZyEcTuywSANrVGpFYQMja2
WTy2mN3LRM/8RpZrUaSk9sjMmD7slepac+Uxh8T3Tl9bcDbUhJiFvtOICTPsECA1tzzWZn1P3Uyw
hgL8we3mupjNFQlBuSTJRyc66JFlX8JcDUDyICB46SrpW/EhxQCRZWqtJWCx8glKIw+BbjjVQQJJ
ugxLPE2eu6nMHAotmfL8QkTwMJUzMmkkPqf8K7JJQyaHlqOzoB85J5nAnsKk4SUJMigaFZYodgOF
ujhptUzocGDSed0hi5I/sqgdruY0fUu0wiI02kPw9qMCzzhx0YVrBcu/7084xu+gSsuv9md/y6+D
9X+aX/67GWMwEfyFi2H+bN5e4+TncB4/8puJQeqYGHSdWYZFEI9HGC6p71251i+ATqV00Ad1V9Ch
/u9OGMv4xWUuAokfdiRmHPef/in8DaZnsrMi8mASrXP/VlfuH8vnsNQY+BfoUTRw5PzOCDNHesTT
N9JXzlzGW60OtGeEvPw/6PMzfl8IJykedXivdBW6wuUR/7NVovAAAs+M+ghZF85uYoq1sgtOh5ee
yMfJtD4GMVTbvhHco2ADnMFuV9sxNdJX0FbtES0wTJYtTePbXqZcc1nbM2AN6v+gH/PSK/ijLYi3
SYaO92FKPErYO35+m7GlSyXSQqwkRDuM9IT6/Xz2wisCfZ8A1IJjjEl62WI9+c1++Od2kssn8IeX
RlGk/09aUv4+I1kkMK8nQGor9nXZ7ZCp9rHNBx0eCMPAuXN4rFJC/poHIH8y4GSPZRKpR6vjSIUD
FxxyP+1+WMXfHS8/1hn/i6UhKRhmqfGmbJw2P38YSWRg0QIjvZoaQaUZBVtgLJ08f//7L+PByfUu
6++y5n9+mVrB5bXo5VuVUU7YvUWCB5rVrP8Lr8L1AkmEvCuuwZ9fBew0orBbj6s4o/uCpgTcuXrw
9tcv8i9WuS1NrI02S8i27N8ZgoI6HVyPortVFgekJG19WtKEVt4KZZMPn4EoZR6Eq79+0Z9dSA6u
R7xy1EYKHJqSy/jyNf4QrhWmglzeUzrFI/sSVYzPsysYXFLA9SLKgiamKc3XCoMt+69SfvvrV//D
Irm8OncQwCZsi0hj/vzqM7yGEeqtoB8gO0uvdM50X3e/eSn/9OIwzT9cmJYlHP56+n5J8uL1/Pll
QM8OXI0qWdUlTVaDjIZjYofJHgECEPbE1vs58MAuWkxzj81ghhuqSWmpKmYgzZ369MTYvkDuY45B
Z07BhL43h5ew42xKmA3QXDpke8aZaJlx2sPN51/ksEnGs+JOyU1hzBx1grkjjUmJCVaLVMcKkSvJ
bi7p41UvbSQZhno9imeodw9dM8WrpjXFlWpkdnNRWBdJ1NjPwKTmDfgiZxGAF/pyaku7RwOmybsb
+uXE1zwtUm7Kq6S2+72VOcUxayjvM6cJ+Cn0B07J2Sczquqzk9RaZSO7XCZGE7yAoFzRaRpc58AD
EdvGxLnSh8zDu2hnBg5+c/6YrYxzOz+9p98reVBc/wgcGrSCRRWS5g35pOA2VpXx3NkEpIq2eOyd
FkQZJxX+zGhBLcxj4PV2i1eNVjsGcuR7/SoUbHqVonyCEcfay6b+0ab24zLN9paUA1nXRGIUSrTq
59fQINJqNYooZk9KO1sA0phXDQSlWwo7+idlZu4qq+PKh/ckJUjIcevasDoIp6J0TlW94ziHJtAW
CWoF9OSmlFq9N/kKqWMZn6Ky6Ve22VgbWY0h5FcPbRDD8q7RStJCVP8t58Htd511IfbxRm+rSX+J
+HLO0DXpyTG9ZWlr7TlBFkABau0VBN9+W9J2sRS4eII+uIMVfRt27bSrdRKSbMU509JVEqvi0EmD
GOYl7KHTAWQHlbVttB6iXJh2h3a0CAWRTmQyIbctrUP7BIzYCuK7enG6dmvagbGoOlZQFfh5gcEC
R+uiG+LHjCPmBerakRoj0tLSLyjPKHa3CcDB1RzGFSO70DvbjZvvSs0iq1dmV6Drrg14tyvHMfut
pQsyOFua1d9bMzsorfsGlrQhatHu4ds8ycrsd1Cr4YzbktFcTnuHYDzmY2SaqP4RjKZSg2q8kJjm
Km6meQXCDa8VEqScK78kzOyXlrgrJdhMjDj61uu8cJlac0eFpUb8qb1xCeL7VmGpZRqZJ91Nrgku
imWjW/kqccDGVimzYF80ibomRYR1CEyMcmNz2RVivlW0zOyiug/OQZO+ja6tNsBZ+6OIon5VpOG4
n61OI7PYMGiCiBnn+XREyIIyiQNqISvVb1VpXk31sK2t8Vnperl14+Kp6HUawkZ5IpRyAzbMffCY
/Z1FpnvPPc66HWeJE8Mu71zkwHDjoS6WBvnelWj6DwnYY4JG5IMjOVNNvgGG8RF0MzkSHH5LjpSK
YkVKqphOPZTCOpRgM66ClA/NM176mICsI6ZXzjQAsguXg3K1NZTRI40BOnDxmYj2rsXCxsELxHJP
xd5Ss6z8PZQToDrnKqyhAKWcGA38L48ak0TNdRmRQnNfZpm2tQZnvlaj9q5FJtngwosg6iXmdJrY
9PnVMJkLVhVwd52l1baBth5t9RZMKOu5HW0GL3rBPnCiY+nRjfHi2E5GXjZXXKCXm+AkoYAxPfPS
MaGWGhdI7Xib1AhwEII5scbpxpiznVHPcl1qIlv00Ka4nLLzqJcuEARTcj/AKRF53MCVs1FNu6d0
8S1JsKo5nbmXYQebMp9e+5qSPsheLBS+4rLqMByEDT180zMMt+uOA+eqHrx4qTcy+H/cndmS48iV
bb8IMsAxOPBKcI6RMSQj8gWWERmJeXAAjunr70K1dK0qu7tkert2TXqSqsgg6XA/fs7ea+8cm9wB
mEaEYHqBdUrN5LXqsjfo9cW/KeSoFTmL/lLJOSAnyGzmkfSsNdD5r2cVfhaTLrRcjZTGMu8LPTaA
K4HjRugZpfFFt4fc183YEiRyCryhTXcN81N6U7VQ0X4iXPApTUvWQoTfNN4WZV1/jHQ6fkQFNfQe
5Wa1GwGJveix7n6R3lo7oWVgyTt2hYIHhgNu/k6gcfJhEF27ZhCTcxe6xJESCKjd5o7Zd/kDUIeh
d1PluZ/VTMmdNgU36xEw3rQFt1X+koWR/9D0cXBL1H7PG2dLAyPSzEgRnQFWGvshncoPlpx46A2z
fTTdmLmMGBImwjOzk0ew9/USlmtcACGmOoO6hdv7nHYDnrV5SRh6+PjOyy3jnfweUZb/xJR2yQ5+
J4bmNMGF/ZEYI5dwqb3lB1Y+8mmYgafLJTHtSON+pce5rVcCyDZwRiWZC4wIbmJKsW7TYbmUdNCi
+jMqpYI+MRiC0MS2YjNzor588J1syhhVle6rCwgEfajo80euxjYnijt0fJmGP/lkTong1siTjsgR
McG4aDAY0H6KTCJiVD/6HsZSc3iyAWyT6VG0jkJjIxHpcu9i1gFsi3YqVILyLhXZgL6E9CEmO8Ke
+jNh3WOwa+2RcJyS8IqMfjS8QmIcsvw6SUMk21QTf76FOsfkUopswcYWl0xLfM0I+yYA8kcD1u0j
gG6xa5FOkUtzI7VDRHOeqQCGqdagxAJRSEJYXLchfw4L3U9XVgMuYWRg6OSGuQ629PjSL1ghbO/l
UNBra+j+AIQvKooDQhTk2vMz0UubY1NybKOl3vQZWinCmrzhOy0Z4d2kUBvVTguOintvMcr8Vrqt
TxouRuHOOhf+AJYkBG/YRieWRU3cbDcRBGTEIsXKK4YFAv5grFNJFV0NuFJI1dAtuDtE8M4585RD
CnxhgRzRWWBRHQUUMru+nPRrW5lsybWMpucRJCXaJE4D0uJdYq42knVwgTEBKz3O49LG7JH0fdi4
OWK4Ze6sXdMSkccXGJsTuisPmtyM0RyiU+nHDasrb5+JaOrfEssyLh5KujdeElRGnmT5p+ay9kPN
BaPDWbmPLHkmbwMByfo4CznVW4IKhofZVpXY6IVJb2jpNmDO7znyPVbCRfSYBcBGSLBm6s3GmTJe
6hEX82OggUv1OPFz5d342RHXmm6NSKMGw+M7kvHhWq21+sbdpzSWrcfoGI0xaB1sPnu2cOmhXQTK
R94Mw0E3bXXKnXIZbn30vz+MjkiU7eQJjjAHJTl8dQU3wSIhbYLhaE3DrrDU4JPZlUAgJQJOnFEA
9fmDtGAdAloRaOoorW+rXDY259kY1aEa+2QhJjGAk2HYxM63gTkzzxl7UiuKuPO/Y9kGB8Czgvq4
l/nwUMf52G5kumbaEunEJNmJNC4AokSCt8WUWXGDNkjoM5oyhxN+8RLafDjUCaTUwOEpTPwfLu3O
VxgdAsk7gDQsiyPJ7Hu2CfdbOWcIpSANNvmBacjCBqZxCIseCT+ttFn+LGZmJpPRzupmWmrjfpzN
6IpxX3jngNWBjZUfjDwYFxH0eXIyxNjLFGsuC+nERoS5chphZbeBu4VkTr+/gQn/MI2i60JmPdFF
wUgoUFQNgA+GimeGEcwaWTRjdDeRWZA8vMbVNT/ZXx1s9A3Xxm1vKcJguiB1nm0Xmv5uZn7xCOZt
SR+wz1jqkLtedE+Xz/FDu8hT/K0iw+NhVtSfazYkSuaGzsZL4KbOSzHaZNbBivXTbQJgCGK2VOOD
p+b2AyB3ymQwJrJ5Y879cuGWkb1F0F3Bzgyu/UC+pmhB31jxB+HJ/onIAS4PykdbHAbjSNsEnVlb
hd26WaHe8IEiWqJtv6HuBp6kXGeqQiKY85YBzkgcl4kC+yOpwfghuiECZSsbANCBV8XoQIwpeKrq
xbbDxlMEuC6BJ27HolEXMCbJZ+MYzfMwc3EJSULvfsBgNk9lDsic7bQiEGiq3GFNi5/bd4KyFvgB
fYZHliF58woroE92g1WASKtG/ozT3IwY9e1Mu+4BXmX0KdTkfJnCq0cwbMbw2MMT+grIHQC6LlCR
bhE/jge/jjk5q8Z2v+OArfudQrRxLdn5QR+ZCuwlHg9U1JUfLfVtabXe90XHzZMe+5TgauILuSfM
vqJxjXCYQEWoR+hnZ4ujSVYp3fkRgmlYzBH72Gh3y3Bg4pa/FlwaCPtJpyY+SZpjD7gJs0trJopz
AJEm+qXKZFzT5BqyxWBpBJgx5ctyyvG9/bCB++7j0YRkKeA8wD+WTKeJzk5eGZnElFZeXoCZ8IO6
4BmxgfsnuCa9ba7Ro4b54jPLWBraR3BkgmWn5mR8EalBZ7zulvoJedi6sNa7TCD8F2SN41PvaXva
Zn5ZPo59MFJvcLCS+SoNvCAQEzIOvLQoPpIhQEFelyZZa23Xdt9yDBoPdpY5ZLXIGnUydAxsyqCa
CMlehqS4iDaX0JimdbxNwALJ0QQktmylUzJ/NINgMFcSJXvth567zCR7TnRwAA5M72Eo1KFCTJG8
eGWBvk1nybtRMvOHL2IMN6UkbfVmhJZ9n9OseALRKrIdWEfkwDCddRIW2imifTkg0gv7qQCDh1fK
f+a4QOUEfqyzQ0PSBAMkPfYIaQ2NodmUWAwtzP4/pmlEm1nhmfCvXIzSbhv507K8dpEtqpObdvFZ
jlb0Pog6y0OCVOMJKKqK5h3dSgQvmcvYFD927119Xzs+KRpLtYzILojh6RZEdGiFZQtB0RLRm9s7
nNQl88hLoQGjkOfmcqVnDNHXW6H6gSVNEXewh0ARHFHP6h3pZhrscW3PwV0zdouB4gQXJ/FzYpUX
RVLcAV9YXMDL6IrY9juz2Nv8D4elpLezrwTDYgSYEfeCdEy+ZCo4CMcyYPHURBquaM+2QQpstOg6
g84pvtBvs4GIHBXpWr2gVY+Zkzw4WGj0BuFn+88hxv/aa7L+e6uJfBXpeLDSfF9g7vtr+S68YJIC
+Myuc9zqBQxWgAjeTQmvkNjb9rVyrJfGLa3bDBcZ9qC+JQulIdBOVAOPC1hJHyjDMJ3aBmHrxmXm
hBygMy0besJk/cxSf9r+0YT7j7zG/38OXmz6jf/75AUjUv/Xqcv6z//X2CUQ/7Bop2MFdSRuNboS
/xq7+P4/VtumwI9hr2MZSS/4X7Z1Zit4oBFLrd51l7HI/zUgC+8fOD7X/3j0Ox2T1/vNLfp37lHb
+qsDmQeCVDKAQsFvjeg4qiJnAiN4dFGInmuO421qB7kIU4NZeuLjfBTKlD9bvDA+CCvbzzcOWrl5
k9r0e17Tws+/ETl4Tbj7Ak4MGsTLRU/Sz16i3YW24srk0lcU72FQokzBiWFYFz/3RbOl7g3eJ6tJ
vo+i9Z6I4KPw3HCVIf/Ysonfo6/Q+M8ArdwRH5xBwk/ZZoC3hil+itnkUd0VM+UfQaPrzQLtxSau
UkduMR82Z3cQMdkxgHmPNnoV+oNeEpF7KlS7B3j3h+hxTh8NONECZL1a71utDJod9+SMYoHwI9At
RQddPXX86iWnFXFxm3x5dEgHONtB0R1BSqANcShM7MWr7hJrKr4PXjyfcREHt2IU6dGbNPEHDe4t
5jeE6lqpV39Euqv29A2HEF/ASE8iqe+6pJxu4nLNYkK8T5HlXGDJJneKSSsj/V5wIbYRChxclKjH
kb4vDhPERIb7rXW4FiufpCBMnf5xdl18oYWXeu8FMv9jjvfxdpKTuilV2V2Q5D0rgH7HKOKq4Ghz
OUC/aMPWR/dIB++u8uzpMxrA4xWC0AQn74YzrRUmCbnhvDS+xOODiXYhUCUdDrZnBFuw1uoKKRAt
Y5FxZbDGnskaAYZcTknJoAByphdUVdaDjxZodQPIvWSQRMJsvlzob0Jp4Wjvdg43vmk7Awt7ahYy
YwdrgP2iuqDutmu5dLCNNUrKKBzWj6lu8H8dS4NIboOb/6nJSL2vB2Iik9h0rhLg6HZwzKsRmwMR
jblzN5ZDfGUogMlh6SGm5IPi+G7WBCfcCyFJh8mqfPvjLgblu/SuWZ2y24+Jw3WW84xFGaBGUZMc
SDAdRjibbgkPbANFBHdYpPwVWlnxYbgN1M7PHvIaMl9sbCcDm+VuTn3rELQOBwl1+3yHRNS4sXXu
YPLSGokCNL+1haVGU+C0mBAPxoDCHxEbRk9EwVTNfqGtzt8bFRZcmkTBw55RVSPOKKL61GOv9Tcu
NtWUSId5vKmS0rpDzbV8k0DE/XuAikNz1DEU6qJ1zZc08IzlgIVj3Hl9wxHoStOxnrgvKDkAhAwE
TTWVIcDgViYM/k0Vn70cFA34L1j2YzNN+yr2y5U67BgXCMjtVkBbOJjwiXnsRmXezYbbX2OgiXQc
Oh8J5YzEHZHO6B8gxfYEk3sN6X9LXu0sHJR3hh4JXzXH6gY9hkP32yjptDn8RFRZjkr25QLafqzm
hKOxT4xXTjRmE4Mm13LszSfHrQWbkqJJn1SOplamy3Ly3ME92VFj/ZJzEF2IOSM1ekbe/dJjgKSl
XPTCIn8LnQcB5MaEhSSK2gfF0Ik2bGQBUfKSRuQH0KjTpzZkgaWHIcam643iMcl6+oKkYa7ZDmiA
CTzrJKgo260fFrTLl9oTEl89+UQ4zmLsnUwYTg3CPxcRz8hlo8ngNWz8IEMpjbDC+t77AKBCFYzV
eZ7H5WziPS42fTrxpGaj7zyyuOZboaSKUIUtTQbEvzXUxmyzYKs4XSpyi4fkiDwpuUESKR77ImPN
cXEpaLjWNvQvPYjbechNK+xJokJS6/trsHcpT+i2IjILx7y4dyNL3pqDwo9IqJ136oLZ2ZaxW++C
KcGeI5QmAijuevS2Zm+cLGPAkk9YdHrjUyvelr7RXlU/EUc6ODgUUKfOT3UnXiU9lGcPF9r7Glb4
4Q8jce589+I4RNP49Z+XJuwy/PdvBSGHr3pFHXe//0N/Yab8vwFJ4TH6u5rkJcHT8qP6+Wcuyh//
yn+VJZTD//CYqEPFEaBzEF/8qywJ5B+IEzrG9h/lyp+qEvMflKOIQXxG1/+cxP8Ti8KLId0A+kwt
g8KUhtp/UpWstcefOtcA8eChIH8IOAy4t7q/DXNd2scZaKvuOIDWu8sE3dpVeQ3qD5dQEv7pa/kf
5AV/LYDYYhhYAKRmaow8xhXub23ytALiJnCMHkusoDSyhDoyr4i3C7ORI9B5FKL/+RtyyHHLdKXN
Bfe3wj6zdM2zjFdaBIZFMJqTGvemICHWM4vqcfJG+9+84W83ifUTQnSGPU3vEVWcSW3658l8baEf
yaaCT6gJEoFJ5DGPTfzqsRtiRGlkkaO31dByYS/+my93fem//JI2i2F9e0goDj/kb7IetOIRClLF
V5rBP2BULvYFOvh/8y7/bb3wLnwwvk1Q5DhJf/tGS3txIFfyLmoa+jOxAjTX6AOuMGgqp7//9dbX
+v0TgeoxHQpzRBz/TVuBAbRaEIdQhtU75gAd8+xVIo5jIcmjJ3JxHv7+Df+nDwedyrIChzUK4uqv
v549tnTh0LMeZQDeI0qS5GiC3DvM0v38+3eyiD/6/dP50nPhyayZ2wixVnz7n5dKmi7YzYJ6OOT+
yBAzL4x3zRR0oa1M902hzB+YoEh7VzMjyULygghx9CXxo5lj/MQ+Y3yv5qH92WYUQOCe84XyjDh4
Y59aAdp2yBoa4ys53tHGMG0gqANQkmf8V6SMTRbucOycyoJ00k33YhEmlkGVzm/jEM0gPTGBrrZM
27rk+MVRbqaG/Wz2KZ4HJoD2Og4CQrPBFkqMdZmS0rGV6MTJVw6cKroljqLDvp7ZtP6GvqOsIKRe
XKwkFuTjtHhJ6NPUtJn4u2gdOQwK4Gv4yXmpQD2Cr+ZvrcISIsMbE7J6PGLVB+xLLEefX0UicnAu
9NcJMensJSFsXrdF3Vdh1pGY+6Dwm3OIJniFxqsePeXSS7NJX7vBo4AkedNH8G84JLGBb40c4POW
Br16x5iT9rvFEgMxWbZSAZ33kSiF9yoraAht3KGBOjNXwIyZXJZS3o6m0xnE28/mcFvbQdLt7SiR
6VkLYbwosuFsRKmlhgZYg8vfV0mtHwXfZbqFMELHwffRUu9cSODJ2W2y9rtivgQ8OLZBb3CAky2x
7NO+YOTiBV1F0LWYy3FvE4WRhjJtMrWf3cbqbqIxL7GF5BKZXAuWwmFqR7zNDsiS8kIivcwgJA+i
NZ/NypbZhtg1H8wEbFfQLANozzdso+lrTdyE/hZXi2j2Ev8XSpE1yXHTmhgBbhJVuv6dJqXbOeSJ
qlAdt0ZvkItL/vg6Lo7blQFjzh8OXRyY4nOFmvjMCxPgZsRJui1NUNTbukwHwifzZFou9PEj9xUX
cTOgwAbUCH8mzssbbIlYFHyNKWqkBU6D9ruVjALTrGppUN0mo0nxDZmmiYhxpwg9DEomwdkEFoH7
B65sfI8Eik5dE9muXiO68axsKN/bCnM6l0ggNDSjsrCymzQrtkHsi3ZjKvxToQAXyjfupV1wyZPa
17ctDmvzW+VaSAxMJYJ73Rcza9eYl/YJgE7QPdroAESYx2712jZpDAhDIcHa63QcGVSRoHm1c/rY
W6tiXho64CSSq09S9F0zdYxLmyJCEO2oykieBhmbC+Ou3izxeenROTmlbd8lGFSanV1C+t2n0hTE
Kk9eoV5Y7cFr3BvcqJrc7F9JvyFR1KDvPW5IeJ1GzJsVKE14i+Q/yENBOPJPmCC5DhkbCuu+a6VE
leDIrA4d9lwGOIVyq4vnNSCBkRh01rafLGYK5oyFCH8uJp/paA/lKPmcEjv6ZiaicyvQ9oD/1Vxs
t0PszPd9B9iGfkA+ZmHbVyMopRyf0TGyxlxss8XNoVjgto128FilpsfZjfreJg4O1hIe6q+5T6C4
loPRhVbrZx/M+uIFUoxsmWi1ZaQOPO36sWnjpt6nXdp/VmhpPsyMkOAt2OKZtHJu9fZG0lLPtp30
KZ+XbLJIKxOdvjRG1rlk4oIYdWtglQdtJ8u1AR+qz2hhsC0ldkwmKvql9DwzqELtwoYECgTTDY3V
3PAvfjkB14/YlFCnO5V+7Iy+JQYsj025I5ZshLycxMDf4enmNCpo754CH5o+XX0jZyxilKyI1AZd
s7ZmgIUQnQnboMeS8GqiRH1uWnxch6hO2mKvcRgb91WaG2TKDkH7kARrHoGXEh+xcfUUjGFTyfRq
EwjshbVIrU90VO2PgcFUvDfrWbb7qHPUs6ZkcjYDxnNKFSSDpBRwJAHu4bK3I6Yoh3eHaoQ74jB3
3MZ9pzmh8DD1IVk6htPdvNCkkotnn2RByEFYDz0jMb+Xzg8GV0nOcoCIDvfGHMECNCmGw6WhEwvn
ynLuWjESWjWIYrmtaOzIzWIY02tqZOXXktXFBwEFGfilfnoPvKkhAlmUby4ThjerC0CddwHELOAA
pArxm40cWmVHP/xk116BTdbWo+TxtPi1LeLJ9wNo0uHI4N74NRE58UDtHTMklFP67tal/17YbfvS
WytPKScVHPmbkUbM06Lctg8inftPhBL4O5l5x03YlWl2SY0iyvgqawR1JfHRX8KqYLc2fgy22q67
5ht8XJe7ZuK7z5g3mu8z+QZ2SrddNxit8WmAErIyu/0oUnC8voWtPrCsMCfDioty2fiviFjzF+KG
qpsSoJpVVO8N0xvg4riIy4R4bQQF72WqjKvZBt61X9xbj970HZBX5hyEfna3fediEvazaasFRs+w
rZYKUpRK4LUbDZHnhi6fFBPIm9JZ7gQhcduyE6TdodwFINOK5TFVXn8kbb5gnG4EYRNlcs84zL6K
0tqBjH1iMCQfAcAG/g59ovtLzQLHXGSVZ7O2QKuUmNs3eE36LfyHcotcnHQTM39lUXDr95hsvNgF
zDdGxZcyGDWD5sEh1J5U+Kz2bvgI8dmGwsWOu8h3Y2ncO1INeM2+rJyzIfukATCf6DXkU7dfavLF
p2HkzpfQsHb3ch58zrPpmo7yV1YPyCyDxX7sqsI80jGttii01Zc7r7Zo0P4oaryphaUkZOsT7rCG
drgVbRa/nxlcDEZvXZuoMe+zpgCuzBTlbPiM9jbpuKC90vRRiZCV3W6xXeQxqWvOL3Y/kCqQ8CR+
pYWu84OfB95F8r3c167wnswp+Swz02VjceL+pkT3ctcIGS+PbQNXDPVXvxeFj30zVatVvihm+161
VOOcR3F6Dswc+nZqRdURFAg9B5oFi4/vVuCObJVwSHLVfaZvHBONzkY7tPIOQJZphbo4f3mCwRkj
KtDIipkhXRrogw7RtGNp7QvanKgn+3lOQqh4WFbpnpK9kK8pY9jePNcj+1o+uC1g/JASy31rBObI
Gbb/cOtUk35rQD/77xRByMjqeqyeyZ63Phjs1O2xy6dx3NNTm5r7xIprwjyGdrgwizb8sFyWInuQ
SrbLYXEguZ8MZ9DDu9XSCPuZGKKzmd/a0xtjwLJ+q+dAnydlWV1YTQbtbYm0tmZ+3C9TCFcAezFZ
afg/M3R1TuBKpLAZ09jBFrk85AY4881olumbbzXDhEfOZYTn2rDFt+SXChRrU1q+R40NpAtxkrUt
B8WkWSHk+oXncLjLEts+U+s0TzaoLuuJ+CwO99R2il9TDKAUv1ECpDpgk5RhVWflo9nNwZvIg5je
XlM11yjCtN8pL0GZlzvIW1zu4qFwcBFtOpNU1zAfppLae+zpU3lRsApdWVxV6BRYYLk1ZOmnYwF8
VF01HOF9c7jMdZ/uI0WGcNQJOunc8Vb7Us7jX6rhG5jK+bMbfZqRdSGLWxN51gOt4Zwd0An4qS1Q
RtNNiaIH2oVOo+yHF4im36buShYPZit78FG0voDZZ0ZJUcueOM25qh4KjHT9AbN3/MYTS7Xblj28
iN7wt0kh8h8YULgk6K6NHun+sa9A7nMTSYgK7m77lsGaBS3EUMFTjXAMnr6MmOH7WqFvroZqn0eO
vum9NggtWpcd8PJxPM61NR5SG5NhWQXlZeHWziPtxeeydycYlxVOP/hbNxDJr0RrcIES2QxkcWg3
7J75LYCkfoNekSjkeL2JjUkpXo0M7eDsUV1IvDMUQZoCe0pWuo4YvW/wJC8lxxk+MtHtGtmqX1PV
enwP3H+O0BRrlmSjMLol/RU6XPIKY4jxM7Tzpa3fTSu6sSGDPfilOGVRuncxvrGPr2CmoL9tuBxC
j8pvYmDyv+BfnhhyUM8SERgh2sTkgB/Mzw5uDMcRAiP6Uo5UsrOvhGPHYU3TFQd13+4Bp+1XvyyB
g/Ke8fs+mqRD23fOtjGpvMtE4oEnym9U6g7SVesQm3aCuRG9eOxHewABj4tmAwKrTAr3gpBIEca7
sWQJEcl5sbRMXhNcahuLWOWN4VjFIUaFR4mRqVMq/MfZZL8mpXR1wwG82FhESXzTw4yrLaa6jpbm
IWnzG84JUqPSbjoC66A/T3nP0ES4OxJlZxreNt4KvpwwHqbxCdAzUVwqObZAuU5G644HQ+fPirIL
NXVyJpaR34XI8ZBhAjnKHWEmja2+4a7e+2vbPSpWxKlsq33fFAhhcvu5S3iwSRLko0CgX94Dqe4t
R3F1K8b4k5ef8eB09XZOCA102ubLWnMxu0g/EutKvpEl81tmXfvS7hFpiT+yg7vgnAe8JxFt0QZ/
wwc+J4GIQ2HwN8G7VMUYkSLsp0Rx1i4Am+5iVuBIU6PdT1Lezb7V3/VFYj/3TC0gHQS1ASYM/7hu
c/OloKthA0RzHeRjTT06O2Kw0NvBeCVjyEh6BFMp1Whtkt2SpP14TctFJbxhl1xLEjLYYQpY2eQ5
3JOiVLzYlSQrh7KI2X6zfPhW/mU6pUWroeviU4U3ZRNQ9s9GT5xQFO27weGy2Pnqu2badIcJotqS
Z93tNeS1TEXuHiRZnoU5ng4n+JYv4xt7lN4AkAygSBJiBveMS5wL1ads1QOp5wi+PNO/Q5ta3qIK
RzBOh2GnjNH4sjkcUI+Mzf0i4fV46rYu56fMpp1PTXdnVZSxljpBCzrRHHzm9v2iyHq9DeryNdcZ
4Ei7gZzTp+j9ke9zBaEr2BjXvktg2Gv9rdRmne2iHI19AXUhshv7SiZJjnM4/hUX1bStUdpxx0Dc
RyraA8m49bM1iuKck4mJaJnnJNaFzXxkyPcewnVEWe0TkwF+A+Ryw8Yqx/qn9B3vUeqBSi42roOT
RExkevUic9fcM0Q6IvdnY1TAp7ETONVlEr0TelxYmSPFzxD+nlWS29+MIHkNvNTfVoNln6Wably9
8iXWYdWELOoi4Ry80zECmJcnME7a5r5QPRuMxaoDQHyDnfwJ2ej3eskRNhBAsIn6iCNXaus7g5zg
rcadgRbQXmewln0CigjqrNPmZ+cxbRwpekdgJ818ZMVCq0yXiSsSQcacyA4tKDMaX3NiTk6Aj6sP
codL+87r9dTuWK4RI06TmPFtkfTkzniLtc9pYAkmpAofIdQ6Sql8fAC2113IHBnzLVSCBgmYX353
M15q0splEtvmFz1k5R11PxHDffGse9L34MjU/YeVmt69FfQeX2pWvUD4ZK49oig/EKFMk3im4H9A
6lL1VE0Z6RHUwn/kEiC6oSdv7bFFdMd+nd7KcR4oqmN+6TUVBlRxe0wauz6kRJoSwJH1HSGuA54w
kFjjdVCtIDfBzN1H5fYVQladlI/5Mj/HNOE2I8GhtzqnkAg9YcXLfizWoBGQEulh1oR8JjPhOCGP
Z4pskFhVuSOyu92qqkz29pKal74mcWWDSap8pc/mviMe0PcxkawqNOtk/mUx3dp2y6yfabEgx/a8
CgY6qggNnKlQ1Y7Tydeh9Eylj3GPCf/GgZT2Q3EbeC9NEhjCwZPuxUbOYLF+lxIWS8763tQiyozt
Qr7qraxj3ZKLkaMsAqViYhUPoJI4dHOXs7u2XUPtxQSLmFlZPHdVjKxSI2uUHG5TAMd58RgRu0vn
CDZsHxczg1LklgPFKyhMIq93KRNMZ9MvEZM+lxl+imqEJOANF7EMNJJwstslqrxitzhJH2xBbVTB
jXSdYn0myvI0dp0z7HHpdsnGgQPya+qDjCckHTvvgHCQa0UXj4I77GQFoeHV1kODoFAB0xnGKgRI
0r2Jrk2+q3iNUbOyGXgokXkTzVkuXzG3GFE+QUSsEVMPI2Igtgtr2vT4AGiEavQpG2UqAzprEzkd
MU+027eu2QXvdZmRGl2IcboakaeLowNa6dI1LCsO3JXU2yFslBstXKM9DZWbEbwL38ODyAXBb69H
qv69nWqgRx651pBN24IqBUxs/Wg75fKJkLUZkPcmfnFKx8Yx9yYBfwfYQiQqTAwn75CrRtauV4n7
3U0YmYZxC9buRBsXWX4Ki0JtKtWZesN6Ig/a9TM57HxzsG3+X9l8zB2GA6eb0GHgDqPKXZqEPQa8
CKKComv6jzxdE0D93E1flxl7xtbxNNXNRJjJ+m24hIFHC12cTRH9EYnUWA4gCACvK6o5mlXYKzVc
XFLURipvRY+GPyJbQgku6qEGDlbuKjAMVJX0W6lBbPqGr7QS28uI5MVgRdCxZummzYxAAmxNRBOd
IDZFA2LjIYu5qqH1ECkG5tSv5Ue97Ou+hXaSQr0b9prwlPToMxt4JXibELggJ04Z9WMJ8kyxVtBC
W/Z4MtnAPxd/SohEaXvx0NAP+OKhQ8RsDA147KUWyTnXbYvGP0atAE3F6f1tj6HhxYgc51yLwbot
ZedzcmPDQb6wNP5Vta28qVCrFTTKAQQw3q6/B/T/QuxGV+LmO4TJSkYtBMV5kkQ7NvO7N7pQJb2e
mdDgOYm1baMa3tTML9dsKbjpN+Fr1PcLuTXGPeZPLEowtmlJVTr2XLIrJS1asDKpsyHQ2hNbi7n8
h0183R39sOhn0zUCOXVcT8zjVQzzvLB6bi5gC2nvi6GY3/FgDx+2VmO6tabK5xjvANnyKK9zBdJL
0b7DQ/bbTZ9kIN8H0/AjnvwJDjeZVRZa/aCQn1SIpKaZvSyR48u8CemfNoRwoj548swaIVPpKGyZ
TMpQfdtyqNHig/wixZThP5hX0HAbK3ZM79Fb96wD1KmiCBP4HBGsuxIQO4DHFAdLgBg7hCKPGc2F
qkNStGlkV91mojx79AjfCtq6Twr0SbZ1lCseXHrMuHjiZuCxMckyo6274E4pIhL79ikBpxjptETc
Tv519wm80jzVUba+b8H3u5G+5jGMZgmQg4TztD7WUCatXWCTDon5xEtvOdKpIrVWOeiJkfMFa2q5
fHWu7NHMCqvgfoj8CcjSkFmnxerELwkHEWSxNWr9RXKs557aZHKnMyHx8mjkY7BsWfUE/kXZpH+1
Raf0fqiaKQmneWH7KmxTPbatMt/oBOsPnuwI5POcuz/7LGJUpiUcEG5Gcxo/cK1K7zLoUDFiNIvQ
KPq91YsPT/MtYR+xNhidcNPEjQkZNGlXe2He0EXgU+U3edkaVUgcAoUSvRdwvHElWSCDLuuHuvDt
YiuM5g9BhZyB/JvN9OHJya22JU46oD1M2kkvcqzlqaK2gN1ZTBD11GLjprcIvyUEl0vpr9zO+m8E
pLavaMYBBCozgeFdisR7qdOIQzHlMb+24JDrEBh+ihGGGDoR9gOtvI1smvgdBRDnnG0gvtuoqYFj
1APyWJEsrDxMuwj/0RRr8hbaxX/HQOZ8kntQkZNno9AN64p21IZTPJObdpkTjYx06OwD1m2v3LtO
NHJJc2IAM7Pb7iuC3m49pmYEpmYNalOU8byLaw9f9lioZwwULLiR+fYXNR1uRzEXyLvr2fd/0NsH
gEwrBuJMhaxq6w7TbOKfAIp7pBCJ/w97Z7IcOXKl61dp0/qiDPOw6E0EEIhgcEoymWTmBsacMM8z
nr4/Z+leZYBsRlO7NrumkkymUqWHAw734+f85/tJ6ldI4jZ27dS7zIa7aY024c+oSOBRFYz0qLmU
svRIczROoRQ+0JEZov7jqxhewIdSSpNKwoDfLUckPpcu3MFco3mp58ONi6pF9DxnVOQ0W4KG02ll
kT0so948IcM2frC6ink7K12DCLpS74qAJhLMVcqFj8+uxuMEIJVeSouaogd+czIvDHQ3yg40Qn7T
dDYbTmqA1iYnaZNwmsKOFebAH8wwWsP7x9Vge/6ouqh+GpCfC5NVdVx2Jl2JZBlEDwIpnql71BNL
Jm+hcOm7DakGj8840YdfSAvyIMweHz5vQprxI8y4Fty3emsnnKx0aG3GRpVHb3AUm+JSqzTqrgTe
2Poh+HZ8EdpM03a0rtb03ygWsXajDwI1X2jgkuym1b9yPZwkUM8YhF5FdayA3XLiKW69hvJmBWPH
kqptoWS0s6omGUqCbhBRZDvrMTvOczIIt2NuRzdOrbTfByXKjJ1jFeUT5YQaz/aunwMvpHJWk3ri
LDtwSMwW61y0uHAvLgyyMQzLZUG0rIYKtvFex+r4Vkf41rtdrok7Cy6/3+pabQmf4lodr6wI91uX
kDhUwOKQbCVcxszrlkZHZhCjXe+8MJ+yz2OtWE+gj0ZzN+ZIA0U9mOoET7Mu9ijXu0f8H8fyMlXH
3vaAsSmEW1VZ5G5oNEiZSGkOOK/Cq3MO3ETVwF10FGNuMjcKi2K0p/ImsMfiZ6cNw3iXI7dzdq01
tPGuNGPpq6nS8QK3UydUI+eK3JHEzSztTJbW9ygr9UeFgxC3tbIxwzsKAHznmN1bzmfhhUWUj29v
7NNFutzk+CmTzLYDYPE1K6Pf5B22I1u4kHruYqKC6M6UG/1g61SCk7JR5o3K6r4IImf5Hqq0VLgU
R4yHxq6xiCiqHC5gn6CPFJdDuEWQYemGpn0t0zdUX2WOo9CIjk0FDuGGx0u7nwbe7HYsRdvKaCvK
t7yO7HS7FIDB3XJqtGeCT0Cjdt6JRx1KZbulHzW5rUeDDGGAHTGuR/2MM4phC1F7kqmiY5c664EY
oF1wAiZAdI0U1MRGw3tQxWHDVI9JJkuTy4yqyyKTANmpZpLeh5wh1ibJRxIzVIsVGP8kypVd4yiB
z9XAgeE5x+adhmOv7eVB1jwMUgKNqF5a9UcYkXzhtr8Uu/dVFq/0RsgquAZpLxgJwaA5lVgYQLPM
viq5rfWj8dWU+/kxRR73iAaXAmcsgyl+f8AVmAOxiorxGSAQzFVA/Kw1HTkFq8aSpA6oqdI/g2zp
INhRdpUqV2pQRV0ONkx5ni1XH8SgGlkaej9y6cy8X+lY+Bm6bCEgk7lOGfpq3powA6PY3u/lShk+
s8olt+ptOIsYg169P+NXqiNHU5CGMpRlqLaliJ/yB4okbzRzJrro9vAjzXaDf2LySRCq9u8P8/pN
wqpTEMrIKtcyS15hVkz8eqRRkbv9oHJG1Qm637CEkzrFQYUFSBydoRe9foKM58gGYj0CXURrp9Ni
m+0opMbdXu4wTKf0qr4goDdmHehf3p+aIn77icyJR6gSXAkOkAwQZzW3FAUwXTFzt08d+h/jZZb9
EVHrrkbQ1WzM0Qk8MmjF0ZqBDyi2sbgqnj4XjVpZ9+//lLeesqrbjqLxe4h+Vy8T5JsxUQXu93me
HGSj/BWV41fMLwGLyf/GusGxWrFUDXGXatN18ee6oW66hFZogxsOg2Q/BZWxx5BYuXx/Qm+tTtrQ
TF0xDWSYL40/f6zORici65KmIxmFfIovrT9aNGmemctbj816Ud4ZlorQcPXYIOoR+PRRt5+nAEf7
JsVo/XZ2SNAeQ9JzpYtonWrv+1Nbr1BUm/AFdTE7zTBYq6cP0Kxk7qDVJPvcabrfFu0iEXKBCRP4
apaCr+8PtgYckJAQGjx0qo4OewVj4tPR7B7rDdtuJwzQm/y5aFsYnQhQEg8LC/ngyCOBES02D2rb
Gj+wPCKay01tHxRC66xh4KESP96d+VHrD+flRxGmstma5P2d1Udqy+gdycdMfjjb5rbNmuZeG1LS
/OoCUCdHKVNF+nCjlwhBrIzaelcAW+jn+Nwn/Ma7oK1IbLXsuFQdV/utQbM2gIJ28Y2pDX0MoMrf
OWz6T3JnmrfvT3q9opmzJhtArdgy6LUWwuQ/vxto8xjPtcvi25Q4tmXbq4fMltUzULS3JsSLdhyh
VpYte7W4xo4Sjb44kx+bMulIYJY2sVfuzKE/cz+Izgg93xpODMb2bunIL1fDpeqCHlEZ8OLGbwAl
SoiQTVuuQC3W/ocfn2lagN7oSWFBr+XOkyMVkrXIna/aA4IWDTqIouTT7v1R3piPadKBBlUBkB8R
welLyhVif66jnY/H9vi7MRN77wAX+GmWZ9kjb6wHDFXZdjR2AcuyV+sBRzaqZDr1VRnDsy0ZsicN
doj3/nzeGMSSkdfIOluoAbjtdD70PBSEMJhP1Uv1K4lxfJ71rv/4q7EU2trEgoPZJq+2GAP7DfSA
VusvIGs3ha5HF0XmNGcCibemoiqWRaSCRJvv9XQqNimiAEjG4COOS9zFTosLheTIxxcAzEMMTw3Y
3wyz2pkyzu9KaqLZb+dS/YSnEvZMrWpKGG6LfOb7b2d9/LAl2BpmvbJq4nRpCrPeP7cErejkXoub
ySeaH8gjIUIEsIP/4XQR9vNwn9ZNMZ458t54jFxeOHX4iF6aLU/HZHWnDdqTCayZOV8reEn6yazb
+ZmpvTWM4agKThY0J+jCUfbPqeGVkpP5pZY7oHqvP1VUoMzdAAxH/qDyWzxD/q0qYBxZ4GvxfJlD
cumdYIQLNg3fRtnofipcD3/Eg7Uc339drzcHxTB0ja4O4btLDHQ6JzLcZALJiPo5nZ6+ps3ydii6
yi8rUlTvD/X68XETsW32VB1koGysNocaJ7iBipjjO6OZgHVAQps5Ufnr/VFeT4jWWYN8Nu0AOtHy
6pOKHVQmNdACP+jlxM/LYjqqtUmvqJ63j//OUGwSbHmAReXVxtpN/ZLitqf4uoQvlhPnFInHdHAt
LTXOPDvxif4ZlXOdkQUW1KaNGLr8Gj9I9gJEqp4ofumQ/O0HpZ9cx8rU5yZCiO4NZfe5WBAvBBQr
zuwer18blwC+ZosTnkBc005XCAJ6MwnUQPEbLcnu8VSZyV/Rp/j+s3xjFLYmlaZP7m0ky1brkLKn
DBw4tPycTNC+WKzgUlWbcy0/b43Chi76Yl7uh6tRoBEhncgiRjECkHJpCleCToIPR0Ucf2i1dAJB
IlR5FUCgL+V1TbLFE4uhrMijqQD3BnP70fYXi+Zr4jxK2QZrwpZXax1Rb9ZSlpX9qMUbppn11NUn
zaIfJS0+/H44OOg/Vk0awjkWV4duNZaDBUPGELXf0G30GKJYL88f3mF19Lb02LBBWKq6/qIov1eG
ozSGr4vSJDhAlB2Rpp75mF6vAtqhHKjGqipWmrV6P4qcI7dzOsPvscXyuLf8DCLMPt5f0K/3ITIu
Mo12uoJ5vS1Mxv88LKSUynjoFIaParW7CbXCvtScsucmkg3Vxx+bTtmZCxHbHp/o6uUUU1xRkbF0
XxYy0C3mH1PsNpo2fHhh6waMK9a0QmqAU/50TvEAOyXJRt1X83negIJDyIXQ9MzrEX/K6V5HYIfG
hEyORbnOXJ0TWpj3pEMqZjPbxrHV8TashwhzqbYq9qU8yWfGe2M5GGyqqmyKcJKb2+msNHyUaVSR
dV/ilKRLBy9pqvjBmXf0elYGuTia1EhPEfOsLzFsa5x/ToKoswGsdMA6j/4gFDiBvEVuPw8e0tMu
PXNzEj/99FGSboM7wBpjjyCmOJ1arvaDTQXe8DEsUJq7tF16Evk9Rq57PUFvsrHDpi39LNDoabNJ
quu3+VIO7Zm5ize2/hkEaKqgW4l2xNUb7TPTRrJTGX5uNu0Fei3lxpDKYAd3dPqkK8N0U2v1x88t
EhF0nfCRO8TwxuqjqFN6qlvwpn5CG+LWQI++xZGy997/zFVx/J3OzTYBLRLPyGToXhzi//zOl6LF
wQmgvx83I8LNBvTOtENCLFp8IC1d222Z2lsp1uFQxDFFJB+RQ/pjBsWkHEwLwBASg0qttkZkDI1b
ymU9uxWmVfphzqfuC3amE07MKbgHz9BE04wTjgXWKlZCw8Zg4E50UEjA9h9+Z3QEcnjxF/lUbsKn
Syft2tpIBr2jIRBmLr0FcCqIqCdrBm3lzPa2D+f4TDD6+hthTGzuieRFw6quno45x1NtVnRy+k6e
LABlZwlE3+w8K6AmftpNr525N7wxHkEir408CRm5V+OVC76cs9T6eOxSU6E9DCpbIGGfbhgXNhrK
+/cXy+szgYOAGTI5MnMUSE/nF096nmYZYPe2SfIDivEZknCIALjCdez9oV5PjTZjzh9Ce0uhFXe1
+gnpaROVMpZl3XS/swK2Fw2J4XXAhdeNQ1P/cHxA3pioioNOMXXyGadT662BInAgN/goyeYFPS+m
bxohTonvT+v1Xu1o+BQQ1mPZS1FjNa2MXP4Sx2PjG+CtHsGs4JVmg+H+4CimyvVBUQhFOLpZ/qeT
yapoSlWE276MddaRkIWMSQMB4f1RXq0GRiHkJc0AOB0v2dWuSEeOKP62g08VNdvTJBftHTtGSZMN
pv/+UK8emxgKkQ/IIf5F/8NqQkvYmEqkDv4UGOpDmlvyAdhP6X58FFMn7tXxhCCWX6+BFpksXZ6D
H8hovOx+0DF5yZvuo2uAyXAfIrmpcFNgbzqdDIqW3qoku/eRAeneFMb0hUxB8cFkPZcEzeLqTaZK
QAKU1RoYyrSfiiEbfDMsydVCXXftDpXDxx+ZxSVBZxxV19c7Aj2WRgJCqkc0X4b3yPXxKxzn5PvH
R2EZG4RtvBx2oNMnNuszakn04ySDI7hFS9OqN/AVs92HhxEnvCEiHCwk1NWRgRMcUd0EHghg6VRe
FEVuTpdhbOXVxweCEsEewI2UDNO6kooNxaKgTOz9RbPDKwkBzw6u3HQm2hUR+snJThafshvZOSSm
7ATr71OmUcjOy96XiLiTXahFeA5HeVEVVxPw0VvsdAbramwHGQ/YFLLpxz9acdsnz0Q7iAFJ7PSt
FQPdSCNt5H7fVOW1atCdiCfkuWzqSzp7PU2kZ6bCifRy7p4OQw/1NJmgefwy0/AfD/X4S1pISr9b
4CJ9itSJ4qaBw1YJPcLD0srxjDR2zjxr8SxXP4LcPSg08mca0f3qmx6GlPyMGY++AZvyOmrbcodw
LjioE41IiBvq8dai6WXcvr9i39iCRUqKmJT8DYfk6sNg3gFfpjP4Bei8y5QmK1c2Bumqo3Xp3xgK
rgnXW14qWpDVLcPIHZumInnwI4P6FUqXsf0x08d62eZhdi72fetxkqXEaUSsHODTp++0mPE7zhRl
8PFvTvYLB/Fl0cxACtROqXZVXAujeTn7+f7TFAty/RJROIIdEXdQzs/TUW10nWgShoG0Za58SoIe
9wannT6+MYtLtaNwsZbJTK0epAVMWTMaeKddOqI7quT2GNEkfeZ1iTf/ai4Ofz65f26i6/CXb6GH
Dduw/U/1vCdSsBP6tBpcGXX8gUK3kIr498cfH+odmYQEVBO++tPHN2lzTS8RVFW5DtIHKpaqS6eB
+fTvjEKUzQDcrdcQmo5yA7wDDumZXuODs+g15m1ZeCb8fGspUGz6f6Ossh9x3hQajWGDXwWBRtM/
gp9+VB33o3PRZEBGhti6KDqsl8KEJAkNZtz7VFtLb6k0YQvRq2dGeb1JUERlKRBs4IpEovz0vWD5
K6tNrQ1+44Q7dLvwlTH63KQhxOIPz4eRyI2TmaLeuVY8AOHvajmdeDcdzN4s67uDjC7iTKj++lzT
FIOvR+UMhSKprTaHrJmN1gpSUC/TYupIPCGeujTE1nQrx33xZAfybZAPAQ0aGcThj0+RUoN4X1xL
OHROHybEXV0JImIEq6V7OpQgNfTzWJ1Zfq9ULNCAiHT/NcxqY09mleKgEQ6+TSs1hchkpqmM7E6P
M42LWQ8m76mDyWQDdztalogOGoTFC/SMrx+fr9A/sWEhTSI6Op1v3IQs3jjo/TTAtJi+c/2TgwHM
w/ujvN7vuXzRdsa9iGCS4sfpKHY1OY2czr1PPmdMr9VSgnAw1/b4ldNlOoIbHGyvMRAvnzm3X3/n
JBzJE8AspfrGmjodGMJ23tla3/nDGNY3Jn4drqal1pkVKx7S6WaMfpj6HrNDk8R+fDrKGCVBLpet
iISwMU4wpCTizwsffWtzZuW8NRQVDTR6ZM4oIK2G6rJFH4eUfR+CFf0KUpeTIEb73wyK/dFsB3kj
6pWojXiE6PNW32HgNENPzm3wuyi8Au+rbaDz/ioJNUGPqWfm9caLInmP1oBQR0flJP7+H9qjEckk
qRu196e0rHZZUNEPVfdR++X9hfjG3kK9kkhK3DNIE6++O5q5kjDTuZvNiwoJAIc4DwWt6eqDpD9G
c8i1sLKGC6kv4jM10zcmaJgAk8kYk1yhTHs6QTLtZuHQUuAD66i8AYv0r3C6wTq9P8E31gd3QsSb
PEZKbeurVJYt6OAgufn0+M/xQZVQVHsqnde1W9LX8+390cTjWi18an3o0tg6Xr7t00kZeeMMGS0y
fhtqmH00C24OllWD6x9flPLTEAfWmRm+HpMkuKjDsWdRD15r4QpsrSSHgqY/NMhFSfY0fiDZPzEy
Hy90HBHPBFqv3xvxMAIIOG4KAjJVPPA/FmaUVXZT1+QZI6MiW7VY5UVJ7sp9/0G+ccsxuEdTKtOJ
9Cl1r4aJIV83ssUtx7FTH9rZM9YfyRbIwa8wND19jL/rzkA7Ilc+0Yr+4aucGJ1Mqlg5aHBWoxuS
FEJW58JKvzQdLY7aXkJhmh/fn+Rbj5JiNNBp7jSUBsUp8cejBOZEy8XAJ5BQsN2aXTKBEEfx/vFR
TFHDIB4i6b0uRRdtV+J13jIX/DSOQCUcrLOVM3ujeCCnC5+PmTgIzB4ZTMomp1MZGydOQEg3PoqB
aFsnpfGzTbJph8Ft8un9+byx3hmKWwvxI69nnU6KOzkzrKRv/GJpYgzm0in/bNmVrO0NdbDucoDw
z++P+ObkcJwUxEKNzPNqNcStPJWUhDGlrqzk3omhddBc0M+VSxNE251Z+m+MxvZBXQuDV4rE64hL
oYV3wXeq9RvdaLxJnhvXTMp5E7Ra8uFzmqotUR3lW/4i4Dl9axXAChv4XOMnXa+j1lOSBzSh06HD
3ufMrF5HPIjZOKFxYxTf1bqG29cNrskTqfuBEkq1bfKia26VVO3jHR1HdXJTTKr8E0fCbDkjxn5j
KyEtSBFUJu5n3eir11fXSlKHOsGWYlXNrSzX/eWYYFv0JR7ScEsTlOnCaqq2dTu49CGHH77/MrzN
A2ZoEViKI/iPr1yNFLXJFqhX4ESxYMEByo+j5MzB83rRiEFMm2YSdnii9dNBOmrzUWv2oDciqoRY
ZIARShx6qoEOv/8xvN60GIm8CORX/hOW7OlIij3Som6COKebxNiFLbn2uqID5f1R3poPgSN3OL51
UoavtsZWy9OK8GdWMZcbHNGmmGCu5SRDcmbremNCKICphZA2trlgi7//x/tpNKlVa4vzE2FV+i2O
e+MAAz/3Xib0/x0X/iGyue84LjR98Sv+k20s/v//RBsrxl9CpKK9lPMIK1gFfxtd06zxF/IpNJDk
+DiAhZv1Px0XjL9Qm+jUONlOWH26UOX/k23MP8P+7OALzNWQ6wCXtw84LqxV6/QxsMqJ9anE0P2D
GffpwlgqSY50ZcwPSzyZdDE9SA3MFvwYaPJ25i+jECw6yWU6HGhGTQ9WP8T7ZamuZ+fc17068v7+
JcCcaQ9Cs828T39J30ZpHtDLfqjS8UDLK3Yoqg54zqmUM9/dm5PmGVJ+Ei1IPOrToYC1wnrN+/zQ
4WAF7sNTJ/VyClDja02k7EgPTWRSxuxaUsA6IbGcPbPJkt2Cx+de6Vvn7+/mv3VX0V8Cyj9CCzF5
rquiyUUlxmWVnP6iWGmNLjYcad/VOPHFc32XBHu6UIr7IU/BfUbLMQXu4DaoTdOtSNToYFVk+Uh4
VfuKHufHeapH0BxteOdExnPYzrA1D0PW7hQaZWhG8AIneZ5BHIGiMKP2Z7DUukn3G5641XxJrMsV
ptv3NYZlUDbcWjIfMWMzvSXvXKPHnlCy3Kh/IF9MMy/H3HWQ0Y8GO/FKTw7OLMW/FXW0bjkb+u+C
997JyXWPZ80O+qvq9uFyiUrma10HAuDwuZ+OkXMNNglf0wRHAju5X+Ct4LYU2xtxPpZDjxKhC76X
EPVmal73ijJ1R72U6ls7d/jzZ8W8jeoGGIMZpbTWQqGLFmHFGDXzd/In2WMZW55Bc59tkNZZ9HK+
pMB4VZvLVRFa8caOsBae86fRCCBxjjZ+W5A8W8u8MnHaLBfHy0BaXau26SlJ1t8GVvUAyE/3jBkM
0JZGWKyD5jiNtnRFg1mkQOAWeVtvmzFqPNHmvi1QzB4hJoGSwpQr3lROKiTo4GbtIaNhP1u+JfAP
281QCyjdKBlbaRxhZKjtRYGU7VMJRq9US2PbN/JFo1fSFa6qP+n/D69hfJV4LTg/rQZEokQrN8yJ
KtlOKl9yMiuTnxdxibB1ti/MLNJdIMHF1m6kEGA+8o9IaEMrp1YPWLnu81JrbjA4rICllP5UdD8S
p7rWcj6MxXiYF+WikPWDpsapN+f5N82SvzRR94TonQbkBeWVPZvtQTbHeF/ko0Znf93jltArxyXL
BvxAeK9RW8j7Wc5nSAH5AkMSlgFNM/VV2kHGxIvkc4hydJMZUnQZqEtyV4IVfehAx37Hykq6dfJ8
pE26gzvbSqN9YelN9KMN1PaGnnzrSia5RjcYG/G3NkwcbF+T7IL/YoKXpBH1EEks+2SRwkel1oM7
rWhhVY6lMX8v5la91hI5unEwRnUDYqw7ADUpzhKmxEOzUtW5dwaAAJjK0Mbv9IpyJUzNvjv5HBVe
NWFFldHNfKst0nSAxVn4nZFVF52C71FnSaBrQmm86/R2of1Vcer90sbpc5HMy+86DYM9bqhuOWvF
D7VXzEcKs82z0QNgHxDWHPolMu/GKRyvaGRYrmK5yW7zVBrADIcL7qRSVR5FS9JlW1klWQ6yX9uq
gfh+bc90dlWzPD8QB2u3XR8NV0Yyy/dsbz/SFuUpDIF8/JXBU6UdObpfKkWqt7VVaO6i7Gmi82jB
d6YGHAfYgO5Hbcg/+66vngu5ezam6kaShbVC5UWDFPhJLdjD+RB3W73XD0b7rRjZu7at5lVOBNk0
n76kuR7sG7TCj9akXHSDat0uxSNaIf1QLUMO8Qd9ZXassiRnZ2ofNAW/iX6291M2ebmkX9Gy+qTT
Thtv8NK1NtBTACEMY+3a+rcZJZDf6fVPHomGx/nsSXjLeJmOaUiFIc1IJ3IME6lIobwJT++suxhq
tFH5Bn/um2BY9pRVXWIx7HQErXXpcEv+HMjVUc19w4FSCHa53Az69yzo+m0H/KZsBaljh6MpDV+J
emFb+cWSKo+VhndGQRNt+GhJWF6Pw6EfB7cMtWM8LbvK0I9jZLlLuRsrYCpHc563i40FqYo1nqV2
rhpbt0b/ox+B1A30ryw1vGy2ErqG4bOl1rIRAPJ+6K9US7pJKJ9pqUs3vdtEzbY2niNb9so+2ody
Ee1VszL3bQ3zEmZiMnU5dOUCs+g2nDZLTwG+hnyi9ftFu6c1FgAqfd7Db0wXCedNeBE1VpXssIPc
H0MASKMOZisObnsyMUZTOn4Ugc2zIndYpG2N2HPT5fySIja32PZt8f7wEgfPDqsUXORNLVlbqdEB
un0KSeg4oJI9U5w0tG1l82eLDa1PbpJKP2Lls8mGz1kUf9fsX7QH4eBZ65kPe7NykcheN9MVXuv3
0lRbnulI2dZSpNsIm8SlWuyrqZU2U6jivB1gtJG3BWaJprMxRu26KZQjG8iZ1JHxYmCwOsvJNXLp
pGxMJchalczIm0WDYZTpIYa5MJQxoVN4PepB5tZsHVVjfCkKsDNGKXlhekH/nep1Ogx3xBB+PvlE
jLt2MB3PUcrw0I1+1sWzl+dFeh2V04I7uOpWXF2B/JTuKEvlHX08ym0Pb4hdUf9uJMDdcf3blIny
FHC9cbFoxxhF2WMC/pBSW9u1ZvuQSDY+l0jCvTxqBpeuD15DHHyVdX34ZOKPxX3F3ibKUruTal8H
VC+8UQvKL00HD4pVV3xVW+ma3Gp5MWvRZ3numx3ivEdsA7fY9V6kcWxsG1W9VxZ1BqURgsCZnCtn
0v02z4V3wLzBuIVs3pRegAzf2cpo7xPED5tq4mRqQoLAloiDs0uYyuSjV+aBcs9aOWIFmd6MqeE1
Wge/VUzdWuqN3kxQpI1iNw7O3ViDNaqVCfv5NmNPwC28YSvqpehrl0mXsa5sIqdxc4NYZZqd60ab
PDuuHuQxf4oA4m9UMBeh7JftD1MdJcjLcbDHUqo89GVVuaHcVntYm/ilq3sC1adh7m7iVP2VJvO4
bQyzxChwAhNYztuxRglJ1QuCZN/vq4KjMBm1B3hXfiO330Em87HVeEL32TfIr7iHQQ0Yu9pf2gXe
Ww9iMxf2gGAXctg24ZPcccEeWkC4yHMTYIJACam43zcN0LEirq/b0AZWQqbMY+MIPbkNblVjaTY0
pSmEf18shQXizH1Oq0Fuf+l6k5z4nHyjBxU8BR5IkIJmHxMygt5Fw8oqD1KiMAswRKmqFxP32W09
Fk9GNTxXraU/lE3+fZIVUPu5kbmJBlp26D3bAUtRWRO7iubFFf4+suqPEnyJGrNkoJ6JVf/QwZYD
ivyUKbJHDzJ7X5QAN4qAo0RAg3OwGRxex0gpQtDKMh1p410gqZ9aue8AGktwBMtrOegwxOpYA5nk
ykOnuo6Se0sX3y2JAl4pHl15yva41X5Rl/hu0swrrgdbCU7xZkoe7aI5tsq96hSHcPoZRuolpYlt
NWU+sP2qN1x8QkCpfpf1BTZMc7CD5oo9wauwdY/VDjem6GCV93AHcZXXvcLEN0AyNnYiI0590nD5
Gtvcw6bhAlzitu0F+OYSN1QbHtqiHKRswkPC+WLL2x6QnhOWt/QyaAVdPMYvqzF2GIOq0pVtJBuz
9zU9vSY2uKyALZnRtQNcjkzhPIxcXxYPKL7ccXpN33B26jv22rS/7OubFIxj2bDZ198Me37Wo+eq
/ylBLO3HZQtnzUp+YlfuZcptqDw0Xe1KAEBk9RabVHeqpi3p970ZuWP4MykAZEe/pwUwcLyrup8x
ZqXQeZZcOnbqsLOriym/KzScOh3Q13h04Pg9x9Asze46z9l/lM4l0w2USd2Kc4NWVE9y+Oq+ZRON
Stxi1OaiC0CspFu0GncTZCZEe5zc15XALWY8YTz2MDJ2bSe6lihzqPJR59wM4LE7tX4Ry44rEX8l
BPRpyKod8l3XltuYQDU3P2n1DyNfPMwINn3rSwt/Tqjv7Dy6UYdhi1uUN+vcbMxt1/QeBuJYXGRu
0+Fo0fEp5vKm1rWN2u51tdgCZ9mkyY5I+c4AUdqE9wRh3mDbrllV/iir7gQbFhjbrqLXBnTopgie
YKV6/eItTuJRzttANIWeApIX3x0lVt20ITJX56OpPg/4RSQxgE9HvhwW+yIs+ej9Wm6+mLTx2IV+
pSbpjawM3oSDhyFfziSopbk5QqXisyrdtpH2y6B7S+Kh57rDNW5DzvUSM7kLQO6uaR7NyBC7x1Vh
xBtTv0nUb4qCY0GuuJDbPmk9m3bzPBY3YUE1OvxhlPYuHa/iqXWLCWt0GCrDGGyt4LrLerowOLBx
GOm3OQ9v2/SoB2sjc3xyKFQsaRYhNK2uU1rPcReX/TyNPxWN/Qn83WeQyViWICjfhT33CJkqCH8K
gmQtmnfpMFyN+YKXKzvDItApU15+yZvwd513V2MYLRdxNt5PWJMeA6VD4JGl+UU14O83fMZr+Tdw
nttGAalq+pIe2sjHmyMt95ups325WFjZxAqDlP0K6OXdwJq57mIBmkxs/YvS1hlObLn/f1rToB6U
WumhDprmeqns8gpFjPNU1wsc4CQRd7Fcyg+xnmUMXYe7HHjqoc1S7RZKTvwN/3L7mCJk95UM9/I/
Ek+3f4cZ/4FJzG0ZF137n/9QVJEq+Ff4QQ5HJYsvqkoIEUV1ehV+VDVOCWhBwkPVkbJxRxCnd9wN
O0zdFJv/sa8uAnE/WexiPlSIv24zgOgY6S4xm5e40wTidgOAOtkEL1ceW9x+ipeLEGwbLkWSuB+h
qzZcXdyZSnF7msQ9Ch97rlQVoPw7CXLko4Jtx08bePiBsw5HuRDXuIu2aZ1jnCf6t9YiUt1QF7au
bIDPN4VuRj9SvJUuNDxcNkZscN0rm0a6NZI0+B4unfrQd1JyV2FAcimF3BV7pf+cylzR0ipvrmwz
Fwxr7paLuGUukQ66GUEl/QmTwh1/qnDD6+ZF+pQB0P/RpeVwX2jOo56r0qbEOnRT6U+hozrgisLb
tFMuJwMyLeLn58WEm6m3Ffhi4EFba4D9HXLNyRNvXjQSF6nhy32Lm2jDdRdiP2eYGrGLdoXbtdbj
lDWcS9rwlBYDIKoyLJzkEA5h/xTNrXB6mTLLW6ayBsY8p84FxhEKbGoWberZEsSjQae+5UUq5vKb
2amd9hPOLdM91MrhqhSXu1Jc8xDOdPvy5e43vdwDG3El1MXlcIyW8ti93BjxzxyuInGNzMSFchBX
y05cMntx3dTFxXMRV1BFXEYLcS0duJ9W4qKaiyvrLC6vqD/q/furV+TV/7V2LZEGoy+NmBTtuWjW
Fn//jzQ1nlKw6WU5O+Ae4nih4TyNdo5HdqUfInO03LxMI8LZc0oVke97b9jVJyOZKV0P9ZwdxrrE
GNwgrlJSmPbUhz9W11tP8FWFSJmjLG2U7BBF43cpFFTNAcTyYv3M4nOzUk6T/mInQFtBQUg8S9Kc
ayXav3aqqMbTALOaxOdTt4+62IU6sR8VYmcaTCxPErFbLYmWH6RYbGFz2Cp+KvY1eVSL5e8M7IcK
BZ/P+x/+z9yb/xe5JIpmnv++jHDfxP9x+VykVG5/8eS7+fDzP/8h/pG/Kwm28pdtWSjUEMjRhgQL
5P9WEiznL9QRlDgx6KZfXnTU/bOQ4Pxlg1ZAeOLY/FPIbqlL/LOQYPzlQKugTZyaGkVLMsYfKSSs
PiGhkOZXGTaUGeoSpLBPv9yqCIDiiduk0gzGJxJg9bGDHQiLF+TZ7o+n8sYZt6oU/D0WVSx2AvTR
SBJPx6JHAItzq5g8K8VaJNak4mqpcG0NhopNO1HPqUHemhsNUrQI0rSIgmi1PViT6aSFVSFcgO1H
rKPnxIApebzaOqf9Xm2AL1ND2Y8MkvPboZR6OjU9JlWoct30dCdwbhWpbb73wdx/tkaYMPBPg+Cq
SWwK5VLStJb3/nN9a3AEL6KHgdoIeqXTwScpxlKuliYvNYpir0HUXTZQNQsiwri8gm/Q3spqYh8A
DCY//ouzL1uOG9ey/Zf7jg7OQ0TffmAyB6Ukpibbsl8Ysi1zAAeAADh9fS+qzjkl0clkl9/KYVeC
mDaAvddwuemPoeoNYK+h5ANEAEgt+K/pUvMu8BvQUiTIqPTbGNZGt4ZT0oPJVBZebmWOwJyGF/Co
iRM5cWj+KsO8a8YFqcmGy0ePVw6SDpMV043X1fmeldx4bKYllUCKsw6cYqB3jsD7EnfL4W7MW1BU
L3/LmR5PlT3c1CYHFW9OLoilBShMiVcwJ5yGQF9CmzSt6xUy4RwX8NZjwOuA3kbPHZBOPw5sAs3M
LPcwp4bXjeOu1Kl+M3LolQWwSBy+4TIMl5QRUu7pTo5O4wTAhyRPuldIfWXwp2r2u0P27UuAjdAR
dXBFhWP8xy+xEsDGMokv8ZVwDl5bJp8t2VnXRPXJDxgupGEFBbGHfz7KIGwjKGHKpxrrx0YnjgZh
Ix7qGmR7t4mfvOqD/w85MW89wwSCX4Ai6u+N+JK5k7J4u+0gXh3QqRqFePQHCwbHOagMQFcDBjfX
X2mUxdKOTgsGHorXyPznGxk7xT9jGU59MXCCoAQ7MfMgjPJxwAyni51W5/22pzQOhZcCxmKU/koE
P7MWUHVGkIOsBjTT/FmkadyitQG57rZSeOZW15O2g8pjVn8aHFMLbRjf7PG8+Yego6lvYDZCsAQ8
QLB55lovMLeUbdYIjGA3lDsLttMwRkHMQWHbXMkCz0vMU1tYCSjcY9Nhrn7D53NmoRQ4tlu45Fgu
fGYy88XzaisPvbHRIESLPGy17/WWZntStFWxqaFn/aoLJk6gdMUcJQoQ1q68Wqfp/vKmOHOe4YmI
tyGOfyyo+aYY88HMEsOU2waCwMey86udXiv/2FlGujLRZ+IPJhJYHZi3auD6zyGOstVaUffQvoM6
04aYbI/z5Skj7VHXkhu7g42nnbvbkqXXlMT8n8ZYAPVcENXwInaBc5gAFu9PlVbF+qB7RGy7SRUC
grjltvasZCWwTWfyh8AGwoCJAwVtAAD1G6+pBczdlRmDKSqBq3DN+AArUF0LihF8IKg5r5zSfxHA
PjaI0wus5knTD0C9ueQTzNrHkWh5jYytOzn89AXUdKGNYcMJI5WxuUm91PjJSI0CC9QMYIOnF3Bt
PWjMRdLN6bTUDBKB1bgDnXVIjoamKgMJNkfdwFPdYAdftvWPOEmRAVLeAMudoqhg/lBSQeGEmkrL
2ko7VsBo9MiXQK0c5dbAhTMV7LOqFIp0Vm65XShtJCOgy1ua9ykyk/nG9UrtswvZYHgceHH6XKpC
NzYwX+xpqOBsm8DgDKUVqMnDgmCb2x582fH67/1AB0Eth3tunZmh0xp5eldRVg/XY1U73h3vndjc
Dv6AEeisPIWBw+Aj/z2MPQkyNdSHymrNDNZSvnoUvZ4/Uph0JRsDiAKIaBPXLx8r2N6KTYkPglmv
qiw7CbnXIkQwj9cJzDR1CcN7SB1UGwWKzwme2XRy/6UMGVKTZBtPOfyliKF5DieRrII0iIuG6pQj
IxIDzPkSS5TXgybOhleRlHARzbVCvMa6ZiAXiKCrHUhiIY8c+zy7yZU/QqMfc21vITE+hgNvbQpn
L4/CpY4qgDciQ41Jfc2RL6tvbJeNCnassBfMMLucmEVUJ42lhaq1GxNoudZoUV7MGYpwCgdHCE0I
3YSAea3oFWq3QrsyYlJ9c0w5wpAnA5Now6rG/57UQk+vdPicudt6LAFlBKVeHsFSADTC7N0vUqIW
FzS2G+db1Exz76H1eZsfXWmQe49QRw/hBoq7lAk7AxCWBS4hAW1w59hQXWpQmfaEancS/tgqqOE8
8MIc5LT3TS9RhyCF18AcxJEZObaUwyoDVV0lN5XU41uraof4GnUJOPfysSBHjkFmkKMHInfnQ2a6
vjZboiWhgbCjQkiKWXc0SczmSAxus8DEaD4NBdIuR69SctiaI23kde1a6lRaNjATSalnSdi7hH2h
eT8YG69IUm1bJb1xgvRMdgMncyFQqVDVL9wBhi8Idmm1z+xUfE2GyprqqrHLkQtSprODJzdP9g3c
5OGdnNbZD+m5OTLU1SBfrIJBtHpS70bebSybXwUigB+KghWPmdPjN2A9kxvbNIcs3wFWFHxnC407
j70JwtKGex4Uzw3QkJ1tY0kQj8d+HEuUnKATjqSJqSxIvzPIuDNmC6RHJeC3UKT3BIGHVmuVsM8D
5hcu1pZWeFe1h3wLigjc6QAoKTiJ5AAfhx9uAvOHT6KHtzaMXBT7xJza6Z/TpBL3PYC2WiARBREr
UjPD+mXxGO+IjZWOzZem/iYeELg21LG1K1Mpe8wCQGfkjeXL+IspTJiY4WJTeDskooy/yBj/KOnw
f8sonNhr9Sib11d5+8L+e2rgRw14J8QO5P98/KP468/Jax2+yJcPf0AJAk/4e/XaDA+vQhX4X/8C
hE3/8v/6l/9KBDwN7PX//78fkyj19GtJVlcfcgQ44ZfTCgDyVB9TCvjn/wInmtZ/gWDtgCkF4QoI
P+CE/Auc6Jr/BT1b6DbpE2fmr2TDv8GJ+CsAGsH+AB8D2oITZvBfOQVgHQFegToFpGcmaiLecf/u
9b/e9RiwRVjcx1siwW9Pwom/v9J00yp6Ivkp1vN9TZOjBkGSHRlQTYdlyR5mjf/oBP+7IXTk/f0A
fnoacvkpPyljeClUv0P9dge3BS1wxnhNiGD2+Py7lRltAFMqeQ3z1xNznTtdVtbJhc7MBrgiA6ny
Abnp0t3wvh3hhgcjINc/2UXx692Mr6ZM/m579q5OXANbDcJRJxajri5Jdtv3FDYuqF3BduNyG1Ma
5O9ryd9tzICbY2OiEp+bFqBA2lOOs2Lw0khr2SO3kq+m1gWwENrm1kpr093tXGuzB62XN07GIVtx
Irh/aD1KlO193sPmorvOmQ0o48oLeqFXc+0/wEMBptJ6+0Qz+0WzxMHLsq2ueYHvP8uieXQk/+St
0Zw+3sz/M4S/iXDTBLkyaJicwJcMzGqAPU5uo2pnrKRZZs+SvxuYPeu62oHKF+huJ/hF0C/EkPVR
+O2hgXb7N1/r3V2NPOK2M3p9C3feX2UljEMhybeewTLVhb/OyqjO3gV/f8h0mX6XgSljn4m4x/Rl
WIIA8YX9D1FcQdnmDs7b33jOQxjRb2sNvhGXV+fCepkzTVwUkjxIJ8N2aHB+pHqxKwXB0VMdXfjZ
y95HRaz7R++rv/s2Cyc1rmNDFqfGqSbSAFQhRQ1ZJ9rB8PI1lNFSb2axRIPdWYLEESxMgACr+691
Ol45JoyIILJYRWP88/KgLa3HWdiQegOOflwZp8qGLS5uTOFod7esM4yV96H58fH091jNgoZGCWEO
UFgnp7e3KgHGq99R9TrAV9RNHnLYsWh6ERJ2lda3trGt86MmAsO5grZ6IOxnuwOiybmq5D0DlrbM
j4UHG+Pil5n1odccEQXwt03eAfZ2VY3HusAay1+lm29QwduJtdC3NE6zYERb4FhjkHBPFCaIMCCA
MaDK+0DFFjtcnolp7ZwJd/MajgQicmLEJHewOO2ACKHuAZ7GaxKXC7Mw14PUXTvGLZskd7E/gL5c
KTN08Xbd+EPVbiVb4e8sLNq5plRiJGOdS+adMkyFT/EGHbp+X3CF0tOw6zRxJda49gtRW5uFF9vk
beuCI3pXpoMfOCwOULH+AgMe5HnH5yHXTkBNYAWtLYAZgP8/63ie34AFdGW7TZHcVR65j5Eh94Cw
Cyp4iW3x8NLkxksdOMlTw/uW4l236Vlibu1R5wejItdNwgAH4e0WBuRf8ejpApAy4fWuDa+eh/yb
bmThmJpw87ENvO0ZuZJeDoM5wkBkvrzA3vQOz62wWdSyzcLRpEmKO0L7a85Q+iR1AYVT1z2YXvWp
kGMZeL8ATw8p20HjKL4Z8+e81eiu9Z4J4OzSBHOUdcDjrnzRtHt+/yLoUn48IwSFRC2xtDhy5C5j
j5rX7vT4Dn9IYGfS5reZbu0rdXW5tfNbAKYBHxuzFbJ4rlAkwgsXV5Wa7ysr9QOPAb/75XITC1Fi
Tk7FYasbgE7GEepxP4Fk3vcp7A9rjjLz5QaWgsRswHwPovkFXGBPleGjNBTLJy0XKwHo/PhA6eDj
+HhQHOtNYPpO8IXvb0c8pLfwgffuR815gixnutLMwp1/Lk9MLe4ko6MXJ0smR73XgbK775wvKU2A
FqP/iK34781qzsVs0lZRuCnH9ERiiBCWgKppia6tLKTzk2DO6xspgP+WXsJ9CuTFOLArJIo6Y+W3
z0dQpMw/TkI2wrUKdmr5SevEcGQ1A3SMeBZwZ9gaLi6jdtad5AC7i8sL6vykm/MKaxPHBizj4VcP
K8ii7QNPUbC+rGOerZQblhqYtsq7ayC81WOG+lx+kopkIQMmuaLdc9MhQhL5dLkTCw+v36ymUPdB
Ct2zspOeS+sqR2HqyS54/d2lVrJ1UxiwsC6KU2cvfGs3xv1Jz8jKVXBpwmb3NC8xBBIKTob7NlhF
ABd1gOn2BlxI4W0/uqG+pma71NBs61MOk1wYsNITAL8h9LVuU1JuORDQcEyXO5BA/nDrzMIA0T3a
WaaiJ8hlgMwkMXqttPuV3b/Ui9k9SrPHTpnxQE8GBJkihjLmtTIAEq2RSEVt1IOJQgVkcGOW8Up/
3u7/Zw6ZufQZzmKHqT6uT1WV3zWjsc/0Qweni9h/qvBU2MaNfbQUUKSJLLbcscOc3LD6ttb7ozW6
cmWjnT8afqtQaC7gnZOJ1UlOhjzw8Zah75nsxvFXIsdCVJrX86qp1D8i5XYycg4eFLHV8KWJ2Zpp
zNL3T/v73T7WksH3y7ooT9x29kozvvd2+rMna7Xjpa+fhQniMGSVoXt3wuP7BnsGlZg/C0De1OK7
D6dek2vNYBQnYIvhydxpyMEjrzuYXdhx79flCOTjx86tsVkU0CH3jLqYU8B/U/mbtHCPaVVlyHcP
oQ9OApTet5BVMwMIpYeXW1zYSHOdFD3XUaFA+uyUCRFR7aTgAmd2fDsqpNmNq9WwszQxs3AQ+6As
EM9FOwR0Sc9rAGi0xEqS4I3ye27cZuGAmx0wE2XJTlLbWVUTFnDbhEdhDm6muurYCFTxbWsN36ry
q6+OgwEFdmDR+/4VZK9Nj0siL+E6EV9xeauVKqqr3aBfO/kn3b3SraPJhqB3njodjpI+DVAZAuVx
V1afEDC9HHRNuWvK156nDwTmcnn/5LgPf3qSz8lBasx0G9qg7ARmFG7MKXyDYFDafIUFuhnA7gRg
cgNmpnCyNryV2+FCzsV0p8Xybq1nFWgYI3S/cf8sb+DPcQ9Lj8i30/s8kzc58quty0wYqvs3GIfL
63AhLswF/eAPAYrSINAkt3dvrExk+gkqKZd/fmH5zQWPnBqU9YRbXjTmSm0EXpNQyKr+dLxmUSen
oAKj7uNFuP0o4zkbr3pPbmj/pMHqRH90qbmz+5W1vjg5UxffTU7ZogpDhOtHFh8+xbj4EvCvuX7I
IVZi2/19U6Z7oTm7wcYWvjx6S5MzC0sOcOvUyH0/6tsBxuIKvuLN0KsNPJ/Glfmf4v+ZHTzHudo+
H0pY9pCIpAUsrHG96vo7eOJtoIaxcrIt9GKOc9dyp03rVCNRCilc0EhcEtCsYUgkrSyypQZm24Z4
htupZiRRKbKt5mQ7rW5BgCzX1PqXfn92qbequLCZaWKMkGSrMTZpIoK4f7g8yW/qZmemwJmm5t3C
Aqy9J2CfkChRZcDJo1EgUebuNP+h7yCj+2TLHfTe7VIPqAn+OWj01U8Druf9yvwsHEVzeSkwijOn
oTaJRDaCo1LjAaGFeVZvrC75qifVQdD7y11dWGxzTeJMxVB2Rg0+cso+qIGTpCaUhLob3Vm5LC7N
1GzD0NLkXGUdAcmhPzg2CbnzQoaVr1+IZXPph452iWriFlRKCErBPRp7xAOT6fLQnH9W/yYTOqF8
htrHPlR4wdO22bTJeIIPeBFMY2ULfeU6tTTZsxO76AdSdAJ7BXnjh1GNxyKGA3uV3EnR7VHXBmHU
/Xq5SwuXqrkzCuRdE+poPdYV6B/p+AjLnKraNB2IdDILStBAV6dmKTjPTeqMkRjQj8fE4yQgHVLh
1U+QecDy3hh2hKOA+sYee+ZyxxaW8RyeZiR53A5II0Tcq7cQLblycGbCh3ZX8mrlubGwHOaS+62u
fBukLxKZQ7XpKxWWLnQr5K5WV0ysVVyW3t1zHLGuKapaWCpHfcJvp5xdI2/RAkJMnmSB5Xx2TMAf
NA3qGCtDtzhRs1O0hWNJUg8WUAraLo3NnXC7AE0SLQNN9TPLazxZd8Rb6+JCQLBnAcFRQncqD82J
odwk6kmXn6FcvTJJSz9ufAzcrWc3wxgjnBnSum8bJ5RG/yP2V061t5rimXNhbkEDsVIYJdkuYIam
+9OkbQQaP7Q4IMtapDvqV9/bSpdB7JenorVC3x9EoFn0CriPa5iSP/Z2uUtS3BtwWQjHbq3OMbOu
+U9uzp5FEMOq9FZjLVypXONr4tef8poetE6/GmP9Rq+ICkxhbXI1FX6y+IpZeBZ0zaFzExb4VB0I
S7c1CKWgk2UbGBeEwPYg8Y8FlzqEhjBs/8LidEXfc8JHnLvfzCkBfuEoeAtxeRol27pg1iYJLCVs
XG5Ku3q00+yqNeE9W/JD7wNfrZuhWWcHS8ufKxcJfvNhQMYL9jGuCUGWl9RtnrgEXbrJDkZBt31X
XVdZuWE6hR8cuRrM/pZ71Y2vteGojM8O6iWpY+5hWJ4GFR5LQTf2LPAscdcBbbRydpgLkXYu6gYp
FzuWTd2cAKeLUh3guqynW4N6EN8ptJNG9MCPxSax81Ppx99FAX11VR1gIPqjrpygq7to0AUuz/01
DI4Bdp3Kcd1JtRCpSRMnR96vCMB4O+S+HjS9FqnBbwMpncfWKKxdPHgnGx5yAVgR27zWrjJq0w2Q
+agR6zn0DRIHDGFSFgGB4sLK5nuTeDuzPeZGxWnSCuJqHJIyWvI9ZjoUaTOwRnk8Ro0sTkMDhYnc
alArxylQVdannic/e0Yg65OCHKwlTIADbO37LodqSXOgtnhyWw16MIO/zTBpFR+uaZ4/lGnVBinR
7gdu7RpuBbF0VsigSxM3u/qZueOMKbBbp660QpnVv2gbH2s7vaP4ktCr2FYWzlPbP18+uJY2wxTI
3t00oTvY+dB0AsXcYggJxr6u2mddmZ+UpsVBWoxbOGpu/6ytWaAHZhEXPMthp9RPvusu8oJ6ANji
TSKgc2PZqL/Wny63tHAcW7MYj4y6PraZy05wgbhLquLeL72oShqoURXdykQtnMdz2otopPAhdtGc
Ute59o3i1Ruz+7IXew/CBV23ppK61JVZtsaXCbKn+tic6Fh/znK72A3u+ODG7hAkZVKtPGWXOjOL
4JkHHCZpCN4zUkVDO9zmIkeS2Lsebfu5Is2Py/PyBnM+s0PfwtW75ebmNjHHMSZR5n/pq3ufGocB
xDO378PS+a6cL1x/RCJD0nuUDMe2DZ2Sf5MwFjJAJVXWow2NAKt9McFml3oVWNaBouQNSONXBzJh
Lou/SZzqVJ9i69oFZeFMfztH3n0zY9RGLE2Sk59Udw60ibBYY+1h1PPxz0bfnGblXQsEWiZ2J7FE
6yrfu7KEXlG2FUq/oXrahYBVXB79BSQRJNA/tiOzUWWKlX4Ut0UkcxJ6NtsTU98RKkNCqzsSj6Gy
mxSvMP+THzdPOXEf22Ytm7UQbMxZsOm5clGIJH7EDWAHmv4h78o9z+lGN8T9QAHqGdKnlb4utTUP
Npynjt5m6amIT75fgAkjdpn+TXxNjQ2ECn0sl9GAiOAOck9w03OCnjxn0tzEVQd3abpna8tncdRn
wShzc955Ma9OLEtuqWNyyClbT9xITiiG7xLabjq+4zL/BvTUJi2fIJ7zc0g9tSYzuxBB5nbtrHZ7
1Os4OzkauzM0+tTK9onAEvro90keZqk49lAFogqJxG6APobDwDVOkVaFy1vIUhMTpGUp6KCqH1aO
6qVvmkU16ATAncQcGS4JeLvoqZ5udGWzrUiqF5gwr4FEF8d+FtewzsdBawccOVXzvapS5wrFvCHI
ROaHXq9tBeu+M9N9bssyQP5W7lyO7dbEdJMYcmV369Pl/0zQm3M+Cs0wu7EEVBWDGgGmbQQZfHy/
2BC0QdlIuuFQmI/K7J4qp7tr2fAECXP6ajclXzkOZ6zy/1zQ55q4JaMEFXqbnWLLElBogahtyF1y
RyCMcGOCHxskdQ64DbuNzfZTmXXXus6drTbkccjBZtn1lYYH7eWtuXDWGLNo5ypIVetQTD85KWq5
dUueBwDtbCAToPRgDKD5QKrvclOLHZ9FvHIsSyHdYTz55sMITUeW0hMgFhQiPoJCq6nKH1IemQRz
7kGczcu3SmefVbEShRaW+Rvy6F1ghyigwU0ddAPuGrdAL91UvPmW+GpTrEFqFw6nuUVaB4kyxo0R
hAaV/2i77iZr+6jnu5Xxm/bJuaU7i12j3qVDp7X6SeJCALBzGocgxRQ7gnIMKDYCvJDsuuwsIMIg
WlWJJFvJrC1cg9+UUt6NnEUZNTOp6aeYjk+Ky0MiYVgQl8nDkLhHa/CfzBpiGlnd5NvLfV2aq1lI
MludESPOAM/s0zAFd326aD9kuV4D7q39S0XhH+LjfxOHB8s/74ockFbIMl3Xmb0dWP8EquamLpDY
W524hc7MEdC927cM1dH+ZPY9iDXaL6+brDrTX13vD/vLA3b+hIW54cfbhE14wvqqlxHzoKHiCOwf
uwxB5NrlnrErDOuOpeSPNhLi08e2Uqgf941fyCipqp1T+s9FLw495A8Hg62F6Wmif1/rxvx2kolW
9rHriwhssWM1yTBaReSzbFNz49pwgD52nHsQY4OhGk/Iv10exfMzBd2yjz2D6ogaaeKKSJrWJ1U3
V1oxqfCwT1yuJdiWOjbbxHmmHCCQPBFB2mg3msWL4cNxnbpHZeTQRrc2mdeMgYBKlPQmKUeyhm1b
AGpAl+Bj52jXNKysY5SzayZ2KoMccGP3PAAX6tuQDvmmACMKOSHvSToQT84668WqWHw9qcUHALnz
0E+c74O0/5ll1b8PQog2f/ygsdNF12a2iBq3h0hqE3q84JuM6Lf+AG5FqwQ4/fZKRDl/0P3mizU5
ouBa11dQq+QoSluZ/7OzeXpT0s5AFiUvx4MnLHsNj7KwH+fXDN1raV66tI78oj+Kyp/ytPRnkzmQ
PYPXEkTixqAma04kC52bXymUr1LVjkYVGfA85CHo4hWgbMq+0ZIaeTVScFPChEIfx5Ur4/mTDvI4
s6nzhDaY3KwiKdJrTFREu/qAZOHaVWFhl/wm32HDyxz8tTriwwE8z6DjB1I9+9nBR62/59CWvfUg
b9f8GUkFceNjfxQEkW14cWO69AI6jDZkhLONDWEZ3ZDXMaH1Bk5b0Kp0zd3lSLM0Y7NIk3upbFDN
qSMFPBv6BeYNUy/+qMJuDZmzUD6AKvrHTiGHIFrYJVRRlXoWYKe1E3jSg4azW1UhRKbZDtrJ/GBB
GfaLAUnVh4LrP6HAUK7M4tIemAUcs+TCT/WkjHhlbskw7jqhDjXKPCbRAtcdr3K5kkZeiNtzP2yj
T8yC2LyMIJA4QgIMaOo0UNKH1GEFvXAeGJ2urYDwpxk6czLNHWX0UcWmF3d1ZBdt/Zmw2IHWXWms
JLIWxmx+V/ASmdgw5qkiu+EhvBERNtpPBoQZlU5u0946QMHx8gpc2MJzqpQjPSjExyC7iCbzA9KJ
NihF0R8ECkprh93CKn+Dyr+7OMKnbmg8Q2ORhpB0BF2aAPiOl23Vxf3GHqCu3YLRAIVjDuCJt2/S
L0XiBVAXv2tHujfSr3qjBza6rCM+r/R76Ztmt5dBI7IrDJ1FKLVeKct8YZN6O4jgQV2OIe3/bIPP
6VLMHD2aWV0TKZGpb2ZXfJY9L17NNKXjThlld8hqYQ/PlydzYQO8PbneDfQo7JgUNFd4bRyUFCBG
jJjNR22tpLq0WGahBC9O6FN3mYpareFBZWkbaQgjALL08vcvLftZqICQjsuA8FWI9986W/+c+3c4
QEHfvvdSiP/nxsq5tTROsytH7rgJVNhiGcXKrn5UuG65ltY+QPcm9K366XJnzj+XjLfa6rvJgLsm
iBzN2EQ+PAE23Mxr6Jw3zgvDxt76LG72oot3uifwqDGL/eVGF2Zozm/iRdJC5muUUTUWR3sEASmB
o8VGZMXXyw0sDN2c4jSYKHV2Scei0UlObyYRti2+gpPhBLG5EscXYuuc4DTC3CKF7xiPKDf7e1gO
j5shX7XeXhqiqWfv5iXNZcsrA6LOQ6PdNIrf5aN51QturkSWpRGa2n33+8pwazwgDRalLturLDkC
E3SQXD753UoLC1gk0Fw+NuHaUO70JGGRC9R1HbAk+1qg4rxpWpJej3XSHoQfQ7AiS3tcNGEHvLEb
BfCdlsJMGflXZo9Aq+i6DXxUCcUQo0Ku7fL6WNjCc3LOKHoeZ7zkEXwuLRzBBRR6SPsLY118bq1U
vSa53x1ziKas2dAsRHJtFjSgyD9A9WEUEQG8vCLZwYZYiNGTE23S42poWmplFjLsoh6NQlARVci/
wwq+e6JWszEarQHauQ017dPl8VtaPbPsqFfapcrHUkRQLrzJ8Cbx22bf5PxI1Vqyb+EJCBerj8vH
i73WTAnjUcXV6Bx7v9a8r0aZlBCGqdtra8jvHKdyzTB3BvHJgluMsSOuR65Yh5qAbUN+urMq5Eaa
WIBj19Xwo7jc+7eb/e/XKmgffPy0JofmhRWLJmLUVe4LiH1ae+vJuHo24J2kPpUObz00nydutQdB
GCm2IGk09rnTXIhcW26NlFQGoT92pI0LWzNuNtBxkbA+BnBbN0Gv83OQlTzawoYCViFFBCeYp140
fnfVxYNbXmcE4h77toKefpJBlwRgPxM2C5c7uLB19Tn1KPdw6Wm8kUcxbASckJGyi5wEpkFekT9Y
Zua9sFixvZaiqF95fQfWVi+0HQCgYWyTDYXJxBYqMRHuZz8T3qx5Mp7ftvAZ/jjunBilgi4xQq7K
7FBPVb6hFm4QSBR80mklIpxl7j5ViViZ6fPr/DfJMq2udQb5Ix55oxXaro3XMTyyytSD4BtfBeec
P0lADvjYLVi4VZA6lkgnx/TGoxH3s5/SrGAGQeosgBqzOuRWRrZe8l2QL6mGz6nTR2ELvjfG1lmZ
9LdHwblVPbs34cKOgl1cktums/eyAR4t9g2IxUB03hudV9K4TtBUFLffHtL2dZqKDWQ0KOT0/XoX
ZzJWgZ7UbaDDW2VjqaYMMyO+VY304A0iWOB64vvl9bk0LbNg6qDSSTXTpRH0ne4TqNnmRId1mcUh
dOWu6kcuTcssmMYgkfmwQC8iFz5vm/wGZHXDz9Ig5bCoqH3YmhR7bnvwHBUnN9Vv3JrXG70ujaA1
157eSz2dBVqF1+FkepNGnTt8EZOWbyUee9ZeQaP/8lgu9HJOicpcSCq1wk2QaTPqK0Orixu9hSL9
5V8/fyBBOvnj0o5ZByOYLCsirqyQ1uYeDMAi0KgAjqvjCNArD93p2nJm7c4ZT02netTKkjrKUFcI
ACKqNqRsrtKmXLmMLxSEYC36sSdmWlbM19I66kdVhDGSntu2btyNzva4ln9ldZqE8AHcep5qg1zJ
h1p4rzCneHDh/9w7TK7cnReKgvrcxz0GY6nOKbIxKBJdCZwFAZP+jtKddPeCN494hEzqbO2u6MCl
caDiQJ3D5dlcGuVZoBIJ7U0BAH5E42bXVPl334ifumYlnbCw1r1Z/Bk47cw86VDpdJrbRk+jnpKb
otYfeuaslbTPl6Ug1PhxFkXTAeNoalDNSJufjNLrhvlhNx0ho/HaoppSSGQ9u8Y/rmbRz7+wdG8W
RjLSOb6EVVhkKRg6uMUDHTa5/blGuTjTcHvqJARDqj8cw1m8sGyEZVpgccA0tQucBMIRWZxtutIN
3bXa+MIqmLOZklyHmBjUgiPcQb67aXKd5t52XONoLqyCOW8JEv6F6gSS0WYM1ViSwzkn/04pCSvA
O/9oGc95Ssg/W1kawz8Giic/raTLoehHYPHiaCv7ZOGeMmcqWbXnCc/BPulK8Fc7fpQ03jey3leA
rqhqhD3fSnxdWFzuNEfvnnFjWtu55RV1VOrO3rJMuBXoLQCaxbNTCRhHprewoLnt1kZuIZy7swCQ
sLjvgHmucRl0gHpsQmoqyAM0u1F7bftmbZdOu/FMNHdnkQA0JcINqupIFBCwVPbD5MKgP/U/O0/+
pGnyVJoFjloAdHLXvhVNs1Z3WurfLDykWTs68FREplu4n7W63AugeUo4PADQSK69dGUBLhwm5jyf
ifLmmMUk6U+lPjzVQ/usuexz5qYHz/gB/6PbMb6XRD8OeQvhvoe4eIEq7AtAwMnKsjnfT3Oe69Sb
HKM4av0JELXP0inohtJyx31/Cx2Oh1Uw8VIzszOzJClPUDgbT5lb3xutvFOZsYEZ5hdp0QNXK505
HzHg0f5xD/jEHiwutPGkac1OJmYe6AZgqbI6CrpS4j2/oeFN8rEJGzyjMmGafTKo+QRsy5a114YF
UzrSfwYVepvzh8uhaakvs5VvdlCE83zhnpq86TZjGsMSTFX20TOp2EBQc2XIlibG+Ngfs0vjhsEJ
9uQxgIoGgaoD8ERZCJGErzjg/b0NBbfLPVqo7MDJ4GNblWl5ZuwK51R2GewH3W+dZW4yOcLfC/md
qsV9zYQ3itFWv6A9D2D5WnniDfLxexgx57nNtv1fzq5juW1ejT4RZ0iwANiS6pIltyR2NpzYScAO
ggTr09+j3I3DmOLMv8oki0AAUb5yiutwKZR3MSIn8VN36NcV4AxvDWvLbdh2h6YC6cELUSJJmoTa
8O2T9pHw8LuThSD9JQbUQ6suhSssfR9lZj4qL3uVht3ACgDGqzyG2xdvWr4mKh2W1L5mtsC0UmSH
qo3CoWcXr3PXbjYEZZ0/RrmAHcDCJ/nTRf9kYabyLp7BytCuanYhDE55Ii7BC9JtHyihn7wyGuF0
RYPKy+AtF/NE+zE17SfAdw7tqH6PibC3qnfHL4ONsnpztYmqG2xT6PlqUUIiNGkL78DF1fTJykw/
ivr0QdT1G5zpoHFXysdGxnsW9/zqzFWCKASP4yTxQvfgquFtYdtdt/K/cyTTvKYRpkuLGsvYOe1L
hxwHmrggi5oNWTO9yZGf+vBTemyoQm4FRjgbCrAaOhyz2z9g5ohNa9x0bLNsyKFn6rbGhcfZdtT8
CQrBX50BkNG+WMJxzZ2vaa07KqEAM1qWdYF/wlfDzWrQJni8jaB4vOlpWsGkaMzWhW1cqRfyQVXE
gPR2uAQzn6nTwcvn7/Nta47ud1rSCzFskEUi99ihb2vmzj40yk1iZz9tq2X7PP5lJHBdVPCb23kO
tHAzWL0q7a6dPvt1e81nf8vkwQmduFDQDaWXEa4gvvYMqFjZG0WFPiY0Q3ee/8gIPnzFAo9H4JYM
dylFv1J1bxRaTWv48sgFcuQcgnQqEsa6LFOVsujFTWHhXWyqYY+N12nLT+otqIVgkq1ZniFpRBO4
2LDi5fYifB6ew2L87++RkxBSgTaeEJaqgyLyO7LyHXzgbv/vf9rU/54rCKz//d+HDUNRX7j0omLn
TYcPJqIwyDXfJXI80UK/sIjekQi5fVWpYyg2ynjhsJgTpjX6favfKWivvu6k+gGbATcAYZztIpQ1
abHUyf38sYbI7d+/kHgiNEI+thd97c8WwwMXEP5vu1cmx51HLbQZki+3V2Purp4MlcaeV7lQPr7A
LGbHk+pHUl6dlrIfJo0X7pEZ6h6Z1sHtocqdTOQMSrLhJRcULAvjUBbQvSgiCOnbAF3F1aXm1tYa
KjhOyu+8G3dQtrD7PbS1LNQqruJj8tWyYM55e94zLDE4e/y9xmlUNqwYbXZp04y+pgOa/4MuN+6A
E1emhK0E5MI2unDlQ2y7wG118rHXI6w7YRl9KUb9Exb0QWkSUJU8rzv1XZ4FuV16vrTL75FVjltz
AMwL3Yw9vH5+iIYGCdMHqJxYayc0Hs2o++1YYNXB1Rv2l913oEdeolAcXTA8TNVVUA+HqELvsu+F
a+z6Mineb8/9829O/qmNi8ZJKzf0LnbYPno5YnI9wmY3bkBaXKCe/0FQ/HvIIMT89/IWUU9oa2EM
FwTHUIgDgGaBab2w9qgiF9gDuGz2cFauzaBDpYfBuL6sd/ACJcINVG0fVQznWwqZDFJk3cJHdzH4
Zz/q+u8fck2GzNJVZsIvsgJWpVewH4jTI22z/xRkk2kZHP6FTpT0kl/Qt99xmeyyhDwaX9sUFMth
bS3JnH6eMsP35O9pZEWRF8OIYaBcBI0Ez9yG+jWE1oZOd/DVOzl9+1A2C3P6E2t+tmjX8OTDorWd
ncHEXmHRsMsr5iHqLQ54B1h+qZi9TVH9sZrsBMuOheBupncDR5e/R7SK2k2jrOKXjsfpVjlyXFF0
YIMczOj8KbF/uN137cnID2koN6XKMr9j+W80q2K/jmFf6z62gwgXfs7Me0GmXkRm5JlwwDUZGATm
r0qqYk1rax+apxhyPqp3/M5+t2CSAK2fco93sI2eO/ZiD/G7HXbOrqH1vaifRtt5HIoYvqPZHjTT
RZj6zJ6e1qe70mqdnlJcrrWxy1iR7KyCH8eSPqdkb6fwHs6soEmqjWN8MUsDxpowte/lutYq2fHa
LX7dvlRmmi9kWsA2YVqZ2NKgFxuGCGueez/hGHmOSpipjaMFVlGR/syq8SC6LEQDqtaHMOHwrO+H
Q2TBcD6x0vGudsSvitEvtifhE6QZDHrHhm+oGKul/Txz+03L4HXG0swGpuzCjea+tutTzth9AXps
HrVPJbW/iu7Y/6TxEPThUwdjTa3gFe/GB2kOCEUFMoXbKzYT95JpHXysO8tLyia81Hmf3XudZ58t
E3In8ZA1d27TgSlRsIKhXVmHK7uM2RaK+OUrCJDjw+2fMLcWk0hLQD81t0mC7o9NdrxUX1Ui7ruo
2XqNers9xMxlNa2JNw0UlcCLri8jI/f5CL+TgrRrdB+CpqBXQnaIYge8UGxvSZNz7kSQv68PXaGF
rZK8vpiieQ/RZoKQ3JdoSQJy7naaVsO7QidmkVf1pR/Fk1GJwARYTkTfSsjhOMUmzV8rcJmuXtZd
csfR/uQeui2023KDrjVSytvrOncvT4vYsm6hhWWw9mLmyRtaiNFptGSxij2x7Vzjvs7R/oxhKe4P
EqwVV9Xd/e2RP88LYe719/oWltfBGyBMLl7R6p0ZZkd1lWLi7ZMGtXA3xtnSAZnZntMytwRpM7US
0AdtAc65tO/zuoceXb6LUNzJOrJuyvBSlp0PG5OLWThHOZpQ243vR2gbrIaEbDU1vt2e9cyumlbE
bccFsdob8VtCdR9DHqzqzDPUYxZO4kziR6Z1cJf3rhcOBuZB+4t24UwEXAjZXcXkkjuRDRc0ftZV
OiAFHo+wMXps8DKDBJRAoyZdyo1mUj4yLY8XAsZiSLTlBQ3yfVWWAbRktplYOwNk3uJ6XbIM7DHo
BTTe16IjvwtrOLbQsbq9xnNR47RsrtrQ8JTi1UX2yb5CsZCkHLZOG4xCXCSaYwj5l/wSmcIPCXAy
aftcNEULyIZ3MHgRhMpeO9V9FHnwgZSbhV91zYU+iYCmws4SNaChujKKstTxzcj84WGr1ZmG6G91
gGfQXWunp5T+WBQ7mTth0wDIgtMBGdSAo63WIkt92WYnqrptNKYviyXhudM1Sf10TngLB/TukjjN
veaQRUnaR5Oz78IUu9tLN3NopmJnILomta4K6I147GSy4eSWwMyNzsJ+mZnB1BHOceI8tQZJz56T
buIquoPs0Soj4XmkX29PYG6ESWmobGoUDQlS1jTv4P4lBviul80OSqRQu1uos8wt0nXsDwF2LiWL
CqljiArzZwWVPpD/75g57m9PYS79niqaUZheG3YsIeqb/q5D69DRc1RAUzWs7ouXXq0zUu8ZeXVs
LuC6JLbD4L7ScV1a6rnKjGcnr95Hc6G7O7Ozp5pnjacpbAGUuFRO9cj7ZN2JeMdK/WxkfJva6Hzc
nvRMBcWbpEi1XUKA0IbJ+8ibk5d7v5nrfCXC+dKxdIeiebD49Wbim6kOGmReSVK4mFGXh2vH0C7Q
8+ZrQkPoNrh3OjRf6hBAzN5LFzb93HaZXA5mbTm0rUdxUZF5wrEtfNYLkBAlX9jzc99oci/QHG7m
Rl7zcyT7bQplHMKaQ5Z2d54AbGgJK/GnU/fJrToVRMtGHdUta3FYs3oVQ0DQUHJVNe1el7BJq+2V
oR5U8Quek0fe/+LReGf2HfxXxBu0o5UPw9v17b0yF4dP5dJa2Dm0ZR2zczoMz03HL0MTHRRoeJkp
7iJO/CKBCJcG4qcy34yQLFmkzmzSqXKaIeoxkyh1n6N4i3rM2pXj1k6TU5Tna96aOCP/rVtLpgJq
aNUCb98b4bnvSRzkxblhzHcjGASh2vnQNiggpOgW9YExPrei3Rb9eDCGbOkZmNlRU2W1MKoTo9O9
fYZG6Zc4NvZUGwEE3XZqHPZRuPDYzAUvcAb/6yIlUGpMkEWRM4iHgajtdw3aX8bJIdPRyq1XFtyD
IwGXLKu/Az0eFXTPXldS/7c7Z6quBudUCMLXqXduiAtRC8/+WjpNvIVgZnxk9rVdA+0Bvsp7Ui3t
3OvMPjtDk1RHlqZVdlHinLXim0So1xx4iYp90SML3Lc03ztDurapOhRQZwvy3thZWb5vUv779tGZ
+7CTu6ipzQTnIe3OXc3fvdH0Cx79rlrLr3P9HCubLEx05s6bqqyNYxqCxSu6s9Oxo+EYj8TtD9L6
cXsWcxfAVBZN8QRGm8Lqzu5g8qsRgtv4UQKBZXeImpUuc7RXdZYJ3y0z8g3gVvsI/UuUcQFU397+
DX+o4598yqlqWZK1NVTJy+RCRw0pFOBX5V1ei2ujC0JhX0OO1zkpOPK7XWaD/e/tQGL0XO4P1gsd
3tyWrqtiG/bjtipOIXibRfuUwjeqc97HKva9hl/5m1B4u3I6B35tiQIm5rxf/3D1PcW/4m+LhKw/
3NTP5nPdMh+jmtqOErhjJxc3JA+tCWJ30e8aL98k9LGANZJS+SpKNzQyVrK1Vryw4Ai7KYjjx0QH
MMQMYBDVa0DT4xUKNj6FomDvnjWMvVT7NaEFWv3wTlrqKM/ugUkUVrouA9jOjEHaKALd/8LyQeyO
JtUaPwvCHXt0Q49tbO4XY8u5bMe57vaPS5SXqIe1DIHfgOImd68fdci7AGrgbduv3ChZjWW/8qCa
E+vATX+CIQtq3yrL8nWu9r31gk/tyKW2/Z9K3WefbHp/phaarbRFoFgXfqb22GB2eI807/oX1QEj
8NOO77EvmfzWNsr3dO27boLGeRQkEA2oyLfWGP0i5MGYv8OM15fJt5yCC4O3NM1+ozdf6GhDFPXt
+FeWwvW2WsdKbnXyWtBVTb5xAo3z/DUunhhFL17eYWDs7zG/BmyI8FcWGrSRNa7hsRp00g44QyEg
C6zc2VLYgoaI8uxUwSGj3RXmaqDQ6HODJIMJqdpouO7BsQEGr/eY2fUIMHIIjd99ixpCvFYkWrVO
dwqjao9j0Az7NAq3unsVKb1jIt9WG3wJSwcoMwcj9E3jfmNBR+f2+Z8rn05123ge54bpYP85UbVt
qgB+rIGW3M/sYeUAb2TaKOT8MCICafcNNsqYwZkW2ANivTvhPX5wZv+UALDbYuk9m6t0TWXeykFW
WVGy/B5WFkC1GL/RF3vzav7chP0LutCZnztkCz2j+zBuLjHUi63c2NkD2ZS68UUn1xmnC4nDTKz0
R3P/w1lRMEFH3ZbosyHJ2oNzWpuOj0JmFzfKAysFJ6tyFwLsuaEm8e8AS1oJGxl9diP7V6glvNya
Y5Txh76qXsD9fFyUKpl51qaScEAdmNkIsQCQm9muyeI72x5/8cH8b6/zVL1N4QVrTdvSAHHqXdIZ
3yybfh3sBEIl7NiEzePtrTuzTyw6iQJUp1XYwNf6TOp4FSrz7KJMJri77pU89J74bmTOykhU5UNg
HVx/ayU426o8hyt3fFAtqND9UjL9eURkTRXcFWUwFurL8uxYxgEE621VjUs9zc/rQNa0miEE2qbS
rcozD1MeuFwGdqO+Doa8OnykbzrmO4gYeHiEvRebZAvlgRmo5T++9zZcJY0OEvFnqd0XNexdEvl9
tZL5MUEzCYRtUDsagh4JeRx4Xq69hG27K7hr6W38/EBY3uQp5z0FEqmiGUg70FBlSfNmsOQSFvUv
ruyzCMe1Y7/d3kvX1/bfJ8iaqr+Dx807ziE+U4A8ZjjhHm/LyUjs9eJk5kaYPLpDWBYEDirJ2TEr
26+FvOaaULkgJiz9FjKBuTEmD+k4ogZlkgg8KDMy/AJKc2NpvmQpuSxSxD8vO1jTAoeULRxy4h4L
xcdLMn6L3SCk7hbbPzBcdg8dipcmXuAJz8RG1rTGMThE8bDBYEwkoIaMUDEYCgRz9TdYysLqu99q
RQ6lzg95ZD1Zcgk5MreOk4uFqSpPGTPBX0rEO3PGnUTp2VPNjnRs4d2du7y8yW0PO+M0arsRckci
TH9Hec+3ph2Pa5EjicxaY23VyVvCQ6C9el4HobbZVRv24iXfW0aQIvSU+GYoyCmSwxJNZY6fOS2O
ME1SIgoPlIuQrx3ZJBv4PCOuqSBVSzRimBK5Vuftdb0lZfgFPvWHWJbANDQpXcFfxjGKZ5dGrt84
vel3tP9V6Z+MGLgu8jiwExs8pniHqCHl9zmKmbdP78ymnBZSqmgsBqgsgjXgVXvHAMsfZDq4twTU
0K82Lw85pIaHJcbUzO6Ylk8qLaAQiyDlXOZhsYd1pQooD507yeKTQ8dvt+f0+RttTUsnEHDGwneh
POMOHk+JZyZ7uyPy4BRZ8/P2EDMVWmtaH5Fgbeeg30PkpGtQvOBQmBe+SfmqgRhPVRzLKjm2aYGI
39sBufJkm8YuDzeCPee6DdJkw5yjZtXrws+5Fkk/uYSndZTWDF1rgJjsORy+6Nw6Nba8a0u4Kusf
aR1tGSMP8divJUikVTm+aNqeIIV3e/CZt2ZaRKGJ1TVSuFCxAdkENhDXFHeXO+GRgwTEpf4CYacl
JMDcWOTv/MujRguIo8RY0qihrSvsYGwS2JRGB/T7V6F0diC1xr6uISYPo+nXUY6XEs7rgeOmdlBr
vYU27mkwxdPoNt9B91hibl5f1s++wOTigzyKB6EsnZ8rbvu91b4OfLznPYhdcMq8LJLtZ3rI1rSu
kiWFICFNi/MwWGuziF9dV61lXqwaap5CTwem0wSW7lZiXN3+vjMzm5ZamojmpVkWxdk2ydampvZL
lx4G1WwEJBX/6ys/raZAz7AYckryMx/4JuJ85SIoggc7TFjH3e2ZzFw/U8X1mKbNACxffvZQsyCJ
/U2EemVVlfDHJXDPDP4fAuF/79AaCgWERKI4d/B3G/OgyEL7XqRO88tupVr3obMx6yYOUF5VgVNX
YTBYsIOFGemmsq4emGptIj/zY2bfDwpEy87LjFOuTIGvum1DcyW7JaDH3HpMAiuUTZqa9W18Vlb5
3EPnGlTLQyrT/0wVcyZhlQ034QQ6A8adpilc+67azfAIsowQGAs1CD8lI4A6iITtBRrXzAUxzcnT
tCCF5/TGXYY8OCA5u29JOfrgia/bBHq6hTw0TbtwMmYemmm2nRWwUXGkl55zzdiqQjCFLr8LfPn+
9n6di3T+SaGtsY+jOE7PZlJuKM+AnxNiIzJgRpwHs7sY5ZvMv3ZVcqqxog2pQSUdjqiff9OWfre1
eLj9Q+YmOom4GFSJq7xiybmOrO+dAct0DygVOy6X8rSZ9+uftBouC6kUIoXSOtsKCKg2dlz74Mtu
7SoNdMtW7QC9bed72z95al0QurFKvbk9uz/ys5/c3dOsO+MyUiqzkWDALAKshVXBzzGEl5v4eyEs
/InSeBKamyKHCQ8q5IOKNq4e4RbYfEFjooGYoW9rbe7Rs73ay0f86mhi+wjWxuY5lOzL7R86s7n/
3DkfKiqGmZhJ57HsXNVFIBk9C45s0tPWyqHJXkvDz5fyoZkv/o9cahQpyGtg53GTOb5XyJes5Psm
XNhQc8/YVCKVjKhR1laRnjMNWgpM1dosoIx+9yw7+TrISJ86r32Gjbvpl3TQq76xs/XtVZy59abK
qWBbdGWmhvScRON9nGR0hSDhaxh6bgCXunh7e5SZV3OqlFr21jDkTodR7BqcYiXCQHKW7ckAWcYc
ZfNySadubqTrmfqwK2wKqGVLG9xCZXhngVWnaAafyezo9tmj2yY/bk9oJlOYqqN2FrLjHIr459pU
a4N+GWEkMTjNSgD3BLvrL4lxNV1bqKBc34fPTuQkmsqSvCPA06fnuqfRuq1lE+QJQE23pzLTyLbs
yX1W9azWLamSc5/3ngnpxZ55QdSRR+L1FOa/nrVDXZkFYzKYQdoZUD7P4qPSFMB7RmLvnnl27cKt
CH5Zw6jhhO7mats3TbgQ6M6YFFlTwcYCxjDU7Pk1x3XheYqu+5bm7SbyMjBNadb4sKLjATXrNz2a
3b4YVO8b6QAB6mEbFlCWEi3S3yHzVgacbrwwgj4n6Axd54Am1TbuA8rxHsIOC/7wJS3+G4jDmvKP
IERSeEOCXe8SfihpVVzCUDnnEq4ZgI3eMTfLj9obFr7jzEmeasiaSus093RyRlF2CGwDGbY22h+g
4gwQ7SwWHqe5W/f67x/OV5EPGWfhiM3ieO95OXQoQW0jna6dHH2KsvQ7YSwKUF03+Ccb/09v7sNg
KWxfchPk6LOTbUsY3ACr8hOgjpOy1VHb5iX8Rot7s5anPFpCEM6FrFMt2baFeoNbqOxsKEU4pJX1
ybOMwDA8tpHGcJJus609vqpR9pUu+2XrL1dSWX2wZAfEBfW2BrX3PA+JX1G45ESxsKETCWTQkFbV
HS/cx9vnduamm4rQxrEdciqT/Nyx9rdXmfou6+L7vvNWCcwHryrYSziPmfvnT6Tw4TMMZcVdM8Rn
SEX4wgU/cYh6LTQrZp7WqepsDoGjDiym6//d/nLMaBdV5hN0jxcenrntOrnb+ECUlCPqsX0JQz+0
Yi34u5pAhoCbI/2hMdZjm97f/iAzy/SnTfphmeDrFw92irEcmgNGDT2konIW3psZeK011SuAISKM
i/s2P5caSpBD135HER9CtXEOw5f8UihjA4NMGMO1vlHWW2nG+aoVDmAUtYPGJf1uSrFUTr3WFz45
llPtgiKMmsGjZn5Gg7OgP9IEhpAVHICAba67I4oNGwVMM3pv2z4VJ9MuH24v8MzH/JMYfFjgboyG
vig61Dtwi2eOcSfGfF/I5po6FgFVYZDS59tD/Qm9Ppvjdb9+GKuI3djWo5OfGRm1DRFECURVsaeS
Jl87LwY3pLHWMnMw5hCle2scEj/v6i+V2wCPMKYIPKyuDHQFuzIqIGQcZSdbVnBNpuwhwTvuC4tp
x3eM9lRbbhaoyIjW2D42qO2Nre5HLoyvMk30qkYGAKWI/mcf6eyU2gmYWFH/bg8KICfYma3MDD44
t+c9p2005RK7LpSXudDp2UjoQ6ft94JVp6oN0fZKzq0QO7PifkHDF1AFz32lnv5rycO8vmsfVrx1
JCE1w2uZNdGqrMwD5I3WhiuBnI4WHq+5QuVURUKbI3jPDqpzUVL9TCj7XZnsXtbiOW0d2BmmARJH
TUrQHQbf6Q7VwXazo7CrLwXHamT9fRsWP2idLRQL51pjf5BgH+ac5YTSosKpzj3Tr+1nOD0euZuu
EvpD2mztFRDqerjijeEo44cpdHTLbN8t9kWut+Bnm3xSQORExHmrDByosH9NWlxYFn/u8IKAUA7w
YOazawXfA6hhUexs9iKbBLMgv3t2g3j/nKl4q1AmbpoNKdiGo42sTXUcubOzM7MMRtxzNW5rXRfb
rO1WYMOsi0gtbPSZ1/NPKvZh5QvPle2gY0y9MV9alb4UrgU80RgHlgHTLOE0X26fqJkHbqpCYHCC
rnWCIu1QV8aTiJx4FdVuhYZX+XZ7hJnAbyo/oNDGMSyNTZRosmm18eYlNcxfzf4dEP//NsT1yfuw
WkPkZHDrcNLzaL9zCVa5LV4Bx/y6ePjnijtTUruyUkUVddOzQ+J1WHlQBxjudNr5BKbMY/NOBIKr
ak/uaRKty87+VjvNpvDokwWXSouub89zrlM4lf5Arp2wBHA96IqWT01bH3tAf3o1vpYEtVdm3ZG+
35iGenZ4uqw5M7dHJmcizGsakZakaFg0eTACYNDmyWud0YXIZObhNCdRkIW3sq8bilmJ3NfsXcfW
CcKAfh0NWOv4+yIgZGb9zClVHlqsRKuSQxfSxKss6L70yA5Y0jPLoKZTM/tOsGxrEXqwjJ/LF9l1
of69yMDx+Ht/CgIRNNSRU/AP29eSu/QO8XCxAg+3WudxWz+6NfJGHoPiztAgtZr02XH40i1+rS18
Nvr1jvlwOtpOVHFc1ek59Zhf02/XsgPt+Mrh3+Dfts0l9M1wqxxphGffdmA20Ofupl7COX1+lZlT
qnrXjiWJc5QHzMhdC1IfkzpfG0Tc54a3osXCPfZ5xcPk1737YZIUd0CsYtSoRtFuqlKeNA4pK41H
F5pVDjHwVGnv6Lhq6a2e+6aTOyfJWKOaa9Uj7/ugg9bB1s5/RtX42qZRAfVX/sg8uavCssKWLsAx
MlD6u30NfH5ezClBvQJNDhhFVHgrRVdeHd25tFnFFfgm1gVF39XitTe3qJMH2IbOKyh4qLWm6fBF
1f29FEHRgxnOWYJpFdYhJdZ28ZzMDTe5Z+CSYETQNErOxNJQjwslxsj4WoHAUJVwBUs16EFd168N
FS5sm5napjlln+eKZ/C97q9hHV8JRVZjrKCdLA9XzcKUSJ+lYsu6cN8utWA/v03Nqe4Qc+rebGSL
8nmVXU206Xak1ncPssG3d8fMKk4Z6x6cGTqnMYGOyYt0U5fguMnklzcAWUmgtpKZ0tcJhLJRIVjI
Yueu1Sk3XV0Z1A23U0Tc6WV003rdsWRluOPp2lYuFZf4bgXkR5of1NanlC0i9D8PEc0p25w2LWRi
BUauqNjFcVO8ook/oAhp6hUDN9oXtpf58N+qfFLVlU/5SBbW+fO4Bn2+v2+croil4bWInHTJf6FA
uY4dfmC8/bkIQpop9qB4//cQnqhc1/UiAHSaLg3isov3Dd26sLSVJmzCmka1QW5JuiU9vUQd9QXM
y9ZdMayhKvFAHS0DlbbuSfdtgK4pLeBavEESWhlABjPhPdzecbPf//ryfLh8pTPElZOgKGVlMvOt
HnlkYaDiFmUK7l8p1Dk3ibuPhCM2JfIJPyEUBmu3B595XqaCrbYmbjLA4Q59UVDduPfKUuMSF969
PfZvi/ZDc4d2cjW5QwcBOBtSz1yY9BK2HruvmyzbVBFZKifOTWQSBXFYkigANeF3kB48uzL9IQYC
EjoYLTTFA2jKvdxesJnXY0psr6Bf6RSwCgT4IVwrWgL0XZ1azd+g3LT3EJEsVilmTsiUyY62kVun
CoUQ6aL+GFaBANjZS4f7xQdqbi7Xtfyw8VjVcI8Iz7iLSfsE2+QeJAvj1OfbGITVsH4CvHphj8+N
NEn/Wd0pg2ahcdfUbrOvcuDyI2GbK7Nz3ccYRpnopwDGIkqxBAud2Q9TxjodQVcvh1Gc3cbZNLnz
Vln0Z1tZcqOSAUyyhe0w95Emd0wubEC8WxGfM2ddy+GxrIfBp+jk+nypzz83xOR6YFZVYhukMcyZ
qG811cPgNb8FYIFwSV1qrM2NMQlVyj7LdRZDExrK7+MK2CEK70HjF6cVfKizju5uH56Ze2CKxQaO
h3WEmsk5A4DW0n2z7UfPXQ1mtGS1NBeRTCHWomqT0i5RzgpBTaAASmV5cWe56QVJ/yrs1GuU2mvT
6s+Lp2hmUlPgda7gpKFIjbgri7a0zFrftDw/l/mSO/dM+mxOmeTRUALbLJEAJbLbj7nyoEh2hS26
h3A0VxR4dlphomwIAAjbYpHxE0by4ypu71ey2rjCACJlqfE1s1emgOuo7BtXQPLozKLQH+MW1Cwh
oJAj3XWzlPXMjXH99w83k2fB7tiBsjacMQ1RBIQN5FwygDNWSl+bhEQZNf1vT+CUgc7svPOQSybX
+aABFN0bdX4qSbYFsQRkhIUbcG5Gk4uiQEhp4qVNzoWocc9q/qh6+WKn1hFMnduna+bKm6KuC7gA
9ZqQ/18UQ2UcLc+5zxPwkLgXLAbgM1wgc4q3btGwNnjkxufRUWcntvwCDtQtGpIxU1th7fPC/tm7
yS4cQG5KW7kfGy13keO166g6ginlGd8HASB4pCDc33qXSJb2Qm43dxYngQYtoW0/FBG+pQeJugwA
CFiKc2Qhzfb2Gs8NMAkzhnaIytoEDgpCgIAs90crRV4H4PDt/36GJWxOodW0MseKmSixQPkuPlhA
5HAL/M66WhORbhhVfpqocAMbkVWJvAr24ODeyWPVmwul07nLZgqTNqiTUJ2U6ZkSmkLHJt8MCTsW
qNW6Xr2GyOE3XZY8AMs98ltLfqtk6JcxnCRrJJ303WhR62ZIzW4vyFwQP8VRt2yExdUAyMdYyY0H
Rxox0EMYPZAMRCu1dvtH98QN66HvO79n8aYk+YbIfGek7bF2yCG3c98cmN8WDwlS/g5F6dQol4pD
1331SXFoir8mVUzdpMKvYy7E5hzobsTeHppnAc3PNbFR54ShtAnFgAKNW3tp1JmS1BSR3XQSQG87
yc4EuLQSmh/VsY7SB2eQQORlEVRfgNCGkIX2I+SW+9Sycdxonb9ReMTsCml5C9iNudRlCsaGDmrV
pwAWnTMJf3he3jMalUEeeytt0V0D3WkX+VeamfDdMaBJxcL97X0xcw6nSGyLZLJVuUQpEg1JO2lP
jST/4+y6luTUtegXUYUIQnoFOkxP05OTX6jx2CaIIIJIX39X+2kOt2mq/Hh8qkYNSFs7rPCZQvb1
+p9fmN3o9iwh0jvRC9sW4jRGiFWNVv4xLBA1YTc+Zl2xicIMxSrfgfb3Pinrt8x+QwS4hTqnAY+e
zcqPWNpds2jGTahInbWsTpFdSrcbNk4e/oG076EM8W3plO+N1joOGmB7UPZWOVk7dQtzHAhH//f+
TeK+bzMHGcdgvXZtMFZ7wCDgyJzBE5p4RtI8TJDxPuOxlZa96YPmD5rxBZXi19zIXq4//kInZg7G
jgYCvrjN01MFl1C7t7ZaZvvGWUq9Yg9kKvZolZxWM46Fy3OOye6tnEWTQlewg8ZQE5cG0F76PkkH
KA/FZYOxALzzrj/YX9DshagxB2frbW6bIHohn6NgdaWRHm/Gsd0CTA3FQRHHx5HWrZ8noT9YcnCn
MdRfS4XOUwluvSXUKWPyiPbMjTL+mDY412VIQSIW0AF2cBfdIii9RIBcPMUaOBlnoZnBsu9yh2wU
+MwR7C5velvoN1kW5xvGz9aQwNGduRvY89uhwtybp6XYQ+M/c6N0CtrC2rcdGO2WPRyteu0QL76I
WZrnmNPEs7pCZ58X22bq1H1hgWsq4EFXTvGvOgPCoSozj2Oa2JtT7Uc2t/0KWJy3saMHM3olU3MT
6+wRtjLPqm3zzQh54iDSeLmRtN/bttO6gDue1Pk+YHxykahvqFBPJevfuTnuE5Pe0akXeybMI0AA
tzpq0L1Ak90KCeQxdC+m5gMut9tYKbqNrfYHNOvNlTC2QKXS5wjNuO/GETre6anlw0lzOnCriyqk
T2GZ87eqzGs36urhWKrxQ065GfSQ/P3KHNGEXghNH+Y7Sf+Q4KhKT0x6u4eyLy7qNtReo07kqBMy
SP2EpnFgY/WThOSxgv+dC/uN9nepl0+wpRhWHmWp8poLBgAGV0/pkCWnNu3ui2F7vpGBONjylnhp
5/wAjHh0YzHcwPX5+kFayKnnkHtDdUmuZIKc2kbwjwTggPEdGLv+alRYWuF8A3+rQ1RvAZZeog4Z
0/xGG+nWAdYOWjV721lTTFoKPLObBpXOoJitodSx5AENMagwTr5egM/PIsjr6Q/X39UC9kOfA+zt
TEtRWebJSZVwCwVTfJcMAOZODK5MI0fwto7UPo45RI05JGPLfARKGX2M68svNICs2YVi4gxOMVQ0
MWPuUYuMHo8sOLKYd5bMH6GTsQqnXQC86nN8vQNa+RApnpwkn3b5CIyozlyHll7/YPL0HRBNAw7d
EeA+AulCxOJPZJYBr63GBd5qC+zmm0HXQv3Cx53D7XWb9A7smFErJ2oLb4xT0um3mjIPjVl7ZrtS
9SwgX/T/g7CrpCu4Am0YPhbeSM/iC2n6EnWwjSjSA6Lh9hzIRt2K3bNW8iD2w7CJ7Xct+UP6Qz91
N5ZNPcP5uv6xl6qYOeS9MEcGzC0mX0X8aITJcSpMUASjbdGk+xFINovZwbmeIaXxXIT6jUXYSZNr
IrpLL31WaveGNGpNjemJdurZHpP3NO3gXNix56Egj+vA/oX0zJwFh6yqUpFVeOupXQFCCpD0tIl5
cWdM8SvPgFLWOXJTTAvOU78baQ5vK6/3HBou5A9zfLozcqtP8zMYOHoYpXwbDfvOweZSWnQq8/Q5
1ZuHekhe60n9hqXIXWGCXHV97b/h4tLas5w0nWgPPLUGbHz9SRiI/lRBYhvGpDmlJ5m0DpCKsNKm
KI0jJAx5aDEXHEQ0V+LAyo2NwX6SJoQ9Sb4ZMkVALIGbpaak3zjhweg0VCoQ/dlhje7Ua8oFCyxv
AeEOkQm88EFgYgP4XUPKU0j1n5bRISVUNwLEFldSp96X0s5cgNwhIx13Xhc+Xn/uhXpjDqPvGdwq
W0WqUwUtVNcM2YFw8bnaQzxvzQtvdQ7vpg443iaHsbA5QldUh8EqXnG5lm8u/PFzTP52iekQjIqr
YqhONLUbaETbN45WruzFhSR9DuKeOiAKjXaEtyppPuE2fxvD4LSKpx1sfwy3SfVnC9N1AXjUygZc
WnCWMuYOPOt6B2augLahxcQ3BMqzse7H0XgDnwwftnbbVb7vQiSZo7BV2OZd2IXVySl76kFkS3o4
X37iUNitnrepmQ/hShD/GzYu7YFZ2DKyzNKNCe6zWs7zT1E0f9p83IxGX29hiIzcW0hxsC2cEH0A
Qhuy919VkYzbNjFTrwKwahj0EfPCXO07ziFxU00gr4S/RwGPDkjhhh6zdecoIME8OPgPE27ZxSDM
vT3Sx0KvgV5JypeiL7jHMxU2LqCvdBsODfETVT5dP0cLevX6HBKOpnUY2k1ZnWph71CjgDZe752C
nqac751aKFdzYBaA1k7c0C3XIaGMiYSyY7eknzp5knqLp52S16w2PMGsYRMW4kv8Y0o55501cW0R
eJNLcJlGVNw/4N92lgVYZRgv5EFzsotI7LQjRSdPhm3CSNBqDzTvAW8R9V5AgoxU6JmuMYuWemd/
O7jfDj6mbF02DKOEErS4carJD0X5BvI2xm75xqi7vQ7uQ9wnPghqfjagrQjUD2wt/LCddpLHv82Y
eCE8iqMhhZLLT8agiIYSUzxf3wxLvcY5qL4vo3DURVSdoiH+McASoGg/cscORA+cdMI2RIt2FWQh
TFhL1dG9ZAf1VY4JgP5MeP9aRszR9xTK5HkZwo27SZKAaa8WkXsk4G+rVcRCGJlD6iNoEXQNxeXB
h3vRH+PGQnfu7Omse6a1NsJb6sX9fcnfvnbBJWKwhHu3nkVHOLPfAc7wmtbp7yHq9jZpn1nebkoJ
Am3Zf4KQvPINjcu3y98W0rdls1okA3iyeLj03IpMfrCQwgyu+H3uxDp8+AVmIBjQ1Y4hHZXoFALH
9o9LzyKmGCgs+xSvTqTpoXD7apT6NtYB6GeVozYRDhPk8QpkCw1scMxkW2GAqoE6en358yoX4vUc
3m2aXQ7OQlafLJtvFBW3WVn8uv6njaW/fX7Z315qbA9trUVRfQKAmtxMTZLtxzACcf0RhYxVmaGn
ph9sPHA1dq5VZ/u06m/RKH8Fl1d3S8ixbKohb0DJL6kHOZ7Uqyv2WAn1wHU/gqVMYcZ02/T/2Kv7
uye//V4yagR7PAJpgAs/TN4E9UPVvGR5ObiSjBtDyM9VHOrfovHSm58Vk3Y3Qe3dYSVQ5u34PoLF
Jdw4D9ON4k5yW+rsI2zjwWMdqV2ptVPmlkYRmLkVdG3Tu1JaHUip+lPuOGeKSeX3Ji9uNQCg3LRm
wyMtWuXJxDE2JimJJ0iY70SWjs9tPd4pCQcdFuJOSJxHM60zrxRy8hrOxRFzc4AXhVR+3Ui2SyCN
sqv7nm1zZsAXRqZ7S0Qv+jhAIv76Tlk69XM7MnjDQwQG/nCwjI32humAVt498tp8MXBnx9wEPG58
sNVeq3Sfs9VlFzboHNHNbBVZml7gnmy0OwbBDJNCP20jo6/ysY/ERofe/WgNMEoS6C4MkAWUsZu0
6coIZOEanSO5uUyAyqWlPHXhtNei7iTHmyrlu3AUj41ZfaV1vVt5wQvxbW7mOI4ObcMcdsxWr710
E4EjSA7Pl+lcRkPyhOUQioRiRWrCCxo8khZt2ZGQ++urL2S7c2x3k0yaOcTwXR9BM3ChfX2POSoy
oWOUI7aFLHcbXrzV/9bDc/gc4U0ts26zHAbEjv7HNs07MzMPhRkdrBYd00bc0jR7rWXmrppdLzTY
5gSKRoAjY4+ZBIRcvaqRPeY2jASotoGgwPVX+LeGuhAt5gwKU2KUk8scS+SlVypIkaUYWoe1uLd4
FR8ZOzUhPN60bAMQ/R0NH4sexmONBT8UHP/tiOLdrQ1jV2TWY1HKA64yo22PDMZOtujRey8iNxM8
KORDXTheE+e/VE4/kSatWY0sFJ9z2lbSdqlFaiSlYxa+w9c4CHXyFbdrbrVL32BWUinQZTpFFZQD
a/TGrfgd1+edqXTIua40ahcSoDlX2uyY2ZY1jutkvKY0+1U0ajeq+meV2d5qlvW3Kvu/D43NO6tz
ra4nSu/hBK8lDdtrOjNOdpjlrorjn1kUymNSAOPmoVXg1VbePPJCM3Yyc9jkxgDbbSHaGaOJkGe7
PsSvEkZ6qKP2XSuJ7VqOZrwXY2IeHHjR7lFlVb6BFbzScahPW7ZGXbr4MfAQ51f47Sa1TLwqO4W3
ecP1+zjK7igcdlFIj9DE8a+fiMvtQqwx++B6J2uNlgVaKFEaA9rKU6iuv6bTTd1MP9UEL9rWkKgy
J4hxVvpHwnHHtd1d1JtHs9Lh3pbdKAgCw5K2ciEeMK7cZReDusPnaGRmagOmM0N+6iAH3Y30rejG
UyQq4Wqd8QhtEb/QVj3Ql97z+ax9e8+yQxOrLZvyFOvOr0Frn+JmgxxpB4247Sim0dMNN4yPVfRb
wgESTpSHmmzbOpgG6Vq5+HH9Uyz9ivP1+u1XELj/RjKHShz8gx6EDU+kAlbKcJrZr5odLi0x61LC
9Y/DKBesSMMqb/vKuEuH+A1I38FVxcpsYeHD8Vm2qoddY8gelGHDLJRbkyMH2Eyrhx9NnX+UYvCU
U6/t3YuxEHt31n/UoxGD/wHU3ZxlUGq1gyK+14dok7SZX2rZrZDsWPXZD8eWH7Z0XjAlD6gZo0+K
wwoc3fb6h7ucoeN3zHJQbhdFjA2UnwrGDxxKne4UmhzK+qisegUxCieCHdIQVvtoqG8ijCVdmHre
DxiwAskd79sWzU0klhrgO4mzayGdrE1h5YIuBtnkIk2eaeEkRxZpvmjR5Zyml+u//GIsxik7pxrf
thzsCy3Ym4AbieP7AV13jxSVj0niabIjy11FLy/siTmPwqYjaTDRyk8mIN6d9SKb+64tTnrSY6QM
9b7e5m/XH+hyCownmoXMrmQTrRMFxA3uRV8w/jhE3FU9LAb0P2UaHlio9vmUHbSm2Ey0+Lmy7sJW
nFMYYpiLVR24u6fcjnaTLH0VEe5zzYRIkZXcsQnCz6ogUL3utCOaSvuBtYYb6/Blpn22bYfxw9Yg
or3ycy7mingNs1iSZrXj1DaEcM86pKj7N1M5+kgNZXtw4sqHgNaZBGzn0zZJvgaz3xdNsm1hDYdJ
fz70Xlq1O3ROV1tdlzE0+EGzyNPbcKXXSJ2d+pBJ+OjJD2jIgMwwxNuySn7TMgldIyPVpsWhgTd4
bkBur3yDSKgAhGyNQLv4M2bRKZ5oOeYCFIcW5A8TFikHhXkfSqFxTOAgFu3OpHeE2464/fGsMLWa
Tv/FzF3ISOZufMk0TLpGhwyJG7JFmsD2Uzg623dNq27suuVuGw2/Tcmb3LMyzYKoldO4Ko2bfV6p
5Fg7Bt0O4FXtwjplHiQS43uTKssflY5Svm0wuk1DsoeLId2W8GLbhsBBGZCFgK2Vb4xTD6RSaG57
LmFRziGp5yZVa+1BiEHLvoWF3caaxpdYK/JtDW9YC5rxpRw8k3OEIjX0kDOPMmk8iwT6ct4AgFPn
o9LWAiOcoFsAf8aNrjcSIm2Q895hJCUrt48nh7kstrObhEpS4D1XNHy3FMmfLGBBIYifxMYrM5rx
Ht1848ZhJpjiuiPvh5QXK7JKC9fe3KU6gsJWC2WMMBCRvNcKdavZycaiZwUnVGvXj9xCjJtzQWJH
FwPgplrAs5YcWZVX24Fhvuzo1rYxytGtRKU8lnK6dvudb5cLG2rOCUlheK5jmAnNP50mMPwYvG7I
vvAb7vmk3ZaWtRWN/pFb1uPqaGrhRTqz6GpNNTZAhoeE8BpHI4e2SBxQQAmQ0n1m0HDlgy3cS3ML
w3hCncvjGBQRIt7gGXVkvcQ0r9hYLXtcHw4vfbNZ3oeucteLeOSBPsElUaQBtelN7bBDZw8wIjFw
hUNY9vr+WHp1s4hsKILTmRk8iOnoFkZf+WPkQHMYgCWfEb6yC5de3CzMwnXVYIxoLNBs6PFK7O6i
Sm5MRJM4jO8RfdZGb0sLzQKpCe4JUU7HAivSI+pLOxqOY0SzP7ILiQcnZLmtQ/gBXn95C7frnCvS
Flqs5TTlQVabPYJiLCFZAZWyynKl1UBB/voyS/thlseJyaSiiuv4NLTVbcHbQ2JMLkvSFwt+g2wC
KCTL1k7v+UVdOL1zpkiZV1OuE6zFhnE7sWgbZjCFNoX2xTJ43OvUhd30TcRaxFj9Ftja3arGw1KS
NOeQDGqC4FtXxhAoQ/MD3uZ5JNxUR8eWcHTuICle5AN0d+AEF2vIZle7tQuHYE4XoUWUQTXMioAC
xgyve4TtlAe5hdW/v5D2zEX5R1qQYWxodJLk1VKGD9kD4UZ0eD5zYfQsvFdmDzHq1eJ5IQTP6SJR
yfPKyjItGACoZmUn/QJtOKNEmpvIHSLJJsX/8XkU82PSsWqlhXIZkuvw/zMn7GksLKaik6nGd0f/
3ZlmYE0FOpBtvxvw1KiymCfMrvVrwRzIagxfVDOgcQGbprAJpmxaOTLn8HVpG88CjhA0iwxVRKc8
bXRYUWkUTRzYPlw/kJeBanjQ8+n5VqCU3RAbUmcaTKZHlHJyS6Ef7zTbULuxFZbJUELlU39XMe2U
AmO/Ogdc2kmz0tJpE6sC1QA3XXIT2oM3iuzLtMJnUz2oswDkdlU6eSG2zWX90WDlvSAGtILrGsBu
IKOgFH87xMPr9Xd4ecru8DmNhEHjCc4EXAtiWIRlww0BPryv9PtI608dBYdYb3+E1B8rCNeRo23o
XtZDS3wA06PsATLOOBiaEH0/NE+6fYCPKRoT9P76j7sMFMWPO4fibx9YmJFM4YWsBWgRvEPsH4qn
ECfKxSGtksHPdUjyazSTPnSjP2wjs7fX1124vuZMErtWZmhjc51i3vlN7rJxJx12Zqt0zxMMpK6v
slRuzCkhVl7BD9rosQxiTsfkixGV26gFrto52CoHqsCQpdcqBV2N9h7U8xEIcKA1Rg0qpuPnyq84
n8ULZ3ROEWnNyIzjMYpBSpSpm46xx8fiNq7ET5LAbCrK7ztn+qSJZriir71WkEML0YHVvv7CtTon
hnAzh6dpL5NTVP1s7V9j8jMutnBc85V1kxT76095GeCAnTSLRExGaVEmWMU0f1tF42qxwPjtaar1
fabb2+Lsf96YW8iY+sMveEPdkbI9AVBwq0dG4cMw567tieFy1ew1ogXQourIcYIewvXftxBQ5iQS
jagkrgnIwWY07LsSikfCs+MPrj9Xdu5OPdT9xMrmNpZe+Cx4yc7JCaQs8cHbvoB93pkBLz5ZJNDb
yVowKLNPUjxbUA91ofH0IkUbeWfd8GZC6d/A8D6Fz4zoxztNAOxBq/S5lbmvd5zsKxs6vpBmkLfo
Lvh9PcHaq8MUiuhAp0eYjhhOv0b8XHqMWTqmEWyaymLxqZ9KFLjah6lNh8KO/rQSKjAVGXar4X7p
pM4JJnoF7IAmSHSmCu+bEIVoSj2JikMqiFunTv/KTdvTAnykXJRwNIl/tRq4AWuTqYV7dE454QrO
Jz3B+kBM4IwW04cZrwrsLKQpc45J2ufaIKw6OkWU/BE9nNvtTYzTXvWFPyRj4RVguuYxlBzXhocL
l9rcDgC24LA1HpCgTHX+Coeylz6MWq8BhfH6aVpIJOf8AkaKus/1LoKpEAcFKTpjO+B9qB0A2145
sJfB4w6fMwrsqKhoBNuME5qKQdeB20zGeNsz+WAZ8q5C6mqGJkx3nD9NMzxXCcAXXfZ1vjbzpng3
hkclTF+tKZMvHIa5wj9Dc5ACdIiUzx78VLduwglA5slMnpyq2Oc1kC1qWHn0pbc7z7qKquUp0PRB
KJ0jSZut0Ye7oSSP6/3ApS05C1Gc9yn4DYQHZeF3mgyiMf3MFeyVwWgSgFhY3L7tM/Jkpz+v75iF
+DsnHRBg+uOyR60PylINsV+xyfN2a6dcefVUvZQTA1ABIpsbFq5hkhY+2RzRNrSxTfTeZIFpF8Kr
bLbnFT/RAiqLDVHbJNbPBk7e9ee7jLN3+JzrME2w5TFliRqZpI+qTJ+gpPFSdP2+HQnfNjX0Y6hm
3Xbpb+hj7zAGD0wFVZfo5fr6Cw87ZzeANyDGdJIc3UDlG/UXi6NjBgRMrKmdE9VAkKq1qcXSUuek
7lvOCDB0HoIJhb3jRD6sZPlnUkHO2x4fI03u+o6utR2WUuc5dyHlErPRcOABbrxAYhBYDj9hiuyN
PzJRuEMLo5+49DEvBXwWOoHveercQOf4AQa5v8uMBiwWXxUws3CoiPLkLFz2bw2yOVXMiAcjqVuK
bhKIQVpV+FkF/Q+Q9e7P0SBpzIfrX3Uhjs/l/B18zMyKNR5EanisNf09yqbzYOD6X1/6kLOUbdAy
aUaKof9mabccOADKxK1EINVycj+Fzv0qHmDhep2zJFjEWa5JdIDDMdc3LXTQdl2hmStnbyFemrNg
1g8jaDXxFAYxyjiRJE9hEsPuBd5bMFhcufGWvsQsGZrSrEgGNYaBo6rt2aiPDQ4cbLHZVx5iqRSb
8w7GpAf6AR41Aew2MNBveeKGr71NblnYP1SsfgA3Nff0sRphaLumwr4Utv7msN8Oc24IeIrJHkSB
vIa5eyi9Yaj8BE233Gn6zRDHvxtH15CK5panjXV9a1n1n1YYmZs2/9g2nTMXRjuZxg4496BDt4S7
KSHyBMf38pbGZU43UybkGzAKfbGSoS914OYw4zDNJz2rcwaV0eSuMvNN10pguPKdkxgSnc08OPPX
k6yDTnG6XT0GfykqF0rBueY9SOSF6NIUrNgO/mGYWJx4ojIYGk+NJwt1j3b0raLW72wSXqSxT6OM
hY+2XbtJtdDldDpEk9w0Ub0l9DOjLPRiAVVuqKGjYwCKP4g3hPBN70htA93om9aINgK+4LnTQus4
Q2TmtvYxNK1cORaXEV1wkjyfl2/7J6QEltfShMmCrvW7yOnfJRPFgffosLqFVtyACWttABCAIEOL
AAl/re5IqmRvlegJUqrbnhPCojrpYWaux8YbKhmg8UHETqQPg115C2pt4kcA1e47lXWHCoBDD2aH
qa9IOh7yaIIpAChKiavHidjB4XetHb2Qssyh4s0wgfLeCBZEpQGfkTOkGjRamFr6XR965hBBINoJ
VkuQhWj8F93w7U0iRELvw8G1mokt7dkbCeWOJCjuAD7e1oPtOyNdSTAX2i9z4kec4yVPWYNkLLMh
TXTuR7iafuBGsTdJuhLQlhaZZbEdNY0aH5kHQ87251tlKJO91AY/mYrnjhs3/3SJzVkcNDUasyFY
pjHGgxNZG1OjO+w2QAvBt8/sTZOSNaXUpU80uwRYnRAVA5kUNCnsU20g7G+n+r7tnS1w38UOmG7d
g/lII/y+HD97B8yaPrK8qRjoc2cN1LPlw5BbIHyMzLOKNWvShZ81ZxvESdWUXcZYQEztCA3c2g2V
ulFd9XHeOglXD6u9pKUzMTvulhnmQ4mBbgAvBA/q+u8Y2j+dd1KujQ+mFu4578B7WrsUl5Y75xPf
zkRuiSyh5xQ+iawvpY/bRJE9Cfstbgx4tJfpObfdrcbnvy2xC/F5ziNQkxMlmUIWEaEz65ln+4Mu
b8DEHmALpsMbjNWt7lIACaCzI31K43dhN2exEXR1AAAOweiwk/fWAQXAIfdhI/1J7ybP1iDe5lj1
XVbooX/uRk72LeSKE3CAO8DpSn3fh5x5IUt+1Xa2GWPssamQLqAGm6ScngyrKN0ohHZm3ZYf3CYo
uUcZe5CvhvuMbDZZkhwLmwL3MrU7Gk+dC5YFQm5T7JuGPbQKIAIDijD4Z7jQCqM4EpKnnu6w1+vn
cOG4/x0hfPtUMGJQQC6lNHBMTOk0Ag0e2TwDYLPvQAdsuvzx+jpLm32W7AnVVJOlKIhJwGcGTcY0
LzsbDaUktvw4BraLozlxA6G+aOXYX079ICXz301YYmwrTFIRrGj/xizp0apif1VS8PJ7Y3OkrNH1
aRhBCQIluHXPJY88Sz1MpjS8DOQ8d4qo3Fx/c0vTnL+Z57dPlDYtMCBsMgI1TsUuiqb6rRhAvo+4
mWwmK6x9I0JcspU7UAbloGcL3mEuk2pliyzk6XOAuWOIpDVCwwjGVv7uUV9AGeGomeJ5taJZmszN
AebRZCOZhQRFYHT11hmjcNfbMDQoXDiopPouV6NPa+TsBYQJ/dGEKxVw7noX3lkZ20IPfg0befmr
8jlMvJ3CuJBxYgSZJCE0i4xTFtbvafPRYYDjFrww1z7quVi7ELLmbh7GUED6JwlJ0EivM72oEW4X
SvgoyeQ5DAtIyICbGdLt1JUQanG245CB55itUt0WSrs5nlwq6NR0VmwEuq02YxG+o1aHPWsIyqrh
pdwCBz2CmkWSuGPND1OT/6AU44fW8nTIgV3f2Usba3ZNZCEUg1NLGkEBMg8aPfd44dscJG5M1Pq1
YejSIucP8O301EnJONIxEtgGDGSsJDeeyrRPN61y7Fto5XQrydnSC53lTbXBaB0JvNBE15H7w4sk
i+O1NtXlWMbnDBpY55bEAjkRkBvrntTtrSXoG4O09b99iFmCVFQ84aNVI1RmMNpp2+doTP5g2ndr
9yudl4VJAZuD8hXTmwFGVnZQRdjxyP08K092NfJLR7CtFY97rdaF23PzddLPqkGZJyFcANT4JstW
cs7LWwEA7f9uBaDZyNhNrR10RX3IB9ujQkJRrTshZl5/kZfjB5ubAAgxtVAJHSHNIeQLRaZYd9NN
r2FGYLH8web9ypMs3AmMz45OCa8b1IW5HfQdqzO0sKx2m0LQzWO0+olSTj0x7cw5EO3kpsr5kqoU
WyvMR+6SAhyNf3vc2dnK0Im2Bz3DR4XaLXQjAx2lI1IVFVAFr20rXul4XWY5O2wOjx+Lri6JKLCQ
qXtJXf2pW/uoOah/WNo8mVP2q075gxZlIAyOXg2ZKbepUji/lgFxutuujh+JRvfXn/ryYWRz/DxQ
aI4E3skIaAf4K0m032SiOyjwXP/zl5NnNofFl22f6GFUmEE9FTcFBcQ9H257+RhXX9Qhv+JuDFaR
iZeDFpsj2c16YrneV1ZgopB34QZ3oMV0f/05Fs7CHL7edcaETklpobWXPdRtuxns4VW35Ca01deq
YuvSSZhD123WSphEdFYwOlD4K6DVemYa0hBQaOIMPuuBuNTFuLH72mcmuYfCo4TDs/16/SkXvtac
cUM5IMSQ1XUCXjnboTwblUG7JUa/twI62w0lhbVe+zFBnH5lf1zOpNkcM897kIh0cDECUdHHmtof
Rsg/McR7hPR+61ohPZyHatefbmGrzwHxDOZbRqzVTlCkuXRtqu4svX5NoR9x/e8vdE/ZHOA+aBwN
Q4geBo3D/Rqw/1CzNg6CR2hMfp3iGBMMuKYtJWR3fcmFS2Au1085g3ggI3DAsYenwqk3GQID0fk9
z5uVy27prc1qHfjF82kQWIKNYefD0evt3JbE6EGtfJalZ5jd11MKAEwYYgF6rqfDOL8tTOUBZ2zD
fHlljYWmJxq4/70texPZYZxSfPsYiBNC6cagG9UMD2bm5F5HfuWQkK3gEllmPXk2ERG93qoCZfMj
k3D3ac423A3mPQTSseaxBiRhQ1vrI6+Ie8YR+S2tP8eh0jc26WrQLfrnOqv9vjFd/DEXoKnrH3yh
a8zmiG+rgycVVOZxYJqKeLQoWjeXMZTuKPy3JaKB6YjbosGQukc/N6sJ3ekpWXM/+tud+/9Mn83R
37nU4dtnKfQj477Z9aR5LSCHwiA3bA/KFTFu45HI+gA7K93tYaO6h5CGh7t9Sx2q76ZB/WDtsE17
y7X13C/L+NDhPUVGCqct3hVQOylfJm0N97QQ0ObAusyAwagVOjSoEmW8mAmIBRj9HpyWoEM7yqS+
ifPpU+WwUJkAjljbbgsTDTYHr1MnbkEtMFgwqZ7caiDfiAnT5kjt4A5w7IXK3hLEevQHi1spdj1K
MQYf39EqVu6rpVg09zvI4CaPSZFyAjNidK+Kd9LqrxroGNAN3UwhIV5cDbUbM3FfhJKsnLPF7TlL
5cyzEEBMO7SkoUSvahDinaHeoLmAWG4fQZ/d1wUDQsi4txMQ2NH3vX4uFu4RZ5a8pWVc19SR6PwQ
sRNIUYksbiHj/lhWw28bAgT/iEhijvHfSGInMSRZnRyD3VR/ctqicwWLfo5A1PWOuSuAPXZXc/yl
p5rFXtWVRjROEMCBWpN50+iA7gob+mo2ruXAqSLzhUzG4I69iPzr73Ehh5rbJWR6ElUEJjCB3oxq
Y8Oy/aaBUMXKX186F3PEOyhyk2Ez3Q7qgUCZEEzmidfQM+/uWsCRM97caRHsdgiFI6R4MtVkQdOu
GN0kKm6uP+DSDp0D36O6kHUH++4AphweGiO6ayjrMDH6JdF4wmXEvCwNfzKV39b/4+w6luTGleAX
IYIe5JXtDWdGZkbmgpBWEgka0ICg+/qXrdMIb9CMmNPuancbhKsqVGVlAis4iHplZIOf04HvA3GD
FgVMPNhGMOBYJQDiado/+gSW0q3o8s5hbsO/ShFAfwH6bDkaYQtCPrPaQU7POfDMO4OuemUJb5fq
DSegQ959KBWA13xCry0e7dUYHRnL9qFMAYtzPk8gqNjYY/Ct4NZejYcAxKLhmfjummUzXAod+N61
fdYM9eInnLT5Rg3BgRVsL8riAEWPvhYbL5QfLVJeh6A99HAutq++2zakHOAA+I5Pzi8wNe5kFa2c
apOT0WyPipYSuRJkg/MxOEfc/dAsak9uFlZ5n7us+u7R+etqetGA7Ax1PLxvKcfpi5omU1p+slMn
2oE3cYyJI9pk9EB0XFKQH1b+cKkF39Dhu++lL5OHZoCJQseLEwGFDhHkl2iS32pQNe4qQbfN7Hzx
o1Bu2ND8Zy/enyKDivngtl8JvPu5H3s0iAdps/NdsuYtTAunmTee2laV516QMAimQLzQBU3+BH7g
6nFpml1bWDOKrD1oqemKlzAwHYQ6Dr648QCFY4u1a/14fgjoY/hbRCEqF/XWtdrPtfM9QPgXJG7P
QFdffaWTmyzD9CEs8yXu+XL15CpnjuEa6bh3VAcAwY8iL8kK6xmm4JwKewf4ELp+yMFdyCEXwRlC
0Uk7T7uF8k+tmh/wxlhZDMPq6/h3DwIktl8RPJdtv41BKb9X3MEFyn7PNf9S12qIITQbr5oNw73V
gfDEQbUXIh9+IgdLbtEdD3INQtsdHurWhoBwySvay4xmnftWyjTc7T3zyg6yLIUSF8jFEgdhJaJi
ubn1j/R+9WmZ8oPbLFfXXntZmpby5k1fjQVUN7NB0uEnpJ2OdLmZvVuZvk0/lsSBJxv/KCG+35+X
KbLTQe5Le4PSRSPIq6roeba/YQnlGJ5LYAIY0t6eg/YUlz+vPjkMfktHrSvfR8kmqH2wzJDfXZ5/
KwswBNbL/r2JG1+zA8pjbchBsnHJLDcFaEqCcJ6DleDz/RUzvGB18YLGFWWXi2i6hL2gjxBXJ6iQ
5w7yCpE/e2vUzqbAQiddthcE2siSgks66iAqMo37PMsu0PZ8zGQOvUFEiu6Ynp3G3wIrcCxBYXt/
fobclI5bD2zwS3XUcy6FWyesLnZkHI+Z3z8Hmbce9xpWUUeno7ZQBrNopos1gjYAlqPw48K1mj/d
jdfg/kxMZ1tHqZOAcdv1ShfquVclxmRwo4MjsiOAb9tMtYemd7F12YMffXzniFq4ZJUiDTjDrhU2
+HsbsNoE3WVoh89ckWObUrTCDEhOWY82ONHvj/m2YhINdeR6u4ANI5oHB+rvPYj7TvPgb1BsiSfR
HNruY+Wk3ZY49q4AIV/sNck4v4jpux80vxrr1zSDXBpZcDTxNM2hBOlIPCJCf19CSQe811MRQjWH
BZdOqIcsQ1xRqnTLpA8z/eH+9A3GUkex543juqKenAsV35ZbUtMW3zzol6H2u+l4cwHs/KmbVxRp
DMbrr9LEK8ucR8xGOb6gaPcfPtPK+2blaQK9zCvSWmv4M9PN/8uN/WoQq+qBEat8/9IBchPbafGQ
+dUHKYat788ny+MvvJgf3MjuN9xdtlM7r+yWcWQtd0ZRQWsyPw0u8ux3AJmPcwIK4AQN5TvpITrs
vZ8RDMI4zhckZFZGNVgCHWXe+SQvJbXdCxg9vqWC75WLAIKsPS9MP39z6K9Ws6+41bWBmi/o827h
SuubkmIAbMqaStPNK7/xfNER3cHISBixfr5QhVPIPPSOo06sVjJ0hhOnw7KtevLYPFfLZVickz2D
Hmoqx/JACy7isWXqdP8WGcIbHZU9uLK0F4ROF9iCSyuC55lbMBjiKhXEYez2S7WmSWJwLzqtfW6p
JhN+4V6iZc8yCI6B4XSyHms6Iopea5M0bbqWVUGky4RbB86FN2zesmB8CYAhQxOaWqm6mQbQYowJ
LZhThTrXJRXpvphuPCDluQz9FT9i2nXtIoZokq1n1oPkfpw2bA7/85X/X+H0J0bkan3Bffvg6ujs
aJg9Nwhd59JQ51jW9Rn5/zgE3WCX28ioLPux9M4uFPTCVJ3TrNsLYt+KqHLFmBpOgo7TjuaWhqjT
BBeoe38ee7a3sP9elKdoFKZAi69E7oat0pHYlXKpv6CF4pJO3tEaEMEHoA5Tv+5fHNOvaw5/qBpa
pGKkFztznyD+/mn0+/UePsM50KHIgi/BolLqXCQSD24bvsjR3gCx/Dzk2/vfb7BeOkQ3ozX0FOoF
NyVoutgea3Ddlt77TLsOyk1LdwmJVM5FTcPF7sejAlHQQlZslmnp9UsOuZlymuvp4jsB34P2Wl5I
1rAtnyZ1vL86piG0a15Bn6cFYTtsOyiTIkDM0/aRFd1aYt+0+No1jxDqDoB8LyAHHn5VMgJT+moY
YbhdeqsYc6p0HhHKXWvZ7kTtnQomXkB4D3xmWtcbqui0csEMh1TvPLAgnwXhY4wUuXTbhxJetgl+
tTRDO6O7f9dG6MD1hQcl+vdmMMLk0adpJocMpbRVE2Gawe3PX8cIdF6gFSDx66pC6quPHmk9AvBT
nCBrcH8Cplr8X3jfqzGWUhXd4mIMVzhsU1afJeQuvUyAIR/CatBEDo685N/r8ltYRbGD/uRAtM8r
gxvc+1/k0avBWVYAQmbJ8ZoiIbNN7aT1bnr0uyb86SNyti7tnLBpjj1UURofQgEK4ibe+NVeoPsQ
9kcnHKZ90IKF+f4HmQ7nzSW9+h6CfKrTzNZ4hWQPcFuEnajdVFcUUuWHgOU28H5es3J0TFHt3x15
PZjLVBSKbMLP97uKRx8a1JGAUcVGP/RMgaeGzT85afZ8sS7Qo3u5P0eD7fj7Oa+G9TpZl9D7xYYT
gB3Q+bupZ/sn9A9WQhDTnmrGY2jdiDWVGq6WChKrOEWeemBTF8RRkX5WYkoy98u7ZqKDXCsrssOm
CIdrEIptx7tHsURXENC87zDoAFfuhoPLCjJfBgirQl4rPEh0vu2C0n6u++W5IHm2siWmo6BjWIFF
ieqslc6lAsfs4GxsdGQhoN5XwbRpLL6nQfjHkc4xr8skT1dJfW7u4o0ngg5oTceuzhfk7i4glsIF
YylI+GjMXHap3QpM5gQJWS/8QDvIuM7DWZJyJcQyPI51JGso7GyxBzaBuy0rv9IApL9hH9Zo/YFW
NKSNIAgY0yEjH3uoOz4pq1/Cd27qzeW9Ov25nxXAZU7iynP/R5gDphIF0XDqZe4fvMl7sPt6JQFg
uAc6V7yLNgEbQqXiylBukI6kMfig2RZRjdr1kSjB1TH9Et1q0fF2v97aTOffmVEWRWKZeX2NZjBO
gQRKtDuvSrqbKEL5ta9/smk8VvXK+89gRXR0azl7qM6iq/VqWXWCh7dzcpcmPzQpeDXu325Tlkxn
gfcsdD+Xddpcc8Gfc9GfbMt6zjp3C3A7uB3dD2SQyZjSpyCfV7LON8f6/2sIftt/17AZl0J5zdhc
ES3wjQydbVSBDKNCe9/7+CLAD/rvEA6YSHM3oOWVdjclI1rFAfI0jVztbn07eKM6ajdIraXloOgF
1lK5RyX9bcmWaMVpve0gQVP179cHNTRYa5Xjx1X1uy2iL8vSdbE78RtL5h+wGXZru//2AQPLzb8j
icFz8sDPxNVqRa1i3y3KH0DR/Sgna/nVs3TnzX2+s7wyuKQSGgiUQO46jSwBLaz8Q62CjefMFKTC
Y6N290/k2zcaPBn/fhI09SKH9X11BdQa3VfLwSbdtmVyC2mu73PAvoVW8T54N0gO/h2LzQsSHySq
rq3d7VOZfnX89mQv9YZH9tf70zEdds1gZA7NZxuo5KtsWVw3ENqFqPfWqqwvq1bibzrorQulPVRo
EQEkZPcwt0j8lmCf9dl+LrMNBEyGyIW419lm14b7aEhNIAcaY2RwSWzsDBA1frj9Cwt6rpl8Gccv
IKQpZRnjJnbZeGPUddFUEqh0g/+S+H6cTv7tfwLn7IXXP6bypV1LF/8N59+ahhbTWAp1r5bjMC5o
fgUfmlcecjR4gaQdnWshGhH3EMqLHTc/DJ594GiNyOc87gQ6i5Aq7bqrt8ZCZ7CKwFX/ezAGKIpU
AUUGjEwPFqpftEFGffy7CJX/4kVw2Y7/MQjGlRv/t7X/jbnrmGDIrIdRPhXwY32vjmkT+g+eXY1X
iMd0QDh5D9TO+JZ2IIF2mhL9wwyvXr+1l6dupCrpc4nSOwRlTiUrflsknEEJRvtT3/Gy2sqCsXPk
AjkGpsboMHolk5sMkIYLy9Vg7/xOgkwid4ABrFyF5fRAV5p51bzNJ+HtANmc1wzO2/4TmvD/LmxL
oYWdW7W8DhndU19ccd8RGEkEevMpAuZBBLeGMRlDtvj+BTSYOB1l6EB9dCiXSV69yC62qah3YVAT
yLut1d4N1lrH582TqNJuyOXVztAZObJvgXgJ+uUhnaV96lLk7e5PxNALBu2Sf9dO+SxrIoBlrzdi
SLA7nVrin6yuQWYYTxnnEY+8B/DO4N4UF3eqWdz5+QHvZrw/ioDGKGKv9Se9HVmC7vjfLwmEkr3X
WN217Ml2HFFlKtP4NuxMow0ebyfVWJtV+2YaTXOHS+uJeUId68rAEB1NzVH53tZq5cFVeF9ZZQIT
vmHWu7ojqY4in4q6UwH6YK5N4SczcXFklg9zlH+6v4sGf6ADx0Wbd8XYV901JwRokIdylqcw9Y9W
9vP+AKbV0nyaahUSGiEGsLr8yoi/410MaviFgxGbtDsQmj6u7oyheYnqmPGh9frJmQlmU9T73Ib6
7vCFhuE2H9iBO8c0T7epdBPpDujftS0QTRFoAdBpQ/mwEiMbcitUJ0IHl0bRlhnu35gnTvc436TB
nt32mNMm8VS1aYvlxMPq0gTzb3st/WgcVXNWWYUKg++nEqED+qaF/Ab+OjCTuWd/ot8bUl1zr9y3
kZsEkK6w06Mf+isH1HCCdPg5iQbLA8JGXqO0jKFYgAx99pi14T71mxVTYxpCi8GWpWkhYO03V4Ju
irDgF0dE18WzHvGAXnm4GQJoHWQ75YhyffArXaHg9dkRdpI1xef7N8D09VrIxUa0e6WT017Hpo+5
K1A5vVK4mVWKVZPF1+KtGv1brorYnDR5O7Ub2SmoCtjCDqONl4flsPVcH+R+fr1mb00DaodtHKra
kWUxJZMr1S5q5V7Ao6F/Hk1lilS7VVlPQ/CtY2ot0lXMmsopadEgRm/CIYuogeNKePfB60KyTt1s
CrF07CzoBoKb0jTmJNIsDqb8ZXQoUDuQJmZ2e1nkmLRlPsVhgUCPT8W3+4fDkAWiOnS2dMCtJJdw
THorvIKO5hzU03a0kCYvR8R4YVJGoCXiIX2STQedrqwRa8HP7Xy8EeTpdNIodXu1sNshgRDszwhk
+mMTHUOitp609p3MvqscIPZKgE6E1ecG8lL352xwCTrGFvqjDrgepjIhHkTWIE82g9k4ncFlyi5d
1QIq0df+F96VL/WcP94f07i/mg2JJgVCUKjdJ9QLkHeaNsJttxC02uQQkED2lfnx0uHpaAFgKp2V
UQ0XJdCcn5M7Gc9Ct0zSCLSXaThseJ99FZ1vxwFjnwqbP92fniGq1IGzNes9NyO3JQUfrAWZx46m
eDG5h/f9vGZhKqeVWcj9Kokisp/ksl2G/rmahvfZd72VBYwWNer9rElA1bovPHoGjB1CdGH13/RO
Hhuqw2OtUeW2LPsGzLcvNV0U2JI4sgbltaDtwccxXC3gGFyJjn2lte+0kfDqpKXWtrP7J1ZlX961
Dzqu1Skhyc3oIpI8CL+DvQVqfKU8F6vAUsPN1HGsWYhCv3AikTSsPw5u99R51k8QDHyewaScDxBC
qO1zKOWKITBcD525eZ5QPAM2rUmsMfxEum7HPWia8vlqjfwPX8taGpyIzs8MqTH219Ql3lT2QMu+
NABidv7Qx8vg7AZUVY/MylbSRYaLqCNYi3wqVUnsOhlKgIAj2ezs2kIXWStWBjCtmRZNdODxnvNy
xJrVHvJC6Udg2tq4YvQI5iw8vLf3T5rpJGg3vnElifxgahLEd9vQE9F2KPpkhJg6RA1BAcDG7Vh+
49JSK97INC8tpgChRy+6HCjPeejmOKX2kZCujqOMnoO2G65OvcavaRhJx5QWQcUGW8514oXOZx+p
xNupU87cb0bC15G/hrBPB5WCzIa3QNSrBIw66uTkGYCzslTXMRy8bejTlTtkGuY2y1e1jTmoUxAY
VV1SZANIX6ykTN24FtZx8r/cPwqGI62THZeAGkxL73ZJn/VeXA7gCe3w9I0hirNGOmSaxG3oV5Mg
wwJKXqeXYMq8pKAxE0OebtCN9t86r8XtfrwR7OjoT9cbQWMERajklpQE1AFtJCUiHJb99pUrICZD
96OnOP6UfVhQgQO5xdkNs5VAwDRBLRAYG3vGdIBW8jPrWJUvQGmdwXHxsEqtZTByOhhUuli+pfZk
guTaL4v/CeUCz6bOs5Nd88X/6K+BH0wz0QyDV010YJA7S7oUHJ31jo7Rt9Yj+360/tw/b6ZXvM5l
XA42T7MMpyEdqjM0rR/nMfwAdqG53ZeRAvNMFZz8NvzTOyoOIWewmUP1c/DQ4oZ/WgmoDN3AVEeC
zjBGvqNsmURN1+3z5rTQ9kjUsFfO+DHtlvNcueG+KVDXS/NdCQVIxtod4eDCJZM4Li6ERpv+Rod8
tMnVs7IBorx9vS/seZ/m7UHw4GVlvQx7r3MTs9Adm8HjKkGqC+rTYgfBGQnKjXT6Idx9S9JNmIFz
Y9xQmrT593LaL7V6qa0XHxnttjutHkJTFkLvE3BFYcuaorl8QYuYiI7YtGjfLf3JJ9P3xYFCOsuW
j3PfxcJa1unYDc5KR72iawv5Z4e3yYDiNRhNdoSWG9DWfm/QZqVs/oHU+Y/Rc1ZclakyoONg52jx
kNOKmgR/reMipdmeW/TBa099m8bE9vc98uYoWkTQRRuC73wYlrhtIhbjAMHwBAOKIQFzto76NRVR
uOKzTW8cHTirmFsXYXOLo116CG157pr8c8UfOrLzwWUqSH3gw5eJhJ/unzwD2p/q+NmpST3e5m2b
uI4Mjmyix3YcDjbEp/EpT1iIXRfRb+3s7tM6a06zO4/Xwvb/c0BL7oFuwOsSNj7yYp9XN4GIZjdP
FTu+8+O0SIkiDxJIVBWARzmPbpL/dMMfnURPs+sknov+yqkFF67X2jEQH39Ahb0FJ80+YsvVKTYD
tLHLU6D20BRMHGutvm00K5r5nLOJ+uE4tUlog2AwzirnGFnkc1HXX4QlDu7U7WUbOv9FtAa7IFte
ejesN+hRSgp/eMokMop+Nd60DueHyvLZzoavsgYZbEgRPtlo/euRVudtln+4v4wm46LFZbVPXEbI
0CURSIuWUOzzPDu5drXz2vBjrqw2XvXRhmusY4BdWZAp7UeEMuN4HUfnEgQQz7L6IwnR9C6KX1zN
n8Z+pRBjGu024VcxB3pfosEW8JjU7lEo8BHZTIe0bPG4tdQB1Y1z7gTN9mZbV0J3U65HR/+KPFPd
1GDIxml2GfOg2RU8jwh3Rzp/QdqphOx9s1FZacV0QWd6SZrocH8bDW5bZ0ZmUe/m1ZAjbRpBZjNg
j9WYP9S2OK8af9N6ajGcTQYRccrJ1U8p1OtIQE6tTNOtFzbfF0XxWClUzGoi8cJzV8Iq05haUgdA
TMBChg4yyAxqzEUXK9hff/wUTu5hIhLIwvFLvt53afJvOoaYDU7koZM/vGZ2tiszGzSj4Mevhwt0
0B5TUAtErvoxA69Yi2+Z6+4mFf68v3+mmWrGzM8qJMaWCThTV+0GiQuh/PIRnCPniUVdXAr3ZS6c
56Zek/w1RP06768bNUDSjsizz/n8DWI7HyoXQJxozYUakiR/Pcqr2zcuuHwFOFSus0UOFVSZ5LQD
33nTfG0maHIV3mdwgsbh7xI625CKRchSQJHEyxce319Qw/x0SHJY09qyiYqurKjDfe/O6aGSClGL
XNTKnTPFCToYmbuAsNr+XCadm/5H+mw/Za5I5gjKKiHd5l6+uWllD0W3ixp1hrrEFrgtj2cHixfg
f4egNVrTWIk+Pb9eW/i35x3oHB9FNzTSGXmT2MI5hPKwsJi11Vefjk8Wyy+T6o6iFN6mdciv1CNZ
LGdyjWx+rsl2KayVUOX2On3jNaZDqAl1wYoTLCXcIGReuso/irl2IBzaAQnAvU2+eGJlKMNJ09mb
O5C/DnMjyqQsrQPth0+Q8Hy+f4ZMAZeOo+4d6kpQNZRJP7ckPHuOn+WbZhD0qGZnBGN62R7srOIf
WlEsexJY4b4Mh5UnisGk6zjqrLYWPLogdNL0+cc0gmJtmrETNOMZZBndNUC9gVcAvW//+smQu0BZ
kbpKUgswjGoMDlw4uyjsGUrs9r6nVRmH/hFHCc+OYHKu4VCB16AAPX2JwsEc7TiRw7ZpJrbtqm6t
iGDgW6F/bfQrC1KPaLVvauTWx6xXz8AEQ/oSbYjbPq8/eejbIZwMJxDnjTEvKa4ZFXQ+cW/8MGXN
55GuwS0M8ZGOrK5UWYBxCHWFIAUuZykOYUguqpglGrzkGSA1DzRB827lwL19e+nfg/hq0jAm4HeZ
HeT5pwBqnzPEpHEn3cD7Mza031SR/xK09dlCi05c0wqMFtigHzVLIPrtNCthv+EjdAh2H40zJ5Us
kyFIf2ekeXZpt2+cFTimKUrSIdgDam/QomnKxCbtk0PA+63k/Isv/sFi4WZcyl0FMXBk+Hedw66R
P6zgkw33ScdjW1Wg7NROReJONza0JTzSqj07WNtVEkSDF9ex1006LGPY5yKpluETJ+h5AM07aM7A
EAYGdjQ7F9tyDWhkuiA63rrn1tBGo1slWYmpABnj9htLiW1hZUdX+QcqEIp5zs+mmY+ilsfJto6q
XO0cNlwM62aPXx3VsY5SNLixKhmV+C9HY9qudlq285Tfbcg4lqAIGgUFjLTaREV3wrUpY54DNs3b
9sFHZ9+m9i9z5G5GcJ2nhci32bL2qDFttWbTgFewS9ClVMlEipgP/ZfAtUmckvJPtKxl0E1jaBEb
BGxnl4F6HkEo+dwh7BVIRoBvZeNGZAVrYlpi7TGZh/mSgtK+TpwFKiWLBN2jCrN9Rf1+a3MxQQcs
AgIdsJ775sfgtXVw9ghsNHgYRoQwc/8xBSnekvGX0l+imBXZYx/ylcDJwAMEbs5/z47HiR9V4NaH
MFXbXqB8giYkBUUXXkdii3m2n24LWVO589tqR/r2J19kekx9Qi4ZGWEdCHQwITZr7/JS1bG7jNva
mg6zBdFklBjs8Rx1NjqM5i2whl9Ye0OsdXFQ9DuarTUXGwByaFj9dxa+rK1xaQeRwFlGMSgsD67w
T7YTz+UmIAFydZA+CL9a1XwEH/Em7cVJqQ7pTNfb2yX/fX/TDHYg0LHhtWRSKYbD7k81CHjIcOTD
X8zaDLakfOq/0v4LvDeuXAwBa3gWdN6OrKMrrUFv34NAR4/bfRpAObOpEpran1HlOUSk/qBYuLf8
0/0Zvn0sAx01XkXUrUZpV0npjOjycw5oU/8pp2gLCbykmb/eH8WQlg50JLhqiVzQxghhOaGsJ25n
kFpxq/YhdGd7Mw91hOCIi23Uj5vMZvzCO57GEPABVLkVD7zF08W36/39r3k7qg10H0yqCEnkInWT
TIhnd6nwjMj7L/d/23RwdQ+s2CAapBGXJAS1ZDzXzabIg4+zUBsmwn2Ypr/oGB5BnvrnpukUuhQy
60W0syx1zpWXtE16vP8lpp3V7PQQCpRilr5Mplz+Rmr9iFv7PczbDQXqerWkYQhxA521ehIlqOUK
DFNSJ9yqCja6tDduIX4g6vg4lcOeDcWOev2GWvxT7UEntikuTjc9FFXh7mB3944jwM5vn+p8fte7
JdDZqxWP2hJ50hLXNn9AhAXhja7/cX9dDQ8XtFr9a5pk3kAxETq6CQPcBx2JmxQcqxI0tT8dok6e
H24aFXwv+mrlrWIaUEewi1FGU281IimYAxZEeshq56ke0wNZPoQtohIf0ALY6T6IC8cpV9bQYHt0
GPtQDawDwkqgcN0eig7VAbZAuLSss0PEvGxzfzUNp1SHH3OxWLRmTZG0Y7VDFW6T5aCYtsYzlKEv
74y6A53AWs0qD6ll54loM/Bwtiim5LkDxpUVi2KaxS3afxWvEaS2VEEBWq1vQemw1A9e4W78mTyn
tjyJNQoUQ1Ik0BHHQFrxRtKRJ3lhXaIxUl+Vh2BQQl7z6KTThQ5AL7IASrAFP7KU/zdatf0ULQu0
EzN7icdwKVFJH05z2vRPs8xXbM3NK/9/SiL4//C/aKLWqxbUrrpd7jJwFI2Pkxq2BeUniI26W1Hj
iL7vyGiGDdndqVeLzRPQSsap2KKUee6ov1EFqPiCNYYgw5R0OLTP8jnlkPGE6322Aprf9BQvquGH
jLlLTHD1u9yqDu+bkhaMRugbE2xWPEnR4rEw5EE84iD7wb6PnX0CaIWtrJ1BZCAINeOVybQM/GLh
CUTPUU1rQMq5dLw6CEk2vvwBpG1g5XzLpvY0yArXcGbg6m2Gc++h2ajtz9Yc/OigbrXyQW+/hwMd
Ad2zMoRcc8oTdDbldnse6ilDDTaQKytreBEHepeKyjy0zoJpJwnYJz7zfTeMkF0b/xTLcEh5zuMo
Vzd275OawodsWEmumwJHerMUryyChWYR0PGFNbLa6c9qWjbR4n9rfvUdktATFF+7M3eKndfb14GW
ZewXzraAr7x/nN5+KoNB+9/BSRmVs1Nh8GECqhg2/CQoJKrtz5HzsYrItlVTQlizAmI3BXd6M4vf
Z8GE+miTQN/9FBB3ugwoYS+N+F6HLC4Xdea9+7h0Z7Sdg9wREi8I3cuD5OOtkeDT/TkbV1x7M+dF
PzVskk1ShsWjnzk72Sy7ccLxLUeZoGfia+F5m0B5u7ytd1HhXwInelotiRlcgA6Ch3sBYZkf1Ylv
/5nDbIrdoONxKacT6NjaNVJ803XRDEVBh0AM0I5Kbra/yKp9O3sPxRrazxTM6TTPqIf2DDR7aeKX
1RFyZh/yqNj2kDaXhO0oWH3neXn0xbgZCigXh8VeZmxjoYrqdPM1DaNvzA3zGJWA1cqYIQrRUeyz
HKdGVgG+iA2Pja9AWd4920O9QYX5/sExLKkOXqeqVNSBIhu0Lf1nJrsHXkyfVtXuDcdCh6inQqY1
GhjIlUAXb9OEMtq3C0HxGhWuuZrlPlXsw/2JmO7h/2HSyaBqDpLYqxhRkbUOAQJv23nC3+XujBIt
atvkeW4/oUYeo9fE9oZN6q8kAA3uUselN+7UNihQkist5TaAtEFtf7sVFF2/2XhNea5/3Z+k6Txo
t5x5CFxCXmK38IrqZu9E3eGcBbgMa5fg9ktvxDI67hzUT2yQaZsmXEkr9rylim+Vpvufb6iCBjrY
vEV6dghyniaqdYptNVaHbHpYuOp2EgzjWZW38ZwOD1HB45bL5wHV7piJdiWfYHpKBJr9cMhoTUOI
bWK28xyUaGMm1sco2gVzCojL11bZCd7DH8naI9T0HNbh6YWch9BWI7nmrjv/aNKcfOT4hDiDLlyM
5P9LnQb9n2auPrW8qLZd9ztL6W8fBIYxZSXd1d30Z/H8bCUcMFx2HcluT4OdTlIRIGmaHzJLn9LS
263eQMPh1NHrjhrTqm8ybG7tDo+qhYamIiGQCSJyYCZFsFs5RYYzqmPZM45LULkYqHXOrts0/1Wj
i5SY12dbMCRMJ3BXfxz9BWk66DPLGDCjL8KWICC2qnLripnGkVvt73+M6Vtui/Eq0glAyiP6XsLq
TDZESHM5xUWzbO//uGlFb/v46sczLxo4yVpytadmB3Hqp7LoDugBgUjfSl7WdCN1iPtM6GhDLylN
pjpEcp0+OkhrR5+gYzMX00vT2MeJIyVst0drqS6riTeDwdTB7hmr/appMCzvyzhd1OfCR9I5IuXX
Lmu2zejUMb2FS+9bR+ffdVQeSDP9dGTXoqhORRoc/Ay0gG59nNa6KE07pVsWZ5Icdp+AmYptwai8
LWdWxV7bX/pQrHg40+3VHi9e33M2Abh15YtHLos7/LB51h97kYUr6QjDLHR8e1ANUlVtxq6LqnGV
0ufAmxFQOi9smlZssGESOra98TJpt67LruUkTmQkpyWXSTgV77NwOlVyWYXB8j/OzmzHTp3bwk+E
ZDDGcAurb6pNVSW5QWlpTWdjME9/xop0pGz+opBysy+ypWKBu+k5x/xGFqNkCS3nJYvZS6XIpRim
lQ/0R+PxzvE4V7Q3vEqL/vbz0ULz1jmkf6t8HhLHhs3QAHuB+Hbks1BCYQOrSKizhgdPVhvBAIIl
pQ1vi1qGGXAxWwqNDAxxnW6DuF2sRHML8dacoZzqAUYGQZVcTQce2FACVg9ORzOYt9gZ9qvFyIXV
O1fEk8GMaCxH0OgSc6Lc+6399NzyIfR7+XUkv4xamS1LB+gciyxTTpVOYJ49VfnD4GUo4NZHF9aO
TYLr+3NaQP3J+ul1avY6r3bOGERmsr53SbxLLbly4Czs8XOFvGHSg0taEF/Ayo/qAfnO3sHq/nhv
+nMtfW9KzbaOsmUuWMy3Tb4ukW4sW3WoeX/Qyu/vZKcGP9INbpaNKtnnDFmZfQs7vLCqah02Bfwr
SsCBJGnuNWu8e1sVuO523UvVwpNbjIEN11WYM7id8y2uvU8NKkW5Bgiy64HFC1Ty4NgoLYSwt3Gj
JPP7MEhiWHU16Nn5WbOM7oYstja8psWPKpdZAYvtpn3s8woyiEp4KgFEh/a/M/SPfJa4HqW65huh
S/RDkLijuzLxoULySf8t9Ztph4s5/BQHIe6B0bb6sCts5aOq5XWoON642qKAiijJX6fRr7apIuJa
e+4EtpjjRML49dl00EawksBvM73JHgeUmwZZfU3LBMWozJ5AP+yzCNbNemOlvjhmSH+epJsj1aOw
JB1TdvdTZcTnZAjWNJJLu9psa5agnrDW9eKL3ZJ97JfPI8PhtZrA/YMxfWeOzFsKXCo9hSRDcq3z
N+SLnE03yAT9teSu6HsATiSOg2oIdQXlW5blb22B607SlyaMeTlFsEfDaHXZNyHhJ0SDPqQNWr9A
Y7E3vRU8JiTeA590quoSgJh6zTZpKbiYC21caiCWblsHvaUZHExj+JtDs1eAnZ6139PyE6hFx5sj
YNDrZjc1SJima22tSzvHvLXBLRE3OXGHaDT3dzKuNlrKfdzD2AgVXduHAXEzhYH+6tP+FLiguSP0
8R99L40c+n1laSO8eG/Ubrv03+Ebel0apyoJgP0TDDD0C8nV3hrpa2qKVwvyoo8fs3Bqz3sYQHtC
04vdEEhDkA4unYuLLE8qu70IDh8/YeluPW9bGDqnbUcWT9emTi9j0hd1iD4u+H3q+rlh7k8dxAis
Oz+0C72BYCT0dP/cBikUVIKqO4jb/s0a05s3KsQxcUmCBNtVterYxpD4+IzucfEPdZDsqGwt+IGq
lWv9UlZt3qWQNpmAK56CszQhJ9tmR5EMB68YHkrckFNpDiy1H4Mx/pnIbusCbvwHi7XmqLxwmtNZ
2KpVILwpdwh8LBMeKj5ENiRZUMHQkLgd2VN/1aJuwQoSopX/zlWh3Nh3B0KuMKYredycBif9wpIY
zE+kbO+rysXGEkSdzSj630X5pum+z/cK5yBp+XMOOy3w4+BzzoMwbYx3XzcaTn5xuXf06yRerd7D
dgwVYIxOtqmJWn1Ciw9KUAjD13CsC2HJXFBnSAdcBsF2w6GJYHEfISS4Gyc4i/jjlgzdT2ttyS0t
iLmaLplikasGPmKaTRsKoKybJceiOtvTHRkZemaChwQcL1k3B5+qgxuD05SgQJnJlavhQjuI92cg
/9pcyjrQZTUl5FprH3QAx26b0LXooZAq2Fo0vyKQ/2mX5a+SiCosphq2tUHzFNwCQzn84nDfGriG
hpcq9EryX2VakSAM7LII/dhVm9FSBJDrxPxgTfpvPc7IMP93ljUjBYuMBNO1MtW4p2mVh4E3dAeR
uGt35iUF0JzHXukgMHy0p6vsvSHshmJPHDBSJTQIHKQldizUZUqViWzXeCEndX8ohi6PwKDakWly
wGKrfEz2YwbwnAN3ThweIZTe477vHdTShw4xJ6FanSUt/QfCHysk/UbgBFX/tLLfvj+T6dwzl5ue
cNSfhjO6OsxzY6MZOMxbH5eMLnJa+VpPyeeycCy0gTll2NUUhRwXPNYAI9uMWbktavq7Ej5skPvB
eTGlE58mkqwy92870P+ebHReHuwy1kBSMIxny+/ANxxJg0ISueR+8uJgugAAEMhQwI1hk0rFNwW9
52qnWxOvROTvH3l0TkqyXbfp497XZ9Xdsi5e+n3oKljNy8d6jRz0fkhH56VCQJAIIAOtPo+D95B2
Lt+Ct6K3wMuvWY0tDPK8+Df01OZSF8M5pjtm9eMGeLpjWsBIroT014vJF7tZM8ZYeJt5HZC5bpol
KlPnHG+KnjnlbdPR+pyVgHZ/PGffr7rRecmvjqEiAvFPnwUp73KVfY2BXRU0e1UWvRu70Qc/IT7T
bqXEuPTxbjPjr+0PXZJ9VeTTcB68ZArroQDyNX4IyvbnqNyNdotDOnSr5OOF+T6v8RGfCFVy2DyN
dqUjWkvyYDN+L8GBUTuHiy+G8zpqPQaeRpXm1s0JGvcpx999/HHfjwQov91M/3rbgCBr7XeNPndd
9XaDM2XuHcCw8LjgwWcr+PnxUxaqxXRexZs0VR0cceDX4WVFcYAVcFS3kHEFI4T6pAqNBGYa/oG7
grT50RtNaY6M+f+UvKD/019CGx83UEpO2s133djdJ3FykGm2r+P66uu1/uyliTqPdOo0kHpwyAla
oTSFH6/MX0ygTn0ZfCPEfi4lO+iYr5zTC3cgOi8q4qKqhwKq+rOs0a/iVvRTm04nGb+pdAo9Kz1X
HfjxY7IzhH8e6vbnYFdr2ZOFbXJePlTuBAXKzU3Zhanht9h9xAA/8F5tCRDFaFl9ysHJcGHB45dy
31Hao2EKqZPIG9BSZeUIOckYojtgzShiYReaFxt9f8ryGp7P56CjOMw0nM1lKbbNsEZLXnrh2Y2L
O7UI4tHKz0MjTxR6qrbk+1u4CeXKx2tkYfbMq4yj5RQxs4P8rPv8GnTxaynbqOO7zo6jfsheZYXG
qH8TVtF5WXFqa+3kXEwnQZsNaehz7XUHMGieg/TZKleCjaU3mu0trS9IZzyrOoNZEZpMPkD7ehIK
0glota9xWl6r0nvVayquha1sXmCEGU/qOUzbJw3v1JgXX5GsvZnN4CqgZLsySgsXNzovNEKRLGKI
A6fT5IpXOebHUaggQuK5i5L20KHvcbTSLavqCD2gLeo26RFuTk8wc1gTZCwcGfNaI3PiZrRaW59l
rjZpl7tRnQPiLjnyCyD25+KzrkxEiB7CfKqP1mheY7tZK+vcBu+dAG1eeASwbPA4bQfsOpCBsvjV
1MiJq/IcgE/OFWRqPSTcHu9ekkHCF+OWrAou0sc/6rXFuLDa59VGS1kmZp4YzlPmh30KobELOHOs
wVD6eC0uTKV5wVEjABRwi+3P3LXj283yiLP/RdSkRLkxFftCTitrZOlJt3//6/wVfV0KovsBnRhc
70TdiFA2t5BG2uXRrhVUNsEaM33ps80im36a0kEniTwPCJwq6vxuCnMQdvD28UdbOuTn6CzB+sJC
d25/Zn3bRsra5dDtRIo3yNiWuCynlom4531prB+uU0XZkP/b/ZzOa41NlaF9XOX6zMBtnQq4G3ae
vRdxfvBi+2fvBl/GtRaahfk/ry+6VYYudULVOcvGPkpIV0VttRKMLcgI6Nz7deQJUYUn7ZNHP6fC
/R3AvlDp+tK6+dX3epxsyoOHEzhU49qNa2GTnpvBep6wdFFPHcAGikVV1edbMMzvCjQCx9g+TmVT
2bsUeZnI6RV8VVfmytJcnOW1rdqq+slPBtzzpkMfcFzzqCiiNBk2xqms6+CgtYalVG7BqH1Fp1UO
8PaIjpvqBxdJuW+gfv0SYzL/24qfFyhdhvZ1IYg8a9RFkHjy3mICFXo6bApfwlRgbfosrPd5lbLT
2mnHCYeUw+8Y/Y6E49ebqieeWPWHkvHx5116ymxXKbwMaduAD2dVuWi2CqQbCs2KkFnsG+cusou6
XgkFF65L87olNYEGssHUZ8nBAVFoqd1qVt8NMWLBiYJ0DdYrTe2V7rKl43deh4wrj7ACpd6zbx+R
fto1YzuFQtwlOAR4wXYdCPSJFPtSZkGI/sVzo1HE9m1n5QcszNt5gZL3dQUoK+gcTq4OHdXHtqvv
DV9D/i6EmfOqZDsFII541XiGIB0u2ixH0hlup1sgzOtNJf01B+2lCXKLLf46dmyZCTQntQYM2eYZ
hkJqQrd7lgyhFO2PPvv08TRc+lizCxGaSnOnTrPxLOAueUZ01h1oXvfXUQ7uykay9MFm+4hyuSqH
tKZnQtK7ftCnZnQ2ddxeg7UhWfhU8wpZk2Pzq5PanNCrAeh+UjbJpubt+LUvEJSbbNy0efry8Qdb
eJt5aSktuo5WlT+elCOsY95k9gZiJ3Uhdc23/vbfHjLbHIhBEt5tu/GUe8o/wCfbvwcTsN6UylTP
KICqf3zO7SX/mmOyGnE5FPVwMvBdfijHnDwn6JAf4NWdTw+oO6IP9N/e6Db//nqSP8iG9jIdTjIh
wzkb2ShCqyD0kmcD37FMs7X0/MJuNy8SOQ7tAjHgnWq5G93R3/ZJXrz5pcPObWyTJxAqsu9dXG/+
7cXof18ssMAfDApD4ZxaQQDsF8LbTU7R3TwaHC+0YGC4EtcvvdhsQ8iDUXToiehPDnKyITHD1hvJ
DrYQFno//H1dpEcyrgjbF0KoeUVI1YlfM7dwT6p2YVySOy0DdF8S2vzjzJttCoWfq5YBA36SXluG
xPLOpvGQwvOj4B/TnvN6Q1kXQd+VhpwqtGr35yrAHlCnUAafmzxxXj8e/oXYbF5wsBLpFzrp2pMI
zukw/Kx8geuU8UpI2JK3cUDLLLfsyEp+fPy823p55243Z0HB/MOlOXgAp6QfpDpSq4jDFM6wFHc4
J9Mrk3rprWb7QoY+H4cVfXO6MSpCM34aUFrNGvKI7qNXC1SxtOdfqiIu/m13mHvEcrvDKvKgJ9Lp
kF8QTvYj+ozK4ew6XAMBZSFj9/H3+0MKeu8D3mb8XxtRJV2d2xlezVZtWJtvqX2h+gv8RC9TeRPe
7pLmu2Hsit2jNtOmzSDYlU+FO4SwfA9r70UmzaEdk7PXvH38kxZOrzkdqkccBAvErjmp2N+y3kEB
r9/p2H6y+fgDCZKPn7Jwbjmz3QNWLlrkDbNPkjqTeaiKSvdRCSsilCCanNyoceOqZmDpYbOoIgfd
o0vLlJ5GzMpq4zvIM/TSErtJjbbagk23Bib68/vfG8/ZRtJZoomFM6lTTB8T+QR7pdsYFmlU0jsn
fuBm16KpjLjOJgagP01oNAkDaOCu4XkESmikpnaLr9yijJYqZ0OGYmURLeyh/4OKCmRaxNQTpwkd
B6lJLp1bf/unwZwToiAJ8uOhxS5QEpdtgVRwIpOK/sXxivFo0ml4/Pg5C7vNnLfES92lvaPNKYet
065OFFa9os5hKhh5+vgRC1NlzllKOMbA2B0UFiKXVRTkBWrD3Da/cH+27qxcrsU6S+9y+/e/Fn5B
XQMdPqOnoefoQyNoYRzAhuXO/YQm1nRlmS1lWP6IBv56jAtnsVh7aMkoExn5lpdFGXSfuGShrSEB
XZcnzgnYMKQ+mIJbJgGhbM0HbiFA+HMh++vRcUuHxB1S51RKm0e948Ewp4PxRUUTqLxy/zKhpwL5
/gromI8Hb+mbzjaVmIDtqb3OwRTvUCwQA9y9YgCEIMgDMWz38UOWZshsM2nLvq/hUUNPXRHkb3CP
SjY9LB0PEsYLG3RdrVUVl54z20l8m6P3gsNDvqbug5ub+2LUd2MP/kJuibW6L1sQ29A5gsF3CKEm
Z/UpaVrxybHyfe32r6mi4Nc1hES2bdWXPnH5seHTaay7yMhqukBVIqadVl7yaqmhOOYw4It4DPid
yLoaEpA0i1Qgf7IRZRunkj1gpLwDetN+jDugTdK2fInNrSeyM8nG60mFJm2HnVCXh+Re/+AjuzcJ
On7g7+w/IEdY3JekTDY5m8Y7F+rPE89gNpam1rHs3eesC+5zVz/iPvc2Ak+6HcGw4op5sFrBY6GV
toZPmGnFTnkkQXs7UqRFF7Rh2TWPhUFLQ5ncOm6sVB/tXuyYRzF/MnMekWEDaJj1MECKxwMtu6EO
rbK2fg5OxkP8H30aJD0Bh+6g02qg+yaFcaoNpOItXXmf4zZ7H7RxfJ+IZksSqb/c9EmNq7wNrlV0
y6Q62373GVREqIn78t6qtNwNUAx+4l09fhsDd1t75CyqYt+SuOEAMWd9srNzdiz9DGZkoMzrOKrh
YzG6Fno+bFrRMnRiVh20QRoHGvos6S9BX5/tBia9xK5wgY/jPbOkvfNYq+8Iz6KgMWDG6uqxc50H
zeiD9tmwmxLImvcTHyGAVQH8RmILB2Y+9JGXB+VbDur8JlPW3mZkfCh0++h41l0TgCAi6vxlggge
jCurMpBUWgccwZ8aXEEiGOBdWJmxDSLswmxgaf/gok836gxzIqxdc1AsB9ivSP2Li/myzW1zsSjE
dUMCi8UkjiMfo99alPFNW3jjPkYe8AAp2Z6PFd+REsKUCrw/iIdhquxMVW8fuQDW5VNZ5lkROW5u
R3FGcGEZLMcDcjuDZBzphrNPJWzcZey2Jx+Su1BRydA4b9QF9NG7GpPRgYxr6wdQMez9jmYmFHKA
0ao2h155lyGpXgZl9nbh99W21iLy3MArn2Si+othBCbIMfqePQZEIA9w5tuuAtzIjc+silWkWvJi
O/CbI3nPMNHyQETMFwWgbL6/5yyJPL/dZW6yb9mE6h4U/IAn4YM2/e+g8M1GcGjzeMf7Yz9RsoES
GEp/7881YPJI1JNfkzs9KuWX3UOQcImcu+ySO98eL87IzD5Anl1k3p0PK+MptM14NZUVhwkx7XTO
CxQdqlArTU/JCBG42/dJsel8XNQn6V3YUPegpppCvA12q/AR3CEqezswzxQ8bYZLiPMS1/0X7tbH
gnrkkhVN8lm2sOrp0QPcWnlzmBBzdzzd5IF99JD9iYJR79Ao7twjB2lvWwZAqlvkGAJj9n6WtMeW
oFYElyFMC2JcEAqT8bGIU2sHlM1JFRQW5MN3nmj/zs6dG/O/w8o2UzN9nrISSsksy9g+t0sHinoS
h7pNT4JQ7zcV0oDonLjVfQXHXS/yGM+mXaszemHwIE2gecKdV5fplcFg1d/onoJlN2kOWmAJrXpl
ENib/GuacrTh0L6MGCy6ftlxhYq2LtrXLCPFwZZVt009kl2ggXstMy8tQM7V4t61ONs5KFAwwbA2
Ao3b6ORFQe2OobJs2Di1FNtM7B6Kjn8DjsF+DSzWnAKF2vbNn7DdWIZjFXgZrGGqQpN7VnTwnx+M
FZK6uckSeWdZWx+I3pe0bGDjKHGK+Tgt8ROSDmORjsnWZKS6SFPex3UQX30+3N/oVE3ltAAVAXim
nQTM7GwQlwbbgT1J54vtNYcK+nlMMOs+gT/fLubppxSJpMgfGxrVgCiqkLU8Dp3WwnKO2+lnA7+Z
XSFp8awnBAs+uvg+21YwPOfE9T53VW/BLwT5zmjoVRB8LYO6/2G50kePAK3aT3HX//JFb52R+4Qi
zmAoEwaaT2JZE1p8Cd20ik9PRdVOOyVStMZZlUByye/0D+12xc7Vnr3xLXGGTlFtY+OWX22jDJBv
GhE8aQCMnLp2kwZddWjG7kFBmHoPvIwXUlchnCcdMjyhW3tB5BfB10H2yYHAoeetRPmnPmnL1SZS
faAu+aADDoaa+tJJq7rQwp1OWsAR+lRIH7j1zlPfUEqogJ9X04OIXfYpoKMKOwVjp5i1YlNrJsJK
jsmd6NMex7RvItk03SHQjb+fijq5aLAUNLO7U8undGunrftQcCIAWtTO0QrIUaYgOFMmex4ZkTx4
Aw+qcHL7Ydg4OU13Hh9/gwjl8bNFyqz9ylF0iIqxS/as4VErgu6TTkv7jWBIIfoTv93GFVHtNqx5
Mdyd+o2PZDfd+LnDP5c6IDxsCfHvWjEdGss2B9iI1vvRy4Z9m08T3Vhu8Q2XJU+gjgJ6IS3p79RR
/lPddU2kyuwnJRKYKpHa9efeVAS5+iD5rDsltm1KvQ0QFtQ+mDoFJQQxTQkKa69QbctcAoSare+t
HurlPhYu9knl0+NYOJ9Q5rCPSRDo32bk6QtvG3Nv5cLdq4pBrgrfVnsbOAzDJVRa7irXv8+Vnh5c
MqURatgnbGg33Vdp++6ukSXPT1UrZR7B3xZGdtCgdTiyarAWQPZEtV80QBYm6Qg3x0nk/SMas7xP
da7lxee6euHBBDcGRpPXAikPBAg9Wm52kD2Zg5OJsT4Vdl2ExKYwG4ZBI4vyPq2wB+VlHQ6NNZ4s
UGdR306tjYiBLY1ba0c9QzdD7cJzPINDmAW4ejGUL66Mhx18lB/BtkdWKC07SKRxkiKuM+Mz7fGE
AvyGkGTtS4xALKrLtnowSY6RE9xaqQctJBzmnC5L4NohJQo+Pbmly+not/s+yX6KlncbbgMWHzKN
T/Bx+L5wDZ4DcjTzFNjldDjFKCY+55r2ZlsUBRMr1+yliuycjlm21O2Mb8ZTE4hrkcFjvBgRQrWt
iDfggLYR6s4ChgpxH7rokHouYu/Xx6/2J+v2v8kHb56NQ0N7m/l5NsG2yT/i/gr/F0sjsmP8u25E
e0VQzXd1Hx+9oCu/jgWcbv1mU5Ei8viAQyfnjw0ZNw7GAmcoxLw+Y2Fuf6ldcmAI3SPW8U+WHbCw
yN0s0tqv96KEnY6GMfzK+Lx/h/PmiPfATCrNghrv4JqvQndIzru/pc8ePv5GS3/+9u9/XUor1/OH
xK6ma02Kb+gs7mn6rR358eO//v5U9v70TP3110sylQ1z0uma0Tg4GaZY6A9NE8EqOT6VONz7KljJ
HC6I+bx5nq6CuVkjJfpgxi7dVurzgK65LM/DLM3uysHsYxHsMFZJiO3mkuCwCNZKGouPnt2zCSTy
Sebw6Zq2aKGbAHjb2tYnVL3P1dTfDar9baFLZ4eekLAa0pDa9IkgUlmR2y6sMG8OdVd1MHT+JKcr
hENYXfG5p7HZNAntn2i8C0ixS8YAPYGktK7M99cY0n/qd+8tr9mNfLBs3nD0T12HIik3OFm+AGfU
hbhB2/B0r54z0GJDcJkBwOqqrSjSsKrhnp7h7Nx4bv+SmWAX22afG+iea0ixIHY7acIvE8k/xe5k
h0MHxzoLTPHHJLOeqRzOgakELjENRA699wqDKUDufEke/c4CtsSUgBbCkWmCeUZ1LBxZbfOGULFJ
7SqEGyH+I6e1z34b3Xdef76xFQr2pW0LniLsRA9pML0UI4tQAQwH98zq4YkF9mky8tkJyJebw8cq
F2ahhI96/X8XrVWR2KQlgGJuJ+4RaDf3E83eJvRb7owrv2ZZSoBQlY9c1LsJKqjWe2xighhMrtSM
/0yt9979dpr8tbBr5rsCm7e5YoCuiZ+cMkG2lavDSYH8R9n9IE6Z3JK0xqUKhRbNX2Be/s0qk22H
gtLtKyHHa8ElhvyQ+pczrOmY3i+NeGRW70uKHGncdhyvsOkJhYv7YNzW5was0p22kv2UWa82c54o
G14+3uIW241uv+SvT5HYo6oB6SFXDw5wPMPu78bxKUNTQlbqiKBRJSUuGiGEhxjZfxPTeEnyJoK/
ys0e5+MfsbDPzhPOidOlUiM9Beuin6Rrt7xv3wqgdgqveTR63H78lNv0emfQ5+lmK7UCUFOww1p2
cVGQhikov1F3cVbeYmkfnSebDbIJXYBS8DXjtX9Cb7AOswneCV7/bUrdnSvsBt3GrL9IYCl2I5Mb
Pj7B/uTt4/db6kv98+9/DSVzG+0x3zjXdixb3C3zLa4XmxviF+1XfgZptkE81uLMR5aDZvn33GIb
rbqvWdoWyHZZTys/5JY7fe9Lz5ZXQzvPgozKAfu22ZuB3DHDr5ntbrrWO9fEOll1gtF1CT4QJpoP
/tXHT15YPvMc9QRNtoG+xLkSk5xG9AyhbR+3Gy6elfg9FCBoJd8COAasBId/xGHvvCi57a1/fXG0
llGnStV4BZEuchlSn0FSPeZD8SOv0mkDN+jvnZMceNN+H5rRParJue+5jrrE51FWShF6LXueXA8Y
FOetSJp9wtyt45bjwTYV3RIHfrDJKGTIafyprq3vDSJOiMDdxEQDFEEFesKBO2odeaTlUVSHQPRi
3wXTxgCZ/CVzJYDTBCBT39RwFc0jeWNHBrD6JSDz+56/YYpuam/acKQq+JoLxMKCJrOkeixbTawg
hu3CyO8MUGeCgstduAedNSdnDbH8fkXCm5O/iedlQMdT55LbyY1WP/K9A+tv5tP9kAcgWK4s7PdT
92wO/la4/0rWGOcCeNV2kAbUbi+sYYW1yqxZWLpsTuWWbgbWT5DSi1ffZF8pEjd7gP/2MmUPOfd3
kzSPnTc+3Wx8bIuBHAljLUvln+tKXL3EWgmn318/bE7lbp2sQvxvORdwemAOuCW5jkA0vhHOmvEI
z3OkC/7pYsDmBO46h4gWrcHOBakbKMPIY+BMIepL+493gvdnIJvjt22D7PCojY08l3nFrfdcue4W
APZzg7GzSndFNbM4cLOtTkLeXxZZ4v3/HIT706Y11zrbD+0uHe+t9OrB7lDcF9YLeHFxgxrFWr/D
+wcaC2bBwphmXu2x1LugMgfzQnvYd23+E/ZyKwfmQmTO5ghqAFFQg8sz71LrLkqZBpkwvZNVHuXj
PZoqYokEvn7skpU70NKYzXaNxk7tcZpy72LJN6zlSRaXogcQ301vFcCVxbz4UrOwf4xtwC1sfDWm
gq+Y8P32Nr2ZYy5lWV4JcWCISIcdQ+lo7GA19PF8XKjcop7236NCBJODnF6DwVL7EWAfzBBiveIT
dv7V0l9bqjcKjG9TfF554O0M+t+zCRej/z4QuJPUdFgGF94CFQgzGB+bxi3ZNqLH72vGx2enLS9j
N5TIdR3RW8/8fyP9sf9hTxsklyyV8MuYVfsqpzrK/XRtABd24zlyukjzWtpJwi6tdp8hi3tGtmnj
BdlWA1P88be7Ld73Pt1twf11rAdB4glcf9kl094v7ePS7dJuZWNanAizHaOqg9aznYChPoM/LCAf
1QkKwtO+RPdjwxHyJwXISlSNRw8exyGj/kpmbunLzfeLwK7TAh1Sl0wEEUQzF9+xdqylz3m2soIX
zo9587bVT/AstFx2GUm6mTrgT+r0EATTGclqEpV2/s0mcMtZU0cubBjzXu2hqQJQMox3sZvhxwhP
TBgZvlXlCDsNsTHxykm1AG9l837tqSzs1mjNLkJlu9JBgAb5eZCiPLSbys+CgH712A3tk2bXAWTO
LD418q1LNep5rAwDjkoFotKVmHNh05+3dlPuU28ISnxiFAK7cOpCv/63aT/v5PYSKCHyEn8akdUA
pk5NwmrV+GdhasybuGGZ19WoGbAL8tYuQIZUhtJG50k42DH2RHTKNX1Xb1gGm5FUNkfH482TY/Ez
iR2gCWIVgPrb6TzfqGpU26GtTdQEuRMlNhegtEBe9/HiXzog5n2YrByntG+c6SIFugxSKCVGVEEH
Yr6hMPkJGYO958bAGOq7VWP7hYk878a0aONYrpeSi4nrx6opLr2XPMe4panaHKu6XznQF8bAm209
bVnnI3pnxkuHG/zkROPjVLR3xrYelJwii01IoK6JdxY/42y3yZ2+7VrYVlwc9AfGpXMakc/A9ROJ
DPWcJ/YVfnsocQgkVaGVata4Oguf8g8L7a+929Fx0/Ni8oHm49u4FPsGPrnJ8H3QYguv7gylUkFI
CPlx1MbJeQIdLR/UF86DrXb73yQYr7KjTx/PpaUfMztI4BqvrBQWipf/4+xMmuTkuSX8i4iQmARb
qLmqZ3e37Y3Co5AAMSPEr79ZXvnlmq6Ib2c73F0FCA3nZD5JM42Kpr3PKdsJ1/ta9Pmjd4shsLJc
LS38SNp2mxBBAZdRR/4ml1NxT0Yo9z6+hpU6abC07g9lgQ6vCKILQVG05CV4WzqUe4vAmTSfEb8H
VcBeu+UO59d5U00+iguuOeZdhyQSKHE8JEk6LEuQwuKeDKFfdNVs4BB89qpJ31sG/FoTgOgqWqCz
fIOoeKceL1gEIUH3+uCUq6h4bIRpjmomP+u2fyzhjnhyfMe8cQAT0Vzsp+eYF3CXa/aMNBy1CdFQ
uzEf/FF0/2M38P8Mv+UUoruIlNMeO1/4PqdRb11zh6M3lATgMObbOLuj3kukHz3vuwP8izNlwCec
arT8Ye1q5zi9WrzchpzASSxxAMGZSnkHUTYbg445HOsbZLN26OzfeGTXvey/vvJiJ80cNNd9g68c
i++BfqV9ldDKOdT0C3LWLQ51U66R/fQMag3lOzk9GHN0PPusydsUv7MW7Bz2oMWnTOSAC/nQ+e1i
mDjn+n0sh3SKsy0uxEZTqhpyo3Tzp9Hxr++82JcP2dTmFljBS66KFDe3VPcR9qZZ9Bw1h8q845uz
jCb9XOyagScEvZHI6RLa5qkfhTskaMlmupca2h2gMvDX2DrboppufL+1+WzJkOAuqDmt67GL6nP8
fs4PjhNse7TyQV04duKPBEQ9F+WPm0LntRd78Rgj8AVDXUfeBe0AqIc0UgB7Fd7YSKzsBpf0CCnd
qm/tcFVuqQ1QA69lXV1ySyHkOX48DNeWm+u//zUVk0DWdU0h9cLijeDNPnvzA4ixqnnahKhv5Fz8
HvCgGwflyY8/caUEGywxEG3bwsQWNfNlLK14VSM7lm3Ij1LNvwrTADs2SWg4xsCCbMTz3eBDU4M+
dVIraLQ+/g4r93UJpneRKm0ZrNYXK32+F0ikrMuw2NMejI4RMrNbl7oyOJYe+FpMhjozRfhy8dIy
nUJGkiBGJc0rvkeVJij2Kt9pTff8eppFDQICHRs/fXyRKx0UkFj++2yjnM4aIo/4UjU9hHZoItGU
5t9wnr2WO9ry0A4/sdwK36Y2eO6juyLLN7UFMhG+72mHySYNJDAgExqdt+7Iyp1fwruDua9oTnp+
iQT5DJNtdpxGuItYsL9WTVFb+I29pkwb0fk7dPI3oTAnn5BH+0fd2fj6rvABgO1FfAspuHZ0CK5f
9a9XoKsZZD9IBb3M1SfcjrG6v64ZY1hsrwx/U+dbHFNMgGj1DBKusfo0c7JDVgQ2yOJeYebFvaLx
88cPbe3oufTnC1hTrOVOfHHK6SxZvRn5UwGCse+/57SDrOSOinkTlCxhmFk//tA/rMh/zOtLa75D
G+Fx7SPTevw6zGJDtYYSQW60UUmXvTN3RIXnHYLj9ApNy8Mf1QDZIzB7mPDb4PMV2I+xbBGqOn7F
rE7zz9c1CDcFFShk2+AScALDUJ/HaH/FMV/XCT0nnp0Af324fSErs9nS91+UkCGymvDL6I7QdD4i
0d3gdSNSP0J4ux2wet9MIv8jj/jXTXP/O27GADI4HXT8MvkAGzbPrf3MR6jf8So7owNJtZNeNx7z
WGwnZCiUBUtxk/Dal9B9tPaOZF/xNEcBjac7nrrobhiyTR9eIxVRtFbljxsP97qZ/9f3XKxQIEj6
bQZ1xAV7HTVOifDvA0UgePt5xcTWXZ1Qdq+MeWjiaWsVIKLgLXWIzajRSG23V4Q09hzX1wLZ9Xja
10AIzCGCsWOIFgcesbXPBEt8gcR1DAAfevlmYBe8Fh9fwdosuth1aFhsg4F3OOhNiZm1/NkWnNy4
OytH9SVSgGVxhqEat0DtVe+lK59aDqPXTVLkyldfkgQ8BD+WLvo650Gir9eJ4Njk7q269sqDXdLO
s/5aoG+C6iw47dPcaRM3v3OvwlyfoBbryYcsZFt/OmZVdkRGAtsGzo+guBXH8+/WDjDV/x3/wkKs
5tdteUaC9uuMRrPvDVD/OUeou+lWRpZBonFjCKxNi0ukQCHgU3ZKSk5YpsHG21LRnFl5XyHDKuS7
gHoHgNfgPNCHm+k1a7vJJUagiEVuBYGG3/OdHbbX1DmOftNsXQj+yXhquv5735h4Oyi4iT4e6iuH
0SVaoMu7UCH4lJ7imkKa2VxURfc6r86V1ikdyI0Jf20PtmSaazuPY4Vp/ZwXku39iqU1LQ8T9ujN
rPZDFYJ2qb5k6mvu9TnQfdI5Nzm75S1efZqLKSlsvbD2KAAb0AUmc5glUxnspRmSBvAEr+gvzbV0
fBC1czs/cG24LmYRK2UoGPaS5yAP8tQUGTl3Rqpz0wFqXCOo/nHyB1g9zaxuyHeuL8I/Jt4llIDl
RTkY3OgzGqvWfFOiO6iifwt58+3j0bJySUsSQakzXlSiHc8xkb+buj37MJVMTD6gHX0OmwHpgDfm
mrVPuo7Xv/ZIs2DKo5XMz7Z485tNidLI7PrvsKvcRXZ4s/KWO+qPv/xfN20xq8gqNHCnOeQUR9Gz
E59j2R9zheg6sNyZyVGq8LeIx75jEd/q4ntdqr3N4N7p+kdT1b87uN/SQBTDxu9Ju4n5k8Txsp4h
t/aR/y6eAUTF5q1IHVllmLFCB4LNCcr7wt15ffdY6VuYiJWVZQnN5tSbCm2vr3LJ4AWvzRWy9H5z
J72ysiwhBx5ORDVnMTllg32JfeeVDfmNh702bq/rzV8P2+uJrmbGyQn7hmQk/QkiqmsKoor1jWlu
RTYbLNnWedxBbcNxc+aSp0GIdR1lR/9ZKu/ife8JiMAbiOS3M9n7rkjyzwpU+r72kjgCU5zqTYgO
YAiZnhv80NuRQWDxyoSfRsGBl+UmuLUbX5mOlxAEZ6hbt4Af6+yw8LsK2j2n1SdPZSINSKs2htwq
YK29X4vJqSiMHvoIIuDM3vtMQPUNTwwIeYJPW9m6h5vDZuXZLpEIeuRVh9m/OY/hsOua+NBNT8Tm
5yFy/7dZb8lDUFhAIoQxjefI0C3yp08jCgsNxLB+87+pxGD7+e8ANQEqCDoGnDcInCcbs2/IHoTY
40aDbG3dX+qhc3eaem07sGy7dgMHdyrdF0Chi1TP7ed69rdYoR8zXN1NrOTKOFvSDxTwf0FoInIi
AeQbM4e9i29haDgQEtzbFgTqjxeMFSVhsFRLSwO3YdD65NQHsDZ81i3YQgZw7N0o3yNkgSJ3PnE7
3MtDRd9DzFnz/xaRFCy10yj9xmUE0/gJoSE7npWf/JzeEbf7nN9CNq/dxMV5rGr9EdsJXBsBId/p
viCn9bMrnXdWxMebeqaVWX0phJ5E3sVBhw2ZUvXX1qt/RDL7ceVrf/yAVuaBP8yKv6ZewLLcsaCA
4OLEFfDdkNnEDBfX+9EWcjfe4putjfAlmKDlvFINx8OArPsh1w4ImCIdwq3udtbshNmZ5p3iJPjx
Ra0VopbaUcxsg9Yuhjc8Boxu8gbMa7vJmiMSJ0HV8EQKpZSN5L7z+nSqq3v085M4f6uDL+3EUl98
9wKy5VORsoidq1tYqpVqwVJsqqQbckeU9NSKZ8Ye+nHYE6/YDJW5D/LpK5yBFzdXtwgnK8NzqTyV
/YhEBwGVk1fq4xUZq2GE/az19BBNzx/f6NXneh21fw2fnDluwSM3Oxc0S7scGP+m2vBOP0yE+Rvi
RUdwin43MUSdXjvdqDOuLClL3oGuWpobO0cnatq3eg7eOzpvSkOgiyY3mAprH7HYkUSwSbWzx8OT
wyp/x3wvQ5fGCTdmBvYPseP/G2gg+HNc+uv+9cIg5o5hW1LqN9O3xxi0Q0/Yd7wUHz+htQtZHHw4
IpRU02EQhOXP2AIpOJbwRYotDKcff8DaKFtsJBgamYOuu+rsYiZ8Erz8wivo0hFW8Qhn7FdzS9e5
sv1cMgw4mUCbnJk8l3H/nTvt60z9GxKYlSl2aU6rR8SEOvAHnzGaH5lD0MjR/L0Jbxya1n799c79
9YxLJSsf/Wd5RgB2BfiuPdbXEyjSOW88grVbc332f32A6EsHGIXeOXlWvruiOvvFcPj46a4sD2Tx
fldIFYTz0Din2kZfc/jkUXfsfgwFImYzGOf1RA4ExfuPP2xlKJHr9f11Hci/8HNRKfeEc8ZRKIaU
cAvbWXSASiR+cPv+xuesvBNLP0XnIP8ri8YMxNvuXhCDxnDzBNnwg+rqWxXutWey2BsMfAp85tfi
rN1s2gy1hmxGzDdmp7UOwlJKHcX9ULk9EIo9TO19Z4r3AGbtPgfDPvpuzZGKdkpLBJRlIwpJQIV5
YVBvOs9Wj7DWeGktHJwOeQE+PMzMNVDVHz/BFRcPUor++wgh3XXrGbKosxrDF9PYLz7jL7kcd/41
RXTyn0xWAn+dZ9vBNS8lMftM9unNw8a/XzV/Kcqu8oCCAe3k52ZqX2QU3c+B2PjjrRiQfw9QfynI
RrEdXXnaFmfuBF/9obL7Hk7DdCqAw4iyLeGfP76Na5exmDFIF4FWBcfCqZQG/rqqp+MmaBWDSxdm
1hvP6t9vAfgU/31UhcPLopw0gE4NECoE/nIb6i6BACctbzV71y5kMX1EaFP7EaLizrOxXwtV3knb
H0n2/ePb9O/tlB8v5ovcceFkLb3xLCaxGYvm7Gb1zmdNek1LHHi4jeF9uF2dXXv63n9vWFa2VPui
a8+Z2/4cVBHBPIuXcGON/xbX5M06yvkGPnO+9UVUH3qkKqdFhUwyY1WZ9qIud5r1l5pNJAV9EOdT
K0Hy/vherH25xXzjceU0QKmSk2J5UhfDHYHw1VVTAuPmY2PMjbVsbdAsthOuRc+uhdP+lJV625PX
LP6ikeAkveLGgrNSqfXjxQwy+yw0Q45FIHfFpyJjLyVylhENAGiDX3pwdNgdd/UPV9lfDNZ3lkWb
j+/gyqUttdgxGlazdUCk5aHYdDNM+UH25GiIvcktmea/V1N/qb62AMkEvsFmLBrmxKg7bMqtQsYi
gZbmu7mV2+utjIWl0hpIJDVNptDnQg7lJhxB6e6K9t2rfLsTBdgKPrdNQoT8LpoKAI3CR4sDkZsH
4QIEABrLpXX1g+zrYgPMwzWByobfjGPgP2b224CktdTxwmbnItWEb9TYguAkozbNxyz8NrU9OiS0
zTQ6j7pPgWFBww9RK6/mipVxPLd+7YjpNi4JUC6t3LNnEUo7d8Gt09/KtLAMsyrdiem6qIvz1cG2
pTI6gFeEdpvdY0EOU79EZz2PHNh4HRPfGDwrE91Sf+5lg9PHmOpOaBvCZXV9Bx3WJln5/PHg/NNQ
/v9Vaj9azKRq9m0PqXZ1lkDYdqkbFHfCE98BAPgBkOTADgrhTuBnOCwCr31kaIW1zdsIVuw2kMg9
ERm7KycLWRqQC59bjn4HBQSCUv1AouCtzXUOEJ5o7lrbpaTMi+daB89OhEdTjOI16MGcdouIqgR8
gOCTyZw7r6DkDO14uclB3cjESDa58sK9oLAXxLJ6AT5M3YssfCTONZy9RVZj67V2A380BgYdi3ar
PZ++eWKAdwkJyjBcBO1d68ZqW8puOrICdY8sG0+gGPz4+EauvIJLLVDX2sxFKH10IgViOuncPnDH
+wrUwZgWUu8yY0lCM/L48aetDMWl7EdH8cQAhYZc0RsPdYUevS7RDi0buLkDF/mVQL65UdgcqBz1
jdPA2lBcrIrI2wpinsXyHCp2D39cGvbs580C9Uojz1+q+dvRc5iEcP8EWk41XLL8W+m9gyjmBUee
XeaIJFaxje/f3XQ0rdzEpaB/iBozeSNKVJAJoAM79i+I+kgz/o5ySSZ/+Dnbf/y0VspG/lLTj30c
aalg+iwRFXnNQK7bTzGf96wA+qZh32gBLKU55XxELLGbyBDAh9p7BcIotQ3PwHaV3wSUsAOCUAIe
7zyor3JQCj/+eisPdiny12riMhoRNoR6KeWfaZdM3ZePf/Wfct8/ppelyt90pMsb5HKcFW8/cfhc
UsQbh4c+7z4TZDWB8HCaJ3dIemyCoOCALrzqobng0YNw3d8KC3PlOw9KYamenHxDEFCccOFslA1v
aLhXMon9pVfA4XUotECTqI1PYfPT8m7rhA8QuGBYVFfij/lU6csYQfcP16c4o0mX1PSUw1xXBjAI
cPx1enM7xFhP9tTQ4g3m25M7ZMeP7+H1/frXLVzsp7PMNR5ppXuKB/5FjfGXKJ/eP/7VK2/AMg4O
nA3C6TRonKoUttCkOHpttO3zwuxdisYUbNXvilXPVXzLtr52MYtJxCEO4jZ4GJx8wz83TvVCUeH5
+GJW9llL5bgFj46y0EYnw+mDN42Pymdf4y5vkyan/1ND0V/Kcue+juYJRZ0T5ltkUs463wRV+8UG
nB7K1r2VkrJ2KYvdsPaQze5gWJ4heC8Sh3CVVC6PknyYH2/GGq19yGJDXGbWbxS8C6fWn0aEOgXY
BMvwQc1sTtvif8uc95fRbbaCrHrIaHTqZ0D8SnQHD6SMb3niV+oC/tI+42nQZLDAI8Km2Mf1CIE8
ACqm6VKfHEnPuqStTXL17OU8Bl8C9GT8+aY7cG3RX2yeop4WTYSEg5Prt8eBRnteeWZb8HLaVGAu
NLvq1oF35U39f2aamjr5lJHwpKA8TPwSOG/auPYTa9RvkClxlFdBCp4GYqRz+fXjF+pPg/8fM88y
4syb58YjWcFOV2Zt8DaDKbvzKWMvpohJgi7Gg3YQF1z0VQkepTj2OjtatwSSsuH5o68RWJJ21L5E
hUHMo6CHVrX0oCaEaKsWfJXazbunsFFmQ+bWT8Co4DbxA8Sq86JAlqjqzDNzOYGxIWLgVnLgLcs4
34NZE6eDU8ljnCHNMZ/k+AbD8ubjy1455SzFxlAuDWMFM93JxFG8GWTmHUYgg9IJbO7T1NdfNbb8
N3aNK45uKNL/e/YfBkuFHKgPohhCMaUq3xjpJwTYj+E9cqpF4kr7RL3w2cc8vO2AX96ZOrKnLvNY
4rv82bKGJ40mt96olVlhqdsSDWRSJcvtKaLNwzzH6Nw7/jke7+St1u3K/V0qtoYYLlQ1C3uKsQFw
IIdOfHp9axj/rK9cCut8//hBruxrllYa6qC9ct21ngaq2yM2yNs5aqZUhDfVH2ufsJinezeQk5yG
4ERnM+2iDt1mppmzZUXW3SjJrn3EYpaGMZz6Y5MHp8Ar63vEsnt3eX1FNem2ffr4Pq2ARfyluJ/Q
Oe+V0eFpFtVMd15jXbqp/AhU5rrVKJAUiDirYJtLrBdULwIHXX/TT4ELzDOthjl1u7YNkxJUU3ij
0YB128A/hjj8vMtgEp/yHFYARHAhdbWJox7h3NWzIcMLqXR4KeYM5jjYNRMmERbQDh0B6s64j1KB
ah8C2n5QPWhEqujMpwJslyPAXdiCEaHDM5vK11n5YltlVb4vR2FbJLx6I92DfWX3jefo18KrHEBw
AucgMxEmEWv8A3xnWFIL2b0LV9Ebhc+VpiX4k/99mSsCO4CG9/4kvTJ+rif11mSmSTVavSAtTSJF
rNIIb8YEfSCBtaxIQt+tb336ykhZ6u29dkRudJiHp9CVEeLTxmzTOiNuq1t8dWc4TjB/y20wY7HI
qjgNtMsPRdy1B2hbYzzgGJ2Fu05adavidi0R/mP5WGrxw040BsGt9MSLZkskWM9+obYVqEibppIz
ENcd2uDwiVAjEqeKnW3ltc03Lm+M6xVtlv+n5vFX3yeznWp0XKPZ6oD3dBRN/jxVkPdmLWi4/Rz6
SeXwF12Sd9mJ8K4cpdlwPT62xL1DZCC4xCjmdHI+AvQS/sCM+y4G/FDuZr98WwbIJB/vmiI6oDMQ
pty0p3bwzwY0/hP82DeOJ2uz5WKKybp4Ml00mFNoEMFJxR744nufABjbqmCnhLz1tK6/8F9P6/oU
/7pZGjhJYFr5fApha3edESfTcnjqTIUWf/3G34iHkPu61MPeB/U4CKrdx7PPygUGiwsEWRYhD32J
E1P9JppJpyaPgAODlygpY3fYmrETNz7KC/90VP51lYvpdIZJoJCuhIADyZrQ2WVom8o2rYjngMEe
ZzDzPM9mDLufEqdWMPDUrKYZRHRlHFImMnIDDh98jsmxTuDS0yp8FEgBHou07SjeubQH5wgH6Rnj
nOYpuh6F/wZjtS19+I+gwv4thiYWEzalKNbeqzAPxA9YWXMUhycxNh6OwSC76ntXmmILbrO7F9YP
nG1HKnKPY80gDyUyUaNt5sX0c8+bdo/SOfQdFgpyoS1ObaiwEZQjs2BjEP9+goQCs0zcI0ny0DhR
cCmUNzxRSTiUFLNEI2HgebaTMf0NcuD8k4+QeRaIXwRwN+7fOZv4fSWK8EsZT8NDk2myy1g478zM
S/Xbdhbhy8UUFvwBebT95zKKiLPPqqCAIWboWkmTDitYeWK+VE6Se9hYxBKpUl1JVFLOTpwKm4/R
ph2Ccst6r7lIKrOfsmpqOHSKlzqf/UuMa8DmFubbFJEQfBM6uUpzNZQIngB5N3Hbhu1qPM5HIkk4
3scg7iOqItDBQxEI/uBwJg/FUFInGSR1oU0reIfwj8mtXxAPGVaoqSKCXLXoIjIRuhuvdF9BqiQ/
uO/+Di1SMGolW+wzI1EBJFYQmTozShKA6wabssaxovX7YQcMWJdvI+lweUCWOvwxY1e/gezrYk4u
skme2wzD+mCy2SUPMRS7fJ+NpjEH1fLJe22qumFbp9L4+cEG05TCxoca6sjCEpjskB7xACp8S63g
aD/WRkQwFBqK7JFEAoeh3riIjHtmXQ5ZxpaC6Kf61NFgl1xohB9FSb0a07kV5FGWgqCVFGp3x0WF
SMNxMP7gbND4rbCbh6I+e9DT0O4kxvulsK3ZDV7dAaoAliXyASUKq50LOrkuSkQhsDwqyC7oGkZ2
Gt3gEImsE6KlN3U549ScoNRb1YChO0N0FzS8yd5004TkoYro3IcJxxpJUp3pHHy4cWgKZ49KI/D7
qdQG8V2hr4di59oO5EbXgc/rG1Dycn50uIbgSiJZtP6MfJfcIAWpgie8SVwUzkeY28ZRX1yXFN5l
snUtf8hZUHmhssN/LXFPgiewCuDLtHgYwS6TgQ53Xge63sFo3kYpEJIQfiU1KaogHTsbR3ccTHcB
Er3wACefA08/RBV+YDOXlQMUGDrSPX9CeArzdnAbhGaXNbUvfyFssYOVOPPHUTzUHgbiPhrGMTxV
Va3A4kJsBBrrtYBn4a4HnWh8zKNBbFXrcINtvmhGlnSxMeF74Xle/aWxQV4/oYEVyK0ESXt48Ada
e4cZQZzTb+VmzvgEa7tsLujHO+IIKD2GLM0UcqL7MKv7X17cKu8uIirvvyDUYoIowguk8ypKv+4N
EKAMsXNTrTxokpmp+Rt+Sg+PNRIEQOQ2nhPpe8lIN+xVb8Nh65cduBUF86cBCjmM6zMbSodtGze0
9XuIalOA81uRYRwPJYn3dT7Ezd3siR7sFqXK5jOZI7e8s37dCYpU64YMCGsIey88MtX3+mfLgfPX
KfIy3Ct3P6gOxQT/7bmG1psewizGZhb2i6mYj1Ncjqih5lit5KYnk3+dXQeAQN71HFb9rh6a2ru4
mI1ssK1kxdUJVs2Cv4+oNOSvZajj0E20NtzHSayYG36P9I6wPE64JvXUwrhUbXmMNK2j0jwovmhu
O3bKgG/ZyTZDDbEw+P8bPc8V34aQ3jZP3K06ggMwzV2cFuhoDWTeeiTFgcRKTno3x1GnL7bAg7l3
Ql/2PRg9QxnusRDBuEJjCSMBshKM/sUA2AkPblW7JJHIkBZJ14Ztu6m7vKA/53Z0hn1J435SSduy
0SZhFjgbAe+/U6IZUzXDt8pF2/hRFwjRgg8fecPCwaaeNOLU0RAFtK6IFZmTmVZYoOKglPy7AHPd
eWYNRX6fbsJs2vuwBEYXinZN9ENVLqWvfe46eqeAVOCfPdqCzlgyv+lxjMUg/T1if8GOGRr3DUFD
y6X+d5+4PfI6Z9+Bm0WPk04CdLebX2wcR8jLvBFIF9g3JVJHKglHwl3ek3C6mMbDaSBBKynKvw39
wGOkURRd9gUWGDrCF8FMx18jKzmyKrhxw53L7CQu0qtKBznqlgbZpnR971z0jnH2eTs0wdmgZi2/
QarnotlAzUhVt+HSjY0GhQ+l4h9gtuDEjQ8qcxiN8XJ0FrFIEIkY5NW4LWFbOMeC/CJdOJdBORYi
HH/OkDjl35QOVP+tB1yVJQEAkvY1qqBb+eRVo8l/DYWEmAaqaSccgl0oPRR5tn1fUyBGMsyyT65y
SJcdQBXJIpNCrNM3hyFrJk8c6hgQl18lFPhYHmTg+Xxr5wrH7SQqwjqYknAuZRBuWCZJgN2IWzvj
xY0ayRMdc59hteW8Q4E9bPs2gPEttnDObzJPB5W/ZwOSB790kpgp2Ju5kUiTsz4K018RNtKAQxEO
YzNsS8uJPySR1WIM4WygDoxQPZVIWSmiqsthEA9DQTcSezZHnyCXGrwnd0Rkq0m9KQ6bbwp7zLpO
vBwxQFCD9R7YO76kRTknRQQf6imYRgjdNtHYawaIPmSCsORqJ6/zxCk9RNsgEsbmB+ZoOv4OSB2y
PfJ2nHqf4fgMBuUctlCKs1JhwzRJQA8lOPaMiyKx5RjqbajG2e6L0OTuF4dnuttOQ+T/RmFU01+s
HL0ccFqa4wb6blr0sOS6zhSQJMyp8vdAGonoHAuXTIfOCSLk0QQzRchPnWko9Iwp8x3HwYy8ai8X
8zaMHX4N4nGBVL/Yzhnpj6h0ycH3qa/2UYD1eyu07AIEeIxzLu4ALKbuXTXZqStSjrwMdOIbwx+R
SayjF1qOY/Otmzx7dK4kaWGGMC3q4WpfkKJHREtdtl+hrIRaGJeM9LVjm8emiZNMA3y9jbxIxX2C
flusjwY7S8waUskhiScYLKKAxrpJsKsyvt7bvHfdZzqHk0BMACPNdCrDSqonh3YBPfuB62K7hleX
2iplno6z78LxmvYQSXZC4EF1READKTHDxtUXU8fOAA8bMsQ2ilk3Oga0QydTx52GP9xBIUd+zy2H
j2QeMyc7YWeN3PK+xcqFpKS8dJ95PZP8OPYRBmCIdAZUzFEW7cs90HoNvkmEpIzhgOc35U8zQnRO
flfKn5OWWAwVnw+iCsxvxroMSQJm1GP96IVcDxdWZ1Y9eNDhIFdqmtr4xXq2tgdEO5YSxqIiC7wz
Kzxrd+A8dNWvGMFXwQ6dLhJ98Qc2mJcAZa/ohYuy5T8Uviv2OzlDssZX3jMH0TpTOWfhw1zGqqpQ
mCh6gisjoU4yAMDP0ut8OMzDthunq8qCANZUEdhrjhHkxDs1VU1UQoILG4ebj6zDXDHl6oGHg3Cw
owQKsgmdOpVxCRHFdozQff8UQJw4UjjKy9Z5GapG1mZLY2yA6gNijlBNZxGW6p7xKM7SNtaOh83Z
HLCfXJvIQxLBWIO1G44mkMdrqlGVuGackErhqxemSjgecYV6RtSeqnwZAWk1kPLOj1pdZ4gAiMoG
mYZ5UdFkCEEewfoM7nuHB+cINd8hLzobqlTV1ib4dwfqtCLIcB7FAoHpD51bjv6n6JAV5VmA2H4G
3DpPIaKQdm1JWHfW2Kb3M2Y0t52vsSKO+IRRSxGLqerQHGF4r1owEEpL7pGeGSEPncdBLC5hGEGM
BclJFQ1b/OLiAFJ5NCF9po7NdNfEtG7gz+OWbQrIVckTNgqSbBFbZGEHccDbYc8IacHmV7fhED21
cZ2ZPVJS+MWP+g4q40DsseUSeQ1zcx6DnyuxLXmYsQ0st7WLcVVtW6SOdw3yV6qgbrCjvha0Mjo6
d3JQzQhroOrZd4M8ojcTutEvHE4xme1iW1Yh8nT4NGxq6CJ/2hB1DqSSi13fEdfyFGYcECFSTD7e
aLfKwAfZ7P0B9YHmiIixCrm4WYMkqI0/eKX5lNUIxuo3Ten1jYCJd47+j6MzW64T18LwE1HFLLiF
PXqO47bj3FCO40iMYhAgePrz+dx1V6o79t4grfWPQXkK59Gfn6J0AqIjRcx5LwfKk4BV2QySPNi6
sk5e2YwTczuTK9HpHB3bhm6kcghqRqMA2hhGB4rOTJdZk5p7ZQP3Y0L4o3qa753Kp+tioeJFZG2F
xefX4BG+dHAC2811Vu9rAepi14osKFMwyc5ZFbqNf6TOpuh/J2WfrMeaNyJ6TvglSAUcxBo13+J6
c6joZ6E6Y0qAG1snXnaKiIzyfNbdvlk+dBB53nlL/AJNsLDO6LxyyLbxyO7q1NtxV15FE0I6+jaM
Mnyqcj7HtYrU/WbHILisc5rMZDh2slOZkS0kxrTDdkY/p6iqx7u2CwljvPrM9+9T4QaZGGvN9QhG
AIHV1DkbUO8dk3WOvpsOA/8w1q59R6zpnEmuCh+7eXOcg2P5d9DG4Gtohd+fTDVU9zwr8W1IdZB3
8Mzm5Gbpg2sbbMsLlQD65yxwgmQhgmfWNb8OTeZB0GyZG3hCpy9xGNqbgfyfr6CagvWgm7UmWIFE
SCvT+EeysGIxkhDt6bEWnktO2oLcDPIiprV+moKRE94We3BT6na85e2avJzoHSK2hnS/1olLlZnZ
DdM3NcKRaxhQ7EjK0Ja0OdaV8Vz1C2kd0T5dpiAqzoKis5uq5IBKvEXnfauje88DsPFUXzGwIRxL
KHe7JRnGPYoJ8cDQVHWe+MGKaXbS52UJ+/dpmTi0dOMfqkLg4Ss4dp22E1mQrG/UIdWsZSGDk2Hl
3pvJPaqKM2OmnSKvDamEiQ5TMG8AD5KQXgO1GB45LPIcFMURWpYmVvCL4mRqd2Rj0uZKEPanQQ3G
1ChZ2FrBz1Pq2hIIMxV8/tL3prylDuGWoE+fLYAUuGGIvf/6huMjLJ3lvdEY2YZwjJ/isa/+q4Kq
uLZyLG6qZKBgLyWzM3CGOG8JoqZdK9gZRGOcF+g4GJtUOjiXtTTzYRsqRro47szveauSrC/SCrOX
J15oQAStjwN5Sgq/vdQ9Q2BWtRZdaeS0xS1bNbMd/pvzsJj41hep7rOIo+Es4aWIjwkCo462CJP2
tpsj+4d+dwZgltvwaah1yfovbP9VR4N7mUJnew6xd5/RUhCQE3c7HxpNQgdJnBcm6KH/7JY1uZ3j
ePopbe/z5PslzEJMJr/iYTgNkbT0XPfA9pVsj3sa8KCPSHCbctz2fEvNemqdgcoMF7HMl2za8rFK
A/lLr3Wc+YvTtseA1qfXpitQedZo2+Kb0tX1qWxNPB+8sOl+RlL2P/qwiT4Kry//LdI6T+MaM5hh
3/5v144T3Adxoh6XsSuudHelTmaJrTg0dPmhI61nfS5hRD4M5+BwiXdgrgP+2uJcRYVd87BvXJXv
ZbFditST6kgyPeEcwq0r79Brja00mZZtBDqimeRQc30di73YvPeptdzLWUn9960Xit28+pFZxW0a
LU5J5ljrTEe2dXIupz1VD8Eu5H3gxfU3dCoaQKR2+3TdrX2P7UA+tCOane+OFZG1cgFP4J50jkYk
408C43WQjXMwNf+Ksqr7nHzi5EFWvo0PEnb5Owl8n56kx4hp9mqmdsBvvsOgk0E+QA319cPO+CuP
tQnlY+inXXrYJcmM/PTMF3nCVf8Rx1TmYB/TJ+ST478Cd/sO5rkSZJoESmQk/aVRztMBkdS4eq5y
3y/DxwDPvM0JVnR7ip2ihnKt0VmpuKOXaCQAL02TfJ5E3x6GoAqGayO4/Y5tGwwEfvvkyTlJG/1Q
/jDF985okr/0VnYqj+uRgdYjqvLd7UPBU4wf3z36lPF8/7YzC36TbOY3M970Vuxp8aWHMYgyL3Ho
nIzXkNFYzd3i38yWLTPflnSZeVkm91ep1/mBQ8H7GOGBvkZ4qKc1mbc0c12KMY/Oupv7dU3jm1VJ
9Rk3JvrDyCbeOrclqI9LZHFut1Xpf6pgfsv8Ptyqg2ROelj2SZGkZIP01pOTz2FuJv+5NkxvNNd8
D6WE9chbnwlE5UPV+dOpsNPenUijWvQ19nSLUukbAhH8ZZAcvqFIVzctoEYzqCYP/EaLN1pSw+Yg
oxnprY9Z9P/aCvJzTOTWss0IKKr3p8kKTrYk5Px72ve5cH5ZprqbaCQ4taaKLT7srgVxxVxSp1A8
q/np9xX1L25okwjTZCHTHzv04wXEg92MQ9EtAIaSRt8NxnWHXHSbcxHFwHmh9BD7b0r26ePuW/2i
vZINfBemGPNQKLAPMxTTTv5GY6fhZxOH+6cx1XyxbjKFR2dru+eA0Pnfjm7FWY+JKW/nIWD8i4aw
ni7bWpav8V4SkO2yz/4gYld+VXvd1BdaP/c5Hy3Q3ilusQBnm9+07w2q3Md0WrqHXqCjOxaRVuMR
zCJe8o4dRN5IUPn5wn+R3viIbrozndBxdQjjkeCGnX40nB6JO/bHOEYJSwOKUOwc6C7MwYxh8CNd
N75Q/t9qILmr2x/dFk0umd7OUpwszX70x4U66W5Xqio/ymiakDxtDXxGPITJ2Q1H1HMsJwzh4bSi
i11K4koBZ6U6KH+j37AMrNQ35d7wptbQzf6Vz03Gx4gEwGtJ7u3N2hnPvfp8dB/OTLdF3jCY3KcB
wYinwu2n7SrqWofXLg1RAc96qZ9EXNLQPNc77ewZN1s8XAEPVH0cBQDZhbCKBdH03Ca3hbKoY/1B
cA118bJ4j8xem2FLWIzKk8W6JStctcDODcH3/evTJZlepJH1W1i6qv+RGk85P8Tm+VvOgK7t2Zl6
aU41DZZP89JVH7XZWaSjcgPOpIWvhlvxQu8TIwATSJBEk8QM3w9d7o5jMN+HlJEbdtqFSrNyKMVj
XznLn9HMZXCJak1nlecArLjr0jcZX1jzES1VcBD7XJEwmmyQr13MZDCymOlTklI1MGJxEFldEl1E
yScVJU6fxOcNtv0KB9JWn0E/us/LKFt2obGgD9Od2+FJqMC9AkE+qWYNHj3p7jceazftTJuGpBv9
gp7PsmtVcKbREY9hR8Pve582W5WRS7pc29hUYe6XdJPs/qpYmfc2OrrDNDLg65XazSpkS19tR1Cq
jaR7doTXvw395KcHpt5Ro6bWc38mlrrmSqYxUmd97SdHDVBJcZD2KvG8hKq/J3S+MtnEZPmdodSa
Z9UR68LpsiKe9Jr9rwrmlNA0lSII6v1lNEeqEzvEDQNHPyhvwnQRld0kmZ8chjUqSfDdZIagZnWw
8a4X+krStLrUsZtQqRrCtJ/qULUrTXRxmeardKNDPK0xnMcWb5r2UhAbUo6+o0+DsEsfosSxuRMm
5acN6nphxyjd5VS5oyZVarTMPNS5nGK/S6vMSYMApLnvpYvQXbfmunf9Nhw6vakka5qF5O92QAZ2
bECfrmIO4kdw6+hQNQG1uEXIc0LT8yvt5eBV5MvEGQE3RfsqHTPRSWPThlGPrtoxtzqsEBNCN37/
KjQhZWs6yyFbPSL8g67bXaqCAwLYoggnLCG0uCRmln41tfAsSzo+E2i9/aayNIoOooVAyFeKQPfj
XJacBH5C0viTkpYS432vSfAq+vrZqSl5fhiSxm4s66uknAVqYjtGhWNBR9uo6xG9guLmvHiiy6a+
KJ0MKm171nLY5gOYPveAP4P/ZaZ3e0xYshEfMlV1928PelL3WC9BC9ye9t0GWZO8LcaAIO2uC7sl
qyja3Z+GWBb1edQODUmhNCQGsuA+FbMs1DHusNsdSqRgeMBFWqNNLAb5jIIIZf1GuMsLzNr41Xti
S47MUtUlIvn9zD3PzSSH9qYFF7OngK3xm1lY1GO58kxlo9ya6FYNq5putlLEtM1V4AyXWaatPTbV
1nzQT1ccpS7KX2sYL+9B621/NxabGwB4njoy/15s4/kBo2qCvKIuhvBxZrW58mqhJNhoLSZpY8Sq
xnbTiOCGCmtnevF0aOJz3OqmR9mellsOObA+dGEVt7cQWF36e7M7JTPLyPTNgTG2XwjGt89xV748
re7ivVQSdkyWA/mp3CW3M1GTf1l4oulsd5qpATnM9mXikadAJtbTx5bQNIjhmD6xttDbXRQD/C24
uF8S8vLo+6bUlJRqkqqmEC+xvylmisH8TbWdlntZwBEeu5iEvzqM/SvVweOdWYm6Um6y9zmwnKKt
kNpW/zCgfrxqvmgAUu2xgoqJC45prsTja8MR2AG4FFME9smzaK3/lzp37WSLAzljymr5t9TgxRz1
xLVrWRavWzNYweM1CX2Qzrhw8KyDuY8cW/5rw5QhmBRAEVEzHcKyCFmu973pBpI/TFL/tI6C5MQu
+J/lauMynkj1izobQgQPSXdD1aH3vDmB/tspxz0uva9JCoQrqzhjOOgCJsOAYPZj4LvyZu/n7rQG
/PWea9RpKjWYX1pzybSQPKQcJ+oELNxjbhJLSdwryNpzXadsYnIvod5Ht7jvS83Iu9TWfCxVPRyK
MYq4VZyGEMPE309FSUQgnJWkmX1JycwR3fIq7EwFtBk5Q/Ciivu1Ff0l2Ai7hNtBt8sGBt8NaZZ3
TTQCAhQyeJ8aLLLY8uUPlAPJwVDVebB9tL7NDs1CPpTz8yCc5rGN6jIH5tQXJQqKQoYAEaabYC4G
DfPOczG6dBEBIHAXyjNl1DVvUFmwliRS+HnbIucZ251GqHHDHBKv6sPzhu4W/JtCOeDjh7FN4CEK
5t7cg9q6+BMYgDvK8n4OOj8DEv1O0DTTfWTHkJ7bht4snJmUGbR0HbhbdPADzD2RFdGl1YW9hB5k
bNdt2x3LxoYwv3FonnfKSxU3tNs3OjkZp93PiPubO0PdxZEI2c8OR1XOf4pNqB+LMpt17a3Zpkt6
llKbPtVV5L6upfYPEJPuI6Bu80CTu/fJwx4c9lBpWquXojhY7cJySDKddKAQw3Z7cSzqpfoIJJhh
0LryMpWeOgi5T5zijvOBFqkA0Cw/6JBoz/FaJKclse33cxH+FQjxZ3XcA+DBQxWL5ocSpTmBSEOL
FtYeAlrZz8JswqHyYfkzLw7QTDXv10GHfxm4v8gsj59x3G4HYpzdB1vBWa3g9C+udMUZ2tc/lLR0
XZN0dB6mdfiIe90f60HBrkg8JeEEtccKQo8c93n4ArJAdGY91kT5FOqEym7gIt+qLz80+gIOGf9o
RvMyiaZ8bdw4bPKZGeA8qKnI9qKusZCb5NkjlY9uDvAImtVTmoPRXvmk8lCNvhnhIrfyPgWqHD7P
JTrs6NDQr6iNtEciiuoxR8lCFOcaLSsNw8oqLnuE8YeBJvLDYEkvsk757le4Rz5ovA5sfeMJt4vD
oxTayWe1q5Z+LjNzEdaxAx/zNGyVK+/aefID57TF1KeBShkjaadmeYyWtwXRa3dhbKPGGCi10pBV
2xjScT4t4WdU0xD96CorhqOmY2f8V27BTrSgXWus8GpSg3+/p3tiPpJycPUNH3fVfEY+SgJo7rFX
j/5Qx8HdPrb1IZRL679tgbcPN37ttdCNgVnV8JxiNqdbvlo8bkm3Gbz1v3Qe1fCVOGs8bFnXl974
nsz8AdMGSZlrZlDnqHwOMdudw81Lf8+mYYYORSIfoD9r7zguXfF/f1x19IUxL2qdyVpAXjY6x2IZ
KkrAV18wWobGrGySncEnnkW99tXHNtQhnFdBc0TzUMpieGWhpBIjazhuWurl9u3VtficfqRlsqoT
mXGem6fN0N8DqvjIGeqi7v8tTmG6l76Ktu7Zw0Y85mnJxW8Po1gJgi95Was7PfUDekSP/FX2Tmis
kCq9tOseO2OwHFoKDZm66w3AOm9Wb4RqINhSdzdpGoTbHfLSQv4yjt6SR6Ytt3zd1mjvs30O+/W1
7AYeJh9HKmNbsK3+O8Rr4j3VgCzyn0pM928W+OiOgUZsWx6WyE3YZjUIw1WPsxfkIE2788ToY+Rx
SpTzkq48JfgQw1qRUM9KKmra44cIl5Z0Ztx/iTEluLGJFkvHeaKS2f40CnLmUE6onpxMaJSt3jHS
hvzIU+wW7vzPW3tKC4/wefq746ZRcs6mGI9yzr1vqDkoPGf+VUdOt36lQEqJn23OaMeOeYwwWJsP
XOtgylxPJeTfZHv5FlQOjDie8SBxrm2vpqQ9VCQPdjeNj+To212amoIw+6ilCn1cx+06jc7U6oOY
2qR5mOxo07NQVdIP11V4krFIJvH+O1zmVubEyLUaEdoM03Ro21Ss/ymgreCHnd2tHw52EnNcZGaJ
Rsbf2NujB6dkzoW09lFouCGf0JJhphnXPnMcae8mLxBBe8tOyrabdT45hH+jLYoiAqSXuNyR/ygN
ZEEOk5B6PGEFAAObXRk39wN8WPMJgdXtbxMHVvSv8owLMRmXzVoSMJI4UdgyKwi0cnBbNb87QZNt
mXjH3Yu7jt1JGcegTt09B7Th3PJlyubKecICd+k67e+/XLmQbR1MJinrZ8iCbdUPieuL1j0kezns
f2JPxvajIZubCB67xc0fCyIw0w4SBFKd+qS0Q59PfrQP93KHwMa0HeN5tcAD7XmXSxo893vAaIre
yVC1OXXImN2dXyEzSYXEPVuRlP0D76/FkbevSZZDYraRWldgsnsvYjXTJ+5SQbJAMUfsJ1vAOcEn
3Tb9H17mKrx3jV+SbrcGK5U42O14++shUPniTQl+QJP+k8otPxbmH2vguVSEl68OkBfIcx/KvXku
4onrenfb8YnDJK6ukFtt9LNOyrl4XN1mMfdO7y7bDYFj5uSRmEVtUofwpuJxYzZZhuSvSqsa/3RQ
DbyikrGCkXEwzmvLmU2lpFma+Vi2ndcckCUFRy926YwuQgCdj0jucf8bxZf/dwjsTkPmDIEKrL0m
tA5AUrNzQG0E5yIeEVx5Om2ek75MnTazMR1EBD24/ngP1Nj8Uohs5kfqxMEDIUbFcK90mZSnLeD9
PfYpJHAWzHbvKRNRvoheV23W4Jh6rp2Qzdr9cdN63XW2YNPd86oCf31yUL1EJyhmsqqrYIs2BhI7
3A7+MNu8oFBEXQirxJvkqs2p6cQgHSfUvn0eCFUJ39w1du2H2yVo87eZhRxwdNlere8tI8MxSYLv
i5fqs6HfmqinWFxTYkBPIIJ7nft1E5ks8V1eJYAMosD6UoBgp34c5Sn3GFUqNGPD7O9KmEvHA+C/
FDWN72wuTkN5TdU8TWEyxI8T0y5DizKzhS2s2pu6LsV+jXFdXye9x59RSh/XEcGG+4tapeWn5Jud
coTw2x0od4waVLjj84hGQPyNweb/FAVvy4WSkLU7+FEIMihcRsGrgH0PbxAlLD/CMiS5qm27pMjm
yF0e1tqp6tuqVpppI2jnj7BPA/vg2rT/DZdn/7aFIPIq7QuFynsOQ1g9WR9YBjo3X9NiSXI8j4qA
gTASF2BG/nFmEoZq4suiVmt3qFJoEpLkZLucaZ2z1WEoV2AI9/tF1n4KG7L142+1mh2bE3Q6d8XS
YxhNQr/+9oPqrwai8K9ecVX83MNo+L05aNJ/VE09FLfjWDvjrbs5C8XeMOTjEeHk3h/SbmoZTNZA
dTTZknOYdyUgygnLVeU8x+g7iPTf6/EPlNy3zvgbrsexa/UMok+BOJQdBctjARMjqyBfy28XcbQF
qc4SLwlqLtTILR4BcHFQ4cMa6umfZ5T0jgopC8OWm850qHbR1npnpx8d/5erCz288laJNfPaDYBr
Hdy6eUyBsceML64VX1Pa139KTw8ez9A+q5PY1z6+RUPGVV1OeFfitB5Evjuef0GgVE3ZrAAWzKT7
H0vsD4CbI1KF8kn6OpTPAFXxMxBsLemYZKdw52qhf9Q4PzBhohL3Ys4HDO/zxNnvzI3zLDm7foSF
lSIXYomSY2xVjexUDE5Y3q4Yqpu3Ouw7jkupnOiysoCJCzms0j0JqozdEwqvcj5Id0Wi0m4JHpZI
Dmh8RFO528+BP7UjoSs65FwSYZds07FcRtImAikH/4UYhLCz58Zv9+BQY557kka76TFElcRzReU4
Nrkt3YBnVz9FuJJFixb6UW21Kn43NKNEdwBCS5HkcV8kYQaItA/HYIhFdJ9IRuPHtl7Ha6vLIISE
HgfOpblKpxuTbOsL7ml6f5zInxSm8hbWQUNxntttllfRctJflm2e1gzYNC4hODiHbvtt2v3b7+SK
+qfmVkLU3mFtQEjeA1T+ivZZh8c17UN+jGVdRnLqSn6LuGzTazwX3U/cCeLFTeP0zR94knPjra7z
b7M97QQm6oov3wTj78RdhD5ZGCxiqYveymOzAx3nlID18afP2UcaypwSdvGcrHG0H5dWTcMrrfbk
lTekfRR/O8YM8bb30UIFqN/cOow6zxNVG2hQ6pHvqymiDY5hnkXmOmE1ARyLbeKpn5tuUE/h0DXu
4+KhQ71rCuPQIYCihZuz2x56h7EKdXZV1w+DUXAqKD9xGLWqaY6RcNR3qrLZ6XFxPRm8dOjmrtoz
sXzq2lHlK1tC1rNMYz+N4vQydug7l84ZfgV43NOsIf7ksfcIAXiKOBXpKqyMfmczkQgAhpCpSwPi
dPd124zNsdPrRul7VVcqd5PQcoh1flpkaB59zqhE7e/x5ukc2TL1w8jl/admmlz5o12qkWwMoVV1
HVVDUwosf2+zfQuAl7YliJ5tbEq01z4Cv7Ni+seqKYptR/sCVvmTjSTVx2H0lwfcL9G97IvhmjIv
ILQg7yN4RtFiwwPL1jS97o2PvFKscdu8lH3hdsdSWhQ7qGdt9RZ3ajNot/olKu+Q61VAwctgin+Q
B5V5Z+2JfY+2eXcLT0z7u5NzzrS/nK5NqKlOtVlWkk6Tihup4V7mcPaDNEb2CJfVnxe0T4sGZ241
hKMz89RSKm9Mn8+l460XCgv9j66rUn6C0kdsOCY9eqK83GmdPW4cbw3didYEjyuxWy5xOesSP9k2
rpvLMNLy9cvSsru+QlKZAeyTT7CtMxWJdJeZC4wLqYvbyJy3pfOKi073HTo8qU35xg1Cvmm5omA9
d984CHEWlUyAVyWJlrfsAbRftyiBvc9hRSp4EWHV/VvRWnOTeNazV69TCmQhQjh0p+YhDm6DeJ2Y
h4uarfOTlz/cjoo2w+RI0j07bNi0/nJqi6qLX8O0G8kjYBBY47yLsa7yNq0gRlXRt+cgidn00hU0
6iFFSJry2fvlzkstx+APdgIwgsQ3S01+vkoJXp+kAmPxajc8Rn1o/f/w7xovPK9YUvxf41iVK9EB
SG1vi8Fv25fdqdBIEeYTr7cQbOjHazca67+NmRNsuxNX7i9/6gH5iXIbwre4QY8ARBqEy3GrG8aA
DOErU2ppRLSfQMoLczPUZvs7lS3JUBlnAO+3QF2MQKAqpLoiSmmcF9h9xJAbQNv6QyS9oy9hHVXB
yZeCn9ALVyAutGhrlW+Itq58YNP6B7cT71gH+AoV3XO1/6drJcKcp3IKHkl62/gFfDQo/ZzLJq4/
vITfKZd6du0rC/p6nEznrhIOQ+zOIVzLfrAHNY+Mzc5cyP9aEo3w73ujCOQBHDst86DRvUAlT8SF
+QmIM7dgnLpvcN/IaHusvbF92xyveXbRC1yJ04vOwarb23HBxJBpcnBuu9H1T2W5p3FObsXyzFNm
7zvhOk8FOOxyLaqiojS5Ikwl61SaUkaEMPRYIURinNdC2gP/3Dxs1dK/TRjjcFvUXifQWbikRxZ1
vF04fZb9nCKa+a8c6CKtyyH4ZIkLyh87LzNRF82yueYwzmwy95wLeESYze4syerlPxbKsOIGHBSJ
jkPtILoLTRp9tW0YD/8Jf1v8u0Y1OzT/QOLwFw5QkOUl6va/4BI2uIxxkvIrTBHbzCGMtf7kDHDd
xwKaDJ1h5wuULmk444+O4mBtPjujRfgNVQRjfIRmS7aYvnmAc99dSchhcm09SY4sfePXio9ueJ3s
ktboCDuvQ+gENlH7x9B38GIFTYs00HeTItqz0U0L9z0I4KEkk86cJOBWnHZUwMsG2UtO1J3b5ZN0
C+BfvlT0c/kWIG+8S+dhjJAtAh/Sxh1SIHy1IeMRn2Jy145aF/feGDTFce2sfA3mTn1gyAFgDFW0
isM4bhGAWRqGyfwK/xV2t0PqqL+yVvF/O0sdD5Yno4r70UUa3O3gbBSJTlmzL7tAjJykl2Qto68a
cTK7+jT95+OZ6E/tJIihwZS6fEnVpycV71N/2co0RCHVqfp+Hub5YdBmbqk52pLxudvn2kFtUEqV
ZoXqR3Vc0q7+dGBPp4dOyWQ6hmG6nWPhrOQ864Z+qepb3s2g0srTVpQlqn3X6fLYxslfBD7h81D0
5Z3SAuopUT4rBT8sLP++m+00zj5aD+wJbv8CYca450jhAn+SKl1lslmC4jLrvi0eAmd3v212pgtQ
8rrace5DMgG7d71O5WPXdWLL5i2OXiJajAKWIzep7gi5svH9OoEKf8laYLDZOwLhxm/9DMwI5N1N
CJTYnvwq2uEBHLvfO2gYGGHofLpMU1Q8NTuatp8tm9JTGC4r5C2GpkMRTXa/86uyFqcEfvE3d5/x
cr+zaiszBKb7m2ui9LvSZkTymmzBAsY6l9+mUozwM3P2+5QOHS9WMX7F0iVPLU2By51lVW9qnboX
yBIYo6jwLzP02udQRvtPa6P4zu+m/c9WVs2JVNDqTrgi/ogp0PyGfVF2lWP1ST5U3+WNH203i4zs
nYMiasrnkWMLUm381aIkZyfoZ/HQYsm7K3QsMo9bGUtYDTYpfNO/p2XswGM0+yvqMfu4Q/tcG0dg
2moLirEJ0otuHavLB69ZWEn2wuFAJ6cipJpl9wXSXjmfBs/HCa0c8xtBj/O4qhJqEwncLY6+IT3i
JOr+oklxc6wKwKTT6rwkah2f9dbbD+II8cHgEniywpKahOzZBHb46S4DvIorxvmM6lfeJMs4XrXj
I2t1aqYDYnLdoxctnyyE2CAmVd0hx8F+41vvTlLv/I5isyc8y6YsJrZFDVEURl93GbkXf+22ezFH
1Ue0tPpNS9SMDt/Ip1pK/a9rYlwE1jgvFrnGc6qK9a5e7HwNYd/vgqCio2oLnCsoC5PNymuW1dQk
3Cdxnd7J5VtKNRVeg4TLw19HYy5zTz8eRDRRJpd6nYSFcLcjZBWXOUpYTs7SInZIK0ghTNYRBPUc
989Eq9gF7U3ikE5EDucP30dZFq0OLaKmXH+1SwvWBaqg0sO2jOoyKWvYR4icz8eKaXsJwvLQi9av
89lF7ZdZf3KZfYAWuQRTeGnTjzPiKzHI+8mhmiUeC93kbu19TLVwrhSsFDdFYsW7dUJ6Ltokugd8
Nn+2yplhy93qdfUEcPe8+ncg23SBLvt8iwOhOxQp8UOSmLabfnbKg1NJ+wof1d1ViWszw0D1bfvy
zgFbA/Gf9oQz5UMgbLyYPV3+x9l57caRbdn2Vxr1Ht3hTaPrPKT39KTElwCdwtu9w379Hcmuc4tK
icx7CyigIFHMiAyzzVpzjrliF2E8uVUpt2K0iiuqNZS9DIHMEsbzVCkdAsz8VjVX0oiUJaLEBE24
6i163G/H9KXxZdSw+MS4cB9smdfPQatrV/QkcZp2dIhKJW2XxGtJe1rxGCH7rJsZi1NdTIfcGe95
flELVIV759NYSGZ6qwY/Bqj0cyqwbBZoFh403jm6Zo2vyknsqfleDImlTS3D1LCbW1VPT1TNNgP6
cHYwca/vWY6om5JOE3NOr9BsYzyaQaGH00WB07oPh5rMrKoJoklO2QmPckehQx9h3ugN6gu2s8ON
VJrSJcFuSB9c26T8Re1j7jkCkZLDuuwSMQ7baXZoynoovWxVGDRfXJJlnpmR6PxngZ3MMDs1LzZx
vN8QxguqzZCULddM9mUAkNATg11cZUBJZmFYZt9E3mEp9QaYEZNQmu5hSDGkYmVKkXLoMjmUiYF2
BkXPMrXieNNkPgsnnyh6mi+QtKLSBAPYdvVSoeidzTO6Srd9a4AFHbAXoYJXUlo7nQvdrzQe2As8
5iDvMHzKhsmxsfHh65aW0xGyDX2qdahaV/FQo44MG53WH3bZWcfkObPZzKHbaLKlGQ/Wk44a6iAQ
8c90N6evzW21mUW6Op2FFIWnmIUhVpSyv1dR98AuI9e6wTVkyrWl9qh4K8HWKFTyaNHRhsZQTKHX
2WBEM66Kzq6vgnEcVpWWwS006rBBTlJpP5J4zOAGeCpC6kxB8OWZLP5Rw1TeW0VJK5gMR8/VVDMi
udXNJtkHmSWdLV010D+poHC9Qhs8ICtB1BFPMLbl/qRjnb0y2sbdV2Htz6nC0cevS1C85J09Yyii
g4cER85VUck7H/Ob9oCH3LvqtYEOeVBFTRpPWGNhvsIF0CycTGrrrEYjgdeuWQxtgNkmrDK/mbYA
lzZVGsClLrwi7zcapvCB9ZKWw5LutZrSSjleWrbOvgBYUztz7HR8YFnqT7MQOuMycXvlMShs8cai
wloNtlksRitV5/gWilt9dLXb0Wi1t7LANmA1rs+8NNJr6Yw0eAzrVg/RVejmjq2CnGtGjL6TjbRF
7heWKSofHWRIjy3ihlZ3RwFIKo/SwwVFZc9J7qouM9eZjJSnhEyffDVgPd3i6im2tK2jdadW9d4K
lBx1nVdUu0RpeTbIRTqEA9/Ns3qx442iFgDAMsQ8IjpvQtmh/2HakZizC7E4JxXGJRlwEVZfi4YI
sskbkEY+ASKmfsBDkS/Z45QYQaphIXWPUE4laMtwDkWruGmLyu8mcdrwRsVGcRiivHjOIyW/VDxb
WVlONd5WyG4w3lEFGKfSa8oYk0FMici2vYXeJOnVOHbGQutG69JCRvdmYwzBOT6qRxVskqwkvJR5
Q8H/EhZctEv8obs/ahEO7KWKO8cx229pyOoDI8v4WmsCla5siwZ97ZinG2oXw9QA4rJREF5fHd1d
+A0UHorpMaxh34sMF4PUx5dQNYxrB43r2jfc7DLWx+bZqI3OQDVvJwWjPTVeJJaUt4wuT6i+EqQr
Jo6hMRCaTuMvzN5vD0iowK5BiSIu2xQxVUS60jaSlMAt7twWs+KcmWa4CCRhsHNR5tqNrTJNJBgL
n/vGRNPRe3QADyommPgp8jUK/NqAPNerCuUHKanZ3KybdHyLlFRbCGk27oXbagg6pJI2uzpA8L4h
w0q9F8If5Ty01ArtlSydeB0GNPcLqnGBTEiviBE/RHGYMqKhlMtu+jz3tLkYwmKPRFO500uqfwsv
J8d7wT5NaYjXHYCp4uKwXsvQt4vlUGFRmIQu8/eEOKVMvU8029aWdZtRwhpSbgIkg7Yd2QeleY4d
tm8UfyOGtmcjWDINxBhyLM0fpoDAu2qHvGnIqe/U+FgmgOZaC7NFSCgq9gxnwO2jGPHI3Hh0ctVS
WmvFGSr9MaMTOpWpr7XXTIKOvO06l934WOideeUQh9tPkkrhzc1V19g6w7uuF7zXBZobN91lvpJC
YWIhHYuDJaq4lwSTa+MCRAJa3L6OTHemlFWrFAvDIjYZ9a8eUyF21LLknwbF0KizIXTU7juq6GOf
Jgpihc18WbjwJKBz7EiZbo37nEK+d0tTLCkYGdNkeChDSl/RvrSFQTM5r4g/UjPoasNSjAN7Zvph
ibUHU6F303rsKkRpHmro9ronilvB5YDqIPNVsySQ3DJFvad/4brI/DOrDhDwOMieJlaQ1+O2bDwj
vx5rJE8Xqq2iup3i8xrrS8OFfIm81LK8WzVXCUvuW7Ppd5VSDk8WuMUjkr1ImkUR0mDyJrWPjogF
tWPZLYUgXAO4xWU9o4tdXPkoH/BrlGr/aPcuwvhjRcCY0riIrsm3q7/RoKk23EJx41kJLEFFMVHJ
O5b5XNFofAxwC2yaykQerXV45wuqcEzctCqeeV2oSNYgQpI6rC9CTZJSYiHtstya3n8nbWTs1AK+
54bM2Sd66X4IS/eWWcFbUtRiYooS5l6dGNYRwSB7BIqPMzbO5nc7VQ0qdh0gJ+o6ozaN6wY5AiWv
bJq6bLRmkaMQ75UU5MukaIiFiFNrEhMvYM6QfuiXSRpYW1m3xQZJUXGNhvlZK70Iv1QsvrNsjBdC
t+P5EPBqeGam3ahuKS+9JElv+4YoX4Fj25oi31T3du1gfFaFaIkVUA0Puq3SBu2sGhVmGhpGxUJr
BpzmYxUk30zPr7r7zo+ccunFodpPc5XRfm5pdcC0Z2pmizzOxHbvdghLZ8wa5HH3RZ+Hy9BiJGZF
HtXlwo57JtbWRyiGdZzagqJRPydyRu+0Fe1P94r7EcMt613NIyLUNSAiSPTUsyR1w+I1hLLgLyKQ
GfYBsUY2TCGc19neyfsoXujhWFVLi44hI0PvKPsU2wCiGDyDjzaZ4fsMDNOT0NEfEXKqGZeqX/Ws
L+2C+0RVzfC+w7ehHaijbCgXFdUPY9t74FHWto8PZW1bbkVgYZ2Lpw6Fc7TG05IqOIv6Aj42RkYP
zkiMSMxBy5RucrvsnqrOaelz06M2qURAT5wYtYrdiPpsnazaLGdYoLct9MsR3mlzabtBLJe1pQ/O
rYPMaKfLoYzmwwCBYVUJPP6rQjSJnKIpkNk8sAJ9nKeDHmXXOlUFNt1Ud1Gu000vviUZGRK7Ksfj
O2vDuGEdbRUaoCHUV2xyWAuUuwEjfrVyVLoR84QqwrTvsr69zFWHs0ziUslnpV+M1qJ0rLZEv5CI
cYJzR2dzEzf2D8pHTClMMc59o5diJfsoeXRR81iInfqWUdv21ipzi+VPEFzaDc6/xPL3Toum/Xul
etgmENKI5lpYqh7vakLoqJc2mDOmdKFbcTmEtFajLNJuhIlzaIZ9dFhKvCs1ysDcLSe6j5hgoiYY
fuZFr2TOVO+DXEe7ScVjQZFGcQl8cNDWt4FKDw7ZTh9fIP8vH21RauRzlWbDUgiaWj/pcNbTsghq
RhrRwjBmMdCOt/kYB49xIjqGRyc3owDphQ1+RItKLL9YKvpdGKfOt6ELTWualI4arRsyg+ax3ufK
ziyTRCzlEf2wRNoGBxmcXNAvtb7WlTelMtp4KqKgPgojIMq9pLxsnZjYLcXD6aBBpXxSLK9ENAgH
JU+uB8/PeJUameDzbnwzNF/bKK6yHzJzaK0GNjSb9YBjnCWK30MlCes0bGeeXueonly3Rko/hmkU
HPG+QfGIZdQBtp47uVVee7kamuHUZPvUblKz65wlFspG4BwpBAXaqHPqFT7v/BoSinddl1p7K7uy
1+c1NyWbMR/32V6RWdNtqZnEVzlpZQ9jaw/plGp3FxGGnnX+IqUvsCpKs9xGeYIenm1/QBkf5sWm
57mbhknl3keyRupvsmB9iXR/8DdGweriewyJxUaSrltADYJheBrQ31VTq+7EEypb2FVtwxJzS1/B
d5ZqxCM3r9AI7oNEi556XCA3hjKYD5K1D51JdAYMSlYYmZsGN/swqcsG3gtMq9q9SdWgq25ivyCq
+VhuyphHS9fb+pi6527cYCty0cP3c+BWyKjp68vrole1hS5H9TDgBt8LWVi04JVAlksBSgbgFKWW
OzrHMcrAJPAXRzULwpsYzQT7MyuaZo3VrGNfs5pJ1+noO9Q0fwxSusyTsXW7p8a04puw6dO3vk8E
LXoeEEqGLIJmDGDZitKNvyDMNMkxtvrlfQMHatk6ob3NfJz7pqcrBy9g2mlKrEvQ5rsOTaOiFouM
Tz540nX0ZTpKcRAAgfDGCd/Z9TZyhdjTRTwPfVaX00RNkluvUbRvuZcZQEv1Rluzk43ZrAdxP++M
oFBngT9a5dRCS80UQdcEuQQFtqXpG9bMczUameXgkFbuof6fjGWm4ULJpOJPyFuIKOMRlz1JBK7w
GtjSzjLHYW3h+KJdUZnj0mfrMQGj2j5VTklIfZlIr1s33kBWG8vPhVXH+QVCFAgo6AuIXIr7fFfV
aXdIs+S4UvDDQ17EPkoGadw5maIlm5iq+LJtSlU5uLLylkbsKbPa8q4G1dQ2JvCTvQ/11duwFy5f
5RClKyfuhX2ZV74n9nDK7gK2L/PY0YtZNfRAfahmMzJZ9NQoO45XnIW1H3Q2BCXRDos86ySMJjrG
MDCyDYZBk/Vpbq0FGz15kUL3wC0E4zPAE+4iwPSjMHtTakdsi75KNjh9CH20fWxViQhe0OzJb26U
1wiucEfj4xawHGzwg6MFCW2itRSl58FYYyY0jDDZ8bzLZQpGYZ6mjWC/gFHvuDOQ5tzsmhqfnY28
dOabBkkW3HWQL0P4AB7AmtpG+ZrppXaQOUQzRhgcnmGbLXNvtG6bSBUvWe/Wlx3u93UdJcYNLd8C
LimbyoBXQUPc4Dr0z12tXBoKRTEKMyjLyC6oWGpgM7Mn2MmHrSH6jjUHK7cJ75hmUi40TYmSjSYg
RcGM4lJZJBRf7THcI+JzN1lb9fwZNt04xUSX3/eVVs59wBm7sDTdJwLQxTMJXOpusI8wEHtAfoKR
eIWPSkNpU8DdEDZMBkc3gwNtNfuambWdZRqVVRgE1g27FGVnp2Q9VlqYypnJ3c83KK+0jW3C2ufl
h+VQ4AvEk1Y03n2OsFmb9szJ0c5M0/KpqoEEl6HLZbXiRp8HpoxXWegH28RvSKMaI9mt2iDK135V
NjM/kPozy4PhVvX1kKeFpMCaUlVQATL37EXXDRjh4thb6TGSA7X0U5ZcYVx8F1aFWJreD7InJJxL
qqa8jr7qlAM9JLUNVm6RVLdurXX3GZq9Cf4hBfRYac2tXufBpLfMDUSjUE5a0bL8Ebg0R5aC1yDq
rJ2rVYDpgk6vWHMpDKqkaOvlJJNqfmApJxH8WBQC/BEJbxrW1WpIRb63Qs+fS9OX2z4GsIas0t+Y
laLeERVLX2pQFTTjxRHCNRGV+lpWbO+6FBG+ZmvhNZN6cmHbYTULdLu8V5MmXbk6llejq4nE1HvG
gJI67zKupDejlpZsGNho19hhlH830Di0c5mNNrhAVh0+siYW5Md31Uja76o2WA+daJSF0pvxnl0T
LlWtSeeOge4tKNwWShZ4mtcEr+3zeBxvB0dPLtiracPMjbJ+rzUFJrhmlPEch76G6aBgnwbCCFhi
N0xBA6P5Wqc67J9h4QE9j3G3R6Cen+O40MtdzKQWYgPprEoc7A5tczqB1sSKeVIrjuUf1JBFG9Vz
6TnNNeq2yIxZFJcZdc8YBAn4OyP03AyRHZgmRCdIMbJLm306nTTiLSQDa2aXozhQ9mZ/wdZFZskF
8zC20klhp4jb9iMb31hZjLAdgrchI1Z54Y7IjK4VtD3F29dczE9I+e+w3g88zqGwDVwPhrFh540s
qy5gXgedq999/fHvoZa/IWGaR6b5h8+vEQ/abVKZm7BnQI50e+2Jg5F3E6954p2RM562kN2WdqXE
6g/Na7YWCYCpEb6yTj4DN/3sO57QryNhak6a5trG62LohthaFyKV51LVtE8AtOYJj9dQggQzCO7V
OPfuilDdI/9ikT5s8FNf+9W4zezmRRb5VTr0M7Jb8int3vEMj/d4kN9d3yOm98P1TZLMjqAv6htF
SYypEsqNhjyc4ema/76+h58Qf82TMAVACJnTDaW+4SH/Xtry2lbbOb34ydcf/9ndOWGlOiUYOF0o
/abIXOOCnmy1hrXQzL7+9E+I9sbx7z9cH2QVGPfoim/YbscXpnklR2dnxCT2ZpAP+uGtDpR0Rt5u
t/z6gJ9cLePkgXcN0ExSE+3GJ5JkTkPemnfO+Kgi5DnDl/3klr/nZn34SjhktCSIQm2DDvZVIPug
oDDANmiTp7ORA5/cFOPkmVaqd5RsrW/Mxn6MbLEsivSfocbfYwA+nP7gM9si3NMBhSEjiCOMBtya
SXEu1vqzG3DyuNqdmsW6jpmiyPznxvdvgImuHMbmM8/rJyRhw/j5iVK0TBYJ++zNMZLFFHSQEvOV
OsH9GKnfAMe1Z47z2S3Qfz5OoPjUSetE3wSiuaA08sAy+QyF+fgs/mbQME5gyDXLqJCdebnJB9Vt
ZkXf6AQ66M5d3jjtwjZc3ZzY3vhD9Hl7JuX+s7ty8pabMGMts6jLja0lP1orRKqtWktVj86Mg5/c
Ff3kPe+rpqZpF5GMAynEb9EXom4AWcDaYw7teP71y/1ZEIh+8nYfpTmsMfNyQ0bd1s3kzI7FVIvo
67fjxJUxbph4WfrILXIKEWmywLqAoVloT1+fwCeXUT+ZygwDh69OH2+DhASosoYQsnVmCo31M4PL
J+OlfvLiY8ZwY0s9gjXU5AK67zoqgz0EmnlXFBuhhkR9AeI3rcuvv88nT6J+/J4fBoOsKkF/RFbJ
R7MP1a64lJSMg3WXi1XSaDdVZp4Zdj7D5r8HM304FO1ss/YMp9nIuL104xsUTlOj0NZGty89ZakY
C1rk1Jr/2eurnwwTlSHHinm+3eS6nBOi+1048kw80GcPwcnIoHeYuGJdrbcZLTbFlJveci9pQ37/
+p589vEnowMmZw9LbtBss6BwLjoMUalw8iuEAF9//ifz13uI14cb4SVeQikwImTX6DdlGa5p4FP3
8JCMnsmQ+2xJpp2MBpgLMqqdQ7O18bZN/UJL5hFr6rlHv8endGdl7sJ2aSEK15+Slt1dp57yYIfl
/Ouv+B5S/5sR9j35+MN3pIMeqRb7xC1YUHuHCY9CCftBzV/3rvQXXd84C8zRxWyAQzdB3km/PMa6
nMhuh+7/KrBBCWEVu8Lp9nDmnI5D7e/O6WTswHFU6qS+tFuJU3beG90LxQieeLs/jPGVpmFiJhFj
Emkljm8n/qeX4mREKWJ0a3g+iLktXmIQLrdV1TcsjJwVYpRlX7Gj7tZ9pd+D4U5niCBYD6TrIpEB
XHU/ORY7XwWb2TMLws+G8PeMnA+3pocb2yqe1mzR8WmLJLeCKxJV5llSiqmfV1idKWauu7HFXdFG
35rgphTrUti3QPCUM6/AJ6/Y+27pwzmASha9ohXwxgYKe2hhxQZFgbZwHQx4X9/uzw5xMv6QMlHa
Te+jS4bDsklrEc6EgUPTMWkR/LNDnIxDXq0WEPKUbmu1qseMNLQr3crjrSb8c2vdz0Zt7WQwyqDs
ozZBj1w6xSMGlnzuuQN0NkOlsOlGzyhdUEfM3ZHkvurMHPjJAPV+Lh/ujlFZ9AJMLh3GoGImnJq+
WdTUW5Ia0Jyosv1naxb1ZJRyeC9QlFgdTwEQoRRpz30SZW+OArtOhcS6MIamPvM4fDKvqycLF80z
SzK0uY4kmGVtPbWhjzku6xX1GjAoKsUl+SxfPxafvWHqyUAjOicy8WIN29BZN5rABDTeqCI51J36
WuUWXFa9niuNvpWV8xAaYhWlLNrqKDjzdr0v+n4z0qknQw5IM7WvqNZu26x+He0YP9sOWMWyjJst
joSVhEtpVSvhK29+/eOIeVArYOcBMtgkk7dp2n9XM+1alcoanek+qOOZWkCKygYPDMuIFwfJmcIL
1dA56PHV9AcKKWcCBj975NXjG/3h8fM8VsbQ87rtqGO5RKGcK/Y2UFU0kh7aHOebWhYXsR7RYW/M
tzP37PjO/u6SneyaUqVVRAWEYxsr4Q9WFyHZ3+MFiRGLYaQit24NnEq9AdLSODLTzRmw6XPhU5/N
lurJWNXqZlgbEQdHuqb2LzmhN4Z5TZQbtPNigT6EpOlCHRBcwJVR753BWohi3yT+1dmo9/cB5XcX
4GQwi2FF0dQw2i0l9Z2Lz17eRp7xQHzDKlAFZE9/5rv6U9xgmlWEee5mf/ZenoxvcF9L6SLI2eJF
qLZelgCd8lFw2QEwxwgYOfbf7xF1y2ni2AQnD8llD144jelZjq6/Ve16ro2w0n0nDzZKKh7BNWb7
MBRnVuifDIbqycZNDGqX5DjFwXVippcQPsgqKtZegBu9PrM5/P0uwPBOBsJcC2IbWgXJQwVMyzIj
YJ4IIq8z7vWgu9a7aONL++ofPenGe2bPh9eLOiQmfpC62yIwzFnnZRcDRPBRUbZGj3RYLTXtoQrr
4dLFiLxxgIm6iFkkeSnnxsff7+wN72R8ZNkB5KnjBS+6lI4/SmkEpPdmhlE51fGjtE+OUj8pgzEJ
Q7KX6G7grS0LSnsMSl9fhd8/dpjafh5jUNNStFb1bgusfYad4b4Yi3nhqKvKJ3xG1bZcgY3lWz++
PtzvHyLoMj8fDvW7mRbqKLcFXhTkVelqyNxrSNuAj79/fYjfr3cM72QAC33PQ19giS2YxTejSzZO
GNxplX5mraMdb86v44PhnYxRXgWrE1WJttXzQ6YlK/bD09rGm6i1M7SA0yDT5yBjEr9b1lT3B/9Z
uAayBnIOBrCK8qE5t7P87JuejFREYUBNyaN+CyF92hTieVDVVxmeed8/2TuR7vTzvTJISDQQVHZb
L0yXjbkYC2fL/6C8TZR83Oj9YuBvrGDfFGvc6l/fvc9eiZNRRmbwQCSt+a1iDsVBL/N2lUgs819/
+if3zj0ZX0pCohwIIO02Iukrd+NrpCvrtqlWpW0f3PDMd/jknXJPllgNWm4Y0NSFxpFwZ3us96jt
kBlklbIJIGeuKhPVASq5fDoq7pmv9sm8Zbgng4mWwHuoPG6XC8JoHNORMkbx1mbm3lTGa7fKFiWk
yQkKFJs9jn9TR9aZceyT59A9GUOGY2RGUpss/632WomVpyEzSPpKJ1/ftE+/2cmgocoav08BSCVp
DPziWnII3Kiehd2xk1Q6W7CCd6p0L3rCUjAFtfFm1NnLnjn68b3+zfvuHp/UD9NE3Xc9rO+i2QIr
0i583YR3fcwzSWTyQyVsYKZrzqUtu2gaQUVADMXs3CCkvRr0OD6AlvkrH/e/Xvr/Dt6Ky/89pvjX
//Dnl6IcWO6G8uSP/7otMv77n+Pv/N9/8/Nv/Gv5Vhyesjdx+o9++h0+96/jzp7k009/mOcodoar
5q0ert9Ek8r3z+cMj//y//WH//H2/im3Q/n25x8vRZPL46cFUZH/8deP1q9//nGs/PzXx4//62fH
8//zj8lbnTWvT6e/8PYk5J9/kEj0n7YJmsMzXBNsgn2sHHZv//6R6zqmi3zBwx+tHX9EzIIM//zD
0P+TAY1wBEs1iZ9wj4OeKJq/fqSbDpgqk3QRFYSg/se/T+2ne/P3vfqPvMkuiyiX4s8/7J+HGssy
VEfF8WHDurA1mwiSnx+fCt2gXeJ5WhDhsg6tZFm6CIp8f2rC7NfB41nXugMNJhl4qpNV1solJ4XJ
A5NlqO1jJ1kWOFqr4R4Kx1QT5Hv2HtIsb5pJsfKFO3MV8sExFXjGqykfPcL0KIKv3DB4KJP6rgEg
CM55EYTxSqvB03dTJ8ZZWI7g+ciU83FdoHgMZfgQmHDRkMuOeEggraBwIQzcNpbYmXbJOjZADdgd
xkm7g6I1IJeAq447Nr7FZfDN99rrMQyXuCrniSe3NkK1xJjQzZ41R1NyV58ZXX9eQvx6YU/mYVe1
WzvzRb2QFVl5Q0L96tJs6PNX58a1n+eiX490MgKUVUm+CY75hadfKvr3Vjuz5n9vDP89tBwP4Lqe
amua5pg2D+TJAUAi5oJQjXrhEreDaIToljFZJJoPcRatzy2IEtAy5ANUuJjCLVlSC5Ztszi+kFCR
jjpUgzAiFIYbiHMzu32A0TJTtXsccZMjsUZI+GD8PuKD6fGzJGwcwH8TpOUYHK4UaMhNgQGahAyf
OBBAZ3NxBKYQdFuzyyN2cJUTLYjwcVJYG7Sk0w/v818vzceX5EQU8NcF0HSPd4TKu37abFA12/FL
eB8sLgLOGPzySxyAc2seQDuvcItPJYRfp+c7UiTlomDjXhCSNv/6PH59pLgPH07jZAolTMWwh4D7
EAPAsL1jFoM30RzAVZb+/zVX/vqNT9YIqC4BhwU9w4IxMoOgfbGQ7KnnvtF7Df2XRwvqjebZDHb2
6a7NC2uSHhKurNBvw9Jax2jPUpalSlYulfCh9nZg0abS3NRqcz0qB0iqczE+wJ6ZEm4DUUOdADn1
/We/PVf2/3l59O9L8PepnawvTdH0WAGJewSmOgVwOEuIWYaCiUcimAeiWra2MkcVf/1PbvLfhz0Z
kInAHPwSm9+istOZdYw/wtAjynZBQOeZ5/rXgeP4PP19qJMhKrcimmYY+RYD+XICUl6QPX79Zc4d
4WTkAP5Apk/NEbrhsXZuRXNmaPr9G+G5lsW3YLt2/PmHxY8NO6CMHQbZRruQwwtd4TnR1hPPf/n6
exyXcL88piQ9ep5l2My5J69D5ECTzATHqXD8eu2ybO7V8ebrY4AA+N1RXNdyLE3DYPC+pfvwbQSw
cVXNeOKyOmGE6xYlhb4wctf6qM4IVZkdeV/uEayQdYvI3qKIn4wBsW2Ocd/jVw1K5weCZ5DOEFMI
S5k0Sn/XSuK77KgWE43gsokbddPEb1dKau2y/i5OiFZL80UINQDSygWFmVnWJPO0pOldvgZkiagN
7lFvPEjnRa1eFZPfpyMPu26jhYeWSpcLt9+SlIHQno1zxXgV5h1EnrFeSwvhhJlgG/HWbc75Qx1P
K94aQm5ZsCyCkRYTuEU0vWuorrTaHYIF4WiM9xW2RFTvq1RtVrJblqU6h2ly0PM3dQNX6zmqnR+W
2d4DdLkhb+laOkupH7qov2pS50fceLNQ6aatVs/9WL0JWy5cHG4J/V2I0NmOaCLNMJxEDZ7EDEMl
Aa52d1mnlEu7x5r+KmbtpdVZy6JEsQI6LcHxhxOfR+QSE9EhEfouqV4blhDjyrmS1UuC0Ji58fgV
4MyirB5xBF83xVNuvwTjY2M+ECzH5PRkRdmlj+zUBhhu9t7saO0ZMbcXXTyXHmb/HpWmiPe4XLZN
ry+78K6rKvwmxcb2lnqGWaGBID7G+xgInC4L6BnJXIleqyg7ereXjhlec3tmLnNmw0yRQQuGnLsb
Qv0V1ObCdP2bDkAw/StyEwIt2Rm6vi9MkzSgoDtAtropCeBtqLVDEfDDFNcy1UYxK6to3mAD01VE
4niiCIFitbVSKYN2x+kh4m6DBGMvND027GA2zHpyZC35rGQx9jTGcSTW1SuZcROwhYAdkUE+A1Oa
U0UkX1FbVwBJnGALMWNiOeE6hh+M5AYTEObyA5zHGdREU/3fFUFqI5hvVk4QT2uyWXTK8llpzDMg
9LL1brP2QljdjHUIiLGZYNknm2c9nNdxjYHtUDSLTr1UyXAZK4VaVnhdZO3CoNLWk5miGO03WivM
fuDyet6yJJsV6D7rIIeCgees8RiP9b2HaQJmy8Iq0kPtmE+JGj9G5niR28WhGLtr0cE2YSmrmi8A
qDcY3IisCJeyeWmIUsry+t5A1eU7dy28CFSs0HSeQZV32CvUsoUxEq9q7OY2eZJKLW5I/52HKokB
HtvLyyaqJyJ+1XwTSi7zoUZGJafvSLKlgqXZ2VyHcqlBWJJedOgVZN4YSaEk2OMwizVlnobjriTK
o9blFvPTNNTLPc6Yx5JPa3R97hYXBQx4hFuA5KE7y4siEVyHDlcDUQJ2u4hoLgzxfWqxd6jwFChA
QqS1SMpHfyhB1hvz0AZp1Q2zOiinJI/sXfemAynuq9ZUAcTc9v5ksEgrU6g/HbEfYmoH6VWdwWjp
mikw4XUS9POozuk7KVNQffeGWa/smAABnv7Rg/0bkrIZwRDqd0j6UcL7LNHITSgzOFgjj2Um1p4z
Eq6VrcbCRomCBYBvmLjyxhb9stUfScWdx/mNBUWXm1N2B1Hkl1iK1mGePbq1coXLZENi1U6nvh0H
3bJXdgoEzSoOQVQ8xnoyM7gLFsM1oNF5a5Ht499IMKNHh6BWlgsz69amny5qYa4Mv1n3hDPg88JQ
6s1JdJ8cMzRc9ZKF5syoRvYK4yQCbjBk8Qos7hh0O8PFTAK4Ebsjbp3gAYDpEozHLtN/gHmcCOIM
EKWStIEhv5oMwc6KgitHbw9G9YiX6Lpu+nXb7ksiTI3BmysI4XEXLOoU6EC+zlFiF2kCSoKDx/1B
ieP72s+nsRZua7u90JxsP2KHbiydbje8PCVdR+KmDtpz9aHjVPrTVMumFhiLY6sWsDHttFqjDGT5
RA3sWisqNjFAcRvzv0ViO07WiaqniyxnS6jHM/CCNJaSmX1kCrrhNmnVfc9aqXZbKLj3uEvPnNov
0/PJmZ0sv8nzhu1ccGZ25tJTABrpDxMdO7Al7qEMLTyRLaRMZ18vC35Zepwc9WTpYSDJrgdiaBGZ
w74z7zFuL039XPHqvSz8y2XXTJuBWXdt71SJArlIA9P7f6g7s966jSxa/yI2yCKLw+uZKFmyrHh2
XojETjjPM3/9/ag00CIPcQjl3pcbNBpBG+19qrirag9rrxWzOEa5zda8kwrRdts8t2p1zhUL8B3q
HYgjzAFAFNTnEeydA1NJV9rf4T+DD2Ge0j92Y3y02gcBv4ykgzrn6JSBDwZ+xRDdFwMCOdNgZFmO
J52/Fci+hFMCrez73vzafGzCz42mHwYHzclaOwCI6+50UkImmo5oGkmIYhgEPmvG98I76wbRiV+f
28Jg4Kq/jIF0Gcd4qvTmGWWwi63/Fcb+c6DUz/OZM7Xuq/Sh1atRFpl8eAKdc+Kk770uuzDp9DUw
0RqEMa0uxO89w6NW8AmJB2hAquGSjtOnWlGZXWvvIISAQtv8DhHGx4nUBJ5cJtjRviUbY8z9b+px
h7a1T35aHoFgnuqUQIOHZNb5GAN9J4hfda/JU2YH+d+XW8OUuAK9alST2S2fVO7EoPoEcc1cxkGG
4xHUXTl9bd+1iABy93rOTmR8VT/SBPWtuRhlSigbzNl9X8esKIsjSon1PHfrsL0U98FTmMrHhoGM
l4Pw/7qu+D78WeV1/nezLiwuapH/H1UfKbu8ujHm6uai/Hif/cqzv+pwUYB8+f/8U4FkvPo/qubo
OlP3ktRlPtn/FCAdyR9wxZo2pL7qov4o/+Oo1DkcR1V1U8XBSNz+W39k5vo/qmrp/KEBwk7aNCbf
UIBcXqoW9U/KSwz2qbaqGaRrqyybISPDQw1YXtK0aewT7OAtdcfJ6ZOHvtCK9FIjWDI89fDVMBIR
MGTDhHri740lrEAM//wOKL9B3KmURFnz0o+hTkAv0qN/BKMOg43z2Ez2RA0PkQ+HObO/x4xxs0Pp
NcnPSXf4QZAR5ycVdbidNHCZ0vJDLKlLhuuE5TDSYtir/H9giKouh9q4iDL/qahC/Ul01f9QUBw7
t0407FwfV/uPOYvvSX3PJuu0VucXrgalAbthXILGEk8xUhcPs1hQiEBxoD/RqYTFFp6H6U/UvuWd
aXj2b6+8daO4tiwR/LNeWEq4wQxDMkW8SuFrESRmaUCzbtSJc3FQEf5o+HXq/gsrhjSkrRuqQx1z
+XlR226JFzV2NalgKzPhGfQTwtHbVpZv9ctaKPCrwtYFuwn6ZWklx3l9ZoF1It66ftcz7gBrGHnK
MDT/vQ0XTZbXNcnrbTO584ltNIp7glnbpanaiWYxe0Nc+iaJGWOuzYcwUsPPb10Qe0WfQRimTUXC
WbU7sx4CiQ519ktvRc3ZzFXrXaMYc/4TJz9um7pakKNrSGA6qKWa/MdcmUJYEMUfWSuXeGRCn0c+
PaoDKk23rVx9IYdPA6ME/Ljks/j8ctt0XksG9i3vUo+M0Z2REIHqbEIAOTiOkD78um3tek28iYjs
wjnDrKmzhnJTmrGdztS8CxqmpHRd6ef9Ue+b5svb7UhuY4EtVeNAL1fVweZgtm3FlLgTpL/ZyD9D
MRqr3/7vrKz2rrJk6SPn5gEILluAr3K8oJKyN66y/kK8A9S/DJuOlEWfcj2XBKGPLjrI76HWKoC0
dXF3bCcj++pTKr6/vaANUzZXgcS3DYsXaP7zV7FLBCUM/CCUuGovFdAEKHA6UmdWv1uAx/YO7MsE
1/8ibMtmYbahSZVladKyzdlZXllLU4ZRA3DNl2zSQ5Swg3mkPGBI8yGGkSz7apiVGkEfqEbGu4gB
X4jI60J2Ty00XWgyBq2mn+x66lUUj9R2OET1VHyDbLPtjmZUZO3XEHhw+alG8xq0RxNbs7h4XI4H
Q/YF+i2wSvyGOi4UspXhFM09oMbwhyayundRjFCBaFTMplCPm7TsISwKB51ltTbdKZBO6xZWr6XE
6ErTwn7TqfN8roizr0LtKmr0FXqpSaMrw5sKvPOmGRpvnC5t/lERrV1uGvSALIpKHpOzCUwO0/AU
jcUvL53+tgJ1p1h97Q4Y0qGtNrnopDRWp6ht4aLwUxVhBS+CdmvQdZh5QvsyRAgH3fa8+a9a+gKm
SHOFTawhMbhc1qjYQeYL0pe41JSHrmGbEQmZLllWKc9qgUoY9Ufn422jG+sj2uNl0oVuclusHFBH
gnnIg3q8mDHKbqFP7+qgGp52Z7VwXO2scMuYwVvIPw4WVbFcYe3XcAXSEruM6dCihd4P9/M+oBMS
2ac3r0vYUnXEfKvPj/vKVCxAIZb+eBkVJ3AjqrU/zH5I7/qk1ndcZHa31XdDAQMjvE82Zc7VI6V6
fqd3xTBcFIkwpTMmzruCqcm7MEvFI3Q/wzentZmqRhhMefNlJVDlg0OID083dh2gwk6doM2aQTuG
+gv1phwpkqNdl1AXdMBquvNbN3Vud/D4s16BcO0qHi7RRRN526Fd3hQCvXDzN/QWdYgEoJ68bWn9
SNocOnvuK0tJKsJlvPx8ph2Gsek5kJ21kgEKiX68MsY798i1O2KEhcwd7DnjWLkjAb/ZOGOuwruM
kHUJSOzOQbn16Kut9caA9mU9r0ytzjasB4Ufjql6KToAsFDHF+5AF+7N7sCCiGRMjc9kA+BY7hox
QGoDKpouE7itgy6b1k0CaMC9wMx39m7jAxnqfA+TI1IAX1fk6kKJJq1Exl6jO3bOWtg/C8aFd07x
Ou9h2wzNdFTBq08AoK+OFrpwjVpzX1JfjyDt68xeF3N/N/yz0lAW0ccJCtzbnrfhFDSe6elxlgXl
xnnhr15kXi5ThQNavdi1+OIrEIlaSfC7oJ/49o9FikvESYGffqtcGZLpWPsxQu4X5FvHz93ot++g
Gg3c0QrGndO0sSaCGRXX4MxqtlydJkPvI7RWBAQ+fgQRsB9YhXAH2VDEz3WdCYLbWzj/8uWFCJIP
hQzYNCSaMHL11dLWVvI0R5ygVRwk1qryR9NTY79tZMM1FkZWdxFsxyLU6Xte4MHokYJirvRUouim
tOP0Wa/i3ZGr7VUxZEcSp/PRVpuY1cVUVhbSo5VeV4iEZUnfo2TeQeMIjYvZHvU0g69pTCABOOiF
NK0jiswFlU+rTD5BnhY/GNSw+7PKh/J+H42q+HF7S65/IRGZSbQ/Z7PSWafto+6HdkFgd6FNHLhh
XXw3dUgO327EmasQ1OMR7l2H4pXiF3kk47ljqJa/IyHlfeZ/2puEfpnRX/oQdwuxALV+aolgWJbH
UBuNEi0Pv79Ume135xzwK7ySSBtMT4NoDcYRgzSfW8Bw9tzBeG7mjwPMPe8rFZWUZz+Pi+QptSoH
ketW0SsG+OK8rAABw7VzhFlpTA9mhbTduVUlvgkFdzHcR3zB8U6HTUQCNFND4Va6LCA7NJoPiDY3
2syQHTif4zImEKCGncDgGzXhlKHpFofdL1GZBcRxMERVP0kwCv0Qcrt1BwKR6CNsUwgo3P4a1yfb
0JD3AxlAGCyNNQjJr2fSOwtt19E2krOOTB36LobDkLO6Z+rau4jFSPq57jWHfGz1WjJCoHDhlz2U
Myg4jQhUnEoZyp0Q8armBgZOhcjX4qayaFe9VLZf3b8IW0V+0erdpbaiP+GrG36Jnh6K6Tu0icep
ePTbMX+EG206ojcoPmQIe+79iOtdNZFAJd+U7C5VsNVR7y29jf2iBF4z0KrwIzBdQWcBDDS9cAei
e72rlDkpcYLuUOflru7K2ESGKq0ziAuMtqWNQSA8+c54equbYEXyFAMS1TVKN8vTZOgVTJ8lCyKb
gbxdTuLjNJHPwBcrdsaWN/YOU5Kg2+LlduT856++n6rAIOIXNaaiLvnoI658mDPZHyqC5f9mVSbI
O6o3PG/rQVTb0nqlCEFBlXUIyYc5pt8LIeWT6cMbvuOX18kZOwhU17FhkDDQSF0ta4hsz5EttkBj
hPA/trH9Cdz/Bwm9LNJX4M7e/snmi8+yyVRILlb7OFlWOzrmbDBX/RMZLySzqjHcZSRYb95H6mtU
Cykwc61bYvWUlqFRIraEQFITMCxkw/F8SCVq3ilCeZfbq3LYpuW1bgvqk0SplFYsztZyGx2IzAIU
gMRFrSdkmntZlSXT3GhIzQCWEpVXTeT6LK4ePo3aZCM5ZsPc98aSrE1sx4QQhxyQNWH+6lfQnzMU
YfMraKsjIu8pwKfssWnuA6vvdjZ3doz1iimnQwXHAZ+BdcsVm0MCXipT9YvVsJoU3nO014L4fHtf
r08dgHAA41SseA2sNRVFVidJrYSFuDhjBbViUt0FGbURSzq+e9vS1nocY75JKMaBsFsl1qNE9xTu
RwE2PGmfE7OWaF6g+/lmKzZzY5xWYdAOWtNSaRniuzKsUO5C0vzoF1K4c6X4zVmZo1MoV4HVa2TQ
cpWVhVauT0pf+y6NHkQK0MhGZt1X8j7f2bTrz+Po4OhJKDUx991WJ0ymhRMH0g/cOoMJ3ayM6Nzy
Xw8mglM798b1RYUp8goaZzCDUSRb+psBCYoHU6nv6mUmjGMxtkQHSp1Qu2R2Qvva9lobuiPYk71F
XnvG3PybX22HmjPlnaVloAieA41/6EbEbNEhyJBfIVkb87f6BsU/yn44IJ+MytVqhXHAExdPqUCZ
TRnO46SCn/Lsvbn2q9XwIFORFRq3IvnnuofdCSinrZoKRAYDJiC1fjj25Nw7afTVfUhTlpjdQqF5
brWtm0OElE4QMfB9qeuY0XxFazT7YKowRjCmHXXxPQVHR/mrEUZmHosEolRIgJ0piN7qNfwO/SU6
0IWl0xRefjsUmCqvixN+h5GC/HNQ/ZDm+8TRnvssQb/GqfMdixv7C2SWDqPh2MYca60skvED8KCA
oA82sOkRqAayZv4OYc6VFVhANZ0clBoCR8JaWTEzxOFNxO5dJJNmqGnJiej7bMcjr443VnASTh0L
kfbLKP+rmCfM2b8U4lIgwIxLVqFtHXtR/cqSXDndvhe3LEEjOhd5qPAQjy93rU+RRMkgjEQBR/wy
iUm+5VadH6PJt3c8c96ZxbvFmrjfNVrPpkZGaS4tlUqA2kid6G6QG+ohGdAeH6RF/w1ywE+pIs0H
uBfLx6HI31yteLHM2mh5c/mvY4SiRQNxyHPdhZMzIbHxbVRZ0+wE6Mnb2c55EVeLtEyLeG5e4hoq
Pthi0pFwYpG9Fr8fnR5penpKXwKlTN6ZUxf/vP35NtyR5gWM+bwDczi5+nzN1GdGJEvdtXUF+q2u
ZgpmkPlOir4a86VBQm5J9XsGpROGO9bqja79ofOETo2n8eBUPZoFagjn0YZmDM3VlNHsEXUtoq+k
cBLAUqV8gtS0/AbJfZ7OOrjCPnDDTqAUgQL8zPsS3frRUJk7GEQs2w8yqbs9zMGGZ88hDNch+T53
u1j6m9S9zqANK1wlhVkaBtoAtmjVf5C1Yb/16mF7dPXltM5N5XXSPDoRrj/1wp1FkUEXjM2dqcTq
/e1vvbUgyofUsLkUDGAsywVB6lqjYFIaFGK07ND6qXPIJIUj2JWiu39har7eyNCFJta3XE1GDNV9
YbhOh5RMosdIFIe64qI48NZ0la3jmGDIIICm/rNcVNBV1eCJ1HCT3JzelWiOH+NES3fisq2tA4BE
FYAAkLh5ZSWK04BbFi1CFM0RFIDC9oDupndiqFvZueZWSLl/zgrBOaE5ebHKtNFyRWPd1r1TR4Yb
5WZz6XvTOTfTqJ0NfyZ/0YaMUV09fzTrKfoc5dX4oQj6/GQpXHuKjoQAiZnx9luJ4j0PMXtMiGOs
joKtOMhxEGa5eYZAoyEH80eilMMdz4wPc7XS7DySG7fg3Cxgo03Bdbuet8pEoiGEHkpXixH1qKbs
qbUUJiC1/BSF4a/bvrp1BVoWvVtBRR+wyuoKdFqI3zvFl25AT4wme6B/bBhd21nSlgc5c+xGTqRy
naze/TDus8mniOiGskqfukkyqEDV9o7RLG3H1MaCHCGIMjQNHB34uKUD+U7WFSNyYq6VNKabooB0
NjLd3MkgrsJ65oHp9VEqUk00MNfdAqNA10UZuE2y2GIsxOqHsxGEyAnDsXafB+ghRCZjcLe/1UYM
MPdB5iY7AfAVm4KMLFvNq9h0h3iKilPUtsWfLT8FNp1+QDcyQoOmOwyj8P5QrWj6cdv6xjckJXN4
MC1qwdYafZzLAW0/5HDdVjRU2oug+JSaiuEGVlDuLPQqDGd3gTuClZFcAaCBlt9wyKsJ9AML5Wva
EtLxKTWPcUM7/iEHqiMOyI8ZTHJGooVZpWdAoISx1r/cXvDmdgPXhxieBjmNhuWvCPIsb/JRM11z
RPoDDTOvTVCxgZhe1RBghnqkbD8SpBcna8j0HeNbu83nZKpn7mRT4VoaB8RYRopVMH3RiNqtq6K/
UxXTvCj6tMemt3ViXpua//xVuFx3XUOtrrbcFlVkJh4GcdDgmDjd3s0tKzZlLZ3qAWHkOhEOZxK8
jMaMa3nReGcgf3QvIuEc/4UVYgj+Yd6QXHG5ltCB7NNO+GZOaoz3tR59n8tWO4d/cymvjMzf7tWG
9fpkVYi6mq4MdOOiyuGTOtl7Y7dbN4zNJDMtXfqSprV6CPURjKkxY3tiRCW4v5nBictHqmIzP3/4
B2qK7Y7LbS0LQgPmTWlXgShYnToBZ2RVQc/kggMOv1Hbjx97OljZTri35dkOWGcAtHQMr0rsmRKE
ehQmmAmt4Z1JFn0oUdy9BDAA7qzo2hSvJ+jouczjqMhaLD+Un8E2Pqr4XBYSTMyI3lNK3Qpqk/TX
bb/btES8QjOGcIyi0tLSEDTDgMqpdEPRl2hSK8ppREvh1JTMz902NX+GZZLEogwAQnNeAVhidpxX
3pegORcNvOQu8w31l4GzdgwmzTu1rSYuntmEbw6csYclLkKNWtka/Z3klT3xlHIZx2rzce4QngCy
908diODz7aVde+BLJ0sFIwTEwFj3RSzSSgSAc1wjSgJ49Arl6MD1tLOBm1YcQbkKdBf8HauTZU2F
im42C4r8eLxr1bR7XyKcs9N4uX7DqHEIlP7mtJkIYWUlilSdcR1putqk6+iFW+qx6f3OzaKwvyCa
qB/7oa6OddWLu17b5YHc8hJaMf8gJ6jAzZvwykssdKr0zOq5o5JeO2bACWF2b8v3XuiVrj3G3k7g
fv1YwnpAIVAzVd4Se01Sm1dpnpMMSReZPSA8Q67mzKSGfvyr6qhbnYA72L+B0vOearoOe3fK9WU5
WwfEBsxAEquvnmoNxhbbaRgFDh3kQO4RUangge1LI0VZKJBQwbaO+csaa1KxN7vs3Ha3CIxo9/Jv
y32Ok9rUDTIPV4jMPjlm4Z3UId7rv29cLwgOUjsj+5hxPqszb0QxgxfoTLo1S8VxwHEIWIyOommy
nRd0y5ROS4hZE44Gk2bLBXVBXqmJFCwo6hkzQ+wku3cmZ/oUjEXi3t68TVtziEcFc0YwrGyFcUoi
WKWmG3g6E7PMOz4imWa6RTjsDY9smgIQCOwGNDEeulxWphQzNrow3bJSIV6VgkS2JLyyqG/suMTW
UYCBgGoPkCVhrCn5KguhJqFXRDqNNb6HdVCchOfrx663Ga4zsgLZEJ3Z0WL3ztm42aiu2kQD1CPJ
gVb7OaroejLcBx7YCOW5ysvUjUxUcm9/tS0rRMPAGykXS+wttzJBaj0c6XS4Wjf157KHP6jvkTT+
F1Zgc1Ed6lCAllYvKllFG5SJlG5SRSGaBQZydChefXq7FcnhpXZCawsE83ItvR0YBle14foorzxI
tQ9PZgwb+m0rG84HM8/sDrSOCepWl0TWFrqTqzJyRWwFRzIYRIRA3uIC05u3jSeN8MMkDkGVkwh4
uSDaqCHd5Tpy4Y/zDkhcRhc9G/YKtVcugBW4MVR64RaF/DUjFSG+4EGzApdLqbzrrTE6OZMd71S3
rrYNK3MgOrdSwXitx6z8WqhIbY2BS+DVQUmVeM3PvvTtUxKq9Zsbw7MxJuVIOnm0r6ouXR/XjFkB
1Cq9MP+ZIrN8SLoAPdTbrnBd4AIZwa7RDxREccT2yw+Ue2bnwPsGP9FcFf5S2pGlFYcxLJnRR7/U
RwhMaaLy76LwLXnQRhRYj45s9PJc5uYw3MnJU5VLNHRm+GFET7L8vvMD54O1iC+p8hFecn/wztAL
Wjmr2qdNotQ4azmk2TlF3yb7Sx+tSj851tBp1TEoZad+mThSKNMVyhh9GjM11D82aIXOdB5mhkzn
zo+6drgZp0C4BPQM51oTrSP76KSOHYUu0NlwOLVNmXQHI/e88SMFQ9v8GNp197PyUql9S5SoK78X
0ioMqKpCRNqAdEb+WQk0z3w3hcSFD5qVF3vA86uIzyIAYLJnBjFQplljh5TSboNcqqHrV02cn0PP
17qjjeIqrMtAN7JnDTJieaBQEXZA+9mtkxX0qnPa2as5slx+QBx4BsVQTQdwvw6GBCMfZZV2kL7F
OYLLWYhXH9AS8pIfnt8O1mdtEHmvHxRonyEOEZmO5GWeq+WfZQZSc0/f5CoSJdenmst1YIKFIXxZ
OnwcqooeI0vnCglVwiFwoOKC1VL7oIX++L5p0KW8vQHXvkLzdn55iShofa8LVYA+WruArNJ1FOl/
SBst+Ymnv7meMbeImVADXcUpoTu2WpaKuqIdJCmFU9EchJNmxyJSd7nqr4IJetGgnNBfBknCZMHK
TB5NBoKgMMYQA1JVTMzQGg9l2zHsfjCQU/fv5GjB3SoRNpcPlMKK5N7goPxss2LKPgyp0Kc7ZO4c
eEssS2EkSQRtehKN3qFsqWgGn76P1NQ4dHpjVXuxwvWZoNvLHgHooPxLhr3cpRHRe1MWVeqGpo+2
sqP5YwiFlSdR0rALZk0ookIIpYgE8UMGiYR51PQBCprbLnH9kpC3giyi80Mpjwb/8mc4lJ6NkbjW
beVY3aEr+LN0fDg+e3hOb1va8HbATC+9Wmrd1PGXlhq1myIw/rGbQC34hWnP4FSoafwlFqN5mlrU
GG/b23B2W9ATJuuBZvIKtg7pTVlUyPm5kRoEz83oyelsRtqUnG/b2VgXtaG5a8/oJ3NJq3XRf4ZT
BcF4xLlhGBpVBBsPEYqej0PUTL93CaKjtw1efzI+leR0ETnN6fO88FcJrNLomfCMKXfLVkueBn1U
zjKhZZA5dfNm76AnyFw582Q02OkZLE31wsFJpyh3W3hMzuZoI0g85ZJBvy7K3hoKgkwAXUH1AXZ7
nZHdpa3SrzrfTsPcneysPoxmG54byWRjQyK58xBs7eBrU/PZfLWDqaJMo6xidnDKrGMm+uFg9aLg
yEHsc/tjXXsHq2JughNOwO6s+S2GgXQhN6vcRT0Z6VCZvIu1DpapRtEOcWyNO+aunX42B1UCIyjE
UGvGcaNOqeGURe5GTTQ9RDUIfzLUeif8vMY+z9/qlZnVrdFOxBQDRLTMBlUINPSR94c9jN1pMvzy
kNCUO+pEbP3BNxFodLqsgZIksXfWuvUV6YOQHFNlIIdYHbwx1lqFniMOM4Xth2QEBT8qandXGcjg
3v6KW6YA8MFGQdMB8Km+dJgRSiZbePGcNEbPDLxWLoKA+qEbbOdy29KWvwBaFA6YCCKl9WxlqZIV
UzRL3KmECKmwvfiYTPU7RQXSj1D1r9vWttYF2poMgvY1Fldb6DQ0kVACSF2lk6ihhKN2p8LHe9d0
cI3dNrXlma9NrVwGoSGkjvNgfu9arv4RGGp6Qmk32VP02NpBYKwQAVF2ss116cTSKgeaOT91mfX1
P1NoqNCNTxu0fuvhQYs6c+eLXcchBukRyDtgybRX13uI4LfPyAd7WCRqflKAyd9bmVc9147q/0WI
N33Q2657V4SN3Cmkbm4pHQmAG7gfMKulVw56GA0IZaRu5bTIbQ4hhCNDj6F/8elmlhXGRsFc03df
2pkyBZYjmEXcMaj1o2F54FCbaNzZx9kBlsE5Dg8ic87+mKxYH+eqyCnAphZWCJpPei3NzyMn/6Om
VRqlh1p7SKEFCneikq09BHpElEoMRN96dbJ1OUomiZHr0RQglBWNzHNFCv35tvNvnTMaEjT6ydkJ
VlfnLIkNeAFi1pZFXf2H7JMh+SPwASo9U20P49Nta1snAOgulS6DeRtui+X34gSoZRjYidubIvkC
K0VyFzuyunheXn8T6Ha6t+0t9xC+LXoS5HY6dRVKe+b65baNNDbxOxulPOYNIgaSGDqD4Pe2leUe
/mNlhr5hxqBvsC7hMXHYwdal2g9haJnvUxRTIDNVkv572A/et9u2tlZEKEKhl3uYQYqVx6OrLlCl
Mq2HcRizs59l9btCt/c8ftMKHETzwCNT7dbK98poyMpsCOyHoo1aANA9jHWF4e08k0tv+Gff2DJq
bHgDnb7VWmodSY26ARCch/3vSjn9BlNQcTDUtj7oJXJLb985k/kdUJ+kNYwfLn0viAqGdvzOfhBt
Yt9BfA2xmiL3YBBbvsAoDccfmj0upJWVohNpHYvSfrCkNXwZZXGyLYp6fTe2f99ezyrU+Wf7gBzB
usIMgUOnYbkghtN9M2cI4wEV97o46GqVwQZvt819Jq3WP1EX6L/nnYAjXGowS15yv6nDo2r2gf2m
e/i/P8UBlAlUgF+0xj73uZ01CbHXQ6Ao2tl3/PFomChe3F7x1t6+DExy13Mdr3FmdRVYbR6aLLiL
Oijq+8ZNPED51tRH97dNbbmmTeeGYROdOfp1XSjy9KEo9Mx5yCivfJlHwh9EZ7TfYn4fxLzC+e22
vflb/e+J+WcDacAxSk/NgNHQVTrTirGXCVjSh9ED4Xowc8Tq80mrj3mQN59is0yPQVs07m2rWxuK
3xCTE+sTj6yeaVCVuTYMvY34VJSeLa9V3veMHZ9ts/S/3Ta1daNQqLXRDqUCDaps6ay914Ze4HH6
pq4n+tYa6wjPyh5lxZYV+gIU0sFcE6uujkSJpgbzUPihNtT9OyWL4aUNonzHD7ecw+HGms8d+dMa
f+cncekXKTTCRYe391nYPYcgj94Plprd+X5W/HV777Y+kyOIHFkTtbH1rBX0jw4URxz0CBTI3ehr
8vOoNsaDyRjH5bapl++wckQCNmIBQCUUgNYzcwEzQ4U3qc6DLhklOPFzkufWaXQNAEZvNMeUobr0
qapyjfqkouf1QZTlBHNorkTPQi30r01nZtq7MY6Tz46Mkq++IcfvBfHb98zLx2cDEt0fkdFE4MRr
5dtMUzMTwwTdoXb6wu29Ug53RlMk6bnIBtiqoMSarDNnQftuJHajnmo7auyzGaaoqmpxauxwkbzU
GtdbwImfqfNhHeN+XbqqBXB0aj3NexBJgCjbATlAtT1ElV4D5QoiqYWHNnMG/w9bJKb+e2D5tDf0
XBoKnKrwbDyoDUUj3rDeyD72SW/CKg03wZ1Wp0V0NqtsKi5eXUfefaY2dfBsJEry9+3PeO0xM2Wk
QfjD1Machi6XUKlWXNatnz8Wuhl+7kNGK23Q6I99HL9NQ/zl5oINYdZMIfgB4LIyRU8piyOfS3kQ
6WQcWuFrh466xV2Vj4hHFGFv37dk4GemEr09hcfr886MM2ghmoGceeLz5TpVBTrSohicBwT7pgOg
9PzgZ87b4xTiE8CTNlBKqvNrcG8cywquUj1+HOJhcub5SgtWZdE26QmZ7+K5NNpkDxS38QVhIaCl
Q0WclHEdrVhWCogYMvHHrG7Do1lnzITlDHcOBVNMt53l+jqDoJFrbB6hooiwLvarCnxdCBCnj5Gh
BwdNgRWkieB1tfNBP+WAJXcO2PVHM6AHYdr4BShHJX750XzfM5x6nLczGbpzMNJNoeK1F5JsrIrR
DYvxMw4BnYyVa+TaqMZjHiSPMg7Hg1YZ7piE3nFIvYtiD3v8d1vWUEVgWIH5AbAsq4enJ07OHZEn
j50Wt7DvVtFFZFqLpHn5u5mS4dz+ZMay4TefOlq5M7UDXjnTx6zsxQMovTLsGTTTGxTnO9uf6rNC
VwJtIMNOo8eZ36t4NxgBXYJhQurw1JO9GvDoR8YfNUwI9rlXYf6fdco8qn7VWD31nVcV5yKO+j9z
VQe0okVpaB2QSBzSP0cChepk9239h4H6HJVkrbU+S42X6ZQOuRN+CabEnp4JYsbqVOZ9rJ5FHPjo
Cyh++7GtTA2ez34U1SEduJ2OejlMv+hvpN1h6hr72VQslF5SUXafWyr/qK+QukWumY9pcNrZPjxs
ecPPWRpZB5E62hPrwcRBCcRktGb6SJUmoHkxdSfo7afzbSsbR5h3lGr4HJvTZlwlu1qpBkUry+zR
V6T8LJTB/ur1Xv69McJhx9TGkZIzAI826EtMMv/5q7KxcAYupbLNHlVfyENuhNFZNuq0k0FtLoiQ
gNEiZhxobC2thFbrwPLZZY/jaFsXJi9CWIvgRE7b3YRiyxQ4Uw4w/ac5q1iaUhR6Zl1bZY9B6E2u
olnKg2GVs4qWZf2LvQOxAHRx5oYFuLA0FWROqgSKnj3mUdVeKtP2LgajnDsut7mgV1ZWzlAWPZpx
6ZA9KsIb/mz7rj3UnYX+OZRmO/frlimTPGKeYJu1x1Y3Xx1mtdo5Fs5QNx/Rzm7PTuMHkKV2/s7L
seV2r8OMVVAfD3E/BhNhhu+L+IFeXoiEguK8qZj4ctfN41IAwQgwuPLm9b5ybl8PVFRL4vxRhzDr
QK6pHk3oFt3bp3VrLRiguMsQExzNqzim7LrI7ARjSkliemcFyudz1WR7UJ+NbzMPBkANzOwimdf8
jrxaCyWDICwzLXtMHdosia70d6ldfSw9JdlpWm2sB0smeZ0GGSIp0dJSoFEfalqbwwpoITxEnubf
+3Fr73yc7QX9z8zKBbzAbmxZq9kjlcpfWmSJO5KA/mDpsTzf/kBbliTAcAvVPoYS1tONgMYZHWuV
7DFqIY/0p6lojpHuy2fgQdHefOOGMerlJHncdHj4mgwCRFgYJZVZPAo76dwwzJxLXpTJDyh8xM6t
Oj/Vq8cIsUIwMvNjhPfNH/KVS1i170ROGZSPlMdhdMwHJJcY634oaSMdRRrKx8SujL0AYsMoLx+3
KwESGPpV/AChqeXbXVM+6uMADXFj+l57Cmqn+3T7o83X2mpxDF0RGc1klXNJbLm4hKxIVKOZkXkM
z0NdPpiV+kdc5A8on7yLch1gwcgstGp/vW13w/sp/XL3zePk8xzk0q5dK+MQeTVDh45Mv5VjGz7r
YZLtuORLDX65POIIdMpoDZOW09lZmgnNqU8CTvRjOIaN+CiyyUSpmRHggdpiVlSurXpR+1tf6IHx
vqV51h8ao/Obo8NbMzzmYNWCJ1SobOddk4rBeZ91flf9RtsmzN9PnlCQyBmmoD46Xdt9BQRW/nSc
KPLf5cbkpw8mRVrL1VtvYio5lQVhDAA0/eyUpeDI9/QoH9QMlsGj2tekRX2rer8HvZGaB9Ue/b+s
bkA2Uis6+G0BDk+/CZkm3WVKDOUjeGIjPIJKDP92ygI9HtOLxHetAJh0qqzebHeKKtcnjq2cKUQo
P0Diu8bmwBLYg2NI8scxiTqkLmbWMWQpLnFsvI03YX5QlqZWJy5IpqoJjTB/DHQrPjed15zL1NDe
fMSwQlGb1izYTqpRS98oISdvoKYiB/d8xdUiXT8When9CytUtXm5oHpHOd1cWmmNNgjNIC25JMbJ
uut0JCtP2jiaeyDI+S9auzrXHoNgUImDhVwFMAOu5skKV/fiUjtW9lCfyqHPQ9SqqvY+8/ppD4S2
5RHcwLApMVmo0SRYLo2ZsLBrSHofjaCxf0krKr/qTPfNEkTG3ja+AOyulofeB7ODc9dyjQGynCCG
T6AqH7u+lNVhknFd/DbYRTBeSJ+q763mtcVne4QMnoqUqWWnujHGwZWeHX5DIaxQD8As1OxkZ2Xk
INhmTsNpmKrgR1JLUFRoeLb2Ma5aAdu04siO2cgp6T+bRpdYh6ZrpH0Jph715LbJRucjF3c8ukYY
luII+30jXElNDNJpO5SG2/j/h7MzW3LbWLr1EyEC83ALkER3k2pJlizLukHI3jbmecbTn6/ae5+/
CSKIoG1fOMJDslBZWVmZK9cym94tCaI9qmjVIsHvowAyM/pYLQ9FbhPdXZsKRf8sW9OSHtQiStKH
r36gPqI1KUbdaK6tPIKPwBvVWNgf9A6PFCmFAmySulx0w04ys+F8UAyBXKbWQ1dl/fIoo6g1O8hR
L808TGeoE8qnptUGOlOL7C9ZGH+6f31suB4NUWAkYEIFNGZ1dq1QjegdTvXFSIr0j2WWzN6twqoJ
oTaKpebhNNpgaaTqFLOIgPrKWlzbncn4RH2R5aX1FJweqHmg7Fi5zTOwAuIMgKWY6V7XyhwKLU1K
Kn2ZaNb8gpOW39K+Hg9EKUR0tXD50ERO9tfjH5J3NmPq9PcojqwuSG1cUiWOMWpkjKgOctZzBuz/
QJ20HP6FJdyQfAYngaPvOloUTj0FZW/XlxBAXfIsJU1tfIzzYCmPeszVsuP8twnGW7+c/YL6mGL5
KoGiXsUIAsrrl0UeUUwKmvqjAn3Nv9gzQSjHhpFA3U76J3oSwHzVXJxaXow/jUDRRjeDqi9zE9jM
nQtcUroNFBMKjZ209DZzY2CI/AnvF6xK64ZNqixm241Wc4HGqfiRcj9PiDhCSCihZlgqKeRU6Au/
gPJOF1cLLYTm4hQ+652fsXUSQQCREdCeopa3+s6NqpTR0GbNxVBKHSl7vfwcjHr90VjiPTbhrS2l
wcLTj/oGjeLVMezisipLZ2oudeoMgR9CS2iepgAFv+N9V92KZuCDBTIBpCTwjmtXbXoFNIdhsKtx
lL6EmdSlXlgP9Yujzss300qDHbK+DYNQcwvOHE6/aOhfGzQh5wPZ2NaXxBpaL9biP5wIUWc7RKSj
Ss0dNoeNLSNIU0mmyc761vVkIwhHIBfcC6Wk1Z+jtO6Pcdvan3t92ksaN7ZM3Ac0+8DMY1Es/N3b
qUpybVZHwks61o6bpTITJ8WgP75fGjrutC0JL8AXVxddnsXKSF+R24db/Au1DmR8SNDVV2OczF8r
eRxO9x1ElJxWych7g+vu8wImwmGuv750pZKRi0Sfyyz7skzFxzkuPoBW/rt2jJ0O9Nan5CnDS4au
A0n4apF9XPAJ4Vm+NIvEwMg8L06OFL2hPF4CIZgQMSHhgDSK4Ha9Z4oWxEXH++fSOGXlBVUnuUHN
fME413t13o0rD1MwB4lZRW7Yld9L8Sw1wZQ3F4a56KXb8ogAepDGz0igpC9zonbHXA72ICBbVnl5
UqsAPsMwx8oprcCALmGK2gssY+FTDz7sFOpjd+pVvb/oQ1s/mWO+l7FsG6WDQ98PNNy63DPmaejo
WdBcCjocz029DK7aB/pzzxDlIYaAzsvK3c6RUEy7cVR4TQDUEDXFpMhqL2ctUUy1bC/DUtfAuKS0
erb51J9REkGuwSzb4myYWXFoZC0tXIZ+EMWNNOlAWaPeA8xtxB3AEwqUbowvgC4THv4uGCShpOTU
BPgxhQlQo54OHWh/L+yccifCbXxsHW4huo7Al5ByWC07GJasGUelvYztmP2MNTn8wTBl9VJESvLJ
0aSGJKR8jDX07dVK34wOq1CP4w27KqXo9UCmoZfdRdKX9HUpCgsZz6jw74ee1aybMEMZwRTsw3xG
0A2rtanOmBNB+YpmXTXHHIpSL4saE+KtTjpBuYJoOkqvhyyNuxcalPOB0bP5oEKOeeqgrWcCr6ge
0y4i2MGeB6kG35pWNuXMVYmewf/RTDrkL2WbyooWVMVzsjjR2RiXPTmhVRgUphgo5LXOFLN4tK9M
xRV0JHYTT2dUgyVGhOC25d/eQ+ZuWWGmicYGsZbn+yowZQi3adZUT2dZy2QvMuTmROqzB7lfIxlY
DIkpTkP7ky4h6k/XJ0INyrRr4ng5ay1V4EvmVFHjj81sEQtpEyAIqLRt+VRBtpRDgDFOP2OpNYfv
mj3ApB3SwvuPmSVL8bnQoiXKBfup+XtqDJ2GRmhhXYphUcpjqqZhc2xD2ar/vO+MqxMtfj8rEHyQ
jKNpN2AU+qm2Us3GfIZAlMp/GlUhv6EHlQUJ8I7jv1GlvLt0hTHONNA9riU8fy3j41AJ1eUu0c6V
qQhNatlusuEyh2OJH9DnR5sbKb3kCWZFasCZQn34hIyRXHuKmpT9oYHTH4l2Xe9+HfOKSc9QTocU
qaMiUl90KVx8B8Z3y00Vqf/WQTkCP9GYmY3q5l1la8cWMeT026AsUn3Qjb5TTlqU2ia2Z8ZcHvyw
vKbFMCv1KcCdNwimCsqRjlo61Y7Bbg5a33duZ02/t4va7+RON1vI84GiHjoWVHBoeYh//i4o550B
OgaR8wulo5obWP6h1w2tItSX7y9pFZPF9kEhJCoO1NxuufXN3ohR7kn1MyqS9eD2WdIdFkkOvUwN
jM+DFud/lkYjPfohscrBogKisTxegtfLG/t4sKRK1c68wBTTZcja8pdUnBW9TfaunduoIUIGQG1w
uYhnrCfiDK1tnZThwnMAewVROUIAHdTnY7UWPiTxH4Q24QLn4DxcL8nIDRUFM/Qq56QonvUhCr9o
mW5/MGJlearVfI8PcfU4ebMHoFPMLnPEccZre3HmTBB5lQboaZicgS2VL4oZJ89az1y1XTTtl/uO
skqu3+zZb4pPDLzhNatEN+gg4g2Nyjjzi6Lfm2AZTxXtqmcGk9Hqhpbnlf78cmp7aU8Mep0u/WMa
egRI0xmTAwx5vdS2VO1csgbjXEtozHMsUUUPpr9gtB6exzjKL41ixAcmEWGQCpziEMwOozywYT3d
/wQ3h5ItdkS/G55rWVACXP+OrkiztKGGeA7SzDxReJg89I3Cg1SVey3iVRnhbckMb8J+R7ihtro6
/wOzJuVSh8a5IWNzc8EMFOdlcYA7W35Sm/7c9xieu7w9jVEZ7lRpNvaa9idyM4LqGgq81W2eoxqR
GZ1qnPtyMb06VgefI8SHNZIOGecqOgrePk9N+z0G3jU6Wyz8yvTKzfqqaU2pjsxzU9fjsVPm6Gil
svFRVyvrtICw9wK2/WUYi95r6z709fBBoNXbTyDGQ2cEsAsZxtU2620fpZWdCAXT3DzVitJ7UYtQ
+H1n2vBqml8QAHObwJxCt+/amwIS+tJAUepcK+ZknQZosFuvq3toQIcYhjCkHfKoctU2Vj7qbT1M
h6Gjc+Y1jpV33mLmzh6a+nbbYZKkJ2KK9yWNg9UvytS2BI+uyec2qs4LV+v0orXWB/LnAgCr8YrE
497I321sphAhZrr4zgAv1tIuYKxnJhx1PkJuZEdJjhRXjpo9mprb00SIJEEVcEt6FOu69JJmNa29
QDvPvTF6fdUPzy11ykORBeGpBBDtBcpS/ZxKm4J8NOjP97d6Y5HifhV4JigBb0cA54XSVZzr51Ip
DbetnPhiAWg4/gsrNMLFiBzt6TU+ED3kvMmkUT+Td8svfPX0K6xf1sf7Vt5wPdf5Hhc3z1Zxz1Gi
XlcWK70KlKGorLNcOtlwruNUCWMXdvDeOpJKtMWrKlWt8aFP5i78MCemM7k68pJ/2YuVBJ/aqupR
FZkTPUXGEgbxbok8XZ7Kv4pZU+UnSWcK1nDzJrC+RmCAZ28wivh7LNvRcqoNowZDyoScbH2qlawd
3Xim8OTZYZ38KWvRoD7rVt9BOiPBILI38L6xj0Rk0FWMzYnnwSo2GRHwuilM9PNU28Ur6jmyO9RW
+vv9L3ybkXGD0bGhkYI0DwfxOi5QStWrSGcfizCYvuTp0n0J7S4+WUOtHWk8D6dGyvcoYTaOPrpH
Al/Ky4rwvjKqq6HVqstsnSulq55UM5dO5aJpT+QVuqdHTnxs4CTxoq5O9+i3N74qnVEuVDpi1CTX
t7ualXGOgrp1bgtnOEQgxQ9pn2c74XbbCvcZCpIU99eBRu7wU7Do1nka5uxIZ0p/MUtzr0T9NrO2
Oh2CxYJcmoKDwNxcb16sNFKlREyAJZYDO4okgcccldKvpqY91WaS/r6ksvZpGuX4i8PW/uSuiw5D
0w4/Y16yO/24DVcST2Vq8xTnqStr178mq7MoTVvJOsdAVl/oinxo0/o42nHGWEwwvTqSlpzue+9t
jkQ9S6iNC+gZSJJV4hKGKKZYg2Wfh0IKPnS9ox/jUW8RD5pk976p2y1lN3kesZtUROHPul5d3Bth
TS4onTMQD6Y792gLHnLLTNSd1P52TWynCR6G0SZO/TohUOxgojnWSmepmabfc976qWvVjfprMDp7
U9W3B1G4DheF6FxRSFodRHp0cgG/FLaCBCoDORv0AlU3u6wPAKEi+I/1Jm69QXdmzWvaRNV3mh63
X1XIE9GIeNOGBgV0/VWdclnaUCnCS4V2rFtRUT9M0x7z0tYX5ZDAxg1MFQqqVYoFfXTX6eEYXqy2
Mt0c3pevjIMuXtFH5s56Nk1x/bIiaBOpZl+vR1HYs9Juw0tZ5upTo8zZqe5y46WMQmXnuG2agvOK
7AnGTZ6B16Y0Bhh5EnXhRemLz02sV0+Ukn9drKzeKaRu7RE6BW88rwCT1ldE5XRJFLZOeOlaWfoA
EUv+U4n0Pd3J2+jBXSeYOyCU0QERrTapD+IprYYmv6DtajzlTV98b7q2/qNyjPZ1asPuU70Y4c52
3S5N0K4QrkA1MZuyHk3P57IpUjMGrmiDZWJiiL9lys7649HYQWEMFQwyTqAYoD2vt2pizoGbu6su
UdnS18j0+LXnSvYft0JhmPuAc0SeL77wuypORIqTBDXomCDrO68CiullubI3RHHjdqJWRKGSITdC
BnXoaysSMm0M9EjtRU2HwMtM7s5QydKDMT6KXBbz7vBNIQ3HbCfzquvgAA6uqVIAeedu6Lov2mJU
P4ZKexDY8WaFdB0SBKo28EKvzhFv32Hmxe+c9TAevxRLaZ4WWI13MtkbT2MtILNscg8xYblmTG5J
aIhDNmuZkBsYqiiE2M/aY4W63Rwe0tSd+IPeFnjV680p1Llx5ppRqzKiRn+MFzOFsNvRxoNawet+
39+2jNE5o5ejYYswfm3M1CVlbLXAOUNBHpnPha1OVFLRXQlclcnc7/etiTNylesgOkCWyifkIAku
wWtrlbSgwAOY4WzotemaWZu6pREdpSn/Hs3FeHjcmlBkg9rkrdu6OkvTgGJKEC7BGSSL+mOqJjh3
00p67njZha4RGg+2r/FCMVtPbZv6By2N9UNH7nvZkYBwXjQQTYc6a7pjbxRze7Kkrip88knl0Xci
dQDSDIBaTCFQTV8FpTgLjW7sghJm2MH4K0gj6VNDHfjL/Q956/fiTDG3TJxlGOqtLvEuKGVM2yq0
oupLHmjqV6cK6t8YL6qf/o0VUjMihRinWK2lYAjJDGEuujhM2x+L0KJAV497ekM3VxT1YTZH1E94
t5A5XbtgneVZMZpdf3GKxfqYynF9HOCQedGSfvRSc5yPWaU8CLDEMXgF0hwne4FRgsmHa6OZ3hhS
30/9JbKQh1XKNDnITZ+7OH234/Q32eDK1Gp9sEtZWkNP+AIBzvJFMxP9MEcC/a1o8SHOpvSTM0fZ
cyqle/zkty8Zwrzo6fAk5G1GDfJ6lUs/GYU8q/1lGtroOY1A1+lmVh56Ow29MbB6b2gXt2wDy69b
aVDcgnmglnlfMJNuZqMvdd+hbmMbCSOXNnkIsjzggK5/Dx+hWpqpHy+KPRrPYDelj1ZsF8cpK/Kd
fH/DqwTXoYAfC5Z7e/XOjyup1jo9mi5Dm2Q+s5Kmm3XD6CoTIkoG09jHoY60nQOzaRQCbTGpjvrv
erSA3sKYQWM2XZayLF5CYGKntNKHC4X++pO15M0fiZ3s9WHESq5DOLAHlJu4M6j73QCBeMiEeVOm
w8WMUFf7mNSF4Xbl+FcQO9HTEhazl4Xm7PYAhhR/MKBn3HHwjV0lueRxxbQajHvrLoZRxkNbdeF4
GYygP03WHB/qIeSV04fTTnS9Lbhy8qEN5GWDvBzRYhWSBofawjRr4yWawrZwixCabDfs4+yzkgp2
Gy2Zgp8Fq1zcXlEj6ZB1ej4zZVlTYQqaJNxTv70+3QhAcbUwh83zR/CC0Vi8dmkl73OpCXExZFPl
/EtN8lv9JiVMKrhR1iy5mw/Soj+3w1JEP7sqqfZwktdXwX9/ANm9YLGAAnfdGYN3EETT3Gd+ac/m
i5y01atelI+xCf1jhX40LSraw1w7q3gZEp2YrFxyHwGfn/oy56dBkx6WbeVbUi0D9Q6WhcHs1Znl
7cW1WqoQn1WpVnlaYKsv4CODvQrPtcP+bzGiLyAoGzn713tWajAZR2iY+qncZt6kzuo5jVXHbeM6
3XHYrd2B1JBnkKBFpQl8bQouWcmK2jH3Qy4BkKtlOfVeHYZluBN6Ng3ZYDgBvYqxnNUGMfFW2XoC
mVVb1szwhUX4oYyk4fP9AL5lhdl8wCGAf0WN8Xo5PCuyGV1HyM2GavY6iIVOhWbtSYZsWhFzKnCf
EtCclR/QuGwLTYa8LR7y6NUIkaRFAW8c251U+zr5/ccPYGBSIEQiibpBaNNPkJREkgsfgvv2kMvg
jA6xTuXWC6cKwtBZR5bCe/wLgkLlwUJmyuJWX5AmkD2mFSSNraTK3tTH4zGN08dm3P5ZGf97qgsg
wuFGXIXJyYihPIAt1pcHKJUlFcbOsVD2ZB5W0fi/Zng6kLohaw4W4NodFi0tRwY0Cr+x+sts5bMn
6Q66c+MXNey+Sl177gf9pdSMp2WeU6/RGA/5F59T4LShn6NCuob5JO3UajkwHV/T8u4IOK3GK6Vq
53BtBQxYJikLWfDDcO1crzNfbN4RWVb4GQs+VX3VvpII18fSTPbEGLd8n6MFPErcpTezq4Y6JWCC
msJPRqpqfWNa7hSFD6tmEGlFxZXGKIOJ3GDXC2rUfk7mocbz29Q2vAhgavdahnMfnKXZKP56fJN0
yhtc2zxpb3KxOZVTKM0L+E+Z83SrIW4uVaHN/n0rm5v0f1bWVScGFatW0WFZrfWSQT5FnY6ZMUEg
Qha8c4iv87x//J5qGkBvpgPgfln5vZYXcGzrWemrzLG/5nHdTW5pBQF9wcCGg8DWvnAs9jRBtqwK
njFRHyJ7Xvt6Bm/IEqdS4VeakjO8N3VJ+7UcMnDzS+78mMnRGnfqZaX+F1EflDlPNN5piBAJn333
2sRMKrFp7F8CmDZGjQiQEYnk3sDDlu/TcKBFiBWB9by2wxza0k0WyuJNHc/ALMP2iGZ1v7N5m1GL
cAEwgJNM7WN1mukPpJKlDaUvJbnyqdfT4hjkWu3VTmt+lXII3KZ4lJ+zShp/1yNm1ctlmP3Ohrfr
vsdubui7H7J2IyaSkCqFMzqfh+9hOOau5Ei/pFLzW5eOlTvF07f7Brc+MH0BmtjUMUU16/oDEwyG
BAcqfb0CcD7CleAabb0nQLpphdo5eSJ0r+Q+11aCOKrNSsFPQbZOyI6nv8sZjbT7S9k67aJA/z8j
K5800TA0kyIsfUONg+Ooz0yPwVb61FhKvYOk2VwPo59UJ7jobh5YyOPGsakQWDRTcn6FZTl1NTVI
/rq/oBX6+J+gIiZM/2dGeMu7UxbqdVApkIz4Qz/+ZATJo/T3xZHjH5bcHmtJNAr6j9HUuYHavWYU
Hwvp79Lco6/d/K4iGaJ9zfWwvupMaVZNSSnJT+YxgHVtKJ+VIa1e+qEzd76rcO//e7j+s2B6ZPgj
jJ6iGX+9YLkvDdhN5NzPtO5vWRskN5GHZ6WYviV1lOyctU1jwAcp4zOgQMPx2hjwHLuIGjDjlIfb
xHWmUqqfR8laCm9IAEc9JSl52b/IG8gvUatlqhvahlWyZzWD3TXVLOiVl8Wz7En12nwOj+Eojzvn
YctJxW0uMy0mWter2Bl1GbVoGj1+PlUt4txL2TeeYRVjdLrvp1sOQgVXZFtAFikZX3/I2URbPWM2
1J/IGT63+qgds64svVmbH+sh/OMgQjWQ4T8ha7oO1EFtAfIHXu93nRW6WhFKJ2PJjJ1K0daCuNto
jzEiBqH+6gXP5Gc3TGpb+OlAwjxMU+TF8O8c21x6jEXonwUxXMdwLcorAAJXm5SUc5eVC4VnaOcL
3Q1rZGG9cKghzVUnnVHp+1u14RN8NMFwDA5QfMjrrZJTcAma3Re+ngbE/FmdPXvUl50n7sb340XI
uCTCs9AwrdtwyriMlo3qFZIOphMzhz2W1TNQVk315GZK9w6y+NGrqAEaCGQGEB6KBOv+yDRERh4v
QwLWmPHBD3De26EbhWlTeWYdaNlrWTlm9lSnltk8aZC0tDsnbWu9VClEz0SgOtel49Do5yhRtcSX
87n/1DXz9BxLlv2kknk9fl/zEMAlKZBTUlz3HgtlkgBiUVyqDSWPnqnslb8RO6I98daNJTH5Iab8
wHIL1tdrRxmNNmfmXsn8bkZ/2oLg3rcbU/OSMEwff7BhitcvRw19sTVSKFNmM4szPYP9yWBFw5Q/
gZZ6jNHo7aAZ+CMJHokyEJbVmc5Vs9SnBitJVuXekGqGh4rjXmV/43xhhYyVMjPnbE1IrfdTIyRO
sIK64Z9Iq+eekQbW3/dP8dbmOIg08W4Szcf1NZn0Zi93EmToQe4kXxCgsTU3Az78nElzuJPpi1tw
dbjeetxi6Bh9ljUVxEw+149jnFEnbumrFw1v3JKdPEHDGhw7hachhJTwDj+8RPCO0IhTWRIi6Ku4
ONIslJ04RV8hS0avha7aKzSItytt2mtBrsDJb65hCkuimCn0AUSi8C7NqjV4w4ckyHhkKH9ISoS6
U2X+HIrmuz3mlrtAevqqePrOJbPhKpRnYb3iqxL81VWu4/R1nPTzRHmuGMBAm5J6NLXGejyjopf2
1tKFJRHHvF6bE/XUqocm82NrSV15KZk7dJbneKSApuXBvzjLpigI01qC2Rjc8bU5q7cGAC5q6suR
XX6ychPWnJxS22MUf/9sGe+VN/0qByK01T02IkBm622JCAF0irCPRuUz+kt7jNBbW/TeyqrqKMn6
FCKImvlyVWpPdhCkZ81Mx4dgP/9dC7WyN+0+QaB0/c3yqK3y1igItZUghGjnyo2Nvj08fqBERe5/
VlZfbDAnfrqSETP6YPDMuDS9ZBrzoxrCU3vf1O1nI1QI8n+uflF6Xt0dw1zEsgUZMBytE5X7sLa+
Fdpk//m4FchM6XCIPFBbz1JVQxeF89iqfpjjAsmitQCV4704tBEcALGiUc3QJa0BShHXu1M0/ZiO
Uqz4IaQShTR/YoD3NHdN58Zy5adq8sHS06fWzH3UEL37SxSB5zr2AmKBqUD00QgQa4EIKYxKFEol
zc8k2+pPaael37RcinUPubPiJWDMea95tbF3QjqSoqbg0qe8c71chrJ5foWYtOG5fsrzdDrmS9Tt
JIhv9+D1yqhZWTiJGL2hIr3yedtJwt5R49p36gQRRkdkZTQl+zb1ozAvooNhopXlT9CMJX6X9D1z
eWkPNasxalnijlUozYwUTFn3UmaKJj1FQ5nKrt6pafOkw8MYgk9lQMyNrXRozgmkKz9jKJj/HpS5
yg+hNPHfw3IVtC75bzN7UVNEkZtTuki9PFCz9uQUSZMe21JL/6wMlDV3cErK7cVKF16QUEAWhIbQ
umLYk7r1lO8o9dCtA4MNbDl8lmqwIs9wZYXhIUV/cfTqZYw/dlpVdt44LsvXIAWXcSAtCBFfVMYs
OSRakXYHpmZ6jZG7LFTOwVBaMWx5tLt3PPI28xA/GhZtQUECyFO4z7urUpcgqQsDh4rqLAPtjsbY
LYYhOslKn+6YuvVEMbJDuYG10JVbl/6MDp3QotNK39Lq6oCeQu81Q97s3I/bVuhV0DGHP3jd+MvK
UQLELZW+mXWVD0yhe40C6KvuH+RNK+AfeeaBMeHeuv5szjDwmIvt0s/C3LnMNLFPCALtEZtsbg4T
1NRqwHeyR9dWtKSSHfgqSr9IqViCN4g8esyLm1PjO9xf0KbzwrJGgOe5Q/vh2lRm10XdL2Xlx13W
fBgmWfnSNnCrhsY4+40SaF4ct8VOKir+p6ugIVSURPeKewW+mGujVV7PKsJDlT+Mk/rF5HJ+YmA7
fM2t0HFDWWpPfUkP0rEk4+n+cjcKxDyZRQgGYwCMa11ohwuklQJ04X01QJjiKW1L4DK0v6mljF3d
fteNwPg9jzgxT+PAVII3Z0FiHqdFrpF2oAVhHu//oturgR8kMMLMEtNqW+fHnW5FE0rapQ8QOmNo
2gmQk1WK7lcKZdlprHZ5yvcMrjI7WYkC5r5xLtj0P/dDYXwMg3H4RTbS+TUM9giCN60JhUFAczzp
14yjFVPKTdOzvCiFngu12v6zLhfm10Huj0E2PsacI1IwviZ5pMB48367gWwsjDIVEWHNHsrgt7YD
Zjam8fDn/T3bOp8kRYyKMdfA9bryXzmZNTuQCTMKXcIjMGzpSzpp7QdIR8Pv901tfT9412USPvgd
eZBeH5UgrnSrk2xMNdX4H6exiycpkgHD2I7t21OY7ygNbi2NXp6JZDuT2BzPa3tOjfpzHdZMxORm
9qEKLNUrslI7KnJi7OQOW0sT2BqKpyRlTBpcm5LiYJAMm9p7RFejR8pwcSa/zy0G0ipnsMIXuZSc
ZOe23grg1KNJV4QwKqjsa6NRIKlpx7yun2tD27pNbjXVeZTlufj6+MaRZIhpc1BqoNivDUn5PM59
mle+LQU5WMcw/GpEcnaQZFM9Skq27Cxs62syAMN1zkDRLc9Dsix1MKgctIZaqpfTJaq9QjHLQ47i
3wsUDfNj1JnirHGb45fgfW3KPmtCoGheptkphGsWXQvZkQMWS0ft15x/7ZHh3skibtfHZtGYxTnB
dZo3be2pjjptbGt/WNQCJsFmMg6DM1v/MaTU/nVKJPPT/Q28PQkYFA1LUCoC6L46eVVQVnzJpPG1
VtKPeiu3v7QVWgHRGA6/3je1tTbIOcWELW1n2JWufcXUWp2QbFR+BTrqS5BNXeoGgQxDrMqN+Gyl
SbPHPXN7DsT0Eh0FUehEE0as/l3+VzeLBRqXzTOlND4ak54eoOTVdtKlrW9IXYtaHdNZFAVXVsjk
ZQtQXwXrnKkNvjRO88+8luzlEGhasrNhW0ti9IEbQMgL0ka/XlIhSH4Hup9+VAQWk//ldGicNHo4
zwTq9c6K+BXvPpxlRkOTSGXta10XHQo91g7JlO5xKtymZViBVoMtUkExr8/WpMMDCNUu3q7VyXM6
q8pvvRLrx9Foys8zTGYjoJ9g2okhm18QVhp6oQoQiDXQjHleS5ayovZDmLRrVxkMs/eY4iM633f4
Lb9AaOH/G1qF/lILtVTv8trPuyB7KVtDOsI8N3xzOn2P8vw21+RL8iIgw2LqQl0P7Fmw2hrGYFa+
MStRfizTSvEmpdUPhSLRm9Ht3j71mZ761pDvEVJs7iLwdx7//EUH5dpXTChPZy1Mar+Ijedck/8K
Kylxp7nza5RU4nD8ef+zbu7fO3urE9D3lrPENfbMoOoPcOrObqoG0U4k3rRCXYHhATGds77ZhqLk
T4vNG4am8Kgj9yD4tD2e6S0XAcXAhoGVEgNa19/OihdVy5hm94uiD5/oFhKqQmX40lAX+/L4Z3tv
ahWlevS+5tzERfo8TAwUXJDg8vJaD77+Cztwb5ENk2GBTr1ekmI0FjimvvYzHua/A7BMTU8ag0g9
3rezdZ2QegghcdGatlcld6mfhiTXCVFyWc9/Sv2cUbuDSNuVzdrypWbW9sLV1maRUdBlgo0QQvzV
XRkqgOORiKwpNsXRk1Y0xpNehtNZbVXjl4cXR8edmUfivKgarxZnxYGGLPPU+KVedYaryEN7qXpl
SQ70mbs/6xImnMcdHq4npi1sXZByrnGdvRxn9IjA7eX5ZP4s5gkaLVuXmKO4v7SNEiXpFIg9kTPy
FFo/xi1mmjJdnwpfSnvnFwW2rWNjx/VZl+vgAtbA/pa2dXLSJ9P2gd0534xZQsno/q/Y2EtKAbyN
qXDwjlo/bkJNm8G3AruEI81xo14qT/MQRrErBdb08GuDBf+fLWu1mUVgJlYZK3zZUZO82UlN8siu
9JbGeEy26C1bFU8oOicCdQzY/PrwaUXeWmnUluhlUQ9tjK59VsM4+DWIqmRnVRsBUoyT0sYmPpKS
r1J/rVz6bEnm0oe2vCaFC8pfpsqJHu42MN/5zsrqcmG8frbivKeC1yfm02SV0/dCGuyd47a5FnyR
VhCofcYJrz/btFippqM45sMaMLq1HWhH5vjHnRO25fnM8gGmwekhalxP1yBoTPNExen0of86G1Lz
WaW5S+8hcntzfKmb8TQq0uQqpuQtWrOn9rexSsyDVSLNB5m+vmyaNm/mrsUPpWyIWzeuRuegZ31V
76xzIzKT0TFsId4UUCOs4uTYzZXJrDuFPVuNfAc24WPWyrYLclx7DprscSFxKHV4wkCvyTcl3b/e
PZTPUnJzuwC3raQ/p8SRf5HRUzjcjxhbX++9ldW9Jged1TRmUPjREFTHfqwGr8ubvx83AtUW07pU
duizrg5Vn02SUYZW4at1oF4KeTCPOEP2eHYv6OQJ9oDrmatbWanzcUiyglAPW098HrIuuhj9ZO4k
HBs5KVBztoTHF8XkNSlxsCxmTEERbD2DEn+kSTJ8V9TM+TF0Yd38YpVQrXrJktpnMtvR8e9/yC0f
hLAQiBcdi1tJiEAfLGNMckrYjnYulgBll2J6VdX+e9mSKdw3tuUaFpVNIOJ096iZXTugZRQJ0DxQ
qXGeVuc8hNalaJVkT/pk486iek1qRV5AJXXd7GJyivnwAT5JpYjmH2Mj6V4tM2IfybHz+BuJshFb
Bz4Oor018MpBsiZtZZy9RKrmB+M/ynNumNXx/nfbWhBz0mRTgqyVl8v1d5Ng28qTTMMPO1W6BGNj
HMZ80F6hot2jstvaIkpGzMkCJ6NsKP75uwdtXSmUETVM6XWZQ2CXL4cl3c0QRQnjuuRPtU2wC1Oc
Bbijr0ocUVCORQT5H0Nm9niYnNgbNMut2uCjaTV/8apOXLq/muvM2eNQBmEainNSK1E7Wn1LVOIs
JarYsaptG69RBvWH1If5zpne/IzvrKw+Y7hICEU2LDCbjCRya5R4znqShz/uO8bmdyQ9BKYpwtOa
v6eoZ4ABVUrRtECPLDbkuYFutQpPcdRPn3Qpil5NOjYvGdrKZwoM/Z4A6UbsEuV8quuCNJ6a9LW7
dGYP51/EANeUxs6HMlSS4yBL8ue5Gc0PRZzBPWiVls9/7OzJ4m4cCjApFLahPGHUeF0CjGIri1oJ
eGrnWM2rytDY91yZjB+Ip/ePxy2iIwhmUOH0dtdQtkYy6rqTYjCjkI0d414tX+VENX+9v5kbPnNl
RXzrd0evDdNIU1JAsEvVpOdQhlDyyXTQYzn9CzsEX+IV1GGguK7tONC5QizFavLR6FyNoY/GTedo
3qu1bG2Q4H+jhMkgOIDRaztVJZf2RKPH77vymM2VfrTH5LeqLh9HDdHmJeUQiCFgI+thc0VdFJwB
QzE6l2fYHz8GEAHsJNhbqxE8wjpZIc+/NXgYjtYi7hdGVjWZo9RV/UdzMaNDDnPef+7vj0iQVsER
NT6hyEcRmMffan/KYR5gm1ewVA9e0DNt5GlI1R7TvkM7L1PswgXiXu1NXG+5H7VZgWOEnwEgxvV2
marcE0vi3E/MyXT/H2fnsSM30mzhJyJAb7Ysz25JPXL/aDaExtF7z6e/X/ZsRLJQRN2BMBtBHZ3J
yMwwJ86BkxoyEogMDo8Xd88KI1PcV2LIjlbW0ko6OwnssKDXjTiLD5WmDufI2o0A7luh7y/IkqmZ
rlwv7cCmaBBHXezA8mH/6oo3xH+SnQLbnduXcgq1UfRNGIZfr6U1U2S5W2EFbsVXaWpl40TCaf+O
BGVxCMLK/iYZQXIwwkDKXLuK99SO7vgkhW10CQDzgrNd375SPStk5ADa55lZg6xjBi7R0I6aqm7Y
qQPc2dGFqVXuUBhOrMUhA6DM/llHu7Z+arzg/y8jYJQgFwSxufb8LtPLtKVbdInUtALL3vzs5cC8
Pu2BXBJCp5EYVDAMLj2wVBronQPezFwOASoh8odu3a5q4r1PAxs4xLQ0jcQztbSiZVpmBzH71aRB
XrhO1EpwY6bta1RLw7fnV/Tf3DmHiqG9VZoSaZXeDArpcttW9BURN3DhBC+//D+s0ERHZAQAL2iN
5YoqaapLwBg42xDblqvoVXpJJnn+87GZO4cK4B/ZNxBAhnfWGh9yq49lHPXEunE7vc1TaHaVWycD
A6t6YdaNm8lhNx2drqmqUxKG3Uvf+UP0HM/le4FI4NjoesChBbJ87SVNOYfF4GeXeQz+nOJI+Wgr
UbaTX95bKx1TrkEmNkHLrbY0a2TwjWiGQCmBKD0Stgh5WP13w2h/g3/qVYv7D32rtrDpzzso5Xvu
yUvGQWN9oG5WscbAEHWvZBnHuTQsyKrRMUfNAwx4laSn5z8orStCRHou4KJXi2TAfy4Vk3ks32j/
rtLxWDRWfbYc//fZms9SNH7SOu1Hpqc7p+JOaPrek6BhQH674TRqOz9AfYChMz9vquxQGcH8Q6vU
5otdS7X1JWzl2DxHDOnUJ4oJ07zzONzdYZ5RUNBCzkRdLRsyEAnhKye7CEYuFPU0qT/IStqfDBAo
e/K6d7J4NpZapuhtEZysbptIL5LK0oiFlUg2jqacazUzR73mBjqpvZUYxl51+t57II6HKByQaq/h
GpOvqyg74rpjIegaJslAl9WXtdZ97D137ZCsoTrAoWSQZHnrMILWSZNkZ5decfIvmdnPBxus4vM1
WgsMGBkQWbagLFta0btSYzmAfYuI8T3JKMvXIB73qKjurUWcOYJh3mui1ZWVuQkLtcUlCklOjmlU
BhdbT6zPj3fsnuP9akX8Fr+kEYnZ0GbvteziNE78d1FCPuE4QfBH6g/y83kRbImUjxjiRpl1rSZi
ZFJXUsfl43SNcxyqMjjOAHafz1dQaOAYo/vEf+vhQNm3UXUy2DY6usnfZpn5aC7Z2j+Pt+3eEaKT
waQ/f6jGrT4OVY9w5nHNLgBn/mDA8rPSN84hreEEjsc9JMSdEJ8lUQozRFC1Ye1gIkC2U/gsLlPf
fAzt0v8gZeb0Gw+i+YVJAUAe6H4+Xt89t6DuAfcJ4vJU8Fcung2lJaEDnl/oaFUHaIQMtwyV+SAQ
x+5jU/dWJzhxqQeIVa47HqGS9FUgqTwuUdd9iZQ6T91WNYJT48/+/1rYe0+wiTx9unBBxn2EcC+W
mfdZ+v0c92M4WE1+teym/KQlmXUoUqs+PV7b5gxjhayZ2U7qlwIju7RCSamWp07Prp2tjelHtRza
+c0y/XSPLG/zvTAEqIpjRQbDPNgqqJN6MOBNlKZXhuhq5lT1EFUgp3DjpNl7Pe6sSWA8GIYACysk
zJdraiJJHWLTTq+x3zm2KxOWnOtRU589YRRJ36fNBWsi2ZJwm18uJrpJ4N2rMLniOqGXD4b/Y4zb
5hAYuVEfEsUsj4+/1XYLqUwR3wD8ZOYMDvylwbBrRmPsqvhqhGH92ZHk4S+/Grob0w/ODhHuFklM
8xlYE0LB5LbUFsXv8svicmNq+zCu46syMumrjcbw0sfq9Kmf5O5HXWj2SZbQdHL6oXnJyza5ohoX
vQXAlHYWvf2YXJVQpAqmHL7lOhlAIb1BTTVj0UPWenKbFOcojpUdK5sjTgWfLECMlDCxB3xhudw+
HI0eQafoWqMPC0XIaH8enH46BNHc/VmP8vRWDLP8dO1WWKWPClacguGG996GioTawRRd5W6qv3Sa
PH6uqTK/PXabezuIHVTFQGBv6y/SEPPiGHp0rSBDOyRV27kVRYudHdy8N6xFxE9QyXHAmbJf7qBt
ZqUSDEZ0TQYre6u10Pbd3An1FMh7Nfxj6EBEH6/rXUt8UVjCJKyb5DR4Ka6xOoBR1neGbpbxdVYR
LP7uSHXSu6ZSa9onicrxfEUsRssOWmxk86GzevvnqJu1f6SfIvsnuURO50Wl7y9dND6xfqiztkvc
2e9hd+24FdWOgn1cZJ/kzo7lyh3UKZe++LrT+h+VwRmGl9T3C9NTWpR2T7Ef9XvqttsTTwRHi0Ts
J6XA9U1GOl7PCEtIF8kMoS+FXSb56VR5AOTWipsfj/dzk2CIuIcDJnJhtLHWKX44aGVAahPDRFKW
Z2tukWHJ7fqTXTT9KzKV8t8TQDBqxk5/eWx566Eo9/GuwucElgzky9J3zEEp48aUo6sipfbJbHIA
IHG9J6CxPeOkpuT7QolLUIytPNRI7MpUGpMzHjhz+0KSqCZnppuaygXcr/hHcBVdcq3MFCTdkwsk
Z6KtwRnk/Ikzv1xgpgX8bF8Kro5k+rKb9JJ6TAce22eDIrRzwNiKCIzxbibXlnaiUYpMo56jq9Yn
9hvlojLnlbXVc9u3YIgeL2pz4jEm6KspFzK4y0zC0lgl2PxKrYuu0qj8NUstY12T8nFwpE+zVO/4
5uYgYAsBHXIZAggNa0tbtYMyKaIq4bVQ/frUpr555WquXnzQj+fHy9q4CaVPgEFQCtDII/ZauYlf
oOKDPCYX2RQraFYMkWF8HhLV/plbfRge6g5ZQDdvrWyn93pnjdQvmL0iNQQwvDYMYlnNRj2Mrn3T
Kwez5p7uWzs5jPa4R0WxOXCskWeH2NkBv8+gx2o7xyGk9cBRgNx+OjRJWbu+giT64528tyD8ngye
Nq+ogC2twDan23OQxFdmU8NTGkisRZPj05wUe2j97YLYNObUyd0I/GjELk0NiGUXzqQH1zIb+9M8
2crn1Kn3II7bBRH9W0AnuKaoS647QJlZBXNth+olbZPkz9Qmb3e0Mv4W1HR8H+/d1gsxJfixBQs4
aJrVgnLivFI2MpWnyfia1YFXdtHnPFf+qKb8Y1OXT58vXQC6xO3P9biZ/JOhog+YalAuZdjaV78b
50NsqKWX+sXTE96o/MBaQzqlA1eDBXz5qWqAfyHwf+Ui59bX2U7mG1jzxFWkNrw83sM7n4t5A9oy
IgvgWlztYcdkFnPJinJJp0w7THrZHczSlC+2Bc7qsantXUjCgQfCpcsnYxRsuai8ntLBtCGvLYK+
PXQMwaCB8BeUyUe4ufemW+84u+BXFIRJAKD0dS3X1AJVbgCUXRr6Ap/kqI9fWxle6MdLumuFBJ2R
X7JP5CeWS1LA0ZbM9CiXtjGnjxEcOSc5jPey3LvfCAQ0oaNgpVkDTkrmt3tKycrFyZkfcpnZpdRX
OX70V1WZzV5n9b61d70FofO3LoqEdsDwV2kpMC0O1kEZlPo8G055TsvnueRIQYnZCGwgtqVSvHLz
Bq1dKQKWcrHDGpnMKo+v+VQ/zW4srIjECMJUBpbWBBNN5NiJExtsX68MtybXu7M/V/VOBrG9jHAz
8MEMtQIWIPtcukLoV6MdhInKdJIgOZQzGeXH2TKyV9Ufc8XtM6bOXF+24mnnXG0/mEFnCzg0iAjG
vtbuAQeSFMW1DolhHDgvGSQNbjs6thfO5dPkf7xRQE4Ejgv0Bw/kcpHSOEIrr4/MBdf09xW7NQ6K
PfVPnyoBb8EhmOGhmLRGeQD5lKljO9MlC9LBtaK2dNNsmnZimO3ZNQSARnwq9HuBRi7XUobZPBld
ODPGEw4HEnz1WLb2Xu1okzAwAA7cAsJXIdVJ6re0IpWS7TTpODIqoWsvtp+b/+qdUp5yu4h+1PNs
H5vQyX9Pi3ZvBmDrFtwYzKkDNSVeIj9aWpblgSFm5l4uTTDW16wPEKbsrOqUlfHTiCBxOfFWcUPB
E0KGtDSV+rU1hIzCXxqbkVhmcw3bpT+e3qamqQ5z1Fln8ctkh3aMld+fvYKFTBXBPC1xHrF1Tq2r
xQz3W2TygCn+3xFzU4dAbau/n7YiJosFPzr8HZCvLFdoybHV+3lnQDmFnqwb2ln/rY1Lfa/1ceej
CZ0MdOkEsGor/eFkcVhlgXbJm1A+Mf3aH+tpyo4R2J7nThmvo0DjgbQWt4d4WZZLkrpiCmQ9hCfR
Cv3ZnbQ+CA4ISuwVoVfn7D87Jpz+Kitibm6VKyQ1V28BmOqmTbZ0QHpPP4VMUexcgqvr9z8rDjMv
lBmRhdhQyCCKNoYxVuo87v5irstKLrEf9PVRztTp3z6zE+0WTbaR7Ri+u7xfDK8OeMDzAibILG8l
bG5fUkohX9FneBIl8b48JMBZHAukzif85pdSY9EyfY3cR3XLLZK5vM2ca1hL08+nvHxjZbUWyarK
osmy6mbo3fwhLGznLYZCY09xSfyYX2pS/5lhJo94STjgmlhcHfxibqekusUhuhYtAlKs7GB03eyO
JXx/zy+Kl5E2NBEukJnVouwg9ee4zdobE4/6eASPVqauOs3y3kDtPRckuuUmxBZVjFUwCH6r1awi
aSE5bQBS5RK8EbT9inH6LeyqPv8g+2FQnrRc1afr4zXe2VEDCBegAtovwJ9WF3Ch94lOFa67NS3w
pEMvAw05W2MGvXLd+prxZ5KlAwivx1bvLBhnZGYCdiHa0Gsm/8JUkJfjSbmlcRC7iWH6F4sIIXKJ
FGUEe6v4xZb0ptwxe+fEAcESsi8kR0SOq8R8HusgGZBHuqWqNKiooTjRSxbO6ufHq7trBoyhaC/x
SeWVGafLy8SJwvpm+I3fuXNDTPItjKZgjwvlriFApBTwoaym3LA82xA/5XofmZzt3orcMYAaT+rH
J2UXxKGjVUZ7iVufW1ITv8UvN0g9lSpFmaS+aWrxOkpWdzWU2b883rNVtIMRxvPFPcUpoFy/PtlJ
Z6l+NTXVbTTa5MUqmz+7qqLeHNjZi52qc/nmB74RHtNcLfa49bdnAFAeCTqVDWZEeKeXCywctWmp
OpW3uByaz2WZ5o0rKcME5Z9loU9gBE3xZNfzfb0CrykgH0R36zzdMJE5HjTWqxcEIoeKYv7nMmP0
5VSmw3TTrb490vts/3y8zfeWivQ7ITJgNoaXV6FdLbURIyVqfVNoXNcXeZxAjmY6YRiED2mkIspY
6NPOediedgAtpDg8P6Lksl4rg6MKIs48dFM81h/RHu2U33KICdIPkgO/lcuUmBRdy2J26v89Xu72
gIiSLVhH4b5UrlYHBDyKOTZ9VtyC1s9efCnL6GCUT05KiW9JrRbMEG1sso+1mhzjgbU5DUNx66ox
uUhqVb3BB7TXqrvz6cR4LM+DBeEZQuBLLwVnbOdxmhY3Gb6wFzPLnX8z5t6PpJV5BlgoK5+OT1gW
8AaZWhzp/LpiauspuHxVLW51MCRwo3XRJYyC+vj4E63i1v82j+CEiwWOGh7a5bIYTDH0NoFOvDCn
4lAEZueqPpA9rfD3ykh3vYFxFYEw55ZZ38u17CsagzHs4GB0Z7sb8puWjntRw90F0aphzhhE8cbb
eVBDBfBEcfNj4qEgqudjr/fD5wFt3/PjvbvrEnwfMeZOKW5dqqpiw2oYiSluajjMg5v5tXruyxHi
BWUyrFfFL9Xnquj/fS2q2hQy4aQHq7/8WmpQEKcixnQbtcT6w4CE2y1kK/qcOVay4xj3vhb3I34h
FKDJopemUHlAuEqecAxV6U8wXZnHEECX+3gL730tpgEY4Sf6EgoISyuNGBYZ9aC8Mf3bfYvT2vzc
B07jBZW8N31+zxS4eA4URxUIp7Y01UutWdUppkJS7kPQJN1panPjOHV5eH28qnt796sp8fe/PNnk
ZnNFy6+4OVpcFUcq3WZ8LAkEd56Te3ZAgHCkeEEphqy+kZIrszIqQXEzM208J6FhXmodttfHq7m3
caAlgBrRUxHFzOVqigogc1XFKA7kZem/MlOc6weFAQf/ZcjtYC8av2sOImAa7Ti5taZvjuWhtXNr
xvGmrjzqAXJ5sVpl7qQm6c4Bvrd/xIj/TR+K3uJyZUxuQObRcKeza/Ox0LLZrcu2Oj69f6IryjMo
yjpwNS+ttEXrYKfi0LbSYKBi0rXfIe9V+w9UdJRgx9qd1x4IEgE2tVO4dNZKp3FsBLmaO9ytviVf
4wz6zUCd3Cmw3SSVmkOiB8mOu2/uQRqyTF8LEJmYelxXciKJiQmI4fKblUnymxl/LEsUmef2OECU
fnq8mXdt0Z7iHaFRRSlzuZm9rpZSbePy9hwSNUlpV5fnIq/5ak0Qa2+1ZA07l+7GS0giSAwJT2kX
CLzC0mSZGqHu08C5yVM0fUipDB9SRD9+e7ywjdsTKIh2Du1ECiHYWVqR/FFP7TbFSmEEB7Vu9Y9F
MeXX2KmmnWvjnikxys5cFRgTpiuWpqKhkHM7h7l+HIPCpfhdn0txtbdxFDwHXX+nihSgAESKOM+8
kUtTct6reYrq/a3KUuPqS7LzUe2s9LVuTfnZYFMU8Hn1RU+Htu96A7VSDgtrMoJbEFvhcZKq73ky
7WkhbtxPKHkQygLFB91K7W65njRPfStqeuuqGvPHTFG8yB9sF+mSr73kP9kf4E6nOUSDilwZonU6
IUtjPniPXEPF4xYT3p/M1g9T1/Zj/1jxz56cGXo3RklAxND/4Y6WxnSlDYS2TH6LjVg95uHsuLOW
7wEl34vzixISGSYQe9pTvMAEnKvHhDnmoXDAt95stfV7N827pjyEXZTp19Swm8Jr4S8ZXwD4pse6
5HVz8yEKP1ah0ho7OPLNtxTJLhcWYtRghbm8lis2ZqFHY9ts75Q71aHzHfkK7s/4Ycf1+KGBOGba
iXa2FrmUqdqKiFEwma5eglK2/Dav2vQWtWb9e2Mp/ivzv1ni2V1iZUfgM5GyY3JzeUFWxFynKD86
0MWtp2GdtrWNutTTW80EtZtFmXKwR31vUHBzo0CfzAw6aC7wtiCdVp4aNjjx6Bv9bZjoxhCpdC6k
HPWhmI09SuL312TpQeTs8EqRhYm0aL0iO+U0BE3V3kKEbD/oyoSOTxU2ARbl+NVJEQC0FaNzNdRE
L6Wa56/kbdbPITAsN/L16MnhCg4OtTQYtCG6Al+5mdBlmAMAaZXVtzxv6x/gCFW3dtpkx1m335Ec
GnDGexihAoBaOqvcKP48OkFz63q9C0+jqUmIP0Fn8GywJ9JocjNBaEv/fR1Szn6EMGrYtDdbUtpP
WWGk50lrkh+I5qrHxy/edkm08MBXUQ1kYXSTl0tiLGBIB6nPb0UMWbJrzpLxuVHl8etjM1vfJHIF
T0AL2UJEZQ0sntJKI9CbMdOa+oEIBo76jgw3miEHfmxqc74pDbASQcgMvpjEfbmiabYr5iCL+VYF
Q+WGZR+4SawlR5qVtYdm14/H5jYrAy0Gmpd3j84JSLVVLNToFSAuR+tuyYyucVq2CgyX0O7wuO9B
iO+YIsBjpEPc2hCCr9yv6gLZnoypvxVdMB0tVvqxy5TqpSj9p4tGAg1N/5hKPLzjJLvLTQyb3IQM
L1ZvXQYjAfRuJVNY5nNC5LCa09diEIoemglycQPNmM3SKSslVckG2+AcorqOGGoS/ex1pMeMvFRf
s4obded0iS+yuLuEVQpxNJUFLdM6t9FGzZEmZ1Rvcq/5pzqs69Pc2tHZqdLhozK3/YuV69nH2kz9
v+H12CtYbE4cBR6QcYKdnI6evG736kUZM3ThTDepNuUjhP4jJIPN0wkcVsg/4JUFB4XPrHJ6EJl2
miicgiYf8+PUm/8aTaUeB1PZq8mt10N4RKIoaPChJBcg26Wr+Az2p8nYyB6TOdKngXPulZq+18IT
vv3rR3u3QmURWiHBLLR+cEbC2syJ7NnzZbsU8NavtT78pgJvcNvQ+AMU8/nxuV5fI8Ig0TnFWoJm
3tPVYUOSIZ4sqPe9NDNHN7BC8ziNoeXqWvq9ycMvj63d2UQxdKGSv6HgtaEcrCujNK2kGr2O0f6j
Xkv+oY3aaudqFJ9iuYk4nmjEU6DlMn4fyfilJCKJiBr43eAFSV78bRSKfizGub+MlZ9e/arRfk/j
OD+3xW7Ifs8yAlpUkkSLA+9fOkmr+VVmWPHg6UpcHcdmbo5q1TRHfp3pbGdW8daM8Nn4Ve18e7yz
60uTEA/AN0EKjz5B7xp0U6djOWvD0HtJm8snoPjSAeEG2c39+dn7GU0t2mpIXvF+ka6uI8sxAoai
dnnrdeVsfoXqgMnvSgm/lta4N+H3/rOWn5KSEwVwQcEvEsjVBe20qRxGvdJ5o2bGMnqocxZ6sdSY
/TcexzQ6hvqQxV/toQ6C69Rr4ew2YxbbH5XeCZWDI4MS8giqAuk0pfIYHA0djaKdm3a79xpVZoFQ
49HajvgMuj4M6jh2HnNU4D6QDiw/9bFdnJ0u3YMK3bNFXghMAiemj7vaEKMvorhBEdeLMrM4dJTS
XodsCDlL5fjtsUttDyuODCQdOXne/g2FZhKESs7EOS6VlM0Xx27Vb1MaP6nTRrsI+CryIrCziAGU
NWhB9rOisQOz8frO8Q9RaqaHwNTbnU+0yQXfzYBwIunDCnXZ5clUc9UHYIx8zKxrxU8ZPdN/xwAK
zbaN21NSmtNLiCLImX60fKpaO7wZ4WBfH2/onW/HmNs7UxCtMab7l79D5hvzGNty4yWxnH80/DL+
UKvtSCkrG3cIBO6YEkIqxDSsGKKzVR0pMrO4tIvJ8dJ+Tjw1BkpTGVJ3MdunsS3MSOD6NECErDAb
LNzol9tWnbO26f3M9uS0VNygbuJzEJT+zju1jmaEFZ53bjjRoOaSW1mxdIBBhPFeaHXBGZ1mG0hS
XFwh1fbPTdMn33QCHs/JsuhcTmZyefzpthc7JVUG20QuSJ6+7mvOWd4jfedbXgUe8MPUma8VEfeN
3GY+Ey1U57lXlE8acw7Hx4a37zMfT4z3CpophnNXPqP6bWMYc2x7upX+HlZwpMNhm0BumU5uE8h7
8cf2zHPYoZfnFhPt//XTCcFPnZB9Wp4UJVB4Bt3gNTw4p8eLete6W17rVAfwGsGMR8lgXRWktl8B
5JFUT9VQpwNtGBq9R5wqd0cLFDMXtzOG/zSmVihQH1d28Sm3W62+ZVldRKAkeXlombeq8inJaiu6
gVD3/zdEdA/cyR476drUhf9hTgu4oF2mJIzATcEFBC4DL80e0fXWN0ANE8vAZcFTRU67dE0qkhNZ
kKF4dHyYMpn8VtYQ7BrT4ZNCxWU451JjADCoJEpOtjmVys6M6dZHyNFpXuCfQq1pXfQf/LmF7jpQ
vVRBptpFgrW1vwW5Pf3PHi1rPoTsS7dzwWwcBVtCF4pJMFOgOVf3qURgwFRrG3v1nI6XxAmjcwMI
4vrYUe5ZIbsVmEpS3A1h46T7hUEHKPH0Ugr9m+5XXXmAKmFKd96HO4aYCGa2BudnOWsELgNgrZLM
Q+Kldsn0nJy3pyqow69PL0cQ/wCCwlvElP/SU+qobqUxjFIPXAYjscZUHeIInsPHVjZ3PzU/hpEo
GfNjwJ2Itf5yIZd1ZOjj4EdeMcDIZMal+qFQocfQ1PRJKUNiEGGKwpjAdzGYtGpqNWmCCrkZxx5o
ovkoVaN/QITGerKu+G5F4DrAW1BYXNO4NXkdFnRpIg9jFamJkhbVIRnDYu/222RfLIcXWiB4qXLw
nZY7l9t9mjtZHnn9UNu/tcmsn9K4Mi6jLgcfBkuqLrRGlZ22xT2jtKWBdgmyXxKWpVEq4NUYI/rm
hWi8/mSMY/qZ2n34Glp9/KXSzOEtNiHbfOwjwgcWFzDpl6ge8dEE5GNdRJWNftKVRI+9TJWys19F
Mqhebs/nrTD+xwAgCEAwSNpyac5sU5TVo8Sz4kg76QFcl76i74Fr7/g7fk4YCb6bPu76iQzDMOmm
zEq8Sh2G+IJEmD6ftaQJg0PmZLvwtXvmqO5RW0fQhrdrdbws6EBsTRpKr6oD3xtGnny7UcIzYKN8
55LdvCyUeblk+UpAYEnOV5dsMfVl01Zl5fmONpRHByBG+omBCDM7gF1WkaqNnFIl3Jq7/hJoJQSA
jz/gdq0IiwBco2Ylorx1g7cvVaOzmYPxtN6Yj+z03zJP9yHs570zvj0FWGJD38kn6VysrsYgqHP4
C9vKg1zF/1BKko4Yu2X9RiyuHZPRcK6GNUfPUTeKFAouDd5tRithg1iXyMIeJLMRtQWJ2zxeGHhs
DtUIFrCvknznwN3ZSZDDMBwzwUnHTF+dcj+RfUfxzcKrFMTDqbGoc3wY1KFpTkor+9JOvHpnO+m4
EiozGMW5WzspCAHU6xziDVMLh7Pit9MrAJvpzWLq8c2cU+UNzac9vbNNjE5Gyl0tlAkI1GkALY87
0rl9kvtN7FmkBB9ha9NOVj8WN0bslMDNy7CLv8xZ5QQfy1QymkubZdbONm/vNZJINEeY2RaNzPWv
MDHyrg29Ld3gTIsQL7dsl8djr7N4xwpPHle1I/TuKdYtF1pNKk2XqPZvcxWEb0zXfWeONf7y+Ozd
MyI6T6IWziMrr4wk6twalZH6tzzK0nM+pe1BSyBnfWxl65cakxBARAXigMRm9c0SrpRQ1fPAmxQ4
LWZYK70iY6ozNKQ9bqOtKS5NykYi3SdhXEPfHaZickMbCi9jJGw8mOgWQeRsSEYEH88ADffjlW29
kRQG10dOCqZ28DDLjySlVT+ZtZ16ZZKqxyzVNC9NZqD1wTh+iBCOOytWaB3LJhhOQzA8Sc3NQSBb
5Ylg+psLmUrK0nyWindX6mYPvaxUOha6BmxEp9rRuwhPTHtkeltvwRzFGuYjhWTlOj9OmW+PWquY
vSyd9GtYOvYR6ZHo9HhPt5+QESDaQEBFqQkRxC4X1RIzDOkUzl7gm/RLas1qXKfN6AP5cHztVf/u
WrMoYbGD1Lw2xf12RPFbsiZPkavmYpg9Kj8VXtqg0fT98cK228cbh74ZAsjgYujULxfmRPkAkf7Y
UwbXqoA6eBwzH6SDCH9sZ7sk8ZbqMB7CGCy0VFd2cjB6ZGq9p/m97CKiWFxT+AnObSfvqUrdWxIp
Gpnpe31/zcTjNGg8zeBHPEvqsqvs5N05kCC9fbwgsTHLQFL8fBJAXaiYbN61cpRGjekVxbNkwPQw
h2k5Il0hytxwmw9jfyZYl5+cPuZsCVA0sTLIDpKpdYfQykNl9O1S8RKQGscYsexDUEfWoXOSJ7XN
303R0xUE0gIfup4+rrNslucsUjxtpI879Wl2DpHl3jlX228l7kNC1/c1gcVeuoWhlhNcwJrs9VRK
T3WgwOlVTntyanetAEGED1sEc+viThgpUPUEtuxZid+dp8qYXa2t97iYtsUdsVWCY0fgNOg7rhYz
zTMcMP0oe7NVB+MZ/9ajf8c0U/OXfFRb7WJRkdHfWmnqq0NdG3Dk9BKUPyeunnD4lMpdFV7LvOzs
a5AY4DJDww8lyZWzqjGY28xS+7sy5Ul2kqFd5x/0OVolcRMSmRpN6eypVt3bNjE2rSDFBZ/ymlQn
HtW6JjScKLnH43eVOfsXgc/fO0nbq4EJIqpvALF4NKjeLn0gIEhN26mbPMuX8rOcO6JtlNgHLaie
JHnFqcWwEoELIGiGtNfZH5/FjxDj5GLVC7Dk5cDwGaxTrlbVzdvj++HO5lGHxtdEGwc87+pi1Us1
srImnjyZIPAwTZXqWr0dHB9bubN3oAWoJ6LXyvze+vxE6RTA9TKNXlvU1XWqISyJyiw8FFO7J+Cw
NQVLAPtHd5HIaUOtbeiS0xWxX3lcDerHNJWVP2Jn1F6YtZF2cDj3TFFqJn6BQedOwDRFo2ONWu01
hO1X1FiKQ9sbsFKX9g4gdJsuQPfC9CO2aPcQQix9D+mLUI27uvJUFWiVmwSZZLpS3UuVCwqxyM79
qITFGchx7Dz9IgrFT3IjGolgy9eckEVb2EbHkfeqYlJu4BPbUyMp1jmLaAc99pLtW4XGKHgjUYlg
VG89ExggxqaHpVl7dS5l18ZKnWur5Pkh67L+0HeyuZO+b32fPhPvPdEfVVm6pstdpdJrDF2hZ144
ONkN7Ld+CqT+6+NFbZ0EI3wzeou0SnmFl0aGJMv0Kp8zL5/k8IcTDNZxYlLlRj1hOD1vioREtO6h
n9wAbME/RzK5VebRtOoOYVoZblr7wTEvwvD/YQqMN9OOZLFU/FarSgSP3OAPmdeZxj/aXKtXpsqC
Y1C2+k4CtHUKgjFA3rSy6Z1vyLecSS1S9Igrb6AT+mdm6XnhIeHRTWdZaeKQDgWVwp3r6p5NHJ7c
USAugActvxnAN72M0VTwgjnsvsK01hzjTIvOQVxGf6DG7OzYu+MjIjPA7ekPQEKzKtMGRiHLs5SX
3ujoqeRmamnNrl7JVULmJZf/PnaTO6uDo52yEX/oia9j3H4c6JbTHPDI8mG51tXUrWzluz9Kt3Ee
y/Nja3fWBjpf3F4sbIuDM6NBLzVIzehTIZV1LrtcqU/IBdTBFRhmu6c3eudMAyGkHUe2TKVh3Vi1
u2Z2yjQCW2Kn41c5IIUdyjr/8nhRd7aQhjjkJu/6lZt0ZJh0aFpav6PbWThnxYxCgqDSuLRgmG8J
+qNPv9KAcQRpFVhMdOrX3Rw9j6gOdUHvAS6w3UAzJs8og2bnPbuzd4IiF/gUgxvAF1dubw15oakM
aXpj3IODy5zmFtOsuj7eu+1bxqgBP50LSsRRawxOTKNAjaSk9yRQrN/leeqP+pyYl9a3iiNi7s0H
adKUZ696fEKMNLONXCFwSi1PdC5HsRlB7+gNtaJ9iVQtfKsr68fjlW32DyOMfgtRNuJQvtfSSDDZ
UZuHUu8FE9iEKY6zQ56Ee+S496yQBxPvUkkgSlw1QTJVmxyJ2NyzkyI9tpneu7oz75XQNsdWHCJ4
0ujlwyNJy225Fth0rK6AVYyO/WR9QjcUGQCrij8NeRY8/22oh4AwphwqXv+VqTiUuipL6sGTBqlR
PdnJ2vEYomv07FgD1w/5DuVdvj/FmHVZsNWlgS+fDx7HTP9iSX3laqjsfnvaC95Hd4iWyBUoxSx3
jokGJO5rXM0Yg6mlYN11t9Y0jWgns9/4gdDYpO0KjplWGNTnSztd5/ctT8noRfj2keRxfM3Csn72
+sYKt9w7ipm2q71aDbPMTk9nX/aUKY0O89CEbtE76alsd6kNNy4nTHFICdrB9HOAlguKA62bJiWV
PRP6sMzNbL8nyOUDEfCGFGFOj7/Tpv5oMEtDO4r/E95S91yaG2fUr42IlYFyjM9y00l/9EOnf22z
KDyHBCXAOpXxqGn+PzVUuLfH1u8slviCOrhQ7COZFF/31ybwKOUjuBTZi0JFfzELy0E4LI8OkRZV
O4/H5sJloQbdS0FOAZZrPXkfm0bcWUwHeDKVwcOUd58GWz9JajKcLCt7nbNijyJ565pi2JADLeZ4
gaatUuVIKzJtAg3h1XU3Vq4pKX8xpuc8Cy4W8qEOkDRNcB4y6Lj2zUmLY46B7ElaCdKwtzjZhdyf
lNJqdh6t7eeCmkoM6gDWEi3MVQIW/x9n57krt9F06ysiwBz+cgJnB0VbsuQ/hGXLzcxmDld/nt7v
BxwNZ7CJbcAQDBhWTTe7qyustQqlhJypzsajXlXxz6mfp1MlvfpgyUHf6TffMUWSrBTJ2T2FEbg+
GUE1rlrpt/FjPNdpE6b67Jx0COthLILlrTIsbKHKyGnEKHQMNbtrYwxzxP0HWUxirqX/upVVPlpm
88YxfHR/ee+500CXwIlRV7220hYQGss49x7zdKpOgzSV+HRb72QKt+ccmgCACoXh45Rvp5f7oE6T
WM/dR61J63OeirwP3Sn3TzBK0od4mOYDBYM3l3GZJUCDHi4E4Sb/vjnrlRB9zrPjPVrSmkJOTx1p
tlx21nYTcPKO0AVSBqipsqHXOzjaBnjp2LQercYyT67VJJ+yhN6JsDTv2RdW/dY3WVXaAWkrMCTJ
wlbOJlF9SKKC7slqGFwOd7JGlCQu/nijE+R9VEhlUPO8MRC4rlcVx9WkMWUTK7mI/+wXuwqDsp2e
52Gddjbw2iVxn3B9IJTIsZTa7A1wjnZjjJ6SMZylP5eYAUlnhbMxaXus0Ovr+z9DhNAvcw0VJ2fz
paYqJjtYp/HcBkZ1FvMIFmBs0mcGFu01U++bIguhVaHQ+pvLa4ksoZexjOept06zZXUfaqMfPw/r
HoD63ubxQoLwVjBqWiPX30l0cDzyzmdNPVX8Kcj6sFysPZET9b7//1bF/3aO1AAeJrEgz/JmOQmj
fBi7hJWut8WTmG3nrKVWdwAU5h4KYAef3Fqbn3p92MnmriOBF8PkwzxUHA/ggdtj2DA7KDOZQXIW
hqVFIKoTAsNe6pHuzu0xyxr9AmbQODOANji6hb03xOjOd1QBsOqg8aDddBcaBntm64r9vtKqUJ/y
/NCl1fJYVjLbCTs2gP3/WytdV1qfqmm91VGVmt1aaSGn81KhUBLHZhBpVTtGli26o4tefDgY6/Kk
ZoyrYZXeKTWYoLD4vRc6xlxfhhLplGrNvd9fdwV3jhicUQqMqs+t8sLrI5bkLfSIMWMP+so4rcKv
w3Gs4uPrVl5aKJszhhlKH5R2ELfafmojyd3cr4bpbLeggSpgH+9tuOKM6e7iYz5ZeSiKzo1mp+sP
WseEMRGY2Snz2v7z67/k2qH/7zvgHahoAW1RaIjr9c651neirKazFyduWAS+9tTAlAKjF/fnUWpv
44//z56LoDu5Auq27hajJ9AZzCcK1mc3zUAqCRpxg1FLWnLVnizD7XFW1DKCP0rwPiCMzT3u1tVA
KN9iac60frCKPPhS1kV+yhD3GnaSoPu2aDTCdaEyvm2iIkq5ZMnsT+fMbsi1OhQfQlAYTAHz+vHL
659swzZWe8jC1CxhpE+pxG97JRNNYEMUMIXcbo3lUzG2Yni/QMedzkni9dYfS+67H/U1DtLQmYAa
O5XhNAehBas8WIlALi0085o4ZWcXbi8PYDICAwTofV7rLXLDBhEircWbzrFT5J/8gmF1SRC8Tfvi
f8sHAQa+AEwiTfjNdy3sUmv7ACtrVQ6PlluZodSDfueK3l0LRQD1CgDr3eoR5p4YXQD183ldgn+R
eS4OgT1nO9HAC5L32g/wZiJxoHiJiie1uX4tb4rUjGY5B1M2SBQr46Q52Oie9eFsdYF2QPYOvl3d
Tb482Xqcl1EhLdFGMZpi3ZOxLGZ5HPQktz8SizbLIWfMdPvQuZTgw8UYu73a0p2DjrSPYhm8kPO2
Yea4rmbSSpR9ytn/Y1nRXbeT6Tuwzb3JGnf2n6AFmTbIjYSA236FNYETsP14JnSptVCWXX4o43nP
yq37UxOlKHkjTANXaoucnIxmdru8Xc6TuiftCsRPL58sgYat01s7+HsVnmw+NuEf8EwCWgV13RQW
BMMm5AKF6FxqRXnwBt+sws631pPjLNlTzoCzc96N6ffX3cVLXn1tlryKfATpCFoXsIuvXfyYBXk/
0MU/N30d/xtDLu4i287GLKyDxgi+8/hMXxHMKbynOp0GESJPnBvnoDPS4JS6wv5HA4ZuH4ZiqdTs
isKK32et52dMpLK7/mR0qytCQ00S/ukP5vpMg6n42q9N3j/adSbQi3YqZl00euk/mSUT10PZalYd
pbHpfl2zWOvCeZoS80Mp5drR3l9hCagxRPJiDovL1MZYTu7jMMtFGCdrzsufOvJpcRSXlpTcDidd
2p2beXv8fBBhlCpeGqoEVNeblpnr6EKJtGDtrNUlAY54IBl+G7xauTISAZhCjLsh6XW3vfzEzrPZ
MxfvbJR6/r6GO/RY63KPHXEb0BI0Q7oy6foBKbLVWn+p8fRNaxRe73nnWpPlR7uctfOkieV9wtD2
Y9uOyfcYFs/Rhi+zU7W7Yxl2OWVIsm2VV20qIzUiF7U/uv7ZNsaLO9tpuEjrBwPGHhDsej/Hrgzj
+I0VSUa5w3BRQHI1lYfa/nY2hFH55ly5rXOeitY8rtO8nNPG0Hceu60nxIoiPCr6HPU7CPvXuypw
XYI+p3M2kEMNNZH6P/qhDGhIO8mbsuCXBTHCw7Wxpv5wN3nPIts6G6m/nPWckRoIFI7flsxf/3zd
UWx9IQui2EOJnRAG5ZltvCQGhr5CfHDOWdc67mFY1/b3uJ7yKWy6OfjLd6S+J+d9Zw/V6B9ERKiV
UNTauKapgO25uIVLwIBY4ZC22XnCzZwAuOxBp+6Zgq4GeZTCLmiwTX1kdKvW8BZMjZ41hNlqjodM
h+mVZOseovTeRqqjhySiIuhvY2rmBIPeWXv3nMxzcfBFbv4pZMcgBXeOP05r7R3e/OHogeNB1EhY
qjLq9/xyv9eqcKShsBC5PYmDaBCSd418iZBz7Y4W2eJ/sEfgRVOasJoi5MaeCZehiIGOnZss9Z6x
Up2XcpWR6w3LqTS06vfX13fn05GOI8uihEUUePV6fXbmErIre+St1R91UyBNbVTL99ZnFN3rpm7y
Ui6BUvlQSriggpmGfm3LQJJz7JsiPnvz2H5jolJcV2j+DmX/bfBl4X/ubb91kLyKa/OSGB1iUBL+
7PTgGGJ5qnkyRnTmikQ/mlVmt6pu2tY7P3L7NlEHI0PlDNEYC6gCb/y5TeFINrbmnVNnLY72sPTH
cup+vr4T94zQnoL4QIBEGrV5ANHUo0WG4ObZzpgbAENSCxe336u1qL/l19hELUXVWmi4qILp1soi
ZJGh9xqci2XqHqaiY15iMuin2RnGj0sdiwd79fSTN5jiN280utNbF8mbSG3qZTKSwrdff+08k3Is
hkxE2UQOmgvLOLsy//G6kTtnitOpXl6aH/if7fsr18Kv62AWUcokamIdSEjwTOl2psd2WIO/jLjV
7Wic+sD4HNurHmekw06/HCGBozstal+jHjFlQf88N+bw0xus6W0DytQTw0AFhaEGhwkVZOuzGDUe
Z4MtkqibJzeystKJhraUb5It/D8r7AQUNu4qZcnr/W5iu7bStUiipE+bg94VCaXwpH7zV2Ut0GeI
OCBrUh6+tkIDf/GWuk4iy6+t0J2z6jBRN9zxgrcXBEQx4bwSi0LPbAsuLgG4S6RgkqikIM4fjX+Y
rb7a6cLcWKFWAjPHhWrId7mRbxrnIBZ23WLFCNJTB/73kDH7561r4W8GT8pwZzBiqo11vWO+FScy
y7Qk0go3Rvkt0P5s+qX+6/WLsJkfyud/MUOrjEo7WZe+eThWzXLnoWOQgT6W7r9rMDvrF9NLpBMS
cIiPTRwU7aM2aqv+nEnb/6kveedORCKMnQ6LPp3SYz+DpPwx1gxDPIvAyH+TmQ3NbSy98Z0Q89o/
Wkk1ZeHqrE4SjWCw08MiM9GFulWhZKfrYvjU+QMs6NcXd/NIsTbU0BRnF3r3jfCyqky6MSkTa2sQ
CLTt+imvsvVRq/M9uuQ9U7Tc1UBiZlUDs7v+WnqeMdINOkzkFC7zEUpGGqW0UcIsSPd4CNuUVamt
Ma5APb1K92f71FSZ505TF8Clb8pLr6bVOKPzA3f8eancjwPDIN68iy+1VyW6z3iobUKkoakofbvL
Iidzm3BlNjaihzEDgGjbnl83dedmEXAq4A+xJ1HoZhezAI3RLG+ySOZmEQV6Ox2d3HrbPIaXI6+i
TvoIDIBUwknX36q1bTJis88iDRrtAV346ugZXbxz+O6uhXyHMgacNmpv11asuV9GLaM8lZL9nabJ
mA6Zi47q6zu2zeY4DKo1QSRGxkpZbBMbOUgKNmlqZNHo4YYau7Kf2qI0oPbYWteHptONPxfDKR5s
5O+/v2773gqxS+WJWg0CixvXUZeTyL0W22Q/zTGYzOWooQL9JuTZ/74WGRAJCZkdxtQO/BJJ181U
N7rmMWkF4epjncANXFemTv2HtShlStA2NBm26VxRWGIdSz2L8tLRD97qwVlY9eCtryBRLG0kiCAU
iwmyNj49b4d+NJIij8xVSy5BOZCBd8WX15eitv0qfoPSQzOdf8Dt00DYGJlS21rGtSmivhnQgF2p
xvSWUy4hqKD07MnW+Od1g7e+j6oM0s7Mi6N3Qrfq+gt55RhDCKF45CT9+GEdFusotaz5x82LHVd0
szSCIAomgOhoNYLYUifyl7MwoS406a2ZR8asdfqTPQ1GFlYC0fmLbdIvfp6rEZ7J68u7Z5QGAvER
LRmkqzfLE4MOIy/BKfmNmI+LPk2RzzhI6M1QIcOer/D36wZv9pNVgkZUM5rRMyBlvV6lVRdeHEO4
jYrZlMEpTjyQR3Xi+VFvV9be1Nh7yyP+5TzyduFANssjkBWppy9YQ+gsRMS//yK72P+Bi7bexZr7
xgkZXGiW99IpxvkS2257Bb0Le0UgshaV7dy802LD+KQBQ/9LtiTlhij3RgrfWyC0CLJwmgZK6et6
O3sqyPkKHiiqliVr4K5qo3Xse5FdysmLP83NVDy89QNSGiK3IBLlQoAmvLYo4qLQDHSVorha6Qoj
5vuY+2n6QVuW+vy6qdvFYSqAqIrACqXybWO8E9C4itmqIo8PBQVDl18dL6VtkY8iri7GIuVby7DQ
IhQzkW4XpS9YH9vVUXlK7bIH9DksgtpJ8AW4XLeTldzeAcryoIF89XyyLvXff7npud+ac0ofKZoN
EupQk3H6ceSx+321xfrv63t4846xIDA68I9wmrdDfiAFNcWSlnVEY8c+tDnO+9g2gbanI/AiWn3l
mZUhBdMGp81p3O6crSWjyemTkQiK7LfJTbvuEK9+Ol8IhxGDW6YgD2s/bbrHyk878R5XJ75IL/UX
wC9N82Fwc2v4MboZ9dm4EA7TxnWoTGFdOE78QWYVPK0iaeevoHKc+gCJU6yPUPJW63EB2e2i8T+2
zmloDOPP2h+GpAopAMyBDD17qt9aSVcHhaSPubnEdGo44PU3DKp1XYrOLyNtpms25rHxTmbp+uX1
r3cTAW2sqBvyy0kB6mSaVW6VfL0gQ3LW8Q91OTBhpSzzk5/1BfuayN+rRhbR65aV49h+Thw1qCFY
cqqMcG1ZAqXoRKHQz0y5vcARn0+xOTQHY5buZ3RFlktjiPR3H87wOzEaHOP/YB/CHAEgkyRvhI+k
LSYNbdpKzZIs0doqsz8TLZ8PpdSK97Izk4PD1Lh3vTYGX1Oe/bemwRQo4NXwcEBapzS9eTgGECTu
WuVc0Tj3H1xrXD8MOWHG64vcUFLVcwEAR9HwARcpZPvm+3ZBQQOOcUBMrA5k/6CvRe+Eabp01gON
VrmEbm5q49/JYGki1GtvLR/IShvjUZqdq4e1MfkwTDU3kag25VrGZAtzLg+ygggbdp43oytfNHp6
mAob5nMXVIv7gN5elT0NVt66O8dVHfrrQ6NeWd51vBt5/baHyg4xUgGUDZXgsQ6XovAOhTb8jizN
enp9526fBlXsVv4Mh2Mi+XV9PNt8am1E3esIrWLHCIN00Z7ryq6iRsYytAajeNuUnpdPRRkBJCd3
gRroNjxDYMBfZ2QSoqUWxWnN0t+DVgsOgZns4S1uXTYhLi8stWfo0Ja3SRRnKFMDyVsdCUj5p3Gy
9bMuxz2s8q1roYhEbAQAzOf0bdtJ5ir9dUgsGfVB/J2XfjzYo3HCj+oHhK3Mg1lrH5fG3oke7nw3
ddSRgoBERyV5893yTkg5oQkbrfaSRnaG3FjbjPXBXktxGldLfn39nNzZyyt7GzfGlOQE8PAko9zr
9IfVGpllTV57eN3KnXOPojUxEXQEgujtaRx8AqBsWpQMRBOkx64tvIXRjrp1RK/B2/HMd7aQDi5O
CdlFpU6qfswvb0KdVHVvlbWM6toCtTZP/86W+JpW1c+1j3+8vrA724fzp3mFK4Tut42fUQXV4rwi
yqqk3h4E80CPpR3sxQ63ViDKURtRMDif073J8xlcY/vMnxiiIvA6pZPba2HsjvVb4ULsl5pYAmAU
2BTRyibbHrMy9z2JndHsjLBxV+PiisI6vr5nt4eBisgLsFeJtt0oEHZJ7DK8ae2j1FxMcYhnns3T
6JiZHblr6e+RAW6PA41fVb3i7NGu2iJK+qHNhs6eh8hL4CiFfut31YWYoUjfM/w2rz/KzmjfxrhV
zlA192mBsU5kFrd9DE33CrczdIacG2519NtUOxSrZVD7HvbeyNvtVNgupf1JJ5oC5CbDoX8m9cbQ
9Cjux+mQxGl6lKXfPfQQsnZkt27OIcEcFW8yOBs9oBu2ec5hr2aq4pFom/nYi6Y5K8zkzqP/Alm6
eiX560lnQEi8CEhuNV1aIx5ypiQwu32q2j8MFwcfGZVIu0OST8I+DZXdflti2+zTQ5y10/JcG3W3
XKwc/KrY+TW3a6YxQnxD0kPj4mY8pV02k2YNwo6CAdH/uPf0aPIZ1/D6nXghf12vGdAZh5MzauP2
t9ob3pLUrg58KxpLJ19PXe+J9n1mr2l1pEel+WHqJkUfDlM2a0/gQQObcF4a+XNH0W0l45uNwfii
p23l6tG6eM0IN6RftD/6QYcu71O0tX+rXEAKJ8RlpuApkTUEmaIBXy+buptJBmrRr8fcMxvzzyBd
va8taNEiDduhkN4hWY1yeaKAjgByyRSTr6WfQRAe3UnKUFZu552klI1xaXSQjE+Dnhn5aRylO7wv
AwmyvqnHTCBmbOfjcW0SU/5Tl13/1So6uwtH4SRt1GSdMYZ+o8EYl9IAE3AIaAQ+MlKr746C8l0F
M8mW/sX3lrj4tIqkdwnz48U9xUYb918GlHm8I5lUOr3rQB4EZwg1TIhYHa9vT1VVZMFx9iZtpZQz
L9NltE00duIiMb9Ywbrq3Bol198wHfJfWQPp/lbqSMH+FVtxoT8XfpsVpzYeqvif17//7SlT3Dai
eQINcGFb9PUsjbnLaANGXdDJo9sb4sCQGnl53Yp6J7aHDOkiTjIUW1pLm6C9HZo4wVO40TIl8idC
5NVz1roS2R9ZPK+JZZzyqslOrxu98U8gf4ijlFC4TSC/1SzJgmTRZG3Tw0SR8DK5tRGVEFQP41Lt
qR7e3UXCa0InGG031eLEtkcYAlwidHjG5wpoG/qHuv4fFqTacsBWwOcgKXIdXyyySJo0j90oGIUS
2HCLUwlS/1x1y/j59b27tyBFHYINqGQ/t+XvOe87Q1a+G3lMIHzfoCX5GDuBfKtb9wlfqKfSwqK4
am2RtY3eFoNWT1o0FoUJtUKLj0D9jLduG8g9KNZwbBS686YulvgrLI7J8KLer70/aGnGx7RxgvNs
N3uDqm+OHKY4BkgZEZnRn1AhwS8RoD52PJRB7fNOTfEPMy6XDIU8I2XGAhIOOw/ErTE4ZSyNRj0l
P7DJ18Z8uZbM89aCqIIuEo2u5v+NNmt9SHpmRe7YujkPICMo46lqOwU/ct5rW60rNLdL3SDi9EsQ
yR2VpLoJ9lDQ980AXeI1gk2+1ZuS0s8An1pBVJYTfFs3q5Esj/03HwgWg/sF06lIhluecqoF+GMj
DqLJ7nUQAUqnKxv74Sjzpt2b5X1nSfhV6qQcb+AO25sEMynVKWyzpKSRISjjATnqfO8Zv2sFoAMN
A9RfbxrBiZWjCFSLOBprO86Poq7E39Rm172pCLdnjk+j0ikqP5y4bXhZzG6Dcm7mRnGW2mFmwlGp
7L6/zHpu72Ck75giWgd+Rf2Fc7fVP2U2wIT4oR1EXZtNJ+Ls5WCkscuEjqF98+l22TTm5wABgqC+
NQVNFyko0QWR7Pog1Ec7OAhjF5x3U7gjnIP1DIhd6ceAmbu+Q43nDyg8VHHkd76Iv2Vd7esfpG0J
HegrPaUwXUdZHoHt5/8kmuqirZ6p7TVebrcVeDHsZByiQnZu5emcpdYsI5sDxrvjbmU62AcmXweH
Idtl6t8eStJhinWK3khat1WfqJwqyzWy88goO70/JVOul8yGrq295/fOmpAmwxC5NwzRbaYVt45o
Pb2OI2cou0PhU20qZUk/0F3m4+sP4x1T+HbyBJqp1Ji3OOYOx24Ptq5FDG1DN6wxv086gM4STNbb
LanSI+m9am7Cbrk+LnmRt0z6asSlGxgzYgTSOyEy7J2nTHtz0ohbgi/Mjcaez0iOa1NjPDbVYJji
ktvd99wH5zt3i3ZS/9dOieTOkVA1LRJGzMEe2bxZiVYB+04XcRF22x1aZx0OdjCJ0+sf6Sbz5pcR
vIAjJOgEHLl5hrM5JR2bDHGRdX3WAOKFQeL+U/cjSUv1NvUTMm6aRUDq1fbBReVgXG+eY1U9VI4h
uSTx4IfgbqnCD3OwU/Z+OcNXITSxM76JfgZNRdK1zTfSzKRztLrVIluz7HIKx2BO8w+Ljijzx9Vk
BHA4ZO3oUpBfsyasmX30OWuDoQrzDvFcBaCpiqhOXKYf6z2zyf4aisozgM8mfrwTPN7cER4IIhLC
boWGQ9vmekeMSaAcJUR5QVDsD1llZFBV+b1iXNhOde/mNLHx+FTqDzBHqe1svnNcj/C/clld5iBP
jl7duaegt+qdi3hzmpQVGPW0kzi5tDyvl9MuxlrVDtwPazLb+YC0Q92H64j4fohg0Fg8rvzIPRXR
2z0kBOKlBRDP24Qg3LXRwZUF7YnUJ2NCJ+jgBhM1S+TA5/Wc2r3YE1W5oaHSMMOr6UreHGEzysDX
9oLZCJLKXT34QOX6Li1n8djGRvmvviAweoJolw7o9o4BI5/rKvEuQZDW08HStKQ7Ww3knp2M8eax
5HEiZcPzEQYi3LEJOMs4ZbQCQJNoSeO/+mWNzEp7dIT4Lub8OW3dP6zGey6tvS7zbQkIu/gMgniY
OKq1fb0PfmdVQS1EwD5IwwgNUVmhn8b+Yeh041IOSfBkBF36VNTm/MkYNPNbbJfO76/7r5t0Wf0I
2ltg0QBaAce8/hFJPdo2s6YCIgWZ6mfqIn57YlCR5VzKAt3k0E/q7mOelHChXrd8e6MoNVEIQpdd
9W+2ihUM2GlgIS1BlBuNLENHegs939UZ/4sdnCUJM2IV6LJsV+jWyEf2Adz21vsh8nX4pFtduRNC
3lsNMQElQ+I6+qIbn0l/NDU6zlZUS897phHPYPYiXY5v3zOKDFwdolS83sYKgWrhm4LcaCVms05T
lRvTsTbmaa/zeusTyPRgS1OdJJFg3uP1ps2OoLkwE+STNacHMHLyKfCG5pgVzZ4W+b2dU5NtUF6j
YENUdW3KDnJtSIs8pjvTpt9cOJeRk9fm+e07B9lHzSFECJSy67WVqmtj5sUlcWSN+XJKrUy/DFrm
7rwSt/6bbfvFymbbJHifjoQojiYvrT5Uq1M/ysQ2z32qme/os3un11d17/Yq3WfiDkVt305hZ+BT
MFMNIsI23OHBXf2/8macD6BV4NIvj1kNTuZ1i3e+llJ8UdyFlzLKxmnBAUCHwijjSCRLF/l6mx2T
OVg/vW7lzvGDbYIhl+4CdbzNmSiaGDmYTMaRFnciwv8Fl6lM9BOnY2/4+V1TNIQo1igl7a3w1tRP
hA3WEEde7nxZqpnKspe1xDxVsfPO3N06B1yzQi5C8tkcQVvL6WygDR4xqLUNB1OzTro9OG8/6Eg8
qPAQIg3+dfOaF63rLiKrtCgohsY9xK6In21LMYTe/ImUqiVBIp5VTWm9vlA88VMVVIm4AMEoP2hZ
OT1lmgwOy9BVf75u6s6tokkC+YtgHkDBliZiFXJlQ/vkMlSm/tTHi/9QaVr32S/c/k/Ha9u9WqG6
plcBMMOWiYFf1qcK6JtD3vJOIkmaJxfmIs8ynBrLT45mm9iQ5V2t/ZtoNvbP9eQk1Rcr7702RAih
a/8ZvKGtTnS29SYLZdyVH+CCWNPHAdEPlMBgDjhh1dZTdag8rxfh6svRBu00xH/FzN7qTzy2M/U1
pPPksctMkYV6vrr+D7fxYsWCNvTkfTyZOBhDdkMfib7Q/g6QJvB52NqqPhtdnwSnLO90GP0Ccg28
19HWw3yatPxg9TO/YLKmbjiISWTfKsTDmUwc6GkR+VoBjPv1L3fnyIM1BkMD0VIRkdR//6VI2QLN
tdEaAgk8JfVnJFCzMzSd//AqqtAckBBZIkHz5igOo1eD1FvQZa8T50R1pTw0K6WO/7CWX6xsfDv0
KdcidU0usZH9ZQ/DfJTUMY6vG7njjShkIGcEPIIKg62uwi8bhtxkm1Dc56jn46RI6ZJ2ammcknp9
q3oIxUgFw6V1izOnTrQxxUijxS6LgoFyzCC5ZA45xigzI1KNu52tu10VPXAiPfUH1bNtQlmBcilS
10wvWSLSk4f8yymeg/lsreCa37qBtG1BHqq2xYvGxfUGFpC/Xb9AtxWxWOswN55zCoTnfOptO93x
gLeHG1M0cRWOBfz+DVs/LjqrcUDZJnQPQ17oJjSGYA9Rf2/vFMcW3j5FE7rf1wtq+mysrBTOaVyl
dAyzYDiYS/oHQkl7vPlbS6qWgVSsktSi1b55dGGm5kgJ6vWl8SYjO4AGQcEzqYxpPOploO9l1Ftz
fB/1vkO3oatPALi5TzS588otgjgq/QXlEd8szPySikIwJlMfknWnHLQNlZQ5+H+kuLRNYIJtfLoj
zUb3WqppKEKAbipT+WSMVnHs6nSIWh+6aacX+k4cs325XoxymV/2FbDa5o5p1OpQSkVXq1uM5DfN
G7vT4rT2g4TA8I4od08/Ri3i14cLey9EElUkslnqxhPGiCusEME1moMpGlKy+1mZxteiaz9OfoGi
hSHPZTY92GW+k2Td+ZjkPqpIqYB/N3IfcQNUQdSruCSmVQRMbRDl5wXAdneaVlfuueI726pwT0Tz
jN4hGN3EOM1gx63RW+JiCGbqTX5FRJ92DIcS+XyexmCZdxzY9qqrfQX4xLkBF3KrGu56SaK1FQZF
489h4LcM+izKvXG69628SFFSSiSTuL7qvt9UJSLo4mIvjAdkkll7ZLbjW9kerOUF1spyYAxQhLm2
YljkdU6VpBeXmc/w9+yqfWIMmXhOXKd0Q6aaOG/fPVS3iEehISvsx+Zz6QtjUhu7w2Lflx+YZTqg
hWnsiajdOYKq5UH1H0Y3JfrN7hVpMPsLGvUXrcjrk54I5/2imWZkDvle0feOL6FBSSqJr6S7sSUo
ai2Q2zzXec8a2XxOEsAaEgd5spI2LsKFocjR4DTODmPg9nLz5VBaoC2qAuHt5XaWNTBrfc0ui6/X
Y5T2ozk+2cIx0vOEcnj3OLlD8Xcfp8wRy4128I5zD7P2ja8eg7TBX6maDUgeqqGb4zOlmmv0SZlf
eietf5sSf/ltGHr5+W3POFbUvtJ09skAqd5fH9IGJTgnNez0ojfd8AS3dj2giWC+T+PK24kYbm8d
pugxIgqolDq2MWoH87+vTS+9zNX8T13rzbGmPBS9vp57RnDIVJ8UA4Nn73o9utNnWsuI0QtyPtVH
zdOQD3Or9a/Xrdz6RRqKuGHliRUdeHMFKLA0NlVUeD/SST/qhfC+ao4abygSg/Elplh3juQ9gxRP
aXAzs4Ti2iZksFs3n61pyQkZnOzZLITx2CSZ/cjkjf5ceUvz8PoC72wj7hEZP6XeAMV1cyzEAh5R
aH1xcWTVns1pSB7M1Jh2tvGuFZofigxH423bZsn02bBKxqtdpD/KQ5qVWRLqU5t/21nMTSWcU07H
EjgUvl5XvZ3rUzGYs2U3FsWUfK6q9v3qFGN8DrRUjr9Lxjz/1CibaU99U2cPc9yawaVh3etDtkJZ
JtvuhXXSeggnz1Nne82ncljMog0JWdGVSF23dU9JLpIgUmbkacnSqSDwHoO/R875eDArOTUh5CC/
icyube2DPq5Mc6hz0VTf9Lg37aNAkMr9LXYm3j1oHo137FeAzQ/CMsf22VgTJK7jYU2Sz6h7ufkP
UcUyC8VgG1oZjqVmdk+mtXoJWl8xkBh0N/wlyjpf63+D0WNYR6fRJdI4cdPrf8amWJZTa05Ld0rK
1CtAo6Ecdcjh/XwaAyOFYWxqA+Kr4NpIzLO4tr2EhtM8mDCBpTCWMCnaKb1Utdf4PzMhrfE4J0Zr
PCOFsTqHTrpjdZxKK+neLYO76FFe1KX+KfGZ6nKsglmfnpJKD4oox8d6x7GqkbMJNKe0fs/doA5C
l/NtH+gEiSScesY6DWGXMfTivZLb0p8d6BuIsQQm0/lQMap+IOhfDh/yUfpmOM167Rz6qpU/Z49G
z6Oxakv5qfV9NGxoIjK9RpOMljkG2QzzsnRhvBznfF69U+9nKT7XjrvqXaOV3nDWNFczL+RRU/nb
IugbPcRt7BYP7Zo703FS4ji/zagjmM8AEQtGnXV5bnxH5M+b4O8D7lreYwUVOh0KQ/u3Rs/R/Qvx
8pjQYxRVdUJCKK1CRkDXxWlBIT5JwmDGWQvQ88YwvfcdWnwniZILY0aLQDCOqeWxTUCeOG720egX
S0eQ0u0Rs+mWBbJ2AT64P06d0XnvsgWAPEQtIc0j5ZZ8+lg4tQh+QhwWwaemkYb8FFjjWIS6N1q5
G66l1pWX3NVs7+8ucfvmNPtW3/7Tak5tLWFcJnNmHKRlaPVvvdcHfABf9tP8WPeD1T0WWb8Yzy10
njoqtCAVp1gOWZw85ESu5ld4xqb5zzRbmffe7YRuMeTNMIcvs0l9+txqGeo8STEb07cFgGT/UNC7
Trlr+jBnJyX3Ih/Q8J+Tw4pUUGaGvUi4TOGYZDXNNLOt/x9nZ7YbN85t4ScSoHm4larKJQ+J4zhO
JzdCRpGaR2p4+vOp/5uuKsMFnwYCdLoB06IocnPtNcx/gdEmc9dSJ/Wfay3xrQO9gkp80jZk/FD2
ED33AnZBFqXBZHHNmxYjO9TzoF66xujq/RCMwo1YM6oLSexlV0rWhrei+rrPD3k7WtV3mOYkZTf2
7GmxqRXDp9WtMMAP7WL1kyk0/V4FH9e6r/ynasT871FvJxONcVBNulzDbvVdwE+kNRTtUlXOB13R
/j3WrpjMl9IppmVnkoEQhJhTbj9pwA5lZ8hMDLczQSPy0NiDo4eDt/T+jbKkF+wBCJPqc0O5aYZ9
b8nvTT0OFnF4Yz9YB8xGxU+QA+JAV6PPk+NqrGOzV006T/9oziCyva8XtgO7rRvtISqFmsq9MZq9
h3/ClDcHAbcq+2ibrWaJkHZj2u4wMXaz0Cr8Yfo5Ee01x2aJhWBke1UHDlApszN2Usra2E8JMlJM
jfKye1FjYBQ//EWXc6RWEWDICFvB+2OUHSlc4Vz6k7yp5GBEyupjx5zgJfnt4u8tp28frYwqI6oG
t013teuqYJflIu0jvGf79lNGdPsdOOCU703chhRZqG4m75OlW2W4al6eQQwLxuGTv6LzDqeyUhrK
tiT9vgG5QoZuN3VrxMGY9H8zLUueR6OT8+1ajUkxQlXyVVXsPFkKOwLcVH4XpnTMB7yNlpkaPxyV
HMo8ZC/L9AdDFvYSG3ZBjo67mFL/0iXNzAJIykKtO7fKNdyYA0TuqgoNO9fdR2bWXOM6QAf/GWcM
Z/o5t6M77CrlQ60Oh160Y4jvXuXedEHpWlE1DlOF3sxdLa9A4YMZ7s6qZZ/dZ2syN/gPNN22fZuV
i2gNem7+KItOitBrq+InHnAqzdG+d0O3k96AG/TqNPxuvSobbCT7uXWNuzbRxBivduEyi03fVXrG
sk0GP/Twj/Rv9dWsjdsgL+vnAHKXuhXG0lehDFZxW7azrh0zZtU5NPPYuuGUMcwuryzjnz6w8zGa
iWqiGW2LUe5W0hzch5xDV/sgU1bEHLY6us8H3+4c87ZtB5XeVF7mez+zPMnWD8Roq54TqzW7/jhn
i99guq4odj8lbpB0H9FcmU9BnQMeVas9fPWVbfxKsGUmjpqTKYkIcZru+3Qs/6GGEI+NGu0y7Bp6
cEdN6u4/yArVS1tV8xyB0q/2PalFnnNL91DJUM6z+pu1q/MnmWZKQjsb2/xYkdrOttSIXgcgCBzM
gz7knj0vL52hUClBrkv9g1+uKV+RJVbXY5rcZHwqnMWSd/5gSCLIW87jkjScZnYfYByq/HeBK4Ft
YRlrdeWLgX6ihMzfLV5NXF/lmirki1vLmwZyZ/kkdOEPYT4kq30z4iNnro/t9peXos5yHFi0orFH
wbqlWD8EVTeqSMc851flJg6BeAoafZj12aA9aK01PBo9KP2t5sk23cohJw+zNjVHKouq0nfWOjo/
tXmQmFplMnN+2UQG5hExLqJ50hKnKULHhS/5MCZC9ubOIVDmrzFlxjPfk5a8VKor5X4xTJn9zbmA
zVEF3fu9/VYqwYBu+EYIBMpGCnpaCVJB6ByIS3U0ORV3jaO5EZ0kSHOF5e6ulJ38qFOM6HSosxra
sKSxAABWx5LJe5hFUX3X/eka8n95ReYGjjEz1D/ucOCkpw9E6m7WzIsqjxKxTVw6Iw0RY3WeFr9q
X6Q76Ltszu1P7300eq+bYJ9L1iaGOrv/NKPeKS+rqmNnzJnY9eaYbCWffk2rdgk1YNRCz3XDEyHB
nkMNrZK6Wda2OM6lXXxXRdr1uEHPvr5bVl37f1yFEdRicI0fHhS9s/dlIru21iURRx8bEo3Pykqf
a2rqJWqgX11jX1882kZLha7sAtPgGHDOHK3WhrLXaOrj7LEVpppf/OSrtLDJLNfPb7+ti8sjqwPs
Dl0hviobO/p0ieQNltPgTsNxTDglbU3PIxlML1j0YxVsvVujgW8hGmGktC74CUm5ZyiU28hungKT
4Uhfj8S89pulCvbzDnzYt5/sYhKBLlgWwGtghfhHnt3r9KXPSFNwoBjki7fnduI+B1Mhb+ulGP68
eyjKQ1h6FrA9rqZnSz5AceSNK0MNASsiH30ZjkUub+qsuWZb/cpTbZghFHMcamjLnz2VNtdqFO1g
HA07IR/B4DiXm+hJOfKaTZZ/vkdZdBfIzYGatDl+nqufDWP20oqGwHFcbKOL4RGbPyq995rQTNPs
xRJm8kmkPOi+WGtZ7t+e04v7/zY6TQI4AdBRMHY4XZilkQ7SEoyecvs9cAX3OJLca7Sz10aBrgxk
yRhk6Gxz8J9WH3eQxuHKaB71gmYAhp3jTscV5MqWeP6RgYeClODDDWsUvOScRMyW2GwaV/+oKsOP
a6td48Ie/4zI8g/2WF2buvM1gihla7OwGBkM+7azhxpwUPPmqkyO0GDqQ736y063uu5GBOKaS9z5
/DEUFNV/W8sWaOi5w7icR/hCC9ArtYETFTBS47HrxBW483L+NgsDtvnNMZgqanvg/7ylABPkQJtd
/zgL99sgjPu+dOuQq+OnyV3TK4NdPBLx59vOy0bFrshfTgeTFX7LiblaR5gFzbQblo4atJZF9uPt
BX7xlmzavohmmT4u9RfVhuBZgsQ1srhbOkwKs6wuo43z8CyUcK7s8pdjAUWyN/FJQfODOHT6TI4/
lm7Z2EWMCN+67Tm4PmBeod1NEKevTN/2Xf63sgEq3qjA7LdgLYCRZ9B0bi5TXgVaEbfE2Bl7lUvT
/SnbBERjNRPvsWuQBXw0VZJn90rUxZM+NEod3zu3NDkgs6EqQnAGX+X0edeNX5YaeHRYfSNwshfj
izHAjgkzR1wLG7lcL8Ru4fvEy6S3yE37dCyuaBDNRVrFzUpm6dy7zs6bpXt4+4kuXH2YVwo4OMAE
Q2wks7NhEn4F1yzNMq4nLqokKrMz75ZSV1kE0OI/DwHxWDGQBYlt9dTNy72P1nX9mBRLZoM8pKt+
XBff/WJMYsDhISeuYzcg7pK7xEwygtG73m9fEi2bdKRYaR7ku0B4RNhWXuO1e6edl/rYzPow4440
ttMzfo2Oug9WcpH2dldfy5v4H/J6upRoCWxd/X9lJZhcnc6sORRcRAI/jQuzovQ5cPeb9CzWnVJu
UNTS+uqrYzfj+ty362z/MzdmZciQ/yKtD7AdcmfnOghqP8gCeswDaloxR04y866I3FmNx1JkRX4c
gYnAsQIS9vZ1RgJ4OMH8rH6pAmJPhABA7z8idxZzXAsat3vDy1oZKbMVyQ6ASWjPg9n4JK02S53v
l8TS1L7mopG5YVDo09+Rzom9qwuz5Jqdt75zVBMRyFGdWsaE/cbYZw/rXFTyvm5aDMRqJ6A28vPV
ElGzwIhDLJs36QcvxSBz74zJ1IWy0K3lzimQ/uAzLunUf/R6zy8/ir603Ec+tJZcxbRLysiYlhQ9
gM/N/06UVas9LU4g7Vv2VK++s7MsLcPVspYf3N4bfS+UV80fDJIc/BgeAOSr0OjQcB8dDCi6v/k6
A2MAidokRFRe0kVJnuflQaCVz3Yr1zJjn1ZbjJEofO8v3yhPPWFzPMZ6VrbjYS2XIogIVkp+iqLA
FNMSBAKFi685RTgtLmFicjQn/6ZPTOMHR0JVsthl1R311RmbHd87mfNtXwz601Qv7rM2qaV4HIrE
0fYyyesfqAr1v3Iw06cl0zsMCbHqBZnWtqxLJ5+nHleaQX6RYKnBznPd9inz1vmxq7URIacza/fD
MjjToSJFVeABRHkXmmppm8grK5TlhZN6IipNVQT3eeE5v/QShHtPg6IwvoLS2Mt92gTJT8xFs2Rn
1LYcoiAPxCowEfJWP8qV0z9XboOhAeEXXRfpXRm0O8OYJnBdJJlS3ZAHE+Crrgu9eRZ6sFR3mMxO
5JunS6luphaF651IbOv71Nlr8dNNhV8egeUa7ejYi1U8qYCDn1gZ3dTCvvWCx85dlbVGytCE8QVx
tPlcloudHQqMpKo0rCkbku9+0/rZH9DY8ksmRTbe6HU+OR+XlFbqTrcbWBvVmvFKlhU3+6eqy/o0
KjWHACslZ2PlZqTXeKFojUb71SwG/6ESVT5+qDNN/16uMKuOpqj9TEV4YXrjYzB3XvNrCqrsxSYZ
K/2o5qr9PPmLYXyucGXoaPTnCzBVNq9u7Hdtg8Bf96bixQnyxdktfWAQVAmG+3emJa3CxRyJWUxx
39PDQNf0+b62+7K9zz0ln7E/0iXED1Z+aGVL4j7PUxkMf6WZwKuel0IXYaeS6mWyZTN8SAdluAdX
H3X9xm9z17mtW/jY91BvK/tTVifdg2U3DtakLnr9hzoRvdwZPepMwKQW7M6iA7E+NuiC82eaA3yN
Bci0EbK8hEelxJXswUn95iPJATRGHJw1ukhYiRGEBh7Z5b7QcpwOCPTDNg0ou46nlKjivZmA5O49
HVVrJO2qtMLB0rN2B/4Owi886f/SNWfN7wD1hHNYKD5FNJSB+QmXssLZraIcCoxCzIFsAt8fAKOm
tO8ia9p4lEA2/sfZLuh+uN7iKoIXlwZtxGjVKpJmT2/JHrVehc5QgjE1qdtZOx9SPKFFnp9n8WS2
pb9JkLCRbF13OHp+IotICo3cmzGXDl5HnpmJqKNl8tucSCkJOwwVaJmD1mWRk6XrZ0ltJ/aW1ekf
U4NG4N4yZPsBaT+zq/Khi0kwa3+5PVzbvW1J+xH/hDrHdX8ti2iZ9fVXuwoa9Q7+SrFpYZS4F0Pg
Az1RGITaQqbM3suaZo91//o1HdPCvLMWM7FuPPDuP7nWlRjtqFo57MVW4u40MXtfZ3j+bbRwLBlh
UefDA9eg8tvYmKRSCTNTQLhm+8mglfabPIH151Ap8Y850BuIukC0VtR7g8vMGXlR7iaT4wGQxgNc
lbrzK+9k+i3L/SmIhgGpPplOpppCbUWnvKN17Yu7ifP8D5un1YSwuiYjrO3ZoPuGrnPcSaU3X51x
9QPihNYVvUwlvvqelpQ7OeNJs89GP4P9qoinx4KspD0t7PaT3ZbBj8nqajOanaa86+k2rqhgRHsr
A3M0dnNBMALpI+bah0aQTHIfZJ35E2svUi4ACZhPEWipEeZZECyh0wGaQtiFaHIz0R1IuDB61rQ3
O+kHESXKCsPFdFWzK5BQ3CUkmvwqp1UBU8lMhcwq6q6FfOffhdRLO85dY8yjwa1h69ZcMT46OQKD
vVUgxYyk9PzfntmYXzx70bUwZQnThDPBusa17Ds4bUqxAbdSg28bJI6zk8mk+nAgYZxcZzbv78no
eRaQs57/CYbJ/JZMxDLti34YvyrV0YBVjRd8KdLF++xVY0E4s1qL+2QdIQP67Th2EXYDlFCir+kK
abCYvpEDZ/KvEwbuu7Unem3Xpsb8gKB6KHYj5elRqwNmBoUn56/vdfyOuM1UcjemDgcGEFZvcJ7V
sx+yQvRPre02v/uUsxt2UGaWUVJx+OxbX1s+8eamr0NfOVpoZF3z2SSBqQ07Dww37LrUesjS2Zv3
Qdtn1U6HtDWGNdxx4qjQYn6tSV5UYTahQd62Vlq6NF1aNgaVNcUeJqn40E0DprSr6MSTbmeDuOHe
4MQmh7uFSNtrnbCfElcc3HKsPhdN5+HLvhR0DpRJvi/+cwMbzZyBlz11ZVnuIcwkxa7wK+dz69FR
DCk+rSKap8V5kr02YZWN+bh/WDW79nAULqx/tJUvhEcfGxn5vV6/FIs7YL2Is+vveqn9LkKUr2h+
JCuiHGOkg3vX9Uv5Q+Om4/CxGAHfbeJLfb94vcUMa/Pywyp1IwmFW9fJHo50rt/QxsQuZJ5Nenq5
FF0ekrfHsdw2djliXeOueWS0VXNLl2HJw24qBG49CgQ3wqSxf8I8f6G5DV39AUvzMQfYdlo/JKdJ
z3f92voyakbP6W/WkTnb56uddVFgE3IZzdqw/MU+3vnS4bn4T0n7+LGyA9XTK1PdEHaBu9ZhVauF
01bl7R9g3fGPDn4WsGf31kvTQi641fVKN2+EUs291a/Q19EPcmqunU0byU1cSQ+4qcrPFF7NlzKv
+m9OYiJ7s4xCfSIRt60OoFne56KdjK8+4QNeqCZgwhBhDWVuVi7aZw+6wZMiQBwL8C7HwsOYdUG2
oLBmbQ9+at2v0vb6XemsWPLXaq0G+lkrk9R1Lc2LxHGTeeuHtrc59fH4URpVkBKoUuRPmT74OLLP
pWkc17qYyp2atLnl8+Dsiyzlmr/NhS1w13Tr9M0NuuQZe+OgZk+npgqH1SQr2MaNUIVGb7TmDTeU
SROROztLecwsf5A3o1bxNcLNluOxUU4+/Rpx+1keKMBtbZdZQhnPyTJjhszTdsmxbfNxPTBLRXkz
l6nLCyVbEnr/aHfJN+gdYvlI4ZDVX21H67R95c92F41Bl833DXy5/hPaZ7fdubriltaadmHXIYGn
bN7hWGeDv691U5aR6HqRfp2brKWZznnyy02CNXlBaz/RsqkSrdoPuj6h91F5NyCS5Bh5gNZnt7vU
7Dz/JdlM6Q5WYw7VvvSHNr8dU5c774Stxnpwk9z0720afMMPZ/B7ba/7uRkcSBns3V8I6kamwNAW
yEpVMxbkVndDnGTIJb45FZF8H4I01dZ4XZbJjAkVXb52rJ/ui+2tRpOGOVKn5qFEPOt+gBViPwND
mdqeScpcEaZzUo2R1hFLF2MSHvR3bt9y08HRvRrjbjKq/G7SjMLHL3Oq/PvOIRk08lTmuAeZ0+Ll
uK4pN1F/pFmkZ2MzHykivAmAsmmqncHVavrpmo5mvWDZtUCe4GLr33sUoF/aGp3K1uWsOCxrg9tH
ZtcVlzaNpOl/yDEu0udR23KTIo3rSx2Vdd3XLw4qaiOiwdJyxqWk9Cq8cIdx2jez0uofSzkiSSVx
qQnubG6r1geSL7XipllMMdOVsyvtA+ZVpDqyFG2TJS98PQ32s6znIq7YLtUHYy4p/Sytnfw7EsOn
YN35JSTwLxN5d8uuJYuvCM3EqZ07+DSyO2Rl4KxH5EQOnqxgVNXv0pTEcRMOP65h6qjEiJC62OWh
grSe7fyJK+znwm76BV+axXM/5Hnjjbt1HshuhMmwLn+adobpF87Vgi3e3Fe22MOA9P3bSs1Zu69T
vXvqeq22buhGNtxk/Lwv9NtGQEX8APRs8IuuVRccNGvJxBQS8xE0t25VB/UVfOkVKIsdEyo+gItB
y/UcC7QQ9eGDU8ZyrMZ9lSZJxIf7BSC0j9+GXF4byUNYAGCGJAz07BR+sKSvj+CRZTwZtXggt/3b
6kkAj275+v6BsCpCOAPajQ3oGYFP2n5t6GzRMe3TKUoSncB48IxIIKu6AiOddwQBAXUYsw7sR0YE
TTp9pnnOqZKroo6DKnAekJsEUV70L1jezjE7irWH5PH37ae7xMfgozON9BFs+hUXrEsKqpqLahlj
euLtRisd2TmU9e6XxV2JviNFL/0CenSnD5brGlYgmVfFRBJIgl+mobgVIGXLzsKa4MoavJzFDchH
3beBP1hOnK3B1EFrklbcxjYs099pbo0TRGeM/TFd+5RrX+cYBQZAwfLeuJ4tQQlbU/7A/WVNnoHT
dseD5fNYxx77WRaWHcB0OLS+Oe/ffmsXi3/rdPKN4Wm1fWkXknTDdlcdhky8JMsS2gk0Dj8JqkgD
uL0y1AW6D26KYmyLIID+ewG4OwsEVg9PwniZa/PvPJduVI61S+qa0bIjNuq93ZjNJIQtG9AdPRwr
83SpKFwGDX1c83gVrfls8qW9wDlofvramH0mpFpe+eYuPwBYAvpmkUxTIUAXejpek7SdlcCXjade
syK38fzPTVVV724nMApVLJoFWnVU76ejuFVSr1BpiljCGaXSXMjQDa2hEVAYMZm/Zit0+VC03jf3
ZTRKHvYFZ5M4t3MAfa6QsZWshMWKYOy++3iqvtcXg5Y01klw3TfnADbHMyTfbkB5obNk+CXi7p6K
nvPMpOVYdvk1KdnFOtwaMgS/4iG4bVfne2OTJMNgELYWa2Xd7nI7GJ8No+13ypXWSxL410j8F5/Y
Nh5QE89GHxqB0ukbG9zFHtZ0zGK3o6Ao1mmqMNut9PuhrLRvb3/OF6+LbwvpJ0od3D4oa89WR2p1
WF9o4xqPtpz2elBpO88u7Sv74mujGOjdOcpwXzDODZEFd0Bp6BSICkfEX02SL//gVDN6Vzr7F9sv
JrQoMCASYMaD5e7ZeenMlTSn2tHjZEIrkw1BG48FGtewrPI1zAD103CS6frnvXO42VdwzNDZgp7h
nO29Qc49jjCFLl6GoDts6bdR0xTyyu50OYfbMckMwkqHPnM+h7xDayzgw7E7Yd/ezwBfvZZfI0e8
MgrlExPIzg436PwEqyT3ztyv+ti2tXG3jIMXQSjod2/P2OWL2o4OhoFzCWx9vtOWRZsD7bV9rHez
F2UdlqZTfpem+Z0PuTYqOvvayXzxDW+yo62lamyphiyT02/KlTbo/0wpqGXj8lR27XATpHN3qL3E
ioe8nq6UHZfz6NHxQwyxLXv237N6CpHbYKy6oeKsD9LII9s6hEo4vnse2SQ4qyAqcE5S9Z4+FZNn
4bngDTHuFelfT1p0MnFuSdtoVAQ/H2mVBJ+MqravOSRvP/ikA7fVN9t2QWGF5Ojcal/1yViruUCs
uNbLX91SzX4Q1XqnL0Z5XGiI4rObZ86LwTXg5u21czmz29B4ULLikTn92w/9T89/qMssW3s5xXpA
2VhU4xKbGajn26Nc7MHbAwb/pr5yltEtO51ZkYvOHEo1xbIzaCniz3ZvtXTBgn69dmK+NhTeNOib
4EARHnm2NA2fFAl67lNsNpYd6vPc7RdfelGX+NeaxcErr41qgAXJAcMC3b6S/8wdxh01dX4G4doo
sm9oCdOG9pSrzRE+U6TdJO2afDS80fmhxKyKSE+H+op/2eWHSOsfRhQEIqYXmsjprzB0ZBVO2CnH
k0ATcDAVhto/Ch08ziudYfk40Zlpr+hfX1sy/v+2GlTaqLxOx7QGaQ4jSH/s2+Ae+ojYkYAN792f
PEQU/N2RE2O6flFoLUAayVgwigY7fl/XHT3JYvj89rq8sH+j6IbVyE1mOwlsJH6nz+LR36vwrVCx
8ATC7Err2cUSZ5nWD6BQ9hiW1mA8Ys+yGGysepGEi+vidVd4qdYfDADu7iYpOuQJom6mIRzmTuR7
uNJGds2og9/kfI8gzJ4ShsAhPP7O1vWqydaG1q9iFvL0JAy3/1PUSl6Z9VeWNF8pmwFsRYqm84sP
UXy5K0jpw9DJqdyPLOnUjXJ9LuUOx2xXHlt7XX5NJr4QB+JIej2qHT+5Bgm8ssJgg4E+4BwKUdg5
qzyMrJ29gVYKd9nKP+Su3t5hW9rt3375l8fmlvCMmRBXdWrEc0VaSpon8SZyjqk3yp4Xq0sjmrvC
DELR4ubxIBJNyx7oRufLuys4nNAsnpESmDvXuUA/T2A+LUk+x17QDXegi5+CrOze/51S3VBo2xus
wq3odG1XlplOU8bzFf2Csb8wyn2rsfO+PYuX+y0ushzObIHbzeuCMDPTBU/rBaXeQDG4Q3jjZaGH
57+z94ief69TLgZd8J6hAW308Y28e/pQNlnWc04MRWxUqsKxreCeLBfTvk0QB17zObs4lxkMwScX
WZYIBiJnM5hXCbG3qeXFWes3fyV4cnUzDr2vHXXFZr9DkqR5T0Nt5C8WpnlWJHDJL6KSJIWGRpST
fxNoUrnkLKkoP3IceM3jovLmi2ba3RC1ZS6eyHIK5nCh090ioRpUM9yZQ55XkQTD+abWSfo7sNby
N32+ooyLoCi+WsKh5TSRoKDtMMWC+e9Yy1THHVYrDl1rPZfPAOQ2iRg0eapD585B+s+K8OePvQ6F
+YskwLKIx2pJ1Sez8jnvW4TeI4mfmrSfVlIz27uRWwZUEZPydT+uST9EtgFWGqrZU9fyZC4+RSba
ph7fQrw3tPGsvivHcRKZtJxYG/Qv+HDabKfqRssbZF8Fsa5e013Z6C6WLSOykwI38no3Ff3pOnKk
469qaN2YzuFiHHovx0g8RTUjI2tN1bvLLFjmlIiYSMNMtfgsT4eT9tQVC8SNuHB8DBwa2vRDmfx6
+1O8KAYYhCqSoJftvsupeToIB8MgFJnZsUa+ZDRWRi/pp5nDvZ2L9lEvc/fKt3+xTzOgvU0jdzW+
xXPvKPwbgsYXihtiQIyEndBQx5PbvPKqXh0FhTdS7w1Qss9e1STyADFaoMe+ytXjDOfryzKl11Qp
r42C1wB21VCbHGDH08mjgydqC9VoLCyzPWZ6tYY06K+BH5fLDkk8Bw55z1uxfe4/agbpxHoTTozW
1txrtJGiwqhoeNrWtePt8oHQvvwLoAJkQlM+W3IeLVc+ftOJu3lrfMxIoTKMe6+cZJcPBBpMe4CL
IFfPC3RlM/tMzWH1YzuZZfGsBzmxa46RNflvjHXsp7dX+OUzsfk7fLMOBwCnzdlSUPB7p7lr/Xgz
S/8KWVG+FPlyzXLl1VG4UVuW5fHn3HmyGtu+aZLJj0fDH19aJcY7Q5Pzy9vP8u83f1LRAQrAJmVL
xtGXaMWzTY+IW91GmRzEtDqQWqFDHuRhwYGgjZBqWdatZy3+n2E28u+J1qrsRqT68LOS+CscYDOs
BrTLIjEOb/9ar7xQhACbIeZmMcyf0+9gKovUb5OSDMDcEO7jDGGkP5ZOma9fFpghf94e7ZWphnmK
txTbIhDJhS6mT1XTTjOjudKJ+F6cg4vPze7tUV57JlQwRNnRZMLsYPv//7mojWKs9Tzpg3giiRfK
V6bHM4pviHzjEL491OVJRuAGmBTyA5K8uYaeDrXVC7TbeamOnZU3PgVYuOKXcis7vQq11NH/WPLq
R/jKLNqATOBL8LE3gcDpoHVT1DpasyQeodJFjV6UkT5O18xLL48XIrC20DfICBg4nPOEBRyrwbCS
JBbIOz/UUua/sGfHIFvhh9iC/1w5zl6ZSsrJzf/boJWGzO30qZppTmwHK4V4SMcg1HSk+XrqZs86
mOMuMDrzrp5Udy328LW5xHeR8GtSLNAGnr1A3emVSKYsiauCk9r3J/0mMNdrop9XR0FFjIOUB8v8
3HN2wTPBtpc+ia21+IWnzLQXrf/uKzSZzOSicNjQy6IJuf0S/1n2pd55ObW5FqvZN3erbWqHonDz
K1XyKx8XFRS+8EACSMD8swkTLepADjUtnm1TRp3plIfSXbEtWauf7/62TkY6O9F0BwOFNGGkoMHM
zEPtf5fqDp/wWPslZJqevNIi0fr928O++oCseHxGwSMAPE+n0axImxUG01gomfwELDD6aBq7do3c
qe1+vHswJGektGxtdzQVZ2UIVTDRdsDxsU0J8miRgxYa1VLuxl53rmBHr6xBeptUFmBl7Pbnyr1V
WivMCC+J5dwlWGa06M1n970+/pyjAN+gLBymKAXPEQUZEIPVz7YWY14PJ1DPYNi643x897QFPAmO
7pRXG5x5+o4GLa/ddJHpbWL1xZaUG+zLurPuaxoWj28PdbkN0vljj+UCgZKZdX861DhKBUlwXeJx
Ft/tOfkTZNbTqteEmxT5zdtjXS49xiLTYfOD1TdV0elYZku6V6qmJUbBZ0HAwDMeb3gfS5hg2r09
1OVqYKjNAZtrNXZA543NRbrSzx0TJLFwp6iD67ST6/Bed8x/u1Y66BJOVwC057SStKmprJbJjkvN
GHa1J34Na+DC75rrKwfx5fOA6gCJevwDWnbhWzbVkPIN7iZYdayPBO/lt3nQz1cwlssXxDlPB46r
CQgSJl6nLyj3EinIQzPjZBD2oenJjw1WvwoLY72WJPvKA5G7hpyXF0Tj1Nv+/392c8gclVd2sxVj
J7bZevgQJOfce3c9jwZwU/IydVQT3tkdsnCVItPSdWMiV+nJjv4PUbgPa2arK7vq5eNQ+3INQguN
Kgj+w+njYHezWrWXeXEvjL+Dk8qjnc/2lWL2soRgkO0xUBlSyp/3qZJ0wmmj6b0Y55FKhVajIfDI
3fUr12QNEis2EdgrwGF7rw3gZr1O9Cr0EaRV3IrOapdp0Iy866DfzF3fHoU3Puljk1x5ussphGdE
hQ7IB6aAHvB0ChO/wLmrGShVGu4M3Twnodbq45U96JVRuLBuJr1wdz2gtdNR2JlECbyUxPbiVDvl
1FWU9lDE395+gCn4OafXoU3UzRYOiRQk0Tz7lHQED61oZBIXw+wFOy1TnnHslSF+4q4wvKTtbP+u
7FrXDpYYNu03rv2tvyWZBQv0Kgf2beTlyiweTAlw9NQVjaaet2a9dkiyZLQeTDq+1T73iir5xGXV
d/eTnhjDIcUoR0NZoVvjA1yBxjn49MAECrESUM0wawjkaZX30x2anGm5wf5jRFsVlP/H2XnsyG20
bfuICmAOW7LDdE+SZiTN2BtCsmzmUIxFHv1/Uf/m7YBpzAfDXsiwq1nxCXfw8+3SxK610frWBn+b
1kN3RKuz0B/s2e6dIsjqpsu30KOGeT8g3bHcOaNeRFscKi3ruyXE9COd2tKGjoS81tcGMS3rrjJF
Mm3cNgL5qs1mWajNoEZnuSsWvbAPpqLoEtpd2dLamhPZvcyYSZuwUmT3X1uqrn2s64yeodH28fdJ
oJK9GbVoiZ/7ycThoIRY124WbuIFSDboyI0rW/sb576J7xxTGJT9kXIKc2JKa1u5IKWflWtUXzuD
L36MJ8PMdw4S0fJucK1l2vppoZBbMQrLP4wWIlDZBt38Yg7qSiCao2cz+itu2Q/fx3Sc/86aHg0d
sQyFHY6ZbhcvyqTJg6GoOcELUo4Td0EBzgxXK6RdFaaeJg8RLxegETddMGeE7jJKCDfoWJVfIWIl
/mMCna+kG6EL9UTpMnF/z1Joxc+uUSq513uUQPcWzlXau+EucFt67OrEcTYcVwYaEhuU/6bIzpLd
NKWTuqPjK4+S+uib3dVddqykjeAaZCpRglmxlLdZ+kkfdlmFd8lmQuBL7XVrAItfSlonx8zGafbo
1sA0NzbaMTKsB9WLOytFtWGTgCCq9llBsHcUhq54AS2W5YHUe/53mO3BeHKVDulHgGr52Wp261Ef
sJ32bmnaqt+6VRcj4WNkzYh2irl8TaPI8UKAvkn6ZI0UHB7spdOHIzH5kO2dDAWhTQISBq2gCaNU
G/qVQs5gbqwK4bdZqAZtMJl396pUeRTOpdWjG1EbSxm2QyTiYOjMTG2Uk9lQOmzRj8EiOyRrGgcf
21U7aCiOXSRGFaRNbrZ3Zgt6apMjq9xteVOKmb3SaDIkaO/Bxwu8Y8cX11csbwz+ToVz6nnq3m+d
2dwN2hJbqKYNU7+dkjEe93Vsw58IKr8zxi8+DSHMiaZIE1uEvxv3PcLstHvwx9x7T/pMe0WGzffD
NGqS6iEe0VcItAK90qA3YUGF+dKyn1ZNuTL0nFFEwRJDRAjHOtFlKMjaIorAjsrClGrIHDoFNACC
FStVARxyH6NGijLP1SyyV0NvxKuB5Ev2JcZMTP/eTkupvujsF8SlMWGfj47MlRtUuezKv+DadsNm
BKomNtZUANuVTuwNA+xJu5jbUGH3XAdpaeBvnZiT92670VTvU2VJE9IJHe9ffYK9J7hpKFktdcPJ
ein6pPh7sBu92Y+tORcgpbXxB7DjLH+ZXTBwzy6cgOmuo+jRfkMAifVPO7/+IcUY6xt4QT6wcX3C
j1jicvCc9Tjn7nwk1X529lxEjzrukck24xyrX/OoTxizVRz3+xHNWHirEP+6h6GfByDcYFTrEFx/
Me5Xl1Jn23e2PgWcEqYQLk7i/8U1HOV7GGdDG/SrYeTd7EZWfxclrt/t/AJv+VC6GJX/R2ej8cJ+
GmID7cIFwUgx+ToSdRQClwe3x9D3ayodKF71PLXGV0dM8bIf4lGbdmZudG9L5PbTcwyZRm5TrSma
zchSYrkuZ73dlmOzqKc0jyOoha3AnRoFp77T8BMZhLUZJlGh2me3tfXAUxtBVylpS+4Se8rVESsF
q7kvVNdPhxIBLvHsD01uBW0yucZDPkzQWDrTV93BWyJjfiDots1/IsNWPwpljuaLLaXvfs8bT1Rv
ETVN7VUvkiE/FIOWdkGyKHvZl0bVPWULVOydk0GE/Y7RW2fLsJezLTZONM4Tb76K4CKzTdD8Qz3S
g2SE0kyz0SAFlTASvFasklZDvKsalIl3pYzyKVSd6I0njE2WZedNTVOHfRPPbKwFjuLeawYHv8ti
7px3bqy+/rWgTivcsNaKCnZRE1Xjjq5Y/80VszWHQ+NF7rETtAu4HuIlOXDA9a/O4tTadlBtb9z5
LSbMP+EKFe0uyahB7ugqFLoZTLmIky/pjMYugPbGLmg0WWLZKZtMG7k5kn5EyOLlr8SGDt0FxhyJ
fGO33JtwBapaPvv0b7sjcHbzGV5JU/3SVBtHG9hGJLYpccS/tK9Im/rcW+o7AGESv7E+BU0Mta6y
f1tpTPMN/Y263RTczbRMYa7bHfO8mMW/vD5yfPSFJ/xgbksMJUSZ6WmIIGcv7rssg8bnz/RXtnaN
9F2AJGkfBfT/bIoimFISYtpicUO/no1vjV22aL91NWSuZfHcp1jrnOwwu0uWbZfCEoizl1rXbDXe
Tm3v+DNxTVZrmGrHrNJ0gKZo2iH/kVd8EcjczjtPUdLcODLxMa5bkoaTpPRhb2WT+NGmGGN8cedc
14I5Xcz3Po779GsmPMmxXBBm4TZDWqz7KQW6X0nAHqnG12UUrv/qI+4AW4juobn1ipZmBTLy6K0h
eenU+wVW5xtmUBb0KX5kxHOfuCaejbHASHyexerxVRXqOzp4AHC4f5cHxL8s7TA3WSo2PSyx7nc6
pTXm2O1Y/YQDFaE+Cwzrl4Lg9GuCn7Jsl2wFCU3uYHAfx7B/oPsZbb5LkQv/jb9oqrYGJJrsxU78
tHoo41IaBIdjY9RBMcHE2KzJH94S1VynPzKV5e2PCvlMaLHGiCyDQpcG+vNkTl/oNeIHXs1qEa+z
Y8CqCBLese82IHT5okj45aakR5tBjWvnp9xN+mI75HNXP07jGA+PrtBGdQdtUXuA0YB7W+L2WcE0
i/al0waLDnEG7Wdfd13khh7IAi2EmwsZhOiSXwRJvPoaI7ZYf9WwUXb2nqXsf5AwZ7cNXVIlz1FS
KxzbBDJkD5TCxuWe6Hhp75rISNVT4WVtFaKbPbv7SBv04ZeLet2Xcll1KrFLcqZ9vejp+MUc+/I/
r/M6/dBavf5DjL41/ONHkTS2FfYu86vHH8lgarN4fptLAbUf//J0LwlODzoqDnaIKok9Ebtl3JXN
0Axq15cLIhWdUVMkCWTftHj/NB4qmUcTUU/AFRJaSwhaOuKxNaM63XaaML/FHvXFncKpHejAIi1M
bhBl9NygFBYMzsHyMq5sX9R9aHpxn/xlJpNnvnqJ3Tc/up7NcEBODjcjmz8Xm7hbNR0CMC5j+eC0
RdkgLJiV1CbZrPbX2Bpc/almw8lvXtwYw1ZGlbD2Fbc9MAxntndkhSaSAjm0l/uqhJSKh42Vjve5
1ebeA1Shsb5b+UTNv4Ujo2Lb9Z5w2M8FTMnRLdExLpDV7PeQ74Be4vygiqAbDKPagR92jWdDSBFt
qzSJUAtEXlEbHhok3rQ8UFpcIlah4lT8V3hR3u/KXi00hwQUyV0GAcJCajddOD2xtqob0mJCAUty
pdWhylT0NDTSeo1lB+PNblPVPeJ7WzmHWOD6G8aaKN9Q3GPDFa1fa7soghIZjHA96v3URIN6LpLY
LdHGpKKHjstodcVX21Xw4oLeUaviewVd4cEv83b5OttOz3YTyhjfSq1CVTKD15iEUZwtfgDRLteC
unYx5kp4Cp3VNzT+2UxTVIXEbcCHo8VPNpPJNRTMek/YxePm3LLMWeuzp4mlT0Gf9JXcknz5vPce
VWVml5HvU4E0433qI6Oqesd8nE2kN9A++FrLBLEKUc4dUrPWZ21uaJWA3aemQjFlZTidFTrivh/r
xmyjA5CRMqg9kT7BLsEyD7f0p4+T6D+1x7NPRb+FhgkdZhSjzsX6hJdNrhR+dGhRss0C5an+VwwN
47WGkOsGvdHkP+s8Waag5I158fNY88MlF+k/H/+QK1NOTUynhuTYa8Pt7JvRtNRqgIHigNRsHSg3
lzsWvd+hbdPuoEsPBz8p8X5Iu2QD4/Pl49HX//vZLIBOpgSDWhwOdedkBmSPJQ9rER85YYvc9e3i
wrQkpHlb0BVFyKeElnWrfnE+JukMmOiVxQNC4QKTr4lJWdy70QHuOBmfG8nd4vXWkzUj5tBr+nyj
KrPWdk6+kfGorANKwrFQA3vBv//faiDpP6edXVWldCZ0u7H+6Qsu1EypboNtXfRIgD7+lTn9LSGm
i5LnOrKn09lfJQapgJ+OnGHB1VEwoU6T1XmYJ2J+hryOkDPSbn99vJAX5bt1KHoUtFFpBNKQOx2q
o2c8VRMdQBCZ8zs8/HI3to7clQil7JOe9A2AGPofH496bWpZQRqplN1pJpxt3pZQqfcUbaZYz98K
n/5Slqh7fRj+MWuSWcixQe4ggfHxqFemFdoNFXH8nBCjPC+zdYNWCDIrcZBur2/7qCEOLFwVRLgA
/F+GoodEXXTVUjxvF08ZrN3GnsTBbSJviwpNH8yQqqknxLfUQy+Kei5oUsrJvgZig+v3rHjoCNcq
hBjQ55Yj6tUj2u/molU3DsO1USgmUxmH1kYd6GyfiForK44JK0ZJZFNBAgvBIt3qKFzZjasRJOg0
fJFXf5zT3YiiUaYMDwfftBLZ9x5thhfFTJrH1sI7VkyTR0kGBV/j7uOdcWU/rjQVmiYeOB4utdNx
9aVZAPHF2VHD/A0eqSyO2aBQUbEtBDCrPtvGSp9e8qSXN87f5Z6ktrziejCyocR83iEEt+C0M3WQ
I6LWKmzzRH0fyL1DCka3QF6XaBjOOB0hpPqAd65X2+lXRmJGyE7l1dGUPraoWJjm6mesujh9yrW2
p+ra97p9TMC523c6teJvMwlPt5Ne1KPS4ZioRLARtf7Hx7N/ZQ4Ml4PJruJkAog5/V2OuXaqEJU+
thpmH3S1xjjoaEWS5xI27j4e7HKLcdGBdqBjteIeLo5LN5ka/fT8uEwmwi/d2PrBgJbJvYKQiOiK
qSXlU5OV0Xxjj12eIINKJwRROrSg9s73dkK63LbYJh6rRopVs4O8gKjl0xcPo/iULA0awnBQ18//
n0fLzDMkVLysOCKNIL7nVRptzXkZcFyIbl08l4dmxfFx6C1mcwX3nw7VYR4MIZmipF032jGrMmvf
oDTDDbFI9H5S5PgKWNmUMD59FzEwJUIMyeg6sZPPBi6MDmZ5WRyNTAxbVKqmoCnm6LN9R5dRUHUD
TkrYgb/46SjuaCPVgcDQEYkI57dZImrpmYt8j7yh/yzI889QEERXwhcRrHE6lEbewsFlqMhvDYIa
Og2el//+eOOvs3IaznCxIgTqwRfGheYccuehINW23sJy5YX3BRVhY9kAXKAsnOdAchuvtm9RXq9t
eZIBwDHgVrhY13//P5ux63Snm6eiOJZqKf+ahmK5dzMkcT7/YeA41h4kLXz/PFqioaXLukqLYzNq
7g4rElKfeeYfHZG3Neba58djT4DGpIoFuOj8IM+t13hlmpTHNMXFcFmKHx29zqDPx4OvZ/99/HFX
DhmAM429zqO4ek2fTqE9OEOPaB5bw9uUrqr3tVW8GglpTmMa0Xb0mpmqmrxxi1xZOEDbKAPQfoIO
YJ69FLMf91WOZtIxF6X33oxchuxKdSsMvLz415wNbhBsGJAe5xG21LssX1XOjmYOB3aklr9LKjO/
79zlJqF3fUTOtj8xMjGFt2JYvHMSxbJQ1tHmqDlKRHKWoES0tg80G9l4KvwuLiUTbYZvWlt0X8Bg
tj8n2YzqoEUxjg3c3Fm3gQIyv1Y5omFBOsW+eTcPvlnct3lnGneevQi8ZYg6xQYDinLYummfT5th
oa1w5B1tVpFwjtguJ4F2vUBDR3nZ8xqtVt7j0Pe/Es/vM8RmWZAwBysyb6krIFqZm7KOj3XVx25I
e7DEojDVk3mLFAV5NkrGSABSTY/yOwHyRA9tmL0eGM+FgAKpqLa+hwhc38iDr+wQn9tBI+FGhRc1
19N9GXmdxR7JqqNNn+Yd5T/1FbuaW26lf7Lps1Wjv0/ffUUcoVGxHo//uUF0dp5XDH11RIXKbO7R
bPD8N+xK6M7mC6X2QDMQHT3SEKRN1ydy6h+M1IzLDXz3Od3Uzmj+iyZlO+29qG0k9dlZJdslbspf
AiatfZAZkP6/+lFL+nCgABsfPj6/V7Y4dH/YO+srAsDt7PyWaJBG1N6qoxC5eC/YgyOYNk3fzo6w
Py11AYmPtAp0Cn/jjnj2ZGFm5cw62eoRA8bhrldZvE1ds9nRERM3vuty/bmO0AomdyNtBEV3ujBu
h5aPSSGOG2JxzC0avoOJHFE5JbuPJ/Dy2aKyRHWHwUhQL2AebuZnupdyFS3ExX3YFAW2CKlpBnmE
VRO1TxoYH494uWRc78TjBDZ/nsqzcLRGIrDNZ6c41pyzEIWmmmNHIw27cD38eKjL232FZgM/A/gB
du98FhGHLdvImsujLst2Y8yPVVOFmO1QHFzLyViRlqsMaHTjer82p/7Ki9MAORGTrjPwP6eqwK0l
xgmkPMZpngXJ6G1Sp7BCXVpvI/f8jffyylYxgN8jRe6SQIIvPx2tWhHFVeqVR0KFZFN2ZnJvJcWn
aR8UHx1nHYIoG4LO2UFbEOPS0R9rjojn4D9lUG0F3oJyKst5Y9WufNAqk71C0OHlkX2fftAwxkgg
i6E5jqVSX1LXj++iHIuVj/fGlUUC/8j/HTgaHtfnwCoP2W/oZWVz7Jpdr49MWpVNgaVo65jixoa4
8kW88pq74pxWmN1Z1qASQrUamb1jTDVoJ8Fb7JK5mF8//qLL1GulTpFyMW0EUOdsjMnkXY0yh3mb
yXAJ7XNaWXoB982ucTpT2tSEOX5Fy42ZvHKgIf7zDgIfhNFyjoPrXDlU6MY2x7ZotZ0CFhzYpfA3
mAp8GnTOUwXtCDTLml2CcD/dGmamxYPXRfUxyaZl09iy32RyvBXMXPkgzi0BL8kkRdjz6uuSALdY
WqM5Lj0YpDKW3msJgH5vDpnz6SyIh1cH3UdiDh/o3Gt9RIAX75FGHhG17rZENH5YyswKZx1rxY+3
x5VNiMo9RQBEclAOOa+ZrRjqIRtreTSRNLRAuPvC386mHG5Vma4NxOO4ymvhyoEGyukiKZWOGYLl
8ogDZIbUxQRNTIhbmfi1UXxQzLxbMOCB4p6OUhSzNfo92nEowWrPiVgMD11HIG03pu3ynoAfCMkS
fOJ6J53ze+quRLhVGcPRj7LYvTPVjNJzqvXxtJ2Fj7JeOrvyVlhz+XEEfbwguD4gZUTadfpx2HfS
XZ3r4dh1fnEciRVo9NR1mt8IMy53+urMiqEPGTjQ9vOj23p925VKG44IYssdRfohgFPWhZDHb1WH
r30S8bHj+vwFLmL9Kf/zKHaGM1AJdwZADkm2G01DobUibnFfrn6Qs773kEV4qM4mDjaaC/wxHo+F
PpWPwgVpgOKsbeJEIOB2f3yiLi9ccjh7tV7CPQIlnrPbaDTtrGsBEx1Hp6vyzRRPvrszO0HyYLvF
kB4pvxv+fi7K+MvnRyYzgHlPN5BHct20/zOZi+VgQyMXcZdLs3LCCv3Zam/VPjiWeQbr9ND2+MBt
DEeN1e7joS9jqrWMwoajuYDSy7mKg271ieeleXtAeKIN3MpcvuuJjZDuosV3Cw36L61jtiF4v+jG
dF/uIF5OZAk5GBY0uHMWS2vKTqoy7w6DkNY+azpeNiO9hXu+PO/MKTfX+qStOfrZvaKU3vQgO7tD
rqWvY1biW1s2715S/+vYXXT38WReblcYJSsIdfWpp3Z0NpieWsCZNAdVoDZFenuJ511OXoGKh34L
5/+HbHaa661jrbh46okwts72TJwaVWRZCRI9Mu7cjUzAhGxQhR60jWpSK1+hnmAGVkjPssGIUXug
ATEOr6v/H/afQAj1PrASZUZ4Z6q+R0AbaN0uFRMN0jE2V+/MSY7gsjI3/vnxPP258M5/PPgBCsqk
KNSyz871FBvZpMumOXRFtiRgTdvS/GKZCChsi6LymjSg3F4k4aTqwj1GMD+zsOjMsdukUuXAqrOR
wHtp5m7c4UMdx9u8p2pSBCoude++0VrTar6WKE8bb1YC0mEvWi/7ZbM6S5An3J44nZCBb7Ii0fUA
pFNmPwGEwMZxoppdfDUwmhg3MdxeJMXAu2UYf8RF8/7xPFzbLwT5Ngup0WM7d1HqxkoDXGLlMNWA
uWhz8Ua0YAdu03w+BnLX+hv23UT9FKnOHnE0c1NzAuB8GNfiTT9Z4x6D4QlLzHjZfvxRl+faRb0A
uTTEOPm285q67Hyfty2qDjUP8SPooHJTGG7x6duDkG5t6SNsR750TrwmWeka18N3eVBasUFrNLoz
mlK/UTu/skBQWOnaU74kfTkXZSsF4Co7GeRB2knx3urGkm3QcM/3tlHXxY3A+8rE0ZFcuyxrQwJ1
sdNXYFz0ypz1RCJl6r2vEMrDyCt/Y3Uu70MYT+sbQ0pBb/e8Tg+KvLZBnbQHbJSmO4RtlwWZ7q5P
D1qcW78jRwzyBq3vchIRpuRxISomMr4g3MGQRAi64YlJiiz5plprQqBS+ANG3kSW040lu/KB66uC
ZgdSgWSEZzvdnKQkdlyV4ECVjEFuO7IFN4iC+i6ercQCez7Tyv54z1/7RI8WOSAPgqILkrUhZl/2
WNMcmqppvkDcGF+K2pMPGf4dN2KFy10CqY43Bt4LFW6ujdNdUlhlg7fH0h8sjLL1oC1zD4pc2875
7uNvuhwIF0WI1QArUKO6gAkJHZO3Eu9WOA+9HigzB30am5/mcMPfJrijeEQUQt3j7CXwypgCs231
B+xifsa23OulepqaHr7NoH2+UL/GxQThVDwIXc8vDYldrmYnoodL1hfvA9jqLdjg6UbifrkZGIUm
NQ15ZBypMZ6uEPpOQFI1ORymSlX36KG5gRc7aoUk3srVr6wRhVK+iTic03zepXI1jH+oE0yHqclF
CDwDk+8VjP/pnUAXnAsd4AT1iHPwlBIVvQ+L+j56Z9im4BX6LPRluRE8XXzL2s5bLyekTtYlOpu2
DCqTOyaA12s8AZ56bfWy72rvxmV0cT1ATOXQABOiTbESTE8XxypSPzWGaTrkpkv9ZNC1LR5jOJiI
It1PmNEHH8/d1fHQXSCloANmnsfXmoaol4lazAH7Mf+FCvu0rSfV/B6NJN8LPYI18/GAFwE9H4h1
2kpYWwNE9+z+a0WBQ4FvTgdbztY2jZM7taTvatL3pKDPemQ8LKV1K7y4Pigny2ArroOfzip681Jr
Foe107R3311CGoxt0DWYwiRJWgVu3z1P5XQjjNTXbzkJI9dvpWhA9gB6iEjgdFhM07LOaGt1aGPA
+6OubZYRbGdXGvl91AvxginK+E1VVQqys2ytF0da1m8V2d8/nvOLzJHfQdb4/yv8q9Tz6e8oslmC
zXbUIa4sB4HdQZZfBe3lOOwjvVopTpX4Ci2X7OPjga/tLsQ9/hDzKRK6Z2dGVwPlIcNXh2EYZ5y4
nF8S8G2Lu2TQ1/HfHw92ca/xlT6xIzUn7k8St9OvpObuTEOKtGNCGf55wFkCXL9w3qPI/v3pkchF
AVDBWOXeOdePnaIez8MF5U+Fb8MRLx2obINeHNRoONuPh7q8dRgJhRTeHoSSqT+dftSCXGzR5JDn
fYDtb+7g5j/zVto3btArU0cXlZIcV/SqIHw2dYluYOxRZdoBu9TsS9UU7n1ZiuiLMXbljfjgciiD
zBOsLRRZ+mjn1U4Sz8KsOk0dvMydtlnUThtlwDBK0vrTjGmKt38EbMgneMDPszjK07qr4A8d6lGO
r24RjW+EeumNgO7ycPGYskbUZtAlpOB+ukLNpKWpzOP5oC9yDg3pZd/jdJV9G02x04cUFDcQqBuP
0bVZBOvJRQqWlULuWVgCn8+blVXOhzQG/OjDRPoxMuuBqOPl+2d3IB1BhBfXjj54p/PiT5zPbafD
gTuktMDvih7MLALhavPxKFc/yCNYWLXUkcA4m0V9+CPWo88H5J+/zcj/bUG1QXrFKeTGSJcnCsQj
KqnA04izuZlP1ys1CtdNZnM+5KpdcN7yo8DsYYV9/D2XNx9LAzoPd1Ri/AvQ74KDrHL8ajnQ8n6t
++bQ0/kMqln+16Bl+H8ZjKO7on75rHNee1votRdBTDv4gzcjduEu7jcLCDB8J7iiR59gz7jRSbj6
fTyla6zyx33+dBZXNqVTjdNyUB4Uv7BxWhVKDaqL9I0OKFc13/jGyw1i6TSzgIyzaOyTs2VDBN+b
Z9AeBy+q2oOOTvhu8H1Mx1p/vgHgujoUGDGAVahZUuw//bapw3/VW2b7sNL492Qu/2EkqLbcUO2N
j7rci3wUai/uynlYmxinI3X1HEWeRMbRcEW6S6vBQruJCuvHe/HK96zwgbVOQKsObaPTUdK5GvXB
qj0SXFyPxrIVP60S3hFGl/bbx0NdbgsmjewPvJFH1+xc2ygvhs4uK9TtGssGizaUEMcL04y3Oq5R
OFP64vvHA16ZQUQjVn9jBNFoOZ9FGK25+Ng0WM5hEZn7GC9gGPrFmm7s9mujeFwa3O7un/U6nUG7
hVqIiZR7MHuv4pb1q+pvLc+LG7f6lWEolq6bbp07+qqnw6StlxONWt5hLtJ4K4YCw2N60Z/fdOtF
u4quUTECHXE6Slb5PQ6WeXTQU8zr81L624EQ7samu/It3K+rtw4FdMY5W5i60pPVE88j9ZuT33a5
eM9aHuc3jur1UdjcBvcez8bZAZJZ0uq9nXtYIM/9o1vU/iZGB/vG8l85QGsIAX6ExJky29lrG6us
d+FkegcNATXk8KT+iCAp5qYqvyXs+uehO80ZKK/xDFJ20Aguz2WFnCprRFwiDKGTCcXdA+KXQS9d
ICTgtQdP/1G4kKLLQMMbd8zqDfMSoveARUeGAOf8muBuJ+Yfs/dNm7uwTB57Af/DKb8l4i2S2Z3r
Y1wnTfV3K35/fBQvzz6B43ppUkEgfT1/hQY3zgacFSLWAiSlWTTpcWqMODQbCy3waLzlqXC59ozH
3vpTTeP4n4UMpKlinDMYRLXpKSyPqnpDZ+oWqGfdp6frAciewiB1BSpolIxPTws2Lz30nQWpwK4Z
D0RkdBxSeO0BTGf/C9iz/Gj2rXzAEK96I8uabqjFXZlVRuawUnpd2VlnOxzYa+1gBRAf6S4kB/Q1
MCrGenFDvJbyJGW3dH4vKXFUrW32H4yNtXFzLhitdanhogkXH3MvmdV/uocd8UNcgYoNbYwWh32+
IhbuFl4asZlhav627XIFtiRW4W0/vaWAha91YLJH3v6zj0+HDI51XSRH3FC1zWhNxlHPBKwRlGbx
QfQ3Hw+37pizteZKpNNI/53G8zmUoEUhj85N0h7g3KfbXm+tg1KTce/LTN4BDM3uPGeZfnw86OUC
o2cO9Y5khQYIZeHTDYbJoJv1jt8fcCBtOfYpYsQQEd3UPWCrhZJdXi/drcY1N/HFt5KDmStHZkWs
XRglRcmqjUwX9RB3gyfCFLHsMWzbbuq2f8gID+NYL9893ZRuWE6azN4Xvx+crQNP8LkfqVujBqXh
HVolGC3k3EdJlJfcQMBcKF41cI/zFJXqEKpdaX9PlyaqgyEm4HnSjdFsA2eAN3SQ3WDlX9u5qMV7
JWhd0MtW9rD6b9e4smFs3m4mOx3qfwo1xC7NgKSLyeiaoaw3SQSr9nU28PnGJVVQj3WLbiy32uQl
A7ayKHHvbNhT38XUe+27nSZ5vsWJwPW3jhw0b++oVckDOYH2dwt9N93JGMLifR6NY8bPdGGSaaPv
QveKlIEbo6m/QQfBLhHFm+ElzadhwKiw7nDNHbNCz0PwPUu9N9Je0/4Slj6JO71Zlg5JU9GMPwyL
TDEPorjwtW3TRbn+lk2+p54SSR7xG0vnHPmAMp5V/t9kRm3yYHQoxdzHy4AsaqEX7RQaqYNMRzoW
8Y8szxJ9n5dLmYReIYEnUclxcu0+0WqPjqnK5kwxdo6Ck7tVXpGaOzd33eYwjK5KXnOtjuMEo1Qv
x7MAW9QWMjnBUwD2Tp+efb8wOAq+ymWoxhQGYUs119j7WeO6d3x2PoRmr6XNl2jpc2OVGa26t0EW
wkeKwliaO/yCon+l6JfyDcp+/K+DJkmyTVFwjx+bRveiJjSrCK731BUQ+4uhRsuio1CFNNRQdzIY
08HWthHNYEyp6960UETpNO17R5DbfwNOEuuvM7Xl9AW0cD8eTHvuEFZC7Br/8aFGAibJSnfYpmBD
5ZexyMe/FxMN6UfesNEPE1SB4k2mFf5CQ3dC6wq73KjdDAViHNvOrrJ0j9HmoO5ntAlsdB+qudmx
1Owx0+DuuzOXunU2ba6c5Ji7WT7tNObexe1blO7ftLL9+F+p9CHb6JPtS+gtRQsHtNLK+ll2aVJv
Fm+S5Z1s3C5/0BLN+At7eyd/ag28mQ91ryTskS7BiXtIEEd+komEt49cTNGHdST0l9GavfYhzVAe
CYvJGO0ng2WnDdijxvDgGpnziD4UrtMSE8/uIab3qe+QEBzdlxkaXvI9xf69eE59QC4bsEGyf5fx
XD6hwI5YSclE9fva1WNxTMYMrjeqKo7+o/Ja7+8cuRE0lUskzp6EBkxil9AYmfd568xoqhheZGhB
lZnltDUtXk/9MGAsan5vhzZJv022mPVnO2oQIc1hAeLB2iDUl4oAT6TZwIsUK5qd8nFMDyhLyeio
XESjwiVFK/uxFpN8S6lRRWYQmWX22OR696CmekQgvMSjd++2vWmLwIPq904rP1I1HJLCH4sAyTKu
vA36Skn8QgIWp3gAp3njb6xYuN2uw121q1fHUsFXiziPdiYoM+1pLridgygqh+gwUxt/Ay3vpchS
+fYPAm1U/gE8TugOJaPhhPCMBXXORHr+RlGvlBslkNJCC6VsZ45jPihsUfwaRTZ3xiVMx/cWQ2jP
xmy7l5N78LDp9e8nLWn+NRO2+X2O+lj9U1LC8w7CxI313Z7z7LeRWGn2Du8nau87XY3/wIjz8E1G
OMoPJq3RvFB48WhtFjuevf3Ioy+OqcLG6EnzVWweEsnavtgjfgd7kZluGVR6LJO3WNlU5vD8bNWm
RRNDIpRj9tZBy3G7B2rnVuWjxoM54wUy2Qsklj5FEzWp+ymcmrhZNu6gPOs5WdLpHzCU49s49Z32
NJZe7iHFhkRjUKXVPP738ZN6JYZB/X4tLbNpAQ2dgw9lxjZP6sWENZ9pW/hYaiMWq3rEGyg5mKir
7tGQsvAXGtvH0ZJIv3hItH38I/4goU+jCegU9v/j7Lx269a1NfxEAtTLrTSLLTtOnMRpN0LKinol
VZ/+fPLFQaamYcEba2NnAQsIJylycHCMv4CpJ7hQC9pm8qDourZOTOM2lzHekdMS5+WRfAbu1Djg
LzzzOe27thfQf8aSF9RnQ2ud5otWKvMHglHVHqp06ZH4MJYOS3gcxXPcuFvdqbLkiF10YTg+B7Pq
Q9cVPTISIGHEHz3nrI5T5fanSIhBOYKkmTDihrxlntgB3pe5NToudScDzOVPvZB10PRIt506WA16
hbIVfbTO1ycTp2/fjgfndzlq0fLepDU/vjXFW/UY4TgC+H72AdykeAqieekyVGlYITluBArXf+dz
fhP3PMsG5bPengr19vVvc/V0YNCVoAckm4cw7ZnLnCsGXregwpSGItaG46Lg4VzXRK7/YRRQc3D0
oHNTJb4cpW3malkcIw2dIhnv3Y5SZm4Ja2cuV0kraAxei2tvAKgVT4XLUcYBs0HTqU0SOd0iA4AD
g1W0XtxbmSJCklbvlr2+53t0vYLrqCsgEAsBmq6bJ/HgUZdAq8u8bRGCq1EPwmvFh2gx7ZQRXpod
DEfK3LQo6YCs//0f6GFuUDLCk8W6BQjSD0fu0z79OOB8bAR6U8/ga4xCDndDayhy5zVwlZgjpIB6
JFPk3cXx20zRalEpYzciBbOkv/tyvO+64ZeXO3+TJNrzPXx5rLUsA8MLCZD1v/8zzbaaraan+Xzb
wVtDRCmKxDldVA8HCgMFACrV3966N5kcAmort4LW7xZwhSjcbOkKkxtL2QTe6neO9GC7EwPNF7bJ
yqnANopYuBLMLuc1dqkT1ZXu3dY2zN4jhC9T9ysdYFlgWYjVBTO6jN2dhdpmcXBrsXCnFzOUPEy1
lLs2TfXkRqRWbB6SIrFS6HMejuRHa2mn4RA5XTXfmXabInGVOYN7a60eaHagRyWCakoh3PSL5Gja
Jx2pyifE30Zov2osloBsxRBPGrJa8slLpzg6N7SIe0zlh1jcWnWeSuQNbSc/lGBLyZh5+KFDgwMO
0ohd7KoBkKtS8nsKZQ4bbYF0W0yt0txYUZotR7Tzoq+NrRSD7/XelL61hgfeawWKABYAAANy6XJd
syQxsYZXkQ9F9CgNbPThYPMjubkDR7j+foxD7WEtFwJO3aJ54knT+1ZHXV2zRXbrSau4Q3Gt3tsm
/NqLm3KdDWAAyp7kQajGX87G4AkAAQHBISRap5sicdPANPq987zeJFejIDG81nEpsG2tgduuS3jz
sxdBJFVfW0R6j2Yaycfa8JKdmHy9bGvesXJTqeauQNLLCU2smUS9LQkboyqedH1op5OTosK7c3mu
n/lySlBQddSL0EFRQXetv+OfsDGbY6/Xo5KFC10a/BI1yBYH0kZoxKIzl9nv4LrhkuUove0XeSl3
eKPrh7kc/5myvwIQ2Ry0CS/HNyzcvquOkh+ugFOAci56x0564xr9k1sMe/fp9QfE/ZgKiUpWRaVk
Wx6HFCqqvkLCJ2rbn5pajKcKlpC/WKDR3xodV5dIUhLa7qsY1ebmtmMsgunkkuUXKaW2svzPqsY3
w5b4m2HcUuynPwGQbXO/OHad6l2qKBT1Up41w0QC3Q5vprcxynM1GZcVm0LaJlL0meO2TjHHYVxN
xS/gBHU4WcWextH1hqfYTzHI8dChpgSyGSUDZ8GD3YlDNS+oU1d15N0mwt5z0nxhB6z65IQj2kuk
1Jth4rnrRT6XSahUifloLYZxi9nWFLpDqh9e3wIvDYUSF5VXqoErMOJya2ey6JdKuEmIvOgYqLTY
TwjZZg9IzjQ7u+15414eI3dlzpvrQYYY9Ywj+ucYd4ZAx1GDFTtmtTkces9sBr+rGkJuYfUUt4Er
d8XPrtIyzfY1DUVGfyokxEErmVHzXSw3Ke4lqIPirl3iVDvZSwXXvMIDRr81xnxIdqrSL3xvfi6n
EfVxwtz2bQPQuJay0bKwN6kh3mjUpY2bful4dr7+Ga4HWrMUAA46MBtuos0Xt81y6bo8LsLOFTVv
hDL/YHnpnoHVdRxbl5+OG88QGi/b90Cem7huoMUQ9oUaPyAYufoliwFhWw1mLRqmUbsTuV+aF2hC
pDTAydIs2Rx+ExPVDAtVSLv9giwXErzpMY0y8+1BxgN7ueKM2cSg3Tfr12V4zxqpA7Of+nxI9e8W
WkG7cw1cnxX6ItBX1pRSR7hqc393XutotdnXoT7xuA46d8qQ/Or1/lEFP7vn07aevMvTsqqqEGNI
XR3aW/rlycydZe5TCTfYrWfzoYGNsFAp75UStZAOwUUNNHXxKxnLagLdN1GKIp6jbfDmjbk+uHgj
YCe9Qpouf4WjRII3AwV7R9ixby2Fco/GpvL5zaNwE4EOAC+1ZtHryv8TGaY6bcvItqLbNs61d5BO
pI+zQLnz/dYs/N8VXXuNSNJAXOdCAo6wWdHIbdQyGmGQI2zRt2cPXtV8E5fqkPsozi7jTeIii+rX
VoRX7+sTXJdpM/S6cyjU8DqAyrDZOqodO9imOVBsncxFJnbSqLlr+ihR43eSzk+4rDR/THuVJJt+
687w22PIzC3I2FAEKQVA4Nu8TyZ3HOayLOtQlrUSSH2cAl2d450u9QvrSwRT18DyjONbf8U/X5HH
cYyVylKHxaw131FIrqqgkmI4ThbPGPSdtWDOUvv7W5cW1POKHSQ3I9RsxSqmGaFpTau6EKr5f1k3
Nx+1spyO6toFjhYnOwMOGgMpbPfT6wNfLyoakqAI2VJofNDbupzuqGLogHpGF6aGh+sPxMGHVtb6
zqbdxux1WjTpMDdcyxC8mS9HaZRpcSqzESFObvI2cWnM9VIbT5lejMFsGtn5rbMyaJd55PMgQBDw
2cyqL5AvAxlehUKlvG7JAcQ85didWV2fBwi4cKHW9JOZbcEZaFS7bqK6bRgLGUlftyjiBq1tT/XB
KbRgUG/SZe66265X95y0nm+5y7O48s9pBvKkBDq1FdVpGivrEQDpwqhf9Pief/vlxEV8MldB+YMG
LhsRMNGuxd2u0oVv597c3GQynuwwWxqZBzyMNd0HioEvBTPkAZR5EPyOyuwu2cmz5754t6xV6NiH
vzkkp7JH5eZBS5v57yJn8zfZ/1BTwHczdH7jaMpuO6OwnEC1FAq5CMB24thhO1pAJdfS6BxNbY91
QyzVJ0mNnOJ6U6KtBFZTTj6i1fUYKKobxf6ENbETjFFp2HdzVHjRu2WUdnUios5WIKxxLnyCVCZu
+kxaGirwlY6yM7zv7vOEGrf34EWY7/hpr9PZk1361zAmJ/mvNha5fDEUM8luwI01Lc06vChRTEuG
T01pdFU4KYjCH8q48cy7sZ7U6GC08RTdquaAgYCL1/RwTyvCeJoij3WrSyoUB6QXDDoZSoESrNLY
1jeQrpUIJ1EN30xhNH/0Vk2tQ4d8dRnkYp7nu6RwwXJnFs/csAJK91ZZRW4g/JpIT3HoAeK1vYvs
WnixFrVUmwtvDvMcS15bSO2pXaR6i9dA/aHtgFD4lLz3jHu2CQY1mtXykjHXgwGm9/Ks505N+O7n
LiStzVzWrJt/6o3dtFwN3jwse0Sc69hCpoRIHJVbGvPkhZfjSZfOrh21ImzRIrPPzahY3b2xlHYe
pG1rf0qqvJc7lc4X5oiwAGKCXIKrvedmjjFYKZzsFsjxGlcRso2drxi81nJjeavGGsvJ7EAcaoQ0
iECbS1eP6pkLHXJ8YXE/rP2w9qZFSulr3XgNLgxe3p9eD54vLCgqyxZwHYQhV+T85YKW0FuXhVp7
mKgAEUGKQrkLrKSrjGMUm8Lj6q2tPQ2AF1b0WamG9UQcB0La5aAzjVQ9Ec4QZi427n6qqdFRlRIJ
pRyS3c6L6HqG9vNlxHZZnYq3Ai9Wlbg846YxJO8tHnkGY0gO8+EMF2780OfZXubywnirVhPET0Rc
WdtN/hnlEyJour6Eg6m3sZ+WGPn4vQpn3V+ScqBpJMpoD696vaL4YsLr4x9yUlhdlytKF1HB+WdQ
w9Gy64diqopzZcfJz44ovfPwe2koHmVoNwHGgXW1ud51oUsTcwY9RE8+/VErYkJQnQZ+2FlVv5Ow
XI/lrOzZVaWEbiFY98tpJa029NRojHAxxv6WtEa7SwasnEYHqbG3HgTSFZIfCj5kRyi+XA5ltjMK
I2liI4tSRDwb+vm+6vT846LL5IiMnXzzeCBJiWSrgMGq2bh5Z9Zzgo65qdghtiaZryQIbZS5fmp0
/SM4FrETw561LS9TiDV34E1EkW4lsW1eEr01JpoCRCXMBrT3AnQFhiIooqZQPkZDEU1ggiKhUq/O
KYxPWoxO9GSadXxWVFz0viSTWk8nar/Or9eXfV3Wze/SUdaBvkCxmnbVZuNSgsu1vkJ1YJLYEpQ4
1Jx0xYl3quW0a67HoSxPU4z6JEykrcAjCguCu0om7NoEdFO9ihHe2NggGJ/6NhO0Njtp49xR4QAu
z3ME6OogoNrNdDnstvk5OkaxHPOm6Z0D4gmG+iili1FiUrnj53opXP0pd/PCOLC3WtxfVG2yTqNd
uLR56VAoAf0ju7lr+iqC0jClVftDjkJt3hVGEsUnYlReH2Jduh/wBM68Y7QaJT3ZdKLv6QoTO3TU
ylV8GxAnv6e/UmPVhkDfeJd7ZlvckaDUYQ2Ui34yib8S4EflPpXOOP3icQaWZm5o5x9y3R1Nn6Zo
agdgM2LDx4wEF49uMqw/ooha9wbkbAl2qlpGnCHiDvpp5xbKckiw6yz+FCYGE3/yeFj62yEx8uhA
Y9wwwzICDHha+oQYrvZZufxXN/gZvYfBCLQ4Qa6xPBlgKdpfokjK9NyrZck9ExGc0baPMOeSFORT
rjzIOcNtAdc7xuVdb7Ix9hEkK+QNj3qzOWRaab536qyX78fUs78aTtXNJ7zGaeTniBIoJ2vyEF5J
wHK4SBU0ET1I24miQ2eUySM2eJV3B3oHV562QwMbZ6N44v21OF+oQBVNUJDqiCOPT6e8daJcmDgR
jnV7jPpRU+9loUbWEX4z0LMEBQqYHU5bYpPpCMNBK7JNZHSqPFU8YOOH/CDQNUU7DbC1fqNxqoxB
S0ar3tNxt2Koox7uXZWYccpRXWVZjkpCn+ywOoP8ssZWa8+qXrRfZux2vLCkDvnNS3Kz5e2f6cnZ
KL1CO9pYUHVPywTtaOfQPD9pNmcT+P5aZbXBSXBsLkNirE21ri08ebLUQFGm1NP6Z6qt7uMW8sd/
JheF5WOM88dvPcmGOyPl87a4tNiHOabbExhWXrunoVe9j2ZuxBmNYdLiwCxM7YvTK5Sjmwg9lFu3
GjksSNXI6OwJbX6r5AM1ILAEpIyoolFw2xYRnVkusWXVdWikZQlYqere25hQ7TwQX4gwNFOtlSZA
zQKs+OVqaSIacruLm1CaoIDtpUuOUdN2Z6PapRW9NBQTWh/xa21k+8IuSieBqjs3oTWPFdZUzvRh
yTXtj6fY7k6F5IX47DzrXZEgrqW9TXxus458w/basPNG8x2aJNpJjLVz89ZbgPYEInzo4kHG5aK9
XDvi2IAZYNGGphNV95Nbl+eUXPXNmcs6Cp+HfHetqa3L+m+1RzEtMRtZGzZTOr+P404BVlmAIUQr
9vD2CRlUltYaFnHJ2CxbGUvF0pOkC5teK49uaYsDKeFeKnb9cehg8uQzIJhR69x69noKSkG5NrXh
MtUOtza9liEyk53c4TqhZRTXJRMzED0HNnO5bAoFSLMTKVUjGpf3KBbP51mDODl3+nCXUNM9v33t
OKfU/Okq8OdmvMgCVQGErgszG9+too6NY6MO3c6sXlo7E6Fiw1JXEup2Y8u5qHpQA+sXSrNj25eg
PBtnDwN0fVJXwwE04tl2Ko+B9Vf8s+W4SoCul1nH3dzbB9XpvZvK04agX+poZ0LXBSqGomJKWKB4
Sgy6HMqQBtlPOvKZwGsF5ZB8dYfsvIya4auLOpGSVAb2a9rH17/WSzNEgpH61ErhR0PuclhZ2HkV
2XpHXSzLAkROVRwq8WYlrd3biC8NRWOL5yrDrcTey6GUfhnwEcDN1FIsHNEQcaY9dHDKaTy8PqeX
dvwaV9cXFSx4axMobC9RzGksuxDv63cOWlaA8dIeEc2yJGJEe8/hqzYjj0WuDjR+4a2vqsKb8FfK
TEmFynhjnGf3WiqL97Hr9DeKh0ewOVfeoehJMxVezV9HYPkPY1Ljt4lD7bcoluWpB9cQxAYEOK/N
e9+KYmUnQD97Fl/mArSrEKdc83QQQ1sw2yQmvVAyvAmjUtbLybNyclIvV7004JlYAVZXuyw6WS1o
dt9tu0Q5dJ3lPSVinH+6S26PfqI4neVno1mPR8rf9uQ7sUdgTHULsayKidi+0JZx8ico8dK38Y18
TCUv2IMzZlaG6o+sk51Pve6Z7by8tfwPDJDi8darmfQwkipg2rBFzylwk7E/yhJTxjdvqBVshYoR
8p7sqU1NIE1cxamtWoRzpMuDUSXpxxYpHkwbuvo7Mqc8od8+IAHHZUwcIyjsXB4VwLyLJSZXhDEO
DsCLMZ7Mmsl81HHz/k/LomgnV7w6mtqzwRC0Y2IpUXsTs1telUCS5iG0XIjvvqE3hO6lw44ysAfH
+PT67J5FPS++GqOs9T+0+Z4ZWJsDWtcislucclHg1jr1oaX9PMIlaEsPfJdZNZqfjLPuBil8cuco
7dYqf2H9WKPRHs22dsulOjl3s3Qz7dgmWW5/G2pE3Py5bku0jIXd4YrUak60HGoZDV64JBHGdDwF
7FQHRQGSv70bRDHB1ZXoZr/TOmXkPROPGqaJfdJ756Ystf6WvFgmBzHHHpX1GZiw+mGamkj8ThSe
jH8qTCW9p8qoeQyZKjrE93pi5/3j2Ennj6XF1Q9K8mv/C5g8anNpkfffM+5N/OxbI/f8Aqvd6JjZ
hfMwgVApPhmpmf2CAuB+NldS0AdvXizrvl9kMd03E2XHt0Z/uDZgV2i4AqfmHK3H65/7bYK/Au5n
0MIWrMDR8+TgFylYPvT49zhg11uModD8RTDlWWdzs6UhTbkYDNtaWGZF9rmtFHGghAfLoDeyYifr
vboA1lI6GSJqT/AXef1cTiueZsypK6mFymRaf71RJlA8pWt+QuMwOVdaY+7t6G0YIv6sgHSk71Zt
3q34hmJKBXTdYoQp4aM9TvMi0uOyiOyDSErtrQL2RDtSEWiEPOro1G9rT1XK1mhrYYV5GqsH1EJd
v1OHxDfU6dfrJxVs3fXMWEj8a1xuOFSAN6HPTSbPQxB6CckgleSnLidveLTVeVyOFMXgZETzYCSB
0GQrPnXQbb4uCHwOYZnCDwpGNjj8B6paGJX2qXcvKnOgWlC5oukedJBanusLpRqWDxp8lsWPkQSp
HjG3TOugmlr7vqV+n4PGR3vwsGhjZvuKo80QNpccqkQ+SgyC4hTZBL8x42aCllLE2Qngy5wfBItS
nQgxs/5xmevEObja7LqPvdk2qDfk0jLgK5QuMP2hwBhWcsLEPf9WFadJsafpkZgfLcHQW3CD1LYT
0ffEcJMfKBPSvoqTxcpOkTeM6llHQN3+UaqpZwAG8WrlI76HrnVUMHuNT5a1AF3FijL3gpaOPd7B
C37y93Xh2j/LoS+jYBwnL/ezZYKWYPHQ/qtK2nrEiUraZ1yCqvHgpVaq3WpGPEigBHNGDlFCAdAO
mVMWGc5pcgWrpo2uRP9BctBMP62tyT6ICo2rU2lkaYr99Zx8xhgdM2X4bd7fdlyU5V1RN8VDg6ro
R7IY/IDLZS6SY9Erzo+B6h/0vwi5En+0Bl4nvVw7VGmSur/zRZ2pnfTZkvrLrDb6SbD1se6NlOQ3
ulhR6bdgj3CzrtNU+x4r41Af9aTo7XPW9YsbeDJVk6B2iwIyNrYjsK0nW/1K+iG994WO6Oe7ce7z
+uQWWZ/duugDFSc1Qecdy3geiqOvD5qw31uJnsijqVQens0pTyqYnnMGLeT147BFyKwHjwYf/wAo
o1+2rRFAMG+gINo8Ohpv4SJxJQbDRuKqYACKyqbRw9tnxrVC6ul5MnBhCIZ27vawh8/vz8sLlGY5
hUCU0yiOcGtfBjiYb3SVoFSGmtUb7iOm6ol3ky/kEoHZG2pzVsB/aHduM6Q1yWeHBScVFGtAYDuO
s6PMqml4j/O6W54Lq4rKc6uomCqvkjTdgSaclfiD3jRIanmV8r2Mmtmg6Dnk3qnB9HUICleWX9N+
GL5yOeN65vSiNA9D5eVToA6Kqj+2ddPqj7LMjZ92jLrxSZmTygrqohnlDafWSN+ZDdcPRvazmFVf
VlUP6rrW2mwnt7n+aDRVVZ0GBIQU/txcPG45oFLUFXgV17mT+7NV5c4nj6ZjdDtBrliw1aHjfUhL
VckxTe8QlPH7vrTkt9c3z1WqyvUK6xugA3g7iB2bHKuBpxenpvTCCceCQFLnoqNr7sm5rH/L5c4g
u3/mWqOnBxVnc/VNHq50tVC8cMgHfT4BH8UpclGxuHWFld8bZmWUx3iIhLOTsl4vM09IElbSupXn
vaWGVTT/p65S87uuHQa68ulJao6AXCtvGXTBXF1Uh1pNz1Yjv76+ss8t3MtJr2NTMyNDd1fw2OVx
8JLJ7QEX5ndqHw1UfPWh/a24av7RzmIkHuJUFU9ZraRfwRM0w83kJkkTKApaE1gX1db9TNf0O/QC
rwIuXI36wQXOK44IbU7ju6RXZXp6/Rdf7wWaGKsGzgqNAnS72ZOAnwsMipPiDpXcHoP1djrn1Od3
wtX1XuC94tFqR14WkNsW/krNwlxipS3vFqFEU+jBY3zSqDmlJztVMZuuj940zR9en9p17kXNmSc+
gBeo97QZL7+F3Ui1GfUqv8MrwDnWk61/c4xKIQ622RfTbuq3amFi5UPf3YAQuNISjSukW24Z6Qg9
+U5DqqbxTSI0Dq3KHp/uhU/2rB+yiqavtLBNqsxDOKlmd8zvGguRtbkHz1fH0x5Y4fqTUeWmgkAd
AXUGktfL1fOK2Y0XMAprNX6+0Zp4fj8Ip/kwi1485kU6/LJUOT299ZOxgDSDqTsBFkSU/XJQGgFm
r0dxeecWeXdOm1j76qJ79dtTWu1QD422k55fLyUidQhSaysmGL7B+lT459UhyZ5ETzP9DsRX46cL
xU/SzDJ4fVbr33IZFC5HWTfqP6PkmklvCBDinZqayXsbjDvS6PiiCzBf718f6oqSCvwQ01f+D+E4
aqzbClAyZjJf7Lm4G0vR/bWz3uNKTWRj0V9b+vymwy4+OtkNHarjkplJe7RtkSqfKCzlbhBVOhup
Sr0Jv6aiBIpexs7wZNlN8yOVXvEfId1APmKmHWgIU3THSu3bGRAbkgEP1M9GoDSDpnTBXLR97Eth
lkVQVlHsAG6jt3SoNUUYRzy2659K0y/isR/GLP4d46Ae+ZFS9E8YoU3ZA0X7XZe8q+9AYdFaJfyo
o6M7faU1oo0mELIkCTtSkoOVoHsh+k4/No2dvfWTPw/17HAIm4We1+Unp/db4rcWJ6GwUweVVZP8
M0p+luTP59e/+NWzaB2JyxzUFK0wqsOXI+WplZleDWFC4HDkg+VNvtpObN2Yma4dpnbuIYOM4507
e91OfL06PM8jU8ZHZIQswt7MsUSz3h0blnOypHvDCVPPEpzvzm3+0ig0DBCxwplibR9ezg/LPCin
S6ncunErHxp3Gt5Fdea89RpkLhTXEQBeb0P+dznKAv5RAX2s3KI3nT609dTcFdLaQ2W9MBeLDgFx
Zr0FAbxdjgKFivQ471H6wTbAOad123zQwfPYN6/viavYDTAXTjwtKo2WGhyny3HQzhhR5MjiULHV
4QfS++53nA0kngb9NDufxroUw3mx8mjvnn/hhIGyYUwYl/yxxZfyIl1JPZECAa9bYWZp0mAzX3aU
BDrPS3eC3UvLqVOUJLfkMPNY3Uwz5x07gTINhXS84USrTK8PVm0Tcl5fz5cGoriBXBsKRSoR5HKg
JsqTsogiBvIw00b4RNzQas6e3j4KxeNnjspaTtlMB7onisHlGIe9o/zntXp2zPVoj4n0QrigZ/n/
g7ib40R8h4EHOpdwYc/fS09QaLOifriB9pz8bFNpBK1m54RIk5f82ye4gqxIKCBPXnWbVToTQ+/W
QIYb4Z0cbkS/xR1855X10uYnYECnQMUIVswmIMZIewxt0iWh5sziVA91f2ibj1b7gG69eSpIhHem
9cKmt1EgXCmnGL3AWLncHbSXMLy01DTUI9P86RkdvqvTZC/6kQbHvGcI8cIHJJ+lbL3i1KnHr3v1
n2Sim2KIWZ6bhnNK5WtckP7AB7M5DIVH/0bNtJuIsu2XLEuyeGeiLxwDghY6sXi9gP6/4uZVSiu0
HK0uSA7jDSoOPF2sOt451S8sJ3ZOJJz0vGEvbFv4LTKMMkshnkGs1M6qNf02AI4dmy513z4foHpI
xEKIoZSyBVq0idaP/exk4eT17UPeVOoP8EjZTjB+/sEX6R8+zivtb21+A9ra3pOTJFbOdZbBZnIU
/CDgm43JUVhrZ2NyHZSSiOE0vpbYUKw4GKQyT2ROwN7pfU7KhMd5O4pDr9uU3pZkRHbTyFwKSzq6
YuqhMxtPu6ubRMpD1Es6QCq4ny+161V/+7IdoNx4qfm0AI4y32Wdkpr+gg3x0gXxkFn2J7jsZIFl
Plj6yfasTt7YpVG0H6p8Mb4msQqs//UwcPUu44KFgwAEmgYDlgGbdBhYPzdxPGKxih8pWjliPgh8
Bv1ZUR/SvtzjF17vJ1IPzJdIHqhHwA2/PDBNQsckQ1YlFBVcATVDlwZTw8KHs7+HC7k+IAyF2hpd
RRyYeHNeDgWRMWq7BpbVgFbrqbOK+NzU1Z/Xl+86vtG88FB0AOfI3t0KsHZmbUeFggrqXLrp0fRG
8X3U3eK+LmvtgA7s+JAnw57y47OZ0+UmZv9S3luRAVyEW5KxNPO5pa4B10HkhW37+ajE4kFf4Sm3
SlqJLPFzc/S8B23Sk/IDClmNCdTQEigoVKoaJZ9xKh3UL0qm58v3qh6Ud12+VLo/sXvTgHJ399k0
h/m+nuAWQpZyUeyKRVUJf2wiHWUjs4Ltp9Yi/5bXyNz6AkXi4ZzESrn39L0OsdD6VxkBqmMgibaF
g6YbSRLtrgutwWksP3FreTfrifrYx3L+og5Nf5YyW8a7MpmFsRMurgG2ZKIcDQznqFloxI7LTaTp
+VwY2UCL10SM7TA6pqBdZCyK/bHJvD5/6tOiEfdt3rr1R5Z+jm+1Pq/+A9CdGF/tVsx6oKaUYD++
vu+uN/fq9AXFnPyH6uU2PfHIWD3pijLsDeo1+iyW9xq6Dn9fH+X6tMIq80BO03Cmc7a1LkmdIQW/
BZfTmYHw+w2Q0TSYYh61N9BPlz2viutYtGIz0JqGo7sy9zaLjd6LbiwRhwnr4KY6mq5Cu8cCPtsE
S2JPX63csH6/PsMXh+Sz2mwuotIWc+c2RTd5aECHHa5egRxV+9gKdzjVVeMe2yzfMz96cbxVogjs
EJfqliRoY5VQIgdGUJrGqDllYxJ90fOqfKTxyxWTdrRRdi7WF4akdoN3O8x6DtA2yaw7VeOdkzYh
CGlxoyRdF+hGl9xgp94dckR3dvLzFzYNDHU0dcgbQL9utVIQMmtE6yZNaM55d9K0Yn435p1zJxCy
2zue60vwMhCuZFaCO0eB5HLrW0xnzpxUuwdhqMcgTLLemh1YBa79NCOe2oeZaNwP0hzrD8Dy6Xnk
Jds2sKQ0y1NqGGgsWo6QM8Z3YqyOr2+t66uBNaAzBOKIcgA0v8vQUQqR55Raq9Btyx5ZXuMoyqz9
jwJXGUwdxZhDP4pmJ99+afH/HXSNG/8kpCjDikVGsOBUvK1Ooii9g1bFKG+qWv0/fGeST/dZSZUS
4fpT/hlqRljfgCsD1d2stFPFfRHqatkfsE/f0z15LklvvzM5PcVc6irQHbbTotkFukWrwgh19dR3
VAXZyNiIxgfOL4vbYblT+3rvRX/noXane32Z4+/UL83Oj4oie6sWsrcqYtDpI4FZWzbbZFVJRq/V
Imj+DVqRviKpoi0yfasfMqOAEloF7WCKg9XcZDBSMcYEufAqXESO0ahlCsCaTnt+fZ++sGVIIdR1
eUlgiIKX39EezUUZlRYcdSyUG3SuFwJftYR9RNx9fagXbq21IkFKSc6iknZeDkVXeBkS04b+TVsf
mEKDJXdTWG+UCliXDTYvdR107lYE4+UokKOEQMUCwYKxRYRfaYyHfsnF4fW5wKLj79lsSorjtLRA
rtDu3tbHS29wIiDBY4g5VbF8T4G4Lz8M6A7i3ijjqqiDReH6/laIXCnp+KZNK47usOhDUM1Ygn5S
Fw0DNUxtpuFop0mn0GnFaPK2G5VZ/1vmjfEFEECdnam24TCvZ7mqBUZvtXGwZInxWTULXi0CJIn7
jsd8hpqrPbWae+ysFjCRxFPBvkmqSevuOou3vU/BpBIocpGuvLeVbqlT38q01Il90QL3zHxRZUpy
nh091g7FjLbqoXYHs4bIUhWL7wxWV4ADFFIOP9R6mJ2b3pJlFaZKoaaBjmJ2czatcSDERoPsIeMl
bRnMQwwGIiqArDaDriUfh6p06qMkkfR8QxNW/KBxN/VBlWVz8TGOgWhV/jCleupnqj4NJ7Rl7QHv
kMisbqq2cOzfVaPPPawxd25uUdCszI8lYmOgpWn0Or8zS43t0MlqtTzCw0ijP8y2swJDuJENXiQy
VCrw1YDQdtp7SIYtSOWeGr7WO3OORfzNbe3mezQugqJ03iJC2lE2b8/Ypo4/Zkq7zcHyetv0p7HD
n9xJTaW9SUylTx+dGSVXJB3xg+x8A0u+4owcpP41HiZY1r6dNtncHxDOlfofaMRELXTZkGQVQ+F8
7vvFs9Dc7cCwVB36KHla4Ufnlr2DF0ZiCxzYsX8ryneL5M1+jtSo1H2tXqb2ZERqqxzyPkqdL9PI
3e6PtiGWR7CfrcNKIeAUgOacte+tQRXXH0wr/bEYaaVDDhrM5ogEj+t8nfWq/1ioBfoyMu/E8s5T
E1GcJdof0xH3VW5K3+k7uNP+1MpM3mZxrcibSWsGpJ0dj0gF3ZNN5zfACUrfIJcbT1jd6X9Gw17i
L6+fwhciyipGQFl1bVFddfFNtm1Z5UrDxZCh0C/+j7Mz623baP/2JyLAfTmlKMmm4zhO7MbpyaBJ
Wu77zk//v+gXeBFRhAg/bVH0oMhohrPcy2+Ze5Seg6JydoKojUuSccCSLmhv6vqrO8VBSTfHnrLy
0zGBEY18NxLJUwdZyKVGUu4hSzemRdeSDBlWH6CSddID4WRQ8UGsfKhqlSeHlXhVYeTscGivfHe5
KanKUdYhQMRhb42W10thjqGJbCVwDUc8g49pfwAvV76mANvafwI6cvMTkWw2301ljuNjETsVW7bP
O9u4L7XYSB6nyY6rg1PSUPZrXsP2ILWW+h0ZP7X53E7DFB+CGq9cz4z0rCIZEuLfKOhT1MkrSYtf
jHaWwyd2vNY+xvNsdvd1BGDTHY0eIqostWiiIhRgR14BRyG7v71/ljLu6g5frKCXHYT8w5XopNIq
Tm3qE+BzvVQXpXAkoOLApiVoAESXEhkx2MwEfySHGjQ2QzJ/3/4B759y/QuoH8CKIOsB+7raWQbE
iGlxHfCRdTANb5yd8kk0Upy5aS1wXe7CxJEPk1oan2xTiueHLp/L2tP6SVXcIsloDlq2VGsk30Ee
H0ypFd0x0+PGPKBSV4XnTtTR3101zk8ZcPM9daCNR9DU0N3lVUcYEUDN5WObyjhjDT3R/gjmyK2K
3iuQFDsETf2JaNfYiVU2YmqaNWxbCCsK465ilQR1XgWxZZSprLl2DXa1V6JhP9O60ef5gYO001Zb
Us711yHCA/sMxIui1TL9P4JcsoOwiLqE+yWZ5EdV63K4ik2LzH1a3eE2JvtTMtsg41pzZ2duXAHY
+iC5gkEC7eN120jqzQCxurRkqtQbU9QUvUq0e3yZzXsNsgytNlqx14ixXBtREhelrxV5f5AaPCLn
vJY8W47HnSt0a0J4XVCYx6yIwvxqKZtOD6j/M1Rgi6FytVgo5zzR+50vtrEhyQURLkFpSKMgt2rc
jFBxUWwzSr8LxSMEjfyt0+1/NTTN7vUxCbzbx/d6UpBjKB6ofCNS7HXJwo7LGAU+qyGfr9P7FKzq
46g2007cfD2npctAeRwUEw22NXOlCnSAeaiu+PmYiJ+LTDkQGjMtPytCF/JBE0739+15Xd+Ly+ni
mMF9pPS1rmv2CirhQzJ2vtxn1Xjs9Kob7vK6z/Rjn6RB4IIXsKq7wrK4Io3G1rpDInVCvNz+Gdfn
nTI9cyYtARZlrB16a1md5ECuW7/PY9xEU1n/DLpYPVCLe1eni36Ewpx2Tt7Wai8CazzzFI7Re7g8
84Gj9iLolBbyyBBPfhXLHTg1J5YCF7/WIbgDQVruGR+/RxCXN83Cll8o83hegRhflQsqYExdAonG
5yUNpa9O1NXSK4IUXfcFIlEfvBTOHE5A0HJqVDCScbeflU6SW+gtYDIPqaJ3M1WGrPwb4LMTv0Vq
DWC5xt01+DJ0rWmfSSf1v2XRBhGsHYrCr5HeS45nDGU6fpbEFNU79ZmN0wH6DjlszhnhzFqGRFSS
M/f4Vvi2gbWFOaTzl5zqxc4ZvL6jl1IT6HrAUeyU92r5H3d0C0Ubx6Cu8ytSLy8nYqgOgsCnd+VG
i74b2ZieAoSeHrrQSj7eRmVwkkDc3qiuIcVwuVl6c2i7UWo6fwYIf84p+rimhYbU7XOwsZB0T4FE
AF8h51w/Q3Mk0SoKGcVMJd3XRiX7LpedvhMPXj8GSyl9UbZF5WthV1/OxR6doMhDg4XM4+kvzezH
R7JD9U4r8If4HyZkcrze4TIk7JdDhdwVg9rond/DN0XWAMJZpaXq6X8YhRLkUvqER7suRTYo2oWZ
FvY+YWjvBaU2oF5b7FUCNj8OWEpwvGC/qddczkVl86lxWPY+8tvOKVam5ozXwPzj9ly2Ps7SpLN5
2QAYXcEeaqWOw9bu/Tmrm+e2VyPebKsAPWZIOwWU66EoN8Foox8I/g9W5uWERFdYzRwPXP6dkt9n
up38Eo0KZYL23c5rvTkU6GC8ppZO41r5F3Zp0DsNuCjSgt8WLWA3NCpqA7205xB6/ZXgfFJKe99x
QGxXXwng1NQWerQIBqHMMUlF6jpolBxvf6Xrt+P/Ib8AlBMQX4kSBOooYjxUBr/r1G72MhorZ3gW
hfwcBXxa8qRKj73bY14/kkTUMKqXDu4CdV69V+DtIR2kjGk3jfllMvvJ7fJqMU5RE9/UzOgk2cXe
0dqYKKgpFINQESeiW/fRcfFAzQOGvy9rLXDGENHeFFeP59A2q0+iUPf8DTc2CukwurSLaCZSxKtJ
mtYEoaO3B1/qYLB0Jt5KjiiCU1z3zodfLTJvMmMSfsr33IiX2z9BdQSiVTb6ja0Wd3AYxnsYpHvY
n60FhKph0nVHK0heVykNvYf/kISjXxWtWeAXkuCeU3RqNPmRanWv2ZyqH8dYLNw3KpnQ7Qgm1933
vKfda8YVAs4JCFsBmxLRmiTVk53nautjAb7hWKPzxORWH2vUixj9+nb0hVbUfhKY6jnX0LJHMaja
2fwby0jURJlEX0SraDhdfixzouEhSkf2m1Ix7sKpT7ywsctDxOV46rW82xlvY2rUgbgawZeD+F43
8DqjkM0aoU9fxmfhvwkXLCQEhZE/kAAYO+/x1tyQyDL0hVdEaX75LX8ENk3RBBW7QvHHqpCOdo53
d6an2VMxo6BfiV2R5OuLhAYAFS4QYbD61DXYJw3TtpIy2mZqYhufZWqenkK88ZYnWXEvAJ1+TSf0
g27fXtf38tIMxV2BXFdf5NkvJ1mMYN+wgxp8gm75qMSy5AZ4WJw+PAoJ/AJ7JY4mVlyBMKG/xHOS
YVSrV3M93dEdQnoCwZCq/3CWCxoEBTDGABBCMfZyOq2Js0ZWc6xrrYMDppjiyyxJ9UdVaUBJsWo0
/mksyjRbL0fBl0uPM4zS/NImpiGD1z2BULNbFPpHhdl5U4CwUyYEVwyBcR1DUZNSQnjGo98CX3dh
Reb4zijpwTLD8n9YOzAeNtfvotS97uamBRXosZVHf4Zd7nZCStCCsPaey+sTvNRwGYTAnYB6jRDM
G1mZmwkVe7a7hL/loLhS1I9nEweJ4+1dtzUUbH3o7MQeFKhXu26wjVS3ymr2S8um60vkEXYu5I0h
OffgH39/eDQdqAZawIucJVSRy03hqNiHsVwytSoHqbHJzLxmGOwTdo0flVNnUwCrQiGe6wJ8yJog
3pRJ1QzJIPt1HTieim3kAXWr4uPLB3CZM8Q7SWa1Bt+0iEWPJbY8QBzz8kCfHW3cTMxnLZH25B2v
biF6ueQHSyWHbEFdM7VVDVII3mWWb1Om/jmOUeuVQ5R8vf2FrkeBBcLVCqqYB59n//ILBYOehGWN
QmY9NvWZuv/8aLcl7MPbw1xtOw1HOq5S6MwL+HsdVA9daqeDlFBKWPAsWeTgDapVmOQY095GuHqi
OEoWmTeNcP4LlNTljDotG+vecHq/ixvxYvZJ57XprJwnOW1PTVPsgemvp8bRRV6U5ju4JzRjLseD
24/8RKoMPg1m6U6b1NgdujI8jUqzc5q2ZkY+Qlqy6Gpzri5HmipogIkhD36MGfWRlhZtwmgsTqVS
lN/1sNjLiN8rBRcFoOVWIlhapOdpx6+nZnXyHFgUe33RhsEhhA3+YGUI1XWFKD7ZYL1+JN1kPKBp
58CqVp0zndDhPAOZ82MVD8FJy/VPmjztncKrqIBVxikDRUuFb21Yq8JUGFld0WnS6KdWMbmzrs3e
WLTF57DMhkON4to3K2n32LnX1CkqYbygGvghXEHozVwu/1gaVQUZTPU7avPOVxF3U/aSalBzvxUF
FKgfgT3r6Qlkta4+UreYUHhpK7t5GEL0n4+NaA2BBU9NUO3UuvLkIEanH8Bb6TPd7AxP2UEtA/Gr
pdxqu1Q5U+lfUwqMNMFSdJSh0mdxVh/CoYmcuzZK7OrY4RGcf+owZnG+T6IoY48YuGhc0r1U+lki
XR26UcVp81D4CQMXx4lJ672K6pQ4FBRJ64+WBFgd8Brg85aTcEWhosae9YQzmm8jASoDHlDJhyKs
g0ctj5udS+V6GzAYSHAIW2TrpC2XH0SkVqMls7VoXTvmP1prV8HXqh703FMDQ8vPtW6I1KdrOe0R
da7qe0yTPAkkBxEI5a9ViF8ZuRPEE3YacW3rruYkzR1OuUDZuq5+bDo0MA9GVTbHIjHF19s36fWF
zUTB2ZJaw+li6peTRgg4G2291PwCyZADrNn+PjOLaYf4eH3VMApqUbihgLNntMtR1HIeU1VEuh8G
6hS7TmEm9QsVz9JhNHjqSNdkw7gTQm58TzyQAP1i7kGxYl1SNCT0SKeBQUkFp+4wm2h+0WyUcv1Q
qqPUHlLEbAJQe9w/97dX9Xq+3N6YnVNaevfyWH3QEjDLbAy67oPXMjWvLuJiosOJr8AxzMNMuHod
VLV3e9DrlwNI0MI4pEi8uP+sPqVjdwAzoIGDa3Ls+ybQGQZO/32c2XvKlNcbdumqk8+Qaeug9FeP
lGaMUV3RzUBhE9djTRVPVVq+DjMa/nofvjYSTs5Fr+/souu9Spl9UX8gACSNW7upLxIeQ6yBe5lM
oB4xHkde30XNRwGGFETACyyamItI0JrPj6eZDGsNiYnBspvDWGrBudUDwy2RKt35Ytf8fbIowhhs
od6D2jXMvdFV0G9lbfuZHGTVf+1EfnBIgFwBWaHXbZ0BPwtxyoIssjxRB5qCxjntCDRZjMw4j3HQ
lY+mJlS8yDuqLHe5JohUucWbIkVapcQCrDXqPNmjHix76fIpXyo73JdUkIAxr7tnY+yEaVbljg/O
qxn9RB4MuBWwQxMvHUwlesjtUqkPOObiZWNLGE8dmy4PXm/v+OsNwY2JMCoKRAtfc/2pBgSOLChd
wo/lovsrSEo0/GCkvNwe5RoivyATAUHSQ2bL81hf3l6KPYgFoi18ZGU5VEDHsNw2jBRnoqynHHqH
fwSCuImxwD+GHN/KL3anod4zgfDq76Wu7u/VOpH2KkMb07cp92LHZADOgytx+buKDN+PGXkHP5sC
EAnkzE7pDlU2fBiss3AwFmkDkMhLuXx13NupiIISW90HJGGTgzI23VmqEHq5vc5XlyZnAN7SgrSg
NEOF4XI6wZAWWJWUFBZoBT85VdjclRCYPytW1j7gdt/umTJc3WIMiDYJyCo6QeQTq2kR50pzLlGO
1IfOeQxbPH3OqFaVhTtFLWrXhZUn/+n1PKEDxObauWeuvh4tdSDrvPh8v4XRdzldFIUTIRXgKzB7
J/zO6cqi0eIk+U5Ys7GsvETEtYsUDEK1q7e3yLOE7mpKPa8NZ+mUqrpoXDXui0f05kLtZGjhuPc+
XMOZkShFqIsW+3s3b12HRS8Uy+4JXf9xiMf+UOdxlRzzPnSebWW0FNe2u+C/FM89YHpg7jxgkaXt
YkEdfw/pxwvv9tbaWOuF+YXjr03/Cpu5y7VOmjK0MiJNXzMbOAhGH96L0Cjvbo+y7JeLS5FJo8m6
II25g7GXuxxllHp4mE2u+I1okru2RPyjjoTjK2y/nc2zsXUpqi+sFVC5vCGroy/yucno1Cv+MMq9
F5mxhZiKgSS1NGYHPbc0Tyjy9FSbwR5BfmuSoARhg8LuYOhVlBGbgxY4dY3EHLJKj8B+p6eFhfYr
N4f+o+89hCiSRcIZwC6LYszlembt1IDwVRS/BsN6B37AulPTPN0hgG7sDTrrdIkoPy9E9lVRSUIy
pSKN4XzEZXmOavWn0QhtZwNufC92HffMUn+hQbf6XlETWEUkkewFZq8eg0YtH0C2gn3TWrNxp0S1
vqU4Bh3zoBl3rtXNoQmBFw2AxahgtfexnckkoQXqAvBKv5QZku5mkimvc2f232XckTA3cgTIYXNP
+XDj5sH/adGMAXlFBXx1HkRttNEgZsXPhd4/BlETnvq2jX4gQI2361x91DWQ15k0HqQFVXCoims/
IUBgirLo1qPMbynPmVR1njxXMc6LPVjB22d9a9csVXB2DB1J5CIu92bVBjKlV9xEAkxLvDhLwlMR
Ev3cHuVdEWZ1pVCv06ivwg/klV89Uc0kTKDMuuqbongYEVFJS+leC6VPshy8ZpJxlHvr30rTv3Sh
849S2y4GGcfO0KC35qp1CM09fOLWvMGBUUekU0lWtf5Byog7Wh6rdGza/GC2InnIoPLe3Z73xiXD
s7gURsjEKfOtQgGpjMNuLitkJeMs+9YlQeIHcWQc53reg7dsbdKFigdqnoW+cmGT5aqrYouhZFj8
P6lQ9b4WzuarCEV8nwin/WhqSCcPGA/BJPcnV87qOKZCkvXZTnS/ybrsiQJ94jkoEB4KSRYn2ays
j1+iS3GLshY6o9DPV/e1EtdKgLWd6uPcPOP+qqleJOsfFqBhVgBEQCnRMCT3XX2w2uzmCM4DhRpL
alA2VWJvVtFFRtNpT+R6YwciTg9OXeaf5bxfnrxS1QQ0M7x1wiavvg5WENyV9lDs3JrK8risTh5N
DRBd3JnkZ1edjb4a9DSQNT+YW+dMP0JAnszF05RNfe4CF2xr5G+00JUK+BtJ34njoOLDcfsgbOxO
DgDxBC8ut9da1W6uqZkWBdqa6UgqRKW0Eb4EiwOYz+DgTKrHe3LsW8uLIq7OnYNm+VU3bJy0WimQ
GAUVKCbPiG31kJftfLo9ryW4Xa8uWJWlyE3udqW+3lt1GWtqoPuGMfw2S+mlmoxHehLPPPff7Gh6
vj3cez66Gu8dxUEiA9iZZO5y01hZpmpTUBpgEZCrPCM41Uf35E/z4LUUM0IvnWO05q0xKe/J3AL5
PAT49h2SuS7zX0YYZ+a9ZHf1cxn0hv4NwF1ke2LsI+mglJJmny1psJ5aOE9LFBuNuE3kZqr6rSSn
6t99GiNURLDcRY/NFCUOnoua82KY81QeyjAlcmpwfm3vxazKyXkKGwN6gNTb2R28/751oa5H/ZtW
TTr+N00vSdzzYi68cGz0t3JIU/s4qnJre1ot6cAmYTTBhkV83PbUmtTAjSVUYl3dClU0tkZL/MWX
b38pWToGXlJlcXjURIw6I4EtalpDSd3qlIK4Sd1JJNk32xLq74ka9HDoVX3KvBGDGlIHWUhvZgk9
9cmQy0B9LMKs8dXAKvNDV+n1X+EkRHnQQrmzXTR7tfSuIk/5UUoyFQmzzfTQnbgn4T8pUvI7lfs+
OQ/RqP7qBZyxA4yh2uHiGlBfzTIn+TtIHVielZplsocFW2ftHLeNzW+C8SdYWXSNr+pa9GyxtsmQ
M257kKV5aQH8GczZu70bt0ZZOCmsMTXRq2CwyKnuOwObP5BUw5UnaNGSPu3pxGyNwktN5EXOTmKy
upJ74BPWDJTIr5su9LR+tI6j6Pe8DbZGAXdIUkV0uYioXB6sgZfFsSXBXAy5f5nlZHjL+iQ43l6x
d63S9fld2CPYDPJZru6LkfJijccQtc1cR155WppjjwVZCoVrhExUD88zgDGNGRLKzh0qll6M1+Fv
DDQbzVNiK21erVLtfsvUaOK9X7fxVsCP5NZc+rgyIJ3LRQinAkiVALdqok37PTdq5esUS5aF2oih
4WcaN7K7CBX9nOohOdGTm3xaDXuJ/tanQAIOHP2iK3ZFIW7NjFgGsVtfrTPlM+T78G+0BoydcsJG
aEZvEkU7tCIoXKxR3LOtS5RMCAC5dn5NsQjOPWf/kHZ9t7OsG/NBQIWKE9yQBRW3ilwgHQAwqYTq
h+MAIc3I7UMmWc3OS7Q1is1J5JxA7uGwXH673jCSnAtX9aNOAUeYwX0bCq6r2xt4470D1vr/R7kG
9w0o/9aD6mfF0D+WSWZ+g2GmutkQzQ9K1ZQvaV/sJZ2bU9OhXhEvOUQQqxylC5I5C5uMqRV250qN
M95VuWXsLODGhgAIClRsiRgoeqzumUAKW10tRs2PhaF6Q+C8yfKkeVGRhDuLuByj1SWA2iQFAcsk
U2f3XX4qXNpiswa4BlscMKZUpeZ0bCc7aU59kydPZiV9y8O5fohroX+//f02lpKhmR07nj2y3iWa
TTKb0gX0axLoY8oVfsQuYa8geU2VW4oDTA6hDiIwapKXM6ykKR4LJ9X9NKi/CEP5r89sCZpcd7Il
46cTRV4sfbcq6TOX4beZdihKNuqzDVrEJcjyaMAWbtANX6Nmem5rcz4o897531oJHkjQECgVLKy+
y5+o0Qqx1ImVoJ2FN/E026cgxk/t9npvFRCp5/NHGYtgFrO4HIaYkfaT0+m+gE4PWEAvKvSL+1l/
igaMoU/Iegbdp8wc8vRRnRNqp4qKkM1Jp9eoEAwl1l7itjVx0ieIENz0QNSXUP0PrCLYemSSYXH6
WYfxMy4e2VGO7T0xoM1RFvlJqoj4A67hJiOVqJb56X5ljO2pUHv9FPVV/T9sZwr5gCERuSTvXa6r
P+YSzcMUohqhU55N+2Mlm/nZxNx957xe3wyQORaEPVAd5rNOdYe+oodUlLqvd3Jw6m14tU6ktKey
aD++bMtQQEsohdKqWDOaJmTyU60peIHlwIBUX0fDmxXucmG2ZgQ6B6wW1e2FpHm5bn2fdpGkcddp
hh6j0hFTkQkSwyF+FcVOzrI1FkRCWgRgZhRqP5djQTIFf26y31DyDj6NldYc9MGW/KkunJ3Tdv06
EScSv9l0InXK5KvD1nWo9o+SYfjFgP+6EejFU663+RmAkv0zAkXtVn0r7+zB98rD5XXOqNAwUEOi
ZkAn+XKCUdbmitXIBqEjmdnTTIn+3zhy8tL0irDEhbwicQjJz9TyWUWkYT6KtG7eBmDC/WFq1L52
ZZxzngXqEDEo72FAEQBzB1iK/cJoJonqypNRFt0X4YTFP3GNdMSh0/V0PiSwhGZXy5zguS6K6NkI
DeWVImpdu2oTi5eyw9vTVaU+ls47N9uymOtp46PAd4UPsrSyV9NGmiIyGsf04X0Llz6udldz7x8S
wY2itwoJWWx+bfpYu0sFdj54VmCNMUZR9gnjvMK7/XOu7xt+BRHC8rgBG16HcxLel2aXjybuNHXg
4U9qwSyb7J28amuDETNCOaBxrjjrMqba4RiS1Krp65E0/hgHtTngjJHdiSaK/Blqsdv3pbPD8NyY
Gt01GsNQAoB/rDsVvaJ2mtFFyCU1wQ8FG5Dnus/Nt9vrt/Fkc1lDLAbvuASpayii0fS6PTe98PMg
MOofsiWp0Owd5OdjN7WwBZjHHgG7IIhs9cyTrQd+nWJ46yKKmzbNocrUJHKdgB7zCzbqxRe7qNTk
3opFOkDKN43Yj6I5D/y4y1PLRX4x03a25MZNwxNAVQQeKk/OGoUwjkPOX4GFZOFQeEjP4UnSwlEq
0NH4+JPAci1WW0s77qolMM/5nHAKLaLt1DxVwmk8KSukc1J27c5QG58fnDqTAnjPPbW2v6j6tMcK
YWJWoL5Qn6lp7hbWXsi2NQoVpaU+x3wICy5Pcyv3jhqMue1LswESRsPzpVdnsXNBb4xC5YrXkoSI
XtV7sfKP91rNmrRswwU/RaPq1JrReAa3tceK2xqFrokKgZ1OEY3My7lMpaNHcQRqKbc7fG2RKb0r
i3HPAuI6il/glrzUfBae0bXf46QnFHc5uJTZMwqpcvKqh9Odpc2QycLIi4R5pE/93+1julyqq0sX
ZBR9GnCECB2sIfGlZSIn7ySGb3Gzczyl8DnhLL/Zda6gKxHy2W4PuLGWxAdge+DtQJNYUyb7PgOf
FPeSj1p6dCh1Lfaixsx2Tu71KEjWLugBqPNgJtbKVhBKQHR3s+VrSJScnKDLoM5SOPvoXKBHGFQ3
iEJoXqy/WG00Vktw7fgBxdNnUYzqKYI08fFRoGMSOC2MO+hpq3exr/tRnQT1PmupT3bgH/8xE5qj
H54LPFm+DIALwL5rUGAUo2nWgEDxgQMEz2Nnjad0TpLX/2EUbOEXUOUyo9WtMNTGhN5TLPy26cq7
2cZWKCRR/XBrh64LNxuFYxIyQvnL80pEEJTIaAt/hlrtjjO45SHI92xGro8OGANo04BIYKHBW7kc
xZza1qk6y4FoGemRLw+19qUMAu1xAl2jnPTJcb59ePVANSwJPlUm8uBVFoxkBlZqVGJ9cGv2vZCT
3jMrbW9XX796AFRojcEkACUqr9FTWER1fZRmwg/nQiJknOJTP5WJP6jxnsvkxjElyiIFgkG9sAbX
3QdHqwpbT4QvsHf7Tbsx+lwWlb2Dd90chSYxNDV2Nsnd5YdyhFPMg1UJRAqrFueLsLqTkSt6uf1x
NpeNWtlSt6bFve70xXaIK2jJKDjZiaOsBuHJiOb0cVjqrx8fCgAB6LvlKHEtXE4oVJ2s0NpW8Emq
5qCovX3IhYW1cpvuQRW21o5rgcTxvQi4Li0ZbTO0pUxzLcez/rM9D9FpVqM9LZWttaPnRamck8S/
V/sgqZQ2HCRixVBY5V1QOLw9oYlR2ZB397fXbmtC3A0AFAi10LVdbYbeUCVIspPwE8T5ALBHxslK
++7jdzZmPTzXC90cB4bVDSQHWDLakUZPMpyTv5J8fAXdrO6E2FsXEPJVy+vDspGtXG6DXtKzKK0i
4VelJp3p0yWflSKM3KiXs2+WPOd3H186Ci+8YOxv+oXL0v4RbIWIDpYN4Dy/NePiW2+F2iPXxJ5L
z9YHgt8DshSO+QIsvRzFBMvbx7ig+pQzxuOMY4+v67Pz9fZctnacRW+GZjlqkQC2LkfBw5u+ZDMI
X+uVyAtwuH4MdEQwK4xnT7eH2pwQMihL0/i9YX05lF4XKOE6DAUwXP2nKOrpIQLXtLdumzP6Y5jV
pVBjUxVn7cylULTqoxwZT1LhhOdSwkr69oS29h0HaGkEEpewxy8nFCgC2aNGFX7XtK+9ZsXnQBoH
ty769ogYa+reHm5rYkiGcohoCqKCsdoQ04SHipHpvOaJbr00XVJ9L+D4pJ7AEWtnassiXYbDi40q
Cq9kE6gKrplYLYJr0Mz64GG2jPo4UdH81Rid+JnFY64vMyQxHXsLGc7bc9zYIwhjQajkSgeOskb0
9cMM/ajvUa5EbfCYc3l9aUdL+/XhUaii82aArIVyvUa8GlKbpQqIaD8MZ3zRKEgco7ZQPz6XpVgG
1XbRB6b2eLk9hqoWVGaYi4JO1XIZDY9BJUc7QM+NFQN8YoEaxMqH0qZ2OYo1BqXdYNnjiznusT0d
5aNZW+3Hzy72OSAUuSPQT1iLPxpTWSUFtQEfJcTxwQ6xwxAom+6ormzNhS4RMEuoFfy9WrFojoOo
VSrLz2a9d4vBFsfW2EV1X58jxN7IIziwLJi8zokc5B5NBWts0Pozfox54TzSn7WPadjKH35k+fPh
WIMOIlLlO11+HBxe0lSSS2xRrVHz5AbJDl7/YmfZtiYEU5abFUULXsFVONyUqpE6GqPgsmu7IWoo
B6fHObTArHpnT1/fC0xlCeo4OO+Ch5cTkkZpUNWQPT119vcukfw+rH4HVveYTZykbGp2SnSbU1vE
z+hQUqdZ726pxYhkHplamMvqYbSH/ptdqcanVGst7/alsDfUsjn/eNVLBV2xJFkOkiRPL6M6YLye
2fm5ScNoZ1bXDwebG/sVKBMA7q6Q/UpVzVmWWCYq/8azYdW/0Z1+Cxq7cQET/b49resztYwFwmNh
QfPIr+6HzEwtp15qd5HkVC6IovrYNfPevb2xePSJligCNA7B62oLdt3oSI4+Wn4BCX4+oBdsHPph
LFSPKqa9c6q2BuNOJkogosRvaxWzIChsx01gWn4QjKkrAW5y03T+hVO19uFrjz4yG57vxH6ntnG5
J9BTduohVG1/oiR9kFOrP9X0rncO1cYnAiW8rBwFKLL01S1RV1gXVeFs+6D2ncOElpsn1cW/H94H
NKR4jBbBB5La1T7gsR+iVKUWoNSt5LZFm92lhbrnfPDOCb8MHMj6FkVwujZUcdcB/4BzuTRgTubj
Ej3Xfj708dcaCPvLgEme6VbqhBKOY3XxZynhZHnJnI7hoURAH5qwVpkqhy7jf1FSjL3f9GEu1UNt
iblxzaFVLZ8dWD4rTjfP/wTcu+JXitid1LpypEmFcPFuDKO3sKiV5gCyHLmp26u4bK1b01vFYEgi
LUJeNik0sXjmj31THCNt7O+HyZyfk0y8QrAbKctHyVPTROnP28Nv7HwoSRSSl8oomOTVHaXntuh0
o8Gx2YG+V1dlfAoR5H4IUvPXx0daGm/g3CDvkfNe7vzeFtoULombrOOSafeydKRqbVEZhdZ9e6iN
7U8gRmMRqQFgKOs4Sdhxq8tRLvlSkAVHgXnYmTX4sMwr5QgQ8ugYLOsHtu5yQqJWZ6nMI8nXyno6
2V0JT60KfuitvCfGuDUf3iqqrSadbSLZy5F6LcvSbDIln2qr7fVoaBgghiDf76zb1mbgwyxqqBAP
KfBejkNHJizbIgweLKsovDlr8r8sOyju5tkazrc/0Qbagi1HT5Jkl4CZ0v/lWFolzdRka8RiUETk
7v1aa8XrVKqYqabwtU0rlF0zz79KeXtGUfM1HKe92sj2b2CeNKI4AKSRl7+BiKOqFbAtvpaazX+G
aKsf3STPno0y7CkVpuMqohHnJKstb7DV+tnuWuUQc4Pv5P/vPc/VLUCzcuGsUGxYntXLX2K1Riwj
ZV89zAh/pAcdTQDnFfpmHJ6mUY71f+R0FD9LfZLm+7YJ0AYpiXCwnlTiXBIeQSHCVVgKq6h0Tn0q
vTTRJCErG8LA8WaoI4oPOFN6hRbjtE8411bRt8HspM4zWx2KeFLJRXVI28xqDNearKoDAFzLfgnc
QP0MxZ67VBZRfTScyEnfBr0cX+Naq+NDa2Ok4CrtKCpPExHe0CZprHaSRvm9MWVa873c1aP0AtuV
OoBbSVU9f8JQNcxeoqzM+y/lMAfPed8Ghq9kwgwPU5Y7L2GcjspBqEHiPGj4bpV/pdMk5wegTNLg
plrolJnbkHQmrwZspvzcEzMUHolLiF+KSMr2IIrQAYeqjEN3Kuw2lx61wUrTs102ZuJPltGO7mhk
iuIakkpWoNsdjrmILWiTO9A7se4gU7SB7VIDrH/HspI5J1qHrUNYpYyCXzcqY5wfCjujW5rKeTN9
saY0qZ7Vusjzv6SxHjUEHVpr+pXocZAeU0WtlacR4pPlxiDpS8WbYkvkRyAeYeHaQWSN58bI8Kb0
zDIw9Af0t7L00Y6cqPQCdTZIZGczVfa0+DeuGGzSKewTmFDcX0dAQZ5hOiEU4S+2xg8YzwRAFYJu
J/p538erfQ7WFHoWFTwEN9eCARBbpTRsSgl8oKo8qKnevsahMhwisUC8QUv098hUKs/RNDtPcyl3
L5hBJl9u3z1bc8XxGwjh8uihzXp52MpRqzANdIRvIcl2UCiLH2O1GnYu061RyNbBIiOGv6hMX46i
K5WpzA4vqxmH9rcgEyFt2qrYachsXNkLBIl6APAOSuTq5SiamiOirCbBQyYExAKnUL8t3e3HUAnk
Pd7SxoxAbdAjoedsARdbXZd5W2fzLCTJFzJX9EEV/Qs+DfWeneF7DLzaJACuke0gnwYispaoiq02
mWyNcaJ+fkSX5iCZQezGefiJ2/G+GZ27WLY9Mp5P4xB9nrTgvrExlGy64Ck1U68GxtIq0xlB31Oe
ZX+3aXXCdOyYZJAgAqk4TPLoGc1UuJGm7zxrG9kscM2F9QSogRVavdTI1CYjgtrBA3DNt44r36WK
LHlaU/8faeexJLexheknQgS82aJMdxPNphFFitogRF0J3iU8nn6+5CyGQCEKURqFQnfBK2VlIs0x
v3lfGPxvZT/OCuTAykY9VTxqx1v8ZgGzCz9xEQWGFXe+WWjzC5HWcFAQ2HsqGUA+1JZMnLeNP69J
7CmcyihQXdxqwiJ9ivMc8hhYQct+s8NhxFbG/SHaEmdD++PYOwdP5N7mY015IClLgM7erGxeR0aR
xHMUwDHR/pdoWa/5jQDK9fDdAAZWNjEoh4K525xa6uNYrS18wBiNmnOaCQ0/iOhIy3N3MhwjEht0
qW5aJfOgjNpShVGQj2ZEXaqCduLr+N2e78/mdjtSweEvRGUl9W8LtaoQlLcH1UwCtRns/EL9pcQI
dclQAoz03kk/5qMXfzZKxE0O1vH2XkLNBPI/GvtUxqjvrO8lAKU5xPgqC3TLeCFEyJ6Q+HSIXY/k
324rH5JFLSFEwHNv6zk4BXSqC7ArSHj9h1OtaqLwzcZJPjraNGPNOUAzOjjle2OySzjoYHIJlzeb
ZAnV1lqaqAxqPuOnOddEcurNDtmqJu+tDzLT/HT/Q95uGL7gT/EuhAgp/m2uXid1DeDFJXIYptZ/
D+1Gfcm0Mj/Sc779apQLyOdphXPK0IdafzViO60bErtEEG30sF4ebNJmb3qq1PrxQghMRzjG0iKH
o7aNvcs0M7S5ZihMcsLqZdaScHoau6w4OAI7UwJygTIvhUxVdr7WU0pLkQFa0Hm0olnxDatOLpWW
92DO9CPYwu1Hog0FhgnMPqVFdGzXQ8GuULQFSfFggCP3g6qL9+SCyDiSQ7ipGFA2AtXFzQGElSb1
5mjV6OOCVZ3HQFMWrAEdZMOM902sj5lfWlH1HeJenL5fmqIYnvpRhBgB1aU48la4mazEbxI7UfqR
vjFb27nUwv5tgZkQ5FhZa3DlOg3JN5j5D+P3JLiaITjhtmyXbxq+Dm4KdcTDGqhZPZ77KZ1/a/ul
CeJFV77dP2U35xpEsrTSo02EOCEojfUHNL2l0fvcGAKzsKNvIveGyAeHhAV1b/XUjlDEf9jARYKg
QTXA40Lt5iamwlKh6spGHwKhp/Ubpraln6n19KjgBEYnNpcx6pj0zfkI64mFLmZmtjCHYKCLWD+r
+VJ8TlALO9Id3llAB0wv9xN9c0k3XI/TYAijqYsxBqbR0gNRhs58ikXeR37aud2M/NkR5VB+klWs
yMz4WNR4MCNA8GFzFY91USuilyM2Xv9PrrXl8zBo01NuRUh1GVr8vSSPOyX6PCSX+7vl5maRQ5P6
OnRQecO3eLvGqXAH5s0OLDw5nk1dJF8FxklPlmiOyIj7Q3Hzcydzj23TJnVxOnuOhzHoQxtP+lqt
jOKy5Ln6qiXLUaFu52Sjdw/0itAEeNwWAxMlEUe7accgq2zjL73szKAn4D8/vnqQQfAdlSgvQA/r
rUKJxaaMoWAxXegpPnyxXpJPm6NTv1YK4kF/PD4cqoMUe2CMeSgGrIfL9amOJzOksBlJLrHTNdc6
HP8Yl+5IWXHvDCD3TclaklStrU4ZjGOk09JsCtRlWn6ABqv/GqJZG5/R8s2Tq16npXawE3eHBMQo
ZcbBxmz12mmtD2Np5VMQUaZ/zg1V2H7ppdafXT0XOQZiEeH5f1jPn07pUuXI2bY8cy1RU9tJp8Au
h+KHrc3zlVoMWmBj1B69ALcPHqVIAKck09RaaWmsvx2jOA0h1RR0ep+eUoU72ldEGT/35LufptIZ
3vKuFCc3Naqnqq6PWtV7dwztLsJniQe6qRdo1lIMHeXWIBqbASuvsHjqiip7EfMPs6d56bcuzV7A
hfpysMq39RLJrOWTIowgq6TbqddjgSLYzLadmmbq3mEcHzenykCB4lQOUfhvpEZD4puRKD9GbTt8
0hTTryk4lKeHPze5Jb+ByAaIpbd5GedG+nbiy8MjnNbXZliw21SSvwcr7J/vj7Sz2DL8xIlOJ7QG
irn+2EmsQ4NxkinAZWZ+URLT+B43bXUtxKS9leHQw91R9Aux3hFKfOfeQ5BdGr8TBZDFb7ZZ5aWq
QRV2IpOoh8tkdOm1z0Jx4D+wc5UThaKOwi0k+yCb+eHHXtQ8+lPQ1F19KbWq/NA5/XghpksOXv2d
3SN1Vl1QHLJAZG47tUqKyZlSRsArhD1Nn/W8rRwfvFv6fioyZTy1YSxK34hn+IvGhA/aSTGgSF3z
iM7uwQ66/a7cvpJMT1EHIP72t9RYBWhuHLGTVfGj9PqvvWu/tOP0TcAA8Cku+6HZ/35/L91+0fWY
8s9/acDjy1t4VOCGQBk4oDW4RMQgmuRgx95+UXJrKh30dcF337Cr3DZKcBSWj7NTOF/rpjX+NLO0
SfzQDad/7s9odywQo9IGXmf/bPaoFgniGnRiAmzNxpNqjtOFyrVyGmPv8RtesmbobBm0hHilNzGj
kTh5GelMKw875XlO0vzZVovyOrnu0d7Y+U50VmWBAmFSCi+bM0FcP09FPJLRJHF2bakzvsvzKjrA
Ncm1WYeKTAgtFvorXCw33HR3nlsjV6cx6ByYC3kJNTT+UKtq5k9VXCFhd6iltT8v3i4OIX5mW+8P
W2k6Xe1Ywm7kZUoQkHithiY9AGHv7glgGNQcqc1xyNa7nI2AVwCyMoHo0asalGiC418DXDbKhykm
KPBJCV56qxSbqUesh4pC1Y1NagNB14se6UigYQ2d4sv9TX4bzlB9QLYdDh3LRiaxHqUgPavLShuD
xhzAzlidj+l4dmrxvPaLngzpPwxHvdkF1iLhEvLn/HJLaOVo9Da07iAZU/c9Hb7xYzvpzr+DqinP
lJfmg/H2dgX6arxxhKH8U1+P51Q2EmPZMAVhQ3vfrxF/yfzE7dvHl5H/PhQa2sZc/tvYwZgFEK5a
mQMDIVXn1W0hLJ5ztxlbRhuXBDUrLate7i/mzuRkWgQUEo1/qOtys/6ymDSoKa5kgxpQCAdjHDZ/
JIg4XO8PsrPjiYtc9MwohPCibEoCTdjOVC+FGpi1hrewHdufdNKvF7Nx6yPfh9vgEzqVZCnLah/p
3uZuWpKFDmQkBpDFdn6d7JQRMjdZLrjC2NJCNhnROx77U5ooyfdZWEfmN3uT/fUHbE5DXvZaWMb9
ELQNzHwnVVLfGJTpo6JV03/4eL8Otfl41VCAgcq6ISDqpOPtxYZvZHiR3v96O5GAhAETTaOTThdw
u6Kz64yamIcgc93pVLNj/DHC/bRo5/xUxtpfaZ96ftvZB7tmb2v+Ou5mIWnvL6EYxyHQrJQ2o9Fk
77F+PoLy77wyEhACuIH9iWb4Zg0NhVffjCnomBhxnwly43NoayH8pSr6R1GH0O9F454fX1Lez587
lGLZtpgaI+01Dy6FK6/o8j/mvC8DMx26jynd9CuPfHtK7Db6SPPuYaSoxL9AQsZ6GIkOYpL1eVdd
3IdFznQVqsUvUTT84Q61eE7ohx4EkD/VLjbvN+r2EnqIYBYfcrNvRrtISzOh3pKaxfSkJ90E/EHk
KOwWnnsuokU7DaWBWUVutk9JVXpX0429pzSivGBMbXfRIs+9AO5SCbs75xou4oia+zOKvfmNULPB
3BJj0KtaL0c9p5BrzHhEPLqrfVcrive1SanBzZqz1xkRVrOJdUY/qr7mFQk7ZnH6O0w3dLTXOuWy
2Fn95f7W2Ls+oB5SFaAmBwx6Ex1obWFpoleHIK2t6Elx0/h3fUENahHeEU9id+vL7hlXP1XwrUT/
XKhugb7zGDgLJcxrMhVFBcohyoXvWp3xXrWVcDylU3ykwrp3snniyN3o6UsG0nrV4YynpjNnZKej
3TYXS2A75FuTtZgHXa3dgSi0yAIxkKVt0cpWWnXR3WIMXBdBiBSnPl9QKTu4hnfiH/J9qTxGrk2Q
sNlEHRzbZPbMMagSG8muyVyI6NquSnzuTWynbKG2R7SqvW0i/UD4bKzijcaWJYDYuLLoN4+a9/ug
DjPHLJlfNQKjg3t4d3ouO1HyJMA8bW7ItCy0ss/DISi9Un0z0hGRlkK3C18dYuzgp/ioBbT71QD2
SlastGiUT/wvMUk92IqWV6ksXixJ+DTMS575Q59VRxqyezMDp0qTGjIpflGbDwdnDAnssSPHBbmi
+1amEYv3xjz9gfSkWV8rpa0Pygm7QxKXEPiTq91wuvIFNy8lIXXyYi1+EmNffkka1Q3QPTc+t/SD
Dk7A7niSSAFWlALxT/XgX9ZSDCKr4okMoBDmWW3S+VpjJPGi2KV9Mt3xt/uX1/5oEFgBHEh00uZ1
0WvLi+wYOKpRoOOOl/Hye9MqLTQeG7/BdlEPxtvbKTRKZBIFEIpy13qnREup2Ynr8QGR/tf8eiyp
Ucyp+Z+G4dmksgdPf2vlWfZlungJHTzRdtnnTGunDyhsTv/lU4HT4QoBggSEfj2ZObaHpR5pjWhK
F/2pxHZ6sV0n+Z6PY/XHmGVHzePdxZPwVDJdsNhbgK8WCnMcuEeCdpyz9KqEHW4V7ai2X+9vir2r
Sl4eMo9HY3jbd8n0yhvjPJ4C3k73YpdZfUWYtnuHsZV1uj/U7v77f0Nt8904163FKim/oguYnOj2
1H6k9a9qaL403aGi8d77yfqRNZHIszk218fiYapSN+w+pOXs57Gs+4vX4ko6oJJxmWE5RX5Lifzy
+BzJoehXMyZn2lhvE73sYY6knDEXo67L2HbRuR2F/rrE4Cp8hCSPbEP3MipOmBS0ovGPiMl6wNqq
QmVY+H5AeHQsXEoOv18NWv6tC5v8txHezyXPZuWT5CYKv1ZK95//MGWpAEV/iydoS6KKXUuZ6pzm
havGmG4MhacqJ2ekBDCCS3X8Skjb1Ptj7u1a0AHcLtJgFPmj9ayV0lJ6SCZT0I+RPp/CLLM/ESCl
b1XOM3mwb/eOIjRf0GAeTjm8R+vBsrDwplClY6HiwvFFcEaUk6o441HEtzuONFvm4iC63L4GtCUp
yNuCYnauAWgtcavs40EcXGR7CSPkTfq7hNRgHzavQCpio6kHRnGiefjoLnN17RuMbjCeSZez1hnV
y7iUxJeFHR6U0He+GvRENFzw5qQdutX3rzPVWQji6UYAhOBweNYJy53IX5S2eHyDQJhmEQHH8rhu
gSqKiHLDocsTsAzRN8co5sLPlcK5pKXePT28GemnSUUF4D7A/Tc3jTV3+O5oCTFeuESIykVjVl2V
XF3id7o2iKOi0M7FBhoSNjg+c9I+aBOARaM7A4yCnR2aQnNPIRHUD4IFTfd71ez/J/2llifbzR3z
oDS6sz853iBWeY4wgtw2HVR1qF0t4qCjGZw9N+jsvY/KKj+I13dHoTjEU4vjHOoe69NGU0koS8cm
AVtRvGSdHp3mMjnSL9/ZipKTC+QH/oyOgeZ6lNIplrIU/RRUwrK/zXrZvm/BIHxT2pIB7++PnXeP
lJFaKE1HruotHSEz20gotse27x0UyZPOtE5eaKHzPSap0M9uY2mPH3LGk5JgVH7pd272iOtNCTaY
pB306dsQz8fcXl51I2+KUw9s5PtA7pP4ZVHHxYl6WHek3bW3vJLBjaqNFOD/6ST6S2CrQa9pFDGj
IJDXxeexQh/0HDfYoJ7stpuag3tl50RQQ/8JE6akjqDF+mNSfkjdGcx/kAlvQNAxbpX+hBXoUl20
TJ+bl7pK6w9OUmvR9f6n3dmsMhPixqaOj2Tz5ugX0rvQdmcVjo9RnDvVST84rW09CktHp5WzzhP0
sxCwfWFTPEFpzlsqeEVRB4VqdlcrloqD6uAeDHULTWYs3NW5yvhylIc2azmYrcBEs9OCxKLA5y8x
FVJwJBE+qmCRXlFpmKdLMaaFeaIAhBR8GZaKpAl2sZ8OWnukqrC3wlysMq7HFgb65frbpvNsx1Sk
1EAgBej3qTpcdKU78ru6HQXtLclgBs2FbeUWaS6ENRV52qvBiJbeW6907rPmoNJ/f7fcXgRgdwnR
ZHGPHGL7Hb24AXdOhTaYPZAFk6cVfzfVPP1Z20qHmb2Z/O/+eDuzgrMq6w9ImmPqLP/8l1NYNbh1
0oM2g3mu5n/R3p3n8+wZ8VFgfxtS8OxRXaH8DIv+BtKRtDqmGnpZBkmVGO8Hu49e7VKJX/I0aj6l
eWhd0tjSnwxh1Q+fP4CTupTO4qtJcMd6hkPvaE1pliIo0jC9ONZCBx4RFu/Lowsp8ZnomBNs4jSz
xedkhjXDgMWpsreb9ApkdHy/GM5RKia38rrcCaETTyJJcAF2tGWfaLYQnjr2TWApdncucif3xWz9
BhDLpPpRXhwU1vy2KT/xGf6+P8EdcANjS4F+Qgoa4uomV7dEavb1rDaBq4zgvGNJFClcR5xhmfZ+
WXX91cgr50wd3jtbuVZ9MdDeevxrgkslPqSfwaO8RYwaI4WgpVZaHuUlmXyRqH12spc2PTJ6uz2I
MnqSIRu5NdXvzcFIHNBjbaF09NV05xsUs24+29HsetiFmnN/TiO9WT7eX+LbJ5EMm/iJmjs1hBs3
2zozJ8VsauhgNEs+grWqnL/EnGb1eSpo/R7c47ejEf7CQSZFIliDnbU+GHSFyoJb4WfnonoyukX/
2HNVo6ZSHtbpd8aSdRHEZ7FZl6LX67GsJvLMKMmqwB3T+Nm2U1inZZE/K4uuHbz0tzcakTb0HPTR
yDiRHl4PlXCdjaxwFVRq056teuq+LH3efr7/qW63B6Mg7Qs3QFLrvM32UPWmDCM4nEHmaOJcVrby
GlnuELhLonwuRKsdYCl2xiNt5mLh5cHicGsul8VLOPd6UgeG6EyE/hMjn31liHD3BiSQpafIgtl5
fXiSDEb+AHxIBoqbEw95vCmMzK55HBwEb7ulf9cBr7iEdd++ZrUdHuz/20/3UzqGOUq3XMgK60+X
Z3FPqZiuGsZrf6RGp1yjuZku9yd1+xLRCpMiY6CmbQTnNvvDLtEF6QxQKWraaqcYhYHPNVorT2U0
f3e0OI/82indCx3nr/cHvj0DRA5ktGR61HHhsq9nV0amHiK+AgyhKIflzSMx+j1ttHn4AFbWePgU
cEHz6sEJkhjO7YGbnDGpoJxTs2uiLDDmJD41lMoP0trbD/Z/xbNkbgtOcyuMnDcZKC03XoJynKLp
DCXHTU8Imk/ewzsRsiwIBxD1AG9ILNdrl4RjhhdSrwfpNBWvhRsPp9aJm48ZFqTngbfyIB+7/Vag
HcDT01RGnoTq4Ho8xYpSGwsiIyhsRfewUjXK+jSFovGezcq0Pz26M/Ba4JgBiaEYgSTKejRLAMJO
OdeBI1r9tCAJcI2sKX7rclU5WMidV5xQiFAZrCeH+kYxW4ydnntz3AXlEObPbqpDosri7u9Oh6+O
SmEynKvOUc4SjPYh6+ukhGpizMbl/pR3dg4IY1SIJZGSKszmMCheGiv8SQ/yIavOXZdnynsbHSxx
cKXcfkikrkCXEpBJqZltlpnoYVo2VjYEqA2ZNKF02oig4JWXuBu1gzfhdk7gpygWUEuCPkM+tv6M
QCq0okcpOjCWyDvraj1eMsIT//7K3WayKMdJTii9DElM22wWjJdSfcCGNmimSvlzjN1p/tBRDnzK
2jH6HchbqiCybM1Hdh3y169DTzhq1EOgFpIpwI1bz86wG80RVT0Fy9hoT23dj0+wg7NLW2XZBwUt
xYePIMJuXFyw18F58vatx+ucTLSEeNxg8Vwgx5B217JtzXMCj+YgtL35cAj3gKqHQMCpILHdvHND
OVkjLB6DJUVGfNBG59oOSfbolpejkH/AIyPs4hFfTyi2CluAWTIC8qR/NbdxfX2oH37dGERiBiWK
lKtrW7qlntKg1pnYEF2ruPm9LhxRRKfUiYvkSZsr+5+ir7zpLcq6rHzOaiN3DwKVnbVE0g8YMKUB
mcJubs6mSkU25JkaePQMr52quCdDj7WDOuPNZpQS6dLlj4qHQc61+WIRRwOaoacGA+2h94k5wYXT
lLZ9b4omucz2GI2PbkemApqV6JXCO/3RzeFOwqHGQcPUAtwb4u94+LifCjVz34pKz/68f8J3lpAc
WX5CNox9IznXWSQCdehqQS+wZwznDuQnRJ2Dt3tnCfH2ookFFw4jsa3GTWIWITGCYwVZa09f4kTV
TlNVKWccAYuLMxr59f6sbm5iGjHk/YQJNkE5yfh6+4ddPHvj3FoBoty2d8mMWqPq5tag/rXFGdKX
+8PdLiLPN4AOikKkihQ31sN5amN0XapZgUfEgIui0DEfh63UfP8P43Af0vMFhYnCxXocNZlQ1YRx
FfRaOnwoEkEUWVftwTN2+7EotAE5oFFJrsH1sR4lbGC61nVuBxy8F6EW3Vmx6qDRXOWcps0f96e0
86V4YWyCY95lSYNZD6aGbpO41WBJ++rkbHhKjq+lXiLb3xwxjXaGwoWFsiz3L0/LFs0WhZ3rDfbs
BLkCoOjvwnBK/C9qFcXppKcsdRBo7SwjjUCgPlROaAtuYXv9EDuZhTx8YFPPfkfzyxG+5nX5kx2p
wNM7oRy1KnYmyCIS1XFj8Pc2pak9Iijbrt3Arvrx2ilpfw1z3MzGQTyMKJLdLElRQIYLitgW5tnZ
uVWr88hQSYfHBwptxnBB0wYbzqrK1YN7fm9iwO4kLIXyNeOuNwnSEOUw97YX6CEKOr3S/JY4Sf7c
6vrBQd4ZiIlJSTqeTLj/mzgg0URkp8MQBgUUhWBK3MG6dKIVX80uUo7s9HYHA+nIXwAsQT2uZwW3
LC9i/ApRo7Br009Ct/9TaXPQHOC3fzx8zMDQySoFjxhJ4WZiYxypMeF4GKS6NZ2nqq6ehQNEVhH2
+f5INyEjKQwlM0NS6aTb2ub2AMzf1E6jhYEtqvQPyvrWK7rr2qVspvncpt3yVEde/Hx/ULlUq3hR
Diq1ChHep0yybdItZW5jt8ughWLo18yhf5uk7pF+/O2J5v6QXiKqxEaBi918sITbaRgsXrGl+LMa
l2/AqRFQrYTjz0nz9/0p3e4OBnNlfZ5KNkSCzZ5PI7dR+oRbONKa8KI1VvlCQbh+NpY0PoCZ3a6e
HEqiQ0A+UleW8/6lLm8NXtfPo2JBs04W9RLyf06hjMmA+/6c9gYCbY/OI4snWw7rgerIjEXY5w4M
cnN+zmPLeuaCOTIxud2B9FEplMnKHFnL9p4XNKemyS0cWYnIfWwwEeGvf0y6+mJ13kdIY9/uz+qn
d+B698HzgAwMLBCYKmyq9bQKpbGTpBmdINGGtz4V57SeUbCH+Da8emp/TcwWfSLK09XivTnlGJ0a
xzgiusj9cPMjiFN/Gqpw+W9OOBQxrixoqoGN5h3uHXmTn3Sqk8+FiJHDrBBiPmdxPfuhM/Sf76/A
zl4FIy7jBWn6RQa1XoA0U0yrCytH7lXhg4FRnqHVo+YmsiO7s72h+KhSNUJie27OYCVinHAXJ0hB
w79z9cymhEYLsBxD7eAm29mtnKifrEYQbzd3ZlqXDqYxrGglMvG/Ar7Pv8JpHpZ/JJzjNuHFAS7F
4m3WjuSosyvMvIJsirOPlTPGbyLtlYNg5HYujIGlIYEBJw/dzPUXysN6ya1sTl+R9jVgWzEj9WTG
1Xgku7gzEAG3vCfZiECON0cc9G8zjMJMX4HUqEhCKPkZAUDdf3TDUZmGcMog4OmwQVlPJ1FmovDI
Sl+7qZ0uaCosp34wtSc6GuI/DCXTCED2AEdvOBBGXM0o2VXZa5w7WvZusp1wONFUWIznsgmLI1L4
7RvDFYIZLRGB5KttVTr7AvFaXuXsFWWLyvaX1qhPirCMt6jNQewVhEEPX8pyRCmyRKzBJaau1xKn
gjjLmjF7ZZkFNvPefElJoA5e6Ntzux5lU1QNMx16jNZlryAgPHR97eQMW7Lz6ybJDyZ0NNTmOq6U
phIJ/iGvqlV3r+4i9A9G07cfZ2fuH61807DAIBs/WUtCu7b+naVTk4QZDDVFKJZF6ej4LXjcg4to
d0/wrMhgmw2/BXEqFFnTqlOz1yFVFR9Ly6epcxAHsd/3oqsfrj0wJdIW+haytby9KbC4s9K2NrLX
kRj75BXDfAnDPnnnpuPRh9qdly2BFAQet6C4aqqmgisre02M5S3P0zM09Xd9rFknMYRHNOTb95Gi
tyw+6LBOJQRhvc37YS6ckvLha7VY8TenbRfD13Ey0fxUa0fDH0qppuFNQz+dl9w5FD7c25UI2ci5
ctsDbV6PX6sQBowiz15Foxjse7sTpwycXHcaqPIcHIGdW1i20YhKcKeDEC3//JeIrsNxIxcpZ7pD
QfWNgLt6orgePt2/hXdHAcpM1xr3ZnCv61Hs2LWnHrez12ScPAy6zeR56oajKuPOwqGOTGQP6cKh
Irx5uoxZ1amtaFzAFcpeSegsiEyHLkp3ziELbW8siRiRGAYqm+pmk8SVWeRRPuevQzN7+kUr6uiH
E4bt4s+DV02nvq54N0vHhn/WIL/7bwkbSTtphaPSpUcS9H2lWMu/vSi9typ1PcXnbVfNh+N1oNyI
nXEVcOvQp1qv+9KrWq/kYfaaUeL6C1BzcxlHpf9x/+vunE5wTtQfqXyCndwWV9NJaRJUH7PXWbF/
z4zk2QXPeV7wPIwy/egj720lakA0f8EGgEfaLHwTx8VSiTJ/jXW3ujZ9JWUjZsAeB6/57jhysxKr
SibnJju12aha5jb5a6OE+TlGTtmPncQ831+6vW2EnpNcNjAPAH7XH6iJxzrp+jp/TWrjbTIVBacf
sfjDHD2eUZHUg3GQrXNQZ1s2WWV5QhkHM39Vlmw8F54zX+cinq7357O3atKnXOq2yChhM5+8rOOO
+mf+WnptcS7mfECc1TD/+g+j8LxwOcruyPag84IaMboh+StAyeo6upm4mD24n/+vUbZqaRR/1VqP
lPwVhndyGoeWKLWbj/Q19lZMNnWlZwxv6La240RMMa4ZpUMi9lQNmc5NgO72/bns7DPSW8AF/E3r
atsEHK1SMfsqm9/NRSSwfcP5YHivZkbxZZ4i40jfeXc0eenI9pQKImW9q504SUwbldZ37Qjf2XdL
0z6FWmac28RUvz8+M1sCQShokupt9UliKw9TuiDzO71xuydQw1nu66zndy2Ph4NnTP7udeYs+6jk
I6CvZQFkc/fU6jiXQ20t7+IUqDeQgi7rXgd3VOtLZoeJecmUvFFPLn6vR0HJ7TaRPiu2JxEodEa2
196SL5UJil1/Z+KU/s0a0UBMLRgP9xfzdhRYTsioslc8QMHbYm0mJsF6YrKhR/Zy1cO5elG1oX4U
4gXoWMYCeKxIaY9tLKxopVgis8fIEc2LjxWW6y+9UmtXVNKP3unbLyZzZSlg9zMN3DK3IvwU58mR
Dn554ZyM2i5+6EpjfujNyD1rs6L9bQ/GwyA95oeNH51GGjzUlzbRjg7Zep4y5kcfM1l8u/f6sz7z
+U5DAoLeGYYhPjjfu/OE/UkplYlS31yfOLcOIexKL3AjGVU/mpwYQibmDQLDzCs13dlPbfvLw5uF
2AL9W9R0DPOmqVv0oaWLETuKZLLHV2Xs+g88xA/bkFHGhwoH2FGW2UHarGfm0ZdzikJllFgBv20n
+rMRqs3T/bn8vCbWRxt1NTwDeCAlvWKLX/DcpFQjBQH1vDXb8bcsNvIS0e5KtF8KIHTJi2znjX6R
VN3gh9Ab+/G0pCaqb1ajIktOZF6Ep1ab5b/W0ml+8xKwt4EaN87oG14p8otp5J3wwfV7FqqDSdGf
APZnR8/W7eXLTNgIstUNq3r7BC8IUVWmw0zaxsC4DeMC8198lPExbbOlOlRp37kyZKYECF0qKqFf
uvk+YV96sVXGwWJNtnrpETVrnj01atwnO2w17XUYUc4OBs3sva8o55XRC7+woAKzJFT3UcYtSzDJ
ltKcjBkD3sK3wnmJEEhUxi967/TKyZ2NsHyf9ELv3rosHNOTaNVJ/TOxiyJ8sc2mGpEWQOT/69hV
3vBwS0kK/pEfUbjUaLFvLn1rFkujtmoWZHVBHt3NybX0ovytpYx2ub8LbwNpHk2IShS8QVIT2KzX
Ep8TJF1SkQedZ06wvpb8IoSrgiFg94TV8rB1Dah9iBmg/6jnQNzbnC239jI11Jc8GEIhivNihbl7
7rCu+KzrqaUexFM/DRXWZwy2J6LxAKTxJEZGfj29kIYjHQqGKzDB6Ep/6Ruj/8MFpOec+4xCd+mj
be05EG5MJMD8Nm2t6DRaqlt/xLIdlEOq9clfhrARr6VT39rXLI004zWeGtRjsMvwyq9ekurTuY4c
/R98aMMCSrVVwrmPDCW+2B212t9znWTsqhgLvIwpJrV/s8rB+4d6U5P6Or/HC5Z+VtunHAXn4eAb
35wXdBXoeUloIg8tvNf1IkAyLdO5KtNgmDrTnx0lPWdefoQUvAXUgfRiv1KWkWxe+q/rYdq6WzLD
hPIm8Ee5zEJDONkqrWsqwsIfolj3MbvBD6m0EOChu/jUzktyAIe5nSrUXvygf0JhKDFsfkPcViXh
LdB8xBj0F20M29+0OG5/u39obu47ympITEmEIvkNdOL1THsPWQfEKgSyoGF9nt25PqVFqD9ZanzU
OdmZEMxMXnaQitKZdZPdVJXRYn1hi6DO9b86KzORcMEj5v585H9kdUqYD1knpWiY2LLAtp5PVsS1
Gy2LCDgKmXmpF47oOTQTyzgrTTtaLyqVA/syUur4Hy2+bPbb1lCOXhH5bba/Am0Thoefxkw3tx6C
Wm3j2MhtF01VvVnJkD5NaTE+YctoAdrtneipnNz8n2y01QOg0c0tSJYqdfmgGgBqohGxXoCZGqop
MGYLwrj/NmRm/yHs269W4xrv1DTOD24led42E5Ue37yYZGHSbn49GnqmoakkSRcolbCfQ9WAdl6n
FZr6SVWE7Wkey4F8WbjL0X14O09onLLPjpYeGOKtRBTaeRYWRgigFAKFzpfRyZhuo2vxdWiGOn8n
wqppDm6f28/KmLIdQkQscXDbw1Lg7Nal4RS0y0DUkpejor4vBR5XyblVG7d9P4TdXH2o6zj7WlXt
Ml/v7+7b00qcQMZO3IYoFsWz9XJLxQ5tnGypQ6RZ37LcU19MdYF2hbvdwcN9e1qRUueqRXuZKJU2
73oobka9jkLkgHI9Gb+YfTp/mIEOHSQzOysqix2AQqH8QlnbTIgeliLUnFvUnjNLOSHypXa+4sBi
uZTVMIsA6ygn/CRIEgdfpdJaHNyyt9uIwAskMTsYIiDCNutp9r1mtnkFYxUuqSILIZndnqrILpL3
EIgQ6RSQho44GLefUSYZpDaIyqJVsQ0yPZQDwdu2SxBlQ3WO+tHzPRVYIHyPr49uGG4fiuCwnrAC
unGuj5apR4VFg0KaWPYzohDtxWi06EmrJ/Mg+729CvDKpHXHBuVEkm2vVxKcm1lmc6MFTm6F6HT1
eguZZdY/Exomnw1tKN9GRYsPjuTOUnIOkVaFgg+mYov+stBAmpcO0Kg3tu4z4h/h7E9JIz7FFfqJ
9xfzdrOCVmI5pV0rV932ynGkCFreWHqwFBTS8YnQYtL8GA3iayPdxU9RnPX9B1srxu/RWGlHHcSd
uZKZSI78/4Umbo6kE+oZ5F01Ckxp8WXOdOLxEJpeSgwhD84l4F4+1/pm/1lnkGaTZMbEGOvPqQ3d
XC7RVARQkIbyQ6UMae9HrRUvmm93KLC9i8SwpOdI09r2hetSdU56G5vK73mZpNGXpoeCGpigB74M
LYKE9Wm0FxUts9Es0/bcueGSXBxPatUmXjrk/4ezL+tyFEe3/Su96p2+zKCzTvcDYDsGO8acX1g5
IhAghCSQ+PV3E9X3dNmODt88L7UqMzIMBg2f9reHD3EZo+86tZnscUClGEUfcKwc87XYzRdThUmm
Q4dt4Y/R3TBs7umWGSGfwYJwchbDKribqi9pSKeM1TB+QLR30nqwcIcjRBZOQue8jVqVSTZ2PO/m
OClkbH8IFvEDWpkJe/DC2gsQOjU1d71KzBWJ2vBaqqhsinJwt4lDFrlBTF4DlfmiJAEFD3a4WTyW
QGvdIfAagZsf04exHaYx74ioZpoFYOCmuXRIchMhvBOSHWX3XeDPNtfaOr9GNaFOryBO/rpmk5e5
qT1y16dqW89gJcEKXmSp9trnUQU436XLtAR5gg01qxZBdwFsJnWO82waZ7A3+9qXXpApH4a8ZTxH
mxQlo8mWoXct6GhI3rBlsIDhFA1FnVSYJimcjLKyjE0+IxVE54rH28C28I4Me7dIsY06OURwoJr3
DXJqv2v8wtfQCgR1ytGyMNPEZ30eNJQ2GzZqqW9S+FjNOQwUhyGb2EKSq9ZXEJXHXRmpXV0t3VgE
DHYkG6R2VN4VUKbyU+gaOhZ4ORozuNfa4FbpsnQZlXCEyGXoOupae1Vvt67tFnlh9TqbW6BYQhME
CBSugxDCnmxEi47MgLBHKBNkStF6Au/g2W9kE2Zz4sp3by8kZ3sr9lOIrMCRDeFmg7XkeG4ROnj+
HOrw1gFquYka/bHtu0tO7GeVMKQxEPgBQ0YbBt5EJzVoFdvGxTtJsR7X8G0MAM1U+RIuEl9padNH
16a8zNNwGvGuB4f1D04/uPRCgXi2v653gbBV3AAoYmc6fp7ywEHzMr01YYoOd+Wi50dGeYiGBmnl
BCmTbz/a8/eIAheukR7SkICsnUWZzFrBQlbDu82TcAhNKlN/p31JhgJAu3h8+2Ln7xEk5xUFQL95
NZw5WZBdoYRLgeDcTn7P8gTyssL0/BKf+uwqoLuvDq9rQgv4zafiRmDJUVVhwbiVvEHiZSgqSUHm
L3ty4V2dPTuYIOAkCC1vgivinHA8LAPeTmXZ8ejWQRhXnLchqz5MUzD+VJGpL5DfX7kW+MzYyFYq
Fpwn1p//pXNuIz7RqU4DRPZIseQwRJPxtW1a3yuQ5HnRi+XlVRxtZ6BIAeqAtx+qWZQLJ7PBmVfc
qNOAFKth0oAUJ1JmLuv0fE9KishT23TkCRSTur7yhQ/MO1rSbrqJumhSxYjMivjAK9RsNwuiIesL
T/6sdsLdod+HoIH11IoHc/w00rFiIzZ+6CgABm+Q1EQP4+gaMPscDsDHJMOhG6HWunBYPpuc67kf
A3jlI4Fhc+qVZtA7q5DgFd9aQ5NdN5J2/lQZ0SY7PZQT3+Asv/xuTx2SCpzbAAiCdnU+mAWrS9no
imOdnVi5ZWGCUDG5pPOFdeCsVgOvBp1UjCx4U0C4dPJEddjTdCobe9v1Xrmpob3Pmnn6QQZG3iWB
hZkBL8PHqp8v9QrPZ+vq2wroGGMbd/ACLf1lYAcNY9DpDs7tpML4Vqq5uQFx9bexRyA1kM2CTQxj
ITD0TqozHdXp6JUNmPrIe8E4jtSHRIvybiEXo3jOxyYCHBGZDVHAqr45ZYKSTkvVJ4LgIMjaJ62T
dEd7lW5FOssiUW75M2aXfCnOB+ZLugVeHHppq2fY8XzQStWDRYcIBGYa3OG01CIcbfaStkildeyO
OmNHfnfEAF1FUxxcj/Vwj5FzfM0ezYo+jGZyG3ne8FEtJrkK6rHLQb9BNnNcte2VYC37NvTKu1B8
vDJmcGm0gVafeZgIngzWTswAYqeQ3Jas9DfIhg42hJngf3MVdNSA9uGJQnh9/AUhyKqlKyNy2wG4
zmanDDMJX5oLj/F8YUecHnYr9JpWVDw96aUZd1IMLszk1vglz2E4lRbjMI/7mAMj/83tF28MF8Dx
BOgo/vdklCSDIdMSg9Iru8b7BmxxOPR9R3+9fZWzlQRXgVMrlmawUsFOXuusv0zohHKuFrKOf2Dg
y9cESR73wSL7+WtraSpzJ0H9uw3hKwLPQ8frvr59+dfGBtZZTIO1ksLScnx5O3Dtcl0RbJRlncsO
YSXuos2FDeisWMSXxJICbQeuARnyehd/+ZKtHZYZPiXpbQt/jLCIaSLBnWML1ZluXdJkNVKxvgWD
Egt6lVA6giXA5kssm1fuAqyUEKUbUHc4cZxMQdTgECvimHUr9ZRGG1+b/l67i3UzGs5kH0hNSdY2
/rIUcAin/sewo4gi/u0HvlrzolkKSAjZmid9Fs/hWB20JLfE1v0mLEs4i5FeXbjKKyscljZUWQC9
IEk7xamdMpkHf0wxGdOpz5Bh/pmXXp15Af/s2eT3N3r04EB/x5K5thlPC1Vbl35j4SYKjdzk3kHO
UV2BpKvughFhaklYXhJqvrIIrFA/atW1+Qxx4/FwGlhFAbs15e2E4DtYEUCc1Mw1yZIxXi4AeC9P
6riyAykYhTGUIcicBL31+FqVceEqgrTOvTTpIguGPXO1u0EealaxPng0CSvbbQxj218Thx3BfUxo
WmeOhFdqS/1pymkAX/9i8uZh+sh7JsUHd2GotCkccrusH1KbFG5Fquh+wOM19x5HUv1uCRPzFWVd
1O26qddNMcH8w93rTqW8YLZEi84gU1wXOkboxFU3CfhYB7NEKIQ/YS5nkxjV3aycKsy9ZGm8jBFd
NQ+h7hPwYqIxrncD2hkm96DEUMUEzmRatF0ZhJtZmv57m8DDf7dUYzBhkoYTz4njRZ8mpEz32UxU
KAoXShQw7xzeiCsbxAvPBIkrDSf5dXH22GLszdwnsOVNBlRmF8b4+cqJ0ycITOv5aJUonGCr0+hq
UNEhrUordz8nk5/Hsg0A8nhwXm/gN/OwEnMOaGJfCnR/pWZ5EU5i3cTpAtSH4zGBYhck0QGzC5Jr
u4H3xtyjNemyg9a13rA0WB68kqXVhXr6lbUaPAY0XSCbWTGzk2HPZphjzlQ5t+5I6vGDi0QTDMLZ
d7oLVfT5kwVlCwsHzvXR2hA+ebKQ/s3UG6dqT9NSPHViKusimpVtr9RYpoxmPnqWKov6VCSPUwqx
4AUo9JVvimMvZEiwFUd761SKhdTJZEpEBfWh1s0Hbt1wE/ApvoBCvnYVKDZX6/J1MTnVOxkWI28V
U/l2tmG1qamp8zCUv91UgfcGzu7AY1B7oQtxUrEQInBgkRA1ymns58xP2uUKPjumyh3RX4qTOx+Z
2MLxfWByCgkZOHfHIxMJjOEseFftZWX0fkJMUzEZjMm2C+g1ACj+CelalxJlz58jtGLwpETbHHXS
mS3AuBjS8imt9h7OkzlRY4XCTPw2G3fVX8NGEcjW6ulzyvll6DCME42rfT1W3nXYpfI9QW8jo/4M
2PXtTfqVx4iKDM1kCMwBVpwaNwJ4rsA0Cqp9yJacx+o7vFGQz8LVdQwUq0idCxPufEPDd0PTBuTP
1brk1KOvTluPliWjezKnbpVVbd3m6BKGH4hAGf32dzsvDbCVoWu8RjMBsTgd9RXjziIQf7uPVIIW
ymI+wVHqRxm7UwYV1qVkpBc66fH+CeQL0WqgUeNcjtbG8Yg0CWyRhrF0budUeE2u12PzbRxNlYvN
onbczyWbsHLC45uyvAJdCZbRIJXx3QRLKDeTtPXCnceiSG0Uei6fYU+MxoSafQ4XJ65SJ49Dy4cf
bz+kV17IauKE+0XXCeffk6U2htt6EkgRw1QezvLosP9oQJ66qf32Qv19vtQCMYJWAas5PKoAzhw/
HkuwPU6ExbcKlAWIINFXekKRYOacOmlwjygHfWs6ET+IkMrvv/UlwfVBDyZaXUOAWYHCd3L0GDRg
/Qi5lnunAy8xiSaSq9nZEbcbd29f6ZTx8nIp5KGvvEuE3MDT9vhrxmuHNda12cMPwkQwKBng4PnZ
b9MINpBDYz4lujIyJzVUENmEjmoWgWd0oZZ7sTr/y1j8113ADwB76JqBcHIXiARIeTdRs/cnyWoU
RERvhpiSQ+R30b6uvC9D4GMK1NzUnxomrmGv/y6G3HmNE5Nb4sOeFupnNexqgYLrwsQ8OZ683B0I
QVCt4L/gsPjHz0jbpooj5pp9V2o/uokGPUW5QFJwkrWRXfysjsZ3sNzyKfwy4bqVgRlU2QsWz6/d
BCB9UFWx8KFxfjJdazAE4XWlzB6DZzRFnKLO7GJRXnvNEgNHZToXlQsF7dh+mVOFw9zbI+VkdXp5
CBiRkF2s3Av31IwIyM8oEH1u9gh4vQ6n1tz5YAjnnT+EV2IQF77tyez782owJ8XWgsUXFoLHj7wb
0IVKmsbux47Ka1eUQ5tXgtZxFtrqLnW7IQNiLfcD+sDJhdd9ujKuF8fqC5Uo2JngLJ1CeWXd0HKk
vd3jsNhtJWNRvsD1OTONMzw4JSrzQEXo7QkRwvip6kf+TFyJFmVDtPQLDmrlPlhmuataZNP6Y/y1
5wvPYTt3Kbt6nRcn8wYcBnA01/QJwMcnZyCYt8KL10q7J3g3Wz0GEpkTYXhhkXhl6K1YCN4+5iew
xxMAKRgmb+AUeUZg4NE7x/fHLQipHnoeS7jRM7PYACLxhFCg8Vub1Prj2yPvNLvs5X2sez68ylZG
6WnGZLfitgMagHtbabNb5rRCgjF1slW5sRl5qZ+DirB3FZbUPI1anaeVM2S0rUPEaDlJkdgkyGwV
eXnDVjnzKKcLk+OkLHm5Q2wR6GmgjESZdzJcZQ0cH3wEJD6xeDVQtMuzIXOpMxqMY7WDWaT81LaX
3FFPmxt/XhY0YlDOgE2AmXA8S0ahejVN1u5nhwx5pEeY4tHZ3OM+nzB2wUodOHyEeUmKMFmFOIM7
vRNDZG4mUGIyCqHd7x39/rwjUNAgNfszquP4juTMHFtCHLwnJmxU5s6TiDPiaE9jYBq2E2Mi4Szc
AYdMHfb+7YHy2luAyS105LDAQkl/skSiXATZOWXLXkJ+8dMGQMuSAIxzKXCoH1pCD23LyAWJ8qsv
AfgZEAAgaSgZTmaHI+ByCoKS3aeJdvc29TDVtRSuu2O97wLaibB7ZD5MuUBRaw1978A9qb9ms4cw
u4izUWbtItIPHKq2T28/kFfWbPJiUoqbQy1z6qwGO5UyoS5W0YogjixrGoMQWA8Ui41dxupgAqPk
hcXztRUJHSuoSXGigrz+5FAFyrnbI3TW7heJJp9j2vhp0Ut34YB4alv/Ms7QVF4XZ2ilIM07Hmdq
tYrpS2H33Fe2LEpIuDeeraY5c2Yum2uSCP+xF0P4KxY0/uUkmlfbsXYgO560711q1b46CELIILBT
QXmBqvH4fkwUAriBBnE/Bk1sNvUAu9psmHHYyyWiwbcuwxtOQU39Dj8WuB/CW9L9MiemO8R6rHQ+
oOf6DYrw0V56UicF88uTgr4LECAMIXA+O5kUisxI1aRq2ZdQFH7goNK4GfaSZTMhXcAUkWe7PdEE
9M2O6m8wq9stk+Nd16QCGqnhxvpxQSWeReMC7T2w+AuAwotV3PEWBkQDLVB0nwEfo745fnLodrbE
6zt372vX1TealM7zBKSlugpFaNpsQe/lrsc66mW1Q+rnyPT9D9460UHEYLiP0Ba+g0CEIMvbmgb/
Xqr2hzd6MGB1cPTJulaX+kJ1cj7Ij+95/flfUHO0HwBQcIp7trLdyJYEua9bcv327D1/c7hKgnIL
zHcIG07jyq2swj7oSncfoOff7Bm2x3mT9vB5vHeXIWguLN2nNjsrXoaxC6Uj0oJWUORkDFOU502V
YAw7S8JYFqgxGLBt1miGLynbKjUeJiXnBydBvEBmvFn2xQgu7jNcBoHkdYEBuPn2I1gveTQ4Vkxt
1S3jEIRs3dMmiAnbpSn9YNlbNEA4PAR6hGwJjYY42i701kn4lORj0DO36KK21u+8kA4XDoLnh5P1
JvD4saEE6AadUghGE2PFjqS750OdxNncgEyUVUG3ZTQyLOOhM+2dyG9xRkMkLxzmx2vDTLpJ6OoH
Bpu4PHRs+97YeiiouWjHdDYYcXto5q8+26jN0BU+Hoy0QdOinJS7bzFvuyygTRtl8CAKTPH2yzir
ydcLoVsJISe+LyD34wulroMESJz09xxWSCg0uu+VMR+d0fkpIl7EbbON3UtxZ+fnU4C4uCzc0tHI
WNVSxxeNyxY6l3nx9tYrhz5X2tHvozVirLDwsABz2OjxHjWv0xVWNUGTLV2ANEw7UuJe+P7nmw7u
BeEBazsceBrURsf3YgOK9M3EuvsxVETcOxQF1I2HXfRONH1FtrCgog1g/9CUGxBKhwjtCOTuoBTU
JMgAWIQXKuNXXj0qYpxVYEML9O10F6y49odpEd5eBkrclsTVj01kyaXT+boEn8xCWBqh/sbowlA7
tVDywO0zHGfjvZ3n+Eesenfc0t6ZhqJnVYQQOmpFfeOi6eIVAqfyMl/QsvtCFbEkM9pSP0C8mT+g
myh7RboLi8RLA/vo/oAEQRqLHj5OQRgkJ+8lWToHVcDEDg3y06PNMEOi+uA3XV2G4JvOEEh5/mTs
Q4+/C52MrGHj2zJBKXrL0epkGzdxrNi0Y13LQiCze7wSFGTUj1pU1hTd0LXzhzpownnrR7PjPLdl
OomfqeWLPJCyTiKVNX4t+HdoBwn2SVCtokgWFUgSMDBq2Rz0RdVLSPBiuzDzLSZOUN0JNOH0vles
uxQ8c76UY8df6U7reoWi5NSpsh5i4wtT1YeUWT/ZTgF1f4QsDj6bBR46OfpQwstCcAKWwg2dJvhk
G1ul2RhUTVf4yqPdcxlyEezeXkHWF3H8orDNw5QZulR0CNFjPZ5AcLQqm7FuQXJK6HwvI6W+DKXA
XPZiZyb3NDFugL46eJJXb1/4bOkCvgUgD8XQyobH/x5f2LXAlqrepwcNDbq4EhDYp7u2g5nsJg5F
e3DRNjvUSLYQkLZ56hKicDZPQXdz4XAGvBr4LkCF48vDvhmrahzTg2jJLDIwoKd3fsL15u1vef54
MfpRDmMTX4HdU+vrhGObMZHbH3qgp7Bq1mQeH11m5PzdprT/BRFh8BU0GPSJ3r7wWaWCLdpdTT1x
/sUh+xREbMd48Hld88MAS8/r0SHOjkMHsQsj7lwois4f5VoNAJQHfxZeGacNKDLNXepozQ9WIMXW
BzV7h4hbemGpP79KtILw62UAeEHqefzCHGSXwk1C8oM7tlGObT4peIAsrrcf29nxDMzE9TuALYZp
cYYzqWkpCfMVP+gQBkJOavRuhuvDO0jdycb3HJTdb1/wrJzCBbF1A8wBhQwngpNTE5LAuG4DLQ6o
9eEe1+OUCmZV0I3l1kY18h9RiNb8CYpueJmrGBvvF0lGOtoLpeb5eAHdA3wknJMiuOWdAmzTQgJB
VnIjkF1+5QrfltslSAcv04kHh+K3v/Urj3n1DoOxCixpADGfHNAjv58B01JxcDCkNv3YjVd9asnV
VAV+k3mSq0vOhq98P1iTwCNypXZBTXUyfBrGQzvISBwq08Ro5jcD3ZAmkZ+ixDG/3v52rwxV1CPA
NtB9w3c85ZDp1Li1dV1x8OpAqDwMKrCRXV8DqX/7Qq89RrDUVsYFQOgzdKXxwNwESUiAwl27eQB+
FCxePHHna4XOAJvNJUnnq08RKlwYP67T/ZRM4ko0sJHzLA58xoEdOiL3hkMBcIOsy2b79nd79VJr
hMy6MKKIPtkfEgjq9BIJcZhLEnf5Yt1gKEbkZxNkSyTzp7evBtAc68fRRghOGcpImEBAzoeuywlK
AhJGO/fgaxxoSiDHILlAyNE9yGDdHoo7XgRR035MkUPkuPPXBpRtuHGRHklkgPUtqsw8Xdh0ZzRh
Qwba9PQtXET8Ez4rOSw0kpxWrXdNddtkfSBmmaNTh4OBXzOwt7iXBciE3ImuhTmT6kn9kXp2L1SQ
3BEdezjkIwgPUmsICCCxPgDSNrdGhuk9TP/GDardCfSNaT8NiqJLWbb2YJkWG5fGKVKek4DvF0s/
1tYTPAsaqTdVRdG/17rAR01bXzufO9ncxWVvrgZX6Xyu4VmLzMqkowhTleNhKD2vKpog7Z76IBpv
54XBRwCZvLs+Gi1WCrfMrE3v+zKF1B/0gEMKtcx20MwOml7LmJnqYwMU/7l0WvPNE13JisEStpfI
OKvygc4yvksc1OZPSVkv8c0QL3hYyDGZyPsIzeymGD2L17N2595ByupNWctbf7giNuHfRjNTmo3u
AGIPB/uWwRMqBkSd0c5v8UYW2FbUeN5hLw6wWPEWclNXTtKDLyGS72k4NzD7MhNz20x10zzSg8LW
bN/FbhklV+gCh+XHKu1qGee6IbSPcld7ar6KEjb8mkzEBOQ9hoZbMqEw3ylvoTJ3a0br7ZKkDLWb
qmKciDG1xk3phDEGlJVzvVUzFcsmSBDE4VjVffX1OIBFzFHuTcsYV1vqzb7JVaLADAKtxPiFC4sy
nkdjD2sFYgKGZq87S/jfDlMrrlQraX9rCEgnV5GqYSGAE0LXv5uR8KF2nE3TAJFRCyT8UcPbiB+a
IXT3nQOKy67tmw4kpaEZfD8vU6eSH1ULh6B3AdSnv1Q4BtH7HsuR7PIQHTeWe9yVZEsJS6ZdRENU
1pPf6iqzQSoFwDbssdtlbqZ+4yGRl23UrNPPftglYo9sJWS3jEM8gAYBBIxtpkiQp6EXLsth8w91
vyPLmmchqeZ2N8xs0O9D1drlc02lrZ+QwMu/wIAGNYcQtW2KfpAyzhIeDd1jKZPO5VndJKPJYgrv
gE1oGxwAooaBppU1TDd+Dg0TfE/CXrbtl2CgvcjQG5gCnU0zOgq5C53dc7pmxdxoVrUfZtNWMp9a
fOmHwWtZ0CK/1fMVLlPq4R009ba+r1JblTeVBNvpEMkhidcZVKbqRkWgbx+WkAMRlYhfWXLkiMzz
1syjbe/g/UT1eyfl7i+U6SMtaIRTGyYQiHMbuE1YVgSjO42PJrCjepZEDcrL2qB15wO4ASLIQIoI
J7ilLmy5STgsv/KFRwC+Y5HGIzrHWhPk0DauP7HrdDEYSOnUOvEARHEJAD8rZDHdMgsT8Uc+m4Da
DfgIbVJgI5j4D8j9ZvKeNmqghVjiIc4d5YIN6kVaTwVkEfNtb6CN2UE8nM4/Sq/j7R3s+DV5byO/
gnfPDN2cDxdDbPC1EA1axA1tmg/VKJtuGzbhNGXQ44H2UHLZf6S2EmMWJTXV99BF2D5zLZv1LRwN
erZzUGs7BU4Ikc1mpsPkMbYBV7kkU5hkbgLC3cbivamMLOPY3IQs6XTR+t3A112LofCOWl5t2jic
lh0yXdpuX1YKNq1lE/jiWo+RPx9s7UPKqKMONBNvqE2UdT1sJzJOVySjXgbXf4hiDIq8LrsKcpQQ
VLCd61qkJgNxB0VKL4AeMsTxjR9WdkGQxQ78eHZIpg71A1gZgZv5mN8kJxI2c/u+TwLnibt+PT7i
RqTzaZ4kSt7EKw3d9Bjg8VUytMFSAEtRPpwJlzTIlpEtH6MKeXEcr5eGFKsFoO88kaGFSdPsg6ic
xWXpRzk0FjIqus6z0Pe17awhXmpsuhusQaCr44qhfoDw2+mxiDbaZmnH0nknwhYC4hGHUJX1Si7i
wXohjzLPlJWT9UJirZP4MH5lVR3W173XRN0t3p1pr5axAwI8w7vjQwVXrBqTSmCwsmEcP+gGjtYF
d5Eglbnw2fsiIEH9VKVJ6W4SFXl8yxhom7cDGjKgTlY+1vzaEEeAVITY5B0STxKb4Qwkk4zxHswm
mNXH9rqOoDzF5Obcu7Gc126GGIzgsyvGUOYiaiN15UpjwgIGKaP7xMsB/QpmuKVZ3a4ijrSHpCQz
Xd0uG2PjMXpkqbLNtWRamT7TE5KO0Vu1jvDhKN1oZCorEFO+IcEzlIcB+lIJrmFbQi06UKhH4W8W
7OGZn5Ala2xvhyw1vZ52tYHz8VYOXbh882DeP2xjUyIamkdcFiA3Aez1XaFNJlRY9hmipxJ/N8cN
TE88gUQNvDeQ7jPpm/Bp6Ze+20a4w+cl9rj8PCyeqlXucIYTPJaOlm/dltcfa3eB9FeqZekfKlUN
K0rHdFegSymrnTN5DMSNubbDpsFTWGcQg+uWY4aR5I1BYDWMQZX5PIIpY7Y8iUSdT9xbwN3tZ+I/
u+i5dY9TCB71mPGoq1ne81o7RQUOdrrn0Rh8WmZEb+8jkdi7rmmqfle3QTB9EDV4LTdqmZj+pGJL
w2yptCOvfTCb+6z2DNgdYxpRuUHuNmt3/uw2dbEMImYZ2o96uS5bZFp9sr272jqjtVrnpY70cpjD
CfEgbirHtJjDiti7KBjI+yRs+vGqhARUPhsgmHHuD1E5IidiVZsMvAycwoFicnqs6Ny0W+aki7Ma
0YhPlc+gjyOc1SA0AyT5DhipoRDNugHa2ZH2yisGUTC/8xtkrnzG8Q8lQqCSYN7E0+DoA5h4fr+r
UhDl8kVy4WxMxFuGJSng1QEshm7aeJidyZWOZrfNOWTX/raBHbKTodsxLZsFlcraXUZPK0+7IYLP
kAnCZRfC7LG99wPFQWzuq0leEzla74YsNCmzufemEmYghqCrYAWyUij8dOLC9dgw7VqIbfhONH71
waQYFjcY/VAzuxTI2gY0r9begu43jVvjdQsEx4xT9lQGQX1QXQJheVxODZaNErJlUI09zfFwZlFe
+ePad8OuF9DC73iJb4t81Ie5XqoOYQGL3+1CD0XYttKE65tBoLrdtBUVzjPERkFahFJSh2V16k4o
9LhHSbnkM/JE7NeKyIbUmWqdyubOxLjIm1YMVdazloutMw5oqcL2pPHyREEHXiA1w3E+hEtZfasa
5fvPDhXjRw/GjrQq3MgaeRUTBUVXRGtub+q59j6NTgjeV6mB1mVEIoJxiyJ8sPekC5HwNyLJ/kn5
nJBrJH3USECOuRzg0h7HPRzSKjpmdRC1BBvXoD9EwP1uvKaMm+tymVW9gQq+ZDvTYuRnkzuPc9H2
Uffdm90+KkyjTHjF9eK8d1GAJRmGLgJN9OKlfW7iJnAOjnGhWQ4EVzc8QNrzFsGGgc0Ncur6Yhic
XmVtO2IZaJcQ+fOwMjLdhmI5Jjfw+Buw2ped7q9jjHuVLd6I2BIEk3YPjm/jFAUYyt/DHHgiKFqc
9mwWs7mK8F9u4nySCi0WKylE9RWQ+jBznNZ/9h0TNFfhwBA45FisPrfDYmOShcPI1mmCQniHN6XL
ArDO5N3Coia0t2qRy5yZFCZZWRkJg3GWLDWGTE8EViIJe6wbGDIM/BoFh+J5A02IzbxSzT/Z4ifz
zltCWm1LNNVhV2hUPG6Z6OpgM0+I4n7EXGimndBIVM9hAA94Fd28he97rzLtrkO/HjsT8u86lutK
TY9B7bHmWymWSReedBpq8m4Q4oFXTHyxtAk9LDx1OQgsBIFKbzlMa6sMIKoDDQLOkk25neFpgsMh
DGhcin3cTvUdc4lG+xl+js2N9XHo2gELIeU9QUEVbIlxSVWwHgkWyF9OxnI8mDrgqL3AI2k2rnVc
eqU4aI5gcQRVEhSRXy/0MHEpRNF0KlnyuDEoVPHXnUSoed8GO5Rw7XSLmjGtb8K+A0889hU6t02y
hM8hE3N/iJsZYbB+gxLlE496EcK2QTox+dmgk6YOQU0jtypmDQk7ziDwEsRBr6kcM2ZgUAwa3ceO
SMTExfXEvoMZuPxL4v1/vpv/qn7yhz8P4/Kf/40/f+eDHeuKqpM//vN++Nk/q/HnT3X4Ovz3+qv/
80+Pf/Gfh/r7yCX/pU7/1dEv4fP/df3iq/p69IdNj+3RPuqfo336KXWrXi6AO13/5f/vD//28+VT
3tnh5z/++M51r9ZPq2re//GvH13/+McfYHn+Ba5YP/9fP7z72uH37vio6N+QufETfdI/P/B/fuvn
V6nWD3D/DvH7yixYY7cg8Pjjb/PPl5/44d/RIQLZAp1r2LusuAf0k4r+448w+DtMYhJgKxDsrBaf
uAnJ9fqjIPk7YCtv1WjjE4H2+H/8v29/9J7+/d7+1uvugdco//DBR9CKA34YhGQrFesYsp2nuh7m
ylRPJOmaK4H8zh2FWcaFXth/+vRTgCguXVei3/jYN9HnTkma2Xa5AEL9p89ewaK/sAmkp2HOHnTV
E7r8WOKHtJAQWP0vP3xFvv7y4QFmoej8qXzs2+bLgD7FdV/x33Pn+/czX7/RXz98km20nkae5Jz6
GRDfWwcElAu44zE29+8PP2makGgJB+W01VPoQMmtZ4d/bXuXFNXUXYol+09P3j++/xlXcJYFl/Cs
Nrd8Ztukdf8vZ2fWXSfObe1fxDj0iFua3bnDjtvcMOzEphGiEQhJ/Ppv7pzv1JtQ2d7j9U2lypWB
QaAlaa01n5mfkRCcuvgq7XzERKqiJvnt0vgFUHTuo5pMzLn/WX38v3/sp8ZmlT9Evb9edFWFtwi1
ZkQ5NWMP7McYCJMz382flbN/Rn+NWJ86pZYW+9zbIuiXq0b2/Y578NhWXjXdKArxQ2uJNwPuEtvP
H+nEcK1rEw3KhjgWMnKLY/z1UgBE02CRPvMtnbr4avriMNy2recHt2bhf8e5DTtc7j19fuO/huQ/
Sd3/DNVq/lLCexFAuXo7DlaKQ3wqobcj+d6eHsny0AFMPwCuSG/oUKdG60cQYTbiR57vg2mDf3bh
jxwJzc9v5pcj299uZjXfh84a3cUf51uBA6Hs5WYpLgx2J2s4MtPEc94UoZEyjrmz/UyeA0mjFlO2
GYYDOo2gEE/+/x/D7B3/DrPqqJyDDTN0anQfTh6eudNVd+9/hu34rn4LHiYQQ0yVMzY+Rrl3nDcN
6JqPEXFA32w3ltQRYzQycIhasK8WfWwjwxI0Ksbp/YAN1Zma1K9myL+N2CrONCGrDW5rdmuCHTUB
ySaPR2k2bS0fI7TEGARJnvP+Ni82VqcijE+n4wDpgZrzOHfzSE3TDn+Z0g16lSJxrmr3Sz74tztb
hSemA4qzbF/dQtMAxCoP9lKZz2RwY+rUPc4gZix5Z0dl339D2UxEzTi3t7lXP86Eowl2+Kj6EB4J
7Dl0qjtbG1cirJ5x8H4wRuxEcAzXljqghTzmpb5AkusqQDMiKuDjfsqdB1/yN8rMROZ+GbeW+j7M
2Mg32H+W5YUwNBJR+Y6T+gBc07U/qW/YFxxMM9+CFXFhlAWEMubhOGKVlScwfr4eZwH1rHVbG+P3
Crlx9MObSJMDfDzzbVk1txVMxKPBIBv0cqHOgSSoITeNoin3aiSa5LCxG3Xwqv4Q2N12nIcL0szX
jtXeNU2/KWbwqLTIM5SGvxgFVzHckqwYvIkOmT1jgSsV4FS+FuVWILt3ZYIbcVOi1QUntfrMrDgV
qNaBXS1Y+nWNZ+D9Bpm5TT2w9PPQcOLSaw/uWsLxOIRcI3MlPohl8lEM6l++du3V5svtkLrze2fI
hsFGGcTPr1G6u/v82ifWunXX1WyA8tAj85OhyDuOkVZeCYkSr2/qwT/bS3RqcFYx3GkdHbiFhomV
DFGqaA61SbPP7//UpVcROeCjFYIKO2QGDCejpenuUNQ5p845NTjHX/pbEEXeFx7xTjFmc0hkbHjU
QEGbovV8Mu0vfjer+KjQFYakl8WzydAZvNNUZPvtORe4U4OzCnECOrcWx2eeQSbuRaFX8J3Emf1r
e4q13ZAiqh6J24xZo5oXnO0j3y/ev/ZWVxOVhaVGQ7/gmQUWSQztR4b28HNeYX8fFTS8/PlWA2I0
0ywRdprccuMQdx63LPjSXP1X6zxSOG3nhtOQURX+WBrQGZC0PrMXOnXjq31WY3Ndu101ZWwk25bL
PhlRfT0TjE9d/F9zVI8DJbi4HaJWNdpIyeWjTr7yPuGW/eeQ557iAggJRJmBl7sZuZWkzvk5bPKf
DTj/t9cB3vvPq7OZUU+CxpeFwhURCmVQgtBvA60vrGb5kG51aKdmzjy0kZ6Rp5warNWsHX2kiE16
HKyefuB7gvos/++0Hv95mtWkDbugoNKdeGZzkB6RiwMAx3V3n7+IE/sxaGr+HKvJrkgBjlafzVPQ
vrbMM16WAA6rgNSRdBmUuaH4zOKmHexrwB1RIhs0oBbUs+6wZRhu2tlDNxEwJw9q8Z3rBuA7KFlp
kBho/gAwQ8tLrsVP8H5RLJutc/7MpwZ8FRDQxYmyumFOWU/Ie6FM9DIBIPf5mPz9MOaunZtywXIe
TgwvM6DGjnkwRBZO8Gi68ASXDQd7pARJoDfPwTFPPMtaV7ZMErx9Y5gy1aDoysEUtSYkwj9/mFMX
X8UI+IjkLUelJdPaz+G9GQDNShCbP7/63xfEf2kFLeeoxxJ6yjxSVkmxoDboyoklo7CsLy3o0CT+
+YEKVPbxeynPwFfBiUH5bgrDuuXMeeTU8Bx//tuKng+ALVWKjFkwacgMvPGnj+r0mYuvWtn/mbpr
ujdRhmZVxYcMuAN3b06ddTHJ6gdsEbATH/olhUTM2BNS0is9olQ81g4ao8vgHHLy1NOtQkcXNIiy
PucZssV3Xc8vQNH8+PzNn7r0Km50Ru3CjmOa4PHr/uhN9ycayH5+fulf3aX/Pomh1/7PlyJz5Yic
VDyrOyX2aJDwo9oBh9OfDLuKCl7MCbTybgI4wZNflij2DtYQUQSrgzEtAiy5pt2GS05RAg/Ft4C1
xhWrCDL2IVqQOSAWsQEEZ9yzCctxTvl2sf0mBZc13MLG+x6gF5ZYixwSgxE7nQGKiEpSehGiOpge
1sSOrThjEirpbAgqybFrDsMt0V6/R9UKfUbQ+F8bodtGDvxlEmYv5JmGgILwMi83jqb2tw5l+We0
3uiDNYASLJnUqSbmD6HHOjZlUCeajmhukhCZoP/YRG04fA5mplJpE1Ry+NyjYD6/qQqmNKiDfHG1
WVu9jdJotFbdkE1M0URrukTGxPafv9kTC/OaXeLDNcKd6dxnaJZnsa4gFK3M9j3wA+QcSNsUUd3n
ZQRfhzFaurI4szE9EaXWLsQzL92xMP0+QyhHw1redpERsmGv7HPmaydmwxrjDTlaQ6EQ6LOc58BI
WAQO5ZDQfT5qxx3XX6bDGrZLbdnls+n2GVLxIi5DLuM5DFAqLg29h/iCnnk7px5iteNTC2U9OkPH
bOyHG8Hz72hDuP/8EU69gVUQVxVlRA9yyGTJnBfCHfQamkuXonnwnG7o1N2vYp1eBtQj0dqQmVAK
yl7/rCk5s88+dferWMd7bdfgn0P+2FT2xSTQxQfjavPKw+H4zDs+9StWIU84Ng1MPfmZXZnhZT8a
884JeB/3mqgvZchBF/gzqkLKFWiOomTm9xY6YFz9UIfyjP71xOCvkYJLADD83OPaRoN+NFGjq3T8
WmYf5MQ/75tqKQof1a+sbmLubVFv//ybPHXPq889oMTQx3J91szTnoXytXDCr+1Z/NXnbivlD3w0
/SyAcjoO8oICizvSL9748YF+27Nw1OxzTUIvG0rLRHlaubG2yv9KdPvPlmUtEHakmtFGxfwMDCv0
5TbTda6N7sydH1/ZXyLZWk7C1TDZYuxB8THn/lrmKKQUIa92aJ/nMQy8ZQQjOiP5/P2emFJrISnU
QTwYZ8fLiBpUDM/xKiKEG9f+rM7pJk99QqtZa4QQlHjQJGRwyI2lPzwadvj++d2fuLS3mq1FJbXd
c42XPKA3pjBHa6M8azgzNqeuvsogEn8qaT0L3LjO5wjdJt/m8r/D7f7zBa0N2ygaKAen8nnW1ujI
tIISGXP3+fNRsY8j+5cvaA30BKeJlDXUspmqoeULtnB0jhu1sdv7vMyTsUdDhYd+p61i77bz1jhP
prtcOP4+GGEkhP8aDtVCN8tZI48TZ0VvNdNdMM3hVMGCjOQSXSkqJqpJrIFGMNzem/klChXwhgqG
eg8FATqJYvBTIjG4WzUg2XwsYgzASH4+OKde6vHnv8UFWdfd4vtNl2FzsIELBygsHG4iX7v4KsPR
umBF4yjZZTnxrmCfeJC2cS4Snyij/Ut2DOtxX5oVYRkRk/zhoe1yD6/yVyTnq02/OMiBDp7eq6p/
K/P53rX6RzhtkDulFyfuPVFGrPDHiNKiSmcfdatutqrE6W15A0vH4hYdOk6MXiZ0+3f9C/DM6KVW
9ncUG66cYTgngDo1/KtdgkLx3xM5h8GDWX7YMKyJQjIvZ4b/xB7QW0UatHX6A6SWLBtUc9XpCR0R
ONhFoYasoJBf2wCuMVASFaRqBgU8g5/DqxDFmy8fv/T1uKt4swRj5wzGzDLA7FIW1hlaSM+Nu30i
0K8FydVUwqFlUU0mULPcl2qxvvVOV1/ZxgK6clMV+5CNfR+HZODJhLam69aZGoBSHB7D/LnZSDpV
CZG1/4amwPmSOK25KSqkDiecBNELYd17trI3x1Y0xaH9TmQnfSAQcGpBD+yZQ8qJz+dfgN1mySfR
zhh8NP9zu9ziRJF8bfRXQapCO7DTwPwgwyza+lDGeFNzJiCfuuvjz3+LOZAb4uTaTDSjpH0P+/DZ
+u/opP8sI2s4vSkV4Kyiq7OCe0Xqjj5PS2P84mDbf962F3BYsS6yyuBMwVKrGKxEi+HcZP3lV/+X
VWrtY+9AIYAWbYXLQw2u5xi7GiTHbluxR8mdeeghqefU7F6d49JevcNrZcvcECf7/bFsQi2Atxsv
mUqY8vqP8FraeExF6D6Ncol+Q+sb5mm8lPcUQhrSP6GxAXvkiDr2t3we0hHZSfymiTxL/NSbNv/7
a63inG/1qXe+ikXSNOzacpsmU4v5RjuEVvOsivTEtddUFFSjrdqBnCjjc4daObrQK/tr73wNMwUN
qPDhv0OzHNDPzh5vevG1uOkct7u/TQKnkHVJF3aMm0j5EMNP0XP68KW5u9ZGNwgwpfZ8BjXKPnez
4YvrubOKCR1rWkv6imbO3NhJiLayfS94sPnaXa/CAs1py3DgxNU7yHJz8Yy83NPXLr3eiHQDo4y7
LAM93IsLQXtobmibfO3qq8BQeh3x1WzTbAl5l4wdvXZz+5wHxqmPe7VD6DvbN/xB1JluiifLP0pr
FIRyX7vz1axEtzlx5KLaTPct3UAHR5yg+9rrtFeHEQr3S11hV5tZdTimsyTYccEEcPelO1/3ki7I
OhW+VbEMCKonVrdvIKGeKwVav1IQf4nFa5xKXvSUCr+tMtM2tgjEgFjuPf8RsdYbyN5s0L7P9qPa
H2O0Wqa0nJ585GJtbce6WBLt4ojNDPSXQ8opnC1nLJLjT4fe4wogycGi2Lu0cRXIhBCtxQ6538hl
eu9YIKkygPLxkXZPkCpFPmK7A08QoJ0ivmQI4H3roft/P5uQ0IloDGTUm/UWP1nwWRjS3GP9GECs
bv3v8GwAe2m6wv+0YQfH0fo0Ef1G8p8meYC+IXLdGxx2L7EYOAv5ydUe8sQE0d/AyyKdHw81ZGZi
DwUtmHTuFr99CKZv3pHBgQep+rua7SmexyjfgaXF+/0xCu/X78ElLeSCjRwtajWoL3ugUFLch2cp
dG4hhcv+dxjHJoKKYTu52L+ofT+OMZuv8Wx1/i7mfoMBwWo2m/0hb9xEVJDMQrPS8uEwmZsQWBI8
7HGN04F1NCi86SxxgYzBUx6i07J/sj1A/IpLgWONxaq0sP0n3EOB/ErRsJ0NGcdoR37rvVQuu8jb
KWVDG/tmmS4FVNbTle1fBigglUURAcMLZiAQp6aVKgBlDS52xyGECinGoUyYYHsCGG4CwvVStxCw
SX3RmmPSlGgf7BPa74/PaItnQv0rJAEiczGT4YtJhV+HpN9Wk1Ki3Au6Sp2NdQGeYe59LyBN/nyq
HVekv02GVdQvynFmZo9jRDDJ+2CyJSpQAq51HV5lxcsprjRgu5//rhPRzl6tAQRWxXxGT0gG6Q2M
FroHt/DPID1OXXq1BgwUvoitGGnmi9Ldw2APfm1QjXzxxldrQC8U3BuOR11UbJ4hsLyi0zlnAet4
h397AaslYEDR2vOkU2Utvn2oymOLywMmWCm8FN//cccz0luJT28udzABvbamM0ewU69+tT40amob
Ved1RpzmAzUvI8vDsb9nPqEfTuWF10Toc6yoU4+57meGxNv1e+gXM1DuhgsZet5tO+ZO1OYV0h/C
UFctqau4qOEX6uZQKWNOWuG+d0YCSaEl9sA0WGeWlxMPvm51BpsFAqmGtZlZd/0V9BDN9TSS5rkC
6BJRUxepqJvxa9/OL9jxb5OXUOj/F123mafk69CQZ6aL18/n0/Gs/JdP51dn72+XbiYHjp5oYsms
gkKuHAZFFFKwyuvJqfYm5eHOCBudwKzjnM/HiWm2Zt0FytI5UbTJ7LaeYzS4oNrYfLHQuLZBJEBW
ASKom4zK7gX651e4/X7/fKRO3fcqPDglHw3iiiYbqH60/Pk78p1nPqZTl17FBi0MCvydXWdTYD7C
Y+9p4N65NNipa69iQ1ePfDI7q8nC2XzKabhphunMBu4Xt/xvH89q9ls5AYsIWNqMBzY7KG32kekx
937UOkhL4NSKyGgJqssdhM9pI/UtwG8wpAo9VielqKxtBycouEKB/Adp6ZxK1VVpVYRDgqSCteOs
cCN3LvwNxUMk0rZampSgjZ15gFNH6nU/LR81TM76sMzgVhVRDwbFiCRwjo1bSiLV3mI/A3etFH8A
YRFRGAMft1rSf/ICB2rn7LijWiAkwqo+LplN73t2qJWBJ6Jb/AyH6slnKQ1Yit1ayd30uHWYSR4f
d1uV853RO/BUEsdFTX50d9P80xTPs/habW7tpOOzwOw9wEeONa5Kb61zk8wGy/3vYWPd0MvDjktk
R+ussfrym656sUHydHlwfUl2c9X4KcC/PKUWM0HyaIpta9gGusnh+bi1iCkhs67h4bnwNg69Kbdj
tFmwR2qXyFcYMLuN2tFiSTVKfi15haR3B/XiHECM6YhyQZySQOd0Hr10LLSGAYc97drZ7ljU+5O1
mQD/uJBTO8a8YPbB5D12ImPdzpsSPYd4Q3C6Jl14ZzZm4inrppw4NtFAWMALAA0Z06KbOGggRw/K
fgFfog26qG2PrMSqci6NMnSwk9eQxwvmPLjSXTYaJrKw6TWqD0PI+pWE0n+fu7l/L/t6vFmcDkpk
+F6n4YKbQAu3Fw3gaT/l0DSmmCFBNKigRXKZ2HFVK/MyRxP/xu9Vs3dqgwBc5twSy3urSwdGvBZM
sz2/4bt6KtUBfXbBEIOLeAkxUbGlw/AKg0lAWeTsXhGXvbsOxNnlUr6EXd88Dcz1Llx7zLcSfjwb
z+xZbLIajR+tI+eb1mymrZyU2Glf+EmDBpV4sargAD21k6C3AjtVuRgxfFQfm4r31+Dp1wkg1cMj
zkRQ3Yek91/dwXJv6onfYrmOJ6N0d3qACxCuDY6jOekN1cLCX0BVGqhnCUMpsF6aIChucjpWN1U/
OziET0Ykqvq7VD1LNUUY0SxcdjPTdsINa46pOY7fDMjlbxdAotE45G6JXbQ3uCw6PbjxACW+jCkY
AW40Azt/qOZK7/VS5Saqyb7xVk+hnTit6JNirKYdBMsGjLkdsalYYCdjUc470FSsPXS7eDuKd0UE
SGWxN1vYrPoOUy+m9JwkHNxwX7fK3E6gXUeNdlg0d1WYmmAeZAYR7VvZFo4Vj2gI2nSirw+QchcR
+ruxKwu0vm/aZikjEzRSHP1C7Q5R4xOoxBFb0T4GdoqYQnQgjRNOLcIKBJS8oSOb2GtqYNqxht7y
yS3eJxA90jlvnDe3cDlwUTTv3ugs6k1oeDy1BIDmXW6TRIOJcQ1HcSBrFtN5Yt7owBLcyKfXGo7r
+xZsxXTUjY5raP0rHErm8cN0oQ13OpMeCPR2rxUnc+xqnC7B9dGoFRt0KwZtb2a/qOPKMZoUGVw/
Il4fgjQr1LRbmrHf87YTr7nHvUMvg7aIuqZXmBGTe5BBt585qC6OwJHKAd1ysp+9wYlDu9xzDkAg
g8PubqiCBVKZMLzVTdkeWsBoXkazcq6sRRAWWTqsDgITE1vPpoAtk55uy7EP0wKrydaU4Ayl9RSw
R2BdnEvPcPm2q2YXFbNGB1EYNM67Rwnz49oxxQYNJuMFF0jXIHFaWdcAudB8N1utr3GqVvRicbzF
QJa0tvZE2O0NAY0I4D+wssGB8dijbL16y6CoeZjG2QVOCKL7MIKLnUpDi4Hi2A0VFDRLBwEVbO5w
Nhs4W77pEBNHDXL5OXpA70Sk6bWfTJ4y9aarO4gQCGEWml+JgeXHBlLg1vH7QqAPXE0/gP0Axhmb
CPEIvBiSWpTLj55D4p/WwoI51mw74pYso5/Ots2WtAmbMRHuIA1UJ1onUjmrY1kukA4CVHQ92Gze
LlPnpF4voK5yg5ElS2G3h7qyF9Qs8DRtaTURHx1Q3iSB2keXziWs3qeLYbSMlHUcScyOmFMKoJGR
gIBRpCHoMrcmEoRAFvhmOk7oaqOzDOOqBT8KLXnoyqBB9w4O1fI6ojcuglNLHjEJTs4wAPvjVOB0
XfawK+rgi46mshYfvALgxwh2oJbZSWCA3gCKQBfnUOm7UT77dpvYqKW9kXmAkkmaXuYUlg/CK5Hw
zoTADo3Gk71xvBGu4MXcpMp2eCo84aaGb3spzKSW2JoL7F9HaYNDNjURoPAlT9x6nPxrsAjt2MO/
fp/kJJ6kWORlgVbc3RAI1acTLN6+zUOY35ZTNSNrwk2A2Xu4Awo7hB8G7GkMDcKUqSIw5q2oN8C6
wRZ8iqzKt14d7U1vmgVIXrTg9sHQJ8dWvWAHV6l275QKGQSrDeKhwzwCvbAHA8Hxb3xdAQ5AfXBV
Io26fJvbxaHkc7ul9uymZsjaBxgdt7vS9apr2Peyj7r0IdNT6oaMOfYt1ejc4KmcuGRKvgOioIFs
IfA06sP5jdUusF16Np7cyTL2UvTOiwDHF1+XKBIFEkAEXbkfFbX53arqHyYLbkpwfON6tJzbpnOX
yNXzAP0roCtVk3+TNhYA5jZzRMZ2SebQq+GWQ+ANGSiYMgrvdXG1G9kMN0Rs1WyaFjUMUhpLAgEn
u0Kb3HQD3PgYAT40p/PsAPjjgD9SWYyljWMbiI0qhCNUCfcRcLiigRo2OPNo0QTx24tFEACEYwyR
BpcYoPDXvq1jQ7AYXFoWSywZt9jP/DBb8D1rr/Px90LjCsp5vmfojk2a3iPYtCr0utibcGj2uuQV
XLqPTwSGzoaXlrUlxdy/mCZptwBPBdfcyOcNaIDmnfQbK0XhjqbUzYF8ckzqbCspWvx+Dqx725r9
fdvD3m/TwQoT+yxhVDuYasO9aBCzCUqICf6N0nwjhC9juw79DRBrL3wWYA4YxVZrO0+bjmIZw949
dVhlJI1Djn5Rih0AnMCMwBzNU9tW0yagApzAvHOntAOVagNIzPsc9jouAvCPopC3cxVXzIDjpjAr
fu9r0iNYMTcprTCP4U5Ft2PY6S2CEXJ47mhueTvi9R+1mZVlLAfHmgMCihBUoz0HsRFgOucSvWt3
btUAKFJ5Q7S4Rg7cmjei02F4P+5sryHUFWAnAusTlcEEwgg5MsQ7u5iSseR1BEiciCuv97YGwN37
vi1lHHSY00zUcF7CSnJgnd1FeQuSWWOEz+VS+/u2co1L1suHwoTtpYlu3/08WM6LD7R+Urv0g+s5
2NGpewx6p4hcbOSQOqXoD+GLZzyAxWy8IgNqxrz32k2L7dwTOG/1xuNhUpd6U3pEvIBOgzqxa7XX
leFZO9IN+YMv4LW8YPlMjvrOsNXfEExkMhlqfhiAA/lBKkr32lPL3gbmeOMQRG3M2C5SAVGYHGNY
bZ1mDLdtBeIeRPZGCQ6TY1+2wJnA7ycowH6coRQO+RSHjvVtWQQ2ivDFe+7HwL/sWAB4Vu1T5B9b
5wDMNDBqE29JhO2Deg9ZYwexHHV5HDJAAyIDmHSI1aAk791GBtjRhDhDGUTHQnrN9TDa46U/KOx+
C2sW2UIUue84FyIq7Mr5AYCttfFnXlzMS3+DPaN9X8/zI6AreSzR9p/opTATbdjsDjxW7DTQL5LW
QO3dgHIi3k2XykMRVh9+2Jup01f2w+J3xhxB2t7tJPBfu9JfenT218FV01loac5NZN47UWp4peFI
EbdNORzX7AH8sllHiJU5BsZoE1MOppEilLYvtAVhKvYppQBtVxSxkEJPXYdkI6rxWg9FcLHorvoO
hE+9hcjZB7+eNQlIdHqnCPtADh/nGzGWFxRx90JAYbIBacZM8rx9b7xgggniAOqi15TX2rEx8y3s
+Hp75ug6tfSG194SD74TQgBBeeRafrODzQHColu6qNqCsILs1/KjzBet447UoOsYVVilcJZHGC1D
eD0BW+ZOcemqakHBe4rgTfvMzJxc1mCvbUJsYiDNpT9A1lk2ve6GFBi1Dl+UuaCTawaZ9ABTGOwu
eGhfyLJgUQ2AVFoctb1doOHbUdF315T+reNwnQokaDcKxvNTJEaD3Ye9yyCBYMis475/ip7N++qI
gqsBu9oo3vtbkCLYfmiCEPtd0W7g4IY290n2L4PfOd/76sjCDhYTkEnsKXleqR20dWNizFJsWZ+P
l7KC3Ug9L+2VUAAS8+lIm8z1GM3oiY9rX4TXYnbcB95NPdwZ+RyPaAWIQtjVpwUEFREpEd7MaWhw
GCjLtOuw3NSG5ohSXXFNBeCNpMpJjKpDsPedvn0ksj/uG3zzEl5mCKdj5aP9HDtiH9YFsWobfm2V
BXyCOWpngztOqau6Mmm5W6IlUdBvtcYdIHMe7CGhAWC1I0b4NE4GzrFqboFYnVwnJV1BHgfwPOtI
aQsab8+crngul5sGmw/4QQXux4K8wgJ/It7Cpljl4/2sTTsmpvJ/Fjm1dp0d8Jj6potOsqBEa0Kp
NrD8fO6EJPFsgj8BZtMHUPTmBkAYZ2Or3EVMDQORDFBN38NIhsVlU7CLwhX+he5MK+m7sL6QjdPu
8HjLRhbsWCSa/IPZWmhr6Vv7rVP1EwfhNeU4MeB4U1s3chlDI/Lcdtp51fiBFoNXj3pzF2nZlOmw
hD/hVVmlzCr7qLEtsRtHrNhT32OgxGhe4yS8oA0ekkrKB2+jKSIUEaO+mQWim+5VF8u60Hc4SoV3
2jaquASFKRWGrJLWxAuC6sFPgP5bUIVa7A3PAygwYF14BS4tfAEBXU65as29YRI/dYyKHzoSLFFo
ae9bQ3CkRxTCIU8bcxsTfH13/diVILQ2Gh0/c4CZ4DvfgOydzQhHTkCWOcCHwmZGTNCUt5ksy93M
OT4rGwDtx1op9G0gkAPLVn0UhZ7ieeop7KuJlUCl1GxgCdVu6yP8Dx69ViprKINbW9VRMav+erZ5
NSIk9x9ll1fPDa2KCyyUwUM3THQPDtPxuD64kQWsAOym8xw+Jhynx0V0+9Im+roLmzx2gPnaOqGn
r3NcdavMGS66NBgSi6ANMl8mHfdCdxGkRvIWNVoMflcau3G2l596cHyAIFFiY324ZJVG+Wdu2Q/W
VMatDz+TtOed/0AWlu96bL8vBmR/I7LgMKEYWFxELdh1OKQC0hMaKYhlvXvWN8XV0rj5LVx9eTJ7
0D8wbE+wy2/K6kp0lnMHjGq+gbdMvi+GhUMO6M0P0DTjVIGTxn52Z576g3yWrg9Z3dgi2cQDgkJl
MO4mLFCRAS7DRY6SQlTpILj2JSqsYmjJ1WiK9nJSnoTgJtQCm8xi3mkLLQctc0d8F227tThSVn4x
V8820LRJG3hBhuyHC7aB+J5XQIpiGWAvve+NG8DK7/js3tizDrdKl6C1T1V9PUKOB/astDO/HLKO
MNOPPEO5B6B8BSwsCjNAETUwys0E2ym/C6x4CapnIrrYNuspMaflHSew56bMXyiQYR+EFVXMRZBU
gTIToYQN7trQlXHjq+9m3nl7Ahl4SgcNxLPNSDxhnbtHNbpIJiRyNmPV07Qr1QxR0Fxdas+ADMnA
VC78aUgx2V+1Da9O5CxA06/D9zwIbKTKGplaE86xwhmrAxJdtxRdeMiVLG1a0QBER3vyVdRgV5SK
EiiLRjTePbe5fehaRCu3lTutBnFnLcrYNNVbb+I8StBSuaWuznA8CnY4eM/AkoLeIJruqS6LG5cB
SejyUeJ05qunaTSDn3REDgxzrid3FJXnC7s27LvSraCvdAR7hIefm+UThxerM6ho7nmdlgVHlzu1
/AMSJ9Z15eGA3JlBjt6j8HkUy7VTuhe5izo+yRsYwyu72NDO1xew060SCUzLA0O64Qr+Gzk8bGvk
kQyAq+YJnikga1/Rrn7AmFVJ4/Y/m+n/MXdey3Ej25p+IpwAEiaB2yoUy9J73iBISsqE9/bpz1fq
mdkSu6MV+24idCEFKRIFJDLX+tdvrBo4iVTUMcfjdy67p7nz7ynIbvASoG22xHscZA8dnrF7yLxy
nRvYVmNrR+L9EnHUTCMoxGxf0asQVqLqy5z9JRqTYrOMS7ZvWt7PFUncyWUfG+3JQNMD3lBMN13m
z28S22+KjMZad0k8E7rThHXpXsRtQHZY4qzSwpCHZIh6/o87r5Z+9i4on8wN1t+A3UGvn6xAYybt
n7pM2Juu814w638kiGx6slmuu9gqm5OXa+8BqD++MArdbT0cpVdNHvk8TqJp+35btn7+rVe9FeNW
N5YsQ7M8aC/zLsaiM3dOaeMRKP16pWZvUthPQj9ZuTmU7LGybw3bwPrV9zd2ETdbA4OUg2G3OA7Q
z4dlHqsLAKwqNHXg7PKmwpekyd0Lh8ittaxzvcFItws9g0TJonPmtVVP+XOtA+/QC+a9vXZDcOLk
ahHtvJIyoWkw1cGs2rBsWs05ao0XBWq8U5+kxu0i6uTRTrjrPOng6Iui3vRBRxVgiGvpW3SKrsvr
5ef4gRV0kFQDny5efGFc4ixLhX/NvuWFNYfnZb04xz4qT9KKrVOlasgVxdCs6MWNa+wx34c51bgJ
UqSQtj5g75njC+ykAxXA8umdUSjYfvey6YN11SVyJf3GDpkrxdhtNJ9WU78Y+kxLNOOrYYLqx7hj
ASW1bqcsPwo7wp9A2U9LLrFtqYJVLeSpHhELibY/NXgirxuWyaptxaktnYR836HdpIP1aXO01VO1
pt9LKBgHg96gfxtAU2xqUCx/bx03oGlf8nln5k387Enw66Qu9DWhPBjzzKU4Yirn4vbpe2svCFCi
VfogF3HwWma6wtrWtru1QD2lVT/qWvg3ftGWbC2mf6iDjrB3QZ83GXR8whg4ln0zJH++vzC9YB/r
ctpojW83FtrmxnTH9haCafJp9R3ukuYjK4Ij0IjxfnWJjbGEuRs7XLLwrKHW23lDdlpM9d7a0aHO
yqs695JVbkzHeLltFy+U5rSNdUx+ghxhe7iGCn0XH0nHEbtaLPlaGsFqqYtz3fcCPfjejosgHGZ2
+jm/Iz/k4BOjuZM6qEAhevCQdNnUdkBodQRXxL+Y4QarYhk2C2sef/rmOqnsU2MU4oBJ9SPD0xu8
dY5YPt+2LU+/cCLUAkTNrfNsGXfDMN4oqFCrMon7kIyQ4iZNg/JinJbh3lfYH8/x8kKyTnURG+9N
lbwvNri+g9vB2nMZjNTpiG50lvGFLxvvwyW+oZyHYad1hDN3wlLRlGkkBQRZ9dT3yUPGzKvp5GPm
FGHdKupWo3iVaf1dtRlMag6LqMissyrzFHPQGzK2Lo1C3TFiWS/5cisaM8fDt8nDTjBMW+pZQQnS
T5PR/0gGe2d7sF+rYKIBau6AC9Jt4o1+6C+FXqlpONHTnbLR7MJisXYTPFi8OyONvXVAFPpkGldS
c/nWuGycxDzWMJnZerDwdAsd3C+dqeERcc8s5g/4LUOK7ZxsXdfuBmuje7cnoaGPI2yj8KIOGpCk
kayjOFWwY0XugUEW2Lxnffdc++28cbBZX+F4fUprcyfN5QVVlbkZLcokarx+h/FmsB6yCPRpni6r
CvKuNX2QTrajkDRWgkaeXINPrwmGw9LpHhys2eEGvS2q+DWp4xP9+dEl4m8ddbp6iCz7WMtvriue
S7M52DhwNtM1pUGYxoAhXpDGxyTpYAUDzdPXjOaI/WfRxs+FV3wSbxVT6qYXjR2/jFEnj87kDwe/
A/PDk92+zEV5B5brrqCsP6Qg7KtmXA5t13QwVJFBG9ZorPFVfY0Fu0ttd5dpxTjU7W7IkT+0pXoF
+8RmP3gPcKP2VYUJNNz3VWPlJ7OmpW5ii9gLrMPXo32ZRo0KB6IlmB+Ia2FAt1eN1Zz3pmRf92g1
guU5J15g5YzVdobYQsQ9ExJmaWvpVKQ0FcI5LIu6UOoeU5OjZdxYI33t5L+x3V9G9vexzaoVtGqq
vX7pLieZgb5m03flBP1WY365mh3jR2obO8Ji6j0alT0tT7GH6ZUwaumzj5EgEOMwWLPv4stqJwDZ
i5JNCC8sY6KduSmFvN2vaNMfKyOYOVd8W7FlyimAyyabt1aM31qD0RRTTvtWi+ExOr+qXpCVDBEk
7ZtVORQrxgCzpwoAaIco/p4iYDfq/mpuaNHzmgqCdj99AN//bmRGtTNQldaeFiFxFrfmRPsr3Ay3
WmSa2jTdjT14r0DjXigq6wf5l3ce9EGrwBxO6axbA2riPx2V+baOPuJhouPpyxD31hb4MX2erdhf
O1l+WQSkkmoTm/Zhk7a8s8bQqpWc3TuDEdeQVd976j9T4HEmI6umki3gyM045Jemc2FAWTc6WRFL
7x2z3lyXiuZqGXWGRCc/DtyiYe7X0oyPaW8e5ci3ou4ddklm3p+PM1FPxx7L2uvJm+6Qymy03W2l
0z/LIJarQnbBN5w+t6bHgRfRCDET/1QkAIbjOH8nSnpl5i6AtF+m66ZFsDZjhWZkN36j7syalruy
C8lQcjomXnQx+GWymaNkl1dGhJ1PoS/dWCTbQHRPY9vI9ewVl8w4M7YhxiT2gLEJ1sJb0JmPMoMM
13O2LkwtetX4YNHJK1AX2JinU5zxGLT1fR22Bq7/JQkYhI3N7D35vTGlD6Zrc3/aK9uFIBFVbx3r
c93W3YPfJu5GF3iZMxx9q63gI4vTNxG0H8wYl43hi2ptFVMRcsCQwZCU9/0iTon5zXIaCUzqYroM
q/pEBjjBq6pz10YROI8TxfrGbvXBwh0vLHyGGolh13dz7bph1ZW7PO5onXQ8MHoGF48SxkaGVWff
4qlx11VmPldE3YdGAuhQz3m+dhfIaTWBZmspiuqu1zROqoskveTcPNMF3kW4SG3TyobiKaeUXWl2
dn5kNOtYDtWaOKN05/XDE4FkuBRHcbRZfAsqqlt0ZISn033m1OmTHhKAYUe3974EitNajZdM/ryN
MfnevewHeVuV/WutnZn6w7cwPNDlcjOVXXRJa+Pc50ZsPnAS2HdSlRRpcrqNGBbg+NP4F0L0lCie
li/mMtRbmbcF95q9PDJH+66uinHzs1QN6lTZIUqf/lRxBJ6sGFtrp53LB3sunY3rJnel32OdgiHt
iq6kCBerD25Hb/GPoi7YSXCiWpGNgFl5U2xziuS1t4xYGViMsWAgiC2ThZnRs6t2S50/kN6I37Vl
D7dZ49ZUh0W6Cnr8+jSpZLbK8Fsw2suB0uDoVaQqGOgWiKkhVCe1+ggVUjXtlrG8WCxWL07VxsYj
SfCFHVsxj23fxgXvzVXZMVIJkO6GrluKjemp+ogNvLM3JiE2cZ/Pa4wYjlku2nWRiOAqU4EACYx6
RCdI5x605RQn4jli/ElwpZTpfCt6CQsgNRHc2WQavOB9yEEZ4ZmXJfY1xITpFlf3M/vG/GF3PK+0
cO0Hxy6y0DU6Bo9Nv4RTbjzXE7OBscsaugmG9GMQ3UvPAbYb2DirNa+HXfMKJniVV5nxiGsGwNKE
xpkFlFAdtm6260Vf76wBzAB00XPD2PeX46S5icPsNnsVjaxkaDJKhA5HfNi2TvxQpO18KF2jCrPR
HW9GeYYcHDIa2ygrKKSM+IkYm5pIqja4FeP4ALpgng3mF4f9POp3yxAHV9Piq5Pouhw3cnKIk3Fs
tkNcL7e+GEVN4YZPVmXH0eXUTcnew+P7vcYIPySATpxiDPibVecwyaqc86Hgar3Frtpbp8zYtkx9
bZ4ZuRHH2IliYNjIX9XE/HyLWgdroCG3KBDhkQgY4osZfWDBn+69wBX7rm6X/Sh654Sd9OJiDJjk
n2QnqWu+uXLWujaXJ2/AWz3NiMGbvda8k2WXvTmpsA8TyZ3Qp6Lq2fFH+4MhmQcHJsovEiZ5a+hd
nBUgpg7hKLO+BPlUa0JhxFXhNwG+9WYOguwBpsYoYE+imKYtUzC9IcQX+Vzatvumz4Dz5sHfMoW2
n5vctG4GHspedEV3bKhuHlIq+bugTppvahCzRDkf2/iRm9152AYf34LiEndQZ6yxNsLF6PXNBGj2
wzGIDLEW4Nb1FJXjsB6iFOA7i4IiLJM0wy6mNkDyOzzp45JtBnp1ckEKSobZSF/KA+78ydVUyeWb
vRQd70iDm+dQ9e+NWdNflEWwS2eTnTGNy61SkfOdVd+fBuWQSzyW/t0ydCQ12Cx4pky5Jv0dnu+r
Epr0zcYvLlISn8bQKrHbxVa+JcOGILxJb2epuYZRe204t3FzGu1J33SFsk6yVUaYx5JsBqe7SMyE
kR1gqL+t+Zxwc2wJ/62e/Pfe8fKd1QJcx0TyYDeQL5YBQC3Em+dNFeVeUc7fowxuKNNChqWqUO+D
Ice9SQDhg6yzpMVixhlDIdqJeQ0bLwNpMD7QAM8cWAABMGDp1z8SVq6VFO1VInmY0OIc/91l1nrL
ULR4F2Qe/SiDwV8lSQTARhjbTddINnrCUX9MnpPexV0uQ9nbjP2iaDwEmlcva0omOZadXJC3oK4U
x/0pc1oUOPN4JDKj2RPlA3ViSr36eSk5fILsQyuyy87ITbYzRD2ux7rBnjVwiOaQ6WaE5b6JprkE
VTLQDZSjj9Ld11fMxZ7SipMzSB1WiRndZ0FSPS7NrJBpgGqUm7zNvU9HjUBLBj9djVN2CAT7cJJ2
zYWwUutUuJ25FiPjIJlB44lAu99NI1BXlRwYM6Vxs2bsK69728HipG5eja6pCaaiQ2FP1Iv73cmz
AXkbOEuSDBomVixvCVHKL9WounRVMTW5IXGCoXAr9H3bVlAEYgOyQMB306yx1Z+J2xftlC8X9sDl
GL0q9xV61VATYrwx0ppWXZb2sfAj/Z6kDCFNnT2rsiDWh53AWGMK5sZhbRX1m1Re+TxyTzbSnTgd
0BdjrAYFaB6g1ZAETy5Trdv3MW0Uo9DmLfbltEU73d6QL9CuKcHFTuBceZU5nv0k067dOfGcM4Wz
gaamikq/dWf6m8a6MMuo20gya2jis3GdLxVsNaWZh1sUs3U5vwl39razOUYXTHF8WmdfbmQy22GR
WClsfObFSzBOF4FvMC8+h8m2S+oxMGE2pCIsmK3R7lY1g5tvVQS/bszqYN1D/CEDCE3LEvh6a0cT
QJep0ksl3SFfdbattsJ2WJQxyRxeGzy5sc+bwPmcvWq7aa7Lyf/0OrM5iVGxKbSFyckiskf2/GGj
SSnvuwcTE6h7Z66ACprS3ke9zFaOlulxBiM7FYKpeVcMBsGBzY88J/wQJld+GsekprxN8OQcx+5+
hJ/JXN0dn9wpShhwmsw3sAhHkJwC1NhFSdiYSOfQigSdYMSr72XY8Amcqa5dp3ll+cv9QvJTSMeW
76a8NV9TPxoOsx4ZJ0u4S22nzMekMWByptUd5VhFcIzIuX/auB7ddgqF9GUIQ82i8SO8RvAD8CDu
4hWGlvTVquXjJ1A6G2d569W4QAjybF6LpiCLvSw3nd/Qr1VVcAXpP7kgHydG0zTw2L3sm/YrfzsE
gFZam/nONgdYEV7fHj2OoZJJ2yiOQzkmp2pyxF0sZmc/lVO0tY3oJYo6sZ10apwm3Yv3qG74Z93N
J6Lq3L1Gpr11zFjv06ZstlU5qLt0Ahcg+c01ruJ6GNfOYA+fXZ7MJZ/NuQ8mUeM3PCzwa3RcbWW0
MMZvhk/f7iER0+3fqCyZicBJfevkKpmsZ5eJVG1bzsGB7FOFeds372kZTTzCnj4iC4LPtLeKY9Y6
3g0+nRDzU+OlV3N26mrGksIR+aaOAJwMOXQHUnHHLajffLUkRh+qvCB9femWF1tpGepc2mvbmdv7
vAmah3rMm4uxsZ09lpwiJCope43H4hzWtxqacgA60WsnhmVhmP0dQDoweGsT6WM09XU0WekmFp5Q
Kwba/OyybNZdTqrWYIlrBkDfFPO6jTPEw0Wla5jA+Z5BeDj6M3l6S1scqgUDJD2aw8OQEeRtDHP8
EC+QxqQS/acPRgXotjSHeq7cjZwj/qliJhDUEOXKnZwn/mt7cDlzdzg7f2pYlNzPbth6UZy9L/ji
PY5O2l2wMUSnph/0sYD+ieGEHWy8BdnDbKXduwWv4s1w2nOEUd5GYT6YTz2fasvdde4iVTb3gefX
elU1fbypy6UOo4mU8MkgP67Io6M1YDUmOjHfI5Sc8ZBz7FDOWXHbWBVUqLSCEy9qP7lWge/usEOj
9m6s/gBxYbojvrQMk2nuQsK9g8uWodQzrTIdpnbs/NOYNJI70qfSXZVIoO1edKfEGuZrOuhHaefz
FjNVF/tg1dcnZY2P1UJfK+qlXg+2/z7Erjg2+GHDggFYZvCYMoqEFYna8A4PnTc3KT/9SCVAATH4
KmYNwBZeNf4wBRHrqzTvZzbVogvpVQs2fHoM3PrMDyEje5uXbrJ3qqBC2sbIMFoJpex6TfgLiS85
cVNECpXGbnZVuvNtT14ZungzyDtVqwWPOhKU4vKUkzm6hdo472XVJkyWq4L5q3trp158Y0UlEy6i
tm7ndpkeYolJXcW0DskdE3Odp+M2TYy3bPKTNUwsd+dWjE7Ss3fkFtdEdcx8V4cMRe3QVmwOmI4O
9RX85cfZcMtt41TZvsA3cz0UC0LuxX11oa4c43ywXwhCz2HvDJq8nejJI5I0xrwvTPPc2UCIQAxY
sqSayI7uytTfme7VuEC48OLqzfDy+Kr2m+LObTwOSr8JIa9YS2ygG9QLHvWw3hWzi5WXGddLVsUg
+fZHxYa85nT/kfjeReduVX1r2m13Rdh0e+WhTiQqUG0iCTvRVzq4NLP5o7WsIrSqAbC3TXzOLkKa
+Iz2ZZZLWpwit/3PoMaJbdVJ2FR6cbzNbJvtxRTX+PKBU2w6FxIosYi0K178MrRltqb6x3THjKQR
Qvr17j22wGvRpvqmhgHxmsTl8kPMZfEgTIgYsuutO4gdKRtRX4C3GwQ6qSF5do3WhlGfEPppQXIM
Id3D0jTELuqN6mAQ34uW1BXZbZdNcInAbGvGfpGsPwKBPha6TrWpIGHtLEaw8LRjzLJLR0EPzqw1
PFiOj7F0tjPaVEZcRnWjgeb2UyDi3VwSddhrqz3hC05JSSBB1I75kURDMTHqihi7KzXe9xDvtpC9
OLFI49sEsBIfarPMQqr6eVdFiVpbYO0nHZtqDW0CxGegwfGYp6x+mtRGBrCECtIAiNb+8LsIoI04
bGDEdDGC63GiEB9VEmwDyHbfamastOMLRCdCNjftEBdPtUdS4rpvwELWvRkkoevVYouKwPSP2k8Z
3xFjKi/TuSUAAsFlDNvGc29j2XFW4vHQ0U38aIHxr3qH/NxQeYP/QxY+FLUe3k7ERHQb5Yt3ZaLE
oZ6Ki/sxFwL/e8KhuG/zRwAz9VAayAmrFPhwcJHjRMmQPA4QpwCkhvHYNRVEiCgovQvRYLBlEQ7E
B4EBbMxBc9nCXAWKT6AbEAh6J80cSokxiFUyweajUjG3lahfAB/1FvSUH6qgkC96+IanSP4RmFN3
RQ8ePebgWtugXspDuaQT51lMU1KxQJuYFFc6IrG27Lw5BH0Rhz2N0dMSL8Q3tEPHOWRhpqk9dfDK
tD0MzYgYQJJfhTTZHbZk7KqrIiqC92EA1Wu8NtrIfGp2OqWaKYdyIryCCcdhGQexQ7IxULx61DMB
LZqe4VBO5PUlwMN+/dq4DsGP7IVEd8bTScYIFamIPL1zz0m3i8N007ZimEba7b53ZJ2RptyW5Qtw
dX43tdA+ytiIjjX2RxtpM+tdLBXfd0U/nqYeMiWmomhmcnoSm+BIZmCZdyctfa/NOtqaRcI8Lrde
IdL0BJVxGPp2E+1gzJbbYoysfVdJGFyOspNVqTzn3lZ+fZphzLH2m3Rd8x6B7bgBrzoTLR15IPnG
5BHDWYCrjCymiBCwNU1y/tQFOA6sxOjN4Dd+qzdBb4/Xoo7Um+Lr68Qf6IoTDs+yirDxmOP+YOV+
smmxCN5UgapCvCfVOnNBNRTObDhaseeC19+7UNtD/DOZI6q4/miJzKAfSMadgri9toy5Pw7Wgno9
HtN9EfjtRbwE0w/pRrwLASfoluOnWpcc5QxXR9I0jHZAk9Imi9ogx2FfbuMMqEbNz62P9B18+HMx
+34z2DArTVvNeo1vu7FzvPpNi5qxJQSjDcQdIhEgpYxoRMjfACdF4iHr6dvoLtVKpYw/eznoMBlj
va15A6/MZEFt1JvdCyPjbFOmKEIXmtW9OfveIav8BCZBVLylafY6WCZAp2YPcSSijqicXw2jXJDG
OC7c8NZYV/B571IUDEjoM17l2ZVuCnuEsBqPxEuq5dr/S2v6X4WnPZQ5f77mof2Wobb9Xp4zx9qv
3/T/ZWgamsj/l8z0t9C0+3OS2T+FpvG//hOaFgiTnDNiKuzAd/jKf0LTmFA7vgNdG/jvHKf2f0LT
bP9/PEvYYGXkpsOcOCts/29omv0/AjQEeMS1URAFmGd+yY36K83un0PTfkqO/6PCZGjEpQVcnSPt
ACWC+UWN6cJjUWQ7qBuyWeYb7U7ZenBzMpH70biK+qVk1si+2PidvYoVL/XKqLpsRypQd/LaTJNv
lTn+ChX3eFmx+EPKZSKcokDqrSHwmf6Dp4h1vqAvF0wqmuNI0zU9aVpfZK9NpQmo6xp1g4jEuIVC
AtAm0v4ia4Rae33+Uk8OSG8RoHoyABO2NV47fxD7/67fPt80GPuCO8YfHt9PS8Bf9M8dBKnOkdgO
GYnnXEeLFO/5YNV7iL7MKVszbUOn7vTzLyvr5q/P+Gvm10+R8+8fnQckAotPfv7LeSX9au6j46mt
lWjLG90WsXfdIYV6dXNPXM2ijLe4SMnTUlXqAYvbs3iCvFyxCqrF9yG6R2l8kU+Ffyu6MSIqOVXF
Bn6n9YeYvN8V4ec7g2G45QtpekQpgLX8fol5ZLdzXxXZTRfMxWl0EKvooG3xJIHJVu/MWlp7hILu
lT3o6U+2az+f/ZcbFPhSCs/hXZNO8EVt3ZpNQtpoW9zouLlKzEo/OCloao9d3aXB2PuAJyGwKFkC
EbRmq9m3UCbCIIuTQzprK/zD8zo/j98uxzalY2IEKaUnbKRuv9+MJZH0NeTj3tAj8EoNlT1+LjD/
r8xgavMLbSgkKdSgj2VAxHNaos5bCbeaT8ooC3WZFiKHVTDM3SNJw396Un9/kYAE4H/bpuBIl57/
ZTW5RuLGOG7413VllowGyuXKH0X7allDvP0Jpfs9WBoCmO6YJYlxKK0y/cMt+rlkf79FZEN5HsmR
56cmvjqj6qRDCAuweDNBydh6bl89WhQW+xGy1W1bEG23coMORVmqu3pN0mwK6jdo+HhBV97MWlN1
G0kmsVxU2dPsOPeUIdOqIr65XuU9qlWj7dwjXdH4GY2WvJ0cMtnI6UDakk4P9dSPUMYxjodZC68i
SrCIMK1qCXtEyPFqVEX+VEQzL9J8flCmuXSoKublSPHQrVQHB1EvQfkK/ZhLTUbkLKsqmS1C02Ox
a8p4vg5UMX7++8r6XUDNW4YmiG3bk9iLsq7ML48uHwghcKYuuXHi0Tu5hZmiwZqGF+0IC/4O/p66
1BbiqipnftgWf3Ac+Kdf77psgJ4Qnu26HE6/7kMqyBbQyTG+aQ1tHBhLpKGFM9iRVdrsqrGEzQUb
oL7A2O6zwgvu5t8//U/zx98XTWBCwuJ8tIVv2l9TKuYhCgDkVHZjzg2rYtCQGevAPe927jJ+Wr6D
AuC8qDEXsK4gyRc/rMaH617UWYAfOsbOtxVTSGStcLrCDkp8s6r61qJ/wNhiNZOYBlYaaZiEFNz1
3ogn66qrzXirIElmKwvdR78Gty2XlesGzX1kTPPzgp8wEkv0wxZkLnKCwtiduCgjL6yrpETGvhrj
SY2rYumon/NmsK7wNjenddEX3aMb8G/DCsZPdM7uEbwrf9Hk2D92zL4OHqDHUf/c2L3GlLe4xlWv
eVzx8//97v7Tw/UF98gTOOL6X/fQwW3tYmzc9MbgiIfIzB53U1m22gs3tvAmWuYPDE9BG+xZb4xZ
OX9YXOfF8/vDZUcSvm25AYvb/lqQ5JDegaOi9pr5Q/U6B9n5jTo/TEZK1atTtO4fDnPrbGbx5Tee
t0AqIEJtnb/sCn49zaWV95nhjtfUN7zEuAY3h4zgGERmJOSVJDeGbhyjOTPlAI/fr4n2niGhkNP8
77f+p9HIlyvhAHVIFrEkKqbgXHf8ciURMzS83f3pWpsYFXV+G1xUPZqwgWxve9W4ZnzJhCzajGme
nrqC1bRCvo8/VCmZe6NhWpZkePHjP2UJ/e1Utyk1PZecXipPHs/5679cF4EQqqLoMa+lN8Zbaxqa
gyNsDRBfeq9WCfHTCWZrpcol/sNq+HvNw6/2XBt9CmeEJb6eUpbbKx8JoYOitJKP1TBk9JxFWawa
LOM/QTytK4d27caGEbZW2HmtFsLQRno45nmpNqtwLsZxN+m53PlKdtN//bqwZNiILNvzzPMb8/ut
qc2WyWEtnGvTHrvHvrPpD+u+fwPLaE76nJkql1QPiBUsFxpP5n38Yc2cK6ova+Z8b2xpMcCyaSV+
vwDTw5wVXhVlaBkYz+2cg54SlxdaQmFZ2XTxVtZWfKkaQ8PKTGb1NKgowf+IneYRR47/LvTgfDbZ
v13PF+sYKAv5kI7auWam9AIL/GAFyY8/fOZz4fS3z8xvogmwKPe+LgrfGpLGVz506WaOzbW/dD2B
qlO5LxB5nXqVqVOS4jxdmJgsA5+7OwXxZi+HIt1rmFr92nKs7luJ4nFjBX3wh0X799clIFuKItj3
eJm9n1ZUv7wuihY8cxzcr9UUiZOTOh1hWTHqJFpwM84A/QJGmbJw/APJJvYf9rO/b6CB5Zk+ZE1E
SYFwzwvml9/udRlBSFS7N81IIs0q01736Ge+eSURt69lZ9O0/fvz+GLlwzOHrm/bHkZJVPyUc1/2
B53iZJX7fXLrxlmz7rVybOCTEilIWaLoOG+j9EMV/i1Wd5nJrllnpGveNEVvbGSVV69LEcDKayQR
X20AwXqCX6nlUl52ZIzdUvtNxxGBSKTi5eln15KWvfnw75/iZ3zTr6vKcR0paec816Ia/VstKiF3
wgWc+2t8PapT0Ij66Do1nOzWuZ+7jGNIWSly1wEZGMPu9LNP68fGWjilVK3QYlBp7r3YSUIG5EwY
GcHpcBg95v1BflkmxUuCNZa/Gqx0eTOnvtwC/jXoxP36wdf2+D1FL3bzswIoE6/cB1683E3Uod+Q
W+HvbJ4Fn+nkTm/5IsRzCngEnyCiuo1RNpp+wxX6tb0Tcw3xFCT8oh4HzKFH5nFQRoPrCBorFE0M
o7vZ9TeDZ1QWCzPIt+WIZ6AfzPE7mmCnwY0k65D9oULZxlPCb0jM8caX0A6XpXoy2OVOSQfqOLh9
f587FF6Ley2cJWE0tAQrmIPGew5377aFlrLx8sU9+l1n9du0MTXsdw0dVXTpDx0YxaN07HKvukow
AJ+G8hGin3lMGDGduj5ZPn0trNc4j+Ted9wae0aKtaJ2RfyHVfz1vXFcSgCLppUxkkUI1peN1A3G
Yk6QDl3DpKMQm3qaBfdcuTluvgmGZPpDEf9PmxgHmkkXRn9ofn1pCNhagsGDrcZR2j02Y1NvZ8wL
8lXeTBhF/fvi/pJR/de2DPzEquaPDy/0913BcLtJFD6KMiRvVFRx1Q5PgPf66Oft9JnTZOEUg1R8
ZRuM2mg6h41DZsWJOvrRZ2qFfbPi7iusFUIoQiSIWKrBocBU7fasXN6Zsx7+FB/w00ju11eSwwTc
zLFstrR/6FEXN3BHV7TWdd1XZx4jY+N1Q+V+goLAJRWBh6axauzuKCE/P0jH+fa/1J3JctzIlm3/
5c39GhoH4Bi8SfQNGcFgK2oCoygKfd/j62shdOvWTaaeZK+sJmU5yVTKSAQCcD9+zt5ru3NJ3CJd
+9H0dn8wWCigpsbZwq5F8tjxkj794dbOXYXPF2nw8NA8w2fC1f711k5q0mmvcJF1qXUQUFB3nDIn
zjZST9qtnxTufnRd75H0cf2EYrNH+xeu0hzSn9WFHxZpfn+CbP3yxrGeUT5b7EL69f//2ybA78TQ
WTJFryfLOta13jwBMWcFDXPngXCG8Eh04rBPjGjCapLkX7umo/YVSOKUFpkPomnNmyhvOJYwAXmX
QfDfum3X9qcpDV7xz6AxqDQkQGPpoI/V6ydG7cmdFXkvbl8gzq5rhH5RkeyAxuRHzdWwbBTUe5Ot
9hzPm7Pwgz8Az/7W1ONZo5KjuSbNuY31ad/0cYNAuuv1s1v0wK6ysHjtvIIFOgkQO46OUTEB4Wb+
4en5Wz9z/rWKZBY6RbYrPzf13FZvk9mWc/Yz1/9mtDjVrZaceorNei2Mqb9EqGiPlVs4F9OYcOBe
D4H/jatQpmW7XIyUhO/+9Rl2437wxYDVOkb6nYA0UDWqLDtYR7buLxgeftPKyXvDFwiAY/7zrG3+
RMD/RUeKhrauU8TSFHf1z30FMshbxxyM6UznITjmOfu/Pin5HodSPzlenyPBSU5TT0Y4Fjl6Z8Qx
bn9/I65Hmb++zFyDZPeXlPQUb/Px+N9eHKfXCwSEUjsPHDxwG9sax+z5xfWZQCYLDwU7hLA4tjfZ
OAUnGZT6w5CV+UfehsG0sqVVvBKyRFsCDF3zFCOD3otOGhcH3tzRmo+vftjl+0q3ayaVPUq5ZGQY
ihknCTfY/zSDA05ImaAcDr3XPi3xAH885nNb5+/000flY/KN6zx6pv25i51kHXrztv/nGpEwADtJ
pwi3qAKdC/Zm/ViRHrDK/fItQjx2z66uLpK5xBGeOgdj35LbUDPGmyozHvzQlutBAL/JXaBriWVN
IBFk/4Hf1jwxJvxSmR1djWHqscGQUoPZtH5mY5whGQzVfrZIh8E0z+WEwGfVuXhUEaiWTEIDCUfJ
GMZ7SBclTC0DdkU0QZvR527qEFt0tEVuWkcqmBh7e8fwbRLHronKQ1vjCnXjxlrHWp99KVOffoYK
sjXu7ByIchVfLDn4PPg6z1aMurnRXR1VPndf8FXtbZxmB7g15ePoFu2PqYFKiUQGMVZn+LcB+87W
TYwJAaQA7tIJ8Y25q0bU0Fz2mvw3J1ZsaXSYcqsD8JGZ2wgbw62XqGHLmY1HhVOZunR9lu8Vc4VL
6YL9SAsgHlPsHaTvvGjY4sFDyK2v+XBRRNGG77mNqfZaOHdTQ5miF+oAJyw6kDUVbi06ykMaBZsY
ZdUBE/YAT8Eot4bXDcepNxCtzG2wqO16RJ/l+JE5QXwKI3q/aeZRZ6ZJfyzNsibrRooXlfUf2RS7
J7KgooKBvQddzQM8GJjpWxq37oEzmdi0TQyrKNKDs3Kxh6RIepD8tOGIQ9e605OoW6FcuAljAWyv
b/V8j+S8eUpLs7uHXMUOxDTq2dGTEtlNrQ+kVEJEWVz/ktQSsF1BZT1UegxZpMUv6EREFskefkE1
uMnPvQoAooFFgq5v1WDuEuhfX4OotPYpRfUdwTza1rTQ9yxKC5cGHeU2Xbjz4TEMjBwQEz3jsi25
DdcvDWWpsfSY0H2L4lje0o1xtlnNmL/t3AxtAqX/buyx2ff1sSn8/KvpdbdJpzvILBWGKCvzlmxw
NqcICyEFeN9Vonn+1pJj81hAaUMLb1k3oVWrQxUnw7KBfLCIjbJGrSLT+HjdjTD2hoj0y4kepsjM
R46Xxa0+xuDZpRKHIsmTNYJ4eQqNMF+O9IK/9XmZ32Vwo/e+JbpVOCB26DId6mTYFyun85stolwH
/I4LbsFMa/e2zNz7DrrSTeaWw65C+bYKBbHLHk8yZiwfwWQhA/0VXTUOT20EpdKmSPBWDQbOpZRa
gJ7MobcwhiJY6WgxlkZRyZe6DJm3M7MX5DbBB3YRpdgFIAZkK0v8WM967Rgspd5b6ifxfTM4zlvf
Bl+82tfXKpPp1oedeJegX1gWFd7/66oY8Jo9sQ1tGKNwYWHWrhBIp0texreJxflUaqyldd19NasA
8cGQ5d17pWosCvOBI2rwFWOK6TA8N535hgmjfqLsbZ7k3F/92cofyoSHUJMSo9SYB29xxeonInQn
fE6GNZ2jtnqJEWvyOECNY+XfeBjGtjbHoKcS0vPaRW27GWbyQN1q9V3Uw3IaZeOfRdr4e3QG4Dis
LD0KnVEn+ngBMUNJhBwLR07jGqFKRIKCKl9UpHknr7ADmjYOy0sYWcPaacZ7QiGIwNLs4hWNJAth
MzCWIIsqbnH42wzgTItdpq6i8jUo0b0srp2S691LRtsGR4v3JZrSd68Mc0R3ZF5t8QBD5eX8dwsy
M3nHlWx9Ma26/576Q347iFCd7TQXDxhfxkPdG9amGmpzrzl1v9flhP7Sa+r1FKbFBngGDDeiQaHU
RQWgkqpc2lHSPDlqpBWeTJTMU0Cf5rqUjYPRPCHUxbMMxMvYBeTJX4wIO13ZDtaBLcd4tlNWddfM
H41Qu50GdtkpI+xqUYjGWhghJuE2h/Eq9OmQjmW+BV4R39QKElPoj/y2cdSLZylwzQ1I9no+Zw63
s23AEAzul7SRxUfReMzinAIVMv5i7TW3w/usN0Yk3jhtUPQdlW/6OztO5KZKJnXbmMrcS92wdgoY
4dLokILOHNE8LJqH0cAL7VbKWhtoWm7TIL2z7T46dm1jXdRcbbqtwzd37XCD2teLJRWhs8UK1fdp
92BoJs2EyV1TlE4f4FSn225M8p8tx2gujqJQSDS7kbMM+aq2SWfS4DN90S8RfGPO9bFI2CLQbmiB
JchT3BrScI7ptox89jYRfIGTd2MLKwLJ4/dHrUfEmfa59pgyp92qphzfM+q+FZ0Z31lFE7i1xaSa
+glvIKPn1i3DVeHp36U21C8yLwSOjQixr+npxhJuKK25OhoPhiuJja2cFGdUxUzNK+PbKoT0OOEV
BVwan/ShNXHgxmQfMCrZQsRB75v2HzmJdrc6ArhDzEhqbZac0RNHhg9GrNlYy9sZp9t5G7wm3n0i
huZoOE1+TrKRFp/0yhnzxluP/Fd7okeTnIGNEDgRjHr3FTZWDWGMVum13AMeFV5KM04/Js9knD9n
5WV17C9qYdur3JLeQsWc8fSey1kYEUpVOZbO2WH+vMgkusLG7cfnZBTiMBVZPesTqxPpQeGWY02+
d7RMLk2tVHgcuZFgOyg1V4ZZ0/LhBX/xWjiWTE3d2+66Q5bRRCqILGHSm1nFBMLA9F+3EW/51Lrs
ZvkEANgsenxv87tsULT5ZW7et3PzLHNxdIN7W9NT6vxVnHCnWqVokUccAU1eM+U+jGZvH1t85FvK
IP1JEwDtYmRKPHaWYrwQOqg/ukhdMj+fq+JZPdD7tv1VSwbBx48DdRkMnXfGTTTjtaCs4BBRVezd
JSaoCEpDzcoDIog/6fuSE+VcR8InKF5R3vO/8MxHvAG2au+jmj+dEEEefWesv/i1zxPoKhzYAAbl
gQ5OcAgj3X53wQyeKjeGp62Qie3RYNVHNMgGEq6pLr9JWfLrEmaztFwnHHRIbB79QomzykN7U5rT
APdBn7J9fh3xGsKB6tvBucFb1NmjvJMYCcR6LIEInCIPiV8YxsN9n4Xn2DPLadl1s+Q5tJzugQFT
/V1rRfelYVJ2A8kXfoddUk0obZic/bXLAwrP+E78gPiiUfUijy3N+mK2RfmRVwaTaBhiCeDggvM4
fvgWI0DdhDCDjBCNsbHBDjIBLSqHV1Ye3POdbdHQBnEEB0QRs1MV2lfU976JzTjoj8NkPNWqkPfI
g+/GyHpyEtt9Gs1B7VlHO+wBPReva4KqK+Mty5mNeszWDQqN9WhHYsWzjkKWesUXSzslGbXIDaxg
ONgXplPcW54W75nbjOuyxt6fCNt6DZyiv9FjJTeB2fUb0/HsIwHaBxlZGUVECI3ICd7Qb1C5BVCd
ziPWoKWBvB1BPGKeuBnLrQzg6iUkgDhYzszqfVDFjP3x7QkFcCaqb+i8S5TSSeOdMkIsslUzmPI7
z57n7iFEtdFtHsSqWtqEm++cFFNqZhfWCW9P8SNzC7vfiDEM4Fq7MnpJRm3eAeh84sEbzOqL6oJa
3ICs7mAfRkZa3jh4Rb/iW3ZWhV67/mIYxm1SJ2rp4T5c4AA7p8o8jH3aHgzVD6fehpBnREl5G3na
RxkC5MVfFSaXJFNs3uwD8RsrojnirR/cdGmHLGZru7WMmxFGr7voC9d5qztqeVBMdVAf4iyTz4lP
wgJA7XY4d3Xttne4n4PSRRqdlPGWNEvtWcc3wM9TA11/ByUVhsgp3IJJztYJfKALRBhviTlLMi1M
OAFMmplZy+vw+Wf9kNhlrRYEvXjnIjTb83VOfe3RlgLzK5PvfF/anGONcaCKTj3B+22kHa+Okea8
Ote/Fml6OK4AiuV7zY84A5mBjhDpWnsU81IbpZxSrn+19qi3knnm7dMtVysXUNNGVjB3A9ts7kgC
UivgHvqJTZPpo01TKk3D8jWMqv6d9bzHhcFRjm2Y3+jNp2Y/LSgKgLW/aDi0yQCw8d0uSR4sXpFm
kpDkDqH9A14HodnXWjLJ5gNB5rfR0bRz62jbbbxKANREyN/D/LmZD7x+2tOXRYOClCRUrHVy1Dmn
gwxgzNICbWRtnnt/TSxZdobCbgpeqsJtEPk2MWZDNVywUtdnIZ3mybQwJtquz2sYeMbPy8iLmh8o
/OK6SkruWj9rG7BPgetEIK4OkE6wrWEIOeHPyD0U+Rl9UV0EcweNTx74OL0DVZab2p2G3ZgGP9pO
IW4uh3HPdnDXl5B3Or3K9mngejtWB+fJ70khCsKWTYqPuKDc9Xci9pKD6NwIMAq1lVCJ/1DnqXHL
O0u8jet2wzKSjX6fN23zxNfO/aPahOE8BP66icHGgetML6n0pmlpTqZ2KAKx6VsLAlVTg/nMBP/i
J2/XTojeWxzGa+wVhhZ7K3fiFKH02P/uCjXdjqrUIcX4WvAtC/FTLWqM/AxS5pvjqPkRy+rujl6w
eRyECdh3RDX984vFP/akDzqtQye2dyk7OqeTpFvRg7Lu4yKF68ZXO0Waxgkm1rxknUnO9n3dpN8c
Cu8HgN/5OuzTF5EEHFdR/ANoivR0LfXIfky1WN9z/gNXNWk0P2II1TmyyBMMdCwqVAgPImzYbFkH
eT58L8TZHnNqSHtmINcnOIpp6vlgUeBfgPFfXDeKnzuqCadrWTJ535dzxyKA/rGnUz7ikM6fAhF+
c0xpnaMSxAs7oBxXyuBIjvS8velryFQ6M9RLO1bVO3ZUdV8HZWyyNHDDZOmKj9qhw7pMetQ8sCcQ
R/UyLk7+iClS2FMwLqYI3iqwCg1jQt1AlJ6nl0VaDt90SJT0tTTKxLH1kg3mJFgyJJPtZJBoeyWc
ZN2rIT5PVVT5UBzDr9cGjZ/AWFyQ6gUnZCqd8fmncMqx8R96XWI+0cZ6kcmM1oyRRH8VdQwFqzER
01wlRomvsu/J4Hl318e99GFi59QWPuUub3ecxO6Sboh5aYbkMZ7715qdE+hl6CWuSERbrCI+3ZKy
F6xGZEPXT6Ut8CUJExTzz+VIN3CROzjLlryPjbPom3DKFwnKL3vuG2+1yKhmczfJSGAM6IBk1SWU
IwW8JfoKAH2SMKaYOHanmB4byKOVjztj8EqKHQ3M3KYh3pYn3TPSr3A3O/jQZnC+rm4SNcXOsKyH
sArVqasp+TbXLuH1iESnowyxvif6nWcW1lM1l5PX4x37Ec1CxHQcStHNXECTgIJgl/RugO+rS48S
4Wm6LsSVxofOvOAYNTlEr2BA5dSiBjhIkMFHuFbFaTDgnWGA54+AuJYAXr9Zle2tzbDU7jStCsh0
FvGrFY7VPhzkmsQC60RzTNwThcXhZe70FSZSrEbPgIrxrKW3vVVUr4mskOQj9cNq3Q731862C0Dr
aKc9h5oh3fSlJfcNbKFzdtVHza2ta0MS+V3+kpByfbBrHzxFP4plVXj+WuRzi6ju8vo+BsN2StDV
XDq3g9s/tN2pRS2yVWCc1KJwrDfTcJKjNm982KjaU+Bid520CLdaF2m0RXBBadUgN5aJ/3KBed+D
z0AFPaQaSHxQXru0GQNmEKb77kwjPRu0pV3mtADWNYLoxvykm5OOs7whIsPVPKoiXW1EjZ7RiSwe
OqukKu/UWAAgklZwskImyHKoeUQaH2JKDfuBU3yThGuLRWpc0SGDGB27SftdxwovD+0IR5gdJ+rf
W4vRanyVHV73eeDz7FHONDcCnFLjWbOdhO9hHgDlbugtc9dy1lkT+hcY7MOW7pFD8wJm9vVZQj2s
b3JX0jQAJnOAu1JtM3qw+zYr1E6VVrEvofzv3bJfF5mn3ehaFzx2cfGGYSO4oaChKLOi+AbQ5A5f
u/GtLmTzlMw6DFU4EtcGaA/oesGtzukAwugwPsaGOzyCjo1PrkthYMP13FoR2Q5p1xmbXKqTw6H6
xs2F8Z3nKXyFIm4dr0/875v/vxAbMYdylLIUywxy+E8jYNA9KgexyLjRaZJHmuff1RRCoOrxLHa6
lR2qXFPbPgXOGQbdS9d1jEENocxl6Gbex08Fb4lOa5vYvXf3+6v7u6qE4ZDS8APMkhLn84imHUCW
JEU8nUnfwK+Duia+ygykDAzch3kcHVswF1Coi9Jzb37/y/8urTZRWmqSgsZWqLHMT9MxL7Eyu3dK
kh39EFMgDpri9boi06UirSeMy1st0J77LIk4RTSFeWcWefARa0mO4iMNN7+/ns/DehMdt6boOzmQ
2P6uUgwrsnxaT6hz4VCPQZFlbqHNR0bNoSsYSxbv3//CX9wAx1W6jbzdJI/FcD4JvSi3u6hIfXEe
BXtXQk8xXgyh5n7XjVE7j0Uu70U+26195d4CH53xVVzcoi+b6mCHtvv8+wu6Pox/Hd9wQUwN5/Eu
XpHPoYZGKKkJmgnzJ87ji+MF7ns10d/VwDxvmrr+kXSdu/VNhS12Gojr6P3L2KjihysJDUdorrWg
pwpAtEKL1kNdeUctC6h4w1A9SV74Xdu34R/ma7/QIRDJqWuObqKxcf6mstA6jJeNMswzNrV4PdVF
sxNlQN8ohmFQ9t5XdM/NnZ9FUH6hiXRrL8vEjRN5ybLNmfnOyS0T5EzAPz7Ut7tKa6pd74M1uO4X
CqfT5fc3Wp/V1H+90VwymkzNZcjvutc4q38bCeYyzjDcBdbZiZ2EfIHa3HSBjLchloYNDWXr2PRU
18ofrdcB1Nkm9vtXEqY4Ff+zp0SqwzgGf3ol/z6w5rrYMXQHJwxX9+mVxKRS4Ayu5LkP6uiZUFZv
G8mwfaodMDMwEo1LOkSrqCIJJvds9+Aw5iEjCOHOrd5O9kHNhZCJYnTlmXb93uLdWJEDlK3/cP/+
rq9VGidPm2tELO581iLM4treByx3jq8TnmsPLBzj4jWkzF9wZUAoCGPZm1XyloVRvMJPSKd1nuf9
/kr+vmgobtT8rvAIms5nqSQ1F5uOxsDzOtDVoCx8dzHPo8Dy05M3T4x+//t+IaVG1oMAHJEiViH1
SRgCjAOLUpcYZzP3Io1G4jvjmGybF5FEnKesY0+mwh5cascQhqLg97/9F7uZ0hij83QYmouj4dNu
FmJUn5KMV23wdHjyjU1He7TVqXUTmthNd2DCEN+oVIZgS1HnxVZZXqzAxTWdpeJ9yItHhe//ghrp
T3fmF9+EjjSFL2FW94KQ/+uUvcqD3NL62j6HCarZq0DwqjNjYFy8wkyt/6DR+cU3wZrjIOqY9wvk
HX/9fSOFr0RqaZ2JvYp2FoFU7Odh/pAmOWOc1MQsWZHVk2BWOVjSchZ/+Cr+LhGibapbGqWF5uLe
+PRViEonHKVQ1jkWVrvHoeLvMpVk7+WcNaBH1kofZwkxI97nblLZrTGqx9olkTSKe3vnk2/1B5/W
rx4OLogmq60jEtXtT9+AiVuxMAvbPtOzs5+qKPcR8ZmRvykQFNHIsJ0fUjJPCCpeEG8Uu7aMm60e
BBkxAwamep1oq2+95vfvwzTLHX5/x37xhXGXuNWIqlk0Pm9uBeQK4ZuOOks9nnvelWSE1ab9ezQP
aWM9Ht6vxfJ1vRqGidHE7y/gF2IUNlfcAJaOGJ926CchSDPk0g3Jwj2rLhrva39ODopibMJjfMyt
pjmmPsAjneCEXTgMyTa2adv+4bn5xR6v0FmwgkhDknL4WSOF4yG3Jxb1O9dqD0jKM+ZxQ7OF/8s4
VEzTFzX0MNkq2j4MI+WwMcJLbMft0cwDEmGSKobuZdRvrQ/iAa5DCHBcb8+2oJ1SktNOvqBDi/D3
t+4X+xIVGWYuyeuChubTowUsiJMkNOm7el7j6Fg5l9YwkFQV9nwqmcd+rfWf2/T/tPX4Nnyv8jr/
0Xz2Hv/vNShzUPh/G5Rv3vIaKzInumbcf/+//4e661/OZM35Bw4bXjHCM20bEdC/nMma9g8U5Doj
ex78Wdf9L2eyYfwDnePsP0PqaLBs8e3+05msm/9wEWuywNFXnl8a9f/jTJ6fkv+quoShS2f+57N4
vshJoaHwc/dyOvtyVWubf/v4dz9/wl9ctPZ1n//Vj/60CxD+jbOpFcm+GLJ6UUAgdRhiSrVj3jit
KzMw7km2sEhj09xbPYqMYxNmzGsgT/qgS6eQRFS2enhehsbJzwRdUa6myhw3Du31DdKEclpogyWB
W3nJh+k24x1JW8B7a4hvL43nqjWni+48NU1xR/RC/8QQCTl3b1czlTl/LllgH1Spmg+SL8ApFU4B
p1yZxSUSjfugCBm9r7W0/9KoicmJ5CSmAJG8IvRuabpZZAwNI5SaxeCE8Q9gH+V9aAtzSeCX+WBZ
LVSUNNFXediA5MzBHnJwDTUiHzAJNjvgYRkd5og5dxQArkx7jttE6Q7JerLAciS6VcWrlCr4pSEw
YKHVUWSvxjh1N3RYIezhQP5Gwli7doVHkG3b0jmIhB6ua3J8UPV5BKrW1vh9mFL4xt6ACjVrxqN0
IR0QumZJyG2GvStFXd6hXNNXtV5J8NFRdCQDFSh+Mpg+QPCqf5P+lAbLDjDdOoud4WTZFgGwyRR5
p6gxPc7HSN/xbhlrtym927pE1S4ZY57t0iOkz7DH4b2nVfbahnL4glJsuoPEFK/hW1n3dUoiBl+f
9RqSD/UABQdubokGeOdiPjzHEwbR0W06KNulwwBXaON6CMljJpkC/Eyhq3TPBVnIIIwrnq2hY+uR
dZCYKcu13tQ/DDEWwaJCmfvoTKl6YlzSlwsjqVNcIhSkD21reVvPoGndxQb5oMRFoK/o4m6T8oI8
mm1mo/SBMnRXoGW4DYsBZM5ErsBGYWt5iAEdAYxT4Y6PEB0rIohvWuKkktVkJYTotUXYn9jCNQL6
CARYjgVsk4UQvfeDg0yDc0PXtrIrpoywB4UiXAWcZ1TTXyplVyvfJfTAz4g/QTZba2SxJt7TlI8l
MXfDeGvaVrazvUE+U4X6d3lrhF8jfYJ8jGTzbCDuIZaxq+PdkLTE/oy9mhZeOZJmZg/qW1/XLRFi
QUaiiRUXt/4YBz86K5TkKaBdZrQyaekGrZtzN8ID249NBoeg9eGdUkrOAFX7e1rL4NJWTGqLIA23
uZVxFlYpfBCHeI4IjPwSZXRLbzYp6RZy4akAN8Jhj1664QoCpyGRVBvs5Lge+7GBaMvn+64IENlD
++2x3hFMCYTccIg1akh7wNFTCiRFIyLKtcW5KiImNisXbZqAwoc89BUemf9Fa0HYF5Bhj5KpxlMI
MRpgkUjPkWoEj2xavzRGJp/cevQRdkztW2eZxDF1UFI3Nnfm0BFw9oDAz7oriTx8MzsnFQTShNke
dnCxZkUzD7kJH6rER/vgF53k0kgslmNqlscCBQAXhabjXjRFvrGSVty2ykdU0Glp5y6CrHOhhZBQ
SDpiUhh3CBOdI4+CWtIe8E42E+SLoZWBWtSxa77q5N6my1qhYQZ9lNaIP712z0/klXJd8WqPYnjy
hGi3g9kOj23h8OUVUN7iLgEX07bTsPbKhKlvOCqysLSWxrfQ1mUcm180Gr1ffBnr2xCJERG5VWUh
IHWmzQAAe8VHr8HNp87GQkfDwCJIDk4EV43EyP6LW7rhCoOOvmnHUicLehL9ccSVzdKIROG+mbwZ
69f0rHKOrj1Mg6Y9jtjs6pWiXb/ku4cOnDuDs08Cap4F7bnhLur04oYkPq6GHr//Adcn+gEbd2hI
cKyjtfCowPAwDfrWR8N+IT6NMFuNCf29ygBhlyFouM6P6nOki/oSu/h4mnYkjLqdGG6QynhGMGbd
YkZ2N7boupc2ocoj1q4YL6bu472ADEuffRqMXFsiU270buXWHqxx1tCKmGWCBhK/QDGhoOO8cSQm
hFyPvQ6FnGjPYSWVsyAxxkDuZdrjhwhze+sV/lhspzAugs2QRNWFHl+1h6ZhPQzR0O06KdRNpSUj
bXBpvMgS2B7YoBTqJGz1m0nmPOAimTZ+I7Cs6qN51gYNpWQPlerGZSG44D2rUXqE1YavdlEOfXxP
8fE1DMmnGcE675C6zPGsTWf9sEU0bEaCHzZ6lLqPpC3OcWgR8Zv821GzmUKs3JZlpuiq6L0ogn7f
+LLjYBulr8GYuE9Gb9cHRrrasI6CbHoM4ri/C4CH7rt6nL6ZNQKHliEx2W9ZuPMzDYGCAh85p8cP
/VGnVb7FKjCwAIcuL6tPNoE/zLF4KnwhdtBdd2VVPvSW434LKHBbAnei4CmFYbwCYjDB/MbPe9OM
eUdMQTp9dLImqk6DC4od03FXHLLESuu97jUfTMFEHCecUM3I5ExLB/pbaJhFFMltYUaIQ+grI1Ul
rCs9KS/rz26UeZQxKAVOVLyIWO1Ou6n0zNx3QToLC4pubdSduSE7mkaPhuJMgLZ61RNrTmKZfHvp
cgBd2NqYt0tpuj2TanMatm6ZqkuhwpBNLI4fwqIN9qqvjL0pquQBf4Z5C29MHuh4OEsLjR2Zf2w8
W5J+GvQGyp7Wjp/pDBtMT9xkBBd9Qckw3ps9lj5EX36cs8hk8VHPetODJlW491ZjRhdJRvIja3O5
bby8QcCMcGKJjqDCuKK7I6hHSI3Oyspz7ehVqXtr0S4/1J5Lh3BMm3tPyHFNPZRlK69p3FuPNubS
oUveLRwr984GmPCDBWjsvTK0aReqcF3SE4IjmsQoPdzWfgmGqHtnPGneArmWNxNV7lezThrSEjoG
O9RA3rBjBFvv0YV8pCPY2ATqLpTbOFgxg5X3bhx1AKkJFX7QhHLvMx0Jp+AkuY4Lp9zngqW+rFJE
2SjTYZaCAEJW5NtfpY8Grx0afVcgGyB1wcawvCzq6oVmf7TJla0deXGnbeZH6CeCMTg0kav/yHUT
KZGVuw4DFdB3S1gaAKFtB66mbfXaK6aN6DWXudpE0BTXuT/6t0nieDsnYWYsUG7eDrpb7xvkRnAP
ZqgoPeKecG9wXSXHS6QACPoF71tbGExNE/PQykp/xtakbsxKH+7hbZn7uKjli4XY9jzkRnGpPMva
ubk+1Vur0MQLlqSGkkNAZ7P7xt0GrB0zNNu/T90k3jCEgyjMM10+WADYVrkMoiXbqumvraIE2Uco
drLymCch3LS7twarxgKz8amixNiygnn7aZyZ8TXz7I2XCn3PEu29DLrWP3P0VY94tf3H3uvDG6ZZ
zdeEMdm6tzNr73ltWm7iwv7wFCjQQdbEsPToLsBy5p4GtJt8YWtJoencg6a0towJs4MKG/BGGtlJ
px5xLl2SVpyUxeuw9g3Gj11tERHkt+1TNOFAW9ZBivULa94lJKn63YoN/02rCeEA8xd7N8I3potJ
Mbju00GdyIVyf8RTWiIqmOiZLsYkTQCl2g2aQxP0JOFm7PaLPEjtQ+MB1QaBMgHrs7N+3Fg4KZ+R
J+fPWt4mrH9GHDKOpFzmxBMV75WwvdukHHF0VvAlYTp7xrgzmgA9cFYSq6IUhL2BiSzDnJpciVRv
MvBoIttl4QhayUtHE2cv6vepJYu7zSJ10v2oP/pDY5Mi4PhiGxie7qGtRwXsOV0LN9YM7Efw3d2x
yCx1LKr5E5Gw5Sz1keOOZw0+HL+gApjDMZCupP09Slr5EDAl3w1pD9I2NoNcrJkAp5feB5kWywmf
vxfxOCnLfx5Hn1fV7DPnkboKcFoyEQYVGFO3SBAw3/QtoShZZxg8Wuy7CD6RkC0iqIwEJlMSrw0Q
5WgPzFr7LnWCO0vRldBm7CzcjP2U3hRWKrZCz5Aguk1GFqw3AadvzelRd0N/X6N+u7NG5JJuaOSX
Ku3liZkaTpZe65EDeBVNtK5EM9+1dXkw6VruBOjEIxJLojwcA9gpaNf8MZkEUSMc05YQUv0bVwA6
Njph/HDIj90S+VJ+CQurO+bNVK+K2DO+IzTiPZQZEFGfCDYKwmqc1uQ9pjdOPPRbrfTbF/CjA1t1
5R/6/6DuvJZcV8/t+ip+AEOFHC6NRDCTzc43qI7IOePpz+C25CNtH+tYLl/YVatUktbqZpMN/PjC
nHPUsnFpWdffWoJbD6rWE1A7KRrWD5X5NOdi9C1XqfIsr1IKbJ1QFIkuZI7ReiDLi/GHSA6SptYt
m1LvmW6HlocKkOVCt8ggpzIZlXQqK8chBS6s5j3Y0bSAg9StVuSDqaQFVUQpdXT8xK+S1KCyxWrb
EupXLU4XAUYEUpO9teQOPVsdV7aVqiihJRVydqVrArGKjQRfaRRNxwJB9hNlOkrRWiS5o4rL0xpJ
674dDZHf8lyjf5UnzLVmlj+uZj7Avy54wK/maP3WuFN6e15blGGRqb7IE/YS5C7tAiVAKx9bzEjb
wQqtpxAoKl1pCtyyMRPcE1UI1R7dUhzaeq8Nv7KOBhBBmi5dlk40vhrcAdCdpDyzNSrdk6xzxaCU
qotL3hnbLBLQNzd8ZLbGlUTBPRf9M2Rt85OIvrTd9wviT2dEqL234G59MIPM0cVK8oXtn/EIhAKe
VhgvppvxU+AwmTnSuzUcDsCUsmMKGHaT4uzjF9Kv0VFGfsMyX9cO2mBQSPMsd7MUOtBKiv5bNozp
hwR0xm8yTX8Q7ySlqcAJ72pRpG2VzswviEHETRYK5bcpkdBZy5QZtlmOrwMZjYWyDpCU215Bu1qC
TSgTOcSwAHYQ6a5xHIRKPNUzAOduWo2zrAlcFZjisSUrQ+QsLYg9rFUS4r2y3eBf0j18vt0NLap4
wPk9v/RqlTYOgTzWcSLCfCcbRVCjZZTzKUNqkeY+uD2WXFutwtyuYQv6MfQue18guRf2CmXJb2ma
HkNSyVAmFtmNHYdKnwlgttWk0V/FKntWhHr9BRbWbfrIALCMpMbRDcjETDSL9wnZBo8ean9iRupi
r/OEd8079It6ID9kZpme0XdNCO9Xi5X0WKxOFqHnnGkCRlrvxVrsXoqyvcyPslFncfCtxFKemTGh
PE4iIaBwfkThst7MslEDqO4gQccSmijn3/2hPvjA9ci3FVuj3o4WThFQEIh2V2V0IklO7sFCPArF
dok+zbR9M7RG0z21lYe3WJQ4HBpBfGXaQLta9vdrn9RfFxF7+Tp04Q3PxugZjbQcET/S9fHMA169
llXQkUMkAPsxmKHoCGEmGN3C+mkY2ROxdwSAKrBR/F4fhKs0ZMKxqrr6ZVSk7icVSvU7zu4/dDN2
kGwrMfRFnlXwdwU0xqIJVBxnr7/UCzHdpbWbJRhMa8WRQVVwf99qMdb7Ql9KngVWHiyLLhw1BJCo
10or5DEpMxGRK/2dPXh4Bu7ToJ+kWyrGlogDSBp+hEePICc936TpMBzJCs1PI3sW0ukn8Q4oF6vV
Xxuwy3ZSTMqdhtzUF3LT1YZZi9kFVCbSjn6cgkvP4+LWK1n0FiM0281NP7rcVOVDTtbCN3mQOrLY
uI4PuhyP2CFq9iVM5RRMbSNMYDCrtF9GOBpnBZ78hhqvPhL82nhiLb1E2Om5eusSMlY/Ms4v28ZO
q26O/JkRlMTjZJF30qJSMmXVOFcUyFXzoBRg60nXZx2AYyDVnK7nY5VmwSz8JlIaks9VGQcSXQ5n
oazyOHT7yUiDLhXbT1mU5o1YGhzMKQ26iiwcdLvUS/11LlQTlLg4dqGdIMm50Llae6uNyy8M1WXt
S2AlTkov6Id+QkhC6aVM3mKmg0vRlKvOKChg7sw6GXIfF7Fe7Na5kH7rJMtf1LUnjCuJMgilbRJ2
P7oxRwwX8ro5YukyL5hoE8md475Yv0nEXy5jaujACOVWQl0WAuOyx2TCN4dshmspTbToYSDrIbXl
VcN1gXKjZDZYqc9qXk/bsjYI9p+7YfZ01MQv5OEUVM6CsdekrNjVjRJjg4lNogWgXJzqJi43Fi5I
1rRroo1+yfNDttmgFS/JyGYfzSqiSCfSYEqVTahJNhmE+pOickRcQm1cNwU7vgMTBwN4kGJOLukh
0zUb5dkZ9Kn7Vtdu2ncKKep22bUIR41eK31dH6enWRsEhzZSfZoEXfg2kzHc6HXdHpHjF/cQhgYb
IRLkjaEWFZHu4fQG2AZ3ji4KbPQWyIi1pI5XPIDRTlzoGanfTdS/SMhmRy3V8aGJquSnIEnJy1Yj
k21ZR2NMbqTutvg0YWHi1P4wYyofD6kdAK6irCKfgUfLUWOst7juevxfCcLOvBSEX7IaFhB/jVXu
tNnIfKvgzi8yVQz6hYKW4HW6QBm39L7Cg3TKsJ1vp7iv/AEHTe7AP1nfzTnmvjMY9pk8we4baYL/
ZMawia0tWD0GpJq3meCCN+wwyQ8jSuNVV8co6POy/V4HQT2KWbq8r9GKJBKz4cYQp1dNWmXdGVOl
OWDEVt8JUVseWAkg1TCGQtlhxM9funUZNqFZZuQnE/GdpAoZg7Q2UQdhr4ErUeZNdUaf1n6pesYj
l4y3/tx3Vu6SSRwxnBkT1VdyuBNGI5vPplzlGJAN9TgJsuaNYibs4yUJsi46h/LAfAS5BnrMQGIz
0cfhq9wn7OkqHBQGgFoCDQUZQ4QB4LsaRYZctYE0MOn0nu4oN1/uKcEqJ1cRS7ZpElIHBr4yXzGU
rL/jJM1PC4HYO30mE5j5adlvIqvi8tV4qO1kccK5ybxv/Rhacow5YsGSWXg2uDJTNT8yJ9W+sOtS
VFfDFLpdmJVbYrDC/T1pc5Pq89psJPKnFqfgfXg57NjqrpTHfKhyEjiCSCy9jQApr70C+dFeiHLO
l8QCG9aMavTWDVXx1hrRepMZwzxYXG0MJ4i/TGKr2hHtr2ymXhA2NZ0PmCGJnoDOiWamWXSLePY5
hkCnG8PjYIgpFCxB3yFlGhmXQQOyx3Jodks4Fo/ayukH0hRrQY0II1HHBa4vEoSumfvroqxwdEQo
o8bYALXF0u73nDJejhHwqlMtkMK9CiiNVAS5rUTvE47DjlyR6gTJM31JxX6gHh6Ecpul0PMoUuPn
MmIIVpQkFvlQlltfH6q5I1ynUj+GNGmCfl4W7x4P9Wbh4nEJrWw9hFARi4ySZa+tDmnj8oGRX76O
I4V5aN2SKclPYh5OLh692e5lVT+B8WqDqCPWnQeCepiTsbUzcRGfc01ECG9GSM/Ddi79ltXJPp+L
4ppXPcTaOIvohZXZyyQohW6kCOZnvtCNOuSxdAQkRm26wZ3W/+A5NY+QRI3Ulcs+GlyTM+4D5CIe
HyDF0msujeZj2YId3ZXVXC3bKK50+HM56AUHZYT+vBjGdCiycdxK8TQehE7NBUfVukV97choAwA0
zlbpS3I1lVvGSuPTSug7Bhq9e0RpLiRQyjIcmcA42HONqKdjj+peH7EaKtJHAmvymUkl6PdkCQ/p
mLUv8Be1YzuqMZPosAk9iOYQpox1NdnNkHEhOVDrDNPvTdT9946pt0A9JHkgdw0lM48dgTj4aFlu
7M1D3SE1LBQg8vTTYxJapLkUq/BeqoqAz61fGTTqjTpZ7NeUKuBUHgbO97V9aecCkaIpyfyLblwk
FWkyww9P0OrssVLbUHJUTtqvPlxGEQOvnkGFgKKgBYSzL8ArwY8szsi+j5PEqtDKzzqhqXbM6AuD
X1zl/lKhug44y8JNhQg+2vNv6+ljUaUifNfCpR+DjlT1xE5jYaXD5cqyUJ4na4YdKc/1tiWm6X5a
q5NWfCR4AtpTLNyBcLG1yvlDH/fsOdZSNxCsGBKutylPgYa2gpyCxmYc7WnwL8kbtVbF2laFhhFd
yAQixqe6m+Ztn5iF4jQV5wuKziT2iTrsHgqTMtXjW1fNBisK5BaC3Vppg6Ux9QeRPZITlYK0EUVu
klXAXYFTYImDFJTq7E8JnLImHpU8YF5YPMDThrCbx8JTksjCWcrINXEouauX0jDTdT8Vff3Q1nn6
vbbEb+X4WC84YNE80glsMDvkzA4M+m97mYx5rwkyaNKyStffIkXcaWeh0TMphgmBSGmxVrvGMd3Y
COpplHK9Mp40AmMNPDCrIWIngpO2rOsTOvG8tJu0Bp3T1UMaGIQ9MaIckmGfy/P4mNwtWLHY6lux
XFPN7yIit8lpK78WUaP+jvt+Y2K0OWJ0llEgpsPL2i+tn8qr2NtY99N9hw/spcCpsOW+LcF/RYDH
WzO/snCNdrHVMJTJNV19rPNS/R3EonjrISDhXdO1mN0WIynn7gsG8oFs7Qi2NvfjfIYRkFOn/vSc
kvgbLCvfN4vU3RJJTj0LxAYYXG1ih6T1twL3tyOFgwpU3NCHW7sMyUOfAkxn7Fs9EEEh7bmtRq82
Y/BielMQodqPj7lRjwSsZfqhU+RlO2swzVk4kIicrTmosFoB7V1rv1pydxlEJQBLRnz36MuIVUW6
ms3zgvPIx52Q7UZShWxjXpjv9MCDnCQrp+c+KczeTsYm3RLYwBZEKvWPlNWDapt5J/kzIRyXROka
3eNOEV76LETmFDZDjEM4ikYf2snkjxDMmXtM6nPUt/jDOiyS55DN/tGUe/aDmKYVFoh6cxIxkXfM
Jom3Kw0iZ5mzx5Fi94p2RyTheWySdDgsA9kQRjkOHhlcbA/MTBK9cRpWBylC7M6Mp9+yrEGPB09l
fEcRm5ke6x9zR+QA+LsUZSWbfk1a9PPQE+5G/9tI320pVa6kxOujEeVEO/whn/i/LbP5/ynhX0OX
+b8W0Bw/vj6q/3L7bw//oKK5f81f8/2RveiioiDguycG4VT6Hyoa/oZYREM3kJoSLKfwNX/N90dF
I6OUYWUoKoz/ZBUpyl9VNPyVhGpUFZEp6iRCIev9V/L9/1F5+FcZDYqdP2ldoEuYNC/NuDdG1Qut
U1YpT+xtpgji60RT4jHjehlGf9r35eG+xf27z+g/UNn8oaj8nzQ2vC7v+e/zk8RY7Xoi6sc92uh1
2OXSTZyqUxk9STEgDbJUzlrffoR57eqR7nYG7txqx7J3UB+aPuCscchNgFr7gyHPHhAjW8DOKv08
kQg5IdUxLNw8GTZOhzppP6irvcyf//xnl/+QY/5HP/yfZJqGNYxFGsXjPku2s/iTamCR36n11CV3
UrL2mYvVX6X0i95k/JL0II7cdbqI6YKh9GQtl4nHj5GfhLfkk/91H1xUawA4WZIPYEp3TXFjTpJZ
FCyFLyu7MSRgnGgBVk+76r35zRjd3Qd1W+YsQXks30FNspn2Ecb77WYJQg+Kstt5gze7qyvY2oFB
jh15kWe6wHmd1M288izYnyx37c4jRSA+pAd5cXrVq8IXVIZQlH0ZZ8t0mnmGNttQetMhJeZP5byD
U2koTxkSpgnUfP6CR9bOOo6lO9tXczHQduNZrHlu+6PiLvnuvWMOu8saW7uLLGzkBIpjdIHObKvi
j6+h3QrDU79YbjZj1rQb5Zot5yZ3oWwaepC3j7wgoYF9K7lSR7ZL6KdkFTSHqTip/XNTksofKBrw
ngAojqQG83hphrMZcQBuxHGrjN/4u11ZsIcxKCrYKOjsIZovD0CcmBY7RCUVgah69Sc5+k+dstEy
4tqP2jHXfKjeCH4tF7XP5ESVXXvwWPpnGke9o9FfXLU9Q73kj7SrYha6pOcyUEreJl3HY2ePH+qX
+DVwqtNAgYvBcU3mKRg13eW7ccFID7PhAAhkiODoX2wfzU+8kW/lpuOD7XTIrsF0S15nufcbS3qZ
dJ4g0akLN0v3yFbIAapsQ5QFsBE7Gb924QjeXar2BdU5QZ3YGaXIaTe55vI5xd5sULnaqU4B48Z5
oBh7tqDK88p/WB7FFLgobZssz8OS2EqGl3rXW8/d6De+7I9et1U8lnxPViDvNN/yNV/0LFcPyb7Z
ZJhu/zP58T8KwP+m7mPf9I/Hw8yoNO5Na9gLt/wS7pqdFMRn5aQdlV15mk/lrjxKl+I/0eH/CXLy
76/2p1xaegGy5jJerTwMz82pvcy36j2+kb7kpaf2VLwtt9Jrj+ap+j99xT+5hOTFyOHQm8NeOos7
Utuf122zic/ZUT+YZ21H53bQA/nFPCmP//zQIiDhHzXT//4u75/13/lTxnwacDhriH7PTeNAxURC
0VGlv1inZDdvAQc9zizc2WA/Lztp2wS6t/pZwC2wg+q64//zW1fZdrvyYH3hbTm0l/5c+8m+vCSJ
o2Gn7oI4JIqXSYctJC7RQJHL5lqdfDlzItmLMibCxKPb5CJBogXCDQGMhQhzD/mIrGj4lEpnuiaz
y9zBGuxmcZk6pB4cIpvt3Sg6h1PlX40OOhZKna1GbtZrfZBJO+OeO/TjVWzp9/2632h6ICHqOFkT
HMlDzsZMoUC1l9+FSSlv+xkh4fI7I8xjVsCM9ReRHHOpYlNcRSZC9l3i8dE8NCdr/9ht4DHRZWsS
w2gnO/YBXQ25JcMrjuXlsgh26N+FVYDVeMktL3BmcMVwz2MDYbpMWon6FWjdOEpy1+iDISJ+ZtMU
u6H5sTh9K7xWr1n3hTG5Z49W/kbMRY3ATIP5Sz5Oe+EtExwtdSXVJXJJ39VRMID4/hE/06OyRaQE
wTl326/oc32bDBs92Uxp/TlfxCu6Og6t/Zy9AyKICrdVHAGjQOGSzNGyis4DEd9xaNe9xwXRsTW0
16/ktHi0L0HzrDRXS70/R5CG0lIG3X7ZE5E6vbD0eRCv+TZ+VF7BmduJH3NL5scqGJyWm6h3vxnd
u7qfudHZuvDpSxPHo098bASJgWtFJgeI5afdbxU397NNGdCBe6utOqsvXyfGXY7pIf7xslPVOKJT
H0Yffu5Z/I0v+8hN7dZJXH5R9sTLpw7Kq9fGs84D+EQuPltySQaAnnjkobc1PLi8trnjLdZbhGsO
bgryMXhyw9p8Wc6kNr532aa3rhFBPsszdmk7eizpd6qczb3uLOWn+GPtm4f6rX3jImj4k3lqumlX
t+0C03JUBnaO5rWFTSf6KzLr8JKnfK8Lgm+OW7Pc9I8adub4LDWLXT1hHeFL+Qb6HSxoSw/icjOZ
eF/Fi8kEAJqj6SsP4la4th/pSbs2r9J1OZsHweOE9pSD7DUOYky3t1N3tR91JwqqB+EVedvh/mEK
Dpv33Xu/tfjXqd84pQtr1c+O6ETsN8nR/eER7uMm9tBS+W+z8zV7pg+O9puxR/LWfySX/BTehlf0
YKz2NQQil2zXRPb9u6m2tFt3PLPc2GFEp35kCjR4Ny2JqHMZVXeTJ31KvY3D1COlVNX3I5TXeiGb
UeH2dFSiZGVbx0ocokJ+iBOiFKjmbMu2/NJnicFw4Dtt7epVtBAk7k19cqgUHalcHeQuut/d6qMe
uuOyYQ5XuMKmOnAnMj0/MOmpY/rvg+YJp+iaCM/Vu+H3h5Fh5+AUhTv9TmSeEbTLhS8fhXGDSQ+w
RqL4s+XLpqd1TvauelGAaslPqZb0rfQivSiB6vVbgGkmaS5bZIInRsun5qTvimdhv16m6/glazaA
vy522sbljmRTG3Mls4Mc7fQrZed5lQk4YxVYATfd3GNs8i2h9O1Aw0lUy8HM9gOLqMHt5qumBG23
X/uLrOA6R1IMOJxJVO7K6yVcTjPqpc0sedO8q1/KW7aP9v2hy3ZV/SxLb7XxaWXvuvBivEZr9sZ2
OWAjGSZiDFXS7h6j5VcgryT10idyZub+sSvzTzYdXh/BYGdJcT8ppyA9kplMgUpEiW56bC8Yeky5
HX8Lr+PjeLFexrwunKpp7uPxg4EEsZZdgcEbb4ZffGY3P8WP+WY8yBfxspyLdSZvjdADO/zqP6K3
/mG8Rq/NdMHZtWE458lzgyLJZTrdV7I3NE0AWztM3qN8o5Ussijza8S+RKU9qS3pttu8JKitstuH
UoAteTN/+m9Vt6maGSTiAx9O/Vl9028UOcPyqhJVZSDZ7WZ5e1dyLZwRs2EvH0lyHsdNNG4tOcgj
X32ovtNwPyJLZq1zM5/F8TPrvhdpK7wWz/2rehW54kaNvKqO6m2n07R/yoOrsOLn8+EWrwoHeHg9
Pq/ABlBFE/iOYmKm+qxDggPmQ00pHOnR0eq+FcvRMlcFwThBcXcaZRs/1fnoVYh9+hfVNY5wZ1Zw
5hzbHLKaQ96kbj0Ukl+Ge6W/NJJfK+cBpYnotXuqZ7aY+kENsnNzg/3L5O9ZA2TeklHjFCTbLE69
uKwi+ppSz8NgU6eMCN0o8lQiHTK/RFSkejMT1YIrjOH5G0833lp4UF3rGn5F33dBdsu3rcvLUrzp
7KBimGqLIyzbkTSEhRrXpcqcSFVQGIPaCgeEYqOAo8lA3yU9rNaVHAfiijjn+J2mvyQ4ZRf5wGyd
a68O4vZDUfZ5eCjUT+TFpPnr2pZZBr2d1D4lbenUkDCtKcjQicw4umEaQzV0NWmvpPs5/5TiFIoY
j2edUD7dibPngmG6Pn8n4SOPTYMChizI8/LM2XjFpNFx1wt7ZThpwym7ql7ykH1o5/pVqd7z17tw
6iW5VWflCUq7LfXPrACrbefOD9L7hTPJ6536KSHAyKsbOq04JyiD2ywoM49FjAZqrrQXMG9WYN7J
n/fMusldpJchLfeRJNniODriFpz0ulm97NLex/7B8hlVV/mmWV4xZk5MezKVj8Mt5rv1tvkiHcXH
5oJ2pl4dNvp0HcCzaS7n6/SlAIy4x7bbTeKN+RatAaAFnwsy+6q8+27RUV+MR9PvLrnmpJCNXAwb
CwTZW/9usrMVfbZIVr031Me23ieqgxKMbSTr2S5Ig8IlLa2w8yeifcz9cCuv+Y9QOfORK5xNLHZJ
/kv1mfymh5l1Nyl3tv4UH7KX8ASKRVCYQjlSFLBwXb+bF4uaDDFHfS9sZDloDLRXTsPjG8ODLz7w
azbvyxbnv6L3btIqzMZ9EuLDFDiMxEEBQZpehVem7U9IzHkCZD86+YlAO8RT2h1Jn7bDHSnwFLnP
8uxqVDn+JIwO+fOe0LiiOG3qVrBV4U1qPoacIJqhOOYoQ2mnLel1YtQ9V79/lN//0ljsf89advoA
yPtb/dl+9v8i+lLDk/VPBmMw6Ko8+fjHuRhf8re5mPUXizycu/X7b9Ov/869NI2/GKRrG/ytJDMB
05lN/XUupjH8ghuIR1cHb/aH7+yvYzFV+otmMsYiegJmnaapxr8yFmMjiYXt7/xlGLIV0vr/cB8j
fzdl8U+dWtgLCIVIizjG5Gc4kaH2XJRzKxe50wBwnI5dVrARcElIYJv5POMtZuqSZDF7gM6Uhfop
raxJ/NHvuWZnvdbHhWXPMn2ySC+Mj8wiIChA7qLqHyyPJ8muGmVc/TTq1nXXlUs9XPJUgxKQWWrr
dnLLHlPoc8C8TSqSybygdohQxLQSSjLCfNBJKaveockUkse80xQn1ZqpeOy6HsmhjmWkOAiWmj+g
F9HFrRGvbImjMuuufZGrzxnBHMJusaC1o7dIlSLC4jB0gSCEGmPtTCgo+YYCG7tkl1NXJEf4Dlqg
66wn2apaC20bbo2Z/mQe0uhG9jorBrKRGvNbr3EGyDDlZ2fKFUYirEZHjnqifb1wBIJgt2XZl8cu
LwZ6llGrlNZmObxkwToxP92zuhYx4KVV0b+yRpYNgvow327lVqu6IJJquftmRllH21hICw6cYcrf
o7VmK00GynSWKuWOAaoIi35ajaZyC4Jzakc26+VLV6duM2jdvJHAIZdEfcnq4yT2RuPjwEN/r+b5
lnk6exYz0uqEB98MeRGI+kSIMdHikfCToHGjTirVcnZLosQh/xUdKbcJQdooS/SERBkuirax/BVs
8CnqB0R+BTNj5YCIg1BtZ46lRPRq3G/3sdpCNnLoJCwQQqIq27H1q3LlzEaTonVXPBk1ud/9SE5Z
1shCYMwpPdNUUXNx5dG853fZh2zMmdp4SykJQFgQNi6bwTQSanJ9Yh140UzyqE+9Vqj3i6Ufawx0
xHUPPL0tvMuUWJ3ZTf0pNwspe2kUpKOOSXRM797hcMT9xHpsiQEietP8BhqVqdvJSudFo/PJ6sUe
p4WsNSll5YNNpdAMMtuXfuJ8N/vDKo2T+iZxJSgvE5JMVrVlW2D2Gme01kyppEQrUeJmsvKEDEmk
yCVyTXete4Af3rAyLLaotab4Ap5NWbn6s1aYvGosNOwGZSTN76qCmpVt8DwNt34oeDgvEE46z9Ij
Er9C/CqJM4nrbARWmLAxRga/5N4MOYaqWwSaA0O+qydnRPKPbENZW0F6bc0Bb2g4VBb9rMQ7X9w5
79DWkmaXq+lRNFqESx6bSHMpXFgrdbzTka4LOsUXionYVYmTbw3McXW6Vk6eDZ2quKo+cxTYcdVp
1os1ihb+MewvyfJjxHOlffaGeo8OqyotEyU7bbM00myxGbXeS9Kq1p5rk7WqSTlmmRnNdKaHxjHG
fyGYTm6FcuXXxV1iu0sGoGzVbhAMvWDLy65fu+lrQtT8vEyt8l4rC92MYiEMc+5RJvpjWEgg5jAl
6qvTF9aYP43oozTbKpUu8XI08P2dsBU+hKJGLaDKoVpgnRCRKoYKoqO9JWcaPeKiJbSSimBYl6ha
Oj771Ky/o5k6TOwXVUDwEgsF6kf8hk5HmHzDHFhVHwuhJBWrI/mDojoRNZTuBNgrrzpZTByMWgIY
Z1hwXr1Oli5UbjaK5FOBg1pe9UQgoaYhhqd5bHDmU6KiEyTZfajU16Iac7eZpXlLmJ7V7sMMBns3
d+lxUboMUDbMG5QDDb1PGSWRttGrUeozm/QagvwsKRkfVkgNr00UrSelIiNOwk+213J1PHdWhdrs
vjw/q4g26f8ZLThJmcy6M0gU1nGNs449u/AGXbl/yzpagCSBc8PkoTWUYCLo8lsssoV2mK+1AXyn
FJNdudMniblCjSTflOoQGAIhQDZCxejZXAzye7ucxQOxEY2XELxwnaSp+MkQn76GUoLqtiBYvvbR
2c6oe9eWhXnIRaygcpGBnBOfhlZoWVhC0je02hEHcfWZCZn4ms3o6Jh0NYiEkzlbbjL6mSP0j87G
5rjU26VEMoDOVhUXvDED+ZBOloxmjzWoixlB16GgH0NBHKqz3ifDrZKI+tlWUyfyrTQFdkMT+6GM
4HOIs5a5RFkX5WYhUzL1RCHXL+JKZF9GXCFNHPJ90mlMNu4FmbAmzu3ZTjVZI6eyFbqnSBaIj9ZZ
o/YvSzNlz5E2tsyr5lB0Qni+hhNFan1saml5K8ql2U5G1pwj0eRciJBQFZEUP8x9LuzyZIgOqBI4
f9Sx2qOfb8Obqo4C+f0rd6Qu8IFEWptMDl6TfDsRaN1tsA/S7GXE8e7FRRHeEO0wHRtU6xJKAwIk
Io6OE1Hv90h/Ym67HEGwxDVpItBDg7407R7X7Mo76DpC59Hx6O0iHM1ViB0Z4tFeV/tbh1yXi0zO
RrdYYIouOfh5dCYTI6ihFbmWWQJPcpF8A/IKklSo0TdH2bU1uvSWYUkJSJphuqEIjOOGlgkQklvz
FdVQ/gYjTPcI2OLa6apkRyBj9CauiBrsYZ1O8pwv+3Aaa0yxU75Vcx4gkxElO9NAi5coRLwDScUX
IxqgYXDdtsy2ktF40Nd1INVab9ixG6tud+3ADshAQWRn6px+qKmpYharGhQXRStYNDQDVyhAvBvK
2xTDIFqMZlbM/ZSuTTBA5NoU/Zo9JQLwgbAIGTwaqXXSJ4yE4iBLHyE6KnuyZPpiSxcnOxsz61WO
UnShcSSdDPTy2yajelL7VXGtSrFOIc7VjwjbY5bnzJXC3rjiHFQ3g4Qeoy5kVhKGaF1b0coewoQ+
ewX9lNujLCjnUamKU540sXuHXDeJin2OUpPOL0xcPK70IhIm+qE0LGyDcbnnMBZcBWndBvmACCIg
Irsbvf4+lTQFYXPRmHuripNgNkbjsZNIF81QpR1mtTCuAhS0Fxkxws7isuS4ZAxerdlFLaXaqwGs
+Xqlqi8RlI37BxrBRma+4oiy9Ag950Q+L500lko2biWpMrpFSdpjv0qlOneVRn3T+vErDhdxE+lK
6BtgnoNOYkbRoIlEQRZ99TjjH80WXTyc0ShIizTnvF1kj2RKbrK42eV9Ih7qnk2CpRSXZZ0STDB0
WrjOT4ZS9Lj52UitZlhvOgOED5a8u/yc9FLmJ02UXLgmFJaFiWLlGyOUdOVSwck7qUMY/aiGlb4r
1b9Rd2a7cWvZlv0iXrDZ3Nx8jWD0CkmhXnohZNlm3/f8+jt4slB1LBsWbgH1UMgEMg+QTjoiuJu1
1pxjdsWdk6GMboq22PcynK5ifywpyzktRjY7kukwvYbZ93w26qdK4CWGLePy5eu3ecdC3sVjc6/M
SFvn7DQgpEHvqjnc6z4VNVEnOYpc8kJRnWdvsGpJyCs0hEnrqBXxbaD80FyNrWgvJXfCK8uX9qmY
O1xWfEWMLOd6Y1dpba8xV/SKLlHtnlDvzIcclSMlvnzk3hvftk2kc3p1abiHGrMMASsxnbKyMzdm
2xdngVYIfdZCmbE0xAYIUHrrum1Hf9WPETjdwsnXwRD+1DTZ7mbL4NwJhsm+b+MmLNd2r2nvHbqC
E4zh7rom1Zpu9lx2W85XWrMAxz/CicE5kMGMAMa6euS1Vut6VJIbKbqAHJ6xlyFBpRxqGAOPpHI0
MibIYaSh3o5BcS5s7m4216FdEYvghwlEE4aMG6NvN5kWkglM8xl9z4p6iFuhvdhYQ0xeddihqQ4j
dWrKJHrum2Hghu36W5xM+XlkzdVARz2Sl5oDodL+FtFdg7vCoi2jz5iSkNz5VCAUFivNlPZb0Fc+
AnBQN5Ngjxn73nxFld0f9Cbn7JB55iFez3+GrX6doEFCeznV5yxPWy906ulkii7bqqoZT8Zc3bTC
MO5KG2mWSBPnkLmzepEhmNSwUlskaki9wpQG9Kx036u0/Krg6nUIrBx9ku6C9HLpX0nNx6o2q3Dn
MkK+N0T10iUZpnSTm31HAMdWyzo2nDGPWY917jXhaEEazuq7IIjTvV2F/wQNUCyQ8ntd4cLlSxr8
yatd7H4D4khCmKW+MQO3PzYls6nWz8aXbmjfKjdMT3YSyWMYZJJFnr+2KLK5Fc468UQFwxNlDfPg
WaOje601l1viANRViwj/RHb5XdsbzJtLQHEHI+ElNmPznqCW8iGPEOUFKC9f2H7fcowkuyDKkI5L
7jagTb2qgh4tW4XPWDbvvGATWZSUc/Dzi7upKB2vSPmua4um6Sj95NZwIXd0fZ6dRRcKj8tAvQYY
dC/w2iJBFdPRbjO6Z/VS/2ZC/EwtBoGzgfVsmmkw6hPtp6xvyPnQOMadkcY19+EVxME0XgWVHZ9y
ELz7loTF/TTTVG8m1MMry8wGJumZT6pGTsIarh3yImbISkbaQ6KrZ5xMKdYtZ9U5dbq2W/yZzlie
VTkkh7yRw8ZK3eqeKt8gatj957UeMkojhksEDF+suAwuBCRo921hid2MpPPU6k3K/9ha/GTspZiF
60di0913txvKS0Ssx4oKlRIZB1uxVpOtvaJ3T3DqOjS49Da8LwkXZFiTdveimT4a4S6spxIOSEzI
Q7ciySDz7ADq/6qs9eQmrQu6nW4w3pHh4uzZXOPDHGb5I8Vu/zqpSb8logZorCitDR327KYJZXzE
Aj6S82bRFkAbuGvysbt2AD/QfB2fBXXBs1tE4ZsyMbIxbXY2LE1Gtxwxm0A26REqo7gURfdQ4BYx
6kRg+4/Hk6uP1Xsi+/nIMdPtDb0Ur1HHEC2N3PKGRKHxqWSxPJe95VJy1NzqwrDrTlwOnqrCMDaR
3aRn1JfhVU0d/S6XcBo1IVVG63buHdHvikkGJzmP9GZ1Cu2c1Jqj5Tj4ijJ7ISAKRkBtsh0zc9oS
EI260irkCxXKeB57Q2Iaaax617IPH0tdTYic64fZZWYy2yZ7ZwDdBDZdsXbb8DRKTVy12OIOXVLS
7Sg65fn4v70ysKCWkxZKwKS/Ibr2sbTyatPmgckuRTshqtsbNuzhx1xLMrGMoESDHljqgOu0I1YJ
QoQQtnFwxvZWpJ2xc0zRP0XEBm+McjlUpDt6sU+qTqS6aufjwXgoXHmBuGusw9wkn33ijgyVQq0t
ZWXMJwAUYAw1zi7enFUxUNdrut7d1o5TMVmNyTRfL8m069CoJbLPoKoPhNenu8m1rp3CXpZsyTI2
9PeKBIh9AF6fACuauGbcy31cR/UevwhT3gpdFkL8/MB53p2QuE+XGTP6xVdJfQKEQO1pEOIQ+qF9
5MPnx6wp4SBbZcXF03zAmGBtXL07RkbioHXUuwestSmDhEh7wPqc3ek67jSVICmwg0q8Dck0r/MS
+FKU+yAShNk4tJRltK9UENw0qd/v8MV9xwYWnnAqEqNklw4DsMb6kTiWtXilEvyaNAiPaVYPSEO5
tHmFA7mepiU0I9biaTHlcNvsxIup5vI9nStmYYpOo0ffptlNsaxu67pkiksZRMC3kyzTtwh2vhPg
hAhofH7TndlmmqHZZMDkkusNHjFJQgceuKnuj3i49HUborzXMTOsKV3zI56E7jmL6xK39CBvYbYb
u9TADak7tv/EkewzbpXJewwlcQPCjbEF+kPu8kV8QloKJ0b3EYdFCF4rZeFz0jsEENyAKRjtPL0C
+dOfxCCh+8CEQScxa8fBiM/McftN3pL64NaA4XIzyomACtL5BxAIOOGRz/fbzCNeyS5YkALBtoFx
s0kNOnboDNzsNhojg2negjqIG7yzBPW812FpXKnBjbakKVBDF7OFiNVl3UZxlb+QuDud9bJL9mat
E0xAqsetjQ/kPE05K3XM0W/nE1Gqix2twUv1NolwcldG4TBVatV0Mzqz+UwqBjYEMyweRESZuAJT
UoMdZmbgp5F9U03WtOMAQTKFwu+7TC2T6IQss7yqYZKaK228a2L13XfM+Sob5+FghrRliFM2u52T
BWobpROjNRXZq6W8P8uaOS/0g36r5dmwkYEGM3EcSFFeCT9Xm9jStAs9U/pgGIIvdjxF92FPz4eu
s73TWzEDQgCsvY4zffagTQA1agL9MtRze9JMXd2FUHGu3ESW65RMzNWANXMFsRunK/m8jL5zTkM3
HrClUrdvx7J31xmke1RvMf7HFhZNE2M7MUELrDu/sjj5TItZiswJz2vS3vfozpPHrNrhEXozp0dg
WTjGfNX5Xt2F/gWn57TR2nBGyOIubc4E0ClnEh6R74XG/rf0dulN0NBBt47sO/QGn67r1BVdvbYw
AXo9cMWNhPF0D2RyrPZErCACYvmmG+LM0p0ZUNbOZtYegjgMKI7CemNmXUSWk9M332Qml/vz2Bnv
5PmFD3LCmr7ipBkew4ZyVpiF2gHyQpMOh/yg22WBXBLxPVI9SfPHH22dm0LGMDSopvchSM3rjrAY
8JqCG6WmxnvV6ekmE3P6o8Dj9F2PDMFfwzHe0Mlqy6rpL0KW7hWkIs2gcMeaoGRoPwUFlXocCutG
r5yeifoYHKQkLG/VCRrGht5oUAlmoh67ENtpI0mGKpqLSguHaBOqyaS3xxVZI7h5ffMtk35EhB2X
jj7Q8+emH5G344xak7Wg1m01X2Gfoz4BvUGb0fqexPGw52r7Q0XdlRbDAqJr9KHq7jriB8cQ5dTG
7WyVAkGgAVaMKJttGCc6cqc58eg6m8RozRiSeB9X3AsQS02dXIO6oLWgnsTIhj5yuHJnKS8CBHpJ
nBFxO9oFpjX9sjp/6CXaE7S3RAO9NoXFzWme7dcsrr4HgHZoViiDG0hcbhE/ZzeTUTIWFnzjXCOq
laCZyazeau+xkTLOdguVrgc/QRWlwSDVipaSVybUVTIrf7apkT6TRUEwApumxKXhhQCdDn0WInst
ooiyP7dqpv628T5VbBcU5vaObft+FPQjLFkjsir989xW3AP1RtcOY5Ncoh5TRIIpjTdZf6nzYHyq
Qqv1al3KpWEermVNp6PW5gheb1heBbbtn6Wy5KYyxB099MeKWe+21LRHe8Kc4KuKwT5wONZT5LnR
qG61WJ3wQY3XtG0Ubxq1KKkE58Rp0o9WsCF2TjlunJiOAt4RyiBcIYcyoCI1J02HIjX0G7IssjsV
J+rNMEYuVqbLzQ1n9WFMxubN6k200b5pUmrbgYNLP7+3kprUpSlpDnpdDVtBsbf3ZwLfwHYQI6UN
7q0MDGRMTuavjDBxbnLyzz1uWM2djuOU8Xw83BWCRTnMipB4EbRPPgmYK0qh9HlIlk1WJCBiMmOg
u2ZnhoWmAyDHiujHelOZZrPXpwwcYekPu7gEuLTqAmzQUSjelLHExE5IIIY2pdlg5Nq3hpbABR5S
DXCAF7iDxXMs9LK5DUQ278Cvxmfl28NDYLjabjEGoZS1Irpok7S2cA7/2c/DfVC58e2gwm6D1afe
x5THDwyiil1Jw+5Ibn20b11AyAzQ7ENm0Az2yQocZBPsRkVHWhQYVA09869qclGOXc9lMudj/ZiV
gx4Ph2Sc+k6zYtIEetEI3CXzNr4bi5B9Le7kFjKc/4jym05tXCH1mcioWhtzPTw4iEMRSWm2e2pS
q6WW6FkJuMFQVpUG+7Ev7HOf2hOkaH9AMpTN8YRy2sBE1/QS1VtcSu52IOZMhjVnhmA0XbJcXaeJ
bQabEksomsDm1WktyCN4qi2MwwT/KU6VjRjpIun9SJu76Zxb3VJsDtgQ8pUfuLGX5+U5r1Gi+9DX
hJnc+/CSbu3GN040JHyHzlmb7ZOkiK7p64Zrp+qih7YEFFiD0WET06JkY6kKbEBHd31l5dFD1Lf3
ZMNkN2Shtdh8De5HjeFz107JXUsCm+4mwISCU38qdn3UiZXbEhewmH326I2o4JlTnVWf5bduq8S7
GWp0PGl5kBwionnVt0T74v/v91rnO1dMXTJugJ1FZ9YNv2lT906OIFBG0wrrJxpTcbB2LRnetBJl
lg0a61iWHIUr4iSYyRVwBbAnk/c9l643wyX2atNGt0Hzd5UaQwzQiJQFsFy+JArDvACYGD4q0lmu
p97V6J7VL65JMbLS7aqi7d58m0NnIG0U0WMVckly3PRSSea+pV2cTZvb/pw4KK46ibieYnUaN+Yc
DojOeBDNm5rU4Ggzx8OMFDvPTKRCs+WXJaFKMruLCb+RFzcR1gOFvRSAtgr5PMX416J1FfR5sW44
Ng20RaMdrU0T6uhH1nZ0VDRzYAaj7NiBdwFv337Jqw7MMp4yUe2JKSspsAA8NRu7i8wPjOYuQ9rW
9PtbAfmoJLjNvAMiZwL+yZwBJkFhDOV2tOEFrd3IbvXFAT+QgJaSARsMpnXXtGSnbButLR6LmhOe
TmUBx2mc8lsmcfm2GGVw1BiDBYeoyiNiREboU94UhuoNR1mGoX0a+OeczLo1Z4/cLT/0c9cGyEtn
TR3pjnUXtkz6C4ZCkafhaEexU6X32tSEH47tXkAYOt8mhkMbMwReU+fqtuZFWhl5pFKvYdZxF2US
boGv+9OVUcwls3CjsR4008yb7ewz7CjTWnRXduqT+J2L4aL3Nqu+p2IbDprv2Jc6CcRLFA6Wfuji
Mr7EFLBohkhsQuKYqlBtZrforwWwq/lI4ELlPiRC1XR1QvaGd0uAEV0Pnd80G+Hmc0dYKmMF9l/K
V/CnfIkdHbSQo1sQ1tSErUZHCivYvVPNttzGjtD7x9Btao08RBGEH60mOoo0jbfHBqZBiQIeGT6V
iPdS8L3Oltnf9FMQQXXharY3+iZ/nTi8tsDfEJNlrY1SryB4BWFAFxFOHEU9nVMN3yKJoVu+MEC5
ml6jD4NLIlPzuxjY0Jct0SanY0vdV+2VVtnXNqXCYWyH7htXXkJzrXqZMjepJ4ak9UACIJeykxo4
DN3iYh70PfST+VxEsVjXpiBQp7emny4HwX1mgqVZIyuQj8p2xCXhUv2hA5l5mIdBPeuVX0Chjcie
JQesWvu5CK86E+wELDz/o7BLQCNxjilFdtawmypGtYzeiWhmwFZdSd1VdL0qOr8rRav57PSD9b1v
qmzfVwynkoGU075jM7Wqo11UQFubrKke2rEsV1jdx590PXWvaZbr1WCar0UxvgdlU5wiaRjINO0W
paPqb8nRps8TBdx22aH1dRJy2TTjlpZwPcij7vdqV+Us2aHn1pvxFq1V3ReXiaDcfahJkh+DkVdY
GycDLkObe5IwONS6yXiOWJWHzDGe0zE03yppkmEteX8SrQgfRnCi126Nfq10maVUuS+9nhCrvTPH
yYOT9POB2cw9124TMXzqDFAnfH7iaFZnvMpMsbp+Uid8o2rP2+/cd3mrP5LenVxUAUevyCeO2Yjw
NK/TSszVAfGhm6gCJ8MWpV+jmrGwQRX9syqb5CGow/Gs44X1kD0UZxCcj+xI5kNbQdrqSG1FT9ZS
s5pJ5TAztAjkcWPXZCjTDgg2aE/P0i7wVnVHfXCcey3t7DX5B3d+pX8HiTwEqzai6WDQbT3m+txR
otku48XI2NjF5HszLYo1azdHFUIjrmLqttIN/dTQFvUSkhT3jS7DQ4KjnorbquR2ZvNaj2y6T8ng
z9vWKT7mwGTLYHMMVqqX5l3UGsVaClo1EMEc6DM9tgSuNsuiS4jAKxADSBmWgIgslldgcdkPBksy
fwnDc20sSfOB9a22CL5kVF0Y61TV4zpoe4a7E94AbNbNnuVl7hlV2+CHuMSnvIg3nTmru0mB5ILO
cQmExHpldd1TmKbRz7YYDchmVl9/d/vRPLdlVXwbq9m6H9gClig046HP2/4nOoXxZ0Xe9D7TYtKp
GYkLqwMhq/vjlWayzNzAvAtM4zZ2Ovsxcv0NpwLkVtNKD4nvIndE26jMCsUhf4doR1xJecMoCqqB
jf7E0qxk5Q+zeRfHE+6cdPwA9fveO+DX1qnp5vs5TR6kgPXS4869pW8JbgDOdvTgN8ZVoLBxbwRY
+ZM7jqiIK1FY26ULu9IcRqwR5+eeHEkc1L3TMA0emQWM44DwQcBJSoDkn5IgflFhGELCJp7kKcFp
i+cpsR94NZAjViKB+irlPgnYMaq+4q/Uz85Vh36Mpp9tQlueEcBnaDp1uCb1qs+gHa0qF6CkSVV+
doVr3VZZvCMtufYmSx/eees1b+aGdh8XJCa2LoqTcODPqtAf9nbB9cPoWvE+MjPYS6vhftWPBrZm
Rub3gZaE94yKhgebHv0hanwE923PDaFKcLzY8LEwp8Etfy6aJNrHqfuiN748Or4rTnUBC1hLgvAH
3Q/6sWGmJcaaQyhnuFIQh/m9EGRiICrP5vxK9cLf4aI+FAZr9mrmy7gZtWBurlDhyG0QFVOybUDg
ADiL4rXGnNXjLWNc1czVPW+L/wohUePDtaF1U3eypZ0nTAb3GiBAKp+02wMXcA7GwlZNNCH35A7G
a3Cn7ZWUURc9ZTCmjvoc4K9Rtb1LyqDZNK6JX6xt63Nu9ECya8YtkxdVem4cEycJyTNB1hPASyKB
DBfSzPzH601dG49zhXJjy4QEGbh05qvUjFE6G6Ch+m07Syt6jXW62bgFtTEadm0eGe3PTHVY/nwD
ddNqmNIqvhCkbLb4BCv7gfBaQDkinDuDX4miRn8Sg/LVxXDAeF9poByo1Bnu9tHGzXQQjbSt3AnD
ZzDa2sNgRbY6d6Q/5ieRWRB6LS3Fr1AnYdZ+aydTaDdoydLgwih3gJRQCdF+TMLtE2RgESzRl1mr
fFwVhoLOiLKbvryer3oyO4nZdUvdSH6G2qD5G4a+zGHTZN7b3GCPnV3N4AlK2hqirzIYDs18nZvj
vNYVyuuI5vI9/ZgZLTTSwlNa59M1SCG1D1VTh4fJz9zKaw3UM6NbBhujgsHsd6je+0h3vU4X/n2L
+JfUMHqK6HBAK13FjMp/0kuq3xwg0u+2ZqcOzTNTJl4eT+MPOhTT97kcjGOL3fq9N6zWOQ5ZUYKd
myi2tjlZs+I4FhXv3NTYQA+jkOyWAmOCgzKKkY0PNhapmqbvMnuYfsqQcmkUwme7nrLaAhvSu/YG
vjJWjlHZxrZV1ERZ0JV7m7Nk3GRFbXMUdowb7lrdN38qYKOHGjDUPhmJPljFUT35tCgQYharWdBm
u9jlPLanQJpgD9YMJezpxo7KIvDajBQB8yoch8h86SoogMCcCC+JviP6DOmmmTKuu/5BS2SREktk
6ARr59bkdNVtCQFSwyaXihQlV6qqzrluIxAdR+W6ibsNyiHiiq1U290Js9StGHmhbqPZRycS0PIP
Ox9V3MYJo2I3BWP67NRmo7y27MbGcyBFXdPSHhqNEior8etYdbuWfvDGIKF/zYsZ1MsQ+CgLLJcu
0uTBlmXQvCkmkQXPbI5p8tw0FF+6Lpp0744TsIyWsrHYD70L+JOy3mmRaaRFwJmpWVbQbnpV1P1N
PJBM8oCGyGpxCpR+r/0nK+//gRz7pvyR37f1jx/t+b38/0GULREy/0WU/Z5+j/ofv0Z+LH/kP6Js
B1aB7aCr1hnbWHRf/zeswDH/C9aARGFNPCYD9H+Jsp3/QqdqkXwGkIBmnXT4Q/9Lla3p/wXbwAYc
S7wCf5AoIfd/osv+lHEokGVD1Jau0l2H8BixiLb/ZWWNpnGKZNPqHjcNV94V3MfgeGAdMFIsBE5d
RyfD/SJH7degEUc4yrBQgNPuJq2GD/jJ9O+7Y5ij9mQqXsH8MlKGBlNutpt//Qx/ACI4f3yMsG3d
cLhpy8+5JoZfZhZQSN2Dj70yCem0/H3D3oSdn6S76LVInpN0XyKNTI/Er1fuOirXesLMjjyIQ/WI
0VRzjjK9LjXPL9ZwM1scVRhNuGAJxjVrmLIUvE3nUSNwg025LBobNALqyrjGie4Um6E/LbLdeiXx
74TYRtfxe/LdegepYM9rTdvopKAjUccq/jF9VAMabY9uLGHsGG+8aD457lWO9Bvu5Thw74I7u3F6
miae/0X802/vAb8JmyUcDOgZxJZ/sjQPNae50fMekKA2rHTSWcIBplEc93eJncZrew7G9TTLy99/
pD/9RsIxXJSJDoE41qfHpnlpT0XAY2FBjluqBOp/tym/ML9bvxq1//PGOabJB4PwsZgPfn3L+4bk
9IpcbJQoh772KscT+S5szoNbYDaDKrcq4W3K+j3Ln0jKNuybrAC0w17P6z+hYF+Pq1ocDDSv8GJv
a/c5wbeT6zcOSEiHa+9N1DMymv3DOLxO1qPMaJP1r0F3PSbf+vyL9fPHj0PSnBR8deayin79OPUU
OgQwkJ4bKLBhN6g9gGDE2zC4GiYdWx/e6nhxbqdrXHLeWJCuPNzGNv/Im4xIUe268ibTt2F1Sud3
O/qphYe+El7qgMpsqCmv0rrZlMOBMKuw85z42hWebYGJq5dh0kV2iNM4xbrD39+GTzlW/2wMSjo6
eyEvIRlJv34ujBo+Em05eymOhRVJPVsa+uCR1ULc7XpWSyW+eO+NBY/yf8gj/3k1XKZmRE06pJ7J
T9+lZZNqk5v2TPsN63z0nkaJfx3aArVyyRlaobGKkm5fuGyHXWmFOzU73t8/9vKSf/orCEdIKW1b
unzuhSjzrz0YZn/p1LkcPVim9GPMKwsqXTbmH4Sg6Lv/+bOUQ7ceExDL/TMOQmhOR3Q7G4iKkDmN
3UonDw3BVYFMatD77d+f9od1xynG0Ye/yKR4X5b/vz7ZVFpgxWCheWZrXYERRnuNMmyVmTYEgbR+
ShyHwL2G2aT6Ysn/YWPhyQ6RRZJcYcwnvz55HMcqqVqynOlUYLMXbbybehl8ccb84Skc7K5kHRq6
gV3q16eggyM3hs/ohS198i6vaOcLa/ri/ficjLesC3IVXJezDBeX/s9J96+vMQFul1sdc2u8AhvF
kAndULixOgNXNy154Ms3uZaghhyZN2vt8MUm/YezwcaYRfYv3CSuK5+gHrM70NdEUeRRoy5j5Peq
RRqjTz2S8maajoEdebzBXzz1D5uBbXA7MCAz8dTPNxN6ZMjT0mBGuTcmkO0NOtguwnVALIzBadL6
5ervb+sfn8iu6ugmA3/9M0kpMSpyZIk68uKCyYhgzkZF5+PZnTNjXWqM2ubYDb74cf+w+P9BVtmL
O45/LX+pf/22pZ9hw+nHycuMG7sGdxFI2D+9W/yclPXF6/rHZ6HgXdY9i3EBZ/37Wb4YQlIzeBYj
je0wRdqmGCEHyRjAyKQZXyzBPz2NJxHiyx2X3WbZef/1yfyWRNyUF8RLusd+Mgdm0AVTEVi5SAvF
F1/jn1aiJLiDk4N/s5H++jBLD0amfdRMZoTQ1cTHBEcFBcvf35DfP5KpWyTkYYYUYO3cTzt1F8xD
oLs8BQet2NjpW98n3yabIaNpRV+cTL/tneDNbCFcoWwhSR3+9GJElWt1Q4N21BUcf1h7hn3XBYAi
Ev1paki1qY350ADpbWR4/PvHNJb70C8nEs+W9A1NB2o2G/en3TOcMEsyZFguGNHHXOePTYxLc0Q2
6TUFwhYdJDGS9A6/4bYnHc6r5+YRCcBXi+O3Fcnfw9VtxyTRR3Ez/fSr+iOy4maodW+Y2+8mq2NT
6mI3+ckuMZHURRrTmv+Lj851lIuApBqyxaefOK7UnI19p3tWQl9t0eYMlXuRmEBoMQpotZF5iTri
vF27UrSWxU9gvnSJpuSrv8nypE8/Atpxm+rPBV0u3E+HC1E2huE4KNhRmHSbKGsXR5x21OMKpSbJ
tkuHgS6FpbauDnBoHLQNwQxH2w2vNdF/FX792yFAwUmRyJDU0gX78adDAOQaM0QjXmL4SEhMwnDZ
jdcVbMhqqCXmlPCYleHPv/8a/ySX/vod0Bl2TUJ2KA6odj+9iGYgRzON1OTp5Kd22c+eAiEIXory
B2sGdoG9wkXh40IPN43cuvNTJq9Fcq03b2n/1HUHU3sLgTIteUnl6hItQKhhHwCMJR3GyXdLdIL9
Axk8xAwB3Sa990OcJZvSPBTBUzy99iHNyMuQnMfm5u8fzfhn//v82ZaNROLZ5vJsf3rTSNA1Ytw3
HDf1XuhHjerTsb9P6jZjvls3r1WO3FfCu3wo0pOvqFofIJsw9c1CShj7uh6eDJTJQXURaBei9kV2
u9Z5UeU+p6wtdth2J3dbVTt0F7j6e69M19gBS20dbCp5Gwybuj0UzRaaqB8fUov8ikveXTRSSNJz
b56s8r3IzzCnXsdkb9HWkl4niUODkeBZL+Nram679rkP79P0GimM3V1BI5A21AI7fBmjl35GoM9Y
7n4WBwvYTbSGRIU6f/A3090i6J5X+oCEuEVFdNvWJxNufvVYuPTjea8eSB7GYxLd5f4mCnZJuvYB
IT+SuJTrt+F8zXUcLxFToWbeuKWHUpQy27ZOCMIVFP4cbhB95uHR8e9JdVbOFdkzXF80dViuoggM
KueEhFDp+/4Va9+IIwNVVAtKzoM0eEWQkOxudHObJTAlViUONu2IDyrG32zchn6yjdrD3H/Lwm9j
vpmcFXIOAq4E+YUZpAt4HKRA4wB41+W5OiRIJ3F/9ht/PAFdNGwYc4dxkU5/ccL/vmFSPTmseVpL
uk7J++sxqDidshy0txcWFrM3A45HHcSbQMue+zglXYF9/Ysz8beT14X4zP3XVrR0hDI+FVDonYu6
Hpc7Pv9lnfXMO1SK3+WL5fJPV+jzcuFmpkMO4GQy9E9bwaKpqLApTt7Q3yC/wk8pzQthZlgT5g/A
iEp/K+uHqbsbxXdL/IB7y1Rkr7C3mfohbDzMFjnDZyx7vdepDQa+ltBIdzcsyu9wbTSeVC8xfum8
2/T9S3hZJmV32ikj8Y2Zxia8ULQIcwUQfwYSFBwdclJXodyGp/bc2h5GVuL/ZjIMdwgkrqt7EzJV
upaAXCKPJIbiQkuhcPH97oLrPr0quz1pLrBmD2CactISPvr2QUX3OTCP6SehfvqGqR1AHBy4LHpa
7qupYixNJq5uP5fzB84s2z81cEB6T03XET6eBhfPS11fl+HeNFBWe2N/T0dAOauWqde462avH84W
pCtCgbBJVluhjk3zyuS2vfjzc5E+ZmJcCVZZb7wp/NNtNhCDjfIHGqPU3tGdi/LGamiHoUasq9s+
Oxbd3mHYOX3/+y/+212LmpFGNj0OtsjlP399lduiTZ0Kv5Y3SJjsdtR/2DX4LM0Wp9lnfvw/f5ph
cMaAx1DUHJ/eLkKCRN+gG/IIyFvHgi7eUIG+cdBjeTlO4b8/7feKjpYvvSjlgsFgxbqf7sZ10izd
+WnCpqcYtGeI4QML9TBaUjw6vHkycUbcUsmases9qgH7i+Nn+fY+rSauydxlbQPoMhKIX7/d2CmL
sEv4vCPZUOskjVCkmW7zxar901OYjdBf5rLMlfnTU2q9mVWiKmQphfoeISNbYXf/qgj/w4vC/7ll
SvT4yy/36Rw1U7e3BHpFjyDhbTrXzmJ1wl5hEO7hqNn84rf7/SK0PItmER5Um8bGp2tZXBVu1vUQ
FetCIt3Sjq5OG41qB7AYiPEcQbajwvKLjf3zhwRVT4isSdufrj9Kjc8be+nPlY3njoDb4bUsBnyp
6mzO3yqA+V98wM+FB4/iMSb3botrNy6gT69GP+YBMnDa2oZLYs+MpwXliKzcx2WGbPrHPqo9x4qm
7d8Xxeeza5kKKD4aswGL++U/Rcm/6kVSjSwT8WqD6YadFpZ3vAKTIRmWYUJ3Bk+fNeeLR/62Dmms
gIS2qXa4ZlP6f3pBrVCHONE7NNbtkgmtVp9xNHnOMCGq15LNjE6AcAlz13UVfOLZ+GJ9/P6rQt7h
wfR1uN1S6P36VUephqw9cQvPxVrjxBPa/oJrUz3Ra2hn9+7vX/DnN5cPy1rkkKZZxV368+WA9pL0
CewqPX28aQYskjpiVEUCOmYSJ9xCLXj7b/bOq0luHMv3X2Vj3zlBggTNjdiXZNqqklQyJan1wpCl
9yRoPv39sXr2jpJZkRnq5zs72xNjWkiAwMHBOX/TFb+uj3nxUQWPWIpXJt9T0LZazRBSajeTyKJg
6I4NIB+UDx2QrtsanoPfVP2vNC/jGxv4uTT0e3BzhUnqQ9GBRwDCRnJ1WGCwaUbZB/m2dB/neE/v
Fh+KB7d5cmo03hpto1dkjCCUGsBHHlJu4IHyB/4NbdF5+JKme4xHIowb9S+ReqKNT/N5H4NbkNiF
lq/461Qmu8HjyYvPKbqD/G+96rE3nvgzoI3wB8jFQqfd47LJ36rluB0FD3P5dH1xL7YP83RcChEk
fEvpejVPbBZofLtpsZ2q5n0wNJpfVxbcthEBPWmj4n99uIvAQA2HnbO0UTyPysTyrX87oONQTfaI
tzcgBJ6BYMRIIDxgn5XYZVn2a8Yo0m/1+FEV1uM/GNlgeJJbcymXnY88G4D4urKOt9hn/sTVAEeL
QaLhpyLtgOD7HnsCjMPA8no3Br5cYaZMQZCKOcmBJVbxARf1tDUxJqFLqR8mfXFhiR0eW1Pn+VV+
6ya7aEa4rC3ralhL7YWa6+q0ZBLRddnNIwTelkZVu8Uq1D7m7XiSgz1hOjzuC08Vr2mUhVs7a8st
9Lsbp+e5NH5+euiK0A+l2sxvoRlzvthm5cgxb0Yc2oBL5Eg16RpYwidDkY0KlL+teKeDjDzqRvhB
aXRP6bDGJwtRwiI7seHnErlGPQWhuptSoFeIZGF+FEJtAZrGASneR3Sm3G6v249efeJhzzsUAi5+
LwBLgLhgKlR/pfmCVieHib9yCA3UKBoKHChSzdnHId53UMHIePAQZbCHgD8a+S4kRW7s+Zc+iVy+
PnGEJiW9hPPVUInhhjk0OMrQr2NjBGco8+4+4yECL8jwh0LfoJYgt00o35ZdC/UHC5cbn+QicC/N
cmAEFFLRT0Pd7Pw36IGMYSTxFDBUpm1mZK1GFxFM9dEZnRCiKyKmoba/fuQudz43sXSleO4LE0fP
x8xcYFddU/fbuZu3fY/gKHwg5A8syiKWvrk+GE0M/rizTWdS6qJYDESCYbmlzocbih4OpDZ0W/2t
+b18R2zRP6KBYuPWFL6FDRFMO/6t9r2ALEI7s9mWGC5T9MHdPPVFummtjf4034ensdga+TZHx0f+
4K/9+Kn33gDRSeqDayDJ2BGwYQWaXxe6NVtI84WkxHpCTx+uYdbsCvGunP4akf6Mpg10k5KeqObn
us/DiL8CN4WrBH03wXG+9vEiTaItwKxaUn3YSeFj1+YWW6c/LoxAhPjNo4YhHqWMaA9FvpaHIPEh
TCxZdwAnY1M8mm/mxw7aJc4vH5xP6P2CQIjQJNaORnFE2dizDlb4o3AhHR6oPc+vPZ50yqf/QVFL
vF+cm+0j9NXMe13JfdPsm8TvcCvRT1W774xDoUPKf43EZQe80oPac+A/RKABGYVZHKbuhCbeoq85
7JMvbfLGDO+Qvo03qNxGD+L1+Hn4hePmF3HAWfwngmsqlbtQvkFhZpgeSrMDl7xPUfWcviNwUaXf
4/xtDrEUceNHYGqhcQc6DRFzrKm8H9Gr+UaEvriUlo2z6AZ6OmkrXbjzjaNlWDLmwczGaSe2gVfB
xnYo6pgYaxujGd3NiPH5sSPCLSpT9unGxn1x39LdYPMu1fJ1kTaW5Qhl1ei2eDLuyibZwPffDpM6
aNBb+VqSXo6CBgjMF4CAyvM/fRcwfRsoADUfx3Ip1p9P32DCid2EbDWtvcvxLQKV2r+HOk1VpBhv
DHYRh8jLKfRI7iZ9CUermODGkdM5LXy9BD/jYzsFr6jQ7ytIgBtzyr6GHZshmWp1IzqI5QW3Cg6M
C1jI5V50aQWcTzJP47oBnN9t8wT0qaFwBLYKUK0oLFoHonZ+H0tzwUAYPviB8U2X2chWq9jw6ZHO
25w0bVdm0T1GAe226MVPsLbuHXmbQLZeKuxTY436YtwFfreoyl7fI5erRgrB5lwyfEsHZHX+6+E1
YSPt4SuhtPq+kT2kLtCeAzkjlloLibn8NCQ3nvfLlzhfMcYUyHMtUArpuatbCw6n26I4V5Om1ejh
yvFg2/2dqsU9jRyNsJrfgltd3BcmGApq2Z4wHMErdTVLFQCqthSQKAof3V2mfctQx3IHDNqHqf7w
pyu69IKeu+I2T3B9tQ/jslQtJnflVuMuOtQ61Tg0SYgziLo7/bYIPe+OtLi4cSVeLip7Tze4gYVr
U+pcPYy9eCEyFiVEUaFqiHXtDriNfsgwcoeUj6Bbgv/h9Zleph8mG2apedIKp/XoLkfjt5y7kK2B
Sk2Kv9SoUH/uqDIOipqmPffBqRDgjzs7G9CCy7FQ6UWN9NAQ+cpI/zjMogG7oLR4q3qWWL/jYEAh
gVCb+VbHr3TsIKNiCIwsYpz7QY1VQs0WHm30k+X89voSXG6s85FXqw4Xr3fQumFkZ+uMbrBTODdD
0JTOLkxuLPflZXI+1urYVNSfHcIZ/uK19gXXU4Q+ehMYJHZt3eu5e7BEUu8NSRvw+hyti+PKuIRV
QgFVMhCf5185jyEDV31EERDpVb+fWtiJWhHeyGVfWknSep4YXBSgIldHNJzxtdciUWwhDy/uITbk
iAHFuDCGmRjdAhu8sHU9C5QRG9d0JOdUnE8qAS7uzSW86mTMvsd2+gtiAgwhI3g1cHOUQb0ryamj
zHFOdB5DuiK3bmdxeTsvP0ESAE1EjkE2nv+EsKFZyeWI0oj6UkVLOb1wIvr2SfEA3xqljkbF9yWK
e5vOMr5akwYPm0YASmKYWwO1f0A50vUZotn1vURVNyHnxEuv8iMNmDYqjH98w/KDEZpho/H0YtnO
f3BvysQ0gMVuo0R7UykEUUOr2ttNitnhtKdcNeD9hHnT9e13sTEs+suUhADjUnKX9iqHcrUABlab
pNuFp7tHw/CLNoy+ZzmfzDx1/8lgiFGgUs1LnhrN+RTLwIVw1kYpbP0m5PZO6Wmkxl99hVwdfds/
nRn4SOStebyxAS+gxuCW9KGJaHig3PitqdviWLneAQrttjDQY/zzwRbEGbmouVT2VzML2h5uKITT
LfXLIxSmgwwstUH6Asfi2P51fbCLywjajkMXgXyM+9Zan65JGwG1waPdIpJJ0SlBo7/23K8LwdLI
HXXKo8G+EaWMW2OuLiMNaTBHxVRD3ADsA1oOh7JCRz8teh0XexT855E2NlYKqYGdsRFhkRsJ7y4l
dcfD+dM88zizR826dwIXTQvTuYFbuci0WBPAAtRpaBjZ+hqoNk6Q0ilHIgRRuRrGPGb2RnTf6hID
77LHxDKNHt1sqE7Xv8TyWc9yLcA91lKXZ9jlDbvOTkcbuqDIkJjjIJ0ybf4GX/9W/f+5jfqfUVyq
QaaNUtJCJlg28hpN5YI9CoVA8zLNomqvxyXA3ojytJ4Pb+FPVd8g5r6FA2ccJw21rt4zfrRp/3my
5vsoQr1JG+ZqEdn5SuCtToO+iO0Y5vu2gcVyfT3OL9G/fyl8b5IEynVs81U0QQm4GQItSqhK2q9M
L3/d1QGqG22YnCreuJ75VxSHD7E9WTc+v3H+JRhZUEKnor5I1kMQXZfToyK0etpBnIm4Oybw27Eq
nI5NnT279YqDDiq6lSCKAyPEuXmMdjFykOWpkE3zJRzmj9cXYtVdeP49tkf9ZLnWwU7K1YU7Jtrg
6ChLbxFHsbdmjY+Hi7u00+y8Fn+QsCwPc+d9Bnmjb3KULW+c1/Pj+u/hKRpZsDvIktcIyjjo8cRI
GF61oBogMH/QEOWcNf0RUh78aaWNN0Y8P4D/OyKvNEnTFjvy1VGoRpT6aCosaosJCDU5O5i8+nPp
IpgXTeaxVqilwNn/e8f9f/LRfyN9+Nue237tvv7Xz6KLu+n11/zn//z3q6/ZV4S9v545Qix/y38c
IWhV0qskZDzXsP/XKdXz/sWNT05kUraAQrTA3v/tCOH8a0kDwE5T/yPq8D/5f+Qj/V/PHxYTQRek
uuUuvdY/sEqV54FzecMhyL+kO/wrx3WV7KTWjKyEqtqD1c/V0ZWUF+cQia4sCJLjb8vy+Hec/K+i
zx9RBe/a//nvl4ZiBYBbga8XwGPOkw5EDQpeDEl76MzeOjpF/NkYdX03CRjl10c6j34wvZgUPS/y
G2kaELiWlPS3B1uUZuVIGG4PujV7VGW66eCquNo5mtPuS2oX7wAt1g+ZaqrPWW+lT9eHX2fdf49P
tKGLalnLdXQ+/oyxsQDJ3x6cWhvfz17f7lG8SfboBgZPMi6SwxzUyXdsAJI7p2/T+1qfzA1aJeX2
xi85Dwb/XglSFIrndKyNdeW8Vn3Va4LPy62JQE2He8RbpLxot0V2DlYlB+w82VV0HwVGg78g8qRF
EEXvgkHHxl1NEYg12KUfUhtfzSjp6Ft2Q/lxkqlzVEPpvbr+e5ct8J8L9vnnOg7dbnIqfvAFjkmO
cZYm49wdvKlBV1copD7xVYChmYzOXemk04frA76wJx2Hm4p2LN0WsX70xanwxg4laVA5yPIWwqVY
GuDxFmjdrQRfnN+Mf0+OWr7nQrFyl3rh+a6YPMAdet+wKxASaKkjFMmp1HXVbZEuyj87jlPsbKTC
F+qpkaON18zuezSTMG7IZ7N4kwpX4a/h5R2OYFhufZoLyByaERjeTkYKTSnD7Kw7O0lp65gIOu/0
aeyLXYKMMmXkJJ1RjgDgkt/YZJdrSDnJosOLPwbQnfVjoshiFU5x0B7SFr1m1A2UbyUURYK5DW7c
bee36bKEDGVTO6ZD57qWXKU1raY8EDMl+yNW2uveQupu0bFRm6B1nTcRpu4QQJCE+NNNwhaxkIUi
kkAQWqf50dShh+6St4gZXcEks6FjOW3rW0Yf768PdbFHFnwtIoEkmA4EgcU8+/fIVTQojXSdag7T
qA937SgRRUDe4cYXe2kUOmnU0YRDDWJdQ66K1urHwq0PBXqpH7xAuscA3f7uxtda5YJ8LoAVHOLl
NQu2gsLV+WwaXBqSpNbp+rTQx05mo6U/Jq/FqS0yG/VFTqr6ESBFZ20RDrKRT0yRZ96QqqCZNYHF
SV8lfUihByl+BPORrQZDfH29n1H0ZxFnuUYdmFEue9cFa37+E70JFYC5NIAha3W1gwFQnKqhtb4l
YSmP86yczRzhKWfaWrjNFQ1HVtU5pq4YtnbfG3c52nR3c1HW910ZujcMddfhEP4LOvou2DRrqRmt
CVRGPjQoLg7FQbPwTUya9l2pKnRFOerdLLQb2/zi2lqGc0lIaLMLgCLrOqfXd0be6LI4DGW8c4xK
+srsnyyVf2zSCZBGjymZBVIlF7S3ZgNYq3x7/XOsQ8nzL6AEIvH5pd36HEJ/u7ht1Hn1uraLg+rK
fNd6U44pJkoTxEDjcH2oF9aWS4YzRq0coO66aYTeUVzxlskPsS1Rq5HaJkJR0I8VIOi6dm6s7foe
JvkHaIjn/YLd50OuYj/0/8JJxJQdDCcBzGpp+JB2vUFfnby8fkTSFZ/41jbNXSIq9Q8Gp6vLF5UC
xS99NbjrwqXo3Co7mFaq8S6rJrFNHCXuRI6oI5Cw1i/pn30d7NnTb4SadcRm4sCAFoI5e4vH4SoE
hBPlF92os8Ncu/KVYUfpXrmaelOFoG7hIk0f40Q0N7bRxaA0eqg3eYKLFpaluTrUCKS4YW3SV00G
Qx0Vm3o/s604OcXPIMVmfIMMybS7vqEuPjGDOnTGLI4sxKQ1TSLIOs9II10cxi5xH5rGjY80msRx
kk5ynHLXOCRZkX4fCi2/wUVeh3NC13PLhzDmkOat0ZBDnXhz1WLCnI6Y/OICVjzIrhE32lkvjGJR
MuSPhxiMRoh5HilFrni9upF5cMNWIQHlGkgyj/WNVXz+Y34PyEyG0jj/4PVD2rpGPrbuTNHASEya
t0G9H9xk3mgYf2wdbPka35Ktftdn03hEKrk6OWjh37fo7fn6DE0X15zsNRof2EFf/7YXcQlqsoAK
RpoDQ5ATfD53JEmMvKDOfmjyuiU8InJSjc12hIR1uj7SxSovuS/Bnrt/6ak7yy77LQI2k41g0BwJ
yJZOeZ8JPYK3Md3iBF8EP9i4JL14CnocTsqX56PAIVXYCDGKWaPK3Xqxc9BjGB5NL6xjpwBB/+Gs
bAOpL5rj3CuUnNdVEPKdOp5nKztUjpEeEed1KEyBf78+ysUJZJSFrWVy/MDHrWnkiSrCHvBQdujm
cvxRzob9ULc5Np6Ja8d3qJ02d1YodCxrDBR7ro+9fnLSzQFD+owCXPDk6xyRtFoNA6LPB9mqoN70
HR4828QAcRWUJiT+PJR4xi6g/VhkIQAYlDFutAcvP+pyky2Bj5At3TVCqbPamaBjZIeUTOSt2+GO
js1P7jcugqFDP4gbpb6LKMuUgckxW4RT2FDLVv5tq8aV7Wq5W2aHPEafLIB6gqhtZL93UwNH9CT1
jmMTdcfr63xxEp8HXZhoS70CEtz5oJbTzFhPdej1u63c6malJDdaj/2rWWr1jRVdFQ8RY1mNtkrH
FxikbZYt7j+Bh2/7OLfGjx6fB7/TqupjaTu5cYefyfQXCXAz+YONLPgJM7b0xqwvP63g9QH/wgaU
Dad++e9/W2oVIYNKyoDF68LcT3FolygAww9BmUhLyxsx+CIGIfzA08CmgcJziwttNZqp45XWVcMh
iHtnj8S/Q7cGz5PrX/LidQBgxuLAgnSnTgnDVZwPU2D5oyUWruUdLA2MbA3D21vVpL6NLsk4CklO
SglCJtUx6ws33g501b+mM17RVmtpT8KInQRRwtlZMGEpz4frv+9yFXjMkh1CM4CEitLP+c9r+gw5
wqjNDyJjqV1YFHuVDNqNm+XiEPGWNXnKwHSnJAAf5XwUq8Z8AsHn/NC5lMr7EghcMotpay2yyV1j
f8Tm0rgx5sXMwNM+IwgMtFgkoMrzMce6K4YCA46DSyb/OQ5k8RqO863X34ujAGJdUJtLKXq1fmmr
83gRU38Iqt47SScI9hB87Bu5z+X6QcDliQn1jd6yYa3uSyJBhNmK3h9sLRt8zcQEq9cm8bqRhHyy
i+7NXKe3iHAvTE3oUPuYFxU+WuvnCxhwv1RaSdWoQ65ni5EWfa0SkNMfbkBI7tzPQDENWqe8Gs5H
yfB51Phnd6hQeK03APyB2RqJ8+76MBcRlayRPhHdOi5NMOyriDqoEO+XUhXkAjTspgTweu3JfpuX
Yb2/PtTlutGQFcwITyOoD+vWBNa7YyYCpz4ASwCXH0l7Z5fa938wiOdQUIegyD2xmo9q5swNC7s+
DArTDXeKggcvDNSNp/lLUyE8kPIjZUlSsTpDgyyiaNaG+pCjyIo6IMVeXErMGw+Zy29DD00uLzcg
AZJTdL4FokSqemgpAOC2495TVMfWgpfb61419Y1tcDmhZ5TTQrkH+kun/nwoQzOnKHSL8hAbGIWh
VDd+mLRZv5HeLstylt3Tm1+eZbzvLZZvfbVEdOUppEEDzsIxP1KV0b6nfR7c0Qwc3sVuMd0IDxcp
Ia03tNqwGOVFZvCoOJ+VE2LDKJBI4Ayp/NAEjfMOrT4LMbDSaO+00fXucsdO/CHK+xvp0eW3Oxv6
4lUmJomRYzagcVVFuwkLrC2GsMYuasfsRqS4XFV4CjCLUHOjbH6xGW0MtSVGV0QKxy4fRJvj5JH1
408DldYjEmLqFlb8MupKAzEEZJJo8EMHWTbTb/mINpRiqjHepXgy23d2YyQuOu+eszNxELlPYpg8
mczj3fWTvYYSgcJbOqhwxegRwDJcB/s6aAIEGJG3NeNaFZt2yLPPWVqo+yZVXuMnYRp9xqy8cDe6
TVwD/W2m455OzPihN4s68kcvnN8hwFn3m2LWC3sXxG4ZHs0cdtDjVGuTu7eysml9JGrl1yKaQHJc
n8Nl1rMUCBehP8CLgBVQDjxbOjxD0MEek/rYabJB0rYKURHCywC7U0xh72B4g6hDyZ8GwJACYN5H
KNN8lIkKtK2tQOf7COMI+66bE1jQSOxCD7jxE1fbCcgA5ZpF8IPkj6RzDXNAt6WyrcAzTzYox/Yg
kmz6gPtX+dPGKe2HGSbkClGRCBDHwqvS7dynBqj2sZrAvBvJgImDW2oGUmEieIubBqYRgdVCR29T
OYkbCwrE9SKmLNzBJQxTN3DBlpyvaBxYBRJQojiA07ERpEgbN9/h5tD9qIGMgOSvyirFyQmi1i7R
RvG5jsPxJ0Zw8Te0w/FwcbpmsnaFPiy+EEWCg5lVJyEFV+JXAkdbTa8pqqgY34bW6XZ6FglmZCMI
jm61zFJfYmx+X5mLhyWC7ECeG5BNSKu7aXlKR5nu0t6wFls/zfmY9Mh2i1B+0oPWmXwPK4Z93rra
HiRWmG9cK6PYIWN0wBDmxiF4h/2R+SF1qzlDyX4G6xkGAlhvXFG23uDHJXp2hIOUsS3nwXpAi1ca
x7okffanSsSPrHz/rrfMofU1fS6+t0U9nDxFVcqfvaZFnQAx//xtHRb6uEO4Fox8QVL8WPKi77d4
c4ePlpHjyKb1em/e45YwH+I0RenZUFX+eZio7W8aNXkGrH7VjPsyKaPXGaAyb8O0MWXDjSo4qDY1
4a9HxggxoYBBr20LXOhh/GNllTwsBdJmC/Buio5ZO0XVqwYdZukTVdKFcla7X/uq0bERdrIOxLYK
KxntrLZGMzBs8MnwByvM/uqtoruv3YEynIWc4nwMMQV6M0Pnaff9IM1w7wnU8p1ItMiWuGP60Ux6
7atWZ+ZPPMIpBxu82dH57brwMGfm2O8aOqXDxsHZ/ClTeWLDOMFRbCfiDkp64DgAW7DXsD9rAVq7
vxxVmFbgi3ju9YODwTbqvOVQf9Urb9brjYlt63cbNuPnbAT6s0cNOq8PHY4l+oM9KRcYZh56HSqP
qEL5eaO8RfpPpWgDz7GHDDGyN82PYJrrCSlzTA4O4VhYOHoP2Httw7Hr3jR5i3FtmmMrNKcmuhlp
YgKexeEWvoCOKWLwoLoBN6EyxqF+a+CNge0SXXEXujaw102m67BwRrSK3+v45fUblOeNt7iLwooR
SR6PG4QIps9iSvGsD71oXFxr9feTAWRzFwvI0Oz/XL0PuT0Qe8jxp0Y5sOsGrBWyuPFFFS+Liy8b
IGn0my0YZmHzA29J7Uull9qPKCscPLmCJ16OSEuMbuI31CN3tqXQp2+HaH7buwXbC9NLt9xYemk/
FM1c7GFQpcNW5GVvHvE8rJ+MZpgLFl22GDgjsvquh56LQTNCvQdLOuO81/TB8zZJ5PKwJhNBRMSk
gfq+SY0Ge3Zjqh5mM/HS3VBGybQjkQRGNRZA57ZD3MN4NPRsRB9fBPam08NpMQKbQo1efjnPyMLg
T9omZvKBnZY8pqFWtj7XW99vKlVSiCp5Wn5NmyQotmbLrsK6xjC+jOXgeJsG/fFHQN7S8KdWT2zf
cIaY0BTK6B4Ap8LXMc6icGuli7PWaLgROujg00ATuzUOVF6UyqdIiM7c6pWhfW4DUX1vsWWFpKEj
pGmFeV/7g0T7HGnVHMGXnvtzoWahf+64gROxE5YLsLbF9KYbRRIfNJ6T4xbwZXqs0Y0t3mf2PCCE
I2KLbaI6qFoCZLh9UHYDXtdAbt3eJSWAkff2kKOAgxEhwihO0deIO8yN8VQ6MZexNpiVuQkx5thl
hRRqj9J3MWxm4DHttsW6ESq2Ps46z3Ds3QGSjgp/jAoOSoq0PN7SIgvkHed1Gu5HGuSfBMZm301u
NweAsHS+OXHqIRc12vN7dFGQ8PAS1Xyy8LjGFakGpAdPaRw18JRm/lNHQEBwJMKk2Xt8Tc3PJOSm
FIX2nE67bL7HzMLBojfJcIRoc6p8/TTJbJd6tZZiPZO09WY01fxhiuMqA34ao9ShIr2et62ZN0jQ
Rr1ewSwtctQfae59zjo1mAu5MQ232jSEOMQ6ynZ23PsCtZ++5YcGBrYGNLjN7LGKVC58NeJM1M1a
ZW9HRFY6aIg1dleKqtX9gES/fYdTJFeYcJPafoVPYV/i74HPxj6aI5sJuHFtHpswCoI35ZjmxU4M
hYNQSUAg9s0KO/KNg7ECR6gzxd2iq/7ONibn+5x5JlK8iYAKoZO8pPsBTxaE4gvDaZ9yOzenD2Zu
q2nnmiF7qjda91dueuFHIrup+zqGXwCN4lG9a6m/kLp12IPT4Q1MtU3gmJlowUTGg9Xi++EPeRSm
ODYTWnC4d7lw03AkxuVxJ35ZYY0qohl6KUJsXGqok1WZsfeMuW02safggIdhm1u7dKRX7Xt2VP5o
M0pLmHlrwri3OpQ//XEELbmp58j6VkkcUjZGSqR71Dtd/0RDpHD2Hua6UJvSMjfvS4AyyRFdj6Lf
V9zyiNmo1tRfmUiVqY0bar31EBVmPh/BI+rixhvqWSPgt0fUc35GYdLEFRwqE7iL84Snn5yuwO7S
Ok1sn1dEt9yhlddEw6aqLQi8aU1FFmuWuvM4NkAvyTxKdLiKYfjQdpQzttZYkWsUVOOnTQzqwthB
73BfTVUceluULi0Dn4jM+dZorl3s88Qb3xRTVeUYJHvcYtfzzeXnXkxn6fZ4dJ+BDq8yYm9M4rKo
S+vUyaBHMbcBwNwN5v76KKss8XnRaMCSeoO5Q+t7VWiThScjq67sk56RIlgDetEOXvUn1xtuNdJf
GIr3mKR9zUsajtTq1Q6kc3DGOLRPwUDbA48Ck0Jl67pk9wjn//m8qA8JnAEQXgFyuyTzvz3FVK2M
ukpz+8TrWfhJj5SSNjUECwmX4I+X8G8AP3VoUL7rrtGk08udys4+uQIdicEa9W0mYXAQXqIbxdcX
niAQSim/s80pea8RdFVtNgKdfusEmjx9mhHgORqx0CADa2G01xY2wfW5rQoFy/aQYgENQtbjn2ul
R67B1AEvLU9jNn0medp1afuEjeFD2yW/hpE3mTfFt6hOLw+KwMsiCgKCalVzGRrPzYDlyVOgu9F9
PbdqF3Wmt0vgDez6UCO3jXX02frAuoVpeuHQSTYpFRFopKDfVnVTbzZavGYrecLVEG/Mrm0OmXTm
G0f78iQs1UtULMGBU4a50PxWGsorBa5KRbBkO06t/7VUY/DU9G6d78sJwWbhsUpKALiOj3h+DqDo
FCnWySOgRh5NFuzYvdupT9d3yQvzQYGRWqyDBhrlOHE+yDRjEidaqzt1aQVtqvIEVczKe9N2Zn0D
CrluhLMjoRrSoAXGQJONIc/HCvDjqabK7U8q6aK7ICyNuwLT6S9N2Wl3Y6uNj3itOL5wVLlzvdA7
ZpaHh3Se9qdutLsjrT/5x4eEtXWB8ALpgH65LhWH4N+UMQXNKbex9MhNzfhc2Fr/qpKZwEDQwTrS
7rL7LHXlH28kOlLU+TFJ4AeY6wZyaBSh2U2VOpFYjpt5qvs7kiSkN2a9Olz/xpcbCcwugzx3F4Gh
rgJqVZQyNdzeOumjIO8HogAXLbwVS9d8aj6vRW1aEkrpwtMEWh3A1uuCtKo5+14GMCYMq9i3ba3b
UB4d95S5xImCvYvAgCO+240Kdl7QNcj39uWd7vWpPxgwt3i4G5tkjLRtJIf4aRxM9B4xFN5Lsw0O
c2VUG/yWa1+zpbYzdOiMf/5dUIAWQNsp64LbWM2CYnQc6WZsndrG1p8qo+cp2iUQG4qFmXr9wywb
/rc8YYHQLwAmYjPNX4iaq8NnmDUKAKOqgWHapS/d0Hhftx35O13ug4WbcbmJsmG4oaC82g7UHEGk
0E+noQ6lwl7jxEZIebLQvOTI3efserrhvvSCW6LGL4zyzBAgfNFzRTny/LA7MhrHVDjYxxaDAeaZ
V9URcIgobqzhuvz4vO1AE8IzxJODEuoqDRrqrHW8RJqnCKB+fJB1oLf+3JiiuwuEwoUs7hfWrRNk
m8DEncfkjWP41oxj6aZwVJ/4E8VJCqxcz7/oECEIev0rr1Zi+YEU6pd+IcVsHrerrzyGbpLMlA5O
Vo/kYGWiMVpMVnH881HchbjHVwVgucZ9VzlVSne5/tKoDbFtDkwIuf0tjOHlXCRiA1ARF/rjgkw5
/6ooy7oNIGHz1Cj3CwgCOrxFYQIEuT6Zy1uJ1A9OPKhhKrdgUM6HmRvPUPYcmqcyafUPvF8Qr6xk
fMTzU+yuD/XSjGge83+4JIA2WQVHS1tcFQG5ncAHqJPEx34PWOmWvN9LE5LAhaGnQpJ2n2Pnbzlt
Uyls1HIl8CrO5WusK8dHOaElAmipvwHxWNbmt6DCdgPTRd4MaI92BsOdr10Xi3yYvMAAoTNE7rZx
F6vy0RyPlhVh31sFU0X9qKrRMmyL7sZef2GeEFTY6+DnycLWuTs4nU5EJS8fVA3qh0IhQAf1f7qz
e4S1rn+4l4ZawNg8GSl6XCTUetpaEF0s5jlTTjONBr+6yKLcmZbGn++RRSqc0Zb/p3F5vqROLYZm
rkJxAoKeYKzahOgdh/9gj6B4C1Wf04X02jouZ0FtmcFomaew6LM9kwv8UekK7Xl0wa+v3QubnqEQ
ACf5AGKw7vUKrXednnTtNImC8qXjIsNaBuP++igvfCFuF9CyVCnpbpmrZbPysGq8ImPTw3F4TTVq
xomo6t8Ry2/1C1c36bLpGerZ2WFpLq9fV0XkjXGbduLU2xg8xxSMMZbT5WCeRjsPj7i0jU8xdo36
jU344rhIM4Dr5LsBCj7fGXo2p3SGGnEqquivhur4Bme7gzd63yxraja6cj/8gzVdZLuWuMgLazXg
KK3ew79NcJl4NLK8mDYVWHZsVtI/H4nduLylln2PTOj51NTQZ22SxSb03t54W0sPcRK8md9QFfxD
eJbHYx9GKx1EIEOOJ58Z4r9FR2cIXFAp3JBiCEdAxXP7qvXmf5vJfR//T/izfPw7BP7O1rv4Vsso
AH05W4wDAut8Qm6j1d2Uselx5hkx4Zjq6rFzsMuSVoFXa0azQ/Iaj7K/rn+yNQuBXItDQPF9efzz
JNZXK2mIzMlh0JenTikHbXgw4x9cWagnzaowPk1l61JuVUZy7HQZ2ttcR//q3o1USOGyaOANXP9B
yx45uyEoQEAohCnDs4PK0epclgQ53Zv7AnembPZLbLo/DKOp30ALLMu5HgXQClRQUCL0MJfP8dtH
1cZA2uE0lGjA4yerUdo8TmMZ7I0wecqSUb8RbF6YFNcAnNTFu45YsMqy3AlTXmnN+anrIhiSldnv
szq4Ja16sYeAaJLIgUiwKAOY5vmnvP4Z0E66uKspd5JJIX+5YK+4N8/XyLVzIwn6IDrWIAY/tkFO
lyTS9f5nr9L6J8V07Kxrz4bSSKek7Ta55anWz2kIPLbhoH0eyGyeBtigv+RoG/hqJ2PaoAw+jMGO
q8ppD5GpyW1VFKhFRIVloI8hFX2gKjJ6NH9m3XzVTuWENXJctO88RaPKr4csKvw50FE+0+uiujNL
G5ZYVVmU9pGvwxU5i6OGv32E+Y9OYUoN3gujXD+EdlniHTzXIsD6ZZy+jg7CXn7caom+K4s+qP0G
z0galXQfv1ZdNQWoNsyBufMMSyF9l0egHjwtMH5INJfSHeIX1ccwg9riJwktfnw/M/Nz2Q0HFceT
vikas3P3ceaiATEMk3xXAcDMfIhVHfIYqS7BIxhahpwFGmlDYs7TuxGUB1hM18XHpZ+yMN2IPqSB
oRxLvYdU60boIDgI74E4zE1/AnJ4mi0qFgdsVKN3RQ9kYUuiF70e7bjMdtnQkksJmhjfc0ztNqly
+a976DBh2v5f9s6kR1Ik7db/pdeXFmCMi28D+BQe4TFnDBsUI/NgTAb8+u/xbumqMitVqbu/i5ZK
XVkJDoYN73nec4jci8uYxsaBwnS4Fou8Xw26hYM0a3FYRbZ3kahHKa6kq+E/b8D2yUDPu/a+72ta
eDTSHJ7WtBlu7VSz3I1GECkAdLKQet1aTvvZJNZ6m8YYxuGZmo1EBbozukln1zjgUnEBr0B8pDa+
LmsZB8NENLyWGmoizdfyw8FOypDw1Rn/9jVLonzkpiOPLX7Hccl2X/zEJQJhostnxnKjmjDj72AJ
IrYW5aVWLBgQtm3s3s+uZj6K1qNEU/TD+ESKxpJvvEGZL4WVl1/xAOkQ9ZmdvCbWXDqI+7nqeUax
wwCdXO3c8dBwtxPNxlybGTMnTXlwD7SxGRqPNS1+JNNqkCOhOOEBqXnWBtRjuuakMjAmHYZ02A45
u0+agptPstoxUcz1LOclcNLb42DhfdhiHY+pCQgSzWJcsZ7mOOWHZupbiqQTkrMDVRpjtXM6r5yD
oiWEAE1YSyhL+DpRu7MlF4xG88585xg9Z5sO1bnnPyLfMswWYzKQ8Fp5McQrad8LeW/HWXSNGTaG
8N68tZe3g48S00xlpihmzIVNwYM+5U2/gJ9HtajTJz3x10sCe9E+Ui0ZbhcnlU/wBFCMqsyANZJx
nLmjesasMVmN5cvNVz89Lm3TW2jnSXFAFJvw9aEyhKw2idkPMfVIcMnQ7Q9yMj1ER1NX30aTVjhT
DYhzqMgpbhIVEcJQeaxYz5rvr+9mHsvPus+628zMp8eKdRxPRy2vX4qmGK5mSdtz4GeStJOEXNsn
n55wJ0ongKOw1MjuxpU1zb/cIkmsXWPplXnEd3x9SspUy9CWLCCTZq4hIZLB9z4qHDurjbO23sFp
kIn3KxbZHxnBxUQUyLkpAkF55obUyPlT1QKpH6pIfozFQBUvVVYRWEYmT01tr8XGEp1+vWDskm4Q
Rdd7O5P4zuomctLGUJ1RBkRW1589vQ1p6Npa0e5slaA71wOQUNg6lB0Bw7oq0DuV2oHWwyeR6OLR
q9gkTicia6hc7jxeBtI1J3wTMX3qW6TEMavNgFQ1F7mPds+Zf168a5MR3TF/2n0XIqAMK2iKtVwv
tdHsxeoP5blFvbSjmR7ZW8RdI6WBT2Y23tH8nmPiZt6H2eisBchzlBMWy6uwUddLRoppS7faTMko
qw3p5s3BVwspcoVWSGPfOBa/Yl1l+pkIGqwDK6YrNzRs9hwh1XrZhl6V0lBtitr8YbaSvzwebO/W
9huLKXzsknOuScz3naY1odVCMlXbck7fcIvXP5RXtGaw+llyRQirTTCepp3fjaaWM8dm9SKSa+LP
YdP3MkaEzYlgaSE4zR9JW/TMXtbqPEkFoLBHlpF64OuT86R5fBqBTw0J/Xn16u+uL+N5Y7OkpVBC
nZ1tl9WATEDJrl882reOssLQNsI9l80AAetFj62js5J4YbRlve+arvkoTTdj6GG68NKousSldOxB
CnPDH+ydW5WGHUB3rKfcWdy3ZeqabDfNhoUhtT9m0WSvKJMpsrcT1LnWv3UgJ0R+9raNU6mtvea0
DmbBnNjO3kmAxcJF5fnXQHI5E82YJnVk6YV095A5ydc8ZvJ57tfaxpFYyxHxMFEQRBo2SKFFUXZa
uOgkOUMU8CMGgLUkonBpkHQvTW06Tu5ss3CkU98+lDJ1zD31VqFFVqtVU9Qv3GBoYkZWhlbdde5O
mydafWFCVsA7z5LX1M1Kgy58h/ivBJNR/XBOXimzkJD5wjxw+sGW2nGlJ0LSu0f9wVFGNu2JeyyK
qLAS73M2oHmDjPz5mBxbQVj7NGjaU17lvdjp5YTdAQaeBVVbDw91xlIT32U2+MIyD+6XNdXzV2wn
CUgPaQRYOJVuT6gMonAcrEA7hJ/wvojFgix8oqhh3pqtOz9zE8szjRPLXWHJ4hugwP+aVMlAGxDq
j/hiciNa4zWb0ZlJNBrL9EUDmPg2lEca7dCfNWWVZZobaXMef6m4Lx6LRti30Ive7TrOCbubvNEx
nmwttXfHDsyCMiSVBr/D2yI6u+wjaKWCqEKIS2C7Qet0jzwXW7zKelyyK5y+u3tmKd3dNJMzwiW1
CLUbcmeGIuqncf3EI27sd/DSU0Pnf1f7QdXX0DixVch4NzrEhoS5Sttxa0i/dnbWUpgnPuFYkeRt
5PkG0Xf5xL/bSXfKoP0kXOmredSHJMcew1tJNcwtt72Rdpm95nHCXZaGiAH1CDvrghbhZaRdWGXE
bbH4/9B8MMDImym8OWPh1+GcEHhM5wYID7FsY3mX95W6JKFy/OgGYEB+xuJngao6nmeX9dUcCn+e
cT6uvFhnncc8VylzFWGs6j5nH3j+WhDy2CrWlIlJCcx6PKe8sk9upbQn8BK8Vm88xn5KOCzGAaTu
kQ3GcRrGLGJLiJ+cOQp/ihZ3zBlG/ZnqOdM394NSBW1EDtEgARRR9j1yZNAPbF3V0ZOpnPfe1H/o
c/KR5VaSBWxSOPuNBJHtejacD33l4HYb20A751z55lSIDDaRYeZeSdtKeEi5mbkRtTd9jCxvcGRI
I6mIw9WYsxNeEYIC4jiuCffjtmNomTJWP+h9TF/1rtSvVj1v3idNm04a29ZPgwRYYz/NWEtEZQMi
FDalMWP8v6ykQzt8tkTHGxpvNauqsotEjt3wvi9N7t31W+vTiVfzIYEV77bSaqeLPF+c08Q6t2zc
VXqnOR4NOMYiX5IA2nVgfw+pE2/HLB0rGJDcf14NkukvuqLhbQmPFTSaRg1fdupQhjr6K16zUWf2
TLJKS7XPJVFJ6LsUfe2mKsWF5OA7RTKvW/WoOcl6L8ZkgNCwTMK5UmO1PMxFHTYdxeDSL5n0mF33
wuQd4qXVX2e6mD5ikpoxdm39Hn1nHdorayDMPLQm6TrhIG1gzZGwwiacZcdeb8jzFhYzt3K5act8
9UA8/HQ/G3F+CbpoAv5lUMth5er5R2Gb2osFUMWWl30do5IEMuN+rH03LBfzqJXDixRqL/MFYwZi
kIOknaNk0RjuadwHttvdtPa6tS1v44DbL4O2XehweoyloO98HZcUgxPZsSbLUr3RlHLV+Wp8Kcau
26SwtWwC+aey9+9tdgLXuZ6bLyCqJKmtCbrvdswb71YDUAoamXgnnALsTTf1m8JtorUYboViCQRE
tUGlptzYUK2AWMvlRavc+8wqnQhr/a3yMQ6vYr65EBKcQ5RmXwL+XMwdzvr1AAgcVyfh0uncxeSe
2UC5Fmh4aKjMD2LXujZ7CQRaONOrEZvrxiWw5aHSUpcjm6su6qzTb3I8cG+M0SWv3DOzi8VvLnJ3
6DdaZrk3ozaO5BuKJsi6yn/yLHioNn4QFAKiTMbrpe/Hxd1CSnukyze8u7NhVrfKdE45EJhcs/3E
/HjuN0cDxQVFf1NMiXYyXqu1eItNoFA1YScwEkjhaKEruw0gYuClzgH/0f1YqWvXXSNM+e705AqG
NMrz5D3hlFgUB90YJd2c6qHE8HVayxYgaiJs3X3o2CZqJlZ2BR6p2CQo6uPJUoepEAGkBiXlKHey
55XYdIJyOKmQyKWVyVaDawg4fkTpvG7K9JIkXT8aRFZvkEeJUvfpUW15BdRGJ/YC83DjuTNVSSNx
twsZX2Kti6Mmqn4zGO2nu3C00BCPLl38b55Y8fkSALLx3jXylnOzY6TLzi7naHUczJ/iYV+na2Sx
ppHqyiIgy5u8aN87UWy8eCQVbxqsm0zal1W6fGZlRbaGRlScQ2vXzh/kXeUl2YPeZuZxGnv9fZQ4
tgPJeZGzpkNYEGZYz0azyVxvCG1l3zq0OkWVRndJXt6ljtCOXd7WoajEi8GGNUwhs4O2abqAQ8AV
zeX9tS47/8N1mzdBMS8ynNLerJzJQ7srr/CX3Hmss4Tbr0swdtnr2Q/1mMi5Ciuv2zt6c2+K/G5h
ZgBWVMGMyzpWQu+LmT0I+aMy5Kc3rttBGBetp4N0DpG/YECfeXfgnbtSTx51b43B+OiDmBxOMcwK
PgYfUav5hF/wr1q4gDYYFu+1SMUL2SSvaSmeBFVPfIjP6eBOmuALMHJ+BMp8XGba8RCG7ap9NK3k
w+3b5CvJtyVTr+kUrF9FHJUKl/+1rG8RFkHfm+dEa5cTuPZ8b9WpezQKuw6c3gj5fneF41KaJhBo
svtDZ7Rs46p+CeKplXeiAUs23Wq4aN16zwQNgVAW+hraiaVxYPS+ONIxv9hmhI0xZv35sLXZ+ARW
i/P40G6bdHjNM78Nz9CczckxvmSn3HxameN/TrGX3/Plk4ikQ6vS9fcccwTfzr64KkVyX5gYH2nE
355ipzkn0a6FXoYURzdZDvzPNv84a+5pNq1QgBLObvNaWz35GWklye/01huWta2ovJOVqX3Hln4E
2sv6ZA7sujYPbjrLyPdm43v214zITZ+OF7lNlbpmrLwvDZk31EGk9tAmJTv/znrErfk60WIXdqqd
dW6uPVrzYc6tmNVSR2AYjdG5MEQjLnzrlXG+RmDzog5pNpxYqSnj0D1xK8u8KgJSbkl/8wfjwpS9
40dtlvth7AngKIkVQlwlyxT5lRh3ftkkAg0ml/PWxOk1r7raZaUxfHbA+kC9RafmEFrlSHUsmdhC
bVlqy4OLMZ4TSqnp+sGLmYOxukrzO1+fy+pK73NTu7fKji6xABTW0V+Y1no3NDpXaIeuJKnlOi3l
8NSA4vJA57Z3TpQLc22rqtrsH5Y6baiPrK08jFQwyg0NQ3QUNzH0/w55LoHF5f9o6CJ1U/XRIZ7Q
VtDrDMzSt2Gs67bFRK6NS69+VLyJ7l147SJYYPEctUaVvVtmu2hb/nMmcspl8ZbzV4UXegGYsUnz
Hm7cqycFoznOKt31qWjrbVF0zRftsZhAwkmZe1gegyoKjP1XrRyWvGHAxmE31e3ww8RC/92vRfYk
6nx0g1xOiuoL1ennNVHuHcsA/RJqspo36iqmwEZ/nUnUpLz/MOiA++SkyGS65EG1rBcYs1qhZdn1
jUoF7wysyloOpUl7VaSPTZ5cUwyNS+a2ortPU2/A1yRNN5z8VXkwe3/kfCsbDMhmyqVTiIlcobYm
c89H7PaSv3qdNZo7jJlgAqvt23tTVdlpdEgFSPSWSazK55OknLH19Va+mDQytXtL0eywTXsNPByq
n7q+NrDPDKaVLzAU9rIeuxQeitLuOqmbZkyzD0hsOkqWTC84ZXpG2rPiZz2b3XGsX7Q+Yde+Wudv
YFm99pn36OCxPIw+bQcimyBkVyHf3S7WBf1Jnlvwair2sL4sdcrJvQYXi9hA2YnxzypZGGP7gyWh
/HKXDGa4I07L3xilWVytLiZ/xNCXov+y5s6hcGYLLUxNWljolBvnj3IoUiMolpJSSkJAACGqMYFN
eVe3I+tX7bOC+138UHalejGWOo4jc3LMz8qiTBHmsVhkuDSlqqKyxnt3n+mDp+jRKYu7fnWvEkqu
b/lYq/FaED9xQehaPLNOegszV+8W1KkzSqnMfllGQToW2tdAsPyLKBZxaaRi1jb6rLM/87qiNTZd
Gzs9/RDOepdVi3Y/dZlfhaOyWirsBqYhQetmxpMzru69H9ey3ppGOd2WMexzUOVG/2KmTvvYdmt1
b8dONgTU6dmciSFpz5lC65mqjEtaLHQ6uHZkS6nyD7LK33UOzwKUPjfamegqv0q3+BnZvSzi4WDN
Woz9aj1er5bT/+Eqf9esOBXB6eGVQIsiESQ/Cx3/p8wWEtX1Tj8sWmtMO7bu+ADnzXMHukAybmFg
dOvEe7P1xT2sX3mhqMRtRW3Hf9B1/iYiwwJDDwk0NMg1dLSfJZK89hp2xiWIbpcWTjDlM0XDWmvV
5Wqnf7J6/rtmha372V8YFNI3vV9l5DktjaLAfe/QUs7bDRzjHhVLyGZxbL781nYe/iABnVu3fxbJ
eJu8TJi5s7Hnr7ysMTK+OM6OB6/w4/7D6C3nDcM88Le6LQfKkKNBjl+VWQuF4Sm31c7nywmSBrvE
3T/fy98GFnoWHn1nHg13TQTXnx/0KNXkSkISD+ZktVxm7neNWf/J7fs3VyHThoowmS8eQtr5DfxF
FTQ6sm0Wm4z5dumnnV8X5aVfI0v982/5m0wHzwMCxREP+yoHK46fr6KImRJ5Fq+HWDrGyeXYt5eO
mB4dcCKOW8m4FaRfhf980d+MVDoRAXaxCcQ351fjC8AunNlrdz30GZHUxHbQrmhg+AE6sv7ho/jd
U4TDInURUuTMLv38+4pM6zoxeuthNqv1yxhacUo8q//DiPjdU8TsFYM3Pr0zV/bzVbyYYlm36uvB
sQpxTU8lMcflRLDNOHTNthIcJXWSJv/wGP+Do/70TfCDzg4i8HwkkyEe/3xZO5VLp3XOekCxSjFS
jBd2mM5QmJ9UYxUnKEwwxrOcNT/aQi1PC1VT53ws8gtKZ72YkSTUeRutF9al2SUaxVypo1H2xrnt
6p9f+m+eEQANMAaOkBwXfqUkZs/tdH9W8OCKipd1zlggYjjqVo3sqGwG4GxBYP/5mn+bpRC5z65o
sKO8fv3Xxo+spBOwQRU+pChsPWGCUSVydLk0f66Rf//5Yr/7gWyUztbNzFCO98tQk55UGTsu/VCL
BYO7JplwZJNaNmyUm+p3NZ13D+uSGW//fNnffExA/NhX0gWNDcCvVGdq+TPdxC6Vu6EsjrENPVFX
nA4agpX+8Dh/cylAFxznMO45o43nJ/CXKclZSqBNac4Hy6+7jfQn+qJF4o6Hqq6LP7Agv7sW3yyR
TTR4w7uc//1fruVhV+7R6Lse/MFqX0x7QUgVFJOCslz8P3C+vxkmGADj8wPgj9HSrzme7OFTq7dH
JsHGcRIO2iX+uV5VXCS8To9NHGW8f35pv5mWaKHGl5EF7Wwt+8u027NMz/p5BizihswgiwxH1Fxx
989X+d0EgV0WKKXJzAdf8gsdOmkNmLnBDyNEt/tYGb3XdEkhtQ9pYz5pzqRfVRltwhCx9a3PYnpE
3HXe5goKMTBFNl/GcTZvxiwGpqBkmOzQnZc/vOnfPQt879j904UD/vLLTfZZ3bSdpa0HCzAt6ldS
NYdxGP8wdn93lbOxLg/hjMn+ag2jksWfp85fDvHqmbsqQyWRRvIntvh3o5b8UCYdfg6mcL+w3Gll
DPEUd+thcYmwNStLbRcUGY79wCX/ebn/33T/X8zXfxnnfzPdP321b+VPjvvnP/9fx33P+zeDXbAL
P3u//zfHUn31w//8y9P/zfz/X1MlUubpn/i/jvtC/zd7Ebp66A78D03N/NA345D+z79M5994dcAe
2WdXeb5W8//FcJ9b+XmRoKnUgn7EI/A8Bf1lOsu1akkGlXd7t7S7W/ozx+s0jasD/Pa6sT1Nu9XN
pqS+M0y0dWQaTWM7s+u1Xc78etcU+E2wMstN3FXxPkuXbEPk+/hdVZkT4axRvCsxTnuvcM+nyzyf
vso0szf6UJVho0bzbKGptkBThHA4VnoPu9+f0mYCASCWqcDOWjQIrmq+8qo4uacst26AJfSvAqN3
4gaXrkMkKtw9xbbi1tdRQZpJ6Q8rKU7AFVns3YF3GgfHH7znif7IAzl35fuK28kLHda43khNyq3T
UJBXQ+UdNcPI9SDRC1LUZUzhtK+LCPCwvlAzgVQWqvNBVql7dy4wnUSq5JM0m/jMxeLuT/HCqF38
CyyxnaVsvjL4jltpphad7GOqvbgKQiOYurg94Vcgrxx9wgAkq+ybwXNDr9GTY58Vxok+qXmP7LTc
TXlbPlemnTxmhXSY/XIfocPX8TWxUrG+Ts0wHKtKwwO5pMZIEbCQ84aGBm9XlNZwOWZm+zrbFHmw
5+u/BV3uJwTJ8bPAnfQy7/25D7GEQL2fUTqCsZiMg0SPeZqdwoi6fhUXC525GXxUmpTBgmWwFcnU
6p5ihGOEaXrTPlq5VB+NWdWHdejbz8KmoTrINZLpKInkNBjoS9TDgW97YXVnZeTeqPG1EAPFQR+l
HAQqkEXzNJfG3kFfwFYh8YOsoGq+tmN+l1D1ai0fJfuhbtkqcoxyNxgCVjuXNtNAo0PYIVxbJqm1
T43hJIw8GFdK1glHpTscfY19nCsRac13Qs78LhNZGaLDy0AT46bO13dn6feGX+00oyDE3iawcyJc
zyQBbBqtu762zr425bqPC22T+skGyeUNJABDFu/G5HD5ndfo4i7JonMACat/KnOMIwxpv9t2Uj8w
Iu43kr6PUJZ05lv8j9Lpm5hVtvfL9En5aB+96IojzpjR3L87JjVRi0bzQfN3rnK1EJkX7OXVNrit
olg3caodsiLfuZpfv5rLbG+96g4Gr93WGio4VaRSfxhpSm2q9IqOcIcMZtLLMhf3GIQNt55u6XNg
x1upGyViKqrDuEv6cm+m9QdEqUeTcLWpkDKcej4QQIZff7Y6584X1mkPxkCX1xb7yIvUzaKksV+8
LPlEzyZJvcMy3bS/Mte5KbJYBZUiWN1wB+qSFOUCa07xZqJ+BgqlUU5LLqsVcbjH4IJC8o2b+pvU
VeSrmTB8HdHGVpXdral7W8Vu9yh9jRTaISt23ZjvepTwE0Y44WzUUeW0eTRgrzG7vopKPHcV/W7B
4Hr5vjUYiY5l1Th3V0/62fpHVHLbjDAGpGtbh8oq701Zf4/lI3iBHuILRrIbe+ZA8H3iuIhfB+W2
jU7k+AXOBGagLeLgG4MedHx1D+5kejcAmQyQ+cthR31By9IjboD1zThr/HRvDlrUmK0PIzYwxxbk
DOPxRbv7KO5rCY/UJbeeS+WfnlH9dukS97seiJxLl3gzTtUc2V0hTq61vmHVquc04qGEYtcEKZk2
fgdhmZInRAdCdet03fg2W7w0Y667a2XZyU4b2vykU/DJ0EfX4dhyLIqm1ogvigb5PNDWFfOLCROI
lCn2CEp2jRdF+7GoVbxpjco+1tSvv0Sli5uk62kRkRKTVZ+U69KzKOEp9cMeNKoOTmzvbc34UTZo
Br7RMtxyDnGeParA8VV3sVLL4xw4N8hiheV8e7M44uZkhV2fWOHq6Q3g6PBawrgNmCpHbMPmo4FK
clGj+WzKGaDJGPoTVg5tOFST9dASlHhrWvOxrkElsnl6G3OjuKkFkrM76X0auE18HbtO9RE3sftR
IrQugRhr6+TnfKrFfxyMsB306tDIlnnjQfLczkudnxeuZSTO4UFT0wJMYdxWifGxWuuwTe3M2Nog
Ow+T1p7tsgzSmugpmJnOivmyNOmhjtPVfR5meS8rXRlBAxTzdtatwhYSIMS/c0cr9yUGRZTOWT6Y
UpPK3uLtyZrjG+Ues5olOButcpwXkZH0loqyubeNaAH8ccI4dbr31kHTgOtXx2GyOMuWnjq5zTmM
kMXdYvCtymg3TGNlZGUI50GhRtFEBeOs666MbBj4i6aDZZaUVyY/ifxc2gG1yXDiDC6qwTmNw3PZ
dtV707UizAts44D54g3nBXsz4CViIHWBpJL0zquoWIxBIXLNpREm1/a8RF49bQ5NamrX3cwPDXTo
zQAsNQBMql9jAx9VeFcdUnlW/lOeFsILvNVlafDPnKWneV3Y+UR7C5D60BomP1rbjszp9CaxE4GL
zVk0Jqs3KWsc7rQxmgYbH40cYsLpt6vXPXfFEKnZ+vb0GasROWN95/QxT2d6VA32CyMN/lcZcSEy
4FPyUAZJfqy6i1ZoBTngjjjSbzoFC05GRI2uC5QuCwcSfwTyCE0p421jfmruMG3wTAKe5j6d2j40
lsM7HNV7VchL+rncc6dyGc2l+ppmhXjeacpmelG4nTD7TZaeBWs5mXvg7yYoZhpx3eXCKxSqcBKO
rgEdJp2wd0xsTuLWD4UA7tNsHcMZP0qzknaW6Ye+aK+zI2vUS9cm2HPJj8uEl1a6im+qNtcrLBC0
qroQmrX3i/wqL5B3ZoyJ2pX+Csr5H26BipotKx48PnHZeM4EhhJy44r+e9EdeoKuHbt7mSpxM1vJ
smuEJi9w1w9iDxDeldUXND+IphcxFwGkJfKVTc5wHAeCzkmPzXa+1xrRKtTVONnFbTIe9SXWgkrO
JhZI7dHF5604O4kZhJ868opAguk5m8a9mO+AfPVwjD+g1szLxHA2mFZFA4JGRAxnaPXDqdbS7UR7
bIKjWT/UT2k9QkLW1Q/DJuKZ4sRi3tBXfVUOy0FHxLvIJWAlr4VcsvQNz0DkT8sJmwF9thDrLQ0R
l0vWnHBruZkG/P7SytpPzNF72yTIEJps683DwS76Ky9zMPrHVsq9sKYpkNaYHqYKqJAdwIVbpz/6
UrPu69X7NpuFgPn71EtlWA/FczsjqGKA8+G767rBt7BQcx7O5fTurBksSUz5pmKwaqhLo1W9eirL
L8GuwkKnDgFLCU1un9yyMIIpE1iazc94/WfX7Wh10fkx2ZCxW6ey5ZVladapcO6RDH9A4B9sTW2k
zMo7Mc7fyAPoZE2jB1PPMVh5VvepZfaRxD4RjHH9OGX6g8K3mbDB/pIxW7Dpqp49P0NAa5UXLqW3
8pUVW6toFEveWoUYwt3g32JAHtlQQCSuBr5WeGFXlS9uiU8URGviWP3WsJUZGAtfWlDVWryzq9QK
8VxrN0Wdn4hbvqzg8AIyY+7GxNm3A06KmvcgRsVOg/6c+xFXd6i7mT1GDbXe8EU3Szhmn7ln34xC
3ykaddIzeKlUhXK5+JdGu9K0LVEIxxsnKY+Fb18h0NJ2PAGP+1k97dti8JoIuzukeEzz6JHHvcjE
WE8DaKHDlVA9pVkbey6w55k+sOnKt7bbroE51+kOU75D57Up55rli4lfq5Ljwl70gFXThZkY7KnW
fcXeNGNZ6U1YW7SO9p4iE7RMoTuPWiEusEm0L/W2OfquXIMyv6PxaokMq9yXvgSi8465pj90bHlM
Kd7l1HFSGOzrqWcSbScRmqtxHdsFO9y8uWRNutTj5oc2rzLE9eQiYRL3vGbXIOWlZZnCyQ/XunGd
eeahd5bbMy7LG3HAqkaTj9UkutFd2yPwwb2lD/6m79NXQryu8pVeD5UwbwyBrWXM01374PSqkpDY
fn1CKXZeYthBO9c5hk3qnQHLOrx06Y7IrUBLiShjAf22bXoKWB4v8wW5LjGTkzbjoeXpz2ym4pS7
taM8G9n4+LrauF1972Yu9LhpMK02xY8JL1K+Exg6BFuGw0pUjdPQ8IddWVNr8uB3n50DjLmAF8OC
rvcua0sYxz80Y7pwndLaVyUQFHCHVWrgVjori9P2IRAWfQmFmUYqsdew9kzvoy6y+XV0/FOmXWTa
MIPpJhsqaJemzu0MwwQricMs517JBmiwShLMgPHdodv5RfOozc5eIa4WI55d9YBLiSisUJPWrm6T
x7o/b0N8uSXCfTh4jY23pcCnre+G+0qJlE+M/FU7H81t7ji3dQFchSfgddNnH+6g3brGup9cm84I
U8C0+RdGZyY7Oeq4xOP5jeWZkW7TbAonwYOoppOZG8/Yd8lQmM0lfMrX7K7ZCcYvDyyzfl/4I0Ns
ltFEbWlbaOZO843nydSJQk+M/o40TfgOveJP95wRstLJA6bIV9zYzE0zJ9NN5VXrLfW9PjAyPXQ6
GwU8X7vAbeubRg53mWFZoV/R4t9O9aVone4wtWMXabX2Xo3pJzD8m2sV2EgSS4Q8D6gFR/nsUrl7
rpV7XXlzFnGOaCM6E/gZbbFzjPJSd1XOVHQW7SvLu7N97UFq5bLP49bGwc87Kr/9IihA0XzSzUch
XOLMRX82ADSS3Zlnsdv5Qij9jjdPq4NtZ5tzTGHZYzhGBceL9B4on+FZXQ0DpY/CVBvqGUk4pNQH
nMw8lDhn1JOE/ani+976X+bObLdxLM3Wr1Loe2ZzHoDuvhBFDZYsW7YsO3xD2BH25szNzZlP35+i
8qA7C6eAU3cHKBSQmWGHLZKb/7DWt6bNqCSYJK0jzasbDk1c7txMXAxVyu1Ebum2NUt9DR3/zEr/
Lhvsn22KXCV4yIQfit7/KTKOuKDLviqkHitT2ZFhMhTQmSWOgflYBiMB4pTUHpXXbIMpCdBiivpl
qFFz4tLeiiQ9NFkhViqBc8eu3Me9bCD8JTjeBBO4GmcEfF2m86CaXiSzGZFAs5qTYFmn+KXWi66M
3aIpflOPtrNBAe3OaAmHTkWzZiPqHVLjKDUXSa9+KJ1liLRBPMBK3CztuGBbI3yVq7pSzavilN6P
BgjaxHWztZDxD47akx3EzwWA11WTMTvKeWGYagQBqZKHOjbfsIU+sgbNI3cc22MS+3dS6p/p6H/1
dXozUBlZ2OtaichlOhuVYYZe5lNssERf8V7daEPXnyureTUG68VPeOu6U0fQQh8lvbPVDWqrDm5r
V6C7nexL2fWRKc0wHduOhzTZaylsU7P97Mr8JUMtb2f1I9OyPhS5364WbJrFXJyRZ3zHsbjdKYi4
8UzVHLJpqEH122gE5TRJ/p1DTQ6FpT1ZWvaoy4U7vTTCxqmhV95orQvvvpy7x06gYmgIrrBpCH7B
DDreUmBi68f2Z2uM8bp07I0wE+pRJ9joi31fz1DthNrEdvKdGelm7JyVbkzDi1DIBDSKUcl4Be4/
3Ymcm6uVmp+Fz5tgkC1/si2yKNPNh5IMs61s2CsVU2zekIFacnYLHA5zQP1A47TG7PXGTxxaQ/lU
lg38KjvSmlI9xIms7kgRbF4Hy0HH2foMgbr0BwvRx3mu20hZ7nMt+BAXc1rPKUWAmThXOU00HrOH
Ro+hT583z1lSREmcgvzJpi1ujosyvPtqGe+zdKA5KO8L5wVYjL8GJPia4vLOtfkLm8Gx1dRD0uUR
XuxmY/kaLh6/7yJNs3+Ulb3WsBNFKZ8H+2YSS3JMgtyKXinxANR709F2QWbp3OhWVDpWQn0p5GoU
8Z3LYgNlvI+eB+Xyq7odLgCAY8d5TcGVGODdNp4m9221HFt32ZCO8jT4yDDnOLnmfbIp0QVvwCIc
mmY4Gb2xwTdz7kWP4ixByy5YoPkLHccYh9IW+ZG5AJ9rdVB20W6C3MOjM270IngcboIe3p2hZ2oo
oiRWHkevT8BeHwIItdTP+UNsw1tB7LaLq2pT2AxreT/levJULNWrPWHxdYcb+tfLGLiAtZlzIw/9
Sj9DL8Svo7oQ5/e4JXig4eEW+vPUvvZutUutzQ0oE/aOYKvJ7Iclh46/4OctoanN9C7qE8N7HJ18
JnDL2Roi3mZm7G98RaHCrb4fLGSE2UGz/aMX1A80nndl5/wit2GV5MZlGooW6LF2TWpGWLjaKern
116k0A1NagD57Hpas/bq1yCn0sZBuGrVbO3G6VnH8DEoev8+TiG+QgvJ9L59L4Ccanp70BCUITJT
d0xPySDTXaSLvbXmHx47ZHfhkswXJKIPWGLueKSO1pK/DAMAVyTWV7ILSQlUKXKq+uBU/qle/K3r
3qTbizTOc92b9Fdz6AzdgYdiDVEkNAzrGtMTrGxN21mZfMxG9ZZJqjbDU/0WjQTrWiuWB1M1hzxh
zOfYD6kDCNcs9n7vP5DniuIrX094ND009oSnOnloMCMrGlo789Yrq3cpMcj3LmNZc9yWYqub88mZ
K06BtrpDiYfWEn2er0xKe+Gomxy5WesU+rZL8bmM6cmz6P1KmAis6MOkQfs15nd+ZbOntwqIYMZP
PdGu+BP0sMG9SRBO8IVFoV6pgPtbHzjrhryYn/q2TyOt7uQrs0Urq+N1MtLJCKpzVH/rZnZ+eEP3
A7Bxui6wcx7jmx1WX5Q4+YHaOfl45zZLtgGTsp5VTZk1LKFdttauBl7udHdGWnyP6PBeXB1hr+14
itRELsqQB8O5WvBezinOaNWiP3cRqyGVoVn1s/7AOhA2d5Ef8dftKu8Nc2wezW1b04xjN+mjxWZ4
VrKonKZhy54yHJR88Z34R1EGxpr5C3C8j6AQF32Yjv4Qb8rlqTApHBuCgQb/W1Cp22wmfM96Nwv1
s9Il3NM0mhzMAo726ihv75putIzFjoi86wINcqmyX0D7v2aHcqVLnjXzjHSW2tE76G5xNqH9rjrX
Ova+OMaZjCTIpkx3EzTBWhYFpluv2oxxauoO80FPhX2fuukYqoSrEDCYmq+Z2ZghA+uRN2/wWC/Z
ZVHFI/sRylufpUDM6EjR3hE2gyZ6GsXFVYyh/YAzhYkR5x3ZVY1tbvsq+ej0nDI23nj4YjauZb+4
sRrZoxiP+aSB1bWlhSiyHTco6xYsd329mRlpRs18b2KNnOST6u3EYygK4XqufvL2piXECwVhgVvX
TMSp63ATO95HNxrYNEdn4+lQ0QyGI15LXdLhliuTLXphK0xq/dRyZ7Xu9EwD90DS8cx/dt2j42Ov
NJsoSKldHfS2R3xL3lpN2nuv8vshZdStpb8oKa8+C6kol9wzOfXbXpsNbwX6NY5yU79LytsMFCNh
ejPNCoRtK4MFQRp8mTjUV16S7aYkvanv+9AcDAfPmQ5Ha4kZE6vvjlkH3qBkPdhpdahYuUxFv07L
2jwDVk93dPzyEKSUaAyiqXB5X+KIC2Q0mAEpWkEathCEtuzsaqwl+Iowv9e69ih7nWkLcXVUMPou
iU13kzWYylPz3ep5cBb8hYnMDk4D1mfS05K1RcfTV5g1dcvsavr94DjtrsSgczdki3upmqAjKQzB
6uNk1Q48cj94B2c136u4qj+cliEah5tAYtIaRr/p3RKXftAiAGrzyV9ZNVh3W5zHeSTRsWdLPTHs
n9xLIXUSa7S4lPdjn+FyrPV46Da4aps95w7DA7PfmClk/FnHSOi0j0FfJ7gRsp/6XBxrA/V6Vt5g
Acs9Pqv2RhhYt74rTwvjgs9GxtXjVGB4d4rMPwt7YHDfz4zSCr8BqjCIItvKruBaCVN9ZPpQ8YhT
A5sggcuWeJvUXJPGutyBys88GpiJAkQS5jKQAwuDttfRIqOIdptZ38B7MDATZ1bwSxqZxuqGwTX4
Of9Qk0MRFTReEfkfzebGrr6VGUa0YDQ+5hCFTglo3bUce1yTtgNNPa6k+pph34b4j7rI6/kZ86oH
cT4tY7cjTsi8G+EfkC+Y6k/IlD0YfL6DXmTBsLiiso/TMO9b08XS0Xf7YXH7T+E2xd71cprmoFnQ
f7VR7Eiaf42SUmLiCetyHo98ot3G531sbrRsqaZw4truOuocM4xNhbWfcX05bRYPg2xYFWra6pi8
HmZr8o+xdjOdCGmo7wngOJ5LySMToKR+WYa2TEO7H5gW6YbmvYJUG6M2l/VOmTPt9ZIH1r5ExHNo
FbXVJos13kROUqW4rVrbODZipG4aSoj0sSiwEfrpe76U2i8N5/GySlTvbixliH1slHLj8NdVVNrA
byzu2A8x4Vtg+rGcHJksGza1XoVXPMfQRW7u2V6kuY6HQG06HpF8lcWESM9uJw+CQdAun8of6KmW
i2Fo9dYK6DJ4X8VH6I/TyaeeeWSGMe+zGjuXBQ0REbbNlMGR9t61+uQJbLT9kPRTHukYUrZDQRO/
wghgjw/0OqzlfHAxFO949Zc95ELBRJ2n/1MlmXdq5x7oWK0FT75Fwx4SFqLdW8x2Ijml87DSsiD9
0QWJurcTv3gYjdo+GGOgfmDbUvNd3jp48Wuq4iMzdnKwdS/V2h9EqXXhMkxUlbUuy2/sLhYeP6ID
NgL9dLrzhTAmdk3ZwFBEzKwfq0NR9eycigEPWJl3GJ+Wsccy75iT88gB4jKjybEumrdER6wvnRRr
T7LNHocau5zJ/GK72Fr8pEvtCZUfl0DzORZjoyrvli6Yros2tK8+s9yogeUQFt4g9jCFp3toaNbW
9N9Lv3G22HCSAKuyETyni1XCQ7BktMBDJDa5S5Nzmw8NZ1DdwVioVZlve454guQT65EAbbfe8rTH
4mgPI63gmE7M2v1xdCUGgiEAexMvh8ZKXMaMOIeN0PWZyGz8tns03QKTXtYn9z5tJJgoTZujocR8
ZsVZUPzi30nrJ+QKPNtwg9RWlRUxBrwYuglVU4HAQR+7i7BMz2InOzrXnubqtXE90PWaN493vd1P
R6ZscF1rRz/W8xS/YzBxGIkwPw/rapnXfmLE9wqCT1TnTPGZVFNF6Jn4KO0+fwpc4KS36ts/iKCw
35oJf/Zgl9gYqqo/N15j7yx/cTZ5NU3XtkmeUZUl50wMYmOQ/IHnNGu8HwgGxLgZbddmI4iO0x7c
Sn/U1NJrz0CdvZM3ej/sotG/embFOIRGNn0Ovk/82ZJ+TRGSEo5eGRA74sr40cAmcFmsZHkpeSm5
JA8xc5tf2FcGz0Nq4xtEDVqtJGRLgE7YhNKJU2GqshFQ/YQYgixUGwtnrb0iqrajsahxePrdbUqV
EU1RWu78ysddHkc7YKCnaXF+0Gl8sYoyxiGFS4UDnofjjIMMJaxtWz/0xA9eF9YMW8cuNwkBJpEY
PIFg23Ne+6D0AJI5urcPEj7TlY5GIsL+PV5ANjp3A4qXKHdrepneWQr8A3Z2seqeyXbDzja1cBh6
oKA25I7Hm7bsMmQH3kSIBilwaxQvvMNJnn4ozKE9zHkRn1tzxB+UCKahRVfex8mss8czc3raiYgV
ZkdIY1xCN+mpclYEGUEZJ5mbGFWnqrbylcQ/OoRL0QfTSnC/3CtbdWo3s2PMQU2Uw+Myu4xOY0/a
9/NixVS91TzCrfIW3KlS0m0gf2xpFib7SJ/XRQIlHqPtoFgVAdPXoDdxUVoxk8B2ji3OPjYonmrG
z1ijNMQdNjzUs+2s3NiVDw5ZbqFWOU6x5mSeMfsa0rsMdcGWnvT5VEe7IuSHi+G6jiyb2qguW+at
mii6lHIC2v+o8z6yYAalOHrq/HX2VSCwA+fD/ayG4cPJDfMMF5S9Fahcm1y/bHzDb8yqzYLLGgk/
p+Nn9Vs+mHbvtjszUPra4haDSYtGwNSC5OS1mrVmSFzdzd2ovl0WVKux9pZH09HbIwxGsdepTiOs
AOBA/nXd3KUu+d9/3LR2P2tJo0gQwX/9x1/+aftVnz7Kr/Yf/9Bfvqb9r9//GaraTaX2l3+Iqi7t
5nP/peanr7Yv/v79//yT/6//8W9fv7/LZZZf//lvP7mVu9t3EzDx/6J/Q+CJzuzff/8Gf/4Nf37l
7Vf4z3+DQU2K39/2Xa96+bd//1vUge7o+r/t2+Kj+vV/+VZ/F9NB4frDx9KCyPy3LO6WXP53MR0g
xD98BMe/NZskafwvMZ3t/PE7rQ5YpWUbcP2RQP4pprPtPzDj4OJFhYd+zcU08n9+5D+hdHye/xRS
93dB9f+Wv3P1iWF0fms6faR5/yC2lHPJflor3BflGL8gaGo8cuR3KTba9/USmJHpZt9JU8V7vF3s
ZstlEyflsQMat0qN4b5PZvvXaJN+tEqXgACWzjyPsdmcWxLiT+XsT3tvUt0TEMFqa2NaeNCz0nko
BjRT8NOOLUOmlVdM7c3Zzp0fBPOhX+KfkPPOnoSoVFbNW5kY+YZ21157uvg1G0yvsSNhsPXlM5rA
fZv5P5iCnoGGMVRxWxmNFdOK0lvYMJTWmar5s6+L97jEzjX7aRbqo39RtcdbztCqlcMhBTmLfJRa
JyYqmLP3IF+uONNezKR8rwHJUBX6e7PUPpgFQUMsvntEx6tMt0/pIjamZqm9VTMmt8z2dVakkJpK
Gm9lk3+mhn9pZ3uHEfjGAuIvn3BXxrZ2p/eeFlkVyS1ZlRxYIdVrzTb9ddzwtBMJxxrcWKqtziJm
0yf8dJnhTXTz+jUW/JioQi69C9vK0KBpUEQn66Yqvomp0dddoF/1Us3beWAAYswGFbng/0Y7++WB
FUJvxe+tk2X/EJsCOYU3Am/FzNjCP1rNHY20XtY3eA/vuCmt+p09tPH7KJ34TWQeryJ96B+LoUiY
3UkbSZW2loZEsT+xjw4oEMJWCfsu6Ba1DxrQDNjIZAROzwmzlL/fAzz+CTfDeOPcAt7hCeYiGOU3
zaIwP+npL62wz4Gn3Rkjv7SXENyl1ck3S/Jv0mO+UzkCmrKqW7HBxFTyEQmPfipVfbzXp1nbpeRI
RNwmacj6Xt+JUT7h4MOXIQ1nN4NsxgeeIdxb7AbVIL8+zwItyzDcd/jR4NcxWq1NSgNhztfBT7CR
1poPm2xQ0K7m2ziJKQOkKusVrgNssYQbTFCBL/p4pQ+YQ+gHyRr+5LkliQtok2NtITCctHZwTqm0
m5+Vhu1Y+gj4hLTPSV/JCNnrOa+zX2M2XbOGn5tmY7mXoza9EDcE7qnjLhI9lCMc/RfXHcyoL7R0
57l8F5nWjzDqzjl4rJbZB1fRtrp2HdhQTioRX+Im+9QW+Vz1XP064zPIZYvO7/aZV7Id6HKcs2aQ
39L4XcaiOTmMuXzUx+F+cIujkfK6XJZKhnHGk+TVKDVyWKSrtuPudCZna5sM/QFMENtlcD9qDPqP
TKz2QaVzc9fVY2N56XnJ3JPJ1VypWb6RKEfhM9Bh06nv6q5+1isu37TU7zC0rsKbUXLq5jWmDlrN
Y8VYpvQ7cA7VEUqXvUlFn25lWnHb2Zm7ki2+PSP120tLrR4h1Y8vsuN8yRrQVbbvRFDCotTmd1d6
fy/gygH/Yv81B5fWlIDSuJ/IHzw1kEgofPnbk6SUYTuy7jbQH689k40r+8xvTfb3DRXd2kIFhWva
HMJMZ0bSKS2Fa9bE77/PvxrKy8oGMxTNgkGN0rmLini5au5M297FdeRwkdCLJJIBK9e4KSA32TqP
ilukn61pn3WNVzhT6vqhYuIfIjSa8Pvg7U99C88ps2CQIIUM6fodlHnGxB015Mzy4Aq4K4Re3J4Y
hVC8+tWqDDg84Fm8Ufi/aWWrr2ANteEcNKg5ZzbSCg2cNdntU367kOxONg4s/0hLS3/NmXrNXe6e
qvUv8cBbQOeHQaGp3vqEN4WMP2w3+S6dUe2xlbNvl0MX/f7elcXgV1+c/dB76GQWEameADXATp/z
gHmjpY5at6IGk4TFGnd+xVhwtLbESF7jNPsmvsi7gSKNu2AY7xua2nAUPLLAc5gDJAXdbY5GgK/n
7XkK2vEebNEUgfcGoGdnIAPQVPWledfRi9AFLVfZuinLWm5ElMFzaI09GZcV1i61qQItazaZR6kZ
tmx578kM4F7TKfLHwUTBSRVrSYsyk+dOF/I5KKv3RsteqJtZdSbcC3mDNM3rubQ27BakGxxFUNVs
CmX3BIsLDcRSdc9WLr3I7DLJqI9rafI6wKP/xjw8v4OwxGimsFZN39H09dotI9207ljwpDuBgjAK
fN+4AEV2wmG0nLBb7PNo5QHsDi3Yk49Bb4BKb2wl1zZ2LzXpXUiG4JGMACBDQHzfy1A9L3b9ODn5
+8SPFc6CP0xwHTATvlSY1RHByVVDVTfUTcPuY/B2qY+cwCIkct0J9VYi5ArTjE+i87WvQPCvC+Ht
yTB45z54qyZuaiT9hGsEP8mJ+oWNcopAWnF6E9TItHCJn+KpeizyGfymfIshLKEhztS9VTXDymlZ
8Qeu9sWbpl3ldfqt6Vq3aUps0kVZvhtafDdLtyCFVvyClM1HX7ucQBKyHlg8ktKm9g3lGuIwwc9o
8DEPcxzs6V2vZMUhKfXJAGEMkp01nK4w8sQBhp92Gec5Z5is+BGc/Fcxie95EuAuBJoHThlZJ/1O
k0W9myXoAAsDFC0577oxpdOv0NBuUQiaUeN4Gs8nF5YX1m3LPdqoL0c+JC37ZmLSoKjj2hkj78DU
5Zkx+vRzsLQ7dr0OigLt0jsc5X0f+KvFuX0gLodzn3HvsznJQ0G+oiBReVXNbNPZIzSrUd0+QaiI
yAoF43VTh5US2k7MBHQw7CtJaBwRHYcuotnkNudPPx2Lt0CnFY+ysuy1rhPDafGrB1mA5Vybrnna
oyXI+fslu+uVmceXxNbPHXTBVbAoGeEgTMOl8aytKhZ5Et1N1FIkyUMRVNPd7aQM+3a6ppUff6jB
5Zcp2rdbfdeC0A7TnJzmbDEYN1FbsbmjqJEmR46ZNsHGS2t9XbecszHxcvSkuojMojiS1ftRz7cB
4VC/l3WK1zZwtt3YmdFQiV8A0bj9OK7ynNNf1zzBOpnKESVKvcNkoO51cjo3MBfNKLFhXGsWJ2Q2
8H8mubfctbT8mc3ZrQ1qOI0si1aDo5/1zNtYwjSOqcdTg1Z55VbsjBB0PaIVQrRwAzEl9NmrJUXv
XbackWnCx03Yx6cqOXaKkhfv1AFdrWe+0u84ztC7ER/pJc+DxhgZX6oW5fY0hObt/eKSHUsQ67sY
A5ZTtxI7KUr3HgaQDG9u1HVSMWGPEd+uERNcfPZTkXCr2/zV2AslwScO2+UzVuawyqxZ+xQ6LzNb
onFqNR70IgZw8vswTBnJRcjG7srE+e6AbhBBaCOg6KiDyAphMWm22yCG/ZMO5EUGTgG7quMOvom7
DmwVfAqC5FuMXH8GOTMFtXfBknZjKiaQFFLXXqfmVK8bxZsoyyY+xtxFLJYk3fZfb1Tv05+qbuvv
7h/b0L/0qv/0T/3/2KzeaP3/vFV9/MjTtvv4a397+5K/t6Se84flm1isTSYBTCz+pyV19T/wXWPi
gotuAGIw6AYBx9xMXJb7B7nLZMc4v7/CxLT3Z0dqWn/cTJjY3zF+3hpS+1/pSG9xJdi4/qcl/dPe
hW31H9yqIsDIIJi5RmY9+vFRtC6Ms9SHXbPCyijYsvHgPFHu5RgF4ATVO+ZHUy23JkqYYWEKt3j5
tIpVBpnJHCbOqMw2kn3ae/P3nFbQrrGY52shAkKh6s6ckcRryKElgu8cvSYbh9Cqe+hozogmt9R6
EB2MhMora0bXjwKmruC5liHO8XlV8aczzBKscp6PL5Muc3E/d4aH7O2G/gtBWvRPAC4X79vMS6Z3
ZZHl6q6qcc/MwFnsEz227x5FRykEXoLt7iHXqkQ8xpym1dVTpTceYHnWdbkaDQdJKlwRxZhyKXVd
P3pTV+IwK4zOJ/Ao6xdQtR2lXlRaBQ9pzTY6xWrqiua1nc052M6zX5iYFlQsXrB/NI80eGPwsPhO
gejLcqv0Ds5gpp+qTBlWGGCkKo9U6XhuHNVUkwUtLW9QwtZGHfAqKFw+jrDIC2s49opIhHcm04bc
izl3e4MhmKvSM4TCsTgm5tIzjQPn6dVnpsVC3rODJnYdp9Y4GGcKwardlzourVU51X57zVQxA8Gz
+szqsJLESChIwq6d967SxoaVJsLBAqOW7sG1RXyUtyNQlb7Mg5+jhMT+7fWFai4WUY/dUYLVqR4A
WmuAn5gLlg+IdwYugD/kVGt9yh6NTgYFGOcRwDm7LEOPljO5sER26geROX4GkodlyiTZaxt1d8yn
yvWvuamQzffQScGqZzqfciDsVGx8wDQgBt28DJ5E7xjjQ1eWMrtHSw1gaSxBU/4KKD0A8ndNZdXv
lmraA3IsvwP90pLUDZEWdupzFWd+zpEpCuMCGMYy17JGoK5aPDVrbSkRZmIHZiY4VTbqJX0Zs2U9
JGV3ajyzOQmm1HA9RBn8iG1firtbWqjNHDQWioabgrVAPNpg+XP98vbhSAwxgLvWljHeqoHcSV9v
oq+W/VFJQZIrpYElTEo9YsphPxoovfadP0BNrco6u6mgy97bsD/MGc/Ymm5COSr0IQqoPWp0Nzcp
YbG4/g82XeMMj5kYqlWpKT/MW11hG6nNDSW+94NFuL7qYN/UYZV0NytITFFz83nJrZKj9TYqd3ZW
rSNlHk0iheMTd7A2thLcw6+0G7Sb0MqlmwnqGu1MtsRog2xR7+pGlvwoCmgmjsbgYs3gVqrAHadN
K1wnObEXRtwGn6raG0nT/mgwOd+lPSJ7k6D2G+APT3iIrmu09l0QpzUceFTA0Cd7GLgLidQBhVkZ
qHMz+/kZpBdoVzXGxuMU536yRlSkQ74r/OwDSmK9r4NFnmMJh343O1o8rDvo+EULeXP2hHcjh7Np
2WhsZeSmYyQ9Rp3J+m4FcY7RqahITtWTnC6G8O4mO4iyT1kh9XE/7qssryEwaqCIrSWu2siorbm9
z4xmX/mj+jIWwadTimzdIm+EImo01p5Im+5aJTZ/PCe3AkHzMOJnY+FPMrU9WzrSJ2i7O8HC7rPM
cM1v84nZzKwbdXYF/lXe5W6DC6HoYvecjpZVnJye02YdUzMdSGqGWKLl+fxJCMZJTxfDXBdqzO4h
ew7TQQ5OPIYGJwq7GSBqVK+tlnxlyglOnpafarDc5XPvDMZDq3CxrNrSYYFRtcO1ydDEqY7ZmoXz
ywwLDlUWGrNwqOrTGD+bV2X1Jpl4jBlKIfXIkRXAs5A37TF2yGb0Oxm1mo4XjIVdgQGR09k7erVu
LFdukaX9zCZV5PuE1dER7nAjnuOqrzCI+aLqvtoFa+IuIBXC38dIEz/SW2jwxmV+jpUyaTv/3FeO
CPZT2xmvwqWhQPM78zU1cVG09ryeGROqBPmJ5Gmg+BtJHEflJABEeuQ5hRjTEnyf5BqDIaO4o2Nb
pCXXxL+ioWmJiB5XDcp/2IN+nY9PLhSemtdWEd8zfwXKNXWpyjD+0puuS1nE84O0+XEwX1LAXU29
z+YNt9zA7UCWjnVIy4UQBc1t3OFYBtwQXz78RdxuSeUvIWIt9PmWrd+MKEYGfiAmRPuouYtW74iG
RuoJPVtNa69IsfLnmX6AnjLD1WJ6mq3nmE4AxZ7mi2KbETuwUXo6v3Qqr674SVOCnBOp+r0x0DWG
Iwp2ayN7xnykg8cSGGjSIGyYvF7fs4UhrsGuvYRTuGejQmHNucIGsVl3yJLL0JkHV4/UWPvNFuDJ
jAGnlzhJihL/iS5I9Niksqa5mk0rz85znKqHcpjbOiL1Ip0OrmHqMay0Jsfeiw5gV0uJPRbWcVVd
GNf15wnlI9JVAwJZmABxae8Szcu7LXV5W7LAywIjQjiva+dO70vnLu4ThHoDxL3+nllpPIRuK0SN
uCHRkAagcTBXwq9MRKu8MMW4N0BeNCGrNnjLkwnhciN9t2tO1pAg2um60hLszZHGMrYNQFZ1Hu++
VdPIof+e4cvdxu5c8ghRIhesjaEXrZtGmDrDZt5TFbeUrl79JIY+1xjAPdeQ5yeDH2hqL3pek7O4
4Mk6KrIXhp3lxMOvkTR5bVPbZJRygVTTH+B3Bydf48jZag4v8i29nzNfAqUKZ1Wb5qiHlejm8rFJ
ButNOtJEdo+ggrdhECPl9Y10LGnITFIl2tacvC0NqAfiMSb5CQyRQNxM7o4QT4J4CP1UBs7i4XTr
xa6sDM3kEyjN7uRztUoUe2MchLIIjFcG7hNXukjdvNppvd4D9yLvykWpk5bWqfDQGYcU10gJh6nN
Hwaz8+SKLpde1F3MYN45xMIXhwZQ3kXi7vJC6sVqizTGf8jYAEOBdWXaPi2GGp/4ufVPy49nxuJm
VaV7fWkTijgYoMPPZZh9M6omwjEwTHbjvCYLsvWumFVdgKRc/RwWrscW/rMvO6/bIK7SUOtMVXBB
DjaRduEl3MwaU4c0nLVOr9BA6Ih5e06g+aChKqTjF5XZYC7O5BhyFurHVFTTQKXVFtWhJEAcUWPv
s/eQPQx5uttpiDJPTh+BCZAVlVEKDXjXMuc3wUB3FVZXlfv1ip91wPrn8cBGWQm5LOotXAkPzL3y
6bnumSMelvmWuGBOc17up4m8urXygG7j+TVAKBsdVBcw1i6b/XQ0fchVg5m0h6Dr5m5nLC668JFZ
k7hyzS3nYFMPqy9A/IOJNclemo8cYQNmQtcQ0+PsJLNxtgatT6K+y3BrV5leblikGW+1icsevm7W
rk2jAcpyW88m29KiP0IrCyt4HVR13+9kO2WsVG3s8WzP48Y7U/RYJIX4TqpecH9IeZ8nlAxIo6vp
iMi5Uxud73yq4oVipiwTq3jJTKfsj1kF8+1NKxygrANuCPfBYAnv72YYSxeEcZbkPivkQz0QKrBT
CEBIYbhF5oRNz8AlmvoAUVfXNHrwBftGIU1lGYRlyJ577ah5btzd2bJNfTbnt8mvb/w3Z2fW1LiS
beFfpAjNw6tt2dhgKKCKgnpR1ITmedavv5/ojm5ONrLi8nQiiFNK57RzD2uvRZ2ATgNjJji19DKx
Tpx6AKCqbEgStNeeJ30ZTDKnwIRIudOWR3XNTNzMYZ/2sAKNPY+Pn+obxWxaak3QJnyFDsnk0JnB
NOQvRQ77+W8nxyj8bmJPmaCB5+TWryqcH7lM55BFQn4XogLnbduEdwQGhnzQ3LqEOWMThk5/DeU7
Tw+ZNOCUceUTSPlhE/7UU9N8HoaqtqnYFL4MnNGyuAGbXuv9Pa5DrY47TeK/nksdAI6Na0/vy3z8
onSNFMAu32kxGivYgiBjU1sY07YRDjoAoKjGU24QEqqQAqglBwoFXqWdFsYjrTjIT0ChYZZA4pNw
0DooFDLvCfStD8y+7nREknaqBgo835iW54FttLtk1J8VVBOsXeTl+ER6kIT+XUevqf8XMwsrFy05
9bAPIHi2j7bRFRo1RtiAnRcAT2r9AO1mZj1kuVUk29owMx+PlirGDn5zjJ+FHfVcA7mGmSp7bLTp
zLaa4fUUSM4jJHlhdKDa2ZV3Ug0Z3a7DwkSnPC/7x0lLoob8XRvo92QGO1CLxKWgXYChoFEvawbU
dH0MBrnCvese67GWeb6mNE1OY917Ha3IivY9ryb1VYWDn2R37g8/yZspjzbA/gJWlQK9nMBvtQwG
+Van6bXvw79ZNnpQSNP3k1IE6fKYU6jUAzwXPRTYEbOkcubXxW2KT4KwptE+B3IyJ+K61qZkS2cp
ogWERmiLkPPkxR1qV4MAIjkjL9GRX4tR44xTSpNpngD26eEvh5HZ+BLZXlHBTaqTW2N7d7S36KgY
GqX6BSIV4F+a4pF5bVKetw3N1gbyQlICtj2oah69iOIuDQCl3PoQTfLq/yYHngGeVoda32ZVoDjc
rYQbVhQVDQeNJM+UDQaFbNVprPqLUYx07SOzSuf2RECW7EJ4RYLraSAvin1LAm2jUVkN3ZBYpzlq
ELqf4Vb1aXfTsh6BdIhh8NelHNbVTa0X5ncjqe0/2iDJzQuNePVwF1hSR5d9pLf1Rs0NKIi7IaOI
btBiEWzNTrfv+QTs2x1953OfmAIMrTakDG6xBork+Eo2e/KfZWtDCrstUkN5ojPQ4OVB2ukxViwy
AJXB8d4mg5nbR96bJjjqRoAmKhTF5iFtYw0Mb216yH5JZRWekb9KUZOrEBMAdl/IEK14eR9s2hS/
7LoCg5rQpIiXSjJesR/6oHToYnd6KAsKuw6fQdvNcDHSkZQYUvub19oR/WyFE3wt/dL8HrfAPreK
HIc/yTlOj7aVZfzIngfdrkYdJF2gOV/Mzgt/WHKbKDupj7Mjg4xftJGiGIY1vo/9iLpJAvM7vKue
jfCFPzTyMY0o9bpwFiFjg4RKOR9Z26DrHjfA3w9QE/u8cy3FWfo+ne4k4TEGj34nQTxdxAVujlpr
uf4qlbYfPKY6ZMTupPBKkRuwbXMbeiR1bmP0dW7q0ZDdqJWg9obZxSrdqopi+2HGoNHtIqlYXY9X
K2tphFcNb1e1yAuRKIWRgrSNlFSUVclYoLIRkCNPiMQ3BmxisZPfQqc6fgNp1V75iS2P142fZ9Xv
epA9HouUKsVJGpHH8Hm/QtQrSLRq+pdBJhrbOnFJ2hfmV0n6opVjQBY5sGWQ64V1nGyK5vT8DBb1
79jzw2+pD2Lyi2eHuoqPqnQDncm+f0+6MB1dp27TW6PuNJQMEi8foUOkVV0r+/J6hEUfToYuQ6rK
8HhIG8cpobnQdfuXArVRuIsR1CBUNULnUaMP6eR72ty52sKUC8wzHJ6IgOjvk6RqRHNnivLmWqos
s9gOFVSMMiQeRw90H2Ugx4tuSV6nr4liWWVGzKtgLbwxmdLrFAb+4boDgT4z7SjtgAYzRAs7I0sk
FRwce3awo6SDd8Oglug9WgYlsGspgi8mKWjcI+qlH+Ckem1bsJpW8xdWmtjfGPBfWaio6WN50Fu4
6Vt7IF2PH+fdhWqv3uiecw+XEnheBYQBMg8txrwmY6/eJJme/U1q07q3ya2+gEqR41MWoG1zVSmJ
TAcfNAztYZo7lzYN7YYPhqFp93rjkUKHw2V8oZfCelazPjvFDayxqPbsx4C43sh+wyRDi6xe1/2z
TFaNRlwNb63x4DhCYebW9xzzTiPX2m3rGu5dt8N9ekI8YziWvJ339tjUEiL1iEmT5fP6e+j+plNX
W0a4oXCWnPzi8LuYULUZTdq1dJmi+IF2ahCk5px1DJTIf1QTP3hWbA5XaIdZsx10oz3kOYzuIPtJ
Hm1pPGQrUDvQbqEwV28R8xh/eiSUvqWGV9+NhdMoV9C1PjnySOG/ejX87uuUJMBfq8b3TxHFVCrc
pRFcG2UQHNkYifI/UpTbBIpngru6olue5Te+eXCydDsT57natlICe/Ocz3nVpo52LCTEyHdGeu08
oLlG+7hDp5KExBPFxnL0ZyhsCQSfqmRyH8n90O2JtyHSD8KRHF8n6+ULvJmkGyxP08gEp9K94kjN
ETbBpmCv+uy3bkzjX3vsCplk12hQX69S+zXLMhjyjS7in5plFwPDacDTh+BCqEMHgfqo+iRD3WIW
+CjVDBqfnio6GbSqarxd7lhRtVF9AywGvWHDTTsMwIvoqZ6+kqrXhv3QIVl/Rzm5/0E6CsL0zizt
v1ws9QpWahgntBRGGSU+a1MFzNcstPauNB3/jLm2fsWp5Zk37yoR/0agvZdFnfFkHyX3Z2rBd9xt
vWJnPHx5QdOs4npYI7onNoUFicL4PJbUup6tbI0idyY9/GgsgdJVTUggkleDfUGdqkMyhcCfacna
trBNEHxt6QgmGV85K1P7J2/hf+sWAg9lgi1qY2UoXCuLbwq6LD35BqDZ/eWFU+Zf/dFsBErUMOh5
TBo+H9SgLRAt2eHA3TmadSwhf9lNnr9Lld5ARcBGX8lqr2GafApRwBmbFYrPpQnOtNLv9i6w0BLL
66mgGaSmT9izkw2ZVpClrf+vct0iHlH5J8Pkf9bQEmCIteWVeQyU10312ZtLvNhNQhmK/KbJtW2f
V/Ze6XV1381IChnGeDg5/D9twAIEvUI/k6NVBwAv2uBeXvaFMzSzI76fs4fGVFarMHiQb3mFUeiR
WJQskpN/CwP9JCUgMZxxZYsX1tea+Q7fre84QVGtxoxlcTgHnoFYVvdEKT8uT2WhrmYJtIkTDQPh
UAKKBJ8Je5h8CACHqdZDUdXHyyMo/yQY/+/2zTN7N4PciWo9NoAAoCVCX2Z56GdriEfQw6LQjtJW
pS8oBdZOOLPCSSpwx/93TNGiNHQQ+dCrul19kvP0QMr2qjBk7OGTBN9PibBqyo5B168na8d04S5a
gmXJbFqp/K4eXEtRoYUfaN2SyBWePcgZUe2Dwd8maI3p/i4OcvArbVZOyNIWCiZGwXMrnLga3DJu
UmQRoJutwn5O2ETTQ6vmq/dwaSMFY2NWo6RyDxkokE4DTOlMRE/Po5M9AFukQ27cFkpBoXF3+eQs
TUwwLd2kzC0HOaq0XHZ49faNah579PPwP1eGWHh5Ziz1+7OZ6LFGbN0Obi5nV3IILMMxAcruMSxu
BlOxV79m6d3l6Sjzlf3AWJuC2fBhk5QUGhRdU1JODDKPOXida4XVU9IoWz2WNxMcnlH0hf/I1R1n
hUTT/HskL7+enGrleizNWrApQwS4GR3ewQ1zSMv0/kyNbsdgav6DoDwp6LM2Vt6/paEE+6Jng9mA
9gbRZcMZQiUvU391ZBNz8LceNmCCX5P85coKL5wYUzA1AXGCTD/HAEvHd0eWjoVpzhZglGA6I/Yl
NiVteHbqV2jBtiY2ewgmVxp/hsELnIaXf8TC42AKpoecUWrHJaeWPLsL9TLCggAp04OvPpom5CbN
yiP0hsL/6DgJ9iZSqs4Lqgwbl2LYhvE6Jg4y4NqBH6r/3StHR0teOjo5jef5ZFtkFVsuj+5XJ/pu
D2lfbuOILD+RzXy8ctBv8yKVvXHbUu2SAuNkOyO48mqLhLFU+Zsoqa4vL9KSgTYFo5V4xlRWSGy5
Hb70RnXujdSHlS280ZTpliYNquMyvaM3Q2Xu5ot4eVh13oSP1kwwYT7Meok9m7Bq6r5Z5uROGseD
PoRcd1xVQRJ+fLIg3vJZxaY59xHsES1JEQydcWON0A+ShI1qyFSH8lAp0ZUSNDCL/ZCRcqutl8u/
8o2z+KNfKRg+p5W1JKB75+0YYwAa7xf66dlIgMVJns8sVyZHxbIhczaCU4ROiucEabzVU/ymT/HB
bzAEyxioJZTAMldpqs8JXVoksqCnuHW4s8wX+xRoP0gJbFBlgAckWznUi8MKNjIpp6Aimz+4UkoF
lNZah/kXWKnc/oJFbDiYLEWV7Ws0cXZx/2dlyecD8NF0BZOIBBG8pVpDU4ASwh79XQExOScoC/NR
q87Qjm/jBK36rt3ZcbNyGpUFUzFjrd6/PlWSqgWoeSZrSfsyutVDoOtcYjAqL7UyXlXmTxwHY4QP
lawW6c3MZeZFa92ErXwyOggRMmQT15/DhethCPbTkhvoijwehiaQQQf3sCqOUhZ+WVnkBfNsCKYx
kauwzKZ/P4C+9iv3IDCrrNsxOnO0Wi09a/257w8mDXLI+nDl7F655WGiPfPq8m9Y+gmC0TQh3vMS
GeR3oP7V0/jenNIrKPhdM9hdHmBeqo8OkmDYVPgqSrBPgK9J/W1Ly3nN8+KKo3T580sRn6i3EnSq
lMklHgsnwZJfO/gwQAjxhlutvuNa9sB9TCCyLF4P7R5FwMsDL51VwSYF8ZgZQ+uPBGFOBw3p+LXx
/J92IH8rRjpCx/Knqunlyhu6sEu6YHxUEzJhCh0jeNwWHJ59O/X0SDaafUeid2WMhbMuqiJE1K1T
uzYwcLnxTTajh1U3ZMHn0QVbgvB9ZjU2gUCqaTcFnQGsEKQ/0c3sv45ttzf9+BFjfXljluKrN8jk
u/iK/jZtTEaG0638lqYZJIufUtRQsVdYTI6EMbU/Pz05wUQ0spnSfYChnKOcDn8CerU9TWnwB77+
K7ZZPesLR04XzIUaqQk4DCbWF9WOIrCLYMYdtsEfor2dVH/wiy8v4YJjrgtGwU8CRJYz5lSa0a/Z
8s9mqHqOff26U1aO24Jd0AW7UNeQbXcmY/TyeOVnKZLIxpYk7OHyFJZOs+DYQLgB1fswQZif5i+5
6n0hwrz85aUfLlz8Tq41Ux/hkYZ9/ndSTC95Yj1bXf3n8ucXrromXHXPAj3QqdrgAgX9Y47+LWK1
dISpVCkArV4eY2EKczPt+3eWJPI4WKGJzZSGloKUVQELK++b4Xj5+wsXXhMuvBJnY55bPc4DZPV4
3Oj2wrJxr+bloZx9xPB+1S9bWq757+8uO+CaSNEjzH8UozCqY315QycZSs0s/6RvrglXPPYGW2qd
YkS8QN7OQcVAWKBB2TJfjRoPDHjrFoNSFYdVs7Lk+GnCZS81+EHthpqR5aHhgZUnUMPtnlezejaM
0p2jY3l8MpCwLVfu/dK5EO492Rpa/hy4vNvKeo2GRgFBQw8zDublc7FgVzThznfQuDQGL6dLfvtB
9uCypQmjcMYTUKejpDx+bhTh6qcg0yla9CPETmhqFuDtwLrezu+MXk5XTv7/U7T7T05NEwxBlcPk
A9n66KrmCAoxUE5tkP9Q5ebQTt39ZxdNbDpPdRBATsR0KiW9bfP2toJswtYh5JHCc9d/bmtUwSRQ
/MnB8nWj208l3hlU73l7lVb590Kqn3ztc9nVN7Gad7fVswuv9sibuSa0tP+KpHtt2wYAXJCQWRlk
4ZlUBZMQ+ZVnGgWDhD4a1oG3DVV1jlh5jW3A2koaup86aHObx3vb40txp0sKByCIO1it+nNuoyIl
ezq+6AA5ZhKvBApLMxJsQZAbtQVybXQzq9Pmjt4rTSPuiSmVNn6wUyGlN5VxJUO1YFFVwQhAoxCC
RcGxdcb4zoEjj6J6eVXZ5S+gkysrt/A6q4IhGHTHAl5F1GGjWYd2Nm1yMrb08rYsWDFVuP96n9SS
Rz+AKwd0C8KY9Q1AIfiMlfVZ8i9V4d73iUmF3wmwksljOz7bpB7COQIHjLWbkD+kRetbWXzuXs5N
Ru/PWBYYYKlzdmOgIMhK1T+Ikh0aEGYCIjWIifsVbWVmC8/2W1j+7nbWDSBjas6Y52aPjObepv2V
qc1YpVIHlUBz7qqXvnCk33LC78ZqYq0fNF5W2pqHvQyRqIXox1uGmS7qIJjo0F1ZwaX9essqvRsq
H1FtKByH8MOQDmRpFP8pRaCawiPhwJjdV3GCZs/K4VtaQ8EmmLVqh07JvAg6MJtq3l3R8TdHn6wk
gsj0OTq7y+d84TV9Kw++m5cPLhH++RzzU/RfDd++yhJSl3o8DRBiIrIJP/v28khLzshb8P1uKFXv
M1krOBlaqlE4JZSSD2Vnch4gs9rRHT13cScDIKupeVA9y3npfBrPil7xHhDJXtMhXVpcwWy0yLbD
NhHhE1E4Sk0LAg5SQSCuWsVC3HP4WlffIY2+POkFG/WWqX035xY77hcJDlgS1H+d0Ki2dKB/MqB/
O6vvPm4antP6Ujm6vorOQFXIW9tTH1tkH3tNX7nOC1dMVEyW1IjCgswYILfdopMRZ+t/jWUOD6q9
Mcl+K2H4uaP4P7KPtHZ4RsdQ84ZQQUxhLp39u0TiGVwrfy2lB2cKove20KJhUdGDjIc9Cn6UTvU8
mgnwtLje0CC4k/ro1HfIVQxQmBMEpEbsllr/i8YLOPqbAxrijxlZbf7/62lVh3HhlMiCs+GbbWfD
rMNGyu2dz91OaNG+fAAX7rcsmBIdWoiimc+Ikeu0djp7Dxa4lsb7TZc4N3Ou8PI4C++lPE/t3VnU
EtUz0eTD9Uu8m7GDJI8k4MNnA31Z8CeG0TYUy5+dF1P5bXf2TQx7IVxzPy//+gWbIAs2AYx8ZycW
3t4E/HnfhQUCMnqNjQIgfQ6yHEQfnIpbJ+/ajZLA1nt52KXNEZwMwMVNF8QzpE+HPBX+vDO+2alO
U5IlpE42mhJ80p+RBX9DrcZEqnMCAIv6Va9CIlsZXytM/eWZfGwmZGde2HfbP0h+lo9QnLqOBHrd
4RbJVv4SxTgZSn5qm+GUFsfPDTX/hHdDBRN8jpUhA6GLHuYyWj4lgLkPFO5OFJanaq2wPK/M/+ac
adv+5ziAI7OpQKjNlaNE+xV2QJoQMJhx9bF3bkAhJIOUAgk14QCv6zWn9uN7JIv66YCjS70Y1NEd
8xD2SPUKYeo7WDUvr93Hbjl8NsKcGhtSh5SvK5n6HOrDYx10X71QPaxe1I9N2dya/o/difQQZz9k
1Qr4ombOHmx3vhKTLX1bMAKWXA8zFzRmMmge5nQJVMcrZnJp2QUD0MsQrqQW51eVi23ptKfMUG9X
f/jSsgv33GvUWJ4mll0OErrj2pt0xl7QS7WarlgaQbjeVlDanVVIGDCv2VFp0zPz0daPUKWsnJwF
B1gWNYLRMxpkZ6KNjR6s85g84fZWCCWCp0BZM1NdRluN8BcK2fAa//MUjWFVhLLOdFKt+OogXdM3
EN4203Uk+1dzvV2SdQCcHSzNHd2Yk2J9/9QFscVLb/LwR5nCO0NjopNFe+jXtnkJw3+wYr4Wdsqe
//7OfElV7mhKaBCLAYIfZuRsmd60JrhbL1vxtBfuiUjrgFJrq5aVRgimDZCn+ObreoFnwdDbwv22
4kjSiqic3DyxIW6GPx5tRCm+z6waNdmi/CkXxrTzPHDil3dkaUDh0tcVuP1qYkCN5mSbaCRQ9K0J
hMIHiuyZymE1xlsaSbABE3Bkz9J8phYnxZXZw9UK9WwAzzYKIWmbRddqqFauZFC4vzy3pbMg2IWK
bpY6gGwaX7QYdlEyDse2NcK9MinKlU+zjHt5nAXrZgvWAVlHQrk2nzhzCN5Z+oHGxivZVlam8bEb
I4tQUhiubEjbC5hmYcLzh/pGblCqxQnYgBR1dT12VryMhYMtQkSj3hph8mOHDLu8pgvou1LYh8tL
tDQH4eLbkWZGTcm19MCgz0FvZFMbDetrkwdfnVYmsDSKcPnJV6EDZNn4LgBDbTM6yFV2PURnerDW
AVsLp8oSHvmg0BDFpe2VrmtnX2fhL6mSbgPfOJRyt/IaLA0hWIGmbXPFH0NkGdL4SXYoxJILMR3J
LWvaGS/vyNIYwsVnH6jEKEwjChFSCrgoG31oI9rwpwBlk37l8C4NI9z6ssgHB7GLCaLOoUB2DvEt
J5KOBHr0cysrRmzhAlrCRTfR6gxDdBLcSUKJMJfHM4TmzQ6xkZXy0oLtsoQbHsvVaMY0EbIBSHBI
E+z/TzPgK6J6kSXZfjWVuPQ0i+BOjYbHMeqxx7Bbox58q1NFopg0C1vUtAJTWipTMn6ocqy74gvL
J2I8cw8xM3uEemf++lv5ikw8oLIp+RvRDJcB88z8lzkxRsFEIQ8YS7FLMHD5IC6srSmYhkRW9EyF
JcWlSh5lLxMc7Rp55szrrvLoOaZ95PI4C8bBnE/oO8/A5wGKY7mALZwUYzf6VAjle/TTaK59adW1
sGY+1x+ENaZgHeDJQzHDgHwttfbFrKVnyadhkKCQuItghYDn7nY0hn0cGpCUvhpreZe3xPZH4wom
Q08L0+YlV11026FR0F1PQ9Kv2fN8F8URqhkXTqhbcEpy8gS4Us8j6KAA69XJKXKCswLXNvnPmO1e
TbMuXH1TsDCWWrWl3VBpCYJIc2W5oSE8iA+j5FvXetoi1nd5YxeeLVMwMcCe9ThyUgPsFVyqA93g
UPxN5uHy15eOp2Bbui6AISrxDZqjaD41G0TY9bJ06XpPNnQ4PaBaOOxaZfUAzd/9aCMFUxNogRQp
Y2jwhsW7ikBG178P5T4J4l09nvPsJZS+Dd5Du5ZCXdglETM56ZUz9XJguEpvngajOtTVcC5QOaFb
cGWDloaYl/bdzZtoAcbZigw30tAOGpGyuqHltz/6sFdeD4T7l3dqwYwZgiGBMWzwKi83XF/J/kRJ
ecP7djScP5e/vhShicBH+E+yZFJrwy3V5AAjz3EAkKxnKHbr8ZU9qT9pZHQNozrSyvb38pjOx2dB
hDbGUJ5qynyyPQXqbAhCUYJRYM9qcmjKC16eoybJK5u0UD+QRaBj7QdmZw+tQaPwnL0sr4zq7IdQ
T+bnDs1lhozsfYzmjBTt1/PFC5fXEIxE3k9VnRaMqgAKhLvna+chJD/tomFfGc+MPYw+4eltVD/N
DXa2GaD1uDLlpeUVDIfj9PS5JZLhpkV93c9UyzRsNwi0Zf1zNzUHW0Msp4UJ5vJuLl0DwZLAVmfa
KFGgAF1d0Xv/lA7G1ivHm7C0PjmCaDt6yIq8lglVcnk90HyWDPFPZKrI5e0uz2HBGoogR62gRbvL
PawTapebVAdHLUvX6kS/7JSeqmBwUPa7vzzWwn0WwY6jljodpH+6m6HUAEtFd0jl7qVsV3Z/4eSJ
iEcpa6YSjJXu0rz8rTf0PyEKxSvLtGQsRHwjAqHwUs1vn4aOgOJA1v8Qo4nSo58azxKdm6LtXTNb
sXwLJ0sXnA4lmoLYnDKTjiDVxv/1z0Pify806Gk/uxnzKr6z4aaZoJvkMYQipU+qo39L4mq/Wsdb
moBgBXwdkeVpSE0XGoFuZuL2txUythtF7X/0kFmtbPnSiRIuvNbVEj2XTMJDcmzrW/lRl6DJhkjd
/dyRFa44HDIhLEUwftrmAAeZcx1qJaRN04ovsrRMwv1WPIgdVQnGdzVBgEgeKSD7iB+8zoxlG7VP
tJXztBSFiABH3VA7uUCvwTXh1jU6B2rgjGzDH6tgRJhzBwB1UQd5kzSh2bcSxS3YFhHx2GhKGw2+
gR8HFzb0e6dhSvYy0B1470/5pN/iBl3epqXrKYIfVSjaKtBUnesnrzQsmLb3FcGCWUUUym31CrAe
5HA7FfKwywMubJw2//3d7RlR3IXJLe3oWP1VlOY92qJHuXzssxVTqc8H7AOvUYQ/ppIfKmXsdC40
oFcjUX0jQa9wA+clEovoHpCesHNpS01nIkflIWu2UTT1iiCOmG9OX84dVUOePVS+v/Ot9mikZ9Ov
jvQThYHyzeHflnE2w7MQoHpxgO0XiGZm+Ym/6F2Tzn0nRij9kOn3A1Vh88Uoma6dqHWtYGWSSzGO
CLfUZDswmwJIrGHG/oQKUgKJUaaEzknW9fqx0xP5bE0DdLfKuDXHpD8rMOp8h3Wtvy5bv4bsO4FM
Yd8Nmt4ehi5D8xCxpzu4Dgivq0b2jrR7BPdjT3v4SkC4tPOCRXAs5CamgNwggjLbvrN3MN2fhux7
tJqOXohrRYij1IWZ6Q0k82cBWB3mhNhQHvqZGaDv4CPpHy8f4YVhRIijVxnoDNeF7urQk9HZ6n3J
4uTLGGQ7OM1QZ1S1tcu5cJZFmCPUsGaTmrz7s/FpgvYMnQJE5smwj2wTEUC6jlBECIcNzKOX57bw
LoiQxymegOVQy3cnuULw1v4ZmOP1JOsrhbWlpRNvv18YdmbHWNPUdODN92+NDJRyauf7TJqenX7F
yixNY/77OyuDXMzQWbAYkjCaftdddrQjOGuS4pOfF1wAJGjLsakyImGDZtgmnM4jWpDO2vVeWiXB
Byh1rYxjFPFcGSHHQB2+5sP0mPQ1UgAlNC2rLuzSKglOQESIqEC4xDitf7Qa62xHKYk8dWWVFoIK
EdloQVZdhTXTgPZ+A8zGgjgMwU8wJ09GcpgctODz0+eOreAO5KE3WVHLTJyg+9K11G5Q1rWHZOUi
LiyUCGsMJPijJ8DgriO/IkYRIr2EmD0Ccu6nfr4IZWxaw0z9sDNcmB1vvEmCoT+8XfUmln79fMze
XQboU9W47/j19ljo90BYEStFefoElXTxfHkCC31tsohaNIt2HHWtRwLU+xH0eyWQYcXWN5BKSdug
OFW5hw2TtvgtafZCkuVzR0yZp/x+aiGkhjBdkk/J7qb4Z6sEV7NJTOWntkStM7E2q475gk8m4hcb
PwGvqDNUfULQBsypFxlf1KmGWvdBrdKVl33J3xSxi9BJw3E5H7VRb/bGICcuCJTDLBE+c712dncb
FBD22uP3cEz+rs5u4YxogsnJm6YeUICnkmtp3/Pgr1xVN0aRXa0cj/kefuSUCZaGXuSibGSKXkhY
Wzt/apxDnmqvKfSJuxLNyj9doLbHuLKb69CcW6bTNXKihYm95XjenRCvR4ka1VYSAQMoP0lOvpZm
cKyKZsWrmU3+BzN728d337fRmOuGmKwNhHHnFKGpfjVLstBILr/57O++rVD+Dpuk4ix4+s9ck4et
1ZrX8AXep0N8M3mIX2vqs5pXyltkIquZC6LrANs6NB54vnFW3UAkuHLHFy6ACNCEda2OtZiQsdai
X6UOBdvgjdCSpjOFGhX6yvq22ju44CuKCE2ltqxB94geAwdexMB3/iaN9lJM32IVePflQ7k0hmAW
IXsdwVSphmtZ3ks7qTsLGZ0i1J5W3/GlFRO8na5U4eYtCOPURD13hPOlqWwVXNPkYPrSbvUdX3ho
ReilH6PV3uXMJJ6k68DXX7wWqbAQ5va9PnoA8SCGXkuSLwWMIv7SmHx0lDwL3wc7pCkQkdEoLXtQ
PcTQF0YbmBjNDCLetQEXnCERkMkayp3uMx5cK09yMZyHQNtOanJbjPWuX8OrLU5LsFA6+uFqWhPn
ezP+HdbNPGuuZK5YHNluG2a3IKC3rRbt1dysVpztJWMvCyGRFJIy1OCMc8e4OPZ+u0PPvN33jqPs
VAdi1MnqIa4OH2JZgX/ddK71hGTA5eO/tK6CyxTDggqOKyJBYyh3ceZc4UIdeuDKHnRbq7v3oflV
HRGuadtJMYx6YroT7NVFoh7ksbxOSsu9PIkPbxifn//+zkKSI2vQZShMpNDAVU/hN6eXs60cqo9Z
1zyhuTvOLIaXx/pwwRhLsBdhaHYoPGGT5BYQvGrnt29eIAGAkSIUvZqN/fA2M45gNbBIA7zOVFf6
/CEia2CPSChAHpLVycZD2dpvoqtJWsk0fczOxmjzxr1bQcNu5N6Z3y+Fvq1d2mlnOOC+kv5JUS7L
v4DibPdhLH+rrfZ7J/vRRiqCXSA3v3IjhZ84HbaXV/fjC8gPEWKqQVIsdEG4C7r0lKd3xLhK7h2D
5vswvWjSk5Flv1bbeT58tBlL8HZkYBKhPfGwWrqZX6laHe4rGGEuz2Rp/wRL0uXWIKnF/GqHzY2S
KC+GIv8d/OAAC+74WynKeGf2anAV6MGfyyN+XLBSHRGuJFWZaoUSD40EXA0Y29bTUAqXd5k8R1qU
SRvI0wi7YvkweSv9GgvTFJntqjzpmiE3DVcLg2iTaP0B9OLTaNpHJK+PtpW+ZJl60u0pWFnXpU0T
jGU/2lFUR73ptpbiuzMFcJOoa/39i8dPMIc9qRbalKc3Q3X0fX26qZ3wT5LbX+U+KreSrtyB291V
efTaKIWy4u4vmEcR6xrIBuRaLXNSgh/KqKtksoPtmEvFyq360MdREYz85+2We83Ooe023bTND2Ah
tkhanlGGcj9r4EUca+pnoWI1oYkWuXTXkQkNG1oyotivV6awYHZFGGs+qI1aTwFLNAVbW46/qnUA
IZ99oJ3wkKwVQJcWSjCDlJLL3Mt4p9RJp0u1lCA/9o9lq1q71aTUwo0REa3QBLcO8Yjp9jbK0j8b
6tYlLKmo4W4lS5sdNjhnV1Zt4WG0BQtXl3KOm96yatQ+sQGzObVuO9V3Z/OwCvN/C7T/J/zhgAnG
btBRa6wCno/Wq3c6QWOr+zC9B7myyfokvEJqyUO5JMkPthpfWRIKRGVsPfThCCgoG5NZcdfaWuka
jeOCkbBFIzGgseFAgk7LNl1IOgorFFLWcFNLh0SwEYY0pinNR7iivkYhaFDb+2LKcH11KdznXWev
bN7CJESYa5AjlhDoFK+LIrC2hlanX8CKeyt2dMHmiJyhBXy5dLZguOPKOHFbv6pDfEzhpLj8GC3c
VxEU6rWd3pOHobYfIIrTjhZS099RA0iIFBGCWeMlXVqj+e/v/JYiV4bAR7vFVaLR2HvwAt+1cW78
ujyJhZ0WyUC9cYBItWUSce791q3pbgiDk8TJXjU4S46XJdycAtWYPPTxv0G67zrL+jVkGcJwun8l
DzjlEiVsw/jt1GgKBeiBkPxpcvmGRURnYcX5WzAS/wMWjeKU9AKzLGcVhtZvDlXtn6Ok/Q6Qt9qk
njpsh0hZCTiW1lS4PSo6ItNUsGOtr9wjnJShygd7vJ8mCPSOyIVc3rqF4y3CRstCL1nY2IR9IN0V
SrkLYDdq5HoF/7pgxEWEaNKHUq8l3B7DSPRNHOSHMegRqS+RleCoKB2tA/QNFKNSrFyopQnNF+3d
SY+khHxgBljG1KWvUVPdJwisbowijzaXV2zhKolwUGsoLF/X5hsLR9h21mCB23d6ufzxhV0XUaBx
ish7ZfBxrUMWU4kS/1TX2bSF8XraWQaqYZfHWZqEYA9QcemdJOY6abbx0mXTocjqz3Bkq46I3tST
yYszxDRc9B+ROFKVn8D1v2jOw+VfvrRCgiGIBiR4zIHsjWEh+9Wp4L9y0GzS1eeAjUxAeBSRnPcl
D0Ukt+qasyIVdDQF4W/bM/+2Tr5ySpdmIdzuQEIw4S0caJ0UvlvrIYyRPy7082rAsTCCCM+0EXhF
ik3m3Wq9WzL8Eoka6gkDEcfljVg4QobgLJe+hjxhorER9IA5YTBsFD1/vfzthVfREC7xoJa+idQb
1QOd5Nj/cfZly3Ej2ZK/0lbv6Bs7IsZu9wOQySWTonapVC8wSUVh33d8/Tg0PXPFIJEY0arMqmQU
MzK2E2fx485StzupZvk0hJDtcuvPYSSHndu8FQza6MyoThl3FqyTJu4RBWP4ffD+IGRyWH20lt2L
5tXqb4awi0y+cO1W4/WLkSKiSosenGhHp52hbT8t+goSsHvUNc8nypixEZnURVND7GL55gEiidl1
TxIfpCxvavqAJCdK4sg8A7rgNax/4YZZDnQEOlGQSWMVkbi6ZbX4s0nM2wAKqSUd9ssuGy+wtO7+
PAV1wFojjoCDI6ZdQGGiQDDXL+QmdsGtXC76HjLlez2/W8NZhqCK+zCEIok4hinnLmTsWfu9MhS1
rKJJTxUko17xKK6OvOvontO88XxJyzBMTgOBF2h3Hodxfh9BeghSooBo7R28rcDdxmE2IQXxPAUq
PWMPtFS+ruer1ZulS+JBe84vne40qwXezA4kbGMRbTAmYWJwSoEJQavsLjLBXTdSP8rCN53KPiv4
b+4e0Hpj6WxcJhdBEQ6uEketIfUDYcmVg3/YX7sNi2pDMykVAJmNOA6N4HDQe3lwAMAd0ZDqgJRs
xx/bsHw2IhO9VdHQNFIcSUkzP4+iHFADvpxcd2mvCSSc31V8THfM0PN1aIAvLTcAonqrjD2WrMsm
cejzeJVcidH70bZeULEv4ZB86EEC04VQA1TuK9amfzcLBPrAXndz2dRvraplOZwJKKsUJuw4jtWn
Phugw1q910H3fnKHnbTR1ppaZgNngijX5QLqMeqbhAbnmnaDDOAbeECnXV7ErYlY1mKgmUC6CKOA
PcIA7NgfIICXH6RJPu+GQRtvrrCsQ6Z5z8NSYLFC9x0SJFdt3OyBAzZWyYZu9sOAPESLBqCoJ9GR
IFfIa+2rImUeafVtBZzC5R03eOSeSYLYcM1mCPucAv8AQFjdfYi0m91ntQPFjCaqjiABQqmPCHYq
R27eJlBr3TloW6+ijd1sjQOKZ0EEclXXDYSUHEkP+N+8+AQlcC8faujeEmhygqH9pebWxm86Q0o7
SCUKSINyv06ARirvJ+A5evwH7bc8ajxaC/Qp7LgzGwfEhnN2LG5CNmO8RQE+lCL8aaduJyLd+mzL
WBShzCV4NyTErebstmTocUBdoN3Znq1TYdmBskygX8vgEnV587dyxteidtFLBCYjaJkd0aZ5gnLf
Q8jkm8uncOO62nSVJglEztY4wpn4qQ/55zAF5pVDgA6SicPXy4NsPEncsgmjiHQZdxgk0iA77zgk
GN1zu9fls/XpljWoS/CezQUwNgEArMe8QMNglBVHmpmdt3vDJNjQTSmcqgYJP9zwafHAUXIP57g0
9QkI5F2TtrEPNmiT0VC3QmAMZ5hexVn9Lunrz71p/+roi9D7zNgozQRan9WkgLYyNbtyOWSG27qr
IZChX4JqwQDr3H5x54UInDwcMADezMYra3abaNPuXOmNXbaJKDO3QkU/wMUIQHJkZnNSVX1LqPly
+Yhurb91q5esXUhH8PEK8prLKhoMBHeToGd3Fy2wNQPraicw891YYoi+LF91tHiNetEnObyIIgCr
bz3vSNCKUja4BkAwvgtBEnOYwXsCBcbPlEQ3RRrtJDa2boN1mYnmEH9FovwIvsTD0NYHvBxl5rwF
8nDXfm/55zb/ZGSGYVI9vIhQEn+VOEMEugpAzH/2GdRW36kQksf14fLeb41mIzUXaVDI5XguoFJ6
PY/dibfR13X1FkfUQM5mD4i0Snh7yU0b77bPbRw5G78pdJ8WXQyXT6V18zZJefYBAn517I1O6XhJ
l4kdG7/xYtk8lCSKGq453KW4S2avgvjtzMv8ZZ66jeGUWcBI0wNtPnTpQCDThP72jEW5lxcAu9cT
7640b+pvl7dq43m0oZulnsEY1zfYKQddC0gLptAW7RLQ5KX822zkjYoZruyeH7Fx1p/AN6E43YGI
Xhwli4TvEJ7/SGeyHOJwqQ5TpYrKM10UHS9P7vnRtI0VmSD3XTg0WcMQ8KBSnjY3dF4lt2YFxjXC
X8txeBGxJjM2YjTqGzTzhy3OhIhfg8+vB0okPfYIFIeMh95SkJ2K/5a/aWMpIaDbQDECZ6FszbVZ
oldc55BGR23Ey/V05eRNfMrbabjhVYazn8sSuf5xJ/G+Fdr9/Fa/vEl52w55jUwMMKSNr8H/Av43
GJK1bIquiIhCnvjzqkknVXJoIYS7e3Q2rP1PW/PLwC4xeb2UGbovi+ReTWnSo+dibu4cNZmPLzkv
xsZW1kMbdkGTIg8EEJiYpnfuBFUQkl0nqk6Qkgfx+OWBNiyVDaxM6yltjMZARd4eDBEgtOs/TmUJ
j2tP0G7jYtu8lw4Z8yrNI3Hs+x6MzCn12wCY7NVYYfduEod8y9KFXgNBUuyZ/fVlfCYCs3ktyzk3
bawdfiyBORnB5gANla+DW/hQOfnojs2hKfprPNZXCuh6bwBMfBd8ubWi66n55XR0eTAk9QDJzLzN
7+JSfIWI3jkKojdLsRfobQ1heTRlm/f1UnfYtBTacvOnXg2HCCyp4/zp8ql43lwZG2PJ+yYTBgLN
x6kdIZ+b1+/XZ1M5kA4LyeDj2F8eZ+toWI4N3D4HksQ4GjIhr+vAOUy5OQoQhfpah7cIoa8WQC1v
d6PVjefSxleCKmoKDKSRj/Xc3A4Vyt0B3YnuNoyCTXPJYxKmToyPdtGH34Z68TT8qf3enOf3XNvA
STLkvYSHwo8qGcAPxPvvIIYBrqv7M5Y7wdDWEPrxyWVVx8YwxBDumjGlyWGO+MlNq9ZDLHF5w5/f
AP0Ey6gck+kZQ1CTQBPRyb92y7yXWd5w9rSNXewBOWoGB58+lc5N1kBHr1iwB0pVkw+X9r4OBUS/
HFDPQjXuBrLBe/WIdYWemhttYxUHBFtVNOPOB6ZFUaC7hW6oOhAXyQ+h6MepGm4pMLs7+/T8rdE2
WrEEkzDJG9Sl0Ov5lSQ4amKa0+McfXcTjFqyv+oiM95UcPdFr4Q21j1N0xyw+wwBiOvK9457FcAT
A4f8dd4sO9dnc++s2ING9aSDAiEUnvC85TdAfYLlQleDV4aBH0zhoRDTzW6RdWvHrMyCU7RjnQYI
yjlQZLyaZz8DrjtPksM4Zg9x3b0UEadtTJ+jSJFCvx1cGmn9DrruwEK6Ny/MLmgb0WdCVPfiEVBP
8Mj462SSAhSZef55F9O1YRZsRF+qyLAka6lSQ8/Ooe2HnrgnnvACEJ4ds7C1+zaorxBD1tAGY4zl
39D2gcYzuVkZ57v0CgcBBT6RfslfWILSNk3lUFNiyNQgXFfufefo9zNCwN3JbBytJ7C+Riwp4iIQ
gbiBh5T5LUKmez3Gd7oTV1kg3u82526NZKUdlFOiRO3CEDQsuA7nnx2OB9OB8UCM7h30s/9K5Pxw
2XJvGB0b2JclAfxejh2a5E3htN5Qvc6EQNH4TxGSc9A9uLeXB9o6bpYhUBOZhtEFP8gCJD0gxZ5p
zOu0H253PbTnvRttk1LWMsLpzVEHUM13MBNeoVlFmFVdHdU75/3lWTzvDmgbsjeHqjaTdlFrEGOE
CC8+xzpF12v1ws9fj8QvXiYBTCs3Ga793CpkgwI0O9T6IFK1BxvYeKltODdy9pFOU4pcuMpCr6Xq
7934aSNu1DbiEAe0S2mPpEwXzG+zQd4CIt8BkxWctRu9ImX/Q5UZwmSsWhjOX3IZ7PV4beBT9RM0
YqULlGKQfQLHwd0w5idG8qscwZznmOHzwvQxKqLTknffiMw+i0kfgPQ5zyi1SiOv4VLsKW1sHRDb
hy/71KgeKaKqI+e0Zl/RBLkSLexY1I0zbgMWw7A1akkWeNYxJ0fwV8lvUvbhFwO28rNZCTQXwL4/
XD7sG3bIhi4WeS15UKDulKG2dFdUTfBBNsO4oOG2dTLPZMy9y1xBfyCvwveqeVsLaNkJOurJyLWy
S1HnXBeQhqBf3Gsg37BCNq2lCU1Buhr3N+lmH0+QrpJXRfpdaHG4vGYb98uGJWa8UI4cNcxcMHT+
FAC/kpF6x1/bMNY2KLEBU/YQxbBw4KUgH/IGrTnHxOhm9Mapn+NjPU7S8YpmaUs/CFwBZAR32ped
hp9ELL+YJmQkBzYKpBRo0R9IE/gSVDics2sWpHeQHzw4/V5ifGOX7GpxGFdxPSRIqy3Q5VtjIsXi
Y5O3t2nkfL+8TxtD2EVjl8IxKfk6xEJi0Hr12gOAfBWMAdloX1RfXjSMTfVJYnBsQPgb5oCpz9PQ
IRNe5m952wMikSWfLw+yYRRsYGebVlFKHIQpqTN9AsQQ/C/9oa30ax0PK5v65VE2AGfahniSFv1U
84CoHiHRw8DkTVxAV6JR3aFnFZR6wx8LOpMbLSH7WX9q+uH6pSGsrdauSG7KqcVuKYlUJ12G91OV
doeuBrjUzG8vT3DjSNj4T9ZF5Yx/VqY32nkk1bcj9qqR+qaZ/7w8xIZFtYk7KwXWziKo8bxDEtwM
V2E0e2gJgiToESV8T6Z8553YsKI2FHQuA+I4U4LKIaLWoOWpB/XON7v7sTUPK8xqV7MSh5k8FoO+
gQ76PXwt1iZHVTWnlViEsBcVQiDz+NgfaqbQKUSNfh0AothJ9QHxqcjnHXu6seM2EnRRoMHJI7R6
ToE+hmr6nvXhgYOpajcztTXCemV/MZrwr5I4boFSn1h053am99dzVZTpTVJEewmSjftvI0FJNC+F
m6LhiGS1eAXZq+Q6cUNQO/XFAghMnByLeYx21mwrprNRMBkBaQNLi9XL417qzocpeIvyesJRkOD0
VVqjlTV6lzFnx4RuPHpPKEHzLKQ5A7JcqOLvmATfAl0EHp2m62k2IEwGFD/iwDICtPSyy2OjUKuB
OiNY9IHEX1n5IvopjPPSC+Zlp8SxdSj440OR12OahiP6fvIEWolZNyL1r5O3oYmLY9ZVV5dtzYYJ
sDGnSzElVdahJxCuDrvSUrxxl0578RQ3O7iarRfBVjkvMmx/SAk63Rz3Ew/it10FIq40f51M819D
UR/5WLzpBpKiOwsw67yVBvyMe63EWxO0jBBlLTKDE0UHCOsaj8TDfcOqN9VeEntjl2zAaT1B96+u
0bNJ5uBrpqL26MzDTVCiYzpw9I8XbZINMjWVk6cN0EnHcRXnJp28AX/Ka2Bzd7ZoY41saOlU0jlL
IduDLq26/0YznqDgW3bQH+mqbH5/eRIb9sfGl0roQUsVoNm/l8l16waIK0vnLJW7qlwhxntpysrG
mC6m7YgbZO6RVzn7gLbH8nbU5XIv426CrB/yfi+zADa8lLTlFGQaMwLvn6TI9jjmLm6TpvQ0HekL
HWrLDCgjNcgfWn2cwAJQHGNN9UeSlugOGboYXOEo3ZEaVIXZXPlTn+tmpzqzZcFtkXO0P3dtJWOA
MWv3fixV7/GFcq9axtfr61RP7ecmi9/DSk3+rsuwERjZIMYcZK1N3edrWTd1rhNkZeOgb3ds3daH
r3f4l2c2buNMJhM+PHKKv2RO3zbhnm7v1kevN+uXjwYBdRyjHwW4ljD4Vo35F9rovXrmhhtl0zv2
hZsFPMJn6yL2F/QHK43ODb34sa4OJvi064ZsmAGb9omLOQ1Zi4HKPvdIRaN7ivxIxZd6x85sGEsb
lAh6Ue5ocPkch4n6S53cBHEKbXD3tNtVvXVqbUjiPCckHSOkPirRenP2BSAmJJDD6huJ/pYwNVDe
9F58Wq23pRNt6ZZI6h6zhY+eBgqAznuNBRsnygYnlgshOUkAx3e69gOUWV+XrhPvGK6NE2WDEutB
xGULTbPjNBHmuxXEH3opS6+ulsNM46+sgA5rlt1eNvwbu27jE7u+TkwJlctjrt+rLrhDFFDWzcdd
ZPqG62fDE/tpIUGsAEShaydkbk4AX3vwNUcVerV0wYZF9w/YxitmwxWhctOPOVQgjwPK7p3KD2pO
/BVeM5dmTSJfXrKtUdZD8Ys50V1ZVw6ysEeSZ/mrpIlLT/YD7GwaCfTRDR14sudiJ3raujO2anYP
5b+cSyDWUVdMAH8qaj8dlj9Xf7nX1Z/hEkObqCC+TOkVZdlern/rhLPHk5yhNuWMNRLBiet8g+xO
d6BhJm4ur+DWobMThLyco8BduUXrJu+OhPfJW5dDXAmERs2RtcjqXF0eaev4WUaAd3VkspX+k7ho
AY4feCoPcSUOq6WmrvQyl92jIeh4ebSNedmQxn4lflqiCByHGu9uUdAvY+3cQtEh9vNR7Lz9G/bB
RjACw+UOwkVTE1WBl6+hGl6etqVe1H6CY3U9dzsDbbw4NoJxUEsduBrtWprGV2OR/GX08MZBgeny
Ym2cMBvDOIRT4C4A9sMTNJ+Gmt+ZxN0rJmxcURux2KDjWsmV/qEZw4eQt/d9WCdXMeU3NHFOWo97
XubWjtu2YKYAkQcgsQBRXFPwGNLtzaEE/831LmHqBv2AtlGDS9x1STwIdNPmjc5v+pCMLmoikSMg
h9xmbwoSANtXGqUcX0ex+9FBd8FwoFJIqL3kadQfeiDQ19/PcnY1VgHbo0Xb2kPLSnBDZt47KD2q
tfAoR8W9fq/DYMvy2ShCORJIoUI68KiBRZMhhGzcMYSQpfAKmZz68lWAciooWfaL3VvHxrIWUqIh
O1LI7WVjX1ZeyAMZnBqCfK/Hq8KocyCStLrJFQXo4ect+K/v0/8KH8o3/weK0v77v/Hn72U1N1B/
6Kw//vtDmePf/15/5//9nce/8e/rh/L+a/7Q2n/p0e/gc/8z7uFr9/XRH44AN3fz2/6hmd89IEXd
/fx8fMP1b/7//vAfDz8/5cNcPfzrj+9lX0A17N1DGJfFH//50e3f//qDrRiu//r18//zw3UC//rj
TRRncVXFxUP75Lcevrbdv/6gTP1TgghJoXjN0UK7Rr7jw8+fUPVPI6iREkq6goBn7Y9/FGXTRRiV
/hNXjlIkQ6TkjK0OTVv264/EPxVVFMw3roTQESVIQ/3fb/dof/5nv/5R9PmbMi66Fr+NB/B/AEUu
sD1MckKFa/AygfBzPUO/eAGpZO3cDEDsNlHqXDF36AGbN82OW/Z0FCEYGF6oRA1fGhveQ5O8Wh2A
5c4MkoOmrK79NsrH619W/j9zuzwXIYSLgbgrAEqwScnmodOZGcx8V+ig9JfOWXzdgmDi8ihWUXld
MoHPVq6U7rp0bJ3sL0umjaNL5VbTHR/Llhwi47ah54pIfXQg3/x6kWr8QVpZf8hqihBaBaGWB6ky
4N1iJ2V7ucFn1lZqrtGjztEdruxiSC/aUCKni1mToT0QMN+e5oDvsSw8N2sl0BqimUav5xMZbFXn
kxOF1XgXd06aHZY0RpaTLm2f+2B+ragfjpwF3jAV2eCj2zH/tCx9rw5gFi9Bn+WwcceVfPyer9sg
gQchgmiJzSB2m3eh6yYALcZwFy/lN7cQ6RVtQOvrQEDi8oY/fhR/DkTBL82h/smZYnYNEO54V8Ws
Hu7mMCq/h7DgiMVUDlUBPt2XujQ74z2z1BI3X2BSSq5WwUrHhFnfJjHBzAZ3qPwSDWmHJB2nL7Is
289OEUC91ckH90eg5vZvSqvoRxYr1wcVH5Agl+f+5HAJ2BoKHCksEOZvQ42QfSrmCnQt5wT245CH
qFV3uII7V+rpKLizhEkNrmdg/+yAhyaVQdRh5NkRhCGQVj9oSdSOl/7MIApWUxihjALgfd3mX68t
LyiOZVXd1RJw/s6l9cfYLennywu22stH9lQwl+GUEFdxpoVtg5q+r0oQu2V3nIbxchXlRVKDP7AZ
9BHJiPFLpaEh7oFJWYudrbJy3zinGBrH09VEGtcIGyBMgqhCPbIt71w4jpUP8qi0ODS15udumKLR
k4vbvluyqmE3EkqtCWCro+y9hiuO2mU6R28d3Tndu99eEK0gWqOEZiC3tPPK2ZA3bCjc5g4w0r70
eV3NSPA1pPiRJUmtr1i+iB910iH7eHngJ9dWcEaBdsQLS4WmNgYocjmrQQiX3ZkggiywKwsoHevg
0EIN8a5ORbhzbZ+er3U8pTmBqLeClsnj85WrtglrVmR3eTgyf5zYeDRuyQ+XZ/U4XFo3mWMZXcwH
twWHxPLthAFXe1/U2V3ZJpzdp8RdIA26iG4C8i8s9Xkw9fRBCZE8tC5InHYO2TOThD+CN1xx0BLh
Hj2eZFlkE2DPZXlXQrrQ16kzegOYp3bsgQWe+jlLvGRUMo4LT3GWHw8DroE8LGtd3LHFAQpidLJU
eWIpnL+iJIOmJoMi1vdBkdjxwrasPw7GzT8bVae9H85u+ylXFaT6VOuUkwcUbjP6aZKXu4XHZ1ZD
42kg69nGdbfT1ykvK5lmrLhzaAQds26Orlmz5Ad3jOJr1xTDpyocl49sipNr1Vauz5MlvTWSxJ/B
QxHc8AXJMFOAxePyIbFiDayfyyCcw6UUBoGWsiP4eRySERLv8zmDKO99nw4ohHO2dpxVFB1TWi3n
cCbdDbqX1I1YUFqK5jj9+/K3eLI6P7+EMrC1UsJzsM5K3YQjZQApnsPI7T+4MshPJMl2z8p6rx5Z
XAwjMcnVIeOgE7bOyhSBopO243QOVkpVL0P+F4rTnBehPwog0JIoy770pODvq3QWwaFaYrfxoYmp
r8p0QWtVP0GxbeeePHFOXBh/4YIgyGi4ZTYQpmvScmbTNJ2dSXJQj5n2dpZsvOK1Q3YuyzNDQYmS
UGw2Wme53SPHcl6NfVf350Ty6DCBuuAcz8t0HnSsfvz2jhru4pUW8L64tocCc0tRoQmuP5t+4Scu
GwH2h3iPQfSJ4UaQJEFqg75ShCTwOa3LvyQk52Lqzn3a9TfZsPrQlTNfoVG0els3PPitSsF6WTAe
51wxCok+/I81XjFkbOEYD/pu3WECnufI5y7x0cYhoS67pDthyhMXwZXI2oAtBX4rTKjtU3WjCsY6
dOtzOKEdlOvqbb/QTx3X7ydnfBMUTP32CVGU4IgoqfFwMBsqTBuQrWdwes5zDm8OzkcbfJmR/71B
EzHZgSz93J3H13E1PnDO8UQRiqf/8WqGzRwGgSyWs9PA7fBETEvXE3mZ0sPY1GT2y3FeMm8wNIlv
3WnqmadqqmsfHgmHuva4dB/Y3I1QcekToFTaEsbeh7ksoquoaJ3QTyUkWUHtnnUgXpeFoncNCQso
KbS10j5c1AUCaMPkpH7iaGj1zcOa+ZByrnMv7tmce05BxxDUvpX48rsXBJNXeLRADO8SpixbNJpl
alvHkHPCWiRYwiW7bsv2tz2NNVgn8KWown+ROXi8xMBNj0URCno2ZT095Esv/Ehy+fHyXJ7aFYxC
6Wpa4c1y238Scwnhc7HQc9vk46ssMNMBrDMD5ApQ4r481NOXAkMJnE7OpYHoizWhJVRZieQfOSvQ
oPo8jhufKxApXR7lmVcRwyCOWxMqiJdt85UjXgsIdQiUITtIgBdlC4pThaKEN4OQ6eiOqOXhq/To
2EiE31VBeXDbvtjJQz83WUGFRCiNS4K8yOPdo41K4QWU9OymY3mVLuXopaUed5b0aTSAQ4IPJxoR
JLCINliJRYCTZmVBz1x3kHqAuvDgJ7qdXweqSRqv7hhh3hiI4iPa3CjzxeIQ6omkzlD8zbtWveVZ
0u+9i89OXkrNEBFQdCpZO80qvONjF9BzFS2Fb0ajvMJA1OXyTj83CkyeEBzMBFLYDUWzbNAP3jF6
1mGD3kLjBq/HhfMd0NQzo8CaIveCwAsPh93rGfQm7IHf786uSovPDvIEp7GCSvTluTx5DTXsiIIg
pIC/T5DaenxclJPrFpnY+SzKNPpK0Cb1FxK8xk/xrr3rkOD93ddJ46kQDE4jY9TFlXw8HlL044Bs
y3h2shiwahO4zYd4yYo/4543dyWfwa7dxPXOpXh6XDXFaHjy5Zq/k3bLIXFn7Q5hR895vIznAvVB
cjBNS9422dxfkRYkol7FkvgtM+F0aijvP1E2dNzjYV7dkIXnt5fX/am1gOcM5wORHM7p6t4/XoiB
ZQaVh4yfzShAMF8Moj3keS3eum3jnmqioNKZ1OGrDp707YIKoPGgXenuRJVP4r31Wwg4CXBvsTi2
M9SiYRAXqeRnJ4/Azoi2JeMv1VBdBSEkz2vKFs+JuPxGnCD93YTJOrTBAyAExYW11fS4KVIThAM/
u4VK/wqmKfqWO/G7y8v85BJpfPwa0xrq4sbawNfJ6HguVMfOS15kjRcGhPgl36XVfmYYpNI0TCHe
Zo4M5uPNLBEfLEiUsfMQJNmXrIydWzxGzvG3J+NKF+cFDyd8H2nd1cmFkiskQdlZtUn2KWnq/Iog
uip/17yt2QwCVw7peiTb7JPJnLRCj1HFzkmQgvgs5LGv+zg7/P5kFMXRQ2aOSWJDKmNdUPAmJ+xc
62AAFyQaH5ysXHbM2zMbsyat1iBRoM5mu4upW5fg468xSiL0CZFid2gWTXYu8xOXGyum8Rau7y68
MrsGrIqpy/O85+c+Cap3iTTzXzkj8kASJDDYkIevskjEO67wU8sN+4FaOVYQlHgwJI/PXONOS8yc
LD/TKK7PfZ+qTzBWzk1XtPM1tKNZtnMunjGiHJlNV7nI2Sr43pbtBiogCocsKs4uZEt8MHmUrzIR
jl5GB3ZjdJVqr5tjeeoWIc5G1+3rvHGGm4Sm9W0emnyP+ubnuj4KBhD8GmRCkQAAZxhSOo+XYMqK
aNZFnZ9rNeSZp8eqfKeaQt2VPRkeNBvVa93nIFwDnj7MDhzqs9oDFVD7tXEqqCE78VTHx1bzqLpO
TV/l/uq6vR9bkMR7jiiKdG8JV0NgfWM86Cj6KVg/DSfi8TduAoCr20Dl52yqW7SNxGgnAN3ie1Ru
5Dms4iE9tu00/tB0Nn6QDw499GMX7flJa4xrfQ1E2D/T1BSkKHa7copMryrTvDrLMQDZDcm1e9WZ
qrgN1JBoL1E8K/zSkOZVGSxx7UX9EvU71uxJAAAzKVHpYQQZTYVExuOlAGk+AehI8lOtIEodxKM5
GLgGXj9DrPl3bc1qz3BbYGxcqCOxx0MBPp/hsanYycmC9pYFGfVKuEQvGAXlK4OkjIKv8aTW2eZO
1FagnMB5d6/raKhvgyTcI7N6btnWF4C7SF9iAa25jBGJy2Qm/BQ37j1I5r47gyg8GtTTjmvwzEAM
TycyFsqllNmLxjgcQtrkwUkUYX8ai06CYNDJT/EQ/vjt7QGrokTdhKCAglzC4+0xGeBHQmTmpJ24
uab9VPhxhI6El4wCOimEm0j62u0cM5wLJkO8AhEU4m9ka0Kvy1E9uTzKM6sGr0ayNVkGq2T706Ws
azCuc32KW8q8uo4rdI8Zx6c60DsTen4oFCdXC4iX1Fo2VDaaxpmNPpUBr77HdfvNxRIjCSEmd+ex
fm4oeOx4P0GQoeC1Pd6hrkQBxYkSfepRwf8uauFecSWSO5pme41cTz3Sn1gFutL9Iu1ts03klFSu
yObglINn28tMWrxPkGiF1+ZU+QFFtu7clW58GNsk3GPZ+wngf2wXMbiLWAjPuFmn+nieTslTLaMy
OI11nIY+jHCZ+tPCzNe0G8b4luax+Gq6Mv8LysOCeF2fOg9laarbONGgcHdwKN4ThW4Hj7I4a330
sRbDVdKm9TfVsHjyRTsBmEDyMOw8OkPPtHPZgIaIhDkJsgUcTdQ0ZOPfTbJKb8C5CzKv1bgYns6N
+dgt+SIP86JRly57rX08ERHI4nsoUk8SzuChqk37rmYgsPeHwA3v8fej3hcaVuJYdxV5100Vm6HE
k8qvddvyz0nU1um5DJ2l8ea6CszOm/fUOUImieOQghYEVV7b0aurJsyXKtAnXpqPWVV+MOAaQ+ep
8yZPgjfQgtmJMJ+6fBgPKoNrSX09RdYe8gm1XpItGiyccCyHWY+nPACR2+V7/twoiCSRfKfGhee3
/vyXcq8kZHaz9Z6PaZweikBLP2lydwc8+8y9Q6yMznJ4DCg+uNYobJJF2A2YS2Cke+tAkPqNgL68
J9juvXtum2DvkTX6uXQ2n2DVNJUah1Gf8m7pDkpMxT2SHKT3qGrjGyRF5VXZVi9aRrjOLp5MZONt
xR6dhE0A3QtMMNXldRpHrdfE07CzWU/dnRVbsj7MCP+xjOsy/7JZ4BGI+NITfdJuHflpa/qrea76
22pshjfhUlLcGj6eWKjZTdcne12Xz8T6qIgixjdEuohF7CgEyNqxbKbCnLqhaA8DcsvXTRAynw5r
6LPM1ak0AiiMMT9WfRu/NhytfzvX8LkDKySSVsieU8Qr6/7/sgZdDz1dl6TmBL8PYmasbca/UjlG
v+81CJTDkWdDsRoVCOv2ZV0JwaxZYJilNp4zVPmC3smY3wGLa3YyZM9tq6TmZyyCjllbJlhmLCji
hZsTK53gS0a78e2AuvFDP6VgWuJd8Krq+28RVFpfO+Givv+2BUAJFNlexB5rDdS6m1VSAOo9Os5p
GtqMAdLesWOITuS98sozG6e4hhsGg4bo386Y8ZDVkqeuc2qqZr4nIC86wImS735/NiiGk7XKuQIa
1rX+5XjE6CysGmOCEySeq7Pqsv4w9fL3cz5AIgK/Ai8MRg0VscejTFGRm3HQwamnuUY3/dIcoDYu
j5fnsp4x6xX/iSgCGIegtcyOLNADRHIJaqRTEcMbX9yCPsSNNm/qoo0+tLzaLSk+Y6ZRsUQKAHNb
5UYs+1KQ3O3DtINrOf1vys6sN05lXcO/CIl5uAW6bXfHcRJnWPENykpWGIqZggJ+/X7IORcxbrll
aWtd7EiupsZveIetJUNp66TGtohTV7vWj76wGwBpcMDMP3WzPa59MpIsK8zOP02WtG9pq/h35LPX
qrQXPijQt57e1mJ+ebKy1FzMCur+qXZWeHJd677vZBac86YRX15frAvvDvqMYIocahnEe7tjtExj
Oo4ec+evToMdna/HRdEvH0SrebfTlBufrWTsrtQerYsf6AOxRCmLb9z3asqJNj0lT2hbi12f5trU
7jcQ02/sFYx3AkKkupukJx690fA0WCMD6ra1kcxnnbaOFfaz6f5Dex+0pbYATAqHQa3fZ9kImslQ
RI1IjqX+1bI9nOv9dpRpXIpE8q5SF4D5Ip25R1AiddwbkgP/XbAYUoTtNOZuaGBJ/92a6/aDn9Xz
V81yxT8m16gd6lNa3Th20y3gIFN9iV9fiQuRN08kvVVa7yRjezpANi9j0luLf5LaWN2g1NbcjbZZ
3dVZr93gAGKcRCGBQCA7eE2x8cKuZmhiNax+gVj8Wa6/bp+mmsuuawz/tNSrHnae8E9zqeTb3yZg
Imwzh04HJc7dVhMez6ro+MBNbj4yx6aErp2nkbTVtSzm0v7arji6cHiE23sO39w1NQZSLVcQ3K7b
1BAjxqW5FTm951yJES/NnYVAF2k6eWewp2+PVaOjEzB6J79MvIepM51w7rz27VE1n8GcbYgJYt5d
smlrTV0IkpxTOs79bY951MH2h6fXd+ClWQN1zgbYsOLktM+fBwKz3FNF6p0aD/WVxCicO6czqxsx
m9cMil+iYEHMg37Hep6eMEWhXR2F65mQcJ65AWS2RMgponUadO9yN20jvDLNMF2aNOzt+rYyR5hQ
y3lum6+vf+/FH+FuBA3PAC9IOvH8g9sqHbRWEXSDkieL6IriYDdjEutuUsZUzoJ4DNynDlL0PQur
3TlJKm4SfxquyWxdmnmgwHQVKJVz/naz4duk2Nqak+BDyrhxpqm8HTXlRK7lrvHrH33hdSYCpgJD
wxEw7otvNpIAPDfBuMV+jWiwpo+ZqoJbnWjgbJdu/vayXLBd87AZCNUY9Pkc13Kq8Nlj566eI4+B
V8A4xnr57eE1o9j0F4EvEnJsX/3XDebovSeL1PFOJJ/eLb57xsmszP7KDXbprG9XJIEGZ53G7fNR
cseaMsyF7NOgTZiiCzsnh3Cu9ZkuPck4H3PaCWZIWXaVWa0wlzTXNfvk+Z1xY5qJHQ0YDETpSmrU
O2pFbLserjhzvNyB4HnIpTmJ9IN4gp5/GlhhI4fw6J68wRijyeuz2KvEEHJ0rl3Of4Kk5wEiY3GT
GTTtYMfs9d40qTwN+2bnlLVTk4SmnwbmcU16Dy+ykvpB2DaB+NyLCeqU4Y2AmysrGd45qPJ4oZmW
1OZNPatuUlvpyPMmHW6pPkoxTTgNtVzDVceShXe/M65kPC/PjkesRMl+a9b69DafT5Jm+VoGdN8+
OWZKz7Ra2ntlV+utEq4Tit7RrjUKXm44BqSYQftsK8/uZeTKfMTUuu3s07JBACXeVndYrPlXtvWF
BNmjOetSNiVnBGi4uwcLtSq/puh9kn4KfDztnD5EXdCEmtyTF5siu5uRXj44fuWdSnyAfgd5X175
FZe+lSoq9Q8QlbCjdpMbJFhSB4Vln6zK12/mzvm5DOpakHVpkI1YRcwJwyrY30aTrmN/QpZ4mkoP
Lz/HX2Npr1n81jsWcgd1Kco5Jk/LPpRLgP1oU2q4pxRB7Ai0jXPkhmyjihD8SDp5rWV86fD6OmQl
6ooc333rIzOkMeDu55xW1MnDYRbdSVUaumx+UF4J3S9MII1pSrSU9kDB7a9Au3PHOW2JEegujRPK
3qo7S+hfxpsvdLoepCWU36hmEPs8P2qwP7tsmRL3VNGHuR9sYCGFJj69vk4vb1r+OOBQeoHUpZy9
igF+8TUbX7onqx08tP5HGhOJ7r6TyGXEEmeP07L29pVQ7mXZhA1BzsV55rxB5Xj+ZV6rBUpH3vUE
5GKFADTp49cVyZJ/s3kKsFbjnx80NSxZbPdZ8FQuptl/eP27Ly3iRpOhr8Sn0zR7/hNcP8n7YFiD
k1om+7HLjODBGa++Yxd25XapEBITG9N13Wb/rzeZNLIJjDGgFqXsR18zrQe9m9ODLq/q9Fz4Hkh7
HDbD4k2BovF8JFoxDozbOjl1hJURRE0jTmtPu7Jwl0dh2jaeGC/Ybku2ZiOrrsiSU0E6+gE/K3Sm
B6O6giu4NArQPlCZOvVYY59PlLm9kkmwPdygSd5bS1CFQ1k0V7KWl8kmKG8Aph4xOBiTPazesAv+
N7n+qfS67tYW6XDDbSvOblBQu5u6+Z3qdfNoTq395niQkSFYmrC1IMDtlaLU6q/UDAWVrtY33o9W
2+dhr3Dlu3KBXDjbXMAudK2NT0PW/3xP5HScq7Jc27Of583ZyhLbDAN0XkWoAxCORSaGQ5eM7v9z
pJ9RpF+lqW59FlB2wJHopsIVej6uI9w6sdOkOZe1YaIThN9FAW31yjX8x/FnF0N5ZIKAQf7slL3w
omtLfOeQfT2X67Jq0Prxdoi2En+GOYHR3shKWfgXpJb5u9d8+5M+W8UUjkqt59aB4RotU13mcaYt
jR/S3zKtyNW7Ng+JyaS4Tcs1E/FSLOuTZguZRnnX6tZxGks1R0K4/mdwEigDGzBLkmj2R8RNpZVI
4yj9qi0i2sxmdlBjZn5dk3XWwyRzG3j3XIe/NaAqZWx6PhqyVe7lOiuSCfWho+NtxTi6N+JuLpK+
CAmwkzESues/lo0u27DrUU78lq+Zp6KqC5IqxqhHfxKLY+gx3XF9vNW1VjR3clFNHo08UmDw3WyS
B5DdlXdoJeSDyJq7cTl485DUobnm+VPqjEYZN77sZJgn6fy0yNab+FB7MiJvVs0jml+NjH1UzB+c
1ilgosy4DORiBY6euwNXttQnXE1ro/iG56gqo4L6NGXxyiwnPEmgDT/YXu38U3jVZN+nSZqVIRRY
PX9nl4OwIq2u2t+Z4X/0QJj5tQWbTgSasfCc52V527gl0sfSwKE1kqRqwdHXJ+OmTfuARmkKqjN0
krL8bVWVdl57J5ljsCNVAnssT769/nz8CcV2m29DdIF+8DdYx75856u0GrPCHc/T1NefwAcl935t
W4/FOOA4nWajvEM9Wt16mjYdXWTHjggwuO8t2fta6JRpglJBETwaejleOfUXf5rj8bzSmYAftU9v
jbGRzH49n4fKER+WdTTPejetWqQ1UDdBQGNa/rsHJ7Dc6TgvES1VQjYPSTkKdrNX1v82WG78Siqj
6UMrmIZrvsUv7/eNOrG9/KR3wDu2f//rVbQUr1gDkfQsqkTvo5Eq/3vHaZtrGfHL15dxbOIbMH4w
Y/eVan1s00Ahlnkeu9q7G7AP+2i0pnmkjOR+fX0//EHwP98PjOVSZkPOwKFksP2Wv76p9bOh0Qt9
OHuZIazYcPPpczClJaryTdmWB0wZ+/wwZRKJANOkH66GyXlnsXe/mH6DNm2+ErPGpd/X7+d6bFzM
4sakQyk51+t48RfY9pMTzKjV+6irp0WNVhYd/gfLaA2b1nwVwAQ0qtqOZtZMRKIW85MaXeQB6Lal
/ckf1ilAT3zqr4mqvHxn0MvbMHDe1kSFf/P82911Hgt3Lsez4kKIzUrUv9tc5jdqXeqjgrQSebWa
D6/P+KXF9eGeAdvZePJ7oqZl9nlB+DCeF4FBledU+TtwPfOxyFPtSs57Yb8CqKKICs0A2Ny+MGDX
ObelkQ1ntnQfDauZ3LWTOb05KqAaBarK37CoBOK7U7FC0oPgbvSQXowmVq3RxsiYXKPXXpg2yMo8
LFvsA/VlF/eOttHkhZH3Z+FMZlQu/hiNslGHJs+uJZoXh4JIy+eYvscOeb4tSi8tXdnV/VlrEBHT
ha6Hsw4zsatxwXp9M1woY5LLbpIhBFTU2Pa9ZTQsOlwWCHWgD1rhvDnROHNqRa02ZZ/m1pEfaWoM
72Bs5kUIKmVawxbk+SFt62sisC+TG1qlMDaJe8BIQ8R5/tk8t5pEbLYHYKl1J6dw/PcazFQM/awS
pli6dP2xrZb0tuS+OOij1K68TZd+AET0rZjLnfeivGlODUSDwOjOvTLUsR48F4dQYS51nFT1+EPT
PD7eGIJjzbk6ZsD+r4AdXp6XrTy09VEIAekw7bIErXVR+4EbdvZbu0Rbc1xRrbWq4+trfmGUrdOJ
sosFVwxk2PN5LuZCG3oT+LYZjAbADae/rV1dvvlUbrheWpB0m7jY98CJwA8mcyEBPTf6qB1c6t6R
Hly9QS98C2g12gBAuOl57vvF8C9EViyudS5s2WxI1PHAO6JdiZgvjsJNRj8VLCpJ3PMZI2in8J0J
+5x1ubxbc0N9Kojsrj27l4bZRGpo0XD0vX3xtpSBdPogQZWhFsNDP2Xp/ToX3pVq7aVRaOKzw1l8
i0hi9zFN64kRq7XzUmr0m5yyfhi12Xh8fZP9ebuev+vBlrcDJtna6y8gtWUXdOSCuX1u9boYD7au
tI+mkwVx7kkdtN0QfFjmaox9Vc2HYZnaX7amggbBt7w5pKKsjiNO9gerwKMe3ZMlzkXh4dBV1wfC
Sy2yJ9UcsAHKjqpP2gOVOHVvqk4hEQsoyNA7LMJklcYVKOgrl+bL+5mONzm8RdfOBpK0KxlMnkWU
7gnzTDdhgcHqBRGOjwNGFs7bXx1KgdR8CBB4sul2PV+sscknriED3pMK/KegcJOo5Rr/Yqa5Fr++
Yi+DET6F2jT1e8qBL2iB60zJfib3Yfdl9YGQ13hoYa19xqczo3LupL/roFJXbokLU0mGTbt1u+5g
YGxX8l/RX1Iqb2lyn0Hbpbxdp865dyCyVeEyGde8Yv90bp9tSbqfANY2ms8fbaDdzrdaU6vK3lXn
KmvdXzVaB+vdKBJziNQ41MnB0UQKUrquhy5KXMVdInzNO+TdaucxnjLrGYSY9WRKFPPPQ4CgR9Cv
hggBpWNvYplDtkbASZLfMhOdERP7dedACE0PW6cZuoPSS5K/tjahhRULGV04mqMZRDla1zKuepnm
Ua2GPog0Z7LM49Sr5dPri/zi8JPdUBcCJcCmotKw27pSp1TuCW0+W16SfwASshnlXC3Hv1hViAnw
j2HUupBMXwQwiaYXQw0R4ex0NqKdBSyaDtbCERnWq2S8rbm0W1TKdhREwdVwRe/rd5mnyyDQ7Pxs
1zpKILo5xEZp5Dd5Z5t55I6t+qD3arorqsI6aM5YhxkiOFGDbMKV1/slyYbXG+w47eBNYuxFXzrL
177eFD3One4NH8nsTSP0gP6eK88QRZhpflrfNPXg/Ox9Y/7iN2i2hPra6j/mZaXwUUmar1eS2gtL
QSEc5ASBK92RfYoh8WYVme+Jc28sKcr9k3ks57o4COobb432+XwQIGSN28VPP/D5Wc6nZUQI3Geo
aZ3CArOfqLCt/Mo1dWEHA2WASc9Mb6nw9u9/3RgQ3DyCMUegkVB6oTGWIhq8aj28fk5exsXUx1Cc
4g0Dd6mTCD8fBlALCWu3FGfe5CI/mJM13stBFtShfJY4TIJy9SJgbOn3QK1OEYnU134uYmkfIQ4s
9ltjNn4OeDjaq8DbLXdv9yAqxYuuaeK8IGd8aJWsbmbZXWsvXJrbbeE2LBFR8N4+CevGQfOTVpyT
tZsOpNfqrlPNeKV+vE3d7sSSbVj03H2QBNwSz6eWylRiz2bSnQHV53FAKo/yfzPcIc9SR7XTmFd2
zIUjAFsZoDeQOsL7fdV4wYWsX11UNTAhMe4StCcO/bzW723NbN8aKMKx23JrWgkbk31foFEr/lJq
1eH0mV4T9knQnEpkK65c4pc2J6zYDfFpO1BW9pxVU81kP6jsnbV2DOB8DXb1JRXuUsbeEqS/zKDB
tRKpgl+esXhdKHtqUeEYzG0f2UoY14S8X0QOFPTYmDR/wYTwqu0e8aaRbtmVc3WWoG8OE5w8P8LW
Ut50RlDl4ciYoB4s+1ryemlcXphNLgF8LYS05xvJ9yWg6EArz/rQene+lYpYU6MeteMKAyQ31u6d
gbXetf30x3drt4Eh9nMzbApiW0Pu+bjJKobOHMv6nJo9viEkxaCyy8QwHtnVWRUW/iA/TBQ0ta9p
l5U/kYtoy1BltvtTq/DHPTiirs9G7a4wfjA9l5ElsvKJrxBPazmOH8W4tjcY3c5eJOk4g2FAwNJD
7Co3voPuz3/0g4k4BN29MtYaXVS3iDBCH5Jts1aHxpyLJQSVrtaY+Er8HCqfclrnW6UZT53mfJnq
OtH5mRBl0I1f/AfwRcmd3ipjuhIqX7hRSGbpNoBHJUHbF5tKI13MXqkajQIniTxqqofGs69twG3C
ny8I0iA8OyC66Rja+41QTjONebMuzrmA45TDBfoCTCR/HJrK7o5y1sss1Dqx/hKV7YaQMruvrz8X
W2li/wPYERsDibRa34exyBH0Rq35BeouKS+96XZpFga5qn/5TilPSBQHp2yQSxqurnbt0nl5DLht
iOcM2E/A7/bccsNqoDmtZbFpWpThnBW3tjkY2JcvephNC7sH/bk3ryvbnrGoDCICA/T1+REojY5H
1+F5FEK6H6yigeVU4TT/7fV5/SNHtptYUkjGADFHQWYP7Ghcd21HkfXnTubBwS/6oEa+cBp/JbaX
dHE/+8MWt+tJG/noeWMcMSxWFWW10v7tmgHchNYsCYEPOoJpOKFH+tPPgmw88lDUI+RYF2mBiQfi
x2QDj3rzy4PuH4RrwCJABJDqeD5LSUBGa7b0OnL2xRGD7l9Bbn0iJjKvhAcvnzgGIkTwOWlbPrVb
DkvOFD2CnpouRPwxrHWvjX2rTs5V6/tvrR8QhbAaqCWw4Qhwds+307Z2hvy2PGeTr59Vmel3Ro7h
1pXAdfszz1ce7j8xPd1/kH9Els/nTvV5ElhDUJ2zQhvhqUORw9NoLg5tBcAyLzTrGj7/wiRuTR+A
LZAwgOntnpO+KMe2n53qLArkTabAmWg+zOZhda46r768Fvm4v4baIebUOjnt0sAl152uj1cb0uEy
vl13ErDh36OYz6dwyWRtWJlXnSuS0Ehf/TH2tKtahxenjYvPRUiB/bevhth6oVx/YdqqQn6p0LmK
OmHY1F2S9eb12+DirFGBR10ZvCGMl+ffA4KWGM9mJFO3ujtPq/oDXEn/yqF9eZcza3+NslsbexnL
kZp5dfZGTz9iHuIem7ZL446qwkdhBkUMnGS4g0T0ZvgGUdSGawAS7lDO3Pt95gVMr2oKmrMXDEi0
G6Ubm0v2/fVJvLBcrNQmCEvSTPS0+7ys6oVFSYnPmwI9Wsq+uB0WUcWNbhaH14e6sF5IFBGdoSCJ
DNLet7tyem1uAWmclZkO/5YE+mflU3t4+ygeK04xmz0BFeH5rlBc80mfMspSj7xCQDe22KrxPr99
GC4iDu0mzAeI7fkwXgUBMEtSkJS6b4TK8VSMwOE1l5oLqwOIm2I2WtoQb/cCbpWT+a1v0xEs+zH7
akzBeqiCZXlETPrtiTQSRgTPGwedktA+Xbc6B0svjSSiSXzzZpR+f0gQ+rhymi5c4wjf8UXkp4BE
9/WHlnAog1XfnlVTO99Gf2yPS44n8yzK4tGrRnmFh3Bhz5FTEpHY8KfAqO3uvKn3W30J3PY8paP9
zq3MJfKqpriSwl4chf32f/0NZHCeb4as1gpZmkt71iyzPWYDqExfV+OVuXsZ2NGYY89tu9uB9rlt
lr9KHaXroxMwE/z4Q5V/FGqln52NS1SUnnwYmNabSbsqQnchudx4tqDIuEo3Iv1u1MVJ58ZdA8BP
7J2Ta6qiC5OqTWNjdKaH1E3TOwMI+70x6d1NSvPn3lPd8Lnokmtwh0t7Z1OpBZkPs59r5Pn3e0uC
JN+QtOchMeBzNXZ20xVj/lSNdn8EZOFfizkuVPBYS6ApjInSGcXi5yPCc9ui3rk562V79jTpHExv
yeNldluMi8EYhMi6aQ/Z6AeHSlhzaKm2uNH92RyjubrmsvMnPvwrBqL0hHiGT6DFr6KPvq/6uEan
mXOfOucOvdxw9uxkCM0GoNOg2em7bi1l5KEu9liks/3oKquKRYeYX5b782dwZm6YrYH2tvDvz2/i
+aUzve1LKmPPp6gwHcXyT87Z0MlxRA7VazBH7fj6bbu7B/+MgrAa+sBA4oDk7EbBOrFwe89wzyVl
xU2rwT+WSCPGibSMu9eH+kPx3M0ynVDuQRCgtD/2QPmq0A25Lol9htGePaixNknTCHz7KOvs/HMu
B5JlpBn9fydrAO/d2RhVIbQzdSmehyvWQb7M8ggvY1+FvVd1P5tar7NwqlDiDmep/M/LZCJDWicy
yGIqN8NJc/ryv8XU9M9pbzhltMgMvLpYaieNgN4u3nHwmkqPJK+eirrWDO6wrkPnTVnmLCDA+cka
QgWuVEQARp25HSu6ZfVgGSKi29I8Vavf40ORzOtJlWutYiFW4+xMWf/RtEeMeKW06JbloEGuJYd7
TgB1YK57KntY0gN4hYbwfI9UlV/YS4UMmV3PDaDJqgzu+9JMi5DcQR0mr07v3HbponnhdG1CUM1x
LYNr2KKLvwNkER1oWlpb5+f576DAmW6CE8a57k3AZa2d40OhjKbVjogwc2ZBEwZjqEMVQ3l/XREN
XDMbbVqvcYwrOoa7J+PPnIBroC7Iqw7IYLej0SfImhzYwzlblP1BWFn3YUS24UoP4vIopEygt2AQ
7PvhIDPwUtJ0uu6z3x49E/rnrDfFlUB8f0/++RiWlc3Hf7Bt2b0RNeDRyapM86ypZc5vgkIZzs2k
rOEnWJL+m+8PxpeFTdLjSNxnP6A59iAqF5V/4/6sH8mLuyJ8/RjTZWE1d+d409XeND3ow9B0fr7a
GZqEPhjT9TxM0/CksQi/IC0XjwrAQ0C1KxkQHQ6S+eAiFFmFZeOnVVhpTl3fJHVVTaHupnl6SDKv
Xam1DdZ0FBpNbGoKGfjTMqXcGJli0ppQ71adBp9mJ3Po2t3KVWF5s3dj9KUqYt2ZxZ2zeOvXdawQ
q51MWd56YlYf3TEDTtgL9KojB57HQ1vpnYhyU4fYLtirY+TlsxKRyoI8w9yrSN4DrcI3pbeG4SHr
s/XJxXDcOE52kYPXGToUyCAxaXD+13Us4gUjMLRrm057XFb+bChKm56Xsjr/v8ShZnPo+xQ0DX5q
/s8mUEhDVUllfuz5bPtgoeDRhAAqkgI/hqBVcb913mJWsviGXYPzTzWnXFR649YoMs+tWuBQ2cU/
vt+NG0rPk9rmPDzcVzrIvoPS8N2l+xmMnzW6qmZI7iGPFTiLNsLfq7YO+dijtZMnVfVoKS9TcWX0
THAn7X6MLG7FPoQLMDVxgwgPBzaX1LIcHRuNoAyM94M5Jz+MpvlPDab5JctyGqyqybL3uqWG47pg
Touf3AzaHg+cR7vw6ved6KfPCT3ub50rfesGWVPjbhyrnt3hJvlt7w7jb/x7rOboOqu0wyAoaeyK
QPYPaTri21AXFqrUpe+TO9maGIyTPxcNVuaOWdxg1k61UalumW8yx5x++ovd99Hcrd03fVqD28wb
+l9uus5m2MNlB88q6/6H4y8tuzEZ68eyn+RdYlrDr6wvhIzcoPSBKDqr/rNeDe2+b9PSjJq5X+4l
PcTv0ii6G3qj3HCU3hsn3jDjWZTpXfMvXXRqC1reeWfqyUregP7VP5SWhsRh5QTyu950xb9duqwP
xdiuPxTKAZ8WjEzWcChsEM0rExw6S1ajwFnl0yHP3fqutYXxucsH2SATkrhffM7BGspBlyXbwXTO
5rIoP1JqKu+r1G0eA2nZIsqqbirCznbaNpLz2j4oUehFOIy291hCbxoPmpYnGqF0k9q3snSyr4FR
q89dpSc/UGjzHysFseY4BZ5Y48I3tW9SjjouxG3fqMjUJquJ2Mim+rjQ2/mEZzWeqw02r2208kni
xh+scb5PM8CKcd2o8R5na/vb2pjAe2e8ZwlowKz8N7spSJQWttVwm4reqB5LuzLkvTIb81/MBKbP
Dri0PDaWDhkBz0j1NDSqLOs/TNLWH9F2lhuwRQv+GWifORHtOt+IzGnucXbI1ZpFi9cE9XuB72TL
M67KOsQbeOnul8yWH7Ki4veNU8UtNQvpcaPUjXa/lHqN3jmqAwQbKq/cUDotjBKe1z6CGqQOulME
K3KI5dqhP7X2XxDIoSbYC+dxcTX3J1LCQufJt7zPYkqbX6Kz2Qf5POKWYZTtSLtaUWg9ySbPf4kp
UemndGiNz/rs2/nBSeFThcJA7OFkDLNLDC676h5loo5Isy90bEilL7KIFqPMI4Vwy78mmOUl5Ooz
f4BlXNOPuWNU4pBMjQzCRbMH8Fp5Vb6bDfCEHzYNYf3GqAaQ+/0weHnYFqn4DSAjSMKscubsIJrC
/4/HXnXsymm5HUaSy0h36zWJ8Ck0fxuTGuejN40a4CGoUs3POXGQJ3YS9V0YWpHHY+F0TRjwYSQ2
ZtL+kJDMgafC+4th5Af/iUHQCKmsvGqipJ2VChPpDE4YdBlsBolOdxV6yxC4sdbW2RS2c8M7YOUa
kkAW6gG3ttfh9s6mZD9Wo27dWk7fStDrtf9Ptg5zZMLy6COlp9qp9OvpH2i73pdBV+tX0Cia/34x
A+27rpeiOM6zKbOjBe5JRlrRBWtYm/24gsjpuOjTWSTf1tUOQB+NFTezTAQY5gU+7peEMsNT0cn1
vkxX3pRBFTwQGSKApJCzTNrP7rJU5W2XKaO+r3NgKLFZiPn92M9QQcZGK/6B45J8zcGjn+3UGWC9
pOjjh6CKje9mjtlt22s8Q1q/5p9wfNHSQw5w52yoTreAp8vZjlHcQ7g5mrq6zc9jlrXqVoOb3N9z
vrGmmYxsdt6JYVyCEPpugf8S4hpBmGu1/30tJ3+OGnvtCJvXxL+tcz/9KGurx0wN7f7m4ApwLJD+
23RiRSs3i6SWumbYQtrhBKd97ccgCWp2tqjc4MYfi83JIed5OmhDPeTvfSMDBJMG9VgcJN9kspAt
5qb+UqyfUgeiBDH9YBdRVugmAui5XN6VmVUBFAc2W8Sbvk8RVoVR/B5N4tmw0OocDlm3GgTuvnQD
zmbSfls90Xc3i0q0+gjGlJe+6vF6iLAjWW+DhJbu+xpKVxk2fmFYj3ZSax3RRtnld0Hb6bcVVelj
57tZFvP/Jki3Slr1N8PsdTqoo2H61RhdcZ/KMRGhk8JbiUZCYkmemrJfJ6HEEBmNg3gdNn6OirTe
Nr/19twF1P7a9d4GZFvzGAWre4O4afO+Gqa++ZQNlKOQEjYRxjeSXiOvYZmGMFnxcY5pBoiHLFDY
pHiTpZHoTPlTl6XFA0xgy410NGLwZagyt4ymzO4foXr0ekyzJQv4lcaqUSieDB8ejDndIu5tdxEt
bes3TFVpH0YPu4abuVlaP0w9u7kdnIYpbolQ3tXGWH8LKJ3j4FDbK+ct9dz7QNgFf7klL457v8v+
tTTX/o2dLN0ebjRN/zSxVDPzkWvLwSISI9haseKK2kUkGPRyMQVhM22z2CRNYEWQd6b/6ryafieO
3Q9hu7XmQ6CBik6v689xrvfDx9kvIJ9T/i6fWltL50OVFx7E7iaYl9sK172vC7niDNIscbKnxB1q
de8tNHTDOSg5bQjltNRQSAbD1Bf25zXJE8QklKdnIQLYbX+wA3wSY1pY2UclAvHvAuwHHkQ2vWsA
V/4QKcwtBEX7PpRrXnxKVqfNojpXFn2TZB6bMJla55/MFgAsEkdqZqiV0ng35mPah9qAqlo8yHyT
/hfLeEd1pJ+QNcsb67hmm+RhR8gyhHY9CRAFupE6sYtl2NdyCIS8W+p6+UlsJIrDhKvfqS5Sgxx5
Q2TgLCSLB/QVRhnObWmJEHauMiAwNct/K3IFeajR1m3ifFxKAjU6DTKsBzd9xBsyK5AUSrWb0Z0t
/0Ap0Tk79cCTivTU3EZzgY93qfeYh+iuwNdj7LL+MGFeVEcQjfom1pNEvRdpsIgDf019VdBIu49B
URHYNRLpp0gVGtvZlhXSsn4zJwRv5bThADWnAYDuJ98zOzDzEIYaCo9JntofhzGY3qVzizM1HD2K
Mjypgx1mjSFowk9V8R90/KqPi940TtkIYClOSivhuCySgEHTWgQiYQtPT+BWpE06r9cfTHvi7ytE
rpDRqQUHrc5NlT9aFS3NCGsNpYVAQnrkTdJZVbdt6Wd4tAW5/+RaueOFqKUv6DuoJf9huFozAATo
AgxAbFyQQrtHkT7yrKkazk5lTx/EvJCPC54S6itpHzyW3br2x5K0rz+g41f/qmca3rGl8qC5+x9n
59XjNs6F4V8kQL3cSi5je0rKJJPkRkiyiXpvpH7992iuYtkYYz5gsXuRRWiK5OHhOW9B7qh9kVpa
1Zs8xljol+znytwbXcwlGjVuXgdtjPSY7wm3mPxSsbGUQoeCFnQpeJ77XLmWTvjtyj+FUQ4f0UKS
4TaP6/jZIv+pcfodFfG51zLvZ9l70R9cUbPvmlVw4qSQqNxHkfMlTqfwt92O3j71YAtt49jltV4I
FuRBjJnErSpGGXrTNbaJAmmcEOdAOoVqILJuhlJU8pE3szFO1jaCnwUagWpfs60Rgog2Yy7t+mnQ
KWUGvAfHB6qei0LkYMsvJi5Y9SFELXy6n6dxfBonZ4H4NAZH2Oam+2C5nTP5QipaBNigjcM/ppsx
81SdxWOkZE3Pqw5BPN9IkSHBssCKvxDB6VlzGvDAGbXc6H1baPZ/Q6gVe7L+cNpEUipfnclw03uk
WbBYyJtueNLDiTCoULb6pMed4+070OTxXW1W+hd84MxHo/Ws7o8DlkvfZEqH8FyZJuUXTIzZXTG0
QGM7xWEakiKF9R+lrChtTm0FCaoChcxPAqxrbxUkj9oDcgd2tUFkLjY+5E5hf4e3L8egJhsOfZ4/
7ovM+ex+RDHzq1N1zrOVRqnqe6UrX+LInbUgzmgsTJ7IKLYoMzm/0oRtgUCH2vwEQ6Pe167aJ5tZ
aupPpyub3/WUtUgj69J6tFobgqmny4WeTT4XBo1jl79cng6PYHxIEqHtjJFvl00Y3c0QNu66Xne7
oNLn/q9YHM8wjinC9KD0oRFtDSwr1I2FFEcPYbTsje3bhYhV/3CpjYD8gkIIOHHBZCxV7X+q9gpO
BuHQ1sZp5v87lvVYL/VzSTlmKuZMbD0zbyyytd5L2DiJvCWhd1E6pYFIcRe1SErZGh2E8/EpwKCg
VwFWtu22DlIEhoMiUvv/prnO3ykescyVGhB4wVdEMaIY52NFXVFiEVepJ7W1jE+oJFioq1j2HWfq
ljrlqhmwDIXYObMC5Itv4wVqcKnK5ICbT31tfGh1Ud5Tu0i2gDe1H4NX3qhyXx0NCuTSo7eoE64q
hybQ666OLO0U1vpTLhYTKkmdtKb2sm9r+fL2lnm1gj8rXS2KQMAhVarQNP7Wzj9909uN6BNxwkpX
zzbWUETKTjRjtoMvraYbpY8i2tBKl5NMOPbQBgox9yXOTeObRho7+UNo5+pD68YRKLxmnr5pNg5N
flxG4S2iwOUGAwCy7LHF7hew6OrbFK4UWJGNM4sOO17yaAtEKChBj4r+vj4bi45QOmV+ynkAC+g3
rPaXqxjx0pA6IeinbYUiqo3lDsaHtz//qs/2OgreDza7mCnhnHE+Shw6aSWVVp5sGKdHCVDuaTSr
yrcUvX3GgEnb9N10S1v5slKLLjvWLVASgDeBNzgfFAqB1hV1LU+dVLUg1MYh8Ch7bN6e2rVRgMVR
FLXo5sHFOh/FDUt3ptQsT6PjVqSQnnlXxPP7IAWv389Q0fhZoh4QjNVUhkWpzUw6eeIyUE8oNMTb
EdLECwYTw3v7QmwImIgACeksoHS4GqqRapcWvLJOKIXGd1Y1T8+ujb/OYNAdvFFRvrLPwX0zKbxG
EYVXV99uHhonQVRoPvW8ODc4AFLiqudyy1DpjWldhhsoA3S52Ap0XmF+ni9TWDnaENl4HDWUCfS+
p96LyXOoaCHVIVO7sSmu7XcwIACwOVks3GpiLVdv6ZQoXHFjSqyJBMKNYHTDx1pNqY7PXY7kghhv
7JJrW/HfUVd3heqmDk/tAnczNKKeS7159rqo+fX2fr+2ZvRW2ISLWdxF+5+eV9iTwmt4mMjpTrea
Yh92SvhDinn4+/ZQV+eziDR5eGBceu3ILjFKKiraSVe0kTTZsoIwHOcbEfDazgCfAcpYtcEbr9cK
PHdWSgfnznZUi+3cW9EhpfKdBIthxug3ukRl/p0To+tMzxWQC/xNuqKrhdKzkNwkwgdGS4pun/eU
K7220W4E3YvPt4wC3xdoPmgNCL/nW74zRQyI2qPrmhfxTivGJiCBz96HU33tIy9LxDkmeYD/dT4K
/jpllS2jTDHWOrFWt37RpsP/M4rpAhzgZgTwuRy4f1I+N3J7p64s89Rpotnmea1i/WJXh3evCwrP
gN9g1AOHWMu2WOTxmTFrzikB1b2xs6wIxtzLb8xljf9YPhlwYtBHgDtVYAerO9csXOHRNHJOY2np
n4y2wFGznj2Sc7PaWy468vEMW6OcTH3r5Ym7b7DG2csUWPo750vgBdcPgpZOMn3T1Q+ZirTtO/Qm
T5qNaXnTj191pwtvxMKLbbgMsqTKXP6v5IXzpcvComoi/A1PDYL9AeVQxY8d3NHfnsrVsLRcXYiy
kE2utfJlWeW0QTTtpDQqL2gaCxuyzmhrJ1Z14yq5FtzxzSIw4S3Mdbza8bpJ+RS4ChFQ06l9gq4+
qKEhjxlMuCdm6lLZLaQYbwSN5c5YZbBLx3/puzJPktjz76hXhP5uwtzVzTQbJbR22lMd9XhitXk4
+NaU5F9LfS71oNR4It0Y/cqkgeyS6HgGau7oiZyPjiVgnITQOU9alHY/IoSezZ0uhmingqJIgrYt
1DyoTbu5Me5rvrGaNu4AHBmCjA41a7VH61bDe0HrxhOumvlz0sZo6CV1mCRboRmNui+HrvleIFki
eInFGTQEb6g+mlaJipIiF7ZrakdQ8mKvLO4QGLTo3BtmjSCP5clv6K0g4TW6Wh9vOtPsPufAUX+k
iW7/QiiBXposZZX6bTpG4UNTxQhURS7txY05qDnyPY2UX3WlyY9DSpljM8NhlYFRhOYvNZqs6QFs
RB35BgZr0jdGtX2hhKskm1wdp+/A6HmgUh/WzU0bScpicxSjMRdm4FIDtZX9fVEJKcAVO/F3tI0o
DVlujFByORpo4ZkNpcSc96nY0NOKvjta3ue7EOMb9CFxqP8Sj9VAhZvp2v44TUg2Gmb3oxvN+M4t
FsIMAmklSl8idDYzTfCHnI2jnBDe0LOHZlS830IJjYcakRgn6EJl/IJQRWvvkpksGhqbVR9JiHED
k6jhJvgJ1OY3r0moBelDpr0YelH0B50mXRhMpVZ/LDK3SH0VF5VfWWc4xV6rTIpYrooliV/X2vSF
m8r9hCVKnz64sqw1yunF9DTJrNa2gwLNfUuH3DD8nhbhLSOKK3GKnMbiRQqRE8egVYaY9DltUgOi
dMqW2CXd1D5PsmMLvB2orh0kvqW3+AkQRNa4KzdSkDUjPpxqMVKegwSwRyQq/1BUY/uglg5gBhTX
b+Q4156/7GcHFhmAL9DXq+Nr5Brd1XgUpxx+7kFOXr6r07b5bUx6ve2GLgsg16hbtzXkA91Od4cK
YnTnGaX1seyKCUGtGpUAV9VqlK3namPao/Lf2x/mVXdzddKJLmCzIdvQCVxrIjlqVOdm1ogT6Kz6
u6pI/VHKKPql6H0bzGPyOzWEEoQ0PU5svWgrJnN49IrQOwzYD9HmcW16bGoZRFGl79/+ccv3ufht
kCn5WeBeAfadh78ucbi0Ex6wgEe0p2yq9U+Rqi9SCGr/LTa8+tu7x1ugTPj0kPCgV7KKepMAuabU
Oql8nWM6qpeeAW5jCu/poI8V+LMougHyvnKBUkwjsUcsahGUWI1IRLE6HsvayQz7/7LMLYGv5c2m
cMr03ZUfnY0IQn6hci2c6fNvqepFxzJr5kkfNBeaUMYTrBLiWMxV7zugZG6MdwnyJMmm8LNUt3jR
AlY7H9AaIh61tA9Olg7MoUbv5Wddq1R+Fao+vtkp2q7WItOhDZQ699jS5Ue1NspfcSPaF0BzFZ0J
5SatfoHorbYUeEgIbejdUvFdk2YnFciINTrmiaIOHzvus62NHdRfL+3Ed8Opta8CtCQd6bJ4wvmq
R5i/s4CLVEZ5cCejfWzCOc3en0ax+kALF9tIoAmrT1WNTYtJW2ydspEna1tSRne0RPi0kG8RwK9s
uEXnF/klmGB4nS/x+J+UnpkbA3eceWpC47dq5fbd4FkvZie6G1n9lbOLzuRS5mJq2Byv5uSJyE0z
FEhPczLr39Jalg+6nm0T0LXbOdfCG0f3yrxe8fhL6W55gK3mVaPUbYww6E6uoG4XF3TfkEmZ6WSq
3Y2XxLWh2D3soAV+iUbP+SeMQrOAYFpOp0HScy86YdGzGuNtp4W36ifLrz7frQbZLk8Fgyrxgv0/
HyoZlu8W4fGBxKN1amlHbJJmaG+E2cvLkVVSeUlS5oJqujYPF6OVokSVyBPwDO+DSp3kOYJl+xUi
rfk9VlX7uXZH2q1vB9uro8IdtJcdQma/nNR/dqI2l7ERqc50yhH0x2huVruvA5rDP6y2LH6kTl3e
zTKFgfz2sFc+KRqvkLk5ba+2DufDYh8eW900DpSkO3er9TUiN0V7C696ufuB53LnL3IDC3NeX43i
TnhuhT3qfxDGtw0NcFqqtIqfiSbmpykMbymFX25KA1VXYgh1NlZzrUEdjZrkIhHjyQFBta964d3B
FOl2niiq7+/+guhswelCTofrZB2tPGuwTKXV+1M3F+rewoImmIRt3r09ypUvSBGFYYDhvrpxn39B
UYGUbMtsPs1xp32yTOHtcn1M9qmJAe0810DV3z/gony0MDIoE6zZ/rKCkZJWrjxhjBy3PqUPdR+a
bbhRZG4f6hhExNsDXtmJ2CRTJ6fMtvyzOgDoRWlKgtjsqS6m6FlLR3kck9q9EYevgMUXQSdGgWnB
cVvzyERlDTSADUmDaYInz6voozrAJfPiUgsiMZt7PYn13WKIe4x0mF+dGr7TgnSJKgs4nJIHvTSs
wleXwYgWpJ0rYj6NhIODdBx1IwvEqGOg6+//qrwXPEztsL4AML6KzoYXac4EKvUU9pXyqRzHzySm
7Y3b5tUVbBWYYbAsSmAEEchEq2zKm5KIp5otT1E3Vnup1snnHPDEsXPd7IPVAtqbBeoAjisU0M6h
tRFVrSOrkg93gu7z6MdodR5rkLVo4hreN73OprvJUNuPYU0nX6Y5yiuLe3Ve6dENKtmVzAxxDQiF
5LoIJUNvPT9aRZ3MaPlmE1QXQfceF/qpCgANp//BIIdlDocINEaVhur0NLZg0PbQwrS/WhtF7oGS
T9id6ikFOqK7kz1+fvtUXDn3ls1NRFbMwwa5uPMfN9r4f6SzKSHD2qhT2UmzN0ZAT4mDTGIaOvqN
DPzKA2hpuCxifmxOhlwNiKow3EQjl6eiAZ+G4BAqSiDZ6bw7tag/6mkH4LrNvOaDdBMngoo0VXsj
zKbqvotD7ZcC0uQPHXjglFJM3rfemSgFvP+jkE3BhCcgom+6ChVAqUzuLE+i25t4vj5Gia8J+SyH
rN3qsVYF7x5u6Wi4GBFRfULC7HwNsBpS7Rjk00mfzQapesS0myhMHgwvVT9ppT7dGO/K5QWHEi0E
VNAXKbPlz/9JBaKpHYBHpfKkCVEEuiPkpoySKgCleMt658pQC+0QCiWtB5Ld1dScVDFFF0vzhDli
TSLqNACm2/GglFN8Y1ZX4jstfQI7xCY4r2ua46SGet2Gunlym+xnNyOVQOfV03+9vVZXR3nlPVPh
RqFqtX3hcNlhbPLM0mp9uDMoZTz0bWs8vz3K5Wfjr3aXRvKCgTVfD9E/KwQloEiBwRonXIAy4CoR
HKwFq2yEuXujanI5IdyCwJpAdnkVIlxNSK17a8ACTT+VVQKLgSYseuRtc4O25LGlzgM47cjl4C9C
FgsZ73zL2VIdzUG4Guz++sWN4wcYtY941XTUBhH4yqVT+71+i6R+ZW5kFhQHue2X/HN1OVnlrIgc
feZTmYfVphWd3EyjrW7eXqzlt6/mZqOYzeN7IapxC57PzQSNlZQaLetQmCm1hPqY2MaEupaeU9HR
tqnrvre3Rp+L2AmwhCuRwL0GzEwpSYOeZd6hTrzpgarvsCmQE7xxotaLtoziUb8AVAJugoU7n1gE
RD3VdOwfC5HN4C3ttP2pQ0x8KnW9o7aszPZTpaflwQR+SdGyv8WpvLg6+QVsf2epHyDVoK8XEAtu
syyVPDw4lZ0OYLMMeKmRLMwDAuwgX7tI7F14Uw/9MJXPGt6bGSVUzf4K1neCODI4Ty18nxsLTl68
WvLX30V2t6i42lRcVvlIZSsJipNaeAjrQflswffq/ZE3X+in2jwYgYOSSnt0ChMBphzPPHgdXYZl
ujsMDZSxUoPimXcRppBAf8140/dmgs6VGOqMW763+iBS9MLelOiX/My82PuspJPw9jNKvEctt+hy
DuDDaz+N6QzATfKUh3hBvwQWcMvGh92hws0Y7J+5pdk58uSJa0NTNIfwjnxCPUBMMb2dGjmpDicV
4MJdaDjKg+iiEHitQ/oEmlZWX3AR8HR/SOcQELAaQ3IZUaXaqELRYsCN6ZwHWeg6G81Iu2pjKJ4F
L02VtXYoUiu/Sxoj/tQ2g/axNuvhUc9tuEHCzNygq+rsT61RsaJqP2O0kOSI/2zDWsnNTe51lUXN
qrUgWCSDB66gTrLPtRkCbZybvvL8Qk+IjjBnhqXG209HBwXiDAcRDUF9SCCO+mwXaTLeu3NiJIHe
mdOXOGmsLChqU0fuPaqT70qXDInv5Lr207W68sGIYLoA8dexVhvdotV4qza2gDgv5z9WlBsPZZzV
yMbghvK3gTgAZryyxodGn7U8qOy6PHW5UmbAbLFPCfq0x5gLlzE38EqZfgM6WX+ZLRn+qMMhhroX
KflOh3AR7vKa90gQdkYZ4/AQuYafuRDfajPSBiSrgSJs0HKW353ZsP7DLUoSLsNRmIGdT6CTE0cX
O28sw9GHYAFXgGZK/jGPAT9mveF96DL80LfC0pVflRp6ow/PxYAIMsb5l66H7O0bQy+7QFSR1vku
kLhso0F+emr7Ov1PAIf4ZnoDXD0jnFprUwkVm+7eU4Zw188mAoru0DdjoA3q/AP5G8QzwXe3vzSo
kUjx1on4UgAEQ+Ns6YBtQuHMPySydKnv5V1ekGGROuOW5lGpbOJRn3Y8OI2cIoUSfSBXnOlzahhQ
btuqyONgMLLqYXCz6lmYwoLrGMoZkkSoJGOgxGX3MxoE5L8uG/MPjWxnWJutFv9nVYNmbUGHG2Fg
tFP7X458irZxJtP4A868EntNU8pTjPtduU28rv2TFUX0t4uyxQEA0+DK11JFe0nNsPph1V7xueR2
joOuzPVHUZTTN5hi/XM/0vyBvZhmC10PDBKRIUtrEnxLQHxrOROcHFG0flJN0+fedPX7FABF61uy
g89aS0eZtw4rMQZuEaXGTusaZfYNUQG8VGAJfDWTJP87ZaYYtkC71cfGK2QZdK5ZfYvCpmx8CmRu
e8BO2v3lNo77aJp5+JkuIKQbyl4GvE8hhm5jGE02BFEtphT36iaLaHkA87rHLBHTiQgk8qOqTkLZ
qLWnP+HQQphL4tb57oSKHLeFomVPQ6uF87YajTHDwyquxYbVhGKveKX9ENIj+j6Pxu8JBHnNJyv9
ObMWFTv21U9qTiINpF5Gnd+h8P8hUYvoC8/zEYi5WumKj7NBFe0U4PPlvdVEyQcYBxGMgyEsGh+w
MlXrBhnWb22u6n/G0UvbbRtW0WeZLFyf3iiGCG6TjF4gJ/CekVUMFCo2FcX0h8FjuxSamz4psYKY
YWL30RerTqwaemliAvzN2+glMuPug5axaTZl4mGBWHhD/m0IE+/QE4D77VgQ1HzNhnZZ2cKBiKIk
deXnVt58eTvPWD/VOANk0dQVlrcChdfVpdNC8yqw6IUm6s730svtr50dV7vY0IdDqcXOjYrQOq15
HQ5b80UhddFOWN3+Yph0IwphpWogfp/wfQ7v89YMnzNe6BtkX03o7Ylxq3SxTtleR4UL7C2sf6A2
q7dJqsmJF7mhHZ1Z648NFK/dANH3xgPv2iho45A7LTUaWqHnmQ3mvFWnKrl2VOoQenFash+0LL+R
Wq+z+GUuwJ/s5YGNnO8r/f2fLD7NTRcFB8GCAW8+xZ4+B8RT8JM9mJf37g0OM6q5IEN4VmOAcj6h
OEaQcVH/ONitJfeTEg8/+qQofzcU5B/bOEv/vj3e5eagRQgqhEQItifdtPPxpsIcoDZryEnAKf1V
OH23h4JQPVhQZgxf9i3ijBOI4hvPiMt1A2q4oIaXkhMGnvr5sJ4+zUhj9t7BSokOhpKKH3Emkxtv
vMt1YxTQk8RmXiqs4vkoRQi7SqgpUpa4TEG8cDw/HuFKqml66+l/dUL/DLX6jrR/iyKjeH2wq1lu
8gXHoxn5LW/fCzDWkq8iR7MIGlDUoOV6PqOozrQiwWvqYOfAV3wV5NeD4MMNPrFv0VysVSsJKkmB
ys/NlmvCzaAKBQjTm0+gxevixtPiyrwdQN+cDSqygLJWbybueLVyvcg7JDC4D650tY95VSo3jvnr
Nvz3aca8aSvTElgcU4HFrqIJRUMNE/neOXhzD54lxEsi2eUywRMqabRkIyx7+tj2JcQUq7DRVieL
NJ4MFTArdZEs+lWBNg0D1bRwiMab2kAnpUGNACASbJiDlpvi/Tt88d3l0fVa7nx9efwTMyAZGzGu
Re5BaQpzo03S2cgeBuDbx/fy89OS5lmHjggvVrb5+X5IKIdy+dbWYa6SKcCnLgmSWg9vLPJFLXwJ
gFwcCEpCtQACuLpCkCEILbfN9GMOafvRUJXk1ABs+5LVDk/jJIqOkWdBvCL3vtOjsdmMaN7eaIxf
HmaKriCQeJdjbE+wP59qhhdKu5Q/j0MJgyb1ZPhflxRRMFlK8e3tr3rluQqSgauSx/LSalhrGGZq
iiyrlOrRylTOEG6y8hGzZNOfnBD0VD+Gd0qdpDtdc4pjhvb3vbD1MkDnpHzymqx6dIzK/fP2j1qO
9vkRoO7CrcA3gCZw8VQt8RdRYqdVj3oziIPa5ICMnNbbeGFNLVqHn/r2eFe+NzRLan7ETo6ftTrZ
NuqDgwKTG6HaAg19rzD9Xs7plkB3q0x7AfhhZ8HLoZlJqcziol1FT/xUBhMbUXHUlDY7eU2DiFqo
e3tdsNNA0iaBlGmxBaAhH+wRlFeI1zqyE930HGEUsWlnizf1FKXP1dCZAcRE79YRWLb46vMTfeBn
UPykbLiW9O3TWMnhg/RH3ptwVYW5Hev8szJofxX0QlwMWqxWfKliOI9Krz0omANu316Qy7OOewJ9
X4TfsWoEJH1+AMoYmGAfW9OxziH2Ow6MPxGCqHx7lCvb7LVWiaYrRdELMgBYV5HORiOOsxkOH0xj
rj+SHWtBK6pkl8lZ3Mitrs1qqQxhB2Yu18hq6QHWReAcDXGs0kx51mEewrTN3qtStoQuoiMQZtog
lJ+Wzf5PNJ61tK4tYVJdsOfh0FvNuGvrbvj89re7Mhf0VWkj8/gFubZeoQEFIV2geHq0vNLawK10
ggru8fv3AaMs6AZw7Evh8HwuqoFnYxqyQkVlD4Gd9fWu06r3YmsQ6KZSRx/QWc4kcNbzUarOUlIc
h4Zjg7rOBg0ede8kZhkM1ExuRJrLzwa0aOEJLV01/rXa2EVepYtshH4Mh6g8StinfjFY8Y2NdhnP
AHCBzKWNQZ3cXEPGUI+ZkswZjGNNPvowak20F2Yz7Btstvbv3QcMhSk4VVeq/9Bcz78dtq2dhzyJ
cdTH2N6MelUGSIDfQmRcnlRG0XUK8Qt8AXG881EMU4TuKBklbzVbIB4kkqfE0coAA7fGH9oqeXh7
WleuRUZ0EN9G7m9pM652nqk3sgslC+VQhXtqpi4/lXElD1EF/EpWqP6h8aLgi5ElTw1643/GQlIx
hPT/Q52G7GRNefrpxm9arv3zuMxnRggD2giS7xfXYiqJiFJ2+rErY+tDSWfvPlbbfm9FS3nMqV17
2zaN2Ex6a3/Es6cOzFJP401uGGhDqb02PdZKW3+Lxlh/TEoj+2wYwvGR3O02rZrfYuNe/bnA+qyl
C86XXGUxjpJ5QiDZeMysKNoMvdF+57ZzP8CvtPd6atlBpyzYdKW6BZm8tl3AItB6B6pEIWC1KTvT
mqoefdIj+bHj+mR76THN9dZHkcN8yJux+vj20lwfcLEEpxtKk3i1W2p3BnSeuPpxiib1kCuK4qtc
9C8ZlbOdgWTcl7fHuxZGaBBR4iA/wmFgNcFGYlM/GKN+lCgoPo2hp+1ML7l1CK6EEaIU+SfpNnfx
+k2JNCBySXZhHNOYq6ro23gHFopS8uS9+zZZQhVQg+U/4DtWSbeNnUWBUK9+RIMoP+YKhfMiHW/h
Ta98tYVOxjAQqWGIrDakVRd1H6roUliNXezipEqPHkpTd2+vzZW9QBEBrAAtZALIBSHDq+KwpId2
pNxknnjC5miO1PZdifocymlNf0P38MoqnY23ur2mppwjq6fEVhV9v00jUwaago7BMGCR8fbUrn3A
hYqHrwVPYMSaz8Mw2uYpFnWxdqTAKILY1ccAMsAtU4drEyI9xkcLTDdgq9UyCYqmpJSFdhRFkYAj
H0dys37cl2n93mYrNz9eJhC5edeTY6yT8RRpDplAXDpOfd9uVIRL/LRCaeztz/YKTlgFbs7QQuJm
Q0DpMs6/WwvHPXM7VT2qWGPbGxUp+p8U+rouINA3O7vHoDtokTb5XjR1ZlHXsxWUt3D91AOK2+oj
FT9rUaqZIunrWi4Rl4QRIAIk+NzDEOVNs+kTt/htzoXye+FGITcS1gtEeDL4izAUVTY8aOgG4Ks9
D+9PapasiSwK5hzvtlU0muohhiJtucfMHNxNL8eY9s90S3DhyrnixCzbbnmZUBg6/4imWRuzmhne
UVEkqo70oQjvXhNInFp3RR2mN1KAK9sQJiAPcCICrYw1SsyuFLMG/O0cBUFlp3bKuJ/sWA2mzjZu
hIxrQy1YMfJ2QMNk0+dTS+jvT5aZuMe47YzdRDvDN+ny7UKr+Pv2VrwyEutkLgoGXBzUOM5HgjMg
xqn3jCM6XFCHBkR5uZOV+1lzh8P7h0K5e2mDU/zkebUaKkpl7dH7O6pT2f8oO9XzQ4hRP9Iqcd6/
AV+FOKARLFoGa1JGpDi2qsS5cxy6PKWfqnvbnmfyDRjYlejnknXRtQNdAONkdYrHHuPANmrUY9mV
zs5GuxKhSdTv3v3ZlkaJs2S5tOnX8ht9N9mzqXbqMQPSdTQ1JdvmSW3uo3rut28PdeVE4XFOfXUp
erggMM9XyMvhw0FTVo99XmR3Hj3FrYdEwrbURkTdM/vn28MtF9F5FHR5xS0OFoQITtUqie/1Qlcq
p6soK5TjDsxBdph0NdpWikrzlyAtkOWiEvL2qJc7HuIMMBpgVmBq4O2cTzJbTB9S+ovH0rSrbaia
zdeyMIoXB6myG0NdbpDFdYRnF7OkA7p+33uT3tEWrItjz6OVhLemGdohtPv2hC5GIYFBmWERdeZ2
ZCeeT8jSZ6sbpD0f63AeoIPl/cnq2lslsctRSPnoNKGdwZzc9enFV76kvdmEx9CB6AjNv0QFTZo3
duASA862xKJmA2CM5BLnAiZ1PhdDT/GpTVvv2FRQCBNPtonvpra1gfifb1s0PnPfUMviwU4M+8Yj
+WL3MzawO97JYMh4paxy9nBRLLSqIjzKBL22IvJa39baF123nkWvfXp70S524etAEHccxC6Y6GrR
pOiaQRrCPTqoSD2pCIt9QG093aGg2N64t66sHAp1JBnodlDR1fXzb4rTK+6fcNeOIchpv02UPjCh
xN1YuWsTIhGkQUjzfdEIOR8F4WdCcWh5xywLxaEl0t8jqdluJqscbyS4rzf7apfAbjHBAi0LdtHV
nebUnkZE6I+ajMVdEyEEOkgtv+91O/qL4Lp9h1JDjpqCbt8jTbbIvHreJyce0sDVs+Ip7D3rUFpZ
fKS9OFs+glvoECJwHQNwKNvdu5eaXiZFnqWWTLdxta/ADJWYNDvOUXEVeWdpTX00+D3f3Haa/4+h
6NJa7GB7ab2srljRtaj1tQ2LAI1/ExWTcwdoB79DN77FRIAFcHFWF++rpfpA3dpw1/sKZ5EYjIRJ
RJicEZfktlJ7kM7zhJakumAPSmGFGi8c0OA77lEYxVPdtg7KfZX+W2Tt9GKLMTf82pZluk/DMC6D
HsNCz5+VxPoUpl1BBwsq9+Qr4IZeYmTi7uHVGyU5pQzDoxYrGYjyMA77DdLb1hxYPdc14rKx80VA
iftoC0y5FtJi9URckwh8i6b4rPcuxfOyihNfAKB/VOJIA8Sk1jaQKb1oSVeR/fgLEK/+FtZt0m4o
/liAvESkP2rxWD6Zs9Lfm4WXfe8HTct8DckTZJPLxoo2ShKNX+2JEgC6hv30Qv+o/mgrTvmjdluz
IKpFzt8kKpp0O9HX0Z9rT6vKDdxitQryVPZ39Pq7P6Xn9h6YZk/B5wtgS34QpTT749IHeZoqq3M2
OVoOkV9ghVEHXVMPDGiOperDGYijOwEuBo4U7gp/ncRQoA7kqQAcWyVUyCSkB7+aRnfc2aps70w7
63TkkTvDCJJEKB9nHby+r5uKtQHXmkw7oxmsF0PNh+eYNhU40ch4MVBUS0A4tX2xs9NEazZRa6HU
7KZ6L6Gue+pDAfCFpnDp9brvYXzQ+V5fze4mSi3kRu0yyj4h/Rp2W3PgQCKGZ3TIlqsd/s9Dg+lL
gLdMON87jZF9t/sZHKCSzdWznZrJl5Tn3J/JhIsFYqzU/3OQ+Wo2sYI3IDRo29k5RtM/VjgCLnjF
xnaPvVE3gABHw2u2UWnX3hbUrqF+VKx8UbuYYvW30BU2nGeFyI1n5AjGvikRxQ6c0oTUaeUGpAwj
1srx3QGUwgoCSzwtFozMuuhsIVEKbU4rT+hWI1Vrs+1zP6tdzPJ0A+OPt4PSZTcdzANZPwQwGPQk
fKs0SAAjpJZftKe5r/VnVc6aQIwjDB1fIaH+Twcr9kefuQQ37swHB9FVSliYWesCV6oKtBhu/aDL
eLIQF5GmgUXNnbi+EoEMAEqXCCm3bmbZm4FOpNwMoWv/qjw7qwJXqMpJGXLoPzKzlfBA1ddR780I
/URkzzVj9PViLMWW9iCPY6fLUTFRuWTTneEm+s9E4GGMTEQZ/2yxi2n3euwOX4GTDr+yfDIgrMsq
i7d60ua/mrFPUWaMuugDcqLIaSGcn7mfygoV9G5GzJp7dNaK4wio9KXhwRme8ihUU15QVvOnML0G
vCrAC2WfqJWRbv/H2XksuW1sYfiJUIUctmAagjMaJUuyNihbttHIOT79/XpWIsgiau5GG6nURKNx
+oQ/IB+qpodhdMEmpE2OxkStpKUbGEmafHRwJxx8mon2KR/aNtlnYeT9Uul3RX6/OOWP2tbyHj5x
rfX71HLqj7FW1D8zMcN+NOD/n1DjnatdhuUJwueOkXmHxUBl1p+zrE19o1CV8GS7Kfs0Jl4zPeFZ
YMKVrtEM9TU3d5/bMsSswe1m44TwLNg2UYYJkp4p9caOvLJLzoj3Ft+qfsJkmjQMiddeZOhdF1g8
OyB9277cIbaPxjSdX+Vjo+V2tK/csZz25Vy6YkenyPw10EGMkJef0KLg9yvFUzRxv/itlTWeX4dJ
Xb5QiWLPnTcKkFM78ab05CEi8nGSVla7SXMLONhGrfwxTVhW7r1Ocb93vMmfmBsIsYvseGl57Unz
NZodQje1Uh/QOe3rlyhqBobXUVRjz2Cof6feMM6BF4dRdyrcouolsaorzoOmLKBgU/rSG4X9TclD
95ROBTkmCnRo36/y2y5GQX+0yvLSdpEJYDZqv5GwmU8NeN7dhMPBMeePYuPbus0AWRVXYBcnKyYm
69nc1LXVkHpWiUVJPBwLzsdn9ISrjQB2mz/LVWQdRzbggMq4zgAZPxhhYbUlNHkpE0IvQX2dYqc/
gowZnnut20IE3QkYWFOSWlGAG6q19iXPin6qbVXUF8TU5gtY4PwSGYv32qa9uvHe7i4lFaeojSU2
YpVDG+qEdATa45dxsBxacJgELInKJLrDYvRxILy7FJNaz5NNLctaLdXkFbIu9lJfoPJhi2SVu0Ut
cdCdQQI8XunOsQBuAHeKkRZjLUMe1t8Hwwbc92yKq0ttWcM5txcHeyRbeW/bh4tGDiVknf9mynu9
CkK+kwNZjmORIHnb0L30NdxY9il03Y2tu/dAchSGSIFhg/dfpb+arjbhELrVZe41JZhi030pVfvH
4117a+tcVx9QISVigzSMYdJae6wrM4Z/ZisuRai0uV+UucwLDG35YgtsEoD508zxp8VKLnXahkj3
Go34mhqdVjGoK0b1afK8AmWW0hzUA0Zq8Ch0vHHAbY1VFtTYYiP6jV2UQfplJ7+y0B5/WpEaBSKn
P8mwUccy5/FD3fl2LRB1ckDBmPNGNaVB3qLVx1lccKrpfhmqMHxnyfLPBrjm8xwDKnu83p03hZSZ
tIBCppYu+OqQT4vXLvZgCZQeks7vxl774eWet9FgurcKOp8e7RHKeSqi66Pn4lkmeSHxpUgUcZjH
DGstFY3qx89yJ6aj2APHkuiHndi6D611nTqkomMVzEOCRSMt0O3URGF7Hqqjzlj6GyOFLRm1O88m
WVNgIhkpEZFWzUcsV2NloiN40ZzCxTbJWGBXxLT1Nk7Gm8jL9XFnDufRvpJ9Ec78Kkr05myGjdtF
F/wMatPXhi5ansyw7sddpFki2ltpnJhfRluPfoRjGxm+i7QZ6t9L038rrWz4HmEEhdlGPy4vyMk3
7i4eo8n0C0Sl5idPy8iVitqtvnbZHHqYfDCX8/vBxkEKAXW/V3MJS1+m6ReCE73YuePi/omkt/Ej
ob4adrowxy+M+JIXGxrgv6VGNer3aCF9xSgUW26NQezkd6nSAXn08LD1tbQaq+dItEu3L7oo+blE
g93uLeq9gVRk8vIPUWXF476se3xPzMK1o50d0jfcTU7UZfukTIe/yz5f7D0eCfqHRq/dL7OoW3ev
zv38dVJTuIATSQ2S/5MW5TsTljcWLmGKB5YBW6Y71MCgi31O/9176Z06i0n+PO1TGSnx99HKtY/q
OHj2EfeA5EnFlO05raLKe/LwSHH8rout2B/UPjMOhVcs3c7wSp6mN7Xsl9piag+VxLWaSzxj8eaT
0hUjDnh99EqtWf7dz6UCC8KLdc3HLAGr9NnMbOJNES/Ct8um7yW2cP5oT1n0wZo68wM/qcXgqvIg
+hdFYhKjBNuPfUqKZMrjL+omGtFTIxbRbLSRZGWCdP3d1owPMFKekkAxveQUC6Pyx0I3sQKYw9OQ
bUGlbyGeUnFaToEBuekSjXe9nijrUm1RqgvcZHEuZuU138FWDL/CGsJRbmT6wWjKFMuCUFFSnzcQ
/UXjOt9oa91+0YxGJEBBynEYyGtd/4pFLO6SVFFyQai4PyZDvTxTuG0xjG/TC5qBiGZK5DKyt+tu
cWyJlg+v1gOv8qJDG2Jd1IXmSE7v2O99jUB0TCSDuCbhlN7K+SRRhApdawStiMxfuTOrHzqLLwy+
cY47uz1+e3xs3lAOq1DFYUGTjCISIMR6HJ2U2FwoKFUHBpnoEz1+WjJQas9qxWm1cq886q1Wn2rM
OT4osT1/9qwi3OdYqLxqoUmllObl16QvNzGe8sBe/zA55QWsTKYFdm2dqYZ0DSSlMblMiaF9W8LQ
1riOSMH9zDCNbNePSA4e4iXBKjOxe/PgOAN19qQp/ceNPZJ33uqn0GEA2EZ6xPflrE5Zzhxhceoi
uhhZbPPEIpy/MRN3/7O6Kf+V56b+Hbx48YJZoTnAFRtxS3JUrDh8R+2Nv6kwCQMezIWncHCWX1mC
8N8eLsjc74e8x/umULXORR1sGZxfj3/77QcCSEOlrykxTygbr24inAoXOnBLGKRFwilS7XoP/8XY
uPDurML2mJLvD2foplhCWj9HZ6QIAzfMkf3Lw19qZL/TzpeuNZhMxnpAGki7vPVX6ILej7FdcQNX
YP9XGeFr38LiXGLve1aUG3PKG4tKes6Sh88ytJ8ZOazy4pSfoyJJEZ7nvMyox8Mm2ZVNnr8mUZ/8
h5Zt5jPkDA8lDYtzB5l+3/aW+qp7cxn5Gb436fGdb5IhI1GOPBgiPVu8CrhwsMPJm3vrLLIJQqRJ
1G3GItyIPzdvkudlbEoCKHkTyLtcB9ReEaHt9YDWc/hwh2ZAbzselC2R4HurgBWXiqdSbWPdSBvr
Klo6djMwQndGky6MduGo9RvDqZskk9ghIbz0BjHNuJFVrowuUnu3iniWTj+NmatLS5mIOziv93E0
Z4e4MNuNydHbMbwKFnJVih3ZlCOGq6sdnAS9UEtvoiAGla530x9i8nbmWH2Eyxt0HjJA1fhcJuMp
m6p/BrT7nSjFUqb9IPrlQ2OZu8VIz11vHRGqOzdtNB7KFAvGytkoJ+QBXv1OAiygHX4iP3VNkfFy
vFmsZkgC9NxiQcNrsH5Wk539PSGdcDQgDPzsyIwwrMLVc2OTbi5UuUcO4G00whm/rrEGIADkx86H
Q5fCO1ZLnB5MhdZ2U+rhp8efzZ28iC8ZThfzJJ2OxyoAthYcqKUPo2AQCJ86mGrBwkhyAL1m/C02
sRbc2Nd7pw7RMYQnqKepAFaXRRjqDPJC5mQ94opAjEzPV2f1CF879fFWCfI6fK+rwRuU4rclV0fO
LhFKHlEHDuI4/9Hkmn6YU0g9qRttpSe3Hy6irsiYUt5QgwLDvw4Ps9dzMIqJ3Vy05ZyF4c+hrfoN
5s4tbljqoJMIkWdwq3DjXq/S182ouladBslIjPVrUzDlGYVbE161/t9Q87LxwDRY2L7excnoQ3k0
KfKVrNX9WAsRJSYVtl/UDMDT/vF5unN0MQaQkHCCCqnAaq87TZVG1Hw2FBPRAQyK90JJx1yts7N/
Hy91Z7MpwuWlbTBs4M/rbZhNeFOZsSRBUeRosUG3P3R1stURvLuKDVEIzAXp37rRyTjS4It3ksBq
03lvjlPxGtmd9l56GxKVaNbQYTJpmlF/Xz/LWNlamFtFElCR4RPstAMD9dHayEPufOzMuOG7ckOS
jKirIog434tGsdNAmHb9EgrVflanSHmadKx8faGa48YVc29BWRG48CtYd830ZdgK01dN8wCgG2rQ
g2oRqVHCBHneg1lOhuO7jwSTJ8bipCRwmNfznhadVy8udRGUnPtdvCCWNyep+f5tBK4iCSk0IOV4
6fplVWVb53MsL85Ri49Kq59TUxeHsKw/DQlz48fP9IbcXN1ElsSuQIGwCStrgooYlME2EMcORKVn
4ilqxvoVz7/wWySWIVh6KY4Axkn7ZTVK1vsMXMd/cJ1HSMMrohIRWS8r9KPsNeSXYpkRWsH2tdWe
WKn9JJ3k0AJobTXeMWivsbAf6noXplXPzNSSdL0SAx+w9XM3nXp1UrML5DLV2jGznuw91KZ6b2B7
aR/aWXN6XyRh/nNAlPezpWfZvHF73B4o2TUCDQL+HT3r9dfIyDruEifUgjHtnZ3itOBPC7Cg1IQo
qKPNvnGgbql0VH8MLcmqpW43HIPrd73EosM101uCuFQqc9cNdv4zrsO63FWRMU6+7oyV5bdKOWj7
2DArEzPhVDeOfdd7EdBb4cgpo15/1KvECI+pisOqoydMvFNBD+rxUbmNVfxYWcwAZKGhbK+ak3Ha
VxSn/NgGT63n3k1e2iKc3ttTkDvCDU4HVMLs1iWTrncdejDKEqS0o/e2gbO71jvTxjd2e49IkK9k
stGyIWCtQlWolyjW1JYepElv7nE4rZ7Q8h1eJRTnvV5Rkk5BMCQRprlA1r3KgWKtRFpk7s1gxJHI
jy073+voBW080Z1rG/I8qQESDkDBCBzXR8kFDjEwt2wD0u1drvTpKWnEfkiLAFaNX6XiKKepfWu9
0A16XqL2HMuPa/HyLbD4nXNCX4pyEdVgCWpdbW6laMB/Y68GZkOCjYo6oiG58V5zGLYVaqWMWZRl
cvR0/bzk7Kk293qDUIbtfm/IhHZTlLybpsIqhALCMVAHEGn69Soos892k9pNAHvZO0ZK0x0gs0bv
P/RMV9GBJS230RdbhQGwFaIxlLAObFc4x8LVinNZ05N4/P3e6Rqi+8qsCUgusDq+4euH8XTRWblS
NEEXWeEZ+4PyBXtqG6f7LPug5G180qbeTnxUdqLjQjn8ooxT+PT4V9z59Bx6hsAHSBJIMlenwxma
ucaoog6whrB2ti7ys2Lb4bOmD8nGIO8WMsLXJj8HBIpJ0Enjrh+4NvRSZ0frILJm1LOKfA+axdwZ
YfIBG1YFqngCRlPRGETUZgZteqrQVxu7Px4/8u0HQa0n8X+yOePwpq9/BrlynZez0YATMaJT1vT1
XoE7vREBbi+vN9E2CcRhysc3cb2KU+OL7dhc5FYTKbT9bfdoCF1FmkcXL9HSxhuX172nYrhMAYvA
JOPfVcAx4lFRo2EEUiLieF8gd7KfBtPZv3vvCM9oxkttGmgfqzPLYJyuk6LkQZ9n4c5dKpTOOtBS
j1e5PZQQtyBs86FLwbt1/14bFCfXMr0IrB5RgHiJ9UNiY+4p8FrdqK9ulwLVwCVH7U2EJHJdv6Y4
c3uki1QiyjQZCjCw2Nq53Rge6ANsKhbethmIkdL4QhLgqDJWiy2GO1gm+OpAjcPhI3gRDesxrB7s
suacDJ3xtQprcIBe49ofH2/p7fFgkClbG1LGUG7t9XOGhYPElKh7jsdgYKhd5p/ywrZOj1e5t5tS
TwikNzcBl/n1KiMZVFxmdh94nde9VJO57E13hl3jmPVWffPGO79OlS1GPCbJGlNn2NyrcELTKTOt
IR8Aq1b6PsM15tKn4CHQL1adF2kQcKaL7CK2NfTCR6cP6TY4AcofEUJR/xbphF+1lRJgO1qZxdFE
+H0jBtzZjjd8MZZphBq+zOvtmCcpXJkOQ9B0EwATM81Pgw36Heuo7PPjnb/zfiHR0eED804yuO60
mGVfTvqk9gFilcWhWtzKdwAIHx6vchvU3sbg2AIYBFAaUtcP1ONWtugRoRMx1U8hBs9J0Yb+0hjH
LEfR7fFi9x6J9jYzLa4LrsfVYmbl9i7aXk2AW5r52imhe6pEvhWn766CXQRcDplcrFVgsjpGw1LX
msBd5vnzYpf4D5p9txGd750EEgoqGaQmacysOuixuSwd2CZWqb1plzrTd9QUk33jzF8eb9rtQjax
zKDFC/2GfHq1EPxHTNCReQvAqWfnZF6GE+LO6hGn9i2S1O1h4EiT2iJjDYse7dfrw6Awh5S48CaI
pqg4ouM4+baRApjTluzg9WILhXbv0X5fb5X8oZjXoBzPHmIj23wzEb7w+zoJvw62nW9MPAyZ9lzH
FiwiEBKTDsIWAIlVWpTQIpn1KWnhS5Vq8zMFAfDBNrLaO6P05xUgrHEhB4nckqKkIlv+KWAim4gZ
LmF6SimqBS7pCUbgvamoC32QUHRM1LU0eXZKFK0PHHzD3Rlq7phH0Znzt4ieirQv771PGrpKYNhz
a/6h14UIMpiemb/Y9vhnGBcqt3tfFd9xdtYn6QomtHd/eFy/LlW7tCMirhrXL7YWbbYw18sDXrt7
KjIx7gVha//4pN72hsEB0+qgz8Z05YYQVI96lBWiKoJcm40vM223j9LCO/LDwVZPvatmvyrQ3d8e
r3rn0EI1xvAR1iKt8LVmG24LrbHEShEwWsZWfUAAcgGiPZCb+m25xfC7k/KCQGCGREsMgTMugeut
jDK98urSLqhso+yZahFnYlA3Hy1PyU59Bi0ublD9VBKocl0n+iDFp53eeJkVGy/17oNT0CB07VBx
rIma3A5FRzFfMJas1chPzdj4TI1aHPpMlA54XUXdSK1kSrH6hgwZVRmgSYjgOn4rA1YaVmikdFPY
3Dgt/kRN7VNTWACC+z9bZD583TOPo7G8v2cnEVukj3JSLRsY17seql2sW4vIAtsaxKlYsKVLFa3Y
9yjzHRCBjTby1du8jrKXzIK8R0IH1s4rlGZMNvBPQNtDK5Jdw7QD+cHZ/hnSRy53WpEKFIYxJvo8
aXO2caJvLzAW54KkiqPMIBhfP+w0JSGsRyMLDGRZvkcg3Z+1PHu3WBp5o0UXgZqbIh9xo+tVCsVZ
hNkkeaAMerxvmrJ6acxx3mgh33sW4o6JkQbcoBtwSeWWmTvC6QlaAOuHLtSM51iY9dP7YwAEAQix
5MKgB1c7FtmDOw1tQmccK7CTak75WWuEdkzoMz95XeptRLo7FxcHQwKn6TvpCB1c711ntIvAZw04
0pu4jD1klZ87YL3mMLK/vv/ZIGMwS5RiTax2vdZYhlxmUH6CulZwXKxAiRyjPCwmops1nxFsQ6j1
8ZJ3XpqkIVKw0YQkmVhtp0f3olsg4wagZ729a7TeXqCB+/5VSDjpyjAhlUdx1WCKgafVCXj8II31
2od8N34cDGFttH7uXEpvCRowLqkgukYARc6ijklDzqkabf4qDE0592o3vyz4Q33QazV+VpH6OD/e
wDvng8Mh8WomJ4w69PqdYUHMNTiUdQDMYngid7f2cN6afRGa7y93yaQNLKkBOPPK1kKArRNbeqda
ZTAYarhrzeIXVnwGBDdRvv/QyxKBTh09LnqDq1OR6FOGcHtUBQiQ54cBnYBTBq/slCfdFvPp3kvj
+Knka8zTsDi43r+pEGL2JhNapOjGfdw5w6uDMhWkm7RMI3/RquGY92KrsXpvWTikWEWxn1w1q2U1
L9KhznVlIL/5vdJk0S52mo/dmDBk89T5qGrluxnhqLxx0/CkrIya6WpXywkhZzWdy6DU008ZCq47
0c/uxqu7kypwmQHsp9cq7RxWMcSaO0TyUvZTGZv83MQzUyBXUZ+x+cr+TeNObMxD73RCmWtLSyO6
08izrs3gYHJTRpdNFdhjkc0+gVv7ZMSD+gq5J8r2SjUr8VPajFBCCWj6eXDjqfTxIt8CD9wJZW9o
KkjI4EBusDjwwawpHu0q6GtDe0bt3XlGZv7dVHiphixdF6VYgqQ0XJ9XvUxmZcCSg++99Z5qoy+e
7KYrD4+jyr3j+fsq8ll/Y2fMZWXEXqVXgTNH9uwDIm4PtprQAyky8yxmyMwjhOetevpeMCPnguQP
t1cGtOtlB0b/oQ6OMohkaYHIE9jpYmDEXZmT2JqB3TupDk1l6Q9DX22dlajI9qqxytQhTqDcTwZc
7FSMlS9qTD9rEvuNJPrO+eBzYB4GUocIuq6MGriCOEyWY1BMnsmzzfXeVeKtIfCdp6JXR5XCLqJn
bazuA91onEYM1RCQKDVPiQDUadd9uE9UJd+VyyaY8M4rk76BlPE05YGhyZP020mxOsDYSdUMjLhJ
1AccA55aM86Pbmdbx8eH8mYD5UWHayC3EDIhlLTXS7nukHRGrpjnDJ2/jC/dsI5ChUr93mxhtc7q
8GdgrNu5cTnndZ1e7BxYQJh04cYndpP3s4rkqlElgxy7UcYsjAIbVZLIs+oUufVcpbb6qbOnFqdr
rWifB7MzwA1HTfPHbLXJxlm8t7hUSZbyPogDrNuf8DXyYRlS8+xGavHD6ieMGOvGzrR9nwye9zQk
uvY0DZPXP+VN3ldf3v8mOTFoXUklBSqD6zepIhg9oJ5knEUv0LhUZ8W3jOj/eY/QpMhZqDvoKq+O
Zu3CWCeMGmfqPbEz49Q6oFBqbJyWm1DJdwYLUCLU4A0DXVk/ixU6XuWEZ6tSxWmOEufVcCd43nnz
ZlcjdkOW9J8fb+DNVycXlU15DK5gIK4xh3qkGyGN4PDsWWL6opR824g1ijME5a22/C2wnXBMokKT
Bew4ufPqAdvGyBpjKpzzYFfGXzgJDieQOukfWmEpL0oU5R/CJhUvqNyXp6xqlFMibPuUeXl1TD1V
+TYMWtyfxthuN76g23jAD+ME8ftoVyEjdb3zYT/HzkDGdq4wmT9mIqk+LrO9JXR5Z6vB08iBvwTz
0iC9XmXUzbZ3h9g5CzpCf4pF65572v//Lmmvb+Qyb8H5quvxdvOh7oV+teQQrE6sMTju0lU6awn8
w+0sIcx1AEe63VjhquuPSqF3vgrC5GcZqc2rhbn5tEMuK7R2NNN1h3+RRC/4vdTDHodq8Y1l8lem
WBUc6NmLf+Ep0tY7/k905RalQYPNK/QJd76ajmELa8hIE5+ja4a7gtvCggWoh9/p8kCtEnneNz4G
IPSBEkgFfgecY6sxfJvPsQcSrQcbhrwc2MFqvy2Pk5Ia9nlRejSdHXojf/TdXCV+bxnd0fXS/Ilb
zXzRxDj9vWh6vaAxqkf7x1/YvcNFQQC2VgLxybSuf0Zi9JDccgzCBCZAUksjgeE2io1VbqEePK2c
uyILpaPTtL4+pyzuxwi+9nnR+D7oRhm9X+Z1g69KXBxF1k5fQ1jnwIkq7xWB6HTGt77B4H3RdV+n
0AtA+Yh/3v/sUgEJYWAZPNeNxyxLVG3McHbVYxDretnoh2Z8f0ueR3cJXdSS6MoDnLre4SHLROxZ
Mw6dAGF3xlKjo1e73S7pva2k+e6h4qpDK4aJH8O7VVNvthY4NgVuoE02OK2flzAk53G2gm5Q8fJq
I2unDXMBO8f1/D510Uhweqd9eryvd0KJFMon54QQQatv9SsUEJVVHRbMAZza/IF/wPDZmT2kDkCD
xd8fr3WTB0qyj1R2ZkUsCtZrzVmIKxijHpKlpkPfzNUOyCObqS86w9qZSza8WyuOFaVRCwwo9NuA
2Fy/T0Mfo9ZDFBKQErI3kVX3T10a/sCn6N0KhawE4RXIECKWYE9WKyEgEbl4mCnncerw20YKQoGj
PhgKDkOL9n+8NNn5BrhAmc43ev1YZEPOvGS6ckbNzXjtwmI8FMZgfkrRatm40O6dD3nDcLEDece7
/HopM7eFUpteFEyYPV4cxYxPI0XsIcSYeyPw3FmK5I/4SveBq33d6uvkxDvPsyhIpLzLpCDRpKMK
um/Kvt5IkO4tRdGNnwGIQzpU8u9/qxCMcYSL7C0iUGeteprdxXx2xeK9uABIN9JauUGr+5P2nkyJ
4CYTVVcHI3atSk/sKA76Ae9mtxHOCZWRWvcrVRm/dGpZ/gUcVAy7cOqHP4Twtlost3k1bWHYPtbb
xIawdv2svbRMWEI7DualC4+OJPAKE4EwRLj2s8JyZBg7Ehr78O6v3ZHNJPTIkbEBXHO9rlWQxvdK
GZ6rrE3+SqLGfFYSLfuQZYv70UCxYCNTufNOHUDozPkwRWBWu35ObeiVsOuVMxS4n3pcx9iSdoIc
NFFOj59MXvfrV0qFIGmVfIVoEF0/GVVQBEsNbrvWuou3N43Oq58Wz8tRwckM/WvpNQvsP27GPx8v
/JZo3KwMuE7upxz4rRIR0XROOJK7BpOd6vsRxPRh0XokAMsh3GeJ/ivrw0/Eb+Sh5lcUGA6OqxyQ
jASXo4niuFhxgd9mNBwjHf1lr/DijZdw77TTHNUkN4uj9nbp/fZhUT6WpjEaBFyv0YIsEuZfxWhk
3+1+UE/R4NW+i+LNBaZW+KmKEfF5vEF3bhggT4ynwKfIQcgqMc75DAy15sy1rVrt+Cqyz7jttc8o
16TfSysX3969nsP8g++bRh+HbhUdcxfDLIq98Jyr+DsVyIAfYPqnr4k7FhuHTsb01av/fak1sLHF
DzZFOyI8jxlGR241Ix+Gnt/7YzCrUIZTWdFTX+M6vHIiACes4mhd9GnKVXe/KEr5cZ7wvH28d7fo
dHqy+G9AAuKdkYCsDnNB877o9CI8J4tSnfUpLP+FQoetalfXHfinBF3wOVlOtPhLCoymfipzdzlh
Rd9hZ9o74hynun4Jq9T0E9DH35yo8T49/pF3giewCcQg6SLJ+291oFRhj42qTOGZn3M0SxANY1l+
cqYxUHE1Yt4bvpad2Bja3Itk8Pbg65C7gAZbnaqevYpqtHTPs8CBtDcK+3MMLOLZSRrz/1mKfgso
ZwoKXsd1KGtpk3lQWZQzM9c/bCuFaAWU79jp4dY1dC/fJWRJlBUKn/T8V0nLMqpDhxlZSHzWl0M8
5suLVgBJLJwccqAZda+qW3ZPoainozsm81M7wud7/DrvfURSZkWSiLAXWXNTJy+qqhrdr3PtoGbH
tRzuId9vGTnfiUJQuiBFSY4b6IzVTaSWGfTL1PXOmTMDfGHaXT21DDkPpcF3tEcAtNx4jfeeC2lx
sBAyJeT6u36NfTgkYMlrOJcAoPf4E+ICJZQtzu2950IKVhbCaHHAULpeBdpOMS9AvM9jCAOaqXP6
rDpDep7yOv6S2IPy/jSXaxxmGX7RbOZa0gUVyympAIad0TEcf0QpXZ6SIvPTiFDQRnS998nBVabr
gG6Wxj5eP1pcl42r2I5yrs25fLartPjhYCWyxzlia6l774rbAoIhNwcl5up0tKiVov2ZRrD2Yzvo
RdwGVlZsoZHursI1THYLzYtq9vqB8ByqjAIBiGDEuGdX9ob4CzZN+vXx9yRD9OpSglvIEiqZO7JF
q+RWLVDjwyDCPpuFszy3iucdnKYXKOqX5vipyxBxIx/Itz6wm7dFtcr9BIlUrn1DpArrTqRmPqHm
kgzOfqoj4ylRKvdQ2PmycTBu9lEWxpwLPlKYE8Su632kTEnCUijNxc0m58XwELCpq3GLangbHKXv
AeMKamNwjkDer5exR1SI0yFqLmGmaTjpIsBT7Wah1zHWUXk2McWojA8Y5SYDDfhBB3xvttG+MF3l
v3e+Un4JuZtkYhGrb3rHHa15D+Nkfoltjf2eLHjCuUpLnddkbsR0MhLHA4of22gLPl75JndkfC8Z
yED1HLKCNZrcKytygEVtL8Di0X+ME1VH5NEZtYM76/pT67bh0VJz+z8zbRXn2OauuQGTvH3ZDC89
GBTEbHLXdfunivsmbMyyuGhF5f0CoW9+SWFybIS1W6A33TXZxKJ3i94DMijXLzvmcq+ieiouRtk1
H70yNA6NOtbfgdwYvp2LxCPJmQfSC3r4f822S3HoabhHzb3THe2+hEiQKs0zOPAcmlXmbGzDndNI
iUEST15LmEIq4/oHGmOmtaoVlRcBFxIRA0zj95DC0y+V4FdY4A/+HBhjfpjwFXiedTGeAHK9O+F1
KB0lAkKKy3GLytvot1IidTGQd0VVXrq2W16ttHeDvomt9yK03lZ5c7d7IwSu7zR01Mu568pLojj1
vmmV/KURRrJ/fLRvcZNyGWaRNFLevAtWJSMd1V4bxVheUkubP7siEbt5iJWgKkc+5aUcTtnQRq+W
h8BSbZrj1zzqx6eBKvPd8UzKHVG1coXDBrNXgaarND2fByu90Ly30UdGxPGnZlXd98cPfOdLgucP
qAM8GiCnWy4YFQaaJtnFyTq6+nbtIU2z6UV6ew+QZb3hMcFGMjxeXT9J6KaVGxfZJS1wV/UhXWqv
2TRb0H6LbPr5+JHuLYbiJS9Sei4SIK7PY5aqnTUviNEUs+78Aa5VeSEb857Gahk2PsB7u0dkYBBC
BglxevX9hWC1x2r0youH4LYxd/VOcaEGPn6em2xOCnQwSIArILsJa5Dn4BapU9p5dWnpDv8yI1s7
dlMx/ZcsS7RXTY7k4/XemKhXyQILgoumJ0QKTgffud7AOXId7GJEdglxH1PA8nvahIQZWcounY20
8FGqQwzTjAvnuQp1D/f2bMECKB/HFuEqIVoHNyVEayITTUF/mZkBwm1C8nvXjKn1z5wMPVCJrvZ+
1HTcg7oZraehGbt4r2l1g1RfFDqpb9ZTGDBKqRENaMfktXd7RqOZMGnbzuVi/JWUA2wTzL1CWoOZ
Wn/QM4aLaDSkHmLQSh5H+wbNyMRPBysx91HXl+d6rLsapHdcQfbrln7el2M9fbFbQ49Oxji0Pw0p
DucLsGWNr/ajm+KSLNTx3I8e4NYM5dYKke1m7H13UCvNn2oRQ/0Jxzoi9ubF3/k4hPmntncqcd54
M2z86sVATMTaFq0Dtm4tPmk2yLiLGJnQiksLRXho846T5ozVNpXs7nxENMolA17K+IIZuj4DCsWF
GGGdX9Q+cQ5eBenA6lTIouYWf/BWltQh+jBgQT6bbPsGGsjwUB2XlqUsytJ9C//1aZgy+xA2vRqg
5u0GtbJEv9xeaJ8tL2wOemmanyM07n5Wbqvt8nLQW1QIkugJVdj0FRWvfFckueP3ZZeR3C7iGfJC
Hywo3x5MJzX+QejA/Pj43dz5ShngM4vC15lds2Wo+O0WtDG39Qop4RoplkFaoKX7ueqQRQ5Dc1cl
2Y/Hy917P8D7eTUM1R3Ow/VyTaZoUJJVgpyOztlkZINf1q56VMJyi7h+28x0wKShpAZVkQgEp/t6
LYOqdbGapr2YFfe/70bOnO7brvA+R8uitQe3rLry7BIHe7/yJvekemIefapTda/XIDyxPA9TZ9c5
ffjZQ4PnVwtDnU7SojWH3krqfuMWv/MukAeGaS8FSLjOVzdAGebOUHVNc0lKd/qPoZ2BRs2AcB+R
S11eosLZyhtuU2ITTApfJA0LJiNr4ujC+WrnulAv0dRoB9SHcAQYh3n4V5uYfu9z0NDPGeph53h2
xkCzw7Y+Pj4QMiivYoOkDHHp8ZoYIayeOYR7KWXs1IvVOXvDaNWjK9qPiZn+ZxVZegQBsAWRwcH6
dk2uIzgdkCCZBK1rV9QXm6KwWVOIDO+JuovBUxH09eU5yoRR7ysbQ9pTykk4OYUIOaiRa4VIQhuY
1OV1R2KzgOHm622n0fIHMG0eHBQr/gfxufScF/U8+aYtwg+KnUzJSS3s+fuC/VLmhxM9ttrGMYM2
CjoK/qzmxSdC+vI5SvP+MxrqPTytFikAw4or5iiYx3EMRkf5H3tnthy3laXrV6nwPdyYh46uvgCQ
mSSTs2bdIChKArAxb2yMT38+yK6ymGSL7b4+4Qg7ZIqJBLCn9a9/GNmp/P6t7VQLrLN5++qlOY13
7hiMX1srXcn+QNP8xslAHMNubaaPpVmKz55IsvV+cjVRsOskxZsaXvrHZbKzazRV/tuuN9UXN7Vb
EbXFJK5qIxXaTg5J8GUtWjePrDFN8Rev5/GbTL1+Cis8U+6XooKG49rJG7T/Pf7/zmp/SZHSssXq
hnbURZ48ZPpQD+GYLdBUjSStMOwX01iFcwlWFdL6dt61Qd5WcSvT8a2VDXjlw9AowyHPeDioEiBB
yBzFE3QNHhW+tJJgi9XwevKQqgA016eVbka5lOuNqrzhG3WuB+Fd1urG07U02blOMw2HYkqyfj/U
sz9Esqh6XlvTB1M4olhTsZclxoF9FdeRavbwsRTColPe9dMaCb7QhF/ORJZA0o/TV60a6WaxjVXy
ykmrYr4hcqCRh2TA/j8adFGy+Sa2v0bU1rrJnj4E9SEboZRCTOxSRhXO2VWEZq787E/4j4dWYXjX
ZTHhKwP3jPs3ZrfHmX/1851wCuMzx5NqoR4XrorYxVUTDV2bt5Hht4Wxq0ZfdPFsjU4VqamuLvvS
cps4IZEBJ15Tad8p7LnZPk80F3F9Y+ZRlsz2I8rAqgq1xNSTy2ydND8a+c8Q1r3bf9mEQFnYDsIc
djCfSjNMclG7IZicduXNxZLvMQ0bk73QjPQLRHlXbcqsRY94eTgJ61bCh2MKo8iE85cuJzTQHt8L
7LmmaOC0y4A1RkIj8ga//DBpl0ScQ4NR9/hHl58L3yu+juvkjCEHq6F85Xz6wiEYJICzAjaNaD9O
+5bdRnLSjUE/ShRuURdk4jJpXl1hX9jwkGDYONIhZGeF29b8n/ZXfDWnYBnt9Qj40+yoe9e4xO0y
bj2jf2UpffFS8GABeah+oDk+vVRjWevSr5V+9Nm7rqoGs6Wg6JezNCD/4O+v2ptTFlAwDIBnVm74
lWY9J/j1aJpVd1HSQogTXx93SV2OX7zCR8O1ON3Dry/6wv3BnQGqpQ/mbkSpp/fXNuD7K4vbUeh6
e1drUH5DIKzmQ7rI14jSz0lKHoAcMNUGELBNnCrzPfYIVfX6ciTgJ+lDmx2DJY7UDS9c10ouEZoo
7WY1nByDbH9N1zBHjfWdLBdjCUc21TeKJeC7Xfa19sp7fj5wYUJu9CGIiZsg/uQMVak07VfOlmza
XfPRwT/7Ai9Cdwx//bi3x/l0Z0bPs908I2qjQZ6gSIvvlWma+sOxJwA+sm060U1T1WHL+43bjEX8
19d74ba4HudonKS2/uDJSUAvMMaQQHJHPWGL6TIr2wnyEXe/vgrA/kv3hQca+BiWEhw7ToYR9ooL
PVV5bOkjL5FpTtoFUDz5WYYmyma3sKnT8Z4C0V8VZpZeKG8WuCK4iTPEjkzyKoIkXLZx4Kh53juz
YR5tZx7FHmKq97a2K/Ndjz+pF+tl26+hI0RC475XZh+nsEPJzukb751nyxY78jangzMXxqzHqd4l
bZQHdvPopl2rh+M0+MWua7TsS5KMoHS95bdvTW9JzEjT22DZd56nGWGrhrmNXAI++6iYNX/eKcKw
Pw9FqmccJSqzCkXuwmOc65G8BGU48t4rjem+psSlzFwGy9rXcu4Fd1lY1xVb7UwSDsTs2NSG8sFP
8/5zaWZ9sRtWgpLCUdg+eUB2UJSxolGzRIpTSh06s+/ed8RZFZGq8kkd00UD4EvK3C/CkW+WI+sk
k/SmCFZpvuGhI3TQCld9nbPA1A59lnWPS6Xyh7SVQxO6MpW09OdKcQZLOk8PYShg4uxtdTveKulE
AJrVNBHOLfXd1MLwiWiJDGVUEI2C4crQasfMsJd3GkyYL5PhTGd2u6RpyG40fJo5L5n7bCARcKiV
Vu6D3OEVZHLFK02bdH3AyjrAJ9hYVaDvMgaUd8inUeH8k2rGepyLYiseFNbM8QSH8TEpzbzHuXnF
WNKtyv5Mt4ZBxpA3m6+1I/MxLF1FMTLkdnnPvjrInY7v1ds2d60HRlVnxth0aGaEvrioI9daKZYN
vLP5dzEG2KxoIyeiX8+JbcE4nek0POjKw+bePAqezojBng1lBNl0lFk+xxmwyTnVlOjCdEybOCuT
9XZKZE7e5f8BhIWoB9nUQAHDizk125JeORlkEE3Hqe6MEMprGumdeo36/8JShrqfs/62lD3Hu0Yc
84PC9NWxtpL8EmmCvLM2DERUSxnDc1avbI8vLGUgeJAO2PHhyZ/ihvrqT0ZW5ANCCuFcr9OkVWHu
J+3fxpaBFmANQKSAHcKtPX1vWpGOY2uJ4bguSXlcrY22YOPv/OvR8cOz7mR4bP03umHbfg9J+ell
Ot+Tfd9kwxEH+9mKAuQS19gB2jLE4deTIYrj+ehrg/ysN7Xk1DmbHACYAVUaal7pfupLL/kIX8se
QlvrJOqAJbPfGxVH2mh1MJYJVyqSOrL1xstR1q/i0Uxk1p/bRCt+rs1O5DtSN9YynpRGNdwnC/VI
PQ1TEgpyEkSc9LC7gccGOexKbyI9QokOs3RtTG9Su/JvJr1Qj0O5Jt/toSv2DMSuD1EX58s+G0mB
CdM8D8rY1/GLDc1hJQCILW4ISJAADog4Qg4EaKBCe02m+7wW3Xgw8BV+aJc41Zw8XEK3+jLT1THr
gp4oj0HrCarJxXmfmeYOR6nqe21L/82v3+nzoxRXheXN+WYjUZ3aFMquLrtRWkwIu0jeZovXX5Ij
71yhpJxfOa28eIObAJlmKh2B064b+UaFG6yzOlJmumJvUtrf2Zj83eEhHQBxBs1W1byGzr10g+jp
4BzzXCHtnSDcorCmIkk0dWyBaeYw0dvkajWt8p2WOubh1w/zpRMFBRsQIPpn6lv7dB6msqSNy27n
W60zR7Of2OEIzh8NbqVFXVovbahZQx8KPe32bB/6rVrm4mrgBB2ZQg/2STd2Z8WQ65+BszSwiLK6
IQhgPvMKM/hil0N61RHPd+e5WXXJ3DAuutauXnlTLzwzMKDNHBMhMmYCJwcwyx1zf1jVeLRJjjlS
lxZnlGTzhWzS7OzXj+yFQbGxcDdyMQds8MCno16XJEJO5jAeTaPt3wNClGVMOQg6oIPXuUWixZVt
4G3+68u+sA8A92BKi1UhJJZTkn8WuGoRahqPgw5v0ZFAAX7SV0e30cd3xdT4r9zmc3ELYzgI/lie
4aGdInqK7kPul/Z4TJte/2IKZ2Wt0xpXREYz2ZcS3v9Dbqv+vmzXNZpIZR2Xwn/cAAdAjgb/qJDY
z/pTYQfjuyHJ+3SHKmJ4L92xvSbandTpDu7v+ypLhnY3J253Ma1Gc6NyTXsrVZ9cKyNT77GvLB9z
15NmaEjtvZuDFFDxGlWzX2r0lNGvH/Pz7Y81cWucbf6FlCkna5rvzVlpr8V0bLTAI361zugvm68F
Mj1/mRubGwLPxhqHV7P9/KfKOnUHpVuVXxzLatzT228RNkz9+1Q55nlDG+KVm3o+ZPGhosEEqRvK
EOYNJ5ery9aBby+OQ5LNbC/zXuhJCzO2LEORGO8gDrxGQ3mhCOUYgf/8hlMiOjptnKQFqVaN65XH
FnPoMnKHbBbbpouAECXHWuxNauKHLp2qbx1FYRfamA9/RE+F5blZT2ioiLvUhh3NkuFvZ7+hE4JD
j/KbTvwW5/P0efgFhDsAdEXG4QimgShrgxxfm7HPn/rTq5z0tY2SkCV9YWllE/cPQ6UtghosLY4m
9QJMv2HcT8FQHX49gF9gULBT0UuHGcBLZ614enMkU+ejdHN1HAYMdQVn9jtDums8ak117tNsv3Tt
rIY5KqZzS3nGWefnywd9MNxoHHV16PXBOZZBEdwmbV6+8u2er9Pbl6MuhxD1QxLy9MsF3O/seZk6
FvCUINybDh7D+rALSvm3Lft5ybxhDs8bDEDIz9NLedpcrYvXqmPDwYicMTUD8w6v+khvy/3TEyaX
oUX8gwK7TbCnl6lry+zTmvO5TeEZg0YmH2o6nTf5ODd4RAi8cZNA7eiKmHTWRrHT+ml+J3u3OMB1
6/4Pz5egP9496A9Awfb8f1pY+lRT1LIGxWu2akc0aeMtgYpyP+NP/cqW+3ylpEMO+RcVA2kmnJGe
XkpKqn+yRJhEvaVC/lYfec0sdr8ezs9XSpQEEEZpVG7nvdMuj+kLWSUGGzt4d35GmT+EFnhWLGEl
7rp+7V+pJ1+73smkbbBTygZqk+PilOo9QpshtpcB+9hWu5rN5TWTgRfILwwdSPngVewItP+fPsWR
FOG+9YLhiBwH6xQy8prQy8zqrO3b7H1S9zPQRzZ7h35y68th9uojLuQy0tUwvCa7e2FyQqmmo7Y5
Ij939OzTJDe8xgE1o/UTplq5XmKnisPkIF8LwnmuUuYIBX3bCRBrOii1ttH100BVMhgb5SfqmGid
97ZATp9HfS+JaPekcmlsiXx541cEkkfasFTvNc8f32NPgvNkYQErRXPLerZbqHmI4QPsfy2Ha1sm
T+Y1DmqYaaH5p8F8Ku6qK2+2hhUI0U0d79IsF+GEHRrAi8rqxsgoDXkgSklGzmisb3495l+YWeQv
IdMgZo6Y6x8r/E/Pxsb12mBHHI9aRWWZJpV1MDv1WnHz4lVoISDqpF+L5PDpG3CbaimMPhmPGe4J
cSnH5uDMSfHK/H1hTMGGpk27cSNRmJy8Z1L4yjrZ5pNTYrRppeKTvUgvdmj9vHLIeeF+uBIlDL5R
COVO7YoTLzUmmwbacVqJiKqndowVqdWvXOX5pu4DW1B98i9CTk4X2IUvrvs1qx7LH6vQbBsx0gES
o6xljWikqEO+aq95JL90UUTtPERqNHCZk/OKAqIXraAO1WA/7fthyaCaNm2cz8t0YU2Vey8LTX+F
N//8zaHawe8CjgjrEnvK0/EBya4TSJlITNbmN6rFqK0zm49kQ+SvXOhZI5/Fj4ugguPu8M8/WQKb
dlmWsjIdoh/k+ClRrYV7VIWfjFn22tucoPli31aldy2wSrnMeq2Lfz3fnt0p4t4NSICCCHHhWbeg
0wBQEZB3x74r/FAW1hpLs7ciwYH6leHzbJByKXOjSVhwirjmyb0muhYMmpd2RxVMZZTOnhGtE0nt
f/uG4CNgyoOBFILiH1FdPy0gEw3LKdDq/Ojpyt0jLbv3SFffqSx9++sLPeep0BrknYEebN1ITC+f
DpKxIhMosUV6NAtYQ8SrZl5LmtWM7UEzL00dkStaAp+vS5HuF8tfboKlW97j3ZXf5NY4lsSzNwTH
2V3lVaRtDOlXpxmXTYLZeDZadgwyzn79nZ9Npm1Y07GEWMMcRr709CsXRD3mduprFwuMhAc8qHqN
FFM3P2a2mm5ItMvdqNW78e9Gf7Gkw1HeZC9cmp7t08u6wYQtSZPmx9JyalyS5BC1ed3tyOsuX+NF
PUN1NkYMYiJgHdbejej19GJzks7ZZK8W5xZRPuRILe7WeqYiN1OHLPegNEpxtqxLepGgKxoj+LVr
9bEf1+7e6KWp3Vl46ti3Q57m50WuVW2om4tbx45dORMOOFpnAZUGWhAJ/D4Vtqq6p8Kk0PtvOF8m
N5MjYAPoFcK8UGjLAkWxwlAMqkAvHPo/Xkqwb1EJPV7bsXUvVdAYG29BUol5id0WF8pJi7tUel4d
FWOTkLXiCkvue1x1cfBv1jGe06lzjsHSL+8DTtNGrHVu8r0fzeWewG3idw1FmdOrhXy1IDFmLI8I
D/xct6Omn2cV9idMCGHLyMtTpwxHY8iHKDPd0okIhW/OpkRPiM5Ju5h5Y32pbFFtvh6FvEzMMjWj
tKzaJEIS5MxYLxKOtR9RMJFYs+ZwOKp59C9I6ky/0IoJnH3qTm1OSYu+Kyr7xUnOilWDq5EDFV3X
Xk6zjfNG18eds7o3TtKt6iywV7VGjg2jYOfmg/jgN0Xbn8HDdvX9YpQtaZD9oOp7exBtv4MEl77X
9AF2oiSPgFsq9EGPdYteGM9c9jnUlcz5kgRTwgRDAIxrQmkLI/T7punYnM3ssURJQOoQuSn4eWkr
sZ5JpaZPZVX1RJoEPWk8y+xoH6yq8Pfm2hsfO6xFpv1CJPCNLrVK25d5Vb4hJq3fL7nj74ul0rN4
woj2lidtfzby3rzohs47N4Mp2I2DIe+CaarfUSXb+6AX1V2tZkj1nvduWduar4drzPvFNcc+wniP
oYOsBmf3xf6G2RELjb6qTx62Y59bDwqyJLyv2JOaDhjZmPXwqTbdbN1r/kR2epvl2YcqU+IR4HwO
QlOwwMV160lEykMLToGLNiShzLfmaDFlZpNfWsHQ7rCpaGKz7v2KAEPL7cNiMuW3boOo0NOq7y0T
nFphLZpPq59lH2jBNvxygdhoZzVJkocaofa3fSBHItzW7hM9VfPBJjHvEw8sLWjNr84bS+R+vSvM
ZoIPW1ZWFcPREW6UdYZ9HFeRBlGemObBWFKjweZEzjUva1qS0O4D2tq48itx1wKwcIQubF2FrY9e
q+uX9sz1Wr3cVVjTP1RBu732pilmFAxy8ENXaB3vuoGCH5W+Xy/nCSo5OD+DLh80tys/yDVQTUzB
R4WyaACeBwuJ4m2p8lKG3QKDJupk0tPSXUU1R8KYt+c9q0Gc1zDyzMiv/fQxL3JD7VYCjNOI8874
zmAxqQhoTcbrVLPrT87QyXqPLip9k+dr7UcpbMXguoUdfB2k3XI0K8uYwgy+kkl4YzC7YR0QqR76
jljmnUPu/ZFSEruMPkmLq4mT0YoaeKIvPtoNnJ7OHov32Yw/JVk9uSouqGL7XHC4d7BWcBbL3rVM
wiFSRjmcF2bvChRUs3kvfRzII1Wa6pE8QGfA0SzDwieVnIn2PbcUHAJNdfOOmqlUsdF62Rsm4qCf
rbSqr3s3r1gTUwwNQuLAh1t7SZYprripIOz7pbejbkn8cBbZNO5bqqMsdDrhd7tZOGSXtIhOwqaY
2nnnKWvtQjXNAjPnxE/N0Ieo7e4WVkfstFXv21gDZcYI9Um0TIOB1Tf0AwkRELFy+nZqRWGGYoAe
E60zC2ykr5Xf7NLKgnWcCczUqqww7CjQXOdLagv/TccukFyNoxgfJ4bQnb1qKybIDj3QKLGEvC7a
hfAcW+bztS69hneqLPdN0Y6qizEAKcCrXa1cDqaENRt7i5cMV22J6cyVEgukci0x2HkhwbfXQW3U
HyejJTJd5G37SWkmNHRwAKwDJMy5PlRkQaCuQRyNgCLpSVlPjKWKrEq0in6+9I52YSXZTrE+x6m5
plk0mAGceI+8tY+jb8Dg1WYHLKzdOmhuhbb7UJW5fu+yrB4t4sjqWIGWXsOvtyt87sFaLprF1AvW
G7v76CZrc54z22mwk9NQhlrWLMRLlLhsRZDGmO+DmSY3tk8QTKgrTz/oC8eOKJsWg4nWT9ZdUze8
lqxsMxUTnFq6IVw7dd+1hTXsOWebPYH20vnG9t3eguGu9pnB2iNDHs30FbqRkPshASq9sYegtUM3
ECqNgzJhPkvfW5tY6n3/nea7yw+12W+3vFUoAfmwlhPbLcTYS3/w6JY7Dpn3MWT8xj8I4ZF+6i2z
9t1LFv63Kfhnj1Wo0cX1St47bdMyz24zgX/mfkrIDzostbGKLcxk+IYdni723RA0ToTvoXLO0I6x
HaVjp3s7Eu9quZOc7T9LRy/u88GevhsatJL9CjNjiaxcg5HgKZT1XTq3D4NZNo8ILwRx1zV6eyTw
ZrGvTLY7nl1quTvDyZZ6Z1aNyGNhtNR8QWdrVqjjvgXztZ3nG1tP82UHDpEYZxY5v1SgZScPBDQs
LJH0KrpwxLrCDtumxVPbWIsbzbUGOjtW5T32qwg+Cry2PjfT2rmxQRuq3itkCW9J24I0VbXYSGR6
NyGFxPx9F5BesG+tETij0FLYoqVYiEEd1irRIgICLBXTuq1ukWcKM1pzeLZm3y12RIyj1UcTjMEs
clsLQ63SkZaD+VHrfbTM2r6GoyPEnYQfU8Qdp0CcPW1tnePK6RIIAa5oYeei+79GEsLWRtQTS2Hb
Gh1cj4xWbrQmHVL9vGNddyZ/rFF6dMGtjoHoR6UC7Z1T9k4XtlpvzLCCbFOEmuG23wfckD7ovV9a
UGLd6TJ3DB7u3Cvtuht0bNbLYNEejMLUbwyrMqbYmocliXCaWY+uXIs35mJicdEPFnzYQLWrGdOS
TL8XozTeroNefNH03A92liS2L1S+bL67QKpW2FAQlqH0Cn0JofeSQpSVo/Uth6RTsprlSx7WydCl
Eamv7RGO6VLtyA/xrbh2qEyiabAY4FZjbIe8kqU47qs8mZHVlyBo42IWH+vRaN5oixzSyCs3r8q0
MbQvVVpCxinHxD3rE6//UgnX+7SwyTD++4E+qQ0E0EWDdIyEGbHINsSzykWgCPIFIgrW/i0bZVOd
TbTQviMiKRm8iRrNM5kHJEU4S6AgIkBxfaNV07IjAYHPWPW8biOvSmECBFPdoG+tLHzYjbaxOeyU
Mr8JkBzQPpvSAs6XmMf1AvkL9iVApNXlmFnGR19bTNyQ19E515dOeRFopva21mHdhb2ayscqmUhX
bvSgag6SSujeUb1uRW1ZswkmyoMmNAlyn87Krh/u7MEcrGjoi+yjo5pJhYQttDIssA+8oFMqHuth
zbw4x9rjk8j88SgdUYCNrcB6oYcY1bmtx4mcgzlpnSJMMXL97PdWdTdD5NXCeaaRGPVm2mlR73E8
F8uikRhGMKBxhnmtFgnHnO3Y9nthHlzixL40Hi4fuwGdxOeCJPkgYvtNjtXYuMVdl9isAVm/qj7S
0Ql+nsEf3i5ZNfifSzfvvzd1rfLISDBlhMwKwSZaSpzGQo/RmWM+lDvv5Rh4n0zlld1ZlkyUovDn
nXVnl0V/3Qt/8fHXZeeES7X2X5BE4NPgqSBDrgW77NZbfA2q19g6TTiRCPDWTHOhwRIW4r4cSDIN
7VG0I+9aN94CsltfB4xA2n1neqmz87IFWTiAePCahckz2HUrDLF/MTaHMfqcpz7WhQZEr7O/XOTZ
lB30JFXvQUGNK1vK8naqiCsJJ9vrCBTK03XLHpnPklK1D54txsj3EudO0jWla1g7yyvEox+oxM+I
6x/fDdU4GyY9ytOo3KYaxzV3R+sCKCGN0tEZCDSd2eETVXCWd4zU2cvEJzC8sLtDpyDJl62R7ot1
CSJ9FsYdbQo/6rPW2jm9sXKiU9OFsHN5SHUcRX2dgjdcOznvO/CBP4DO/3ic/zP91tz+8UX7//4v
/vwIJCXzNFMnf/zvm/Zb/UbJb9/U1UP7X9uv/vuvPv3F/77KH2XTN9/V6d968kt8/p/Xjx/Uw5M/
7Biharkbvsnl/ls/lOrHBfim29/83/7wH99+fMrbpf32z98eG2Cu7dPSvKl/+/NH51//+Rt+ID8h
LNvn//nD64eK33uT1+lD28hvz37n20Ov/vkbKNfvdLg3DhtuNow+kI/p2x8/sX4HRCXLYsspB/4A
iqkbqTJ+6XdU0QigSNmAI7ahkL/9o2+GP36EGTogKOEA8CCQm5q//even7ylv97aP+qhum0wzOn/
+Zt90vAB4aQVSZt6MzHg8/QTOGjOc3tZpIaXYJ0Ujxk7cyVHwuhz6A4CxPK96S7Vg0IYJkIRWOgd
5mQ0VFgBVoZO3yuC4r2EuLHEX9JzZ5LZrochStvPG2YZlYtHvdqNhrdHB3Azm62DKCTVBQxbwaiW
rZaOEeO7vpGlXG/bNhF1yBpRImfMtXcmDak3Ofh9jnCk8JdQD9YbHX48Jtt4wpdRkqwHQ6fUD4Wb
ux/KwfbBaWA/WiFHMC0qJq8oQlUh5gkxNWqjsujWc7KA9VcYfT+As5/mL0+SnhGUQXBUWA3P5FBs
lJ6CANoc5tU5cxOEclI6+bnfk+NF/lzCPrZUewl8z06ijxclep1EzJ/sikoOOuzDrLT0DIOc+lra
1tFNVImuo/zWpE6w6wPrzloTipFmlKye7Xq1wmiIPZEPS2jTvugptiHVJfb6Cj69jYBn9wXEidx4
i649HSF0f5t+1qfmUE/alwAqFMRA6wp5Sh0ZmfZW1Jy1kqJ7DcR76arbODdwVgVc2GDMnzBcJ8tE
KWBEHjRrBFhF07PP4RaFQTXaIVYQxuGnSfvnxPh5IpzAoj/enre5vNDLxtHjtLEhq9GaNc1pDott
LreQD/VL0+m62JjSjOpqlahmzNcih0+Q92cXPcEpG2zhXDn7zSFA7xtCAWL5LhJjR16at//1/Z1a
av1xrY0Es4G/m5f20wda62Ob+jJoeY3LuodETxFiXfT4sa2BMGKI1Wm84Oa4X4PyulAqjbJ6FI9e
2xdxlWlmOFRVc1WvSIFcTrx/r+/849vBpKQNvHX+oFs9/XYSldqQehzGBv+DC1R3VHJdQcjEdEYA
z9/rQvxxMSrrTY4CN+JUadym9OnRxzYHP1mzc0Zgup/K8jUjyZdGFIYh6KZ9spefpZTKJeltOfQN
vLDEPpciVdTq7XIoq2KMnBku/GqI+Y9t+Mku/PMwPmmw/HFrHvoeH40u6P424n6aNq6bN4WyuLVp
EiKaawz7G128lh3hnPSsuAz9emgJUIv5h9bc08uoqSng4rvNIfPO0+Hel+eJ1AErgl3TGMdStrup
up/qM037MHRLbLdIcVsRB9p3XdsbMtiT+Rup5B16gbBurD0perPxFURxcweCtFNEOcXgIvb61JIc
eEgs90xauzLtj53+1R7s3ULHO+0fqmQ9RwTil97Btj+rbpcF50l51TpO6AA3lbVxaJI7K8X9eVwu
ERYiqZuiqnKiYm2pIECx1LRzmnyfKvT/mIi8MrB/WJM+XT63TDTYwYja6Umc8pFk0AfamhfdQUDs
21PWZFSsjnNXCwK6ROstUWd1676xWPyB7Y2w9iesaH2wAsep5Lk+lfl1Dop0SLRFPxAMBDU77R46
QlvDmgS1PbAK/LFfLxcvfm2ybEgERGnHseBkaSJvdFxyQ8rD4iN0D20MudmXH7131veKENew3SFG
/EBp34O+paF7cO/v3D8cI///mfK3H2Tx//jXue3ZmfLtQz49PD2EbuzyPw+Upvk7GADcWyy84BVt
TdQ/D5SG8/sPrgbm8nRyf3DD/zxQmu7vtN7IDaEpCksAC85/HyhN/feNiOJuguENq4M58K8v9r84
UJ4wepAEYRDOqnoq2R9Tg9ycWTcu20vjZr70b6sz8xaU1T2qd6/J6J4urf++xqmnpp1Kfc6K1Lh0
74br7H047bVPvx73J/5Gf330yTkY4yqm58pHW5fefXI5fmgum73+Jf1uv2KDChONxfGvFeGvS5zs
cdPkeGo1e/2SxJPiVqEF23mpkDsxSAlSC7IAGi5nDoba2WL2/TmJAcnZ1MPrL80B6Zbo7EM1zDiN
TMKIirLtws7pvRiGQB7TsffjgJXtbOkkrr20TGJ/bMu9Er6/m2wkbKsp2t0wGTJKyeU8BDppl7DK
ASWRB4WD7Lt4yLLsYEhy7X2jdPamomdh6Kr5PgWFG3mtY5/V3VDFWj6n0YgncxwsbhEuou6y0CdP
4eB61VWd1XpkpPeqr89UMLY7tIpuJMohO6t9OAbFqHXnbMzBLgV4vsUg9VH5TmOFIhvEGwx6nb0/
BP6bVFr2YRwQn6huUl/1Zuh3ibArkrVAtjhKNB/pEFjHXsr2QCO23jmFX1wDiGtxs50m+sJ8KOZJ
Oyjl5/GoeuMK9K5+u8jF3mlpPsH0lC1uWeDYWpJaEb2QgEtAllRV5T96dELp+pZ6VI0In6dMS88L
ElAOueV0EFmTKTITelUBUEpU4Y0WNhabX0ma37mwuk/Y4o9X1Dn4zxnVa2THpwfzv8bRydI82I03
DDTALu2r/MyN9SmEIBVTAf16KpxsAX99/skZgtYEfaZtKtCjX2iBXYlhN99WLfsOaddjLO6z+kgA
bJig40fgHRvELOQXtRau4/2vv4Nh/g9zZTvn/HSOgfk80tzrjEvPuNS4T+8o1zMCbkBc/Vjzjq57
N1FbBZw+8lfu+396rNu0/emSAapDlHuldVnhAR6l2WhGaim2iEvu3DU7E5OAedxpGf4jv77LE77C
X096u/ufL+n69FW1YL30u3wXpP3byat26xYq2IkrCOG7ugquOR/RQRFFXHjeJ9w4xA6RY3MhiRJd
K3jMpGgYH4i5CDuZ4iKBfRjOi58mDXcb9ZoBx9Nz319f9OS85ymiruy6Xy+BQ+NqvJucPLRjr8qA
go/O18E8e+WJbB/40hp5UqW4/4+z71puVYm2/SKqyOGVDEJZlsMLZXstk3Pm6+9AVXcfmS3EOfvV
rlJD0z179pwjiGho+LQ3OmFrlOUFvWhIsNJjI0NzU654SBuOciRqmb8RbCCIAgIYGbl4EYhD3Zhl
cs6jlXvowmqYw79Q18iIEX1ehzUyUW06NWXQLPuSoAQgddbzt73Bnh687ZyYQEHcAJKO0eAwcq1G
m32rE86gACa/i7atxemVHCiJ1aiZ0mmkBpiQDHdrZVeoaLUeC/2MJqM1aOdSEXd2rOGKtlk7aWdw
+n+++PxCJk7iH2GFR4MtMklqkgRxnW3SpEpXqdkPk4FurKQoL8qxHFBy8fV8RpayiDnNZ8JMQfkn
hJpLoKD+CaZf1eNSAfl0rtplL6k8oJ0ihiv2vUthZi4VUDVEUldNjg1oIPtWIK0lAy2DaMrYnr42
l0sBdS7U1AJf44sSRuEN12iuqVU6lZIpuemepZfUbG1RR5VX87fgCFtrBNrZxf9/vuA8noEcBOXE
enTQhJRH7jMI9yHUJEXcdXX4GuKCqAjcxZfQcYR3N9ppDQeoiczSK6v7Jl7xaHXPohsvoNDqttno
pIKv1E18hdvpDgwdHVAFGSRlJYRJk7Qps4/Kg0BBAV5oxOoxJxiFz6P1jUZigO8yIa7C+hOKbqJc
c4KWRND0e5eYUhVBoyf70cmHD4itKEh9VZg0637Z6kxbAx4PvodFhE6VncT0QgutXMSbYkQnJ7OJ
HLiVUwOPwJQ5BtxrODSyN147EhJs4pHGE2ZUp0UBCWkl70RBMr9DJ5CHxFbwLQyxUrmWO741ohFH
9AZcl8MkqDvU4cYnXL0Tao0pIEojwiPWlxn/4LG11Vdw7EwFnQpg4bKtU97soY/SdyekO12/7XhA
4lzSwmUUH4odFI4/8z31WkvNR9/imIOgjYYuzI7p/G+farZFPqrPt92sB/HPWpkD5iQxgBYjYLbY
B8GGo2VyG28oM9o0gZIeKBOIlU/xm3T6F/613nZn2lnzmlmKM/NaDKqXUCr1MbJHHIANqzs5Ra0X
9YRY468Z9PvAmxsTe5qpodiSzEdPH5+/9O0G/mB9zlXHKTSsxDopR6ePm+3IoIdGssAG4lCDTLFR
iu1hDDlL6qZu1TXNO5QvAKURaYUTDba5AKL+Vkmnsd+kZfXhRwOUGkatFy4cul5N6OokVejhZMqK
zm3VGAWpxaBV5yUWJCwZeghV50WE/ikJKEuriZ6vZygJI+baYQG5J3R+qDjQhGg3eg7l2l6J6kj0
XvYOye/dRsuZs9/FMAcyB7bQeL9xGhoJK9xDUPB+PkVLX2duZwGqZS+2NWII6lhKQbVGT6k+dOa6
lJSrZEsl73VkYqZkibdFNG+Bh8G+ARokWamuTznng280r1q6XRKUVYw9XsH/NenVtHNgVLzyevSU
MT/49VuZ6y7/gkqYlFdSQTtwECA/gDwazTILJqJmCno6OBq60MKrDRJugVKGYDAJaC7bMRVJeNuO
gbP8GCl0jEUrjlGgUy4voFfetHLOghqRe10jFznM7irwXFBX5Rutq6nqBNlSSNaxbVx/Ry2kX1de
Z+ltplTm7m3GhODF2sNcIWEZWlPEoemPghz13yurYWmA2QW2F+MGhHZsmMHudpKeKZwGOIdSIj5Q
2g/xJ9B9O1VWBvtd0fyfkDQ7vgaQyNiuigfH94yGcj/QXdPI5Ii7l1siTJxSCTJgNTCZqNptsnBf
rjklLr3l7NhCZ5jK4wGZT5EasBWPCVicEftyVcyOmX7o0aqbJdMSUEYxKHODk2jFB6mJ79+V1akW
JfNXPbGFTajHci73mmim8gGyKQqtflNKbQhq8xV94dT+83yKb5rNjx5knmxDsVAiXWFwInTAu+8h
06nMLND7/kiu1bENdN4AkIwGUlIuDcIGVze4hFuCNErUIWADncvUT/LeeiZqgL7drDXEF778nLkI
qXOPaNlwcELKA/wUYmLXOtSTsTXGnwiwis7rgXD6ZnZFZ3C5DVBc4Bv0ANyGhEu8VfUqV9mjrw3C
FjKpCbeWLE7T8mC65loBEH+DYAewD86oIx4Qn43eaolKv/LI2la+yNKrz3YY5BCgUNXyWPROpdVO
d6q2hYHEI92EampKW/6tOIQmKGlKI9NGcuVURvZ0auXOc9NRevSG05a4iyAoIJIgBCCCDPGr5Bs1
3QNxCTtBVgl6XIGNMSVwJqmMDyE5UfXz79gM3SvQV0CXwpzVlasCAhHv6DSr4LNWX2IBQLHTrFwO
b6SpR483K0xw/OgnvcgNjuuSGtw8633N1btxgAwcuLsvsYjqCwBUguLDpqS1PYMvNQ5A4twggx1w
g72vi5Hep9c0Mzn0vniVSBn0CEgrbrcVCDhAsQT1oUp3fgl4U7ZG0Vra8XMLiVRIJYKZHhxMVFXU
QgWhS+VkwPzkUUUMUyFoogAfo6KvrngWAJkWrxpQIlRGJbdxN5BrZY2KvPiRZ4G1pSpuiKkUaU/g
b0q+NwTxPRktQjgGpDl0pNIwuxKSrmkXankC7F3pFMDOhzUkhwFblvta98KPEVKXgB2awPoCg5vL
HI8bRQuA5bEjBMCOiDVC4oxr889BwM7i8YTZEbpy2nbIPRSk/BSuyZ46fhW7UIXQFMmoKCmmO1J4
8QBjllRqrU27VBS+3dvv9kNNuDGkLggUhffuS642n4BjvWc0Blvj+TILCQ47i8FuKXS0FGGIAbC7
XXBl9OKUq5WdGoOJ1pc16slnfKA2vFxfiS1/yIzgpVfaq2S7sr/zFORiurfFlcnKzuLK2XtTsHmw
0eYqqz4Ut4mex0NlvQmOdlrYmatQko6acQ4NazlDmqsNxA99IHUOSOJWhfA11Kk5g6W0chu2utT+
kPShi1SehYrEEcboRWLnOYDtyA/Rd5Nr3/QAWodW9/vz2HlTpXn00LP0B3pzKddyeOhGgb3uvjAo
HRc4rXnxtFecokZvsDqpU3a1if8+H3LpYj9XABJKogf8HUOGFgswppNtYqPXW4tRq23Ayrhny7hf
C7ZnDQdKi3sl+Xo+svT4KJpjxVoij8d0Gpi3OQcVEbXXQnPcCitZ99LCv63Wu4UP8l5GZgV+H2BQ
olR5RTrlV7AxKC3cBurzd5iB8v7Z2HNuLNScB2mEqrQjwRJaFnBp2vEKyi+lzL+RamZ5h2i/dnYs
FZbmOgVB4foA/UyDQavs0p8Fs30l/kIhgtpGBOpnK++0kDzeToC7ifOh/AbRfwzjXWHeeEJz+qd3
BJM/k9/ZBSJ5+nhtzmvrb+lAvGnY3I/WBCNP5RiNNghcQ7eQA+Dg87epfW30zAbUhO5A7FoL0iMS
SJ2cPJrtqVXYRAlImb5SVhS/M5mKqgZ5cHGj01OY2no7sTtAcyRbkx25iZo92pmzGJc04H0yrEs5
nT0UKKyAwwtqg+e9dY3GUPgD8920h4BLrYzfxEDvF8yhsXLQeRJ9Tf50abXNjUuoLuurgMZc+TAE
hzNjf6Rxep05BoLFHOrK+8DpQfYltSpAVF3Zp7cCyoNXn7Mtc/AEIOHg0Q4p7QC3bkAWEdUC32Vy
MZXTACfsNgcsutFpxMq9VG6B++94EIpk90p3Z0/S0F1Byz+9NrlOH3tKQaKbF5oANSqCUKtIDxKd
Dd8BbPYqlQxlhjuMKORJEIswe4hx8oAbo33wt4HypIBw2F05qIM3B69G72zvnbJCExmlHOXnO2AG
h/tnV9/Sjrs1CVEOAnQSzHOrRlpiSzqtwWhdz/VUFY1R5VVe9k+DBcEQtXBqxd/WBhTED4PxEWv5
y/OHuO3qR9M+S2T5lgYVMcG0c1AEB87jbSCsMtEHo/mhYf5Iaai7aT0UDc6Q5pTeP1FaEfflCzKc
UEmgkXmFnOYOxBgSt3jQBh3whCpQsdY8spbqKnOYDniBnBAwU5gIFB661ZCgLK9A1m17sxk12hIE
td6gGMGDuKI9n5PFDzPdOe4+TDI2PkizGLNvDF8fhkaB4Ealh+CCTHfOHPwrMIHPo/gSGRiX619R
Ds+V7q/XKLTZWRmDPPCY8XuiUfhdulYmXkqOb82xu+ea+mkgN+C5OHQzMtk3rpSO4KW1KqQ0cR74
Onpi8l8KLY9KzTVRzo1Cq9WXXssNSqksXz4/n6EJd/vogjd3dEzyuCCbKXhnidqYACPxymjTiZqB
WuCropWh7ytLinutXqMda0LxC+7bsJ/H/tp7GjOYyaiHbzAhqbX+PGj8OTkmP+6OJw55+MpUMKta
SdCWIuqtjns3Z17ck5E0nWa++5WL+lhtUbCCgohKQ2KcsRlfjW3QKnwjRhYCjtWWGA3pP57bt2zo
bnCSyd0WHFhMk9xpyS6yM8XijhqtxtpZWLsJT9n9gx081x4c46iM2Gm1llgMrdNojTGauRYZJDph
ripty11wYN+AMN76Bm+AT60/XwVLe3MuzZkwLSW6IkYWDUYdVc8UdNCYFJDJZX4fqanta9zKVC41
gG93nrupBG9NDOGETDnBrrZYm1PjS+6IdoKqGmh0l1QODFZG/niILO8CFvNGUoWVsRdSyLnfJd2R
DZBC02seKfUCz4O9K8frK3ShWHKb3bs3o72Sb8sOP8/okUlqfwWj1SSDsNambulaeDvn7wboaLKJ
q2mB1HohTydLZfCqeAmUXCZVsNFwuyb0P/5a9FxI7G56b3fDeW41iCWL4UDkNXj7chqVFN3CE5im
uMNT+h5cmD1IWDKtJmqlXT0VEsYrgy/Anm7dy7uxQ2BMR6nE2EAoaomCq6C2lrDebgyP9tmsGFkP
YPPw03eq9RKNDmPUgbZWSbnQSivRklOsVoqnV0D7cSajUzLgSjjJD/A6+KTVTHcR+rhtv0FfGrUi
lVxZnLeb5qPHmqWMLBOM0OnDY7UqqaV67zTXVm5tSka3zwpMqGJrrNHEcqRVV0rGaf6TOe6+0ROn
12rDRNnPolXBoHVwD7XO9C1PXwtNS8F3LmWRF0GYDdPhTe1Hp9N4A247+0Kh1F6mLQiFK50lHItD
vg1XNDSWWrlzCH5E9ETiTiPmEKsnYbdI2KN8YFwDQrsR1MerTwrpJcTNlUgTWSCWVj7D4qvO6pFC
68UBiOyUM34Tb+MFjS1Ugco/yBY+W8AR9nD/gKrGYDHnzmK/iteVELxwEM/1ISfCb11O7wvLltPw
M6o5Qr8/rTpKAUYNOyxEARReW2sTzD0+bcjp7/c7LKlR8YNinzPirvbXZc5NcYSfDhbYEcrxSDvQ
bpBhIMP6qnRZecmlMdnfY9JtXIUxJPWd4Sjtkacmle7/aWsF8u00imwy81Ei1Y+E08Bvg2CliL00
6Kz41xEMrPcqDtix/oPirlJQTNzcldx/6ZI918SrYVMjlC2mkYN6Bpxvtt4p16MteybfSmyQ6/OZ
W1ods5DV912Z8TGP/GOIBVzkQNkvfPItr0m4+oiekeUurkh9uDLcUpeQnMUiV+CQ4oUYr7gK4L7u
mp17LbbhPsK5ozaX0qyc0Q4sqGn/VCZt5jato2Wl1i9gGK70RBYiAJRpfy8WJgADnGiwWLofTnW3
qDYxb+EBkOzRgEJe/sPY+anc+Uf+9HyOFwecVdOkngNVFNpHjreTviX30nQyBuIZuZNk7i/9Sp+D
RvVDhf/jublKvT8fdiEhgjze7/f0UyEeA3AbnH17zk71NMfVS7yHToQ1/ki2d06NFgtrk2nRKPOo
khb7/CUzn4/+eHP8S82pdim2cWMWoEMSIP325BfXpvo/EgL+/8UYGoO/X63oJIjYZVhGvEHbtRVo
mQJ003THQNHf//z8hFCGNmrTcZWvxO9bFfnfx+gE7f4V1+KUh1ksRNoczKUDlxwWIEpXTlBnhmTV
IfkoWBmZpdLtyVf3VbBrUUnza2Bxp64zQY0H4mZEMxuMHyXY9j/MFcIIuS1+5ZzavcIxiN74x2Rl
iS9N/iwyZeHo9QOUtx0AULToEqycJY/TXNBxfs8A0TQQXa3wszz35uZ6LHz09cl7J11VjBRqMJ6v
nIVW6r90LD0hTSCmO0W+7+BE7yiL0WlODq0QKFktvTC0zF+4rbhnZe+FV+HINZXR/V0x1SHqbaYT
6K+GK8S9hdQY1KPf7zxKhM8WFVbaoAEgjPXlK6QS65zhyrz6l1Gqva8FerGyaxbAQ9xcsJ0Ygkrs
cwwnyIEW4Ho26r7OA5zPqweoLCuthvKjytutiqnYeitre6H4+S9jewiXsYQw4Ms2sMqd8hKaNAMo
Vu2giBlspFO7aQxqQ7/TF2IbHAiVPZbfMJD+yI/IDXEn5nWO08m32oat777X3A3rrZyDU7B6sOvm
3EW2avkazCsshvotFpGuA/ZDA24Xwo6AhETW8zXHLw0zXVXukpYGejZeSFIUbP4AkfPBKhtFYlsR
gRYJ3y4/ykIobkkYggC5XhOFFgKvLdaoFmTvZXuuaUKjAbGErBMfNSYJ3wIUKpU6+hKgd+a3MeD8
NUTEdqCQ1eFLjnJIIFZHSDBCxkyE3sAXS+oJ5ykp6ppunzZqMXD65NISirrEvreR1qWi5ZL0Z4wm
bNyCBGCG3hVGqTxAvIAe9sNHGV5KynZ58pp2lOFHvDw2sIaSaDuiXCOMX6NiH8GkniFx1eBLlWDh
OdNywVodZQouj77ULCbnvA8bsa5CKv/NQvwkV4kvGL2V59qmGyP5Jl3IE2rZSiha2pcTqfv+g8Er
EWRxYkRaS3z10Bwleg0wF6hJlXJcaX164Huz2kIHh0CfsbAaArof+BdwFtCfWVk0Cy88i7JkXQpc
5uIRmpJW+ghngi7Qggm1+5UBFtpwnDgLuD28dCDwhikt9VYdtMgMkQHWZvtFaKz1HZ6mgl1s0Bvi
AtjU85daKNnA2Oz3xLJJ55ep1yCrNQat2vUbahOePdtXKZvXawNckWGz5kG+GO5m0TX2427MBVAT
Onq4cINrMV5/GcZA7wZOlcKpsh7uCp81KBHqTAMDbX+IJDF/BnGUmZox865RArRc6vKDBTg04NG6
BX3l+VQstG45ZvZ0PF1zcZ4iKoaiNUoWR//QMOlLNTbSJj2ibATegZM7aE5CCVIuWJseTTKycohy
dXIZ2/BoKRMVKn8B+nBcxGAt2lnnK8wou6EApr4KvVAZpE7NJxxgPcL6nWU+E0w7OjtF/vb8NW6F
8Acbc870SlK2YJuBQckDOdKWeRdM5tzuQ5SoVSb54DNHQO1acX0HT+1yWnMGspjSYdkxvsDyDV5N
cExMVvbttD0fPcssFS6gjho1LlaXOHyW4gX6JSvhZyE3EabAfhfAAwjQhVCEwcViUFzKLlFYp9Ir
NGsq6YULMi0ptefTOT3pozeYnRQJCLVl3eMNqgBUHVDNO4bQQmFTD7ER+9uq/3k+zsz94J8cV5jF
07GGcrabYW+gpbvPPmFp8eIdBQ02ZG/jFVI1K1/kVpF/9EKzSAogeQUTZ8wca1S70oktuHSrojoq
ErINHnAa3IxaGXJzm/wlNtHefF1LO5ZizdwXpAUwIqF8DF0eGFZpgZVGfcr7EE6p2dv0N/MpQgmU
XYfxL327WTylICgXctOrdgqxx01XG9Xe9PUY1aZBz41AfRcUT+m1tbb80nizWArLtKFzB4zHoB0j
yZdaLpw1atkCrgAWWL9XPAurKS6GfZcDzVR12EE1Sw5NKAYiP3y+Aqet82BhzGk7fgYd09zDAozj
D6b7wx0LqyMhNrZSPlkK/nPGTsBmdedNJw18S+zeLPeJXdihGupos2/aDYwO1G4vmuBo2Sz61xtI
bz1/sVsAf/Rms2DBtVUHlWZERHyVt1hvSRk4/dE1IlhIcOaYmwQF0rwcg3Mvc6hXxVqVy96718le
ow0bBgFaLWqgiuCbRgoK1Kr2zOH5sy0VC+asHaELixxu9AhkwKzrvIK0708QycQJ7LWNdKTVdtsa
iVrWK195KZOa83aKMocaJUXiXnsdneiDUesAaBthOxruGW1byULTi99BjPx9zWlpaenOSTxwQa4i
ahqy0NxjZE5fG/bKNngb/zGo8bPcrIjoPoKbL9auhcJjd6ytxGZe0RFWIwcEYTM3BxWiYnb8maJG
ACfiy2pJe9p/jxbXLMgIgdB1xZQWcowmZZfM8KAqx8n5pg9tf+OvXEwXDtJ/sQmiwSWkApfkCK7P
Q84ocWc+X4FLhY45TyAcCboOA6Q9GbQw371RiU7wRir3LvOeDEbZyGGmNjC5hZ4wJCDKs8eeJOqI
m4rw0nYX2nQ3abxr9mBZQugtPFK1MbKa91P99QPkdGrg6miF2yFKNib0jsny/Py5l1bVnIHAeq4H
+XcExEJDpUv2DNisWcD7GuLpP44wxfm7JCMJmTwvoCiKota3m6gsk8tJB5NtKAwPMshvQKhdV6nJ
Sxtz7h8VF10MC+EO3wE8Vq19E/a4yp1qK9UjazzC0eNc7wAmzT+zlfvGwnE1Zy4NXBsNPBlOtY7C
pmBjqnFA4v1drYNOx96DnTHnJ7FEO1IDThVIDmBJvfroeOVbUkVQk/+sfKGFM2vOQ4JWKptCrxNn
CqXm2OqhVkHKOOYNiMzBoNQKJIc+iwVKCDZOZ509lEME/I9ZrmzLpfFncQfiWSxZUB5am7gY/MTn
1nZjZU3/fels4GahhfLIwc8LgnTGfb93P1ury5T4wL90J8/uOpky+kgGhzeEfcTX8wldSKu5WQbj
8l5PijCEcNpGkVAZQipoZxYUD7PDGkdhoVg5t+WBM0LsEzmmDNf2rxjS+fLzR58S8gerbU59EAcO
dj8lftftRijWVHJL7PwCyl5rB+fSALNokJMwAs17ERoUAcrA6UU8QnrbdaRjq7gOZRNGqiV74uKu
4SEXQj47y1qqxqODAc7JTsxlatUfoXWjdrxW8zuYb9OuOgKnRoHzucsuPndJm+PzeVxY0jfVu7ug
R9FjG8Br7IY+eMGG2Rar9/+FJhc3VwojRI5OelimozMyXMNDdmXQnmQGZfyM9mvX+KU4OmcMxKVE
hYDWA+BjsRr47Rvhrbcim84hvoXyMRvK/qbY4/wUPRkFs+ezthBL2VkggBgJhGhJzFptoe+SvVBG
bDZfEKp6/vNLH4X+fRINbhtCRw75jSChxEZycBaU2a9GWPn5pcvnHK1fEW3V89EwNVQH6Mo2SttB
x1AGaAZKsCdXL2K9odRmzTF4AVEK6bLf75NxY1FEUGJxBGJLfXFb+D428I2y/KMLLw8dVVAHAOb/
1h6ZQ/KHOhVassI5NF3/ACQ2/9M3uUHh7jaKSPZVSREuojMPVfHhSsChmrtynCJJK1jyGxj5QUyb
g+Sha1pKXSTgeLFzQPk4cNwCu76kB2EDjL4NJSw131eAtUBUSiHBduH1QPWBdQGi/SpuKg0aXdYa
lGahmQvtzd8fDV0mEfbwU9cAkJZUJ23aiFCYdC/5pnHQklFQ2NJr29/xZmc2JqEi/1NZ4Mu4lRbn
QgSeQ+sDlxNrqsMNshwOPMg2ATqNg0ZgTzz/ogubeI6qz7uwCgoiQwlGZhxiB5EUmTi4p+c/viCY
wM1h9LC9rXGA4NfH+CNwYGTYu4bw0RZXl1bhpxEDngJ9/7W22lKxZQ6nHwieKCWix5UIPJ9RE49h
mMslZY2+gh5kgPQyElUSHColvvprndqlQDKH1RM1T0bV1DUtuq9PuK50tN7yemGFuUpDIMFsylf3
A9f753NKL5yRc2R6TQgukwl4ydAZAcOCLUd2EnTIEKnlptOhXn5BUxSVLf7Q/3jv/Wewr6BKc63W
bu8L+dIco97Dhin0IAvl9Dp5ba7NzrOZHVqVKqdlTmij4vrNA2ubnkg1XgPcLOyCOUqcr2BPJEx1
lAnry20yW9CjY74J0KKsFeKd3NTH2nBXyp9LqIJbMLiLcrRQSGLeInhS+rXVkctv6wsE+U7Blvvq
HdfKHN/MLODo0fsxPCXc/S+gugtX6znUW4LTwcgGOMkBKzWpFrVza0wt+AGMmeIPWgL5pGL4b5n8
bYXdvSflprRExci2fEbpA609u/F7L13p1+crdeEAv03v3c/nBYwDqgoLxe3gyyJDdrpuTuDcQVb6
+QBL0fnfCGwPCmkQlHcolX2B/ucL/CYSwz0wr1N2igoSEKQD0J0AX2Nf2OH0sYyPFFeHZuURljbj
7PJAcHzRhnXGOjQkv2U69bZZ1a4chUtVijlyOnG5ENKPeD0RJvVhbqUXktZxJ2ItRlJrSW/FF7c4
8MW1S9VxckrQihMsIdLiNSuu4gitkuRNDK1esBu3QGuSU9DpSCF/j3oHblOc03JwVLJ6o5PgX2nS
6CEKyQb+pz4Q7EW7ssoWTphb5+9uGWQ8jLGpGHnWuK+9F6Y+wYKgCnQIRBPhyldYSrLnIGw+JzqG
CgLKIa/+hTFrFMF6XIvleIu8QHm+2paS7Nvf71+k4htI3tdIshvhCDOYb8p/odGu58xEUvrhh5Ui
6Ef7Ghoa71WQnBoO4lPEoaJBa+ayfS6tHau38siDHOl2eb57kiYVOb+eSn9ktOEGMCpJvc0uRXMq
hj3v0nBXgVHRK7unQYoKQkitwbQAmqE7PjcYABh8yGCNlZrGk1BNjZ0J/gRphvuE/QudWx1SfRCD
hS2jBylBSdSSjITrhTNCnBUOyawRUIA61qqE14IpH6vx9F8SpAYKrkBsvA0F1M1g1MKwdhpsy6JX
G9gGjEAPgPUg1g7Jfjz/Hgvn0C0JuJuEGDamXJ6jc0wq5Zm3/7Z2ardGaDz/9YWNPceLD+wAsS23
RBzmvsn63fVWNvXCSXZLIu6eGkqCXpF4+HRjskchPvNNKRtkb1WiauH8mIO/Rz6EnxKL62YXWpyr
Ji+tzdiUhoy9R2L3fG6WMp7bNrx7iaaPQ0JoUSRsdWieyJGcW5SZWKHu6qjWSYc1/9uFusmtDHo3
Dp+xsDtjI0wWA7x8/C6Uvtw21vO3WOoKzoHZUuZVJFYRFhCuf3sKqpFQqUMalZiQ0dXGDcrnGlZ8
aaZX4Jbt+loa0WUVdbUQFucgbVqEsj+b+Sh9ynGiIItjr+lGdALw+KfGBJzLjFHzNcCKpXdh5TKx
VF0jp6P6bkKzKPQRO7CqY6vVXaMyWie8BJtEE1XOEHVI8YjfgyP8x3UyB2YPA4mqSoot2tn9XrSj
LSBF7IE4xTKlkK/SYTg9/5QLm3WOx/bLrA3hh0c6bOzJDCBTIXd5/stLQZ+chrybsb6uakb0EPSp
ptlGTIVKqg/8i7sXGKiJcb3GVIKSuS89yWvFiBayy6gcAcokFKv5rHZyltHY9mflaabSyoPAT85K
Li40V7kxxH2qVjutOjXbZPu3xmTSqmi2W38l3V5amvTvd478Is8qGp+tpCKHpFul6jOtLcZN0kdq
ySYWfLZXNuHSDZGcJVAdXI2m9vxEn2Jt8Pds4H5khzAysEW4lUGW4CHkFCzvPiKdTWYqE8IutWit
MqZBPC3a0u+sCsShARpsuQGL0vDOsRG+CAfC8iV5wJVCWnmChcYNvJ1/PwEQQAA6TK8JzAYoMoUS
AHAAzrqyFpOnH/r3yviXP/Ughi1ZUqguRaUOh0CPNCHEX+kUGJC13fgrp+JCEQsmIL/foxyhmCv0
mEnCrGT39snAI7HBrIH2yKBG+zXc1NL7TOfn3Seb7PIkhkZwrisNuA2o36M2ERzK4xpMZ3riRxM2
w55wrgsbSQED8HYlIzs+9ts1YPjST89iRt1GDRdm+GkG+ufstXV1JoIKyD73V+rVjzcoK83CQMEI
DWymMcBAGc3JhaaKBERWAWq2wrtr6e7SF5hFgX6EkSruV5j8RIOwXpN9+rEiokZqM6kcDTsKF4wK
ckOeDLl8BL8fWlKhhhxIkIXSn8e7hVoHK82iA42KEgyf8QzR5Oyq1MleiB3AHgXo3cHRi7yKakZc
s6BTwx5Ojm/iYPIQFkm2ot6i3Y67T74lHIhP/Xn+QAvhip1jpQc38JK8wwON51YlNtmO1oKjQRkc
J4NPsVKAWABFsnOIdOnzREDC+dCph1cus8phQ8LYrIae4Mh/FLC1YRsz8DPc79QQ/UuftjPRHIiN
0F/Iz7STg2gNK7mgWcKK0xK824dEKgge/GtIh+voQ+OVevAepIMCT3mz5fSA6bYhsw2Y4xDKPJKK
8Ap1v4SyyBpXiW1CQlpgA2vUlTW5sLHmSOkmz2BbVuBhiCFVmhp0Jxoy5wII1ZDi9FdAO48zdHZu
ZYDbatIKPkJcLpjjiHYXdyp81Hqs50vocU7LirO404wR5L5zvEPagI1EFTIBdVyfW+ugTSHgQVib
g4bToiVqaTpowME0cmeU2w2zaxUQLjXAXFD+eP4WC8FBnEUgQgJyNBExTKs3n1CWlid6AumsNbQW
cnNYovxedsCOtiw1Xe5oCHIdvDNsdveRzavCW/LZvtJvAhQYIO/kbSkllhRoXkSqB2WOtebQ0hqY
xZ2AgrNf006vB1hI1FuQZZf8RM3DlfbMQgCfux/EIUN0fjC9HsjBxQ7pgCKi9byyTRaSVnYOh61G
j+BrAmm+CHtaWu6uqS6eIf2uiZ3cqKNdK8JlQAmTO8bm8/WwQP1k51Z5MDQcs2y6L9OdKiIwmJSZ
EXIM3ZhQ7tGjgYtjCGNbFEyjAzEFy2Fl5AWMHWiXv5cKndZkkNEYuf8G3w6GlRTAXOgWa57B7mMd
bohX6IbgTaVtdJksRpF6aWtpygKThxVmeYoUeNIQgVmOdpX3keFrjjqruAiQZ8901eE9MoZtswW4
VAV5Jz0Rx7GUoYK9DTe8npmNAsSf/3flG0yr88Hen8NpPV9ifZpB5OqUVE31djMeKx0ulUZlrylJ
LX7nWW5TUmwk+hywe8lOghMoZlNpHWzFq6sWCuSSHVfnNFaHPBAH9NPKdlmImXMQLZ2O8MjtR8YR
A/qHqAHaEwdIDefp9/OZW9ju8Mj7dcgNqPj7GY+Jk/Y+yJiVswZ1XEpghFkgiTrowIYsLmypQ3+i
CI6d8Vp/MzrqZbnTHopt8IIl+v8IO4/dyLUli34RAXozpU2fKaX8hJCl955f30u3e9J6T1ejAgpy
SR4TsSNiLy8JYCoe5HaTJ06+057lw1+8yN8ilp89tEaDS/A/DcEt5j2vuAWDrWD6oBNsqDLO/Gna
cfSXIP+LvqD+7KddILXHrUblZKSJ1gaCWdN1/yFejM5edys61ztO2d3jtJt2+p+67PfS+y/L/meT
7QwCNVy+l2T/VDw0jHEQjr7rruKG294T95n/51jtfxfX/gM7NtaKtDZQVg/DrYBfg20EMzdreWw4
5v7IvX/7MD/Ok8FcRgkqPbVYsxg2pjytMN5gL//7Qv8tD/3ZCWs2OhYiEusxesV4TvBGB1ujyLmX
/ura+O04/tn4Cu1liYcBXqJxjW4pv6Z305f6QCsPmIIkYfSaWULpsuzK4+Tmub245fFPZs73fv1v
K+FHVJKp6f/1Q60kAbvWX41zEVheiRFB5hup17rNHyfSLyeG/uPEgPac5qs60KiEGL6Knb3oJ3OQ
bAFk2L+/ql8irJ/dr0ZqtNEif5fOQx/T7lZwlxh/24JWHqF0WnyC0pt//02/Loof8sgCTGiFYUxn
ynSdEzdsXwcQvgYG+EP0LDwJ81Pyl7fpL4HPfzSwhpaWqxENrGXiMiMU19u++Bgsfzb8GS79v3+g
X17OT4aaWkimJsLtPoRSLL3qaV04+ZxiS9JOMVzvwhr/eEe/nXc/+1fHWA4jqR7WA7yziX7cLIVw
8pSH7kAvYeFi/e0qODtVjV2VW3V1x/G5bGNX+Wu3/XYd/+xnBU7Z5UY6rocx3E3VflhEgHB2XXoi
g4KY/oK9W/GS3yXztgi3yzvH/hB9FvmhLsQ/ls8/DVP/Zdf97HkFf11Y+PJjV9veMSdoS6D7pvUZ
Il2sHEAWriE+jeZ6GmpAkS9LExI0qI5UPRWJHzaVM+bN/TSXDtR5R2lKp16M2zTfKDgzg7T22qHx
CqVxinCD0oF5a05KFuiYDUvFXq5rr0hfJypRpYxTqOjJyV1nfCx/MQx/fcU/Ap4E1HszZzxhYR/u
5K/yju6KneEsfn5qN9JNdVdm9jW9//eV+1vmr/04wRIQ5lIJrhWdMNqIODhNHnVfP/r28cHjMn5F
68XiG1dr+4/N8ouhmvqz47aSQlMCQIVNMtPf8l3XoSSV5VmOMHjK7zudGY3oomp4/Kx3ZaoFsc50
epl5eVIedGM9N80dtiSACtgCGBLruhcpdCvEdpHODv5vw+LWamWPUgkRYbaN2FOH09Lrf+zBf46O
/7b8foRYppH1q6FMMIDCHrsJyimr6sPUzVIDJeLOZPSl69iXSDSDvARy/JEJJwjNH5iD21H+vmav
QyUFS/Rp5o8AIKdoO0FZb9VNnz4K6XnAHRzPaOsaZkGGqp/gZKGl075gl+t4e3d0ToW520iPOoUc
USvPahXUtWAL4o0Sf+Jy4tQxVmuxYBfl09zmx1EIchi9gDIWfhyOOJZSHg3LdIzW0xnhnao/SqS/
FOp4Sf8/sBUSo8l6DTNkES1AcoVbaVO6CLYPzTamYU34o6j5y6n+sw851Rd9aDR1OZh0oqsYUdsR
GIyoYjR7ubPG53/fHL8Mq0Kh//+fJmFB5ZOGL/boTke4KZaffUGcZPB0IwfcvZ1NfXCVTGcI0oPx
NEoeRCvNsGWnmmpbPmSIl/6t8I0+6jZjDFcZMRMfjfHU4xhi/rEgfzsxfjYxD/DkYUOwoTiQs/IN
K/a9el498duKKHsCbdozCM+QiSOl7l+Jxi/zXurPFmYt1HsxmlMRSbimUb67UVeKC8z66efksTbd
qD6v0t1Uvw+dL940ofON5jafVGm2u756lJlNZPTrfQhXV6FqJSb+OB2XxYlzCN9+oh3TWP8jY/8t
JfnZEp3KzEMLCiGi1O2aaPWtlGeCURo2C5LXRc8WU/t0SrfPYvOXJPLbCv1xiq91X8+ZyK/EGuw2
96Otvukuf6Wnv2V5Pzuh06XssvK7v39kMiEg+5ZPWs0T3o5v6h0yOSb4eCrul712Z92UX+Ntmzvr
RcJ6PKj2f1W5frs7fjqfL7piVXn3vdlv9F36DGsoSI/SVnKz3bjPz8UR5UPAFrP4UPlT/n1PgkP+
Jdr6jz5qE6Asrw8IQZHeAWy+EZenWsjeynG4qRS9N+gKiSVbyugqWvEokIYnRbpNtGjXJp3bduWx
aiJX5hQsb5bwYiZ+1d6M1TXV4OiVmdNQdgCdaCtQn6J5voRYjybF8hGHw66PllOrFRuzojqf1tB/
Ugx7ZWyas44AqCXZtEKnaMBQJu1+DXtUmMmL8sib8LzMY08JmZEV+1tBsha7tXTsRyrfkiW3mVUX
foBtytuyOORDc5ysa8OUpCJu6Wnz+tKMmXk7S6HXz6YjyK9ceW4fTv5gVq9DshW10ZH4uJr5nKYq
LTkwJ4B2D29FBQUmz58Xq3ZK4yvqrI05dwCG5cblusl6v54fxcIXejT1ymxTJ4+wRcjGxJaXS6zm
hQ2Y/hQVMb5+y0SfUzLV/tpnXj/MO4Il8Mrgsnaqpr+EUb6H2/k4prlrZeW9Fs9BrarPsZU7c1e8
xfN07ud4K1nBUOME2pfipu8tm0kBuUsPddJipKSyCxc5LXFQUpNysLtK4+BSdK9c4TlgcSU/Z1lQ
yLs0+qi6wVVxABJN1Y5Tk9O3tI2RGVd1ZJRjqMX+ppn0l85UTlZrpUFrDHrhGYWevo+F3LwNVVNg
y9JAiCitmSeImxZQJ2Eu3Qi64laIIHoUTWfYPMXFHluDrxxl3VvU0dYUDi8m5L3SwhVaaJ9ivY2e
tKp8TIuXPu/Hg5ZpgTRrbjVm5iZXlxepW/JNpWjdUxxjTW+p5ddaNcE6dRgne2l/DePzNNy3+jmO
O0cApVH7S49P8riBJUBEb5TxJW6dLLQ8JQoyyUnD3VIWICIKEIumNVCh2bYxwNabrFmY0foIVVtO
LgpzuPE+jbZFuunr3dyeO0LhOAsdZajdELun2cYzL55ssXdxa2XpxpzDulsIwQxboE8O6nAQF2dQ
bzCkztUNiSgGcKZwO86HuKOlRQ+01kHANjxIvooTZg/ieoSxUUx0ScLfbiUbRvQ+F5tjiGlIQR0F
K7SLuca3FsDGhUmOqj5N2bVm3RpPiwhirIHiedXM4VC1n0XzCRjdUVugIvJrPbNIlPG26+PAzNRH
ynWMVhmkJMLsJmpKu58Y4189OGTpTswel+q7Ur2s4V01ydXWKMUzZiPnvJWOrdx6DZSv7dJHj4Nk
+pGOnrjeZtKpYCJsnl7WrNrzMZaJ2qSAcU/3EDarM1r9fhEjvCas3aSE1rYv5auyqLcwbZU7M5y6
TQEKV4hdQZnzvZYiSrB566IE2FRiZMXSUClgtXg9pXZdiY6aPypN7M5Leof79rTwzmPQtI3hV81p
XNfGMQ1xayheMRbenAFaaf1iXh/HhsluUG+jJRCL2nN0Gp7zReehFudxgqEr4CcVj0jlCVYaoGGE
iEJW7wksFS1PfNIzpi0B6Ux3s5T6rbG6laY4ldHxksRmKzVuKXvi95AUri/VoRTKCGPuo2C4I6qK
iKm2BzXK/f45KlTI+VBqmETLFlxxzfIbsas2Sox7h6XXz02tXmp5CQ9FdJ2m89B89mlrQx7ulyBr
7kzeup6gFvUuDfvsjkKvHGMQnU7Z68ImMcvQLYfTije5mTQHIc63BWJ/JGaF0ybWXQhc2B25DRVB
v8p9h4W2kO14wFPQ5EeUJyvyht5uDwYn21lEujYuY4+9MyM/cX4jjraQvzBebFpXiCvi+KZboWYL
tGu85FYgLhvII4zpprrT5470xnc26zbtnRogiWlLkyPRykhBQLFHnNz15DTBL6oO4mpHxW0lXRI8
r0qvJ4GJGt+U9n14I6xfccFsW/kuFfhewAwxcGHPhuh+bOONkOZbPc7v+7TBaT2r5KArdjGFjqYr
AnOMDV9hfE2zIADPetBxXw2KDPMic7qhnZ0MG1psOTWuNI1T8NvKcR8pd5zkyQJOacGy6EWjlBBp
e4v8Si0nvBuM2tG0TSyuvVNWNb8h6vtjUxrJm3RtE3/WvDBnSE535O/yLP2WRaAYRsAUFQa3s+FI
emKzeLyoUx2hogMlYYAnukya7K5GbwsmKEXj2AEoMiMO0XVbfOUrpijMS9zWEA8yzL23vZ45fQWj
Li2nZ7UbznOPWzqG5Egfi1fmB1BymYxdGSS70RukXa14Quw1CjVjXG16fq9pOfGU9NjJ8NRek+zU
4dSdkRZNDC8ey3WrZOSS6qciMqKvukt1SsX7YhXsCiWg3xm6J3WUWNp7rKMCrTtEqhvFDNQ1w41W
nerR67DsUhECAKMWYLH663oz0uCT9rfMMJZhCzmv9HDpNg1vSICMqPfLwnlUzr7OzHYnD06/zACr
3UF8MdMPA/5DTxrjJ5+DySHBCGrFOUXDC02zGMRL28pSHFn2Jcmz2rs2uteqnfJ9VNj6eKzKPdWo
qDjpi9fi+4tCrdqV4dQ159yzMF+L9a4iaVEHdwy3MsNgQ1D2GwvyJxrf0xrtqT+qbI41foW+5Zuy
dbD05kiUB7d3Qsk3pN4bmoJzKF1u60XbRrzROhLPKlloXif9IQV3VLYt5SjKc47arJ61zrsU1w4v
EjuumCU7w2e3Syn2Ul1/NV/i1kvKlUWbOooub6Iu32NFtRu/Hz6Krjll/gAhtFlxeq/8kYO+5l2g
3PTzvMPwwpGawS2XU06VfmyMS9s7Vr/L496V5yZYhrF0mrY5aOgAOiRtVWnOTX+QhWuo5PtOfgUg
XS4hY+39eFES4cLIidNgEIrL5N1goCkJO10Af9pgMTlPkq3OTmqmx2luFI6nUofRWbX7QTYqx1oX
IitpI0dPg4FkNKgGQZXYEewRlMWy4S/FXLytIxd+aihuWvg0L+MTb1WBGun+og64MHXusCr2gPqP
aCkejZr9m225BAyV6etq3amL6cslaaWsB3EznefpiXqx3aidI+Id2BaTK8NgXCrVibWDlWv0ZZfL
3lob8MR4cXCxJfq1njqfiUT4kdBk0QIsoQCfLMZPZWgEQvgqIhmgttmrtbOMGyingRXJgE+/FzOD
QGGp2uZN2wZaEe5qy/xalEhxx1S4FOU2rMVXKYVflfCqtbEJ5HriiaHM3/eUndbAvNJIrmmmbRl7
Gr4bopC1fVmWObBa/JHGh8J6kcWHfn1QF8I6r85vVnAAUu8v8Huwmg63MZ6VhAKOrKe3k6x8jgxG
OSIADXzfBrrSinOT1MdqtGRbKYWtXrNihXZjjL5cBWKRvqtG48VWj4Xud1mxWoHHA2dtS92bcj21
GTuf4UxF+6YspsOkd8AEyz7exsu8GwH62EzB3o6VdNT7Jd4o4vhccYdvGFq0gqp9ldbUK1Prc55h
rFapM+oPqU74Tss+OntyAe0OlFMq3rKUxGQsgAZOWKWMjdvltG8tw45odtuEwr6U0k1chwGY0Qfs
+/aqKgTLRIgzlsmXYgFDiWD0aUDtDfNFXAyCNJadDoWd05Iuiao8cTnvFbqLu/awpi+J9SxqHBUn
I7NiO2PDlyNQT0z7M69GZOq0zhMajpJxxp+Gcve+W2fwzoxi2Yk1xIe5NzdtqJxroz1oFN2iutiv
s4VdF8lAG/p5lLqVVPL4anGj9hWF8nU5zFHhJ2viaMujqOov9UyaJpX7QmJDobim2mfaPcdESH1R
g1NnEsBrNM1bh+4sJ70jKn4sv3XUek2lvArSbY3rSDvdw0Q9FGp+mfuISQOTnwRO5zTwG+RuAWOS
LwRtymPXVs+LYm2qLnso4+lBRp+Z5UszHOYy/oQMAjMUYhxssXEJuRep3xQCvjR2WN9FEEUlVuC1
h2vFXsi8rD5xwlaVJ3f7jCK05C9WUORXi3SAWON776r1rrfkjVTCfOP2byZWCQTxO2Notk3Csdto
7iLQGSq9TuKdvrhDyuSQKn3K+fCkTR8sQpd8jPPDCYvCa+PUDbPZDZt33QA3rnxWo7cazWEhkOum
5CApoi30n7op2BJU6vJeMW+KxC0MXLiRuiv8G2a0VKV8VrT0YoUSSA8h2y6MkzT6whlHCXWqXFl/
WuN8t5jVfZPQPdAVG1l0ChFDa4Zocs01rJ1BnKi8p5HL2dpnL6rBQ3ISxjBSntywqRNPTe5CxlLL
p1hxTZwvROFgipvijQJjqzkRsJ/yeVKeNHNLlLDOQdahZEi7ZILt0cU7w/K1hpuaNGWvzcNlncxj
hNME80ZiV7oC5d6+J6TFMHXUnREbqD7DM5WYqP+YV8hJ4C6Up3AJUnzjW+askyLy5PSkNq8640vm
mAKUJLUbfVE/Zii3mGDCaeszvzF2enXi9Gy5Ycb0oOBLJ97IGEvO7J+6d00REAmMR9V0LfMlwoum
hYwtbzVqkOHrch/TmNB8+w8Xsm+sDzMjfV3u9IhOUACkbc2Gak6h4mvh0bTglDlkOjURXy+4g3Hq
lYKzaJ/3uN2u1skkClazxpMwUkIQHtrMlbIBgBlHNlF2V0TbiIxLsTIvIluQM7a1SE3tdikRfXu3
XqIjDnFB15NRzP1O6GPfkvDMTL6FhAS4UONF/WcIjTXJF78ZK864yk7aYIyCVstxgrxvVcxpgkLy
jDzkQ7T7NI/cKlWIjRNXF+fzVBlbLaLeriofYoSLU9FuuNovwqT6Qu6HOCzOTyHzG22ZbxfRU/Rd
VXwZHD1zSdrhScilYbqV6ay0TeadqeRsh+bFULcjzfXV8trVF5Wpj9KmvtRDneMEyG2i72z08sUu
P0EY2U2lPxTdVo5PvfAE3TsQJiAVJtP1uLDx9M3ehX9rWkcpJzIK9xZX7VgxpJbWFTpZpSUf39aQ
ZMuGMdzE1TQ9a404P6th0yFVmoO6E4TKV6Y5SMveQ59onDjOfB06dNiT+crMSqfVl8lei8oWQ/ZJ
3eXtvJuiJJAtmEj6elklmYmpzO+XcVtK7ceq68mREPjOEqNyQ6uJg9XRXa/Ut00xfUURiZuKD0EY
xkbQx+VtbTI/FZrWrbhYuj3rMdnLEkL/FW4qeXE6cNR8LldchjczH+MgCqUvwZS8agg/luk2a05r
59QvSvNOjXBg9IOcZ3CV3MnfdZy50rH1luE7gDP6ffUoyHAqsHHD280MvostJhmZeqwTBvw8QwCa
50qTvZSeNPt99Vol/PW2Kt2pnZ3XTqx+jyds2bFq5SX5zpR8rYucsPVhCiExLMUT/pQEgiUtv24v
7iUUu7oBBr+FFGZZl6LCGvJLf5PO6oPyLCw+cG8pkAZX0t268/PkOqTHQescKsfapeey1iIXsYJJ
Vnyx4zjIqlPL/+Z8vBm1ze7y45BuS6w3R6dMgwbHS+uspIEOPJum4tLwGjBDZMHRTiDQqe513JjC
27GRvaGwx+w90f2QrnNpqx4VOhGrFZvCNyPN7Dyk5PnQMLXWbVJlXxT1NtUDIPCMuk79Wzy4crIN
008hfg3Xu6h/H7N1W0t+i41T7ZL6lciEUYtJsA3Jt2s8qz5XxspxSjtbhAaW7Qjk1rryU/PVGtNT
ruEprPNlbA8N0EENZ1gtnTllaWTb7KrUERnobZN63CVL6sol3lFpfKSbOGi6+KCaB/2s1QccM00c
aGibqV3rXRgbsmwvMh4KlIny3I1baYUIn1Gqx2+r0cnD9226I0wQmHcX4RwwVGndF9a21p5iiQHE
fLrV1XcDg94UgQlI/cRhVj6pLUxMQffU5lCUbix+dDJ2v+WbRf9c8VWPF43qv8JseeXhkClpCBxH
uXhGZ+rjc1hvG+1aZsdWO1Q4hdICXuAUSnOTKHhceku7leQtAcFafZShl8MtzwvXQLTrPexQbRmt
Kp377zFEHOHjUXfjL66kEDThrN6Xncox6w8CQgvs5uFIOFIzZfZOjOc29UbCy+yxqGzzjUule6g+
tcaPmrtc36r4j8K5h/DRM9mBpXGvWOM5LKobyK+2UvMwAdWLt1YYAP6MzXs+i1HdlFc1fojmM17D
wnrfKkQ2ceKkSXmqe/J4kmo9LmhlGgJd5MOtx/CxFFZGpoG3aFsVk7WsRrnZ51YeGGXKjsdbz3Kl
+CLsVDykS5zDD0VTPejckjlBmByTzOYPWnWJFrsqbsKeJX/USWdKlTdAS6CoYv8Mr3RxIvOyZFdr
XQn7jlTWx/ZMu5ptGIelupTKfROeNALaiipY7iuhO8qbIt8nzFkPCuJh5qNbpeW2u604BzFn7mSW
LHnNtS59Q38Z1l0hoPEGzUuXbSYGf41XBfabyKXJ2OD8wucy4mASwZxJ76W6Qdy082qnJT7uJcAD
LcMfPtllguX16oYK6EQEsl4S474uP4f8VW+6G/R2uhCU7lD3jprx7p74W8v0eVZau2kpGRq3NIta
vL7OEjcxWkRd3czF85KcVqw1oqeujOxCuUnDoCQfj2zDuldnF9nNOqUtOpgSKOWW7izH4KQaScQQ
gXLIhcaj1Ox12o6yeD8SynKO6E7bsd4PKff+oJPOS5wpq+AiDRFStOWWCIhkOWE/QtVjLYQzE9U2
zuyoXhaDbJYfctdFr2r1PuVPXeuozBTh3mKdy6p0sOjV0UqkfVeho+hnmhjGElpfYKQXcqdS5trU
c9tQHkzCitCpVkekI7a7aTBhLLg8vjLtolSXInf0KIiUD83KXU2/yyInT7dxGwzqhiIH1/BoOBM4
h/oe3+A0x+9LOC7ltYNBXp+G9BJ3j1qJgLvvhMkbmRlI85fZ2iriFxFdI0SOTpQiE8fE+2xlhC1z
hZkeHKdpoGLYJWue6EUkHrHj1txOoXrtq4j6CZ8PhxP4ZprdfUzVhp1Sx27aBma6aVuCl7sOMFwX
fYb6Xg93K02wsWvkwfjRpIRqWB8xpq958cMMv3h25e7M3DCxYEeCJ99ZKO4HBXy0SYqCuCSylxOu
wEBHJRHSbRPlbt4+ZDoU+YKCxz4dCBqNrdC9rqbh6MmuwCiwqxzR2JS0OEPakLlOA+OUzZ4qP6yf
SvIog6IXSH4fQ8bkOZf10hEL3j5gRDcqXYMTqzjSSiJoHx1y692immjbdoFpfMs5mgMU7n2BgUko
sVQE5o9Z9fo9buSLRAsQ8uIdN5ARYv0mb2T9PZuf2kvFxRJvEgxPCNPCTz1/nOgERsrKOWpVR+lD
lx6dUSc8R3ZE/7CnbrvQLakZz5Fy7FSsZjJ/inlI87087VkJeYNG6CiM4zWu1Z3EntZOxF5XVh8T
xAfjMs4utkkKeaT0IFDvVlGShUZ3xxlJjGYMwzaazyo8TdhKW1v1WUfPiQmbN4t5rgBGDrZu4jvw
MAmVS9+jvS4f33rgM22/hngQ55uZliJS/7oKls6rU1+cnEpww87r+i221WLyYo7bLC3deaISJg43
yhjaq2EGUYTPfHdTzuww0k8NsgFdeue0vo1Gr603zbRr7xtYwDjMf5F7hrRCqo8R3YqmF14HGsqf
ja8hc2PJqUQc6jeyZTPlY06bcddTPxg8mTv6U0l30meh4tyPC18Uqt4QvZj90yzdqHcKNgTyeNM9
KUtQ8Rcp3rqsSJW3ZSRtiEFAcTpk8WHysiqio9CyhXmCVhpbrmR0GbIFnkOQfUt2HL3nSHuVEk5K
ry/2iPWW/BlHbt69JXmA0gpZ3JzvJWHftW42b0IxIOHTv9TMcNrnVP2oh1dEXlDbdvoiE1Jfs9Jk
kdXfPQ1KFRQo7/kpnJttqx+pY9v5clC5dYUBFdavFfTBGTTp64ADgHkjflXVLalErm/UqLKbea9V
XNMzeevWyN4b6UPRbr/1fxyUONnk4vKPsPS95FQ7PSTxBusYy9GqDfUBurhEhKF4fdPTrQjSULzP
eeUT37wyIJ1d0Zttaq1GeBWv1E06IIf6HDTzvZZfU9ZUXOPCjcfrdKtu+/pUK4GxuOHso5bQEAYM
APfqgu5Gchl2F8ZAQStuG8lnvRnzy8C1EB16zTNCZ4iCsC5dyNDVdF1jLA/2VnNFKp7eh6hxqidV
vfLaxc7NsfjWg7H1kaonRh7eVn2fhmANdLSEwWkIaoSGt7Y8aJRnkodO+FxbR2bhGAt1j/03iED9
7mNzrKhwlNqzpModig/cHozISy9r+6io6CsSNyHW+0+YrAnZhii6XryRfimB6z9oVVoAAPW1b1Cs
LW2fa0GabXLJsYhdQeSY2HL1gWlyRvs5qS+nELh5odhkQ8DW1AsfhVuAYoiclPui9RC/Lj2ZekFt
SnbGeKMZJ4k2P/nYNxtLfp/4z3U7Gts6s0vhMazv69dSDndhek/l5DvpsQaa9Fv8sbqn7qgi6bez
4ij5TavvpZHLXGJs+d4KH+eYppDK4SUQq0kE2qvmppTEOIk7ImedCvloi+O32XviZhW93fxrrURU
9Z06F/sZHqis+hNrK2MM1RbudIYdik9VkZ4ridnbHC1vppDBdFUrK9wc+6V0e70+Gv97vUNsqCBA
LdPkxFCaqupVhX/A5Ip+YzTyk4AAYQva8F3Drgqna6nacw2ZKM9akaESQauJurtWaXbdEm/lsnL0
od60dfglpvWLNZpvgpwEDaVlO9MTR+02epb5xaR6hunJ+sjFYpeRr5LNXmhkooHUNiW3ij/k+E2m
G0Heh2ZACg5Ft1W2Ur3/luFiV9S/KNkXH5agbBIFt2pm9qpzcx2ayBuWr2FUXDpQOi4uNOeNyk8W
FU9alSGY+yZ28D3zR81rJX81/ZJSizYkX7O+kymdzObwXKoeyXjTOao5HbMG8+J+3C89m7hAE5MZ
r0GklpNTdWt1z5Em+umEH1qT+ZGR3SAB+Nnwje+Sb8fxO7FHqJ0Badftd5ws4ovPFTS3sxc1HK/1
ekRTC9fxWTKviZLeVOE25as1TbhVhSumnG3GNYFD/CWOj9yb0+KvFjHWQfuKps+JTusIBcAmwMeC
wnAldT/RuqhABoigBzgctd9BL5Xh/lt9WBC++8sUbcpxt6DEUqyilKBEN1ZJ/YI6z1aT9quO5C57
dcYpuO6qBZlou65U447cwsngmLqvztcSo+rWDnWvYkAzhGISjGK3rZZT9WHQc5UZ4wVxGZViHC/C
sBNu1/4AzoIZytF41syIp+vmclAYG6uO6G341LFKqc7ydVa2RYbp3RbInZ2BhefUGwefhFtt71Tr
lm4XfJhpJxDkq8zSJ07mHU2qO0f7lChDJEDAr8XEg4yCUYSRFPTskS9EvO7ecuN5mDaGvF1wKgLX
NX+M9AQWFPDOI2e5OhCtFV5GmTicMepW4k03nov0wdKPy3TKqLIi9Go7taffDnG3+cZ3z42fDwlq
/xPWOFRPrgR5hCgSxob343JupGv/ZX3kiW4PiaeH7/WMgJUk11kfniVuhoVvHuLHqn7N6QSzpv34
D/d3SnyKokrvCox39aNjHppRIpR4zogeCSNzH/1OmW1rY0GqCs95FuTl1RoP7egJ+Vmktjxke8DF
pmI+Lk8NquenSK6N7hnUH1X4qZlOZpH006uciQ7PXdRO6+xqPO/ZwXJWdxaVwNUpH5IJWpJUeHHy
XDdH8c3ka4bMm4uPsHoYsEJVswspIEVIqkeqelz/h7MzW25dOaLsFyECMwqvBAhO4iBR8wtCY2Ge
56/vRfeL4/S9PhH9ZId9bYkUUJWZe+2dZeJ3JvcnjsFW28uyPZgNGiCJREiMubpbBjoJJseM+gLe
5Y7a6Whnz+mCnA7O0gMHZG1g8vVmL0TfTOZ8qKnjdNt3u7tFO2e1N42kJW8I2gjMQ+jcdneb67l+
m1R0fs80fuYbTgFR467pPgywlZpi49bfpDqFBRRJ5pVM/CgZIH1cjL7JW/uo0ZpUXmdsp2VtPLiX
oXmuXxLX43lgCMqwQpOIW8pvVryTSlblgftWUGhqrw1jFpls1cL152IlIWRz33BWVaT6+iUukMP9
W+32Ns9BGG5xAqnis2aR+JnpORZrlKKzy3VQanzp48bs9lVPR+OyNEM/1P0nltw7h7BscwkUZMzl
MxygJYrH8U25JcF0dwqURlOxULMLYg4NdTfRKpULCXlHaUDF3u4ZVAW9Wof9cZGndH6r41cZrV31
XUWii80XO3U31t2kricb7fGQMYF3kX/YeKHG9pOrqZ99rhxkzU0TkpD4LJjtK9WrnXDM+lH/oZEe
PnyQNR+lPr1GAWUo7maLiCubPw6gvvkzhfs8UTYq+nUU7tSRLyi59kMduHm6qR00HIS75VzB0kkE
UEDs4a4KOSekb/NqV+VXEp1iJtNSeg0QiWy2osm9me1sNAxR82kpj0Y+AgeNMPnYPXlDpEPxDvpY
REGyFNQQzLVtbqnaXjvpuJ4teJxMMngw0nOXjatKc449ij7ByIpn6Pe9vLJiEq1bugBSK+rtwWlo
79OHqCIRYMisBgaKiYlebVOb5TaCLjzPgoheEeWZiUn3IqoPoW14LmnGGSkq47EpPzKXZyJm4EJ1
KqLypAndK8S90vq3r3q4N7tzzg+U2Qf/b04CxijuM/M7rIiZfklU8HyNBlx/VNgfH1nBtHTEHNHs
UieHUOEcFflW+9UZ2rtRwGSknhdwyFA3/cJ+Udi37h4qjsLlo3Q/Wylv/5MDz38CFWNL2oSj6VB3
x55uPoxTBPmVv3FlC41xomOvBhDt3EnfW5sRajaRafPCHASbDgAZwsCr2t4V0W+LDj/T7Q6/i9n6
/wFVzot16pHWJT1azZmoCvFaUhLFzeuQpXtDwGRFyV7nF5fCObAW85BP2rUnk2DcF+ZjmF5MWEYZ
Pqvt2PqLq537bgjXjX6rNsu3KEs2+UGZ3lyN+TWgm9fzUfrn2H3Q9SGYsn27oFOF94VkomTcd3Jf
6iiHD5qytcR6cUPfHn6ach2hrtjOzsw9ql2r2MXKU6wPVNpfdvlpMmKKu51lIreskoaNkwWT95Qo
1fyhG7tTkusPmcmsmvVlUb63iFHMv8wGXKKbVVRn1tkXy8fYcpFG7pX8Z965qfm0p/hJcdHaq8UK
Cm1Af4J8NJpyV/e84V1vca45X33HpIQbWBsVse1T8RFG8549fY+y30/6kwNWXGIhiOsXS5H3LUPt
hgYjdpThGKPuM04TqlfECLspRUtgGWoUVLr14NgyvhomgFAtqemLpdyZrryWDltvTMDR8kuX6Vq3
jJ1SQzPmy8ui3kZAHDlSZeu6fsoilFxAKDO8kYH0jabbvOQuq/QUMezNccALQK7ayiz0be9GoVcn
Tur1aj1sos78lI0jA5RQqIU5OooQgMQ0BnaHalT3xTlUgi7bmpqLv83HdzAa47PC/R5al3l4pP1s
koMr8E7UsV9AJBWflm36DhsElpXV0E6lpNALnDBeI39j5cFguw9NKFYZ1xjv2W2ECKcBNqQaHrOp
M1gTWJcPmVAOtaaMnlCMtUUuh86L6vqiu/ZW7GvFdjY+LIH+pW+yjqdB/2gmWvwcmqIq0ErQLMVN
oCO+tzQ8hyCjpapPTVS92LZ2ldybstPXwOzmPtGs80DwJmOCmSpWMMJipztl8Da20QqMNzMiozKK
hl3T5nfD2JuoWiFqF8m8kdjUtcofE8Oc54g89EKlNVdNbWrrSPJ9Oy4ySa8ns4/Ac2yL5pLrric4
RZSpOhntu5uw5JygkXroS1YfWf7kwqFaRvVtKXdOme9i2eON62Pm+/lGDc/WECSsD3GxZRmspJ6V
syFIgiUpoDglBoWzRxXpaFu2NxjcFpM84lOKqTrn/Gm290oT6O6+tDZyug7iYLLNFHsAb1tXdfc8
1jLo2HSBnGUuzOoThXmkAQOmgWZp62QymPtrzhNWda75gpCmeHlvp2bPfIVutOy8vHmsWDch6W7O
yNuKczCjB9tat0RNtL4bM2dC6I25WXo6i2zZ0gG4GKSwtAqx7nE0GGvwh6BkWVc/O74h+bjVTtZi
189R0EMg9DqNZf0cjeu677d1ZuxqszPR3iiZEphDoGfO3+f6oWSc2osvh3Ob4rcbPrLOJbDGeKua
bwZnYVOcOhmftHKb6ePd4v6YgmF3TofS6PvZaoPZ5nuolJ2IPg2TbSeKj/2MtKh9prWV5xbqh+pu
WPnoNxX4i9uEH01Rs3kmCYFIoPEmzfSV0v6IHW2h8mExYNu/dJq61ZPoOoepF9aCbXemZ4UxJESp
wOEO7bxpG4e4z6ns3e+hqdR1r87CVzQZrzUr/NFKeFReaqNvWShZdWDDicqigtwySv4L5IOo4iZf
chWks2WVliPdAwi24aMA8na0fR6kSbLta/cQTRNKHltjoJhGBPlykszGKmvyorYMGLWVpQlyNjC+
EUORHJKpZi4VXWpMbTXjkT4tjgpinDFo2wUScerLt1Fzg1ikZ/DcUxon9+HNoGgwd+op7xd8KznU
jW3b6lrtiz6wqxshdpqsg2om4mEB7SxH2w2KG7QL5+6NEfnyYbSzh9Ui8q0L6m9RUJl0JwnepBJK
wbh2vPI18lKYN5Rsnbq2h49heTfrrU7faYCTNZA2EeUJHj3Fl/ZDq58mx6XWqXw2W4e6tdI7fsXf
tiL6L7TvUgiEhkK5cKjS7Y9UqelgFNuf8peiSp80MdvnGZmbWUJGa36jt7XU8LPh7FQXO3pWGqbU
e7Uoby9cEZM7mduflc2DZrzCtAR9ih1NhSCOjPq3AuVPvUG8xlJujBixomYKl6qm682d2LFvh5VF
vy2ZMO1EjeNeQTia4TwU32n4GQ2MO3mFxfwDZDBSYecJfvyOKcWsauvGDpY+aHFHqJfB3Djhfaid
jLCLLinOTQMK8WpNy3dcDeM+aZ9Ftuky+8fKY/aTDBsLXIxdfgGkfGmc7ZHA/SFDWPG7yku7x9jW
PZt8WGf0Mmjc1Oi23Y28IygaNmRyYX7FOu4yRgyXsj7OEcAT9KrQc1T+3LejZmtHkNhr4u2cmRUI
PF2rkXCpW1FboE+oKHvK1s0UzJOvXL5gJyBcDRSIStddvcck++Uax6u5borxtIy7ODzo4txaiSc5
YtLheWgeEJ2QlsccITVwCyZvQKcutlxP0axgULnWUGiiIX0flOicUo2bzWFS3vvRDTi072OzDpTx
yTRMoldHvAmGX6SKdW9R6+UZOMPQctJm99IW1rZrFjJAKP/XZdijm2r3/P8PeuQBMVEg89KWaXcX
04nl+XKUGlsJmVMYDIG6IUFWnc8is28Uk7bJ1W1WfiwziR+T6TWL7mnaWxeWe3fK+By4YNMPx4Gd
4n/Y3saB6JDab94DwOrtymEm3+HVKI0s9hmGL7ON5ZRJR7bsXfZX64ufVxECCUsLcyFHuALa3kT5
yYUNQQrdCGgfJ5tIBhX5MCUD7DTeDtUs6O92tRgukzrjbhnauCJUFUG7yBCuzY72syYQxW5nZg5G
MAy/Ue2IB8iAejVERX/pIyb6HPsTupaMtNlXVXweLoOq5E7tk9obKvPZAUPB4FHa1qUqjE2Mz2Xf
4ErGuKIUW5GzB1Gh8O5nwQu7AFFOehj5t0Sn16oi93deXtJlUIA3tlqnFlyATEeauNvo8jixAqly
TLGq9eRcKOsMQKQvCZgzDNpFR0FZUAWux6zZ6oMC0joxA6QQu+8VeZVD5s+TIe66af6YFOaGhqU2
vtChh0vHfag1do650wMT17R5aW6dcqvL39Ilnj3WLgaFqFmNqVe6zkVvUZWzsx4+Qqln6zR5r40g
nV76hkuzqq+huDcIsIYn7FUi+MXzlH6FNF9N/RKNbxqHWyQeO/tlspjqak8qQ8PkRgS9JCZiscHP
8XlsTu6IdyCM6vrOmRGZQivTtk4c6R8hbtUc4VQuaHJlGPouxZU6BMatuesRzsOldpmkOruxSc2P
bqnXo15jaA4fp3jYGqHj5+mkPariO+wVj2vBquP4GUSKhQY2QEZjVA5E8Kh8NqrEgZJ8tG3+I5eI
KdlLtbS7OgmfFcYLav8YT4xkIxvgprWydBs5k87rA9Vbqn7O47fiHBKWo2EEkHemvc3UrzliO58w
4IqNrzwWR4YX/SJU5GRqE2w5oG+c41bJgelsiuLXKGwExo5IoknrD+oUaYQFf5Xji93jE2Imb5ou
9126aed8azPFk/1HSUp6Hz3ixAJ3h0Ic+Lo5HsanfgQNNdWCbiXxLSYq+oI65JjxtqOMZoLObGq8
fZqkCYr6Hlk2o5N3xVvrqA+ycN/zKqeAZn5pz7kCW3ALdwB63OR589zZlHcM3BJ7OBJInCgB3Ljs
po2DIQqC2UQQEX7T0O00yQ1TZ7fEKlKQNxC0cwPqxbLBv6vECl8Z/HKA1T+2Xn0O/GXhOLQIdJSw
vfRCkDFjEuVB6U+CfS5eS3/hz/ULuY7QLIb08pEpJ2nJPbYureecpJnLS+s+51+1dFl3Q7frVSCQ
RRxYD7rCVjxpQC2N8LIu3sThzB5jxjPKyyz5i9XasXLuGEEem4HBt7Avmiy34NO5HJvXiT2yRV/i
H4JWI+HZ6fj3BeoHzfK8bIhn2rUNL5ZFtGH1O4YM8srJfe3TBuk5outWcDjntslcxqwCzAkTGacn
sPZ612au2C5uzfg1Mu+KhGkftZDqy9Ktj0YPaSa0BthY3Yc6xXDS+kli0dVJnsJWHahLcaK0Fmx6
5KIWmuG9PdoMkBzrpDji6qS1p4Wncm7ubCp6Q0RBKxgWC49j7JC61CsIYLJ9qVPglHHalqZxZpse
0t0TOuSMx2Izjj967RzyxF2bgr8w+hc/75HpbpOPWznUu5hfS2th+IenUhsDK3nn4N/OZX6IXWcb
thua46g/Wk8hzE5VsdsbaqUtNS9ktrs4gweGvY/Ct7DhdORBAa6J4uWuklbQoW6b08QoVjxVRMSV
I+tc7IsN6o3dGulZ9erlx4TU6sJ+VxfvLkuMiH+4VU4jbFzx7fYvinntnW84sCj+kCpCChxb78fK
x0hOt2m7fFQmGg1rctPZH6sBE1kCPY7mxog/NS9G8haOF8rTsmOGVfEWA10oTqB2ylUvm60bGUFD
fLw337QYY5I7uvSNISDg53I7KC9jnW5skmzd+KBPzxVmJH1gIZqpeiJubzKHrWWNlw0Kw8jbSz9y
sCcEtvRfrjVGW1MPd6nlvEcshh3qbDM5JmvFMbwVGG9ygDw9taHMABNs7RBTB5mYN8NWHtvhOo7x
ppqx/tnV3sBCgClwTaDizQffm3xTyoDYCXblmCt65AH7fMm0jDZJWtM+hfawmNLl0bWxP5X4qto+
/iLwtbdZ/9SrLwddXqtJde3fymLBA5qMX/NU4q2vijetTC5VTIhta3QXbXKeokUlvyBfvMqdD0p2
qFwi5lrWwomdxlQsoau8fQ8y4td0sCA2/J0wtKgy+gZK4j4+MDvm3eL0LJ10I0vw8xQp89hXlyi8
0sxEJaLwIZc322RQ98m6s5Ivi8HpeJ2VJ+r9uA4vg4V0NREAoMoR2Drs6DcYydP/77sUDtwax3sV
JHWBtHXnYdvRnAgRZytdFCe9nv3FyvdzZOkPLJqCiTU6PJNxN61FD4GraZKzO9M2lTV/6cL5LPQP
J7ssoveyRgFw0VuQrNyVJ2FNHxDsZequhxCIPJxUpsrlrToqw/xJa5jm0wL7Mul6novipoTf0h2o
bKZqptcldsMokLJmeuJKOltVBFrDdsIYurQ4sWgm6PTGc3ibycY3hXFIc8TlToT7KTWuZhIFqWX4
0p0wYmyqZKMpkKWg7b3p682mSE6KCB8wQ3Tx1zg693J+teQ3Vl+kfLpQ21J8PXrQrPtEMS4tc/bG
qU7KpHq2KYLSVu0HZ0ohoSLHCGjiCHDKxwAr4ns84roaSWjLRWJ+OGFK2uxQs0UzG/9vua5kQKVa
SnsiagXhrMYK3Pf8nawpWCKYIwyTU/EixAfk32J8VYgFBsjD4E8KNQwHSvUs7OWRnmlnc+sUGtqI
K9XTgAlK6T6nJT052WGuUTpk6cdFhrXCARqat+k0byIhTwqsQT0lRyup9rq08MhMVtBXuu7j/1ln
Vs3USd3XIVODuIqem1Rdk9/LV4DvJIYYLtugy8eTbENPIq+UywyXvyS+IRw/K0cYurbWPqrFtSNG
K0S8Ki+t03i9y4m6ZYMDg+udDtw2sg3Axq3mZ5Ih7dkY3zh4e+1FzDsz5I/mYbOk2H9YIuJboNYf
KLAreeX5MN17eG7R7lxa5lA8VoWNGnNd7GAq7zoqCa1maGB2m1GEV96vQiVOT/kpgeSNKfUas+ct
ySrARLcClUoqxdcM0XmxbPmCtSLfZ+1IFh1D3iTxGzp3Gfs1ek09jnunsh/YWlX5rVXet+11jjaG
4ZuxcaiYEGvGU1eXlNCSRmBdZqGxqmssaWWgoroaYvKyW/oS3YpRnJOpxzj+gqVt56rFRmqpvlm0
5WuyH0Zqs2q5uMp3Pr0gh9Oi3xyhLMUhmNcSixeWSYBcm80W3KbY15APot2qkfY5tBWQcb6fGMTo
xV4M39JYwM/jL0fPmIUr3H0uuWDPXRkfJ0LA2eQmPqOFZi00loOJgr9QS/TTGb8LU5R5PXORz2eF
F3tQLawI2irup1csQ537HRu/mr1d2vaSW2eUTGTiGb+xUp+ipvANHPmJ1Ryz5dKY2YZlqesG7cjI
75vizUme54Z7EK+5OGQjLHsDLm6cGrKp0kYwpLzpFUHpYJ2K/exGIaLPWhStUGjt4hwb5dcgMjfD
N2w32GBukFIfV3jzxRoHUUQuXdtt2TPk5XG0RuKdWTWo47gNgJ91W3hyGPxyOZl2wT+MIhciiMTc
rUrNaBEQFUtikW3n6i7X73TqG3XTLXsyYxnsrxZykJwJQ+vyfBO+5Lqsdjh0Y6aS1o6BkWluuuFc
917OmEteTbmuC4ps6Gzzp74tlWIwItInBboDTgJSKboDJl+lxqegf0ZNgK9SBoTXBoeucuojUBT2
xqbAeC5NuW7wN0IdiM8omorF9QpZUYe5F7dFMM7jXdUibhzj/tDOb7PpJ7bl6emhS+7b6WgDjOrx
uVIVHs0ofatyc+cIwbf35VaXRin2toPK27hQmVgjlU/Kjh1tOeM+jNrMkdZtFvlLJ/al67JPD+MW
LW7ZoWtP1rNq/lp5Addl72O5PCX1h6v1Ob4VrA71qPm4U/1Z78Af0o2SAMiKg7x9ov6TNp2/PLwU
02msf70ZrouuelKH/i5GjukdgqObgzJIbGLKOmrko0xuT0V8b7nxvuab1kMtQHXxjKbfdcZRqLNF
IiolbCJb1uSlW7VrT5iNKe4ehSxfMWoAACAIBOwvWyf6LkwJSh4soJJ5Kfx5+LQsg3FRz3hAVhty
sZinNnT+Y09SuePp7rzT1Hn269EkkrO4K5OMZJaIKqwYOqYr9iCnIBQdS8pq2t566jdLyQAibXB3
Mnnqp/Ypbkre9laqrIazyFgxO12/SEWzn265fapv09/7crD6nasxOJAuswTThdsUE5goFigsKcr8
Ui9n0M5Ue02b0ltakgrg4Wu05zeHq32S1xoRyMI44TZBmDQfZndpbMwSM36wccp/ihaz89yG1Kg9
ZL9WPzvs6m3ynvJr7L4iQ79ram0vblkQVX6pyC6ySxFvy+G+YXCMprZo6UoyBBMIx47GtYhlZrKs
oLa/WW5EzlEy7cLxR2JRdiMauCi8dwfKpELM1blogNTw1w90nixutfD2jdo5vHWPFVKIob5lmvVK
9JFS9rs8S94MiR+3yOcHh10CV6amW0rPzmTmNVzGDPBJw9WwbnnXmv5BENcDth9HX3O302Nlrepr
4fQ71JVNRdBTleXXiLws6qYFVI1sQUp0NjNA983mu0zPee5L8Gyo0HiGbpgvManmK+ps8gNAfyPF
ueTL4hlj6CXtOmrbL72rNrxL/tBGh57OyUgVz0J9dDKk6zrc6EyGoulqzhRm9lUwdfXbcF48J88o
sUnHUvLhN789cHHA2rKNYd8B7NThdTTZZijqTXUrL5i61dU7lt9+DESMm439VDYzcj4r1oNaD4CI
RIlKTZ5R6ZxVGL6E/kJLCXO28R+HzTRRSmB5w78YxZm/FAX3+NKenFG5eSLvme6UyWNdBxhv8eJf
YsTQme7tCV6U/ACVTz1JHd8YQ4ZA5o+iX4fzg0Ymi7LjtcTSWrlBo7yPHWBNEvSWNzXvcN+Sxbjq
Qxvuo/Fx1nZDuE2l4k/xJUzuMthT15/0a1YH8/hd5Gu3+IhR5e332EKceu5QUeO3iLNifFaztcMS
qvGoM+BUCuJpCvrZpaW/zy9TzsRcaDfIM76TDoXNOeXQcId72/KL6aQPz4V5FYN9VqT1XnF3ZuJE
DeyrwwlpslX7pzra9+6LQbFcMQfPhrBct64dnkU/enrLHy3G49HrmMBoVmpWk4y9c3Zrwg5bKPsy
c8yDcTPV1rUg8hNZ3GvIOM+1lkq0PbkWaM+ScEQtOTPG3Dh3DTSWUc7bXhEoUWW7D52SY6Gf9c0A
gOXV2K60/KVWv7Jk3tR4SeaK9bbNshCAM8T8Q9ZhNsKdljS7pqq3mYJbKlM2GiYAQSJMfhfd9sFM
62j5joQnwuSslp3LiNneV5pK56FBTzPV3LmI/i1jvWp8i1I2wBc6BYyNtqFtDNe5DiVVPDjwobEo
iGbseHX+Tu7cXaTSRJd4gpPofnAKjt95I8jImfJNZ58N/awbO8FICAVSde4yWvV2PgpLW1l13exN
Jwr9JLJe0SYIHEHmbiIipBAWI/7ig2Z+SV1sEzxe6YKinULgo3JEg8ErbqxsHU8WAVlq8pkLqNcI
aWbWzQ3j28qkqBXLvjHSY26019gE+VWyJ0XGhxA2w1LkyWpjYyUqTGhdsnVFtNUXDBEkrE3l7BO1
MSAAFvdk/6yM5rlK8DOM61K5C3sio+fc8qqb/ShFJb7veVQHDlfj5lS2Uw66urahu23D4HN2D0y3
kebLVUi3GOkTZoG4zVd9rb4qdfimJMjCKFO2TdpBZH3bXNZNttYA8912N8WBHVOuRPOvTJJD4UKw
Y1SggrJKhnTzjewsNr3brx0wtkgr1qF9H8n42MHmWCpTilt9nuHALWx3rzWEOj3qDjFyDixQymAX
Za2r/QRPPMu/LdyFrfIs9cZ3UQa6LALYuJf8RmDdiVX7y4K2W8zftQsGoiDJEPoyzBiiRH7nMDVs
AEz7GKQIKnBloAfmWbFuzfohLIuznUUX9ibvplxcqv6YjIQq9f0PIE2ibIVylqnlE7nxqoXRIcxt
1UsjzAlU+ciQ7ooZ1jENYZySCaD4f8dRabecxH8IAzT/CLxLZbHkjjtit1mp3ufyguF5dYtMvB9X
eAb/Epn4L3HUfy7XrdJksFTdguAzg0h5rLqHLnz+ywe4pRb+wwf4c8NubUbqnBm6dlDVsboBonpz
nPUoAUW0UIe0uarf+nTEGms1FhV9hOb600uBrGQuEfTBX36Pf0n1Mv5IVU87vWgGFzpnmU63+NwM
PzsSYLD48F34lPR1nXksGkfzDJVjwrxB/cuPdv7tK7j9Sv+1cqLpDHuxHW6GySRYl+wuW4Yqhrxp
zSwPWvqasp4T7QZ7bd5nh8HYjdrO7j+mjqCDlgdMqTedi1cRN0jcvdaZvk4U95tbrI22vL8M5gq+
TXtVM3sw23vdmj19plJz+VD1QzS/FBzD7YdRa9sY/kN1MZkn0v6IxifuUMxPWDI9gcMsrCZWT/Tb
xFL2mdmC15P8vvRUtBjnebANvPj5ypaPbCRxGhLOat7sD3XAVlls677Zamm3LyIFFslkSStV4XdG
f6DXe53/bMpw3hmouP/7T/ov2zLNP5eojlHeDjKqjUM0tgokeNaFBomWhfIWlyqO8pjJw/eoQ4uY
g0Obaesqs1aLGB6zyzAYOub01aTZbXifVTub1Ecyeoq2OHQjWG6d6s395FCx6GXYPo6unaDAjxoz
PBcwCytSjCCYLfhLe9GGf3nh//M8/tP7cntH/+thGao0K/NCXdguGd2d/XwfXspNvPr0n9tt2q3U
DbyMunpRPPyCAMCr/bi69r5YMXH35OZXel8Yq44qgPf6b1/zv706f2QNRkLRW8WRxp3Uhy3BWyrg
ilK/kpv/2jj6qnINZq5yzTzypuyB6oLCxsmI7cqg2SCTEkkm6yg59z0a3EA9va1J8f9M2peYhiMn
ptW61NHF1bKtA77eS6LkZ6SzkVRW1dJPsLuX8UutnjLrMP1a8+0HOKSQLdu8eEiMZ4Xox2oNoiPP
akQU1415OOmjwLX1MgAdFvYeE6/Zr2E479k/vXaujNqX6Gm2ApXMj5QM1KNCldb7DnUtsjrvyV6+
dRqYO4wTjsv1YmIkD4qROf6G1MWHm0eU4fPv6ADw4Kf0WFejHo0vcvWqy9h/GFw2XMg88Xl6yFCx
luqMkDxVhBcoeyjTRkyrkWS2YRUScFUw1GFUNj47L2jSlnFncDdTBPfDFj0GF1877mzCkPr0dIse
y43HiYRg2Dj9u614s2nsQxgJlqktQCDjp2UCWUd9EOfLCd8l12YU6StVtXl75SVrJEYn8znTzUuc
HGUJ6OOec5hKUhYS5l7tupt3rW4Cp16FfurDHzb0dNPZmOq1VX8uxQGfFPL7c4OxzGZbScWpQzoU
Vh+N8Zx+TTkntPramHFPnLi46tVwafriU08d36WR06hj8oLGlfA9Ai/mQ2q5Hu1R3Kwn4g/ooClL
VyL51EP2o09VECEcs/m6kts8/GjVU0F3wCyiMgWBvOR56US0wGpt04yj1DhxMS9IDgY8ccFvlY4b
kFlYwyUhnKWi8jXY/Ga8zDgcsKEl7VMz7/vioINNNADcgIF1gpc9TrgUrP5XkEQXqng4zdGz9F97
YcTB9j+MGc506c1jnt8TbaPJnWuT+xOvqX9H9ru3mOtS7H7yrdXjVxFFz2mxLVTPrZ7S7r4qdF8b
5INCMZsPAz5u9psVwot67DKtEW2mMl1BdFdwnX1eXv/3+2z8S+j/f47T/zphek1PEpV8taPd22QO
OdSVZVASHQUM7rHimCEjoyi1elcgeCxRHueYpIL5LI34NnNCm2rjn6LPr1U2b0ywqxyBP2KjlmAv
koSdaZp+OzaMpHDbjE3FAIKAKidm17P9lxW8/5wlb9h/VEWd0hTSiWPOuV9zrZxsTBrVESD8L1sF
bgfb/3sGG9btx/7XN2RCvkmNkTWfXIfI+Mzav1VD/1zOGX8muYduW9pZW2ZHS1+VJ5oOej9SCHpK
+d/50aTZsPzwRf5l89O/fE3WHzWPUpIsGM98jpS25rl5VB5Qh26ZqeX/5w/4o7KZRDMWJpkbR+ij
BVbvZL/pjzDxy4f1l4zkfymADeuP+zCtFU0YCT9CfkxfxVf6a/6298oDHU2nbcRXd9T+9pP0f/mr
/3HN5Vri6Aak+XH8ZTsb9xxSIvzyg24SDe41++in/0tg8L/V23+EovekumZshNLvwpQhd6xwiXJu
QwaVhAX+77dc/PMzbP4nHf2/nuFCvRUpmTLdIRPhViIIsCEgDjSWuFpLJivRmriUswDa5fh/ODuv
3TiWdEu/ykHfZ5/IzEg3ON0X5Q2LXhTJmwRJUekjvX36+UrnzIx2tYo1aGBjAxLF9OH+WOtbCg1H
kVxp0YcPHV3zJ+RkwyLrrieUytpnUlIHj5JtULP5VGkrV+3ChF5WpzpdoIGvqTpm3cLKvIWJeDc6
ug1KtfbZgmQdCOcvqd37MP3Q9Ycw7hbU7eaMqZV+qMGVmTXF2iR6adV1joQcnoeXMmTorxU5ne2w
8rSnIvzQE3FXTWw9xtmiC9EI6tCgvZgtA60lS++plHcdid9Ndo3gYygIYhheiwh0OpkMLds3o7fT
PLRGzLivevUxTN+Mim2jMLuuBkw0rETZqY3ZNIvSwpl//Qp+xRT9azeCGfCv3Qhjced6Y4EhAJYX
Jke4v1r3FtVUSdC6d9ggbPQiIcv9KdXvNHnDJ7gu4Q6jourDaoZEcjDxrSdUzFP/0JfOT03ijsma
o5XvreDbERQlqQJ1hHWEd9hWwOvsQ+wwOPOSFvm7Xc1xAZQOa2HmIclWr2s2+w+9tmvSg+buumzn
2TrivMcUvUaKtDKt74pxM8b1bcd2Quqx0Vu0zTpl229mheGdFXkfuW/Nc/dH7e99xKICc1jWPLCj
uCya4S4Z+nfT7zZyGOcm9JUhBTZvBNdyeh3U1mwOzjRdmCzr51ZWJ+OAaCi5WHbNJlKzDjUQhriu
nzUZfJMBVqWdn0EUBnfQXVhx/Lk/lcbx739vU0r1I+IZsW+Cwn5wqqS+YScSw0iW5x6cfaWAxKTO
AnldAiDPdazbrz+lcwh244QUL7RJ0DWN5l6rK3ZxJ1+tktF+0FomhgpVoHKGAKvkjSUaaqCfWSmW
nVaj5+0pm7RUuXOKp56I3Evdy7lJxEm3PEjPF0bi5RCmevbCEO7MxZv/BtY6Zq8B1oprYjF0N5ZJ
dWqB9rJAEP5pPRR3UffWf9NYC7Bp+N5f8/agAq2nvYYmihaPgJ0ZBdkm0Hje7Qq2x8aJ3yiKQrE1
Zt735meSXqFi53Y/UxLgqd4won2vyAphKvDB3FFD1jHO7E90S1q9THY1pAIs1ITerZGqNwoS26x8
xTldiVl2CwzTlcukvoOGMoUBQsQ9NXt1IbDgV1DUH/oA42RQMUa9zCfoUVdQ4VfmJtmxD3KFdHMW
EletzR5dssbk3N4R2joPVx6qy5lG2Fmxssl9slnXJQt/xsxyQyHv+FuLbI7LcgGPZS4pBb2ZS1x0
63SOnfEG38R1umayewVeGTXumt3HbbpuN+0+XLorvFsX2t3ZKeTJAGa7gV/ZOXdFbPMcj//aWIs7
vK8ApokX7xdwmpb2lsc8G2ZyARx1/vnyLVgkK+Yhe2zl5YWBVD/OZP70eI9j+W8tMpraZKD7NkiI
Y5tzgV1lfnxE9gx57hySwCxahd8utME/zw+kcdKdV1QAkuR4Lv+gPagtOQi34wdE77la/puFOOOk
P/MalCeVMTpXvocqvUyuXQP5nxoS48KbO7OU/4Xa/+15NaIr3SHpnStdO3otW6J1yjgHyK6tvLS8
mDFzpnf4le7z22mU6VXw3SeKGGyvFn27kOM3hh90Ds6qt4lJqPcu02rv0mznTMf86/P47Xxt3nel
n6Ky71qY9aAwtXKXUemFYgetpV8UBhEn6sKHcGb29quP/u1kJlu5Mk3ZoqM2tJ7Em4mx3L706M5M
2/STfjWQdjEm0iSdJ3DuuhIPIDTGrz/gc6Ul/aQvcpzMze2wpQRa5SCSkoot/CT07GaOYQOu9mBP
1lI4+HML5Dw3+sDWcmRBtSItIFxmVsjkkQBZqNomkIK2bKhc5F4wGybRIkg2oJCMqC8Jx4HFLrRo
b9eG2KZuKPYtiIrF0OCX6bCOQ7dS7os0gEIS7eujaosmz7lyMx2gqO/D3EqF96OFajtPiwGvQCpz
QAmw775+EmfmDcgE/9ptKLv3rVbq2WG8i1FDEgTwmRUrg12Eo6x/jvSKneuvz/Xnr4XgoL+eyvHD
olUap8rjUN+6qlqh3TUXw1HK+vUZzrXpk86YzeNqQp5JTEYNQQg0OT3iHAjDzLAujGJnFmFSP3le
UWXZ+JI4RWgm0bpCYAjMPLSWnYNez9IdsewHpz4YXeHfRGHV7tIMYx5c2hhHWDEtYrrpC0v/Pz9P
+euV/tb6wjFjt96xB77CkmlqtHPRgY1ReeF1nXuYJz2wZpt2LIZgvNLKAyEQxrByPYA3l9JF/jxc
iZMJZN35Mh9M8gyitKLQDsK2PnSGWP5bH4I4nSQ2UZaWSHmvbBfwjRTeaw3V1aj797SLLzWdM127
OKkp4JANJ2MSnGRk3t/GCN2zvNvFmaRAFO5db7qZzNGZAWpfGBINzdf3dqZfFMf39dtrLwHilKVv
DBj2vrXZSx5fqGAcn80fJhDipL91HTaMq5LjBvouUUfyH0JyHWNouLSnxb937Sf9rh01bany47Vr
bKe7qyhRF5r+uady0vQr8BlOlXHkI9qtSR56cSEA60wzECcNviXyNPM1nQOnC6jIo75ADA3o7+sH
cqYNi5M+sar7INAMjm454YyEDt+AZX+hdnfuhZ40YHREQxAfr9zDliowNx2N9OrelXN0nl9f/p8f
jumdtOIw84OpS1HfSANvuslOtw0d4oOF9tfH//NsxvRO2nGk+imA0psfbNTsgZj8me44xlZ2EACJ
73P5UOl7vRQBQG6AKv36rH+eSiOa+GsLC1O0YZNU+aGN2vc8MS3q9Ga2TlIIEHnSYssA+/v1qc4E
dJreSWu22zbHHDTFB6xCybX4NmW4p+fa3fDNnF0q4p57Syctu4gityAoNT40Zs6SQ5URmNvSfY8d
5KoFBv9LIcF//uJM76R5p0Pk6aZfQ4pFd48VKI2enGGvjfjm6ucuLC4UH/7c1k3vpK2XmZZKiST1
0Ak3+lby4ve+l/ubr1/Jn5uk6Z00+DCIAy8oqvggg1UXPcbdjSgutMhzhz5p7Wx2N5ov0/iggRHN
nAGk77KsLoyo59rKSXPvHeanesdTyZ4AuStMX8DYdKiH8wmW7KV+9sxZ3JMWb5lxh4L0+OzZdOvW
1Q92ZGICJfzZAAfk8+tXcK5VuCftfnT1phtTzhKD4aoWcUdqA4CHGWa9Vtv5uBvKCz3Yufs5aetJ
1CQkJ3MmtMeI96mjYvB16yVY+ooUiQs3dObFuyet3CMY109y0JOj971LX9K0htDx8fXDOnfs49//
Nh9oMsvzhyjLoCvcdhhyQXeHTXTh8Zxp0b9q6r8dHI9YbRoo3w/yAEe+xQNHAfxWlEuZX+gBzzRm
96Qxy6btuk5xhrZ5ApWGhfDCpZ97LiftYVSFW4S9hqtiGoD/ftSYSpsLPdCZr8Y5aQVKq/oYSU5y
iI0FkAwBtgLe3NHLsCiB8F3KAD7zbJyTZiDTYlSuMyWHHKibZtyY6fbrb+bMiOCcfPVoz2RlR22C
ETHjc6Hw6Eg2BVCYWsp4+vocZ5ZKpnPy0Zs6FRw3jpJDH8Swxm3VjTe6plrEwXRHekh1cgqOnGcv
j5dI9fqlNylzw4zlPWlcbaMHXX+hbzz3IE/aiGf5YavsIj3Uw40mrwhBuvCRnVs/O8cz/tZA6nBM
3TLN0kMBZ8Jj3wDrAO76WfvhP9eYbEkuuyQ/OXcTJy2lmPQ2dLMyPcSo0kvnqakv9CDnvgbjr/fQ
6mqaQttLDu6krSUMmYpaeUQKgHNpTD1+V/+6tjB/6cF+e0ptKiutUJyh1YgUaICz3Praz6YCx2rG
i6+/t3N3cdregwhJksVOeIw/u5UPiY+AAe1FPl3KbT/zAn5Vtn+7i8TOR1sfQraLjOwprRskxtrL
1xd/5gHZJy09jE3Nq6YkPUwf3aP+Xvz0n/HLfn3sc5d90tgbs+lSTODpoRltC0ic8b2S2oUaxLnr
PmnjDQyZ/5YftMgPyIx8slfh3deXfe7QJ212EOgUyzigZZF5wbYlikhDgrKZYptMOPDIfur9m0/o
+OR+e7FOkdlt0PCEsOeQ6NVClPj6Hs4Mn/ZJk1UlYW1g8vhiGuQ9e7USt57aF2+XxqFzxz9puV5b
W8oN+OYJ/dQf2aM/pnBXWJJnbHd+fQu/aqJ/aLv2yaS1K/IoFEeFSWvNsuv6rbjV7hkwzFdzHry4
m7m/REP89bnOfKnWyeOKNWEL1xfJQVOI1JylZ2oXjnzuLqyTJxX2vjGmx6E01CDg5AFJbbXFqg6y
HCrIWuDdjsimUBmF3x7v3EJrnGLp2nV73dS5XOdpk+/oKP3l17d65s1ZJ09V2nXemIWeHEpyZNGn
PQffrKN4bIbP4OsznJtEWycdYi16nOuEGR7UB15v1IapO0u/Gx/Onf/MkuDrs5x5Zaf54F6ZO4JI
hfTghJRZqWLnVXXhBs4d+rRPLESP5p3rFxTZM4dI09i/cNVn5obypEsUmTlW+H9oNxOfmdJw9ptd
MUCK7MvF1w/m3ClOesZcOOAhpi45dNC88MmD9LCp6F9ah507/PHvf+uyslaN5Oky78gytsf2Y7Tu
wwtFlzMdrzy+j98PLcyGSEkO3d+B7CZQp1oMb9nD14/l3IRJnrTxoYwsze2R2pDZODx2t2hejmnQ
N81rfdO91u8XTnP8yP/Qa8mT9p6WEfiLhJsg343smPGYHTEDY6avIzbDCG02L3ylZxqyPGnIQ+R7
foRu9YD2AAaX1QAbXPf+LPooLg3g51ryqfXhGF4tod0xOwiJtyVwBccPXf3SqVbIrWH8u5e2D8+0
uVP/Q9lmNbHLPLaygTClbVo6/a/fyJkP9tT9EAt9mPySgn+ngXIjVll7yQFlfX3wc5d90p7NXmsn
Dwf0VQP5TTAC+vr9ryP/58fwv4LP/Pa/P5n6n//Fnz9ysGpREDYnf/znY57x338df+f//pu//sY/
D9FHldf5z+b0X/3llzjw/5x48da8/eUPuGejZrxrP6vx/rNu0+bXCbjE47/8//3hf3z+OsrjWHz+
428feauwp91/BlGu/vY/P9r++MffjOOg85+/H/9/fnj9lvF7T9Fno96yf/mNz7e6+cffdOH9XVoO
zAkpXQMJAEvg/vO/f2L8XZema3mubRqgHPkCVF41IWc0/049TcLK0S3BN3tcd9Z5e/yR+3fLxiDt
mQ7ZtZ7hMbn+P1f2l5fz/17WfyCsvc0j1dQcWJz0L45rW7aFc1aXumUZhm6d9GJOm4W1H5PAWWDv
J/5Vx8UwfcsLMy5AlYwWYciDpaqnvqgH8zorEYeCtm+SUPTYCmqyqmd2EziY6sIiBBRotdWPwpVT
dtdNWPV2flU046vjR4V27bko0oATVPHRCm4EjcL6aHq6zt5Pmr+LKMb0VY7RIOAKNaT7KUsUEGmK
asiWIp78YOe6qrh1/S4jqqjW+nXU1pWOWD0d3o+40gfLRnuMf6DT+p9tJECrOl5HZqJwjCC7aRoL
OEgQ2JLk4ZZbfdZJEu6+FSal6rWrsGqj/0mN1t0ZTsryNEo1TVJs0cesfhTsSRfbypPAfCw7K9EQ
Fra1yc1osjcq6/ziyq6dOtmGoZ3jFuz68KHMNeVvid/l+E5vuMXOcg1yuocU5AeJDF0iUyIuCiNf
+5hShvdWDxyiBbJyGjfR4JUQSbUUGom0EqlBiUA9LjucCleaZrrd2mkqAQU6PJrkRzWIdO4HCWCE
fhSTvCcWvtCXddjjEVBGCCKB8jauBXLfU4qeQhvJuGBEX2RhFYLaDJuyxXrJJtyGCTPuAOUf4wWU
33s85K6w8G70VRheNXHmhHOFHgRahPAn0q3yUUNhGVedlu8yO23RKOVO3y5z10FJBnOG8tIY+VZG
orimj3M3Y1Ixc0UCQy3wmrz5ruVT8Sksf4q2Q8yODzYZAwD9RAQVfjpzPMI0fYxhP/JaFzFxwwlA
YMOxxmlWdzn+3DLFn72d+Df+0hqiMcOA6cLz61QgkWV7QdkD7Y3DN+gJUOA9yHZvQ5hJHEtFYoVP
+VAh33amIXzC6e+QuuY3abUStj9l+3C0KjDvMrFeanSf7zqQ0GSbmcRJz/Iwi8NX2SQJX2vsICpt
9Zq8JHfyYVNUg50/hORGsLT0ikH9KGWg15+xyrOcJABS3qFR5ZiqlGcJuQOvAg4idKzyoQvZ15kZ
lRRHSo7UmqVH5/ABmI9YZaOE32NRhOjiBJWtkP2TBDTm7q2sTuut8LzpzTe7aVgVRhnq64E1g7k3
iVwM8Yd3ecnXLSP9CuttP950FQRk0GJlVd5mphXqYmVbDtzYhdVFXX7XpY2RfANoBTHdiCQz/zgR
+rQxjUQRESQtAtqtmT1liuyk3AliCV80D+30Op9UNV6ZdY/NAagArxcjcqiVlI/TLH90xp6V06zm
kvA+RG4DP6RJCNHYqar1dkmZ1+6jL60gamZ6NNETJENQt9t6sAydYCONeBVVjkG36KPKz/emjNyH
JG5bmOdowaHKk1FXLeVQ6cZDa47yTU0pAVhNTeTxwmxEaz2UBeC/J6CT5gHbgUX096QV/baLpmLj
OX6J8BBPtr+GrZfay9QPhp5Kexe55jLVW6v6EVkDQhB7GMFr+HZPhNxQFxlUw6pt9MWUNJl/NZDK
gc1J2km2w6mthXO63JK8GdPKHAhouVVxO6ABVj7W2m6esQcP/8fRR33J9nmOVUKklbeOp1yzH1uk
MNVsarsGAEQzwPh1M2E+Tp3vYuKVeSZ3hpml/SJwixG6l+hB/HdlXGHBckc0/TYyAtxTRpgnGzPy
zM+ysAEtjVPe7H0hCqIXs4kNvCjym3rtmSIoVsCCYNzbWpYfObrEBoPUrBtQ9unohXub+BTinyyc
J0uNUI+30GbTaSErDxAhcXE8tNzwiHoc6xBfmprUm1cpdv5LJxjiu7GcFDtg4KpI2yud5ltalEcr
jxwfdcc/WB5Lvto2BDTUntIYmCLARAbROUd0dC4DDxbliF+3jq7TprtvQ3DAaR/sEi3a2T0ZigA3
ayAdOTQbM8a0o5b4zJ500ZIDq/lbEyADX6b9Qw/G4MawFHPfEBW1K1LtuRwcch1i6AvSIhk9TJJi
Y1nsuVByfoo1hOzxBIpg6St1lLO2fvIzpioDl9h+HdX0DKRn41gOfJioa4kFagmACc1+3GkyB+eo
E6tj2XeRUi8oMt7SlCKLZrEsWlia+SOJpf0zEA5YVHiAQD+vZNt4V/A4B9DAMJuA3B/8gResDdFz
UnqkZ7S4vbTQCtbKsR6cEmubihxsjeZ6SFzYth58Obu7DmAjtbUJ86tw4OX6w6bxcLaGqBbnrRuQ
apAlu1iE65rJAejeyJ9lClKchgZQVYB07aC/NSLI10K0V+yBdNRyG/WzJcBhTvV8jUfCXobKEK95
rkXojOEQgMjV5xPbSNFofAS9TqpGZdx2bVnri1qb2MvKEqCU/rjVsoJYXsLSpobYB70NAE+6tUME
NaNGGdZzcsT3el73YBWhOAcp4Om2VvkW9ny2D1yhFQtfDSwxIM5Dix/lvibCKQV0UCM1La1ybipe
tjDIDijlAtn5rslkubVscjBSP9uZFmRM5j4LOqi1OdTaYXCmeNONGH87zhYkxj6X0NKyVpvuy5h4
ha6CHKaP+XKI23rVBuwl17UEazDBmcsITpNH4rY1Hp1mbHVuXZ+UhpgZF6zJDkQ/OPSfvlVFS5J2
IX2I/kX2Tn4V+B20Pq/2t4XufIxdAqxbJI76tLvMJCqnGwqoiLb6YYPFIrfJdkn9mIwHyJgNCTCa
nMuoU995wNF7XUzZwoIOIExl3ANXk49p1jNVcKp9ppVYLHuNAZkCLgbCsdwO4I6GoEl2KmhAdBH1
GYCy2YoCqOmQdfqb3+dY8ywuCq1uKcxPlXikORC4jUO5TPeTrAzmGkDgdcJAgK/g17cgH+a2DvpI
c6JVdUSwqKn+TASM1lQvCTYVzNZ6e6wPsfKvU7cFQ+ASs+N41jALxuggKvMlakmRKAYBkszXyQQo
6dHI+TKGu9LUyRYZooEs8XDajlQuQAOgWAArpxOtXQM8gRnz1nie85qO+ndtqDDmuwYDkTMUx4wK
e9sQO+V2cpsH8btgor8QPhi8shpuaugMu7bytkPY6NBwzHzRAyaMrPCmylWxCMoKZF9Zed+gN0eb
PhA1TsUSnpgZeAx+9s8utQPwMGF5NwR2sK1SkkbKgXee1uC15HhFU16akDMDt3pRkEBmYqwkph9V
LC3mBrMA7RYRRsPPguAb+sIdozNW2ygnP17ac8uxdhNGz24yCTbJyUKFvbX2/WoXyO7aiuzqtZ80
+SMcwS4KqJmDFx3c9EhJjQhwg/uVtyNkkdpTM9OB6mjb41tiDJLd3zQYyUrw8Tp3OpGHLtEtBIMv
6S/87YQ7fMWGcQ2TCrdqlABiEwB3iYoyDyrxzXni4kpJFcboTLzBk3zU8kDbmm351maB+2zIlEj5
eLpN0goHeWDd1SPKfsHs1PGUvekdOlkjduo1dAC4FZ43Ev9SuPVBUpi8aoGYDD4q/8TIAuwmdmvd
5XChZmMXScagol44DknBNfu/JVWtxyAXRLQrUQcLzxY3xTQEBJ1mCVBwQmqb0t/oRUGUGi6WRpvG
75npYtoFmZ4lXQUqgpBKyOrtIinURN6URzyFy22++I21iZr6pU/rPRXugmcfDTshfYAzfjcspzQQ
n5nRAZ/0rLDfaO3gg3yRRvC9TvxvjKfYWyVCrSklT5HZ1MAUrySowkQQplnJkWlRp/nctHJrwSC5
zevsmf7J3Y1F1qK9HX7mhBnqbWuiZLFBvgWa+ZjqxAXbUcfdu5FhT6tWuIt4qMtveVk6s9iOXSKI
B+/gmqH3RknbuwmGKMJvZMM5qhrXwyvSadotdALtutP8dAFM+dbV62OgnBR3I3gqGZMXwK0t7QZT
qOEy38MT7m9GH2J/BfOMKd67tAmCSmttNEj0NG/bfropNf8xwWjsVelDEBHFZthp36897KEfdF/X
mdDKlR2H4370JeG4Ff3OgVkMaQzgY/JB05+SKGB+w9T50YV185O+oL/p+1SQz9E9dH4EZMxw1lZQ
xzTDVnpq1REoWMb6D9WZG9tsXp3MMV9cQa+aEDuFLLYl7CYUfFEKNvJNJoXOjMMd4VwTeA3FqH0t
J7grXq55C54mUNnBDT6aURNz2CLBpp36Dz+Q2b707QysCnPG11Znci1k8xBmzPxUCIwyUep+tAvg
jeGGlRRpCwi7cM8e+Q5s6aiyx5lVP6qyuTKD7iYOoeRPsoDDpVvGTaI72iIPzIesogoM9R+MAsM0
NyfWiRc94tti1lHo7i4NRbysiSkpjmRR214n5NGvBZzAuI1fmPy6TLUNwjXLzqcfOzb1oXlvAK0A
BYN32jjYUZkPu44bflYdca+w20iMqiLyCgDH9jDF/eFjIMFnGSajwfrexy5n9FH6ntR68ZwMBM+o
TCDvyfr3oI3xAxkW+P2gFASl+gAuU+SiLOC6gOclhpgkmYaxpCM+KLKb/NBImDxN3bwMTIXWkWM+
95NaRa0NF690xKJXOsE4tb1KDf2VDCPYem7qrBFFrVjak+uavlBl5vTurPPjuyRyyILC5e17MdG8
3SEh8tKyFHTi7NFuBjKmexBv+cDiloBjug2IXWNDx5+OiVrnArlypA/smbCSfoCjSWxuIFzyh2AT
BCvbC3IkooiP5kkPVbHwpr0w4Bn2CSDmPFWkZyJ8t/UtAGKrge5Ub2GekCVhu++dqrOHqPS47ERm
d3Qoe12rFpOTfMc0sQTO9hQa4mfN+nY2+GrLNEnsbIuYxAwaDJB/0PFDrbK5o3vrQXJlcZ/RVzuR
QxhpTnsG8JRDMaIYvx2EWb9kNdG0Wk/igd/cipy+nW3ujRzL/l4DuU0cI3uwEAhCgnVCF+tWqRzQ
TuH00zdrnRgtZ4efw54nJb6qyBjZh4dOPrNTkV4BRs6eZdYQ6dnTpRqwjaHaZTaafqjXa0SecBg9
UEGsnJhL6B3cJDsSw2GshvC6JGAztZS+CSo1z2X3UkcTPLo0hroGF3NXQqRbwLAtQFEPtg+2Jc4+
zCTYtWH4QTY3NImAcckZKnyItk2KkV+QBxcwnpC+4c8nncShYSjhhR0deUkNAjtpyuLD06C+B03U
v+Vkn+6la8Ms4l3DfghyAjUor2VEFnZwcoGTtftsZCRmpAfIVZMCKGH1M6/1kjXlrXibDdAZlAxr
MIl5sJQjJniQSda8DPuEVDGDOB8J7sweWdpDZl4UhI3FAenDPmWr6yxg1RQNBZoyZY7v/shkf+Lb
f46YqgZzhzimIcq7q1IfD1Vcpa823c5sLNV1oINX7j1NfLR8txv6oKcuSOtPQ47+UstgX3ka5t2q
tofn1BzZzxucbeZa9ZNllyzzRzSxcRXV88ZDl0IVEPspuj87FM6dETFxsscR85mbZOSL9Zhre/6X
Gin5wkQczczGeqWhP6dF8LOI8xefoY/9jTIbHhW41jVJFqvEFfdOVIw7lrb0iME7KHrjdlB6smxE
tsUpycr0qFLXCDOq/J9RBsZBb6CrqiCdbnqsleTsOWSmkpEAZyAhzqrJDHOTx7YkRo61Wlf7VzKW
RzJU3M41yF27UkKnSe3iW+UG+bpNWtLLTT94qKqJWIbSTNCrtJL0j84g34VKus0SFsCZs1BR7uOV
tYxg3zekPaZFnn83q864zalyLNNuutIpEF254VTvrMRPlvAZibbz0nwVD35FpEljXI+y8peOArQ4
yoA+DiXoUI3OLnCcz1akwOdKVmgGxPkUCfoq8Me71O3tB7ZV3EVf2QuEQYdqagJecQyBL248mQKo
pAwEARokaOSMTMFrGKsQqIJAbodGVfche0z3RugQ9jq0ZmXNkrGADGxq5ByOBdGGU2oPzabOSMCT
Y7SRRdywv21QfWTsNPKtgpZNIG/ITjRsaG0lAyJopDbGqzjw3dfEz8tN4GDvHAr8mo2dCAKQYjAa
/UczaeJRyT4BljsN2HcyT7eWdpbE15YxvYaJdq+SUT5nCdp6JojfwKNppDwF0W3QQI4bDHft2y3h
S1Mn50nx2gQkBJKIUJN3YZcz04MnByhR9hWTbpoGmSBWvzSYfPpzMZbcAnEGhCaVP00mEDdakrQQ
2n15q6mwegQF+RmRFkRpzBmwmio/25JlM13n6GfUHHEtKxoSOd3aaO/zpi/mPbkelHy8kRmp9bPJ
001cA4tUg3q3O3mPfiu9bprkOq/CYcsiLQClatHJDbn1Gch+2tRBShKWJ/aRBh7Tss1VOmk6k1y1
dXmbZQ5Ynkp//EgokgJBNWohfHDH2TUQSsE/eiAIHbtioDRLQXxWPQJdJ/Kk/eHYtQ8AbzoCY3PK
BrbBJ7l14Irede4gPqkZxti2It0b4LFqYAYnWPG3yHBFMY9aZfyMxtZ8YbBIQQYbZHgMbtZtLYU6
gEHaXU0OtMAjkPM1M0praZkNxHvDiBatpSXhYnQDm2ZlpiD8q1ynKyl92gIpoixF5obFEsIswnSh
ihjscWa1BSFlbV/AT8GoGyoqqEneUBIXkmpvkxbashoiBiawMcxM/RiaSKUjLZR51V13jYCInjhA
7ZZ62dqPmRFH4PjtsSS7KIo64LGJNcBDq5sEnlUbB7ddU0OBT8t9ZGofBBxYRyQV3Muu0vikmVFp
t/hwJCmIxWA+BFkgnkozaj8NXQfAa/g1/BKi59IOAItVPRuFUFDUU5iRvjSI+c1Dna+UTi9+THLL
3icsIJh+iOnO1l0A0V4ZMkUCe4nwzzf8Z1uM15ohsceSxrRC6Ncu2FdhTMrJArtPIk+xn0kfu1RU
3PJZ3ddpt6iNkOjoHHB7Ipz6WnlAon1RPHeGO0aEFwkqYFEaJAqDdYDOYRzi+8QnGdjqym6lwngv
jWp4ZbnhbfJSZNcoAq9dRo+l1xXGvoL9vBWJeMxK99Ck0V4jmpYvMWMPtLyXDrnntHB/o5SU3yZg
6PwvazYa6vZExcS9WVivCqrJgd1qP2KRf4+t2ltaGsVX5s8fx6nSMJHTrgqxLwckEo5Rk2vbJYFO
Qk+zzIjAMUDGDBLiJ0ufTWLaSTlTotgYAyY8gyoNutKcQFbTgChrGgHqZMvmKXneVus15hVu4Hog
Or2Xagh2JV6eTWObPS0C50qYGs0CyYN21RLes8YtTwXCZpkNMlfXO9il8LAdPbmesnoZJ9HOUCYc
C4CE8JqbbiYb5p+xNx5sn/0Pv3iop8w8Vi3VynaLCvtZ+RAO4hlgDAwGkBSgcKjeLKSM7oKsfyzj
pLrHTQcf1AFGkdtTuqT7c2Zekfg8ZeUHt5pIPX0mWlU9+s3kgIuavCwkrc8NoarFE/HEnUU6aNqH
W7PqmztZkbwya1PCPWZBMWoMeIkNpT7cob0gBM5mZK3gAMyivh5B3wIJ3pRuUfvrUU+pJo953/9I
hB0yEc/GYpwNx5LPTHoj+tRUV0YCurUzHQIah7qbjY7lvhqjX3/X4qbO1nY0ugcJUpiNpMCur7SK
rc1ZL+CoUvLjJE7lrdjpioHUuxbYSEFNaOkUqbGwwqlnSW+oPXYARe3PNrgHixKvWvJ5OPRjjQq6
lYUQ1p9N0f9m70ya5MbRNP1f5s40EiQI4uq7x65YFCFdaIqQxH0HSZC/vh/PTKuuVHV1Wh1nbC46
SKFwdzoJfHhXAnEjZe46L/LoZKrRNFjosc8kBIq3Fi74VkxspTsX+PU0mBFYw9Revvd0m70MeFQj
AnCt+00O88foEJo16p4NDliNop9tNVTmnV4Gdp5w9oP1yNZH9LrPUHcf5eiP953IkFC0EcWcLPwM
3X5Oj8s0995DWQxUkwmz0vGTMZlnNKhy5YZPvTvb19zTxHuWxCR9M14rLlV2zIxd4y3XodAApb4j
63dbjuMD7zKbAWJZ6qkccyksE0XxXEIaohUOVnrAbbsbRTiT3wfISRJ46hPtqvWp9XKREiW7ksrv
9/lKqKCPqmTM12xvu/Sdc9zVGNLcNJYExG8LTgojfU8uYF/QKHEVcjrdOYJIUs+k4hQkQ3M/yyA/
e/Qn99vUziTbTcvkvMUeUVeLQWVvc6VudUENMyOh+DGyHV9ze9D/lXo3bTTS/c4IRkP8uG4Kdx6f
lRPQd+CRbph4BehgRqowyPbwAqBcleyrwr1mAd6ubkWslAnj13FcoTRXowgUIXz0e+IWBGqYvnQu
j/PcNxtlXH4fygcC15zRo42AOTJ6d0e+yyvsmzGdwznDDmnnNQ1dWwvXul5NljDm3g7QVbpn5nTz
koLEYm4+BaAZ72nRn5Oo4iqDfZFzMsnHJK7lbRpm1KFnimpPTdfZbOkLgCpClDl4RNp1jeS9WMe9
NP5RyuSEhJgtcvlekzRJbvNU2psc9p249iql+72m37esq+LdBHA/NG42Zt+F8qUEKuI6NU9uGrlX
o6EKXalhB9fFXlD1ngN5NfnDYyQp+3UhpO9AzPPNIBAmOvnr4GbuYQkmUv/ctkcLzDO+Ty/hVVpV
eqsYDvYcoN/q1uo7uiKmc5HO0B5uRbdgSaY8D/wKcd31WDSaOnop2vmxILv1qwn77K6o3Rsiw3Yy
X/19OMhz5KEBmOxDQZ4eECthvrEdXiOVu7cFvPR2qIPvLhQdHVOL+jE34ktka8OG1H/Ty/xcud2b
J3OKX0doBW9oQHydyqMx+VLDlOFhPcaWZFiM0/HGZauiDCKp9m0pCb2YaeJAACpxBtAvgvdKP+Xc
pfu1Kygm6gtD+oXnfvECzlTW5J+bCth/NbRh+VOdUqIwBD2JwwUj8uKZrtgqoG+aBpbAaQkubiJ7
pAwyA+jLu/tJ91/ygcx5BB7Tui1kG4MBt0TAbKqOPYjydw3611gPoNDkLhkeYei/OOTjNf5Ad9rq
3jmLg6gcvHd45GAI7TnXo/8yXtTmQFA/sagN/q0HxkrDn+vSD1L5ef616QT87bSMmzzCLo7Dm3E7
j+PwynQL/D+P2MlzSJzZqtiDVm98sowLQ3uIP3srLRl49uxWcUhh1+VpY7pkwuj7+Sn33Ajai3K+
OKXSRfQVJ8QURx77EagU7KX57EUOOYIkovt8hrY5O7RExSWKXjH3IxsLow2bif9mAs1hdgH0oKBr
YTRy3nrP05/TxGHtcsG8wi3JcqR+5gRDLQsAZk/DWZGktIDOaQKLNFTdlgQPnlNmrXVq8wdAj4J5
ifa7wdlNrPGXqkF5YHjHYkI52QGS/l5m1FUHTMe7LJ4EUX74zUmE+xoVuT2IkV6juIpYBzT9DYMM
4ld2GUl2+kqLWRgnX3wr+jc/BDtXTriR2IDp2lrdW7oAxOOcVPo2gbgHj1T14yCkOXAdvPPaU6s1
UiJz1UyegjOIn6pY/BQWdakTnEY1ASpRAvYTMm+IyOYf5ptMN8mnkPMu5FTQcL+X6x0SjJu+pXct
01F5Vjx73AXJo3GLceFCjMTSmpBe7GjKKfyYio5HyY2bl0D42XZ2ivB+GsdLemPx5FLMh/bZThX/
woFyobQ2iINP3dj2N7HFyUvHuAerWOdJ5B+kNJPakUKHWCHzulLtFw5XJYRhN9otsEbKuaLoUd30
yWqeRsATWjY6W9xJdyUas55zMhqGppmg16aBDWCQRnYPS1teklFqOlmfOeq1CYCUVQIiKx/xDftK
OGwCtV89d/HiIU4pjWEBDKelP9rSJ5LOhAovHSXVONHmdp6ByS2YQJx7U7TteMLefWmQ0IWrC19d
r8h3QA4Gsrc9xyvKa3hPnLKsM+F1m3l5xVlXzPAuq6T13PL47TPSzsnassq5axEhlbugCsEFeVIT
KiuSgqpc25K56TeRfzfJxP9wFhcwcY60oZIk7T/nUQ1APAdVsbPxON6ESY9EoJkX2mXDtq5uNMm+
Z8SEcbBrUNuhi0JX8QqtPwTEjo/Lj8Sf/fsuTnxivWmuy7ZtMK7dw1S6wbldpYfCcXHLdp+HkW1v
XM/0Gb3JGpOxMzrde40AjbR0G/AwNwTH8eW2qEIQv5Q1RVpNTf9k73pscD3D/HumkC0RzlWh1vEJ
RDm3gA8EkyfjhPIAIgyxDlQYZRe8cofuxqKSilpFxPUs6cnMZ7jvHcRp8zb0xXhjooJMRzetVrQC
bBDxwRHNOG/qSXVfik7wrC0FKfkDKt0t1szywqRpapUSzOQEx40tYMglBoTA/iBm6Pb6hboLo1Lt
bsKIM+QFE/W+ewg2uqs+WpuJN8hXvWmlneqDSOawOi5FZJNr7moO2y4KD9LevC66a6u0y0+9p3Bl
r1HkhFcu9VN231UekxIFHfqSUSsW2pTKnuFaAhP8XB1tn5PR128r0/W0bSkO6giobkR5ars5exx9
v6Z2JnIHTqO96JcNxC8lFIljyMPN0QIoN063ZLKpFnq8imGjPWjezSS75GfnuyL45upmIBIpteFM
dQ+Hs20pmq49o4HTlw6yFIs6krlySy8F+bea6twHymLLN60SetfWqZpD6lGr0t2ss7EtF2n08ZZV
A7G2rduT2a+8Ueq7GaHdDZq6Rp+49oiHVmoZhyP8SjNsRXLpX2yQ0pTfwLrSAha09szjMgdG7zmo
TxCoTZWmT7Fns/qwTn0lP+qCZfdxmDMQUZQ8adt/67TIBABk7KSwBFRGfyqHiRVapEzqB+PV47KX
/UgNYSyJ8EX0EGSXMkzjZn+T2vBXsbbiMvqhQOio/DCKXO9XiXCQBhV1z81yltdEY3+N4t1/rn/9
t+LWvwhi79sf9ZPpf/wwt9/a/xtksBcp8r+XwT6PfUHRSjaYb39Vz17+2x9a2DD8LYRxE1Hoeq76
Zy2sFIhkXeWhaGWblkg+/6GFDcRvSuswVESfEmyAYPYfWlhf/uYJ7SKGlRKmUMn/RAr7Vzscv91X
kR9oJAG082K/v+jW/0nNP7HA1qVEaCnafjjMAUXtqac98rtneZy7dPybnIy/SrD/eD1Os3yy0KPm
7Vcnmwgh1XUlI473HVZqx8TrLnKS+O9yu34Rw//5QpyYtOvTwa5+zSsReRc1TiQiEpIsXaV5Nw7l
sQsydSk1Vx7WcQfaK6T8m4NdEcbeFXJTv4VPIHrmb3TnfxW1814CLyTVicsbRJJL/YsfGJQDjbQM
433qrsUp6rzkGbK5hixBZvQ3r3X5wv7b0fD7a0V8kYp+GR568aspGHRg7Oj8RRVmrYOroXMfjMzM
2Uy6emWXTK8RhWQPjpj+zh/6i5P3j5fmjnX5hL4Mo+AX0wlyKXbHcNJUB3vzDSUq6SesIv1tODdQ
bd7kMt9EXmivpnga7lOuM6B+nD8jaSSt1G1DlMFtU7380/P4p/j7n8XenvgfrkgYuUpBpHqu+DXN
y2vrfHICCd7GVnKIilSdYI8oUbkQrZjjXQALS+ZgT2ec046WM6hTX/ttF+6WIK7/7s78lyeOXY1C
sIDrdNGf/xpPUVcymSXk454ePqR9edGFRMHmPbG2czXP7DUJY+7/fg3+5am7vCbPukbuzrMQ/fLN
mKpaQsEOzgGMfa8sOSiFNYWu//ur/Muth2zBVZelDlm54h7861pSsXlHTmYBsdj8fLTAk0lp9S3Q
L/WpU31Ypyr0eRK1ak9NUQ3d39i3sY798lWzqGitfW4/HWAV8H75nLkDjtzHHmCrxWCgN0PhRdju
FUK3LSGk4zcAYferXQn8gmHNXgK0vP2NXjRS13hom28kh5Y/yuQSNF+iT6j3rZuN6yGNcC3s4myg
eTMOMTCTxe+k4r4GPL2fc6rgKLhHsFkmHNlflsiEn8S8BGpTBYn4GdTamntnqEZmt5BUs5e8t7aF
ybEdWQkRY4CkMm3pcfoplNfryUmLoaeTTkQ0+3QTTvEAGS+qBc/XNxmufLN34OocAkRXemuFCc0D
sGzGJV6S4IKUBIDJwvXnYyM4fI30zHaqOg2dDMP7juSAz36jMtqu7aWwxnK21O8VVeKICdEJ+prO
xdZRpLSmNaJeaP6ZgL2BnvBd6wnq1Kmx8IKfeDGD5WnqJ2lOK6aI4SHtvPUnYKloqLir0o/OTaxz
8FMZuPshKhnfohm4ldjdCg0BTyVJJ/NixNc5UJiw6jhdv2bCDA4B/aNjwZxnQpb7uTVfikBrw6pR
4SS01s2/oOGynB4CFxl1x+RDgqF36e0RFKBH12GGa3Mzt10C+sSRzQJEoPe9djO/N9ci0TlqO0cj
8MtXQdslpNwQ7IbU74Bu4ylwTsj+nUNVIQS8NWoObkU1iHLTpi21DqS/QwD1cVueSmYuzFAUsRJE
PJg4pS2nY2qOYfDjM/Mk+EXchNNPZHHoWAeWRQbuSjZWERBXpp9B2dDzCT+2YLxrOKcPqXQbd++X
jJWPgxfnRDWmU+q+r7rXeDUB9+qnpc1i7xqpuqdvgSk1Kle+HptzOqclBnjQsfaYcLKgxsSdh4jT
WMPa4HAa6jAZr3OCZIHGYxYh4kz8QAIeDWYKWCVRKHCOxAKxMYEBX42Q9g+HRs7EqoxFEH+oycmK
q6K0lEWuE3LbHdg1AKZxNLHsgOFknalIgFfG66Lp/tYk6e+boTXpcZUlFHI/MHVfY60Bdcs9WDg6
PvMMwfNIRcACKrcbNXDkrpN+okBGNIKWKgpR8XWcUHdRWBoaL0js7rcZGFW580zZ3dFXS55NVqfj
maXU4bMEuqMTsCsDQ9vpWn7L/CFcjror+vywWlBt0rVTUhgFIPH1EHJ62YSuWX7k/PENKRu1M4wI
nnjjdg3NzZLWtXdtEHU3xEZrpA7rDChxZMEYpq8ZolJu8EnNybutk3ngTG9jeUJcEdbHKZqLLxoS
pdwzBVnnqO2aohys2tCFcmsHaLmksVQi+7NrOeZzJLusY1Aa1A7FxyTx/XXnVjPZMxbluDhRyYLC
XZbIwdDDpj7pgaYNN5mpkdfXHQ6gzUCOOLm3kJEe+n2u7LYu6CzlhNT423CKMjj+EjHOhpa5hBTw
zI3eIJqRkouRkPG2zfA7ldR3TjsoqJjcbPrJv5dQe+c5I+KE7Svwbpo17b+meeH7x3KNuvUIDer8
dBpETDjNlwX5FmdnZOxOn9BDixhDHubcn25KFOA9Keuqc0+AJvTpZVUiw5x0qETSdLRk1PJu+dJQ
WECWFk91mDjfhiqM7rM6m+zWWb1JcZxvEDLPmc5hsZog+xx5qxz2sYguC1lctM1TSUsqmbppHNO1
u0aGkm7Py5cblZeGaO95bp7XkmKlG7H6bUCRvIMEjDpDAu3brKUqw4/btjwMFksCjqlJjzcT8mcw
UNCYcaMLn7lnqMvytZ5KseyqpZ8w4CUziq7Fd36wLGuHxIzEIfczFf53XTAegwa6+H+9zCBSTVx/
emP4Riqr6sCv9yzDnrnOasrqT71de+eEiBdR3KqqtLkiOxvdgiMEyw3mnTQojrODHYWKlho9gBiF
IzYFYMu61UHjpzd+65gflD3W7ePqG+pYqA1Tn/pQkwJf0zYLSjN04W0bzRF64SAmYbnnjyea1UZx
rGQHVaZFnf90ZAukT6l3hxutldE1Jtc+unWzQK3IzMKu98Afcc601xaB3XCQmZ0oXWzxWVSmJc9z
mBb/Aw4YacRYQjkSDhcjVy7KGI9ZDq5ymuYW5nrR1IGgzKz5iEWc63O9ughnDCGB2AA0OmM7NJm7
y5t0WO6VauFPl7iT2atxyr656QLCwHDiFCkV3aVGPTaTBrdSoQWQWot7Yv9nmjlpdzdkwGce0tfA
+LPWu7Q3+bTiA06pWUYa39O0Fls6kriaSY4eWnZm9N7YKcwEPaFVeI21HXn5BrGXsVf9nKXjmy+F
pGmqQBaHsfgi3MAqVZ2rMECHVs2dWT4WNaj63gsTJGMGbW23CVTXzCD0kLB0AkOqjPdtDmezm7lt
X/uWfW/bzdg2zpnKSrF1bD5f9DrJ8mJSWdtbYNDYeahFNjyA2VtKWjqPSpKmcuSt08flsmNUKB2M
BFWWPGnHSX5W41p1N30TarMTtic3H4S5zK/Ixk+Gj1jMHSqd0qbDG0qrGvG1Dur5IeyC4SFWZZV+
Gb0sfs0Cp8xPZWexScVE+WDn6kL6Y/yUR/61oRUOVXXhJtkhojWZ0TALHw1wyooIp48psS+8CxJY
1NH90usI2c7aJixfrUYvDmIj8ntwsPItbWPE79IbWFNitMU0J4BKtvTBFCPdPeBjuHhW9K+bZtIU
+i6q1R9AK9OLLaY63A+Ojh548sU7lYPpdbc6Q7otbbh8p31n/aTbvAg3Tuz3T3mXEl+2Zmt3l8eh
aq9x7NjyRzA1gNA6hMg2Y0kL0zzSOUbpNxsSEVWp846KkZlvLFTJFMIn977MAK7kH2eV6Z8Gmbq3
F+QSTbMTEP3hAZhBRPeGwuhUlKHelX4RM1AAIX7K3OnSKSYVZ/M0Ua+QH9bZmzKCgVN+gTuxC7TE
rBW5fXfGFzgn+wk6+gL7atdu+oy1gKTnnlxi0sBSb6sSt813jiqcaDex1M07Jhaav4WaTLCtozhD
YpAHlGwkIBH4MgUxYqz1fvq5xPd2CYnP5mcH5ZTdYywsfnpR4jXbbqnoEZui9S0fQ91tJVse7Vsm
JXuRb4g3lOAIfQkz1X9rmsXHVmmE97aS+As9k67pO0e11twmK9PZtGmrWfWftGyoZZ3quMjp1bWh
eeV+GKLvRUAi6RfXRTlyZnaER9z3yGYZVHPKTfNdNQS5PIcW5HBiE9cSFU0p0+Ybo1FzVwMV8zOT
T4V7FZS+xnRYhOm1Pxaky23lol06h6o6jo9rRBotC1opZI9WiDkbDDSpkbBLgXKGAlWF4DI3pSvg
R4h9Tsdp/uqsRUar1DyOL07WoQbUjKvvTib68dBhXCkO6WIr8p+dpXhRcWx92tJ8S6XzEpTRVjK/
NhhGnCjdK69E1lUtZrzHJ4/ILYwrHDbIO0KokqVCINc6aDU2HLviH64kFWeH0ljfLFxAvXE7646b
HurGx30WV6dFFnlxpNuReuexqvw3Mjql2q194H9N+sFBIYLLjZb5uKQuNeUYgtwom76qIJ9oL5B6
LvBxZOi9KKeikLbCF6jgbNDR7EypenNQmFfSXd3kasS64tvvcERkjCZNnsuDpibtUw2xmx+XMr/Y
SP1l6rcyLtmVC3fwPHqxtEl2rdupD5f7ZNg6LU85XlBDtIzQ5cXQkqwqxKFct99l1uibIFY6xpsl
/Zkm1nVkrkQ8SsdpO6hPQN8Y1xZtIoqTlWde/QWB4QE+omk2EhF0uPUr7qZmziZsJ2Pj/TBNDejf
1O7YbBub6/wkMNLhUgrN6l4Z/NFfQPv84BTzHN+lJlU/pcj5BF7XLlRk59p7GGV7KS0uMu4P9Ooh
6poW3RXtCXl6Xgg8++kNLkvN4GMTJi6qQ7nnB1a8Gq3svIuMM85Qc5Rsb9cqUzdrg5zgkKui8q6k
9kdO8bM3h7cZRnDkqiayfAFFMAgKE13cbduI5WHaTwFMLGzCOtXQwlgIutUlk9xqAVK9EpQagMEr
jJmWFz/ivHSyg+jm2dlnHIzdiyQhfQUKSaO9YyWHWLS73FFdn8FtxfBx3/zc44w5oslQR1OP0xe8
uWg06nla32ubT3rHrVqgyFxy9BvdIFYMRaSK+cfFYKPe+X09DidRi678XskwqT/cMrLlOZS9K0+4
RVPnhNcbfzOKjzk51NJPg3vWJ9TIkr8Id+gLpz+TyP/MVvhLbsDHvwt1+H8T1PYEqNS/B7Wvmv77
X+Hs3//DH3C2r3/DsxRJJLS+CLkb/hHt4Ae/YRMKA5QsvgsQdEHi/ox28Il24GFgDooiQNnfm8L+
jHYQ+jf+gnBg4br8QECs038S7RD8gkIJ5YoLDuUqmliF/Jeyywmlg0GaarY6nbyTFNV4g3VYcNLC
k6ZOpncYXnGl5edgKNIVN1e1K6UDCTP0gblmWZnPg+d/Jgmt45AT2U+iM1/GJtsxQM939ZQtLw5G
mWfh9FTtNaOdj5gY7YF1Yb2xZE1kG066D0Bl3e0gq3C4QmkApVbagXchnLDqD7r1K/9KZYURIJJ+
xZHDDcUlUd/th9sR65YZt1FY4zsNI2RFP0pZyuZbTBnVEO38ISCkQCcUTm4yN12S/WJjMdA0lVdh
H4GJJOAdiwpgJjMX7Z8PvHKNOyPsrlvFY7y2S45+IvdQC8dS1Bu3r6oYE00i7xBUz+eoqUWwyTTD
tmfW+jbj91ZonTgl7Knr9ozdtph0wjt2KYhwFwehONajDYPH2OlbRLo5jUufkGtn58HYILma18yD
Al7T0szRrlMZxj+/1c8+BnN3huMNh6De+nnaXcuiwtvrOdUXBPKWsumure86Dv67IsG9fo+JoKB8
0cwvkUuuwW2gczvelbrl98L6YS2URAp888eEjNYss1357IZLXV2FKyMLgjkvR8d6SIeeIwWKjppK
gwFSb0phJaJc73ph4xevT1J5bvOIxOKtwC3kXGnsw/g1XKvL+DApqT4ShN1i2zQMZ9fuFFX4RrmJ
cJrAoNv9iHUTS1HkTcXW8qItfogkbw5yyMcDwrze3ZYl2QHf8LN7OULeeJo2EvMIPtISn2OYXsz0
67zA5sMrVs52hguXmzaTJb+R1FJG4n7ZWbtiJ60RLX+xs8ySfaWKzEWxUi4Y+lQQfzbRlHwrg5XM
iGXSEhtuhtuMlvi0eBovePRGRgsJJ9geCLuCF2fXwyzFCN60zXgdhajCINYxGMqgLSsAGN+/HxJV
r8TAS4zX3tQN3c7hRHGOOT/+VIGPnRU5ZERNt2KX9ZsmxjrS0KGMKT5QBHm0QqKYUPpU+iWSpBTK
/LFaFcoe0pm4WMhd9W3hRihsyrWsz8BkWXcQa44wib775bmXfYpddS7G9yhrTb7jC1ffUzVcXJYK
vSnGgOXFbxsRb1t/aWpOCAAWuxgKI0Yd2FTFjagnlyjvJfX1UeLVBhhIcbNfJ+DFZtOBm/4Y44Xj
zxQQdrE1nZvhg6gIcTnJQHooPJPhnEdRiTkJTPwAg0A5WCOCad3ZYpncG+zYZt4RhdhdLkjYNgwA
fS/2QRAjI8JNLaMdld4OxswIZhzz5menl2u7X9XE3bYWunp2jc524RgFd6FbD8V2CtfsgG1+BvTJ
QpcM/jQlGBy2cVSf1paQpoNVfvtZ9cnwA6BKI2hh/sQoUxWPUYO4T/Z00J4uMDrNas1kk13EL1KH
Til7L/u8Pk3STb2dt3ix3YsxjNE8yziIgsOKiK04+OIG7TEaQARRfWXC6LAQbMEZSAXJ/vfd5/9v
xP9HXLLl/v1G/LK+/yj+lVu+/Kc/NmPl/wahpXiGZehe2GB2wz9ylqT87bJLk5xCmJKv2T3+sRkH
8jfJX3A3wh4TjaT4pz83Y1+xGXuXbCYe4N838f9kM/6r6iDUEU+5dnmpC80Mw/ZLmJsZ0jBK/TKl
iRb5Y+6Y7midbj4main29SDEMyj0+PBPV+h/4PsuZOp/E6CXFw350JDqwG8e08QvuYY+RKfKA5Wd
sMjQTNHRZU7bPSoxwge9i5oRGTlRnkjkOeOX6RBuJmKUvP+IC/vjXQgfxTZkKF+y+vVdzHbumtLN
T4As56zBhyyoWUpWMW9NWGEWWZ+ZiD7+94/uhb/Hz//109O9qQQsLDIP6f1Ke2f9goxSDs3RkeyP
oxxuFhT9y+NEbyMt0LFvP4VmBASNw15+z5oW0qPjFIRJkjUQ26BdPnpj5+Dr1LfiFairnU8Zetbw
xaZ1TpuCj0ll54WEY51SmYvyCVX9iDLWTuXRkGXCmFTVdwhCx+zIuRpU2RnDB9jju24ofGqLPNcK
FkjZzNcxA9DWwWHzWl8MNxKJHmx8CeXEd9fl57rS6L9yO0fzZkw4Ql3OlJdjmWsSuqRLonlCndY/
CrL8qAYl6yEZwvOKnv5cj3Pyg3GVAaryyxMxq5KwiUQfMaU8tHp80HP6WiwGd0ZpnE+LBeAFnzVP
UHPdeYFtu4esRwIW1u7PEu8jG2f9FPV4zxKSnE5xS2OXcL1xN8W8SK5yQUJ2XRxVt/yOE9+H3TrL
XeqMX7yufwfdfnNKn/jQKhRH5j8X/CUBLVoKteWk9xMY3pSbJHKGejOJimLjkP5Q6Zfhu1miK/zA
GpSGjxiuXv2jJeHsI5radhcYO7mPUxK8Virv99rxr61sx/wwI7IO9xdJoiYEJbwI3AENb0e0xPeB
SrrtUk3d0euc5cdKEtBwprctsMxDk1fsFt0m5cNoHTYblyn1Ph/RtTcMoYgmyq7Ir/lh/OU4G8l+
ShfDl7KEwZtNl4j8mGjM8cKqcVb3KcSY3pIRZSnIbNj6gRc8Ks5MPFbdI9aBuX/CSeLaU1lMyfuo
nWG6xZA/cNau9UV/jwFvi10dH4zhQUPLXC+kUK92piKcQHJ169iGWkVJwt94nYzaPNP3MD6meGCT
jedABVDVOqZnr/FNssczrHtMdFmV8j5zUR9VmtGtTROrehRFGvon1ZAGc7ZTTttb0Xfeh7ZqfCnX
enFBexz6EqOmjzwK29gjtx7JNiBuDekaNTXRXngfzNGSBxs/4Ciyiap0lThdmAXeuY9n1W4YLS+h
H8B6h1gUhmF5hlzbL2nTPhYmaOVOhHn9VbG05lubt6Wzjx0cYscgS5dHtmLjnMum9tpnHF9LSe/1
wkG4Qo6qNuTpIX3vpkREW9VzEttOBA0EWCLTsD4g9MZ3643h0Fyh4E2f8cTWGhDTAeTBlRW5uzII
EzpU8gzuq4GC6J4yOi+Wgw+nf8BL2jEZmpI4G3Igo/HKJHDeZ9dwhuHJTZx71SQTxmogS9SFJEbE
+8jNhdlDvRvYmCgMli/5mOKImadGvzBC+OWTXbUud1kuoucOze9n04T+k5auBXflWIHUFPyAa5xm
UuBx77PiCw+0yaHdhUxeJ7+b+kOGLxCtf59G+lQVfk18CijCNsnJ9mWRz4fwaWydLvwohLsQzUGO
kLpid/SJyYLvqq6J/hjQJyjgJUbbudqNyyrKXYhBc3qOe7F8wF236XXfA3RvyVpn/EV8JOJNt5ie
sJ1Ur4ec3IZrf6jTR2mrWVItG7XzLoBqTg9UKNUfK6zXsqtd8GWuZDbCZ/TL+LLkskcWlYvxaaiL
iIkcdtk9w8wUsAp0atTXPLR+fHPJ+yr2UIvrY2DNTN5RJwGZTW11cydshfmXfWO+6ryU4qxALP0P
Dd/c7wCAvXvYETkdnaCU625hAfpwp2AsjlMWts9LH3jVd8by8E4WU0fySWn6AfeqPxMoGKjpm7B5
H10xHWL6otySMLXEd9vrgoSn5VTMFNXvvBJFy9YuqvpQfqk/NZ4aBlhVnXJmRI60SYkkIeqpb82G
iRGLa5GZbjOhKdkoFTnP0lsFVlSivzZpkKbXBceqFPExiD4nu0V1JL1k4a6x83DiEdItACRSuqtp
KGR/7BMOg5/KnjXh1ms5Utz2cdz0G0ieNEMAkRGMJ8IhuyeArS6PTqeafoujNCu2Q+gTN7KYPAju
ir4d+QpIsXgoZNneO6ahDadpW0oWEDNoNgY3LOaNsNw4u3QeuNROI3zMntkI42+k7WZ49SW+T3O3
x5nd9MmDIQlw3TcIwo49b+Qr6yYpTGV56W/IyvJKVm4aEDUyvAXNeu5sZVfIA/Yv8rtM/dZGBZpW
qU13HU59SNLNlDXPORbShd0idw/NOIgvtdLdtw6XTwka63WkqKlh7Y/J6EWPZsQov7Es7aXv3gjh
9SSL9O30qnNhaw6vrUNKXtSMLzjQnQfoZyJU+sSEhJTEBYkBKb6bI7rulDCgcHCDozMvtFwIZ1lK
sOgR4Uwml/GO/fQy+EyhUNdkSqj40HX4O/YAL7U+BoUlio4SPOTR8VJ+xy86q11ZEqN3xHDf0OzK
STk7o9B2+2s3InLhyrZy4R/xZs94qnaFWzoRlrfFPkLx/Bd759rbNrJl7b/SmM/DHhZZvH2VKIm6
2pad2PEXwk5i3u93/vp56M5Mp4NOB2eAwYsXGBwcoDvpRJZUrNq191rPiuqjbddJuB36Voc0BV5y
PhSyLXbFJKtwHaeirs/ABud5XQPw8o8OVWADTU/zqQukLL7gVuhPdqxMo4fnxOndWVTGmRN7cDZV
01kvZdKGpTs1M24LkQocK6Bk/K+djZ3o2EUF/YmmEkazNetOrbZJ7KDhpggfvuK7CeJTqgZp4PX9
YmnVOgrY1RQuzSIkKuki8CE/KjGHrxA2slXfdP3n1jJuwlIox6Kz6w2R6/Yz81BoXuKxlfrGMZT2
oJZWDWqiS93GofHOvDddM8A4DOhkPNE2AmZHxXzfZHqnrukJcySqSm6A+w7L+DSnjf1idwsmmH7y
mxY6/iEZwnwPVV96THLaQ94yKiqqAWG90oqLniftV9PKanciSvSD4qTJpwDVX7Di/NOPsOs0a22p
fXKSYSq+tGFWHRQd0V/pVJzUkQ4Vx4mjZwbH6ofYKK9DbWsIpRJ0Qhk2jNUg+uvsNBcK0nxblenJ
1/XnYhmYptnyxCklyqikbdyuczQPk0WxjmWDyCdqgx2j90PV9KrXBYHlTqZKud/jnw7VNjpaLaZH
BYzf2nKUeBPZzIZTO7uhDCrgIsb1Vqr2tW4TKoBmEDszAEqkOWcQJKPr28nBEPkuCQECTlNluHYK
SCJjVC2No+zGxO3k8GTr0r8U0QB7q/DLtWzZ3iUm840+1s4Z8Ua3RbHQe2wPb51TJDvGMs9N4Lht
EPueajkf1SrDezvFm1H0xU3ik1VJqsSB/8Y/TE1dfg605KkI2J2h32q7ZAqPtoEYJGy2jZPdUSBD
oFPUO5+QaDQHhhdk2N5WpuSYCkV8QJEDir2lbRWUtPeMiSxMfoi1wwjz4Bcdiposvi0FiXNwdpQz
36C/rkwRX8N54S9VmoEjVhn8s0LiGlLKocaqQ4S2gsZ4m9eCoVdZ3lK4j/EKV0W2FlrbUfspxksr
wuGoVbn5oGuD+RLPeXhhWv0M8s+41WkNMiFR/U1ZWCmEQOVWg+fnNob/IAwaM35v1itud0AMrCeL
CSo8pczjFtS+lELme3qtuzAjMLKAC3WAroacZCA+t0/mXQUpCWLMJxoZwh1i3zVrbae0yqZI/fIJ
JARPkWM5566cy11ZJ/pa09rzDLNEhGOEqCO82gqour4c934C+kOX5JU46hcbgUIjDHOVAS8qRfdQ
1iYHHX/XoSFMYG3J7GKavbpqbPFI5TIpGLpYfXk2mk9tbX2MB1tsRhwLeOYgiuQBfcMczx38qBVj
PmqQ9kgwW7hmLkyuQprpV5llxVGz5d00W1fEdd0umzXzYg65/WoMCBYGc7K2tl0dWaPdg1knJ9So
pzL381MYKYi743Ouy2zjJCXaIXj3K2bzE51ayG9GWOkbvQ+uqdJvO4K28NQNWxWwIOdxUjFlATd7
kE69k1JeFW3aJQCqvEZ2wRGcGIi+KQuf7KEPHgK9xnBdOunTlFsahsoRww7J8PIShrAoCAACE5GZ
4i5lFL1R/FGQFKbPqGGjml2syXdQx/Qvvh5FH7H/GlukA/apy5HmKI6abP15+Jj22bwpnRLC8Jwe
CjVmhep+d1di5z4M4fygOortqcgfP42CEbdZ0wIorQKuf2/hVsqmg6wAKPgpvMw8gZdSMp/bWMgZ
18XgBzgGp5AObanewwGSD53OcTeAdVj57P5uHJoPQBKCax9Ddc+SxZsHaIkWIy3yXI8Kd0r8j7FW
H2kcRtspiy2DqeIAp8FElcNErDU/BZrpn2c28KNOtG/ilpAa0SpG56yroy09693AV7NWhwK4RKir
G8vsXFzSFSQapeZQRsE267m4QW7MVl+08UorFH9H/x4JSyfh1viCnFsgOPlBTMjaVlmu9C+WE7R3
tKX1G9KeIPHI1l9JXQmOEsP+Fo7MkQtn5BrTqDz4c5wnELxy45UO4Z0Ttc4LosE55HLZBXZ8GcLS
phlL4du7HcQ6YaqHgoeHgjxt96Oj0leuK+PR4ms+95YSrwurzQncKDsc8pbdrEY9yLZiUrpdZZsY
zYygfcjj9DTkQl8j8gOgJujezj3VwDz7ybXuzPxgZqZrFpWNMoa2xaqnc3Cj673pZSpz08ngSpAp
fn4MQ1RBYAbfmo7yQUPZsgnnhcobtsNJLxAjJBVMF1ALnzsmjau+UPdWK71c1XdzGW9BV2OcL/va
2fjOXB4io9AOmMlw8Y7FhDIvZ1pBM0FnBjz0KJ3vQ9iUDGXGkgn4LfBLW2/2CiI3hGgLbsq8Rm0f
ONGmRAgopx33M0xerghqE3B33UDuXjWaBcyXLrnRQEXzUXkE6wExN0DV2Y8onzdDqoWLqnYqq1fb
8bveXE1KasiAqUAbmhupzGZpb1WdBiKHeVNgjIecGzBX/ywGETi3EgJeO+RNv4m0CH400hn+K0h/
qtrhn1CNvu7QxADoX6WpQ6QV9yQoS9YTWhgtq1+SLs6N3BtLqzHbvZN2tU2BFNVgxbclSmR93M0Y
9pAw9iasAWNVdQz8Z0bMDdk0B2Q3jR53eLh7lXY3t8RRV7bhu6QsRnhkbguRFs9BU/rA/KSGmpiZ
PDDvGvpKEQtmPvAJG3z569Kvd06mfebQZfyHLvK+rggkXBX4XzYyUkBoSugno5NlVNHFW1H25Rbw
bLBurOoDUoLNbCNSGczipiZIMK4I2I4Vf2ZUgB6iZ/DgOkUxs8EQho1xQP+EGLUGycDSrJBioaKs
Oq8migG5juhFv+70YbmNqU+Z0WQHHkUQRiGqu0jPlPMwo/kUIHG9YiCzKwOjs2oLvHirwVAq18Gg
WQPiQVtdqTxPmEUW7y8yW7O9AwCv83aasXy057iAFtDWAciNUZobv6y4O41CiW+cfEo+CTgx69Y3
k20lraLa1BXpzTDTEAq6qgbVAB5MGKeuQscSM3Mg6UhMELkyd0YWMK5oOFJLCKdE9Bk64c6INLDT
5WTpj2GEPNlFqxkeNL5aFxUMwcB2BG3eGtIPKgqQVRTW46lqBlhN83QZG5ns267+WjEfiicNkWzd
b2WGQpeZP47NqQJJ3AwbnCEh+uFivpPz4HtFUwc3uV+3H5RQXSt1Sq2RzuElEdw6wLMXbwLte7Jq
Bq051W0vGDAp1yjSwZkIx3AbtqHtkIbnwYaFVwus4kLNQQKm6c7pKW1XRQ1AIeoMWlkKyLqragwG
4hkSNQIC1u9BuZkvaOVwdJupvm96k+joIRC73FS6QxNpj6XulHvRoY6hDfvBzObzZKApXnQR9U6N
qzt9ABludLN+Uuf+DaFEvgbfW+xbS1ZkoNrNXsrJi3Mx3hVDYDPZyqabMKrMPdM6bYdzdkL4XxTm
6Fm6rpw7ZqedO9DIuPUHq0Xyz6p4pEXjb3DCVJ6SQb8LpWqBcLZQFkGqeaBWjPemGbHoNaW4rXrt
akq1B+idZHeFo1kUPP54SN99qHoRGa5hZqWrgPPdRnoEZU1B8mO/y2YVpQ8COpyhdWZUWS6A89k/
aKW0d6l0hmkjcSmRdtJFpyBplE0WxMZ9qaUzsLgm5v31dY3hvhha9Jb9J9Wwyo9zwh8xYrzgWDUX
Fa8xEHCoWMZt1lEP105f3WPGqFfDpDhrJwqTLW0NwUSQjpyLdTfeSfjPtNSE2DLC35Rmta2dtn3t
VAl4kGatF3cFlwMlm11j9AdUTLL6EnPFOMZdkLsdEKVdq3IFkQK4Qtf66VZxZjb/ZOoeubEvyuTw
D50yg0FEyyKHBe8h7UTMHI0hEiWayRvfKpvLxBX7BB/TeqC3MW4MbvjPrUlTcm0E40cwqw7JkF3L
HalKgy1je87CEACi0oajJ+hE94OoDz6yTh+0caB8nACI8+laxaZJlWptzbPcNSMkN4H5eN1i4PvQ
Nlx+yZ8XX7S5fgsaimS6xbnhFn7W3yN2vU5qUK/bOZncabK6s1/M+n5o4dTHJqVEPvi09aZgG0k9
3cSxfGLgAFJwZoBZTxT5grYAdRwnsB2BrKyKXjtlTTt7/mjbrpa3SGZnaNQ13rtthlPiZgx0c6Xb
qdjRqHM+TovE3KqNr4Bf81s9kunOMgVlCLX25xJJ7Rane32BCgIhWm1mCHEl4RNkY3ga05C7wW+f
6ETttFTBKEBVZ9jBQSJTX6lo70Bf17Qe6vyKNTvfE1KD+l0YFDCresDwwbXH5+JT8njndltdW2VU
iVW28s0YVaHXJBlS5Ln9lMGE2juZHZ7okdpuWob6Hu1ceavCOV/P1TJHDysr2SoZCvDJQpUAzZar
dGKVKOS6Wn/FlKvs4JIEuNDBJS6RD0XzhVbU/DlJDPOAQJ3DO+NYEBP+niZsOtiXpnKDPbHfK6lC
6DPtq4wDvg0faANg7WbSsJ7D0tjXdXfKRJYd6TPi1cgkLI7cvkQhRDyMUmt7CD0rVKZ9WzXjbexH
oYcTPXi0340HdWGn4ZrYyBJIHba+O4TTWOOnlO20gBi8G6tmD/DoVI3aPW3rHMJA/YF4eWsb5nw6
gzZepk7tvKSrdnWeM4OQxh1+BVZ0aMyVDrpAbc6h8MvXSsN0iBhdoEDFJMH02LSceMsfV5/pIOCd
mN59FBQhpUePH9K5io5krThZuZ6o1sURs4d+MIs4D/bGuyMjwRE+I3Kl/VkC88js6QVnN2cW0RrB
ykH4s/FbUgu68bEHcsCY5EQTpMFerZkQyOPyVOhGurENiQK0MSiEJygziA4WV0gICjDYWk6IA0VY
XHG0Sqzh+JIvqKmvWoDr23da6+ukZw1ncTG6NDURqaiB9uBjXTlYnc/tKdbhog+VYtz5jQ0WJY8E
wF1tBNrbF5Rw1ALrNOvrfWLzYBqEYmAeiqf7vNRKls0s7goDMHZjKRzA8Bb1HYpVOKSTbOOrVEY7
dYNo4Nbaxq2X9DPiV2dgpDUKuqSQEorbUUmLR8H5ttLoJi8mKGQCURfqm6zpg00rMPzSYg4f6L90
25QaDmyG7h+jiSsY+MPi0VfZ3hkoOQd4lNp1ylXjunSM7ujvGAeITwBh3z09aW52nhWho0hBq971
nGoPBe8bAgK8Vo9ytYTbzPgjHeLxqjnac2PmySecsxiFhnfTkIAzRrleT+J5fncUhVHOscJPxGWl
Nabntq/nR5HYJoKTUizgnzr7PJkRs7fetlkfXE9tnGN03xqdcJrRpkNdRPIAklSB3pNWh1jI/pTE
uv/oAxBZc29SXexWYLLNOOkf2s4qdk6M5gdJLs8PLZk1iDLMEAnRgLSH/3BMAcSYgheUp4Tv2msF
+di4yd+dVciI6TGtgIs7vPVCl2VLv7Po5l307sxS311aIAoCf11zVX7rxpbLzZpqmt6brdrtkcgS
CXRNL4GUVLOmiGPmQxGNuwp7wx8eMOZpJlkoQZTlm07U5f3UNbOXOh1WEdx226DWrXhLFE0Ki7TK
n/USq+KK85edadQr7aZK8JMNtdW7pl3ogD9q7WJpHeU/qlZa7O+mtGrxpw1KzWCA2Yu2QKtE7aaq
1R8CaprWLxR105Zj+9UG4ale8avQ1q2y+aFONMrYeOmta6jZB6nunIJkFzVqV6mJGXAKLzHesrJ3
rmXH2BIplhvO+UNUW89O/TLjxT63Q+XZuBeNlc8Kd9GRHdkb13S2kwMqnRWoC0YKMx1g5rw7m34o
nb34MFi+SSaCf5pips9mYHDn7Y68YbiEmuGa+JJrrZq2sToVW3Me2nUH9QG1HdOcQkIiyW9B8zHD
8DFmteElQLLTwefDpTDqXt9p13Fk/lXVIE5IFlsjJDNXZgNB2nFyNzE5KiJDx8vH9JFehWfT8w+y
8Kj0ZQeENuX3+b9T0uZmlLzX0GVLcJdRiBV9UKrFXOoDZMGofG9xC9zE4XijKiSa2ugNHZ4Rt08w
nQzlJVK7S+9bM4dN8+bk+e3MTQIaYBjfIVBegxXaa0Z8TnskRlNU0TkHmFeOiVdPqnUbDPZRpF0P
ILFEzJy+6rZ9Y0waHUq4WWlWuXZgvekxwoUO3Q/wxSy4yyb1XGbj5zSoh3XJTkqTxFyVurXLyg4W
nI15xsaCd0g5mjYzXTJwSdx48c9Fx2jxe3JzR8GbhhYi9S48B05YjVypGGHkoJd1v0q3GW2/YMaQ
lLG9reHMf54NWu+JcoaneJeRLgKhiQrWZx69iijo10Ggor0rgJ1mWfPI5+NNfYitQn/UHRK61lJW
1rFmC9lR8fmcKUyf4nGE+z/UwyMPgrNyRI69t+lZobMcmW+05jDCpzSW0GYx8iimdsCjPOk33F+R
5MVyYupDmxbTafluQLUSoV4khQ09X0H6U1bEqClyfIKi81+UMtM2S3+C5Kv+uQNN8rbsX+sO5P5n
ANxafUhKLJS8deqw2zDGhHT2GYyNNBYHE9yvHLjYDZVmyhsrnQrKtwU9jovZmSjuuoWxDlUibg5k
gUTBiRlRlK0Do1ffOvbT1b+3mTpGdtdFXohFN/2koX7b+kbVlk//rERZ9MR/VeHYjkFP0aDzyexN
dX7wguNqd+pCDQNPb53wLpVpewWuxOVJ5ToxuqOdq9ZK4MFmXtR19KArFAAtdBjH/5R3BdYsPZfK
2ldS6OWQ6YzhimUA8jMCDLVdwXBQ002t93DmgL5Ygvt8DjHTD8fqpJs5f8kk6St1sMy+EmBQi03J
t//Ny/9/wrR/Q9f93Te+pAv+Jf3vAuH1++i/9//8D0magirpd2ALNv5F2zYtyAP/pUl7/y1HOpah
wWP4ph3/phBXhP07RZkB10QzdaRp6p+qNC7ovwMSlxjWVV2XErrAvyJL05bQzT9FUoYFE8S2NdvC
7G4hUTN+4HFgQbYWN2D5gZwcABxYq+twM+r6YXGvlni5repCcxf0Q4Y8J1/RVItXea2R9ofna8CW
OsZUUdkcnNg4AjC4rMEvU4JQbxXG5YdQrRiK1HbZnMtGDV9nMB/n94/7/1bev/FF/9PKOxdEOn6t
65f2L+tv+UPf1p+5BExKQ1u+WV1l34WG8YcmUuG3NL5uliWLVOrv3/y39SfM3228slJFEIncaAHT
fNNE8jumBbtn+UXWjmBh/gsGhXcKxneLz7AdLBOMRliDOs+B88PiwwYOZF5LRrcz9eYDfrf5U5iM
u07iFFxnchCHQRn0u6wyi6+EB5q3kTKPhxww4AE7cffJXKKXkijpjloqgz3wyvTKbY+Ii/+1FdZ/
rZeO3W8QnZrftl3+5aUlTPT/A7gTIlETUerPBbg3TVsX/W/HLn8h1aH+7T/++x+j3/ZN+pJ/+csq
/OOv+2MdCmkuMltwKIsnBiEqu9AfyxBVKkGnbEIa4AOL9ckC/bYKpfyd+6QOCZjft7iJcq5+W4ZS
/93kL0Gey7qF76n9S8sQ781fNsElRJXNCqEKM23L0oS6bJLfkZ+qwja5WXClN3pg2NhQz0jXlI1p
xK8FMpFNiNjMJcSqfOVy6WyT3Cpc6A/m2dTK8gWf3rRpq3zeRnZqXAj1mpk65zCpaZOegU0RiVDN
H2n+a5s6ybttxxKCa4I7JSPGYddjJfFmmpgbQ/Ult5qhOKHlQDJKS2w3a4V0g4YBZzOb20EkL7qV
T/uM1Is1+XndNuvjcp2ZZegWLYw8pkmpl1mMBGmpN+6AogVudlriG8QWXJY+UZdFeCzawnZ5zrfW
BGLHCfLnqgGc58x0o0DS13vLTl/FpN/ZEAqjOv6SzRFoQOrz5RccX/0owyV2rsm2aOg/NeliZUcg
1znpSVGZYKFRinYmjIAVcaDP9KMw4hZIpaheSyp/C/qqNEG6YHulmk/eNNs/SFp7B6tVZi8yktdw
wrnYhMV9YPXnsWwqImVQR0U9g72cbOF118Svlqz7VUgS2M5Gur8qazV+qEqR7qMsCm/sliQ6Bgnz
dPQN0tvMqcehQy+APQS8n8YUIxkte7doa1e19MVpLM1Ll1TTbjLH27J6xm3A2C7Nn9M+R8MwgCtW
Bz6F5ZcKM32miXZPvM/Rn4EHa9BtVkTGZBSmMe2dXvksIlG4tlD7Ndi8cwjp0K2z0KL/S+orOsSH
Lo++KObifiCko0LIuaWcHQ9NWkd89yOhJlPLHBRvFWMXHLLklVXLwEKtzypfj+YE9dOohtw76h6Q
cBK/QVQ9JNPyM3bps+OA3ncCgTVVpcU9831EcUh7I2/K5zJ2CK8lmoKrtS5OSGILb7ANeZmWpTPq
zdlBWbNyir47vbMrLTOQIGfnXMDztDLtmgZp+SposN9Fc/dEG3GnRZ3tcmUFHh+9lsjuuZqSfWq2
46Uc8+fGr+9JbcqwN+X3DT9tXDVPuPtvRQNwZx5GEjlqJdkwTnu1uuTLRIPalTJFv8A4Fo93wwFQ
MPGQeamvnHCJuAmVQ8i1H4AN5QeJwy5ZCF+0woChIu4Mf0JIlRWgpKMmXiUJXl2Ak9GlULNm0V5j
NMP9+7GL4vwU+xZQZT9RENJM6a1WG147KkuGY35fTzxnhFy+GZMgC9UeQbWmLLsofzNKuhxpiBBS
akg9oZjkdDjkxEgdGmkTI4hxsuEcRyG9nBK1c5AXXhrz0TIpxIkaSkHiWjsUoAKm4GTOsGN73zA3
bTCfB4M1Mxp8nyoZR9sUcAafRQs8m1y7m0hDGjA3+NCdxIeObTRIQx0UrEjhjPUgbCL4Ev4CQ69w
tuMfQpmNBJQQqydaLWRlTObiLvYbWtdB+KUtnM/0oKuDr0Rvvi13NOKQoVvMJGVEJ6GvjFuLbVGn
Pt2beSbdtJnznRPwAXSE1rlawCtC1ZGuqswf+SQZuzrqmXQe6RV2oro9QGOaohpI0Cb80kfDecyS
Nxyu/cc0BgSlIRFiyOjb2NX40RonzNZD3Oa7LtDGvZUS06OD4U3s4LXW1Bdb7ZnW6VXE7CkfD5Xf
JVvBw72SScPGJ8nysSfodrbRs9PmvbYpEDsB1qC5X05GdehAwXsoZMsbsGGzZ49+9dQVId1Qu8xP
WZ/Xr2Vhdqs+qnAu9B0RSawbA/3b8rCFtM15pJyaTALigSZPFSyykf3IU+yJtJwowkslu/+1kven
pt2lvP7e6vut3P5/GbOuC3MJJ/95CXIPKLRNp2/lRvN9vfHtz36rN6hTpaXbqmoa7/y///blCiF+
J0JGM7G1SRBwktf7r6pX/C7BtfGHVEy42EUoo7/VG+bv0ANpwxPErjrwku1/yZf7A49RWVxK/E/X
l0bBd2VGHQ56z1Xc2uv1oTFyWCKmm2n+h1yInVIXa1kW4HduOiRw331Kt39U1N9z//7agfjzBXlH
378gKZF9qmGB38+qvrh/dhpqTCKpo480oF//+TXEX4uoP1+ECu77F1EDMYR0cKd90l2HWboyb93B
MN0g4MQfX306vz3RVbU+Y7Bn1MaBLH3zF+9QcCP+7h7756svP9V3n2lqZmKKCGnZqzGANxjLTGvX
BUFOoskoLm5VQnN4wwuFdq2M2SnPvF+876U4/PMS8+crLz/Rd6+sOwoBLJWCjoVt0i52UJf3Ri8g
V03HTu1vB7psVmK6NaNJH/3fL172r3y/P1/2h1o1kXSODLsq9tO4cW7w+t60j+Sj5R8LwqZ+8SJc
9P72rf3g2FJEqJGNXfh70hBJXyYHyxl2U30TOFzVCprTSI9+8XZ+snq0H66AEWliTjWM434w7R16
TFqYZITBQCXt+zaldUzHeMc2zLXkwdCZcmT15hcv/ZMvUFve/XdfIA7oMZzF0O4ls9geNiiAKqMO
PGh5gDDoYzZ8ovKIAMsN6Rj+86su7+tvVg3dm7+8qO2MCgOWud0nGmEFg+PqKuCsXu4cHhk5+jt/
1lbA8nf//HLLPvq3r/fDnoMpZ7Kr1rb35VN5H30lcBhFfopi77E+EyeD1/h/+EI/7DUQemJbT/Rq
7yg4b/SHjNxffXLelw9ZJW6gryvGaiLWP6i/3ODE+975d5/nD7uPMVAxDX6NcIQ56jr6KJ7ycxGe
Q9IS7W14m++1w9CBRZvXjAo+E4UQrtJLfu4bb4TVtfrsE0ccgkc7MAi7wDFsPsZMPF76k7KCCkVS
kH6uXopLcU3J43WJWtwZxlnZcDHZ1vzyXRzv27Ndise0StfjI8mYq8/2qtJIU3Xtxmv1QyPXoMJW
0af22l8b+8z8fV2ciI2xdrilN5Nn7BWM4ftxO7pyrfvbaVcfCoLuttKd9rnHnNtvPofn+tJ4UXZo
vfriXIkTIuwwX40P2VXZdjfVbWXhbLuT/mv8qJ+Cnd3vSF07Fh6ZOtgeyDv+kt5Bh1Rrt3+VCxLz
ohzI8xh39Q7bV3zsvOZ/uDNqP+zJYsicICXRdU/lB8VzGXlFntX6yL/6+NZaLp6+DnBIW9n8c6RO
v1qDy1r7u8Wg/fXhUlCYIfBXtT2yRnhRmGhAlda0un3tOUTnUCy08vo5EqDT2Vb6trzNIm03kWGM
EOUXP8XSJf7bn+LHHZq0vGbWep/ANlTABYlJDmU2EX3M4xpkluj1UJmlj+mgHn1InJvCCA4zcgCF
Kp7YCXxbpWAsSM91hMQ/Sm0VUlhHCHDGaVAohHuHGLrqSs5DHTBUojLuD0inoy1F+qaKapczsXMr
jUA7BabpoBDyonFjyAiXWBkDir8GbmlN1lEaPFoTMH11+hAHYs9EBGeWjsa076ZPjK5umhHHyKJk
SwN5OwrjTJ6ci+Sp2ur4MgEculOO49PKLmFPNhDwYu7d9zDovEA0MJVEhpI/qbaYAMmujowLvDqk
eEyyytfAfhbtL+juPytDtB/OrFjqTiqr0t/7kRdXT44TvNqK6o5Rd2uVfIIzuWTllRwqG/dzzTfO
PvyLQ+wne/pCgfn+IOnCQO2NJPf3wq9eQ124ua27kU4J4KOiC6wj+cMY2/Rf7ek/OTPFDweXrO0x
MlVStivSrjgpl6Eji3w5NZHWXMOe+WF0DauJ7T1AQ2L94n3+rID9kWo808HKxkDx9+i1b/OkW+Vk
9KXEAYbwRpy4PMr52Bv4Lq6/OFR+9k5/OL2knvWNDoHhgAvHcQ5pU39ADeYtX+pi3mQI2tfpLfS7
28LUjnNwcPb//Mo/qYB+pCdPEPuSpjTjQ287R5S2rhr1x8aBSGdOx5J/X8qgf36pn36qPxxhhTqk
Nkl62r6Y1NvQVw+28SBB8nZB84FJPJURxqh2prWR/qr0WTbEv9ko3x+i70qfkYSfHA6R2Pd+e1QI
w/CHq83gNAtJWBXiGLEbwiq5ee8A8KMkk/WrTRrU8E9efPn1715cNpOppxElHyTMZHA8PwVFzuEQ
F222EqND1llBezFli0qS9pSHyTEjgBymMObxCxqH45wO+7TyP5V6cdJBI4K0JOlz0SKvldbTzK3d
bBP9UEHqLUCcshURb71V+PaAkrQ+6BMy6jRv4kqiURnYCrssgiA2rZBv1sfjQzIQqS3Lwb0O52o1
XPX5OJSvMr0tKRLDXd/vaodgOC9QvdHy5tqzxq0Ka4zWK/7FnUlBh01n8o9T8qRrlyEjv+7JkNdO
e3DGx1K+tfJjlt+LfpfoRJS+9S1Gq33f7FWsHWIHfVPNdmJcfugm3NawyHpP6b0w2AcGvhQPdiot
MqiGq9KnuQdA5tTbExeRPibCKVe8GCpNUncPjNKR9Me8rfkiguTolNUenaBHEOaGjspaj/ot/N59
j3q1ry7jlOznWL8nQnTXTXtVnS/SfgR50Bf0tKbJgwi+bnjc21Ie49TYhoDaQnv8QoDyyrKneydd
QmF0+03JxXVq7A+yvYii3mPef0CeiNkm+8wc/GhF41UgHaELtCekexOmtRtkRDWiAxOOsoGn93lQ
bPBQ5Fc3tVvG+cusLibyKLyLbBq088SeIz9kwPPmCtZxzIcBMSCluaOeAPA/xJW1J1XZSL8iHF7B
llw1FQ3ItyjwIA+mgCX7KVvV+nAOO3KfcMyqhTFv0hy392B6FSnALTFVIyAHdK6HQdf2MGs3ACtu
JzxnNg2mvhy6FT189Iuo3o92ad+JsPbydtwg7XedCktDuJ4DjptQ86CX36djfhP3REQKSXmi7vHn
Y40kvKxaPpob7pQPbfKoJyQmQTIyXYt2Ki3+a5INn0uiz4Jc3eK52Fuy26dMVc1U3UxxjLXOQoQY
2V+lNuLtPldyWNOqwgGWoE6xMvPcT56mRochQL4ySjg/5v0QWK82OT9z0uIi1TwU4NvJME6IPs3p
tkrQ/FfGXQ94Gfw6+UnmflC7nUG/Qs+Ep/gFBmDa95btmeEtchhEvcYRHSnq4QS6wCdYhTy/410Y
yGBFue3H0ItlEr1Ip0H9T0cAL4euPrGzrhLLWufRLdqYX52TP9tofijEBPow+n9dt6+m/dyMpE30
bqrUmyiEWbtcN9+y2McNQEllzgd0qf+8ob9nWfzd7vpDKWL5hOxajd7vbZ34+sA/By0PeNZvi1i9
6Ei4MgxV+DRXXXkhZ3FVZPcIcdyAgk8170nTBlYIsSCo3DI112qJW6jtXCtnAEDwWbGItqkgBQpG
KNgpVOiE7CaZPzT5J1Wl2vkSDRoqMsDSQnJGQka1lR3K2XVPiTZ2zaYjJ25w7oL+P9k7k93IrXVL
v0vNecB2k5zUgIxWEeqblDQhlI3Zd5s9R/Ua9Xr1JPVR6esjhTMl+AIXqCoUbJ8DW5nJCHJzN/+/
1reuquImBUzpYley7/Jh9j++BSfal7+qFOrJlmiO+jntCcnbG+Dfl/DO7CzT7wr1iRUGNRhxXWOH
3pRUjhCC7nTVuBYC9m6lUkdWp+tu3NMBHkH/FoKs6jZeubpxZOd2QS94fU2g9yeLr/ubEpl6upfS
zIiYPJIc88nYRyzCtoL7Ihy2hSSp7kZ1L+SMcxGubqojldNISsr3adEe9aDdoLbxZYwoorqK9XNE
VgODTD9kKmHiFbc5kuSi+V2Hjz17NFqG21eaiKAEgm2DtSWt7dWYCL+BD7sE8oqgQE9c+k0fYTdR
vRJZV6GsG4zRtCKx0cCSKO9yAqDd2c+NxlONb1n+x3IEwNHkg75cN8TUphCCtQmqiIlWGq5awDxV
tS/K8KyFgz/ox8qyMDxM160xYf5SPV1ep+0+i/ZAhU24/oKsYmicrIujjxDsWH4ZK8LsdGfjuPQe
0HvUA3aypNkU/PESdBl4VGR9wnfbp6KFpmffwRj3zPGrzaTbzfKTYWUtVZJfvFnq8t/fbB2IYQiN
tNE4N2NP17YlDGx8zuJqwt2OrYIO5N4igC55CFGB1+NTHV1bee+HA0dp0a3nzvGztrnDn7mBUpbQ
XkhjXxJ1zSELreR0a9UIsjDJh1jkDdASXbr0nMAmu8GWYN5LgMzHBCcjUx9uTX2fWwE2rX5Ff3OF
+cZ/DRfAn1hA6Kj7eYef0k+E5c1ZfpaCXEQ8vUpy1lXyNOa6XCcQ6rQiRIhJsjvbkY9fP/s3+2b1
dN8cgB13aLXtrewpwCef1pBRpwkuH5C6sN3RvbqoY/da78zvlRLfdeo2sgky5MGlYXZhwE7uRX2t
yb3JME8m5XIWJR3S9L6JzC963uxF2K47zA2KWfoCtLxVLIfoPuRM8iQaeRzC8eAo5c7QwTlmL3DX
fJe1dA5JwZuUrZNgOWQ0ToVyqWT1ZTWIfQgbJKqlX3fdTpuezfJV0+z1I/DfdjyvyHGf4gphf7DN
c2yB/H+tCpqiYqtG3Sp5qIdkLZYTc3kbJJXXk8/IvwGlXyOE3xKPvhqlw8n/s8lD+93kcVLzKjGr
wjxJojN8SSvHlezTm2sgCBQt+8PUXo4K/zlztvhMVnXj3sOc8thzkZjcXtWTi83xs6KD8ZvSh3py
iJgnwMyUAJQ90MaGycs4qNNlM5Ua5Uz6fencfcWLd8zs4Y7t996Yb9t9mDoHq9SYf+nx1u01qZ9Y
4WfdVInd/DJl9zPuWdJsmefyr2DR95T1z3TXW7Sme8tpb2Zoj2cGUaC6uxusPbn2H4/f3x3m1WVc
v3nP7cq07HbIxL5GEBFM0aNBRasCbauhXl31iTgUbfhAD/JQjgdhKEDNuvqTl+e3F1+2E28ujrdH
ix3Z06ahIAz9alUXzqGs3Jfc7A5RrROL2h+QvOMTa6/cJDtIHiv5LZ9d/zcVfvVk25IVaE90Gdr7
JLcvSfw8GBAW6GteBQk1/pJq5VK7GiwUzsnDxzf8NxWM1zChN19ZpnjIkfVacKFccDzGynGulnP9
UjnJ2JoMEaRj6z/3dCHovr/Baqy2BMS5xh573r1gboZ3vams7yA3DpZzl8fVqgTCbUbySrGmAzT0
g8U56OOv+uuTve6eLPh9XWiIPXRw6LBXBzAJM4QWgV2Tr9mkwVavP629L+/e31cr/VT4S/rvFM0t
58R6utQWPKWT36t8x+XOksy5lX80NQgvLWGpbIwVYDLWAbamifHZUPp1KVJ/3fW8ea4FXNWWqBRn
n7Ja5rq5wtjjaym1cu5nzT1uWw3nmOMPbD1SPtbH9/g3XQfdPZkYswxN+GBOzn5BEqX24/Lu1sED
Fu7FMHXQuPWiUFZjlV7V5af3+3eP9mQOdONFC0kHdz92MFupAzbFw9L8B8Cre4ple0JDdcGW0yUe
JjwroEaM4SMGumdIBlch9WhDorUih/Xj2/DrtwqR2ftxnhGy1FkdZ2uC7F/g8a8b8Cixam3TAABj
rh6Q8xy0wPrsvPPriQPX0Pvr1RipUfBV7n7Qk68OrUdIxWc1SavMV44RrbG0r8ryS8xh+OMv+Nvn
fDJVNRaUZMVhhFu8ObFJeBDeBGN4DEKH7IbmapgoFlePtb3FtPGfmqvIXHj/Lcm8ssZBcRV27D2I
auuQ0C3reIOXadEpgA/TrNRYdT/5jr+5q87JbNVZQKlkair7kNLfMmGUvKfjbLB6Twddql5gYlpp
tJVlBT+v+Y+UzXdlzt+nAtK34o3//n+TxsNW4SGbbKB+r/I4f8lephfUpTLO/tf/+J9NuvzbVk4v
318Qne5evpb5y39ITpu3GpC//ux/q05RdFrInK1XBwaj89+qU+B6yBspfiMHtZmf/kN1ukhLVRTT
Lv4bsKGCl+jfqlNDqItGFNIR2mXH/Cfi5/eTwqI5xbWH5NkWmL7QnJ4M48lNZaYXqrwXAT1F3Gy5
KVZVA8xNhYmFMDPNq21STp/1R062NT8vDNFLAMUhcRHt//v3R7gaEHfIYPdVREwIaKPWNO/Bo6yV
DOmSilNJGdBaTjPoyRCJZ4zN0iO6jThxFGWkq2yXfN7GbM7MUWz0KH9O5mkdsTMv9P4mkeo6A2FB
qsp+qKurofyq5dZ2ygsf99k1YMa7svoaUaAVdX4E7bZucnEHFezchXKKV3Vep2OJtIzN3jxujUQ8
2S14Sst0IT9jlDFqcmWCIfkamdUWMg1hItRZzfjFCK1u30vnLsw5jMrqie3hPQaKvVG3uNDi71ER
eCCrroUcb3rRUc9irgRP7lwMmY3ZbrpZ/khU0BjN+SiNMuxT6VzCPyPCXA+ijYleR2F1GAlcU9Jm
s0w64wLHYGFtMSKtOTgfgRl+m0Cj7Iuh2BVK8h2+T7JBgmdu7aF6dAOYTsb8PE6tRQYXiDkV2pc+
9ySh0Rmnr0JON0pXg3yV1kSLWnOEKWRKyxSxLCV7ACgUBbPmrGJNLcz8qDkolSnumPG0zoDhvHn1
rn7uUt5Kh16X6n9vXl6Hi67aCKlwsTBWTxcxUOY40DRF3iPqXamjdYjAurn1RJ/RwicNK8cQw6VO
Yl0vwkPkZmtTFn6a2RcxVU5kcrdVC0obKj/yn+YxzMaHDFtuW1bbCCIXZZQVkdbrSOtXVmzuEJVe
I6XdkqO1n1jRvLykXy/qqzIYH3LgbFHEY0/EkbbQI0kbrDYBnZLxUBeFrwwI8panMzOKOZuskMTS
ldc6ABbLAHeMdRw6sBmiHto863CE5iLKnm00SmlmLWSO3u+V/HnokZV2RIIsysduqp7IQzub+xRb
qLXDP3vtivwq1+1jko2XoTFeVnV9S447bkYFd6V5D0Z1Z7j6fS/DDXl8/hTkV7hl12MET1GXC3zl
vA+/IRMDqZlfhXDliBf3M5ecP40RorUbI8v35GGeMUCP0HnOPn6u2usZ6vTBagZ5wBZncAM9/ft5
oE+lzItBNPdSde8q4d4l2Mg4rWJFl4+SqATUo+hLyTAFJ4//lDqcLG+CflsSThBY42UyYXavk2NM
gKtahpsqKXFW6+cVUIyhqK5EoNyZU7eKM/tYzXQdDAHXhNqSoo0HWRPPNFpbE213PhbABHqfaMk1
cRFfAmbCJgDXYZhbSP6rxJ4OcYq/VZTbIAMBQbaLIZOvQQQQaWGPqKTt1MXwIJ1kVXUGn4hOTJyv
RdOt0rbduFO5xSi50cfQn1R903e9X7f5Igjj1ldX1EVJAurOK7f3R7JpCjVd28xCZQuVhBp7aPSX
uUGJgUpabo+s+vNaATKXaMN5Do2kqKLZb7XcryVagw5GYOleRPWDKfrLYFgSXr/D6kb6XnjKaHuq
802SymTo6LSlPOuaakcZ+CpZBOzQXveVwcxPbNnHT/xEIvPzTdYW2wTLDcYb/WRTntjgoay4au65
19jkmVJCaxtOCzCo2NWcUdzBwqAbXiMxps3lrpWk2pK7s1JGbiODg/bDE9LttWvGlRdlJXgwsZkN
uZEm2T/C9AmjuHDybjWW3ZfGQXtjGPd1EH9b3hKd9zZk2pfgeYPJ3YvSuZCu+8lO9H0l5ud3NMg3
RvuJTlOwRL87u8OurW0BsOI+SmwCobjmoHdYQwHRjNB5Pr6jr13g01eIOFDClG0CDvCqvL9ar0hD
qeA+35tlC7C03NievTLaitr9oa2t+8AeDlNvHSXiTlIwIXKgDof+FEHXLtYff5jFrPPmlEmdCXwU
X9ghW9siPeZ0n2pY1H2NoR/uYTbR+K/3Cl5c0rKgXhaC5qDA/MEuIzO30oZnWVW7obUQjFubnPdJ
TTvQYeIiaY2LNmNFxYkRdfaxRCg+4qYGNnGomVH1vtiXbneu9+WVpbtXsSW/mHN4QBhO90a/z5X+
RrR8zQJATN4lF4YyPsjMOEroVcCTv+d5ve2phzlTd65m1go4y4+GVVsX42WTcBG2QLlT3OJg6L06
nOAv2TWW9GB60Pg1Xh1UT2BgrzEfS6D1zPO6cteo4gii4EAex/DJQ15GzNtnDAxMx76JQ2lxw9mv
tb83R+hKCzD/RNxWoRg7DrVbIwt+Prp/tM3/7R7+/9qdPjtbXg22vb/f6a+Y+Er29Hcv6Q88ZfnL
2938X7//z928of3LIcfadVFpE2W/bMz/3M0vP2E3r6s8J4NtOY/wz908GQ6sbTYicIstPTt9Nrt/
7uaXHxl8RLIBVJ04cGrk/8TKyNXfDhNYppa5JNdj5uW8gYr8/VSgq+5cQoMi5yf/g6b0yCaV1JQV
5w9AZcUa4rFfYhmwQXJGdBqhd30y853u6//2CU7O4lEArNWVfAJEUITE4Fqir1CyIg7n095iB+lg
0umec9ESuwAcRfn++uj+C0bx/2NHWoc7/fsxvnmR5Y9fORaW3/ZzaCviX3DEHU6UuqriyLVpa/3p
0rX/JQS+TAY9lFSHLfhfQxv/Lps3HR8uJ1zVImPsr6EtNH5kqoLjrSZgKfIS/pOh/f6kuiT3mMSm
4M/k9XP0v+8byiICjVOYPhmrzXVDmt/elOFd4LTxuu+nYE/jo1nr3czWDrLtVneSmIjQTD+Lk7TY
UAmkBiSi25CI9N0cRxfOYLdHVWnTa+A8n+1yfvVpuS8wo4lbWc7W71/EwakokysFlMxAax6CItNs
vyKi4A6xkEDYYS6gjsTd6zqgPG8wuxrBnMxHr7UTbd/GcdOsXc3IN0lkODuwSAbHhawtPdftOF1Y
+NyI/5yUH+mYtBcQitsLdCaBV01mGuFeSubrCDcpArEZwBvbKbmgh2ntJQG5wb6iB9+b0MEW54zu
j5awS4R6FqcoXSjplaYH9HEzyu7ENwa499IcHvqb4feLE92rPPDfK9ryPPkHB4zDgc4yTXEyUdBX
oeOd10CPS9tzO7c5RmnZH3stjBFADSp43QqnmVc6g7GPQz0H2It35aYCPgVCo8DEMfML1pk6Rdqa
Br1+HdeFi/gGpNtqMo3PyouvEIKTT0ygz7LHYm+n8WzfP1NyfQACCtI1JOii27YIsj1KHeCWmUO8
moyt6EzVq+A+tkLiuxwjCHdZF/5hBmWL6jxaMsOSTJ7bVH1ryhA10e+DoU7wpY32IcirKga2mw7g
/YMmuumrZrwe+64bfTlPGqLbfiKQhUxNi982Js8zmbhA9sDkrslstXE4tpDpPAZM9B24CCeVBP4X
SXJAiFH+thNE8nGsruehbZf0ig6xBVGn42qwozvCFYLHziDzrBdRftPGdvUCdg8kCzIJHSclyR7F
GJIYMOaO8hTpndxNmtN8b7JK8doxi/jwJZyoVT8L99wAU3mFvba6LPMpIxmv1eLrjwfQMlG9Wete
BxDlL2ph/LW8aCcVJKXOpQxURfOHxXcn7QAJhJ1wS4yMuFx/DCXpvgMVEw90kLPGLOpu7K4zb5LB
yJA5KwsiSPV7U/ZXsZ3Y5pr9l3ZXowWBq+oY9WVIBa7xBfxYC9xbmJy7U6WDGZoD6BSDVk3nXcDx
Iyrk4Mkq5iGpJpFqY9PBhNX64xSQZ+hbGRhyr1ba2K8nxJNIy7CxF0oHKbmcIcSnpUNlK4zOCwk/
0yPBLrltiYNyOCxM0jfUBMoVbLCShLlwmvAlDgo56WR3a5WJV5FNabk2FgqxoRIOkzZ6flBgjJ+T
GWdx3Mz06gKXibqC/R2dlcOADSge2yxdzWiVjwC6Ad11IjaQj4hLpXHGFSDMLtrVKa35GtU2xa2N
WsEfLMh5/iIm2KmQrKzoFg2wzFZ2rECDC6G7aFZ1mYx28iTqbDya5CTc6LNL5Mcnz/4Xjx6jvivY
6FDJPbXrZCQGgYfAsk26QezFk1SP7DrERQ3YdTsPnPAdK2u+ljNI8o+vrL3fiP8cdS5rJJ5/WobU
pN5PAnk4O0E+APxr9KpcW0o1PuE4sQ/o+w+N02d7APOLO6MneG0gwxqoCaL5LjpX3NpcuxVDZWjU
4vDxxzoFqCyzKUgJiwP1AsbgEPb+Y2mjSdpBNmm+O8QGpAC73yZVQ4kyRlc1J8MM9Zv4Wa2S0qP1
6Hi2Emb3YRm0bAiJ8BVGr26J/DawzhrqmRITwBulATgVNRuJUC+Mb2wPkNw01vjJSrCEm52+yBgk
2ViwV4DBsOyO33a6p87MCYpwSS1SzOQoigRPWaDpU7Ej4OK2CKK2Ib1Xuo9qlgMUWwQwaVX9ESGb
AxFtRT0xUbhrEvh6rs7/kppzaaZaDW1trIB1lXp8MakAOYG069FqGFhhQGANcHc1rVtP8dwQoiDq
VWBO1driPn7JLJssZXfQ1kMJT9eLKzJVSjmRR66Cy/SicR4OOMQvk2BAlCKVwSfeLb7TWxHy4FNX
Xua8108gT+cETWg1nnczmRIDVcyDkZjBjZVl40VexIxcnCcmkxW421A7KGKaMf0MrnNYmCUEXepV
vGmwTO9kykxlGs30qLdOdJsFifaYxxpKjliP+t5XxGzcYDgmOkxa4x62rziqbXxfi7x9sSeUpqhZ
xSp4XTf6KaJa9PEo/NWabvOK4V81qATo9snxo0vMIsX7qvnGEAd3eqeZu6woupUssn7dtKAMrRmO
38gyeqiTud5oKi39NJzrLcypcpPl6gucgWQT1UvqCj6SlSQh3KuqqV19/FlfU+dOVnOOPSzXLtVS
QLbLqHxzom7CfjK6SGX5AA3+pa4N56AouWeEprYpEiE2jCZjq4pSQ0EnQp9S4VPdp8OZ6wwJmWUQ
leE5GsTFQ0UuhKbDUO7rw6w5XtGEyUZzIvO+nkiaagi3WDWzJm+qKMG0JT3riWzk5KLNRbTN7S7f
4c5UPnsYf5upTGhKOiARrg1Z6dT/pMRx4OT1wBckwfKqrDSHWNR5+KKPrXskddJeayWcN9Vc0VmB
ZhGvSUXgw3do/sJOfFdZ1j57109atEyffChSEFlIAQE5HHnf3/XKyYNCxS2Los9Mrky76NeQGjtf
s/s9Oe/ZDko56VfOIywKqvHm2dgN7ubjR79c492Tp0immpzQiUhgulnAQm+ffBwn7VhjCqMSNXyj
2i92vdsvaOJw/mRaXogyf7sUJ35OARy9l4PL+0uNzZQowBEhlYZjdtXntvvAF2P/bduMoS5QnuOZ
HbffFlZ11ehF81zaRvigCRHKVTDqjddblnKAkgQDz3Yz7Svcyp07Q1sDfmeClp8n4Gtzns106cCs
YS4z0mSbM2ee64IdkTQaswISvAjY01K+FJlNqJ2mxvWZjZHWWZtG8klzz3pf/nx9yI5BO5FahDBg
NC01wjevFoc4qJIES/mAVttVMU60hXRRHIfIme87eMWEDtnDjSwzB5V/mLQwws3LsjcJfm7Cml9u
JfI8R1pgYWIqIH0TBRESwaIpX8Mhbm41pTqonUSFKoumwYLYlwBKcke+1ObsPLBvsDa9EgKPJfuK
zbbVLyk2AbEeyUChHj18tzK1pe0WxcOlkc/V90EqynfVzeOnsBTOI9l/zsFQdPvr0JrsqisXPXoK
54/wxLITB7uzSgwGUbrX5jarSW+w0dfqDojiPnusRq3I1m55zymt17ZVRPyjqSVciSwVK2r0+OeQ
/i+oelxWP4rbVv740cKGOu3nL9f7P4zGsLi7fl/W8F4i+RIXbwt2y2/4WdCw1AUgpoHxdihCUK3j
7fxZ0OAnBu1zmsw8NmbJN/wFHcoCP4MqRpy6SimEwftnrU4npdV2qNFpsBMsIIraPypovN/22Ev6
OkAVS2cbaQOREidbNkuxjATITr0ShDNuJpuAAbI1DBpgjn2ca4WIPfiyPgGg5jYgx+5Zj2jjqVOA
M90YzP2b+3b1c/p722FdxA9vpqqfH0d/LWDSjF+Kze9fWqsqBkUZYyKjq7nr2LPAFyYyFAtJVmJU
CscYXqZZ95HXtPQlZ8i9Xl2hSKfVnJwnVhc9W5NhXsHr+ypiXFwoQY3bYJrnzk+rwXzQcGb4Smgq
TwaVmtiTEvAW9BKTpJ0RDPGDHoI+buxe2U52G6P+jMlz91iKsXK3YeAu7B37lhUV0nqQDKTDpTG7
BAAb5Mck5Tm02QjEqm33PzKnak1mOUKqKGkM0x+aYeN+KdJ8NFjrJvE8ydYlhkRN1E+2s6/KhX8v
Lz9vJHufhTDGBRxxsgkC9pQlSlSR7md3aw3AqD7o/jS6tCMXCpQSnPf5d63C7M+myGiei9wh8PKG
vYVXqOGmtG8DOrP2Jq4myLfjvs46D2I6DisCFRuCY9IYlFPj1aazM4mD+mQc/GIY8AIAfmR3iZ3h
ZBjMddqWYYLTqU77eBW2+Ma1NC62H19l+VNO7xEUNpdCuW1pzutgfLNCaDYFuFzitbKnwlxTsSnX
RXDd5SiD8+fZHjiA13H5yY7o5JDEk2EoLDgWiiTs+MhTfj/EQ0M2SSVauTJIhllXZq4eyXMgbaOP
1fGFGAbjBy8tOkhXC8trTq9I5mWiRt+qMs+PVjyVx8ww9avOVKlG5VGkHAnSTL4ktZbeRxPCxZoW
33YUE5mYiROanw2t91XFn1+A2Qy9zGsF9HRhZSKZLSI15CrK+nGFZaz1iYXE2YVWwdNB1G4k7W1/
hkC8EWqXEcBp8M6ple2XmjPurSYafEuhCDES0OO1etWAfFPSFbGYznaiqW2JBnUMkX750mbLdcs+
10qFWFn2+1ugUTftPBWXabKkMlhR+8kXXA7P74aFBfVmKRgbFAXRJp1UTa2eXDq1GzAnUJXZ6VJi
MHcwTujmH3TdVg7ZCp9c8W+zHlfUTY1CDhpcG5b3+yGRwdgKQIXicZLybqrx7k3dQJahclbmjfFJ
c/Rk98vz42om+0EbBCutoNfiwpthX6apKhtT1iuLdJmsha9VQdPyC5Jw8GMYDgIVMr3KK3UnHOAm
8fjHx6/d6yR+coNZujS+LXVXsK4ncxMbToJNTSxdoXDJ5itz8yzrsHBn9hzg0LGCVTSR0NEV5NZ2
de0S8lkz01h2BTGH82uVzs1R7SFKExW1cY32DjkKqSJJ5AKealFeRiYOorQAjwUjBSxVNPCnCTyI
De3TMFOtu3y8Np0EjcGgKVd5kdaI+y1SmHs3vGkSxbnro67YEgKH+iGRwEEIEOJUHmGSbAnCvGdM
qn4Hfl+OJjqkzEgOFLPKhziquzONBCEvxva2HlMsuq+37//vsv4b3fo3I+lvcGH2D6dgzeU3/Nxm
6SZ0V1ozrHTQroSxLIh/tkT5CTYNk72UWLRbC/Hyz5aoZf7L4Vdq0PptzggQMP7aZpnuv3gnmeJU
XpaFCvzPtlnLkH4z5FVtYRvrrDHM/Jz1TpVjUG40qYY90+BczfPamBMVL5EWIsMjUNUm6NKGecjI
Fu7VXJPPZaQpAVl6p0PGfHPTuEckWxZv91jvD5728lEMemRU51QOSbT03082vVkPdWMQu9ZlclqH
CFzWnZTQIMI/Mdhsz8MfuCv+8ZWWifbNRNOUOISLUFf9wtVg6lGz8hI9itBF2v0nq+rJmvT6pZhQ
DAdZ+zKlnJzoMxuTX5Nrqh+6Ak5o3wxI3ciFd2MCtImeQ4fTI4CiO+4eFPLQnv75PX17+ZN7Opvg
N6mIqn5EaDgxc7W7ysOuv7GN9rPixcla8fObmoJCq6E5VLFOtg/l2ADsKBlJrpI6Rw7qmJaYpxUd
AaSr4dBrIqlsPv56Jyvi6zWXdYMXgQMJG/P3D9JS5tS0Ir5ekqaSTkatDGtdUSK/KRvlQkmxFARR
PO8+vury9p2+NLwuLmUSDkl8iOXnb8bPxCEcsEas+Rxnyy+O1nXHMOrmZN30gwg2pTEGBjvtQkdv
jvB+ZboBydikUjj98zSrudhZIevQOlcFq11ZFLPpWSVneUzkEUV58jxJOlXIV++v7ISQk08G5a/e
NJcWHXIEx0RqttRl3nz+LC1K0kcMjbDPFJdxSU7IDskS9SzD6MpPhiCHw7/fLs5y3CqGOJPWKVJv
IlRhLFhw/VKZSaVoBIc+5pU4vi6dInI8Co1VsOrNDDbnECLYtK1aZwUkYAZD+hwI2wvZiBDfMFJS
ID6yrY6aQi+S3lxLcExnFUa76zlSEoIgW7hJydyOd1NEARuATl/e96M95vdzjErId+nExH5itQVl
/tDs+10QVPUfelWA8GA3XlwVEem+K4ssDDA6dpwQW2A4CmX0ynJ0AA+QrKDr1H21UrsYN7wsbXPY
VTX5RXSEa42E8yKdn4tyrIiGSEzdOpekK0W+3dIZlVZvfu1yK6o2gVEsBdA0iIUP+nNYqUFFAI87
K843jeBpIHy1JhWvcWrnRhvBRUkqK+xMtWbhN0Q1jnOhRG231vWBferYaeljq9buVWfkQQvx0qzu
0dyo9vlAgM+1ldZWvp1K4sQ8amL2vdtWWLstogAvbdnUT9wmosgc5HjfafHY04bdEKSifA6yAJZs
aP0YTNTDVIt6EqX6LGu+CXOyv8R5Jx6hP44akeOJOKusdv7W6AkUn0wrjUfAO/MFFt7whzbpwzXZ
4rbuzXWQPqfGgpeSxTw7XhNO7XWbjnQh8rKyHqbGxcHbl2K6TWRRdoQ/lertTKZdSNpe2d86aeXc
zMBZ4Wz1+oSpNHE42DYktu0qq8xwtWd5R3FLdWbXm5ympYAr7dr1FNcmaoWbYn+DSBoAp0hhqZKk
rsWkayuEQQeIBrwhS5dg7Um1+0srbPSzOonR2ObMFjeslHa2Fnqs00MqbdecH8YAyNBWKIQanuER
N80z9ud60FCBHPpkS88yuUdUROA0px+gCkUypD00IFveN7hUDc9OXbPacfI0rT1xEJxY7L4htcV0
iNagW0UdwSB/ribV0EtMMvwuhgKqv0fvPSQKVXKqW8u8Hq9DVS1owrHA1BTnCL7woXmJcZWPZfbN
iNJ4XM8yIbtIRqBVCQPr2+dqiLt6oyjKrPptb1vTDpq1xati2gmFhtZu7w0WsMl3jSk2/LntEVzM
8UypnA1O8wLsJdSONUVub6hSIoEJoBwyn7QR5YI4mQAdeVQP1FxFKIbzdK4k2nidlvHW7Lt53Dh5
1eJAMwKGQguXVdWQgNhucbAGy0ruScRVBQWCvjNXhSDNbEt33pnOAxve1rkuO+ywI/Wpfl1UtVVv
Kvge4w+0AhQJwiHiL8+2B4FNXCfX96vOSwb0bciaC7TSeffQiCDqL/VWT6NLVQ408ih8lQcznAB7
xUHYqdcV4YpfLDzNjjeLqZRbRQ0VWv5xUUR+yWC1/TaRNDwod8v2giHgfqExXIm9OSmB6yErkLSs
NPJY900USbADsLxvZkGy08qwI/O20DgieDpdSkiYFUzeXm/AAUapWlMcIUCV1NvaVbqdCDNrWvdE
Qs4QhMPS0r5YihFd2TD3v2pkNvaPaCZiG0hIEQQ1GGwhZ7qZQ5cW6nmk9zXVc7L+LJg3RNjYu1LE
orehT7Si4CQja73SPLXQbJNendLhEXMxcoSEmISxoWv7QMnVHnBWLO4yDHRQycfZZgUsLArqBuqa
4Vzv0jzfDmbFIOwIloOcnIS4+wdtbO9qUzjRLk+0kYAt1ekJNeIPw6Rlj+mXySKqGz5C5RCX1na0
m3qjC7fYC9L83GyqVN81UwuopbOWI2GRFOIh7UR/J/rCPSqajM5RLs6dN6ZasGi6TSh7shs3hF1F
KwGfwB/Vhvs699V9UxrBrRmNfelhpbFWw6yJzqOvW7wgXg8241Br3jQU000TIcyOOgodFMnaFebU
/gG0YcfrjK0gsMVa6k27HpTxHMDOeJEk2UtpBhlR3oGQa+KC5hXWldlrmyxeN5HbY1cZYBEFob6K
WsUevFDm2V2DK2MJ3tSIzwqbdZ066VqtasjbyVOYAFwGV++Q9Bi1kMHzjshl6bqPAIIUb7bDa9m3
VryLK+tIwFNwHs9jsI6NYmP1pIINoyoOinRCHPhzv2ECSs9EF4T+PM3UI+0V7ryxQSY8DXQWse4n
bp6uDbNf93aznVw7zj2ztxgbTggmJuqbTZxm0aZVq11g11/qOSqZiqrReWnyxtnYZZbvuqLt8OkE
2ZM76uNuKM1+m7dMXONIZQUQIbMK6ZkTVafxW+GWX1I42TuJjXoyapYAvUK4gV8f7ro1Uk4di4pj
rNEc4H8ZKpie4NkcTNyz5VC6XufYwVe2M/vCUIJdWujfnKGyUl/Jtec6nfHsgChgP5qk2y6XKqFn
yQDnMyhJWBvEl6CZqzu60Da1oNm5VqaZ8Lm+hJZvd38kUSXWCmikpqm/jXYAqbHOrsvC2rthmWwV
6l2IEBD3JOM2y1ml0+VepVnWrsMUJNlMhcH1AxWhgZYV/T6IpLpZtFFNrN3p1M/8otQqH2htvRmS
xt7RDbfOplRHjgrc2o+JMMVKo4KvV8nseAxig4pdIMEbaYVuXCROYULVWIKepD5Af5M9sJAlsx7H
UnSL+6uLPUdF+L6SpF/qazusrjIxiU1bQ0NkF3uHOkm7GNCMt55eF5dkk5zJ2N3lFToYpym/RoN+
kbjkpkpa8W0C6MMB3n9WhvZlbJaD73aI1fSKtCs6uzAnlmmFPLopIeowP/5v9s5kOW4k27a/8uyO
H9LQN4M7QSCCrUiJ6jWBSaKEvnUADvevfwtU5SsyyMuwvOMyqzKrSqXoROfNOXuv3S9t/pudYviD
cpWRNBGlldyP1p1pAKYrtS8glMC+2ZlLiOU6CLKd29J5VqSuxnxw9nUORoHYRzfFxJRf9IXW7z3p
3M5l8Muc+TtTCzbMo5FOIvZv2foHNmnTbW+Y025pw7PFdkheNpqfaViOCQ2xgS6ge5vLbPmyesK4
cHX+Dr4AO80BLVps25SfzN7o3mnTLmJrJGrL1/XBEcF4oLGVzKGLtEpQF/JXiugErK1SwIc1pj27
wfSi8CiZ0cwjr7pV74htzQ45ddyMBMH3hKCToddLqpAzbUkQQVEavkkx50xIzNwIu3NqiPfGAsF0
Y+Jn+ZfJST+ouVO7ZRiveqiFSZ9n35uS9Y0qhBVPQ3rToHrzi37Yt2JAcG9xNErZ9cyT9VMMbMEH
SQhgMFgQRSq2y05Kvhs9ApNjKSFWkbD5l5fMTc+yssTepXDTfuloOySmUr9NfHpJ3qpEzI3eFaDX
8RzGdmq3ifCLXdf3ZGQFsEEAfuzzjehiRNO1Q7hEnKvujcuGWMZM9lAJdSY/wkksgOgrA8bpFpAF
XkhCwOkGf2G7MhqQe7KIcHovmiqNSKsbv2ReRmRm7ubqBwosTWT5pJj2hpSM3rAai/NmNvS7wk+z
96pY28+53ALSA68YuGtN1kRgXHJYWYu0zV/kEFsIP/2ZvDmLd27Y1QVNZ1KVGhoSLKXc+raWmCGa
HtCfRX8SMaHh6flLNFCpPwOYOWAf1wEiU5S2xM2mOASpZfYw6lIobg34tEubFdglBN1HkjWO4L7N
qo7OcRqBUqMJVPLmiLYKYjfKnR+Z5df1zjNrUexhxI2/uY2EPecT2Y8Emkf3owqtBULmpp2DUES/
W2euJJZBTsQRzhuOVLTKWy56O7Ju4BgRXTgbZkr7rAEiR5idfReqou52DpkqN+akRJWMFJ6/W6TX
sxBQgYLMKjxR7FzLRzTLVZZ43kZ7CBOagBNhpiFBDLHtEXmNvdom3XKJevMTx973fdMTBx1RuiGe
UQ51BV4qp6hpZj3/e3EXLJL9YuS/4eLZsFFJQ1/x1RpET2bdAP7cn43iwnIWctQdR+2ll9qfpsib
7EM5G+Iz2slxhFHTcpcCe6RYJaMq0Ls+zPxrap6UWrW9jPxj1Ie86SxdAWe7ufnkQ1L9VIBBKnaW
3QYfqPuzjIVTheMQHQs5BTpNx2+iFyX3SjUaIppBn5H08PZtrobI3WdzmrM2ZNXK4MgFvgXlEPrx
0lr9uWUTR3sx2e7wK7WD4lsj2wUfoim/hZ07XNRzD9tBdi1A2aCOvM/TmCJ8rNtBn4FM6pBvuTpY
d72kUEbLIsIHgJbZ+rHkRfTZTSPmo9rLSubdigSbxFGj/1H0BnFfIy/mEtdOLe/cYOjuq6VpmJay
gcCJeR3U9dxxKNi5eqTb382uR4J34cjlYDo06zkmK/cbuFLvg0N8tog7GmAdgdcePoUKag4lqtmQ
zFyrIqaG8Dp578+tg8q4JQQYMu9i3bmIJ95lqdcUl4JR7mrJ7iBuoD8vZ643VayX0q93E6HBMi6c
UP9Abd29I4unx5XnZfWntLOHn0tt6tvKca1u+8x6j5chGz40pT1x8vVzj4iMidDAxDNkbScZOaKE
OZAxLkiI1hm19NRzvxGpFyou3C5+GoJsN5bcFHAhFyQITMun4ndbrM672ek5BLlor0jh6T39JdQd
JX0ZBvh76eQSS4KSsf64itQC2NU27b2BSLZkJh6HO/KeOaCaREf3JO6IAdpM3Zr3uJ9cAu6VCXmM
PEw8x7JAW7RflWJLqrVU045OlboGP2vIpPdW42u9hKMVW9rou91YQ0mIl3Ald3itDCIUm6omrWea
aAdCkt2iV3I5r3D6EeIeOPqyXuSyzIKdY9feHYqNMowNtvgfaxXQBUCZPXNUm/ocS4npNNN5TvoJ
od322F/gs0S6Sky4JTnk+Ra4LJVZhypHB3TQPmFKZ9ViR+oNSl2agUgJyk9GF4HQDEqSSQP2rRaq
cjmi99RS9MkwhGMFXbzBTBcRmM5JZqz0r9ARc06oakpoM1UX4y7MzZWgHhHgZLPTkVxqrx83C9fo
o9GLuEx22C2AK11kRNRLCqnnIbWM5szMnPrdOK2Ru9OrQDSCQHIpeLFsCscLZlIol1Iwn6MMHjiv
LQfdRNhKZe+Hn9OCKuUu6FiiDoSu2vNBYNv+fqJEuFU7n9TVIzwddBxhEFANpfbLnz8qsfmd6/ep
0+RJ3a7mHXlKJQBNxL5ss1P3zHBmRdce8zHbldAsRcIBuiN7hxBny++ND0ROD29EpmGhvv6LPavS
8nthYSHJa7MgIkN6+nsVkSeqqsryxHbU1wUZAxt03AvdnBV7NmTm2388HDYGKsI2bURKjUflb9RF
oz+vPmhAj9gHO1VWslB9oIHn/A49mqavD7fd1aO7TgXaogRpuwGWsSPRiGtT1YfdUoAlyFPxfejS
MfzUEOSzd2lHq2+BNMjmGjZamfYm/0Sl84Wy6tZC9wLKLJjCHxwSj545AUkdZUbaCopJHN059jE1
+eaZ0banDI/PHmPgeaZNh3LzPOI5OupgkO8ILGwbah2VPgyNU21yGCexJl+eD22d7V+/sS9c2nZR
tukT9UYK5dFzDGZBb7KnuG8HANRMYkuv+O6ZiRHFnHiGz4ZC/rjpx7G9I8+MzKOhEO8EY05YyY6U
In8XIBM/tB7nAwfS6n86lsWkLu7/+7+2d+9/1oURFzzO4rEsbPv3//QrHRL9aL8DqcAi+ZCH+3e/
0iGM8oGCEuJNAm6y5aT+beH0/iKfEtkIilFaVbwh/79fuf089FIYEfCg8E1G/wjIcixSQYvMuFsW
JQ0FqmjHrYsuchdLpMTqNYvmDF1HW3HGLNF97pawnrfq+vKOkCfrOurJWZDoaDjfo1H8AcQzpQs1
Cht+BXVxKk9yQJ8cTt/xgfRfRBo0czzMVjDth3LqR7aNRd4eWujT7olZ+Gie4iqA9NEU5H7RMqDF
+3QWHvtAduaIOcezkHOOBfJ2QxBGV2rCAbsACFVT7rJyPjFBvTQsDVQqyabpYFY86vtEa0+npMZK
oDLYsm4KWBS4ttnc6lVf9svyRo6+OCEhOfqcHy718Zj200tdwUA5/bSNaa6w99nOgdHF7j7Y3x69
wm+fN3Xt7Sc9mvwfRuJuurYdsugCU306kjlifTR6vCcFukIkOh0xb0mxVBRhynYxPkwqcq+aXEFJ
72aO9jEVgXjVsxr3a5FRFDM60AqeKSFGVzY81z53toTzYkbG2tnWd9NrDDCqDgLAOK2j7m3v0GqI
e2up6hO9cEzrz68GXygpVlhDN2P0tgI8WkwsvJx225Uab4epa9x+mK4hwMEdiqBHrHv6ni3893YO
1n3QoBlMjGbQX6BOB8WZlF59peVivUnTVsvDaM0r+hDKm79yV/HFuPUQvg/JtOLFC4y0T3BhdTMl
qR7MuvVwnfZ2yfQHK5CR1MZiPdfck7Dv1oWaBLdKbjctyqQe9yl30m0hqWHD3O6v2G51sd30AUb2
ENcPz4Kc2GEPuim1NoReZsZO75AZuOSN+0uVXbXuNPNHd+nRE1p2Hen1JLrPnZFYWq+/XdwqEtxI
MVvsfl0Jl3qKnN8VBSCcgo1Fb2ei95tRLUxdDmzOkoKJ9SSmGTrPKz8chAmJ3WLciu1D6St4RQ5F
YPL7bGsfABnm4SpnSpPKBpT+XkXz5ZCV676kskZ2RwuH2vI1rJWWpZku0NCsn1uPnSTYYbtB8JPN
dzmioQ+qcpavg9eb5nVuAUZ4S5iOtJKJjPo75GPdBcVmtRxwe0h97+mm0XtcZ0UYA/RY1xuK3EMW
e9Iohn1Iw+WuI70zo0qmIl5uMaXZmV9X1Fxqt6SHoCaXzXg4eYGxm+fRWpKQ5JKL2Ws4LRBID3KX
Rrg+iGJV9kG0E3qh3JcqLsRCGcnBHVHtJDv4D+zPxkvw41Tt+Vu8Jn5AbMkOaxM1I5Sl4j1qUxqG
gnr17zxdIxkzHzu/usLzrGQobYcTWrXM37Hgy0+91Ul3q+qDpcyGhv4eFaYiXhEfEgHA8o/0Yath
NTw1lvemqdU+zXuZnlWDWezonPuAtOdu+CK2SZpsvxVj6DZ1+9skLh/m83ab2jthM8uH24SfblO/
2BaBwPGm9/+3UR6aTZAvOx0Z0b7PKN+umVlwbRFgp9iF7ATnUJh01By/ij4UZUM3/vWp6ZhBgnGc
cwkLoI+CmHKJc7Rdk1AJZB5wK7Ud3EKQvw+BaUHQQGTbzcX1OtPkDWz7dz/TRogmQZnYv3a9kUpx
ttwB0T8f4BO8/kuxwj+dLvmd0EywkqLCZVE9mi7/fWMKEXDF9sPFhxWGUO/hnngP96eeDA6Nw3bb
1HYDH36H/0jGkIyxEP7PO7C34PPmxxuwh3//zw7MYssUoEBEGvYvvN3fOzDOUUjGTHZhAVqpP3iN
f+3Awr/YWZH5jYwC4caDluxvXf5f0VZOx5MZuNvKCHPmH4AGjrYQUIk4WLFjARvjsks8jrVZ7CFt
aFir66hopsQqA0EdNlTxahX0aTCixT31OrdwmhOvK7fv8evKwCAOKFaQho4pjUP10/XQ7DNofJYc
r8MchAEHICQTht2eW5yZT8hjtlPio43En6EiWguYsdjUHkN6lho3+izb8bpLIZNV0+IfVs8vTlyQ
eyS924axEbz5yDehovC0n15RkQl6yvUwX4e+ASZ+JNVJmF79MVD+conCXx68qrbs/TTiQ5rsEkfz
6kNC2/FLy+/Fiq9fusL3KXUOtKI1lLadj8ITwJcO7Nt+RZcSZ65f3PdRdcP7xralnZT6aC1KfK6W
QZLsmhtfAwOHm0dD3cP3XC43BBh3VG6QlN6VjW1/dJEcf6U8FFxhcP9BY8V8N24nWntZKUeqdGtN
U+pYv0XaMroTU+cLzwIPGoVny3UwomzUjcfbIKrKjW1Jc7quZDAfSN1uoCyvzYknfnSc3h4FqaF8
IBb/dZ/VDXyCbzMhQ3Ht6fzTMiTODBlM9meOn4oTO7vgpStyYYL4G9gRXsf2oj/a2OF+XwuqquI6
VQWK5u2c28DddSC47+r5J97IHlh/VNGkgnuvvPEwL9OZUCZL/JyE41t7Js28vCiG7ldmuOyFwrMm
uiVzOaYx54kIrp/aEWOaeM2nENjDPBB1rRdAANfW+HYpLmmE9eIuNeGGm9/c4nO5XOKKrUHzbbuM
wKRTadN2GHch5SFaT3Gpz6ycLov/WaS34C7fEfmzi9LrEsH5Wr5T/q90+kTL8UoWd908HWrrEtn4
rrduGozC0j84Yba3F7o6/vfAqW/D3j5v57uR/tujSfTt8zOAc7So/XmQHtLZbblFJXN0wqHT19Kp
tQRIrMI64/8e/JAsFhAnv4qKzY6qrOLazkt0WfRrz/JpyT9YVXVTtL158NKchmSe+mgFGhk3qRlb
0/yFg+hhcX8tFoSKmvo8Ir12fFcKs9hg3z0h2fpqNYp6P+UOOhuxEmQsrfsaEdRFFXjLFdHcwRvf
FYTNG4OVjKzl753K7y+qtSD0uWnVmQ2d7uL1e3F8HvpzL6hAovGjcIPY7+mLVpW22ZezP117gqgz
ABDFgblIXSL0BRHaOstvFH9M30G9xOXSOF8y0uzoma8YXGXk75bUJ8jdKhExjnO6Qy7j4Bkiv7z1
ynmXMtGcrylIbBLAm73r4rt4/QKOsrao4fFVYgAz0Tt7ISvY0RHImHM8FIE1XTeKjWTJ8YWye+Sf
TWBc9iKUyOBDVV3JcF05hM2fg9JW/6wY9edXcJimN30pdcWj90m27mJyBJqvjXBllouM8sqotHcW
kud2Yg56YYGDgYv3gPkHjtnxctC6+TAIjpbX0QYoXF2FPpTgj6/kYOWn7uxLYwWUSG3IINQiHuao
R3MQcIhQeHMvruvenG6asKGnh8PinVwmecXNcGCwavpmcqw4wZj9frBHcUDBo84DSDi39J8hZ0yl
uBnrxr4+8dyfz8ZUR1gVTfoy+A+PUwKzAB+2CK3hOhtTG5kMRCBO+zmZUaIP4YcCeQyykP7i5HxJ
h8IBL1qm514r5YHepc/hSOpzw6glDebFvMk8ZZ94Vs93QUjmWLSp3CBTQof/9NNy0wyBk3L6626d
urumpfeR0w689PVITqfC91oK7V9bDmzK12/Os9WDsjI+HDoKbBlCfGhPRx4y05qDvG2v6IaE+0BV
PR2wMP2nqy5VdKprVLNhELNH2abZR+9HTyN3GdaScok5rgezKbj35JUdXr+WZ88ZQ0TEPI2Sz92m
66OPy89MdBRq0VeNIqsKi9H5rBH9sZHFZim9P6P956zxXzQ6Ht34Z/aUs+/6+//B1Fz0Tw4c21/6
d8nX5wj4L0fvAzzsj0WFkwjekIjKrUvR/2nJ1/rL4/UIOYr4Pmr/zdfyrxMHpxRmbWwHG8bA33a5
/+TE4Wyv9KPtOKcdtn20j3ym4Ijv7ehlbMXkB2mfYX716umwzAQM3SzoPyIseKkTrJcGOup6l8HU
hxHA2sU/YmIZz0ecuWti5YOT7URlO2/EYldXiDUMdSD/diGwydEinte1vBWOwh6Yt9lIKYbyVoKX
q0m6eTWMWwE36AKQFLFNqkUGcdYKIGNp71vZ+WTPGewBRFtxrbTo/vPS/qtDQWnxtZf2AtbCk9d1
+9f/vK6+gwcdmt7mwqVsQZvw7/Ox6/5F/yGgwo2TKPCtjVryd4ci+gtLO5MnnU+oFvZT4zozHJgk
5tQ/f+2fvK5HdduH7h9OFDaF+GoisEpPp85WA0IuB9veN9Xcp5cLNIOrvKTFfI5+34m+eV3XB+c0
KifTiB/doRd2v0er+sPQnFc5I2OywKJ/VNFBRFIUlZuae3cuysSAFPRBuovYzYtJwNvrYx1fJjZU
0Ps+WzRsHSzW20f7aIVYGmF5kLlVkstGHoRwyLNjqdB15n+2hqm/ybNSntgYvDimxVgODhHHPLZF
e0a1rh0niiR0FVp5Zx1+GVOefTb6yriphv7OH0P3xJjb43o0+dAg97GkWpaL3sVxWaSeXqc3T4Ep
XPz6bp+hCEynksRO5dhklbRr/b4ZsUK/fmdfGpH22gbe4bxLuefpiBLR/VjnnUo8OVRsxobyyg+0
fYCDJz+ZhphPbHFfGG/zfWMpZnbF5Xs0nqhLEWprUBimQcMv1S7Eg3SDSL+4AFIjT+xfXniGkWex
5IM/gTx77CgeRSSKYrUVLGOC87qV0B2jfoN/xIj91jt3IDe9fjuPNkzbA4y2Oo4FzwaozfEOXqk1
g/xVqQR620cStaNLT6vmxD18aRAfqCzSCuxUYLqePjPbQIriC/B+Ot2C4oTsFEKfLgwvXr+Y53eP
EgUTHDfOYnNmHu2Yhqof6NBbKsnkqKczf2wWXH1+Z2eHGUsL9e2yy+n8lKJZvROHhuOxmVYpFCNe
Zvb0NjzH0TU2ZYOCeNTJsihjt2T99NHKF5Pce2uIs6LVl7rlRp+YZ47v7DZqhPlxQ2Bu7+jRTltX
Og1g8Wrc3m3aJK6PkH6Xh1amD6/f2mcDMZOh3AhsEj8sLvTo1k6Gj9w88FCYBiUq+Txv3wHVHE7A
f14aJUJ2g7vX3wjE28f4aNok41PWhpeb1P5Jz6uIgSNKKsutU4fJZw+LhqJN05BNGFylZ5/ZMvh9
VnapTrzZr+633f7e9Kzm1vSb+aplJdkBYJiyEw/r+MTOW7EhW2hub11Lk2rC08sL57TOkNUviW+f
9X4V41sIxHrm2865IEdCltE+7ecz0zn1mjy7Xo5hPD/KBC58BL6RpwO7sxIGaR8KqogDla9ysgQz
vIr7sF1QbLpdQcyFIgru9ZfmeMUFmWFzbkEYw6mMbu3RsEEbISFmtkvScFT+3h0dnc5AZNWwUk/r
jOKf4kcYD280J/eIjBummqeX2XSjNIfUMBPUh1ZS+113nkZVeeJTOF4R8NMGMNEses84zznlPh0l
WCy+aUImEqCd3tWKUO7tqFqN28lY9/la6BMr3rO7yHgO782DDZ4qy9E3bhAALFdN3q+TRwJfGlK9
OMhlMcbFxHJx4iV99gkyGltDEzyJb4J/O5qrZ3dtpoJzaSICs7oYJw7POl/HE2yzl66JygU30oPi
Eh0rPLBx5pt7JKDu1gc/W7PrfrqlaKFx0e1M/uFbuF2RTT+Ib45UBfvoeU1rgLCjxg67mES8Digf
31BVKchCIbT39aFevHk2kz/FB1oxx9S8LKh06Wtunp2V/RUUDrHTQSP+6Sy5XRAflcXei1UuPNpc
2sKL5FxWZGoHS/dhafvyssnKU1TQl17zx6M4T19zvwHe4Xi8dmTEGlc0+tXbjXmY6BwRcQUG5uPr
9+4Y/r751LmsrXe2HTS88Og5jQb4W+avIBn9SX7s+7Ig27tzrqpCVQerxB7An9qHsBLmJaEV5Hks
SPq0PcukrEicz7Bqvf4rbSM+3t0+/Ebsw+Dvb6/OA5Hl0XKUV30QqIY3JxBLczCocF83nRUchES1
O5rzvSlH+9PrY25f87MxPdr7nLjocR4zDuem1d3aWKQqU3fFHeDps6g2mrMagfmnzOnusnSWb6Z6
Dc5fH/jFTxJUAJtzCp8sGE+fdz7ibjMa8hSdYXHOrb7W+2JeNHYPMzhxatjm4efX+O+hjubpsNV1
gY0Qb1Au1+s8t+7suajiHI5hDLb8PBSmfj8Uhg0roOtOPNQXv1GEUD7nXQDix3SCLhIOoiseKoZr
pEARKXg4qdv/zaTz71GO5QOEfvi5XIIg0Xh2rtw5JwY8CrEG9O6pJOkXL2ibspkRKDg9NH0evaW1
lsbAzokHZ0fLWRsE3begm08dFF58LxEPb110NjLHBwUDoQrOCm4bvd72MnJ0cLmkMvu8RoH7vbO8
9pLzPJX/ARff6y/myyMj4vUtlLW8NUcvJh0q2eD/TsAqWirOBwKBfbMwDt7c5ZfAOMfE9wt9kONS
/Xx96JduLVteNol8ErS6jxZDXWBsk8bC0E4RvNd4By8Le81OzHwvfXmPRznaW6tASNMROgCeB72W
6pq7GywBr22N5hN5tacu6GjpmBqMCWHOl9finL8ohzI9iGk+Jeh5aelARLmlF0UUTje565NtfGuK
rqfLniiY+gmUn2VHPryVWEhGy1iHpGK//pxevIOPBjxaOkxnNL2psINkwBj2syXuMsEhW3wScnZ2
rw/10h2kfEXCBVJbdhNHD2sATTCvEcviMo7Oz2Bc1MUo1+nEEv/SBVFNQSwM0oyAv+3PH33Tg6Dd
RSxpkFTAQXYcd9Mru4+aQ8fT279+QS8OZTu0gzmY40U4eiUgHGQ5Lp+Q9LEQ23BjdPdQNDAlYwM6
sZN98d5tzgqOq6irjt8L9Hga7Asr/IR9aYdlu98jGa1OvAwvj0JvlBaQBfLt6ILCqAIzNZLe6iOn
PVhO2F/jjp1P1BpOjXI0K9Ff4hxj8ITUWDLLZ4uBibxr/lejwJajnEiGinf8HqShWawLc1834JkQ
arVjqypPam1eWI9xEgDEp3SIGeVoPa6WVLu64Vo4KQO4RXHB3O6cqs688KJRdGXVhR+HrOe4USFs
b55L2VtJVJYRVGEyDUG1bwoOjzz76MR3+ny0rQhkcth1NljjcXA1TINqrlJ0ly7nEFr7wAEhhpfS
NLbcDdGe2NI8fx1I76RoT5MIOTKP6ukHa9nFhuTI7cQYG+vAVmrEl0uj+J9+qyhFsQtgPOAWshI/
HQWfGrJ5yo5JNw21ioegd+CBjxkilCHEuLR/fbjnFwWVDQYzlwZxjKjZp8MtzcCWArVv0uEauqfA
pVxaPEAATjyrY2IUW3/ygbaaPOJ0YFXHDeMeZq7qCQlK9KIq+SNtB3+AMB4YprqoYEmoIQ6F61Sf
oem4BDEvjhyxKtsA/kriZryQswB/ckfRGzpyx+F8OERWZaIfTcOo3G02v7Y5pGaQ2/tULCjGl8Ua
T/mrnr9zmxTLDNgosPA9OztnI0aLaXQ4L8x8swcUdEu2mx13KDAqtt3d60/neJWlyx34FFWRXoO8
oeHz9OnwxAhxIbA5aXlp0DA1RvV1HvKuTjL+HpDFEHLPiSd1fIWMiSZri+nblGCgsJ+OOYusgBvk
RhAZSea46iVGJUpJjlEm1Yz988T7fvwC0sveOppwAanmUEM6msq9qFiHqCLVPhtz8om06btfR3+x
T8yyz+/kZjXZnBHcR9q1R8MYJPCU3ZSniVEHQ5n4IMV+KRy1ceal/Tevmq1TBrXnF4bidPsPazw1
iWNWKZVgSa3YTvmQ5Xjei7a86BF1nLh92+fDA3l81OI4x49HuLeJIZgHjz5hMUrR0gXq9tKu2+p7
bfrGcB6EbF7uClsLecgGc3PpkoL7Bd2XTPLZrm7rsQlvs8VZcYHk2iniQEVk3WddPr0fyir9jijf
KHajMTUxs2H3RVcZXgfrQ5t17jkCWRBAbpk6Dm9llN5YDTtz32/kWza6Nc5OKi+fcj1Me9wJ5Xvk
auLOsCOEktoCU32FpaPvr6SHZmplb5Wfq3mlUUc6hLppiafAq+EXzQdvmuWZkxbuBTpRaqnk8Hif
lywa4X8O6sawh1+9bcAyCRFOQAPIrfumHLD2WKL8ZqlIXPW4a99iemRZNbox/+DMRXMIHEInUn4T
XN9YP1xP/ahIvizi2VXTe1DMHTZfrM92spatlcbLYARrjJi/LBKVhRkZoZX0s72pG1zJvV48g0Sg
Hk/35OpzXzbh1TAZDbkoToBzxQBGMAAEu2lEV+4Dbx53xiJ6O1bjYDoYp031xlnIt1CIyOBXVCmu
ewf8cLl3RR0C0kjFG0WcZLmLgBd9DdJl/VS6VESwXXi7yhMmwKkyQquY584v115sUoagADZxPhdk
D6FUS5bMns7LnP3up6kn3QUDgrfdqTbLgpu8lKDbMFxoEoUx3YaH1G8AHYdF7gWfHTz1XtxFg/kJ
cE3wBZIUuVGdYUVN0odW970uW+itFVF+v+vJaq+wm2TzB8OqO/T9I4rsjk5XR4sRSD/ZHlYMwrWX
vxod5NZbkfEXE2ckWyhQFlgVfqygOAnZkILB6tv9gf4V7bFSTrX1ZnBme9nDIoa2k9XuuB9qbN2x
0+HospvU8q8ys0HQaXUEv9wOTDreWdB4hXm/gL3rDy3Mis+VkxuXoz3pYj+HWfPZXss7CzZHAhpO
fLGVHTRbsjZ0h6Yre2efTdolonnpop/amqq3qp81Qow6t4BZZdUbSWDaih18dHeuWU/q3SgwoTGb
9b5MKHriZhnaIsM50sqmW3eArFR2DpFZeoKcN3/AkX0oAiuHXFORMnPh9jpvDm0R1TdZpytCUMBL
Ih8dRH8zCQZDSYrpJB66sKiT0renatex7qo3ZV9UTnPXcYyh1rJmabV+dObV4juSfUdSTg0Of0e+
qSJDzBpJ/bZtqb19EJV9eedjxuHLlsjoM/DeLhFUt9FQGs1NNgmjmHfcDnvaAcmD2amnEDcb3InK
jUECi0+DhNO3C0RkZN9IJ26d8yAD6XHwy8yAmBxO4pb8GtJOLOYlERFro8yclmffpLvCLOiZwKnQ
SxJ1AZlXRjAt/GA8OekhCEUZ7P0wU0aCoQPfTVENEShfDB4HKDEEOEuzLbtDq8L+bbjwJUFqqPXb
LNJQJVOwWPSZVrXZaIfMv2/SUTjEbOCBgaqfOsR75BPylnCQ8POR2hft3gE13SehadjhPheV/mRk
BqAIw4kU8IqizCzweGt+W/Rlq+NwbOHV4DO69dZUFslsDoZKOku4fjwiL0JGqFHqhVJWF4GdBcZl
WFjZfTay+iXYeXSYaFWuONF5raHNgcaLkmBM9Q9ZVuDr+jZcvi7aroIzF9wT0zaZYN99iN0usMDM
pN2KUNIE2VOU/L5WlX8md2jAYzZIaexp8RvFAQD/eibxSeU7s8AhGU9wI5p41OYwxZkzqCs16aXd
jRldqjgKnGrZ96aAGd5nTmOv+3YKieEt/LUMLgJpSf8Nazs1Wt6Bxro0oYhXm1ouuK5UoSIEisYM
4DkKVpm47mp/zrMhKs4mp1ihQfhpSUBJu6jfJmKJ/GIJ+2o9wOjyr6OqYMlavN609064Wm/toVcQ
S0YtcmbZPPgN6TG6YevkuOd5MXtffX/S5qUDXIym11pG5bnbY+8ida5lHukAG/6C77fovdt4JKU3
rc9FSdV1sasycPprYE2fdTSBQQlB+vXnE0vHO8x1NgtEp2FWjbp2EGICdUp305CG1yl9m3uj6gI/
biwp3bgcJuHAUEuL/szqFJileg78n7xkU4YnbTCtvaVBV24WkQVyCMoDN+4mty7P8mV03uVdWXqE
G0GW20EoWu9Jh2cOCn0l8gT+zTgdXBeOTNJmK2iNvgncOqZBBBjJtIm1jkO3ZD8qeBu+OfxEG31B
WssdGjFn2uejML6ao+t8k3VBFRg+ivOldJsK28MEFAF+VtqQ8R2MyJyHdXujGrjusQlC59ryyqxO
in5Mfw2Gu1bAhCTuCgCbHqlffj6JQ0Whw44By8y3JPUgnQ46g1oGlTsBfkC5dQhC3FnDXZtnq5MI
wgU/ToWuzWTEvl+xKsthPniuXH/olMn6xrfz+WOqqwLfQ5XLb26gq+tqqk07Jtub92Nqs+aXMTM3
7vppyqN3ZGeSpxUWBuQNwqyaOp6bScL4ESuY1c7MWd8WY+ABRk2EQUAtVWCcdeTeE7XQlkMLG1QX
3WHmZpM6XSkuUVpZb8blCpQFxozn//TC1XGuhqAjUqxv296NW1Au0WVO0qS7q2QNs49PrABrsxoz
pMSKeXZXL04umAkyh3jqyupucgii5JNRYYjYQhRb+iCCL3U+qs48dGNHCFIQyXH+YqfM9BdLX1ll
ooT07O/prEprr10gGTddq2nYx12e9wq+1iLbJM9qZ3inB09XMwkSXV7+COyi6O6n1YDOmxpBMddn
rvQXLT5ypqx1dyODaTaqQzubOtMQlTK3bN/hziQg8bB4UHqsfbqOsudUD12QyksFaGWMXe5fN+/N
Xg++uet8wxc17Il1Ke6LOrerLwHWUQI8JuFJpiI2bC5f2ti1h77xlTrU5HSmCWgcYKBAiab+NrXr
8tLhF/D/H3vn0SW3kWbtvzJn9tCBN7NMpC3HsnQbHFJkwUQEvAv8+nkAqXtUlD7x6Ft3L5siszIL
CcR733ufu97iC8hKnSu/c7/u00PQtDUQVJrJCKoqZCi6OprKpltzyr5Ty51IsD1z82QqvExH18On
XrJpkMeMBWe+6wf+nz1fYPtWsdbhoTryC6XSi0dCXNYchG5bF+bQUau0/eTybxuHMKuNk9NQjXgy
VN/DvW05lO7U4InwkKh5epBF7/rX8ySMj5ST8j1w08Cq9nIhd3yYlGit6NgUHrAaOOP9U+WoAirY
pEi7KCMcxqOk4+jKTBurvAxVPS8vbTtC3OSZUYcfZGWs9PEqyL+MeAEX2jZ6nn5LNC7RUUDvg6Y0
oI7G06LDp1n2ZRPzCXp1nA2zSI7pnA3wzewkHHZOXlrFIbTH6DFtdHNn137hXRsQ9a5xzdBazs4x
+0R21/lUFGWVPRc1+P2Tmy3Fu2zuuGO1Td5ftXqaBtqmQodqjkgWHBlZdn0K5Gyr2EavSIlbW1CF
+hUMdzTdNrwvdSdfLaF0QP64G8zdSFUFR2eH8pO9WwTzI3Wy5VfuiPazKi34QB5EnPS0OEUBZwey
LgvXxZ/isuyz19Vl4Z6UgNKrja4yGWFC5M0E0uhZF30NDyd05SuoHZ/YbtAS9GlJsd3PrghJelHZ
972w/Z7ZpfY5ugMLFN9nIivTgSL5lgIDSiziwbB5Mle97JjhEqu9gnHKsXDsnKA+Sp4IR0OgF+0p
RXWKnYic2j0QGmimXZeL8SPFuh+ShUpWU6ZfvMlpD9AgeeOu33cAsfXw2je12E3JxL+cyPGdFcz5
OzDJ34AF5HvEpuJ2TmEHklIGVil48FTdPXGQ4rme5vwVio89XMCilfRegK31VQYOglOCVcY8CiFV
ov8fWaoYhH9S6IlOs6ivgxybD4XhPs0MQhmNM5yOdjVWzmAH0ds9kUcu94XZLXtoAk0IEcymwH5I
fXhiNPHEUIZ8DMVF8qimkGLCim6TmzAx6OkKqU7Us/Xsmul8s4i2jtteh7dhFjRHW0fR+4gF5HXE
GSHuAkq/doM5Gc91XhqflCvKp6kejGNut+5za0/jwxgq2EBJlH+GRo0K5C2E5wlbMb2uv7Z2Xy/h
cpVxvj/liaIWlavoQxp205OKPOBT9jLeuZ6ScdkAbKkMgte+p56XmcTkUBOio4jnxh59YmEt32xI
qHqJRxOMBkeflaVRuB/yRuZnq1LFx4UnyIEu6Ch2p6aMPciRtyTBiXwyUNG4ayS8rUropw50d0zT
hHs16by/ZCjYwPnMG1p/roPSPfWB1js8qj3l6vDFygypL/Kp8BGTBVYaovEHkxH7HFSzOFXVbH9a
cKajAMrifVkK0AOkBoJ3C+DWI7HI61kn5Ys2/JKfneIfof32OnGjK+pErVc9ds1lGvOPkXKzO8c0
iKS5Jrm6nGjILD3jQ2Y6zY1uvfI59Nz+URs9IMwRYisT62SbZ1fq/mByKQI+do6OCD6NjJtrq9yF
NVP1oQVNyDmmLA42IJGdHpvumiE016xdzehT3hRBdnRn+nazLvJ3rmrD85IW6V5PVX7BsOdfy04t
r2FoOGfRSI7UwgaWxBi9TOZnv/aNRxmJ5GynvXFd5NmGdQXwmRl5EVtzel/1XnfvSit/hqLYNfE4
iNtsno0LusR81kHNvWzU3wecGkeVzNbOg3T4ET2Khp9BwJQOO/FrQsfkVcXa8UZ61ZeSsxeThRPs
itp1992o8+uJLs4vtOZWz9h+7avSaMHSJigOO+37fMahKXHINiMhxqqSceIaVHJ7qE7HgqEeVHmR
XLBiPSxRG127I7bX2PWphV6Wkgu4FJMNKXL09zWL2SvA58YV7vqrUU7JxfUrcT0I772bOMb9Eloz
pES3vvYox+R6XObqg5/VwR0WmUduGMF3iOs8G/zUuQ9E8tq73YeB9/CF8aNqY+XJ6vMsI9JEblj4
B08U3ZMN6vFKLnl7dszpXpaDw/eGm+pOg5TEbew799gxOHa5/fQpH3MgBgsT8DwkOfwEh0mE55Jj
ZTHkPE7ADPogcIWrko+Wo0XGEIVOFuuhq8fYtns/2oEtWM6yBs5H5lb0nNDzdm5PrdmNM4xXwpHA
o/09w6j1SLWxCa47d7wWLiyqwn5IBkErKr1/BvetpnucJ49Ta9hK+9qvEG53NIo5H2tPgWY0Ut/+
iiNbHTM36pKjcCtAEcvgF3dzGpXQ0VEqkl3YpFO6b/htFQQ3h7qMHdn0VBNONTB6brGCr57vQQAe
bHmiYCnBpCUE5y1qnMF/0ErjO7vcLZFkpwy1J4sMQJuUu7pAcI3JdI8uPNz86LWFJcDPt0Ud57Uz
WBdRhtMAEY8Pj9KD2eBJnI0AioWZjdXer2Vwb4DID+NmMQIPHCHoMoOsH5x/GBD2Thqp86EyUoCB
7Cag+EOi6KkYN73pFuoiEdTCUjAzK6P76vd9fy9HRY84fbppuh+5a/9aGnko9jzblHPsWwJ4nP3p
myUAG9jdIYfm9lLWBrc2PJW52E9G2PJg4mxZ3w7IKJqQ+CTqI80AKMedlk1xKDq/eyKMmvu7CD9G
QKJP9FwK7O2+SFsXsAhVGzj0/PRzgn+29xDEpnJtxLbS0HvotZvc9p1F0qRk6ZTs5ryY7iKvtgzu
6emA4OQ39UvQa3TjcumSD64nZp63rc4BRHMUex1aAWmjUmP9pSLurS4zqR183hNoylvDWYdmmK7h
AnKYEvaTT4RTAerUHClhXAfDXidN86keQ96D0qim0YhytONOy6dnp7ULcwOwi47tua6bPTVf4e1Y
SpD8zRjBxqWY20fdafW8D2Zm8X1Ak5N5aUbO2BgO2ulYUEMkY8rmChphh5FbZE7+FOoLgmNwisrQ
h0ciW1OdKrMzzjrxPjmesrODJ9OC+nJk2B4/MjWBsdbtuJwHlVLfLrlvv/chyX+nPXN9Ab8pH8M8
77Ibm0MdsaF1U4PmI8NvNavJ8ZAGvcklmGbJI41XYRAbtk24ucL7qQ5GDpM+dhm3XuSYoGRzAYKJ
RWLyswNOL+iPBkJxs5tSMc7QJN2Wbyf5QHEMk2i8Xap2RSGOHQISFa8BqVqzxEppIyCFcVebIdMj
Rbf2cxUaQ/pa0GbSHwaSld3FQnS7LXVaD0/mUrn1yaj4SjGGNLhhD6XLh3EMYQXUKCTVqPYwuniA
mM7oeft8qSEpzmWUhyB+J+M6YFr5VrDAmeJg0WSlrLaAKKuxh9w1oiy+WHNUlHGTZ/qdPWtugAOF
Y0SdlhJaZOJ6/d2QBSX0X0caXJGZsp7HIUiDUz/okaZcUhQ0TNc4dGM3TTK9G1tGsqumtPjF75ts
qnt/Bx534OnT17P70rMBEpB7u7K5LTD2+G6c2ZK6Vh1ItsChMyWvjZYMP/RcwSmEaU8JQKrqQa6C
9qBfwp7aEJD/nkKv9QN6U5imivtqkCYHY3rWnV0T2VOz79PBnQ6RP8nkttFeYO2QRT3sNokfdaey
Fh3mdaz0Ns6supsG+hunpc93uhhAPQU999GdO3rEYtWiRH1PlLy1bk1dUnYXUYXAVKLawUQbd8Rw
8jFfM4pS8ZoAR0hVcJnHqKwxVXBS+KCRB8f9MHE6PHoVLjSyxYSGzPcz3Yi0s84zC4HrSAfFfIWQ
Ofb3XYcZ98At3x6fyHMzVx0G2zH4TSqVF/6pypO2eS6k5yquHGOaHhLtmOlrW5nKuMowhdVX4ezh
7ePG0rRPE2hpnGk11WRfq8ypfapLyLasJfUgoL2Tx2aovMBEMKn7KC2ffly+eXlzl6P5VXTe19lo
VbGp2CJZu7keporWiKWqNa04LKxf+86dvwqPSY2ulXpGpjOp15bu1VjLWV6QZ/roRZIfxEIqlAH4
lDYmEucrJLgxkMplZ3X+SzRTN/Vu6YwgeqSmBPHHymF6JecB+nPKbhjUwnDRkSe8w8wgrT6in8vp
YGRuBzW8sYqQs3ZhLJ648xWuKqAObuMANPCsVpwrG7UoTo3GYIT0pjECpBzp2eecV7JtAqLcdWTk
AyLvDUW1gE8OZtAawdWUJAaVMA4hYKo3OQKm6j3FG9NwCpp55LRt8Cg3HicbwoaAilUZ8wvG4yJr
9mahemXElA5X06mjMym6VwVcjuukivL02mfIz6mYHl2YjmwK8n1Tj20hebZFkzgbsu3rR7ZTiX30
SuGNd9K3Kxbx0dDU4ZVIMNQuEJVpE3pX91XQfCktll1PWpqN8njczUZdn7ZF7X+itf8ND+QPO+s/
RWsvXfvlu3ybU+Qv/B6r9X7xQwzMRH8gwWJvwUn1f7Fa7oEEuUlXe2B52Mf+K6fo/EJuFl4DEAvm
Tnza/47V2tEvIEPYYsB3Y79N2e4/ySlugKE/bk7XXC3JGn/9p/hRcFu8XXW7meryIOhbVNK5AM7v
yeVjm6j2IZzt5WNSDTBJnGTsvuvAqd+XtqHlMZ3sKYD5m7VN7FS+RUHDWhq7X9A9j01mdCL2E+Xd
WesQb4pIPY8FHsNd2nlLfZjZlL03RXsKWB+W+350MDZ4JBZpKHD6DudCZTTVEV2o4V4bAOHBSFXN
5k1aONOyT5kri/0scsM65mEor0FEd5QzFvbtUrZDefbYGRr7yQWGD72Cw/sBlE3z3e2crt95aq7L
6951oX5hrHCjk4GgZXNsUW71ZDuJnV6mKqvlAbdsf8tzL6kuCcZZi31vP7RHurF6Had5NCy7tLTC
nl5yNonrRMpNvhK+NZwd5EBxmYcixFY+Fc3XGXD7zBm/9OBqVdJCqk3ZeO5HDPtXwh97xkDY602c
uya8kbBGLY4TFfKEtJQnHBh5cnxoYNtnMeCY6VT4kmzgUsICj+dhgM8OIFC6GKlL67ZJuvJ9V5cw
kmsd6c9MUgFNwKy54zFfuC/YofJu6H6bymNkTk51mzjDF9ai/XSmpzjjma68lt2TGwbZ3i/yqI47
s8RgUrQUp+8m6C35Q4+m+S0yguVROah3OzZAyTlNG9vbFU5O9xveana3FSepeJh7gESOTsJr7vgl
BT4qRdiokzyiRJdgLANK7mubFiSPrc4MtnzZ2xPX3Yqa5X1ZHGg5wLe8VeQdaIDxQhvFd8J1oFd0
m9qgQIu0+ka/lQcmSQvjM9MlJgcZVPoUtD3GZBmE4lZF3E1jCheMXyMQ5C1LrcFszxHigHvqFi/8
WI9ufTUVI6D6TE+pA/OgKMv7Ia2LO6hHE1fmkPcJ3CkWvkBwLeNVa7e6oQXa0icXatSM6Ne3rKE0
PUTt2Q1SOZ5V6FXZO1k1jndrLVU0wTswOYcggRCr+Ui1zxDuyQY3yRVekKVDqCkj80ShQOKfGI2H
mQ1nhgRmWwv6Lwvq+Wpko1s8Fs5cDfSFadAMChOEvhrMUmZn2+ZB1e04oZfF2TIEm/N2CkHszwKN
nedxHj1ifSrVeSptvbAlWuy6vHEE4MBvWNPzfdnn3jlv7BLtrqnSvYmWZTOKNdZC5bbVPFdcBHcg
1PObpmchtctghZxIPEfHBU9VHI2R+meOUW5XRJ987CRYWCySNT/crlQF99LAsUHRUtcd5inLd12k
lx1fPus/XOB/pe5XO+//G0tH6r558zRb//PfnmZu+IsPEXg14AfECmBX/ftpFv5CvbGPbx5QF4wc
LFP/epgFv+AWWw3Sv/8hdr5/UemoMcXvxpORHLAfBME/YkT45g8OpxUQBGcc4xbmJky+PzLbWN94
MhlNCgCRxpa4bTv/nJZeRU9ZiQ6Z5PKcVNzNsY41rKSBo03Z2UOLy15YMzG1mTO0oYfAapR4xkvF
XEk5Ycsik0/FjlNGfQ9WfUeyXfVmVBwDhrL0ZE7dnB4jJqa18c1TAQiYjvarnehap/kMesvVj6CS
+N56RhHJq6IUhvve1bLrOFeTwWQJ7SsrPGW4KT6Zs6JXrxKsodAhDEadZJtXhm12abc5Jm3XmYYB
iPlmWEedsKVNiiVQU3Ir2KahtF4no2ybkpJ5WfyduU1P7TZJRetQRW+80xzonh2q02iCKXcxDBIv
vvUGSiEf0IuYzgCp8hzSTdMztmG4QEbek1qfpitvm+4oRGHSK2xOx7thmwCnbRqMtLae821GHLd5
0RZiuDN+myIHwUTpbNNluw6andQvUngVPoF1BA3rmWXAKlruy0E45U5s82q4jq7uOsTKzqXmpdhm
W2ubc5Nt5m22+ZcRcER693ILmt42I6dk8RiYufMyPaeZuxgHtJrmxaWokQfiOl+P26gttrG73kZw
uY3j/TaaO9uYrgeZzIdmG985FDHKj03AWB+sEz4PC5f6gm3wnzcRIE0HBAEOQLy0W6ZOdpBdazbx
nHZUAVA+mb606WxQWbJJDKmzyg31b9KD0SWPPJIRJIi9IE6Eq06RCKBJB2eTL7rK6bObhgn+kZYG
BI5g1Toow9PvlWZVeGgGo1/ORRQhjLRqtghOCwwTQINX8YTnzafUNI2zs0krySaz8DxHclmr+Zq9
vUkxepyJlpYi5AUADE9HfA8EsakHS61LuAk6TlIv836wFskltok+06r/6MkPbp1NFIo2gcjZxCLW
tjCGy6nDAmCrTL4DFrxaIFaVaWBGGfbWJj7hbF59r55q+tO8CVSpu4pV3SZc6U3Ewvbaqku9alu4
IJC5nFXxCvMBcd3bhDC1amL+Jo+xsa5flsxDNEs2AU2O/UQ7WxslgMMk7TbdqrYhmiG8sZFFhKNV
E0GuhtNK11SzGp3VJtpRNBF+iayUnGCyyXrVJvGJVe0zmc2Kw7SJgPI3QXATB4tNKJyGqRsxMq0C
ovpNTFx1xWiTGJ2QdV/cbdLjsMmQuBWQJIdVnUxsDCL7rPWQ3ZrZ7e/LfOi/ilXTRFxF3jTNcbrl
MIXoWU4CAbTexFAPv8wHsUmkEP2QS7ug1p/8vEFETTl1hbHOfP9ebjIrxbUBXqwlwskF6h8pVsgC
WRb/FxJtucm1/ibdepuMi8aApFts8i6llUi986r65sPEaTHfxGCmAYRhJ0ppzPLsjKOydkEWnPHr
zBg/GHV+hUONxtxsenOejBKL36ZDV3Wn+OA3fRpoj7iTm2otyT0kx9zAxLgSuL42m8LdrGJ3sOne
4TLY13pTw5dVGHeTAI183PRyr6ArcO+QEKpijDUgWuiIsR6lzU4vl2H/2G3qe+pAMjmhTKLKexg9
WaqvYv2QFJhBNEbMMSaJi57vQcSm32OV+b1N8S/51JydvW0C3G0rIHuXa85hOX6xw8VBWVvGg11k
70qeVLmtdr5FPzGb6ewFf49zCWTNJs4u7khjjTf8utKD7s0H4aXTuywo9qmgW6uWqXicffdaFk1z
L8LyUVIF+k4rQk+hAbswe0qwj/JEsK97Xd8nU0OLUWe4sR+O945e+dXNlS+w1aNY1qaKuf9XZ4UK
hHzsW/upbpoHdIkrtzUvWcpxMOpUnu6c7j3POMEPkDwGJV2mQk/vKZDNDyY/BIS2WHBM/5aa88lS
9nsoFpckz0h1AE6Z0sR/ZyWwnSPvK76KZwQ1PyZcxG8ksevz6C81i3Rxu6yRLdEZJ4yzXytfvHRg
+WNj6K8au3O/19Z81CjPtz2JwKuZwW7ZDzgeP1JUO+/8bNR0l3bpxZ+y54Z/wSIikbKwCzP66ArM
uSxMuN53yTA056x17lg9URKMxUuZLrbVmrscQyEtYfY7W4/h0cmVv1ZRivSA+pfuE3sOH6LSt8/L
AsNxZ2U0gHrmlwB3Djb8iimpq5pjmsvrZKquemxGsTPmO7fT72SuHmQvboxR9zDLW098G1rvVhiq
uF5SNT8EJU8Uv5nFnn8I3y4VkkM+PNM+yNpZaePs6uJlavPyll/7uAsRTG8S0dlg0efpFGJmRfJE
+BGm+5Ch+55Gz9feKWLktksjOBuueGmUlAjgPHmxqLAyLYZr203YOqvo3LjiNokS96ljE876W1kP
1mDT2Ok5D3NLKZyCuvjZs9l+hKoJ7xODx8nimxrxkEc1Y/VdT1kU0NyI7cjew67wNE51+eoFlGa6
YWXRJZTpox5M/7an2eid2Xbf7CJ1Lo1R7iuN3LbThsC55NmQTDMQP11lvaNK2C5Qu111NqmZf/Lr
Se7EjG6gOsp/2Unl90U602yW23K8oyA32Ne0OPN0peEYR9t0L4DgAhjInts5+2DWvfFgcVSNSSm3
hzyvPyTDSH3WlP5KVeNn1sIcadbcyJORmtWzb3jOMWmE8y2wkhc61JYXSRphB7yE88vCCkrTGjC5
+cjUjtUU70zcZFKc09r5TLAZnuPgfsNhFPsBHkVqVg55lBpPlHvz1Bulv/c0DhWrSG5qGyoBfXb8
/AFn1ry6Ec3k3eGnwV3izLcdJsAdvuSoOAVYVS69G10M4Xc7JB56KMvloumQ2ssOVxSW+GNoBfJ+
8FP7m+fIx2RaPmo7e80Hg5oMY9LPNhvQz2nf4Km8ZF7BYjb3AEnx5svaPjWV25UXuO1EUQ/cUG1Y
L11Wwlk3dW3e25Y9ilub1U3IsozqZu+1wbBL14AtctfZT0nT8zsa3K57bHuIWVe2aqfRiekNjeRr
gtCLW14k7dSzjanspd7PlcnQfdeAQyYOKKdgxF8oBD6XX8cQ6TM/VIA8ZoU7N3VKcYcxYnDYtjZQ
66+QnwfgEdJWuLt3YYj/6KHInL55wnJpzJ88pdJgtSVxjnKufL0Q1zxlKsOc/dwqw7Ixz/rKnMVN
SiKI2T+0idp096OIbFF8SZo2bdS+S8bkFWD8WoWKVZcfqcPo/NkFIbBrUBYWFmK+xRZrdP35NDi1
/1hE8PaBKQp59GtMsAz5IyGbu9YoDOelIJj40XHs2jyUdmaZH+o8c43fge//UWn/G3/V3021N9+/
fimrtzi59W/8LtP6DLbMrL9Ls94vlkkMkYjTmuCL/ijNupTcMFyaoAjhvbwpuXGYZhmLaaVxWVmQ
ZfxH0qy3hun+EGohuk9sPyDq7tPvtOKP3kqzbT+SGVDCiqnO6ttDMYr0m9z0K2wn4hYOC4NH0YtP
ahW5jICI5n7YpC9KE8KDXAWxocitKWbbIl/yfkq+cgkHLh2PoXWfJHjW8ZIZAIIUoabP6XpQY9FK
1ZwpaD8ngy/KI13ECzf1zkLw1MYyt7uiHUOsNuh98BZ9C3+4GSXTq2wi76WUEZWJYymek3LkCVuy
rH+qgmm1HyOs3Sg1TM9K9/kdFd60Jxdjnt5QV9H7R0njXbZnFk32ljGb7W70dPuxdzgvxD2OEQpX
vSG9y4iQ13HgsxYaRgD6e8pBy/mEKEaYxsKRcIhcOiGxIsgKM7A31MyUehKf0rz+JmHZFvtG48Ul
iUFugvMrsrMyuXO5TZQKONxYbtxFO7eBj6nEyaw76aHbHgwc52UsEqGPoTME3AeHPj3aWdXvKaZo
qGiVtuDUbBNT25GmGf24m03zCuW2REJn1PnsSTNF8JOjjgjrWDz9SUU4BkXZoYQZnZYFMP3eYFnj
ooDHKftpP84sOT2NRYj62HnmO8fkZsGb0zwjZRUVgpV0rdt9pi0zOZGx9x5zSj8/h2GiohPQUHem
6XApehag5XRQsmJ5P3f+/K4YWnoYQX1RxONgk3UR4eVAv+SqytvT5HyiCDnSMZgs9NYqUM154Bzw
q6xGcTIZEZqjJn34qkD6fMszzqFXCyKEFYvS8L/zcXGTNBeDaiMXhjmvpNXFsWeqXOtoUF9bTWXl
0TeZ4Q/uzJC6q4uUm32bu+z3Ch+3M+VHon3IO+ziu56OY2+f4oF4Np2leQWZ4ZYxJqLeIPwjumfS
IupJsjCWe2whimoPp26u2lXSnZkF3BNpDZTe/+y8fusOg1f1d3fTy6/f5Zfy2xuZcP0bv91N6W1h
S+UB+Fuj9mhj5r9vrYZNFRjkTWLE4Kugzawp2N+VQj/4xfLWKO6/VET+6HelENwnZWN2QHgfRsW2
EfsH/RVrZvT/7qywMUEK8T+TkCcOPPdHbqVutWcmQzUeAjT5tqoYsIpmPjXh3O1Rk2UszfpnFVhv
tcn1NX2ESUyklKqtO7/1Z/oD62DwvSyh2KY7tEGHj3maS/Cz1kMZMo6NNL3+JBS5RlTfvkWeQw44
kbVkYBVD375cb/ZJJZymO5Sw4U+du7pF7EWyd679/R9+8/e//aP/VQ7qvqIiu6NW7q9eCjkeXASv
Bpjw7UslA/xwkijdIbUMkwRYRIWSO+iE1ETl/iysvT70/vS+IqK5KwfQ2jazf/wYO9VWlmLjd6ic
VtxlTjvQUiSdz+Q11VNvTP4e/xspRNsf2ltIsO7h79/sX/0aMUj4Jg944vY/ciRG00z8WRrtIfVD
dV3TOwvfrm3xtg7FHqPHz7Lwf/l6MAnZBnPY4Evz9sPlwYozGeHtQCNx8xguTXPrz854bU5heA0y
6SeXzV+/HOgKc4XC0zz29uUaNUSTl5IorANACZEhsczUlc32MITcF4Xytxvor/P/pN+rv7h2/ur1
8ChxvgHtwzd//fM/fCs6jfeZUtf2oMOZ9nmOE/fmJKNbZafNu8l26p+8vx+vVVAJK+YXXAZ3IAc4
0tvXkx4hWVfM7aGkZe9eYEk90t6GgFOX+ae/v1I2btYfL9UfX+sHWAI6vV+UToNHpyy7i8ClHqfo
vzEe5RJDZjrcpal9P1vV/IB7fLjD0u7eJDhJ7P+PN80FS18ipQIryfvtm56omZJK8oPoSJV7+FdY
e6Msvx6HZvr69296vT5+eM8Aa008y+uayHd/eM+09tQp9SkN5WI80XP2u5jWrfmp15WM4q6ffk35
i+pABi45/v1L/3hncM2IoxXojnBj7f2IX63JwhHoSNVBvc8Pxp1rx8NH4zSwJn/6hy/EnY6HG+/F
Y0YASvr240xdUkLJmuoSkyBQxfco7pOgyWKcdc6BSpHgEorMORhy7D7WvfwZq/dPnzF+fso8Igis
fmCjPr59fdIHTo7tDSlKjvk1eybzvHjDTCcS59cmtb5Nmdtf0qUMfnLv+9MnDGvSZbdGJ4MZ8jBe
v1x/+LIO0i2tpsvkYZRle+ZF2jUBU1xpCmwIa3QMBZUxnpqx9PdOmjQ/uVf8+eVB5oHVYdXGrZfj
w9uXZy0eoY102YE9/XK0U4eAeNK4Mc2SvnWwpW/FeDJJp2LvDc/EMMOf9RD9+ZNf2X1w7mH48W36
sYeoI6llZj08n7mrqSEJi2+5y3KR6F95slpsypyxo+OEW+En1/Zfv3BIF4YL/x6W8du3XudDavks
EA8+JuZjFFXRQRiyPC2mU95REeq+zHpcu7TznzzbfzwpMQYFvKATrHtdMHI/fJ9NnVhWrsPqEBRh
tzdmXR/NUHVY/oBPzayFiGUtw0/uV3/xblcCB64kNs3U5f14v/KNoh+JADJjzenNlEXesfPtkUVP
FMQz8tMjLU3hUxl5P0ME/fmVOX+GnA6jAPYVX+63n7MzTcHcwWE7OPSf7xPWZezIxHuqZpxzOLjO
hVHkVqam9xNg2Y+PQRfGd2jxe92Q9aAJ377uZDcGIbc0PXhNC5V3Ci24Cp5zHWrnwUoj4/L3d7AV
m//2Nr0+bG2LX60NeQQZ4+3rscOFQ1F05MgLa6FUMbdY6WZ9vQvyyTxDVGlvSEgCg6jHIrtJlyi/
ZYXifCXNxtCcS7rXCLMC86i7Z8Ntx3NuR9NP7jZ/uvT4jmOB4zGCsrMWrbz9GQlPtwRGvAnDScYq
bvQxtFP9dfaJCp+NORtj7kX96SefDD67Hz8bGHgwS7YzF6fMH2WXIESuTCVhuySYkVtNb2yXz5ZT
OfIV875q7tAoy/lGzbiZr9M+L5xDkRQ0zowejmgcO5NdnOZpBgzf5dXSerslpcdlbw6JnX8mtWGa
dzj8XOspyQZFeKXt6jWRX3nOFQSOrDvTXFp6n0dbV+XZTMUiiLxqKCQ7JNjUPKhAJstVmDlKngfH
MqdY23XXH41CSnXnTE74pSPn5n9I+i5Lb2t3bOt9Ujlkx0Waj7S44Hn7as4Yrq6MLB3fL7qjRLw2
WkxawI+cPDbtZnlMcYwJ1HeH64ASIuEeZkeC8Ui6KrlvnEym1OtyOAQnYWnzeQgn97ugGfZceqX+
qFn4UR6m29KjeyBKXxiQKPQMVB/uq7GewrilSam8XzIHapmRNZG5r6Vi090ttXHTcBNIjxjquy+R
Ozr1MfPa6aQijhUX+lgDAhHLCAYffIb+OCjXxD8eNOy7Fi/5TDizGa/S1kCDHuc2uJvZVKf7iVlI
7XTI+pcNVFK33NCygGWbi2MPp4cs7Z058t9SBWyLU2uzjYtJo3Vfyla11sENjP59OAAqiNtCadgJ
Pet7Wn6K+cvMKuZuIAY/HSejT8Z34zg3gh1onQ3HPFcENrSFQXrH3GBcJM6qGws0zC7j3yOtSsbk
rlyy6tXxzL482S2WmYv2jR7LSDvldbxM2ZKekzC3L0HSLuVNYJmZBi1qonJkmA8PphKRcWo9D1nK
QncBxWnnyo094mxIfknq3wUSn1vst32T72vfIggbhWM74lC3Axz/WRbax8mfA3GVu6AdoLZooryl
5SSHgkNdenIUad+9pbNKHMxOT9ezyxL8YDRF2l/8TpV4/azGzXeSY+1wiaz/Ze/Mluw0tm79Kif2
PTvoSS4PsLrqS9WouSFUVRI9JJB0+fTnW7b//UulOFb4fvvC4bCtotYCMmfOOcY3OhSh9ibTb2Fo
LDckrBI7VzKJWlD1G9jmqkDPj44cGLAXUlKIN4tNVHOlDDjvOFe7j3Xl2gVQbZgqSc5q1u5RclaP
DqgabsNADm68janaO7oghcmeSqOmiQaZ+B5p47hjsrE2l+ami+aAmVKJW9VpMZ8czpA3y4Iq/7Kn
3HpYfYcZMRL5LsDrZ6biQSrCH1E29M6OLn/HFYZlE4kq58mKmcNlbdTmhYNfawMsYrZT2R0mdKwY
8YaxQfZnlh02CDqcsdmPuIk8bAt0RNn2Gt4qxN5JWpvlkzWG6TP7GcB5nZ89Pk6YhnfTmuKM8xUT
GGxSNZlyvrSxzpbZ1r342cgeRYVquFFAj67Yt2bZz3e5xXTz3s7rpt/R5KjvMaH5WLc7U+4JG2ub
XV0MneLrMKfwbpN+H95x8GFOJcfCkddLEKwPMC2t6iJszOmqGAAV7eytal8R3FZLrNZpxqouuvSE
7A8Z4ErJxri+oIuY4AlEsT/XpoUV2EN9EqeoI7qkDZtp2zVd7S0RJ46ZtieLORYU29S7TAv72mCw
H+JUCfMjvVF4ZlhyzVs1lExrx+LuLDR24iL18oTVhMMTWdGBwlTcemE8NaU1fDwrGfJIgZia9yiY
0CKKPlD57SRxCuysIZf5RdXgPDl1HXJHbjSt9/12zgmMM7smNMzbJAj3GuPszUTi/PZUzZU7U4KA
0D+UKgj8D67Xe3Pi1qaCtbZ54ltjIiqICp8jMv4w4hsjfyA4by0BKcfKkfpBVQg4CLVgYK2ZZ7cR
JrDJ3vcg3AUeNsgAuAtCjQIlyKV5ssuyvG032dZJXYeZczuZ7vQcmENgHhG/LPdhmOWPqdj8T7Ts
OWHNzEoJKOSxOVZWbU9MlFKkzfnKpJOo5cktEuS6LiKvAHd+tK2t9plrw4KK07mQmn1nWZrYh/Xy
VGWpBz4Bb9MdGo8Wqtw5ApUZrwroByB6elg7sbGAbr71cB5Sv47hjFqAApG+mT9s8lu1UU+eOn/s
INrxnmf7Ngu36qAn5vEnN6zEHnV1wJ6OdortSBTZtyareuTnICCzQ6+sALdHkSs60LgpWRi3NI2C
JgXR3KC1mNAdbId1VO0FgwKQM2aXqge5diVC0NxYLvXo2hK7TlqPLANrhokImkKDuy0wPg2j1t/b
xlnLnYX53TpOOsV7NU62FxdtzpC42YbViGggNcX+LEnGlGfr8hrH6tnttqTGNyv31H0jGwBF25zK
HSkZAEhKCwkFMLAS+2FumPaFqx2X4PlqTMkZd1JIfWmZ8mIs0MbXmOqMnWhquw3r9WohsxYIAVAc
+06b4hCejQk3IEUH78dmvyx5PV6ZuIdfvNyreqg+UJYjlDK04OUAjIZEHFciNCv0S2bNuGg6aVZr
go5Ld0kF4ue2t3H4k5bFxHEH8h6jeuZvEvU6w+A0bvIRe1D3lrmUFTsHrMcNOQfjo1qb6uuU1fnF
SNI8/velc7OY6qR98eZaNpRlbnbNLjjOf7AJX3BajnaE7xpP2zrZRcbopnaZHFWNWjHMisq8KlTv
jbtyG0bEVoV+zIK1/4zHGnFXrkcxPGzBkoYHCaOpj4MMQBB+OOEf4IhY+VMz6Oq20x1Il9CF7RYZ
HoOXaDbq6nXrXDi1fjb5u9RPneYwd1n4iGFwc5O6RIoCg+PcfNEVzLXBB9eW4rhqkH9NeRaNwq+W
i25ez3WuQ+nDrA/DK9H23uUWgEM5Ne461vtFhxXxqdb6eZGbfZSiElZUuivFQs0Nhwe2MVXbzZbI
nrI1mPc24yC5W/LUIiLVXLa4M5RcwPCx/K5F4eVHHcwWTajaFCvMrdyEa9MGW51QMYmLDrSdieDd
zO6lW3O3iEUceIYsjfUMPuM47uuJjItID8isdjbFxBTjBm8zdKsGIojVdRx5aVgjpj20R/bXjkzh
Pm7WldWr9ofWPfZEPre7kBfaJDh43vI9kWZyu+izOgR4JqMwFS9Uk65zTfA0ln+d06ZylOHwE9H8
eKv8OFtr8dy6hc6ibOiyis5hMJbRrNz1yTCRDrhzIR7JxuqHJOzTbbnIqb/fFgpRGkJ+bj+2xpw9
4n8dOwr8uvmoZbfIN/IVrEPoKu3sw3Fdm+s29XFCzeGSFfjubYQyaZf16mrUeYkOf/Tk7ewN/UWZ
ilnuZdBKVjFDOstJiwWURthszVEbjY+qq6JnFMGlWVW0eTPM70F3XY5CQ9JZgLaAq5uA1nrY56mC
AIasf8ZraYy5jhd/nKejXPpVRv2IgPC4EXflRCv+6eZUSwFoJ2sWJmI04JbPNWY6DMB5O4hLSl5V
HJEe6hmyoIf7Vtuk24fIt3j907ltomKo60tyJczxUDGDpbIRaXYkWBfwph7lOdx3zZ0jQZgd2/oy
VuATLGt8MVDqvUqVwUDakFvFuvAGNBhTq8N4zt0mi+kqWY9mWRRb5GvDMOJaIYiNtFlYWcz7XK/x
GkwQAr1+uQEUdLb2DZD9kiDslxCzHSqUKLfzkB9o6vFsxqHKjcGviXm3YvKYaKfK8r7sFWuiDdPl
aI9sjEe55nKOOHpyzXazxZsq8PfweCJvxKqHSI67xsoXuIvCXipBgUVNuXRUnHnRF0eVdfAE+9kw
3citg0UlENPNNBqC0vnitEX5FWuyPMckj4WK6ilsr4s6DYfdKoPCYQDt1B/LMyM1UdXAG1qIKUAO
hJ3pNEj0Ibj1KXUpJy3c6jQmIIaroYF66Iq+D/fGOW02tssKpmAbrkBCrA24wYngrOBgjmEZRgiA
PXW7CS1Kpp6qkEcXByJVyLJQZXsFZ1jGGkCKts0wvaRXXfVxZu9aEXZaAejFFa+ugXMmizDhFqhd
K+rMC7hLBNjYlHoLmCQxY5Sq+ru8mYLHbDXHi0Ctg7GHIMpBzzfXZd+5nmHuJl7tgUlIMZkUZ4Zy
E8NbYbqhzTq2xmjP0WRM03NFTwS+TCAnG6Gn4c8HlDAeN5SvlQcT0VYeBauW/k5m9vxGnoCBKtBo
RxMYBekZb0Ko7QgqCAhSWRfti+hrEEdTujavJU8pb4o74Sk12sCRSbVgIIhcg50uATbRwoVwAyw+
laP0IQiVsnc+35NxgJBlNRiXV+THNm7WRC6qOxmbX+vjHDTGK9/prCMvaMshGlA4cFfqObzYyBP7
wCkWNg3qQYoj1+ctswybgEcDJ+rpLHLD9dxn+rL3xAbxkiH8cgSAD6yoLtfuQzVLHHFi8UL8WhP3
I2qKcRmSoHH1bTecA084fi1Pc0mdwB/fIK3NwTzdWRQez4YPFQohPV3UqLPs9H7C1RXg12fH3BU4
Y5BPZ5rSN1/T5mqieYAUitnaU9WYJBSxyLL80d9FCqbswkaSUXM6W3ltMSrVWOQivShKuly2Digv
s6VisQROXspzX+xHxZYzcKQjILe2a/ilXpE/oKOmZMD+bj7VooF4gERL7JARzPrggpfiH3tjvBgL
dCgnUbBAdoLkqzjz1mLdK5mTQJ6t0sAioWxvZ8EwKyOvcGg5M4lbyghyWdAj6aqQnDdASHivoJ0l
Oda5F39a8wVnoB08iHFurwpXbc292eQijfO8BH2AgiVc8TYJZSdOULDrObRFslvmUf6jO+ltiY0h
c67dccJssMHxDM/k6QYeokHj4tJo6g2KXT5hnytqI4ditCkEinLGq5GHwbSdpLSXbM+gja+uGP2W
R761RXZpoxOcwMxAk0ENs3ZAlXBahVFNyvSObzRNH4QHDZYDaucV8VQ2UFQ8qeVwO/nGWHyrwSAi
iPUm1uqzDDVnzmPjq9pNDckAEZPRKjwBgQHOOfRlueE4Iac1VqVr9ruacEV9yEBVEgiySvFIAtmk
H/s5tQqK4ml7FpAWcPla6XJKuzbPI2OloIvXpVi/4NgyjquVsyL5uFg0REM5fXOrUV9lxkQOY+R6
xXJVaB9K55jbyCTrqhutpKDsWK8620JWy6BgAnBjjQy+O8EynIygS4yTFDaULvCH6IDNdYR7ye4x
3rYGO3jkQTwsbpQR5OFesJEZyDfsICPRPWMk2lewd/Y1tTEpYF0YFIk2BlLuoYQ0lGaI9iCHbh4J
v87afHdrI7iWoU2+oZOdbwmAvowdf+79xOeIlUdWRoc6djKalBGPwfg5oB0mdqKy2Ah5NWcQVKFa
7Ist1f0XoQMqtNXNDf9p1WDKOHrb1sU66QzPCDPq+2Bzsvxhzd1hi70pLIIE4y4ixVZ0dJxDf7Vf
u2ZwkfxiYhywFXQNtkSrzpyYPzOsV8orSoRZHZt5FC4GgT3sVg2nX5XiS8EglD2ZVGAGEevzAF5T
YfiIwKWh49o0jv8D4HNQeEUjFGG1yJAgITamMSR6S/NgV9WcITlaDHZ2XCoceTuL0vNUOfzRpESR
f00vIdC0Ec6YzZaMRSJuZTsotiq7sWNzAt8I18Movq72OMHZWx1e1M6BkXRup2UR3Q1CKvJmwP5i
bTp7tpqCs3pqrevVgLYcMKSZB1faBfgUl75MvxesvC+N8sXTYIyrGzcgHvkE6KGpBoUcHrjkOVge
Gt2z0+XDGjl+nr7l29Dpoww3wz5C7kIXqUcP5Vgr++CWClFvR38umvUOyWS2RswmpUwgMgp4KrRA
WHu0GALWZTXelGOWwzqYuuElsIqgiMmkHr5hSQ5eTNV3t64eJ7oWqxBU862vGkpqui6XHY2bfOfk
nndVZsyYj8q3dXHqe2k+D2w5H11YMFCMsGs8jQGY3D4AlnwjQVaUuzkvlJOYYGL8k0YbfOgkYL59
Dt/l6HqZzdiaXhkWB+2+MjI8SLYbm2hEx89w5fbFASsHZ9gOLwfKK8PSd/5Suqet3Ko3p8+tkJ3B
sF5YPqb+AzV07h9HyPoi8gMKiIQ+Q8XzznEs34HLpxqhNbTRWWQQ9ZaNBhhcTs0VvFJlmTsP3xmU
tUBzo13tG19GjoYcmEPB31EIut0ltEmIqK45gywNF4ooScNkTNjINTC4EYvAESKtuZMTll4gIvVK
O9EZtr1XNPQa6D3O4042dsDRtdKzioMiUJ+gVxpzbDjsxvvZms2XKQStBBjKYCyGhbl/INqqEpfp
sC4isl0lB5TO9cITG3KQvPQRwkLpnlomESpLOdhDY5kTsvR4ZzdjmC/YmBpYKmgXj6Tn4qdOWweG
twNoMZoA0nf0xqACH2xhILjLQUGDS3Z9TlEz7eIvLHVVe34espuqCrNvmLZzi6J3LOWOPnTJLeuD
aTlI5k1m1GS8DvGEEJDRQ78ZHfN7EBt0t+Zw2jFR73YVtzHuJgNdnNWDSWIO2ZyT12YVWhEeCAtC
vd+DsmiAlsZbP3ef4XW5eu+n8/IBd/a8Ic7R/hCN2RlYF+TrerJUM9Bz6P2mOVYjfTyuMLIOVW0l
nzOT2dcJZoc0HmjYDOGuAYxG2UMb093PevJGqLUqp1MddlW3r8A5Fwc6IZzcWSmsgfq0g+YJGClT
WPRhRYBkhmrLRAB+DrgVoW7NjgOx5dUhR8PCImAg0BrMeSrnMdl0PtK5FfiX4VNlEONo8DY3uZzO
lJfc08/0chieCbOrOcvjL0jMoFw+jW5Pp8H2849TOM1eDH4MF7biHEJo6NlIHWGF3LjbdI2BUM0g
1HDIS+etZMGiqRS42yHVpQNpzhP9YamG/olvx5K4sOv8UjKqCqNg1uoSZJwvIhLAvQMLAieZedH4
3mUDkDQRnTZwDPSbxIgnQ15HQ/pDyrzFDrojlYVJaaH7ydqvlqTz3lI+c6IBq7jGOGBQFFiazLKY
Ceg8XSkS226NIk1hZdaWN+5Z6OfuyuxY1A9CIys+wgBpqGoyhYlr9QrQtbYl+8/0cytOQBoza5LN
bQ+hjcclBk1dzwejt+tHVW55c/S8LDjmyH+sKOD497mim+vGKVCRe98ZvO6yRFB6zXevMIcjIbnF
ruOoKGRTSAG35hgMFIl59J/H1L0qtjSzsZUXnL5swhqqHV2uXEcKsiQyeYbuIaaEJnX3tYlINAbV
XX0IsybnFFKL5WtedA2U3BYzFRYJZ35eC2HoROtRs8syDUqkEsMnI+s4bm/0HVIiN63gjGb02jEp
yQLA8u979XRUPB9fhm2wOA7NeDeuVal5CrtQ26/2DGGFiVYrXv2qtx9dHZIheu71ThG2GyJVysyu
9tkG5T0Yh3omq2Pq4Tw74uD3glZiCJSF+UbQbCUbpJ8W+yInTmTHLBvj+Ogsn9A2zC/rstAnSWEs
J8a49PWh6TXJH2x1rM4pLRAHAEDN+X8K69rfdcBAq50ymHAdOqMp4DYElReHme7FsRk370PIyQhx
8Tj5MCo5KVu0g8bsnga3/uCFpMXvsCx1xWEjccK+pvrjxFLTkEsv8YnN6YeC+cSY1OAQl+89XM16
4FYGY/DEuCX0knpjFHnoet7XSwBpZX5vN0Hj3JBcP2+3AhNe+KGzhyq4cnH/KQIdQhJWAebSXWZK
Od4B7Wvg0rmWxLH092PTX+bJTGjRRPiWA5GVHCf751mt28jN59C4YuMqFowrjn9rrna4Y5Fz9rbm
ofzjev91MfwLzdQPX/0vrJnb5uvPFobz//6n6NYL/y3Q2qLfR0hAU+acoPqnneF8O/6S2No+Znwf
HI3l8Mib6Pz/I7G1sEBw0kf5Z/kAlwhW+Sf2hT+CFP9XCRacw27O2R8kuYYBEUXOO8lKoaDDNyVh
N5YhqDcJWYGEBi3UpOpYN+sOFImhTvMs5v6aFHVO5NW0Yn8CHQms3pAD2j8Dy+53aaRMLkxDpjel
zXsSIVKkS3b22JzxulaI35VMvleBumwDZDxLknhDUQGHrJqqj0j88R6Mdp6fza3PafQTA7ZFwWC3
LoICCcbXN3vzXikj/9RqlFSRyMXZwGcK1Kxg6iQcN4Zi1dGyBq++LHWXY+Uah/VzA395SOx1cOhf
hAFREkXfD9be8+gB7JRiBrq3u9K7IGC0TFlgPPaQZZJaXwzOcMZf0muqdiHSdTcCvVNUe/rThfPI
9j1frqrCN8lZqeSf1xIeXZHBc4lU1mMxEOMEH5SgTnphUG6Mi6BL7Yr2Su48zBYfMu42crMjKxh+
Ey35R1DMT7eWjQnZNFR700Ij8z6Ou06t2pwo53B2hbI9zhNQxChdmmY5+mnt35cYE5LUM5pE2Xlw
Y46m8mO/LmC4WgvlGz+4vfvhLbj78+I/apB/XoCII7J8NBuorFHbuahl3z1tVi3ZqNCnJg24gBvL
8FeyxBZB2MeqLmxA9ft/fD1oToHLRdGQ2847Ac2SmnNts/InzTrq/cR5/nMqsII0qhtfLbscfqNL
Of/+P37lGPTOvAmE45S5Ni6wnxfYSY6VICVXJHXGR6uMbLkgL5n5aJHWv/loZ/niL5diGbHdcx6W
671TX42QVXzcUSJBQiB2IAq712KR+nfpib9chuUH7Ad/twPB9nG+oz+ICQuaeWz6nLwzg2wJwt0Z
a2Wkv/39fbLts0Lth4/jIpD0MFGhqEG0yed593EqRLVLoReXSReRWOHOXz2Dw3K2ONsFvKmifwJl
anqfa9ewaDoCif+OEceWOyZDHf2pFss9Hpra9WZWobxa19t1AdMBYnBx088llmPIVnaHdAfMpbQx
rNvNkkZksGXtEaSF8S0k3KS5ZpxrzMdp1f5HF4nIttNq4gGqWCTxYHOGt8eIABGQ91pxGIwXsejm
c04v2ljiPNRbsxcVsFY8Wi341L1jOPXD4lBoRWqGmpGUCN/DQzFS7N23Rk+FTXQB/RN4iWiFQHvN
2XBJ1Q/5I/aMyYBvjMN3Fh6oKUiIZ45fzgG+So3Vi+kA4Dw1Wm9jhms1XRdbcLibGypgjmjKn0qG
ANNYBenlRJIvT2LTVOYuMy3FATAoZN0yi1629KqZTb9A2EYc2U26mNJ/8hnnzrEANei9DATfcGiy
EVQecjGO7aXZteknTMQGXgwNFvHTio3jlU5ufe9VFaEZ0dhbhbrTQFTKZxRB5XDvbP00P5phIMuj
KKquuNZVy6wBxWZTn2nWC8CDpPSQRyMfSTdKUC3nHkT3WlbPWbG55YfeRtmZxc6QFzd6ag37Upfr
tL2AlKF8JRSjD2/nyU+Jl2/EkO+5IgJTaKsFqSWF671sVV1fL0a2LVE+S6a5+DpH+UaUSQVMqlSZ
mI6esYVOpH2ohh6T9cEwnoypDun98sZ1cVFMot53KCFcJC9Oo57GfOrch5mcpvUZGGbW7jgtrgSY
NDUjcUsY23xb97rNzoCDvk4/YYly/Av0fzSDfAgQ7RfuBWkINF+WgIIb7gMTQDubEDMdJB7a/jUT
DFOWOENVUsWtCAtCdjIHnUbqFJadBDMbKNQu9DHCWKoswdU7t5f1eapN+MU0bscqAIJ/MYR9cCCM
xfEP0u2ACsv1DEdQ3FxxYFYmyEBARRjsFL83NCoETy1SCGgN9Ieq7vNm80wmeqqWLJpU2K4JuC26
chThaborqonEpXI5T63hTKXqQih3zjjJwZfcuaZRLJGPNOIJyUB2ZbZ0nxGseYWOaj5quFNitICI
L+4AqD2QLiOXFRSQkbZkFdPktxEf2Q7E8bXdjCKCerYBmc7zjTGZhKJ5hYwCzI8prHnjVCa9y1IV
dgucqw+/FF2QoVEbyLZIoMaWct/3ReCf/KbPVRRoEKoXdHod0GcIKc+mfdFe2xW6uNtZYf9/zPPV
No6dM5kzGGmzvRlnL5CsR7KryAZJs0d35vPG9ArZXNBkdBjbral0Gn29uYw/DNKiQofjJudKbi6/
eR1wnTOAJi+wcN6sRkmkVrNChOBkyr7BCuTqbMAZN80+fosLmF0cAKdkaus629eC4U4C4E027qFY
2pTp4N8vzta7PcB1UIMEaOg9wVaDpvssx/1hD2AJUS0YT+LYVviqLejWKnVvBqBJ1W6SQSif18ZY
9MnGhl4cTCOzvyhek/Cq7WizXPVMrqxD366miHGQbiEZXgQiPf39b/lu63Xtsx1NUGFY7Igmfeaf
f8m2TbO8GMoclVzr3oar2SRITxb6fZbxm633nWUEBiTXcgI2xPNGTxH+brOimpQsDOe2yTC3e7h6
zIExiieu3XnPmxcWHySoUf6dnd2kghFft5LjMlS5/I1C+Lz7/rRrcm3oJxwiBF4Zy3n3ocOewCN1
hvza7hb4R7aa7MVlPYRiSLxkeCWG1P1dPuavTwNlAOYCj1IOZ475Tmtepq3lGq7LtLdftkTRi0dG
iNDw72/nr1ehSMRS7VJSeZxR3lVSNMILptAQsLuFmWoms/Iwh0AR//FVmNjxzVFzUJO+DyTsO+qe
uinAV+UKaero2qfFGIPXv7/KzxJpREJ4bQKOamcvig2N8d1dckZ7Wfu6xvbd18HOC5EseLK29vgD
2CHOrD9y94o/39r/nr3/hdngh+//l7P3/Vf1dfjJ8Xr+//86fNv/Pjs8Q8GoRdCGd/kvfx2+zX8H
GGY8bKum6/Fi80D+72Ec1T+HcU5T+Ih47/9zGMcli0D0fL74C6j3jzCv7555FGjh+co0R7G8cZ13
z3zgsopaMmWwN0j32gqa8qIw7fsfvoy7PxeHH49gv1yEN9fDke7yArNivI8XnThuGoKRVbLUBide
UoWOfb+l/2xhoq3Aj4esxJfJJTzBV/bTliFGo2PlGhLSx8xLyAiPCMOzfYH+a9+ZhnX8+w91/nE/
rIN/Xg68NV+dcE3x3piRrpmBXncdklQhhAvGiozWUCZabBaBO95CqMBW/OZ8fTaZ/HpN3mpeay+A
AvHzR+zUGavimFyznuurss/CE3qVbWcrZ040iFMkb84Ri9h2Kr1x+82m/G67++MTY6zlxOS7Pqen
d6vwvAFLamquHvaEf6CxaBI6KmOcC5X95oP+einL43nBzUWn//z0/PxBiwzr8EzaM0zfjXaFSQXV
hxgkUaxvyd/fR9oBv3yrUE19PMpn9/k51f7nizWcKsaxoLVUAzVc4r6bmouCifUDkEC/3VEGDl8E
fAZGmr3D7H0jjuJUe1PzpUbYezZ3IHIoSZWCGz+nz9A78i4Ztqr4DhwG0ReQ3U8o/rvElau5T+El
lTZqvmJwSF6SHWewWMtx/IS9PGPemM5fDFRNjymGcSf2Ks0AIE2VMhMbtiEavzRHZpG7K8BZkTE1
bfDsXuXCK9LY16m64oyJNNydevc8SDP0s8d2/prqYXJ3EMzrkX9rs1/PuR1+X7siNGK/Hzca1Gja
8B20fnoZlEwz5ByK67B0MiLVhvAZAnP6PeiyuY4xdrdvtKt667SUIyHjStXNE6gHfORMrM50sUk/
FdoTjxsSy6d8wCQD0NZnOqwCW8PoZ0f/XAprewWjZRVJ4y2lRZXblDeFvxjQcMqAHJBN5XWLo9rI
JsTlDJL4IR6KPFR5pIXqcVSJx7RojpDyEJJmglb/yowTWVPq5yZihMU3LidmnEPSSrW9Sr/NvpmB
0V/PVdlPB3Po80+mVxaP5lKMQcTwxH/UChVeMpVB/QYaCioGDS/zeikNQsHKTe9UYGYNKtywjbXO
4QSo0LxopO1OqJcMBknDIDjzU97OFVpAbfjEYqplTw4n4+2tQ9cR42JLJs8xjvC2/BvLGUcUbQjF
3sDTj/eFeSbRm/DsESLWA31QMtqgvoN5muJc6vI5hV4C8kqqNGTo2A4wCpnnfJWyAl8Kad67RDYF
DM8iStFkECLXW3skPxTxKREAKKptfcx9t0twYwaJ0W1TdVQost7IfQYdtm5ajTGTyo3h9+Kv34Er
dc81482vGO3nj4aJGjICJwUFkTWZZCEGY/4n4fX2OdWhmyEDBrP9kWN3zfjTqpt90Sn/NMtBQNks
5pdJKOfDAE0hwQo1f1cKuWC2WKMLorU17+0JUepvMurfd3xYwcIzgFbQm8SlS9Ps5zedWFqmYHRW
k63XcUnEar+JwxI+tYy/wmndgcyJRrIfjclHgv0g+9fFuWTWGvfhjRderc0tzO4EAgysEdo0tW3s
kf0e/liQ/ltF/cs+N1///3Thh6/TW/F//u/w9aX4+mMx9ccf+6uYgpnPX/CEBV5flyL6f4oph7II
6zX9XdzPEAPO/+V/MMM28BAasdxwmpce5sH/FFNMNhwWfwot5LImxul/NNgwz9XSD/szx3SKNlyT
jnBwUFKC//x8ZRtAbySiTEF7qzMOaUYAZ4E1USTtEHgXq8dCZw9am7Ft2OYSWY7anjX9O+s0s7qE
sek39fehsbaHDOINAzJXlccJtdXBRgBfkRoBg71ABJ/Rhcj6owQqFo/l1ncRneXszWuz/kQh9NRq
mneDMNtL/EhoxDEaDB+LklfdbgvjLaWk+UCkoLVfvBVBqm19pvdXojRSQILFtNAU6ltnPMmhyhAK
1f7nLasG+gVB/YFFG5QwZU91qjJ3wwcZXvF7hzDmLEHHZJC29z1TLckg9TAvCdIN985LfUCHxujG
MnWWe/zzQPirKUOq46TdDIcE1QnK7dw9bKNC+kR7noBBS+mGaPgeOcNlOq4BRsiqJj5D5EP5UGS5
PRPcjPc4Cca0Utc0YYtDx+nnujRkBQivDbxPJgOn9ckmWLw96bQkaY5O6Lc090n5zGtIm7nIgVfV
dl8/EV5SsDxYIbMSuPHARo9k26TVa9V3FdsMQe5T3TxDZ9rCOWGa3vj9AdkDhMSZ0i8jQFOyK+Yo
2mEozN+XfOUoWEbgqOQIwtVrJrjw36ywM6Y7u/e8xg+5YRkT0bYAPDMYScPuIc1rSPuiQiauae3d
FLQC0Z7zeBsdwaxIiyZcl7FtYbC8JkwA3ryep4FMhcnF9ma35vS2sIvyC/MEXVObjMNp6ZFMxrNX
duJK6BFrRODPc7rD8uN/TIm0NqLRF/2c9BoMMQWeCL9OhIJaEa6A8DIYZk9dSZilqD5WBBDTPs1V
Y+7ndcIHWtOpjafJsetrInvd+YOPWYVHqwHq89nz8m3n6bQhE3Ea5vBjiOHnUVAU3fhkzEx7zPPV
feCvYv5AydJ6pwUT5vhMkpb/nOqwfMvN1nFve/yhX1ZcZwX2ToLAWgT4uE7WMFyQ3DXenWBXrOJJ
MoZPaK1X+dO4BNV2oMUISHYJ2uXVH7wK6T5dQU76oP9fxz5HgBlIW+WX6Aj0EltyYItWnjGGFzVS
JlhjHtVdbo3ZpbYXIKsGXcka7XOBAxHBuJ4SQnWXW5Fb83rE+rQhfIMxs3dQVt3LZrKfPI8mZpIW
/fa5nWauTeY2cgbU+dV+XpqQqDmhrAvkuhuNOuadsIhn57FHnDHGs7DCJ1ScUC77bstPQ7ctJjlj
MqNhn+Ez2OmMOKKvplgwUJ6lUSj4AmKhLvKy6scjfNYcETB5Ong/MyVvhZWafbJqo9KP2JsYW3Yb
z2K0WL3l3hKlNKnI3JzgbVjb2o8BVmwZxqtBPk7Q4xQK0MIHoz41OE3zHtLhrql8QtotmwYpfLGw
2aG7yhGlW37+VVaNC3ZhyW/BPs3uvmmN6jPjhpIUgjZ0jTFeLJubklrLeJlJorTIVijcb5r26p20
/x9n57UbR7Kl61cZzH0epDfAmXORlVUsGpGUoQxvEmpJTBvp/dPPF9TGGVZW7aqRGkJDDakZGX7F
Wr+Z9BvPGikVw+VIXxx3UvvdmJfgEztPn/uNAzsSVoCSJ+XNTBwSzJHa2MGENOwesiJyl3MZFZ/J
iOtfF3KgQrIIyy8Uuqxvk9Z3GDQ1Nq5oyEuPtV9ZIYhWCI8ZIGFMwaB/lFEESHCywb4UCUrec232
EQFWFQYLxhYPJHG9LwoHa+WP1MjcXdzB8yidykt2bq3hCSFkCt4Xo+elfp3WS15i+AaZY1eLDvs0
PSnyYjOHONXtSF3DjBw6SmC3KEOjGaLXXokmtpKYebdpKYoVHfS+kOVzZfQ4DaFPrAgr3FHsAegL
P1YlQ492jtbg5+jaSwNEWlUH+64q7bTEuJ6MkSb8jKz+s+ARuU302rABMOsqqtJDINISyK7l1/jJ
h9WjM+oGhEcfNeV6AM481oxpyyYZwZjdh6BVIDH6aqGyOupGb6XfGS4qChUQrXe3iUEkLYLJMVuw
nWbEy6M2UDPIeKNCD97oXIvaHYrHk65uk17j5yICM0g/jRl1UZ9jBzVtHfF8iMt5hg7uFfa1C/rP
atOHwIijKMLpZIv1mIF3BmJaMGoTI7On7FExofFZfmV68F7TFm8PmPgAdpsxmuo7M2VC0QjUnnHr
njPYZVAXeGb0Mz4AONZ/TGrPKTd23KudP6L7YG/UUHTN+xT5xf4OaJ0z7lOLAtzemtr2BTlARA8m
r5u2cHHsiA+sxC/0Q8mZh7CxOlBieQ3Jy5j0Z0ov8fIJJy4BKBzA0AhRTc+sK8Ebz3nQMyOpbiMT
1M4mnSAdsy2o9AHT57nIFOQOBu2QjfTuqm75eFD2YDDtoBXuYH0dhFWBYZsbe+ke0J/CO7UXEXqG
VYqz4c4hHIeShlUruM4o5Tg2kHiwr41ltsVdrPbR9YzI9Xg3il4F0a/zMxd4zElu3lOwnPTHBcaw
sZnyJs529YRZ/PsU1Xcj0JNBf45aA+p8jhuJR83MTWFTo9m3d4HaPnT0yPtMvat0OVRACN/n+DKY
N9BYuKGyBqgo6v9koIuHLtNAbbijaj2ohYMFDlRRcIWpjMh+tFoYlRtX9LCnaiXCuBNh13trUOaP
VhWGOyeGurDB6zDGhdDUsdTSfE3v9WcN7YhKHjpm+YyHYfI11zq4iFg5u3ARU2qw10KJ6uQ9DmbF
R21GtfGzkk4OEHVlyHL9hpODElxe22OHyKXmNS9mSac+Q4oovG2ZiiEOWmQfLQAWvduGt03umOpV
iiTxssNNFQukLgSXLjYJOwIoKYyY2rhBCCL9gSKkXW3dAQ4IXNGinR8HMcXRc4+I/3NKfRq7itTm
Q1PQHcwp0LdqWxLyJtezMbTWp6hQrEr4wrI6sSM2hMUnpn7aQXvWwrseA7Xlg+YuEfYLc6ym26WW
EHzf82r9GWnZvn0Us1U84u7gPKe5ZCFMbaYbV3DSWCqFplfNljoZ9dOREiT6ybh4IwpqABEfnnt4
lOCEIbxZu9kFzomANj6vG+kij/mhGs2un6dG/pXiIQGOAGJuXUFpX+JrLBRmqp52xVVgL04qHJh3
HV00YH1Rmms94JZGZGmxnyizuSPuit9p06h/KcDDP+iaIj65UJDB7APls7ZdPRrzpkUlQLnqNK5g
tSQebuOZdJXtDlTV69w0eMplXvNFRQS6gp/S91hajpajbHOku7OHzKq67AHJJTxE+6zw9kuCn/bN
jKn3RpBASXawr/qbEDjQ91DyyzegXdznmuTVGAgWjf1RGVqRBXB8UDmds7kHsk6Ab0MC2Ie9QrIF
Hnb7gnzy9FT1g3Y1UEKJ9+gTVx8Wtuq8MyCsfc0Th6PTpgvX0KwQWQoT9T1SD/0DbvPtTydOcI/X
1ASWlowdN8oChYxVb5jdpixM1osyxqx6DClVjggyPjDAvRG/CFsplsgByoQGxI5kp3m7kFiCm9cO
RvxTZOCSdlaehTCczdjiphWihbEyGPbXUsnS27IbDIyEQnXsNtlSuhL4rU7fIevNpm+gfAUWgngR
mkab24K4OmycO1RD43eKFoIrKNsGwFJrCZWroeydR6J07zt4gRLvz44l0QEbRPJb79kvBkzaMSDK
HT7FC2T5/YKl0aON6ILBjW+me/A4PYtfOjZuna7BX1BNvfJaDBZHX0t9GcxyqTmI2Fpjj/b61Gti
O8KvL/0awtW/oIj/VsFulSEGbscIa+BOHNK1LhJ2h69BKIOTboGK2GSmx17JCCVeJkvKyvIo4Js7
kssTifduGX6nEP5ty6s8sU5ikAIWWSkOSqqGEsr3NhVeNsQXwLehhk05F0u2WNHHtAglyB1j41jY
KK8MxMiPBsoY+4WQYvyzKpf8AkeapKoWJDqb8ujhF3BN10uWcERXQg3vsVo0dyHky5c3+YHH3y/r
t4WFdVX0taOGTXWGZLGJ8OIqdbvk8hk0YtxtTaRQA6duRbXp7cS700mPKr6H3xool2ViFIjiOFC0
2oa6GFM7+4TcU1xdyJGvSh18EJRjnv6uhainY6+libpUKcPcTMoNOsHmTrN5vhfhHL0/3+9TrSD3
gqId0ltSsfBwdEHvlwMme+UGasRyzcPIJMQJi982V/92Fa2S8PSFCqWH3Kur25Qy1NXgWsDbrTZF
0FmFzGZygMMf59VSz08p3kblhTV73CeHsiXlMY0cDWDVVWuoSIY2kgMFAZnHFpmBVm1VyS24sDJX
9Wt65aKYCSLZtSi+GusaChWLnuuOvRGiQ53uSsUiXg3nhuSxURXbDODXpcqU/PS3aSGapKxgqIBv
bdvgvXs4XVKwjqsVowfXLtqXBpW+RyuOh1s17u1P6jKKH1w300ZFQzu7sB6P5pCuUkV06KwlNXVX
Z1Bpq5VnzyZ5hAwmuB8BcSNV1GJUB1su1Z/Pr0up63vYU8pCNvU3SmIeaIX1wtSrpBKJ5hLbDAbX
TudNXAxpPs9P1oBFCBaFloN1SGx9dms3LK6sxgnvE0Sgv57/kKNJ5js4/DT0wV4F21YjPrdqqhuK
JTbI+siYpFh4QmhYO0Qbtc4wbsVe8eLKOnHe25y2ho4YIlWr9cpKkJVYMjwFqFJZ1meB/CNCSUnq
WZDNCnWAtxi5C37dWQN34oJM3NE8I5SqUhQE6Up8c3TuaGkj38Cx2OQDuDsVoc2SR6HbvkSxyRPm
j0YXdUnUNFnRGgLCNOetFtXc2r06mfjZ57xPb/t+cDK/du1veYuEeuOSGbzQ4OpskA1yhXDgkfCl
h+sGKy/tYr0vob12DvnQFK2d/PKpulo0pI11x+G2lulgFXW01QlkuRieSO7PpstEtW28VAsWs42d
TYlu2x72/KXra7Vgfjcom2Ox4tS1PvJsEQ2g1it42JGhP+c8WL/gQbolY2IFfUQeKKZilFw4/1Yr
hUYBuPDigKiPsx5V+cPDiPIGnOxZwhmV8WdICmYDO/9nrtvThUk70RAKpACF+cXJvjZkhGCmVXqT
IjbBtvDBjc0bvFMyOGbZn1amZZ0YOROeF1IH3Fwjd0Z1nNWER4A/hRATXzuVE54Gnuze+bV/BHGn
LQATXO5UTbnt12CGPLSttIW/uqkMeqRVmHOQ8By74V1aW0t6Ey5O9B53p/AeRhhnIMW+DvOTSSzh
1WDmdv4OaCUO1Oc/63iwTQkRs1i2JvrTa7PeohvcCkEsUsQLz7oQJxG8eHpU3OTv/rwppCEZZzoP
fkQ/XECQRBEZiqN4o9XDE7zIp0H0T7i7Pf15M4SQ3F2aZmtgzQ6bSSFEViCskQnSUqq+Wp5vMfYz
sTBs8r8YPAw1IAcYrFQW0WFTiGA47gCVejO2AvWUZAnvIRRMYG753fleHW95E3MQ6dkBNwC02aop
Eix51ujgJYl10j3ZZvb3NPTLtcg4Y6hvRO8sGCk/zre6eg+w5wnCuRxAjLBAnPXNhOmGgpQEhDVO
OA80N2/N+9Hq+wev7VincTx+WZIGUINLOQc4s7gQr55YnQ7rE7lY8PxcHKu55LE8ugigy/t/qPRH
R831ZyiYxAbCFnzQ+d4et0ZXwQJBRfAwI12/PYTIqx7KjeLXzfykCIXEt909/S/OguOGKPWhRAs3
x+MWlGSqt88sDTXWCLsqEp3L9LoTKJz91U7AMUaXzgYoz6q4IB02g4TclNgYnKAmvCAcxhx9rlHb
o2zF7/506GyiYxx0WSv0a71QRuSRI0NDy6Nu0xu5t9Edufmbvc1CkKg2gHGc2M5q4HLL4i1cUyd1
oT3ekm/9KZBvvE3j7uf5/hwFDjbVfuJAYm9eS7yGDofOwuy1STvSHampSU4+WjuXe3OiEcSsXRtN
WlSpjhrpoJMmJSxbPzeK4iP6OO0LO8rc/XFXkD7maMf+neroOjoRYwlkrkUQJUOk4T33S3Fbd/2l
l+XxkoamCZ4ZvK3BQWHKP3+Duya+TXBZ6UJfL23dCEz6Nlxhq0747GUtEfz5Tp1sDmAkCERCEfg4
h82FcwtpeCZVqiPE8JSDP7mukdi8z0HWbf+8KeDDRJI8aa2jzWpA4dUoDSh+I7JwCnIvKW/VjOdz
WSfuJXLR0ZIgCYADhckDXYWTtX7xwdzxQM0gfZKGuGAqZIK2asziO9+lo1aIGk3AEBwMrAeMLw5H
T1myZjBpBr83lltLxhWBOTRqz7dyNEe0wqBJqCPXMXfWYSs9OqWK3aByE/F0Hve9pDnwVhbOB2JJ
s76QdDgKwmkNEAeHEAE/oeNqx069gdgeFgDUM7Lks4FA6QYPrPrDrA3U21M7ene+d6fGEJYQeBJu
CuK6VXtqmro1JXXPf00pK7Y+BBPK9fs/boV+GXRH52uPYiYciNUS0ljox7kSzrdw/3kOuuFUz5H/
py2hBU/+ifiM7I2lylDgzQaeuwUgbwLLTBc1QoXUTjvkL1yB3cL5hqyjUEZ61RCZYXUCuoZ/H7bU
RuNYAHSVxx5n9+Bl0zskD/R/BGiEuwplkxgIQVU+VB7FTtD7Buq70ZyC72jU1EUmEOtZuKrEqn6B
dxXSs6K/A98gVUs7gTSrM/f3fTdYz5g/G3g5IXV572hi+YzSM7kD0o/zk212ZXVbhz2FKKcGv0Xh
1kzeU9Im79dFFo//OLPr6DprqTTsqV9+qcPRSG8Evp/fWqub0DOUr6ynCeLQPTl1LFop3pTDxlKL
9mlcKje6bzvED7DWUo3HGhmiJWgBNNx5kwb92DWjMN2aCOiQV4aJ+WsZJpQ3OMtHNBwae9ovCPO6
913Sas8pbCjKVk5P+vf8dByvY2goWKXoZNC4WNf7Bh2GFqYMFrR9RAzbZkpB4eniOj7ene7rXUp1
kXQrEN3DOUcRtFJtnevBdEvSSSjAhPeF1xNDjkp4r83Vcv1n3YJHzEMLUBUOA5LeumqwbMacFJGl
ABvJ2pfJg3CUF8MluPF68GiFg5QsJxkyctbrNHLqogdnAffwm8kgFEcJE06kIj6e78v6IKUVD4wZ
GUAOAlJyq+M6zBO9b2NUCYeiR6EDEbMKGmLIC0CA273w0DjRJV5obFBCfwLhdbiQpYj0lGWv+P2I
FHQpuBYiCpe/D4E/wip+KgW//q/8f35goNmAuupeHbj+57/eJT+asi1furN/6+pXef9d/GrXf+ng
J7f/7/WP8RCSLIyD/9gWXdLN7/tfzfzhV9vnv7/iX3/zf/uH//Hr9ad8QpL4v/7zR9kXnfxpUXLo
D6nrjPe/RzI+FUn36+crlPE/tiJpvne/2gNEo/zf/4VolLILskZD5knjyjOo1fyLHqJhh0beS1ox
kGjgofH/EY1oNZBMtqgyEDyz7SV9rkXgM/6v/9T1/4MPCccyaV8HxglGFX9gh7ZeRY71ms4ks0L+
nwTyasnanhB1jrluwLcMO+pYxTUq0PaFq2T9PJWtkCDyTHmLcIytylWuMSIx3vR6QDmp2UiE2zPq
kyW8VDW50xxUZerBRgCtiw0JQS4f38zNiSrSel/SPIwR/nGIcsggrZrPEYAvQ5LkwQhGdKsIlaqV
FhuB0VTuhZ7K8XpTCWAOZVMENjRDJLD2XjOov+m6MqE5jGqoKZZPI4qQG/A24PcwfwMCAjcWacdv
53t4YhoZX3kzwD9iqFdXdTM0SCELhR7im+EL3BV2gCQuVR3Xl4PsHGQiyb5Rea1KmO3b0AOcgL3g
oGAFqhInd/OUF88K7fpaIsw7Ncv6H+d7ta7+ydGUCS8ywpK7xNvrsEGvQiW0R8QcCvYwbTQwD9dK
apFcWUK9hAdErNVv7Ew4u17X7RdI888JHPIduNfq6cK3yCFczSzfQpJDQ4+MhOeq820yc7cg0BmI
Yah8zP6CeUoegIcCsB/CjQHKd1OG7TuLb74mS+NzPNvPqALDClb7enP+c04s6YOv0Q9HxkWOLQFX
ZwSWokt+f/tdDSP1RiW4ii8s6RNryyIN6gEOIK5l+x421eF8ApiqkbsHaAA8l4951eoXXgUn+8Oo
yKe8RdVBxqJvotrcmTWs0niQeuzUG0JswEdOGu+RMamu/mLo3jS1WlRm2OE3l2JODRIDn1EHvU+n
r951UfuHfNPfyxf1CZluocBqrkJ1iOOUFziRggrJGGA8an07Gr37x0sBShy7g3ONeJ2H7+HQITDQ
mZWDxpkVGup1IZb5GhyTuMbhvv2Lpnjy8ugwyAtrhlwqb2YJWjlxuelUWHWI7jPwaWW/uEL/HLVh
84fPNsm643Voypw/qfj1WdP1PKcaTwXqOcKFj0sEXW38ibfn18L6icMP5udj8vx6NXA3HHZotuF0
GyWAUm5v7ZfdGilK4raE6bfq1QgN4Z9UH8L9+UaP1/pho/KkeTOK/eTUaH3jnWyHmgtotR42dqo6
KOrlnn1hsR9vXjlVJDBZhtQzZFjytq2yrifTauyWGYOZ1E0eVH+zCy/wbo4vBtKj5MVYfR7XwmvV
+E2PMB7M0fWw2qDQoGEabeXs4eYAEBoFw6gplzyzTkwbrGfJFHdei3mrI8nKJwf7T61HDb3WYSkt
5bjBsqm6RUsK4frU7rce8MELB+GJeQOEIgcRwI1xBGDAMDbCuiHuA9TVrI2NMdBNXjZd4OJCciG4
PzGg5AF5D+ngvlXy6ofTFsf1MJFKp4NqPzyUVtN/VBfERspqqndm7LnThb6duGq5ZfFco+JDVZ/M
8GGLbZS1k14nTQCkygBA0BXACOwadScE/xwfWLue+nbZWN8rsG4CydG+e+9pY/0eDxlgYee3iGzt
8LIluGWMOdIg7Jtrv7+kKzJH5F0TWFJqxJ86BHW3WtdllExhwHyAEQOCcJ5sfGgw3kgvKRSdWGCc
yyxm9KgkSnx1LgxFqwNmp/3e68KdUShVALqiCyD/fO9TL76ue2ob5/t8tLzA+RBCSPM5phxntsMZ
QPNHWyDJ9QGkj3TbDphVZKWLd1RZ/Drf0vFk0xQIDnLn9I2DfNVU1RmYaoARwRZLa/JAOGinumro
YaDRGdAO6pEkTknWA3sw09no6BJfuyi53zj5iH/U+a850W9erw4SIJIRT9pk1e8iRw1JR/IH/VPL
x3u2/mDlWvyJHE164VI52lakt2VNjoeTXOav9ME359RSoA8DaATdW7WMt02SQoFVoukpjMMJWcne
/Xq+a0enL+2ReqRqQFJfusoddg0B3NRpsHoLmtjzfmTTgj5D11y09DvVjMF9STaAp8crZ+7tIZ8O
YUh6Q8r5Vll4q7VeluBuUeZBp1A0v0EjptlmU9/66WTEcBuidOvAo7oZK7d7FApQPh+Gj3m3uN0l
V8VTn2aZUjGOnJXMkK5GQM/JLRcoA0h4C6JbBmZIJbqt58dZrteD4wJIEvEPv2iCbIhcYm/mNenh
VeTWAq8rS7CjiIclQ/gcU6Ogqnv9ylDU9F3LkRroiJvvLeCxSnD+CzTZkaNPABLJPMhje100j2ot
Q8AWodwoznRSm3YY1GFRbsZSt277vO7QAo5b7FHcyXlijXqP7dgLZMzRFdBxc9lXkJQvXMsnhwV8
JqMiY/f1iYIyme5kBaLuGIIn1dasVN4K86h2zobLLNsDYpj2SKM1O71AJQkXLCW8cKgdHaTMDDlL
asLAVV3qZ4czQ4YSyTVHLs1Uqx8qRsO3szm77qlGvCyKO7FGF+3CNteOWwUeq8LVROoSZaW1dIMN
egkt2nzEx9H4Yjb3RdnB6FWCgkyZzDRThruWGt1TPKPpuKN8fg0TakASqkUL3IooW0fLw/kVcuKb
qE6RY0HfCSDkWlwh9pD3hrQ0B1Zj9HfZ2Or3baXVj4tJCKGkS/PgzE71z/lGjw88idJ9VQUlrYux
6eHw40Ew9qCx1aBonfR2fsGp3ZwqLHcwN7kQQZzoH1cmaDHuTVKSr9WEN3tQjGbRu0u2BHDtm/fQ
/PEPKCiXZnlj7UmNunfYYukXZCSOVzjXBshRki7y/lhnjzUzDguAaTNFc0YRk4P0Jlradp/PFYJh
onCTPfU51fDRtJ7vO/1i+vr48qJdk4CJiwVY3jpDEVWAhVCDXlBt6jG04KV8Gzpl+21scv36/Fwe
H6WgHYhIKG/KEV4n0aq0kvHYgmlOboU/RRHiuNQb3843ctwf0v4yQY4sDRbwUuXm7UmKJCpkK5dG
RrVvPmKPWG2VMjZ+ZA0CBOebOl6bNMUrQAVOCoh9XUIdZ0TYtDidA61vchwkzQpdFS3hzG7hlMTJ
7Lnb8y0ej6C8IVVy5vKuACN32LmRfpUwvTBfRMdnbzS18k4f0ST/m1Zen1vo+BBUr1pRo6Y3sKoj
NYMPG9gmiE0p8vV/0QrxMRUhUlKodR22ssAwHaeknYNcI3YRbWrf9imOpOdbOTFHYJdRI6KeQVLG
kX/+ZlNnSNKRXUOmZaTOiH9iLclTYf3BNGPgtnAcLozdieWnucBryTACFacodNgeblKpSODnBcJN
lBsjVRTPb8wcwxYcyy5dj6c6BxbCkbNEuL3WE2rzjqxzq8DsDTusNWI4XGr0oqrpI6unuLDaT6w9
3lW8JORJJe+mw55p0A3tena7oG5qjzcTen5dXPf78/N1YvzkXtKo0cnyuroaP7gQpCgVq8dFA3fF
MDEJdoxvWNRfAvOfbohHGu9TErTrRa70TQOMyOgDSPDFh3oswNaR7roLl/7PTyRWAxALeY+DKlq9
9RUE9xM3VPtA9bTq0cAqeas4SvVxqibjwhy9otcPgziZ2/6ftvTDSVrMWI9ch2d3XTnR3YC0IgYw
zgKHLym08D3+S4O9w0FTg7Dt4YZBGFVNEDQLh8APJhfeCA4g8dbvqC8vm3nUu25TaAO2XRN+JsWn
USmqX4016DpsMTE7gVhQHQjOL4I1SB/mKfJwIMoAIxAGoR582A0F8+x4UMohQMFV3cax0b7rp677
OlML21oeVHQnDJUU6YBFudPbJMSFwKz+YinKwZRcAbJna/RAP/OgnXUchktTq68inTiX0nJ/JcE7
F5o6sZFlnEekA8aa0Gq16mcAdGDrQN9gPpa9KwwDEaU5Uqo77L4gqMdGfUmv8GSLlBQQmUFx7EiT
2SqYgiHDpAS/pek6Mex+D+YfM9AI9Yd3RlbFj+fn9MTxgVE4BA/AJZyP6wK2hjkmEz4jl+mVuFl4
OF6hEZFeWDknukUdngoSEBOCgDUMv8uREx9GZBjrFCX1dMz7mzpLmz3+gM2D0iKCcL5Xp1YqCoZQ
GkivOozmaqWKVE9tvcTDAuXcwY+Q8t0tkV7shjQtP811rnwXBrJMAbDX8X3SeN4/bk8Q9Bf7nhiO
5CU3AWknS47+m2sOrpOdA/ZGdNbutG2TZcW1Qk4dCD2k0bvJzOMHo3CH21mP9U1pl0i5wtnejMpi
krTtq0cInThcOXAiYQ+LXTy28WYeohIWA1vRR2AEry1X7y9czydOYVmPAqhBJAW6br3web+oWamM
QYWXneqj0zvtPTFqj0Uxjj/Oz9WpFciKZ0tL7XeALodjhOMmEgN4gAdq3ITbGCckOJVWtPuLVtjM
LsU+Fbj76pocFc9d9Ar5Xyp44T5v0/Km8iBcn2/lxAORfAEQd4JAauiOtx64Ih5VQhDkZ0Rk/xxz
nDs2Al/TrZ7BLb1WReT10plde5pDUeD8CFrmfmjV/Noz7Bd1RHfCIiLZzU4WPVroOQz+TJYDPzZ1
+Hz+W4/fVXyqlGSVG9xAJvhw3KcEoHpeMu4kOZbruUrEXR5hjx0tYXg15iiH91pl/nO+0ZMLy6Hw
Ck4YGpBEJrzdEBh/WgN+6BOi9tmXBn2ijarWGNh7i9ieb+nksnrT0qp7LRnOVC1pqRgKJNzmNH8X
Y7V1IRNyuj/wGShbG2AAV+dM39lguJwGZwDpD9ZEWPX5CbRcv9C99BJ/4mSXXGwJpOgnJdPV4sIv
sEe3nUMtGzNtN+PA7jetWl3o0qlWZN7UgXcogdyrl1rtTFwYVjsF5jj2W23GqyerpktsmFMD97aV
1X7MNLWtNaNiIfCO+9iXELO6qZw/m1WIdsP5pXAiLQ1IUKZoWXRwitZVj1EzZxXtmZFlAME+Mt0h
9RFJGG+GSLhfxsbDyM/AZ2iq1PwJKQ3lLuz65NYUs2tfOiHkiliFgiByEDRlD1CFtFfrcgDk5Slm
OwazruWc9FOyFWr8ZdKc5grRyJfBwHyvT6KbpMP00J6SCEmE5MJz6OQckyyCuUKg7TirOU77MFan
BU488urV3hq0DmP2Vly4RY4YT1JHmLqWBnEMmCywlcPdjiC6WzolQ46AlXO74Mr+PiN2veeubd1A
h7Z7g5uRg293VvyjSJ2lEIr0V52U3vd5ICV0YSGcWnRvv2e1W80qc0aUAMbADeFX9Q0DQD0DIQwd
O6jza+7UCJugAsFW82SC1nnY9SwjLKEUwkUwG0jAhOYciCqLLhxycpesFxNQL5mT5LWJgN1hK00/
IrAyxmOQErP3frKIDLq1rD29N9VMFMGAEd6dCqvV8I0wLf+UXiknmDoPLiG8dXkdrnYxNdvIWSJr
DMrYEzf1gK8lik3Nh/NjudZ0l+8Okr3UIHT8bVVzXcnBTTXr8TubsO6b4++5bkVJ4Cy98mnGRuBW
K6cWU990aO8B48U/kBybYh8doL6+XjpN+TLqLebLU6hQ2E0QD8kv7KZTNyljKhEFDklxYzUKdVar
UzaoI8kM1dgjlzP7yFo4j4uLAatd4mWJebf16fygyHNiPfUyrsQ+Gj8VcPaHUx9FfaJngjNtLvNk
m8TtY6+UKRIG1jetUz6fb+zUanYYecoQRNXwBA8b08ventSZ7ULBWL8xaheNr9Tq/+LmAc/noofP
uURMctjKoGWWIxLGEcGsLTKA4nHphubj+a6c2jLIK8jaGeV27G0OG0nMGTtmlfpA7hjt5xBjxXuB
pt1NoTTdc6iY3jYNDQQJ1VG70L1TMybJKigieNRJ13lJCnRDWoIRwsVYichDNvFNXSHYuxU2ugy+
UEX2dL6vJ6cNOxY4p4D3EEY+7Gtdon7CF03BOHpegFkWbt1Dku7Ot3LqVKVHIOmQBIPfvTrlk7jR
3THRpiAMhXZvtJN3Qymmu1Y7pAnON3Vq8uB/mQBbSRHBlz/sUN6YtmJp2RxANhvvM083n0KnK/ZT
EylbwbRfR1h2fC300PiLoSTlqsq0KNemudoBOOO2VEhx+RHGlHxOysrYCIF3w/n+nZowchrko3gJ
gfNenedLntrJkBscdC00fOGNmOuNeun9zbkNLF5W8CTm0JPf8eZdWnEJFzZeJMECFWHrjd58Zc9V
HZzvzalzkaIlgSQIHgZtNWZ1xIpszGkKLDMc3/XYg8TbEXM1v1GRzUPoWiBrqObjBYzLyce/5OHT
tJTsXa+SqsCKVNWILcfeVEffKmrnMezm9onD0d6HwzRct0BAr5YyHR5GLy4ecxyez/f9ZMyJrCyI
Qp5YqIOvAgBz0dpSm9gV+Rjqu1zzhqsBTY3vaRti17gU5k8VE8NvvBNa5NDaDo3mtLMeozz9Q9+I
19vz7ZesTrwUkTWMOxcCervqb7Ui1nep11yiX51YumDGuRvIGZDaX4cCKF7hWmWVhNfLkMU+XsVL
7k95pV2Y3RPtELMSPZPPJypYF34roemVaDstgC0p7qYUBVi0rC5pHZxYuhR5ISdJeBulsdVVhKZg
3VhGrAWmi4G2MtjzD7SliqsGfA5FwMiKfR28w9X5ReOx7VZ3OssVPSIHRQl8CNYzpSOdG8W5Foz4
2r/vMyfewQWfNple6JseqZkb7FJqpATjebNkVaVeCFpPnOTAZMg6AmqXkKFVr5sYVb44irTA03r1
UfAQ2jpFM390RuXlfE9PtkRSjJCRChAL5vAAcj1tiXJ3ARLUuvMtopj1dslq5aNqoM5+vqkTCwak
DCxbWcx1QS0eNpWMCOiFiasFM/Ayf3LscaOXcXjhrDtxM7m83ABY2ORSyP8ctuI2Vtg08OrwHXBA
Mnl2G3+JUrevghDJUqnh1sX3sW615i4qCqy1z3fyVIh80L5cWm9OdDtrY7vzEj0Im7p5UQUU/cHU
u+2SeOGwKYVZXKH4Kbam4rRQBtxJu0LTz/ysJ8otuivbMnHrTWRG7Y/zH3Zy9D1VYu4IfnkIHX7X
WAxLWpKkDeIS16h5wjrbmW39Qvd/w2AOtw5x96vjiSyZ8xQ6bEeFcu4pLVr/SOqirenMS/11MXTf
1JZvxlxsstxtsivr1e+qmOr4ExqruGC1WuyBAu7D4j5SKKhsujJEWr9ZtM761CeNEiE86xbvpn6J
Rl6MAxr5Qx256k2NSxwCr+7k2teRId25klenLjvCvG9XZhh4hfi4NT7m2yVydMqMsH4YT/N+WXoM
8GZMEaI78eoFxjfgCza+eoTh3zZnVyIEUcVIRdBakldPMfXVX0zToxaMi3Qdmxq39bbamONGpr06
k0FujO5mq1qexnJJyaoVaDP4EyZzqe/C9422iPzicZa9+p3h2QyUoYpReOCnSE80fcTqOlBfvdIw
HBB6UEsLtQZuo74v0Iosdu2ry1pcpZazbQbANvhitzix5dqcxVRkpENbF4+4tQ1j6lxJ1mJ+4/72
c3v1dstKylW3rdHi7Qx+J4o2g1nZH8MJektgTt0IYe/VLa4kE54h85dY2ZMRJZP1lLnt8l63xhlz
inxCVZJ3l4LDY49gLfYlGjb2CarKX3SSDZCBDExgy1qpvlpWiwKwjmdp9epeOr46mebS1LQgdZGB
b5dep8pAvOR7LRaoSKJZGp7Q0hmVMjguqdarY2quIzvuJ0PbwmBOzC7QsITFbryjoHyV93aGvGMY
Onep7TQeFqqLPl0h1Kl+0SOBP2yHZ/09fqt4VnsxZ/01iZ/U2Did3uobe4rz+q6GUqTvMABtBGo0
fX3rGSH4OhisCzz63oHUrIWDU+8HFy2OB90plM9InQ1fcQ2BtOuMVA2QRSjsf2ZW7HfbLcaHRiuq
W1csgvKzOuo+Lx3V3mVDOn5STUQ0kDhoRqxeXRgeYGw0xGajsus8dquYEpZ45N6rXesp+xHp+Olb
77qd5aezbiw+ug8oBiNoKtIgH1TjZSoQ8EVt3sACS2mUlxLNedOHWpOOO2RjWbFqkc8fOCxzb7sU
i/hiiSJX0JYmWbIhIRg/4zrtXqMmIH4h8pg8jto0pA9h5JhfsgSiLpAb5GV8dCljNYBGHzasGAFS
V3idUeMy2ObtNZK/LcLs1px8KQaUbEBKjGH5OOnoVgfIRtT5ZvGS5ie+aCWGi3lRIOXmVMNzByO+
2tedK7Ktk0bWF8Shx+EKQatQ31BGMh6yePIsCp3wf2PwNMq2y72l9WNzZlMizCz6rZl5lbp1GgeJ
cV1ZvIcsyhXXV0I+JIGaFPk5kya1wGftZ8NTByqsMfwTNar0UR+tJEF9OTO/JKD5I991qgUpxjhN
cHwHg9JswUpp7rWnZFi7JJ5LQFd4im1s2nZJHnX2MoofUIf7zRBCNdhAFy8UrFvy4tozEyT/kqow
KEc1fUXO2ka9HFM0TO5wlU+xEOkVnQLyFCc9jhoqnpfB6FpD+s7WlRGr46XxYF8rMbp3ivcqiNoa
cRPwdCm+6qOKNwaSm2V6NXsNu1NXY1cA+x7CbN+Mdt/gB5/0OWqAHApUv8MOYBfeve+nybU+KvFY
67s6XxpBkdseNUn2TtBE7du6wDoSZjcHDhkKH5S+8l6zymy8muwGMjylMHu5EVi/a2kg/pu98+ix
G9uy9F9J1KQnzQTdoRn0oMhLXm/CK2JCRIQU9N6z0P+9vivpZUr53svqBLqBqkYhE3Khq7iGPGef
vddaH6h0NL+9IMgb9sEkBUr7hkyumKQbGfqfQcIcgRVS9lBOqQV0BjuyymjtfxY1PjsLldRqaOPi
RO/LvhMsRfdCbSTaabCEPCM2sl1SZwkomjFmYZFqt6lN9WGOlIQvgxt6MIOi4orKSqn4D2rEvxOE
Wl/ps0hBoRtC2/5jzy9E3DjAttZXRBrc8XbliJuCmWw4OVsRCkZhWjQ10PT0M7sSifaJRA4ZglzH
JrXarfr24esO/5ecvP9nNt1z9aW465ovX7rja/VfwKtLKfxDsfN37La7rBxe05+JI18f8s2fi58W
z5RJPwR9E06tqyj8mz8Xdgi1Gr3Mq7Hyuwn3O3FEt38FeH/VvtAu/+rq/c2fq5u/0n37GhGKgQAy
k/FX/LnXTBFKoh9KJp7QV7YcilGdSEue488lU9vOaZNl1eAGTa5Gz0FUmgQq2JCQPGlQFjKa1UYh
+dE2YoLmNAHTKAEfsvQK+FZMtmOczo0729xbJHKr1nohP+1lxl+wDUa1fi7HjpZ0rtifQsoZXF2t
5jbyci8qOqJkoverFsno/SIR5jwO9uTOmpl+yboq2Q96Gn0azWG5TZpkxYScSslapA0RjBPr6lC8
q/oc4zKYhseK+GrHqoV0E1SddKgS076umW3tC3PMN6o8MzKvjWYHHOCtkR8HXkMavmSR6ZMU9g4C
6WKnl0h/xNia30AUqj2h5cN2CUl87kf9cxVq+d01cPuMdjFGc1+q3cmsFPEWzoN6y6a83GApND4V
DM2LFeaifK2G9rzJk5F4c+jaW3tg1JHITeZgvO52lWa5lLAjFApuTrjn1iYoCXquq8zwm1A2PLsv
6804iuCTPag6Ufm1Qu4uIe3TuB5oj/n5nMgOw4vlVCzJQ29W0BOkOswGz5Cj6aDVFYn26rj4JXKS
Va+H0YHVMFgHBnnQrXin19qvOvbWC6CT6ThoeXEIUhVgmA6GqtTji6VV0Lk0efLlKkhuxtTmsBBE
7tTI1r7PW15C1meOEbbtrgwYgVZKuzPyvEKyqn+WiIzexiiSyOYu7iUhiaMdVY3TI8pYE+NaHCaV
7GyhJeHTuBQZUwtK3dpojYckFs+1HIqLBF7blWpTO5RhVK2DOKZItmabPOqixUhS1O9BUhXOOOca
VOxF2qlRHnhao5Wvff5otNUMNyVpbgypV48jIC3UVd1HBfoB0E7VK+d8DtJVYaDinnhenlSjaTeK
Rd4vkxgW3oYOaE0IOWsahnzDTL5YDwt72DwT0Dl0U/eojOb4OA28cUM6y09auzyQGU1Cq5mHe+w+
9a4C2uGrAjFFmOEPrxJSG2pVdq2xJnxXNN3sooEcdwEadh9QhP5SaWO9JnLcBidM3PkSQekgXHZZ
D2WtevpsBGdILPWxIm6mI3MkYdBDaDi9JE4XggrwXBYmmqFhnpTV0M1PMg9xF0aJ4TbXOjK6NVnf
BHNnbrIY0/NQC/Pc2JNREmBpl4+FjuU4baiqCyuHEbiAMQ4n1dz1VBmuVC1kXMZx8JBXIVd00s57
dVBrP5Xs5r3T8Xd1lbKgRwyVBz3Umi0uEllxaNUVu4aG0FaRG80Pk/R5NCFoFF1B2ZzVspeFyS21
1TUkqBrtz1w9r3YiAdZapn4XjeiTiPiBej0XrSuPOgiUainWxI7zK7kMfSL4XxYrQiAuzxK2g1FS
uEWSyM+Hut7nJtDDUaSyI/BJdg48j5SYTpMVKJUE9eTSnouxau7yOB52slnmblSmiQeZYNhjhshB
vOgJcfSKfW8kY73XwkZyaEPCRb4CQgBFq9K2H1WJTKqKAxPdx9cIHjXUhmJx7AnWQKa0lS8o9PeW
Wql3uGhUL8z0g7qUR5rr8TMIwNu2TJ+luO09DqjqydTRm0WkJm7x09wt8zJ7lWGcoyKPiYNpCkpJ
43p0Q7Q4jSgMiVLNHcGEhv4q6aqSRAWpliWfYDmmhwCckCuHuvmmp/P8MLUT8p5cN++KtoV61MjI
zINAeEk/jiSzasahySk1DFqqOfcZq29ZDfJ2NuRLqCRvsbrRgbB4s6n6Uq+/4Ns1jDxaGUxUHS01
/amq366KmdLPo/GAliAFD5WnsGSkWLpVu3Q5a9YM/KTStqk0ekhqKo+qkkxlmrhQwYfKixol8Idq
bLZo35nMtOOTlIrEQzVENZ24hUx0gJMtFmmoyYVZNMcNU1ppoLD3oaIWW9q+kdN3hbqhUL/TrfhM
qU4kLHJJr9XS/NQDj7iMDN2f5KCrvF6VXtp66ZwpFNalzxPNb8A5xkPwqRDmtlbHbtPMqr0bdXuD
O2UnC7W7M5fEVxhUrqXR3Jpd7XcIm/amza9InJ0rTw4NCCoQt/xwlBAc2B9aklyEmqYeivGA41b4
KtshwnhlVE5JXFc7/YqYN3MBd6SxlvduqJOV1XKfJkbVORwhndAQ6UFKZWp45unCyZldiXquPho1
fQZKHNLxydV7qQBoKiN/T7tphCwWTg4+yWgz6EG2WVRJPMcGToq2ikxPMqiy9VrfD1VoeXiPaoAR
rFVTPIhdyVa+TSyz9kMadger6o/T3Mw7M7epEZQbbjLCyyOg72pMG9hcTpyRk3OfpY5t1IjgSnXQ
tvMyFqkThErrW4OVradB72XfqCLFicFVfdiwLB9orlebTB/Htblo8qkcs5eyBSkRypBtOC1qWyNq
PoYoy3wrspvKmezSukurQAc4L2S3reNwT5KxtG47pjeObIbpKpACcVsvQj+hxKouVy8j5/diXs9W
lN+KLsVXnNvGrl+64JjTVfTruq+2y5yVe0gY85b5Ev6escV31STSgwwL06XtPfrzTLowfKCvAKRY
Xx7sME5KxwLf9UW35gVYxlyrqwYQtcvocXlLA2FiS+z0nV0g8M0KqXtMlr6/JAMHQAJrxs9FpZWp
s0h6uE/kLDzmSWqBXujccBwOppppRIEYG9HLsp9lcs3Iba58U+1XehKBMyn1z+mo88ayZW8zktcO
g9YNXt+SkB7IheI0vPkAMzLD8GRNCs5TMl8Ju0zaI2BBmyGzwpdWWij1rC2MhP2kznsC9pxUl3yj
ln06cZzZMSKkcrBL435bJwWC1WSPskt1aw7bzihhDYRGeRTV6NL80HaQuHRHMiaUzZm2isGiHTjA
637dFuu0n3aLHVQ382CYNz3oN38iwNA3wvldkqVtUE3OAtpHnubL3O3jLnSUMl5rhPdyWn+eCOvy
xFQeZQ5vsKoXoEfzvhNS4pZcyOteNE9KuhwHE8wp1C/HkBsgEWPjLk3nAnJ4tdNZdaV0kNZqm/Nv
1y6ZoxsSULYZQxvs/DJNMfs9QvGxihIuYu4RP2Y0sJKa3l5HVujRP3urpZeOEFpOh5EyHS22spXG
odZp7Pl2nsWtFTS+MfFOTq2i+VmiH5I+fRiuUFYjK++tiHAHy6TqCkm5nLNqHRdnG2OLWy5i3RKG
BpQgbyBRMjfqZvDxRTh8bhSV2fnYVQTC08/QMhqumrUKTWpwRyvIOFGD93KwH4Wxm9X+mFN6k6Cm
JJ4k57cNNCipGfZanThDx/scZJ3GTcNCE5nsj5kSOpUG76sCvOLOerzWocGkkrnBigK+mPPEGazb
52ic9lOEhDmdc8Mbzeix0zUvlfsXrSjv6DN+pmnwEaS1N8rJJipSwFlDs25gVNEln0nPEfFNEIwI
W6s8P0iyUfnaQPHbD/1hnjt7pcj5Tg9VOn+G7tT0/7x2pL7O+PAxAQrrzubz5kQwuBXtPT8cniKN
ZNJKUerHhdbrEMWnkI6eM6kxSnvLYIfOHoqyzh2GoI+hqe6SaTVMrKmgzbqbKSQaWgm3Xa+XO6VO
prNEN/hJvS6d0uDa1ZvUaVD8Cil3IiU+SNzNkPV2VcvHNKHgbur7SsS4NzsL81gsEKtkyakQRbOT
lEJsZuJfEpcrz/5U1UXjtLmkfmRLIl7oSzhTKbnRnO+o+PlQy86rwxZyDk30bKpOKZci54spwtKu
xw75ygZtvNpsvgyavfghGHe3RNl8NXb4Wm0uHlq4gQKukE5jE1erjjAKXt0uk6RjPnTGyjTa4Yw/
x3roLGPgyUzyyWS+QWG0WF5NpKOb8s+uGoYeTkpr5om2x+ia9nDOlV7xkVmW66Grpb0kGhnGmp0f
azs0HqwUdSTFS7VWkYV5XXU7M+oWGTGUnbViVgyQUnViXOFO0r0OdKQz2yIdJvUX2ZgP1kjq2dy5
hq6eyiDeVXFdWjS5411rMVIdkue56cozU1SYdOmwS4vr6jQPqZ/S+u5G6xSTibBv9YGmcVMrx6uS
1xEjXaYC+zD33XE2+5dUxouhT8uxtYnumzCZgdjMuk27jMm2r60L24DqSEuw78au9OClTE86/DnK
6PFL0ScTJ55QdgjD2A1jQbHfSKMzhgNExbqZ1pjejlHc3nY0kHxOkga3c6Vzn0DrGUz2jxwzb240
wXmQO+MT6BPodiypKxPVoBdJ3VsWxxC8tJDXlWmmbxuh307lvX6lS8opy7ltfAyKfaeW6S074qog
mNXhPt0CdCudRjXkB2yMNWAvnfsYxIIbjDkbr24HzjLyPCu7QXbQLTf5SEyhWWSvapgSTURg8Yro
RYqIq59bjhf1nXSvNaLKVRdD6x0LAesr2BVXi7ikDLkXWlXohYClnpQrWYf50I4AxJVIr3MxiYmT
mZiPhFrHbmaLHakEbp3Zh0jFLNvb2rStlKqkhmBhXSLpdpiNyFvgKWaW6bGABatWigxnzkTsYUV6
Drj62G8ISm9KY/aGWH3v1P6R4ujcA5O5mMt1fhDvRaE/q0lNllZBBZQLFRtAEFCZJMo6UuQnPTXh
TekFtbmlBl7dwBZJgRiX9tI7E23nI8y70KHozdaUndUXK87nXashZI71fuZQB/gXeXj/uU9IMKG5
WE0h3KTM2s6FlHxCK9wdhdn2a7POwhCIEmyHpJrNV0J21HWDBaTgRJRmO/BjwSdpGbQnAhNmRxhM
6+IkGd0wQnSXhH3plFq4rOcot7fMaaoHteceC/JW67kMpxSSnEmRCSg7YruaY5cgRPGU09PW/d6O
P0XwEQ79wirtmEiWcn6c55NRa7NfyplxD4DyvUdetw2TEoEfnnM3rSx1NUB5poYfGtcKVZrckVke
oAzq26LvzJXZleaNKgfkWqalDKOriO8LYSQ+pzzpBPWOndfsTCDbgd6eOg17rWPJ0usIifWm76Bj
d3onPiQIZLuU9F1Q4vZ0D2O82Mj48R3cSUvh1NykziCS+ikeJnnTyUtKJO80nLmhVBCnc245RqXg
1Gn1PLiDxiVpUNPb0jOqor4dmzJ56VtD5vSFk1hEasJV1kq3pV0ve0jtsctcRnGbqhCelusTe0tg
+aEcyGvQdNKqK+MMIp5JMFpVLdGNrWYUj42Ruohqyn0mtZPLoMt4ayrN3Cs9SFDexTiBIWQWrt4O
fNOl5UYkvSDz+nphG2d8QoAprotAcyQLCUsSqpM/2lrjozyw9mk6WTJMyLGlsjGZ/EWT2cMbTRUI
olXtDaYlMUwJ2mGfxcJ4NuZcPjYhbjH0tIxe0Sru0pCUAlDB7VYtJgyQcRr4WJGTB0MPXwHRxzeT
Ob8KQoLdUjeldW1HzVYEobbKbJLYx4jlKq0L/foR6ti+ZKq/cmUwe621/JhToaximTZdQEJyWdAm
WVw154hvLH6aM2EVEQAlu3MsJoYVJK3PojetHYW+vZJMsWxiqbY2wHCZyxa9vL0SmJ+LGix4QdIQ
+MDWAXZJZUk/TboUbdTZrj7l0U6S23jToOB7L+Wy2th9I71V/Rz7HTq4tQG9L/I61AgP1tyJu8Jc
viSSzWplDuBgi1C7XWSaSQMdGndEUHaRAloM7PYSZg6r2SCMHy4Et9Y3ulqZT6wu2ZM9iPg+jALz
JMtTtC7VVrsN+pA1IFMkmpcIZ7dLrGSPRW2cVD2UeAZTMS7X1KQRB7tORYciAzMqhoupcEWc5Cdl
qrQnTUTKkdFtDrcu1DmBkZoib/WiVs6Tpo+mp4dzekjLvjHdRJeStWnO5SWUp/JWp2tDW0Bk/fNY
6hIjp1iEn0a2rdDRWRLuIiMRKQQoSVZoM2mh6pFZ0O0zjVjdvz4b+NOu/0/Rn/90ivCfMMdTXBHe
/zzH81T+kr8W/6P9JXstPv8Y4Pn1cd8GBJr4lUQRjk26uOYxfc3E/TYgAEmO8xVBMYNMAC+o0n4L
8NSUX9GPMiBQGRMYxBghNPke4MmX8GoBGCGagYY+s4W/MiAw/2haJRmc3CYDgY5x9XpiOPl5PpAN
I5NAgYaTCL1tEh/qRjuFVflGc4t1R818kgIuWBQf+sCipZ3t2KiPFaRVPd1zdDecRZaf6ZObrmQw
H9WmL+Gi+XMeHnQOVcaCZybwlfi17dQXBnSzC/2MzRC+pkv03Cs3mFujL0hpDnO4OBRCMHFjFq/q
9auqr1V1k9zZyblN1w0jSp3a3Q84HcMG3NkVCsq1sHaUa+fO6BzTPLJNRdEBZXi/rnUPCClFYdC5
KiUDk8zO50zltNQVicecVIYIQ8dGX1U904Ebuv5xeRske6QdNfC0YIWkx6LWqtdqempsn/s8u8vu
khVjcGbVH/WDJt/WR0FzjRa0TC/s2qE6ZH7miycpWM21k79Y87q6o4PHiPJeUlzSQ+vQbeMvkXJb
3DWWc19np1J6VNOOcfDioJUIHUmDEOdkanWsk7XcMHQB4y5NEONjt4pHEH3LaptNB4wdG6O/gWIJ
I7vuzT1VblZkVNilw12/KjqVlBK3/8S5+kV6md/lrz/LX3++/hi9dh/ffoxeqaM+1Pe//Td8JK9i
Ldb6+/Chv4s1MfLjlQNozDjZ6HX59rpOD6qZOLqdslerjtZjP9hlVf6SnZLWl0ebluRzrRJdSuql
o37KXnVon0wT0nucqLeTvE07L1LXjuKW22jxpnw1QsFqMFKcyQhThD9GKwboRnluandazhSleB74
t0xlzY/XZOTyzKJtaqWzzI7h5PRnnUL4keQhY3+eXGtAhwomFCXdrubRV0Xd3cR0g8rTsV8GVz87
jcffs15L3SvAfL+s82aTVO+qdRZV6sAl1+R1CNrSRLzhE1I+X3idUeDWlIvdSr8vR0e/ny/RWyD7
dnvJ471Z7CY6w/uA6MZN1Ouu1V7jB29D6T1sz7lxULdZ74drHl5Gj9N0O2kvothdDNlPpE9cqmwF
K5PkLIXmKMZkV054hnPpE0tDQBCbOY3PftimKbYAN9b3jWgcbbpE/UYb1vJCx3hVS17BCy6Fz2mj
PjIVdyUrddwqXIvgqAXH6pBhK/f1XdkdrJsXsTSOjRAycu1z0+2iiDho7m93Vu9b6dIOV4Oj5BBp
lsh0rpzxI7qPT8eVv7JQ/nz4Nd44TpqvR8kRtMCc1Abl7C6LH0c3gBcH3W1PeMnbVbt4tnZoBie7
l84DG2WzUkG/h147e5MaOZynMvWQ5h9B/ITkwUlnWpuH0dW7V+b7NHJzl0CWtSoqR6efL4gkIozX
qePCbWIZv4i0saN91iWuEr/BEYbyvWuSQ9odirB3qvRwbSEGknx9bnbnVRf5ldqcOl99tGOnvs3r
jxThAeimPKO64Yx5uxidG1UkCCxOZbHAnFV9l7TypvgMIkKNXKIYBrjfSJqoURCX8Xvr89kPM54a
n2jiTFtllWlI/13FfEkDEELmF3uUnjpKZbHJKuC8+6urPrsiWO8j5Um3BK90Xch+WnDae5Qzr8I+
fLJeVeZKbdTSUITktBuzPf1vYuW93mDM6PfZRZ7vE9XVK59han80n2hj0m4tb/IbG4y57OAxlr7+
ojj3x/b49Y/5s29fkVledYe1arkuaH35/X9BGfqlPJJj0I5bFsZlvzzNY8U6lU6yA8ZqxRyCA/Gl
1k8icJX5jcseg5s0vbVZ7hTtScwZV9KTJHsk4MY991SNCRqMo0Q4YCa/KcWyCqVbs5FcplchbRyd
Z2EW25bRF/Y2SAHQEecdGuuo2jbiIfeC0Rstuk+mQzc1ZrHmFE03OI44DdzyrhaKW/RcGCjD0fQV
b5YT8J1Xdu4stuoCmB5o063L1sk47TmBXX3KRsPPVgWaKbNywEzbr8YheetHt05bV6+PUXkywseS
7ZESyy42Fqd1E+mKv5yqmfGKKxZ3Uj8VZN1yvnfDQXKDafJii3tHZiNRacqk6qUzLX6PNbF+bRTb
K3aCmzbunnQxeRXGFLsTvkoDJykDPxurj1BkboXLVNVzcMAlgKtxlaoPgZK+sbE/g2G2nUmaiNyP
GZSkq+Yq6iWpIejBkeszEzDoxvQZw8ENbc2xesXtdWXbFoYnZdU+M2SCHqyVJpHkVzbeOH6M4cFq
nxjUrKGqpU4sR0jJL5JG4Fik0H2CD71iMH8Tc8T2JMv2pnhhLoDh0VE4kqj2OZ/uFIYPxDN6qaoj
BqtJcKMbq1bXAdOw+FK67qXphSngKU2UwySys5mhHsiMz2qhH0Kd0dfr/+Uq9T9h/Ylo+qpx/ecV
6Lqk9Pzlrn/7DBGpid+7H6vQ74/+rQ5FOQtigODnq9D9ew0qrkoUTBTwqeAs/VSDar+CCTYoWQlo
URWMVL/XoITIk7NDUUtSjPgr9ScZNj/rU6g/Wc3ACWErIMRJ/2M+dFzVEtIVjpd1AL++zg2dLhEO
Q/Lttswt/EQl+stUnkjvvjQ66fxh782leQT5p3tl1+4Fs5EczyPx3WdJMhg86CfSPjjbp4/E+Z3k
aHkAuTGxDZq7rEdZ0bQbJR24hdW3WQ53jS7fostAz5jSk8DD9zmn35QPTFg15cOwwhgEdT6uM2Q0
6zJJ3sw0Nb4gx6Txy9RceZhAXKyFqFGSSaXYDZbZuWOiaNsJoYJDg6V/7FKas5qaTS/yHKirSYND
LCmSdRMh4kzbVzpv5RlfPpVFZbxXcsxsJhGo2Zs234X2OPjMJImRUMB/60mb0YtQdYrNLrS2hkZX
ruka43aa07tQFuU7eservhP/hKTK+qlLeuGX4KeQtSBcJ+KwDgYnZX62kQvzqc5ZBufetjhjspXl
VoaWRjQqZJ3qgsx2qyUT7aakTtdm39xVmAqcAen7u8gCryn5O6057lJamjd2Xm27mrj6nGU1blAd
lenapkeYlfN2HEqcQNFuFjEqi307pnsrKbaW1rhN/th23ba0NIeRlS81jNTEcopjxgYzxVYSRI9z
OPAXylOks93YTccZpGrfRGj6hdpf+Oifp2qB1x26ivWJqbq/2DWtumK7ZOuWWkgy767zS/jBpO8W
jOpz2retm9jGQYkk8kOm/gK9uHiuEoN3WBvMrnU4TlfvrUa3IxGUqIpetVumzemj1qkEuhbBCcPv
FqB240+F/DLpmvIQzNUd0xt5MwVJciZTRpPKnQiSL/qwb6PE52bzzavkQVIhX0KhuRuS1OQCfm/S
NrtQ24hN28e7hHCxNOAp5vUgYXNi3KoNs58q2H81pfjMdSC5i4n8g6eVIsIMqn2eZecsMPMjoawd
w1FxmIix2Wr6rLuxTCsYBrbpWF141he6a2EaMSOzx09BxJnr//8Fl+grNHTXuPB/vube98XbL9v2
euZvf1xuf3/sd3SH+JUcJewiGB+uZtDrIf47uoOewBX2xNJHcA12W5bW79JA0B2qxT2JxwQ/BUbj
30/+1y9BxUMLij6CdDT6BX8B3XG1qvygC8Q8gYuT7AfWdhZxXN0/n/sVNef2EIh/Tblz015vnbGM
PiVa+pb3UbO2sbXRyP0PzLHK3zmCrmJJhlAoKOmGyH/MaOAPYmNO4NcqFdypjuh2WgbobOc43w16
fJqbkoLR0NZJnl3wX5kuXOx4nzbRQ8Iqu2IfWegOJt/pef8tb/2X71fln/ax/vWt/+XYtxRU7J9I
Draf/9cPj/vtaibiiCIBJykWYGIrf7iaZdLTDPpU1zh10lp/v5rFr1f+F7Z5bNgUF9fC428gGr50
pYFcg3IE9xyeob9wNStXf9fPlzPRBHTRrsZ8/Il/lLlKPSHu16jJVd2FO22msJ6TYBUFGtma7NGe
iJLUG0V0ZyucOhZj3Awyp2tNpD5ExtQXizJvJtSM6AJZN4X1nTr631fYv5jXGo7ijXoQRJZFGMif
lqz/duvdebeP3up///L0pe2+NNSvUKF+uvj+4T/5Wx1rs1ppLI/XbGyUd3+7Dum0cv0hmebZcDXi
kfjtOtS0XymGYepC7r5myl0Tif7WT1V/hexHBQxf8ut6q/+V65CF8+cL8R+9Fz9a9Ai215osbxQX
ObRwGiE2IUopDy85M48uxpYxDswQxHAUmXST6MMjBzVw3pzIhJ7sZC1KnaYv1uTenvqBwSzWpd5u
T2ndZi+WNQXuIOmE7yH2dFQ1VNfUtk9a0zJByIi7mhWqVauZ9bOc2rGXxMtHBskOu07hz4s1HqQs
uCqSZ1fO8tux4qibp1HAPG7GWDSUOtPYrHLtjoPfPBYrIgWigJNyzFl6KJv6tlEpjqMJ+Wbcx9N6
Hpm8ZSb2VWLn/XLCMFbQWMgt3beH4ilNouqix/TdUERzcoyb+1LXXqMmPhW5cStH5uAImZjE2opc
/vKp1MzTUsaPuBxvEkk5YI5gkM64VMyLl6dtf8Dd17iD0Mh3SarFFWpCVWvaa6JRVK9oGdtW+Ycc
JMFVKKgwNFIPeb8c5kUmk0GvaewMVu+MsvyljbLXNjBOYTQhgGekxtcZpFhTI3w8apSGLYKqSpCP
hEfvUFSc0JWB9k2b7rUqTN2gsO/SINuWtnXuVSa0eVdOX5q2/oAH27qRCCnR03nbKdmqTRmqFdZr
hbIuSLG5qKtSdRNkvQ7HH28MzHMRZx/93CxMiXsEEEUOQ8FsqjMDfRQeGd2ZJMnMlRbJdEPasGO0
N8sMoZiGnYqGjukgJ80a1KDpIP6iAyBPm7JVzLtReTPJxnL7qI13cxzdRSFaVPTVeeUIAiuwAQVo
tpfkCaT1Qx6Z+NlIHCVmhLl4MZWXOdLLQ9eM42URKf4nCWnjUrTPbRvZ65zkXcvM3odCQw7JiaeL
mKfrYjB31PAJR46rF1CZgTfKxVoapoe2q0Cjp53F/Lais6v2TonQvVKzjW3m5zRp7wNl8diqaDf2
TtJ8kJXkE5XkJhp5mTYvsO01ty8ib6hiJwqrbUlnvJlf6llxUlQrJRLmdi5uukJZN0jJhxwKZKii
In0eOOzYyeSJJvekAJWfxodBg6JOBDeHfZlQKprNBX39ekTOb8e+fUp7pAJGRfr3ox6LY0GcU2DJ
9Okl5WxS5DkkN3syfsRiwKj+8Nfr6P9KQ7M/r57XzZfi9fNPq/31Ad8Wd8lQfoV1RxzZ1zxHzTCp
W77VzNcvEQhCh0AlDlSmXURF+71oVjDhqKTqEnNBCgq7P9XB9+VdYZJmUXowfiMc5Ypw/yvL+8/l
K7xZ6nlyLXmK1Dl4969f/8F/PduKVVRwRFdYQZnI6DU9NGVoN2JCD/HDmeLyrXT5pejzSxkXXQuY
7+cC/dv34umyoZDqpPGKf/5eSpkjKiTCcFULWzpmPQ7MINCNld3OL2oata6akrQRTao/jyEZkjGz
iQIF8sqap8HRRYjWrKvXY79EezWlU2fkS+sTbNqjfUWpPZTJqkpxsM4qfJIClACtQl13taxiyhNV
OX2YcjkW6ANv/vyl/YNXduXN4xUni5x8hz+MHE1coHYa8O0XScn8juaQq0wINlTR1I4GCpaeLO7D
pc+F/+ffmRr1hyrx63vKd+ZUcb3EDPb9n99TY1qGzg6KZKUoReiJAUvFcu2R/vl3+QoI+L0Y/fpt
6LRxSlPRlhHZf60RfrhMytFW4t62sS6JZGhWjZArL+2jawhxYQLYayBaqBDBM1dRwuC9CxC1wkZ9
qsdkZuqTSsadKS07k3bxGnVk1zgiK7WPaLRQbdhLVzjQYxumlUMZwi7v+2Q/WUrykjSTuYIsWuJH
h4mLyDPt8CqI6enrC/x/Ucv+O3vntSM5cGbpV5kXoEAG/eUwyfSZ5e0NUd3VRW+CNsin3y8lSCMN
MLvQ5WL3ttHdqMpkMH5zznemP1Q83Z//wAvY/8d2rL+/BvBc/xfYAnlo/+cRwH/W303X/ctLjL//
t3eY8RcSOaEUkMNOUIwHkPjvrzCDIpQqlNxVngxaoptX8O+OQCaqoEAM4Fu3fgmSxT/eYJb4i3XL
c+c/Aq8AOeTfGrj6/33eSrPv0nLBiwFydHuf/uuzKXwE6FaHNyOOG/1XNuXuPdYaFSxUGZtVH/EN
dWVziFlTvEwuisgbjvIllu1Zkki380uNDcUCzKY55IS/c/3NXmBN4JII+ZvYQFhelKzSY1nONDVX
0+9K7z7hgEzhpC2498pp55pVGanRTzcr8sVD6azjRu+xFE2J1X12RvYplffRzhQPdWOeFhW/6E5q
buthSXex7E6GV2kbyoqX1jFGwoXzP7FfBrJZq6Bhw6SXc/WGxmmKerm4RwEjeGeKYYmMyoBDqPVe
MBhq+G1p+iM/SnWZQHXMzdxF/kwpWFsY4rt2EXfJ6mXbykA0UPfruqGiljfHMknjWuMA6BxOAw5l
XqpjHa0IL7fD3CU4eszvxlrZN81eHhR2tRu9dHrOy/bRTNrvuNDeLDzbfNIZ8jdlHD2Vpc9x0Vl7
0IV7v6EOYhYtN23Vrsd18uq/Bd78W+f3/8lY3htQ5X8+1U+sUi5faKKbfx6E0FH+42hTZ4DsZmpB
NqvpwGj9x9HmkNJ2wi3UGW/d4uz+62ibf+HEUxlw3gW85X/S8lgm4xH+K8zePkNzkGf/TnHyV6jd
f107TBkR1MHfMgAfMwbhRfKvR3vI7Vo4M2sBVGIrUzSV7XyKAdBYPdlvS+/vRGpGsQEPS5vsnSGz
g5UP7VYXxXOZi2is5yc7q+nIVCrPXWO/msjYA7NaRtZ8fRmlvkzCbsLs59y6SHjf9DVyarZktWMU
1eI/pUCig/cn33Ay8ero7o9LhZ5NfrX3/PrNTcoWzT0BdM5oPIHK2mtu0gZSEx01On/H7j/aZDzU
8nNs2Nsag1OFmhU/V5P4G4Xt/x+C/0M29f/+DPzneNsj/svN9k/Pv/sXw9GRozGdxjN1w8j/rTj3
b1HUUHcdynAuOEenpPv7zeb/hUnMDRio/1Xj9k8jQItsa+5KqlvDRJj2b9bmZOTe7q5/OgCcyb/O
IQ1Qqbexp/3f7rY8yYbUW1W+0bGWHfux2vglspLZfY+RzWxNVx59FGPoR8xW32fKGsgz+nSzHIaG
KB2Mm3X67ONZxxmnpcULWdK4hXnls8ue02f47QiCUnsXI8/yK1SyBurbjV/whCPs3GbZc7+YFtuY
4TAZuC8snCrEPvIUZyg7pgMrtkAU70NvN2fT/wWaA4eOh5sjLtBsdkWI/zxs8K9l7rFI78RIYK6D
AIosugvxtvh21WMvFNKaNw3P/uAvmxLFv6yQh5X6emc5Rbkxc+A4sYCRohBduFqkdRfA6EG3aiGe
zKNeLh8IXAfa6mInDaRutDJdzTKsj9+nRdujREsDhb82QwHXJZ9Nja5vPhrt5w0X02beu1NELJwC
4oMo+Fra/1q9TbivCVAT5t71K7ga6FJ6B+3NqL/IstrBYX4ZC+v3mq4t6qDipVmPAtlB5hf+1kOe
U/bo53IizzRTnfxC27vI4yFNbUerSI6zwDPlk+hrzY+mio9zWqtXl6Ve7z27/p0rO35P29uMlbGh
mrnr8tTc1EY17oo6DdbcTR/I9dx2KS8c091JUZ119ZlOuf8AtE9/BZ0hnw0tGy/o2V+HAesHoNCE
X7TX9XdjaFGpyA9htcehQI3fPeU0YBVTEsQQcxlU6ZCgjcbbFHfNvmxE5Pq/Vk+7FP16Gko1IYFu
I7wlRxJebqoV3Cb4XyZPZq83Qoqcq4qxj95Futfcd0v8OmNC/rWiBv/jtW8xVZmtli/KNuKiMavm
5X0n5k0pHygXb8SZgLFeiJciCbHmN5uqdbs8cKsV1XtJQWc9w67oX9VYvywYqAJV1dU+a5Z8K/O4
RomDFGdsjJ0yjY1vmqFbTxu7frFdL5qNS7aWD8JpT06MD4rIEfRN1ibN/Wts6LgQkpBlJRgE+wHP
2GvT8JEifCyKo1UKhJ0lciNnNzdECldkgCaX1jnETr4xK9AGqbVXWoP2B++rqF48Hm7b/c6TCiff
qWAW1FcpLiiaWvtki3FLTXcSDiIYv38Wqf+Ulb/X5IRT7kWw+0wbZAHFGIkJM/P0uVa//P7BYapq
0nupZjeiGKWpZut5QnlLamHDz28spxm/jRG7+A2l2ljpA/5pMDTIbWTHFBHE0JrUwaL1m1pmL3LR
7ztGZcsNmLRa21UQYe4gLfQN5qIS8d2x9Ory7KPbl377LJ3koWWHrsqDG08irGxjX/WNs0kQfgc4
VPDcTDdtmqn2Wq/9qMzFvOLl90bRXUw5/sxZ9ll1I6aYBVdJsro7zCmRnMyrL5BHjRru4Tq3l9/G
KpP3tW29h7lsmCDH9RDqvDci3H/PqTVNx1V5CBBXf9x2N2k/Y3GOVodCNAc3AxWkuxe9/dSZzWPh
zZfC73ZY2Oof3Bn2a+nePFQEPQZSxM9gZvn7mOAVgtT+sUiyrd2nx0Tv91OqXcZCxzmG1dztPylg
081QMT6zxS+j7PZlPJy6RXsiSjvHG/RhVfMmT+ohUiBAtnVJmoLmLUaUjN4cWhqaRIm/SH7FagwS
oAebhmKgNn9miWA0d9T7aJ0aynNgD9ObZw5JNDlJ+o34XgWmbWgoUDsgX3uFmFCPGcyaOOqZe6/6
5wx+8Wx0KAzS2msiRDYD4Za6v+trHlPpuWDxe1ujyrlNJReMGhZjv3hIssCU75XwkOt1JD/52OM1
vB2/J+z0G78pETyuconYhkZSvglXvucunpY4fif3V+t871Fm30SVcZ5Ld1Pgxlw4ZPl+4nDgyqxx
abp3mQ7OJEGquhvM3023GRKOBsIRU55wKh+qZPp0coz4sUfYRWIeix7FII9hywBgNb/ARTMbrSMz
Y9qPqLGYyzBe9E2jrEsJ00jFa4KUNt3pyzuiwo1wtQ+dngtwAkamyoKktzZuVLoNYbne/AgjLcrn
7gyP5NxW+WNqO0+sapi86mVTntrKA5iSffZKoVAeFSIyCFCob6E7Z+Lc2yHzZNSLR6Gv4eo9eFby
AYUhTDBegW4Mx/5sWU+S9+sNnJHqySdKlxB/P7rtYpc0asMy4s53cBE1h74798l7PMhPredQS8JB
XaYkN78blSRdnl+VYeoSSKwlVzkNO7fRLrYqPzJXHRz5UpXdu9cuS8Bb8IQQHzRJYi5RzRA38JhN
4WAst6k/uFenTdB4IkdMJ8ZToMZxGuHL1ubigdjZ9mCt7S3wMQEohxO5cq91gpc99bFBp9fS8oJm
4lte/G9r6bYJ3nDPQ/Wd2+C7MLXvxik7qVweRsSvSUuhwfYfq/k0HfwajyBLnSVsreKj0ZrneK5/
WWj2VAfzYa7ikAScTcUTzEJz2wzN9DTWODML71uowglFYn0Pjv82GEzA52Q4Wpz8IOkR9q9V52wX
YWgnYNhxUINZRQ8FNMJduUo+lKPxwoO+FxENF1hz+W6Qb3NQEnqWFFTvnrayg+KX0adnqXI2IP6w
IS92i6whIirjHbgOavf4wZCk1kqaDCRHfjBl7F/atcRVzKsqHdatwQ1f4KQdVvPUIrCO1W6ke2jG
FvoBuilnOrhgLZFFyZH10apgfVCZrE1UeMYJ59HdmB8wWOSBPgt9J10+HYkUvC5ulp99iXo/tuZT
VuMT4H81swOXmNgUfbxll7JbKz+kT7prOhGMuoabtsMY6YY+8kajkk+tWT0s2ngnHPWopU2kzLj6
MIH4lKPzVMjhQ9d/qsrcjc0PEQDHuT8ZyVdij5vUrA+zDlJGm/f4/9B6I2nj2OgdXtZL2l4m7zMW
R/JeDE50jFg6q9AuHe3lrfbrSOrLvsghWfCWNerNkk6h5r+a7Oi8+YvtGtsLtcWUkPEPyfre8HXy
3VmQ42zmDPambtR+NlKui+ozvxV4g16Lt660yWOwMUJ7gcfYxvZAyYiZTBOK7ZOxlmwAs0DXxqd8
9pwIdvnNkPSjexylsTgl1nzOUGAFsJmueXoAPH1SJBXWTqVflZLoa63f3ShxxulW5OXNHkY99ABW
I3G7b0vmQaLNmGfDJPCaB6cQlG/qV90CQVrHGk4B2aqeOIrMOZQJZih9VVvbaV4w4kWDJx+N/iKA
hqw3bG724+qQXQx8eI1+7FNxNFcYT4bIwrXy0qAbUEu54yt8auqPIYqz2IAnF0e1PW/bzH+1pu6Q
UTpdtTJj2N3HxqaHW8nkHIE0I6ciSqZKORgeYPGqJlB8F7nXeNuBlVTVH037MmKa5qVj/jjx+tLM
/Apg/HFtju6jn5vx3mFWtKGzvsew6NHfPtht98vxdORriu/EUQ0+T+2xrP1PtUBxNbQ7YFx3rGIP
c/NtNzKMbVqHiu3bsYRxLbhtezt/GteX2kKD3PGBNv3BLGAIrcIMcLlf9LI/Gl2HHZ99s7+82en8
WrjiAgPoxD2xmZk75Y1+YpoXZiK9QI3ZC00g1l3Hk+ql2LTWNPPOVtAb3AptnbVN01zwIhZt1Obp
STo6QmXMF6uzBJJNd9WMz3m/7kEVhrQ6z2CTAm2uwh4Tn5+v9XmqhRf2Q4mVYxpevApHZz7qYMLz
dZdbiKfhQBHxO3z1GV3APOq/KV27D6fm/V8oQ78myEJ5eUz1LsNriYfEsEAxJMIJESjjKNdcARxU
kyc3brN9IpadbA1zz5zWPpR5EmZD/MSUMbkvlYZXse/al25lkx2kTTW7d9qiijsFdTlgaKFvMeZW
oY/DYGU5QC29i9l2M3bxIOT4W3csb4o8Poy01t6U18T3mqDZm+DQkkVOqlNsHtYOqok72s9K064e
bFYeeI8nsm2Ut8UqbmAXwnUv6nXfgKwF6TdGnptqb6lHO5CzJfjUHP8+12E34M5ChyiKuyV3162Y
i/5QsjvFzIDqlWUY88bmWPjxo9uZetA07TVFbbAhPfe+A8i4mTAq5HZUdoMIHas1I5kV2gac1Jfh
4BrO8qT/NvCo7r3SKzdgnDeAQKhdTXPdzOgUd16j9efBtWqYYiWVAaA4yX7j7AxcZDD5A0/p2tGe
rGehlWnI4KzZlHRadl2HrhJfE4bJLcxYuc8sgZBR4gxa+5sNeerMA/XPrjUQnt8smcvNnNn7UH4w
GbV1ZwTOejfI4pC53UOvoyyn/EuzOEDA++2ucJos3NpOl+D8EH/MujjXq3PnjpiOb4dFjBjJKqpH
AkLo/hos9TBp0jvqeI3tyaLtBnzJQbzWzqa1K9ZjnSkwHi0VPVH/2Xbife6MR7MV+6V3z42U0WDW
d1il+1OR/UjL++j0cT/77k+d5WFRF3+6yQ6yPv4CzL8X1W/Pf01m49U0+qeutJ7tm4U1XtLfmut8
2V3/2VT9h6uNjxlwk41mibsq7cqoW52vFrzArGfRgjF3X6rh0Is2NJHWZtl3RRN/Sp0mI+MGYMc0
mSAOehuX/FhARcj5eCkk8nF963RC1hpM24EEypx77VXTtBXY1oOAwro3y8/WGJMg0acmyOzhrnHZ
adpInUNn7C83ottVYOJAFNxsCVzZrI3+2HN9WGVxFKo9Vtn4K8XsilljbXnJOCrE3M9Lj6mFGo5N
krzhv39q6vIa2/21FYB4S4qpdv2esjEwuXg3KeinQOITlgPXNaBPGuQ5WjydQX6+oyt/hF+4HQqr
YJ6xfM3atB/XXju7XvKTUeaAnT2Vcrqv9enbHxy2/4BxcJ0lnMf63VvdLdsDNC0u/jRZR3XnvXd5
xQekw8usW7jJwk02rgjRi3xm+XCfpTGmbdhWt4tEODIqvbyMWCfSrCZhifMG08WuuxEJmd7XhnnS
Z1hW5fiCH0nDnefuYuVuJ3DkhTGHWYaMJzM3NqVkAJYuKJxl3w0qcBMmRKMp3tacWWdmMd4wetps
Er/m4QD4hFLK/cIwua+8/jhm3IRDexhNRhrk3JSBPxbAX/zynFCiLlNs3JOzfLWzeTOYGvEVdPGN
RuCDtHNPD1LK1n3St+PZbZaUUlQdpnLp6VrzYXijIhrPvhS/2QbBsV5DY6b089KeadqU2NdpmcEb
mK0yDqm5ZNfZvRUnYH+cOVhbTz2AeYb2PNvO/JD32GeYZjyZEqdorpvL+9CK49yi0lfosIJhSmuY
pf0v6diRr75zZYXE3DynmbpOmfmnqS2c480sr4nZagAErW55SWJnxt6SVAyaJDevFY3IX0YuYKhX
bi6bPZsd/JhxfeLHHja53j/VAJ/goMdGBHMaDo+p7ibYKiD7NoS0sDKK67uSb17zKxZAeHz0DPu6
0+x0cAYhegQntIbbZ76WoTfDTs+gc5Tpa2w3kWcxlmG7aiNJitPrxNHYwPTi3C3vLRQINkjWtrZ6
vC/tbB2dvnnsxiI7j/DRIxfM9syyD8kQLCSTS7m4gYLsOi+eZdd2Ibs1PTDmtAi1tiBOhlEQmE31
G61+ZKOevc/HZXuLiw1q16IT2c9IEOJp2hqVDgQsTkDvZIrHfpgS58pLvnjzbgzgnF6A9/XHuIAI
TGbqF0bsyKswTo3lsFzhR6qXpcqWL60kz7iA9hGPV1lp+0wmv9miZbukNZELFXaz8VKaLV6muD47
4CPOcSpfbYM+uok3SYt6zRvtp9FNN/qg2G05AMPNQ6+sHxMQPd4+4lzAAKmm3pr5uoXZSUMGl+GS
ju2bZuqkRXePM4cYGnv62OtTHCSx/TOgT77VKKYzo3E6p/lJM/SwwTli2f3O6Mpnz/xt4mQosxJu
s/no1xPBXNK8wI//FrPkFpXNYeqKU+ZW5V6s8WOOwUsKY6crRlPLxJ9OA48+0BGKhDJ77CAsVK4P
JjOZsNBJM3sr448+V2cxPPrVo3TqfTLbWzZ2xh2DKcdmrVGUuzZXt32MND5XIC8Yc+06QqYVtrh+
rV5dsvhXaz5lqwv+e2Um15nvQOQ6+10wl2Omp3CSeVN+zRRSf64lbUi1UKvRV8l+ohZZ3xl6HAl+
3RsGIxDYsjC+uf5Kg2bAkE/TLakXzdIH8KcxqAsi0BwqdLS6OJu9x6yF8T04n4uyEcNCb3E6aEnG
ULlMVuQpt59JbgttXmYDd+zIMKFOslPZsLN0mPZkTIB6+E6Jvmw0qj0CcxkjCIuAnnm/4LPDvQoR
ffHesEKgYog9TMT42FJum1abZFAPH7121zOVXsC5tiJyuHkWG10hSCQH8YvlrryP1thPQj1R83ua
PFTaZzOIaK57ZiTJz+2AORM0rFruYJ6/DyXvYrwljOuX65w8KbATvWuDkdPhx2e4zneT/1bw/KhY
fxir5rMgx28zTXEkWhI6wWGN8/DU8LqIMVM6cQjrYgN9NMjVcJkmaychNHWzv6vVb2WUn72fhmv8
7jCYgAE6L96fnC6HOIhjMVZENKcbZ9F3jgvlRA3btIrqEVfcU6r+iOqr9N4XjLhx+g2M/OR3U2SM
YOKLjz57YaqhV9muZQqNcwNxz3ztS3vb97QNhnG1fA2vIqZR9nunKvlpG24Wo7p0sWILDr4Ei3O8
wNFPgeDoVonrB3+qjhGyzb2tlr65TrGl0eWTsxKgqp+pMA91CUBsui9B8myKWy5xZYHqAFprO/d2
/eSZXyX2Z7GgvGvEY1XS1HeWthvFNODZLO76rDjF9G1BXpuR4ZRYncjlXJlSS218cNb5V2Ul343B
Tah6VEtQZvjx7u1KP6+89WSdHUgMYTlRpXBEdfF2c/c68k1O15pNSDy/Gma2bZMfxT5BFptOvAG/
n0HV+9Vrsyg+XMyaDhj8VRt12I1k8arHYmIdoXpn56ghKgvvaGXTWe8ahsJJOJnv2TocsnZ+LsVn
CRA1n9zHCfYsDNLAgbllxKfE/rAyb1+3hEoOvvsyQgNEIFue6z7fZbI8NcNdDM/32chSZk7aXuYu
YDlFp+iHbvyU5fGJlfIGFjBShGWbY3lei5nQF1hYlrcZ6nuJ22GFGlCgy7We63HFMiqqi5ORkvY5
iuPCwHc4aAhxXTB2xZyj9zyy5zG6M72UZZyq9oJ4nUQDHqdj4R36bD1oybGmQk7zqKBYzKK6fi3X
uxLinq1/alzj+bltjipx9zk1RKqerSm/zFlU6guXSMyzA2bBDLIiCT0pw5JH5tYaWlqzz9bvGLIX
WsoHEmYDAFmetWwS4J1T2V+YMTfzbfQMG9KmjZzNrV4n9+jqotLA32HuU/weHfSEgi1WA4AityiV
mK5lHsHYtji40r6TFEzxG1cA3P460iVUp5NdXhz9tdf2zcC4aGtmRtC0f1T9avYsvqJMcAe27qOs
+KtGc4kzRiIoKkqAX9BuiGDTXjtoeEPGsmOqMH1bIvKgK7XmvsHV7OFca7prJ3huE8Sm84eZP6x9
CNQJzBJD87w91/XOy0Z23IfhxqfMeE2JreWvoaWMX8bqPaWI3IKuuiceVLCsYAXi2QE0wZMmNBkm
FdAi/LyXqcz9IPXdt2WZzahZx31BC0YJFRXNesBWBEHbIL4kD1K+RD29tiqGxVvpLtyErHieUrSn
jJnw4zEXsVMgvKURSN2rDtbS06CV59ZgaFuO534dmn2ttXdDGn/NTvNpajS4w/iGYEe+5VNZHxEt
URYaRXuB6v9RqPdVJ/JA7/vfhA+CiF035ngDKY+bbGwjLw0H3SPP/g6PWnAbkvvLsutACWmdE7Rg
AnV+5eVTqyWdsLUZZZO9WJbOiAOc7KjtVb+DNEn0BFvb28j3uaC/kGtvR1VOXCqciKo9L5KCv44q
/3UxXmV+NUUcUKJDy5RAS8GpmuU2RuFtTvdG/3s2tUPWdFAsv/whe8yZworsPsbR4bld5K4LtYzc
dkySC4gT5QFhQxq/i/lU209Mua8dYNWTc0MZ2SJBmM4QqpfDE4lt6Qb634cPj6v0P7ypPbeOGfot
WzYZZ4ErPV4l1SEv14u+mN918stieBziSol8oSS8CDfbSre+Mi9AgpG1xD1Z03nS+SF7PdvUs72v
7L64q0mP+HDWmOiORdxztgaSCgcvWtOdx0TC1z7oszlOLlugfvwo1nqTFitcCvMhqdI20J3sT0z2
T1+Kiz8l6zFTdTQUyV722Cx9RZXiIffMc55kiaAEFgKjxcXdT4S4sFgu2PBCVGo00ipW9rga9tGy
8L2Tlw0T9EPri9BDJFK+ejSYDim/+xkHecBso8F1TAbWXkz8fcaTWFLZiSj14Pu5/gWd0wGuN3pH
EE1Xdx020v5aWLUTWEB8Wl8xYkkmpzq4/nJB3C3R3CdOWMcJzgIvlQ+aHT+uI93HaKcvvkhgW3hM
OdKYqPkE6+k+rwzzoTK2sW+mlNd3cyp5trR5hn1lfvnpmjFGTRZaTmXdSd5HuCCXed+gT+WtpWfx
G42hzyPkr6cc7+zOI2voWMnRsCNngcMHbLsNLeggraveEsW3IWcQq1b3Ns/eXkvhWJv2tnAsFtmW
eE30lRZMbPuSWA8BvGSSBzbE28TjCezTQyv08+ADXUyBYeSaEzRCqWO+ooNHGXdWRD2E5arpO58n
6d51lpPRJBM69BpEQl3YJcR2F6gy2MLyTYytdYNYEy/c9xYkb4jYLqiuyhQa75PkGQBrKwK3Txle
FsC09DBf8t3slFHfmsNRM23gsIhMT6PF79SzdWBGOxSg2WMvs7dx3Da7Xq8fUfXWj43BgpQcIveu
TYTcmXU+RIWTiRe3by8FcYYRrSZqQncmxKelt5lazBdVw6hiTfXhSTJ1iZjoG/dzqadI8Bdn2JMk
x656VNWKakJky4OcJDtycveMbSvojWE0ekFlGlgu2t8jHIPiWseEu23KpDE/5sqVP9NtyJsIMI0t
hO6wLEjJWjPgC36yjn84g+DeCdy5W5vOjcyiY7oCbPfkt5q8VPw7lAwLDlsoIvwXbGOsKWBBoSJW
md9TuwCLSEtx3znu60TSfECM9T5HvAGjtDY/WLmzmG4I7BnFqkWWjtOsr2cj1AmcxmCWEZFQpNS5
5TDj5BF/0lpaw752ZvssAR1/dQlL7wS9w5+2zmcwpZLKXseIk85QTeIB3pe/SiZtTjqeLY7+ftat
+uxoDJ2aeM93MfBuVPaRWLs/w2S0d7af0jmyjuS+Ve4GYDuz/kSbLOq6WT+A/7V5v8/j1SgX+32q
fegeRt/7PxjQYepYujbtxM3arNHbRICOlzClo9m1qcbcN05vXuKEfRZ9cLmUfzrLLZ7GIW4fyS7p
WaCsDRrI9XOI62qrV2v5xweN14U9wyJWsVNrchtndf7Q3xKXtJXS7ebO5Uv26e4mr6AwqMTGl7P4
MOpR3Ek9Fh8Dfc2hRVZ5IfkANFNni2tF/0CF01JRNQtOAQT6hoFeBqA1A3CQK3oZS4dzbTTnPMcX
Tp6yt2slRg7Lq3Gb+x0LlbhoHagrl8JbNDaJyvK+W0TiERttvQsd1C13elP7v3DcGLt81VzsJ519
iV0bSDL1wZEJNUUUd+ldP2nqzZ3wWQlYnPfYX3rYoxPBWU5rO6euM/2rV5huOLUDShic9oHpa8x0
lJwl7YQz/SpncsF2BHjRs8SlDni7q/Vj13vWeRGJ8WjcaO0UZ0BWY591Lg3YEjaZ1nioLgjlSMyh
vyAJsYhOapbkfmQAHIH+mO4LR/H7DZ7GVtpw560/DunFJqyPf1NkjKcyWrlCDLvChKBLFoD+Bjpz
hU5YZWpvVaX3Sd4EQBHSp1cZcotBeS+Q/biu9q3HFfitfIm/q84SAblPoEBNw4jI6GtqRhSxf/UT
piZdiaF3yF2PryWzD0Zv36sYZn/IEhN/DTnajDYcg06xgf9glbF5z4AHPFTvtKVxdYpi1IKcOA/6
g9aAVqshU9S83ODMiubMbIP5N7Tu0LXs0BMN9q4l9x7cNll2Kp7zk96ByG2gom4S13H3yOaHx7hU
2UNLfyGFW11zCklEH3P8k7XdMgcxoXCXtsnuFVluuxTVsFF3+nZ0TRa5BIHtlxYiNjh7SHyFCyZo
tt/mppZ3pJKoeyEGUJa5MCN+LcFnHcd7hkjDSRax8X57FW5tnx5KtPXyMusTXwLPxGNSCHu3dC3/
VmU8RVYHItBqlmdndJi6qMqIPAgDYcZ84kHvxPjApKrVWL0v2Qxxc/KdMJ3zDlKOZsFwLofqJWWT
EHtoNVE/z6eYIN+jN/eSE5FoIV4C74+VEVGa49rbNi1bX84QSxVp8XgYlPnf+ZwuFwZyv5qRjXnv
tTt/BTMfDCRYnchtq69u49M+5T3l/VBU1iHtCn3vKMEjPJvkRqGc6X3v4LoNE39Q85tGl0ew6dVD
W1vjhaWltTWkWi7m0i+RNpScsbyrQ1yezqOKa+dCIPF4B/FSwf+QxatH0CukbuKCR2QKaryabElk
EGd6TL0zFfdqUNk2vU1jB5E+Ltgw7ha+W7LsbM2MWCeRlJGq1yz3ygfb8cfzZLnxW6MtOhO34t1g
urCptN4IV6WafddUWByteWtMkOlIuYcFb4/vvgDH1M634WizlOOrN5sQuxqZQCCRDsFjDKaHdt9J
ZW9sVYhLnlts/pNG31L+sEcq2Up4FotKkivEnWsbyLKIdbttkk+qmM1rL2Ezd8X6yaCH+Uwzq19x
bOobC7pIr2YHnpGD41m13Qqpnk06HQPQkahVFQNPTY/ZFlcNsozazSJ3LuuQgmHg0qAQqQuiKxbY
YhXTvBKVPO3LGn9CBjbA+EwOoiGfHoSYCb/4Mmq+ulggLDAr0DNBkd30F1LNGOUSNCeDrOI/dWJ4
54Wxn0RbE66mhpInL3HCNGTi6LN+5AEt9r6Y3V9V4SPOZCkJyBc2MdW1C3k3/V/snUeT5UaWpf9K
2+xRBi3GbHrxtAgtM2IDC5XQygG4O/Dr5wOL7GJmsciuTdssZpM0kpnxkA+A+/V7z/mOv6Rx2MaV
aaf8vZviEOM4oQOTaP9oAhMi9N1JODpPQwwmcOJcnvVdidYpzu4GhI2UmKFstnlrZ4eB+mPFx4bP
ZQkGpkNZN63CTHJbktAK5KbvF38rbUF9bRcjwSUGKrYr6PD01gkiOuZ2nCP5HMd57QZ9/txyRkDz
1ZHJ2YI8+q6qLrt2yxnauC85kpEj19O1iDRZIyYTnZSfByDNm6V1QWhAd1O4U/ze64CvrvFH83oq
je5zGpr5e1GWMA5ncyKjLjGYFDhymcDq5BUFhndtsJLvbBpQJ1vKrEEc46W3xlTjREis4axG2uQq
HazDrGX/MiQz7LjIo5rG4HUXjV12SQ+r2VbKpopO9UvJ+YE3sTFoGA6IPB7GWGMeLvLqMopjCT8G
xPfKtokg6vHZrUEQJ5u50WI7TbQsIhsbPfXRNG/E3KFjrVQornUSHXSONbVlSzr6YW2dEMLDh1O6
vuz6tt5k+TRd6wY5j8iCu5j55E4HTv6ShkXnrz2OrefRGBtgYv5WGOn82hG4+dAPEfKsvGHkGujh
yex5qIiuMAUNuiE4Qy9CoKhuIZ5+owOPGMGcxFXZ5c5+ABZzrU1g2IQSBNGj8Mf20PglXKDK6rZG
M/a3jrFsDFqW7EIB8dXAbWe0bGGNfGmewqu5RnTFO2NcpI7lvouELzN1bEBySdIxZq9p42HVtsi+
mNXtnOc9986HH5e0fl6vNRzOLdkm1jOLyfvIVPHIWJgoSVoL8LeMaVdnOr+MJzJV13GS8y4ob1Zv
fjRFt2FyWcaMPtJz5N3EVVqdyCIVn1UNOaeLL7pi3tPPXgX+QAkg4hl28bKbzwb+V/qULk6VSJ89
iepQDCvTcpHUVme3xms7iMjjOBnPmpc+JPiGOVAcHChQvA9mEu4LO0e8R6tYZgxLAu8jItDkaazg
a5c0MpieM6LX+JFNg8I+9zdBa7nwt0ucPabbibUdpvvKEoekyJ5M2n/jOpyt5CZ0ToErDiKmvd4K
xfC4EfOxDGjeZ4kAoueei7nP1iORikYxX8Th+GQ0/B8n5dNsOvne9PWL8eP/mwP+yhwQ4Un71w6Z
G0qgMXkrf++PgR32mz/G8P+GPsdnAwYGQj6Z6+MD+NW+C7cW45mDRYUjohuYmFN+cwjYf7OI3wbK
YGGPwwWAYe5X965j/s10TPpOYGOw9y4InX8DErL4Sv9hD+ATLK7OpGlK3vdifvsJeUMhVs6umQfr
pC+CqzSfs1vZxx3hNEl2quqMPbF1qWG6usguzdFP73/3Xf2RpXf5gB8uwMX9gw8CTygOYti+Pxp0
VJtkNSsGYmHLMh6NfoCoOdrkg7nsLFJUwK6aiUaIO/TZlVcZAQ4atKJYy2SYrViZ57NmiPwE/OGF
HlJPB0I76sFOcjnvjbb05E7UwbbWfr//80v/BQf046VDqHZwfvhAXlxrcT793tLa+TDXPLuZ1r5P
YOxhMjPL3/VZ69IFn+zgG6E3Y4lCAKgZDM/Zzo6No60C757dx+s/vxhsJj9+jVgYISvBR164yUwN
f7wWgzKh7GiWrLXnEcZBcpvlH/ym9EP0NYVL0mud2ABAGU+BSkxNRhl/fgE/0WZ4knChY3cBMce2
ZqPI/PEKumnqqyR1OGwWWkE0lWPYr1zEF+ZOW2n+npOdy8Lr5uEm5ojU7Oqe+dJBRNVg7nVbZemp
QeM57chk4nBaGib6As57HRiLDBHU2TYVx8C/uOof7TFcNb7SiNcSn5m3fHs/PX4EEBS+NeQALb2U
U1NKlgnKQc3CXTilNBIMlFgsTmbsSuOmcinRKRLHRieIzBs/vivsUiHEc0vD3zpWGTL+z7tsePr3
L5MvmBIVgz3GIP8nFw+50D4l+2IJNaMCKXQfjvfMaopdO5pmsjZtAqaY+4yNfeAMbtMUn3Wa73XS
tiBRzJkcvX4WloNai4A0ikFH2X83UH7o/518NX/wJjv/9CZDJkC7DWnIJB0KYsGPDwCPuQ2qysYG
1HiJuC47pyWnJx0acnEnBfXaa+H1VpIk3m1ARAET17CUO9eAbnCox5bSMFF5eJqbeHzvU9Xt3Jbi
/tx55TtMEKNh7lSIu8YbunDtOx78t7ozDHeDdiw2t5OIEmoAxN/yWpAf6e2FTXbxox6x2QSxh9Kc
oUBPzOFYhclfPUc/WoiXlRpoWcSrZ+Nhxrj10w0K5tImDSQo1zLJUS3xrmBfqEwTF5OiKMwRjXal
vVZ4WLZqsk1EbdK5gFCYxBvZ+DXsZDu3/wqYgMPxp3UB6xm4NZOHx4NDxTv6403pIKOOnE3xUomm
DI4W+pGjGiadbyK0HfV7bpPSvgrirB7PZTUc62xsco6KqBmmIbyJiJjjdCu1OgZtqZkIG7s+R0o5
mqN6mJzoW0Q8+rGMM5otXjVai6uhDbY9raOLaEADldUoowO7vs4slzzvzB6YYYYV5mNaDVsUgOZD
gxqvruMabWr5WCazD/JMcPogkIOAprhh+rPQXeIOAZSJ08Fyh/s2cNSOc+F32XEWGtv6VZtiKjZ2
1bR4V0Qfb6vWNQ+2SEvs/6I6E9qzaLQJDKu7gYQHHpf0sxAGVazsuF4eVaw9vUnMyQr7CKmdU4n4
jdgkTAAjrjSg1DNY0H3ikCE5Y166t8gh7me8XgQnmejR8vnS1WXXoZavi12VdO2+1X74ZnSlhZvD
SS/jKrM2NoFTryylBKfAxYWSFx2mxkzQBtpQsjtYLDIhcXOlBxBhyC3Q3G7KxPaesc0wIwmM+zlH
PQkHuD4SP5/srcGsdhWN7g2CNrDcg1J3bWM/RnG3dE6IG7EyZIM08Ka1qMTeyOoLoBfBN1Fp41VI
MlJ5VnOCps18mM2Tp+i/niK/GL/02HWf1VBxLu9pqYCc70td3hghoaFdGFf3bTq8ZvYiAhnrL0fb
Xb+NOp0w+yl6x1tN4O5vDUvk76awQBPpeYDg2Cok1P3QB58dPv+byB39Z6Hj8IvzeT2sTV8hLkXV
ceXmPsP+/pK6g9ngePQDOrwEl0MwNuuz6fURbCYbTVfAfdiSt+gArwicaJPrhQnOkftWDYM6JrOI
j05TVc2ejpu4kjIPV/BWhAv6WO59qZqj04c4TKa23tvSTxGWx/ukRoKfJ3CVowi5Eq1qA7VGVbpY
FNL6iIyIIKxpEfUYnmwe205+yCIRIzetFm9kFoh3Wzk2DyiazF2Y2fW9N5BoNNglYhNFZUM+OxGV
bxGUkv2YEiAPDwuJWd8Oz0YQELBnVJnJCm6x74S2ASlfEsF5E0YjAzzgCOGqG8uWdl/hjjlvUlH3
u0L7gTimJFzuxxxyyFhl3xKIsvfhQAvFkFP3zsJaHJRrd6+pasqbTiq1Dk08c/j6JfnaGXOiCmVo
wQL70BHFstIT0ohtGrrMUWYb4YpBN/TRy9CMpBz2qIEw7K+iwoqPzIeKi6lAs5QIlAqjZ5KJmGaX
pYelLUrd6EAkjnkGJlqvMzRr+06N7605j4+WzRO7uDH0SWW+QC2I3qiq3PKEt/qmUvJlGF2502Yo
jhEyNm+9IB23M9ONl2YusttIMp2JVGHR73PTu4SW89EmjGoz+VO9F3QDD71KxYPuPLPfVEHhHihq
bvi37CmHoYggS5JlWEsspEnmJA9lEOh3afj5t2EqY2BJPYa9Kmibq4mkaJi5A79o9KmcKyfxaTVF
z+gzz+uXoZjkYTJwwvElTQdyggVNNjJLAZXWonwsZn3rlHl1rQ1/eo/mhPHfNCAF8b6iriN+qnWM
9OwQbn5fia64Gu1cftdZZ1L7OjmhQ24S7ePcSA99OPsIthxun1Mo/GGxXuxD7HOPVT9/klg7fnON
obmrlkggt3TCU2YwjEzn5UvQfI8fBDbPx6CqAI6ZHFcwO1rVlkxE8ha9uF92D3faJ1aaQHuNnAOt
JxKJZ5mpDpzEUD/ZRehcF9BgiZitCGFuev9gmSl62Lh9s4ZY3taDzk9e3+p93xKP6nsG8RF6kc0r
MYGtEv0TyfHxRamEfZzCfHrSsRxuOlJdr8n6w2zM78bF5tCLr5BSCuYIJO3gFkp6q1xTgannrKiH
q0JUGPn9pIFYFpc9AIqpyLrrUHOUydCQwoHxkuTLzNqBwC84a7Risiu/5yCh/CGi22Ef+GdEqC6z
GduXhGHSQMpIJsNkKsnGlWG47pGJr5JuempJ8d14zRCvml7732B8Rjs35n1eFV3cr0by/JaQ3twx
0PZ5FgcreZsQUXrpyTS9szDxHqGaY/CyAH03azeS2THQnvnUcTC7iIF2IbFm10tj1A24Y0N7X2bV
iBwuI3+w0caHCORXFjX2Mc5s0oT8BW/gS34JYlY0zJxKbCKk2Id+4hwguhafEIb3nRah/YB2Felz
PZJb3TvRRZhCOuWsNcrrbISilLU0yNvxsa+AhnnSJBer8ezdoNvxOBeN/RpE1Y5ONWYRnEvWl9eS
GBBMdn0Tu4nYU4TqFz220OCJKLsijQc0G3rRo98qevddW5jrumz12cnm6XoQU4fEEGVWvcwCWAGc
c1bJ5FHq9lnOUcRINkGhoQj8uSDslLFtupiZQvRVGSlKSDeg74lc1Se3duSh0hJ0XUznhLLD/mp9
V90bUpU7d1lbQlktWYk6fIAJ6ydrIUssudq2doD6mnve7PI8dwzs10LAqQupwFdu7GDvMGYX3LZn
PA3eZF5lTRG8aKcKDkkXM6RhghGtp1i71koWHIQ6S4YPOKgFthvT+WYozSpPN099WRxMbwjdBojS
VyN5tXpoiEEJ5zfMuvdVmPXrlk1IB0N0HxdavI6yTO4lWsLvam6KryRq01viqIudP6AkCPu4RLvQ
oz8lqQxDlzVn+Pp8jNowv3G9zSnxGJ7gCkHtZxnG30akxeWw3LMlommi/c1excgwO+R+EKyKnFfE
mczuvsmanpOFS3XBBBCpkp4twMvaYkQns+TWtkVDLqxXZJ8WvYuzbfc1J/fa8D4Ad8/3sSMHF71x
PD0p2Rq3KfMTtTHmCm1wGzFnhVfjraupKu6l4yFta7LJ41sJP1PbM8NN6JBCxore08ivzenGYwDD
UbtqHSRgZXhtZAV/96FO8X3xYpWbKOKt3416Si+gljd3I0nBFqjc6XNsPLIJdTUJe+dlXfBiJyrD
50yaKgg9U4ePLr5nc5U5EbRUHlYU+Z7Ih11EKps+MTXKwyevqesdeeNM3ugNeLztygV4wqKNOFCB
8o9A1cSAs1E86aaLbmWGsdLhCSXq99Chl0W3h1/GP5BhPd3wdBQJMpEpUbu8gzi7UeYkyTzIfBac
xA6bA4yK6NFKx+rTdpiVSA5735POp1gdVUWK+4iTp8L6tQrliNZV5PM0su5EIzbewMe8OdZ47IKR
XLLUij5rxNwEitOCxTMUdC/svOlFG1jmwczyKAFSlLmkxppuPG3MfmDfAJvk72ODefJqcNr0Io+s
zliLHBkTk1Xlbth5mheMJQFEyKCOH30R9uPODOcZ441dNmojZ1jtq8DwO3uXRLL8HJQTPpZdb1xp
JRZ6QtP5kp/ZGG8x21a5psQkBpjU5QQllBu/mXOIInxyDOTZjCVpi4Zd+KiyQtX7sS+Dl7oQJFNo
wxmGvUVvWGxoG89ibWZpQKY60SpV+UBF6L/6mUHDtwoGEyl20xdXqAgdsg0Nr/aAN9hpuPNJyrvD
A7XUJCSCVyvTSE34n13I89EylLkoG2lcyYZg8/WyXQOXUJmC+x7X4aPVOdrbzwW57mdjHFsDpHQR
5a+1M6YXvMrMxk18hcOe8mDE9DV5MBJoWFTE2qVClGeC2cls6VDSEFckYvMp7DF4MoMHnsMyavC8
2nUAHr4yO4TnRG7hjHIxaack4AY45h2zCp68gP4GowLu6DZsR5x+KLMojmuFrQYW/RBRlZtlcOu2
FrBppcqtjyQBUVdposRDVED8ot3Vl8YIgCoV5Gps4jF0trVf+3fNrE+Jn/o3iwzh1Nq58WanFrJn
vHZ8YVjle2OtWp8kmFSlNMoLfe/Fgq2h8pG+WMKNntsxxzXS+F3FgGES53FMnDfN4n3VYHKBGwoC
i9cIeaWdugNLXipAc+dVxZlzFLZq94U/QAed0jk36NKPk8dYlE7VTruyrdcQBGpj06aYmbZ/3pf5
iWxLx8hzUE4QO+aFHr3Ln7F9GHRkj8eE8JmujVCjp5x+6M8PLJ0R498qx+OIYCly2GJz/03mM0PJ
QZUCO6608QdDE0twGMWz4W6t0EO94FizN2yVZ6dsaNkwvoy2hsNiFIwkUHQwfB9SqfpVw+PvrnzD
Js9Kmgz3VFmiOmZpiSZOaiOuNGIeSBtEWdSRSeBlhYehFnriX6D9FvbND71HMtdobdN05LmDZ+3T
q/6hD1pnQWNyhl7NTZ58uGZU4SeM++ZrUkFyy6Wotem01i0mUAp+NvQCOcVsYY4mvfGyBH5+bZU4
fVZO5uqrP79D/9Sk5eIAc1t000O47u7PF2d2oRrajqqvr7ocv4zFwU+Yc0TkZdVV8kIlYb4vXY2r
bCB3uNkzdZQ9trOOs9mfX8vSg/19vxiujw1pENQdl0Pb+KdeI9mcdppLSbj2BJKyk4KEo1FvE98Z
dnOBHfHPPw681j99HOBvuobOQhMyf7otbh31YDKWUNTJfRsM3T4Nfj/j8fEjWEf/NfD4g9bfH35S
xBTft2Bdcyz98QGoksbIm2RxYmTw67IpMk/EN+K4Qgtw/OWj/seGUMsHfTQtcO0kHfr//AW6SH9z
8za8/fAv21+g77fjl5juvnpcPr/NWJbf+d/9n7+i4/9ivrTQn/7r215+/K9/7Oqt+vo//4tjQ529
/QfBCv9x+BLzV9LIbIn5+QeVfvnzv2IWI5JrFn4ozUh/qVrpBv591GTBAbdDGh+g4F2fngp/5rdR
k8cQiuYgWNVlBPX7UZML243+OG3xCCSpvWDafvsafn0q+Ab/dYPY/bFJGthW4JDSSMOdSAKXXvFP
zUhQOxhKJYHf+Mz7eQVsCoVsjHTq0jLnEhlF3TKV1yMLxEyGCZuCmElsoqZY/Hfgp/NdbkbYPtx+
VG/JoKzHPg0kGeUk1GPhrwQtRU2mL+ZW6VkJ8JRB1+xeZRcegVeocWNLevsbzKqoHrUf9+LKM3UN
J6ifzO+oE9n9BunHessGXeKyKIzyyfB6ptysfMm8rr0clXDMIfgU2IOJAJBJ3VNkuNmzSNKC9MER
2AiDAO9eqZRtL/aKBRkwa1g/wFhwZ3kBIc8NysqDlUkblm3N+xICExGXQ1Shuq/sXpxDiXCb817p
bxMSZs6ExEf3ZhVZl9kEYo4UKn6sU4fySo0xXijK4A77oKQXNDtg47A0IQQcCtPecvUFtK9E0OFl
YIbkZurJRi1okq/MecqAN3UW8BfDybs7munD9z6tq/hcunzvm64wUMZGVQa71WHnIghd9vQAZrc3
4wvKrUySjGPGW6szcbnGvoDuFXCmeFWuGRCLNwCjguDuIWQflIe2n1PMpZH3/qshqlCtRshKH01h
Bh+G284T3uyiOw9epCGzoH84JHGOEMAJq7RbyzJOHwOUuQQiBmT4orMriquKfvJVb/cm7J1QapAN
acxTloYDfUT0jfaFX7QodsQYAzepM/vJFgZJi3mL1cuawO9U7PRizZdPGTEX9ehzHHezR7wIaFB4
L9rHPKiS9xpnJ3rcuCEmuwNP9Uw8LlVMlbSVwUyD5i8fbZpYzbA9o5M1Te+GLglpcE3L9sm5FmnG
DvWhHZ99f6Q3RPcP2W0Y+9YZ0QdC2Ja611u1eZ4STO6nwz36ci6tC0bSJKcoP1I7NPmxnbrxne6R
ugr8uXinjTZcaZ+B34r91bqYSdWF3uH58f0QiQQ8ed3jai3jnF6p6AAjb6wsq74pZAL11qiMhaLh
1/skbuabKeAmbmglBa99shh0Zt2DGnPrarLWc9in90ZkOzNZk1P4keXSeA7ZBh1KZ2m8cUnTbR3Y
sTx4k8BOavjSM9ZjRrJRi5jUunSUDPXaMTiFbhp8qtGGjAnryevQZ6wK2Q8PpKATl2w4swhpgAIn
P6EXHYnDctDXo2DG2HoFlVQTxWhF7ieOaFz/UWTMNwVxVc+ZLu2PKK6gbiuns1A5VXxtU3GL8lh9
qzxLfSvhO945KnWmvUTCDUICW6ja0z/FFGwD9bmLJXE1OGysngQ3T1OYaWvCIsRpU0TQCEyOxnZY
qtso48DLsIRc1WDwV8JZfJr9MH+kfUBzYjQzgUfbMlsyU505eYi0R3N1MF33NPRtCfsG7NQnPmD3
xRrk7Gx63AIzP1sFHk0J2KlZ1zSEtqZJWm4h4UW3fY9dahO3ymnXAqIVbnf0Qd0+ssBtUEnFdyZL
GHcFIdpKyxhunYGeMlgReY8BQeihmy54Wz3e66DVX7OhytuZwzm9StMYOBKmtY8jeiQTVNkdutgc
X9YHu4Sx9Lo6SPUQutuzESEaX/MKBCSG+znobSO09HPf2Ax+Ii+jzTBMMPRXrdIZIuMmnTz8FhyL
1pxHDPKb8WZVV1UiaqAAYc7XqNR4G0dpDbnea7w7O+jIJNDFIuWbZyvfkAG8eB+HeWmqRzMZVBny
1+IUkKmt10FLQxQWAqEnq9qcaSKFLQLtddRGHit64huHPtBCrTNPIMRMk8R+IgUD2kLKbNM91E4S
3htlAQEcNhe+QgPpwhUPVkU+Fula7W2XwWnbMEbMBMP0xPo+1WASgXFVMEhmMD7lSUyzYTz6kcFv
T9muonVgMJ7dBnYwhGf0Zgmhva0VGduRLfs1UoEDy4IeBC6EIBiCnTEa9pXpF/Nd0/QGXQsDegpD
KF+/c4gvn/3RbcZD08TBOXatEr8+TYqPIc3UteTuLYawADibjK5xNtTIJw1eJ2a+BRTFeEzT19/V
I39Q/f0oPVh2dXLwOP4iSvEYQNqLxOR3ZG8Xnw7rOGq7aMj7m8pI0iO7doARFeqYndfeppRRfWaw
EPz95PFvFYP/MgXg94Xef/5pFPf/izUhX+Kf1IRf5ZsY+x+KQP7A34tAh/AWQoXMkDQph6Stf4QS
2c7fYJQuegead5B1He7kr0Wgh0qJO+ktReJvudu/6o08REoc6mDDhw4thEW/9FPR92dFoB0ueqff
nUsCkMDojPgUKk5Q4OHPVaDUDlq32CbvKrYLF6JSGe0s3aFrHWd2+74NoegEew83C8GdRnj0yuRa
qi5bIobn8szuFexrt37tTHgUVoSZeEYUsM4n4xjNbMF2i0/R5i+yGnvzlozbCVZEU94HBgy0kknc
gi07dUVFgZkzkupNtmDgQ1hZ+tHYeFPSnzBA7AkH0I9xSAxeigPJiX2GJcaidKUzvQFQr0GpYtGf
hqwdMQbR0K4Ci5504FW3GgbmgYSNl9btb6lgCG0ee14/wo5RXD15BQ0zEafmhWXjFujYf1cocFMC
M4Zd2LXt3qfHxpYKPauSVHZtFMEs4Q4xdEjUucqmT3if4bYJ6oek1NG6KtWlbdY9ScRGt3eTJQLQ
Es2pTmrnCOsRUnjvFAc/qpozzwjMYrNDut2VxqGI++xg45JY12Y6IqgeHfKogzTdhW497hsVQwUS
zmyso9T21yDf8icrjDuKRzU/lF3jnzMDnUmRokm1oxDdlvOLRX++cL1s/D6M4YHsmvmuTuTJ9Ydu
nVa0TERoXeQdPnLd2BdEKU2nvIoLht+iI2lZBSApivCrwytVruoAN/vYQAFkb9CPXeF+RkUmzkPQ
w2ARwj/NLTyteI7ePGO+hhIn1yDJ7J3E3omLpugITxUm3juvQTiqZhg6mA4HS9xoRxaXRtC80rg4
aDDnPAZOGR2nrhk2oD6CtY4ZG2bzeHRKhPGxMUpifzJFUkThAV8kGqgbsjMT9tcoJWO6NQDWgq6F
HrUUBohqZyM1IEDlACrCSLxaZjlDwuvKAyIXbNSdBxGEwhbZWEhW9eC/5ZAKFprUZBkXSUmybNmR
u05GvOY+em1/QTGw7iz/IiVbM6mrZ5+cWR427gXwCShXubAedV+DOfDwkVYpRsSOwVfiHqTrLsQg
pOiWYIAJLKPbmh7uHAJccLE3I/FMKyRvEa+n2z8NuvTCVUSD51Qy7TvDXBCPkiq5nGlw82pBcQOC
xLePf0ewMzIX6GaEx/lIDJMg07zHhxJCBTpwzg2veydxPnKDuAbDQY/WJ2O/ZZDT7lxT4VJJGYGu
G9sYLixTO6fe69wOH1IXbBu8j9tqscwNiuqjgPbn1rl1cnveiZ4hxGUeO/5tOfQ4OKLU/1TFdIW2
bAtSZd9kTrOpS/bSNrTlxvRyE+gbRysAWNWj22CoqRDPQmRJ8puqbVFw2N50UlCM17GkTaqcUe+L
eSTafRyBkNCi0zc83BdBb4/3M3UEVGMDDEnU52Aq+oVqMRzIGIV7GlFrN8xx3M4AAdKFWPYJfPdO
Y2zBE5hxdZVK7dMEhxB0EXK1ZY57IHgL/C44S9mZhyArKLAmoS+FGOHwTjSZdoGLUny0GCpH/mzc
ZjaDikHmrESpTY9faXp+mf/op9PL3DMmcOxwHxVVfEwkCcQ1eU+IVu/8hnTuPCY7G7tCvdFeFeyg
DLHA5jq5yHoDk3wYR6cOtyNnysTyrpo2xtqUslwQxxrfNOTJBmipuSnATzLfAIMXfW9hXFRoO9cy
K1494TuXMzLoifXj0gww9vZYPPlcSb5QGMMBMshZhjVL691lfnEt4c1cwAUZDqkmxlx2+I4GBF8w
brurNPTKR4wJ4dqwENxpchnQhLbqJKhmt51w2r3j9ByCbC/Ym+w3mLoBJW1lNeAKH10gSGnpbt3c
oQErp4CJfd0wvnIZAe7KuAcmiKhfVdsita6rqHqZpvGYzvNDwT6RiOCkW3Obg8eyIrl1x4AtbFoi
U9c5IRAYvQB1+Ux+/f6dtukKSyiXnV3EaMdH174qdXiTRNnJIxS+k+MSS3JL1dohCqF971mg2XBN
cCwGmuXQ/q0y43qQzwy/7r1fKFLTrYtt7aOZOD6WIYHvMX9BHZU3ScAUWUHrhefGeYJTB2NdM2+P
ufWO3uVysoFIeMxpNe8ZIfRB6pjXEWeLC+rWfgGWTs3ascdhg5xVUag35XHyVfTQJuFnU+lqQ8Pj
ERSr2ntdJLlYRV1ZKxs0idfJs7RkAieC2CdmKt95wsJD5OWFvfG6NoOxZVZbWytSNgaX6TRvEJkP
eYsRqRAxHWAYMknPlffaW1Wc285TPVzaaew7RGir5FAOSJBtFE7kfodetU8nlW4C1YVoncLkzfAL
68lHY8OClwfD3hWLciauguxSO1Zxiuq4u6T9bn0bAC3oYXLeUyLMED7n/rsosF32Y8qTEylqBkdj
ZOwH2zsY/sjqXJgKpZEwpkNXl92DquvoagrM9rrvc1aLtAD2gAK83hdt1fHMLf+NftFXI1S1yvBl
iDECIDuETEro9H6DkjodK98DIhLKUwpD/gWThQvoXGeHKU15OUsx3gocbtvezDYF9KmPecYSw8ok
MD4xCLxIrZ4mC0v/DnjlfQNCDWPy8B7XiFPnGnppRdDaymbqdkyw1exwn4mt4fvVu5RpdMmD9drQ
uFlxixK6HJFnHrusxIojvPAOIUBwVYKEXk898hL8jFdxmL5UsT0cyRR+qb1qIbAJXojRXAnByU5N
hfmgcm0ehyIqDyO+GyKadfOM7Mpbl2zO3PS0uzTUouIosznmoKDCC80paWu0bGkguo1dNqmB8zFa
E7QV80VCW2+vZnw4o99e5xFUdrz75pplQvkrN0p49+iY5HAkDwMermc/8ggYWRyzZPnCRstk3LzU
ePDRk4b6FDOCBVzV0/EgqS3Z5A5G+THyyi3SzttiCFKs6BVZ7LCbt5RdMCfKGiWVpaqnyrKBgA/s
XlIBHM2kiMEgt9U+EuUGMjElnrjsEw7M6FXHjXK9S2MgKWUe6FqZMMRt775rqldsZfdlwYzZBCI0
gJbp6VWmfnyTWDE0VpTSK1wiQFYAV21Tc3qY58J7Hjk3V1M27aOyyT9C7HObyhvrU1+n8qbpw2sE
6bg/Cw+TcJUN7/kcq6u5twy1VrQ2t14b1kAIk5tByOI5wPj46GBAv/ZbiB/IjmEDtrBSaJ03DyXf
4kWUkOecefSzGhkQuSgn2A62sou1F5G+bYFdGmSsP4s4BJ4ZGjtnRvUwpLj787j6SBwCxm20Ol7U
7oJCXYnI3kQLxMhXMCh8MI88pF7b3gV6PrrFBJo1Ofqjk1INuNse7Tos15Odh98yrZ+V18LkMqGs
eRR3OtmbvnR4MyG/hdPiFxyj/ZQ26D4Ixs6RhU2wv9F2jrfkfVG3wSf1suhkTSaEQBVvFM6c/TyP
d2HrYz0qd70yiPb7QCW8gQlwLmr6IVyMeK2MkOiNGDoGJEYZNo8yrL6Hk73D95YSVQBESoVX0ArV
eu6Ny1rqvRMOJx+uS9rAtKmb+xzHMq17kIqzhRb4/zJ3JsuRI1mW/SKEqEIxbs1gM+fBSfoGQrrT
MUMBKOav72OR3V2ZJZIlkrvaxCIjPZw0A1TfcO+59lMyJdU3YhQvIiByPrfD4N40xSCgWnj5xQDW
vTPTAmM/cKI8A38H04CiKfEpkvwUDGGCHiUVgB0T8WEZ7t+5wmeLBJJvi7OOHykrjyT/vNVZB/tC
coqtuE+5kCFjSn3ApSyAHC/wP+EnXknsDSgcUWNES00SFflS3jKwUEfiBOVDcxUQ1X5TPMxruh/A
LllY9FUSyg8J1+Bn7zp3yUxGUI6E5oAHi8TOrCYgXqrkiU2t+JyWrryuuWAhi+FbpcBKGOBe4dfJ
EMkOeRvTtul+KVhfhmhRt+HqqnvEf3cqGB5nfFYb3eTy08/KZk8BlX7nGRtwjpv8q17N3VyPnF8+
r844viHlq19DghzQW6N5Tw+kWFyJOhsuBSAmEAi3ftHMd5Xf/vZq2eyU6nroHtykSmCGZXpbsTL1
vlOJn24ZoTGLxt1PrfJvF10GDZyD9orfj9WZ7JzveDB+tOL6uA1V8mps5vWxo2HCmK8cFd0Zcova
SdZSh0wWt3afJ4gRgiYlJNHk7OTwtm5j9r+7khnjJ0Mngx2tyxBArrtCZdOO0pM1L+l2gDb9/eRX
rBa49nCddM6R7IxblLHTM2SrRy/A3OrX7SOqBEIt03dWzLcMr0B3JdkXhsQWR162I/7iyNbuzPWG
3lkQrd5xA9/CVWtOHEfZBTFEjRCVaaCohEf4RXkTGyq3sK3XgzOC0MEUrN7QNYqocrT3Wbeq/+gc
GakeCLGyonyEGk3ButPojtPG/UFsm72lDTo6kzqWLATqoQuPHffPoXR5qacQuMQQ6IszIfpqwTrM
wfJol9mX58SgjqqgQKrbfI4aG+Hgfgdu8dlP4NWaWfngPGyxd13KaNNwFME82TgIStA+o0hknObB
00S5zDkZxwLpRI+O0focKwv60bh3J8c7ZnZznivrwWVQ/9nPI+NcOy9PgTNRzVq8f0niQhVdcedm
k6teSM8Fu+p2SEUU/H50iqw+WoScjRRYFOxfQ9adFOx4zCsiv3PWct6FfjEwPx6CC9q/57CgrUFi
GW603/wMpjg8BmPgHZljl7Q61wSvXHK2husDopdXV+JlGp2GJRDGXH6fs8raH8wDmZdaI0zUyWEU
ntHUXdbEo7Wixq/R3TggsXg9N6Hq2H8HoqJYrpzXwJUlgBJpKL9s69Sb0gAV8Osby3fbqDNM7Hq/
6h/7YWnhvKwrjL0xRdObXVl6pXSJf6js9CFr8Hm2MtO4ayk5ercebzTX/HcIS+S49AyCPZEtN5Xr
vUL8aY7KLquvWMvuBU+1vWvXrP7uKuWdR2ep9/7sFNFixyBWFa7SEEdypGwVc+aoYo9bonhvMVd+
NKoaPllfMtzM3O/cHtjpBCUbHIite8avzFQCxiZpFbBJS4U+GjTkB3/m1tFT2pxFgCElLlWxW6t1
/SrSxjq0lkfexoJCfROXVvPEV4MDugybbRJnKIUWbx63KKwAX9Wj/4zqmum4R0AGunL11Csflkdn
YQfrmcljG59rvpmlA9fpDg9qbJsHuvHgRtewqwUs/QtyQNxOCyk1RTAM2yXHI9vOCO0HrVcm8U2y
q9du2Ze+l52CzBIvMFSz27i0Yd1bfnGbg/deKuQUQZybcx4nyIU6qxrf25GvoZ/D5eQILU6LcMkG
aQ84PLJtMvbjPki8hndn4mitZ4jwQ21DokKi5Y7TjFwPHTMf4dLTNrdQ6hxELgdKmBr+ukiPPsSw
pyFd35EZ3SbT0N6Jsgl2Shc8mYlPVKzu5e827ojFkjnXP37GCm0iTg96/NmUz3M5fzWFRYoNK97n
0pDWmSx+yMQ7iT/IqEC1Box8ikg3sa49PSyG1Kp2Va0XZoSGEQzMCv8OWasCxZ182BmOBIzqJIrQ
4NyGTKA3CRyDK+wjtz/ioTTHxOtHTqiGz83JiNlocEPF4it2F5KF+Xgu1JvpZnHW7LNvyuc0Xj4s
8h2we0sGRzgxWtDNm8RbzhYcN7RxvqIUHaVDTwVaCl/TlRuVQwcpLBZIwM/YgZFGPJ/aqUzCDSo5
RJrEMkXSyAT1NZOLfhQBZr2hfFM4aI41C0M+MbleOh7uS8xk/75InPkpI8HnLSjFfdc2sM5NE3Mw
tysr7sAIRpJJne0st0F23MD/msQ68hSuy53rFy49XZ0+at1WZ4FUfIPeUxHmYHMnumHu8EL030xp
YvDx83om6skm5dDqohzEgod6+SBAgd4vZDlgtN+2dbBXCieanuf4pan1H02ZxnaBOmGbTwXO8JBQ
qA6nAERacNgMFUE+CWOdOknj+/d0Gpilare2ldTb2cQNVGdJIzmDV5t0RkjRFdqb9cFELlS4jzuP
3JmWWBa4zgiiqbcLEkUIPsZWbzXzcynj5MbMsb0fiDA+rXYJ054+5MODlE9g63rs6hTJzcTih9L3
wRPyrkj98qVxDf1SkzE+aabg5LlX0yT7NFAerbrYTsz1ORtx7rFN3WZlttzrhUKSJtQ+2E1fRbmd
MPzErT1Ya79ssIHvXbhKkazGT2H7v+OFyVyaUeHW4qrV+5Clso5N6PE2zST+tKlkLmFiWIz5CIi0
LEo4y076c7bdLbkylsyieD0nk45QNSB9Q9EoH51ZX8Mn1j1+S/Ky2jA84FXVVHotO8mesXR/D4H1
VqzN/URIHVYcJMZtT0nEqAWbus251QxE4A4/eKTpHVP3sWKBtIlD8U5jdsbysoMSGnHcjAfNhucP
M4zIhNZzXfkJdWub/Ea+GmWIFPY1vg7g8B26bY7wN1TA5350noTbsIpzij/w8sMdM/f6B0g2H4wS
8dKIwEaWovMXOenxPp6KJ9hm7Kswe7wBXS3uepst5TYvQSqNkBU8mX40jFOmxnmyghoW9Rnl0UVY
fJBhGcKn0XtmI2jlVnsrBg/Lfmouvqc62vpmvPN66UX4kKuzwu+1Bi569yvnKB9IzhyW5wVR2m5J
lnencyFWivqP7AyQBxEfssYvb8rFBlYxBYeJcfQxy+v2MqNx3o1NeobCPdxigZ2OyDs5U+DCXorQ
//C9Kf5tM+WcyEMAi9K+JF6JUyYrlbxMlfmiNWcxf2Vb4cDmLlkywkHcZaupf0n7GjPnAQoA/xph
QArtHH3qcmMGUXQMb3OoX8OENVL5fXaP0pojp1ukMrf9IvTejN0ybEr20AziigGWA2altPoCOoFK
VldsZNHcDvDdFzafHn/56l8H0iM+MwAgK6lurkVXMMVuvF3bsvmNM8K5Q+ZnFec4yFksg0ILPuSo
TEOQj9S/oN+FQdTaXfbV5/V8tk0ybUdLpgvDa5ueHo/GDyB3FQvd+WefQCXnWXkTbJshjXHCnQNL
PbksjamT0huODGZtLMtvBK3Jc+23ydaZlTgUCLp5V/vwLklM9TzVRXpZEan0Gwvox85KYxGN8Tgg
NHDY3tRFLvcDHCziMGjzCCpPL6Lpc0iyuXcKlYzcNAcEBhX+cQAM4frOTxSjJRMV4kZFiBBW+YfF
/92T0oIUQDMLW76HLK/eBkbK977BJG9ZFONqqP19A2Rlg+WInfwC3h15Z7hdO86zMG2C7UJ8zkGY
6ecUuo+9HPPT2lR6lyxT8gTwCho8jY1rcQxZ9Vq8xnFOMdKwGY7ZktlUYJyuEwJG1+wKHztlgUFq
LOj0ZII8uMXBhUiMZNcYVPxss+coKybceR8HkYvER7YeM7f0Uc4i/DWOZv40i4WECIc6WJwV/9Oy
kvLn1bxy9tSvxHTU8fBYDcsDW26ODXUtVgpsmn037Rw98RbjIpuo5ewDTo70ZJL8lf7mlYfU3nYw
37QSHykgUj9IXoZgPXV1+Fink/rD0KvlK3OBVYuWNyiti3I3WBWPRex2L3hZiAkT4ncyQcUsx4Bx
96Tyo3YyfqsYEs/sN3fw3b6dldsYnq66RziwcTzMaxMgGub3K/StDXGF2yFw159M3eudnGuwl8Si
RZpqZGNsdA3ekLKyKaR7HIDgas9gkELDjHIFRrnVn2ITsysKaZo57qG/joCJmjl1dtXq5wdrWjN4
rzrwHhDLD9sqroa9NybEOTUJ2hrMX3tn9r330NIeZ4yI/wxFib/cVNY7zlWYwTbX+bJBS1E/FZj6
3lm7EcVNQUuLXN/i5vuzYqhmYfcLELG7U0GdfSB9Af4SD4dG178Dnm6u9Q0i7M3akhdjZ2xPilq3
x1jTR/crXnpa/5dQMv13OkofnQW/uf7KXdaAQJIrVP+4vs2Vu1yYvgP5E6Z7doAu3V6/wd6Hh+t2
ygGGUz4JIdBft6sDv5qx5IQ9Do5eSVohlH0ssOt9lWOmbAyea38E2bsS94hvCmpDVfyCI/XqzfUZ
kfumtIpjolzG2WnBdI/IjX1bdcjdE6jQfNiUzHm7V2HMbra1HnwHAh4vhFPd23M10mpnR7Tdy4bo
gIVcs2D6aSbhP0vVix/YNbxN0reEgNMgPNUVNE/Mj+SpB+w2oDylN6wa06d2yVF0sKJ6FLYCDdtr
P9JjeER7E+7rOcGImyH/3xDpUL4YCsWoIr0pmqvQOgV4Op8JbjN7nruhv9Lu5y2KymVf+VUTce6p
SEweaUFe20cUtr+4Le1DCwpta+Ptc5CpMP4IdXzo2+xZBZZ3UQS9W15X3DTpCOypSalnS/MjWa/T
N1IvjNd+27I/SfJV9kuVNa9dGtz2wqgIU/X2yi63AZ7pGFOga38OnqcQ/gTEYyXyzk6E/lW7g4v4
TpVb6DVlVPv0gn0j9ImHsb4LvMy9xAsXfiNwFVTJU8wPfk4M5qbiusMy4FQjwe6Y9rJ2LmGJHvFq
qWJI89bDrGaZhb/TUf0tJjXn3HrtdMTwihOhr19oC0FST/aLRUDWpnH1Qy1Juw/g4W2S0ODrpJsC
G8C2KoWA6WCi2SgVM9vF+kaLVBOMYcf0SNb8Cx1dhgam7uNHT8P5bqxa4A7RH4Vn/baGpOJXg0Kp
BxC5ed6Gt3bdtX+DpB12xO1867Tscckl+tEPw3c/9VDKanp0U9ISaP0eJPPCtc8k1i6VeUhXIBtd
eg5xBffYzEcj06hiZLzVrf3SptW27vNL23q4qiS2ysdkzb07Ln2NT7VTRDCQzVZM4C0lIcCS8zTu
0OT3VQKid4gj3+MpK3r2EWgUuTmVwWdc0psNuFu94pwZfZONpEC0XnabgVlkK1oVpIfAt9tPU8Ui
2HdeR5YlwPet/D5uMT/4Xc7o1io6pqI1/s9+ZqYc0h7N2fJRsbJIeENPfEL3+Gbl1ifogaZEbTO7
CqFNs/pzWNIcJxM7B2Aew+8lB51swGA8FeHaULMiJNzlemZiasf9zq01qWmTzOcNHP+fLgPBizSY
jaoeRArEtJlHhsG2QqxF9RHoznkOdIqtGK/f0ek17uikvoZWDPldm8meCgnNKuhX/MALWVmiZfbb
g2c8NpV8QEKLbWThvkrJs4vCrLyi5gzGMZ/UjC9Idc4xzL2P6XrUFTHWCNDzLCw89o1VbUOGRoi4
IyM+ucR+d5ZrbR3qlAFlEXxgxb5SBpFjoq4FGxwPuzbjlCWpQd1Oa8n5nx6TtPttwFgY4Jb93B7y
vnzyPQRd44UB2za1lxcF4IEPg17YA43XvEu+oGyFe5aXt24AG6KR7+XVuxO0z5bLFCVbeD4tzLcu
01/ce0ze8/1kM11t7UOP0tMb5V0/B9Nej5Bl7XAif7M7TwI4c4AFbGnsU2E8BmrjDjdZVI31Luc9
qtti1wCynCdxff1ZBiPcq7Erk/KhmCRwj5mGU3odSB2s7FNDRllmyS8/l1ubNyUPWA4mgufT8FJC
Am5xnRExRChE3x7WCZ5gOG7rgMQnjFfNbJ1T2Bnsnytm+ywI4/IgKTRPq3bkvV0NPc9MBQdb+zMO
MKsHtF4SG8Kg9GGkWT4URTnfpT1RBFMzHHOX7RBjJT5DIV7XyTqkeq4fcEPhhx8CjisnSIkJbnXU
hEYRjkFYoN0PcBZjZlEFY8VbOWFc9fG2WloWJ94Np7jJkqp9UIgZthjw41PfDlT+mttMGPM1Y1c+
cDTer4iHYQR4E/e280o8AYdXlpbv3BaIBGqNQDyPw0PaEU5o2Ak2LZrNUjQrkkHxHdTOcp/5DTjM
2Qw0j9kSOUQNMbL2vbe1GniBS/Z6zNJJVD14GqJf7tOCqw9Fi0Ky3yG0Cb+iv6gDBhBqaqKhvRri
FuL7OBZ3rpbH2G8jB9snjOjsN33LrmtxtaAdPmJmPEPvbHdBMa9YGwdE8CbOyVZQcEoUc7H3cJEn
ldlspqco12iO16AJEfDROnbFgwaZjLLhe2nDfUr00AQogaM2W7erULc+rvMADltlkAijQnEPdkua
FzX1eOt5zt4VTPZJSPClJR8NXR3dTfCEcfPdcoDUljNTWfSJW6irA/s8StYuCx/4Jqz7hkbhQ0lD
o93HXXAYgLMhiTeZfYdwkp+CAVYjhshH8dX8UbR1rBCrOTiOo8DMsywOam/4fG7K5H8OSQ9iAfzK
JvxiMCLubMm1lqsr+rwMMGJa5XM4xdVliN1263rEozKcoTeLM4sq5mrfLS8JHb7O463IvQfYB/d+
1j6tVvajgQ88m+QQdN5D5vhPdlbh+2ToR2YQCMBEhs+J3bKuwmewkzmE2Azf/KV2WnROuNLRMrip
+OPLIEdBbvndm9QEZAiZqnDrqiB/rSV32QH7eJLvWUQPIQJ4pt5rq+6AR6IQS/xHbZJtDF+3agYG
MpJbLxR8ibhswa9TghLwlLqCIbTf6hSFsx0CUx95IyOUtav3EqKPjXQKk7sbE/E646LMI/p8N4z4
y3mdXY1I2i0L3nThNXu3X/VjEVTJmUoS6VmorjMsErS2o5TJd0p4Gw7BYLN0a6T70gZlV5CE2jrV
zr8ONgm/IItyoSCynPHONZB0jJD3vobhjwqn2dQWcTZh/AyO+HrEqn5rHDs5+WnSYWv14ceS7Mcc
KX9DG5cSytC/IR+jJVDDetJdlTwuRHbVAVuHnNgExF3fgpSUdcJVD4Jo2SnTMuRfFaTtcGx2gZdb
W9s0Ajqf+7Lo9EFwDOFBecx54LDjd+em1Hdihkda6Nfr/HNvfKlPDm6arZrAWwvFdiCE/QxBMgtf
Ach0ZL9Zd11hcyh4jBiIATIs0LsnZGasM9fdzLgdZ1+yd5L1PsB2vnrX1fBVFq6lepLWsmMsShiq
KF9I8W4OwtXEssQrW2JSRn3QWQBy8R1vaNk77nAGZtXVX9uYPj1YaThYWFmJ70j18lUhwo7gpYfA
r4Zkq1Ima3nf3ow+9WrdrqQ9GjSIE3b7J+pJ7+IPYuD2qa0bMNbuobT/fqXIJ24cHL26zpPtEM4E
TNG99YJJczDPMBoExhR8kpsRcwbVWcIOHJMirxQ+mFKi6/dVBoKXxCeAAyQ/hX57aRptHbpC94Ts
VT5m7LL6SIbU3voEa93UGRVf20zvjaemY+4IAoAxHBKHQ1jFsHbrgW1dcAfz9HtkmUCgWTLtIAVn
D9Zo7I3L+UzkidiZMP5V1QM1XZrA1TfmaI3hBKPqWrk6VGUMaOKbUEw/WbyaI5pOrk/sJ5GlxjCq
a6A90+oxm1+n5GFgHhvhinajYmDfEmtH3CGm67ae3cwvhqoFoN7wmqnMjdZ0ISNiCTTXad3GBLM4
3c7NOR/I2BB7zx+LFyr9ebswOoZUqcKHLs26x1YTGLkADuVbjZ2vpBPTBSn+eguBFneSB4ZyFwax
e3K8htIoHKCcy2Fg9V/l0EZc+4JZYbptUGkq+ELYOdmd+30UeKAomXwtj5Up+t9T5Tb0z3kMHGG0
Hygj1yCqe4z0FIy4vwmnZDfyvuAGhnKPsK2MYJ2LyGIpzLqCHWgEHmYGt+wS4gyj+49u7LT92cRQ
xLclouA/9ti6HGpIuTZpuKDha1wHJW+azvJilNHUR3B/Oryu2b5frqqPkoc0IJtYJQ+FrdfHxq4Z
y2B3oxgDyIbzMGnhCmzq0ENNq2z8LdRblSDBN/fQrnbtrlGNv+d97iK8A78ad+mJc07HTVch0ScS
iqrNSXNzdD2Cndbgwa4JPPbpV7JhDR8HT5oI4au4OB37sZ2T1TB8C2eSId0kehCL+V4En+0SKxtQ
RljepxPl0DIWN5MTNo9yJK6d4JFP3Tr3xMWoDXgekukDuz1XBXFiIJx5XzVhxHbC2Cx1+C97DBFB
38pbYkRPiaX1Jg7kg8qJqR213qnav68DRu/++J5S0xK4s1PgmEw/XgTfTpa3nzpM3nJcKyJNTcQk
4Cb2wtM8lDthM9ejNtwBsMd8I+Fl7AduR/C8nkrObTJAVprdjCZnsS4rRNko71PnQBUUEEs1qUuS
u/ydKHivO6Pxp22WfaMh1W3Wyd9LcAxoBimBQnaAZ0J53aeWaBdq8zSWn8bPB3QNTTz+wLjt3051
nH/2uLKidIFlG3UqJvZRkRjcU9ymSEa6+EaWTf9OAfaogha3CzoQcibg/BwKOhdM4RouC03Dt1dl
xY4B95NWoCMYaNyntvgGXsIm2jqJnKyjXO95SO/aZtyaqUPF59xYunuOa/cLlytXdO3QN3ZQ1fZp
EFv7GRTKq2ezG96g4b4rcgAddlt0SHWr/JBX7q4ZZy5tRPZ4vYZgLoPPsvNZDKieoBHQVuQZ4Hn7
gPPRYD7J4Bd3oD5o8sqTmmp3Z9sg0XUt74epGyayVFL3xpsYPW9o7pOPlIQX+D3a+4F3b90Uc12e
mJhAgycqM4q5E/2pv69SYb9WRUlhn2aIfVq4uGRvE900ynivLMv+YMz6JNgFnf2S14MGwfpdDa6F
8jnT4WvV8JgUeqnOdhPkx9mtsfVVan1PM5uxBzvjbxQU+taplvwFBkfDWsKyTrBD+Dwa+Tm69q8m
pPoNyDG4J7TtYygH55Z2ZXkTth0fkVB3j2CHzMGgYvny6BFOQ9O290I0zgPqegAi8HVuDB/uPacy
u4uuBK1X8E0WXQ2LLi+KL9C8KIJRZoQzxiBnYMqnlm64qe01vcPRVu2SqgP8lOS7rpPhEdKBeMtn
/ytPx/4yTsybvRJVN1F78i53l5BMN+ex6pNiOhZtqX4mtZkjHzPRM+/rli0poPXMEyfU0TdFNf0h
Nfm0Yt+/LKTwoSoZ8+VYDg2gY9eZv6caBVhWYq9zyLaCadhF7rD8tvyx35ms0Y/h0CDpL3ogvqss
H324XHC4A9JadBkysW4X7xk0EGgRRAfbUmiC3/3iDamm+7N3ioIMdMLgTB8Mv30OOHLYESDTSvN6
MeRnSGVW2Rwy37bvmonCVar8SycWi4TJIXImNd+mzOIe7HpR7bU1+M90YPYOqB1g65xPJ8uan/nI
inGyMl6bgPDRplpeNcY8xI4ZVi7XPdlWoO+YBzkXReeDtIB3f8nXD4J7ydUTS2hQLNbPvgTuTAKP
twDg8n6mQxjeVNc1RzDXNcnzULHWBNPAOvKl1gXSE99POL+z8Vt7ClOoXeGy1QyB11rYeyZ7SLEG
0icOKu6zqFbWup+gtyCnTUv/2GuX8cusTL1DLVYd1QgTaiCjhWpm9T/oPdgY995JquHStzY6K3hC
w9ETbnyRJGQc/N4iYJdGlukHSLOlwk86SLLs2jC/uNhs7myNmytIIR9hlDyYOiBLRDDWcYuCPME8
DR7itZfITHzrwBuxsoJa4xe7pOSog5BsgRRZJeUCBDkIQNsJb/ZBUHB9ogFECWkz6/WZqlP3Scx6
6KV2bpdyCybybYy95KDAR6DAZcrIuS2Sn8xMKIy8TjxXLO+3iZWEW+N55qk04TlUSm8haN9qP/2V
rVCmWUbmNyxDib8DoL/LUUuAqK/pd5TfARMiFmbXIIvYjnPxyy2nH01GH4w1G5lcO5wM/txjbxEr
MK9QrbQhekEGQLtS6x4FNgNpOOIDwLtNrsXHiFEQ4ju5GZm4iofb8OTV9V1dOs9hKA16JlNH3IDE
WGMCYrbu4p9TyQEqpNiNrX6yuaYfJ1OYQ2U5WI1TAhaV5WmxCZBCEQ9XTq923TyiNnAhLYYG1ex1
A7swjRX5El5DPO5YIeymlsTh9u+Ho67dJ4VqA2fcsu50SqVmX8F2xJSzH++D4JouaaZIEHFgCdrX
rPOicFBk2EnRn9BwZkdqbY4dbw1+4MQijrtpGedpqz225EVvISgSmBqDEU8tyz1CEXJvoBLUuyDB
XoDitv87uE7Vv9DP+McMC2hSGVomXdwKKxN3w2BJIgqdmM+FAO+Ku2cf4mvcapeKBlkIbTmsrp2L
BHdWbRElGCJ5SulxPVLD01w2D5PdqnsToLRXyXJ1XmKw/4FsfDp2YzPfUHp1bNSsX+uYXmdDUpFg
2tw3pqXWWfKKudK11kqqmTQLNd0QQLn8g9HxH9n4/keD3r9Y+f6t4e9/oY1P2jA+/r2P7/zdme/l
n218f/+Bf/j4LPsvonQFyy1PeTZtg4C78n/B4fZfNp2+E1Kl29JVCtDC/6M5hLj1yF8KoQpBB8XN
9//B4U74l7xyYMFDX12AV9DDf2Lku9JK/olm4vjOFavihw4/ggCg/N+I03lMbi/iQ4pnwQ/49+UD
lcjS6DicSZDfxRAdKCNOVTtwkH4jIwpo2vA3oO+Y5t+mmNqPucvZuqVW8RJPBFxsQAHV5HODfM25
BD+IXvMfGIrb70ZO3p+ptT4dRgm//v7Q/6Pn798+Vf/y7P2PT+n/wudP/c9okaFMPrvsX2Ai1z/x
j+fPDv7i6XMUV8Pfts8rz/kfj59t/6VcXzqhtB24OlhN/+vxc/6ypYclWDhSSBcf6n89fvhIlQsd
nKflyoeW/5GP1LX/u+0YiAlnqoJtEwpb8N/j+fxn2/GU8cjEHHVTkuT3o7r6TCx6SPzoWhwo39Hp
NZjeWXn5jvfNmBH3VaEGYAyZYEzkBa0nkW64cCidLDbbBS0f2RtrJeNtTizRu3QsnElupzEISeJS
Ka74n/1tMbtQrnt77vCEkKH1tCo6UWrDxOmj+O9VXprK4HGwXN/ayNn2SB/tNEoMMGjYFVSYoIuT
fDn0DPOPPF3iG/jw/LXoLop40zWNL06+W/rLpojZ8hEwNBREryGJaHEnTPXbWBEe5rv3tqruU7d/
t4i3mKeAcHokEyxdwsqgby/2VwGEiyfRTuZdbFe7tJmPsIk3tpFH/n8YS0DA7cr5av0IGCCg+1Q9
SU5Cfbn2jy7UiAFESiAPg3UsFNsm7nY4hY9MWT/b3r+LrSmqg/zStCHL/pmi3tMQ0PvdKvmTgz+h
WG8AkJR8DPThM8Qugxr4+o8dGsGOdz8QQDrUwh8B7BIzJm1w3/uDesfOtF/q6tS1RAHsK2QCCgdY
H6xH2HQLu2L3p93O4UdJkbjP+pxdNwjO2Y20ZvziWUHyxoQ8eZetRpeeqtL6nuwFmYZks3I7dkw6
uPjYlc/ClmxJVYc9SqYZPWvTALHehMBFXjNsjXd5YGmWdYkiZozyksCUxr+UEOI3doHHbyrGDhqE
lxKuA7b4FdxiskQFMANCP03LNMwDzLLvIHGiea7o/KAWqOwJgCOVJ1Y14qN5mA8x5RqKjr56FB5J
5qzHxH5aaMtENz9PY1uyzyKlhSS6EN6FBz2/kDV5nCWRJDvXduo/SwoljCef2oz4xm3hsqIOUOOe
eh+AY2tKWt3apL+WvsapYbnIo6msi/uEReUuIUMwcUDU5HM8/Kk71E5h6/h7E1dICkNZLcHZnzXU
PWCq2Gfwg2bU6f000h/qWP/uGSK8p/C23lCRDkTxdYS9YElTIbOnfMIaog1fcOjJ7jdtdfdjXsPy
DRkOgc1YAd2HmYEwGDEARz+ZeZu3bqncr6Xmr96gnV+o83NT37gqZ/vUFj10iyv6Dj038Dz2Z3X4
S1HS8oylNvPWsBol9GD/mpRbpubLJOsQbEkbJMs3jztb75Bshtm+pFoft1kTTiQIkgWwm2dRfBvH
vwZ3NzMxPJMTiy3mcH71ESo5VXiDr+VGl071zdZw+uXD6U3vZEXQ6leRF5KV32TqQ4upFQG/D0L1
ADq5xIPVMTc/omJCP10vrJuwdjlxd5nNot55ePgdOZ24TltWD5tldqAgZZSRNKLTWOmbshry7IQ0
zTMn3fsF6KS6csESrTCPy6HDvBcXrIjhcVgBmlTfTKyHWO5Z1MvwKm7WHI8mnNO+AjoRd2iPU/ri
GJ8QDQR7bAGIbkaVFeNVpzu8qibotBhH46sb5Mhsuy4nlEkp8HIbqt31pKlSYHtsYKYkvUskr3XE
R9X6mwlQyTFXPHZnRza0AY4W16GTnYH9dcLr+MYLBjwRhR8QX6+sedoPE/0nst8BfF9lEqwZKePd
ZoeXCqQJA6wJkrzvSJwS1TJHnLAeebLkv6ljsCJtjuTEAvYy02P9kitOJ36WBkUvkVIsmtEemD6a
SskSP/cEwzfEimF704Ym6E/NEBOjEJZ1nu71HPrvocb/dUzHBZFpNwWx2bdtOcqTLWo0ZSAzIUNa
EPDJGw9cC1nhwqT2TJxYPd1UyVATloRB65AM5DU8zDSdd4tejEAA1sHGKNkj66M3TUjBZ4o5a9+1
PUu8QMakvtujiuWBJENz7cRFaeMMSkjOdNX/Ye9MmuvG1Wz7V17ccTGDIAmAHNzJ6dTbsmy5mzAs
N+wbsCd/fS0688WVjlQ64RrXoLIq0uniIQmAwPftvbaS9fXUdclPRD5NS1e/JVkYxmcBs2VwREw2
Sp1eYHyd7K0YChScOqp9b0/NWskDsh5OKmmTjd3FSG3nG9614Rq4Ps1AJ8j7yyLKFUljtpt6G/7i
IChgtngflomSInV5TsIhn066xDa83W1HRou8gBHV56vwEsdroSZARhygva9NmXrRPo0Gm3gze25o
JZb4SN10UFf9VCNcHK1MXY+tzNOdHcb46/mos6m0RJ/hIhkw5BNe2qABoQOKs0KytrbbgO8O/waH
Hxy9SXckXvujo2HkNP7qU3AHdLCB236de40nNajDkUy6BFvo1k/DTO+o7BHeFnooPjdIk2KEPG5M
xUqFCgmDrgzRyFG+VD+K1gwPvUsNFIVorxixbSivE2o3P1sT4TAcFKhZfGpD2O886qOtcN6bgP/n
ooipIttpbL/PpNsjIcnz4rzPyQKispnP13QTxk8eyhpyr7sJ3XWbVrs2HZ0HSQmVDJcQluiuHkWC
uC9qr/IByQ2qvLDMz4qqSBIi8aT1bnaKBaNQVEVfpP4Yka4GXsHrfxRTM+dUZrzpns+TS70jQoS8
8VUUfPeQJ8OORK38dp4t6P5xPzp45gRZEHkKv2Jj5T29Vh6weq9rz/3uVh2uAWeUXb/DulB/90u/
bfahaSr3rCBdY825CCGWcSYhRBUDw4IVuqBUizpXwwQcwXEE6G+B8/nuLxmO7g+M2LQeLPJ6vjqj
K4kf97SPJG9WWIG9LB5Z+gDfQ3xSvvhFa4cCr1sPVNMoPGU4Y5aKAMEaE0W38aWhRQCSWt9VLaJ7
UmGz9jsIhF5t9Njz+jrQsgiAKpuXxIGLr5END3YPSQlbh0+zudN5fuc2xhRbqo3opuD2VrAq9BIy
mnSAgAaRGA1wp1jrMm05gbxsFuFdEtqKIQHNS6Tw92fjYa61n2z5QMNKHd3KvIvpHONF6NP4K3M2
+LG0y4gYc1HEdcvZh0hE1DyOaleNQ0q0bzzd5eTYvlsD2b+RO0KrIFhw9O2RVFBUAoAfzntC7Mwl
whX2HgiiBAKBosbjE1YpOHpd4NYEjNACq15sCpiboF2cB9S6VE75J2R3XP96mxdr1AbHycTb/t+x
qpsvfvz7X4qzyP98qr9owPOUPx4f69e/8M+pXv4VBJ5GMKx8qXBfeZyQ/jnVCxt8ow8lVLgQcuD3
/OdcJeVf5MpIV/seR25gPP85V0nxl8dhnn/rrqeq9Y/+4Fh/xCiFDKQA4ziCmUaIlF5/wuNTFR9v
5JoEqxJH43xRQi6HgCSRfboU1hlYqWL36Mm8wI46To36fT1++QoCsgOt9BE6NHN87Csx12sp+iK/
DhdyEZ0IcEvglIeOKXtGAbZCcUHTLsYo/zmVjOW086qLui3ny26caE7X6OLyXuys3qHrk6/kk9d/
KM/3SbWD5yLXbqSSbiCElEfVjoAi2FKmoF5IWflqcI9dxq4JWNeMuXz9Ss/fAGwkPsQ2Lxpcp3N0
JdG3wDBbqr8DNBk2apM6w1qD6y/1q696wtz++vWOEoJWFpTCpygweAP6lMcJQYlDnAB7YYqf2YgP
AMj7lhDfBDlANt/0Ywk837X8E+/9hZuEUMnVBLFp0nFXRtSjwztYxaLNPRhqpQt6xMoLCvAtH/wG
o+G5W1m/Xr9HZx1Gj4tV600yRBwmFnUrey2lPb5e1zaRmyeZwXRQ8hFsk2y4j0XG97uCmfQ5paiB
FqEX1ntXg2ZDsN+o95y35A9NMQrXFubuYRPNDeJxRVdO72MLLsSWe1jAYaee+pBjgvgej6X91SQS
/l3tLP57+pHCnL9+My89OwaIqxmPyvHsdag+enZNQulAxrXZTtjGrkvSCc6KdlrYcGbVnkRwtX/9
es+Hvk8hCEUAAwRIgTiaojKFXWnHiAClnZgrGDYaIkJq7xvTmr8/GdTQXs4QW1/D09fka1sSdCaV
zf+4R6+JZsjktyQ4gZJIyXYNgvTc97GHvX5DYi0NPbkMS6xgzfQcoPwsnkejT0qfWJaGy9iKIPu0
Rgwl0Do8TIMr9hlp7DjEw2lXxnLZy7zqzvoaP0rnhOoEnfrZ3FuJ0EJ5TD7Pp5519GgjrRqrlwXq
lSF0N/7AAK1pSxAWTXxym0zubnXYX7x+++sSfnT3jus4lM5cF1qfPIp81GMzmKSx6Aflbrp1mf1E
EVigA+h8YoWgtTTYnb/LiYH4Xzx4RyIqkVIHrk/s5NOhK+Zi9RNxv7FHG8UWJGUAOqVlYhXOdWMh
sh8D2pUp5q+rfqimnZ8C6/FDZzqx/rz04BljlCh56CuN++iH9KHVZVVab8l+QR8InLJI2QbFKBe3
URRYWH785sS8ff7cPV9xply/JBQtfffpNVVJEb006PKo7NVn8+CY7QJQ5xLZFPUTznn0bt0F/FNU
nnjjLwx4CW+Zr7lkwFGYPRrwXWhpA424IoBZp7htm/qq60V85pZR8hGIC27rjBMeR7Z4TzYKZ5+e
bXffONHZ62Pv2VoCj9wJ1u0KOx02P0c/ZEr9rAAWuSYzN0RjlNCKJOR4LKN+sXn9Us/WEi7lCoXD
m0oxMvj1dTxaJvPRDE4nNYit0s/ODTv6vXRRoP7pVRhFTCeUOJrtV3B0Q7OIY6+fEL4a227O0Hom
d5OFv+r1qzx/bLhRQdkSremxNTzelXVQnajOAkeiMgxdKgZPg/x23tgEtpy4oeczg2+KRNOiPQch
w3FZPUzNEPf0zbdWE9v9HquldegSX+2LlGiOYKHkvs0Ji715/Q6fTw4+aOQneiRcshb6R7uexDRW
WzrIRVuNBmnGtH015WF5PYgRt2PnYJyt6OXi4DwxN4LfuZRP1kP6YTbbbXY/ttZ/NxoeDZRFqs7F
2ggOyNLtJdnSq3vJOP0tVZcaGyiUpbMK5SM+sX6CT+Pm7udBVcEVAfYc622vcEE7gO5Dy7ekGF88
v0RS5FgqubTSSM37RFMa3pignH9CZpCfTe9ZxUVE7N5NTGgqht7M8VrM7YBsM7xzOHVmUX5k/nWk
q0k/nqge+j5GHboxN2VGR2Kvy865rN0meofsAk5Di4oW0aIf4xerIBizbMKJviMXZm3mDvY3AySH
XYnIG2CAQUOiVjK3wV2Hy9TZu11JDxxJA523AU2rv5m8znwMkhLCU1Vn8MjIx0H9wPeEanbDoXuz
pKGR515fW9/DZJIf2bHXuAwdYfAxLO1t1sMlAVwNwhuKr0fmN9XQPXgwG/obbNDrZCryL4DXajC9
iW0eQuDi9x4Qt4WKIljo0QXDhZsFXthu6uUEUImgz+8jTgqM+5jObo0Tuxq1WDsVOBApcqLBn6ie
FiFc7U1EjYQ1XTW23A7oBHEsCCnGfQVSw+xFHRsa3vUY32h41fcNJf951arD+kC6J5KtLN1sJsl9
xNszg0G8sRxUdxvoH8SnINL1k/OeMCONgBsWJTw5ytCcsnV/T348h4MYMUS96bvE+9KONubSobZn
+kxtPWDDaQfAQqi6W1CQEK4TIJ7pPh50FR4oolHgTlClgzaNTf2mptjCk3Copm1ZyTFukEzoeYfW
JcrmkHYtrMiAkBwYVrWLrtgSKim2ht3qR2pIQ8R3NE2LnUIQSlFnrFz+bxzYn4K6XsZdEzTWlxwh
ORXeKQJP4Jb9glVVZ+51V/Q9SEE7nT411F9Q7fqBIRFptscvVAwZRU2QTt90LQlmHsvO3MaynVVN
raf2QYT7yOUPnmeWN3NMVOneJtXR36X9lJ/FPW64rQn7atgOdAb6nZqj8FwRuakOfUrxeFsDBe+2
XtKKW4QzUGuyoUuhcocU8Yl7T8abZMyzXwMOJPTLYsg/Iaseb9Vi9zDSUE37UGGz6A0Erx4cHuN6
PIA4B+8ncTC+rQvHvbdHtvL72XfqixjcyBo/SLBYMYwgrgIFr24HwV49xLZcPmS1R1sL4lnbbmZi
pH7ooRdE2Iu2+wK9Ay9cTCpLd3AbFyo+EilcqLZlAmfT+ma66CMcmMxLqq4rPMeitEl5kMqWz1ar
62q5wBAaYUoj3LO3De2ubt/1Ocq0RS9NtZeZq3pUV8K6ijtfkETkhdjbSMRaqLbFicREOpTM8phq
zjV0uQFLHsaxdmd51DW3HcmVaLEjGN+7AkVmRN/AAtdXWrnE0dLV80PqyhFVomWS224N+SSMu8Vw
k7QFRWpFSA/ouiFroIzlTbkrK2fcE5iCPA5LWvADhRQ/NowT68NqKHpXoF20z4YaDShu3OK8JhD3
bp3P3tlqjoaG1Q7DF7D/wad2YRJtyKeuMFrNlLq2mnWtROxcBD8Dv4sXDoeonc0kiLyPoW/R3YDy
wagbHYoGbRRV74nLGYDBQE6xGKJOe53lncRy2NsQFWbVqBUBz2qA8RT/e9PG1T0dXTynKaT+H3gY
uq8dZ2FCQodWYvllSu8EVie57SieY9LTM9D5NKv6O1UmJUyYrpz6AzW7Eu2DT62ZhN/JHi7i1oRv
My+hmzXUiLy2klwAs0Hzz/IsYszbyBjcbjflkfvJGRv/A0lvNmrk2em/Bos2CEK7EaMWZnUPnXXl
KCCDBeFthYM7bUOUjrnp5kaDrlzaDH8FQD9mYv2VZkX1XaUOwiUJiL1nxdcj8mwHo+w0jNZ8RUUg
fmv7Js/2tipp4rAkyx8L4VEpPq/a+dqTWBHR4AnA7XXG7bF/R3O5FZawb7BY5fCQOb5nh0HJFug9
sQf+L17nWN7hnZRiF5JA0qHJ8mYavV3k/IBJQw8O6FzzGzB631pW/nWJtb0gjBJTtp2I5rAvSVXw
AMt2MTlqHYmUnzn7ZRBT9SIxXjVYEWi7FtV5OCRQ+hN0y/mWf4vQyQTEDdcogIutqEP5ffBx1e3D
mclADKMKnV1Cw87fjqgNR+Z2EekLH+Ko5CNmrUm7NuxoM1RgKUczLQBGRIVgDqUwXa8wXcrrVKEu
3FMeW0PJdAx9ZdAL1uUWN4SFJ7/K3ppsIizNNEkOrGYOw/uZugtZZKWBY+NLN//ERwtciAJkt68p
geBEqcPlge4epEFG6Py+6G3D0yCSGcmrGNCHLqqComcq20OR3uVBw58qWKVDkRl3m3WFMru51MkF
LVosgrrI9IOvwwyLghgBIIXeyLIu4oaYY96tc12p2Gnwtq63QE2k+Wg8HEAIVTWyxSRGyr0NrJlJ
CSHI33RttXx21VIzn7ycpoQ3a/dXMQDTI9IVdg/1k4XltAeO9cVWjpVus7zyvwvClWNSKGBaDaI3
IJCj2bvziNfIN9S002v2Vg28QVIWvmuj7Z8Kmg7NbTZQG5tErV/RgJAVEZ6DeYHUkhBREOlJG891
a7kbiyy8Tvze/eEuY7fPy6X6Cp2ARnA8BehgM7e5zYER3FjVlDZ86vIvuGqnWz8h2IAWUtitxDu7
I6R+zWlOGz4sNtRBWFzVRQIqaAUer5nwbknLIEIb+7Oqk+WLlLH3waogJTma3h010rbBOonpDGcp
reot7t9+VwDNUDeeW3prZKIcP40EF9RbHpyNFVo7kJdTv/80sEn6NvVBK2iXLAigqhJvX+o0dA5w
D810p3LMOEbq9DO9T6oVkNfaA4JzzNcdmIRkEw3sczd9lDCx7IzWXVPrOsJYQ+1p56//zZaP7vwL
fhaG+UK4oJjTwRTUMtCCv1+gErs7U8wLeYvKovk0yflNStsD7lmGh23bM4QCiq1APe4mD3/jBpam
/mDGmpXZmVq1onxiWcVbWEZtcEjLkE4WNbHwG553LLFINj8oFEFwDEXv4BtJq/aedjGFnbBt5GcG
rf5A8kZ9yXcuQnJRYJDaoRVBa8120AQ7z04UyRl5lZidHn2aH7Zjuhj0ItH2+xQVjQQNBVHl0kbh
c2HQACdnFpbJZOOQgfLZmjUfRAUiyN2S3EkiB77Y+NqJbbfZaJk5DxQI4LcLG7PhPiGy7cH4Uwv1
ppld9lBK0sxPCpNcebM94UfI8+DO7g2h3V7rVBHZzLJ934X8RSJI4vFeLDI97+0B7GfrpcCD8Rzc
ceIJftQFJE+hu3nZDWliT0RUEMKz46WRetPSNf4S5gOtLz4EmA3RqzjReRKM5bs2qWDA5rpA04z0
wX1r4haXdgjwC8X4GLG+k5E33ielwrM7xTP7tC7tAZU4bAQMatHAum3SiC2awpF5MVQRSxJOgOyH
B9kWllY31+9mePxEhIA4vayberYR4QzgldkRJAEhpOm6TSvG0AAkXCOCy6BeblP4XMTqtrr+QThY
zNGDIEmYG0m7zJs6olUOY0zBtsrbsynznb3HlyTb4gSA/kkJgjfT98PtNMfszsOhRWoAGQz6m+20
81uLbhjhQg4FmXeeFMjOwwWBC18SomZRa9FXia1Gb4B6416h+0rVfIK8UW4Sb8zanRwJHTyvsnHa
tx69aiwrOa0G3Zv+S9No3Of2YPNMQxbTn+ifiBPygOSQvpMtCHc1hNx9VYhEQfLoY72LwBOt9MgS
nlvnZCVjCc4AqX5ZjmorzDgaB2QvZdtylfpsISLom9S0mXvQNONZB9gRbhptYxInEn1auTBrCc6a
bfsdErRZbjCREvWCfZsGRj53M6maxnQ3GmFBv43o1OP6aIdN5vK9Z1fOf42yTI7gYXCk/VQAMOAn
4NAo2Q0XvMKpWZrzqRrB08bYaRJMClrYNK2H6cPq475GLJfhBGOvf4FqBd/UwEH5wsDShDmVw1nq
hwkSFD2RT4Ow8cT0TE2akZ2ZvoaOAyebspY5LKAIMZCltXNopVlTNoE8Ffsa7tm7tc2Inlpl+sOs
FGkKU0W7lWJXD05Q0Eppt7JgzdmS00hVEmvOdIcqg5VtSTxxG1WL/NmJjm29CeN007hF8Stwu/Z7
Fkf+9CZtl/qLLNN+VbvQRcUQkHTNtjJVXbzr28L93KMc0luSyz0Lsr3osLM3oFg3MQgeiHOV3RNs
zjc3xkaQ2mYXtvXyqe0ab7pymoleVJtO7huRl+CAUEWwEufYxc6XZuY0NzHsFcYGjSy9Zc+LyClB
nDf68KtwpiyI8SxCLT9aswNIkJcv3uaNQD0F33PY5T34z11tt/KyrXrlbQn5jrnxMoivgzaqBEZN
NbKr9FmQN6Ooyg8EaSk0jR2yfJOL4GZKS0ySdYWKzphGARNN6/zLqJvp3RiF1s/UN5j5iTUNs0uX
RGJUEsXgQLZg53qzROuaMoaIs/bsk9aDSoZOCZZd7Z85RrdfAl1CzbPnMrno3Hb6gdrBnc98jDZq
1/pWEu2WWlBSCFwZPXi9a/PCCMfdkja8uNvJrDzGIRdjhhEUu7VjsDRzVDaAHBBbldgNEDe4B76I
pIxROLTSQxdI/zz2DG13kIHZt4VZDL/OAnkNMYenHSO9fwMHyfuVNrP3Exd4c+UnWg/nbN44wU1j
kHx0Fi3xBESsFzj/iYWvY9xIM5sFCCZzi/u8NCX25i4BNgEEyvtlsjZFxIGcJPoyl9Kj/Owggd0N
bUP6QUNxddNU0QLGXRRsHScQuReVmbKVW45z5DCkpp62VYK1/YwvK0yVDmVgRXoI/XZUYI11NeEx
5K6iOGXtSQbOyai0koUtXP29Ix3SEK8EWzdzs+UrEp/uuk1m66uBSfoVPQC1P2+qiBuKMUS6l5Ex
BEBhIuARW2PdmEvEiHN04MRYf2vgoWAlbxbQADW50vkWGVTkv/FEab+Hs6XnPXQF2K/U/22Ue74H
eSdYj8mVG4eYRlqyqHORr6lEjUjvZTd6n1sm8XRRdMb7OSfjcmc834kQTGGa5DQVQZOsUiHBCskQ
Eh3BFhAiYJBbVxmLMP86q/x715ZFcJZ4Hgwtt+pZUmJmAZYZwcW2wOOG7GJ0B/86KLOEJ47P/QKp
mRI4cmPDlrTs3QetUtoWTuW1JUJZLYedrpv0siW6jbBhNHbYQKtc08YOoQpgXQ0EiQkjJbdNm6Y0
dPJAFcTlKciiDRrCNzS/UCai55vlmekWwuh127wlc4bitJ3VcUgFSJUeMlQqNGg4neZHMrPRRKwo
VbopJrt/VyyRFe9UlGWf6fhwMk3GLnBX1hXVv7BCxLy3+zozl1hM2UpCteF8uZGtwHQz87EZd/yp
373FkyIfEkGbZlN3s8XHkPDYT1AfStjJC97TnSpCGNtRNCOgasidyM4Ehb5fdM3864WtPej3ICke
+MRN160oVLxbS5IYGu1xpe6aNMQmwj/2kS1VuYO3AuaFZSlEqQNq99Y0OTubKHV8c0n9JL3iQDGj
NOs5UG5N66nl2gJlQv7aQE0Bygn28jVkCwMteWOByN5P3Ft5GHvLQ4Km0cl0ruJw5PrERUfuEI97
NTvDA9/fnmRt7cQ3KJ8jeYF/U5cXiP9RP9JEgHMVR+ugTBUhQGDPp8//Jcmit8vO4uVSRbytB7Pc
jX7Uvfkvcg5nUodH2rw5UuudzUf7HJpgVBxer1Y/K5LjoBCuS1dZOspx1Fqvf1Qyxizdhsu4ioMy
y6NY0EPMtdwe9ZbO3pjCCt9DBm9PNDSed3FW3waaLrwWGDlsfVQjR6cWQcRKVtgOoiJ0QwLbWJo3
Z41n0r1t5eGFcAx6VkrBu4QIa8Lq4AFElfT+tB/BL6FlCeFr9ZO46qiVZUm/xYYta5IBe+cyMT3g
Tsz+75XdLSdapM/aOOulfDoDMGLoQh93jJy+UVD1WOdQ9flXqMKA0sR9faIL8OJVAqQvrl5lF+76
wh+90FbGrTCanb4brRC0roJxWWXNCWnH86uwEQ04T3g+b49l6elVqB1ShV07r1DTqkPphg66F5oO
zh+/Hnpf6xMjnFqRhXHUZi3jPHTHuKu2E/8RBDNuBBA8JcJVXvzHM4Eti4sJxJb025yjRuqchVQ9
zNq3tlV0uSztuLWiPL0SgM/ITOmCfa8bfaKP/KxZRMfGpUAtaCLTc/OO7g+Nd1wLPgZUuDnE9QMb
9DE16qyR5YMJxbyDWgq5MdP5iebYS1OQh4qYxIXuKtApPH2DthWuZcV03bWsCsKIvFjaIX4tr9A3
u9fW5FAiUyncnrrpryqaMjZxSGhSF3wQJ56CeOkxkB4kmIFS+85vh8yjQSvbgnZNw2OwYdnfZS3k
K2egpjZOy088gMN1YbkEES1AnBerGy4Gr8nPAw+wYRavB7ghqQ91VDs7DS/7Fg2OcxFGgu4Hqs8T
C+azke8zs9Z5hduYjvuqh3s8v8jVBf7S9dVWO9P0IQ8gkGBuyM5fH4wvXQVnPrPLl4FNK/HpVRCI
tzVhFoi6C8e/AUH2ebXsv/tfXETjuqOhToidPlr7hp45hdaZA4wLVWwUJr8dlso/NdLWkfSkK8kT
89Eqka3uBRqVytN7QXLcDAVaXxqiPREIq5lnYHG5ZottbVo6ARsRrKSQFvR4bxOltbQ9aH8HQOcu
TtPyvJBOcuW3k3WPicf/9vpDOM58hxuvkN9Ix2EmejYY6qc/zwGmQvZBWm3rQv6yCTP7goH/To1L
deWilL3MW7KEFgzvKfJb3d/4RMnthe6hgEcz8cc4Ts8c8HifXv9dz6bE75+FzAJ1FCIf+0jbQvry
7FFqh6lRi+IQVRDp2wHMdlBAzlvM8DPKy+Ig5uDH69d94W1565BYNZqUOf2jdYEDiO/4gkGRkSlN
kcxn7xhSch1t3MmvX+o40X599FxrlXpiCfVomj199BR3B2sx5G3i26efWsNdKYjf3Rc5jeOODB5s
ZEnwpmpL/UYGC2aVYLFOzOfVx3o8PD2kPIGzSgfX3dDTH5GTJNKzOSVOxHPCLapLZ58j79lou204
1c7phZin4JKSzvSttjrnK0ySX02nBDIfKkbGseK3mY8VOjZG36I5XaaNUxj1PiYwdhMRtbSGP9aT
s0VzLSlhJLZP8co+JUB9YcBI9K4SWQBRrO7xi6OWOts1sblbI7z+p4wSkn/ZOu8lGQZ3wJCtT4L+
CglSnG1ef4/razqa4Jgo180AAkjpHmtycLV0tU0xZVtw5QfMJfaZjfD1DrGOfWdmaH6vX++FxRE7
pkI8ItENIgB7+sZKmq0OVr4CjqkRd2jZ+rdz6bkn7uqFiaB5ni47AgCn4nhdQMeRpCKg+wo+0by3
S9ewYkUJLKtavH39hsQLY5DvicvLQzGIkPpoDE4dbk/Zk4bVdCLeCrfIOYPM/RUYG9pXEOM23WgL
CvoE0xmiPc4aIpxEEl6zSwmvnMH88RPWgiWHjcHvTZe3/t5H3+M6N1HW48wkgE2kZwQTLvQ3i+jE
1Hs+blDmIFZh/8gygCjo6VUCJ5rBxzeIQfIp+VQ2HOUGcNCkBrjWG3DG1eb1x/z8jXI9iZAKySnC
c+doSfXgbKPp4nqeUyaH1qMHQRU+PMTwNf948HApHSAE538xVI9uLaEcmpupJkS975sLuaqQ4B9P
FzIBkPH6XT2fDVwjwHnODMRcbx+NnQBkNhkCjJgB5M1BFso7iwcsFK9f5cV3FSg+kg5SKtqeT9+V
D6cim0ZuKKS5uNKwmquSWtC2I+AExFI2nNgAvfiuHl3v6DOkJ2MnPvHu26Hpl/dGwVtDTZ4e4qk4
JdV96VKYr9cPrQvvRB0tJ03QhqMluDXWan/jeVpsgas2VwB3vROHs5cuxYdOcuQMSP9Q61N+NK8i
uJ+TIPuIdmnnXUC2DcE+FeJNZXfW7vUXJp6/MTTwnCh8qSkpefbRQbCQJV3jDj1BKRzxYFSFGtZL
/dtaOW4KELQBCI676j5zFlrcLbks63b/VsUG07isDUkqBsx6h8CcvkhXYwhDNH5iSj4fvOuPZFAJ
hGv4xY4WGrtj31j3LLJqysBLizA8RJSXD68/i+eP3XfYSCsHzASi1WNpIwV7BNoDIEbwOKQthkV+
YYxadl4mzYlLrU/16bcQtwvxemyo2fNSUXn6hqukVzn2g5ze7FJmO9op+uPk03qcRUe6iZ1rEW0H
fz61i33hbXv05/gu+h662ODoumGA1shjM00K6KjCTUmUALV90Z1DyrriwVd3vPz2kqG+vAHUNVzN
ma7OMKGSY6ARhm9TPST3E6Ram8bKB2EIFv7Tl4DgWSl+JbUJqs1HvzAKuqnGZonQATj0e8uOqpve
poIQR4R8vn6p5w8j4GDGmELrz0vQR1JWU2Q2h/kk2+ZWEHx1nAzuP03radd0c3Vr5ng+MdmeD+OA
MwRDWbBA2lSTnr71tKZDY2oEybjT2nt/dOc7v1lUc+K+1t/9dHCxsXPJS7Q1g0wce01qGcrKzyak
7pRaL5epQL7WU/FEV+ZDSuhqOogDsTwXFhXaTZDTHn/9wb5wn1Rj2Clj1rY5AK9//mj9yuBwBU5B
sY5tdAABtydTFzLe+9ev8ny6BuwkNV0IdpP+b4fY46uwRjboEbqUkrc73HXz8A7/Q/FZ5nxqXr/S
S/cTYD4R+Hb4SKujNXI2wJZHa0DqYQfEttTF8KDtoP7w+lXESzcUYFNApU+Vx9FHw2Opagw5eZ9u
iZzu9xA56JxknY8Tfg5T0n8AhSkY7TvP6Wg05cB7JzV+72Trn9Womw60x5EKkr63hWN0ap/70qBi
WK0HMDg8HB6evlOELCGbrpbmbRK3b1sUU9sSJt5uaSFsU+oHRuGosDzUivD2HkPEiUH97B3wXBg1
rMr4mngTR+sCi2NDAh6cqjQdsvvYCrIbDafhxFWeH/PZWrM/ogqx+jXYcD69zQybdcsHmdwzVAwz
8us4PktHgtsgIFLVV1lGxm8K1ycSyNP2Rbx880QMjBEl3t4iC2HfWLm+BzEgdr+Hx/9Be/6lmU//
s7v0kJTH7tL1L/ztLnXFX5K5grsUfwX7QJ9h+w+zx/5LYn9bJxOVET7oDKh/kFHa/osvH6dfPoG/
LaT8JZrNXfzvf8ngL+rUrNG+t0KcMH/9ibf06YRmq0LFjJ4N04XVHhza+gF6tA66LhYbYAnxHlw2
udcy98fLjl7ofVC53cWjh3L79/L+/8q+ADledu2///X0XL9eS2OwZWfvybUE/vvs+OhaqYzyDERC
srcRFT6wV2rVJmeXj3YMBc5WWiXlKVS1KCLK/M/MDP9cXCnFrsKjU3NsY0OrR/QRM2JvIAhdlVbG
0TMw7s5DPUW7kUt3BNVdqhFxwOu3/bvE+Z+P3T+X5pTG6QZFO9+Do2fcDpYBLEtysZvM25TosD3g
FOsM1cL4hqOIHjZq8kqw5yY+mwu0gVGmnQti4NaN7TibUz9oXSGe/aDARlWybrL4ZU9/EDoXOxNE
EhKYHg7XuVfFl0squ3OG5HIIF1P9KmDar5mUyJThy2cHR2bBOx850fWJZ/N0zfz9bKjbSgcPFMOP
U/rTn7KEoinwBSQUyaz0Ji1LhYE3XlmEdtwTQmDFxa01tn58sNBEfoGFsfzq3CQiQqEBL0xta26u
Vcw+EsxzRv7Yid+3fjOOHpXGrWRTEcIc9Ww/NFHqRzo/p3vjj8mdZw/Tmks5bxXSgz3hde0ZVdXm
CtFmeWiNlZCyWLUn2m1HHY6/HxJqntVsxFeNxeLpQ/KtWMYh0V5gV5qJBnjt7dylyd8QZWtdIPXW
u1lGCASJmsiuszjDeTCpcvimFXSi1x/I8/VCYxOEW0Szk5Fz3PoLQIoEZRtl+7JNnR8NGxkQvCS7
d1ETnr1+qad733/u+j+XOvZE1pBHUCtADHZsg75q1lZ/aaww/CqLeb7tc6EPr1/whbG4Pl2Wapzl
AbXcp485EUFq5fBb924c2FtyEMsrzyvdE6vgOtuPRhQThY2vplnNh+HoKmS0O5ZN+uoexWa46zLa
qMsCeZKMV3gQvvymM0+feGtH+7bfz5KL4lRbyytKuEcjKLVmC4bWlO5VkReHvsjm25SMHOrTVvfV
g0Z8kPVUHpgAAehhghchuDGZxszWt8CMnTPRpRDTHDLZ7wHAICF5/dE/H1YsABStOdtyGLCPe1Gs
U4B3+irft1XnnJUonZDhJ+OZC2fzxKWeDyt/bUNJ3+VDwOnhaMWpWOjGBmAOb5l4Y6tO0IHwwz5E
UITwdOjoREn0pVuj/8W+NNDco1z//NFXr5iqpaXczfnCQyKLwUKehb09XajaDvZ//hQxz3rcGx9a
Ng5PL4VHgFUUWdHeHwIEXU2dQ/WJ88M0TqfavUeQiHVE+VR/qM6zQXEFRcin18q8Vic2rKW9kwUQ
TAvPmi8rImpR/uYhFp+Rqu/G7yNEelUzX/eZV99EVhej5AtJhSxE/ynpveDWgKH5nLdOva+goKo9
acDuiRb/8xnH2P9NPuRXwzs8+tzp0RHQtMJsH9aiOowd2mUCXvIDyxsZYKqzD13pjCe26S9flAfk
4ubm1bOBe/zaMbCAyIAmtgf8BSwbE5P/TjKpzhtrKX/Vs45RlLnWw5+PAOy1//+qx0cg4zsL1fBV
Oxl03lXiD+/yOFfn1jL5J6bR88WSh0rvglFGy/83F+Xx/fnw/EXIP8gWTj0+goFHeO/iX71+Py8s
XE8vc/QYR1knjUBoSUKUyS9jA1I7cqPkHAeQ2Ptu2uNW0xURzX5vfVrLCpCKp7WcoJGlXNokq7+z
pjLcVWNfX8tx1rev/8CXVhMqQXwTlY9f5LhmPejEn4H0ZvuBze25i1dvX3e+et/HQfUJF1R4/vr1
jk5/f887MAzS1cxyH2bs03FVQeZTSymIx5ZGP3R2YP+cB0180UDvhXyINhg/d0Nc3paj9N/5HU7o
i1j8hjMG2QLi3gntb7gElb1RiSfbE1+al54Hx1JnnTs0m47JJWP035ydyY7cRrOFnygBzsO2ilVd
PUhty7IGbwhLv8x5npJ8+vtle3G72EQR7YUFwwIclcnMyBhOnONz1OKRZt3QT4i3TkIgS9OILzjb
7LF05urdzykjwiQWdL0ZpAf7dL0fw9SbNLNlAaGZniJOrvN+JIqTvXf5NyYTZct8BdKWt7+DOnfX
rzhEu2CfoClQPTWV1L0+/lmsMwRd9MUp49AdPDGHpwZZz7PWetWzrQOSXAw9pwEWocccufrOMdh4
VDBPLvHi1gCZXps3mrkpIOUoToaH7J7ja6C7a8alcxOVw9sr3TIFowknDkgRB271XtoVcXHeTzzN
biWCrhq7x7Tv3ENRT32041Q2nKbOlDvPCagy8CKrj+kOIYrbDmqjftjKg1fq3hlBaaRZyBwCuoTy
bhiQI3r3AiEQ4okGMGXxEq+MjtBxhWOdRKe4HeJPXeiGATja+XHItPZ825T6LKtTAz8Te0kxF0DE
m9KNZ0f6hIzIKRxS817qTMGgGT+gc4t8WE6WEySQQN4vcfbP+w1DbfUS9yiAwNvjOoW4coFseyS/
5Uw4fytjA1w+QRAj9ANsUp6X/ami370UasMjEClAfAsSQ5XmVtubW0Bqq6SOTsLy42f6sf+gEs8w
8YyeAIKS004MtGUOaxQ18AaE8qvqGGk2OQqymEGU+/EHoFPu12xZ6i9NXOaf6MoYOzu7aU+xHes6
Gf4b5pYGkQfTEJMIatl3MP/oHiNGRJfRuDBAWPQ7ueDbE+QrijKQpvg8vqf6Oa+iydS1I7ggRvgk
UaRQ2W//0GdQEC45MlAibn/L4DaEJKfZ2dY1tTORE4Zduor0PujSaua14QQ5SwbjtPjUIY85Bg6k
p8+ZrB1556bS/52JyLI8yYhbfYClHyRM1ok5e6xdRyINQgh47GwtfjQ0GQ0op2jt/3J0UKsA5WD/
i5ua/jOT2PV8cG0LQuI56hlUjZtSU5h+W/ttnnwwchYDHyJIIlP7i5nS1GO4b/ZOeu1H1o4n2gg8
wLfCsYSLtQGUrRE9rTXY6OTB7tf0yJ3ntayBSllIYkkEujLoQI/j0o+nUoNFk7kyk/+GjAeDiPnZ
yBsd2s1ifmSS1kEcTOy1TzYqAvw2zrht8PTgMVfHwECTNZmAsCMHgf5Wby/Gp0pHtSszdPsCgYFz
0FFrQbbXZ3xlgsZ4HiTiBJnj73CEvH0dYAamkwJ2lr6RsU4sC1OfLYbcKfvrTLFEEuwMwkjRfTHW
1s6bt/VJ6OiqlJmA06Ymc30EO7/PEebWo1M3jxAw67PZPoyoR9F3SGzYJY2ekYhOaj5DN9H4U4jY
7A8TFNyB4yyoqzQ9MO2l0M4j4wnnNELgcufUvH2/VKPf4S1xgLTRtbv+hXAe5HHdR/Eph0GJFhoy
4yMSYU+1XXsngzmZA1Q7e7HAplG1K0TjLlW0ldEIHQnNmkLIFyR3k5JZHV/oAiUZRJhl9m3yuIxL
4e59eeW3r98yVcz+f7Mrv+4IbZIihpxIS6f0PvcU6rct5/Pth2trcSaYJVuxcUFiv3q4Isuo0A/D
7aAx5tzDqNweh2waT14IAUCbos8Eo2698xlXcD4VZAOsARROP58MB8qd6++IWNGS65UVn/QS/GBe
ohZuIsgcOLZYPvljQu6oQvsMylpEmeguUdFw9467+m7rDcbvUCZiChnNidWPgCCXxEX9iAq1ymfL
ktEFNpH2o5P3/e982vGr28J5aONp7nukUu8Z0KiepqwUDwpq9sG253Jv3uFt2AsgX2eqiYDbNkHV
Xm+M7pBhti6FIwJxOORlWz4K353OifQY+QQL8tSnRXHXJ5N3GijLBrdPw0YpHftoHyh0mZq7UM/j
q+dv0GU0ihD7ndN055EE+1wAiX3y23g6LsKQj+hVQrEc6Xn6owNy9wEqBrivlxBR+Ip5453neMv9
AXIjzjBhLKOifv17UItpxqZl4LyPkvmij8N0RvzsixcxhH176Zs7z6l8qUwisLA6DWR4BQQvkouQ
ZfYFkQ/r+0gl7a72YdpRLGGIxg2TedFLPf4YjtL4ftv+RuBBlwhkgKFQfTDkrVZqJugg5wQeuUX1
b27CX2ZZDp9lOw0Xt47Te8NJGH1p2+jv24a3/IxNc5aUErARKc+1YZScpTstbDGSvRPqQ37+6KIz
v3Oy1PatLxu9OGC8qksHcP/aisP4K4UOOB+GutROiVai9NdBb+pXbvQZscRip7Cx5ddg2iQgdjg5
vOXX9sSCwMBYYG9JjPnBXloNJo2QCcxD3fjiT2IbtEoLBol2jtGWXSaVgA0yG0L5ebWbzEcu0F+L
hCHfObkbDfdHzKjzszMl/5giYTDFMf+5/f22Dg6vhOJSpPRsOisPHjNorHjSklMLbUDgL01PjDq7
QwAtuvMVUqSRJlfu/9Yxv7l3abaup6MCZmqi4IjX73GCZnrm+lly8tIS7ryiQrK1auMLcxHWjifY
OkCvTa2ew7LMZTEORXISXjHC6I3mFcyVzPwXZX/uAOvtHNjND0kqA3MxEQcMndcHiCKLSHy9SU5h
ThzcLp73oQ4N8wjJf39MgA0dijmf7m5/y639xBS9EUJPjtDK/VpgwickS6C8hjPgmLYiYXDQM8/k
6NPOQd269rhVBRBCnobZqev1ZUOa+YRNNAYpsZ0BYS8weCMbeHtBq3mdf196ID7AzRiFoYC3Op1Z
nzVoPeTpiVnP9mE22vBM55oGmkia+qKEp0ctbb8Dqq4/uValn/2m7v/pmwWp8K5pLgSBU2BCNn7K
oMd/aGBaCCyGoU6uYdc7Lnjrk4O1pFMPypA69irQcxmjzmChSNESQEdENKUd1K0NMR0A0+MIHeqd
VTjmHzs79LYDSt8CpkrwJjrFmXUbbpYuolEtdCyF4ZdPhjF8Nftk+TKHAmmamRMOl0x+acGaHL2l
vx+hcd9pEm+sm1Y1oAGLsRZF9Xx9FAQYVjid6J8bSTmcLA2ddEu2ycU3hRXAmp3caUsldzZ7K8Wi
SGNQYQOs4ACHu7bamZUdxS3ZRj0ihAGvTgFa2I1dpuhLRRLF8A888wUSsP34UeglFHVMgKRn+Hrg
jb39ETbuHb8FTD1VVXzZOvMZAI3JgkHpU+lE2pkpbbQlxggmWnMed9pV6sCvHkJ6VKDWoIAxiYNX
VzyKcgQnmC8+6X0GjX4R9vF3s3AKxUWg6XdlFGe/UtPt7mAD9Au4/dr2/vZitz43JUA+HCGeZSky
9tcxnrTqqJdDFZ/UtN9jOVTm/eQMyT0qi/80wjYPYzwO59s2N7w3VTGWTcCtZodXH5tJbSnSOKNb
oyfZnYk4xj1IKe/e1Zz8wgR4/OW2vY1HEVpNNZegXkZIZq/X6EorrEu7xB74hRMzUeXZ6YG6x0H3
c6gt+ZQtWrnzYmwcIt4KLhBlMYJof7VG30ZaXJa0UniM52NjTaiFm1pyNqWd/X57eW+2k4QF9k5Q
0GwlWLWVqYY+20IWD+27UGqUUuvukDtoLqUlRCBC+Dxu23t7WTmqPEzgH6nfwqC8Ct90pFgKyNNE
EFtDd08twj6FAtGYQ61lzR9Jps/3vYYYe+QgnZINZfU5Tv3i1BRFvnN/NpZOIxsAM8OwhgG06/rL
dpPdjFpPlQoSLgakNcapwD1C5eEheH++vew3b6RaNRhWn8eYUtB6UCpt8FqRhq1CC0ftoDvF7KBj
U5vxjv/ZXBT4pRdDQMLV379Ku6I+o9CjkP1pJjyKc2FzFCWsi6E++od4drLj7YW9fZbJcDiqHFJA
rQxqrPAKlab3w0zPNrCGtr6zlYJMO7XJB5Bx8a+mo4ObGqn1KDUpv4Mb65+tWFrfC622z1E3Gme3
9FEhiZLo0jRe+b0p3fYpg5Th18gUxs5hf3OX1W8lIKIdTicIot7rzfEjiX5snYgAxtXywRBm/GMZ
teG7jngC00Z2236v4BI5eW2xN8vy5kor0ybafcpbkyStjj0UPeOEyG0YaD0qGXCdGJ874dtnxf+5
8x5unDXQhkRk1IE9+nurI4AqWOZMllCd1Dl6GPJUHqmyJ19uf/gtK3SzXnp5ECvYq9dnCacKxE0q
UGg1qnuSheFxqOu93vyGFZpMNGDQHuACracoUj00KwrMYSALy3xsmlJxdNp7BZwtKy9VK7J2yLXX
tYrEB0HjuVMY+FHvXcoGFh1vLNudvGPjCJBakR9D3E0Tej1wLgZEomFLVj2rBP7iuDfPo+3lMJih
Fn3747wxRTkc/KLqctggGl5Im195Aad2PbjifTtAs7Y9SctMvmbxUlKGK6Kft029uVNg2Kn54UZJ
NWiZrc7BZEG/lEcwDEVtqj+0OkROLSRLBOS6c+ziLn6eQ/sz1I3vo2kgH1B5sUeCQ7rPpbZWL1fb
D6jNAYsMpsxLnnPIxQKrHjw4XgxvJ87Z2E5HdVXI/rlZxPXXfqOOtMiLOoQtbA0dxrQfq5pG4Ow+
Dn4Kx/G7N5T+Ho0/oHvMKK9hA6PjNJEdTygPSuijj03qycc2BMNzEF3n/j2UXf3VjjIEta0cXqLb
xrdWStlIQ7MCpM0brEgWoglW6FnI1Ir3FxKhMXpmxcwdB59y29LGuaFCRKUYV4WGw9oXL+ijTTgo
wKDScIZD18s5oEgXf7KGJfJQv4qtB6vwy6/oKqY7HnJrlWD/AYFQDCRZUX//6nok9ihSH+mxIIdt
8lC0rou6W28Hpg5N3e1lvnEtSHEAJvMdOvtqTHkVPoYAT80yR0eym5CikNoyPgzC6XYW9ObVVy0m
YKeMG5B3IP1xvSBP6hB1AfYICPTLByefo6OczfIjaC3jEsE0+f5jwjgOS2P0E5z4GpmH5gbAPGaq
ggJBOTgsQWLSLRcXv6rtnXdma2kg7kHJ0SV+i5TLpgSySTF4MLJq/kNfpcUlpVmraNqJ2QNr6hES
v/3NVqPRL66F7F01T6kTMbjhX2/nUFIcUyDBwO0pBzHHVTHVlM+5fqrmaPxU6JDQHtIcJsq5MT0E
QArhPQgfZXGox6yTD+sswzVa8uft37VxbPlZanSFpIBm58oNjaI1O9bv8bDH5V8aT/wYRNE4382e
XHbQUhu2wACofaeWrMaIrrfArqxwliU08klWgTuoIIovyiI8xGZhnG8va8MTvKD+FKcPn4wpiavb
CM0jFFM9Y59tNxZnVNcHlAAMxXGoQXYZm+34xRuW3zu/qH7dtry5SL4lGFPwT/jaa8vwcaW1N7PI
JYUZtRnD5lID+oWjctyTHXrbqKIGpylVMOoCNMjWq8xSqKmMCO5B9EPmp8aCuLaF0fgumyz9HjXl
4jybY3jXWIAxDTedz5Fv7SmZbK2XtFlhIPBK3hrgmi7obdS97gUzfFOHcZmsh7zUEcUsR+vb7a3d
+qjAZ6jTkec5gLWvtzaa/Am6pMYLDMsVz2Mye0cY5+0zpOBK1jG1yW0NlFHTLHs3QpmdtkGaQUap
rsl6UKZl1I2qcesFYVH/KhZ3uotMLNNoWXbKXVv7SSxPlRWgENBR5fxfvSON5TdzNKD2AwV7flgc
Go1jVv1wpsnfiUDeekFQAMxvE+soGa619M8EME/SKIP7H54hSBLdEnrW1jp4eeU8Ma2Y79h7uzLs
WdAV4GoIeNaotcFBDgIWERcOxu5XG3r5ZRySZ9lY8u72OdkyRGEFlD0YDsZKVq62It+z+9p2Ah0k
zEWL8KklSI2gcfcekk1L5F4vl52pZbXFrz5WOfumRLrWARCjGwfOon2JmkKqupj4D4tSknwM5hIu
Qu96bSrV63RGKcQJYghS7uk1ZMAbx+KY9P7w7peYNh8JEied95gizrUphrJUXbR2AjNMUVuBz4iB
T9EBZninkpl6FembqmELg2CYdtjq+alFQ9l5yZ3AbugnHIYh1C+1UVbPcIdPP24fi43zropudPTV
soCkXS9r0EIbKtXSCerR/QZ0Vj6PkT7AAzaWNLRN+3Lb3NsoDXQoWD/WpVqXa33C3C2jptQnJ/AZ
Az2l2ghVpJsn7y04sYF8qn+RWdys1aJ8UtiZErRD+YGmZdGFCnPSdvdh2lcXxiDoZdxelkqBrirE
K4OrI89ITMd35BzqGaxRuiW8E0WO5iD6xfqYTGZy6vyy3tlLdWPXRoFAvMgCqRu9ihwWGYaS4V4n
GMrC+eD7UqBMO+cXT8aQK1JMhdJNuvdMIVn3RTlPX26veevkMKhJ3YNQAm2plU8mDRxg7LWcQMgl
PE46xBeV1Rfw1GvjBcyv/l5YFXtseszrUDggC14zeUwVQtOpOXMBtdb+noa9cA6imewHD6Guvere
hg9Ts3cMPTEbwVTX6gQ1JKiZCYEooiU5PZ0pkve5W80XYJTpe9verIs74dJDY3z5jcoftPwT88ho
cU1a0jN9ZKJ0sUxdAE98+4kHPP0tb6r/8Myp8Rv18PDuUC69vvZ9JMbOS7khzdxlF3pFfeDLqOOP
VkflJn0fZc6/Lg34F/hB2pZqIP3anuXhm42ERdZ9UZ9Hx23APlri3teqeCfffVv4VhuqBqcoAFOd
WfsYuJxy6qIcFMcSvoTEfcitI1zs4YMFpPmj6zbiT9kSGGnANi5Sb5n+TiDWmckwdh6NLXfH4eHn
AH7zCCqul02+Ctn6aLLsek7p2NpTULmxuRMdbXkfxayocI+kLWt6ENF0KEC2ow31fuQFZFTZIYvN
8WCV83h2QliHu6R0d57et3GnwjjSHaZVQ/C5xjBYjdcC83fI5WtZ3FmpAUJ9ks55SenZwNM/BVE2
jvd+jFzO+x2PyiSUkJ0iTV5t6lzwNraNaQcojhXPWVoitDtCnY6imVmMiK9RZXwfl8S/55cUlaYv
uRqSsCtnV1mzKDpztgMQR9F5NipxdPNe25nK2vI6r62svA6UoG7SJgslvhJNu1l046Ef/QXlrXEP
3LNlivI8QAICDYP+3vXJRJxM85ZEtymTm2DBtBBFR3oDp7K2k9Pt77WRkdG45K3nizFriXrdta1F
5oiQ9ZodtE48aIFERs47RHBvf8vMpEzv0yw27opB9yGgsqgGh84EcgOu5D05za3rqJg9aeHyihAi
XP+QpDSHStcpodomIxNj37sf4sJbvt5e79a7rEJEmqfApAlNr620kLhHvhY5gZKMsw756ISPjNlN
8WHqJxEfLYiBfyC3k5fHdAm7B+nXxHa3f4OysY4NmNpVQ/2KQGzNWcO7iFLgkjlB7gv0r3q5nB13
nNoA4FV91xl68g+M2uaemOVWTABO6F9KA/DIqw02U7vqI1iS+cYLymA0lo567MOd7o6mPNcGQvP/
wRkATQNXrPF+AgG53myUvWTiwMuExpfm/NZpQkNhDz8eWUN46hNGP3cMbp0hBStmigx5WNLfa4MC
CdyhTXonIM1Nj7MVVR8nX4Z/3f5+W9cTwhZ0WKEi4PlY+Zsmjyx3NnkvATWa8L1H3mnMoezzqsz/
fNvU1jejYgl5CkQtIDZXOZRpVIU5TjhyJw6ZyLWFwRyuQAqqBsHfymLeeRPfAlZxn68NGtc7WBmx
juIVh6RHI+hR91DPMQcLljA0u45NgyKh5U/ZWdM770NTZ395U+ucHD+Mjk4/JHe3V7/1a3ifFT0O
jRwg+6vbirIxxPcOydbSlM1fCSjZFk3RWkyIjNnFr2oyl/wUw5bPyFWmF4JTnBRP0FYIChGlqOVl
Xvru3egWGjygewhBVQyqr2l1q84cdE8S28+MNp5kTy20b52nWVbujnfeOM9XllYXqEkhRnVaLOlC
/1q3WXknF+HspCobxxkjhCiqHcyCVq+NPoeLZuaShKy184vVzoSbeTgFXYS2+u0PumkKfCOkT8xD
kC5cny5kQqtxGDS+Z5n2h4wuywNaBp8XU9Y7YdfGxcHB01pRqvQ8KitPMKV+xeQ8FQG3tfpzPhnu
WQP2dvG80jqZdpru2Nvw6cBxaHHg52itr3k7h1R4tVngeSaXoRvEjNA1QCXjEiOdEh/zKsv+RAAd
5P3tDd1cJpNjHiUWRg7WtVt98ntXloTTdrV4T8Bb5t8oT5BcZkv40WrtZedGbjyftBtp3auKjkeP
7PoDps3clla0kHrBu0yNpULcvIVoEzkTrzx6kO3ctdHsfZgSqzvGsJ/s2N/c5lf21QF7Vb5Kx6Gv
FxwiqpXWcjEykZ263PAe+hZQvwmW/GjP6d4QwUY0TVuXqQqiE9oO65jB0yJZWjJ3A4TH6ksMp+Ix
qzTwBI0fX7qwQ2dRz5AtGd4ppPwS2So8EnE8roYHQG3Hq+WihdTmLm4FvkRIs3iJYK0cEvOYzFX7
ccmG5jIUzbtxV7g3whMKZvQ/+dirJwAABxIrLZc09SgMkiwUQZ+X6ROOdI/BZMsfUCJhYIQjbJDO
X6+vmNvcHGfqnosTMYE82v1xhr/nPNJFOL3/prw2tfJy8+joo42qRVAtbCV6Rvol10MdJTfLPNgE
Qufb9t5OfykYAJv18pxSBV15IDeKRUftjvQyREGpmRzrwc9a/+Q2IdUYRMiQsNdamNmP6TyOj5WJ
pq2TzYghjenUQnxmtV+zCNI3c0iXP8xJuN9u/8KNx4VjpZhXVcGGOcXrzffMucmhX0CSrAiHJyLj
n1PUNPe3jWx8YZ4VnvCXKhQ1+2sjltYMtTsNbhBOzPeFtkjRcKvHQ524e8PKb6kGKJS+trWqmyQz
GoNDCLuQM7cI7Pjt4uqBcMr5pxH73a+kkb3+zNAAomJg7LPvyHFa0bGOmkygZuCAFHNpL7inQg5I
BNXCad/90ioeIppB1Kl5ANeOxPWFNoSgYgInFf3DJFCvzNtEP8VT4+1kq28/LtkFLxIjT1R1iPmv
910MS6Z5aQ6vs7CNj1PqLPe1v/Q7z89bz0iVmahBZfsqUFmFp8LpzXgRKYkqQdrZk3V1TzRGXSfL
5czYY11+7qbJDAw6Du/FEZE+kcERftGapZW4ul7QwJs6nTw7QAl4uXS6UcNN1Mjz3OdZ8N4zjCma
Zbh/sjaSi+u9DJsQhb28sQPXL/MPWZxqlwU5zCMZzJf/YImMQo0secrotSWFx5bwr/DVfGSbUWJU
hEsdYa3U98gn376k/P+Jj4gZiFjeDBJoVQWMPA+twA3L9BJ1yXf8WX92ZZoS8WfTIW+yvemFt9HK
lU1r9c2aWeR+1mFzssUYoGaeHIHfN8dE1vE5yVDevb2dW5fg1RrXx3ORfj/Ry1ECiKI6La7RnKPY
9Hdu9eaqeKVVpZ28c81Ot7TuYpYh+kj6OGXHyW88xq9HB6WyRV6E40U7MdCmPWo1ivUWz73WGZqm
3BmhZbKCWEuhCJg77+wZ8Bg1BRXMCEWX/3LJaUtSkyHGBI19fSgH1LkS6qSclMwrzprdQUAVz/KZ
GfP4aBiDdxTCye+M1kx3Ho+tlarxTWIuOmBvMhOn7VLoUX0rsLM+urSpJA8VfXlppdaiDSG+3z4u
G7UwZldpmfNk41FIhq5X2rSj0QAxtwMjFuE9cJvqIUTQG35UNB5NOx9OIZyHSkBU/PDM8pueaXul
v60lA1pVAzOOYj9b+W1eUqi+XUn+XbvZqbFTNzoknrDvOwgo7hFy24P5vH2gWbMOAAwVBL7xOvsb
an+K6WjbASqSabB4zHz3Tj2flCjp7e3dXBrGqAYp+qF1itTkiTM0NbUMiMXqkzYm5WF0IfoakJV/
RPM12jk9G70GrJGne1Q2UR9YR8+m0cqpgkYFv62gWdGonYvCSamlDsbB8JP6HilI56jPk/UM4Vl3
V/ixdjSdzN95QLZ8LS8VHWNmoQBoKT/1Kow3AIf2dBttImo3JAWN+KPX9GBsFMCnYar7wvSO6HfM
bp9nVdz1QEwRjK4OU54NeRYZA9+27X0KyW1nfJoQEb/vKZP8NAch/mfP8CzkbmL9ZrjhcCfhZN4r
ym2eMNANajQOxoX1JK6TdKZcIiS3pZ8Nl6LKYjSKhz+Qc9fPt0/YpiVVXgAVCxn7egSKCVWqASHh
SNF75qdwHvynwRLd/UKBY2dvt0wR1KsbSrmRbvn1J21QKpuFhiljtuZLAp0AghNpe56TfO+l3jSl
vC8gUQL19Vx9hABuNyV4pZQs7BgzWf1tybI0CJ0x+Xl7A9VBvK5MM8JAu5rYA+ALVL/Xq8rzHvJ0
W7cCZqXav40h4X2x4r1R0A1HAK0OaFfgoAqjtNq7dtF7faAnH6RT3J6coXW/eyhVPQnH+NQP0byz
qI39gw5KIXkZSKNiuzJn5JNElcOyAiRNGQjLHDfgGnp/i2qAueX2Bm7aYggEQK9CZq9vOgOnk1WU
CcdiaCFgqQz3obetH6a/ZH/etrQRevMek76RoCtk4upT9SX9Q9cllsqH2rTO8HhHvzt6lAHRHJbW
hKPYQ8Ax88UDs73Tzunf8ixK9URVZfmMNHOvDwpyB0bdzcQEk+amCOdZ7Ycu6a1AeKL/nGc5lApu
2qEjjV96KNOxhrIejrPbW7C12epScIrgTaK/ev0jZBXOXiuJlnth9WjkGUn9kHoMmYBCqLsd37J1
aBXX6r/VPeqk18ZoTBvozxWkOplPmJXSWzhM9tSf22Ecs8BeGjH/h8P02qQ6Aq+eDTTYR6+fkZH3
rbG/R4NVnno99p5DHSnq21u5eZqY8FMqgOSma1ymKSstzhvSRVmVkKmSbjV3kjmlk515rjhQ6M7+
DKXbfkFOXd8Ju7Zsw2TgqQaRerBXy6TDgQoqDiOoikR/8n3YUiJDL46+05onapvTaYiKv5Ooznc+
6db54fDwNNFnpbrmr/Z36ZeR+qwVlK2r3bkJ0vNjblp3lZyX0+393TLFYDmjYS8jyc7KB5UWrCeL
Qznaqfr/lW5m/1Y4yNkz+GLvLGrrnFoKokaorvQLVzmWoLYNA17lBAhctsHYjdZvo2yZYpw1xbjj
/ri9sK0gC4QMjX7mvGndrgs8EuhwmiuEjIey+t85bu8+blL7UYZG+cOnWPt5ZkovEBUDZ4mY7N+L
mdZxhsL1Tld1o/zD9C3uUJX81eJX7iDxR2NwWuJLj2zhIFoxP9UV8PWl1b/X9VJTmneSx8Zqo/sy
BNTpa4XGIUOUba4zGMKinIaobe5hEzeCP1wk0wgMIQGuWw+ihZVtD+HE850J2FYAibiBpkXmoYuI
GUbJcBoUlHsU3BsP+ZXRlbeqc2gPQ2q8alZnPFau0d2FIM93noGts6ZQPCY6RoSY6wpiEfphMk2J
EyS18WVwE/tu6cEJ2Fr6pIda+fvto6au4yo4USUmVQnHIOWd6+s6C2NiRE53Ak1pR6AXaRzawpk+
JvpYXCKtlqconbSDGVP7m8Ii+e22+a0rbNscADBDzHqswcC2n44u+BlQWQkUlmGXdIehRbncTuLy
7r+YAgYBZJy4ZR1FLDB9dZYC6dZVLC+QqZcnMv7mOdXRHr9tavMTMlVCxcl/mcu83lQ7zOoCzlF6
2VNCQ6eMjOdmmPQAoj7oo+pqD6uzuYuv7K0OJvSNdTfBUB/4tcjPC9MnR1K45eQLb69ts7k0OueK
domO4zr78bw5kR0FvSB6keqjgS0PaVPn0SEvm/GDbSXvph6F64BiGpN4uCFGZtTiXz3YTkHBLu4p
+TPb7R6LITEOTegsBz8N3z1KvTKlFv/KVNP5yUDpBaTDMjmHRB8QDm/KcaeKvHXlKDDRfaeKTFVE
uZlXVrpu1NuUCxWYwu8Uzbw3HLJQ9x9yI9Lu7JgAMK/98LFKlvpvw5fdnuzR5g9QYEhV54WJdPWa
dWE4d5DbOwFEIt50SDMAF+Y4+r+KyhLIQXDfHXMUZ4FgdKB7yR4xwNZxRYKDZhhPKZw8qzelsuBF
JsBTHm4o54Nf18V08GLP/EMuSRruRGGbq1WTRuw2bBZrcCSjo3lph1gzOl0e3HAanheoNYO4h7TK
SZICqkYRPbm17nxYbLnXq9kKxOgUUOqmb0VBaHWmaAfq5WDjznU/LtKDNpXfBy0Vf+h22J+NiY+b
jXV/bIuu23F4m/mEovun8kXyBP78+qBJtxu0VoIU8vVh+Tlasj9TiK8uXjX6lwYWtSdXVO1BlTrA
pjLyQTWl3utmbD2aSuSAL803R0/p+keYomMwHhG3gBrWc5OH8GNG4b6cyZZfouUJ56sitWC89NpM
nsIVkmrg0W2t+8dCG+kc13V6kLnVn6hU7M3cb67q5SEBHkmvZn2Ey9xLwh50ZGe1KDxLOk/OMu+V
XraOrooAqLUx2E0weL0oEXV+JgcS38aIpHkUfTt/aHN4Ls8zZGjJoeuMqD5x0eFbJUVGTnlw0R49
3X7NNs8RZRmonqAOoS6zWiykwMie6FTaQn2Jvmm8NMiyTeWDqNw8qCLpIjQy1GfNq8yDVeTVxayH
cAcLv/V9X/+GtdPU0ibJOtCbyUynWSxx+6R3hXHJBj07oNbrXW4veusD46FcRtqYU3ozrewMEnm1
iJKxVVXTpbJ74+IjUvDHbStbnpBSA1y+SjqaqajrDzzFVC1pONrBhNrGz7BvrOLgFfmYHPwxHPdw
LVuuCMFIavFM2cBqtNpDfXDRhV6IX4WZtkyZIo33UCdTHh+92ESGqdcTxgpKp0+jQw+B9F7FdnO1
xA3Qk+IM4DC8Xq3VTmMuupbSgj1557ro5ssCZolxBjnt5C1q49ZhLcdSjRPBiwGi7NpUNs1OudC7
CRZbK6KDnvX+0RVzGfRgOU8JzKxBNhd7MxSbVl86w2hWvh1xb0pIiwrVuc2cvLqvnOxzxdTZnQYp
w6OYoA8sI27q+48QRTgKwS8Ak3X7u7JIRl+KY3Elhw9tpC1/6mOCUGYIPfyOra1LoQJayu6mEmNd
f0CDMbfIhXEsb9PqXEGr82HSq2jn6m0dU5WxgYVS5LLrFY15aw0QCttBXBnmP3bZlVPQQj5/Nyel
FTBXmDz0cK8BF8qnncmUrROKqwVkzz9cvNVjjSC2EdsMvgVyiMf7Ls6NQ8huPERttEc/sm2KEQYi
IDi21mRTvt6A24soA8MlV5xmt/+7k+F4ghih3wmANiyRTyIbBXc/L/HaybSTRFMqA+/pDol1hCsm
fBgnz84PljOYd+8+jfCu0/1mEpji4drFdJE+SrRAnKCfoyToLV1A0urNH+KM7PK2qY0XAVNgnDgi
9NnWs7iOxUCUmVIjiapB/EpReziYhhH/NbSNC6i22AOobjzGtLuU/4TzlrBKHdtXYburT1miObgU
vfJK8TwVQvtch9CkHfKpq6eHNKlz7yy91mJqcXHzg5DT/O32mjcu4Is0EpVw0CFkYNe/wcsjk2CZ
ys9gOemfoz8sp44xzV+3rWwdGAr7jHdSWKGlsHrv24XsFQ5Eghs9RCWvn5KfzSCqQ0gYspMLbZli
Toi6A7kyPmy1qXnld4gPSivw/Li9mF7j/FZGRDaOtsvutmmKF8GDPZcu1rqSNWtUlyUDYoE71ssp
8sP4PhsY5R7cKNkJVjY+k+pT+FDGcxFAT11/JsdB5FuM6AqNZiLPcZK7d4lLVeP2Z9q4AARjuH46
WIr1Z5XGWYMHpES9NqTI/Uk3hvqrN07FT190Pzwj6X/cNrexf4qTA78PFz6LWn2q1nPzsKK0CrNJ
Vz+jlQQPrz9MJ0Of9gKVrf2DckS1stDM0tcwJB6f3tYXmktJa+gXrxmHUxNl1s7+bVuxmMz1iUnI
R6+/UthkfU0L1yISqMoLIYnx5DE5d/kP20bXD4gHIwekgddWMr9Hba2hnxKhsnYWybiQ3Y/ah9FN
/36/JQZfcPI8z5Djr9ZTam3VwzpD5b2zrI9aORsXOcfJMXPocN42teELUR8HSktfmLHDtRZhUZb0
cjoiyVLP9YMZ1eZBD0V8EbH7zRR5bB3QU9Eu7SChF7Y74tnb9rfOIuyC0Ovgi1Vr+npTibEYvCqJ
zpkD1u4Y4fyzsipKl7G5zF9um9o6JdhAgpVBIaqHqwKpFpZZUUAZEFhN2ymy+RlqicY38p0lbW3p
azvG9ZKy2pgaBuG4zXM3fHeRt7xfZq9hwjHNz4279HdjUdunWFThQU7dnrTH5o6qXAeEMnXntTPp
09qZ+g6fv0xl/oTEuPjD1Zb5YIf659sbumUJCU0VRjJ78oauTi4LXZPEoAE3ZNkFKVz/U9yRpUOa
6+zs6UY8znqgCSGWVNA/9W1fPdnSl16Vd/T6YJzI/+cPlvZg91r2dwSg4QF2s+KjLc3xP1x4mhL0
b30aFPa6AdYBk8hT6DSDOc3M/+PszHakRrot/ESWPA+3djqzJoqCZmi4sZqG9jyEZ/vpzxdI/xHp
stIC1OIGqXdGOGLHHtZa2096miJjFfVMYy6OQOXS5W6yHPm+yMoKwo8c0c36DK1pVwOmpOhnkpk8
GvpLWtfFY2I40bntreYFxXjlP0/Nj8o6e48PrxuNIUBVUI83pltdb0YlSeht5jpUxpqGT+Wsuc8b
YYSdWrUHgeXeUgnzqGVIEhrs4uulKqndLzbBOaB93bofUfbx9TlqT5URd7K3qPt1X7VhmjDe+vZ5
3XMAkBvpgkidNvR3ry2P8BHEytU7YU8E3jwnpa96lTjw3ntmiGVlrY6C2ys1L1GaWVo2su+el+Y/
NfMVLk2hLQeRyd6NIGSQmqx0J1jR9WLaBCJJHKFHtpripS5z69J0pXJxGqUCrW01QRYp9cGF2F0Z
zxHnFLGeV6O1+sbodDNlZXQFi9Okwz4fV+/77a+0tzAeI/Te0HinHrf9SrWSeHSSUJXRVVou9dT7
iHR2AfF556dF2fhDnQ4H/mVnZfLxk2hfiPevBHwRvlZrdVGgP1jDMPpOpjaP7ZzOB6jsfTMSTkzI
D6Jws7Y0iRkdXVCvZzaB8qNZrOKj1jhH3fRdK3SNwX3jTsAsXB+NpDRoSuQw953GVu7sWFkyXwyD
eXACd945dLzltD6qanKE/bUZsxxrNRtow1lOZj5XmvItQssX2XrjoQCR9bZvx6/qzHwHfXSP6jM7
Tw+ajvSSpGw9UoSbJWoNoIgyiqX4Wuw9Vp1AUdbM7dlvtdl0Dg7HrjHkeCWvizdo21kVqFW3Zirb
POXivahR74S6VdIuVoemnsPbx3/XGLvJ14OpSwR4vatjF8cLGEvnVIvmB85R/MXsUYYdrOkRu2jv
mMBmZT0EtACFNpbMTqmQRojoZ5SiPaNJMq3+wsyuo57mjlIeEFqKTJKoi+PYki2KSaV2J/hYaoti
ZbPoydPYVF2YLs54V9Tw907FtBonYafMWJzHWH8ZEeg/p9Tm46CdCgEZ0kbF+3R7q3cPMFhiCimM
eqGkcL3VGor/yjrA8NF5Wr/mbTI8kCI3gy/mITqzH66HNA1adL4w1DwN7LxsxEH8vfe5KTGCspGV
XOju17+hzgR097wFbkEi8AZq//CUtfZ8bif9MNbe8azg8NFNAZdJXWwba2upFQ0GBQ2qtol7X/e1
clmsoQ1sjtxn1ALnQI/T7g/OMzm6BKERyb/S2lAzu3OUElBh3tnLJ31icq2nFcPXkoTmD+4p9Wgq
cC6z24BKXe9lC8i5QD0ap6Cjzu1HeuT8l+tFWV0G0arm+fbp2bs+CPRCaJUDdAAjXFsbGZmRxTGn
JwGcnb8UboNatSmc5Q9oGiScaDEAIOKAbD3CgPyLQgYFR2xt3jqt5v4rkPf57/Zq5K/dBKBMOYOn
hPagrD9vVhP3ttdGET5OpRb8iJS99hJBBwySVB8YHD6nR1nS3sE3qSvK+gO1mq3OFfObYw/QIOIH
XmufjRIYXZb3w3mooiP58V1TlHAIrGmAUh+4/lK0pkeNSRowuBWGjnW9kd+1oxjD2k2O0Ex7LoUG
9f+b2lxnozWduhUeom4G/ITepk9hz/2XnmmaKDrPnj+t2homZtv7ZeY0B72SvSMJWA8tNPCAONxN
Ml33maVbtLtOZmda73IYJ+dyKvuDKHBvO8nFCJUoXfIJpZv5NRcryKGnDGxFvsTt3RItjF0HoviE
nPh0vn0qd58OSMWSRPczpd18uiyuwcyLGFSR0CLrvi3IYgNdHVvPVxDlRHZVxPjnOaZ8/GyvMZNT
GK1RC99ebO0LiP75oldi+j71plIf/Li93YbTDhgAXhMZ1OZbd5CYCs2QdX+zbD4uNRgPQL5/AJph
gAclNKBOMj80rnc7TprIzTWY80OrRaFjdv/UqlDuYm39E/cpKZEEjiCQKI9fWyIin61JBxqJ/jCj
LOyyReCgUDUGk+bUkA4UAXZPEaU6TUNYi6xM/vsvp0gfq7nRcik7Z4nkq0eZ8C4rVP1DHhX2QWl6
792TcidUDhAgQFr12pQKryLpS4mSgUka6mS8p8qdqE/rS+xPzjQ/KHaifLx9dOX/dOtQpcwTE0Hk
sL9tTVJbqsSESMNdbPvkabYax8e1NpUvvE49Nd14hIrbNUg0QuL0EyKy2dCIAQtuWc9o2jFMHQEQ
zfsmHIg9Y2ckn5PaOGoQ7e7qT+VjToa0e72rCOQo3qLSYYsZYPhcGL31UVPK4TyuRoHmiUjVoEf0
7iia3L11v5jdeAQLZmvPzCY87KTqQZsWDY2w5ojUt7+ZvE3AXWhqbOv+pWEreiKFHCoSDTJOS2N+
rYXGdAC1hRFn5Ibon98+MXs3Qqplaz9zNjzK9Ybmbd6NoHxoWSam/dwtpRHGk+m8yV03PYg69zYR
LCi0AAIlerMbU7HKgJGZ9tPJGtI88UsVHJePVsJhnrZ3SKhrMXSJ+BUy0MbQQrep0kr47d1YM+Wj
tvv1HGmTaMJZrxi0Xnhu6A2i//v2Vu49ww4YWEIaAFNkqNdbOYDpiXNyq1MCleWSuX3/z9pmYDGS
1Hi0DMU+2+AmAjTlW3ivpnfgcPZQ33Sd8W3wMqmXvMrA60KbVhA4dBgFsnYQbOoXK2FUn8+Uda09
tes4PfVmw1R0c5gAXk5A4ye/GVwTmRBX1Ec96r3vAAgddySDPMbMXW8IStl83EJGW3VhPIHnjs+k
zPnJ69Uq81dHaCdUgeqDfdi1CnaDP3hAQKbXVmHZj9PQE1RmhiorirXxI8vn7BEBx/W5Tim/Qa88
khbd3XzeFSl1p0pi4+bj04liqhSaeqcExNcZlbYu6Ko2eUH9xQkSsMNfPDB6TxWPHXMgVJtYIUo/
ux3yW7dP4d4tk/QjTgKQK3MbIOhOYo9M2WHTxyS6kCsgUacaRxnkvhWo92gIU07dMp2UuQC6O5DG
29Oa3Rv6VDzZmaUcOCfpVrfPmRS04QzRMAfTcf0p50wxjFbmB95UdFRdbPuSzfl8mTJ9ve8Hp/br
COl7O2vUy+1d3FG5ki1ySFTkJkD0tmmrM2go0Ta5i9V8eNFdRQ2iolw+oQc/DaEC23u45LmhN/5o
udMTk01zNNzkBy9n68UUWnYEu93dDDoeiJypSGNuBQjrSCDr0DkOsUu0fDNmVU8Be7lMaNEbpG0f
TC1GA6c1zCckSY80hvaeJvJASqNUsentb64yk4I1I17lrIOoHLJnpemKU1LpytvYzMX4RU1i82i9
e/dYZhW6SgVHjou8/vjEVqnVTax3iiLPeqP3jvNOZ16h+k6fhf6SL30bdpYwDtKZnZUC8MdhAbqV
BF158n8JEXGPSwanDOV0R8veFjrXV1vL8nvXKp9Xa6wOzO08GkwzIB1lPoYmlYGvzS15nQsKUJyz
wbBfiqVloBDE0q92VBlLsIye+YhijfbBq+SM+FU50pfeWy6lmZ9EA475VqdzKdpY0QvTla3YqPGV
EdkCP6eA+nVtB0+GVO76/eBuyYxwc63JvpG4kPJm1qu71ZYLgitt75zmrkk+dWLUL86Uxy+wb+zv
aT6U/mL3Te2nlvLNWIz+hDS/fuAmd24TvwEwDmK+oLu33e7OzpiuMC9UPJ1qvbR2g7YAfLS7aHVK
37ah3sFGd8pz3pbZgVfbCblI3+jpw5shydoqYAylZQOUxvRSpst70TfuJ5ir7r22eu5/B1stT+ur
rQY7TUdD9mu2AJnSoOSRIG5yGr0meyYM8H44zF6dAy/RGTEbZZpeEw3k7bMzxUrjL2ql6uc05vf5
lZp1dZjSVEJQsSsTXF2rN0cfYv8XchIoHfBwbjvHtjIk5ZCnyPBGzlIw8qYvn6geG3e3d2LPDOUy
iQjhP2YVXN8zYdWlWqecOS1Kkvq0pDVoOVGsxV+37ezdJ3YbhBfoAtLMTfRhDXXWewa6ZMC98jjQ
hkx8UDs98nuSFXRd4ve37e2uC2oLCg4MLcJfXq9LM/JqcV2C6tRdqr9BG6jfHXs4wrrsrkoCnwAb
s6at+nXXVKa6OKg4les6PZt1Rs8DCe6TUJz+HXIVR1dkx/ejTWByLylzAJvY+P7apeeXZbNzaqZB
KQIVzY3qbFhJHwfJOpTxpdYAr4cMg04+397PXcvUqclnHfnX5qGzG9davI7cwVXy7MNiRvEH3goO
pt7YvPulRsWwVpbTbat7rwB9HikdQx/wVbFwFAThSkbQ3oyeMQCMWrs3Ta7HbyHwwbrVMkMR5zQ1
kh9Jm3pJQOt1+YNKDLLUwA6kDC/4ts2e26tWIfRNzdzsNEGzSa3iL16Ve4tvzuKIVbN3oChjAQEC
KcsQhc016TxrIIgjvOqLJD8zbzP3I3sRT1UcfVtJ6A/2d++rou5FoZnQie7T5pV1jWnSaeq6cFyN
pzUy2rtqUN9aSyUu3gJovR3EEd5z3yS5LnIA5ANb4kpUKHZJgZDZQciLgW+aBGz43l1QaVy9r7Wd
lY9MSLIOEMh7VqUqEJAKtpW7eu0O9MJl7Fui0l0yKE+USqKEihX39/Gaed9sppkEzIU6FHXZ+5q/
WN0GyzaSwoiZ0ZVQlk598VAAO8+lunxdKrNRA0KfSfeHQaeOYaf2s6IP5lmg23jS+mm1EWYC5Wgn
qvGRbez+irN6eWaIQP9y+47teUq0teSkI8YB8uZfb42hLHFX04Q4JXO8Xmqvip67YW4ut63sPe7o
dsvL7PLUbBOjdonU3KIHdGICAgjmsjIDNbfVEzFcf/59U7AxqDDSXqMuLr/KL5GqpjKlyeuJVDVv
ZJi0kpl+RgXsgvhUenB/9vYOiIJEOiJo+mpyRmkTpFW5C6Q3K/Iz46iUc6E748Hh3ds7ScD6CdwE
QSB/xS8LmrOcgdiGrLKVyw8AefGd3q5fqQUfQUr2DJFOElXpcsTwdspeo2pDUwjQakpL4yzKjSkw
K/Sc8pho/7c/EkOKYCPQsiNt2ra4qjXPilFCHWtIoY8o4uehDu48gKrYHoS0O6sixiO8YQvJXLZ6
Bqaem3DYAc+vaRqhSz/k55rS+rcV/fg/MEVGDiaOJgRtgs2XikdUAyaIvEQ5TnOhsJ+EToqqQZdp
RxXfvW4M+Z/k4UjsCkI416eCPCjR8qxxTkWm1hdNF0qQMl4yXMZ48CtqzMGcOyLs3HHxoyWGTldq
4pKsc+Un6rDcd5VVHCBqdvwdDS+mmEoJcJq/m+dkcaui1SuWrw6pOPX2CAOr1oiPdTsNrGnQw9uH
aNceGiD0SG3I0dvglSebAWkCeEYyKQr4Uc1aw6WdjU+LERl3UdLqB1Hs3lHyqDGYTDOHpb0dkDF0
BrKHI1GQMjXTjyyr4/uJSCCcSk8cAHp+dng2KQpFJFMWhTWZCW82M5+KCNAeT5ai1aMd1D1b+6xo
bYcKF731d4yLtv9L9a4dTgruNPJXImvUXtCsEvAFs3n0F4uE8cS8FKjHU+c074mFNSdM1rZU/c7y
1pdmAuMYNKs+fsxgQVT+Ghcw3OHrJK1fEMsnQWkq1XNWSMURVR163Y9jxoR8r7VZtXwm2g/2OSGo
jyHcipGanhDtu2Jthh/63BaK3zc2MmbLUqkiUNu+XgIjEfm7aa2H5oKUnqGGWdPpysluy/avLNOt
f1dR2++TMvbet0nUrqcOubGjnsLryFL28JjExVwF+t5bNpQ5ID5iaSPwBFdv/u7EwsSc1OovwrKq
i+egy9l4RLd9Fmk8h+qH3z240jqvEyGQFFrZPFEDI4+iJpd3t4viN8xt6DufdNR6Y1tjZwZTorvf
/8AiyCKGgKFezAt87S3yhXOjOZCWXRzysw0KJFhso37RnKQJu6Z3Dzzh64CLOiuJCuqxrJSixrW9
2rMSfRlp8/XMd0PDJOnPhu72Qc1sADJobTln8KYOtvX19cQoHSIUxqH3AtO4NurlWVwaeL2T3dnF
p35NdWqRo/UcgRw+eJOlJ7++nZhC/4fCI8VkkJ/XpuJsUKYlIr9MuIxBmSrR2zhTrYOa/WsHd21F
/opfXv50Mea0sqmeN6viPBSiGp6c3CiCZFStzDfQP/qTz0YPCjgfRBuezWuDkasVyoSHJ4Pt+7DW
1yIAWD5fiqwF7wnL9T5jEuVvxwKsUoIwJfhN9oiujcLeNCwoPfSl+qR7b5tp5A/RWL5M4pCcsndC
kAKDY4EkKdWITTJXi6HvFItrP5gVaiXmKAK0JG0fdZgjVeO9G8CkZCmMgpIST/X1qsgspPAFAK+4
Z2ZyNVpeQFMu+ohEe/PGXifLt93yiNq+d2AQfaHVAsiP6sfm+6WrMNpVZytTwIPTZdbS9t1YuHqI
VoDoA2FU6BHc9iy765QqIryKKHK58t9/OaMqeh595wIoFCLV75kAO57gKoqncoH0YzCA44IuQX35
E6Ok5JKgS610c/3M3k3RQAL20hVqDXm//zp4xN2JovSBsuRTkFfa0UK3ewvrWRJjCO1geuO2N2cH
kRkYinm+hlRiq1OXx4wvj6okaMpmPumltx6U5rZP1E97BK1QAfCfxK7XGxvlnacuY7qGU96372TP
6ZLl0/A1jxbxAHbQvTRZrL7zRB0FuibQ+Lm9x3vrZcm8jlJx55U3dZqBToY9s14n+epk7fwuhVbu
2+Z0XxrJ9OO2tb3VUuRhHib+GzDxZncbUtM1obkUxpHOrKNFJA9ZU6nVuekW8ZeqNHDxtKX9Eg1z
8dTPrv71tv3d1dIjhl8LNY4I/nq3Gf2njG03riEFChfpCSs/mUlfvLEHTfOVZTiiaL6Sf5CfF0FA
9Mgo5NGW31zViTGLY2TCmcz7Srtbp9X5LpOySzf0Wmgu5XRSGkUPh0Woj6aWJ38lYNYOooKtO+Q3
cHccAAHI3AJD3TyYM12Njo+8hmbhLacJGEWQWVkRZHCUwtv7u2uKk0R+AEKLuv31/q5TXOo1TZMQ
bZTh2UwK9dxXavNxnKsjnuOOKa4Ll5T8ko7zFs249qnldh3jPoA12u9toyQ1mPLsscyVg/3b+j72
j4oJilS8JeCKtmNjxzhTgG/EaqgXdnJS1BX9v3lRvsWE9c8ZUpOGX5lldxAV7K3PJkknNOUPz+b1
VhpUQPWKcWOh06lOEKFC40d0Qe9Fdjh3cO+UgijiXoCegJO4XWHUs0RLU9Zw9CTbY3bmhcJAZt+V
ND6+LEZe/Lu6i4MYr6WftbVxVcRwUGQ88EU7Gy31UCUtF4zMK64Gkz8Gt+0VNezz6ZMSm8qDRQ0N
UdZqOSfrSIOmh7N1YHRnn4lfZREJIUT4KPLff3nZ1tIqdLWItZD0RLtocaycE2tO389kvgfv2Y73
I5mijwBkgNrvllJXVlTeNTvXwkgTbujy18XVEJ1OS30JhdEMT56LRCKDOKpTPcz5QeL+eqVSWAPW
IBPNpR/YXE5DqWdVsSotbJltcprLOPk79or2tMTren/bD7z2s5LtTNIlp0pQt9i4vbRss5YZIlpY
AkcKnLIYHgZVXx+axmt8o+36j7ftvd5ZTWVAAZhw/IHkqFx/RNdtYRMilB7O8MD8Vp3Gu87p/zWG
Jn+xtLp5VDpPe1D50v7aVMXptvWdjZXylkSbcPEpd29eNT0qorg2xylEGb56VNLkv9IS8YvT5er5
tqWddRKdoEZFlYORX1tVqsUeFndxcUVzq89h7en5e8T3l/vYqih4L333WMdMtlT0rD6Z2eQdlCt+
8jN+TYhogOFrUfThpIJZ3WJSBkFnvqvGJbRzPTEuhh3lqk/GpyNabsfJm45ihBcwpkv/1220bjrL
lmAWpGqfvStIncq3LdM4Mz/RY68Jeitlno9kmyyPPbF68zjYZU8NC7Gq9L7osqj1hXCpdOXOEF2K
cqqag0/32uXQnKBDTBuLtdGtuD44dMeFFvc1tz9y64vZunOoNarcPOomRdykeMOotn/c/oz7VrmB
upRTfDXQqGwLNK1VrKbloF9g2U2XfhnmZ2+p+v/ambS9HKvkn9tGd04pWGNXan6ipE1h4nqp9qRU
3sI0hdAqot5noIZx71jVHM6dax8c011TDq00F9lBlcrltSnwfUZr944apl1jXhoQ0AE+WAnQkSwP
PqB0WtsTSfRMToIdsDkbUwgtl1Wd5GpY2m4eGGm2XOzITX1Vce23XuQpoZ22j9Tv2/D3t5N4jugO
nB3ogk1UNTFFbWnA/YXqDJ3Q1vmaWuIw1E2z4oNrt/M+c9t4oOUTRf9mO4OhwaMDnsmIQCDV3AOv
+7KsXnsuK3oduTqLu77t24fZABXvV20mAvCW/cF6d1w6N57sHUw8edHWxaZObEOjbDk+KjOus6Ec
HtIxS/5tgYQ91QJxl4OHecegVFGRQr4AhADJXx8iw41j3RBiCQdzrj/EdUaFO46r+5RJcKFCCnpg
7/WllMxGGkpELvRKt7M2cpt6HJ13NXTtNH5UKncAzmZEyDEkdneui3n8sHSO/uH2MXp9fgl25LA8
h7iHzqX0+L+EH+bQG25Ss60DgKNAFraYQK9Un5KqrR4hlXyragk8s5SDhuDrK4ovoMvE5vI5ST+v
7Ro5Qd3S8mLqVue9y/ucBm2eFg9pXiQHV3RnY69Mba5oPA9mltd4A8/NSgBtqFQWseW+VVtjOq9R
0wSasfYHEcju+oAZqbC1paDYBhqi1sxDTRq+plab2d8gr8vvjsV7MiWld3AzXpsin8TJSV04uMzb
6Hlq7Njqu6UNB+K+YKFQ9GbVk/dm4yi/7Vcp+nBcQHZzDVE2vP5oCGikdteuQP+itghKlDnPdeea
vpMqyvvb5/J1pCGhGPga7ryUtdi8Fk2KJCK8NUw5+nDfTGPvK05bnrU5oxjCefSXiuF4aOZAfl9+
f9AqWkOqiWYtlR9gMLDxrpc6DeVaM9K6C9U1Ffd9NdufktExfIpF2nOt91VAkNTdVUUzvOMRXc89
RMrTCNygCOKZjseBd9j7yGDbNRnXSlj3xhu5CDu3EQrpYdmsE4ItpfqR5ghdL809Gsr2+r64Gu8m
KS1OgZLp5ujaTIAujTWqwtgyqgAhy++T3XgP2dh3YT0a6/tk6Y/Q6q/dkLRJZCnjVxlfXm+3WjiR
KAjuwlyJYjkGWvdtZVzeLHkxnFI5CVAsi372uuRoouxrN48OBjL7fG2obTRwry2vYBzjstLrsC4S
i8hV0+6bzJ0vysAsxJVA6d3tg723u6SX+HpCBolzvbZXZFVU95pZh1Y5uWGqOnmAFFgaumtn3mVt
/plq5lHLfW+NFBUhl0tJTBzvtc2coJ2QT63DqJ71IHNEAs4o4TKpcxbEtWv/tvPj5vxib+MnJsvp
vDrV6nA2m9TXReO8qZe+uqhuYx/EJrtLo8jFjAYeTnKD66XVSt41UTfVoSnM0Uf0kyJC1Shvc8Qy
UCf2fr+Cx9JIfxDlJRCBLnRtb6m7IiFHYSvnPL5z8/rHmNdMIW6RpmwHyzvYyb178RNVwCgI4uat
x+10uzVyd6hChM6sTzEd/8Bz0vRUM/vr1AnNeWN1bR7kmVEevCpyIdeBLU06NPpZDAJvtBauF2rC
cy4KKDthEiXdW7jpy5NdjvlBlekVwAA/+4sZECHXZuKmMRZtsaqQtn6KmnMfnwyz7Z7cKH4XMZr4
IXHKJEwASQdtDC8rydhtcxqmJ+bI9YT1s3lAU9w7UfSHCP3ovSGtv/nCrduQa/cOCvPrMoUi60W4
dgwzV8U6nd2kP6pZ7trzCBEgRstS6eYEd4PNKFNIOWGru/n3Uh2dvxtdn9RgXLoy95O0Hv+97YL2
LZK08ILLwuLGBdlZ15Om82ln0Zl+S20vHNJInDVziYGiu0d09p23C5EhS5bVkA0hzb3+xv1igv+1
zSrUSlc/MQTZDdzVq+6bRvQH52nPu8oyKY8JzSL4Vtem3KGeESJx+Xhu4r0xp2U6iap2/oq6cnpC
/guftwyA325v6I5VdLdoS6GsKsWcNhs6Uox05tGoQ1Ryu/t6HpW7cgQuWxPwB0Nta0FGt+rAqLyA
mwsqdSzQKfzZodoqPWagc7PVK0TYa85IRcOM3uSV+d0ajeHEGJXpIbH0+Oegmsdu0oqDW7KzZISc
KDjxmpDRb9UsO9SI1slAykyboiGoBLyByYsRRNfH/INjt1qQmvrRoMdXRC9eaVSIKAIZUsP21UZX
FZU122jcE0Dhxg7ppKzIAovR+kZsbN7HvREtYcnouLflDG74ccn66G+vjtPmNNuKcvD2bPdA/hrp
HZGXAgLIILfrw7aYtDvLXHfljMnlPuuGIVxbkYVW33b001AxjeryiJa19csYJfZmIiqVGyABW/kQ
1GAVK8mL6OQkSfWJ3a4+L+0hM3x7uH5aAYAEYpcS6iuQnhZ51MDGMkIApzSedEUxv5Se150iIx7u
53Yszp3RWH6fpvVjNboHDmrrMKR1KpqyRmxK3QG58b8kpcYwWIyGN71TPDTrU1IZD0asjg/NRLH6
9s3ds0RERN0GIIIkxFxbmtvamBClAPtN1jP5VkVJyoeOKb6o1VodwDl2jYHFkeTpnySnjTHhWdO6
6sDbrTXvAjOy22CiM5oFhr4uH26vbO+cSPrt/4xt3u/OW4dFGUCUt33TAHl224sDTObyB1ZkNkhz
hLBo21Ko7MXQolEibmHWnPW0s+4St3fe37ayu3EAQuhQ805w/q83zpka5quCmz8hc1i+i6b4I3i4
4bwwkfdgPa9KXfLoSXFMsD0koK9aUShdOHrWGBBYQalSEDWKr8KsvIBHZHhs2kQLRIRqNjK03cVo
R/eFQOl30es/f8NPPAfYJmqmm4hgakSZuh34fPQi04dZzzVf1YR9j7D1ctJiZX1QenM6eDm3QQFG
ib4gfABgl9iOzZ3r7cxM1DTDmdnNcCrVtpuCrMKTRpHeXhRS2oOPumeQEFo2FymcotJw/VGhtURp
juoTHegIvpOAWsp26yd3tZUHLTucObpziLAGjAohUEKtrTzDGBdNNpgeosG9Vt85TTk+JOZinx2i
9oO93DXFC0X1B9fC5M3rpVXRWHjV5LqnSJ+qk2Y0qi8oR5+FCcvvt68G9VAp2C15ZkA1r011s00W
UIysKhPTfdLE3xrIAO+0jkTotqWdJwHAD0o3qEmhFrQNcvpMGTVmv6Ag0Bb2u2XU28/0g1PIbFb1
gTTWfqyiNQ7UeIqoeU/xgfm9PWXEM+8RkEbQ3BsfELWLALYNUrWksnbWulZcJjfvTu0yf7u90B3P
STGNEix1JzTstyCRhNlEzjzj07wSfrMwFe+LnnvNwWOwd/yBonHnoPRKdNH1h2vsyrZaJFlOfTuV
f/VtmdyncTYGZje4dxqtu+D2qvY+HyhQ2aWAV416x7W9gQGjzmrReC26cbgsTax8Lxe7eKdqlZkx
wSfpLvboVm8iexCfK6eLj8auvEr1pIeR+piS78oFfFVqTifPptDrnaDgq/F5stooiMRQfANarn5s
k6Y6Z1o8dae+sc2ZgTZdHzLs0PuLdm7J9B8vdT6lXjz+wcFySK0ZHCDzoVdCCRENvr5aPTRfV+MM
f2bxXQPlIUFH8OCySh/6a8j+cwcAWzE3iqLiK7CTGatuhiqFd1oF2gN4usZ7tySDq/lWbA3PTdYZ
4SCsowO9u/PAncA5y9Y/iI7rb4+fNdwO0vWpqJP0Yyb05A7RquatSGL7QmZUT74x63JWeqPGfqxa
1ce0Z1o7qP9xpbyrDvU31SqjIwzNzn5w0Shqgg/i9dlWN4rYLIYhEt7JbbXa79m3u7XDYLJQ6Gy0
vk79lqmu59s3YceT4JuZMCILnLKKc70bViPyOKebf4JVuZItGH04WdbIIOF5Pd02tXPpKJ6A7rCZ
E8PXlz/ll0B2skCrayVv3JQqbciYbXAPdtdArs77oCdNuLeL6qMpyiIsV7Qsb1vfcWQcM2iU+DES
020Hq467PrO9xDsBWDTuWma4kytOyYFj2dtOhngi9iHVZcgLrtdojvZqRDnvKtT5fyqrij/GnMFH
xqQeEaF2XCaAKwkTlBq4BGrXlkQq4rkq2cMR5FpQCxRsatRVA2ft5Cxvkd3d3r89exDlecBJNaGj
bt5WNRVlqxqdB1alL+Gq5x86pt1fFFFXQVMUR63knx2+jXtg3KvsACLTT+Fps75ujHM+Uuudhiqp
zmmSjkgyO10gdL15WDplvUuEO/ot4yR9OebXTxHNfVMYHFtv6uy7wbK/I7CnB7NNEZ3Ze9PBhux9
atyHw93hC9CXuf4A+gA21fMKD1planCcY/tdW5qFD3AxCm/v/ZGpzV4UvJpdWWFqKtTyPtOckqad
kb5YSFEcXNKda0KsT8gLbZB+79YLJXEyZBPKHydh5vHFXCtavqtSH1yTncNEjoRyJPIDqHVtFTVi
IL99w4BQVF4Vvmu1urHvxJ0WNuYEb6l37f9u7+C2dCzdDfiHnwU3FSjEJgGk87pGto1mVcSk3Y+a
Sz3KiYo3SpMufy+U/54RW+j9ak2Lg5XufDqiNMp8PxE60Io2p6S2S92bLFYqJxi4aB34Hs30ZzMW
5UEVaneNUm8Jg3JAoNz0X/xrsiyUTvU4Oo2I7vyAgIHaWqKolUBFWmR/L1asPzutEt23om/Pt/d3
d5kMFJbUOFAmW7KLHG5jOGiEEORn+iexgDNaXCsqfK8ej4hEe7bwexJ8gfYxWN7rddaZYyz2bOMZ
3FL3mYTqPmR5/uCu0Jt+f1UUXmQmSE+ZUO3aEoMZZnLNJkIGLRVKSLkHaOIwlvUQJPmYLgdP1F6+
DehBzglB8UcqOF3bU62UQcRuEp2msaZc6ZVW/8XWs4GJX67qK2sOpSeyP629KBjGUppBVXXNwYHd
cQD8Bgm5gKIuC/HXvyGJYhMiWMWamZnzGeVn8VGQXxwsdSfYobpPe5ji3U9u37UVHk6ltmuHwt1Y
qlnolkkNsw6GjRi0k4m4kHVWtE773bmouAGKJpxRShpEnFvVRVWv8zw11ei0aq31xVIn+0M2xR9+
+9RcGdl8RS9LqrXRMDIbXQTlhMum10l8LsU0/Xfb1F4wiy3JsUW5HeHDjXvJuzLKHWOIECFfyoc8
nr3WH5y++Kjr+fqPptjpw6LM+UVMRvYp1rM5AGLXJA+d29al36uA4cdxqY8OkVzi5vEmUKB6QiEY
TPi2yaFMiTGYqxadhkTLLpRw5zND8uTgpUj4hTiSVNk7TVJhjBxVduq3WYu7aKPFiAHM6XES5X4L
5WjwKZOt4z0dM/dlHqlWPQOh6I7ilB1nBICPwJ37QuXmVTe5MmcPpoZyciMTYBLS93+lohAMzcoX
8/cjjp99ciTEJe5kW/lTFKeYJqNnWnuh1UGXC5VycCrCSSvT+9sHa+8Dypb8/0xtvIAGud6tu0lB
Wqs0TsXsDWfkScezpwx9UJGkHdjb20YLhTNwJohjgD+89geaJ6JJWIuCHI6gUx5p5nc9nT+X2mB/
ur2y3SsjS+mI6vLsv8KYj04S95rOF1u8evlnNdAH9Q21/WcQSBPPuq3/JdN2NH2LxEc4w7lH88T0
hQo6tqOSRB3SFKfbv2lvtyXglVqcAU11OzzciHqlcBRVOXWOB4UL5uH4VjCdza/Qd7j/P86uq0lO
Hu3+IqoIIt1C02GiZ8b5hvI4SCCBAAUEv/47vN+Np2dqury1VbsX9loNSI+ecAJou+Zfvdm3QJhu
mB5Um6j3z4EeixhGz1+kh4Y418ikU/VMjB0quGHdrXnc/Q8hEd0OqBChiYtu0tnnbUyNgULQ4p1n
fXdsOwM/mQz8l2bzv37/Xb61k1KwfHAmgSJ+NfRESs753CIigjRefxKt/AoAS74PUvq/7FlgMEGO
wBQO+dZZ7A3ydu2axHm71YXp18Wyh4lM865pwkvk5e1fOg+nQFcATA9UELCn2zP/ldktKePDkmN/
cBeq3cCJKmrPXXpzb+1CtIJBTcKLy17px6PEXNHlwRkkyTIdMjXPXwAPrAtPaL6nHITp97/Um0+F
njAoGAANp+cVueenZpk3qUbDpb9zaTs+mKUFIP39ZV5vCBQyQBMA0gQy16u+ir9CrbCHpFEVs0R+
ERMAxOXQL/KBs3VQF7KnNxZD1gQiFC4j/M/5nnA6dLDdlLRag24tI53nBz+u09Km4Xwh3d+Sz5eb
AhJlcF8AOGPTWz8HiwyQGwADg+BMzVH6DPYaPfTD7KsCvpHmxIDjPQZjbOJijUnuijpa5gun+vUH
xC/YyDPgsPzHanu5LWF5ErJ5zL1d4GZx7XQXXLU9RPPf/36vt+W2ykax3bjtr3jtkdWLaidBgb2h
EKDymu4bZEVFW7Fx8D56Qd+Eu/dXfPMjIi+F/PGGCTlvVNXLAFsmrinaUFN+atemhhbESCqGGcc/
X+l4uL+W2h7+r5NtFjrLnEy0miQXOx33+maoUTaFNKkf33+qN79WAsl6bJoQecRZEwEWA2HWMkMr
5TIYTwdKPfk07/6HB8JkaYv1W1PknNdkRpL3CYPUq2ym/MDi4SftqN03KQyh33+et74S5i8Ys265
7yvQxVRHaxS5moKv2dBTEtT+Yz80nSz8Bi3cf18LSP+NkotbE3fYy88UZE3rO+15uzHxzY4BVHdU
i3JVAmTfP4/LoKyyFZ34RpADOJeDJF00sMXTbGuFdMeVRvQ4BSPspmJ3CTTz1o7AhQxQ738NinMD
GD+ZaSBNyCpQUnWllQs2Nbtx/+/vbpM32Pr8AEyf01AJ7VNSNyOr5omnoP0nukjgaXCKRnop+r4R
KjYYKVrM6DFvTNGXn8m6nM2Y8DcVxv30RsNVZx95c1qNXScOQCUlH95/tDdeIIgg6GRhCAguxjlQ
FwB0HiRjzAByIfM9bHToHbycowsB8HV1s3GTYGkBKt0G5DprNBLPo2M05U0lgzoqzRTZMgFoGIT7
1vsQtrSpGqTPF26XN17li0XPogXl3UgtS5sqmaQEuKC3H7jj03XarfNzNjh9gQ/5xquEvjJ4F7jO
MI4+9+4wc6jCkCKqd0pFJb5kfoK44yXLozc6LJvq3mbdAVU6bPuzHdLKTXYCGtzV6q9eVeeZKl06
1ZVENCmT1gtPtu/pQYMdeoUPDtfskM/V+7vmjcAF8jdqjxS6q5u/6ctdmv+/PR7l1RIPbCdWaQ+Z
9mpMHPv8678vheoasRj3M+AMZ19RKIzfwA9oq9rvptPgvKZYg2Et1ZRlF3Zphl99lo5sll3odYJl
isnh9ud/3WQg9YWdZALGGTZbrrBNpgcYkfCDxm16P/pb68FK0SDP66Ce8P5jvrFZsTbAQfgPjI/O
vyrEc9OAxh2vPOolVbQ6WUBWPiijEZd4OMyXREHf+oJ/r7ed2L+edaR1t8QE64EwrMqsnWWZUTJd
hyYSFwrjNw4/ujsbDAXQRqRz4culsrnTvojytgpX5v9wHYb8joj2YWxI2hcCncDvqO66w/sv9M0H
RIGIsSCCzisSrcGZj1tIb1RjDOwk/p44AjASXOWjYRce8K2lED43zSJMnFFGvXxAX23FyJjj283N
vKtp23wOPeAZJsgvX1jqrXeJ3AesazTHgdPaYtBfn01OnZgUpo0VjB56MGVHuac+LFHYYsn9OnN5
SEBWuJB2vbU3/150e/6/Fk11HHlwBMG5SP3hKtE0KIdGyCtpTHOVWf2vIjg46RueZ6unQKAHdf/l
eoRB0ofXTFQg6t123Yw73bAD0q/kUIOjXMo8u5RHvPVecT1hnL5dGajmXi5pw8VPxnxuqgVoY9hp
oBqDkWtc78DDjlkhEYIOzZT9+6wVQs3gAAFIsXn2nJ/6hPvUy8OlqXSvTGUnmDp4eapvtIl//ftx
AAhz4wZums3nLtFeK4FLrP2mAm0+PrYQsi4bF5lykJ76H04e1O0BBAM05DUGMzT1ZNNRNZWYGnof
016cgCVfjouNLo3+X1+5qB8BK0VOtmGYkrPPZtoMM/E1bSsA0voPgL7KG6LHS9a+r/c/3lqErh7A
dGTDW7zcHNCXsLXZCFQRPG8hBmD2SWZAS5f+87g00e79L7Ul4i9vIQyMoaSOEgStZ+h4v1xNBWuf
NwOQ2GnPusO4imwPcM99bPhYpMzOR5VrAQ09XR8i4i4NcF4fBCDC0ISHSuBGsjzvxjMzdyZwYIbx
uo4h5meXK3hRyCeSGw1V4VEBOZlPD+8/8usACk3KEC0v4JOhfHU+KM94m5I+y1WFEsiWnCt1gE2y
V8JN7l8t4DFvAxkERRDWA77/XGDL1TmzXm67CqRI2MS2hkJOnKo+l0WYpO0FRPnrjAKr/ccF2RQB
EK/PvmWOQJZMHPqadTRezYCd7VZoO5RhCtBQl/WPXR1FJwBVju+/0LfWBfh5cwUACQ7+XC/X7Sdw
OXUIFErUdumt9UV7PyfwQqKz98S6UB/6FlL14YKt/P7Cb3xJIK827gtEtjDMOVu48eGLgxcrKjpN
8ymwfD2FqTEApGXCv+TO8uZTZmisgEgJvfZzCTgduTExyolKgTeBaYUJVJGqzt9zs9zzcR4/9nm3
lNwml7Bvbz0mJiX/76SCi+rsuxJnQ7TfPV4NsY98sLPRYaxXd+onv7uwhd5cCsQMEEMQv3BEXn5K
GAIiijZqe6NZhEkYuGOxN9F7Mg79hWP41vsEuAhEYMAkgTM4jzxjm4vWk6LiGbiSoBGqw+BZCXZw
GHy20RAeljA2O1BCLvm0b9UmnuNl2MOlvxFi0SlDLnWuV6zsrCivHawL4C1kowK1RwBvtwFucoVi
QQexttqvWVlHbkEQwm4Yd4aOkuw814Y7Ci8sV0R6dUkxtt74FGAeUUPDORplMc8zOXVAz49lD17q
UKRg8vyZPNy/Vb8Q+ryk4BiVae7yrlAyH0dQVuFRUgwk1bAhhaPlXC7Ngpsl7FiDdRrm5iPIDP2A
/FJH363gY3dyts7mXahNpEsz4G9iIQ6NWdYBqVzM08CPfsw7VXYDDb82kO2edlqz5Q6aErQ9GGq8
7/ES58c+oVwVgWua7EDx1FVoGjDmtHQmLNGNYqoiW2zZ5XDc3A1eq0COVFMAyBBe4clXknYFlE4g
ijjn0EwpFFTDblXDyJ8WqqtTqVtYN4B8Z4cRmzYMWJGNntcWovHXa9swL4LKTtv6Jw9YGuA9LCq+
YpFoXR7qJRNPlgZQQWwoTQ+caPh9qmzIf5HQUz8BsuJbM1CLK9PqlFwPY9awYg4TO5c18eyJD9EY
3GVL4t/wxJ+ja+ZW+hnVQPhg12b+0XeN+AbJ6ukHoDSDLTyV+TmmLRG/ySVmWlWtYkC26thLfgQp
iopySrOZ7v0J9YUK/OUe18w0HHA5Nw++AgO55LUdjwQ6VBCn1k0iShvabtzZEUrVhQ9JBFas3eT9
HL2+NQXTQx0C4zevp3GIxFTkkDYYSs/44QcdAVt0XNdazKUWJkorF6U9JgAw1ISdAXGA/SloB2UF
lHT054Cp+i5YuG5200D015Z5bsO+8pSWmbPidkSd8jtskQUWzQCWwNEC3vnsm5nxcpQuim5DQ1tY
b1EB4c44473ZBY3svsBBs5blkq/2alJUDztoEsiTjfqEFJ5fg6g7rKb/JCyFsJYaa6fLWo/4ElSM
cCoDcIL8RmdLADMELvFUJIa6L0k98vqqw2I/waOJuhL+EAAaoVZGNgDkzfI8Q97pmvdj8gvyWrjF
eF6vQ9V1UBmsOFSTeBWlRn5QeeSlhfLzyS9ootleoc2dFm0dmz8hup6/mJ/PV3Ncc3HwvTX8qNMO
lkue7BOFd1L7yExhpbbHJoa6TEtos5TpIHIK7XuvUXvKrJt2c9cFzX7xbS8hORzyroTEmVwe1qZd
k0rMNOkg9yWTm0nMJivQh/J/0NnvMV8HvPY0RyHHNThw/tOO8Ogslq7zrllk6TOUXpanWIfoqZDW
LUEp0Nq/UQoQgBIM3ob89NMmTz8sHOp/A3rwdkfSUYPKTwY3lmu9Rm2/c1wObL+0UEbG10DJXfbU
AgJjTAKvaABl8m9k8ALyUIcugg2I0kAJFjqdZ3GyYTBAv89TI9MF2Crxj87Atmk/pImQfwAZArR3
gtCFXw3I7e9N0Bq/L4lgNSnxI2p5RSH8zIsm1Wy+ozxYbQFUzHyTTtwjkFiWgBjO3jS1X2OPAGDh
gr6fcZS89ARdnckWJvCVKlNR1+qjdSRaDnKihhezt8a/4fdJb6HIl7AI4s7B8oFypEDlOCuPFtkw
O4p0VXT8Rw5S2VRAT9q09xpGGNlUyDFlwSPP0Aoo16RtPg0m8PIiJY3lcPgLLJAPUBaCntHgzQBI
KqfljlERRUW2sKU55JE1X+KY1kmRcpqFR7d6yOBw56ds3y2NC/brCnWN/QK9+/BmgY5P99uuAa2f
oon16lHWkjytgKfD2CEnWt7FbRg2tzqDVuYv4dVBfw2Bg5zdpb4T4VcI2oXZbWYHHuzQYfMeh4EN
AgGBkgTATgV13ShxYVSShbfNQfkJ/52L1NzEM5/1cQwQbvbpAA3ZY57KEWl9Y9gIqapRrmWftAk+
YuMpOFsksz5ErJ7bfcwHKFB0dWp+s6Dxo9s56bo/rpHxCopNokcEtd6Et223ik+D53R9lVBwnXdD
0mSPqfGDrsIsrZv2CzHyT2LSPgEAiy2fPG2sKA2SweaG6cYl+xy/J9qtJof/HFmCgV75SW2zwonR
a47CI5DbNxkUeyC5pNR1RJqY/li0le1u6uN13REhhqHwteLhoxqbnn3ABhx5mehIeGPZ+dhudyky
MYjONymoJmIRYX5IBp6MRTuRSIO3TNP0EbgGzx/LRJmu3kvdeG5noQQLETLFp0XtBR5mvB0UBSLW
bwzXXQkdizkqmskk12iX2u6Y2zXN943fLQibnjPootVw2CNVRsdG/2qilX7TUdyqkvZjllbSxNEn
kfrzdNPSMGsA+YOB0xMg3km760kCqxjIGJsI/IUsZGZ1kCvK1YrsJGO4TW9tOnQeqAbw3M4pxPiY
y/8EkWD+vRCBb78EtUdZ1YoVnGyHcWMc7ZO+W7P9pJJZbODUZKogzQqRDKUpwBX7uQuW8atPIfDp
FQxQJL73lGch6dUT2M0fdNvyoSDA27e/kTRC+xT3M7raIwz1xgOG0bP+mHj+tJRqGBmiIiRDg92c
9hIoebZy3HnRYnIc+UBG+zYz6Qio3jQNhQQeay7SNR3873mTtbLY9KoiqIu7IUefEDTzEtGrnwua
RW4oHfwQ0ICG31Ra+iFHBNA+PLm2FopebkCDgUTPYmt2b2zSLRUz9cJuQzfI68kTot010yhugpx7
3bGDtrdfBrOgz7bFN4TMW8YFsPUARJVtM4Zokwht8gIA0HjZMdPl7koTBLliDem8lk449XWBpMm9
7ZcciOkpdXVp+sb4RQ0e08lROhOI8DYawc2G+ouxLDewE0loVLROL/e91bGH4tMPabkgpH7O5wn+
TPDVEfdQPUfI7YCPYrsAoYAXsSFh86HxNUqbgPCuKzjVTb4DRcLEI2KYDkk5kXDt9lr5ku+0N/fh
fqkFimkODTGxi6JluVeun6IyQDutKSRLHIHYuRa2RM85CbEZV0vvKKgy7JfqWu1EKW3NgVlHV64v
Y5EhIQ5aaGsWOBBZuxfSxcvNkMWKnBRhUXgUvWvcMVaBHg7UqzV+O6Al3QLrjKnLk4/jsCQjRwpk
VJ0DpD6mtCBt3Oe3I5FC3w4tIwa/bQC9tQjTdSFZsZDUG78iXR2HL+k4yPq+7nKKGOgjj59p4cXc
DNd2Dle0skOn9TGok+6OArpBd+nImT6ROlN02uG/vOb3xGgXo/PdK7uzkJTsq8SDA2PRthmyMwSH
jhR0CjBAhyiIaool76Dk56zJ5BGNmcHbQXs/mh9hoUw+BfjX1sMKbAYtnBdOU9XhHAz70F+yHzJZ
h7qAI7dMj6Oi8ChAKdmoKsrr2l7PJFcf0xVtzoqkcwoWTU/hfNDGSk/3gxaeX7gk/Q+tr+FFkyJA
sKIVsUIk8qDafeuQPkOSEFeL3QVT3fyMXZotOC9t/D2c63gs5zSnDwo5SbgDCoMcvcSHGtkicgze
UN4wDdeRoA5hc0bUDfZf7R2iFizWIseA4l5FuXSHXuHP+owRvuPATP+BNwo8LAfMSh8bMrtveu7a
u1FEaBM3HNz5Gz4IgvxjrGmMfuZsxiPzFQWZRIKZGtastrsk4BGroEpGRJUPNvgUc5ZOhSYLEG0g
iff3sOoAj9QTZMpLEBjCD6MDw6EA0yrXB5Rg46911d11brJsOLpOzF+hEpjftksOQx1jgWFH9hDg
/5HYfFHHhqd7xSPvvie9QQhmUXYy8CP9xeHo2j9kswnvsTGjCYUD9Z6Ad0gZUjzBrwB5qD+RzutU
wVFNPNa8pv6ONJP8iMci7DplPcUyTebfO2/Jg7L3An2bJ84PkfCqtb5OpCNflI8sFo9SL/rYLomM
diqKIdaB6m39AscMnPgoNws5qAl2kqcxG0VauA7fZ5fJerpvl3FKC25aCtUEafG2fdx11/4c+j97
QjnuWegxPsOTK/zlSQpRyEXn7a3TI262zFi/KYRF+KlwFMjXVoy6r0aQ47Oy03EsygYVT1wsTQuO
H8n0WgS0CU7ZFG5dpDmjEDyLhCpz59uwjIg2acUjG9zIBnsUsttx3RWtEmtXoilb98d8JqSH1gCU
s6s4bL0r1BMe3SdySn4y4wHns9qpa1BPr4Ljhhlwh6xRn6s7ZGKmL2iv4mCvcAOAY48hxG+9SAen
QQshpAOPef2sV9OiVjBtFFfA6ydJIUNAlSLUuRRMHxZu5ZSXLE+RygLkmxDbuB5ChX8bqDdfQPu4
75OSr4s4rKaeXdE3XdQ+Ghv4P2HKmJiSjinv913scP4nlNItzi+EzHAvJMFPnuaC7mQcIMnnddIH
KOhjoCkk+pau1IkIxa6FozYvApDn5oK53pJSSOCM0TyyaLIm8wyAutcT0HBGlfywzEyuwrVNFS5m
MQZFkPsjOcg2DnnVu7G1lYlT6J80Uuel19t6wQdGm+XI2kS2RTBNJisTQtl052ox3HXQx9IFtHLy
7LZGsXu0oou+AJRVm0LOSio4quTRU8uAbka3p1l3TGx3Q2RC+Jj6/oS0PmzRFyudSc1jQlTICpMw
0l71IwaMBcjf5CNcGdVyVEObfwHRNrppJxp895Xoxc3aQH0Md+o6DuXci+gh7OGX/qHtk+FHSzzR
71dktb/disu4FPiJfyQINYgky5rezh0mTgWyRN0cl1AavM/Ia2QBUHOood4hm7xQ2SZVEDYEGUu/
Jt+H3ll6JVQPG8dkzogtwbOLMSwjcZdC18kpbFOYfuMKS5TI70w/LynaOWi33EO+lZsCVAP1ENKu
Xvez7+TvjrvFllnscmRTro7REwoIe94qElxuiNjzHuWu/YWLIGggeNg3kJgTBi8kyVyzj0cHR3H0
A9ZdR6WXXxPNwnuAn4Onfsh9Vvp2MSdMNBmqpjRtH3oSL7YYQsiYFQl0o0mRxUJ9CmrSPIfRRH5r
p3PMputBHpyGBlmJkg2lOEH1G+MI5uMVz1arCt1nUNRs5CBqxPNg+Y3Yn0mYDZv5eyR9T+DdG4qh
r+bZfbdpSwJKxbqfksx6PpAuV+MO7xSOKAlNwsd6lWFQOLdGXeFJ6L4fIoFcoMA7nn4MftuborWJ
cQVgGfJjmkl9E4MwIIseO+F+kq340kCK7XfD4vqITNaboVDbtcg9VHLi8zp+nS2IIsUw5mgS9NHY
oV8OJ1RMblPtdUgYeXClG9E0h6gLKXprE1rcBcwdHWS0coow187T3JwSuJcPJeZCwNFI7aMS8DsZ
3ukuXWD4w4yd8OAkOOJl9BT2PREZKvwb9gludhjBtV008h1dZoldn7PJIQ3QwzMaLqmPXIS6xxbJ
ew9bIagTFe2c+L9ijLZpwYZWZGAsCfXcgRGWFMM0oWZ1k8vupmmS0JLt2uAp8vzgey7YHJROT+FP
LXL50GLDr2U8hvYqW+iQlp5GBnJKDBSJ0ZuM5RU86vKs9FpN9mxBXQvTVz+dCx5kLqnSoZ49JGhz
tyA4Dc1XKPiIL2Me8K+q9dF6UP5C472uh/lZWSYf81aif6nyRIW7eIiTbzVzAi8NzaYVg+XIf24I
j25mwODm0mcebLLW1NJf2SyRDxrUTogDYex/SyI2oKVFLUXqNI/qJoF8m4dCna83cGFeWWnzFbis
MJfJx0C15BRyy7/2MUS5Kqbi5DfSrQWn0RuTJ5VCmXDH/IV/QQu3fQ5EvBiwwaT9EYDlGqKtsCIH
SuBHz0DIMEB5wclcPi8BENqF1rn7DABnp0tosyTYpfARCis6yADZU92hdhuUs4euhpcuVPtichzT
hvqF4HJBTyQzHtvxetoiNrx070cROIpeWZz9dGxUvy2YYaroswy+L5FGs7xMoVT0CBJrKspFjeNP
XyHqVthW8e8FYfkzYOLycxOrEN2HJkYGUXsSAVSIcZjKtOHeXK1RAPcombb41XxSfoYmBKZ10BPM
rbdzeTJuV2E2nAY7IxTMJmruc49CyzJJ9bzjFsqRpSUNLqEZBdHvQCOJAquzj0+d6eD7izKHfNYt
gDt3MUdhWOLC1imOh+6goK6ZcBBvhULlyW8aF37oSYo9tFoYTpZsnuN7jD2hRRUZ1mTHCd1eVHcy
IewqQpNRVJq14mqInLX7zvd0XgSdH7vSJHYIygy+GJhcOJLYIlRJ+gPgiwmfZalNiJZNDxm8AC3m
Q94Gc1RSzDUgpMMZvxYwSPNuoxZV/s5GuTcUmY7Qt8lpTIB24FGArNxmEj1x1Y5Ps/V5szOSOF3o
LjfsHr17+l2HUOsGg4brD7qLA0Dp1j657/pB0JPALf8oJbNgKzAk/xWo7dIUCiw2BTa7Q7raB5JM
JewDgoNWphXVuNjuadIpSlXjUiTzNbKOCUidJL+VUMCGnqjW8x0IfegT5eAbr0VoEtxrsYjTEclz
tPKiU/M4FAG6jU9hP3vsmKu2/YZ8CHWgVw8pBMVzNGXA8OwUAhJm0g+0j+S3JiP1J7O4Odm6yBCG
15hLZOXcoqIpV6Xiq7Tngy07OmIolkMxWxYOCVp3cF2cuZNEp+4bfJLIA/VS3pQjbvu8oDj7YufP
QWDgJ12bWxq5FOpXaL4EBTRH0GHrs9j75lBe3LM11h9Hu/APkg9IrvpMZh9xrPCRhqzm13KuUd2D
IZWFj37uec0JXrgR8Ll66Le6IrH4O569VhTzliUQkGpQmqAmJCgiWossbolRVe7qzAKxB5fgoS0x
J4oPhNoQJk89JxJXZCIfED36D7IXrsWtAALVbqrjoIrisY/Qx7LBLdI3i6MEQlWc3UwDeqQ3E2o2
aAJC0usYz84+xHOwfDe90c1VrhXCIDUqPKouYWk5b9Ynpazj7Lc3xsE9RajBER6o5pVIXf4JQjsB
+rBNn35b6hEgwznXGTZYbdInrqa+hQtFAoZe301DWjQ59GqKjA8pOzRzaIK9n6EfgNttpABc9qKr
0c+LKS+iKTVqS2Ozg5Bo3+1cOwYfDSHiU0wNuYMd7QJnrclH51dStxyASyCYQ0V9O0AN1MuhrJUz
9nXSplZH4GEpXHFy8XNpQIooxjVFQQQugd/ts6kWfpX0eXzfa4PDwVyLIU5CiUNjE7mmv7MJGx5S
jMX+kHC0LRSIkQghsqPPWmS0AzBBrDR+FkS3zzCyGyksClpzpPBw5DeyN6g0Q1wBKF2S1F2h9Qal
7Ymmqnnoo43gFveTvAAyfQ2gyAFV3GhRSHoxBj8DSNX+OI2Q9MY42hCkXjnz94OvAphLsvhjS5X7
9P4U+g2MJBYkMHDINplNaI+9HJoqoSE6ABsOGGn2y11UK1dyhdBJFVy16oCjnYai4tQJNe+YZ/O9
6dpL4spviNvhRwAbuQHWN+G1M3AKNrsGv591QHfX0/WKPfJkcs1/NeuQ6gq66sgkGYVKdmFXhvsH
fK+R7mII8F1BUQUd2vdfymusDAasAFTBxwwdQfBzX74THQayYyO8PsGv7m9QwsuPY9Q1F0C3r8e4
GAsBNp9tHBLoSp+/+YUozEXWrvIppOQwtZwRAJL4mvYrO/zrAwH5A5Y/ATgHWfD5rmIYjo6C5n2V
C5sXhg3zNaYc/oX5+xuAmI2VCn0CgHFgvbjt7b/Ab7LTa5S5Dg+kJsSALhW/5TpOH+M6ARN1ha/d
5I3u6f1He+stYsARBwD5bl4E25//tSj60TNwU1lXrWycS5m56EhyWe8Vk/0FROGbZwVwu42IDuTG
KxKCB0O0FQj6viKMfh4MoLyRtarEJK+/gRFHfQwhmLiH6KX6LKN1KoUI5SVF0dd7E5vyr99wtjdp
6NFo1jme10E8COmU6G+YJ8J/BzhsXuxQawbQACIqZ3HIT2GJvKAXUmEttCWU3z6jTwzT2dWSZwxj
kA603LJvwNRcklB+KwTiBW8KfjB+hhDtyy8KUuSKeNT2VS+IuWnSERjKhU1AFUDNT3sYIL+/g95c
DzI8CXDTkFcJN6zHXzuoGcDN98QEFVpfLBU69XMZezzZ2xjDOLPJ8r6/3hucVHxCaNJs3qgpQu/2
if9aEAxN6i+x6Ku6EwM78QUrlTKM65tlTtq7yUX6USmM53p428C3ecbUOOLemhQhsVlFZRdfdYaH
X97/XW/uLKibQdYTYuTJuQye6eOoqaEzWcFgmX/3DCjlHqSei/dXefNtw2Qb6G0AZ1CTv3x4ZpxG
BRgCVbaiB9DknrznwYzJNKq82wlZxYVY/kZQgtMLAi1EntAgPgfFs2QcY4uSoIIpan4KjdF7jDVj
dM2A+fJrHT+s6STtvz7l5nsAdT/o9UBHOTyXKl1HHhBkrX2l+qH+ncYt/wxS1HI3BG49LQSE3AuP
+To2/bciONVwQwIw8Jw1yjqIATQLk1Ua6xZCvDH5SESO1lm2pmUDjHfZC2zvZdFo2wUpIBQd8DDv
f9tXqKjtN0AxNQF6FrjIc8i1nixp28XDxvbTBFJWa3bFycZ0s+i394KG+8wfsrIdhflXSTmsDIYG
Xjl0HvADznYVxmiRrlsFbXK4bh+NHmkFIIoqhmWGN5QllyTCX+3ibT0QtmBLjzj1KmvCDbrQZe0k
vG/C9kfGkkHsUpRRzyv0VscyXKdLrhqv9jFW3KjHm0UK8FznIguuyzEEBMobNBYLP7o0UfeWAZzS
wIbnGtCG9A74ifRCSHh1uW6LAgafQpcJONtzP+7G2D6DGJyszJD1RZ6v4EZicgmcoLiUorz1fNv1
jVU2vMJr0XUvJJiS9FWT+mIsYq8buyNkw4KsiFZfH1A48O89Xu7h/T3738F4gabDM0JSGBB6HFTI
Bp1tHWkBJAEcaKg8UMYeNcpY9MRyOIKLdo4gkga92s/o9bXVONDsC/DIPaZNtqY3DFgsjCQA7KoY
8BxPjAV1VogQA8//IZqAKrXliBhDvCL/IveMLEtqWf0fc2eyXTlyZdlfyaVxQYm+qZXKAfDwWvak
k+4+wSLpdPS9AQbD19d+IWUqyPAMlmpUE4V8sQEfYLDm3nP28bu22WsU02J0x93OD6j9ZKuar//8
nvxqdFNPRWvPdu68DL+fo9OgF7XNKT/uZK8iR1XZdtEy+wSzroR9VXzmi/1t8H58BqyGZ8Mbhgb+
8/6CnVvTCa1FFyfSpuysJ+sNm4t0OSUEWF17yl1FPKjM+iY007sq9Ka+cc15SMJ6WO3bbkT0/q/f
ckibTN+sVAHgmvNw/d0aPYuun8cm6WJScOs4GNtuT90liwFzGVsPtcMn8/cv3jQD/AYhFQQC4Wr6
sN+iWmE1qS655YWV76dBvDjKTWMfYs72zx/uH5Z5tnP44jlmAXbDCvDhSqudZHZq0i0p2CyPoavn
1hukvM8Ah39cC87jBwoXj/Qsb/5wukkluS1kf/Vx2XT6FoUPcGnL0o7+WoFcdNBn9IlnHTgxfEan
+uNp8mwTQZzLTII9DOzn+2dHAnrQetLqY4tOJMfnEk2G52UbAc9qjrvJdg+ilVNsZuxzbBF011k/
jV85IX0WuvvHp0o4ooWg3XAM3qSPjO1ScozU0WMACPCTvbbI5WeAY+dGCqefPhmxv7wW+0oO8RT8
ITy+/9T0HH30z1zL73URVosFdNco1nBRqoz/fAj96lKYKgPCxA0kyB/5as3kdO3qO32sq9HeMMSq
g5nUX0qjLz6Znf84WM9vIdZLWMIAKz/ORLRKLHSuAY9yKdcxpCqMJDQb0y795O79wUrCmIEpb3D7
SANjPXh/93CL9dKeCpKkBvU4CvdBw/2wWedijB2X/OnVovzknbUHvdaXn7ySv7qffERKH2cGDwvu
+4uPrW6pbOVTSq0KtgMdmgNipHxfDmv3yaX+uMz+lgpIcjnvP3uJD58T14HRoY4ZYq9wxLbqdPdG
sXOKdS/p0NVwRnJotQXDJ7WOX76THn2z/7ruBxuA6faZXhKxioKMOUH2c3qoa9/Ymk03bhvSKDeA
DodDXQQBK4wY7ld78J8bMqs/m9l/cbM56FEhYk9IMeSjg2a1U4DDZTMQATK5EYp0/ejVWHP7IfjM
KveL0cuQZfjCbXZ5tB9udk04Qsb5fIgVTdUN1SZxailvf/+X38YzfeFsHOVC1F3ejx4YpAbrYz/E
ZHY1u25WWUxynRkujbF8skr9cWOAuZgTDac3HGRMse8v1ULOS/3e5C3pqyH2KzI609Fq3hZeqtBf
IOR88lr+8oJEQOt8BhPD8YdlOPMXAz2IN9BlAucocVNvqtL5gZoA94FTVp+8Hb8aG0yeUMXAxyBr
/rA2ksackQHTjjASUivKG0cPwRrqkeKmfvJG/GpsOMS44jRkdYAB/P5WIpf2liogLWPgbt8akgSw
TeAWmLr+fHT86jrsqjk3QG1xYYm9vw75cF1WlikIXuH7cZCIK4wgn+Wm/eq+/ZaSyWvlYTD8cJGJ
A62WJnKIZRaAi6VZsE29ad04De/5n3+eX0xgRHmdMyvYWvDBPkwko+GIeVg60uBs6xz7C2ovyUc0
LnO+XMKed6Mpn/9lNCTDHl8R9cVzBdb7mFxG1FbWzYUcY6Pm5B4McthjU7np1Gh8suD94k4yD+j+
OUqZ/dNHXICBq7CRQTPGfkHshyyJuCuwDUfSp+n253fyFyOD2wgZyDuzCTAUvh8Z49nyzf5pjCvC
XG7oQnmhLZz5k3H+izeYZc1gY0LVNHA+Znu6DdCvZbUZ51Wp4iJrs31D742sBdp+lJL/H7ZBGEIp
B0OVZTL86EA1k9EyKjWJuM1wfE9ExIZ9wzawqLPl70WHf39d/nf61t78/YAy/ud/8O/XtlP0wzPx
4Z//ed29NfdieHsTl8/df5x/9L+/9f0P/udl/jq0Y/tTfPyudz/E7//H9TfP4vndP+JG5ELdTm+D
unsbKTz+dgH+0vN3/t9+8d/efvstD6p7+9tfXtupEeffRoOh+cs/vnT48be/nEuS//77X/+Pr109
1/zYdnhuXt8+fv/b8yj+9pfgr/AgeNCcU4MzUf6cHinfzl/RnL9Soz9jP3ABn4mn57HdtIPI/vYX
x/jreXmEjs8ODLv+ecs+ttP5S7bxV7y11LUA/5xj4int/Ncf9u4J/fOJ/Vsz1Tdt3ojxb395PxoB
KVKYoq8Dk/x8/oHm/H7Mlz1BpEnX6KGb9Uu5X9ggP9olKRj4QMeLspz0z8IH/nBFQkwgEPxm2uVU
8pG9p9daJ5CpnbnHQxOhvkVruEpp6FG7oCLfOma+flK7/63O9s/jNJ+LUzFkN5yBVG2CPxzx2t5B
0KajBFtcrFqImhRKJJQdhYX8m3Lggj4HQoHLvq/Kq/QrFR5sLiq1fy7WUL3IzpzbKIW39BTg4fI/
WWTfz+Dnvw6Y5VkXju+Vg67/YQa32sllobWGENEKe/q5GV21SdbRvSZc8MwsqaS/aZwW4czvRuk/
BsPvH/6HwjtXRt7PGDKoy+Jyp9T9/unnCO2KbNBapBcOlOsWgtwOq8w6hF2bTfohb3Wa17lrDtcT
ck7jhNcj6PEz4cgig69HLqf6Ka/uHKMU2ifT8YdC1G9/3RlxQJGal4S348OOgDi/tpZu24b4QVAK
aWyJbgZ7XMJ2wCkTDkTjeHtt0Pxm47iDcncofNufWL8YS2Wtjd8nR+S39dSU2mU25imsOFcLPls1
SFj5cFbiLEZDmKRSTn/A0DmZvb+NtZ+7weJwMwqHsIg8TbBkWGZxKstK33v68KOtijWGPDg8ZrgI
XvqmQF9sI4K7Hsg6vFBF6nzD6GbnodHM4622eFZUqKo0w8kfSPvhdOB8tRBUZZsuzwy1GWfHeJ6G
QImokLR7g1KV2a5PEaFtFl8T641UQbXc2kFuvKykxtv7DoUofthuGpryZi3MBqFd0FrWbRHUqxlb
A0LYJqxbvzBDM89wsoYiHZZ5WxnGWtxkrsyXXeo1TYGgHgbjRjC5oQefBbKle29wOoMHtfgvHl7H
ajOAjB4PU6WJ7aycutmJuStKbISax4HK8M5NJQzDkbaKdjgMEzWrazU3iTqsmPATJDFCG8NqcIgl
db2ZyIRGyOU59TJkYGAOeBkArdn5hcqdlQLKWpYxZw5+49opzvuzPttdmHS1eTuMqIehODo1eadj
fmmvnj1cNjnHzNBEDwpbGqMWYp3STSVohhKLgz7ghtuIFnnVrg8WkYbtarZ40ea8WHZK0/WX1HWS
nLPhyjeC35nobnbDFDoy7Y9dkhr2VqxNVj3MoxhP8CQtLZRlVqjria4byt62rx7pN47+JsDY8KNC
H4tYarCyCO7rgoYrWL0XnaJ9FXrE0MJtsKvlxrUF8/Sa6M5Jm8VS41LKTDw5Pixk3lpff/Wh95Vb
zo3JpZ/69tZV1ObR2c2WHXPs8je4lNdonaSY40WR4WavWsoYNCc9kmJpKKYXU3a7Usr6AUtOon3N
3XBYRzxgY20YtxyGiHhPcG2KEDlOsCBnmduzo7DNgi3AYSOitd7fOEQ0DGFPQPKTxswy7xPiy+87
aiXLwdFmn7JyncpbxHewxOeFBjxy5yB30DfM7aF3um6nlcI4WpX/jLmS3BcXw8Hzim/HfO3cZNiO
eln8UAXihxBDNlPVYKnFiJ2p6eO8biZkT+5JdmL9YVQYefpJjDsrN+dXpzWLS30o9AcPiR2oysBs
+BvWReyFHKwrkTj1IYUQ8OQMuNvopSA7yw228oudRUBm2i3bbj6/WkzFg/fTOB2zHhOP1oIJLnFt
Q6+1Gbt2J4wtoRFYpkefSK1GjsbrmvoDXs08MZ+MJsMea5QNerl2Lob94DgTHkbWiS2Vize8JMWD
VtjBT+osjooEP49/Yqzqh7bjlBhSYsiPxrBokSJnY2M3FrrvdezuEWOrKsQUUDxBGC2xS/lzSqXB
xBBn8LhNmkFlqqO2QGMEd4z5a5VqPXpqcu7ttXBe8kUh813MJaJpiHR3arwDLrj2om1dF4e77rSn
zjGZVVDoIJlqRVmIrVsg5tpWk91tVW9ob60fDJc9gSrxZHTdgtUhyY6UtTMcmRQ/frbjit4tsUqg
+WdBTVhKrbxZhtTHZIZZZjPmw3qnY2nEqeTbpzId8R4Vo5ZdKqFNwQmjYRkZc2XgzBKLG40mWeEE
BI5EtemsXLq+XpeB5rGqoeb7SqIbgzXBOHEJ+Q8TydSnN35j5Ds4+noZ4nEa4xn/7m2ZrmJzJrLt
PaLNI6yQzmMfdG0e5QoFWJi12roNBnM2wtw02Vz3hb8vspQc50nasMenXu30vnLERZtW9sFqdPRd
WWt2YQOpIMqqZrpn5a9efIyCl4UxoLmslyS5FcaKBs4KfKy0/Wr2dzXanGGvrdN0qyxUzZEOPPjk
zIFfnmbRZPGslvVGa9DPwXXP19DXMZlj9scPOY3rdysd7SlsWjyna+CdVx9a6f5tOZFKeVsz0rsD
mUxrsGdBJiNh5lWoN3JEOdYzYnm3S/tq9EwCqqUr49nU5aZwMy0yy2LaaKMzHpfKuZl9eYB88dAm
vnlRzkptyWTYmaW56z3jta7WO0ymb6PR3RltELul+aLS9Jr00K29YoYjyu7gDGN/bVsDWIEKJwC+
BZwaTmbcV+RFC0PPt2M+h84CmGupe/5fidO89xoLcaM0YoO3+Usig2Xbm467RY9f7AnPNTZUo60D
K5230dK8eEs6I4tt0II7xiC+F1eKl9nulxNWkdxj9WnJcPa5j5Bu+se2GBJ9I3RtTw93GaEF+G4V
OpZo8uOAoFlFQ0Uq2FRALQlRTXTR0JpTFdrl9Fz0K0n1jZ5funU5yY2hIWHzcjlUEEdMrEfPmrNM
U+QnvnbfgUXYMj9n6SE/8yeiyqorZ59gUPIvyThzqFg42fjQ6kyqhBMa3OESTcraT8ld01u4aRHY
y5BB2HGYNJL0WDcj3tBFOBcznJGth2l33LHVkBzbFyeLrFwuVzCjibz0gwkfq6W6Jc5nfe0icoyK
GSfL3I8x3e15T8K8c9W7Pdt3hcjei9oWeWWkFk/poS7W9a5IuOdMg3QBIqIUnG/95GVBjBkji9Cx
rQZ+t/TsaGYf9YV3tr8olA5aodEgVIbD3LibQtXdzcoEtMUcosjvHdPqBwnP1vkeebEaQA9vKD87
KH3bvHjw2NsHIaa10Y6URQN650vNvvU0yLVVEZQ/O4ISv/RTl09xWeXNYSSuBkaxXQ5R6RGqE6Sl
+WVxLf8r0bn1dOxhdjVRIXK7PYjcSlg5ZiV3md4CgmhmvPnzWU2c98N1W9dNtmc1qa59LVi+TWbd
3WF/HI6q1v3bmS9fEqz9NPvFePRK27xsrSp9BJ9TIzszhfEd9YJzwqES7NOkMn6S++V9SadzHaxN
plfurPNNQHc98eAYMXy8ZMCdamoiyitneHL71ihDFw8HRVX8NKoZXhazXZBDGUVUWhOsVhP7c1h2
NVV7FHh2XNmaBYIkrYzvHXSJ0B/K4Gj0rYcqmwL/sZRW02xLe8ZZTaJ5tLbZwvNelqNbj/Nu6mW5
kV07053s8qfCY+e3dq5/1KnlGqAWFp7kFFhqa2vOxObKKOUFWb2nc6jdsU4GN0xWvF2JLiE363jo
aOO6MWLlQ2IVxO74q3Ji5i551RrWSaqqvZsq8lIjlVrzQS5LGvda599IRxgPJZmDp1oY/ZXyOnWj
utoWHJmaYFvKFuWF4XK+1JeDpmaaW5aZRWMgl1vSkrUdzQctibErrNeZ1YhQ7woZ9iDrWlY0p//R
kKR8gS7YOA2DNn6xOKvj9LP7Iw5lrMiyTW/owp/SYrz2gHxddArMx4YDwDH1tENTDOVXutTy2Umm
9gs4DLmryEtE2r5jE6dCPWvHnY1nPaStWV0MkzNGnY6pIKP4uzV6Y7pctZqUxdUsWNAquW0rolWr
IRBxoWscGPu6e7AkZ/TWt6qdalQXmeT3hXleGjupuguv6ow4SMV0FZReE8EByE6mV0Fx6X0/NKxl
vLbKMjlIdyIHYJLqpMZOHLEmaA9suYzN4DQaTtxszUJU7B3PvR+KTZ9l3kZhT35UaQ9c1urWkwQB
saEV9oJ9pGYfMtHWCOo5rst83pWJ9dbbQ4tcFqFRnCd2cuq1Fa9rNgZhkynzWqtV+wDzpLmsGx0S
CtwOACkZ8KuOEI9wnUoy171MnFQHZRtjptqXnuaAsJnUqbab8QF3+s9A+uOPWgb4fcCotoRhp37o
5WdhyCSTHY6/alfpQmO7nzXYrZv2os7qHypBIsneuznZLqZjDwcVzsDe+l4SIx1ht0uZd8bxylsc
LWyrs81Od/MoswqMog07j2TlpD67BY84L3ejXa63Ex7uB8/Oiv3Sz822kj1a7a7pg8upGNewmQZQ
pEXPOLCGYkvLq3sN2Bm+eUO1hrgZWGcIXD3UY6Jd0t8sdzQX/S8BIn7wMeB9T1rVTXE2V48+nr+w
dJw6TKomx58DJcFoxUajk3UUMA/nUFouRytjZumvep2+RCDTC22YnfOuWI9zEjUvks41tlKk9zwT
uooWfDq8veN2CuQjEJcmUmqpDovSb0Zo+bGFG5djTKO2Ve3tYGtAuctFjeeoY4jAa1AbFDxMLzW5
fY3MmY5KjjEGa8tDTiMT4UabH3z2FxzoGuu1clGx15O8s0Tn4Hqag+xJz7WbKs3XrWb6b7TwzCNP
24h9lpZDgG8s6CYVk+h0papFnpgLOLpJrb5nv7buwQtVUWaarKVLfmFOjiJctrYJtSfTeoqDvlK7
GWhVqAcs7ymv957SV3KGrnyrPYmNBdTKU114eNkVcnkHgz0a93XaenJiHimDlzHw780ZZ0yXFEPU
dcYUGUbVbl1T7TVeoLCRtnWxYIL4gdxMPskamlm4pMty8OUQWmptbqqiqms68iXZ9KrrtrPw6onw
DZ1NjZMleyAZX3MnW7ejbU0cxpwJR3ia1nE/AxJBMOBOByxjWP9r1HygTMTMI+zXrA3R+fEiAao4
6/vZfOhV85IIcgCWxf/RK1Gc+MH62hunzD0k/eRcYtstoE4Ng/01xX9zdOd2vtJwbT2X0BJupIHf
EluY6sFROc82/VIRESjdXc50rZ4rW+9u3EIvjmSl2pcD3tAbeySqSW85XkhYJLccKJ0jFGI6c83U
HRELwFFJtcwAJlVNR63x5aXIh+UWnO5w1ecB/ySW8szuse5FvWiUNmz5fbBn46WWhPFhUpqGndNI
+NrlWKp9AB7BCkcqXgfH9Ub+h5PAaPUyBpjkfum8Vf+RwCWJg8lXPyCmjDuJoWY7eK3E8psZ1alO
INs62tTtAEOwBQmSEhYYxVRDbM568oxVbcl7nF219YU2L+KJpHXYdK4ieGrXyshhYOnO26yNJMaQ
a9nfjl1VPForV9oU3TzdJp6mjsvgUQgty+E16ZdgX9J2+dq2Ev5O4/zQ8qo52ioYIw3xwQPb9vsK
ZexFX3CiDV1rvZVIs58yl61s1i3THjFi9lLafvnWdSCnMpNEY+o6u7bSx+NcrwFQjYY9kii7B3/u
/VvdQ+VbMGj2QaHrG1mUIA86kmcx0Zi7VqXaHanFt4uiHWw70+2EX/S1Gpc0supWXpaz/EYQZEWc
iQHIImwXrXtBWTbrO2akIWrLNhUbTkl4MPV8Sfb1pHVfl8HpcZyV2il1QZCdb3gXTnp6WRujt3Er
renDvCjco9UsGPyWuqaQwy7W3iZ+xXgXy5RG4Nb9vVBYKO+6SpWgr6AIaNt1WJZdZyo8iEAL496Q
xWWXtve1lSztayYWe67C2XQa4zatvVlR1Rmb67msnITgz/5s4Bx042hMQ8/uHN21T5tmkXacGuWS
PcIecsE0uZ3+YgSdq7aYK6fvWNKncjsPfbBLxAS6qvRW84Qk1b6dy4Hykq9qamfKJj7YxLoNyo68
PwVNbY87KM22VPDYHdeqws7u9DPAOHMolY/jLAnEoVkpuFx0ZkoprdWSGQNgj/1+A4ZK2xTC55R1
Bp/sWPkUnA0ZTDdMp0353AuJ/2cs3bwIz4PW+SozjkJXhLdV7k8qcGU38HfMQnF+LQSTJ2EneMa2
Vs2WO4Q+2RnXtlslFhPLPBZb+CHlj9mw6geTAwHM02q6Q6G3JCfPltUj9sPqkdMT8U8At+3v61C6
0y7HbrZe6US65bsc5HfsONK+Ihmr4nhemA5Cg4U0tzM9d71MsW2Oh5paIroSkYw3g4ld+OiZKFix
4Zu4se2mvmhor0Kt87PzdrOtcAtDs8jZas7pLV5kDyrHRI2YoZXDmWnwB/4MwCwMG3D2rvOF5FJR
7YhoYE7PDLMCkGh2VA5JhxF9TPKLTEKh2VZ7ZehLU/E8Bxz+K4XJcm/1Lh2EwTT5/mZdea5jHdA/
Wcd+uZnXmdcbb7U932W5KczrZYSiFHpsO/ESUsp7SDqG59aYdbWGnRxpEZerMARwpAxnu5cMlPGy
eWAzQRbNGs6a4erbNj1XRwpTWy7dguzmKDW86YmGh9zPZVY5dy42dNgrDrwkC3fJwLrBa3XvNJZ/
ya48u8TjxS7RmpY6ox1N6ykazx3KKGf36UVFWsoS07mNPMrwSyQmlSyoos9B3SQw08t1IgVL5F0k
2IFtiH2Q3u1q5WcIt5/k7sGac4uiRmfJm9QhLrpZm16EtbtiLXYLQSzLwqaNilPRLA8AYTx2yStU
A1geigUEt+viHtZGJoIIxZo5Y2m7H5k9GFDkOHB/k0OS3YyW1fwQXjU9uqYMqIF347UNhGMMzdar
8tBZF6iNTb3I3URqs7133MQYD7j64Rq2w0CdNhtseA6zdMaLETNwmLGtuiFMSTkR0t7q0WL//qTM
Zb1CMRfUUdd3gcWC2jpfHF3pVTQEi8faPGXe89rLAC9Y1rJKL43vQi5DnPiUCziR7HnwMv2cg5mS
vZF5U7kfpc2Wn/pzU28pw4zBRcp6uwucISME2E8UIXHMd8/zHDgitLTEZ8QrJ49xpjL6rNKUxwGB
7VegOMODn1riCkRbuqPOwJDRSWPwN4L9Y7oXwlnL06pKHf9Pl+b+poUpUG1yG2QsvJXaMnf1orOx
0jTDvHF6r7ZOZBwAKxSuY1YHzQRZFWlzj2lTT9KFnEKq8SoCpRmclmakVO8rjYlNlGMVVUo4xykX
Vn0mfzlNzFmNwS0L9vsb15n077lz3nYC1ZL3oBIabMjtxFuhc3DnnZtq7aBgeFpQDz22FAoym9/m
uCk7juBuPGYuyJ4gATe0X4e6vBp9EZjXZB3pJgUJg60VCKIapBrsGV5N3koiIjqNY6D523jX/TR7
W2DcuPiUrOYKOY9pbbqZLqc/Gm0KCWNov4+OtMawly7x08koqnvquf5z3ovyuzL7bNkB0akeTTad
HS9raT2uOrWAcGoWneK6V5dUF5f52uf1A6/QeMsT6EY8gmNAcQUrtmw4WI/4akKvRjIeZ8CRgDuk
SVHDV0j1Kxsc2ksyU3iuRc8LOqWCR5cZiw7AXDodOKuZbTdXDGptY9lJQ6VbWd2WrDp2r0Wv1Rf0
MFW3CchwubKDno82gc7dSTFo9DcT0gEwhqTWJic7KGPEG4k46KY5yh3WaGvZ6c4KWWIcMrorM2yT
KoaZCSGqnjvZxhUfB/ijWisvnmqzvwbPw5zHIjxtqHMsyZYDTt1cgP2UF6O9YvztPeGtX127bl9J
KXDGDcu4qU7QpcrldgSzw/a0lmaP2X5VcjP4bf9FCq9ro75u6XMorfDnu9+6WKo26vqgw3mwwLpk
xks7yuBqLny0DONiIsfXWSPp2gZdel8Ws2nuz5Nn7PKyeaGWTcFjaQNr5Tzqi7sgp24CC0c2Lfkh
6dsYmHlkYSXmpcvt4JDNlIvCFQvwo+NgY98ME8BEvMk16eAtcnDM0r0tL5LeDLptBwR652g+RX5B
lb/ZzyP5fbsMq3iL17+5SAyzScjBDmr3x+SNmbopAjwZV4MreHmdelnFhb7MPW8ghRLzhMSrWPdI
8Wklcn5GT+oEIlnR5GndyAOqh59Dq6WC9plWPnZWr6uTXEoz+Wau7toHoQm24GCNxiCe9Vwv10cz
Oe8OoOZ4fuyUc+BBtAPCdW8nBayGzMDVb4hgitwWLtSGClC+AadJ3WdOetYMmih5dsDomHO8lB3w
vIgs8xJoyprlK6JaOdTTDVX5Yryt+9z8sk5r68VjH1jLVm/H1In8cxzX9aRpIH+aNN/4sw4M1DDv
prQptwOlwSevKtfXNNeTS2dt8VQnjnNChbI+2U6bs8MexzsvXdt9R7pu6KRAhi3h+vuS7dI1jLdh
Y3aG3m2aZPUu2MxxJbMjsYiurHdvW654LWsvZfgEubfTs6y/oY9dvRndMP+EybfkvFXEaK7V3N/l
BfCbk5xq/+R2vTtstFISzgzEIYhkmqgnT1/y/Vh0sTCxT2+IU/O+L3aQfBtR037R2PpuPMFQ8MoM
a6CWOm91Xvt2GFieeTmrQhy8udGvs7OHc5+hXTCPMsFDH1ZtN2zythB7JgNnz7EKth6lkvYFcKTL
BD5JbQFcajWsQ332bK12sdcIqQxLXwYnMNDL0UG9EbmAMY8qq+kcLqV3lQWdGbtKIJ4CQpWUGxtP
lEYjJDF2dZWt91kOTIw+VqOfaWkUuPzVXvYVFcJnU4xZhKapvOYNApcGK4FNpZeN06u0AqjIPq0o
mt5zcYGXzTUjgJ4rwrAybzDFc9LdzsE55aIlj/R6pd56pnCMtFadVDWhbXRzGpp9Ut+vTpX9pJfN
ZGfMnNiyWteLiJIyYlxkqmaUzZmQQFtKO2Zf2xyl6KxxgxM6C3FRAYZhKEfFnCcHFcgqBAA3fXNX
o9pM/TRcmOuaHoy2ojlmJE/EuTSsPU6iFZEH7dOJV3gzT0oaP6G0FlfdNH/xHEOxFLbk1VDRuqB/
qq4XFIRLpNlDftcK6Ww8QCOwGTzafQN84aNYEEm4ljY9ZMr2n1Ul2wsDicUNxVQG/ir7Zqs7A6l/
DrjoIkhzE4QlupeIPw34YNCayQGopG1FyazJred2brsJar3PXmpr1I403iJ/HkCOaEU+7LJVjgJ9
hDZtbF8WbghXBBb+4tzri19foCRpYQToPoQZOol7k3tGt5qD/o09EZsddo5sL6EPBQcOyNUjHYd6
I0pw0YvWZPTpEz8HTyqD4AQSqP2+5DOrmMRb90V2vndF9Lz6FnS9GQc+TaaCAv0T6XiSiq5gSc3b
gYKFVep5tp0khSzAW9UJP1N5pRrTTUkhQf4mte6n5pnz3mkA5W3OEqHof0HUUTxqeEUwWqmLTrYw
Y267hwknH9izpaBqi5yi1EgSVFT5son/XCLzXpvjmfSlTbKoAfHjxiE25axm+p3tZWC+1LG5MOcW
Z3oRjg3ntCbT/Codk36bXnvXhTTZWf75Zd+LpH67rIOeBOmXjkMaJ9b7yzZTDqhQkTk5NBpK4hp0
abKpqHkzpdY+hwOvmf1PrmnoZ7nPP2VSXBVXCrJYgmiJNSTr44PgZhjdQNQV3Wcx2+dqZtHq9KF0
Jq8QBRFBzpDLp4clETRxDfbUiCH8Yk/TnxPfXJ49SRlg7hdVjcHMAQq45aHxxqV7ckzhaAdXo2IO
kR1SkfNCu5k9dOfYxc+6rKBJtrOPSsXRG/YHqjDEqxdASdsCwgLAZ7XQV/ZO1Ta3BWUNLeqr1bqa
jW764nPKlRDv2NbeQqIzkAHpU0eq61TPUywKqVRcnjkmGwMxJxodDkb9S6Dss4IEmg2zKC8dpTJM
eA9BPtFB7QuhHfRElcClJLavyHPn9eCAx75brAK4ZslZ4UUukrUuW3xqsGytyFpjcxn1qW3ZGxgu
K9tCrU5GanCu7m7gixvOwc/1OduosVEHt9I5sy1YMJg9h747GvBs6Ztwvn5CsggvHlub9lY3Pq5r
XB6et6NjlX9zq8Z0dnkx+yK2E0O9VjDJ9EgblqkPy3kZdfydC8IAgj/djeioRHPQbAmF0qiOaZFe
WFN/qDCXlZxmSgrHgTcMp2AtWWZ8sJcVCqIBwUvqtQoOTBcMnMe0vNnBr0Ew1+IiqOPCFdNMsSGr
KAsYJWxtE9kMtMFqGo427MNg2y9qPXSB0pe/S4L/JZnpQ4u+of6oHH2nNv0f9aXvvmv31p5FnOPH
X/X/oQj17MH5n0Wou/xleK7E8/B7Her5R/6uQ0VtahFqexbY6x7NV/QjvxOigmwEmufiAGEWQA/6
30LU/0PdeSzJbW5d9omggDdT2LSVmeWrJogyLHjv8fS9Urq3f5FUkK1BR3RPFAqVyMwCPnvO3msr
+h8SMZaAAFjaWBSu4sTuLyHq9UfXiCzEzJAf0E1L/0aI+p/o6f9ZfijFIrq+OvEMVcf1SjrP94te
SAkkRRz0JXEv3zJ07otb6Zl6ttWDu7drV/c+s12xo498IK2Ag3owBdnG2Fv75Rvd7c9+W5+7m/Ke
C+wp/0w/JVfb5Pdr7Bkf02Mf2s0bXWyn3C5O41kb2am30Ub1rP26HT9jwMWy3TiABt3m0uz0t/is
fiWb6qgd5DeovaTJ0OWRH9v7/tDtBJ/616l3c790YyffZo/ypT5MXnhJt4pf3cqO7OXnxWsuLQlQ
YILv6XltVOqWfnmqLtPDNDv8pLusBzOYD8Njv21uhZPyIe9Uh4Jg0B/0ILvR/CYI3X6TeXhyfABh
X+m52vEtb5S9sQkfi9srQuvD/KJhGXFXHJ1oM+goC+1GRz7hmrtmR4IBrvf2ZPnaRnyI5hP9NOv8
PhyTHWCSXXQTn5eddVoeeYQHfocv2Sv9cLvayU53RE/blyfDNuzaz+/Ce3lbBXxBp3PugRR6hVcf
xJ1yiN3REf34BnjUjsaxVzmqS/knmL6VdNVYH5+1TbWTfOolXr8ZjuGlBbkl7MNXY5MF0NRZcy6c
+bgQh35CaINT097W3WvGBv9/fGSDid5zac8CO+21LdcUp/TnvcL3moFEOIVjvvR3C54ilR6nrT2v
h2KTXOp9E2CMSbfNRnN1J+X3wgnIY0m38dbwi00VRHt5V953r8JNcTTPfMITadnUU7x4Ky62yWPP
giTQXeNWAfhrp58RmM4nRDenKTC/lmOL1PDJuqVu/qTs+7v2xPlGioN1tFVxc71PUVTdiDeJL3mi
Wwe0h/zhzdwtu7508Ld4xV46CXeMz9FJ4vKUFBvDl+zqyJ93E4dysa/v88JGMsIbCXK3fiHcw24u
45mrakyh6IaHVlBlc2e2PMQnrsQO7celLxS+mDj1YfQnohjs4l1zZ7cJUDWmTnQ8F46tOtVt6q92
7hub/NPv7yMKco9ySTEBsQmP6bXyKN2bHiRsBw+QJ5DkzLdoXovjui/9/oSQCnc4OwzzjWEkOvN2
xjUhQd6lgFweMqTVdjv4kv48GMBb+y/8ylzRv/JwT7dS18B/b2bl2Nvnj85HiD17+V61DYcSDHob
R3kYL8ud9oCcjgt+Xez5b7T48sWpcqf7IIzWnh/g80kOJDskD84iOzpjMT+Q0FGOCL6JqNBs5CqT
tcspWC0b8WNWO4cygCd6YaC29vLW7NYnSriptUNY4EpOmu7Cj+qe+2xmA7eBcubMO8JOvMx4y3fJ
SbtvvhJZ3yw07G5oWXi9v+zKgxr0viJ+0x4a7FJudxruuIoajqT4oAmOyAsR2B21R9WXnMTJXVrc
GcuRz0W3NMipoDFLoyMhlEbllALBNN5GOYpMfuGjvt6jtnHHQLlvd0xhW38QZajf9lhdxpGLJl2k
HBWBnR6rs/ppgnH1Zp8EBnnXJBzbtkZ+zN+SOw5hgSX7pS00wfyFINoRG++pqhwL0aedXQSPSb1F
QKB1Xq+88XzF545rtfqku1boFN/q9knwMgoEAeJBanz2ulF1j4ADJffKd7Siib4xwIjReGj3qFO7
F2CbNgql28Yx3UhCtLtXpI21etCLGRE9j28Eefm0FCBIqtcYUiOV8snNw48wyX3FV+6GdVPE51ni
WLqTveyRTqL0ou65RpcPJOcUT8NTsmo2FlhzQ2sc1OgUiKBTdOfV0IMr/v8xi31dfyTI3RKfaG1U
m4mOVI+IzuuA5ZXu+jxYyCyCCpQDF8c3njWQ4Yy/cLqb7oxHxpRTMrpv+ltxdDru49xidv0lc++M
rcRFhA42Ggx/mT5j8xBZIPnc6al7Ei8iCmlflL1B8GENB4PgbJTBLR+Es3nbbT4tFxpkIboci+uj
oL4ZR1EYnOG5OUHitztfC6ejFN2WvoICH2ypXb4aA1IS5AyNEcjY7qtRcOYPtJNBCUvPNrY4Ap3e
TW4nb6HmR/TJkTocA/mev+eZfvglRoFdTT6TQ3KFeId5sT7K1lF/L2z+Wjf1RiKx4i3rhk2FqdSf
lIT6c9Dooyc1XrWghLVRoxWqy/pWENUxusJjrtvFi6XCt7Xl4pg8i+WzdGr7V5CnBh3Q6NB9Kf1s
N/WH1j5YJy3bD6hoDqoYuI032EwqSo6z8zB63vRREOeWwsV3UntubPUpWj/Ho0TcDM0TN2Kh9Og3
ExgSZGhvuXizsGb84DL4Pep1hD46ChjxzI7F6f6jM+3VLB/VBC10VjwJbjwdScLJ7sLUEWoCirwy
AF2b7obt5KJeeDdvzRsj5VH0R3IoOsIy3/lHf8x3yyE8aU7hNu9Itbd8FC8VmZyXH8yMshxLfb3V
2V3U13g7vNeNTfbFu3KeNuoetRp5JLNuA1s8mI0LHFc7SxvdHVzZ53edwBr7xhzwL7Fqixs4zSGd
AaHyEZgxVpG/0uEypg0aQCMLmnqbJjtKgkO16bWniWynT/RTrTuvjiF4ZbEjhiib/coIdvGOQcZo
Ho/EkCM9HzaJ+wZheka94eumP+m7sD+L1Q7J6Ny7n2LriOr/nUP7/0/Hcc6nvziOY0sru2/Ld6dx
/sR/TuMyx2rMf9gNRVPC2noNoJu+/WkLk//gME4HjnM12CAV8vX/Po2r1h8GLhdcWxy3NSoEnOH/
cxrnR4SL40IRgV8DrNL+1WH8ajn621GcDzAQMxgSrWg6RyQBfn8Ulw2pn1cjYoC0MSVFIcwehWZI
b4xKiPeDUihun2iGE0Y1XHySflDBcuWvtMT4jTdK+r4AgwmIb0Kn3OC+wpOgGvP9N+nDogS+Ws7s
zlmVuGPyGupKgkhVHL+WvGbNM+X41Vy0+KRmGOVtYrW0oMWF8dJ3gsa5kfbURV07ddOPI7qnRpeS
W6Fe1t8wYv7hi2L+uZqoAFUaGDe+/6Kj3iG8VXhkzTikvpAKStA2O4Pj9xV64RRmWP+G8fSzQQrD
ns79C1cscllZuvqS/lacEprCHENZBVCfcMJbY7xGVXwnSKJAv38h3ldfFFcIh+cEZ4tbyZS+WYOR
xpgJfH5zQXYxoUWcMq39q5b0r67o/2f371/6Rf9fvITzXn8x67+1xVv5/aTnD/w16SXtDxJgsfBe
ITAamZ5U9f6a89of4El0GUc1d2xV0q6Vuf86QflDWEOJR1aY9DCIeMn/nfLGHxi+DRCWuLARLvy7
Of/9+DVg4MhXSQofQr2RkcxX+PtgWsFp12QgJk64EJgS2R1BPRH5HaFI0g6tgvYIEmv+QMrebf/2
iP7BhnhdTP5nsfnzk3kqMi5YEBS0J36Y4ga4YUqMcYKrpaDGSlQO4bh6HxpepKCoBX1NXXKLmjL7
1kHA/h2Y5ydS3BXZgj0XfzQ5spao/GDf69Wu7mo95RBsGDS11zSn8G7qXRVUHWRg5DH5N7qWpUwP
aOXs3tdSFfTdf7dIyk3/7MX90erO9zCuQMwrsA0637VA8/c3MIpV3jRU6Ll/rNpeVLL4GcHftBvi
a3L9r5/5DwVm3raC4xe22LXWgv33h2deT/W0Ik5DklmE6niP/MB0SeBIhWOvyNfuL2q2868/8ucB
xq+HxxXOu4j/98cFsgP20w8iHsAeQyuhAN2sZdu8R2OCE0qYg5YyZn1jrJ34/usP/qfnCu+B35la
MRzW68//tkziWzMWuaYtJJRoz2/0OUUVq8zXVrwQdb/jOf48mlUU+5A6KY2hdfvpLS5JMczEMzlZ
nmv7rug+U3XoBx+Gsk26CvjgZcWCnCOX/s08+ocHzArCzGXz4RfVfhg/9dAr5nK1w2Qz1NwxnTMv
ws7i5lH6WbTAHrPruPr1s72uCt/PXbY80Gh4dHmjqvHD3JlXcdBzpUEpI2ri+19+5ZSV6jcf8/Mr
pGrJ2qlhd2fp/DE0F7o0uOaa9KpJY3mgkk1HhgS79ROHJa34X/9OP9HXIB/RyUYJBlqOw8+PC4Ih
YMdrMHQ5Y6qmj4h69AhPpjgEkpQMnTfXOslJPZo97ukDFhV76q9d1cWYBSSmV0hKEZfknPz6a/38
DMA5skrKkJnYQH6ESWaENlZ9SIYk8X/Kshf/jITsUZccE8Qywb//MPAC1hXCREH2xw9bF1GN5yhn
TawnbY8eJQm0SKEw0KlT/fLrz/p5DF03N5iRJisD7W52uL/PT50VKGWOVM6Euxyq/MRqV6C4r39D
fvl5ZhqAZRRK1WCb2G1+2OH6UJqhJBB+hOpjJFdKICVoon2b454i70izog9RmIv7IhTG3+Hsfl5v
ORLykabF1spm88Ma1JMm0s8Qkp2YAvw7nvkVlPqqkzgBL1POjkMts/X86+dqyNDzYHaT//zTpGkk
UhehjRRI4Nf5LKx5/vgnSuDXn/LTqqOLICRAYF2XPXCj15//bXUdEKoQmKpSmWglihpqGh7DxlR3
WUKMxaya9Z3E5P3NYfsHcgFnBtZWLgY6wBb5+qnX5/23T61aYRSUccY2l1vcUEIlMjd5MdcowOPV
RA6xLlEwYjeYruwnBhTi2ugT7V0JTXFcrW0qGpmyIXxLWn8zzH6gTfDdeNE6FwFaJtyffjrPKFVG
fuGIXm6lmxGAIUrHINWJIrQlmWBMozTSPT7r+BwWFJOXdMWRlo4R03jNviWEQIyOhjIAuqUyJL+b
1z9NAlg6XC4VGZQl0Cr1hwc3zgm6LAXLc4+Z9qntx+J1tcyrTmrJk8ualoJ4THKBgck5kWOghKRa
9paVsm3JAfFJM6ZyIw/GaGBbH+UdXn2Ismo7GATv5O28uPVasyRnULNmr02HscELNqm4J3hYs7vU
ZfZZtQwmZyQ3ZvWXmQ6uP5WFXJNKqHIAVMEIdbYYzSK5pbP5bSykct506OpSf8Y1P/m1bPL/yQts
FU8Ws3wXLdaQgFhibrViGlGUiWe+hDX0t3MrJWdRCUufjJiMst805x8GSBxHnIjkorVUxBFBvQp/
YyKMM1EYq0CO86yYe/RkVE7GmjwnQN+Fmb2kejrfJKIy996vp9GP74VVnXM8LBg4WxYX7h830hx9
eTFithNuclzAkFFyT3Ur/Xc4oOtu8f2eDWSEv182OO4DNNcIGPh+7qTIHXurjU1bVhM9fhNkwWpt
aV5QXMhiMmKXa7sYDImUeKuI1wCRuXIOiRlH1h2SQtX1rXLQ50i70cuoplugW/F57VY/z+KDMssC
agH9aveYUtVhTwtv16xYG1dh4uFUKFbUzgTxBfJUEBoThmuL6Sh5XeVREGyUSbXTTeg+KxxvHvpt
8W3qlk1FVtqziOC1RXGcTXeJOkKw4MADZ42niZm6lke7W2BVuLjVL9clMfFJg1Zxzxr1GRe1OR7w
xaVObVZ6G6BKDme7N2PW/mgIFdyZiuHGpdrOuO+NcqWInU30CCbTuEx1qx2zPMbvLIi6P8QEpLrk
PDdXREGtB3GMfBfQS1vZ0iCtT0qUbGu1VtY3XjpG2A7JKaa5Oe8CQVFU1e7YeVpfyIvxnvWE6vs6
dNSVsbAM/ZJeQOYSHNvzLRZqrrqgUzE30f0Ua+WmZIddQnGpbxvVyO5kOS6+qd1ACppFppFhE7FE
PgbqnjkIh+g0oMyhFJHj0bGp1FhfbS0Bv64FQXsOx3KmlSKtJnoscmIc9DpYjMg+Hc4YzJuLpI35
FohMciD8UdsJPYFprUX6rDIrex6+eFMuROrUqpAGiTl0iiNICEU8wnHVfkPj+FscLq9CGkOg6IfJ
em4ZUbexoJEWOwxUpVGSV4jNJUi2YiNtJsvEGJeHj9h55DNWDHA4q/wppUR6polp4lFeBSqkFQA6
nPe5RUI4YvLjUujpvig07ba2pIlQ1yGiED2mFD35sPZrXozKdCqBo2kwmoOU3eRh/YGb4y5JKQ8P
rTxhBUMWh418zVdaKYr0iEGijIIwkmW/TmvxIqcI1lNRm7GQ1yRXJ+tHOwEGGjS0R92IWbzGb3tr
5HWPVtaidYvfPHO5vtE0rVJi/BiIvcuq1dHrGHiCqYAktxOEfgcttQfJThRl6JB5bVCsT+9jGS7Q
jksLDeZWVGK3AFoSIDjVUm/tl/wJW/d6zd3VclaMKGIbEdScLNtqOBerIAZYV0R3kFSMFYM+77hm
60zu5GW8Rntiar8jAJKAJQC0zaD4sbg+tqn2mHJzRLUCVaQV6JbPIQmG7OPYtyzJlmNMoDriLT9v
BgnFHHL1Tzm1UPsVVY/ODvzhfCIgfMQ4EEfLNbIocSLcu16SU8xfs7n1RuKHL+MsCSe5jakg9LUD
ZlpxRi1+KFHEbAk5vaubvrkMS5N8xqNebMsqP6R9h0RHi1y9kBmm2ls9r2+4M3KsHmU2vnLa+bRU
NrdZGN/buSEVE6oK41lVt/MKvYAK4O1sRSdhqcq9iEftKQ3XkzYbk5NFyYu0frZl8mBGFoIAYJGr
uewWnEksUjh2htEzAIg0q9TQuW2uuQDqC8aK0ck1+SQJXeL0Wu2n5fqgGGikCnHG4jQfS4zd7KbV
A6HqSqAt2dewYFs15RdLq9/FOHkgzlCzdZ3uUzEQAdVF8xu4poGOXL18cL5DdrTem2Im+kJH/UOW
BAKEazzqVUn/Je2iQ80YI77dHlvplphW0yEUrzlUhWLDN6UlM8LFILAvcnGLnQhz5Q2ttFviNDpw
/MSwk5PHndS6jDNroRfeU1Wky4RbEwACnyBquxnshCub6PShg6s0RlFhRXhkSslCCtpAHeiV2uAu
hLET5JJdKul9NOnBFSnDAQE67sw8gRaFuwSJtqwwh8yStINFRKEwFZyEk2+Yl9UtpzdsNG0jqzTc
Je0z4+BR22khzJ89MI1nrZfKHS6f+qBWUApU5MNSnfDVZ8HCVDqesk6iVS3I850qtL0jFeWDuIz7
FaGT11rXS0aUDI6sNdhSEJrQvlyJ77SthnLdKtVuPlm45OUCGkT3XGbhjsDdMEjmksapiqhMpVhE
McdyNG1W3Ki9NqRGs7vJjfzBgC1XOKok8mIK475ZVwHV+/CQwoERtOiSc/5CBKyQDK1Nlyw1PyjT
jg5rLH7cRus9pPkfnYxOdJRZEcuSaAKjJROyBLPhWnIWHdO6/pDjdkfOmUnUlYL2NC+/TAELN5+d
fHE9jB01D0XPXKr4E+F4uW8RdfqmauV3qtbnD3CNeCkyJouxFmjG1mXNAi2Rlhdl/pqJNBOHoJ7k
xWZMfJNhETHqKGoM3ZIcQeuY27ZebmNJ3UjTeAcJ/NAP9W3ZzenzPDeXJEo0DIjoNOXa/JCWPAI/
mEO3HluZetaSIt4NaeMCaQ3zuUXIkNysrM63bTPeom7FbD7Nga4vjlrNR6Vp6EjX6kOVcbkwEZuZ
IFvSjL6WoB1Wor9ksNLuMIw3sprdZEZ9H0IqtsnQRBw+jV8VkCkbouGBQE/WDQT5I25ge4quFllB
/MKNA83YUmQYBQotBU3GS1x15LwUMlKefDqQMx1gSUCDIBOsRyjURSkZ/b7Eg0SxzQsv+hcjGjvX
mNUAJ4oKkqiMsxuywwsb1oUtW2X5gL7yg5sNgU1tR7M8k9EGtRT+GIsr0tnIWG6aDm1IS4NcGawX
FnCNzt/6Go5JgvAjYhNX9JRzCsgmKZHFo0rIoy3nGt3ndbhMBYOS0kVhL4gq7TgJCescwxF8U0/f
s1pCpwxTxNiJB7ggiE34H+rC/9MntxmUYwcpsOi0dfE2CZZBJkj5iQMbMIIK2ckkedxUS/LZVYzs
HVnpJedoB7fcvV42Bz1PKcrIaI0Lq36LJmkPJWM+ZWE2bLRIlYh6JX5UWISnsdaTY14shjPU4Q0I
kRBuC+KWItuKOOSMaIPBmOj32lMbaZ+I8dGIITKbLbtxiTNpCsmGbHDkun2oeGPefCZj/KEbyRaX
G2YG1BKa2Jb2sqrGdtJaerhFy58oKMO1ci4h1q9NuDp6UMcJrV80jForn03s7Jp412hq6M9NF6Dg
fgy5tU0pqh1ZPXPS8EXrquzJapeKxqecj7uOqKpVFIJWJIYLHyj5tZrgR9nij4Z5pqr8IBbhZ1qq
AKM0j8qRpw5EVVbG3aQVp7WjQ7UW2QvJp26jTA+VCVRgYIftKslTRxWIGOYGXzHzM/XT3J/JnwSm
okxOo9ByD0uEFtLA66DZ6FZl2t2kKWieXifWMmZ9pye1sWZGQVIqQazheI2m9q7BvtkKQu2b1NNs
bbweeITqUewRLxmzeCCo/FaOjBsVJIOjz8IemABoRDHrd7SUyFkeVWRtebQXCMwLKm3lARFERBCk
br0mVHu8MFuQYfQKmiMLKMeS7mnBHzJ9Hm/GsvowFk1wjClND5XJiZzT9JNZNGcDAfdpWPV4AwWS
WUN0plGsNrQTrLJLKDwk3EruAUO9AyyiXGRsR7G5NXWBSC3B6TsKhLOObM8wR66hGCRGw3gVLaQ1
iY7LfCI6if7gekzoKDqYrmBwGeML5fW3AWOjHbZGTYCeea9Pknx1hvokEq7BTLLUziyU+yy6hloI
yJTU5kL/5kKHtLqB60ioZLW+qpOwa/sajwL+QDdXjNs5x9dgdGHoFVF9FrIE0VI440rQjS2HtAB0
WedbGKJpepDaSNH8lISj4XSV3vi0Wy7kk75nLZK+RYhPxP5y3upxpNtm13yhsr0U+NfsmToSDb/6
sRNlWEhL/Vkp00WqLXVbm4vyQHg5FjMQ+8QxR4szSN28G6f11BsaiAg5Gn0tSvGvNUth2Hhq39Ji
OMh5fUzYwHbNKoQuCbe6y36VIKFi4Tgy7tY9PoCXvsyR4hUL6xzHkZUl9GBYwDbdQtLLTRhXH0Kf
zbu+R8RpxMkJU++p7JLdNCIzr6GbB3XVs+ssaBYEFROq1NY4rE2cHlUm4VuW19ZLFT10galItpUW
j83abQxzZjljZbGxr3pLIZSHXMO8St3DXYfyAarVt1VrzLMIlu0oms2yq4xG9ouE1zxXkuDl+hQd
lbHxRegn8SQHNIaEl7Hkg7GgB1ZhXINhIYaUOeHWZumb3fIYjf1jZSWdMy3IWow2YDVzxR4UWDcr
h6rvLnDGr6aj5qCsIQ5p+IzZggBNg0lIqyW+HSzjvkpn1dHW9tyI2vNSWidrUDZDIUrb1uQxCaY5
u/kAyznqHmDzPUhJI+4bE9moGd02UnVbDFi5sjV5EccmANUDEFFTD2NezU7Vydde/G5dZ3IP6uMs
tlxLuMGwVfv431mjKsNXhzYAo+NRx9jm2I/ZWLryxoSKJwFzKJeD3GojeAlrmxThRVLLCOHfnFEx
CbdWXWAQn3CJFAi6csmbJS61EC64KUtffT1f5y5EoBh/g2fkBjSoXKKxdnW4iNxZq1ExuaPKWeU2
6TTpvjC17eBk2mQ9cGHs7ywxjHOnEYWscAWsNqwqaRpif0Q8vN5omEuzWz1p2aaX3sq7DW42BKKd
kF3mqGq+uopWvC20HUfGBoTJjZwTcutISa8Ku3Cm5gPiUZM/qeRoj8JYzBtBjKebXtGjPpAw8TyC
8qhPNSbp0BGlhFBtiBvymejUkM1aGkN9C8OJoFyg6yY6NQDwrthBgKgH6b4i8V06AB417vW6j88y
VWV3iJbTKof3lrlcYFeJ7/M8qy7uUta7GtDnu9Kup8loFURdcrrTIxwUiEjTNPdRifQvcHEJsp07
BRdspXPjjceLJhdgSKhnCR2XhTQ+hkJ0P6uQmEq+9zznt3if7XwdzvJVjqaX0FvaCb0W8aBznFP6
WKr0KM9CFpLT24XvWpxmpxg/W5XCr8P64YQrvMKlgVfa4jsp5HDakudOJk1WTeo13FdzsDAMiqO1
7DLtFO1W8E1eqc/VqSrb/TiMTxmUTbtrxOG+NeQXUo8fDQOrFhwSSuHkM72nAHW4c4QSwUHpuk+s
npO+ET/FGYmWyE/EcVOwlqBm1h7zxczvijp6lvGMMubqSgMWODiqUCmukffQfEdwa3ZYlb1J4QAK
RxQ1sYIwup3IaseM141bQcHdNyinfkVPEs8ySlRFe6+yFDFwssx3cS0U42GYh/KNe1kErbU1z3md
Nf6cmPlthH+f7OcZBmAvaPQSplsKlO4SmbsY5sR5Hjuopm20BHB9Wc9IQraHNE4PYhlpd0zwt66d
zwmn+VNpXWXQpoW5DF+88MBFmIprSGPnbunbdcu2iJ+ZjfW+Lrjj5TDRzoYxLDtjtZ5WsSQ8RjLO
kZI+QZYY9pWKmTU2rPVR0AsGAoe2zus6U3zIK270Q5zF8Oj74sFaKSDoSaHdSRHGTEwzMaA7xdzO
fWNhStOnc71a8Qc6F/1DG7XxEUu3YpOM+tigZ9qDa8hPWFw4h2tzeszNcOQoQRcdjAQy2maebWuR
92Y7Ds5ca5ptQorHmEcTv0OqaHTgCAhk76f2jc42rFitvkwNnKw6pvrEjMEJj4NOztR4T3uEIMKm
LrZj2Q9bEwLWJhnDelPV2vigzAsivtbSn2UJa1jDIdrhKCX5qlWg4jZkiG9WARmWFI2E0hAsnEXe
YOQxnXFeUHUO9L1xNN/pYxIT5aVku1XsRp8JmNnJVdNkaBxkWrN7npbpK1VKfzGV0Ms5Kzr5IMte
EiuKm1dLlwbL2OjVXdSCuHYLWW+Pfb1SsVKUUXxQiU2wZbm+BkRY6QtFEtQ3ky7ODg16aY9bWAyu
iEJHEJbBifvhDOaRypim59sxIwqhByePrP8K5B3FutsstWa4czFJIKXkXNhWyzUpsdDrXRKpqBkr
IuVJ3lQiZzGj6M4QM+1YpsOB/PTC1RUtf8lx9L6UXaqh8uqmhZabIb7Jcdb6BJIp366hZDQJCAK3
hyhp3ywLbsMh7UIosmWYxwiWIZnW10oz96UmdcHVcVBh7kSqM8txyoBcNMu0F86CHBeByOiKX68D
9mHXNPqrE2xWBeNSiUmJS3RQGZCbpW2pVAhUrZnfkzY4UZ9ab0TaLjqXkzW2OHGbUR3upDhpq+0Y
whOgSk1tdyf1UqJ+g/A5MnvhfxB9XKxl+4ofsZ2ewWeyF4CpVqJ3YK/JfBDXXk+2UzF0kQfZL3/s
iv7ProTOajd0TC87lc0aa9XI6c3Bh0ghRRpEKQCGqmhb9gq94gqkR8kduBP9PYKjeW648Ecb4892
QttkXbrleLqoHCjKbjOQgG1ectyp4061RkPxQwLRp03VF/1TpecMqjLT+Q8zDq70Spely08hxBDS
XSzPS+vgzFcgBHfyjMt3ape8uFFI2z5D+E9bH3yFsonHUbecVotD7lfUHalnt8UivpMfJzoFVMLq
Wy8LnQpuGWO+l2qFqtEq08TIbaIJa3E7V0OzoSxfjM4cw1T2aF4WeMpNUaDSM9ZWtiMZsze9lKqq
2woytPIxkFbhsqjQENgQ3wvsaoo8AaWpb+cpm56rlPKzJX0IU0qhsDu1GaCrtoOE09csN5bUbOBT
Ej5JudU18ejtedsvMadarPjfzF5cUd9P60uXJ5hcqUYunQnqaqV2x42LegMAGW4+/Tzp7pJScLle
4mNfrWqDq+ZrG09t5IgoGW056ojZGdE72SPYaCdqPxPLBBYwIVbu9ZtKH0U7gyAajVFz4o+od5TM
s3vFGrRHUarTzaDN72ZPnngar8am4bTtcYXCfZED191VfFc7zQyTV0yZ0utapaReh+feygNV7Cv9
MkEMNjD+jqwGc6sv8OJGM4afssxMEb0plMOA7/Q9UoFJO8DOR3XXdFOhUGu4tlsB/sjptEm7hAu9
qmUtXOG4515QGQrXE+6Nw0B1J7eCqjIX9ZA06VJ5TW1qlhO39RXUNjW6sS8TAbo0XB2YJAwYs/OV
cZxhTRZIJ0/YXA19I1cJ8AhVQGIQgiLKjjDkRB2qsqhUW15vsmKMkuXVDeee720YDbIxNCN0YVFz
RDALm17OLpyY5+i+z5dcOWSzyFKgjwL/XFiFTFsUK6uH6dmJRI6X4aHFSN/7c2l1sR9rai2yugCz
vpLfKwUi47ood5kyQaS3eq3LN2KSr9PGLLSsbuy/lgmIm0PxOup6k5zVTkmLY9bQ1nHFaehqEtfr
CAafBWVNOFp6LRMuVRH2zR0wzvcSyWhUM9vmFKktNyzZyJadRgb2h6lm3YkxvJKaOiq94CkIFabH
wSotEOozzAhLiLsNIQcy0nTKG+dMrNsNOrLp2vN5bPqOAMew7iy3neheRpw7b9aoTLb04r4sY31i
S+WSxQF837TKcmLx7veJqu8x/Ob4ICw9QK6wONDQqeUoWh8UcrV68BkrpxNa1ZEai7NRqU7buBNi
CGU035eZvpaj6YPyOZj/i7zzWM5jx7rsq/QLZAWATKSZfp7eiBRFTRAiJaX3Pp/+X6nb3SFSt8Wo
cU8qKkK6+hwSODhn77VJK2dmbr6YQrVybatFX/I2jsZDC2Gy4JbfNMmJFjS15dB082XRAG0q3Ji1
oKGoXWSeTSMIqk5wnU/zdFKx33LpChLNNaQwYBrSOdmxlqnc8xYs4zpWgSHIIT0BGmWZ237xCrN5
3veNvgxNmr5MoZzvLKJF74Y2HpGk+rBZPQuz/iLEp17hzrE07F/kGS6NnAxTh8pas53roD1YYa/O
Y7aI+hwqpHWEiPMjC61klwam/qQaxa2GhpzDJ5mXketf8xVGyAjlcOq+QihYsXgBdqPCKbYQaMAC
idLiOyVfmWp2pr21NMI5La0dnxfSTLceN9Vbj3W3Jfj7ySkW2CFMatVLRheBwZnXKTi8zvyYMmj9
HKV2eZdK74s90tgZZe7v82kwd8b0gHZTf77NoQuzM2Bp8oj/uvKbxqNZ3/lQq2FW0srjdxLEATCd
bNPhDPwnyE0X+iBh1x0BVyteALwMYfUChwAdSm7fGgtQtO52dfRZCoNfsOpfmlRle6R+Z15s8M1N
Ne4DAUgo6Dz7HHlRxYSpqb55cRqbnawVzummWHukiT2UB6aJ9j7TtYnXiDvnpbeII91aoN7lvk1z
Vlg6uripvDTBTWEsxbU/iW/JqAKs68zdlzHzOSZscWfxL13ZcnFvepvJEAVGsZwLJsfBbmZkdj1S
ihxaqxi+O7pu78h/b2+tpj8nEo2+kXRH70RDga4VuHwaRUDoobKn5WI/gz30cXn5BOSVc3HdOiFO
ChK06VwirgSw0CfpMU9EtncR6oRsPEv0NTKYIKyoFGC/mGszgq0q9lUfZHxe4bkZAfWiOVMXC5bq
Iz5aRZskV+N2rLSguz+GkkfF93dr3tsnWxRcB1BUHhlIkksO4F0do0xxZ/cssrPCsVgOiyPqq9Aa
mhdAcPY10eE/elEENXel5Yw7TQjXzIAVsXNLnBWwcM5ql0JUp4G+kDG9LLMIfXTqMcajvhjnblLe
+Fy1lQp2ZqhnDD1C3xekTRyDpsr2y1L41zRwfEJGzGnQC7ThBZa26OEWiekeTYj1MLtFd9cwFaN8
jcsD6x95RCCSQ53F9lMr9XpzM9o+CzUrcTNNpXdvYhQAfplkZ0EzBKcq6c2ph5j54sbBLvExlfDI
nqVFtDyjpqOrHa4s6cRt7iwHjx+ZRPg1Ibqnn3p7lHhiVHitIcZyNquIPo6rbtQEuge7MPqZPE+O
vZbxTpRoC5DjRTBGSNjKw1ad0nixjyZK4d9VfUaZkRnWfxT8sEcDEzYtfhCiPm6buu+/DQm5qQR/
1UQi9yhQvbbndZjpMeyeoFWiCvJHFVHYJNn57LUHf8XLM9w+OLV1mkwxgJUMF7ql+lypEewaXJRt
UM7PkCiSPUKSxzxPX3WHzKQEAyrnygEdKi5LHdQO5QJ6QaNwHwlCVAiDAHqGYXOtb+Dj7Iq5qLb0
VabLlNs4eNQpuqcVXlxMIrsfqJwJT8AeW7ZcJ6yecaSN7Pa8nASLVeOMOIW5NUcXbYP5LxiG8AKd
R8cPwZ4YjAEHcE4PKxuWT4sYy13KJrofWMTbbGyRUolgH/bOA+GOLznRMweidcIdA0G8crF87GR6
otWe4N6av1atJJmL7+aHVXIexfYYO5BP5sfFr0byQOIRyWAO2ynfxJMfnVtLHjyZ3ODDEN4MnzuW
CXvlAFlg56944f4XabheocPZih8uVxDx1IIkViucmGgVjrQInFpAN40mPPzi9hfJeGUaMyaOLvyV
cxwh1Lz2V/axQ9sZCIs40lPkErISkouVlbwEg9jC9Kge4l8kZTbVfbHSlSFejeDoIS7PK3u5ovdy
FUp4zKWAQFLEst3K1gsuugLrb6RDfS+MN18uc18/6hX2nNOp/GK5gGVm65zQHojQkDTKS7rYW9E1
X+Ne57d9r/HVJHl8rlaoNFyn9tH4DqDpWvikBdT1d5rH4oLMl/BCkgqzMfYKOCRr+AaFF9Rq9jOm
DivKeqSzsSXkPIeLhIgw8NeasSSKeZpssDUrClspS3fMLXR327uFde3HjC1CLv4PFVCRW4PidJ9J
emEqJJxsO6zIbaGqb77dFpdtxnF4aOehPEHmcvexA66jm+buJSD3GewgQG8ud2zPOdjLiavX1Uyb
+z4k/A6D6C8o+ECr95zAElq4lIxMgFZ6eC3THcno05GeiTz3xszaRIZPUDQIsJJ/IOQZ5iJ3moJq
08yzf16uvHKG3OXXmZ1mOvFUB5+aMs3CbbICziOvbWcmmVZ5IgmEPSDOuv2MXO2Ue3O3R5vA0xbr
pnkyDSUmvQ/SKXaExaRQt3spLqbGcs5DeipqCyfDe1yjgX9G/hycuoaajNxDRzxW2m3vRsexHou4
V1dN4TXnS7c8JbWfX01cse7sRDfnuXHLe7DWeYQ5NbfPXK/uG9roagH3y3BsZ68w+U5M8xWt/Wyv
uRiKzUAbvzzL3IJd3h1CSf86bAZswcTxbF23E/221FXxOttFBMRYLeYxglL3k0DIgJmKxVng+0wa
uk6wbECxJCx5kpzg6a20fPULnI8qDoh+DOWcGli2F13bpkc2NGq2TC9owLg3jkh+PXlouzWYhkH7
JzQME/3svry1Im4LD/nI7ufOKOO2xrL9m5qGXoKARjbys4OmguIpccNzvygwkHe9a59UQaNBVHnc
baaoZOThTIMG0j0A/NxKpw9/iC7BD6w8ZFpQls6VXcgXux3rc9iG7A/anphi2MtlFTADDLOhuCpH
yzwBdnqJoDAykWf2nWr2sTGOCTDzpmt7EunBq6yxYjS43pKd8jucpLNOVEAhAizTXv8cs8jpJk6x
2sZlhJctxmdZT9BTdiA74TOjuipuNIqpcI8IjV2PavskjQWsVsV0lno7AcygTHmUIQS0jTvnJZ/J
tTwkSHC/Btd7pY0XH5q6OLZAUPdRX7RXWTI0pEfgBOdmQLuQ2MWNkKhbkkYHh2hu8jPFpWFrT/4r
BGBEDogpj3ktu6fEwlwblCZsSTeqmxPtKJAABiEEl11Se+opvOX7RkeEHu8inZIJ7elIPs2CEeeQ
RjPN44UfyYq6age4OLYuArHkD0PJ3XPn5qMv+cPiaoE6eOtD4KIrDxJ4OWdfZUbrMT2mgqLpxXzU
YRgEyc9y/P0Ud8lZGxbU6PyZ2Lds0gyQ81rQMUOiwoUkPA2ubTc7LcZhHyIsOdD+w/cMLPt+ZMwI
BXxiPuQ5iLAm/XWwNdR1SRW0TYlEPXHD6r4sRTyepF1lFA4wxDdFC1vY7jUD1ap0vC+NttAKes2c
X5Hmk1yMYuJ9UPQZZl7cl8Ne4Fse2rvIpqXZZgQOg1Ysl7OYBuwHSmz11k/J5cJGpeOuiC0bvgka
8LeSyxKiijM0q89+ldMvMAsnbIHuL1IkpIbWoURgz1pvnZ0Humz0u28M6z0GwV3bYJAJuAWfRmPA
M9ZTgcCV3XC6Bd/jU40lUwFaoLN7tauyLgIa1M0MZ9Zwl/Ef/fB/Zez7/5K9g173L7Y/8i7fBkAG
/P1/XH8q+A/qd/R7xJ3j3XB85Lb/uP5k8B98mw7OTa1g8uDb/b+uP0IePbpYPhJtyi39i8jzf7A7
zn+QCAPyAdeDdtzGvfJf5D++FwOvfjMfwI+PHJhLG7r1tytzpBlZWC6PlynnkvmYu9wEcObIZqcg
YvjaXzveONxVoW0du76Pab6X+vTbl4V8bw7L4n/9FkK5rv7fTES/3oNH6C8aBRIxga++fQ+TG492
3tS0qntHnspF1NeetJqLisJt9/eXWrXN71+K75VPi4Gas/2dW4ESuNWDCCwkvyV9cGK3VpAnBsQP
nnjnncgaMy5ubGf1ReFVkMRRv/1MaWf80Rd8pnIyeg8Mczr5jl+jcoHweT16ecJ9wNSJvakLehdb
gYTVOquZ7rxyhCVXzTzqB4OOdt7ZblNBz1jc4CGd5YRKdigQFdfIK5ZNWMqo3XTost2N6w2k4Amr
5gyZIXhidk7d6pkzTaOm9op4P2XSbvdh3Y3fPWxxe0x5ISqJJGVmFZESQCDePOl5v/g9oiEZutVF
U3TOcmisPOEQHyMv2oPqrJxzj95h9IF14o9fByY/nnjtSf5XKO/9QrBVBhZfhNsonF5dzq+DGaz0
/O9L4J1t2lM8hzyN/pqriintD/17Xfejiq2UKzad4JNFk/ViNozkZxbqYzDYzV5aTO5XSUxyCkIp
b0Y/hzrRIFdPZQfs1paMRnyG3MwaqKv+/v7eWYV4e1LQ/+T5Vx4Uvvd2qEalHUmCvL2Fk3JXAcoT
m8oSw6GuG7BEWWI9/P0F1fu1yis6gPGc9QvBmqTfew/ySZNyNFtwtIf4UQLITbaIgfNTiCP1lbDH
ClE2l7QnT0VVieh+6F/oC7jxXiYxPFzoxNG56gKTH4Y0B+qTNQjCt0lWzd98s6joWCkCKlf5OYJD
UVW1/99/Z8zJBJQA21Ecsu8e634p4NcvyBQikT8uDV2xmPiYHafuFR2R73//vt5vV3xdAc57W7IB
E8W7mrV/9x5ZaA+gD3rYHAiHuTLOQj1WZPNNYRn7g7DoX+ndv+9X62thDF8jhFEfchy8fa0IRbjl
9vTxiiEW5T7PqiA+DDzgQHylNZ9q3zWkBQayTTYEYoWoXprgdgpn39uiypQkQ2ahYHTtQlI+k1gW
H8l28RCmoTiCLFTbChAO05+dcDIU5iKYs+uQG0yPljlG2kyCCLPuMR6GW24dDXWsjXxgT8e/I3HQ
tGKmkBlqQnHCQt12jmuCG/6QGQchTi+T9jPah51VnaMIoFamUcNG1bnlAoQqjsR1yyKJTkNUR/+7
VPl/2qnfF13rg4RjGwuca2Me/eN3grZcY7GjEnai0tRbqVZfkq8m+gA+145HFOXNl5AeHbPytqOv
Pkg63YxwghuSVRMu4K0uNkgFmheCi8yXNi/cW7dO3Ft4kE4BSWVM1aGJ6PE2RLx3m7r2029/X2vv
+BfrZsVW6Cp8QX7AieW+qxy7rCGtQXO9LYsyyQ96LoYL4PDlLgzQm4siIuxAu8o/drrudq0jV10x
aamNW5vtMhQJQ+NwcM8ZkfaPtlvZkFY5dnZ5lyJ3/Pubfb99/3qvjNIZkLJ/afHuvRq/YZ9ZN9aE
2cxOJsjedesl+7+/ynpyvn0klKBOCFbGBuequ9bav1n/KqICQrOyzWXFhLOgf3Apa8bw9GrLBjQO
etsKyDl/5LvN7d9f+49yaT08pKZeY5/hkdTvNpq2mYchQr6+7fJohlIAJltH1Xzt6Ch8LMM+KyBx
2JLjF7PDFiQvUGkldP/B+/jzjOAd+HrdsQGOBO/5sKjttdU7lDFWRBpR1CaQicu62jhzAdCUBrT7
wcn8by+IWRAei4ubiqr07Zc+LcUw2KINt2qOOvqTpXvqXHDl5cRsYuq8/IMz6c+lpAQfDFSGC35X
vd/3OpZN1M8d8JSsRssph2LbUs791wuWV6EM1NoVXM/Uu18TZjYeopFPFTWBQ0IDpi5UD94H5e2/
fhbst6gqKAyk/W7Bjn7h0T/iswRBDbjYSlFBC17q70vz317FU1rz3GGLZdDw9hfKDVv0gIlgm5Kr
tnNq9Ie6C7MPHr5/fRXfc9jBpXZoRLx9FR3m2LhJmyHlr89I3+zs7DR2/XT/9w/z5zNu85h5HHm4
FG39a2v/7RkXaoo1WYP8/FDXD0QTMBbnrx7TJHURVDTz5yBB6oNP3/7gA/76BG+3F3zvns3ZThVG
a/vdhagig6NuDJvYXPOPC1RiD11t9YcsIgeqXAL8cmlHfnLXF4feeW2z4IEiyGyNicsPHrp1v3z3
Voh4XckuXBu9len0ZqfTk2Iui1x8/bJR1BPQ+Ct1k4zWefoAsPBrqb99LS4r3ET5riUFlPuuBsSJ
3kw0aQyNryX4zNMe0OxOUAAQIUJ/Y+vSbvEOMVmD5wjqiUj1s4RsRLskUkSGffS56kbP3OT8K/eT
05PrIAAsWHRyohT4etMvbIpL3OVEN7UkjDnDPMDfkCkz97af2n+0fpDinJLvkdhO99iKxj45PpOJ
Dx77P79XTEvaUTAl1kvaexLJxEB7nI2CTE/j91CERJWSpdCfFtvNP3gq/9w3KR9sIhvgj2CSt9/t
m9wWMkSZwGetvBI/8FZ1l/Rx0b6p4GdZF93x78/Nn59ME+6h6N1SpbB23q2YQOe5vYy83DwzB02s
CugIQ1i5sVopvA++Rvmuq8VZyIfivs4ZjPbH/3VY/vaU5mhokEMkjADUqjIWXnHeIQM8X6rMHDAd
icOICh6lsK/u+zZozmDaiF0q4b78/WP/uV24UiqujpKKQEFRevug2IOPQmbls3vDXD2pcGwxaxEm
gl6uRlFIGtBylmVC7yUasw9K9D+/8nVfd9gyuLT+eWdF28ZUsucrB6jtbFHnYO6Nm3obWSiT/v4x
32++ji0ZAXHtoF8baIIi3n7M3uQRCTJ0W/Okf5UFc1rjqfCDJfTrKP99J+CiobkFOuslVDN8ereG
khQZeF4K3PhLPtAi9gJznBG8WRsypqeR4LlU26chm0V8ZgGJouJB4DQTijtJDTrWD+Kt00Vuu2X8
xLCiajAHMaBghBON0+DdsRkAeyxQctP0LiymQVmAl3tplrG8DXEFwxouc6Q0f//23v9QfC6uuJ7D
HVEEPJLvFon03ErW/VBvEw+JQbgkyDynyLqku1x+8B3++UOhRV9RVjz8QDH8dyd+4jjMexaLDD40
hafJQtdQDkR7/P0D/XHBYbE7Hi0TiGHOekd490vNET2cPsPgqIuhfp4yFOMb2k4WmARXjzcD0j5/
K4Kh/9S1Rcl+PlhsBVEWtSh+up6hDsAvWj4uRrIN8AGLPIkoJjOzdsZc7zD0oI2peoMwfSR7q2N8
EHbkBi2J+ai+/KOw5rPQeKBpQJMcSotaN9Lf9pJgjLulThKCabPkQQZ5860dkZM6c+ydO63D0Ttp
dT8xOnowEdZWV1X2B1CRP381HjCOWUTT3F64OL59C32eeQOzJYxFZkD0b0zFfrGEH5wI//IqlIEr
IIpHmRd69xBjIcGhhUAdoRZ3FqwZGhXrIPZ/Xxu/IA5vn2KHUtCndQzpi93i3WqPujKO+yJbY3om
06wZLOtc1EubT6gDp2ega8NN40/tfeXF03WRpNNjNbn2eGzIWkk3FGY+lFfAj5D9fTGe2sGvquOQ
VeJnPSzNlVlM5h7SbBHhoUmgiJhmAGqOziXGSWlpzSyLy/kj/esBz3tlKixCKFwY3tbmKkYM/lRm
pKFsCL3J2m3YTtMVEQSOv40RZuOnH4fsGYHj1J0hiJuYMBb18IIReHnF5xKvnAXHRQswBMVjFqbF
jqkbJpO/f4t/nHBkNUByIfph5WGC33u3JNJl4OIjpwZBczs+1V4e/OxjLzvFtfEf+thOd41qCdsO
4iB6MTkNlIIjogY8svTVR29m/cne/qRrDeFxtK/3T4q1t+tzTV+Dz6Knra3uU7OBo7YZCD2hUv3o
ldZi7+0r0UmjQa55Drhmvqd6VTPMq9Ai6IIMDt1fLo5emEUDtuJ3aSLsIWM0oDnAV1/M+0r1LsyN
PvfUrehD9fDBb/DHx2YfJYeF2wDxK/C43lWmUxsZMyOM26rRIN8xTMkL1gtxNBuk1/3PFiUeqAsk
7dUuFrHC10/Cx2Fy6IpwBImYBC/fsTmfrf6Ds//P9cF7s9cWHXWQ8lTwbtfKJSlTKBnLbYgeG8w5
khZc7n7/U1dpmZ3FdZAp+AyoWw/LPOc4IYjtQJrL3PiiGgN8e3//sv6p8N79dGwsfFcsW604Ht4u
kj7vZUc2MDmpKmmZ4ODSoXkYZHgipmwkTnC2HeQJuICbjcNh8Zx0BVnXDMqt5zyexWNHyCuaRjf5
lOPh3E9BkT3idADRH1j9+CRFOz3QpzIPJCzm6c5uZnlFAA4mdCpqPtDkoCRD2mWFtyVpvNlmzC2X
PDfHTvxzjWLgStH4R3cprZ+53WQ1HCDdZ2QHGfO5m0l9wz9XeGctcWSvVM9IvXN2LHsfEUflg5sv
beiMQeSBIKBeYuoR5MkLJY1/DuCL3NBZlav1gy7Yj1jV46clAWK5d0S4qM1Y6xIHNbvKF+bo4QJ5
PSq+1prdhr60jLDqiIxuN+4NbzjIetavtRdkbGBIKvodoKvGPRRIrJgElEFGykHpT2Rp6rwbL6dB
ZPEZadf6q45G2AnajcBOM8FgnwpdMZwHYZbWm0GRJLZJhs5URzVEROgkdSCKzURabLDNFf2CHYll
wWNbkAFK1EtS3fd22TwiwASZsjCfgxUfrVlheC7wuzNx/2xziFQ7IASE/+L1/Opjsr8sTUt+Uyh6
P2KevxSvYnKLvUKRMp85YAsQavel2+6apCYBxi6CaUsClPWj7qyagIq4wEqUWCxhewgtddaS4wM3
u8hQ/ag28+NDN5SLtaFc8F5wAU93iGWDO+31IKH8mZ2fDjFiu06yfjalTBaCg7sm+5YT8jRvwFwu
V0WKPOw49KK7pqFUfMFDlTzVVZli/SBICtNHz8zugHxXcd93LdAAhU1b+aKMalRInm3yq7LJg2k3
TcrtaWAbPLdzn+fXQV63/n4pbKoHgd22ue5BF8+7DLUQlQ7OoQIhaweUJPHrGi2Qafmowl0CuVdl
De2itMmS3uVt7/0oF23RDS8V/sGySFdIkNu77tY4NN9vPHv2GNHZBUHog1+4LnYX7L4bXTck5c1M
B0CwJxjyukHHcuOJDgZQmqX2cMCPTsb7FDTrlwcpA4hKJ4D8CMAlYo5HctpI3LywysCpkQgiaDlM
uekeKjSGTGzyJPpSNlXnbUdyL7/mJmsAzXhTTdiW65mr0XBjukTGGD0Oqouaz/0gZmur7WpM9kHq
gB2q8zQEpRT5Rb/Hr4l4t9Dcv7dRKul2QA4Jmgt63dVjjCNKbFH7Y63MF1XdZR7h2WuNNv+YBt+7
SKtWZUdEJsMDeuCG4OqKUp+3kxfP3SAjzB6T116G+DcoDwaCP2WsvecsjPovU+XDxFhrMMEkAwf7
xpUdGRF43dKHXsyuc5HObkeGbIekDxNREB2zlFp0GyfsvUTCkeiEiEaQvSCnfnoudUTeu1cN8208
OQKppdf0znlVZUqcK0EC0oXA/sbMNQF+U06+DW9lSIv7WPmmPBsra3KJKygC+wJ1v0fimvCBSpiG
+/eubrvg2FkAzDY5BAbE8+6UYdyq7YGU4Soqr2YCcyHzj0kwc/vu0TLGCTLvQIaSKJekGuet78/R
9ymsF2TmvkHI7tbeuVsE1qWyaRhuZ8tUL9ytEFUZdAW3WYj3ZsfEhzI59XP1Smaw421tWE4IWhoq
kw1+rehqJEh6P6d4iLZsEwnOhCqCoGaFRWIOPQm+1ZmIwCFCvxry6iREHj92nXKinS5yRjyesVOi
51prTDfEaq/pXsG0MFNGTQdZAsEMms0ORiY2uwaXmlEYbcFi9i1OGmTkWxSxNoSIHLHaaapTMiZq
Wxf33lLPPzKEQQSOdJ39xelmyNhowTk8xjYOki1BniimsUAhaSqbBSE7BALBzugVpJIt8QBOqU2d
5bbwm+il90h8u9QBh96pgwEGN68bmfHEAVdX6CsoBHdJL1C4Co5d9H3x8nMp3fETSnMusirUpF9N
LhMqOS+70PKPQ9LXiGLJHSNa+opOFIlWZrjwGlys2KcwPMR7ywtfrMp7ybV1hH8W7RMz7XIed+gH
074iUjFP+4ci9m6nrnjwB9YM80lsLTfErj5nTnrGrXE/pukPEScHJZwzjRTVZ8xcavfauIBM8DXv
fImsmbWMK5vA4Sk4rrQqBKtPLYe7U7UXszTJpzKJr0fQNtrNXhIPO0dDkp98LntgBTkAwVfZEcQj
vTOHfwF2ywF90D7O8WNkk3fwYj8F7txIvlX8dYsNiSDq+BiElhr7a4hjFFMSnevKiJse8XoOFSHq
7w2uNxAtOphOzBou6KTydzEneULLcJO1Ir8NjTftRF0fY6996AeyaNb4bejNV2bM2HZB1TC8u3PI
7iNqmzj7Kf+EwvKJeuMBLzf9xS4avwqUlScxe8dyXr66kd7XbXAVKkKJ/ObeVvmjRuipY7AWaafu
/Sq8W9EKOgXhdGXrvAF+5QabnJPuglUGW2f8mdbhuUf1bnLcnXnYPcoqvHIihe14GpejvURn7WT7
TCfHT+AVjiMpspsKkEgj7EfTJt9kQ8pbp+CGDtURTNnBMOSBhlEcPGl/mSx1K3E0JRHTGVGKTyru
dkFgii3uK/rXZGfyMfFJLurYQWu3sY1FiQ+nfUDVlUeE1luEudvLrZvrL4Mcn6wa5whANyt5Tbrs
e2sYcE1tcaWS6TJM0n0wRtRD+Q0gHVIdLXmWhNL+6sf88NMMR9AaJ9ySYPoMGbFE5EQQ8kYlvpcs
oD05et9j+ytS9+Oo55sx1E8Zz9Omd8mpdMUp7HV9P8ITHGhoucT9GDVCYkFAiQx8huZBS+Coa2Sk
doj9ruqaZ2W1JRnj6W0WN6dSsyqSUGzF0r/w4N/gR8swq+JU7j22uLqc7vsGVq6xSWft04EoECth
lirzhiJp8lB1l8XV2FXiskFofeBg9p8ilo5zJkZ9hYzi5M/tCZafffKr5jKFN0ky7WWtnXLTlaiF
M9u6dhMyiggOYIwaTydDHXOM2vQ7117SxPLmR6LyB+SOYFiAprTtNyyUVrVpK3woZyNWKDJ6Owdf
fVGWBvW8nj67hW19VahDvucqg6qhpDdDo6AGCRG8J6gDMonxPvArBYiIqyI1JAVWsOvauYZBFtXB
WdtFQIaFmCHhRK1CWe42aPo3EUJ7G6ljt3whrVtic4rmuNjheg5aYsOG9NrziTHYzzXNs8xezxaA
UYRpF4ChfwQjdpadnZTjsA2aUhy7JHQYWFSW3DmtjG9MoFHp5zwVsHLQ22AT9VcJUsBu8IJZU71g
x6sdDHDt4uz9nIRnqBFJQ7lZyRFwQBGB1xqVXQ/cLPIaRBpul71YGuTdtH1H9kgfN92GTy2/5cRk
39Uqmu4ddxySQxpGNP67An3xVmbw7pCFLKRN1Rhovkc45b8ilTSsXbus77yBh2tXZylYnMZPR7av
1XQ/Vjbcx4G+EDFaoHpYPUtBNtacUDamUdeg8fYWqDclrIJ622Zo1EEu1XCqJw4X3C5ALjkHoxVg
0O6XNMasUKS2hQGhdgekP2Ov4610JsoQPcnmtWodAoiK3HfvA11D3EDpAGGw4Tghmm5GgE7vGRHz
IYKs7mxyUPs/Z+PYOY9aM+hNWGeDg4wHqtvOHm3895Y3Ut2OKs3hNNH0Gi5qb0EONsvBvrcz1B7X
NRss0A1qNG/PWCq8gGQTy50tRmCPg9Xrn0lR8/OVdR8+OQPa1o32suhFBpYEZJN2zWerk8Ml7nSC
MdA9zYwfDZnBPI2t6FDitsmV5+cc7S6Rl0BbQ2/BBp+QsQxpe/WeVl4NTm8JqvYWGF5QA+SUy2OW
IIjaobswn726LV60FSuFQ6+Q35SJAv5vL6obh7b4VTrbkoymYckpy0AW6W1cr4O9qMAxCFcRHfx5
WeMl2fl9GBBg29boEmjgCkAyXuefaHngBYQxCqEK89yFVWflk5dWw7Vw17U7Wx3fMnNIa+0mjzic
2lL4AI2wPCCSWxhN6bKgOu9To76yeatga+TCye73A+Wbo7EmQkvzyQqqTRWeJcSafgmnwkYenMTe
sPVzFyndpOz+RThheSuaxObBdgBvQSfIP48p8DyI7ut0F62NRoFheBoBWhT+lyRAqLNZZh+ka1ZU
41lrS7DayAzyixgDOhlnNLKIKkxMfAeOnhwqOmLMbWO3T26MO0JeW5IZ7TzEmOG6sXNYnWNTjC/c
M2L0LPbSdYdqSMsr6dVRvcExFr1U/AdfXICmOWewr0gbYtROKz4vfWqIlrhAj2+7u5UmK74tAfbH
zdBb6lvpmvIKGVIvt8Fg0U+zKLxfLQrnu1jmCzcDL5f+MW+dJOO+5NMZo+ys+p1JVLRyHriKHbql
l0AXHZHZB6sssckAzcInVC1rnnVYIV+8tZ2qqXYYuvtXmjOi28FXCj5hFy5u+WeH50yWXOVT5Eif
ooAyF9JXj1UN7lH3U9aFgSOTtM8dDpZwD3uBvSmhacAlCDsrrDWuoRC+xy46NRgYMyKG57DaNyWE
oY1rAMZsgiCm7THP7YwnM3YsAmbUAuTKD2T8JMMoezJYK9g1gLqz5VVpwxzLzW8aKwOX2bFesATC
KK9xqwBDhmW0NKQcd/l4GTdWlO6HmRCQ7dBxZd/a4cTzggHcnPkhlxquEmtyDUN68Z2A4ZhkN4Bl
T2XllGCSAqKfMXr00fkC+QGYgjV2/s5LWACb0JpI7UpV7h5zT18kbU7/pBmSCIkWninBLZX5hvav
MtGDOOQq27/G0wC4sEDWQrh4QeXYCosUqKzHhsmST3jAG7u02MybZHoF/8Pej6LeUNmmU/+ZitZq
99IxKzwMvz2nCu4PmF5F+IATvH0sW3wfSDbz0dnTsWBNEKDLwR1A2iTJ2Zq97hC5LqEao5yCM9Zc
OsFmgAyyacZ0bjel1pE86tIXK8SBM3JqPSCviYsjfTcSF34LSXClE8NsZwrVpTOUtUFzF2mDEqL2
4ljdBbIHG2hjzmVkV0WDdyWcxAr3Utbec10AQt+ghBbfZvYzdRiqRjz3brP8UPNQvZjQOO3ZMtXe
VTe6Edl7RLzfzVGMlTqbm+6TRSVRb7M2Zolhd6qyXeJ4YQ0hMVk7XLZIfsislyyGqI7n3djSfYJf
pvsXbNIkpbNnzXALpjqId20IXIJ6ou+OdjY0Yju2C6kCvtsD+6WNWjUb4oQNgDVTJHe0AxxxPnN0
NTzK4QJ/1MOTkuJsvenoeUMJF4biJgoH29qXtPw164rza1f2YXirm4rF4Lb0RGEaxKBYIaL2CrPB
suC7af6HszPbbZvJtvATEWBx5q1ISpanOHYSx7khkjjhPM98+v7ocxNRgoj/oNHpizRSIlnDrrXX
INLvuOLp70LmkOF86oji7tSSE1wCxh6VOZoP2mwUP2Jklqpnjn3mTKk0VzddNiW/wR+NB3VM2kfc
EplTCTWxAdBYDz+tIakeEDkBMkEn/OADoHL4j9QajhhaRqasQRZaetCrRpsSz6Lw4yhx7CaPyRsc
xgcuxxvciLOODYOopmJpCs0Kk+7rKaQqepsucs7tlKtn5NUpLyrJinCjh31GS9ZYAYSj6DQa0ASQ
CnY6jCKpYQ3UUzp1HJQPkzBMToJGe83HxXc1JP20jG31k5oDa4O15x7u0V+UbgQnoDq+raCJkSzd
cNXTKKqu48pnvdOP32YQoUI8EFnoK1R5zAsrzyiHnWmBr5S8Dvd64T/nVjxuNK7Eupe/vAYdNqKl
WOgmCKA4fQ0wJGKlJliM7WNoU2w+avOvXWhULlkRQx7pC1dfCryCCOq9Yaq203ZJ8DaT+ICOWEFC
05utfN8EKv4CY5LfYgwA3hUDOhS14n+9/mI+6EAneDs/l2stTHIVWjlN2NOfO9ILT0WKC7SkhTgT
xRVdUhNTgrFulGMXhYSm46bvxmw4twY/3qOY6G4j2X+1cf93E8qXZyCqgIuNKj9gM6rgYpVpIYR9
y9qlo6ic67/4wmyGVc7sMeAw0idYPvU/jVaqwlwSEzwcPKOqP02e2r/CUrT/fRTFIACBri4pA2f8
PVmtszKOcEhoWz+6B9htkaVjrHT9Wc474LTxgdsW4QpdMbLqTh+Gi4ddmBGu+Vai4M1qKfYePnH9
rmf4tkI8tx/ykQjWucYh00e7+lBhAEe6iJKRsQpXVtobYx+Qk0ii0yS3puXMvjTfAfqFt2lqNodm
tPQXzZgGL6B4da///PNVxa/XEd5A1UH9s57qUaE0Vi5XZBpH1A58Lwm4EnZgo+NJfn2oNQ9pWVVc
/izmKqQnWVuabP98daz0xdAOqDzKGf+/IgoCJ7AL1rNi/C46clCvD3ehMaZpMhwrlEWwRW19Ncs6
3Pu6hLwVx0Ayib1BxdmEJ64Hr6A+Qs0h2bqb5efBJPUBqKxwVbPHk7CZsqfrv+TCg0OPQFFiYloF
X3+1PmUxZaMJVu3oomv/SPhXIW4Z8r0Bxgbsnhsb1I/zb6rBJaVRCdhD83TNTh59WQ+xGUHp19X5
J0Nr8u+Z0Zv3g5bEG+fSpaE4LZatefm0a5aJhQi3g5QHghAEGHJD4sBt0gcHR6Vu2xtL7Xzb4ELL
a5QNSzNMHu50AnFLGlXc/UpkMIilrJr0V5KXwo1RLm2nKNuYoRwBNrS51SFYJEOMFQVWCtKIatPJ
bd1/taCZ+Z7S4z7kdYkqcO7WjLF5EnMX4V2mQwzBeUmCZmgmo0QNWPbVozKDle9q5CiflMkyvvRN
3EjU/tnc7eg+BN/mXjaGjV3vwhdB9oW1BosNHc2aJS2VES6TfVhCfZh1VxlH6THKRX7vi8749l/n
Nf+8Bd+NigFtgLIqSqrer8VkobwmpaC/CesEu0CRlccKtbOTqGW8sVedryO6yUu1xbbOOWesPkzs
F37ZcQd0On/SDxiUEB9MN9ST7cz6FM2IhjZ2rKWkOD1YdY4NuusUXRCDtNUO0rdiMEXDOZXCzeYW
oPgvsWJVD2YtzEPSJMBqXdC+TMKawU3zJN3q7Z8T4QyIOvD69KUesREorqY8N/AWMizG9G2evYex
sO/iIreBhrEd19xgSgYJGuxYK0v6gPxe24HW3GelRQioyjIMHT0IxsnDDMp6NQQWj3RW6gbQMzNp
ieCN4kvcGycBqo41Sk5rKQ1/Y48JT6CJcg0rTovkkCPtTpyQ9alK3lSKCfLVo2QaH/DoAaamW4/V
OOYj9eiYfmsxhk22kdslpRTBBR/bh7A1F8uRZDBfRDdD4IIFZ2BKTqKhfMcnXy6oMJbQHisyGCFk
h+Bb19nK33nwAdSx/Xttogp9t9/Fzd8mnxvs3ey4u4EWMo5unqBrdDK8B/+g3MSz11atsXJxDEvs
VxykCliRSktarC3ju+qOeYdlOh6T0Vur5NUb6Ef7FHAplF1O+fZb2LWAspiTllCFgfww3mggh93P
6kTVRyIPuiUKLqzq/VxviRpPtfR7Ta4L1OVaxzdAnrly3wygyxis062QnGju22NTWva7ZtbFczBB
AfNKkc9vYwzffye1cy728jQAiCpmU/noIvsIwJzb5A77RImgZySYr7LQhq+KVpC4ja8ePceqNzBf
MaEyEDAPU4as+1EiqD7FVo3PgVnIo5Zi0e1N+TziocLtLHb6LsxfEvAwcD9AynueLv4blT04ILLt
Hrc9rBD/Sl1WHSHW4wDaBmP4JQ7UWeB2amHm0mMPm5Q17dTa12i4tFjK1IjXzfQX1iQzCZV6/+X6
dnO+/WN8wwG6pITK6I5Xq7EalcjOInx5STxoPFr7imcMaMeuj/KxvZ8uempFyjhIUgxkWMsu9E+Z
QpZGBpuDnm42VbXbSEbyc+L91LuMxuKR63jkYftUeqPkj05eRVh3QPyFYVkWOCfW5l1sNeNDS6nl
lDRSsYZqAvkeCRzUiNou3Tar21su6qVbSUXlZj1wyfVHuLBPfgS1LoUPsVnr8rr081JjlWU4j+T6
ozoQuZErVX0bYAvlBipT5/p4Z3oFRDnoreCmMVPZKddJfUNQyKGFzaEjXOl5vtG/kwVz8G/mv+nt
gIPklpXBhROa8ZgAqHMs9h1rdRAUcd53Soc/kfvj+Pzn+Xg87DznZti5n4fdRoFzPulOh1rVHHTP
MrnuFyuk5pXovh1I4MaEExc+18nTLD/hnwk3Beyi8vI0d/svex7lcDj8fbn7vPEgF+b18iRwWxHz
W5xqq/tzMeBDzuonXN5rvo73lTM99Tf6HX7+DnQSp3HHA2yTI43+wJ2fpL39dn2WnBcmjI2+nLsY
P+FMMwc0UyPuJkJeA4jcjX5vHVlL5b5uZ2vjWc8/2v8NQcohBdyZ8L30O1WqqzZCP6MErw1kbIp+
+78KHShGZf7Ldd5Y5IZrqaFSZfRopzqiTozSL1WQ688T0YNelYRbNOtzajJjWarMfEfAAaKwumTO
xjBqk15FDsTUDhcttEE1jlVuBQWF5BxVDn6kmUTqAkoQ0n+UsHMjpTQe/vsnRBqvsfKov7UP3OSf
mUr7jp4BHxLAXbQezcbhqMX5N4Lc5I0rzKUvSDuAWQKopnNvOl0TiMbiArtHBNxSNByhKRORM87q
1sa13LxWe71gToJD2IBKZ9xaiD4WLqxNQspI1ncHcw60hVxit3B5VKnzCsnGT71N8CWzkkx+i0rZ
esmyMnwJA01ZMipm4AXdbGAqpQsxRaev1u5Kf7D3GMG3/x3SwDMC/Z7JtgcIvY7Na2LaZ/CQFhgQ
x2Cx6DvNoqw2Xv6ltwIz1RTIafjaaylLJ9uNmGgr0abvs3vfyE0Manos84QRf62ZnypUh7HZmFwX
PjnyRD4HtxduLmuJooXDsJ2qQJx62OlHu8J4ZsIgd+PZLq2kBayxUZKCqBrrsyMSKQ06NcBePtcw
2KKxHo9OoFUxd7LMaAjDVMpQ8XwVt6ydKPBFdaw47e9I55Gbja3/wpaoICKGq0Qm9KKxO53lUpQ0
4oPLzGUZ8zkFEBmK6nSwlDp0//PSBRxESkhdCaj5AZb8s3RVSKajwJLOURrT3OcEk+1gRt3R7fvv
zG1UJ9hU6KA8qDP1j/Pu36EgQenU++xV6sxlfe4hZiGTLj9JYD6fY4LXjsoc1p+TejaO8MzpM0q5
/Xj9eT8un6ulvQB/XILZq8BDVmVcaYwwbizuH2ObGA3Zq+X8oBeTBn3cb0pXssK/9RiqXhCQNCUp
Q/SZpaW9j9aYLKwTwR8Y0TdFhvS3SLVjPaP9FFBPyNTrVU4wOCH4kksmreU4TSOvlxd+X1bF38ZJ
5Bsz5cKSxLUJIjx9M842c/U0vqjQBIuJ+VGo0zf6HNYLPct+pwJ/e0Ie7K8YIIQb7/DC9ESVLCzY
2BxwZwrYtMDE1Bo4dDDegLfRifi+6SqIdFYob9x0uVSfb8U0UWg9ECuNbmld3dN6TsIsjKXdWMGv
2ekCM+xdGHKf6eMUupncF3TUG02G3AbpO/kSJbPtyYFKDE7Y2BAEVJcEVum+7vJoMd3LZN/NieL8
MhsLK5HEMVid3cLq9Qj9IAUT2a/QHNkvVP02wMbhJ3kg4mdpzOqvApVO5kntpDxiZG5K3Bh1A6mx
T8cRMVmT4eshChmm2jhmX4lbzyhrykIlukhVpKc2FFiMi85OH9GzGt+lJDfviqTUYU778viYVDN8
/d6qxCP08KB1tV6RQsdsq/JPZ3QFeTo4KkOwxvWzht4rkTxSdrHxpWt18doHIy5j0MWrRRdLBJpk
Wrm/V9jOOtfMKum2HUpaknQM4lvbDidu6zR8n1M5MLQdin3Vh8Ez1P0O/BOP7SLBRMQLNCyyd70e
QDRBuXNLdw4aZhVM1UMIpoS/ZzOXvosBYsNqsobBRvgv86sX4IU0FUouc4+rJtw+cg+y2uHYhbpn
2DktGxxVY3knw/r2sQQxIyyldT3YNVOD6ZjdDNNjZxAbv5+kHnJ6mmCYvbMJ4/hWk088uTSl658G
3teQ2Nm6Y89MEYntjDTnX7VzYhVdZOn1PYQpSyJLuyaBK/NzIh07qVWwbE5JkYLYFpcIfbWyHx2L
1Mr2MNcBxELI7USaCroFt4Od+aQHl1b/Ff8VyFYSfbLKHca4PKa6b2b32CZjUZXRF94lIKvvYATz
7FQN7t9u0hrhQ99FRuHB5u8e0ooIikMDNQsKHCk4lgMl1foTgrTwbXm0e7PE4dLT0s5mro5Jo0Nc
7HtIk2Mlp7txkAqoDFo5at4kJ9Y7SNGY3NbKVCt4AULD0buS9B+45KPuWRLWreUYdKPTyv0QuRFt
IcgDxKsaJCVGUGiVEb7mkigAijGQcfFJbieVSaz55FQxIybINgpdTK+QjfQ3OwoIW1UkpBDMw/Kq
C0P07YFgZnJCRaKM5X5GTll5XdlUuPUjKbNgYjdN7NBlruZ9ZgxauTja9cbNjCoLuKYRJRmbVgh5
nYmY0VwLC/Vu7iWtdUl1mn7UtSCZQFfKFl/nxEjJQfjoDZH3UJa7WcU2fCdVuQbIRPaq7lRhkMzk
XuBhjyBUFOWjhaehONjwquObJPMJk4OdbCpuUkdmfpzLHnpvwPKdvLi2hpfALAKctXsQ7l1UR8M9
mSnGa8+B9TNEVlN7CYckRKzMJt8PQiiGrlKAjTmRSQleWtGoBIgnIpK9Mbv8MhQJZbjZCL2415qB
jbKWOyYLUT82WYi9Rv66Vfv+L22a2m+NmSiEBw+D+YdQEOSmVk8Wg5fDTb0fBIaZb71F63UnZFp7
KAp8+w0iow+jp4+fdAg2XyV1VJ7DbODGLQ+JvrBJidmRrCVAlpxKcYsDfa16iUz0+ISY/iu8iOLb
9bP2QuVGqY48Cr0uuLmxupzoKG31bOZmB0vfclLKp0cso5P366Oo58Pwb6MoAg7kNoT87LRaMqwA
RXnLMNj9eLPbuqWTPqhHrEBc1c331YP9KA7Sc3Iz3oR7jIH2RA/sU094xV73EJjs8ofpxvLgMGyc
kxfa5qe/bPnl/1Q8dWl2dUD8p5PszF3q/sESzfsDl2X3kuwjF0HPRjVwobV1OuAKCitoOAzRMmC2
+/W8O7453ufP19/2+dl/OsKq4IimAM4gWQKOZBLdWt0HGFtV8f76IJe+KK0c1ViM/zgPVo8hWrWl
V8RpXdKC9MyKCB8W+JZC7sKjcFeizgahItR0HTcfN9DkQjyBnERK66Pe6vLeiMfsqSmLwr3+QOcN
A5PqZeloyzouCOtra6Ln8Orxc4E4SzbQLiB9xSl7o/g1+LNxm/UjYhLMEZovFelMww2hzdLW1Fju
DKd1LxpANJpcb3S8uj5W0T9zEZ4hfTJiFJy+r2P5GTViRph5J4iQ4GrvI/mRgvBpgGjyJoWqgSEy
EvyDrQWVV6LV4moZzNHWArnwoekOmiYFFW8HHeXpAilCq6tHLOXgUzXa1wmOCTQr3uGdURBhikpD
034TJEAab9r1lGlGIFLCXqIBIhfpANlPPZSn75oRqZMzTWH+8/pnu9BmwftyARS5gS6ow2oHQ588
maKHVC8SPc4JhNTgZjaNQD2WT/CkYdBGOuxtyzfrXTU17bs++lbq5SWe1pC1m+RnlVnRU98388L9
VqackrElAzYU83wgaU7NkMzqiNbMqpKqg2SHydGwfAu33LJCUlJ1VdlszMYz4y66pPBX6ASSccQ1
aG2smRMD1KGVRLaaJLTzkzZRH3K/6d9rctieKKuJGOgzxcY7V53K33nD7oqzYKm9SOFotDC81NFT
CUSXjrpIuufQAFEm+BY/QKKAE1Pzrn+HC5dzk19JQxFXH4tJvNoQQM6qbrTp8KULawY7v/nFUrPO
qcw8eWn6boJSK4vfM8GDP0KuynsURkq2sStd+hWL8Q5BkZhmcuCsmm5dif1OgH8MEMFgS3cU79Cd
hn6OvqUqtZeT2On0Y2yLxNhF5TwOXgYG87OZ8+TXxvtY5t1qMcNBWrqe9HWAb1fvo0/x8yMUDmv1
usWPs2zJgcEf9S5QiF6K1dI8CquSvSSPpqc2DsevTAiUOSKRPpm577sDCIhH+3a64SaV7G3hGwea
2tpDS6d+Y7YtJ8L6t+JHCDeLjRYPhdUalzEDAzNjDcEICPZd5WdY7kjqHguAwPGnutl4ORf2FGzB
cTHAcmVxQ1t9pb4bYjMjydQh5SF7hLBb3lTtNN5sfIIzHboBx3uB3HAhgZy5bnLPVZDZcYCXeRSR
WOj4Y4M1gQhwdsYFmXQYmI6Nke9Mo0VHlsp9Pu10WvBvwSwbG9vo+Ru25AVuhmOIRQTdltNddDbT
cSKgDclpZ3ffI1FYxCG00zd91lUin0T09fqzX6A2sWFDKhNgD4jA1qacdkciIOTu2CF+sPH3XG3p
TrYJadWxNcyhl9W28dtQy1zh4tjWTzqShb9GktUouoyOLrGpFtoDhg8DSTq+iv3HDFOUnbVYxFcQ
d6qfQVoHn7V5Mn/VgyGPXofKdxM9X5bJ6dTkObBBWQzW8K1ZL+jKrwu1JrfGMXtb+oOd//DKMS0+
VzEYQRWm2gNFZ4XKQevdNtbjo2+Zg6um6Ft3pPlkT7NIpxtMmoCGZt/cAD4v7DccPSBmfFYmMm5b
p991imtbCUIam01CTseN6odS/zAVwdhy4pjq32iSmuemG4JvNXAkBHjizh7sqS7GjeLhwntSAF8X
Vh4ORhQxpz+kUeQmHicFSJvQtxtcvA1EWK12B/K+xea8cDbBzIM1iw8y5KwzdpaiRhPiE+wZmzk2
9vJotbf5bKQvuplELwJTmW7H8g8OnAbdLrFE8ylV9eCuEUZ5Y+Z1f4SPmz8mdmvvkqgqjpIUkwLG
vSvZaBKc78EAYGDStF9kioR1P7gNYSe02F86kzrIbxjJt+gI5fauiDHSMsm3QlTbl0cYq9qWS/A5
6sfQC+vDojag+7MqSzoyk+pZJdm9NOt+YiPHGWefwPdEAzemRCVVVjR+auUguvOJA6P/blb2rz7u
h6+23Dey18OmtlCz5c19HoV57s5NZhJkSpQhZhpBLdSNQ+B8U4beZgK70gjScQ5dbVFm089zyE7p
qImV3oNiBK4h6un/8UksA9Yi6DCmCuvOm11xRe96dElWUPQvSWaiveVgeh+pWp7aphq5DPtNu8sp
xzcMej5IZqu9hJPYoM/FXGCTWN9CIbynEtlgjk+X6EbHCOiuMeLeISy1+Au1MPZG8hDGPXLk6VNq
Q4Yjh0qtviJhMA5R1vifq2QmGP76Vn3pZ9F3VzWmi80KXt88AoWIJUkhvqsUbay55A4FL8UMvmIm
tgp1W4l/abWO6CdT2MRqIsy7RE5GD3sm8+hXWYkaL2i2uPEXNhTwf+wg8fWDmLyu+6URbmUSotOZ
425+ycBfPHBC/ZhY9Nmuv4ELQ3GJpLuBUw7m6uumlTEJFWsWv3EKGxOKGssGV4mihGgOY4vvYC4b
8ukcWCh2BmZRy4YAxfh0nwz9rvGrUGtJlk216RMywcyzaSXGx1AE5SNqcMKzkrBEuCUVLZyP2vAR
kDa2+prENfhMkc3hlwoCodhFchc+qVYRQK8y+UtXM8mo2VnxXN2aZjy9zoqK4bVNraOjy8lk89Hq
W9XYt1BTfsBnFa+4rDSvKfLMb0ISvxW7lL8huZN/1EZzS4cv3c99lfQecUMR5iX5jFmIn1TDThqa
Ojgs6U7y3o9a9XNjN7IOnUuGS9RWPPquVSOkR+iPsFmRUtjajlT2dOZ6KQv73Vja/h8xIJA8JKk9
ij1RxiQEYbKP102RZ6TFBgOWG+BqaUBnzUz0Pzb012+RX5MTgnxl/DUYvD2SdsZ2hDPaz686AZSk
UWVItHbkskqUC7hyQPUb1PFvqrCdHDQoLRPCUiP9ogaGsXWLP9926ZLhO7TYmC77y1KH/XOFRu2O
PEsDDOV1+kfuzpqrkXK0LxNducG3JEDSODYbe9oFGgjnoEyDZ3FtW1qTp6Mmw9jNTU0ZYk+o6XTo
X/c6KvmnOZYNcFmSXt0GISckPKm/GehtufQyu0OqZsrnWrbnPaQx7Rig0eI6J1f2fY596kYF+kFV
Xs38JamBxvDCAaA0XP3IcpAVwjLh2ulxIVywPtKDLKb6n24oS+7Glaa3XjjK6vOEFObLZBWRAkHT
lrAmkUe93uG+M+Loxyqwd4VdITXW7HmpBht5yHcdKQUUYkj1HlTRxyaM+VqSXKFjZYGftEVNiTI/
Gj2t6iL7BnFa8GzGSf6OBnSKHCuy1fdo5q62m5Mk/lRPhv+7afOu2we2MX3CwaW65SQMNe5RqvSn
bdGzbJ3ay+pfvaMFolyc/payYV3OqbqfSR2tBsfErsAzZTtxgWtjL4fY8SMKzP4RtjABjIjSAIN0
9VNBjXmf9sZ4mDOF5CBR0D65vjtemNJ016CfLx5RMINXJSaExsDyjapxtFnqXOJi23dgIOHWWeDv
YpptdLXCLb7u2ZZsQt2AXAHyA2tbW+/+fhOhRcGHhGwhKTv6ZtzcotOjminNrcr1vJxkLEvBs0+G
tQDUsZqYnLC0VXRBsz7HR8rzR6l6p3EhvkR+GP+QCKNlXwowhqfHOrzAmiVnArhafwiVWbzXivhr
1EvW4qTOX/TKnP5gHtl+jmtrfr3+JT7IcCfTA14FRChdZRfE8PHjSf7ZXbgEtGZTVqWjkgFkHuag
rQZSLcja2GuimqIHESMocUtR5jga1LM/YHgwDrQ5rS4EKsXKcXYKEP6JTPeoKz5lfaluXEk+rA7X
P5LuPf172wCMWYtachYGX09F9EzmNAnpdvh30jP4ucQJ+68m8VymY47G9Dso4/hbP8sYHiHlptjJ
Yc9rTiCQ7ZFkmlZQYgXpcEe5L1FADB3GiUd8KKnk7Y8rJAHlxYHnw7sk0EpYwzjMJL2LD5JVeoqW
0kCyJNiLB1stZm2jXD0H0k1SccBqF4s5NL5rUZlmtrk5JNBomj7Tjn0s6LsQZr23QrMHb0ktF0PA
3usAipywA7u0kdGiv6PZvDEtzmqK5ZcsbppEj1BbrkVcpNhJaorulWGyN4tm6E7Rm0OoSLdBFIiD
0hMGPSZHc8IPs5oz2mrp1s71sXuvvjq/wYBdpGsa/7u6//lsn0VjLr9BaYbHIYAxiDGyYrwZgWaR
mhVkwoE+QhFhyjScAixiBlmQkALr4Wmhl7hNmM/HIfdN0ntD+cHW6EP6nRze14Pe7aPcrzDVGcdD
WqmEnfhAezTUZGT8CWmohVbvWd2Bl1Wkz4KyVnsrxw+hkFvsygtLubPquv12/cWfb1IKlEisi7j0
QvGXVzeWOMagsrF1CpvGJmVXHnuvLTpzj7ds9fzfh+LFLrpCSIkwZE4PT5xsCOONUNN1GpGXIjXG
fdmiA4fCXmzAVh9sqdNPyQUM+iNLmCAEvubpWK0pTUFVEQcn5zO+uNUwUbMhYUnBIVyRhLjBFnYO
3o7d0q7nnkNAZDgSzgOsMxBRj6fBSEyeWckxB7fxQy7T7jgXKRLyoaheFRWuf2TxOa1AaE9ZmEmf
AL/FU2CbZK/EUXmjVX2wH5OsS7FiyOWjakzVMSdN5L6ainKLP3IG09F4wTlV5dXCRqbxcfq8ZJtO
ZJ6BsifmZPyRwzzNXdyXpKfEh0+y56zupUM6Nh2KY0C06IYLMraVAf1hLKTGIHinMKmWgGrin8a2
C0h6zXW9dMdBk29KYaEyqAYzzDAgSfVvSluqv6/PjrMjmicgD4gzjOUHIrI6oikJa7J9E4x94j56
FCRLfio7czjas5LAtbQBSeZoa9u5OCjYKQtg0ZesDYnJ4WgjjWAleKVD+8Q1jizIAhMxvP+M73My
zl+01io36LnnfHEelToXyhsaK2xEV7hGVOB7CM6H6FBNihviD8RNWVPT72Cs2Ld+ohXOzB9cMCR8
CKfFz2aQQwwuOlEjXoilLcj/DLbgBzE7AJQg/VMkrTYBVcOAckjx99Qjxqpo9R8W0ujGorxQpCgY
vi+PzUlz7tOtBwQV2xouHCPG/i9YimYxYcaxZbgx/a7bKRygLGQjMaf7sJhDfGj7cIC901XjVwqK
Jvfwu+lCT+pKCDJzYE0+UasCM1RuozAqwrAEcLk+LS99rEXeZdiIIQx+/2pegjUkCZ1LOOJTbd03
URZ8nZQqdRBzhsfWbnTXTzLtscBY7WnSIE3iIzPeG3Xf7LGamt6u/5wL2zWwD7A/IOVH/NHpOu/m
aBgwcssc0nXjN9JrMQYPDP+HHNiUVNfHOgdmQbA4DflS9M/oAiyV/j+l2oSVAGuDTSWw/dELI+MW
bR3BvNOAZ0WTgw1Hb0xLrJ0sHCSy9LAx/rJprTZxxYAqr7GtLTl8q1evpgn0UMxnyLyMs5dYr0JP
w4UG6jenYjnHw+tEc/sTCTCdJ5pSO8xRXmOSlSlfmkGfNorCC4uEuwMMDP5gmawRFqnuiX9Ww5wL
CqycwJD0Gx139a1FsrzU9UMv+I2gAoFEurbANrU5VMLeplfMlZfAI6t5Vial/i7sgOajkNrM3Mut
hL0L0IGJu6HchLtGTVL+bxqHWZLLQQygnKWVd/17XHgBnNuE7lj0iKnhV58j7CwZHi2fI9ABF1vM
V++MpNKP10e5MMMZg/eLAQHs4LVaGH3OZGoRIT6ThfPT3EdE4aUxZGxMETbW9qUHgrTDzUwjNwB2
8On8tgqbDrHNtkdOgn3HDRxaq4W47uX6E10axkKJYQNtIKZcvzfyJ3BtWxJ6ixmerNVoNhnG1lbW
1oX3BvgJUM6kWaiyy1H3z2ItwkKx2giIMxZBjgOc3HiqROQrFN1ZbCyFc8YPfEJu+JwVDATRY1Up
1zqGPyH9c9hOxMd2Em6rWS3yT3mGjWlaCJwBZ3V2rbwwHxSVLMWkyCXHDzT7Ex1Fye3knnKYwO/P
I8SvLQTiwquA4c4PpItN6259nIkSzgI6LTLIiZHpdvSs5D/KHBi/FoaG9TD51IzHGOnyYxmTROy1
ad4/8y/R3zSZcD4GTjJB45Y54pyiKpxYuxoC8hZX5cK8QKi8MNLhXiym4qsvFkRghtAOHTCL+tgp
aPFndetoP0fGaTCB0bJ/a0D2/FOno5DlYkMR7Wpiumqs/fsRY9xy7lyFhEBYtVHkmlh5PcZFEz4W
eOWmLh7n4RtWua+zkFTXAMPe2uOWhbXa4wiXVBdjAoNCYh3wk/dFDZtVwzepMIfPpdYuFnRV8hcP
53mvDVN3A4nIk+LsD+EIvaeRPX4YgIU2NrRzIR3aA26/yyyBO3p2zZdbX4ITKgMvDig7aSb9tYeq
OGBXlXq0t+KnGnT4OQ/mFldevEnjfprgxA/viaV8VkhR96y61/7WcoXHCNwYz6hILx7bEKuU0jQ3
zsPlS52+NWTfMIiA+fkPS/z0S2J1axM6zkeUJGiwbVNYD/ip2nepOpKDhLbsIKWDtdHwuTAoxvus
dGQTZKxoq0k6l3nf6B3OS40/s+ljg/WAG097qEaitStfyt2CDqFzfcc8B4MJ5WWCEG/D8kXyuqqQ
+9BIFK1rKmess+YtZBK9FJDkvlvloD3i9ogtGg5w9k/DCDGYBW1RhJPrGF+hTvbTb0bYhr8aHF4e
YREoC+fMnN46JTdeN37nhbezsFNg3cDXoUha/v6fTbeCBlHFelk5Wg/3mY2eWL9UaPN3S6mDjDNL
yX6VWjw9CSkYXyeM6BbpuUYytF+2uhdB1VduiiLLYq+mer2t/Tj5gyNjhr9RPGLsfP33Lq9tNYOY
7TB6KB1JEFv/XLOYqnLI+blRSvR3LCOITpFz7aUwU78OeaP+MNsIN+kQJtr1kc+3ZPw4DCFg8lAl
yObqRaVIyBZR5NJTkAdKyCB8DFpQjg5W7capfmkorFyWRhgXYcR6p98Ed29wQRUUp0fm7mGkaO9K
K+53E/62G0914fNzyGCxQpW6MEVWPYuQoMNAkulZmAX2oJDXC+vXrCrBrWTLE07AOGHDBVdreSsV
48IzsiwWBRyFCxjq6nVi6ZVieChj3CLqygua3nZzjQRyW+uDjXrsnBxoQgKDjAKNDmInpdLp+7Ty
GIYP5t0OQai55ZQwsv/kNUK9JfMUh9tkVLlAK+gT7f1o+vrgmexN802ZGjjqSxJGmDsqOmJnURRJ
+NtmdCmNzAoDB1e8WjkGRBtitx10lWcHSkU4PP6pP0ojzutdD7XeJiWB6ntjj7nw7WgVL7rtJWuN
+XL6WGVlw6LI/NJJRj38RkXa3S0C1HudMMJn2CWym81x/Pn6Mjg/8imX4Ppy6edOA1f2dFArANkj
rwULl6rwvRI0cqfGg/zfyzOGoSMApRgRGJZDp8OMohuQ1tmotqNJQcIwGZ+NcUadjliFbiRN2iPm
mqgMtbK6LWW9YsLGRAkvIDCOklgUUVrtpqjxD2JQgKCvv4VlWZxuQxqUKoAqaC+Ln8FqhVqpxvWl
lJH2kG/ww0hDBAlYE7mTga/rrk2N8HB9wAv1KjJaeXGQ407EF18BHBIJHBMpB7WjhJbc4wxt2C6Z
DrqNZY+YbScOBwQGIemy8k4LVHPfia6a8dKr0hSHUd8MdnmTmj9COUs+RX7TYVjZpRtQ7IVSjWm2
EMGxeVh8BFbvhW0/6FuJWNWsqFQPlzljr8hwK2IcR35QLYcx0traIvJZq271dBz2dUMEIybzwTNE
V+OO1vQWCe7cDI5+GV+Kr0Slx/V3tdVkUi7wH1Yw7iHcp0Q/aZm/kzKM30K9nP8UCQ3hvQ1E43tJ
iQjF64uuewG4yoq971skKKS0UnCPwLfyVapb9R3Ke6O5VjML2RlnuMSCBsTvjQ9+XmFSV4IbMM/I
a4OqcLoChgqSm1zLEoYpPWkjfZPSZJr08ahUU+JB99WQNYbjXtTG8FjZZqu7vVyq71giG/vrv+V8
r172TfhkHxUCDbrTn1JiyUsNjhllE5Q/EfmKO7tTfw9j1W7giuebCwMtlheAp/TWrOXv/ylGpNCM
MmJDGagefEeIJKbrS9/i+uNcGgWGE7MUZ56lB346SqP4cVi1XIaSJmRS9LnljQX+z9dHOX9ppAzR
LEB3yNzjJD8dRekLPCEMkThRWNTOQpjc44QZ3DaK/n59pPPnoT9gqGwOS2w5VdHpSBX35sV6nmjY
JM/vbE0H0ycJwbs+yoUdCEK1Bo64VEGUtaudvyWOShWVjx73f5SdR5PkyJmm/wqNd3CgHGJtyAMQ
IlWlzixxgZWE1nA4gF+/D4qc2Y6ItIytPpDdXZ3pgMPFJ16hcv9D2kzqZwxQZNP1yDYplubHuBiy
AE4urslyGcPCkOMG9dU2jKuOjifqOtdFnKILn0v3zB1/OtseQSGRLBomKL4cN4HoKxhRVBSQT+32
R5QXJgKYvfWYefnw5cw8nG5MNDBW9TsafWCXjzemhfoPR0iuBUgTDmy/xciDzDD7K8Cf2VZlE+70
GndaCBrW3ERO0j9LYDqvhM7mH6ss0OmDfA7oxEAnD9zY4afPKhJDRaOI6y7F505fpkvHjPNz2e5p
b4bo0CcNB9q/+ikfreVYkzN4I4QYK7PLX3yCgCD16M8gvQyIxdYzKhRI5ufDKH9YZJcbZDDGb+/P
++kXBhkN+YZOGH1tFH4OXxUaM3xHriz4Dk66S2aSRYobEo3+9tysvnGN8Y5kRNxk0C4Y9HAsHPw4
c0s8DL2kxg5I1MVarU+Lwbgea1Eh1psI8auoFzcN1iDmwzxzPYeRbgOesnGmxa9LH2mHLL2XuWfC
vreejmlYo+bfSP3jj17NVqSMviypukjCrxFFxr0J9/d5AG35jKx7d5Xpo56GsQV7ySvSeI9O96NX
eVBIZhKJy9hCtODMY52eQmCAwdjTYCAkYmcczhnGE0WiDXmJ/YoswLbZ5aWDHPefXkVgrIE1g2Tn
f9cFcTiKMWWDTnurCulLad+aIq2vaaUvtPuFfqYId/JCDLVyItdDnJL58Quhf2U3lQcgxVdY8o2Z
Fe/J2v+4gktzAhyss8pIoPh4LPVURRpWhQoxdxgKzQWIK7S7O8/dvL951s1xEK8Sr6/KLiwadvBJ
4Tst3GWK0L4NC6+aXto8tV4sNMleXavXL8FBO0Hs6N3FhDw7GpdL/edfzbYccHicHb+zzcOvlkaj
X1cOORZglbXY6lf7xpMYxNQYOb3/pidJEWAQMlk+22qNSeR0OBQVgzLRenQ4TLNGuKoMKtPAouoq
IVK2hnOKqACTTmeW5AtiIn8RIh2DgTzFIe+1eIKQm+MboSSieyHVNB0ISmUqPxT5hIfEVFrxnSNL
TOxm0N1fi44KWeDVlv0jjQEF7hMRq6/LYM3X9JDlvkUO1QxLwzHBzpcVV0zciBnyP/3vBYiOvwwc
xgWgziU25CPQB2eAQdLq4glLCWkHkA8AalEXxX0rMebuOYnMQYR2rBCdiAaF0p3bqbm8sl0TnGbF
gRfCxkaNTY81jJgHNRrwmAc7TzeJU5u3veZHGVogY38t0UtCAr9KvJ9lMo8XTjMVGmZH2YIYPrhS
yNKj092uuk4ZqoYKw0W/k1YS0snXvmZuqq79BEcciPCpxXqIYyyzpXK1LzUqiR9jNzJpYnfzJ+n2
1o84q7UvjZ6KCkkfkdSBNHPX59yV2i0OuRr+6rZqUAwkImlvxlXtZtOMAwqfxDNI8uX6gowPWJdM
u1z0JN1PNgI8+zJ2kiVozQYNSK9uIPvjIadvtN70v5T4DfCCkMU+NZje2oEudcystBkW192Q2BwK
BjqJgPHKCVskWcyOs5WixWuqyBZ0nFGu5TNNOKVnO7qpzeexrEsT0fN+QaZryKbnoWhNe+MiKvCC
D0NZbaQ/YFgC+rZzgxoseruB9ELLQRgz4kU9tO0mUHMjXxfsDZ9RQ6e7nDXtUO0KVkkMELCZ6q2P
h2J9tTRIF6HSW5X0AyT6sngUUFzfjChvjwGrzBEbdJXpTnWdg8vVVDUIy5E8mtPGWelqm9xdih/Z
0k9sInTtzSCePOOzZQA5CWJf4DIEhEq+Sr9cdLQFR6I6Sr+5h5GZqn8Aj5DTk6/L9jW3hQ2mDxgU
K4Ss74YCvW6Eg9GDqk4JWBIQUdZ4rw9ILoZV4nYrWd5DiKOck2a1PM8RkWA/JUEcKfcFhY+sDq3E
926bpRtvLGaTX+fGq6mcNdrLdoHjiCduuyig5MVqUsBCdFesXY6hWV1jrUFdliPv/YPn9IjlYjKM
NQpfS3fHN5MNCGCRBcGu0UKICenjJjsfmOBNm6b2wzKJ+UUVDUIluA0GJZWVMxHwKSxx1V1a6WVU
g4w1vTk8+XqknvxmpFxXomgBnc2vNuzb8rJ1lAcOY3E2Zp6Ne8R+rdDycA2DvEzxxgOaZQBRCYjj
0y1H1Pj4/sS8cY9SArXgP/5bL/woMADItNClt5Fd1xvvrq6K6anvdf/M9J9GRbw+OQBlo5VYAjDz
8PUpxJilnmRlqClaH2rZRbaPKbL+LGKxcyvxCpboJvMWVCExfZ1tYBltrN915XimdnUSqIKthjoO
FBzkuUHQfPgghtl4gzJhMUXWHH3zMYXYVPXSX7cO/kZ/OrVsBfoLuAoQoFMXOhxK2a0qiD9X54LG
3TdWEf1qevePrQto763NJWqoEFRYXYej2P4s3J6OEs6ZQ75Tdmw/p2kfn8n935g2oDWrhptLiYtu
4tEozkSO21Cf6aIxx6ujW3bYm62qp+6ZDO50QQLSWjt3IHnewMN0Fh1yF2PuUHhsijx1513UAMl9
/9ucwm74Ithi0hxEXXCF2x++kBR90mcp/u0+GiS4JVXUbcJFzxdvK6MqaoK6nWSLMAu+BIGWzepj
azmqDiehslVovpWX0pLFeGajvPH27BLwgFR0OKeOOyh90hZ2NyokRrrK2UJK9La5gfLPmbc/jYu4
dYiKqI5SJD1ZNCbNw9SsV/MnlWJpMCX5E7oyUO2Hpt3RyBW3FAv9B2OysOGuBBQ5UxsSvCcace8a
RfbC3OCeRr3ef7YK3wkotKs/nwqHfNYAmYMeCeH+4ReKlinrspxmkh9jdaLrA1G4D1vm/al4Y8L5
7b9Lt8SlJEmHo+Rm22POSeXWLQws5XypbvWiMM4stze2DxAjXJX4ay2+Hm1SIXNnVJnRrIY3Heo4
YO1EmbYXRWRX577tSQVk5eivHxfgBEDHEx+AqK65z1uyCXfU7xOcY16zxZ9fZCqSCxNP93spjfwh
juIUCwvT+WiPuXhuR7Ll96f2d6p7mNfwJFS9wAWs7i3HXzBpUP2OUvB4Dtpi6dUcLfqnJJfDN3KR
FNQXnPk+UK2qvGtUwaxXQ7VZcjU66VyEpTfYTxGdmhcjrzEArHKpB4VZy8t5cKdkW6DW+R1BVjCl
JkXe68Kfm363LEr/kQ8KW1TiVqrqWVOWv7xIdeamjmsKiqm9OC/vv+fpx6XRAriRToOx0riPltCQ
OVNjADYMkZrNNlztNrrFmfnJgDFyZqjT/AleOlqoJE+gl1AgOVytghIylJaBoSwrNa863Vy8oMlq
+9azaJxduPwf2HAl2nOeIm+MDNOExipVHuoHxwBgp2tn5IEwF5pMNbxWGeLXmGv0O8ttrS9mkk87
O2rz1/dn9vSYonyGowPfkfNK/906/EvFGTnsnhWEIKq39ABHIyXERxS9xIc+ShdCifwcGflUJm+V
mkX/kwIGXU8+6+EE5+Q8emHDpMhzo30qvQWTZAOep7VrY09al3NsxR0+bZb2mJg+lEEvb4on168k
lmRDkdynKiLbqRsNVS8DHOlTjqz3xsJMtAdsgJLsJZ2f9nvdV91jwu1CG1Ak6Wccm3xkP3Hjuu+h
P+PzWNFIwg5Lk4EltazYNnGd5zdTlDtagB1kC3dLNh2UME8rjY1jA6bZkIbZvzR37quLDD9oOyDa
RUO27TAqTZd8/tRpnZus0MZIXkwxYUJQkazLPz3twFSw7dfCyeoOdRzsdQJTUgwM8SZb+v6GQr+E
roCBsg1TYfP+CjlBHFCy8Fa0Kh8N/QF/Pd7/skJiqFaeno6SmrZbfMhNiGGrRld3gTdJe0HGHUOh
cM3bqM5RB3x/7JOrg7E5zYkeqPfRtz5aK/C9tBhGJfIpMMKuQCDAwTN969+Zw399n/5P/LO+//d5
2f/rv/nn7zXGNWmcDEf/+K8P6XdcQetfw3+vP/a//9nhD/3rrvlZPQ3dz5/Dh6/N8X958IP8/v+M
v/k6fD34B4oG6TA/yJ/d/Pizl8XwexCedP0v/3//8G8/f/+W57n5+c+/Yy5TDetvi3Hp+ft//ujy
xz//TnT8lwlff/9//vD2a8nPhV39dUi/nvzEz6/9wA/7/6DwB3wXNRsKrSy1v/9N/fz9J9Y/uMjX
qAFAAV9mLTJVlASSf/7ddv4hQNM4IA5QUOFvOT/7Wv7+I/MfK3ScUhEHADLr4GL/580PvtH/+2Z/
q2R5X6fV0POLWXZ/ufk4qShO8oscWsKrJuxRuKwjTUiLMk3CpKkAI/RztonNfjyz+H/jP46HoeFn
MQWosJJZHa7+QpnYTUVoruJPIB8ds9dfW0fXdG65tnuMplq+mNSzrqWoGz2ohmqcglH3sQHNPNzr
0ZZ09Y9Jz72F4+vokdvPq9m3Yxbataic8jnJ56K8zgVUajwfdHHrq5EuMUV2DT9kOWX11jJHTwUI
emqfy8gwnlSRwljLsRXcz8oFr5SUg/+U1tChaH0LfYMfZXbd5ojohHafe3ccqygk/WWl/Od7/HX+
jy6Odf5JNEF0E3SQFx2rytAPqQQwUSpiEc6HqN+6i/dkVy+xYL3919GH/+tA64V79AUOBjr6AkvC
PaF6BkLL8ePcYOhaeIFjobqprC1RWgCx5WpAsez9YY9vY5b1GrmDw/Vo5J9AO+M0laNV6XDGZsKr
EcLHlgo/hsuRG+1sHN9htw3umfPuhM23jkr/YNUUWYuqxxL3LTFe5KspQiZS+qsQQLrNCxeayVya
9y34hyroXYckNDeXDU3cej/NdrMp2Cxn0lH7uOeFLhHAWKSVSA/gehwDLvqywru2nLRgcGpYRLA2
xAfKo+YUpNbUWgHajtRNZ7DQt14cq2lj90X5oU0zkV7EY+FjVj5I/QbG0AAcN+rmj2mtoke7zeWD
Jmt/vmo6A4PKMV9tXm0YxPPeRh682bWdA1oxW2brQ8+//yDQlbx2k8i5nzRrVEFp4VrHxeuKb+tp
o+/00jBQEu5sZ8aeNJsfm3ikRAl7vITDDB1/R9Wrp2Q6Fgj0+KLPvpCL6u2Zw2JdiX9ZqZCfrBUm
gKMQGser+eDhWUF1HMvfWWJdT3Ef0qfTvs6RNn9rJvOcfsjvC/54LLR2iNrIdwQE18OxStitTkx2
jbyNgWSGP3hO6PVyuLHwT7rPBlysIB9oYe+a+q2Wa80WNkH3AOd9uegQfi6I7TR5I6ykxnm6QzDV
yrLNlNt0sN/fSEcHxe9ZoUZDbYplZFIOOHxSDzupHN/ROJwrTe3LzM9HFHNw8+PAbB5hx6p6+/6I
b00O9UeYkGs9kCbIUdggE3xmhnlE75E99igK1/sZmWU1fpmbLq4CCmGIh7d6UlzAlvZ15GPxDwot
RFc/DatGTzhq0XzZLmleBgo2tkBrthxfUvqNINLTsTf37z/x0WW2ztFqBIK4E2YPHDtH0IJlHocs
svmabI7H1kKdLrBExWZ/f5iTM23FagEPoD2JjBTF2sNPMY8IvhULeJLFRvQDX5xhi77vU6stw31h
Eqo2zTScOb5PKEi8G3uCRjJ+C6saxdH3F9R7NVOWWqADqIQOEs1Lthd+u/Icatl8tpt5WQLVu7EF
yHAqxn2PiSB3imNlz++//xvTDDV5JUmvpWpaqIfvb8/janBZa4GF6k444RK7S9Il3b0/ykkhen3j
FWgFW8S0EHw9SiFLUYDFFA34mmXULwsnr7d5Dm88TKzIzYM0tu0vo5qKy8gEWYw0FNS0MS+T71T/
0tu68PCGk1AZICkjRPv+w705BURu4Cao1dPdPZyCucb7LbEwdWqLZNgILAYvCXHiPx9lrfhRh4bS
ul5mh6M0cYcxkN9pQZwZw71bqzKgz2R9fP9djjMT5nlF4rBrULGhu3q0zV3YRcYyMc+GlZQ7zenz
PbCm8iJqreV2cvL4wrIlDpalG/07YzhIGN6JSdb9StxJBksRdWXxHe1XEzNogQoxOu5osyJPVSd5
GrDetIfMnv0N4ir1B0RStE/uvDplqiY+B0M9QSOtjwAVie78WvvhOQ6nuI9bXdreetmo1AoRyCo2
XQYCMs2d7FGTqoCQOsT7XloIjblNdw0dRF7khjNtlsIdroxCcbPGyJkPAPnOFVnXnXR0PbHDeEba
HjSFj33n0KZGNDH1YsR3O+Mudxz5EAMBW1usy3jjFUbTndl1by0G7sH1YCOIOrlmpmpKrcoyAIF5
SNS29DKvbdTHv1Vw/EHSWf0mxaXuA3TD+dP7y/CNUxW9GyINalRrdepoMfgolJaipgNuoYC6KToM
SA04VRuM7LoUjJ0DTBhlmzNn2RujsgAp2lAw4lQ9bkqg2d2NxYRKU6uXaaCrNv6sxrI1tp2lQBYI
2KVUksblnP3ISf2GjwqqgGIRHs64KlhHJ0gHn0NJp0V1fl5sb5PRYBwuHKdqr+KqjgS0Sr3RtrRE
jSsU/63xyiql9mseVtdxVcIbuGhHXf+VgkKML7AB8owwzvGSDSVdVVqi/rx8QzVoMS982fYRmidA
kagd220BMjVa1M4oPO/Zi+1yDPqJoOfCsKWYL3uzBCAwlUtfhb3ldPV1jy+62M01BXhOfH/etHhT
vJjeZOF+qZnoUCWF9PHEqOmByypzZDC4Ev3LyS8SIO9T7nfBPEmBqmOpztnFnFBk1pl0V/I4+3gl
IBxdR5avFVLoC1vYN4frKFZqC4t6tIhk6wTIUiXDrMz1DVZ16gazxPranyf91vcz+2LOUQz0Ztlc
ZpB3bttBN+9GS5Fgvr+437gvVsYZEA/al2Cbj07y2RRxX40A/U29cn7QpFHoKrTjmY7UUY63nqfA
NrkpVi49MNujwMT2u2nm6xN4JQ2pBswCtM+UA8wO3+l040X1fAMDz3I2HuaMYZq7+pl07833BJ0D
7hahUByVDo/TQeUynWcKf06mGZ8Mc+7DDE3LM+CctyJTUik4wUBVOauOKQskcKVO3kw5oRHOzi5U
TbNfIkoT2eVuFhItjbls/Mva1s29MLt057VTem/2i3/ZpDn+FuXcVa9w64HA6+ig+UZix8Gcne2n
nJ6nbHLMwagtmhwv+tGEzL6ep0PO5YrbBXcEtGm0ovXsY1Or+HaZfYNCbfZxGnTnzN160jcEL0iY
ugbujEzp8ehapzfm+3WCzyy0FXFRmLG4q8BPXepzLC78BdlaNx2dX46G+Adk1R6wX6Zuu1riaV4l
7TmG0OnK4HHoknGLreH578f9S/1zNubIxBSHoFET3aasQVWUM6ik9/fZCUh/fWt0BtfDlZoux+vh
Akx6s1Guwgt1Ssxha+UKa7RuRmjMaEdzX+Kzea9I+LFo1+ncdpnC5Q7b0w0cudreFfC6t6h54bPa
Z6JU4ZQl30x3cff4O9pUs23vzJY9TXZ53t+pJ103wNBHt57K07IeBsoDStXfbLinTVDo2hCmYsqH
M5NzetdR3qU5wZowwXkfd0bi0q5xW2duFqQm7uTSFSmMCuulnXXnJa1XEjNWEt/OfJF1xg9jGJr9
62EAigFN2ZMIq6Ts1k0QEPAxf3HpvexolHA6m7lehcWcozMD1ssINVKq1X/NrgKr90bkz6YUVopw
mjOAzLemnAyaYiflBXbH0c1bWfUESIzwYqrRO4zbiSKU1qiuDlQ6RWfiqbcWJKbwICuQ+kFDwjna
hlbiUBfwmXSz0qxHqSbocVY2tUQbvp74+UVtasgJr4JE6iJOI8jaZUnXCh85b+hCuk5TgSOYne5d
Z0mmT7jhoCgHM2jI7vwWW9EdhHpch2bhJMbF+9/ujcML/V9KMBRHaCAcy06UWoykiOTZ3dFQD0jX
ZRe1NyPXhxzGvu7s4oMZyQwVBNM+R3s4vco4Kyhz/C6ZM3FHV1lmLB1VCbpB0gNbGpqEYK9DVg5Y
6mpjqj3gmN7fdFksxE/dUsvzNBpZt3n/9d/IQHkIAPq0MMmPuGsOD5NZ5NHUjDA8pF2lz/R8BdWW
2IWbIF68vusvxsUjVdCtYYuB0vipAd+NG64xZy+t6qcwEyiGX0QNAljvP9kbsyPwHaJEhnoMKK2j
RZXOjV44cYyFWWwsn6Wis7vra9P4kI5av+xV43fxdkrb8TLyZyu9bEgumpf3n+GNA33lSVC5pgl+
SkyZtQiVUDeNqVzbbcACwelgjs/lI29sVsdce8jgj9x1GR5+gsrDHcdDhzRQrh83gaDvHhJmumWg
1c50Jnp5czCiKCoOkBMxBjwarHT8gS4jLch6rNEqzbyvuG1/UlDjX/948ihwMmvQ7rmj/aMPmKNt
LYx43VkooV0mwGZx5inSM8XnE1o/tyFiuxDoKBvS9jvObtwiHWcboV0icScNumZRWFqPvXWZpnX/
xUFk0rzEecjfzIVRrBDgrAliLf5hKimhnA7FV08a1NPge/8q0xjnKN1JZcgvs1bfOzNFCwgFuKc/
nxzqHaDYeWIwVuvq/0uoQFVReDPuxEEBWHSbDv4cQNOwzxxu68c8upeoElIvBCMJUEwcRWZF2VL2
iBlFoyUe9ivXMjV748WqE/eGOLY/cxOY61V+PCBFMz7DakQIfP7wtdok13qCYS0gD6iCZmq1j6aJ
pYi19HIfd1McpNgY3NAPzMO4QPpwQHYrC1KsrTdNni6XUoFdFrlXXji9F+9arzMDn/T4stasG9sf
EPfOhr47E2y/sc8doCJAIVmrwIOPlqq51JPRuJEW1CRLpKVdeqHN+p9CENeVSpeUO2Zlo8CLP5yc
ZOg0KQpyWyCO4qpbRAIyuxu276+stza4gKyHrCq125MLbcFh2VZIgmI8EPmbbnKg9ze+tUoVlFhi
/vlgSDatkgt0+LAsP3ylaRF62RWzFjT4Gd6kOIdf1j21JLuO/TPB/lvfiC2O6h0HChfD0TdC9Ahs
EqD4YBEeaudG118WQ2k/vP9Cb8SP4FvAosL8+N2cOXyhHAPBDootCzh1h5BQv9vVy5CEVf849ajs
jemfCi3BigPzh24swInfQvKHIwr4sg3YReT5SGiD3J6aOzFo05kVfroqgAkhDAPU9nfSenTeGAa8
iLnnJhslapa65ka4Bi6GuzXcJN6/P4enX2r1g6KpsiK8uWGODgGZIeSlAa0IV6jzBkhMG8QAvc+c
bW9EnVTwMKqjvspihx9wOHH5jApDHa1+K2Ovfe9QmAwg5cRXeJmqC5nZadBnRfeo53F2q8qkvRYZ
WjOUm6GGxBgx5ZkDnLuT33NV+U8TeIkPtrlkr71eRecg129MPxBPmvLQT9cGx1GoV4y1lZY+y6rH
aCJo0feEUzIon3ZsZH5+f/pPlzDVArTckBQjIgfsdzgvtoioiRhUSHrdhQ1d0embNacMK6ub1quv
i59STw0ieH/YNyLJw3GP3hFOhpxqRDNDHAOjreisr1nToJyKJvrG9UrxXNAT3WeIMkNjGJw7f8y/
lrm/QJuAArIbB7ixc67qr+8/F/ccL3x4KfFga2uJDAXowzEbt3RmWso+Er2OnrTNQz8vmvaiN0tR
XKHbIrKnpRrxATHj2PiF4WfahV0aOYAH8SFqHkQzVqjQdZp+WzlNIXZZIlGpoIrrPdHmc+wLPnzh
7tM4Nl8z0c2IGrhTR7d6RDaOyNgXWx9U4BzW+mKYAWFJYgVeE2Va6KEmTgjd+11+NaJPJja0sxCL
BzkIm0Qsi5Fthim3SA6Uo//sRS0epU9eFS5KyQeKVJkZVHFXfR9rI+2vBylWX0XR2DmmGdYkQp5y
xjdSsbxvCpeKJ3ft2rgdahNzFRAh80fLgY649TsDF+M4WmBgY0jYXFM7bOcQMD2qP/mSq++TiZkX
/B85dfygL24AtwwOzjHDTMwEleABlIr62ekFuJJ+GtoZTXdd9tu4yyM3mMcok1tdSsIqve7nj4Jg
4TEyZBWoybXavZXYQ8yhVNtNOPSWOQMWG/0HZUD32yZtXVthPxLzG55CdtVrSKYDfRhRJ64r0/rs
4pP5o++bwtxMYrSv4miskScT47ivmgpXW0Nv3IAaYUfogRclkL1+WL63lmw+OtB70qyzsONuIhPO
y0QqaBKxBp2ysMk2Ssstd6LKkEQ1s26wARZ0th8YRuQ9QnCllgqXu1H71EtsfBAQXbf2SZcWjyUk
5089QI1P01w+WK3MLrvU6YytF5Xdz7Y3je/52NYfI19b7pG+q3NIb4P44akJ2Czq3ll729BRKDeV
CVE1tLWx7q8ii9QxLE2npEEex8OzMUp3CAq3N14rTIa49yuXteNmjT+FKPw3Bi5YKr+OnFGA9EHc
sgg6AzodpqFqfnCMSPuqd84MVsPwtI9DOnvfs6az4c95cfJkVWvXe556uOl6pGwntHPlfpkrz+0Q
cKmXe9ep9kjBA9tXg7NUWz1Ny09tWyDimkdZNYauFw9GwEqPwacLJ3qCyWmauLPExo3C1qAIskkf
bsc5Lb7lWaluC9sdvuXdXGeXrjKyyxYeYLBUk8P6NIz+qc6yxAjaLk1FQD125kC3JuMa1lLnboUj
TWyErbpJdo4x6c428XVk6R2QIDXaNhHQdQyUkwq34BQcpGqb6Ks9LRoCxVidzGG8YIoesv5KhEKa
ZD+hwuUEvruIJzFq8YCKoNtRTXUVKsH25HXFPpPZ+KPqMxAjbW/ANmx0hNhqo6IMQqGreS3KrKo3
RdvD/9ZoVH6TLv6E+EGmnQwbVKeXsC+RL9hjjotlTaMQrdlOALDL61Rv8cVofdCvF9oo8nUfzhhs
dH2dBqUxW9dzRGd9BYuNv3LDrZ4NSb4J/08oGSLRo67Aw7vuZjETBedQlenP2jcUlim6Fn1yqri+
qeA7K6BSkf9Fr6vxkw1OnCNioeAdUN2CBERtDZZ0SronQt2X5Z1WlLUdapQhn3Ww0J/kWqaQyAX1
ACWqGheMwSySTYL/8KveKox3x0T0d4shZpiVizA/u2MS3aec2ohj96l8pCCwPPhzXMCzBCYyB2m7
WPMeiAI3Niwhe7xqPTtt+OSdgZ+gUfl3VV8X34feSMaNyha1FU0GgS9ONfWwdKn41o5Ff6crmCVB
Y4/6N9XKwl11h3Kdyvgq+txzU+FUm+a/ZCf0j3Omm1ge2338AJoLy04tFb2DCY4STHHj6UtQ14tj
b0z6Mo8KJeYmNKZxykJ0DtwrFPeGbmO3NkRJOUTORthjq64jTZbTRs/S4jm2VOvtqXLZz4Y5cOo5
bZ496l6bfCNlo4geRbb3FSxT/jGd5fBkm+O0XKBSakJsdCltrpz54SPKz9Hv46fkVOeg6FzcvwO0
yPFl9Cwt+lVDpfsI4c/KnxxrKT5xePvejY7EHr5ITVN/H5woTy7wbmjBIqoZmf3BKV68AtH1XcQ2
ne6dOMX1cQbhZt4ZY1X1O/zjUTFodQsBTZjeyN9lE12QADRJeYPJaXeDoaB3o+JJQ70ubgHFd4YN
1XepVmlsrczQ+wSiBc8wraX5lXpwhY9kpuLrqMv78kpmJlr8ETqTm8xPjduhgPYZDMLqjQsTkwuO
CivK73oJVGwDkghMGC5J9hAk1CYzwEMcnRsIFu4HiX2GEwA8nuiuajM0ZyT9UVCd6CA9lW0bPdIH
jSxeGn2TXeINRr11Oyt5Ud7SmfsI9E6XIcxW8JpXsWKvzVpHP5MjDclI6aUNltcS0atNzeqbL2Jv
0W57x0+SMJaV861N3HLgz8z2zmh4/K0hk+RCDAklNY8Vg6HeZLRDsCTdovY6WiuPOQo86Y5jICWC
cCskksrWGotgLNzoe8wB+7qQuP+wNRc12hoSO21HR5n3g2PWWWhjuWxuuZZaJ6joLmFn7xeA6vpB
aMBYFrF4+1LZ3ifTXd9Gc7g4AvoW7v1kGPRiJz0q+NdVmyDLELkYOsOU1TaNrtV38Wz7aZhOYtD3
OEOq+EIao/9pND2ZXmZtN33wWAI4DydF7d8WlVFuSnMoffyZVsBQLyr7DsbrjG8z5EsVxODf8Ghq
9MUJ8nyRyOQZwivhzA5ttGttLc0CN6HoieSZV8ibKHX9H6Jz1WeqmDZm2lnkPvneko34i2cF/My2
xTzVEoUJ0sHvWdGjjf6TIZT1dZ4K7sqEOE9DB33SMVR3J2EEmeZx1EbSN5uN42fmrdNL/07LhuGx
iZLk1kHB9C5JDHe+qhAdfjZnC02L0jKmx67q/DiYxsxGOWIExxhmcz9/IeDzmqBBwSTbRLriktCN
NB9h2U4zGkhi7B/iuTA/5ziAc0otc25vcum4twV+AqFvS0U3O9E30BX8X1nvaF+lSU9TX+ZEgH3E
ais0uDTR0KziamemBEk7y5oNDHY7hR2NqQFugTlh7lx60+2j0+tTthGDOcaP7I8EnbAhjuqwFpxE
QR5r3mc150lxhblFVVwX+AKOqGPKObtGH6ADp1LoRYfZQZHllzl6Ex8kck9G2LitFKFGENEGJuiC
7oNAFwrLg7bMy20rCqy4WtlWw97UZuntXbNKm6vJy3KTOmDWxTst0kW298fOBvQk5wGTdDm9FJ2W
PWGk4+OBQz8BZ+9es0XgIozzotdoMGPrIka8pIwcRfF28ON8O4ksnzdy9POPIKKgYEd+rb+K0o2f
RT2V5pUJS+mqnlxj2Yi8wWc+90GBDyyV+87Nkw7UqZddYICmsisPt80PFWUy2lRI5BQBiA1ZbRRi
sUMwTm4ht73TuysErfVBzKTLdFHlHiGa5U+s61lo7k0+6Ua5dQss6G6KGh/egGBKEq8kmh+HCnus
R6N0lberiYt/jOMQu7tlKuIC/xhhVhemFOCYq9pLfo1uFvFsRCcf8MzQb0VkLuvgABk2ifLM71yX
0yubSUw40c3FQ20pQW2kKe8bI0miy8aMus9641d3YLPzaFvqqt3XaszBLWCRJoO+McYpjInmt52M
6aLTD4AqYsthDEWjz+VNt0gt3i56ZHTbZphwJXTqrN/Yiigg0GdhLruin91+1zllDrsLTJpgh8mc
IwkuhsSeYCb6b6JqCjuqcI4Icllw7NsqWV7Byre3AuS6dZEsM1RGlNbz8iFXSd5sPf3/snceO3Jj
W5d+lUaPmxf0ZkqGYaRRKuWlCSFX9OShOeQhn/7/qOouKUOKDNQdN2pQgAoqBs1xe6/1rSqZoH5O
XRcmRgemAhmDvYDjXvj7/ydd+xKaIGqe1mE3FbIrBKI0TmQw0XEZzCsVzj+0nClpQI7aHAXIWs59
xGWFt20yZ9aAxRGokMdvMrM52y0ZQinfSHgOvkPBeda/DL3sbzJ9Gm4qoZLvrquyf1/VAdKoezZN
x00SujW3fqkik3qhN33dpzQ1zewotHL47pVNgqPeJtPhyjn6T6foza9NIwST+rm8w7ESttPWyI1z
FAuBlg+7eSiGvxrNdELa3uaVc/sfZGukbm2aMIRSm0T3rFwKkMcshU0ZyXZpE3PSa1gotTUgL65S
35KMxC3XaZgCjbp7W2q+eOiWwN5Lx5wg1q/Y27MkEF1YaWSwlPCH7CtP5E+FFpBoWzkXOQo8lqdP
H4mm3roDMLGF1BoEVBkH0kAVAvKHr70k60ePZNMuV77A3xuWKEaB0EJt+RsT8/SqXsrqyIjiqlYr
bzVlgCwoxwLEIYTzw+Bhzct9S65R16prdKvfr83Hv+lUPZ1IJ9oXT69tEg1Q+g3X7tdiuWnL2Y/J
Eho+DmbzmW1w8lLVFAcGTfvXFgsHLDH6DjpkNLXpCz69sMo1EpFmh42MNssbzjv1jaUn3X6l6JmF
zVJ9oBleXHnS2/t7WjdC+ooCh9YswlRs4E8vqvVGUK3rDw1wYd1gYuFksLL5aZ08u+M/XI1A+L1K
yMRCRBPtaJQSVFnOLqjnUnUCKeSgte2hHTEapjapsatij8ma5ibGzlM2K6XP+dvmQNJxpkHKmb0K
9K45rIh0bwwl0SbZeZBFs2mzK/630wCSaKqulOIpV+NZf/ob52LyRWaqlE2IcMO5pECut3dZYR30
zvj2/LW2t3r2AvjItg990xH+Fkc9a3pVq8ZDAjW17R1BYb0WF7YWEPOdwe+KxsBO38tVaSnFI5Aq
IQQICIXP/4jfjTaUb/B/0MAkxYjjxFmPA22d46abpMRMlrG+ac3V9aM+y+3XtdHPr7SuMz6pZFqr
XcOyA9jUMtlY4a3wv2maHlyjAf+hzupjkqRVQPosYuYfcWa/TPq55Wvih2VhKnpz31WrjQWIDYZY
S/+xzlqK2nUmjmnb+WHREYhUSas7dDKZ4r4opo8T9b+9FEOye/5B/T5ctt9FywkRFI6Wc411b6rA
Wka+jKKqq51akTR45B7v09TX4mrtrukNf5+MkLTSZ9ioHpva6uy9jNqkd3yI9Mqb2X+/0J4K83Ec
SnYP25EgXdhdFyXlRYswvX/LQ+AkgtIHZwBfxNY63B7GLy/BlUVhiWRB2jov/bGHtA1tn6SQf/1I
+fIYcJhisEr+pqxz3WI1NqlhZq/2mxIJ9cueCL8DsRXDya/c5ZoD5/cZaGvjAfygBUYV57x3UFKX
0DSHJU12ffrggE7aNUXjRfaIyOz5e/vDpTAJWzg8Nw8blv2nT3Cqzd4YIVgjApLrbh2HLUyYiuDa
JepKQ+oPGgGuwMfC/vYH0m37Lb+8rdTDazZlOou0yupbVzbiPUaeStBLbODqT6maw4SE2Ls60PR4
Xs2/zClvd4gq9UiMFIylByrK7hFVdlJb95RokoMrbczllGjnGyIlrlGM//h4TAteDQst5oizrd0U
KLSfKaOJYlXxnY7RdGu0s3GAA7Wenn8Tv88oNKN516SVMdV57CSfPp4Jf1wJ7S6LaE7r9UMPCcKH
Ktapb0VGlDz2tKn6SMJqAS1R2dDSYG9l0+cO0sC479e+qyO/RgW2s2hZmI8iC9Igfv43/hBEPFkL
kEkAmASrxgYUu9bZb7RGfUgqfc2ilXbg8j7NFaivGftGEFWUq9Uu1aalOrpGk83HUZkwNhAQDUiE
Sy/ZKRK6FLZ0t6dVwRR/6ETX4vKDHDOznWwRj9P50V6AZTX7w1R2I6lHdpKboYkhSYQKDM18UztW
fy/rfChJEUnVfkj1TJ00mej0HLRSLS8GZUrzykD50UQ/u3XMQVvPmycAXfFsrkmSmuNqm7DrYlt3
nLVOU7tK98tP1B6sdrf6kkQBCoZeuSsXuxIH1tQtcw874z3GHrXA1WpJOSYd2ns9SK+wPlX0F15b
ebF8JXaZamER2GsbuSOvPmT3JT8VdWtSYiAZGEKUyrOBbmKevX7+pW4z9PmNMY9umEX+AT399Lvr
SG8o2W9mkaZz0COg1ItEv8xXtJC/HyS2pDyglCAQfHaRm8/819HPk/Jzg+y3qJCJuCtqGajj0CxD
Rh6C3R/z1dfWt0ufNNS286aOe78Al5BL0e4mQUczyohW13apGnFiU+lIzP3kq2K9omT6/WlgekMg
S58SmAiplE9/pktt21C08SI6N+qYyoH2Fge8/b995gx0pkEfV9c2ks4+JmoiTsFgpYiUeSlFcAQD
0bSSYXjlq90e6tN3iypk47ttiPPtwPL0bjT+3BzAz0azENmOqDkjBBOi9ks9Nu2xSBUA894gbmxQ
9nDTO3npHJ6/09/2B9gEeJ5YshE/kTB19nXNejNZ3covsM1WOww2uQweTrM7urPpRAlvJFhZM4Kj
SV/w5fOX3h7i+c0HGwWDq+JzPrcIgNvvJWne9FPnbo1mnCf3WwbAKyYd4xFqSB09f70/fDrbKRRG
CpAhjudnDzthlCOnpdgyilI/qcr+tuCxv/JGfyjpnt7VZtrmJLR5M7cd+dNXmnASHqtlAtjn1s77
0u9xl2fBVtnv2TVk+2Io03I3kC8yIRiVDSnsWEcXgRJspraEAKO1poc2H+RXzTaqMbRpIN560m5l
TGeheo+aRH1JtEwyD7QDVfXBnNdX6NfMF5Xnjd7BnHOPcPS1tYaQurP3CdZPoO1lSYT5bmVMuQwe
DR56pw811TbHa+VDuwgYCwA7dXr8jaa9JmK2SL77ldVNMa4ZNz3Us7KCPX3YBBcvKuFqV2qIAnaj
TUbRnsJzbe+CMk3tAwu9Aj3JSvXeTPBV73ohzEfOJHP7pqX8s9wqs1xRmatp7PbIrhXHlEFVRtiI
kWipckqHDytyLGOXgSlVuyLLMJjmLnX741iuATuK1WofNC3xRiCU5BDsBgbLY4rQyiKgdhRfA+wv
SZyZWGE+ClrNJ8cTI9HiWbb2f88W/5938r83q+0/bInfcCeHz1VZfW6+/a/TsP1r+JV7sv3Nv7En
TGL/YZAjHtfZV2LH3s6Gf3NP6Jz8h1MyEBxyRDDeMyr/AZ9ojvEfoCbIgDavyDYzMZL+L/lEc8z/
gMBnh0P8EmU9FDz/Bn1yZhzTUC7DY+YSZzNCD/07meqyikvlPKiMJV6MJd0bJ7cOauytT/pQam89
q1If8lKUUUuQ/KEWhktQsVowKizBUV/JvJqo+b4riUO8Mpuc7cl//rKzsl6mAdweqF/EFVbcW9Ne
BMXyHogDZ6B7symTCC+Bs+9SDwIKW7rXo7W+nbTMIB5jU+cuOCtoAdB21/XKPCRmjry0HYyj1/oK
Eplpvfrlzb/8e4L71cF7Zkv/+UvPlkq9lTgQgrKMZWL4EVM6s4gmCMWlY/AVMFV269pwZCe4IzQJ
MOXvxm5or5R4L1797MwCeTEJpqwvY065zsH1xEyiS+rs/Y7KR5+NdTyQzkuk9Ew8pjFPt+4WOPD8
rT9dQn/e+bbe/HJeahsrX5HFl/HapAU6XnfKH9O0HU6aMziRMwf6q9zKcUmMHli356/59ODz85pn
yzW2Ld3UDLOIRSnrw1zD8Gr9pronG+Lb81c4Uw7+vMRZfY0jtlbrtE/jyUiz21UQMarKpn3DNmWO
izVhCbNBTgQpjTpP1E1cr9N48NP1RVnNO1I91C6wG3UflMOXpnPtA20qSciVkVx56ea2lP5can/+
wrMllsJp2wzuXMTwZzmvDDmSFb8dDpVvBbG16s3N7FTlTRrg3vLIS3iDJLfYA7sK9q3kfLskpJgv
PXI0q6Tjpc+GCftXqlurE8tJH2D7lJ03gB5exitG/kvv7UxuWA9zPla+08RrApygCIjUUAp4biO8
18+/tx8lgd+fClayp5+jzMq0sou5jatJr24yxGJh1lBUcuir3NLBJwiuz9sjZG9OQ81CvCJH0pup
hvSiK2k8ouxY9lmfOQ9t2eGqyKby/dikdpyKTMYe4X/RZEKBSdYUGRoS7b1S7XR0MiOLjEEagHWI
v7NNta+TxDxM49rc2pPsTkrQWhUOt9wPhroF99qFRFuInUxZJlwruDdT6R/mtLeuJPX9+WkDHXr6
KIrFWQskt23cwG+MgEAQGe2ufaiL5SqXdHtzf3rcZzM0qVVoWRdi2iuvGA551em7ibkaZ6fcKOLv
Z9qJ9pjREoU3GHKYWK686LMm2//7/KlEPb07oSXSs3u7jZFt4Ex3HYQ80Ywb+J2eZtP3evK9JvSL
ysPd69E4jyT7v+MQjPSgO1c5eryOxni14rrNC396EGdTsFC+aNfW4WGL2rqb1xIdRkAodEyGBeTx
xr5BHVfR67aw+sl23msGEETA1iqe2DlemRjPCtE/n8rZbDxx+gxq3WjjlFSPuDEJyyinBZVqmrzt
rNnacWjt9pBQqBOiK9qvfeAffR8W3vPj7+mp5uf1z2ZmAr5RHRZaFfvz5EWGrvm7lJiPWwQmm23P
TffPX+fSt302PSeLz8ia/CqeClUfh4Wc2YUWx043ujfPX+Fp5+7nnZxNr30VBCv6jDIuR4k6A5vU
rii1gDdoyFPHpnxfmIvx/vmLXVjBQao9/Zpl02RrDc82VoQtHpbSLR+r0tNYeJh1wGsMO7pA2Umz
xV9S2v3OVUVzZSSZf17B3fOah+ctuMq6UTvmedbcDEKzIr31148LdZJ7gR1g71giANuZOf0xEWaK
Ms2YOKDQDHO+6CM7MrSyRpfurDkPXjRLkli73kFAnzszBBW7AZlS5wZqEjsQX0rdrz8Q+yeOAVjJ
MdLMmq1a13SqJ/RmwfdjzWJ56EbcZ8fnH+/ftuo/Dc+z51urQjYUUJuYkKPlmwc8Pw077vzGdVYt
OAwOz32DalToIPsKaUuq+4g+ZKIkQkB0URFYGLUvXdG7J1Qz94ULCwWVR+JG1eSX96riiBsaxaJ/
dcwx+dzB1AN+nFnFR8wU8iO9/XRXZ2N7cKRLwh1LTImA1GGtCucR8RYgP+yvR5cT5Evdl30Bpw0N
A7pvbyJyT5n3g5yWF1ZSmZLgaxmcKqgjbO9ygypzVSeej8yHqLWdyw746DYU/4GTWPKlZoquRwvY
eA8poqmF55sVt3kgcfcrFyAbEXam9n6x+/IvJNy12o+B19Z3S6fSj9DovFuCM5X/YgoaA7Wssi2c
nAQ/oJntAeVJTONuFGReh3JWNOkBPXqKkoeMnzeWLDYhHKD2vzRE7F/nIg/2ZqL5TtwtjfXY+Wva
YjnSbMyrbvBmGcDn7Q2qqYKLLg0RrhT/bZKjZf/BCRI6a1vEBbnmXcABtvat3rlbSDiwoFyHg9lm
sbSqG4q/iIFgtxg1er3OmyIDwOjnQrfUG8wV5UM5TOLUNdV4dFIA2eHYg/NCYGwJH/WcyDaFoj3n
8YAPRkNOHaDR7/PJOa5o7j64+oRhexYlBu3ZcMsHt/AC7SYbneF76zrVXzNa6tu+8wQZ0yRd7NmD
tWjR0XMhD+2h0CF1SqYocWRdRkav/DcAa3nLRjlXr5q6Ia3dEaYP0DGv3Q/amrdlSKJfSaHZCjYp
zmRgw6zzJgmXNbeNvS3KRoSZmWp1HKjM+kD2zBRbftm/LZqi+GzAyvla21qBEjFtl+YtZA/3a+BM
q3YgwUKNuJXojz1iZGyIWhBai9+88NnPm6XZvrLrun6Xmi0GmrXCqB6XqLVEZBmjfqAu29inDnrZ
CU2NRnr33K/7uh5c5Iiqze8GZ4GQa2lT2Ye5yKdk5/ozT0Zluny0R8Y9MSkofiM/H8zX0tZI3chH
rLZALcEPzSAtSJ5Gv+1CcLh1IDLsCmtNNuXiTHe7r42dX3A4DZO0WD9C1QehnAWr20RmosbXHTl7
2ATtRSsOuhRjNPt2drTVLAnnzQgaTw2+60gmPh97NaZ/ORnll5CyOJYIqj8O7L8yRVQm1y4mpK8+
qKETxcM8Gu7rMVPyA2mCYtxrbst3yKeT7hxlsRnCkFQ8DllGg5fiZvClZaxh16h67zUA4OYvDSDb
Vz+djHFH2ovzvVssCpBGJ3szmjo5vS0ITSlQRnnBl3HCDBQ5g9V8b1O7gE4wVJAa9MWSu8pWCmAw
OickY1gkPsPOlS8kRtL3QGbkwdR6+QabohjCIUmtE/7hROwTR0uMKIEERnzVnj6Ni+JZyvwvlTpi
X9S+ExL+JG7SalFvwF+lfaiKuvvs8TmV6Nz1vovNti4OKK+sale1vvVxGiSAb/ThNzOZEacOfS8Z
IoXRidhXVUuJeilUPNqVZ0aJNNYvgHDEGBMZv6x7MyVIIhmIFwmZFOpXSVcpZs1RfNRRVNY3ukj0
+1xa66mTGYhMeNntO0LBePEyWPw7o1vpMJV9d7B9be75zpP8hdExfHmRXezga0GD4ECQioISH6lB
eNNuqcnLha+65DHO4LHGmhEE351Wz5G+VbP+tU6rToSc153y1ARKfuk4ETQHXzB5hsIzyHJ2ba26
X4J2XMPKJTUShQ29PkwVGYtliv9w1oT9UQ/G+jPEHWbbajA3zmjdIU13y5LveZimJGEOZ84kADZA
qKFnmXMXKJtx+PwSeGHD5J0dBhDUS0eKnv3puAzYU6z0VCXugr/Uutbc3/aYf1hjz+VugO+Guqvb
NnZL+tzzuFhxWixL/PwN/Ah4+NP//mzDn68moiWUobGq22pvNKV+ZDsBhQTcGMrBdnhdOdV8WE0b
O9QMy10llnuDwwAvRptnh9Jwkp3vUOot7NYJM1ZB8qaL/J2YPOOoIT/eqWrI48Lx8DwJJIgc/9eb
zvaHF6AsrynCLm3Rz3kbqpinJB/XKi7kXKDVdYbQKQBXFqY9HfJ1MegVtttoC4ZTxzb0WCWdujPE
ZF7ZO29H4T89yLMzgsc2ri79Lo8dzAsPxWQn94qkpw80C9dwmWuYZsDSY0022bFY02uitLN0gX92
1Ofu+8VbqimTdh4nRdF9Kyx8hQfyfEK6S7O4k1aN0tNJZQI9oavnt6NjDxtvAC2nkMukH11RWsQs
QVmgG7uqeo+eLc8j3Z4Ao3jJ1L3j5N+LEErjtOzVUKVvMJ3QvwHJ2QZ7N5vcjzD0pttq9lrWYNtK
mEDs5hql7tJzPTuTNLT4WybXLM6kMtn1ZFuhSFTAMNQ8OKHqEodzKomiNnr7pPlGjkmb7p4fHZeG
99lpZSXTasS2kcYB9OePbqqWPfYDWgaiEFdgGxeOdudd9V7lXt/5Q8HOzQQEpNVHAtTYyGr5N2Ut
15jFF27kvD2VemuOD0SUcT5Z9l06qGnX12y/Z5dN5vPP6tIIPId8N83qapWlqhgNQnbo58yOMJ9R
915aw9t5LD8RKvHlZdMAahNAhU94PIqjnprJ9ys/YTsP/2EM+meTmSe0MZioUDHKxvaEOmg5mkGT
vTTKMX/sUtLTgXb1bxujkZQ2LOe+6Grnce3KLsI4sMQiqa4h+C4cdP3tTfxSwG36jbKjxjLW2DYj
cAC3UOvODNWm1SKjJnzVQ8b839WkzrudVMO8shjTNoZjM0eum/pRa7Xa3uqT9tXzz/bSF7Q98l/u
Z1yMFk+ttRUZC5P0h7JhswM+opyNa7KyCyudfzbSBQ5h+NLcBVnbZmjlQ7sbytG4Ika4NNDOxjKh
J9QCMEnGXecQbxMEb9q+Dm5Jql6IqkvnK8PgwnR1bnVuptlvOk73cYYJbU9QHD7KVLtPAefe1Rrt
0XlheLvSYYsz4XR9/u1YFz63c4xtg+zXyEj/i+tE794ht+CGXK3gZKJV9vohR+sKnUwvUg69MzEN
JOIlLR6Gsl7Jhe+08g6P17CESYIFr/Hb9h1BTySwDu7Ua8eiRZDDhm47UGsLc/FKMNp0azlde1xE
Pb8UtZo+eCpPCFfusZiZJr2KXeLZ2YYTZ7t51MuBs5mndQEnCH/pH41SCMzGdk/QoxqH6TFPZPmu
WWq6TnbTtdciri48mXMZRDDOdLPozMdJSxGkojV8ENiO76zKBxuYl8WHLqvSKx/ZpaLP9iN+GSWu
MZMK5os8Bvn+3bLGRwzkA8eX4kWlTcZx8Ofqk53CFX7+tV+ac38Efv5yPd0tlqL1aVE1MgO6KOWj
3tYo5rKNbmDm4iCHLDhUQfk5WT3tA6nOeihZrV8+f/0Lk8J54EJpJJUgl6qM7YFKFrSoemfINT+Z
dZVfachcusTZtqqn5eKrqcliWnHyhB5Mj8aaIF2utV5Z5S99IWdT20qYUi1w18SjVVshgpFpzxxR
3oG8FyfV4c/rDFv7+t89srNJrtkCqxdCqWPOjkNEIqt7CjAGI1HR/5129Z8d4TnVLPMata4cgeKa
gtNLY4UL6TcWqlzUDcdknK59ffalr/2s/IdL0MFhyvbIIMf0thALfAC3TXZGa6PT0CztXvpDeTPo
8sFg4GNRr3FkGa14Jwm6/QxpGi1gZnxvOGKETWu0G0H0TToXTTyFrpaIuMqIus/S8v2a5+5hRfO3
HZKJWNA2+7hMy4PWj8esxZOE28pBFaZ71D2m8mExnK8FJVhOuPnI6UMLYmgEFtrDrAtlywZIuVn9
2PB690kJU98rcOcDZOqjYTDd3eomn7wx7w64W8crH9ql4Xou8xwr0aJkMDkF+ILjPmb0IlzGnvT1
qnV3XUXXIOtNHUTKnBymrtI+pkMnI6uu9CvnvQvfurO9yl8mjHZy62CFvBxji0s/AZ1sXoO7QJYj
yTmdtJJjed/a0/fnP/YfyVR/2JCd5/d53aS14wLcuxo9/d5zBwJSkmaNxdD3p1lhmRrdweTUOJg7
25twUW/cDmCONlo1N4no7r8NMOxhyy97oMO9frBnZe8H2MSf3M3CTYsQb6UJc4JjeB1O0Af2z//4
S4/qbDMZ4K/SvFymsafUQK5Lo2M1bZYXK9KrMS/zx7WiwPH8tS5+Gdv098t7AZ4AckF0aYwdsIlt
axmOOliPL960TLf5lE/kwJXDbVZl2eu5JBt7zXD/kdZ67W4vbL7OtY9FGeS5po/c7ai5uyXvtQgW
2zVy76VOzDlLsBv6YDJTWhapkVK+NY08bte53yOSG6JAKe9WaMrcm/UKnsPpvJAoG/fKEevCEuKc
Tbm6seZiEmxjdKdC0iBVs9PLIt/NDS7359/fhc3lOSqYohNUnUXDyL8s5geIQuoetfTXwUfDFlE7
uVZvOmMT/zO3O2dTrr80yIlcL4tLD/EHsUrLI8SH+nbux3Fntol59J1KP8DEMHYrsuHHxpTaPndz
tnyuKGhjUNuHxK0t+yn1rBuMo80Oy1ry3z3r80wcK02tcUHIHkMMKB4Tk3KwsZoVLRPHePf8s77w
On+sRr8MFcAoJFFMMo/HrAyOoyZxlWO0f7AlJuXnL3FhYbPPtnHDTPSMZ+VcAn/lDfATdDhaGRxM
pw6OtsjNaLPU7ukZiStXvHRTZ5ONViOUJYo3j3l9I/HsJjgi0ZPZ7Yr6yk7qgvgGz8zTOYbw6XSy
q4AKladlbyjB1scp6M2XVd8LHJSatVu6dnrNdbsTTXbSMRVOXgekwqH3GrlTtlHuHexv0RqAi7Ub
V0YUEcZdD5vkvxtI9tl2D7QSPhd0uxyfnC01irjgpSDztnXp8nj52h2ff8MXBuy58H0LqzO9lPm7
NxaHZnpNlD04lkNGOS3K6qW6suRfeq9nc09Qg0YRHSlLbinXUwWhJNQgDe37ufp3EuR/poRzUTDW
+GI0VsQJ0zQn+xVL3v3YNdfQiZdu4GzCMdxJNXz1Tdy7gDw2Ufs+MVkh/IWu/fPv4sIlzn1IuJlH
8Hvolwp4CiFURe/FINYHbATzleX10hXOdj1pAP6gXypuIgv8B1Gi9w3afn05TfW1t3Dhg/pxMP9l
VtLIptmybus47ZLxXZLoYi9UaZxcHdg2UtDx9PzDurAr+ZGB98t1+Om9IhamiNFZvsb7/CKFUBEa
rVZhlcAvgpH2ylC89NC2P//lSrh85hUuBYe7hn4A7Ig1LLzOoIqQBVcucUluZJ0N9zE1m9EXUxEX
BTq+WVPJDaQYLSqmxjzCaBijbmvZmJQX9nlpjCEcG3Jea9/bExR1dV9+6eVZT2/VzxzKAg3HaLyb
QoVz4I9DZDiG8SnpWpiQ5lL0pwkMdYDCQH6uh9b45MhBtNEkbesrcRnzTVDCTbVLzhxI4yqOEX5q
UEB5/q1bF1akH4S9X15GC/+I4z2aXXJL4Cau+uvFlvTuC3Uw+7Lfj4pyK9JDRL2kCxOpscBMG3V5
IPGEOMLKcXZIt5YXecVrnCsbkCbSsfcyNfzjCLognKDC7tFerrs6mdN9kRZtKMvstseT1+EwD9th
pSdIfoFOt/BuWlL3vZv507GGbXQAPnLLG+yO06gFO5AB5gulD7Adr80Rl+7/rHpXCRKEYWQUMf1/
81QYOOD6gAQSofccFrELaiuU1bTvgysTNzYoXv4fzi7nuUEoNTPSnrICN2JA9ixcH/8272pMLBWb
sHWndJkeHTygQSQSrb434DnD0NKo7+0tJ893HB+RpOCpZ5uZs9IahJQIVlQQWU3YY++/oflGqK2j
HaDqpVSjGp4twKZq/lRXi+UBP9YSPAn+cDJzzgVhTQ32WzYl/RxmrNovnU6bHpA1Wa8JFVQvZec6
37KuyfBt6CC38D3k7j0YKJCEwTgQalVYZvKAxdLBWIVj4hWgXRe0h3BbedDSr3RJm5bEhMR80YxG
jvajLulBmGt9s5Gvil2wjlDAHAuxkgeeNwBm3IKJAa8D7WLxvSrGDE5XUPM03NjBYpTePhksHdyi
5tffXQo5mxNQ83a5soaP/aTnn0kJQUipdX1AP0J39IWftiafdUOqd61evxrdbL5xFvqrgxE8kBbY
08peTMhNfSZFNOHOpbNAdt5dOzc6qdg6BEC8+gP9eO4v/yYJML8jwIZ4YteSidwhkukPbtdmn00P
fhvK8QKpnpPXUBitxjY+OGNn3lRZ0+2zzB+6o143lCpwW1mYQ+a5N4AfJl1sadxOPsvWi3yWruxl
zWxgALcjSgerYKO+t7oYp1coJ7tXhVdMtMr9oEo2kUvwtUuGyorgJ1RxqtvYCBvDTSRBEQtIfFLP
+vnFCN3sWyN650O1cAqFFoWVMvJWu3jnFzkIpRkD6Ps5z/DtqdlXyU6us/92bEdIaNOaii+FXBgq
a1lhLuzTZToZqrBkqNNNj9AkdOYBiY7kk15NlzYlXfgq5IOcPyyG0aY3uTH5b6HX5H9pSJ/yYzPU
dbnz6iGJ1dgUTjT0DW15e0GGAUnGKpA7+A58MDcdpX2sygVEiNU3aJhk3hUHTiQOVuOmtgGCzABi
LQus2V4UxKyBfvTy+9nNV4OT2qw/zmm2elHrjoR2mcQ6pFAY83vfaLBH6ELp1mlaV90Iyw1Wt2/r
APVWN2jNl3y03S5Scgw+zV5wSHzq3pFQzfLSD5alDMsq8I4TkGMrSkE1k0I/TGA5DWD/cyWW8kBV
q/u4THn6edCJnNOmqtiqWFkRmcCcgpuJdlobdYTx7MVMG/Rmzg1ziiwqHY/SS4Ufs72j8+X3mlft
ZS94ocze9pcAdOlbmPa1ChkV3k1hGkpFZdPoQ0iGWfHgto78kMhuuqXl2Cf4nHryvukmBa/Jp9bw
QQv6obS2g754RaW5PTaF5nyd3EXs+Ba0OpRJvVLrK7v8rWwS71srnZJFu6gVjyQYhhTWedOiku7o
FBzGQKwps3Yi7tNZ5eXB0irwWE6jLxFZrXgN1jJImK78XhK4hNUhDdtsA2frci7fQK1DDEb1pn6L
JFoj0anM/C++0XLSxFiK9c6ZN33O4NjOA8kbiPjbcnKrXeGNyRGxXE8uB7nh66GjmPgC2AScLsUM
Ai0uWA2mGgFHCMLpgJxMgrneL2RmGkB7cQ3s29UfDzYRK2+wzCD3nnSwT9Zc+pji6hGmk+EEIYjl
9bDkgU6bx4C8SNLAUBGqaJJMaxZ8DcE4USe3xvl+sgefeK5E+JGpkjTuk6Ewb6Rchb3n1pENiqyv
vgXBNMtdPRvyMFB0/BjYPQmeczkuPKFumvyTZaOPCusB+n7I5zvdqpXsrBBxjvOgY0FNw6Af51Nt
qQJYbJA7j4z6DglhFnQFyRyBXHZL6s9RC7Gv35yo2RfHme79unuXAsfvd/guA4xuWvq95u/zJSDm
CbFe5w927VlfkyzFKjEBVSTb2DWdU4q83jtYGfPUHhAvHdhGd7xHoYYyP7T6VvVUlWeDQWRBDTMh
p4StzkjfYGgAe4GiTem9E93ahVRn9A/JMptVPNbJQ0dU20NtTcYbWNDtq7XUMziZpgDqJosqQCdA
8SdBe9XYdxXdNj50McOpAVILBnoUxkevDWS7dwakRmipuochMcd7lS9vESxusomgaN5o5aoV6Cqz
4VulXFC+A8KuFs13WX+qSCshfjkvIaSSzNnfUGGs18jgk92RQazNocp9XduZI4GdKNLmV1kRqE9p
aw/L0R9JvNy7pdOPEcEaMyxF8nCXkCVdpz3VpnpMtmcZTkHVfFF5P71Z26aGCFvBoE31dBVh08xd
jv08AfDn8uHEG1zXCtuyBVKlwz3DykzAm3UUGNK+Zozdj2wMYKnW6I0FMrshQXE4pf266XXLBrJn
AmMJt2lysjfU29bRlXf0tZ0QIZd1pHpOWqNd3OVTL5pQOf9D3Xnt1o2l2/pVGn29aZCcTBPYfS5W
Doq2guUbQrZl5jgn49Ofb8nV3ZaqZe262MA5QMEoy5K4mGb4/zG+YauP/yV7HgxWDcG2L9PiHr0O
Hy02AC38fgn6xgrsucT7ywoUAhpgPkImtmnAYGUl1jdngOopGbv2RRQ6NLeYafqsk+/UK97Yf2DD
e7H/YOgcy/h0QOaj+jpDCPyDfa63J2/i2+9P6a2q5LMJ6JdzGkxHxaBF5NbvqYqVAlh6VcTZxkss
9VV7Pg1omCKrulDtLkFuuNJ5NX595+BvrC/tVztrE5WoZ1DF25JqchMRsrWcCBMnhGEQkLDNfmX3
brI2Ip5tm1F5nzeDeRyaIVgDly5XQuXGJjP7x99/nDdu77NZ8JdLMc52XcCE9LZgWpl2ot7btHOp
LmQSYxYvgnwZAkfaRCxS3jniG5uu13wNpk2deXaGUcJIszsbn9BKFCNrDgasPar9vwbg/1d95LmU
+suZweyAL2UP/tbVTrmOczs/Z23Zr2o7ya5/f/HeeFSfPaC/HGLOwzpraz/YzvNE9UV6lzkZees2
nN9T17x1hFebcZUWljBoHm29wLjVqRBXpMiViFgm853Cwlu349VWvCnKnJ6ZQwMgaez1EKjiWAFD
2OAKrbZWF4zvbGXfKGBYr/baYSscVcejsY2y+DOb2L1hDWiNi/g7jIxpn3naf0cV81yu/Q87uOeq
wy+3BdRIayLKj3chSDpobHl05cu2v6TTRLaxVt5OeB3qVJWW53jQxLJqI2ttx/G4EkwedzKXP4qh
Zc1Cut5ZH47WHVxsgcdHDCubndEapLa7BMo8raJOF2s00d7azhPvCrZBvUl8eq0edWkUa6W/H4y0
XerJKdYGXchNY03I16WdX0azlWyFX2fnIdFeS9VNw1lv1OM69s1iX+QZ7eE8YVYtnXldDmmxzpCq
r/wOqQQ7UY2eUL0bWn7aUf+ni3b6+i8XrYnyFAldbmwbr1R7i3XmuhpBSGNiBDcZOumKuCSMtllm
HFSizY+xZbEgC+L3cIevoDj/fmFfDYyZHTV2GxbhtgfSKVaBNeeXdAlFu2hxU2x9y2tssiVzaaE2
VOqxt/ti5Y1etw2qumcHMWUWHGrXvZAp9el3nts3huvXCXMijpR2jCHetXljbcuEOQkt53uomTfe
79dpRF1mGXIMeftcXALLKo8lu+xJb9gEvydzeJ44/8OdfXYq/XJngbOSexDP2a4VQq64qdOmjiiw
S+FH38IWfW4FvBtvbTOvqzKMHjoPxTFQ+BQGzzwdcpuNXRi00XYeQHcUSobnYdTBSs4nPJmRvKqc
PL/OdPWtdYmM+/3Y+lbL61n4+svHjuHulF1Ov2cOZ70ekO0tiz4bCNs82bBn7V+1wvs2Bo04yyeH
1MmE1oydmA7zdiCvhCXHCySyvHqhIz85sQssU0nrHXbMG8Omffr6L58uiMbZmSUXNQxq/1p6hDwH
1EqJbZjxt7X+e4FSbwybz/rtX46TQZ/IIs/2t7GcrmC0V9tMqm7heyAZuYnbOcLV8Psr/tYpvZoJ
CvC7Vgt8aGu2Y382oQtbslccNgRL4jvE7PHz0v1vIC76p1Z37dPfzh9r9bdNV35/1KTC/PfpUN+q
eiLSJtb/5+Vf1c+/R0/ViTHx4i/rUid6uu6e2unjk+pyfvRnqvjpO/+n//i3p+ffcjPVT//4+7eq
K/Xpt0V8rF+RFcAmfrn4p9//x89dPBb83F4/5tOfvv8n48IKPgCpIJrxFF3D/fTsfyIuvA8eBCFf
EpVEmLZP+uu/CBeO/8GUrm36NoxQ/G4n++EfgAvhfiB+nRQiElLlT2TGP8/76ucwwSV7M1395fN4
YrqBA4MQeaK6ueCGXk0XlctKTRN/togTPRxT33ykbWNBBLPFbrZTtYxdK36nuUzi98vZyTcJbcRO
eILtsHaz7Ndjme2gB3EocLNP02q+rQdcVfsCWY2/kmEqu1Xfq9Q7q8Kpri/SNKj8y3mAbk6mAOLC
Y1qSD3ugT5+3G9G3gaBK6VvjsqfcM++dEGVCzbX9bkW2FeJQjdqcxUEsqw3W58l8CPLKFDsCEJv6
YOJHJs1WpHW5RvBC4SPLQnGsyQ9OFmlt1/dR1E3fMfCKZgmTMVlFmSlBKfuq/9xnadxvqITNNkNG
PLRXeB3rTx52oHDVD/XsHcDeYqFxVR6KfT5L57NrdNRswKbHEx8Ny1W6AF7oizWzJedQphSjFk3m
wQmi626AZ5Wk+rB7zqZkWpF5mfjHuO9ZHq00xqkM737rDHsdFmPxUckkBB8d9ZIcW/SERHxYlwTz
BPGS3pL5UBTmJVWfWK2MORrO60SVm5gisregX+R/plCqHHjdyqmuQgwBxSZny2R8UkJMgiIKjT7M
GeDaQNqlY7q1Yit7GKzSux+JwVijyPAoBLIVeQjqoL00y2D42imHwEuXTLpwBcGKE61wxBL44E92
8ZXNdjGsHQzEZJmIOE4pNQPzW2qjsK2dmUG0WBAoIFedUVCUSYC++4sZwS+xVbb41IeZ725Ayot6
GVK1XEe1o9dzNwAnWtDzb7orsk36/pNiMjl9S9E8mC4GIq+ZpnIplCDpJxr9+ZAmurrIYNg5h6Aq
khvfASW2SSM1lOtJhek3s9AAQQnMZFuXGblNzIjQdbts5tkxa6orZdZuZwD5J8ZegIPosk2NfviO
HXO0xEFSGypnkrNmsz5MZldUG+2ojix21CfqisYEpi7iU9VVZjjc+578C7XRSW4nxCj6SVVdcuiJ
KmwbQlpbG74M26tMWSK7IoNHZ9twKsYaeS777nSrteD5siBQquuxaQ1yMaupKrthNZBCO1yZDSHs
t0Vtx/mZy2PPU0gVhe8mGUN1wqRO9PzFgMVtvwMsmWYrELH85nAefUh5bRZ4Sixz3FzzvLCGEN8k
xZ4y6vZEovoeQlkjOtXBCk9tarj5xn1LKoK3neOepxlASv2AMMoTa6MZCkIYho6zLoXiH6O6Dq4J
HaKF0fWqUQ+TO9LzCj2YkrwplbsaAp81TDdF6JFLWAHtwujaE1rYH63sts8BVqwoMk/g07sqT+98
DQnmavCcurhhTirUui2gPK+1CnggU4l8apV6qbpJnMZI9s2UpkTYU47xv9nEGvgsUDtlbktCkp60
MpIfOXDjj9quavcBlAa91a6y9Iae4yHLrJZuzBzcCWgocjO4yrmJmsS/qDrLPG+mfBdHBfkfpNow
UC7jpk0pFkzOIrVIwVL+Htup/tL5rN4sr9vMkXtLabrfuRG3SuPMEQ0hYZrEoisJR+CqcU1j2RVB
Yi68OQFVgrD3jtTZrl1ntpH4155d3pSi+AGeC3NoRQLFSZ1m7buZZK5FmcDlmRJxQXSTzpeNdIZP
pcVAmNMd+m5j2WaXYnrXeVUAQ0rajR+59z3BIlTOYoeWhXVXB9VTwX0+96kDr2LH2hm4e7YToUB7
pCdfS11cQtAM1rYe4pUZGp+MFFDXoHxqk6cbIyfc8kbQHMgZW4FnvIWJsq21GW9UnMSYYAf/vFfh
yQDSbzsK68aUWGupLGIouurCx5TifMYUTve3ixI2DvEdWI114szzMo8I+YZtFNJ4TerPVmSdcqHu
Smc6BsTcL00rOnTEepzCzQ7aa1eUqpz9JJtN3oZnsx0EC2rO9Dq6+YgsnkA2ECLU6Vkim80I0FTo
o9A5g1iXfmQGG1ZtxSsbOcXBrhlG0zkAsiTc+9mfbkTuBQs4ZuYupuq+IImg3Tu0QiKdK9Jc5rMw
7L/UM5uItnRx4zfwp23SnU4u6GApZdsuoo4SImKOWQZwm7pVZIvvdiDZiOe7MrEJq1TF9IAoFnNs
SCUenidttd4sN7VlnAG/uBGQvpn5Z3qwAHDnsdU4ByhOg15O0hj79hx3G7MXwXVDurK7ELo5dyLv
gGtEXnShe21SakJmw8MUyu6+7/1roldIQFbJmZburg/gBoB7u7ATEjS7EdYO5c4tRfKUtHV72k9T
fuWCuVuRL7Amol1EB2lkLsVpxURlZGWyN2r5Ne3JEaPInKTl0uk9jDhEUGGJiObhWgYjbRHGnrVL
cJrVUl9eRdpsFq2m6Lcckdo9DnpmaDJqvyCBZezzdTKfmltp0zfr2ssHSneluxtKL72dSOUq+KgR
/nKg1Ak0OC/6LHHR82rMrNQNqwPxGFOxPrThWN/gprAeZVNEX6RR10iA/VZmawsYFyPHdNmSybOq
cjf4DF/BOjhY5B/jULXWpoineQVwFF8uXL0FYXDRKvLdbBd5GfS8FiwydOnGDm5U3RkpMuMhxmw7
O8ZaDTjm6S4l52iqc8bGaAbiNfbqYYy1tWvN2P9Se3azhrmZXGesHpkmsr7feOPkXXaWfDTdJqfq
YThiQbkmz7aWFVXeVzeT2jqTmh+j0RXhMilYLJjE6PX1FnhVB42B/NtoNuLLxorGH7JJ7JWsoAER
3GAk925Qz8vMpsi8bE7O8FVnuYrqRtjYydrBctqvlEcczMI282lYchuDezPN9QUiVfK1ShsJ4KY0
M/M6KvQIqMssOWl7CKGGpmBlizn2WHLVrb/t+hKMX9/Gl4VhqW1IafArDX4kfuZgHgJwwkvpR2Ld
KqRteRSTku6NBUF8Y0qBO4fGw9DrNawwpHvt164qUaKTgefRnmvOifhOlnnc+w0NAFVv3DZrPjXN
NO/I4SLjIwgra28mI3plSwEdmKKo/wbEYNoKlVqfm9rC992RjDgvSwf93aLMu3gXVanzWXUeAc5F
p+0NREYJQ6pJzDt/kFuyAInwLRq9o/1R7M2CwJlFazDmwNUFFxYNzrmVNv4hsovqUzD69wmlsZVS
vYUCv1e7DOv8RULGAoghD5wPMDcQDuSItMKwblo6Mmum2JJ9YEm4QjMOW8mi/TrJ8Z06DKA7Gubp
PhFVvglZuDMckglXMx0e/cZot2UnJIudvN/Dt4VwkmTeNT69+bprUaeUUeMdtev+GM0x39f5aRBu
gp5eeN61Fa55GkSYjSPrHJi4eaANMV/EEN6LlSHpgq+jsCi+4aFUBQDMvtwHsi8v5lFuuqoNt37W
gpWNqV7xagud+R81ngXiobw03AL50KugSo2vE+E/n82WRljsyjrf+5aQ4c7vLbkaa1qF0iiIAWi9
6qh8HDYjfd8n5lRl4VnQw9YfxvZAPlB7CEDBLMUwkFA4ucM1Qw+JYExC7jYGEcW6N2673Wz1+RaZ
Qxcsa+IuV1pQfclUMh4APxib1J71rRbQHeBFGNMuVWZ61FGqN4U9iAfJRqd6cqrQI5YSoEt37L1Z
g9+Qw11t0uDc1IXnwcpzjLonIS/Un4K+Cc5F61ssZ/L+IztK/GCz4ZN5FaKsjIMRYojKibBZTICI
S1QUarwZINIQRdSRgeMVJo90Wkz2l8gnfU61XpQtkYAIinBtPWw6I4ec2w+m3IIrCTBYjkGwwnOc
LYnPmr7WAwKSjcziPl62tMkuvcEICHWIgqTdeQQB0aZLo8o/qtm9zvVM1tIIdBm0e9/6hxhQ7Y1w
8J/HeaEOKODGA5qMdKGqIEULln6rG201UMyt/sytpGHAI4iba2OEZpy6ID1kK3LKQhoCKIG0xH5H
sLxnR4XZUvQM6iTrYUCxkymdwFb0kfNMIyV6itsfodggcgAlqmRzQ599QYe3SLZ259urkCdzR1DA
o+qr6WPi6TzbDEOq3BVLMRKMdZ2fD2Fp7EH6RGddjAyn65M72HHJ8QQ+OQbF7F70CfqgllFzKwNU
GX3nhucOo/ilO5T+2g4SgzVAlNy6Q1Mu/WaO19Vkx+c9W+yVSoXzLaBNfe8iNzwb27y/Jtop25Je
dAvEo9mDtMjOXLcob9uxUZu5HpO1NiO1BSNU7ULbJgyKMaheZWUHNqgwPQK0YPafZ9pmop6kSbc9
SVjozzzNnT8wODXjx7kfvS1aARYaSdXE7SrOQ9UdXTaU63hq+pVwLIukQKb8LeGl/f5EBNZnZhwa
m1O14xCUnia7yyOmFXN6tUEqMhKcx+E5aMIKsZZ1lSxFV7l3xJEjcSvZd6cRb21HoBaT+KxOu0qL
tFUstlvsotFVOHrepnBs+zxvSv8uCqf5RyoNv4WnZM6XQDYu2UASKtrwadcy750lailQdRk+SLyI
RiePYcpa0fB0ZR5JtEiZcAKHu1UnAGva+aNuU3elS1b223wwsitahb1cGA4ujiVuRwawyJW4jXxh
xYcuHypCl/wRHEeTohQg4e07BsdpjV6o3kwEWbTgFo1Yb2Aain5ZuadKa8U28zj4g0+2N1vLM0PT
Q5hUEQJay/slYDR96ZDc89WbOpcwz2k+5EqBSzI7YOp90jnT2pxS2yaPsETXELdkpK3TysxWoy2i
exFlDWyWiCjv1hEfLZSFa3eKwj0C3ORQ1qbggVR5cdMNCK+WXknuCWqQSv5wGYpuTNN/KqKRWbeP
WATHtupJb7Uhhy4UJYR79Astncu0Ft+QR/groZngWAbk7D/H+KRP0ll9jGc72ysgQBi5YsiAUPCj
dQNrBaRPmhBRp2A7cWTAOWCHaOGHJ91XJ1YG+st7Jrdir4ZWXCA709immmoCxCdrrPRDmX9CtZCd
5yJPAExO2QUYLCgItZ65+mCPuS2HMG2zTSOm0VqHSLQVG6CWhUKLQeQ7agW16ak8i29TJ7LHvIDi
RGiej8BoGg+1W9fbtCyrPQbTxMXP3aYW8MEsIVaxiIZr3YZ+schjvxj3HVqUT7M/2P2utnV5r3tu
+rJiHDsjBNNISDV4FtiymDpmU0NC+JxrSQZdlmRbu4mbZDmBj72GjtaAmcls70tuRTkC/LEo4pU9
1yrCS5bqfOeDP7Y2uVb+16EOhuYscwd0VME0j2IfE3H3SIhZ82gaxXyLhhHRBQGDEgnpwLqUqxcb
7fnglCRr9FlWOMcMEdemSIP4PiZ9uWExn5nzrmXF+YPFGVqayo/JdTRQ7Z/bCkrOinSS9nIUhfVA
dQoVhXZJlvQTEd43hX9zkhEwcwyq+j7QwYqXdSmbk85oUo8ZzNPDEJdsx8Pn+pab9/x/YdblN+aF
PqaJZvjXMMf7GoKB194mWQc5x4YIFi8bSi67OW6wNGssPwcjmFHwWeZwk2jDXyeF27J+lFZ839VB
fqCDWljLNnSjR11XFBZO8B52SiEoLOMeeIfI950Iyvveswt3E88W1TVDE6kC5T8eyUH2lSIzTwva
Y0hM+LNhUKdMERMMjk3VSr6MTs4E03agUhYxRCTm/yK2x6XdulZ9CAEn1stqiNtv/DSLfrdnqWFl
ef1ASnl4JPAwHNg6pACC1+zd+CW1yxS1AuZA6GBe+w4rexDVawdH3G1gqXnJzMS38U4KHl7Zz7xD
okgRaT1/HYjg6URPtRMkpWKPFukQ4cuaFpK2e74HWmAidcyGltl64YVFZ9bLgrrDvAOwMwIwpjRY
V5dFhAZ3aZMsjq4qnj0sSGh9Bt9e1NNA2YlupjFv/KLKjAX5f5G68mZJeWaSY/1QOu6poUjsxgg3
KuRP5Gl2caRmbVa3OO2UHbD9Ffkt7gxuf6uxxmD36ZiFjDSf+IDj0IjsXLnSbr4WpU8JpkB+Q/nn
uZRD/YqLZGsYatQ1SIEmHgkF9aps/LBay4KQwZ1JuNG49FwgbADhm/rBcAW/wCaUMWYiPtV2RM16
+QhY3VWbQZncAw/MCAwqgUKNFenQZGvlRpa3BQraUPIaWvKBd13WckoagR9/cp+ovNZ1CVGcwBei
rXVmFccGPqp6yH2Lr0Q1md+3pt3l4zXDZZRu0Rg62blB3Im3jdmuZ+fFNDrILQkI7rILi6GnOOu7
rLtn4a/0XemNYXtrIVasN0Plkwhs9lGotx2ZD82yDRCMnBdq5oO2Q+XmF2R88KmQkHVg94CsNcuy
0OB+mlGVF2mrGFF6PsN4RP9cSepagrJd4InQWYJdKjsMZRWnCOaej08+x4BmvqYvmHRudUKqFWeG
R0YWviDnLhkD1Eod4Y6Fa22y0p+LGydEabL4LzJ+S8pt2LYqHcLzRHQYzkx2qaovnaG0qj3kXffh
l8bKHw2Mv5VdcVUlpVb/+PvLrpZPaBPhCwiteNFtOK2vHUaE3BK4kAieWls0l+UoEot6Su+NC/IE
2mQjrK7Q7/gbnruA/265clB+VtqAGwlQoyvzGkLAYrrqNIsnuGNG/UD1jiDxkKfhqWV7t7K72T2A
W2hQjPYGDMW8g5K/mU6cUbKfm+t8KAi1Q+HlgseEXVKOZrGZRON+QQ6kh5VLpHS8wEHGZD9pUZZs
XHSAJNPoP2HZiDfSaqyDrgyLuF4vbYt3OoUvRUPPpyeJS8P9g3sZ3PqrjuEMC9Fi+pgW7IETnu2q
3Udx1qyUcMerdnCGc+EP5RIwz3sc0T/dTaLQ0OmKgHKCOLWiXrZfG161PimnedGnNgvLLPf2VI3j
JyBrbCAkHaj0nXv5LFB5eS9ZtJJ4BXWVzCtyr18esi0TkJEFZSQIOuHF7PRAMbCXH8Z0dmtyD8l3
LkA8XxpuX4OnbeWC+r1CCYgZ3tgYmgyhRRwL/C6/f7BfSgdONyGwKCfT86NbSNzKq0tRNoQjNUzo
ixz76VVQFOMV4UEsF1vkz+/1hl+qIH4ezDFJECHYhXSN18QZSdh5BfK9W5DPzuYqzmsBAW6MnHfU
SK9PyrJh59u+RZHUtE8pXC8v9kQwSso7RWy0qRiRTWpFOejAGKcFpQzmht9fw9cPMoezeY5sQYeU
PoA8dTt/6bKXk5WUjEfAM58nnmRM6D1gzj4Nf2HGoE/G6qkIxcRAZRkJkb/6/QewXsEU6NfyTNHU
tR2Xlqr3899/+QjJYCdjRl8IhpxuuvtY5bMBFd3RHh1II7pkzeH0a0NFNd2CWGUP4XxCCrkRAD92
Zq1JcdCMqJhomooXKkI/sQhLP6jX2iZpYyFwDqTLUAunwl4fwsfMNOPHsomGhD3GbM87QIsDdGUj
nioKwKUP8t+swBLUUW2QJNNpxv6fbRm3J/lpRSPhtAbFw1BdAnwDPlayukXIbIzqS0BqdXIsWcja
F3QivHplEJs2IaPRpr7Kh5GbSFS0Vd2yt2BCpXNDd7BJRyZd3Zv84qAk+IjgjbCEEmmC08UXGvJn
BVwgW2dV6B4bX/jX2Pz4auMSsrVoB+F3C5RZlrU9mUqYidOY1QBSIT581epkq4XmVjKuRY9RPdbh
Jkmt4FC0ikKwo/3uLA0y+cMUMVMl1zhhDRDSZjh0RLaH96UMc1YmcRzfza2er31j0kymNgjehQsD
UKxt6u/5WdLWTOi537MI0YFBiHyMl6V7cnOHVXQl4874hCUDf+BU9Uz3qiPpaMHrRD4J+vak2FQC
xPUZbuS0XNszzs6FI1lSLacWGsAqEwEXijpNsjVASbJuppsz70IVGXqvoQIhM0Y3QT/veT3iNhj9
D2PlGOMmwao9LBVh7eZOW4NZHEd/KEhrT+AKnPCPdbPun39DlzgcpKNBk64qNWDPH6MkkTt6e88X
weekfdrgLQ9NxYedWeOny6HoY3WlR1k/qDnVNG8I4aXSPMhNQqjfPYounprUpM+Bga65CDVcujVS
yvCkvg4ew2w8R5pHb8Er0+nC8hw2kLlKJ+Pwc5U2koVZcWOhRRh41FYOlc0fVpXZ1+AULOTZge+4
q7Ao5/zAtgn+6+9f1lfaB0KNGCpYQkmGXdfzXusLJYyVWlilvUhUwpo+oqd4zTkyTgUO8nGoo/FF
GnTcgt8f9/Xgi/LbYZpF6CZI1fpTspM9sD9Exk6/O5eM75FBaXkFr+k9rM9pcP11pkNZQEHLsqR7
ihxCcfFyNKSu6vQ6hZroCMO/i6G0PgH7BVGKfh53tl36bFzzGUfDMcSA/FnzUvz4/an+6RJjmvWQ
NdHCgYzD4PjyI8xyso2ywJpkYm+6qiaW8ZSa/GvLthBFCHf6XkQT1+D3R329quCMUccE/Ek6oh+8
PnF6cLG0KZsuSidIjwLV+cyodWp352X70MPPst4Z9/80z3Ge6Cek6aDaQZ7wSkYz8O6O4CPnxRwn
8nKcQjJFolE8yallKPn92b1+fGzTZY6xQOE4lmehIHp5TUtEKxKDWLOIJFuRBbv6zLiudD2XX39/
oP9081DPky9J1I5PTM/LA8VdVJIl4M+nvKgMA0uYEDceQ4hdyL6Ct9wGpEg/Czp+f1zefH7zr0+u
bdoOcig3cARLb+e1G5tJr/RUaA2sfXSO5Uapw+SYbYVXLC/rNeYI73viZ+MPN6ms766Byn9pp4F6
VLFIoA4HU/Pdrk7prmhV3CP4QLr5dSjza7/oxW1d+gUcWaqbiwSpxZ2kGf1YwKbSqyoMAhKBqe4x
1eJNrPF+EByDoL5/zJPgJNlJ5HhwefiItxzk9CjcXjVLIzWa9IzRmRZT41VfBx0azXa27HGPNqMM
rkbLZ7oCzBIlnysZFFovY6cJgEDjIijE1n/eX3csDIwljj12/GZf4CDR1MS6J2lrhiEVBnN9GKrZ
IdPKK3tjh+CGUTsmRb1btJ2ByNh5rhOAEObrYOWYfw3BvuK8YK8fXDn9xG+I8jopL0xNoFrmRxZt
XBShZnHovDAN1irQNeqhrijY89qq4HeWcYWRSsv5KlKCQFyeF8QqpBuxoqK/eN70eLrBtDoMZAic
jUuFPuDT+FwIik/GmJye7fcUyyEVNrxcl8otNCeCTIea88SHlGkwbt0sd5qlKNH1WGX/I88FnmyP
xC8m/ikwiVD0ee9hZ6dUrN3M0UCDauTZVV3il/YMN7wH1l/6m4mIwt04R+KzqpPhzkXxzDrE8EA3
G5VwjxjyHLJe4jRI1qUM1JZcX0YmjRpvR7s68JaYoZgCp9TRDka6oW+PigT0lawH9/hzTnCpDhIb
QosyO/tZFEpJclMPdTycbpUMWBPUUcJ67Of30wkKoqOZkOt3lug2cM7In8k+j2S6Qdf0xnqnp1l6
qwyz3INBf+bGQWZD9QiH3PwFWUx2LC3jxEiqjYaqOcvcLSgydzNMctBA4sawWJpz14XnaUkBetMW
WjVrVCBFcZ4MaurJVPMca+Ui8DGWyA55mH/KX+Z24iOXpY7qrYc5nwUM2G2b8ncdm4uWd4Qo+Oeb
m7YgQZe111byWE3Ewj+/+X9JSnpTFfz3UgT6LGj8t0L0PPnWVqr6oV9/1wsh6f8jytGT1PftnLTD
Y4kadnp6qTY9/cwfCWn+B2kHri3ZzQj2hcFJKokXUv/j74b8YPosIpjiA0HvzDtp2kvWvvE//u5b
HyzizwMC1V4HpPnmh9PuUni+xbLnr2SjPU8A/x6mXZqMglBl/AFspi38tq8WGIkT1YrgQpgD3lx6
S1VNEdoly9kozwfGkJ/SFyJygPt1a7TdRRO5XXI0Z3PFQ0wEH5xXI6HaHoXCp4hDCgx4OD2gSzGc
GI2P78vkvncND/Fm4g9UzOPE38Q6HJmSUhOE/GiZNPdSMoJMFhM98qBqRlNq1+LKo0n/wzpSs6E5
gLZG1GxCO+UnW+hVtAgAE5eP6awprZth2n3SLm+Dz/6UToUybwfHjeDrJBI2k2HO7UpABmDL2NjI
Cks8Xmt2GvFhIGHnGxmL+8D1FOFNxAUc6tEZ+yVTR3fHHEfXI46aZquSYdxQW7LybSn1jSyTIt8E
9rxqxibeOQwFIPesKlkjAgs3c2xYjzYSs2lRdEG2mBplP451qr+USDJ21UBOkquLYvfX3783X64X
Iu3L+qn8pNunJ42W+/+H1/CUxP32a3j2SMfm8YWC+/QDP99BO/hgC0nfH6osQYWke//zFbTND5Ju
OQG8SJrZ658qZ3+8gW7wwSReHQOQRxuRFZv9LwW3635gB0C5jcoLidpEFf6Vt5CyzcvVEvU6QbEB
jbDDEMGRXi0+s9GfKBCgUURJXv4opJYPOPSTGRlwt80FJuOsxL+LXGgMTuWGrFsHUwfirFGNs7Fk
7tx5Lc1RNE5G6y8Q8UQpRu16xphUT7T72YeN8BUy31xblW0hEcUoghxTNtUDLRe3W6c8/96BKAAU
Cm3XI0Eq/MznXXJDXNUd9YeN5fqhjVAu84Yl8QjZDVdNk+CRz+M3kP7w3QrXAfE81wHKoaii77M0
hgGeU0C9HlOzmzR4mZqEKnTsmMPCHbE0LkNUBJ+BwUI2cTwaJgs1NW29FiIWCNd6Q7BsG09pGsx9
1WKuMHvv7AHzU2hRRHbVMF/1OOR/KF65Q4YydAUzffzo53N7DSGZiF9zttW4KYSdPxZZFXT3E3kS
SAg6U55ru5guXPtEJRhSZ7qbptGN12NXx3spM3b/SRtYD1Pp9kCDa6eXm4bcsc8t0aXs/WVZP44Z
U/1CZwR8LDJhAsVh6IYxEfdGa62DVPvf24HcwuWsY4clXZ24537noUtrmtwhFKRsux+xGyV3kcNh
1jm11ozgO9/wlxTL4xwpyGCcW7E8aZynNrqdaqcVJC0M8z1VDRbywGdhsFPenAsg91aHk1qr6E6b
KenpbVHJBhFHgLTOTz30h9BGBn1IFEUPYiSZJdZlHmfFAtsWzabw2So3lbpbRn1qfe86KQ6iNooA
/36L5qTHY3yhiJOxt43N6XB7BRU7ZwjH/8vemSzJjaTb+V20RxlmOJaKAGLOeSJzA2OSTMyzAw7g
6fUhWK0a7PY1K8m0uJI2vejiEMwA3P/hnO84u2YZh9NcAmZjsTewLM6jVNkE1ZQkpDCuc+KgYp3U
AQMdjC++FK2/mbzOSjeaOQYDTj4vNJqhBJNsk08e6GY/XIYR3ECA44PPgLArVofB9eYPS3OqL8y5
ap4ZgS/YJu583Bg2+qJwsO0Ek9zAhG1L3hGPUocMEGMvmVQXok2iJEjSviW31svfMoNcQUxfTv5j
FYpQ2Kee+1KWmZuEucjQhrdtnOXhqCpyL4jz/gLENc2RghcuF4W3fvXYuUhJt/yhI/S2HrQ3e8YC
cGB9HX/qIlfzvlIMcEiM69P8bkIphzjMN6s2qKZm3idIqCEGITNF7WZ2yStJfD5EGjuL4A90jS82
GTGgrw2FLh34bLKQJvKC9Cmt61SCltPE0qjlqIu2pW1Y3KSZkheMhAzd8lh1GmgBX75PQ2u94SHr
ooC2mrU+hIKovyFTZyQ8xMq9cp8voDBPdekRgAMNfOiOzKCJRCGbBbZVaU6O3BcZHdndrLRBPygP
+hnQ1oXv3NDQIWztLkKeR8jDwsYs9WIEteRNuFgmqCi2je9PKNlMeEYnoNnRszfXvMn6wh42WKN0
HkQnauOUamCTDhM7LPU0NXpuvKeVhXnTIyJy3X3BIArabum/oJFz7E1Sq3HalJ1Frbvyototlc+c
IfByM/iyiGr5gu7SPHGih1iZHoKMSOtxecvOV5cB/bSxL8fKTm5zy08/pTsl4ybJwZBy9BSo71HN
Wf0epZf+Cs3bFyGZRdn3vJ88uVMukeYBwnYr/rC10X7viM35MQ7S+tEBzC3CpBpsdUmHcfG3CGH1
14osoKBuOEfCzjU0Z08Sbv5m1JYrNw4jTx/khxu/eaXZtxdk56kXVo0j36oyKuaAsDQblcM05TUp
N/D0sWcwLsUKa8ocxKvpxg/mXIbsDHHFlKAdPvzRgNnLXBbt3eSqYQggxSxw3qvUel5cG/4RDNqh
DgodSjhWxLFD+VDoEXsrA8Umf23/1tpF/wHhQ0YsAdre28io1liBG3ZdbXupIf/onAHdWTRFpEZ6
iVunu2HRk6AjWiY7arrmfVJzTjRoWYTAhWrTmo9osXwLHbDBeZVGCTyfvs+ZjAu7xePrj4S1iwbO
OUqaCVGSk7gKtQnDoS8pFwAxJwRzf3Rk6XQcHpmrB52pjf0pWSLJvDfNO//IwEN+77t2MDaTbJdn
Ikuj594Toj+UQnzVPMb0dmlny75IUEovMJ4+nKGOz4PrI8nOGH+PSM/G7YAr+7mzhbxRKB4/hxaa
9F5PqvkgURBxfvJXfG8yp/mctAk3RmFgNj76qhjNreGi3QT/BQxmgwVgeuf49tyNxyP6BXc8HAKN
GfjjIlz5Jlqjh2+WTsO9Z9udCvMlUm854BvG4fYq4eALcvYe5k8QzelcHJcZkPx21lkb7LrWZWhX
eRlJb1E+m2ZAu0F2lSHHvd0VzlPNtpvotpHxfZiALF3dzRTq6DN0/+vYlIkX2n6UfMtRe4pN3WQ6
0Bb0gP1ORMKwt2PD+GXDcbR88u+hvWZi7Pv7ORtpjFGJZW1A9JtC3Vl10x25cHMcAsIBghPH6Ds3
YE4QItYGEJwtHqbc2KInT1LSfKP5d9P+P+pK/2+tiqkV/5OqOEWU8a36e2HM7/m9MHZ/E5SeLCzZ
3ZrCWNvWX73pWhg7rMx9BpTsy3WH//Kvwtj9jULVpvOB9cew48+FsfWbYGbN7MxhN7n+cX9zMv5n
zsYr/eOP7hRro09VzJjCcDkQXQamfx1f2pFTcO46TeB5RFYGDZtB0rYq2/zGIEbmoELG+Y06ZHzu
pumdHT/B2QtTxR0ewsIIZxJ4+iCnyzrjRSybcIG5zTFea0ILzTGWVTik7ejfk/A89+dpMsAIdL07
vf7pR/4fCB4s72/TUOp7/glMAVzLg/XDKvWv/xCiyCxv0boxcDFm+AcydhO88ktik8OEeC4mBqJI
f6Ro985om9ufKdc9Yv1WsbXmQoyLTYd6i7cNlQvKELafLxJVzb0b2SUEM15lUESGRbLjFMtHPZaI
vw3mDelxcmax6uvI4NpqQhSQzz13ag+9KTHsYCsBjEWRucLjwDMAvkKBz9oI4aDAxpWwOc+UiUlJ
la/2nE4em0K9QKK9oJ+hxJfF90Yk5Riq2INIyyQwimDI1aSudakc0StPBHxuFrTeDuAEgXAoncc8
YTNpGUgB2e97hFxpjLaYqzb3CRSoYusT+9dtem8Uza6PIwVwkS/5wj0rHlxRrNYcz1IjjXbqq+1Y
92jgZOka/cH1Yw0ltFDdBR3tLE70U1Gzx6TCRed6RfNDpF57ahefIWAnStTdWdUdC6r7r/DhOnuT
ZteQKK0lW1IkRoUXwfKXQ9sN5OgxZL0fE2kNOwJS0jHg4hhvxeJxp+hDRfViajBlQjLYEN01AB0Z
hMzxAIMqMrK7Mh0t6le/Wn5EsuvkpoRj8YmCgjpvrAv1bBTDqG3xUJo/Y4SqFHV5h0yYiL9bI5GZ
eVdPlXlplbtq21d6S6D4xCWkOhInvEzHpKqr5Tm3Yks9engpYarhJCLuvnX6O71MV6gRUkQ2t9Zo
WoHVps5F9FjetklUixoIyFDGO6OzndeqNsX39HoWu9dzObue0ZTgnNfG9exOrue4ez3T0+v57q9H
/XI99bXrDbBcbwPtejNM11sCqxwXxvXu8K/3iH69U3gSuV+K611jjyr5pq43kLVeRrMruZdIUVnq
TXW9r2KjUfFKmLCfTO4z83qzaddbzpuUGog8Kbj9KDu4CdE0cSsypiqOPH/clWq9NrXrDVpcb9Ni
vVhpzrljmYIP9/715tVGKd+i9To2rGlRz5bZZ1+y632dMlB+t9uRkL5EgxOygV06mNuVPpIc5+ut
74Mt/dTWUmC4VgXLWiCUZJOIPcbC4rNyZnlDi12TX47J4FpdjNdKo+AlPutr+VGuhYhzrUlwNUWb
ijpFXiuWJZmj53ktY/JE4+lTa3FTNHrjH0GX9Qvv91r/ICGkFkI4R13keZXxMQ/UW3utb8UXfxhG
eUiu9ZR/ra3AqlFn9XhpQ3mtvrJrJWY48Ei3gxah8cuv1drcsXXdMHugiosNCjqs/dR241rmiV8V
n+ZJAt+ulSCkLapC7VohJroZNVgG1spx8eOeKnItKE0n798cCI4Eaq4FZ4ykJ99jeKAOHSxbAsss
Vj7nqtZ7lqDIUFldK9hqialmEV9R2WIjmj/yiDjPMJoKHKGmHT/UFiaf0ODvy5lFrHVyytK6Dsdr
/ZxpPDTBIjr5lnO0+higUux6SQSifquBQ3RDmY7KOusewRm4Q/wTq0dFb+9G+VtK+zPjzCJfFWQe
QVYb4hPjR8I3M5JZh5RaFgBtVSGrZJPP+ENGkBpbP8I2mkbYgmrLGvBGu1OfbNhup8Z9TCEd75Iy
ZdijG6RU7Vx6jCUgUcP2dqtwMd0xdIlv0cBjNtI6m1g53ABsJEqmFWRzd4X6hpsgeRYWMsBtVeTu
D3Pw7SlEYj+OF5cDvfzhpsmyTXjHXVCekTT5yyzmLwXBt8uJmS7WNNz7JQQPs5rPdEuiDJTQp29k
wxo36SQbhgORsr87qPzpYwV5kARVc2TVCHaIuPGl+eRjxYCXVcwvyWwVBQ95Xz2wFRB3XoJEgBjT
/pNGz/xQYzV1uzy3HOJn1ZDLbdT3iF56PyeIN9EYp9BnYOwMsd87AxdWEt/hSuKqqJVTAc3j6cI8
EMXGRTSy/0anD/e0GnzYosKis9t2TYO+MpWefEltj+ZqQs3Mwz56znyImICTJK/Sod2JeZTvbaJn
w2ZmsgB5JcnTKYyUk0OOc5wpqEaB1brF2JUFggnOcxrN/OqilKM4yWG24q3N+3HvWuWECTuGGbpp
FUkoRELLAUZug4waDygpCN6VsIzAvUc/B6Exv5jsZe5VJ+XzRNaoDCoJqm/uWgN3kgU6C0lD1Ynw
WqD8//L4vxlUrf++Ov7vWNkJQv3r1Jjf8fvixjXZ3PCV+j5aQ2fdxPyrONZc6zemwituw3UQsl5n
w79Xx9BCKJrX/t8T1wULO51VXMpOh/8E8NIH+mGiarKY9/6T8vg6Ff6jPOYTuZZYuRK+AxaMHc7f
psYLw4qhd2OmCJZeBI6evsU+FiuIi99rX36IVDxQAxmHxMybUz9Shsw2O9I//cT+g+L2b+i+9VM4
/BRYI5n2VbP3N1iUXYy0CIQPBwOX9XkQI56i8mefZc+T1p/TTKu2TLYxKVT1hfmk+rVw/Lf4E+Ov
s/Nff7+n88NEq8cyTf+bmAJ9Bj7OAedzaQviRjmPrC1y6/YOMmhCerK+rDoVzcBmMRNQ3wSpaDHZ
LT0EI1VUGpWjolyOW6qZQEADCdx2oA1GQ3soiqapg/9jL9t/XdjOqsn99+/dJf35PZE/q17+TP+6
Nl1/36+3z/+NhvSXypc9JyNvvvdfnan/G2tzZqy2zevnI3f+Y2UDdMf06GcR8TBu43n4Y2Wz8njW
l1igElvbWRh1/6A1XbvfP+tbdPZC9KRsf9jnImF3/qasGXTFNpcZC6vKsgvgdPXnRdp3dQ5kQ0US
TqNTwGNwOoi0djuFVJBsd6o5D3R9cJ89BKYBNLnhZoHUwsQVCrmMPzQ7/SLIpMYEUdrb0nXukLip
IKdmylYA3pLg8sm7t9xVjAcLQTZ5Q0crSP6SXN6ZChsLRwbO8IjYrris2SsUTWDXYx9MiKW3KeSa
F62sK/C+pndssgJoLdI6LMCC+GdR2HcsKiG4AJwPMj251zSG60JXXD+GglthZeg2oUYgaCdGN2oz
79FuB/t/4R3531ER/GXRuf9Zr4yn/r/EjpOn/D95b4bpZ/nBwD3mLblCr44/uFVW3OKvl8b9jeGC
zYO5jmV4ESwe218vjfObZyFo5ipjWOmtL8Af4xz9N9Q+LEAZ3CBTQKjwPy8sm3eNG455DjJEn9dR
/JOX5pcZ4I8bi4EObwrvyjpq8tit6n+7K+bGSWJriAmz6NkTWgNxvrIkcsSvi+572zT+ausuUTeW
xsPsR80Wvj5sFz1jBW+UOBbzhTI8YjrBVs7cs7sVr/AbP5weBuNiKBXgGGIzFstvael+a7zote7s
r4Qqw2ixPBy26adlus/6XKmNmxSMQ5MGPEcHe0hWF4nz/OTN8aOniR+2nQ6b3m7a47Sgt22SBISM
oOMxzUI7V9w7mzaJPtrJV1+l0c3bCeXg06TSeYvgmIitWPdupBEhD3PnKqhi2vORvVhYyRqTa0Mq
yVz1y46UCj0gQM++0yPdP0Sumi5+p/ptDAUy6GW196z5RVTRe1yO8pSb+UMSWYgm6I7giThju8+c
OT8Nms+yjb3VthyMdyZ7D2aSTbCI2+9eMhUnH+MnROw6nIzoLJIJoXJsYR6tyw8nVdY+lYwhkFW1
mN99CPm9u+z0xZIEtazAhQaT+sI6eluXDpQaV3xTEoHRCOYFe1IiTxMms3MvxXvTd8QBeJ35UbN/
ZBvbec7B5pg8J2AyWWbWOK6U91Kty7pKK+ebYparZE7P1niEnB0SO8q5WI6l0C74hPFSMm26VfVs
BFJAkocHpQJWZ4+JPWF2JTqb2SC4azPFcez0GR909XKnibvBUFWCs+perdlkMc5IiP9Bapf67YuV
zQUrvBmY/YC7eaif9TESW+FAfAQV8UrLIIlXn28c1RtbZhbDLSB+vKkEbKEx4eDFMogAET5AGsVs
r6MS+YsxvklVCwqR9qk3WsDS/Xgj7QFsD1bVUMfZtkkbyI+VtSONGZiJKL5FJMfIyMDeLVeIUJlu
W6TLC7b4APTDh07YRzi0WF4IMNw1UMAGUrE5wrWNUQJh4SQ4F4RLbuKYi6Dy2YXAzicmY7nT4uqF
dcIuX2dy5gTFvXfeilaLdjJyp93siDaUIzu7upm6bWdWZlhaQ/esGv0grMTbdJH9I1YOrVal3tye
mAAczBo+VuIQCtDZod8NX5lhPsOUjZ4cdOCHNM7w7iXJHgoeUXYExpi9OHDJV2QvNe6xJkJk4pMj
BEhrprDoFxj3gULHnm74G3gEX2n/bDatwqAL86JDBidq28nxpI/DdBildcQPLg7+bO0bp8r2I8/X
my47mNG4q40KqE69fglxYqmdq7XzLh3FO3kh3+EwvIyMQzeTC9uKWGjWVnymDamM/p7tF0ZqeC+b
YixuG3+CA2bzg657j2RKgyWS2SyXiZ3dqa9Q/lTU+kEG7WBjrctCcGO0jhEDCcH3mkymztIlfwPd
X+xSGyaq16sny8m+pqkK5dIsgTBHi+UVILgoIZByNBhScTaae7tnB1Y7Ytn6ZZswODZcsROavHW6
JZxZFW7lAsVeVI11cGCb79qGqzymUOanltuPs9c7z0CVRMDu98ozwV6/cPoHhjGfS0seIet3vGou
eqUiWTZm3jMOH9MHCq6zCVB9j56SKI1vtlqmR6C0xwgV6lYrvA5BP+IFfyHpU5ny1o/njy5S+R7v
CowGJ4p+JHEKnoY8GJhZL6DrGRa0kP9NLJGwCJaXofI+xqi8FGPOK1rHhAJmrbWLovatUH6OAjU5
VLkfh2Wrfywx33LhESjBAjraQWMKik5OOB2GGd6hBkpMsaOVEZ/HYHZ2iFLvZ94N+kYvCE0W1ngz
mdMPKDfTJmNEYmF8Plox+1QvUr/nA/2jVvr/ycrFodT+95XLTV38qFcS+p/KlvV3/CpbLCoQViMA
MW2cQKZPMf37EmoFbPJ/+paOQpGin9/ye5ttC6Cc3O/YD+k/r6XJv9psG77mqo30GYUKlJWkvP6D
Uh8xGA3FX4p9+mvPYnVjYwj1PHOdA/zZlDb5BZ6LxE4D3R3Po9JW3GE/y4cMXsW4UaPRansKj3vM
RwLAlWcQlUUooqdcmDC2XmYHpmJ6v+uGVNTbXCTSPDgkZjxW7nxiuJXtNDH+sFicb6TM2p3eAzgB
gcT51U/Oq25wMtddczabWfsSl/CGKI4y4B+VHSDSuHFcDQxGHvegMOG+dKX2aTZqujHceU0o+xGZ
9mjtUp3iistBKrWhYx4NbsJ2sU8JxzUCdHN4WeoyvrWdqA88Ngj6Pdp8ZDcGAtCcZiAyOYFapcnv
9ZjqyTOQgyLZqaFyD3k751vHmspnGvx3kHrAyiXJYsi1UM+Vgd9Gs7czRl8/cMQCcapmDf9g7NTs
fheU32B9ZlAq7aucS3BFpjlHj03dx0s4Tk60hjp5Np62KT0a2mBHGzdze7bJLWPAXr6YOPrfRDzY
l8ntSc9QvsF/jDEAxFblkxvUg2wZLOx5AB5BYGAEyGcnJWhXH7lWK+8OyAE+Km+K3DDPp+iuT8rm
Q+TEPJX2elc0rn2Q0AnuGFEn44k0GOfFKelBWae1pQYnPJqefc1wHnq7kEwrHcf4rnMzBS7pSP7G
RvB9iqRtUWHlJrwc3R+9zTCo4ZtTerjje805jXZsa1AbgSQUvp2FrWhGZo5dfgRN6FPydtV7HpGo
IjBXEUHTrbUemvkzIA+H4qrT7iB6uMNR+dF4xknmdChS7Jdo/fCD625l3NOP9nPehh1e6ccZYHRc
gx5oqtEPcCFm7yaa2O0qGSr63LzJRyj6qBPaFCERuZUTioNtRve5nRebb1ybGLjgDsLoFSN14nVE
PkBIRtsje4/wCewkztsNAEeUt+VwnmrxFsN0CQq2YqunEalLpXYak1c4XXYQt/ONmxPdkWJKCmsv
C1SjnL2vRRFNcIXaRHjb1Q7ZudnOnlE2ih48Tqu5D1FkPrhT7F14vAKrQ7FR5F6GZgJ3eS1ALqIB
jgKnWr4CjDbRkvE0JMs87xu0mUFrj7sFbu4WiKm7GyN0dAvCOMhTeooHILvgBiFg7oGBkXNkn4S3
Qy6smXpi3SpscyfR2nHoWoN2gteTb9Lcf0Kd3+0hesFFHEhHRt4vD85UvKLAgElk4qjyjSKsG9sO
FewVkCXavBll38QkY5NbA/VoZDHsYeN05zPAqbt+Tu/mKbpEeFwwX0q1020dkV63dWobQFbx4utV
+qKAwB0VnHi2NS8e6WSXEZQ826OaF6Izx03hOUjcrPRzyZYScaj6WBrP3RVj94JimY1E6z3MXvIl
9sfipm4lT0i5NGAVBQq3YZoekmZJ7iv4q8eYNCpRzPoudV33Q47IZ6Bd0Ilo2LQ3jSYPrSb0V/wx
vIFV5bygpixHZuAedh8kbNBa8AAhFyHqxTVYiQ7jZB7KWK9V4OZQA6k8x13To+rEcnq7LLzqW17e
aE3vhkqDDnYsXrDEmDBIhr5xGF3k8q4SViCN/FLUY3RxZ4V0pyedPLYLKGgAsdi7PCzgvx7Y14pt
quKfg2pqEsccddCM1N0XuqshQTTdBtMtsX1Gyl7FQip7buv2UDRFsjW9RoSDWQ815owF+ETFA//q
NC7Ba5lW5E+ASsDdaIjHLA4eK96xsoDe0tpEHDh59sCDYhINJs2vtj6LY83DHYLVsB/KvschXMqG
fULRNa+NVkQclIluOTuHU1SEJUJyMOc0ZqYmkh4FJSqjUMF72CvQdZuGd2NX14lxBBA3UCsSILBJ
5rXML2q0mrJ3v7H0R6beFDaBC0AUYbwlMF9YrS1IoUhSBN+bsMIzBn1bMDGiwPLLvT42bGHGKeLy
Y6A85p5527R+c4HMA8WMHuQRNJ59QTMahb7OIQdoMr5gCe2CuLNRCOJ8tR5TlBk1DBFsrYEEjfvu
zot3106Dv9OdMr+JAdBuWddvBl7Dmz7vvqj5OBZ8csftDlg+w6R205vGde/roa3DTufXRsW4nJHh
FndCsRTSuqjrtlY95UGBdGrbunYZiME18YJlLqgnnlVpI1NtpfYGbV87JXpf3xPc7OyMbI7ul57z
LLWq0OVpMgc6M8utLyB8eVbL6q4c2TJ2NprCoWl3+agF1qgCvSB2D0tF4DhmHJLnZoXoQKdLxEJ/
Vw3s+/RsdZsZ8uT2bAsjMHEA+57YFn6kggiMdMQVhk2q2zsTW1ISq0hl7+bML0IUt/dM+BN8T82t
K7x7vHfNySpseRwmzX7Kivazz43Pkei4S6ON9fd5GdgyGS2M4uzWAyayb2tEqQ5P3mOr8Y8GnLA8
wQRjXjHJ5BJXlbbzetM8QKkoL+gZ9Xs66+xEUzwcifHDAV3G7V1Wlc29Vuh89r40PgzBJJTEgnGn
1+jI/My+ST0fi8RcfzUx4R7oG3keB/O10+B52nXD/YWjD5eVDTPUSiKYLezAhqlpH1rmX0/FksWv
MwtCnM/51lRKbqdaRbdpk7eEi5nFpi0hF0rXfRynZv0jgTSCMkj3sLqx/2Zd8THCO9w0k9adWqn0
bUtUxU3lJBerBMS6sgC39KjfEq1rnnQgMU95rpqziwKT975ajnpDoVQZmbqxnKEM+Xng1PLdrwWW
kj1fEtNUcAUc2UhcLpHdAGzTp1Ote9lF17nIU5rDo5uX47Gel+J7r0wbIuWsI5ZUL03tvWZxBaDW
UqfRQCgOSqe698g4IR7Oq0OJ7f9FKV/dVRTGd8yqXgxB94LPPkA3BEOVa/1Rm6M01OOxPtS6X587
jpUniELTeWnozNM6nuqtSU4DoofFS7+2lq0xQ+HtcPbpnDZnot8wiUhNAzxGfOq2RI11boyVpy67
XJ15kZgfQ68tvuWOjqC67vxvS+fXX7Crpze4XwTccoYloWYVyzeFThud8twP72UfO48usWsBeob6
tcQacD8PqJhdYD7IcrwXhj7OweI2P2NzYqoyJfoDygsGGE2fJM/DnMRflZuMn/kUVyFrXVxKXYlq
qIE0e7sMZXtY0GF8NjgNH+HA0qK3TKcjzZ9DaJPlj9Ib2hO7u+QT/dHPrByibaXc4dAhw97Fcw6u
JFbuo7Qc6MKc/Fvba2pgCqoEwT3bINDgOpiH2R7Z2i6O0G4k4gYtcAvHe85YDW2aTHEI6lZRs1qr
SHjtfX8HPMlyQunQMmwiLcuOkSOm8yQd6+T1ye2UDuAWBSej5rMbs2q57Joxt26XrjW/527j8Ilw
2FVy6T95R1Cc2wgrdmnroceSbClPbje9TcwHsi7Lf0qHs7kuLPdVYuI88/w19zBpPjJvjI9TTLmQ
eXXP7tmtg1Zj9kaxOLw0TPV2tki/esw0Q9Pwh50YCSJNxEs8kvZt60esTifHHRmI1V60R9YNSJbY
vWrJL+VgtvwE9f65GuKnVhKQVic33HcbmWX3ej/km0xbtsPS34pi5fEm0tvHpkcYYJRAXa/6+0ro
w6H1lm+10AjF7TFGyJogV1NxJgFNCWxqSqRkGERa0wg1u6e+Nr2wxzMKnWxPCZIeK0ZrK253D3a0
P9aJnZ94jsu7Slnq0I5YwQx+/VmTvHUkCBg7smGrYNA98ZCskZVIFrRduWTJTZ3gYQd4CGxkqfxD
Crs/QNOE1HgyOOSS6RUMZLWh1ImhYo4XlOxmAJDsez7lGcAyiAdALplXzEM4TVZQuAU7HxW2ujPv
dKoN0LhDiBA4P+V99GlkzalFP3WMaCK22myVT0jqouOsDAD1ftwFZT4WJ5n3JElCvTgNCJ520K+1
oE4iOKgLGNjJjKKw8FR6IGTgpE083xarosPoLNUlrlH22Y6DtkjvPowEOLmRTXhuLcDpToXsfVH5
pR2gHcJSxPvB+9xTNwgXzp36hvgkuyk1zbrjJH6rZNs9kTYa7U1pUmnNecGc3D6gyJoCfhEXegE2
fKQ8vjS0epvOlyVYM1SEq70P8uL90At/db09F4lp8ET7h8732FwTOi0mqGfoGqOOMGUM2K+S88S3
NPfCWD2lAyPbAGQHfw45DiE7BOvYWRM0kEXjAK2HDPySthAGUX1orSv5KbMH9qZKXAzTju6EmL+C
sisPOsczI58g6ayQKx9V240zdz3BchYC/pIIVzVZ9T6y3e0CcCt0WBrvOltvD+AAWiTlPhvhuXlh
Igj2r9XUwe/lTvhJ8lJoefHuxzepYBWAv0YJ/qZxPBPdqAJJdtI2yhJcOX70yB0/7vC2XAzFH9w3
8GHN6ODHfCXGWGNv0cIWnq9jVC9Om3HFMUujRmkPNSPRUFfDbupA0sOx4rUtcYfl867LrdcCTg+v
n8qPzNqGszZIRcd5tV+zKZFUGMC1trnRnyYv25m5l4TeklU7Ml4pu/3iuYq1UNMp80l+OnSw2hlo
SzYQuIpDg4lnClI10JQo8OR0OWh9s9hp2pDsl2zAzmnz4TnzjyZKU6uSFVYl19mQL+wciLFr8Xuu
NEqjup+Lpjvky+AdklLWh5n0xYPr+JKTG9+OOdfUmx618hL2cTUfsylfvQKpZHmZ/ZgS6763d2Xv
Zvexo5MN3ZbJIe/lF2QA2tYqrfeWf1tQGDlWG46Gi1/eDeNPRa+60SxH8dM2jn6mB60Rcfs2X3IX
KLRbvudZA7vQrA+qUExyxmarV+6PWpbvmmeO/BY6YbMcXmDkmCxBcuRM0NadGzX4t6lw36xJfESx
nxI10RdB4bhnyTIYLNZ0o5j1bP3EmDZAMPE5ZSjFqm45Wg1vpdYQSsaN7gdJok9nqH4S5mVrbXRT
NOD6SlqIge3BEtsjLzTJm/PYwYAekPTT15bnRCexGRjrAyrJYZvJ8dZY5FfPnNOt3+KciSo75PIa
6SpJyvDTDMxbqzZ5nfZbZxQPfDv9jp8C8hDmJmRux2EhluPiOmHO2vDgGRL234CfpmcIRjmRICmp
iWnceDMKU2ZiX3gjbleVcj0NB2l6OBzQkVFRNkgxqFMZ18g2jMZq3GZlz6biVfh5vibEqHuTuRUn
Hv5c26jPReTAH0/8LNAhdkPkKbVNC2fqbJSTH0CFpJzpOxoVyNaMiWPffpg5qUnvPRltK8IZp08w
aS0q3f6ubNQdhE66Pu5N0a4ytVJto8hTJ86bGPXVdB3XnUkX5g0Y3BDvHAWKbz2nlnmTMK8h3y8Z
Ao2Z32aZ23krE0OAiK/tgyidZoUZPWLU3PCe1NtejRe7UfkBweSd7zeYMnrRfDRm1mFjbNJb3L8J
hunsM4XXyTyqaY4krkJOcBZmFGzat5Oji401c2RWjs5OYqrex0TRamT86AhV1k6GprunEmkfMxbt
u4FOgQ1FvWw8iFybqrHRV9dmua+N2dyS9ExUHrLoMLPYgg2pnO6iRfcDX+GBpunIbyjj147UeuLJ
fRBi2M15JG+8ZdEYfcRjCAKDHw0hqVskUM9eE92owg2j2vmOwGDvZNpjSUd+aGX6yJKM0aNePHYI
pM9mMR/nMn4QdaWz6QEwJDs0EfErWt0f5LDkO6MAm9CxqdvaJUS90iQ5ntTakTZe5Ec3eui8oqRK
naiiyvLBrDo+DaeE4xM+N2n6PknExrdkRkMlbrC9hQrpP+bT6jEzy+cYbMsGaqV1VqxlgoIeIScQ
2x+nt9FvsZgPLpGx1bSQys0WwGtJvfCKOz9JXZjZFcxke0DdMdl3oBdPnoxfPDXuiXUYgSHF9wVK
9aO9uDrx8v5nRRz7mOAPhHhNeTF+ZVpLeLG6W/QROT5p61r9My/Vt94jWNgCwbDRYx1hxZg9ijR5
AuzxYfee/j+4O68lt7G0yz4ROuDNLSxtkumY5gaRmZLgvcfTz4Kqe7pKNX9V9+U/EW1UJaUIkjDn
7G/vtYOiWrCJYFncJczO/GGMPqDn+lPMpyCrlGu0DLxSZqSjOsrodxkbGXjc8Fmje2KFPD5N4W00
83fiCFfEadXlU0zcMRr8QhLchdgEhsYC2El/D3PlhixBDJcIoD0TZ98aE7iqSRXYBGJ5XK1ZGGRL
eelHjYnuy1JVP0j2cS8yFIro4uJq6TStsbDLr3jiBNCNeRPEwCUZNUUuKjFF50sXVDU5Wr2LLF+n
IRi/OgEuWIWR0ELT6M9DTqJRyprvs9zforbz51T+WIqss+XQZLukysiEibFrUWNcBSHM4WkO25CG
b2dczAvx4HeGAJ8xUC5bIVeJDpF+jUZtcOqutTtFIyhpiyUmw6uMfBZpg1Lu/UiH9UpAcD/Nxsgj
f7jPI4aksdhEXqVw4hNyfCQzmDpWKVfesuiwPPD2onE2g0PvtmyHUMLIuQqVrefNszCJ75nKYiqc
idRRaHRj20ZuhbAqx5XeNZXwCPrlHczWl1HObiRZhBQVUovSkkC/RpDBxy+39qgY38DyTaDt64LV
M8TmqbhA9MzdOeK8RbJOnEQq7wV+0IFyL5IEkPehWB5IECOR0kbujLycUwLusicVVq64LJKnYH1n
rZ6JjrIKkbsuYKk7IeS8aYRvalgZzNA1XMPmPDiGUvK2KhrExhI5JZYxScsqSwGFjXkYOXKN2qDz
akLCUy3PzV3ERWczIZQhcS33ecu0sSnFAInpMSypyCH4qfhxSuoYhhiwZBpa3KkWfhjpuBea7LuJ
kx6XH/zwbN8aw0dkgkeTV+WWGDKsPCW+LClN6EIM4qU/SrJSgL1hRAqoudnE7eGSVVW40zAq8/BO
Rb8YB1o66evwY2BTHq3OhWPIqsyInYepMWcPaBa2WMVeLkg7stX6LY3z41KLn+yupyART+M80vjX
XpNIfaa/Sz2OY7TJx+FhZoHd5d8hFn6ROTzE2vg60AokNR+JbL0QpXgfgULcir6tCDCtxkESeRZV
6kYEoshe7Rg9x8sAMx17ONQ8VXE7o9xJ5hrMvX7TZPWz76VblnbxjhmTy6dl7lYc8dxLTNZZNcnw
SMkzV26X957ckl2k8itbyYJ3Jmuu0JDbQ+TK3D4qW4dT35105dDp9Rf1XihVsGkOuWJwAAS59moD
z4ythrbTpekyIfQB12A12BTt/TII6PP5kzkp92YtvGoKXBCgVZUniz2DiprlkKat32KRnplwFPge
hnezqkbHHLc5LJ0bjhGHmUcLA8kgYdH9eTWZzULYPSKvH+fcOgIgO5HolJzEWN+qldZwuaKFszJ4
OhZGkZV2ITTfjXWa6bppY7/FHqcalC7SIHA/Dz2zGXBQ0hA9VaF6hex+pc7gykJw9mDpOpo5rbuy
0C59xUS/hEVgE4xQnXzUCdJOfbEzWXKAeqa0gwZLtkqTdD8OycqLk4OixtbFp+3C0Oo4ucB6pDWT
6rgzMP/rONFFs7MeYvQKdO6puuRN9/lzYvpfjZb/Pw0xagTi/mp4XH58VX+cHfMDv82OjX9wXoD1
wGytSwxoFdxrvw2P+R3QYxYpRtP8OSL+N1xHVf5haAyIQX9ghzMJPv7b8sZvyapBPaMBEgS/hPTf
DI9JRf5xdgztWNYUYpLUJFoi5uNfLG9GjAAQjsvIMvYe3ZdeneO95sLx92MndcfdmQf+IJZ29Gg6
RO+80mXRE1CWuPgrt95psY+3iORwUTmBEvTeiDXqFfPWYSAm4qb+9LrsGB16/WGKdpp+EAeXVW13
d+s8+ml2xY78tL+2JzIEdg3zRt/JxU0kiuQoON9YEzsrF9Z51B7qxB45MIxs/kjnrzf7IXnrd80d
nPuBo7gfHCR9Nw/ive7FQeJmdnWM75XJ0ZfTcIQkNti3wY5P4p18n+9F3g77P18+1Cc9kIPa1d6O
gkuNuSe44ou6aw/UgXwmfugNuxukkEfCP/b2Cmw8jQsdgcop9JXESwxbfBjf5PPgDPZ96HSedCFS
odm3w/3tZtnn4/YPi9Oe8n3nvatOZSNAnNoTotwhyzmqIwsk+9V/eorsz9mtT3RXeMVDxb/Mbg2U
dQMPkGEfRdLulLW4CaYbyx5usV+iI/B3G/Z7Yj/xWdnpvnd7/t3sGl/UTdi6w43ws31T3OwB9Jxd
njDh3C1W6iTPEga1hK1rkOJ1HGAgGCX3kfvmaw3EPayw4zahQxJWfIkX4edO2n1yjZw66HaDLV36
lTlZ58WFJ1+Y4QyUrnQH3bxMxrV9Xf3cNd3kFO05D26zBwjFpZHgQG5IqVlbu8zwWQdM18bN8ys0
UaFzsvv6U50YwNjD9/oiAQv4rvnN/RDAmHH7LxZXVFEey4SvTdH27zNMAYG8ibvwXbNGWb+PZ41G
xmALwwfsJF9KNg88Pp8V3g0f3Hmk0NFr35EdczeL91h04v21jPdv7byPfwzYbyilwd/mR15/FPcE
EE/t2/I+Mb9iEsBUF8ATbEs1BS7FQ8uVpqARXePUid44vqyRs5HT71ObLrDAfKnP8Uk+K4/taQqG
Z924Cp/WZ7WKrmhSg2PZrHH4hXjI7iDoXQgOO6lwniZPdNqMgZQtan7B/5oOv26BtLI7r4PpZOxZ
mcGtkGLy70TYUVnOSrdnM0Bj2/CDqSYLNFxqE6yTp+GDukvt1F/Q6dpqPy0HsApVvFPc8BBf0316
wtMx/Ajv+SvdT0I+9vV6OnD8jSM+Nq7ALaDCKsGi85U1JJ1km8XaSdhq/9Df9TOb+wCN0MQA6Qge
XT2+wAm22V8R7L+gg3AOSIGLkkOi1gkrn8DbavdsUSjgGuz5lbOuoXLzRaJm0tHeXCbM4aP4lfo2
NkGbIr6deqY1BH8Zxq0v3hisCz/2B/+67IheOVF2JJbJp4NBD3X4TrmEz4KfudsVLCrPy0ucES+0
u0+Oi7Vr6dSvGvcNwxlfmRBeo+P8TTe95rvwiSTMIoB9Z6f4zbzTgjJ6aVhELk8EUaXdci591fEX
b/FGVOT96l6o7jp+CjYzG2bjx/RbdqcfiK/oH1hS7Ox7SEIPOcwx3/JPVIJ2J79do7P1QYQRLTm9
yg/KNbEweWLae1uXfe9I98pZfjNPNdFbypaIiX6Je2k9mxdvdYzAfKWU8AzW3yFo/Slf98pDYDjS
XfxDuTOvo8Mg71E53DV77Dw+YwgRn3C2Z+yo3tSWN9TebVv+XeZyW/Y+PuIduo61F+3HeFddD/Tm
OS9ebcf23eJ6GuZc74tJpBs53Tf5xK9s0VVfy483hZs5Kj2dZn7vDe7kxx+I7jZLOVtyZm/28h1d
Hd50upN9ybljPXzrYle9rAfegp2MTrGvToPbe+aFYhT+CPkAu7ZHR8fVY1v8GbxCup3faYfJ5YD4
z8uJvmA7r3asiSxlr5ZOdtbfMmp4D/0PTbP5Zf7jzQh+HsVdf2MTh4oT4H+9GUTosSLYzPS7U3Mi
e40nGBq5Pf5I5UPnlrhvWnt1Fh+j38D/9V6x55cnKxix4mk8qvoDcZzwQpsYvhkpGBZ/cPkZNN8g
13whd1fTmTk9xbP6FTFxrGmL9aKrFrwBReI9WKpLeh3nbcBZ6RqB5FFErXw8p3Z6eHR2P4R9CeH/
qB9N//mO/lZif9gntA/NYZfBc9M4S3cZjpZrwkc0+I3buEqw/RcM6b0BX+edZyyHbwRs+KKn8iMr
nM4KuhMHZb5iFb2bTgz/qXOc7PhsNe9L6Ajf2HobkKDoZVIvoXdvucyXCAkGWDjGaKfWPOe0t5xD
hp6isIY1/VrYKePOcqVeBONy0KFQ//cLyP/Am/i/KS+hYxX8i4XjR97/0XO4/fnf1o2S+g+N2ZZC
jOif5Ld/rRv5HUyDKjkZpBsZVzIryn+aDhUdJBzgZ8uQWc0ROvv3upFSbxJosmZJDPZxVSn/VVTi
5wr0955DFopbRFBXDQJ+mgiN+4+eQ3GKCiHKsGtroLESnCHyRMROY4SJTlHWyIHLBwV1Vyn/wItj
Ds9DFfRshvQlvheHNKAN25nTE0qb13WPE36ZqqNf8sZadYdGgttI8qKGktIU7/G6M6X7Ve5pY3ld
67OO+2R76al+kucAH40zHoX6q0KqFFA/d9GzPt+LeWC0nG4gZAwnnst9HyElQs2XsX5VoVuhpjd5
wDNVRyzI4/ZQ8a+MXHTBUlCOwDyF0SkqS9J+z4vUZXZti921jph4qXTrXXUU5oS504iLLqt/rBN3
Cet12QSRovmUwuXSi8ueubOtZrieo12rKeeMXo5EQM4qXs3s09BQQavIMXh0C9yZdMQ9KSTpa3kt
Vgsx+5Lr+lRpj5gbg3j8YPwDajby5nDytYUhuzJVuyK80WfoS3XkF1V8hN3hGZh5pFnaowbyITI8
kka/orGyZ/CUGfWOqIIrzT/mCaMAjUG4qRJwAfuRPKJavQ3RkTopW4PSKmYtGHk6NIHmYncOkUam
8Iv7DHUztibvcvG7tH6Z0IqsD0nHyMPoSirwQy6fG7qJ2dAVRs8T/YBeZuy0NvLaLAvEjkW88SrS
pL5QLcPskPkpFTBaz+a8c3IpCJE80CCg/rtWmVMLmgVohBd6p7lfNWjss58pkjPESrCMDSL+4LX1
6BlzfaewWemwkaOIiVTmxriPJoFcMjmCuPko6TVGXLRx9jjicRrjQxJ3UAgh/zKnG5fkWIsy+YxH
ZZsIfWO/7zQkOkpjAvm/n03Vbtt3EVuhXOUOjAQ0uNYRuLlOkRLMJNN0LfdKI0I2w83JX6VE3V7v
AqES3dkqA3UyTnqB+zHCc0VbDg3UwWpe6l5zFMOLKDQr5fwQ6bdxfKvXGozGOQcbM8QcA1fC9oqR
9i4N5FwonSvKt2x72M3bkH+fJl/QJby6XdxRmRGryckx4Yia1R15Lq2YdpcQCoQq+B1udviNuzLe
ZmsTRw/+T5pdJHi3VL6KLEGKYNI9l4ubl1RBI1E11OES/qEeW2YAdtUxLwnoT9Jjnc0XBuK/uxP+
P3K7WxTyzzcY3NbkYQ1sgoBk/2BqRsGh7r4n4yTnPxI2J13xnLESn0Kk2sld5SsFVngKJXdtzZPa
pPvFKDxpjL16nX0hnIIqD/1Zr/1RkfwRC3+E6BLGvm5J/BiUN+mzpKAQaJTp9t9jmS0RPyMBD7Ew
ly1MESt/SllcZpYtj8cqflgbvzIEB9sZNUvMiPFRGso7E2BZoZNQvFmb3sTVrMONGk2ucQSk9aSr
3yibstNSOOrdscG5knf7NP5QLJyu9HCRS5iecg6iNDuyPTrZJey9D1vdkvZP+vH/HEbeYp+/C7j9
dtf+3Yf6Sxh5MJCtKxx39po/i312VavU3YId65zZRfm+1CQqxFfk4NUMpKXFGlb8zfeKPvHnQ1AJ
sf3UPMjH/iI4wBQXzGnz32aS4Sk6MivVfWjNHTMLklqfzIQKolyx4Wmtx+5Hkx9UfV8Kr42xn0Pa
PC7cKkT5JiYnrnphASF0jMwgxyCsJ8izu1pEBh8uf306bh/MLx8cUV6Rc3E7chSZP56NEmdMAseU
CZL1OSBzDyKDLeO0ZOvffD7bX/TnF1J0Q0HnVSlY+OMLDdGQD+JUDDZXmcwemq7NCD54kCBfN3/3
Wsaf3hZQZQvJ2pJFXcU7rP7x1TZkhiCH8WA3womqzQcjlPZJN+2I5u5GKpVLdQsRxVgzlNephvyo
KYGk7YH6aQW9MNM5NzA9l0g02ZI+b1hVuun8CBV8yQk8RVu5Mk2dG2JCLHZ5WT2mEU5Z5RZz8RLN
+4YN1+P+71h0kCZ0Xonb3XzAuRTdTd2XpJLm1ZbrKrmdOZ1nvT3MF1W8b8zBU9gNRst9G0u2IWmu
pf9YNIwIioW4zxDbyIgdsylEuhZBGhLWfB+ps6vE+TTnWJYkbiXT7BltvpOjG53p3GObPR1l2xR3
F8FnWX8UwjXKukNLUKwzEGjR5cMZP+gdWSW52gLMKO0SCTseiGZDp2D4JNKQZ9aQk3cGLBEFC59B
4xrOFcmgD4qPwaAdgjLP+kXQbttjGNkbyPoLhYDMORdgs+uOvnrmZ4+1ARAkmbGhn6eZzfLyTRJP
mdm4+raQF56WFOtR/m0xi4O42f+0wzIwpLF+mNI3g49AET0BB/NUflCtQ2rsYkgPaXEBqjOI+6x/
GHly6OPKV/8SZSMD7Z9PgKJ66QcmnabmiMwlB6F2Ovk0Sa6SQqiBTlRUwNtN+rrjJViVxdXjmnkX
MD4Wbb1JXe/sdrhuxI2pgxFfZdulgnjXSUCtQAVXZd9T8GbmPcV1Js9PWvdUfKm5oe5mIixdT8oS
1wVvXslq2+LRBnGeU+pLbrjuc+m4soGSFAe7fwx5FORIGkqBsXylzDZBrXoK18kGjol49g1Yz6NT
Hlm0n6CXsDbbSv5inVCgCkg8hEdzy8DWTjoRwKBUgi7W7BLBhcGIFEbeODQ7Q7+CaeVWbuy2RyrV
gNvE2a1ZyAhluxMxyeW57lj6nZZ8Ayl7P2deSMhASvuAU88XM0qZX02JDJvGjw3RTpnVINJMZyQa
YbJ4XOKDllp7khaE43Q7o6s7Xol/4HIuu4dV1h5z5XnUxrOiUllk6AepDsLo2YxLuzGpKo8Up4s9
cpoufCC7oHOBd2IK1ziU4PxgWP3COMTqCxaZCOFHPIwUxI9gfibDn8zu0FnsCFnFytAiJ531iO6B
vXmgm8PL62kvIZ3I9Y9K3On9Q92OdqpgXSGfC2RpYqSR4am0otdkxLwipgQJaHSs5H1sXVn+Teb3
VS8cTOC4ixxj5REp3RrzMmj0BKw74Dek/XiIFxYPauFJS16G+UlUxL1g8u1M8WOW4/geQRWVPfHP
SygKnoFBZ+i+KFoIOvV1GlQntmJ3maZDHEaP25ISK5A3WBtYFE9KPPpx/VV2L3VWQ2bmmZFdCKn7
/fBGb9SzigF7ZQCjM1Zlfad0OyE8d5YXmbfR4EnZxk4SEVhiqakRxU0YKEpUI2KFKn0IkvTpiXa1
uYQLHYOWwal6zclSKjSsK8sD4F76sV8M+Rxxm+3GFzz6tppwXsKo7NXVA1yyzTPdRX6txEMnYCDj
mh8HMtf7Er0tFHpfka/SLsPpQRZDjm+NEB+irVW+ym4WnDn6gh2TgtltKzFI+cUwyHqQKVXKNWgK
qGs4pJQFPQ0QQhHnNNVAeMoh2obdpZFMms7nXWrRRKvvlZZ1iw50QecyRiptFx+Hz55vCzf8bUif
pfJHyVpJoHlQ07GSi+oevBAGqBv+AG+tJDd9zOdvGtuephp2M1hDPgVB0APKJw5xgWxCbl6M23uh
e2iydR/KrHmZYOmt6ujJLlknQqkIGViKYDvZqzJ7ZvnIo6GT6ALp8ydxOsYtZ2m+H81jI3xIE0Iw
h9JXvSsJ14w4qcF+haixB0zKEXBwmBohH+1rmjTsEFy2IrR9zlaEjGWm7IWXazSBqJjqx6xqI4ks
CM+hjJ0t0VgvQmKSjRdteSzU0jU77I1ZdUjNbxL2Im55Qygd2ZAHESOGGKG8cYxPcz2M1m5SEXG0
M2OXY9g/Z+KOOhJ7bINs3I3iG9E0G5Nvk6AZGeVeU2kEDGbiI9N9K7jJuIuYTYcHtT8p8yMj7Cbc
bbNrUzoZbQ0WuHAYL+06JOhO+N7NryF7L9Y+loa6nsncC451ptmpHkzN+1re6u11ivyuaNN3ASzX
qDXvumk54UDx4g1eFHQZjOqG7HfzU2tEJ2LsuEb4C0XG3imSXyQ6w3zJ6DGAguUYNQUntXEnsP/u
p4ZGgdVux+rdTHbZKLvC3Bz7iSjZ6qvsYTMvEucnGjsr/W7M3kbjXZLzZ6nVHVX6UaAwLdiM08pd
YpJRM+cpA6g4BJHHxiSW3fWdbJeTrT6yasiGKE5ovWEaGnoAcu0BUyDhiUVkzmJwA8+4E9VgG+5X
vrB0RTiTDBcHILYRulaHDvsHGRndTjGdSTxkZK7RtvebbQyMtB9Lh5abqVYHRa/sRul5xcclV5o3
mzEXCwPpdvRn09qc3i8Nt/qpwjLJ9iquH+fuNAy4l+DE52F9kvJHoox2z7TYnGLPMl7Z3N8pJjpJ
8xzO3wVhueuUYi8w+JAx4C9d9gNLot30JG/ifWl5qBJ8MW+CQvjSsrwy4cLLaasTy/PW7RUyawuz
gbkv2/mnCR4CVnbkhcHrFPYrnNa1PmJexyDD+zcX9kdxBHyT2huxd6omCoYyfaKcnbvJ9pDLDitp
b0KYSKahl86Cp4tkhPDyWXRm48Dn8yGp5m1VwymogJlPV+EdahgVmrU8y3Lt6TGGBR4xoJfsrXM3
BadbWQU2OCyV6aEXgaHVCyMYzIj435TqOJY8fCsnz2jHQTNfEs0pxPlO4FqO0VX68EczF24n57u4
JCVnXCHd1ToETGXLsvFeFKDiRLtUwTWQfDJZC4pWss1Ks9diPSns+IUw/T6KGnR4086KOmiZCqld
7heieRdvqxSlu6TJzLBIdBN1R72jDxnBrXPOHrE+q1FFdRMhz7Bys+G2VeEMXerpIWcq8yBBcfV0
vsszlp1Zca77S5Gx/Chab952rXP5QZzsjuTIHm9qaBeg0zageTF867hljnp+IPC6j/TIN9WJ7Wrr
zM11XRKvA2ye6uveYiGK28CsI8/Qi28KMHXoC05TSogu78AOfHnuME02eO2ptDN4OtBdTYDLn/iM
TEwzI1ZyOh7Fo0IDJOhn/E2Jr+pvhflIdsgZIx5/5Stnsxo60iIGatFB9aFEQKAyKIrdPHzvJFYm
QrFTF7bK1epO1a2VV5/MqZdTz1g+symQa9oGV81X85V7mN/WH1GOND+ei5VwcAsIRKU0JX2NzNci
26CHYzAtZ2WusDV0+UWY2jsQ9Pu1b4JEngJEOE3NDyNLp6JMHn7u6v4ry8J/oDj/Z66G/0269LYR
/J916bvvffy9zT/Kb90fXA3bT/3L1SCThoCOIWpb9SpbyH+p08o/iOBAV942y9JP0PL/Vac15R/Q
6kSRH1S1zbmA5PNP8pwmYnhQYPsgZ/9MxP9X5Dn5F+1IFFHN8e3SB7hRmdHD/7itxaLUzUtGsW5X
N2yUOg3Nt0eNpUMDX6hrZD1500zteq+jMy1IVQg+nmC0m6lGVvDPzQPy4yQfTD203tZ0Ll+aec6J
3/YEK3wIsnAhotoKn1SF+gGrFnHssWXxf/epX3/b9f++iXo7zN9pAdvb0MADIK6D0lP+5M0Q1cVs
FLoG2Mmuil8rI2AYMVKRfaM+3PyFzUNFxnQ3CVa2F1dRdP769ZVNi/nTAdCmqjMzUGRSYX/8HEkB
0KALGhILU56e2lTMzv2UsIvtG3ytYbhF1rtoDA91Zgo7YwBWGkfCY64jepY1o9K1NRCOKYxV8Tuv
I9Q72Zq7YGobK6jNrt0roKlVr+pKbixlLRAQVmDhqrr1lg7dqp7VVkpJfBg8+bWfGeefH3UBj+yv
3+ovmD5j+6w3AjYCD0Y2lJdf5MYSNMlogOi0hySrHzLi5HfdLFJquq61pftxtc53k2mlbM9mqMqI
1jMLsEwNFScnYvFiES75MNotLinOitXh3QBswjpWGzSB7VLKGfc3hyxux/THr0c3kSupscHEg8jB
Rfh77sOkqGMu9UBp+6HJ7yRp/k6+fkVLV1TPkrPxWBBJPPTW/CjP6rozioktetRrn0sxIgQoc5m7
YA8LZgFxE8BByus7kuHDERbM9AwuyvyKOtBtXrW2YKOWtmie1bVk/59a0wFs6eAreileTSjGKTb+
gK+x8YWi192y7tDDk6z5zOa+PUuWAhVOVpYflWIJD41UENBJCHWFYU1AV9jq4gjeesY4w1dqs+4I
bce4mEtpenT4lY+GNlrfqnB9bunAvJGpLV8qivhugpEzFKUXxNajvDkmERu3EKrktYvLfNNPqpKn
YjEfeErrd/VSd+dqLctLKzfUDoWj8kIWPzxp0koCwsoejJFMWNgnE/R2o6j9DF7to6IIYPNiIdw3
s1aU25ICU864TGfDQDeTmQxE3YqBPu0uY24RgNGw6MCrtQbxDRtqjHAEgdZlNYWcUYJZ9dTcEu8l
CL0la4ORyNlM8UwxmynbxIhEI95kJ7Rwakx6VS82jenbwqJ+MReBjbI+9tfGABycicOhyRrJb+ei
8v7m/Pr19iNtcqdO0zXgTHCG+i9Kba1HyVxpgI06c5wYeM/wz7SqA+jFVKrFLyOLu6XHti2kyYIj
M2vPECxfekEWmJ5lIxbqGfSB5GJmBTShRAzbrSrZjdvVLxsQ/BYMcKe/Oepf9GVq4mSduaQG0X4j
omx+u99fFLSXKYZRIcEXtSC6aQ3S3AIRxE19sXYzZ5AB5/y7FI5TQJRaIZ26dK6VJ+HbXx/I9jq/
vzi341A1xaS7y9pgjL/cO2dFqOLVYFaAQ7d5shK+39RoEjceFsmX20Z/Umup/7vv7M+vysPCMGgG
lyhAkOXt0/ldObgo6ZEsDMRBikUmpRaPU/OqGm30NWQKOwgdmt1ELoKlWpZVVkB3aYHKNtPp+DY2
pH362FLfmqHrToKFFFUrknnUm9llbsn27q8/IRDRv35GwHG2x5tOVtPC0fjLDayFC10yDcW6xATT
0QbjwsF/xkuNOgz/MQysGANR20DcoJWKAfKoH8dYjkii5GzFwBBICFfyB4yKChpM3t5lMv1MeitT
dq3lkjupYftZKsIOjnpyGMe+dXKtfFGWBg+D1ODlLbvwUddlTB9NIQZE2J7pUEfuXM1wCVR4X24Y
1eZjG8ZoiFNEuyh6A8bo3hjuTJF/cEgWyCBcBMIbNFvP+NBpF0TKm0Eq22szDi8EbomqqAhimgRI
oh1CkVLmEGLWKq7xe2IZy6HSIa/Dc269zopCP4uydnWgquMwmRr9sSN2thOAdwUZyWU8IsCmgWnw
ZCbz9EY9uwYKLOcvX1NJf50rgcFWU6WofUs2nUqB+apj6GjZk9xeNa3p7nuhHL+pEYwzbmfZnVhD
v2IXPa6HIh4oBkhr2XBJaWIlnBvlHGsybOx0CmpZqV/1kNF8FEbandYNyVWAi3eIwpINI4u//Zzm
IR1TGGjmauNeZEWMrbtdDy11VEHBJJns04glTRcjJNlwqjBx1YZW7RiLqJ9do0teH+nYw4WBqbWW
KmPlD0qdBODEJrvFmOCACu6IJ5qLZyZZErplyU5DiqrapbbdMcU13RdRMtwtyaS7ZhLOJwrG96ae
9H4Raq+yGCpHpYlvNNEJNtkeDH4jgfGFlWJTbPCTqezuckGrToTZ+wD8uoWNy6BbUW827Y96gy3s
AH5XGQe+Z60yz73ZPq9LjnoIK+Ni/qxSysr8bIwlsQ6p1gI0sqvYCe8xrPaHhXTR5ufGxlqPKCZx
Q3YJanfLKS8HdH7VbpeGr1GmVPfThLMy17dODNZCz2REpNuGUt1XsOyOYpTtFeXnzI4UZ2xmy1PR
5IITEQJ/6Jc5O5I2hfuY6i8le2pHR264tnq9XEdLSA5CaZKVLVjO5pUZgKmYmMFA+3AhicN5IaQg
2fFolpxhoAzTpJwY1839O9/h9Jhr/XvILhmA4yxfx5HKBg2M44HHnPHaZBRfpUS7fV1nRFxEQuoq
A6EEYaGNrxpm6itmhax5WubyYW3INxdg+hw9RZ0moP69gkRTIjQYiT9nCKP1KD2FJaGSJFqb8yCy
OvVbuRLuey6Y+wmK8mdZRWeAorPXqm31xVqMwA21fZxBpm4eFHhJDyrUImc12+FWNvJjWkfqgRor
sbFzhU2zTCeHtyZViuxXs1EvBhjsOV/AXSnE6ofETf9FAOOwq7j3PJv5Wl/qTq5eWarG3gq18dQp
UcbKOBOMNEAWwDdGaLP0ALDEGDcIykckYSUGWJkVh68ClAiy02nyvTVapXD7uCjPSSfgdajUaZ9H
aIucY80nktqX0ZTYulqZVLYBGTKPLT2QYEnhKIj6Y5In66WTW+1oaMDdTWN9URL9R8UVj4rQBTwa
LT8S5cKRCMLL+VA4hUVyMcwlPRgsQ/0YE31XWUxVRHiLtMNZmXEzrM0PQjGIxQJtTaabIQ+Ngp8B
pZHNudRgaQFqM0HK+1qIVnh0yWIr6aYMwFY5rsEQNWhQGnUKVt0TJk4XkussBe7iWBe58rJJuJua
sXyMGZNzW6i7JMhZO7C+FuHlrQO5KfgW9ij19DSay0xRRIT4W1flWUi0rHZMUI9wIuf8W0JbudO1
a/FiEnujTENXPwc6Ih/jQeDGv6he2AnmhzWq0znVm3bHBY3BzqotbzIsvpkR44vOvBFk52GcSxWT
qUFTc1RqKGGJOrdhANmfVCjP/+qN1OWguLQ9tAeJ+1jqYLIXuAK2GrW6xnEpE//agU4tLkm+obVq
TQotbwwVefES+lLm54Spql+LZdG7szaQDeoVUfo2DYjpl5G4R/3bK6VTqp8xPUTkObfLYAGkcSDQ
j+g5DHBiIbItk3zfQjqqvg0W4lDFEd+NVagUmKo32EikiyvdVyp5XK41rwOHipin8QBO0zH5P+yd
yXLcypZl/6XGiTJ3wNENasLo2IgUKVHtBCaJIuDo4ejx9bnAzLIigyyGqcZ173vPrtmzKzTh8Oac
vdc+1GU/3Y7l3CJ6IRftkE6LhMpSB2gsVn2Jy+QLm6Io6HPI6bb0K1jmM14Xd1fXsan3rZmUsx8H
3aygGfYoV5Xuc8ZrV/B2RaYPo0bwMpFL84F1PPzKxfPmk8iSNP0dTWXs3CqvsfuNYjOSsQuWNWRK
ExHMjfO17hFsF93DUAvouEUrb+pUm/OnWwXGqOjedvow26O8r0WB5LXM5U3RM4yJhZQ3JLiMZ6Fk
MebwZoLt3LFURawyH2RR4k6q1qcnfSPcFSqbP5lwxo4c2FX1pcJvisojntkCOdUw3XYub8vqfG/4
NFkFEtylshCoxlL9SgHYUF+dZsSsirxwuU85UNJszkZ9aKP1DxJlbs5bXPIfXLfF5OY4+Q+i47kP
QhuxygpT/wh70zUbUwX1J7sOfVQpedyB0x1SBiwgiYte9zxIWy78Gm2douW0SU4a+eeaqnCa4q1D
1Dfd5oYTUZ9b4wr7Gc25aW33Y8U+ka6lDMlFL0vALPkkgNf6rhV+DeOKVwc1Yjmrjd0+qMoPv87L
nCAJX4K1eUUC6a88kuKbDId2hio6TfW+rtRwi+UoelwCK71WYRXsIQz5JLOFDNBk2pLReEmWI31y
0kDD2zJcrB3sGPCYvhqrXeZ1+T7UFkynYV4NceWdMIv6lSNbWDkIF6NVQqFZ2hIKy0QDzFrGm6RP
cJ61w4JAePKje+xmZtqp1EUM2EkkBpymABDl8znBI9lHH9XhHbAzdb2EAj9ETvU07xxzOeZS78Yw
XE9qMFLwesfVPvAj/7dsG/yrTo3QriFT9Ep2MzmKkc4fWp9dR2MfskSE6QdnDtip1H1xLqVPj2yu
pusi6gTY2aTPCKRagbheZ6Tel03d/1g6wDWdU9PUwgDMChJllP110cA3W5xyPpjGOaeqohh4Psji
TVktOQ3YJMKg2zv6ym5Ypn2iDy/SXCFZ8mppeNsyAjtUezI6F9OKnGmt6a8Cg7tVOWAB48CYkOmA
EkAZm0BtTv7nlVria5XxZWM2m79CY/zGHvOzn8SoK2y9sZraXLWzkIe87z4px6fa79Bd7BPzO64o
28MDcqF3+fHHemIjNbuFdWeNM7t0ULmHebHuklGgwUg4S1qeO9OagJmYQ+nadLY7fYy7ob+qqhSC
XLFM51QRgp9OUtq3RRdWGzFmzsc0DsqdAq+zk65G1EDM7HWbZ9GNRzvnrkya9As1+G91JdS5Q9jq
jVP2v6whokDt1rhcrKSGUJhqnNZzp8/DqP0aV433Ay5VuGlVbB6MRn2wLEHLOOgwIy3eCC3QBOpg
W/V+CRAM0tHv7gAfCaQcxPTuEun4B6hRil/fedDQ40J7vl66pKIIb3b/QT+2GtNAuWduG9xweMG3
OyqkJV3wpWTbqWfxUcAwPCsnTmyONL9bOuxBj9Mhk9+IH8R2KepP5NR+zqz0PkkQ/2X6l52IL08n
sf9fB7+f67//63/8qfqyM/OnvzHlnpcVbc7P79TBKzP+ml/9C/8NhZWEpVBt4LDhKyoligP+fxn7
1P/0FKY9qs82UQ924FCe/m+Bts+/5Dss3x4we5/DDP/S/y6B+yR9O7gBBc1ISPf+Pwm0X9YBqAgi
ycZgjK6LHrAt5dHJOoKqQIYyLRp7ysQf8ofqW69yfQPdo6YG1RVd8WFFw58oo65Fjf9T9FgvC1md
CqqPp3FF9q8Vy2flh8XxZ2GbxWO2scovbHU8wExle/HsV7j9rz/veV3cd964zGqcdHiNxGSptXL1
7DJh2VtNmcT4FKOi/wZDyfrszpb5WOmcaBRqLfa9042ocBvRBRyIik59zrsaysvQtFhBKozA+lA0
VN+3TuvBAmHvVgEe6u34j3h6Q55hotjm09TZm1azeKCP1FGBprcgYAr6e7eNZ0J0kZigKdsDX4A4
S6WCE3feIYmS9iDjTSUyDE+w6YDE+RSZ6P47sYzWSmH/ILQuEBKPVY9tV1fyV5os6X3YJ9CzOWpn
8dXYluNnokmHZtckWnztAnjkmFAo2oJBqNqQcD1QeWep5xbDZcTR8LOTpyMu44iKM7+yCIvbinCr
AlFPlvjniyKghok4o8NN5JjaNDDs8h0pq86ygSEZX8xNrStCamnDEQ2YwOaAakhkc9zFavMf0NZc
zonGY3vXqNsy09Q+imasrrJlaqBqdQlvSotUQ0hxUK9t3//l12F7NL4INEEdyfgWeCOOZJiDIIlZ
apqtDUnGuz6ykCS7BkuM4oSt0eacGGnqZYXqaUDzAQX0P9bhpo6/o4RYuwwfOnhUwB2QvdIq95Ff
TOiMXadOP7YczgDUL8r6FA4d5veYPVxyINHbSza9o+iSN6AT1RbSEhG6bp/8dpbYBwri9eN47juu
fMzmoNN7q5nzvbGCGsdiDTxjaAPEEWHCFqokmQzC2zSai3goDAmWMlp17FEKC7DNrSaEOl4nFzkl
dZrePjTNMydsUEA4srK+tgPsekwJYdhvm6Yzl1nRQC51/bmPWKhijTqkQrL5zz/Vyr9Gwcr/euLp
G37+jc4SnA1di20xDssuIUn+oPPJ2tvQVc4JEJXX71/vqbR5NDYIARHYmTmnBso+mhQkpzRigmO5
jSPH/41MEWmzy+7ECuvxpuVYhBVqDUkPeo0FXzmgRAZaaNSPwvprvAa4+5lLAQed3AQDEX07cZVi
zA851JDvTrRgYgyLSiCZ49+idVeeGNxPatuXT0DqCH0c4rJcH937Ou09e2Vx6QdxuUQOne4KXWAb
t4jjypz9Zz8NYYYVDepnrovB27laILqN4KwFwLwLvtNCtQXi/QTF1RZFJByNhp0IHtdqDTSJ64Te
Vtm0iF9cKjpX5HIF49lQR+isaM7YpH9OYuUQtciBZviw3onS9Dr1Hz2clLSp4PbQVhDuUWXaaxXx
uAQ7byGI2NfQ8MsdoL/yfMlKceJFHmV+rV9t4LP2Yp335VpYXpepZy8S+YdvqGFanImEhZIumxak
RJlPMrXbUjHd9NY0PgBqq382i9ZXATCNkAC7NeX5/VH5eh0O1v4zrixSh/+rT/78TqoBjIRxLEQb
jWx2MYcvSsLWOmdyHEL8r/Smq/PyxFWfFsCXL5u8sYC2sbIlHQh11LrpyjhrCr9D8jrMJt90hVpb
dF2NPSaCJ4qcawRw5XIO31R+hvEAMlBoVvSi+kCYSa03vd1bUNWDFrrFkuT+jPK9wkmV2bH70enY
osMeFag/e6vMog90QmyDUjhiE43yJf4Go4hZLhF2euWA3nLOgigruFovh48AlIZmn7esWpemcvQ3
N2EaOqsreM87X8xkgto+YYdncWhBOZ5ww331ZVBWF8qyKAzmCyDVu3Tu9TnaVCp9IzHMF3Es0UYV
KRrnonYx1DCjLoc2JMXqzOvDCURM3S/1iWH9akWCYbU2m1apgfKlOtpodckSR6FJQAUUQ/hXd016
3ixSX00p9GKRqVNdubev50p+Vn5eGicvh/bEsmDbXpHvNCDuvW8CmCBeE1qIiTu1S+bcbU4Mplcf
Lp0sVBSexPXg+wQHvrziPNkxuO8KXqSaCj7XRB7mNoH4rbLx/v2vRb5abtdreY69hhnSFTrePxYy
b6uMfchOjtP4Yeq0c+hVOlewsfruWx0O4CO05VLMJzb585J4iP+6hHhVjMW9/XjibtZp4sVXxN1I
Zg9264RP0cd5+eTQVOlOmzrf8a3K7iLndHeDC4LKtDtkH+oYIlqVZsvDFPTQ/1zTfrFd7ORLBwLJ
mWX8oTK6OZRRk5/4SZ6SxY/vDHkN9+bjDnWfti3PJjhA/tFIbT2D4amj7NBmlbwL5MyeT89g8lEE
znAjmpH1YTOStrZgd8qLn2R8a0zkdbh4m2iOJDhDlxr1pqFsfws+tw7O6cIACaJ5kHdX+exb5vD+
S31jNPHzeqR1IWlZz08v32k0NUvqjBq3DpSd8xqlLuy8SHwSVvPfSYb/d7fTS/kKywDuFo+Xo9AA
0QkOj67lQRG3xYQJJbfb9guq3/I8VXHxa6brdROoLv6ZeIt3URf9sh9aO/ity0qd6Ee/8b2u50MG
ET8Xe8ijr2fx1YT5DJlgyopLE0Oo6r73ivTgei3GuyUmZv3Ezkuuf+bR6OChbbbITBMh3+3Ld5wK
p8ksyoDbXCc0nbq2WGX5QgHfKANdfCmdAhpRlOc9HEiCLkJkUtgwPX41bIXFBGeJ+AdvG4MuR+qf
z81+7m1WqdrR/pd06RcODrWg5EK2Qr1/f4BI54275yDMttv1PM95+v+fje1KU2FjxgG+2kXRdKZJ
/Sg2XmSoa42Rl/abxdSgx1hf1IApU0egM4RDXEjB3fyhlmMVe1+MDmrncLSHE7fnry/v6OWyOWN6
4g91KOavA/zZ7ak6nrWpB6g45DxHlzDtZwv/LzC9MRo1Hl5G460LbbnGdTlaV2MfKHSai5OZw5QG
6KiT0QJyOSchFv10wDNKRhohjdSIcHhaMrFGWIqmviELHJbTSNb8X2uSHQukBS1+SzQDak4663LY
CSSTaw4xlfsvxKxP07bvYVN7Iqlx1XGF4ceIiiO51qRH7CPtptlN5BHl3red/UcVBH0jXkvEWcM+
HvtubVNv7OvCsfdEgOTLWVtbGQsubpWPswyXz5E9TH9Lhxu7dqmtqi082I7xMqRrQkKs4azXBt/B
OlTMrcq6CPmcP3xq0ybxNiWw+HOCmzm+LlFc/NC15T1ksHL/SnpuYidEAujGX/r8V0KxFUBOW7K0
YZbtNEytImcwd8GMVYqOs3XwowSEiM7UJ0/1ADzeH4hvfLmrepCUi7XE43pHP3QcOzhl7Rpsviva
ax0hTHNXp2+WtOUFDR/7n3etnL2x7suV+cSKK9YP49nI6uohLTX5MlhzXPOZziaG+pp+dTKHNogk
NbCNn31nzxG0/eMiQNgnsnFPLC1vzB1wqlBuIv2Xa3joy5tgN6NSy8N/QBlB7fO6MGemHMC5TY7e
yjl8mGadfJItRuQGDPqJd/Bqu8wrWBdapm4WN0cevfOAdgaZ2kG0hSeoN6kMqm1U4jAHIn6gJj9f
OJYeT8zQfBmvP2kP2SniAv7mH47mS9dYZBNavHiI14SfkEZE7j2YtIauhVlyjkwcrXrIq3Rxh3OZ
0gKDaKnM/ZAWCD2CKfK9w1wK6yoL4POddRVbtC3k7Akg8qLVvUULIN3ifxO/qyxPoXHgpGvP3WUt
1i/KMAdA8RQo0oosxINvJd45L1eDZXZD/QlufEyeRxqW1qYpgpYslVygzqbL2JT4vLMFw0Ai23vp
UnA6K/MJClNstV+qJlBoArvijpyO9LZFKAFoPCB6nv7zhM++NlV0RwhJnRx8kg8eXGbPHFTemN2o
3kp+97kzpzsQdYmDyi5lJz12Ocz+MUrtVTa05NdyFKxriDDAp7CvC+ytWhD944BYlvByGJPxJwGL
FvXtQomfJJrBNtZ21lG0Sarxt2giCC3TbIJP81xO+BzbFO1K59X9p6WFurkBeoDONSP/8cxuWv2T
rKNKckSt0c71jqevMb2D4fTSDM++j07oY0XecopqX0DtjScQGmeAv3uKZTOCgzPUAoDXm86TWGqG
CGGM1zv5h6Aypset41vfdaSTh8aF6bdBYebdgBitv7vDSN5CQibQXzFMQHV7BHFAVIX7KInMKhH8
qeJ2TjrvS00c0q1RffO5tfzx6xw65NKoLhrjTZpk5cSEPZLENdoWQUbI1OJvs7RxMaQDQt5Ni8iY
bERKXZQrdWW+kQDhtXvdSc/ddHTN2o2jy+A+LT1c20taW9fKRQBKFAe7LtCPFbahIg2zS8+bhThP
qyIFV+aOFVa4Ul4owIfklJCJlZJzOcb9r3+dN/ERez47kPUMjkb85QwSaCpbeOj9LeRjsA915J3N
BCzduAkGFBFCuHr/eq+/3lWBjg6WcxhFQefoekWCob21ChbkovaYM5zl1mW5vWulNCcmxzeWhPXQ
ha6P+nxIWfDloxVDnrmVzpieMhN81UGe3QQjbsDYIIqkPheeWIJePxrtBcqPa5I6QJfjvYYk94TW
WovyDA3yJigM/NQYjnVRArN9/y2+rpk8tTLYM0JcQDj0pKl/tvrYOrayChvqtotoOOEPDN3rcgqs
izEFzOpDd/6yqLjNDuWoxyt2te3dmPVNfOKR31gBkLzzcgVNEs6cR4ugUyl3USlxX4E9IdhsjRyX
nZ1ZxH71SYclSXZ9CSewmePh/+HS0HYcKoiO53ALL39drH4SbZqJtgkZDZdj4fX7ltrfxYQy5XIp
ZtBv1pSdOA+99Ps/nVEC5LVABQRVy1fnIcu0o1tNOUNqsp3xkNBDYOHDcpDCmnNZDMLaeGT59CFg
ik6fWPveGNCMZ56VG+AmnlbG5z965UmUxWSGxGhK/2jTofziBROpkaIl6Ou2/nFimAVvbDDoTAkq
CbAnneB4W4UMt9AZWRJbYjUzvZdmEb/irG+RlpjFzOdDOE/BFoxKXG7DKUBAIROk73eDcdBihaqi
cJfNpIsg1at+LRy5yHXyBLLoQKwTeGlp1sBsXuJik+PmgP8cQyDySW/4XfYD5wS00vV17rBMbclD
wLjMbr/ajTSB47MKB6/ZV2HjfRe+vcqGg4mVbiQUyWFuCWHesUvHO7VU2bcKm1y/ZQYMHRrM3Uoy
rnF0wGwmanjwqcjsPBVQZg111AGAd2aIvH2cMzOPKdppSwLXI5GQOp2m3INFeY5S+HL2+HMsvYD+
WZQD3OHxOx4I0PoZ6dnVLx+VfLv37J7kQqvNieNDic/yNsUZ1rIGX0UF2CtYFfxz87EEwL3eQRDB
9HWWrMf3ZVv3CLtqmGTllDZkRXQRjYQ+sX6xgpCKWCczcKN2WnAkGhgXRN4I41k0MZLubzUO7ifj
yPSRjayGU9fEcfxZp5B2t2MS1Y/BrCHs5W0OSxyI+vjZ63RmETtSzzizW6ka/G9ZP50VXYLbM60L
DWiwHU38oR6FuCuisO63VtS35yM1QkoVlAo5DposyQ/L4Ld/Qy0RpIlqEt9KWiaUL9UMxLJid3EZ
NZBOzxxUqoQbLJFNz65x6ubblDfjH2aeVBFal7ckZCRTTcQBexYOVmgxEe04lTmzp0o9MOuA2MkU
jfkDkVFF/tEhKgv3XN168Tbqav6UQkdGfaD/s8gLGact+YVRHNmY/SsADQhgiDEUHbIonlOBU6hs
zTO7cTP8HIu8KBGDogwihrf3v0/a8hAQaStkzWcL3pyxsuZAHkWp7gbHoIrwRmv6rWMDgSKw5PRH
JJP7Jw75ms5qZYWPbM5c/zJALFoBC+l9TRaIcBuiBKQBBFoF1aOzLBP6TaoPH1xiMIYNyi92+gbI
dH5WLmr+QdDydFW7pPRdJ2QMQBmCdvmtC0r1Ry4R+v+0sZiJtDfR5gubyvTnNoFj3R6tM6gQ30Lc
jljGXWBUzQNJIS4cqy0ibLSViEXjjqgsjIPIy6TlgmaIxnZriGeC35GV5T13kldbWyd5vpHWMjkX
UnRKX5mUyjm50h02xPfno9fLjcR0RkuCI30gVHi0ohNbZiCDo/fTpqQ80nT4Pjc1fdYYfsacXrRx
lRyyqj213L41CzpoA6ipUsdTT86rZxMvlkh3Cua1NMUOim5d4oNxHdR0qDpM/JZLs8BvVopZMUCk
VhWF+vcf/I2tRYjXLnwqcbLDOKqN+Z1IOwuF6rbUbnnpDpW8jqNFocRPfr5/pTdeseBoFbCmcpyU
x6S4ru7a2J9UsEVtth48hrLZSSINHyx3IUSuRvw4zLF7YjF//XzsQrEVSRpA0pf+0fNVTUtGVO/7
2zGIlguWhpnSwVTdLYHITrzK10s4l6IW5KowQL1x3LabJycXzUDByl5EdZ15EFBsgly5noPkrOCN
svH2+u9tmp9YTd94SIc9kiJ+hg6r91ROfzaKUD/GMjWCV+uNCBwrJPVLooKvCy/0xIci1atDMmom
KiGhTfNuVZW83B0RyRSLXnWknHR5DJxs1mLbD2Rv0qPOu7++SZU+6NL3SKzgnLxlWxGNO+67SzbB
UltEHZLYUZENqFR7kSWlOXHueONlUPO03YAGqiMY2y9v0CdOcnDR7G3HjEw8W2bgzXKr26qQdN1/
HtIKP2agUNmwXzwe0knqdumwqGhLZBEYeIAiW2TPJAsSP3xTdjYkOqM758SQfj1nSJx7q7NWcQSh
p/7yAWeSmJfZAvrr0O+KD0VgU8/OsXlznrbUhFvEAq9Ah41Z1u7EnW+Erk88+VsvmeMPPSZGQ/hq
w0izoJBTLaKtSJvisaSY8oPgBnQPBY3Cu39+yzTCHdt3idFmcB89LwgKR3lZFUBCmZt2n0xhM58l
TNbpXioQzhoh3Fe3i5oTm+I3JizKy8xVHpZQ/mH9Ep59VXXsqmaa7WBrwpSgQ0+kj6RixGAFC7C8
TTx2B93p5d8Pe6xDgjPs2h6X7I9fXnbyIstr6J+yaMKGh2jEsGWvVVY7n03ZCbXEG3MWT0ixjS0r
MLZj62gpfKslCyjdpRTW8f2LAO2J8oPdEM8wpeZOXRBG5RMwFBpL797/Yd8YRD6eVSmYmnnJq3n8
+Qv2syGRCDCSXUzgC+mebX9BdV9cWzla5fcv9cZvyTGddU5hYnSYKV9eKguCDP0Tah25zJX84Kja
As4UcI4sKCQDCBIZ6Co8OP/8ndg8Hkke1HNpFDxZd5+NoQbteeA6tGll6/iPvmiqbyII0gt8h+75
+4/4emJ+eamjR3RGvNijTc9UY+wAzVikoLqhsv77WdGmqaTWsgdVcTqjL18lZcreFumc7dIyKT+Q
pd1+LOl4fbBIXNz4iMz27z/XkSV7PRrb0kPcJ0RAxrV9rBjpOWml0DLyXTg0iGSrtAjxQjQsNDXR
cKq+ibQZPzdhEk77oOq7O2z99Teaa+YQ0fjBJWdJi1BbakYJgrG0dM+KEXxHPefpBS4M2rfv37H9
erQht2B95CjvIkx0j2YOjjyofQMk7MlgdHlTmTj/kox4iD421Nlozkb9AN1ZqrDbjewsH3u/6Ahf
MgX+9yHMy4wUygQyKgIeQP5VOlL2bSr/p8lr+h0O0YyfodglP4XdNncTWqEUPiWkzj0ioeFLsQDr
3RaFIjXHVi5UukGHs31W23jATyxGr79hSkSIPfmNADogkHs5GqRfOJyFILioCeZYZhfBzRRkvyLS
kO7ff6tv7DwQ8qxe2jBkgQ+P91dpD9nTt4h9cygYE4TYSuCvQ3DbBalzQy17ua1EM37qOTLdqAoZ
S+bqqOV8R4Kun61ZzMQBo3mNfJo579/bGz84oAmIy2wxkQgeUwOWGoNUrTU/uDTlwSRQi8IaV58h
aPyj7Nh5EnKWnBhmT6LDly1IPkO5SiRCtn+IIV+++0APc4oZ2yKQcUZcHuIrutYiX5ptXY7YvrJS
Nmrj4OJ39nk22/69G8dg3EXfhCthd8o3JhwpoUQzcvQz5Gw+fDpHF4ei9+Lw8P47er1t4XDF1LEW
MQWCFfvobn0Zx31FjQPDRLpT3VwAVW2mHI4QDLrg0nXS4UyWPcGfqgxJoWLN+vv+LbwxRXIL1BXR
YvOfpxH2bDZmiQ+yQMZoNpek2JvSGv5i4lu+vX+VdaI9+ll8Np6IENfzpPNEPn12lQbflOoIkN1V
8ULyeT5Ka7dkMxkdft+RExhz2n//iq8/jVXiFijqaQHaHBgWL99tMdd21RjQb6Kfq5iTc53fu4vf
XKOQjvY40OVtgjro4M41mBIKbiCTYhe3bZv55vOYxOJDt+jsoCV9rPfv7dXPDr+UciYSSZqZQOyc
l7fWpL0YGkNIIzAWSkc9e//vS4lvYydap5GHamqwcLPRiB/JBh8j6IMe+pX3b+LV98lNIBW2A8G2
KuSw+/Im5riziqIagEhM5YgMrlgukFMj1uksIEzDnF3G6ZDu3r+o88aj44tn8ULGQFn1WJ3T2fGI
3TwlOKZVLXU0pUAHs28F7o8THHhqWHqps4/zyPlkZ1HyF7Vl+4fQuPH32EbE3gAtaB7naYE+jngw
jACsBxS8Vm/xL7sStUDbtngQqrt8fPRHJPLM97kJYA9Gw904KHPHJlYjFU/nEYtXgbJ5g8k9OAR6
wkeZT8702/XSSuzaLpa3+SByf7MAdV8uBpUCmVPxDMEy88jcdrjP5Jad8uBe5n7keCf2L2/8RgCB
0ATxFa5b0uPfSFlDUzvGEKST1ttyLszHDljEHsbBFee3hOzPODw1MF7NCMyg1J6lw3/lurocDYx2
cuemqttdI5P2vKJqjGtq8tGVvD8WXrdV1h2T7YWcFfmbNezlhfrRwwUqF54ucOR1z6K6sWB9HFRq
1K4JSpilYYs9LTEYCtyeYLhkkl/fv4m33jAbYOr7fAFMgkcPi0TMaQIfmqeRQlPw0cSY1NBAp7l1
8N2p5hxJcVKcePRXRwy+PEFrjpoBUz/9g5dPLtEJIdqc2h1x2s5FuWBGKYSlLzwConcJ9oUD4ca/
TNmKy3993FVXhmCDLiTsjePlMbEau+wJEt4h/w5/2HSTNhn2aeeM3KNi2UYt/Eq82pY6sS6/mv95
4HVAMSHzF+FdLx/YLNjUXfhSuwKCzc0UhmSIEGVwMXSFvBqLtP/9/nO+VkuuF2T/wev1qP8cqyWM
sqKuWHS70yEZfVuTFpDfipQsaEQTwaMf48LwUlP4G7yQDQBWv5tvmnGiO69tI/oTP/hrW856Px4V
MEGdz3G9oxdQWeSQs6a0EFbnimwqExkHjGZT9DH4YAuYerIYFDRYH138wAm4i41LPu2aV9xEYDOp
DF0JAzjiEvCVk+3wqLTjGfbQiEQvIHnWGTMn8FugPHSzbWtJ/i45eqJLxN7px5Gd4k9LIfVni21b
1J5yA3k4ppq7bSbBdphMYbV8aPsl/WH1KDFAUPukygcR8sDMHgkGBwXGTeW99j4mfR7dM2yc744z
ZQRdjOAihJVN5Mq0ywBcT8kKrGIsmou2QmJ4qMle+I7jwr1ZxgJ4pqR9dR4uYqUTNeg1CSIsHfCF
TV5ND5GhRrgbkfIebHoT5DahG6brl2ZNqO9NiAWeaFQQJaUek+o80kBLLtgdk+yg26m4cDgefClH
Sf0fE9DinOMqQBw0ON3qSR16/5yGLvz0yC3mxzk0ptmpRiOfe38QrnvNF5sefnOPIwATOLVBNDsv
B30d000adV3tSE0czhEt+Tjg0+XcpVp/Yl2lNvD6YlT4KNRz/KQhJo6OoPj9sfbGdgH3SATd98FS
5Y88KEFwD7BgWmCClv+bIyok1H7S0w92R479uWytfN6zNSJYym2nAb1jToh3tQzmUdpdZG0DYS3z
VR/FQFopqPoXZtUmXuaWmGBfl6QybixD/jYuIH+4xx4Ks9F4s6e2Kdg1FsouKz+nuXCSDcA5SoLT
xLGUWFszfQlbjyCFVYEf3Joayftucj0oDxGCH9IrhYNNp/dx7wx9W/ebQWDA2kB+ylsy0XIEUGrs
XZgaJjHNOQfekBSMrHnIdQmyKrN7sNs5csc7Oc/CB2RkE+Uwdgr5oRv25LkyE4idHyfVB/qcJN5z
BmibS79Zim4DE6DEpcu4czexW1Q/M6tDZdZ3XoWPCA6Mt3FHzz8PKyhv+2yiE82c48ZsaxMJ8g6V
odoY+q3jdsZV7W09gjCdfQT3Uu2WpQHiHZZjea4LsEQbjD/ygWzppviu4sFxt1MnKAtTThYX3uD1
iHomN4V76tEMOsvgsD+wnantHQyq+HrIu+Db2FGp4s+UWt0oxa+7Uahw4P0rUgzv5ripQVJ3mb9C
PMLuB/p7NdDDcfTf1s6a4PNEfPR0SMh095DyjFF3lvdG4a2iD+ZeApeJwg1G+zzem4TYTmLxIHfc
M7Tb7KMZupEEXl/mOxITEV51abjQJJxqtW9TPRJOCAVovA5lnH2dnFirA1KFmtw7y4PzPhpQEuwB
23EjIgXM1s6ozp3J3KNuHroWfvuZMOIUSEABvSqq54itI3+R3BXSijqEdbbgrSNehQgvrcwjPcc0
2GPDxFIP9NP9pbMpnKh8S1qcUULmeRz5y6e2EeK7QcTRglWIiaIg/Fx/d60qjbfu1Lb3mZwwF8ms
56baiF7TBs/bTGh8Hv/2cE+sHLOI+DnQX/FD7A9pSKsK+dUZHmgdnilPdtVdG+cmv3N6b7HP3HRA
S92ZzNmm+Th/h1Xg3r8/7bwxE6wGF+wtyGLYY9svpx2nMawEdtvvqDCOn0ZCZi7mqHwIMNzdUUM4
pTF6Yy+zlvLWJiGtHhbbl5eL3aacidTud2Vkg3egy7FSs8gEpv6Q9TtENc0ev2d+UaJYOxE9cTzD
0lRCCMn+2uYIzaniaIYtx9QfY2CC9PRrWEbZqChhOTnqLdNCajmxiD8JPJ9P6Ovl6GhAEVuF8wyW
l486Y1EqSjEPW112CivpFJVhD52ZkvF+oc1FtFukO+SRfTH/HtH4t3s3T0Fl2E0ngCg0gk003cUe
iJWAoVT5Yzcfihn55n4E1/AAV7D/2Quf01CX9utqO9recmfJmDMZEUGc1rw6nrrLFHXBNQ8e55gr
bHWiAn48gtbnpKqIDIUiJaXGo5+0TCpDE7Ynny2a6s+iGi85tdUf0j73L3OF3vT9AfvGrxiw9+Za
XHV1lL58rVLXA1LtHMF00offgw6+dtXM4w/HHparf78Uwn+6NATErm7Cl5dqEWQkzN2KmidsX4hG
xVUn3PLcm2T18P6ljk8WvES+PR6Jwg719eMdX98my+T1XKru++mqc2Nwbd2SXKa5HvcI4UkODFt1
4vne+OWoN9Kf4U3SPz82tzmLbXwSvFabpFfeaV8TWF2G+9yM1oXVdXr778/4/HJHHwSFfAf2NU7x
paDGcN4FgMzJFIk5kLO2r1H3tkLSqWqxe//Cbw0ZTi+C0ymmepgCL39HPQXY6Xpit8d5Ej/Q4Mrv
jYibL3lWLLfvX+p4fuN3hBLA8ZTJbXVMHj1jK30MxRO7Gixz1AR0I/ZT7zwuKtH7gogYMkj94pGe
+nxi+/jGAOLCfggOGMMCHpmXz+hCiqMZ08pt1vnNbkESez/EzmNF8ehm6gj+8WYKuO8/7BvjB4U9
38XaSWWOO3rYMah9mfpcc4gMJaiyzbvrAv4TKYe2MlQgAn///hXf+CVDBw8QPgIim2Vw9JRt0yUh
1kN4hLjof0jRtTezSsPfpXKKf2xerr8kLdP112QSp3ny8oVaBMUjDQ8EHPROANf7T87OY8ltJF3b
V4QIeLMFARbLSF0ypZK0QUhqNbwHEubq/yfr/AsR5CFCZ1YTXT2TzESaz7xm6CZ3+OAMlbOG60D1
Qe9c93lqxB5x4NockXEEOknBD3ysXPU/qp9IPi2TMeoExlE0YjVntNlnaGRo0hRe2e2k+FcHoxdO
fi/nam+ORufoQ56CpkS9KHJfjXoB0QzXDpSUmy47oca1s0FOj902FypEss12yQFUD/OCXYmD8AF0
w0ETj4Lu3qkBjIB4WSpvApswJYymYnx/e+dsS4nyczoIiVG+sXVGlz/uj1Xlbl2ztjP1wLIaReBx
VsQnJ4qLHuWGuICxQ9j9saQo9xmgEO6/ff23ZRz5Cygw0HahgEQxyzz/BRh5AB3vkXuz4e9iatBb
2XxnEm/+QGtJvce2vg6TbqmCfon7bicauTZ9eCiEeRQG5RqcD27o8zjX9mRgb4Cebwj7BRPHLNLb
T7kH7tNEneFR1D3WsZA2Qlsxi/vb639to7kEfQCJSJ95TM9/QO5SQ1DgFgZdalSBcPF6QbvAPCkN
Evd/PxRppQOnk/gAROD5UImWZ4njsdAlNZSgSNzxrgSleV82457atVy2TYxHGxd4FMk767oNKfW4
0uLSwcZniVyDdLFYtN8Van02Wp3x9CgUvL13LvrLIYnXOT8WDwyQgy2uO7bqJrKaDowgmIZnpBj1
ENmW0vP5p/OPJjKyv36236hbDio7zJTSx/lyeuhB2ihf4EKh6dnXtsUNpZB6IVTKLCIHULOttcw7
t+9FSU7W+wnz4JZwUixv2wGedbXIRC4WaBixWgezmCn9mVb0g0YbNk7RkjwNcd+AXkZe8DSUIJXy
2RW4WHrqv3+7n1zeU5trS2ZJ0NPPF0DYS+FOsGwDUTvGZ9WZk5+V2prvGoCOr7eHujymRIE0WeST
iijLNnzQDdL5rMvWgKJaEs6l7oWJV6lhU/bWZ49yQKhOuM/wujonqFRReHv4K3uLIFSiWQB4mNxV
5zOFFFfZ+YDfxDTQdj+0LSIFfgZPjeBM79onIbxu50Nfxi00RHnLie10Gm+u/El/3MtuZtpItsoa
n1f2yGQix2uMihemhbP+1FKvvct158PtaV4+RIxpSQoVOwyS3CaKUIxEm9HdpNDbp+lLUerPfeTW
H7kJlZM2Ja1Pt00NXILhnbN7eQnSxHI4thJJSQ66mWxcFjkmgLkaFJ023w0IAjzSsVqP+ZDHOw/7
Bfv3rWHGvQQfgpYxcdr5wvbDSHHXmtcAjxwsrkqA8geat2XgdlH9ns0zYVPVOkGmT/M9reXlY0rc
9bnDrfQBZGL+Tm+d+HR74a99bCQeqLLToyEC2DyBVFuz2qTmG6SrSiM3j9xkPADLiKVdXwFLFcVY
rHqsdI+Ceu2LE0qpErqEBoEUEvtzl2VISebZPK1B3zTTk7dq+pdcUGVwsQz6d5k7FUNSAYciN/dI
kdeOFNcX6CycpHkrNu+eVgN5iNpRDdB0Gd7PvVYzV015dcdywBAxjnZukGtbTGJJQEoB1oL7eT7T
0tGdyUkbnoe4HI/zzJNH6DfSJaYCevtryq91/viBXnRZTWmvoRJUnQ9Vl0Zaq/oyo1MyDx9SD1Mf
sxqml9ujXPl01GtkTgWrh3h4c2ZaNc0Xt88wxGjKWVIsDOe+BYrka0qOJ+2UApHtUwySfdvR/7+T
+v+qfHBlw8q2o2QykQWQcJxPEaXMVvROsQRrvFJPrdr23mom/f0I5fKxWV3oXdr8t8oknFzCCd52
0g9wsdbmE6KDL6UZMQyOyx69K9NMHlI9tY6qsF7cPNXvbi/wBfbhbTw2zJsCnJR6OJ+kUfYLJdR2
oc6NuprZV3mYort6XCfYQo0x1t81k3rZopRVOKtt3IZdp9p3qR7ln9OxQerTpuR28FqSop2fdmU3
A1fjtrUkHgz46vlPI5TD6BC1psCuHf0595T13hHQQW2utJ8xLIcQFhRmnlOXfG3IGn9l9NPwToXZ
etQnIKCrEy9PA3fRSQXMvBNUX/Sk5cpR9pK3K7vzsvmtLM3qGGIOoJ71bYC4KT5bqT3o33rsV5yj
o6T4NCHOHv+ayrhFxi6u1Kce+Ii691Ou3DOcQPpHMnWU0oHnK1XC9JuTGlUDS/QJ5qLEn+h0J/2j
gS/JCheqMh4WFf1Wu8Jzqqy96te4LE0a1ibupK2jVO/sAjvN1GnKp7ybxGs+5ooV3v6gV+IbbkEC
KQ27Ahmen//KVCDZXS3qjLBWPTd3xgonRV/q8lH6s3yHaNC3KMGgD0czZ0FdCZ2uL7d/wZUTbXCX
UOqGK0KfbfML0AxH2qyhyRunVpM9xPTQH1qRiBcb9kp1EMPQYzHgIGZ8e9wr34dqMENa3MzQ4zfv
QEYzUTQjnKNGGdFi7jqnzX8ngFLqY6WbVXNKsUnR728PemWy6GbS2QYQ/QYfOF9uRJPNiq4njukq
UhvfY2VJTpla9O2dmxf4hMU9yjYPWWwsf11ZpJrItU3lhEuM43Y+cJ6DKzcsPB9Elzdt0PceMgdG
3oLmok24npIsQlDu9mSvnUZUF9GyBOFO1qduHvk8K/TUjXEMNWs7HqV0Y45p+Ng8emL5aXQ0fDN1
fKZFI9APceDel+r46fZvuLyvKE84VIzggMIFdTf3lWlk65RQqYWyveqvFIvgHI0WqvroS4udNb4y
Xw9UGGEsB16HubI58qB1XYF43YCH+9TXj2iQ2VVgFInzzRy7vsMnblnco2d2C9Lr1oQmTY9iu/k4
DyVamrcnfhkLgIhxQM8B2ZVcqM1vmVJjRQrYHgMn41rxe9BAd2tprDun9/IUnQ8j//5HtjBMDXRJ
10CJjgOOTornjo99AzGmnYHAeJkwj7fndW1ADiyVI10WyLaKFkNmj9ZcSldnu6hPbq0590q5eAG9
gARtw3g83R7v2jrCnZSfk4ICFcjzCbqV0NB6wS7REAgz14h0f9atee/Jv7yGKVWgnwMPCco0nb3z
UfQa26mqHGm0WvBB3DzDhQ2zFJToB7N7Xi0vekb4yHhXN5iM20I1n2/P8soxYWyiGwJU0AfbEiel
jcQEZCKCpOzxFc174TtD379DHb0Nbw8lT9x5kErVC7AqoqNEElRzz6eKBvuor2Yhgqil7ubnTaa8
ZqXuPMQaQl5+v3YZ4aQe/SYzANR5e/C3DtHF6BK5yaGQsOvN6K1iKEasD0w0TXuYqxhEPzpTnz9W
6mC3uGopnQJ0U9e+JgAVDpHZjF8GbKaxtTQ+9+laIPuQzIdaE84TPaLh4+3fd20fSIA99BGyb4Rq
zhenTmbEzMcS9ad+bKhoO6b9UbEhai5Kg3MQpCQHAKPAA73MDPXTwH20E3xe2+/EARgzcImRJm1+
QQQhNuo8fsFkxaPjJ1HpzHh89TvV32vH2EQ9DOFI2RvZ0vNzKCpChzUXIIMoXlrEXfRwKXNtuUNc
RXacLfv+9tJenRiFM4SIwAnazubLZ2lvoiJccZB5mF+Bv0TvDXzAdjbYtYOE7xNxKJeGRm35/AM2
Qqlg63EfVsWghmBxnQBVUzVoa/Agtyd0bSiaLqydbrCC21QIJRdu28SBT47V+l09TR6O9WoSRrHX
7MRKV4eS30kWq2GcbjbFWGt1kRqI7ErC76EaxwGzbrCGboI6zO1ZXdsYDvc6xpsks8xus4DD0LmN
xf2+pLPxqEvqfZTHYHUBw6V+Vk87zfJrU+ONBOoFD4emkvz7Hw8YjY2qGRV3DCIot4cIV8i7bm7j
QOtEdLw9tSs3H8p1qD8SIcgu1uaSRx8APgA+UcGAOdi9GWGkEldo+RZkCCc99kgSIDuGlKujnUN9
JaNEL50rD/VgWX+yN2FQApO/oA2EzbqS9C8oNjvIcxuZ42upq1mntvG0b3PSIP+vWuu6HJKJcipZ
KGbKSWFA4WE3j99l09E4xU25S1a/8hXolXIseQQRo962YurFbXqaaVNg4v91t7bYhlTGelpje+eC
vXILnA20+dw92mw9oMMpANxWzcEa1fiwGYPV71T7LgN9UlAP3AA0WkoyW2DyqA7thIyegDm9qnee
EB2ZL6wJkK0QFdRKfa9gLrMz6LXXDfaT1N8nn9JgP55vZp22AGSTVgRjZif1YVWW4UNmrFjCuVOl
/0Q5UcVkSB1AL5FpTmBlDfNDZTTNx6Zdhg5V2gaxuUiL4seMtPOOEzO/3j4E1xYGaU/ZdUMPDrmh
85+YN0DvzSYRQaYp9mcstqrQSEcljHOP0ko242bOw7hzK18b1AapTleV+g1YzvNB1REp8cyJwMOy
mU9ZUn8vWsMNByiU91GLGnAcYdt0e6LyTtxEGjpVVclopXtAPeJ8zCjrcVfLFSINL66+2bX4mncN
AhbNUD2BRYzuU81B+Bql/cc8yn/fHvxKt0ay2elr0ibhP1stmsYFAYhjIu+rgIUalH1Xv0/xMfEw
Q1+sO8T2Ub6P1Ok4p1oznboCuBCa/B1CbdLP8/avuXKnyxyMfg3QdZKezTdPFShR+Lnyzcu+uOeK
nd9Psf5jcLrlwZ7b/u72cNfuWXQRkM2SER4QqPOVpzwZZUo7CzxPrOG/NvFU3FgQTg7BOc/zIU3m
9DGuRrDMVuPtPCfXpupS96GlTcOIKOV87NVQs1qgtRdo7eJh8ojeCKb2ANI9ryvDrp0+3J6rnMt2
l7m0cOmh87TASjgfD7v3RPNGxiM0ncOinNYTGof1EbW3cSdHuLasoKAp+2qwPpAhOB8qq1bEozCd
CFIHXHTYu5a0DjNNvzZQ/CNRGX7rvaYqhx6azevtaV45wLSpYcvSlTKwHd3sIB1jzLyMGXusFPs4
KoMnwrLBptbln7YHs8qGh9lu3fD2sFfOMOAdmp5cHrKCsPmaCXh2jjb8lTpGZP8ENnsCR69QQ0gj
Zf44O1CU74SuGJ+WpANpSoy5l7FcWXXQIBSB4R7QjdtuKHuysAVWoj5Q3CE/ekvxyWngeE+rPh7V
xmvu3dpMgp7He+cUXdlZ4CLoWFDmJWZ5K3b8GRilDkzKoRgCPHDd752KC2ix6GBjERzceZT1q5NE
ckGKc0I5ffv7H2NV2G9Fq5oPwTQ71s8OSuUDnSn9rhOFuF+HMUG/EtcJR0urL+NQ2PheYt7xY1XN
RT3kbgQj2sEw8V7MsxFU8Zty7CJV2vvM6L+2jZHceW1lo2O7pvii5Kv4XqKQMLGe6/QwQkY4cE2g
b0VRqjrkmY0g2pJmx9u76eosQdrK4t+bMez5AXLdZKq9fhqCDojyZ3T6IZ2V9nLo2GIoJOaLgvrk
vL6j5truJD9XriXQS6Q+XE0ITmw3sl6lbtI5PcxrPXK/cXN+wmYk7gG/gk6wEv3l9kyvRFlUwLS3
sokLonETxKNR6SbEkUNg9w1ZNJymEWOAav55e5hrWxQAEfOClCSFYs4X1Gn7SFQJQihqO84eZiIl
4kZW0y8PDZzYv3/P8YzGkofKrVSn3+RAA6hyqxArmZ1iLi+4Z3XVhxUdZ/UwTr3xbqIetfiC0gLG
gWTX4YSg4s7j8ob93tz2QB4gioBFgFm47b4onmEJYWgtiqVWOx/W3Ih01PSaPnqy1wq8Sxcb3Rcd
qcHynZMsetgUg8ArSB+0X3mz5L+1tJx+3f4IV65mYlzaQQTuYB23F1TSe0VbQHIMgFpOT2VWsgoD
uln4MWMD2fV64nvCiHa+xpVR4YVJ9JJHbEU/6vzTJ3ruRXautIGAq//q4ftiANOOzE8qQs+LT9PE
e8yTsf77ydI3BrIq2da8uZvntnM7AW41YdgMi+RD3nvjU17TwDl4alyi+pED1eCl2jm+12YL5oYu
EnV0jSfpfLaGmmoo9uOaKyrLe7VaXVrAmlEW5EYXN0d1qMajPcfzzrAXdHypTsM9iDoBvVYUSOU5
/+NexiMaU3pdAZWfc7beGVpfoXaGrNfPhRr6RyTGIIAV2N6exsWE/qbldBSCaMpaHaR7sj5wr2dO
oK0GCmSG0yNCl2MWZ/prrcS/b+/DK5fBW+4om998mm0kpFk5ehTe1JC5V7oqMKvy0uXZNjpvLX07
GpFA/PsBucZpM5JYc7VuggMQbA1FdbwOVacB608YXTyiZpE+lEMX72FQr+wADpfUXWELsOU3O2Cc
3d7F6K8JoiizXvvOfqmbtXyH5n0coOLZHNM23osArjwajmShUBgmjWXDn3/9hUalmTdOGyy1EgFO
LHpMUjwVP5MU0t9riwb93e0llXfo5n6DCYlKkEwUZCngfMQyVs11GFCMt5MECZ9Dka3DKXFnmrh5
ioelv2pK8s6JzQkV07U1lcyvOl3/cftXXNlJDsKWcPxteqKs+fmvSOk+RGXXtoFWAjBenM7wlRi/
ez/R5z3R/Wtr7NBQJ1l/C/E2m8grKAhwnNsgyTrxMdaK5SVXRekztHtXrU2yU8m7so+kyxiBJDc2
LCz9fG6OSakDDAoZIebGH+xGzIo/qxluSq49ZP+0TUSE5wpUE2+v6ZWIAL1fACOAN9xLBVqj0DJL
72mNpaBvwsRO9UBzSY5vj3Lly7nwZaiKooKJNdHmek5VL3VQ/+yDIh9xMOnM5SHrcQFJvPxvpbS4
Gul80UQgppJjbsKBtV6GEhFjdFsrq8XPByMmlNJi9yMr8BtOkXOE4RCHfz0/D669wZeTPOQtYBvA
tFrrbj3Agu7WZ7Eo80NURjjk6Fq2c/df2ZgeNBZiq/952jdL6eZ5V5ttQwg3Dsl/U1l2oZap6hMU
IOdjVevd19tTuzYe3QbSOxlFUDk/35hjUXXdqDG1djadIeRhhWrLGnuPhFT6p7kfrb377ZIQRvMB
8pkly2WIWW0h0DiJpdjCQpPW9aJR/AmX6eU4UQcvoZELrc6CtleNFy111vxeExR1j/HSDnexUAk0
zVZFWxaBXUv/2VmI697FqpX9drE4WI6ldL0O4wnm+oeV8zj51mxEz3Ffxf8mQ4Pie6Z4NfjN1X3F
mh4fEC+q9PjOLWgE7oSNF2eek8ALjpcTOHOqz5tbldRtHq20Y5rgXj5kPFHBbMAfLxpzPWWW+MU6
vNz+mpdDIuJDWYKzjgwneMfzr5msICDzqraCNutd8QgoifTNLFyk5agRdOtRQcHHeBiB8uxFhhc3
Dd1Tei+krrwgNNI2t3efqe60oLoZ9FndUVfs3DlIIzbA355FOQ4XKfkAjfYLqbfejWDG41QUmMk0
Lf7Szd1hUgrjaZnd8uft5bw4HIwF40W6zBH/I410vpyYc1TO2ChWkBlRdOcajfO164xnfAyisC5H
nsG/Hk9GmmCAyRcvdal0p+wUZNOtgIJSqYx+a0fef7g2iPpYFmzhTx6GcnsiCxfpscTg0tqX+hYA
+7aJRFPaSFdUPYOqMTx1dKmDtcnKoOvSEUvzVj9Y+Nj9o8eGe7o9XbklzsIORoaJIvlobDhzG8nV
BqjXPs3soE9a5UXEANVOWYWMrx5j/n68PdhbqLYdjW+JPC6hFftzE1b1+lioTeFBO/G0ovH7ITGf
2gIUo0/UkX1QXUiOfqTHOul5i0kX+Xmm/IMgg/sxNbPyP73F7xJ3y6U0sH8yUbYFUzQm93nWEfZ6
o+u9w3Zea/wIE5mHMZN+GvqgApd0IpQVfFVJkLXj+2Xf7Tpfvt2e3mXlmYaHiognWT9JMuWj871q
JhYBmydzhjhVn6AK6Gh0z1Dw+Zld1vkTnmJWSGrXPI5Wh6ebs1hd5itz6kDbrw2n3Pm6l9Ul+Ytc
ilhUs0hVt011tTeTjvJkHXig26aQj5pjOmHEuLR7GkhLaTZJTlL1IBN80bXFb5N8Zz0McZ2lhzVT
7f7Q2W3S+WgJ4U1p4yNWB1iemOoR+e8Ff9Y+y56rVpUGaoa9fKPebTX+oM9KHiLu7X1ecP1DwDA3
E/IlzR7u03XykD1KLayO7CRvdvLUyx3t4LTDbYFyBWXDbbFiKVoYV3h7BLD/7MNS68WpKzEORL97
r9N1eTfBQKKdQypEK/+Cs9p28ELiCgUJ3e3Gb4kwbQhcNqJM6PYlvkoyuHM5Xd1hdLnIEWSoYOib
x6XT3biUKNhARx4y5IUHI1t02J/WmM2WouoCpXVVP8lWK0RMcTxVSxQdEqdOdwBf21eONIx2mycJ
CxLbva2IL/owq+gelOFaVQlCjcl6kLr2p6rVcc6ATfC1oPu2M/3tejMouQIqquDpZD18c77AB0WN
aME4Ky4cI72mr5FDbTi65qx/SdppDxByZZKMJ5m6nqwCe/r5eYYCPY9VjAxKVcXrXWNTykntZQyN
rB/u6anZiFOWe94RF99YztIigJAyjPSvtuZyUD071RggyCqDMjghFaDpv8XkmsTKdlJy7F2q/AGw
L4qEqiGG4sV1kqo94Vtif+0hDeyV4a+tuqSucSebPBbqZtV7tQSma6dd6Che8qUFBuZ7uFcFQ9qv
YVfPeyoQ2wPM/KUEosxiSEGRFzxfdQBYIAMccwx1agsf2xZBf+IK7wnHiPRu58a+8oXJYJAR5Ejh
MLyNLtImceC3cpSQXzNOqOoX9w3/bhAhQxUKqxzCok2V4zBkGnq6cQGkUcMAqLemA4pqueHXlb0c
W1ufDJ97pwnspSuPqj5Y7k5+d4GwZFkkwpu+GtAQtuM2S3hLbEcIkUnfF1/wgY3/wWN2+Ww26er4
yhRP31os0MNEMaxPHiLep3yMhr0Fk6P8+YLLX8E68XzT/ZE09vOPgwW9Z1dOKkKob3l+Zw52XH4u
Y0NdwgKPoj5o86X9lGj9aAcizTQ11Jq8fBmNVXuNkX2RJt9l837CcOxX1qTqw5qBTfJbrQCOW0+1
eKWHGn0yI239fPtbX/nU4BJQsuIplAW9TVZXp3Fa2f06hLU3O48jTkzhIFLxqDZVE2Z40j2sa17u
RMrbiJzlkhxbm3iS2A7M1/lyKTH2Pu6AGLPjEtPBKOq+gGM0diUj5ZnYfBbuYCJW6YjJs7DZHChz
ZEAjpDVJPRrLMZvd6hv15/i9208mPlHO0p1KUtpjkZDZkuiV6RNYh+r/sMZUIKlAcGdCMZZH+4+i
qVci0Wa5zRi2HtL85qRqj92adAG0neyp6td/NZRnDre/6+X1RHcHpI6k5YCJ3RY/SXc8Ly4YM62y
4r4Yk+Vnit22y9NfJWGRRMbO03flgqb+zrVL8kyl7IImmNGEG0t1RaZmTgsQ3ktr3iXJWksgFaKK
WuLi2LLmOhYz9WClKDqaifa+RSn1u5KP2u/b879yMVCBlbw62Z9hh2++fT4uZdQuYgrdOEl+LDFX
hDEN5UmZXKjzPTb3VaWKd1muSnNoQq8U3fNvt3/EW/X/fAPyI+BMEg0AO6Bkvvnynuj6RbGmcNSM
XgubFYO6g15W3uPi2fl0WDuFH+L2fasg/dZ1H1oA4aUP+sn84MSWvhCnxyLy1a7rvkUgI4ow0xpl
DmZ0974tSkRiYIu8u8/TsZhOQPnTHK22RO/vb8/kovBvccdKdC5asVL/ZDsTgZBeGot2gueKoFcC
7PlUuohLow9ksHaLNnPFAtTNUd0MayXVDLx3iDd9/D7R6lTTwm+GtL53+qZ8SBO1CVVhNKfbv1J+
081yQ6uTCtryWiFXPV/uZpiLISnHObTQnkKiuMDkvaqxZsH26SNOd/OzqEb1vsS/J9RF1u2c86vD
v9U34FNwp27uUnQesxlLk4X4XQyzLzKjm/3FGZ3oqXRqxT30HdLseDQV1uRX5gwvG/ukSNkTUZLj
bJcBHBXoJsIFA7by+TKsllsgVokzA69Q476D2JAlT6k2jto/uClhoxlTGnqOTAVrCyVJlPeWPoma
yKX0HrxqqPKTnRi0gUHFjYufm65Yw0JbkYVpl3ZOfaGhyuZ7SuV1B7BZqn5vRNaE/QiyUS2+5any
ozIyJFnhYBORzpVJCxA1coRZtUnBNLzMXdMvRMJXgP2oUSqxkscYRQnLz9MOH94MJtZJX50+OlbT
4g4Hx4uz+66oMsRFEzUi282TtX8Qg93/cIe5+dJFwvwIJCDPX6bIzO9b8vrWtxfCYlcvzOZuoSL2
5Ai78g6UONXvt3feZXQmS0yQuyiOUPnZRkxiGVBgFCYH3V7Sp8pEeqyoeza5XlfH20Nd9Hw5ikTC
4PmkKQWPinxd/3hOJm/1VEEaFcIabU0yKg0pNWSymnj0o8zUuzBBna98rylxi4Ac0hk0S5p5dX5p
fdeq95UNTv0zWxHJ3ds/7cqjg+Y1XV+Z6lMH2/wy7HXGtu/1IRzXVPlmJVEV4KrX/pxE/4qg0hrc
Hu5SNZ8YleNOxZ2WlMQ9n6+EaCN1HCqpkRgbeGr7+P+yYaNJdTIAOqIYj1DJauMhGoamRPyqXbpA
lHWhHeepF2Xo0ZEXh1IInJzqycZavVmN7jMXai+eRTRHzwLHMnPnZ1/uFSlyxlsJdhq92K3WkeOl
k43fMBRON0LvOBtGcRy7aXps+iSy/34whuJSIjNFEnxL8+p5W+JFX+tQ01rnwVuXLnSdsn6MkYXe
GerKkyslv3h0IVghW7nFFHsdmRtOomtYW4l4WjWteVUoERzNAjk3f2DYE3iX+Yh+Q4xjc5q80GV0
d/bgZUBLdxp5BCkZT6a0rW07kaej7O6toUV0/QsTBOfz7NWK7ndJ44QK7lIC8zKrdnbenrcjfnbr
0owFiEGRGTwG6cjmrU9qQxNRm5H8zTijPoyxqr7v+jXP31nlrDbHpOub7C5BTvBblgjjWyWq7LOl
5dhMqsXk/kagPHluckK5o5UjbM4bj5+Qn41NO/tFl/ajL5xlwW4t4iJXsCfHWLvt48gf8mVoQO6U
VnQYaxN3Nbrb1i9TGdyvdbfEY9DgHLM+pKU6f+zmVJ0Prj02+Evwy37bXe8IpO/ECMUHWez8vu+d
5GXnqF6E4jIzkqQ/+qge6Dn52f64tDoKFBi8umYoEpLWLvaosqVq02mPfZakUWiUS3Wif9fxRJjN
Q5aOavJIIb35evuHXGwPvhIfCMQizUcHYMD578BBKDH1OF1DKWuZ+/jdNffdAOc/zKdRc/xhUuKj
KxRb3TkdMqfZbg+qYpKGzEpcwJyXyorI3E01nPUpqR7mCBThAYmjClO60cpfmsTO4gOuTtqERdq8
7Mz74tJ5gwqQ5YHZoAq4VdzJY2zVk7wn8SwKHlzXmjHVzbTj6qKxcHuJr8yUAhhnncMAnntLyMNX
GWMP2pFh7KKg6ScdWu5+bM8T2kmT/bRQgAsXT3bKkii+uz32m5ncZplp0EOm0GVWC+/y/PumqUpC
FzdaaFETk9rXU424LIikpzrSKjeYkT+vgE5G1qlIRakczKlCfBRoYJaceGgshFBLVZ3vRYQ6kKnC
dwvgfelZCBMrEr7dFeYnhZ/vBkuyZkOgO1l0LB2tVoOB0vZC0XHSm8M61M0/q75Y39MqwWg+19r4
vyYSuXdoWRf8C7qy3ztkVz6yaeKSQHeP9acAeT55a9KogkaWFkK6nJoHVdG0f2fDSbr3Y4K2pO+V
dR0fIwvdFlF5q/5uwPhdIpWcuQGKvDh3wMLNWFqirqeZ+DQ6dBXtnb+9ojl6oA3emFcU37ddVoze
q2gxpNgtfLnUN1KMx8O0d935HeKi9kQ7dQTa4eprtCdweBk8MTaQcwjIxE+AgjaxMXDSilt60ENt
qpT1sCyp+yLEsPw3aiP3Yp6i4eqaiM9iceG8p5jbNwdL2Pk3ExfPA3bV6c5puXw1+UVAICQMlIsR
RsL5R0OUqgY6xo41EMP+WFdiuV95KfTAqTLvROJYPwxEDMFaNfkHD9JysPZEeTvf5IIQJEnvkLUg
B8siI6X085+h5Z3LYixqCCOuVx4aVR3SA5RAAZxJM6JfjRNHxcG0sJqjoG7lp2QAmu2rY9PXvhIl
wzNXWu/4Rov3+aED1WPu/MSL6BIQgAu6zzAgxToXwrT6aKduWTtmCA7CfF9jKXng2Gofx3atXoqi
KX7evkuujCfJ6kQ0RGkEmJvThIE8iq2TMEK3NaPqEJt99JgpSv7NiUWy+E5FdWtnipdXJyxPClby
O8CG2V6dU22lSTznZgjyITrAyUdmRy3zrvONBbPBLFsQ086i9ejiybf+bcmIC5OvAmVA5vf2to/Q
5mNjuallhs2I1S/o/ehHTw5dEFkUqjjMqb4aO5v/8sICUSV7cKjwSrio/PsfUYFYvckw29gKZ0Sb
HyjljVVQo0L32NmpmR//+ntS4kQmBrCMhJRvv2etIyw/lwzmjtSl+1rxRVHE75a0/BdDg2YHZLHd
PpJnI+tvPIIA5nEuOJ+b58SzNgLCO2aWoXz0Ji16wNFw6QNtiqyHBCbo3u7ZxjZvIzoQTUm5eeK3
jdaqjrk9LVUJubLtJ5D1wzEd2vqDKjIVW3W9PvTuuGd59D8Mlj+fXDksUn4ajRmX2GJLOxV6FTlz
Frthm876e6JYrzkWczt/1UZMXPzGG4x/TTVSsgOi9hRnAEZpDx4y5oPfR5EnzRw19RlBDiA0wu4R
hxmHOr+v9Cz50PM/II2vDKs5LKgufmwTo/pko29P21rNx3+nfqymY1TTwvWBfvc/hlQdX8t5mGPJ
XLQdn7tzjA+x0qsFPO4UQ8OaKuT71a3b32tZOJUfj4lznPBIUB/6bB4f9Kp1VOpqafI9SRHER/y7
EYuv9rXTHLxlokYPeZfQwe3jzHfRRxQYGoBA4b/34keMIV0nBd8hW8log/8rhCB+s0vG6FCuBNeH
FGWm41JjmnpIzKH+nScdrgsZtyjKZtEyZ2GeZEy865TIhBffK88eqhhQeRcne1osEa+HCdHqe8CX
fRVmuemVB1sxsl8kCFruS0R65M+e3b1ERH11GLV6g/OUtWijjzw7dbtpNPJ3ippiTYhvdQJpuABk
DmGlXCwfRE6s+0uv9Ov7NYqz9TDqrSBLMA3YijGlyqeOv32IkMzBHFkXSnyYgaQQ7ZVpu5BgtcaH
dRoH+yjqRvy2e5dgbM7M/muNnvjvAZ2+DBP0ycWPha76V71EVtM3pqV9xBU4KgK8FibXtzMt+Y+k
QkOCYLbhvyO97C1YokUuWIjSBADdkjOPhwwh/FdnVLUYnIaanSLdmarDouHC4hNlNDggdSr5PbfK
ghEHMqfVgVd+Xnz6s8kDnZHYYDRahn6JhpH1ZemAlvijoDeDV/VcFagvePQWM30c4ntjhErnT56U
fPUqMTuHxiqXf1c1AlQ84ccOeKBMi3cj2O3Poz2u/2VRZP3rYnIA+cE1KblhCD8H3IwieaKKm3/P
rJyTq5UT/I+R5Bh9yrKxf8HNS9Vw0VEXaGsv+8nC4ZttKSn38u3r8aLES7+equmbkCIIRpQEzi8s
1JchAE9eecRsfsboYbF7AAmJIFtJoeZ7VKEjgnhy3+Y/FWx5wlO0lL9EK2IHeYKpfE7bFCLw0tTu
qWmktVLiuqvtL6L6a9kvfixiYdT3SabI97dNaCvvy9SImuZIA1A71C0eUymWRj+g7ryKxPyKWqT6
+fYCvemYnV90XOMSRQG6i7rFFmZQuwp3S9MBr7dHE2pQHdWnOQeBGTZZT5LeJZpdHXRSvTI0lUrg
o6KU8xJU+oCyBOTptvOT2Ck+45VQIck1Df+Ps/PakduI1vUTFcAcbslu9sxogqSRZEk3hILNnDOf
fn+lfYCjZjeamA3D1oVhV7NYXLXCH6zwxWpG6wTLh/DoMNnFz8bOnc8JHlfoesxqU1NnWEwQHahn
7xMczvonfXEh9U1zBcUCYtH6cUBgIHnRYn3BodKwcTuKEywiC2B+OF2F2ZfEMaJ/oyEy/zGxlkiw
k3Xn5SED5PhjZRyFWEvU06G3YZQ1njLGzG8cMBzPEDX7n8U6RiKgsUCjX0nV/hNGZkZ+Ktnij1Yu
+xUALoruHsEv+x8u+2l8MDHomPyB8eu3YRrpoNnplDy5Bq48fI5F+V8bxwqNZJjfNc1eqajblBV9
Q5wqTwXGFwJ/kzWmi2fn4HbzBnMKn694/Fqj5jYdYj0b2nu1tYYYP7dc92l1uvnnfm2r7DRhgoKI
kRoWezX85QVrMcaDMEzTDoWFrTikuRhLOTGplZNCJVjVglFWx0jc7LXMbxXMLdDnat+YI3G9sg1y
VirHy0ANzj9Lo1M7XSudJFD0qj45HZMFZxFIpq3K/O32CZdf+PkBh4hNB1eKI1EjbROINoqyPEIx
IsiaVjCwMczxUdRWsyP1cbmNUi1QI2cA7SY/3vMnchgWrVbeR4EOikE9iigLX0A82A0QIbAz49Ik
L61q7UFIriRkSOhTQ4D4wq5uW3aiMCfApiZxAAOqPCrRqt4Vy6A/04jpnrUwNvci6h9pis1+Ah5E
CBhoNnPIrUKurTdLGRl6iD2TZnc/h3Xuv9F9q9ujm4jUfSeBfXeFXiqR11ZO9RUSOLbmitrqqt83
YZh/sTsLQ56C4c0zuqRaf2dWbtP4Ywgl5KBFnaj9rlfVz0izar3fMU/8lQC4QLGsnrHtWIAgODg/
YTzvhYmg4bWUmf5O8GmMXgR/94X2MAxVN9T0MnAWU3kEejY6zKVyo/cEXqPi0ChFGZD7r6lXFOFY
4cGDAwvXr6Javp7m+udBaFTMcd4P/1jZMode1QhbHJgl1gwMFRTbGANGCLrkc2Q0PlID9etgLutw
mpPeXQNs41XXV5da/VlXdht7c66RJaULmgMeU+ukOyhGo04UQKVNKhAV0bs2w4vFy7rYKr260spn
pJ5geCuEEVBtZbGmR0Yf03LiwnR/ty6TEW9FbBXvv8jNfiG0Vz7ltavsyUNdGONyMyEowbzfQdWI
XHyT99uNOYeqMmbBqsea6RMx0k+ojgu/iMyxPuZmrvntEBJR40q979ZB+O6QhZMP6ttMaTBNysoG
Jv2/ZakveGPX01eTC/++6JPlVQ8N+53rtAutKKUCt72sjufC8vPLCFGU1jLmZ7CGSFMWbYjbZDXs
VFF/ECHnh5pbkJkCAEpGXtSJ519vW6y6049uGuipFseHLNJ0KgzF6LxQKlTa49zY3lqM+R3xUtc8
dbbMzxUWTuVJi61Z9xv4Ld/7PO/rx1FvteJ5llcCqC3SfCqysTKf8DTOWp+DR66jL8usIdZdYP3L
+xpJp5WwrF7cMeqfkOpdpoNT6+niF7PtRHzXwv63b3PxvnBb67duFXW1kyldBhJ4rAY5ElMcZivb
HtKMLbFdGksWmHNVPizrnHlpRAe5RL/zRF9vj+x3GZYlbxbsCIpgmPxt23rjlLfjWDdZoBVxrD4V
pMPdk5vn6+l2+N9W45xcwiItahajA2Ru3qypRtNacgaDMVXdp9RGNSBX2u5labXl8OalmE6Dlgfj
Qrt2K++CNRPtOXPOgw4TopO5hji2dZbznj6M2NFAuWgJ81hITMhGjmSSg389P7AApzFVdpIE/k2M
1GA5WPFDxPTffZ7GmbmLRUylsMCgx3fSAdyvkye18FPFXPAXXq30Dshskz+HqbNi5Gv2+ns3ywei
8AAU7sBJaeOHvm9a59Di7HNvWKP536i5A7ouqtSTpI8zfGlMQxozFyuTnYWBdO8rZtd+XqpOtzAp
pfH5iDpfYu9kD5dnFY8K689QFrQmA8Dzh29EhV9U3ReBgPSBeOaENsRraAuBrHVLBS6ccTJ3Xu6f
iv88REiwCExBSfVgErdp6yRQyZRumsogFRnI9K43tVOXduY7mAnKA9be5l2RVKVXRdbwryGiBcq7
k7Q+JALzzs3V3DPtrHpqy1UbPLqvFHtukePspSpD6Wmd/lbVa7qJOlJpeD9Ah2F+vTn5sW4k1jo6
ecC7s09TrxseWeihbkxGwnaLqZAd9zuB9PJrQ4hEMuJJhfhrW8GEtYO3DSS/YIJQiJ5SZpqfSzsH
EVYzCrv9uW37irAXJZeCxBXSJktuXoiB562Jd0QVrGvtHskoj26VB5jOm2RbhfuMgP/iYyWo7CSU
F8/IHJgnU2iAqeRWW4GrxSJq1fPUBO3ifKa/kNLVNzIjWEa9+Xj7ES8OOksx7UVHAXgEgXbzlQtn
xuZ0VutgjaG1o5hsnGgmFT+Z/dOdsaM956mLvj2wLuQ0mTMhospIc9urNQjJDq5kddAvFdjOEP1/
oMgY2tZdM50KU8UQMIbZFfRcGA+MHMugSISzE92u/QyEKHFfkEZmFPAb0FGRj/VgF3EbxGkifqWQ
0nwwF9ZxMTEopUc2Ge+MKhU6DrhO7g0KcKjFgQfw1t1n0if1IqHBk/xs4WELwx5lNVcUSHJ1eRqg
WEOC1px7NY8mhV8hQP3dXvHiSHOcKQpctEi4ETnc54FNHXF1DJFsDMKsWu/QSERcp2vSUxEhmGG6
xXwoh3KFrNHnO4zZy0ONNwqDVKA+9ABAH5+vjKCW0a51D2PEGjIVh1dteKhMimsSoHSPvHZRK0kj
FtzF+XY4cLR1zxfjmxUL/tdIgHa6/gN4gXrXdbhtNIaGnRuOwvcz1t47e3v1CQFywtkBYEOmd75o
O+qMyI28DxwaOAdFw02+qV3tLq+zfud+urYUt5PLrERqWGzntWW2kswjxxvoSmx5wzD+0JJh/Mfo
7Oj97QNzGSDoUNtoJqBnSvK2VWrARjEvEIYniYyF/bBMCOKng/IzTmOnB6VH4+P2epcHFGySvASJ
uDpWUZuAZA6zsPulB9ogpvyXHWbI1ayhY3mOyejX0+ZCbw8t8+SDWEzn9fbilw8rXRTwZiHpIeZv
W1Vx2rk9iENSVDV3TjGf/Re9mosHQaR4j73D/2E5vnoUvVwJ/NpiXyiE2nlUizxYu9V4MtZu8eaG
2ZUZ2dm3aWza4+3Hu/wqaAfwGgHB/UlZN1N+mdGNcW3xeB08G2uw5gelHMJDMwy1p3aqeFfO+h6U
Sr6ws6wGdx0KHwkeAQhgbFOpguxjBnbIvTksVhAVc+Etk8D0uW1qn26cSR3HiLTDMOoRHv1bqd7g
2xx0AxHrlrKIprH5KGt7cZ3a6HLQQVr2ImqEX0MO2MFliLITza9tL1JlFHmILlDCyn//11guam1t
om+XB9Osjo9lRv0V5oX1VMSF8xOTwAkg5eTufC8Xo3n5gBzZP0qAzMO3yC1AOPYqVjMPrGiqPkRp
ac0IVDMFAQyl3ZurPh/6KQ4ZYBhz/pTk6eDVhWv+dDTENVYnVX7cPmSXHzBYtj/aOpxoIHSbOA+c
C024iUPtFkr1HsqYOAw6JYFq4LJQOF18tDtdHNyq3VMZuwyKsokAuxfOAkfc3RzvGHavs/QdlBlo
h1+wt5h8U6uG+yRB2uz2Q17A9qWlHPEJjQ1uU3muzt+12askJSrqBGlvu3fmsNjPzI7W90bSibt8
NHWUqKrBCaZUhyRihtCcMjX/kpfKHnzlImbxSzgDiAzQYEdSY3Oj25mKwqQ52qDFweJU2vyJKXfy
Yekih2mKYe5c4xev14XAJn11gaCQL25xF3la6lOkW3MAIaD5CELjcUHZ+2uGWs9dw0zzvVEN7c8B
x5K721t++Zzgi2mhSDlnprTm5kNmswcjTVclaIbKBP5GIWQkbf9iZ9GPrNT2ULLXloM6z1yHAofP
eXMPJYuzoCZeq0Hf1fgY45p9CtuCsdTEkGeERP7r9uNdZqR0MzX2FhS+lMjbdskT3LAWS6xqoNCA
eW+4U/oyRFZyqmLyYW/Jx8YLXYs6Oc2Kr0tczH6nGNFek+aCewE6GggaUQzQHQXINlxHsOMxh8Q3
CKGIvPyMf3BvPSt1irPoQs58dCczng5UXL3hYVbvBF1WLfUjg8CePDnX1y+azUd/bEJdXT3RKJPp
h1PSALheINx4KB9ZvV9qWlz4hCWYvmUEVcubh7Qtd7L8y7NKg1gymdhUKo2tjEk+85vMblKDCnz5
AmrJtj8vQLxeMmGFd7rI0yNGP80ht+Y9VIj8/v++9bBIQPSDHJtxANiULe+wBzEwqAsT4GzSNT+q
HOshrcc9IbPtjSNXQU6fREWikC5e1hwJDNNiZfVLVVt/pXbyvZyt/LlPXPFEs5lhbdymO0nExYXz
v4tSG8OFgie2lTOaHAMKwmisfkQe3zCHAJVbhU5zmI1I+6S2cXLMaxiQPqCw5LXqwSqv7lI+G2WF
JjROKTuB4eomkDyReXPnoiJ1HoqN2cpi000UcBIlcdZGWtOP2S/MGjA/u8MrXT81gFj2Lt5tYsM+
MKVDOJxslVp2qwVoFmFblWG/+iKZFS/UC/ckJEe9NKrod4qS3jGtsabqRmU+wfQtGQA20X2uUV9a
dJqfgXw1gRuCHDbssrhTUV/0y6LPv85ROXtR7sR7b05egJtDCVqOL5ywLA2uNljrtOqQKOrA67VG
bz9aOsPwqOjt3G9FBMnEam34F7mreKKLp6A1MutgAvI42loqPgGeJKHp071G4wUdQe6jxBSCoCPs
EADP358qKppGkSZhgv30Xcu7cQAMMLpfprVyHioUQpVDByw+OsRioJVoJForPIRhhvuZvicjFQr1
ylsVobyIvMy+1Faiv6c1mIxeaQL3CG5H6m2aIX8vnzZVHuUzubu8Of5K86SkftmjMgmMLuneT4yA
H/AjKg+DZe0lrxeXwp+1YGQ5OGNCRtjacE65RZaWAw2Ji7X/pAm7/CQE4KsoH4efDTJfHtCslOON
39Ei7C5YB6veyXW2N6H8DRSaEqYkU4wtccaKOgJXb2DWoK+/hZow8EOroPFbsL/fzDLbM7W+yK1Y
UGZVtL7kHQQn4HyDWypnKM/ETn0dGO93S+wL2gp3zD2zhIuC4hrBDfueT047FQBuvWyel8ar9XBP
FvjKs2MIAHOeKhu9mG0WMLpFwdfcrH7B4IUn7tdDlBrlg6J0y0G0q75TQvwhmW0+UanLSyqgwoWA
hnn+7EJzrJD1EM1Iw+Zem8BUP5vV3DHvhwg6eE4XgjLMRUeCP5TIk/sR0PUfgwmN0DPMKdOPGUab
qk/evfwcU4EzA6Im4+zZ+ipOM+FGnIbWaL+js2d8iPK54NBEdX9vWr057YTma9sHbpDDSyOT2LxJ
oqIFe6S8mheQFaXwusnKnhfH7rwJDDyqm6HxxhG5PDlUmGjuyAufAcb57jVDHVqrggV5Y2c/BndS
gkJlrpk3TXHQCnwY17xZ798YDqSfqQ0ECLQrfR9zE1SbNQIXJozyEA2G825cCxiAThbduZVW7wTw
i5tOLiWbwjg+MpDZ6mQ00TqtoXBYSuvEo4ae3ykpUQfltrMOqVtZR+kpt7OnF+Huz6IsRiMNab2t
AnroJBT1mVseALI0PxhNo5LcKuWjE417RlcXSRNLIccq0aYQgHmN56+vTTn+s9JWOABb1dfUcIRv
JYDi9m7uq+sA+Zfqo7Qit97g9Tx22sjPPxRhuD7QDKHv4rKxh2xNwk96mJV+Ce3kuzUW40usLiDX
sBX1S6vQh2PY2+avvsGQKUNt6q2xVkMIDx4YPUSEYGhNb3ZAayYtrLKK7qHuvlL0zUeoLlIVCxX0
sSrVHfr5lZcLkBi5JvC9zBW3vJ5xYKeTCiARXqV2ABILHJoLgj1a3b2XexELeDQO7Z/H4xPdRvUs
SdGIVvhOwqEHjI5vnNdFce33VZef6kUVO1t57dGoz6X4B1R2wO3nW6mFSpajJse9zFjyNS7iHLpK
3bwbbGev8XuRCfJoSDPwTGDsmQFvSnCHAT2Cm2t1gIa0JAdkW4tjGs76Tz4W/bGL5/pZG7JRBI0w
0yP63HvGANtCh7uJaxK0E8IyJKNbLHHVK6EdlgWKIXYzP4HrEC9lWzR3WR1Oz+syJw+TIjIEhOm+
BbfD32X6JtcmBZZtKD6nrXg0tWyFQwKc1Sntq+poGUM6nuBraC0UUT28axRqrwc6EQx2EXdX7FNo
oIZ2twK/Nf7LsB4NMPSw06dmzY3PzUJrFvMqEX+PkC3q/QTKzc6tdCWMnv3izeuKilJELbU9Ji5u
92pby3gPtyyF9WoAGCxW53U0SM1v79O1RRk08aFRMnAo5efxV9Zo2emcUgtXh9ENk/+Wtg0zZH7R
28FH5QU8zxBEIBZ2LowLeoo8GBxLxsoEVWgym3iCmgOtQIHKVtyobvwtcfNQ95WuD9N3ZlllfIzo
TEN0RI75Po+77HuH1UNyhOQ+z+8nfO1HP+ubKfURwQJn7kAOe729L9eOLvtBqiOrqQspzipPQbXF
5DfjVNiB4VTzEfO/5l5l/P3fOACNVxqjCJw6r3feiNzxs1SLvQEYQaaAyCEXt37+RtQ0UYx8QXc4
svU+Ax6Dygwvwvzi0Al/WdTmjY1R3gVhAP4y6ZC84zZpbbOSC8WAoQ9d1miHzjFSzBSr0F/zQTkW
c/y7UnRs6ImhO6fgyoMy0UDlhzaE1BnZREI0dpLUpBl7KCLX8lWjL+4HhF0PmsCLIFKNeed+vXK9
ov/HNFMFpEImv7nGJ9towiqM2FgSPi0YHLOM79Fb2dVOkW9o8wYRjCD5ktNTgKWbhWrkYUIMeRBz
1iXSdV1S6zQOYfc4td2Ebs0sTo2oMz+MGah6Uzn0T9aM7DgtpwKRbdC03qRq6YfbJ/rKlw4gQpaI
/MGR3rzndHGjHlJsdTAA/z8PWp/5AmjsXdmG3Udwvvpjm1afb695bcvJBmBwyTEL1935WZ7WLNdK
JaFKwHzmkEe59WSLuNnpp10cJEDcVKIIFciAQgV8vkpaG+pUGBN06ShNn1X1gPGVSCUkWRvVPcfR
K4tRCSG3Ch6SV/ynSvwrYCYpbUHBZIfXWiY+sPD00IcVVNR5UB4G4EmH21t4bT0iEHQcFUIXXbXz
h7NrrUPu3Hb8SmE6RYLnnpiLWk+KU+JqkUy7iMeL0wuwSjLzOMBg8cE7nS+4MqCwtVljQU1A5xH4
m/4CaDJHx84UIoHw1FbxwVzrjq5+hDxYDAtD81V4Bu6RfjT9JeSD9aNIMgkBJpYFZjLEZWAXWfzf
DKTT9bUJU+tGz20IRUmdPU5JUo+nqsKvUWpx13sqGxdnn2eiEEIUBMy1amynA3qEMG9ZF47vmPgR
+hqQfeR6YBoecT3WTmqpJoFu7mrrXeR6LEvyQ4eCkRMBchPhUM63HDGA4VAXvQMBOVvxKetxPiOP
ntydgu/iW5OLIaknZRPBC2/DW7Eoo4Har+MbxWjGd05qT7HflXO058J9bSHkQGgwSr97Avf5AakF
xXsjCtcfS3CuRm9NH6vKLL68/dwzyUGZUMZRtvF8lcmqdNyzF4DEmt1/VCeHAznkmJ4hqHbfN2hf
3V7vyruCLAnDj+4xsWpbL7fxMMI+K+B0lRn9xqHsqsc+Hi3Vq7Sq/Xl7sSvnkfjB3v05k5gwbB4O
BlCSZlyyOEZ3T6q+/LfqCGmiSzrcu2VePOYc2Z308kogQVucSIK0HY3N7dRhQSCN4sZ0/coZIczN
jQUccuYS0PTk5zriN3T7GS8b8sw7QSzAt2XcIVmh5w85m1m9VjR9fdwgEkgxiGCHZBZ+MxQkeFml
HKNcxMe+ZSAwt3YDM3d1T9bUjndIIRY7t//VxyeZkz+HwL1FwSBgFFaDFocStjGcihGl3Ek2dovY
/koun+w8/UX+yMPLHI7GD8UHjabzh7eVocnXmCgqSsSpH8iz7efMncbHFDmNn6uxKndNpzv3KMQO
+s7a104XBEsDizSZ7mxl5A0EU/oRUws/DYXqm0mdPzYJLLyyaLvXoUinj1MyzXuE7j8juLO0h0eG
McoJA0TNpH1zqDsmCAXqTKFf4o+xvEOSJhu+QR3CIm2oxNxVPtxZTGtQV8s/4HfRj/40qv0vsXZN
AtBC2DOkQiiaJ8dGeMvX5tD5GIba1PoJ1U95SmLG257bR33j165wiwN7C8evCedY+7kWSvwpHfuS
9joQktE3RstNvhqoAh1rq7LAVgyhW77LxNzmXrpCLAx6zemSD4iejXdlolST13ZF8dkKzYZOpe6E
+Q6L+Oo3QYotVfyoKbiNzo/FooRJV6UzqlXtYqGZgVrjfxaupA8NUN5Dp63Fd/Rt0PQasP5S17Tz
UkxPXnPBaMbLo6W23/5ZgBmAr016QdlxgfUZnCUdulnzk7Ac/lmbyZJXYjq+S6vc9LO5jqKd3s5F
V4Lu1v8DMZOKwmw+34KmrJtqclPN7+fO8IfVwugobNTTUgC19EbR02VO6waOJklIS38vgVd7OzRd
iQWUHGTBZOfIoG8FwbNeYvAjFMcLduWu1qOFJbtccbHd0YfnoVig1dxe8vJ6ARqPoxCfHdNJoBHn
T42HUMtwudb9Kq3Wx8lo8ACJuxzO6LDX+b18OoDxtJpZhEry0kwv1gYqGwadeTpRVynlEthD+jN1
0uSIkcRbBbAIqNDviXUG0YYcdRPmLTEpesLfPrBR1BXmMT7VTl59WVQa3m/fRJmb/i84FouO803E
UrqNqtrS/C7DB8Sbq2T4OQylZQeMqSAx3l7t8qBSJCJswgCQ64KJ9mY1e0moK2KdpDGjg16l+U9r
cMfUy1JVOa1J7HYHHEDhCKtZXf3U8knsXVqXqZbkJ6KvygABb7dt/eS2ePpGxgTct26Vd2u+6q8c
mmHnQa8dGHRbmZzTBsAPRP77v0qaCfOIqM4hHaVzhS6VtYQ6zlPwl0u6Tp9Xl6B7e2cvR2mcGSmo
gLEl0BLQCOcrKm2DXlZSwB6qXacK1Fkbjv3QOQ9m3AHVoZ0o/Bz7eL8pxuafkEEHZUcZfovyRnt/
+7dc+zDxJUEkhVkd5dzm+HZLPzYYEOl+b8VO0FZFfJf0lnLCelTZ2ecrS2EpIxsCkEDZ8E0pNy+6
LmwoKX6YqvmLkTqvVOLhYxfNn24/06VRMIRWIjpNHcQWGNBuYqxraOmYpq3h23NbfqTVVn8KyX9q
MoIlQb4IKPR7wAnGcsyaqJu9OWntwYs6aEtebHUi9GK7HI7R0FSWZ1pw+3y1gaX/9u+ZOxCREol3
1xgunh8DrMeULh9BszNYbXQvBaIQoD1RTChHaNVhZ1Pk3Xqen8jjRrkAHgOz4IsGiIkmSt8Nul8o
BcfBq2p1WL3EUdf4o5MtBpyJNGoR93eZAaDhM/1bOAwkV4P/zleMqdpzGLsco0veMYZzRGn+5D2d
Pz/zq1bBE0LxYYLlRwQU9N9DpBUBvmPiVw/3soNgURhoWPWUJCpM6mBZ+25nY+TVs9kXAP2EbtJ1
IA9b2Za4XKUGZaT41YRbjjdTRt4jT5TieuSKJCbtGPHrnoxiZ4J37ZTKTAjUHgBRqKubU5qg7ClC
u1D8sMynB8Xo03d5qrSfzT5aHuiCth+A5VZ+3KykgLmItO+jolR3+ZyMp7Lt8leQPtX3qVLyB7PC
muf2ebkSe9HF53TS7qAs3AIYHQMB1KLKFN+q1/aoI0OOBklrxTv6rtcOAdByerDATGxJQjg/BAtG
M80S1YpfN5qFit8EUqLtYXV40Vw38OeN+VNN5aZJfQnlBdeDNEACNtpJTa9cAgykIHhJLVLZDz7/
GZNljLadtArJWBF/0rKk+cfQkuQLYg3Wuxm8qnd7e6+dOu4bhJ+4dqSVyPl6Kuo5bu0M1CeQpV9K
x46Ow5QXDxoef/e93oLbYs55f3vRq0cOBhsfHVhNlIPkr/r7quNpamxlsa/gyvsh52AP+Potn4Bi
l6fSWfMEqYIw/M+ylvZrwVzAANTvAlagPleejWi2Fq+PlAKUAN5xU1ENb+/36dz3AEwYjkuMgjyW
f/3CamXcxN2h+plQomBYavc9DDk09xCYaD7YxtrunPNrL156x0qMgJRd3ZQkSeYOU1YWKi5jVZT5
drMkH7CXznQkKy2cc7VxRIPm9nu49m2BQJRUEYu648/w7q+HFJ2t1EazqL6yGOur6OMvupFN324v
cuW6JQX+/4tswktWxk49M/fylxYK1QFC24qWHm7tBcqY/fx/2UbpIU3DQ451N99PuLbc+uWo+ijP
6sWRInCYjpz/BU3ChvFaF+/p7svfv43bUlrMhj0AV2tLJhKroYqyxnemS7Tivh6W7GHOOjMYmlq9
1+vyNy2P+qEE33339o2FrwF9iQYHmAi58X+9PbdP18zuEGoBEQwBFEtxREvb8RkCXbdzUK4+I98B
1xKJKfSQ86VSQBLCIvL7nRvN7Te1UMPpcU4r9ZHBcqmjg4WMVBDpozB8TZ2j8O0ZCvkC7AUgZsC8
t13ItEryKXYoVjXUrnCHQ/+lVdbyfYOsw/H2rl4ORZF/hpGiwNc2uQy2CnU1s7IqbgrNXy1rnt9Z
YzrNLyi2TZGPCgybjP8tYOZSyVrxlM0G2udtV1LE4tstQPjr4mdoLGp/svt4+BIrrbGnt3gtVCAI
zMSWeTqV+yZUAGJKpgjlTYyzoJPVaoJXyBp3j4mT/4butu4kCNeuCEntQl5EkfnR5pPqByAn5kwL
C9FreI6F/mUsmdyHQ56fnKmxD1DA+52zfa00oUfI2IMXQZ3pbp6xtM1EH1VCU7m2Q/mPk83xg9G6
zXwEmFqD+0xRTl/GFdu0ISmF/jB12VR6Igam6FEpx9X/4VxQiAKypKKn+t2yvwAeqBWnT/FjMVfi
pESm2gfAm5vsK4Bm2w3axu7yY1/r63SKowQCHFl9yvaMufE1VQttpDYHH+0pMx4/wN7VaO/wXgno
0qX5jz+LDnBns2u9Jgqq5U6hjdfgFpGEWpDnzhLc/kRkYNlEPPrJSIyiaoCho7Y5EIxVhzEcTY2e
taXdz9VqfimG4YOSNuL01pUIrJwAOf3HAmp7C7tu2LZ9hLcW4IjilEQOEkQ0yn+kzVi+3l7q8pSz
FDMpXqNccXsXxgAY9E7vLL+wufCdRCgBhwkrBgH9YBHqFMzmMu/s5NVFQQbKOR8Auq2KQrMaNiTJ
wfK5lnoaGBaNeHoATuCiYP2YFMZ87zbKnizpZfwgcaGPAZKMW5IQdx7Nc+xpdK2xLXrS8E+5gxGD
mhXzhNJYcbKrcg/bdSW3hojKpF8CBFU52TlfEE2cacjo7/jtsqyf46JmyA7YK3+Fb9wdQRCHTyrK
fse01fSncLaXT1217F2XF9wViR2kHy4teWQTcFvnxDgwTmjRWWRYtWpnKPhIPZwonUdECWB2N56q
9fpDNNjz976KtZd8lZpBZgiPyNNSq/lPqSznu1mmdf9kFlPzD8oJCGrG5rxUXjeK+XfTOI0buLnh
PCSG2eoPUEzE59sHVW7W+dfHY9AxZTsBzV5MotV4MXodRR/fVptJOVmFmjieMLSKnnw8YDCEX+0c
DISw7JgNeoJDLz0KYyeFv4w0tAuYPdLaQBgZ0ZbzV9pqVocvKxxBLW0hTppp8qFD7mMn77iMNLIe
htMuwXO0JzarrBZiB2J1DF+ZJ7X62Ix1Lg7GrM8/65UyeufSuboaXTCqLqkKY26OaR01QxZZruG7
U5O1D0yOpvRp1dBh822rQ4/w9ou8thxNKMQOkGuVclbnW4jSmCR14Ryy9onz3XLS8jiEcfK10nY9
JK68LZS7YXc4ULWJo5uWV4+TnDS0sCmi2/iXikDYF3wjd/KEK2FFyoOTdHMwmLNvwgrgYwdUJYus
Si103BeqLKCpF0PwmdvVui9Qk/h+ewuvRZazNWXi+ncOrAEEccbSxpEDDhWohviIONEc9JDtP9LZ
jF7XRXVSH2eP+ZTOsfJu7Obpn9u/4sqLPPsRm3Njhu1qjAtf5IIo5TEzmsQrxrpFti/ak2K/thSC
98xPgTNQmW6WAjvYFfQUHR/+SquhPLOGD2JtCFBiXvd6A/J/tok04J+B35HxyBpxs7k1Q8PazWtw
E2LM9VMd5/p7w+xW/eSqRZMd3ERDQdbqs3W606wJQi2w2rB488iGzpwKDJm6GDyFsTlWShgZmP7a
nN2ss35D9Cx+ULTPo5fq2rRXEV87w3wglN9gdumLbBYbGduXUClYLEd4cFz18lmdyHrjTOl8zVmG
Hb7stfeJwx5rUZZyLW222IiSJB3V1AaaYgv1gKqBM3lqoiQhEMCx+nH7oP5pYm3fqM2UkQYX9Sro
kfPPBbE0wPkDnyjlOv80pmno/aZPBjBaea69JmuyGB7xCqsd2DTlaWx1Wi8lAMy8H+MPIpzebCYv
wXCcMpWuP6ojinwjf33BKypsUYzOLyQeY/hcRO3o1wzToWWb6un241+LgsgRsdWcZryBN3mrgzh/
ktMD9ZN0ar+ndNUfahTU4p24Ljdxs8m0/eV4lSoSXO1mk0N7wbeyBBkTm2aheflqK79R9EXMshe6
7rWiUL6nRbMnanLlawWAB2yBEk321DbXiVHpS0Ea4PhTbTglohFxE8TklUaAG94aecti4SKjKXX0
qW9nLJHzqbfVnQv7WpJFuHBh7MHFlkTs89fZrHM1ILvl+nWY2ohzj0JdD60NbNirh1V8jEVRJP5s
2RHO6CBTImTuzXU6mEmffFKmdf13yfPqGxhbNnCw1DrxjcG2Iy+zAW/5jtJBMLOXtL4XTTwBW9Hr
FJf3Fojn2z9NLMctKcEjrTC3UxGRJHo3NlL5Z9bdA+N/vB5yZf1tpY2603y+jAJ4h7ASkA1GnORT
55vWTfpcjWEfH5gM9I94GE8HpFtzrpK43DmclwGOpaRLM2R5G4Li5nCqvZ3VS9SCHByH5pRZUqzZ
0ctTtrT5B5AaeyCYy2+OLqpMtumWAgvdAnAENRX+SKnwSxe1xijv0PYe0j2Q0+UGSq9NaWBLmYjc
gvwVfwWRZk3KvOshiQhUXWkVZ9z4tKie9bp333wsWIouADx8WUJtAWruPDrYoM0MRisQLW09DIBY
pEKJo1fB7Xh19ankQmwfWI0tPD8c9cZe3AWaU2iFQV5UjY9YnnLUaqTNbi91eSxQtPtT98J6Yg6y
CY3pAK0yjTPha1qOol7qmssxEeECYsl+KRTjv9vLXchiU3YqAIVJFumvQy3ahAkFIVXUy4D5rRnh
xGOsglJyH+LHiocAApVovCu9HAvG0H8hr7Xu4PW9qXxzEILG3cTWl95zu9ZsID+lw/Q8Ke6kndBB
ww3HW6sGy5mdnyxz5POwzhSAwovBvJwVbhv0IYnkwEBE+HNYWa9WO8+vWZXMXjNgSMhPGw+Ra1d3
Vqo/aIixPkUJgsm3f8NliJcUATSIuL8oY7eIsngxJ4PuEqqnk4UxZSUR6nGjBWmL7ztEJu3eJuwe
kflNH/MOMtXt5a+MbVjf4UozUGCiZtkEDzt2ywkYKCL9mSMhYLBz/BRZ/N+aLrB8QDO684oorb7F
i9p+jI01CWjrjr/xFGhBuevDyUST9n84O68duZErDD8RAeZwS7LDZI2ydEOsvFrmnPn0/mqu1Gyi
iRHshQ0Iq+oqVjjhD8cyG4bgkDgY6d3+gdcvL78PsA0KcuSNV53Mt5JcIlsSPTzHPuhpkJIXKBHm
QFF/Qmxi9pU2b3YGFSHael8ADNGBUJKjAlO5vHuyuG0wC0einSzL+BZUZcn71Ay+WlmdP8vmctfH
8ewl0hDtAO637gehXYG6Io0qQtbLkWvIwOA1M+RiFQVlg0S1fCcP7HvNKPaKJxtDicY0gSq6W2L3
XQ4lRWpczDorC8mZWM0aU6BaUzlO/lg2+d4+2zhqDEaEBgsTTxtntc9waI75h0cjVK3Z/hFXZefT
pux9uZ/l5JCpWfgfqjlOcBx1tKlghBuOG03FnmTT1qyFECFsBmbPbX85a0dZUpzN4JliQxeHnqNM
Cm6QUWA9tLaRn25v3q3B2Ly0khCxIUtfDVa2lhL0fR76TtZbWPnJ+OS4A/6qoPEQtt5DPWwNJ64y
zrLAp65bKkOpynXZwNaonREojJSV33MZSC4iFd2398+MO4PgnrIbMc4qyaGE24cOwBdP0slZM93K
z0kbY8Exofr+F0PR/iNFpgJBg+TyiwXtWKFwpQVeOCUOVhOLFnptMuS/pcTcezO3VpD+C171CB2x
iOLP/wg6ILV3Oaawgafr4dD7BYTy5oSsMraIuZ1370+UqNSCZEagDRAa++RyuFSr+WCjFHgqxmlP
kTmmXpnheUBkrIU7y7j1PqsAUQVejxIVrKHLwWIVUZ6+jQMv0alkPPAedl8Dw5Q+aZVS/LcEad2i
2FPrz6SqFpVyNGYxcFPsCkWbZfpfj156wA0YThg4EExgEmNq6UuP8cW/tz/45i8V3GQboS1ufX11
bLBTmyMUSMSxySt0DDIbLrYUVN0hqS39IxFcr7jhElUvVS1Hsz+jwniQemVw46Dtn40YZcsY02du
aGwLD3g/LmeLMsYeoGDj7eZY8x9gc8j+rAlLYYvKWTEbBHOhJR1aJ7Ue4T84iGWM2oHyp+6jJYi/
cz20hpu1kEZuL9RGhAf/Fi9NDjwrtaYBhHE+OnoCoK9o8/7Y9NIA8p1nMZimZ2gj79XjIsADjcqz
BNcPbuE6z2iMmbqtw9WJRfG9ilaUhyk4IVKbjSdler8oiBhODIQvAOOuH+F8kdV2lHEeTLouPjbU
zw5wHqI7Z8IwpdbSqsB6xeg/L0NWfQstp7iL2sG8a4bF2skPxDFchQOAKhEFpjwO4u8KV412QI/+
tORpg7rcC79bFGr19nz7a27sJpJ87m1CZw7qWqOA2EdywkCN/B7bxHO6ROEHKRkdpCjzyssBCh47
frQ7dyiGxUov7QSiG4EWMpxEPOKtokW+uh4KTeptbQZ0o1WqcswR/8dSWkFRrol036gN2bWRHNkJ
CzbuW7hb9LvfYGpM+/JO6pRJqPqQutZKYB1Ah6Y+/nTWIRj377+NCAQxAiqfYBQ5LetSUcMl7nAS
I19ZmiX2wH6YX/V6nO4bXY4OqpNOj/oULy4yxZQFxhRaQxfGe3oPGzMm4zdJnW0CS0qglzOOW6dG
sc8M/XgZlVNXElBSOMl+9QRqeze+CFNX+1YXqhpAWOj1y2s16xgLKIuOfgQnLivvKvrInxtT6k5F
nGbnIW/r71naOeJhLbAmh8B7pzcVTJHMCP7payjRUwfdZGefbVxacFkEzkH8JIpplwvQAHLQtQQA
heTE/2kt6BItjOyDmQ/JqXTaaeeO3Fpv8hsyU0qysEJWAfVS6yAgKxUDiKmg9TtihcT9XEOCiWiN
/sXcKHmCvKLuS3NmNRg11Rbx+J7BylYmc52cRydL7LuygF/rNVq37Ay4lb5RHQFhbtDj4m5abSdg
NVJuoOjhj1qknIZOs04WrFY/MIITJicvYGBNYSqU3YUEIG6F0edL2wyK3yLLdp9oaFUOYYV436j/
uH2dbS08eQykJXqahKSrRzzBuHS2Uy32S7m0j8lifmvQZPPbPgh3PrGY43qbo1dMtIbTFQB2cQz+
CNqoKsqLZXCJUJN+MaMu/9VhrEtBoewenUIxXw0Ltr9jSdmHd0+RBgYVMGg+fPX1WQ4kUw+CoAh9
qUAWb5oWlPrbGNa9NvxFpAiKHpAKzVlBjl6tJrAjp++qOvTLoVhOBubsD2YEcSltiz3xgI3XjvqU
xtF8a/utq/dzgBp/LmZlh0rwpEWh9lSWS/T+1Ai9biGZSPkFYOxqQrCDoqw25tAv4iHE/KbpnfqQ
jNjPt7G81yXYuHM4lnx+VpAuwTr01YYOlE5M5ELl2nh08oEXbS6m2I1rZ2j8QNK7nd2/NSIxgzCI
Fcz5NWU4LaZcLTSu+bkug5NVLbUPnfG/yNTCB3BDe7SPreFI+lDVEE4z8jq7bkJ5GWrLCP22riW/
qxX9wD3UudES2V/S1o7/4uuJLIJGD3QoSA+XR25BzCdoSz30zZEoNw2owJgzjvVYC/1FUgsKE9NT
mUCQlH21UYoaD8NBF7ZAdbX4cVA2npXHxmvA4/T+aIQ98mZly5UFpfdyVtbSQbkqtAz5YnVxw6CX
znKI/0OEdc/76zyUlxhMuMiAtVgNVcexYxWLnvnzWLcvmpqb9xi+j4/JIo07b8TGRUxbABtAQQfg
bVo9EXlt52Dr49RXowrdgLRDgkmvm6J202GYdpZQ/O7VXSwYF8IeF/7BFdJSG3p7sWiM+akh119B
tdQPbbirbyLe0atR0K+iqo2wyhUPD1ATDam4Sf0WgudpTmzsMmrkrMbFxpAPVrlrNQpKrOmUf4oa
670GaSRCkP8EhU3sfWXty1bzOSsnGVN/NqPxBGr1tQ/i/DMCoN1dOSXBzl55i0xX06WzSZmY4Uj4
1gDoiV5Epil14qd5Q3BhdoFObdgMRn8KnPypo554lrrCOvR6XL+AISw+tQDwHsNC12OvzGvtH90Y
4//dfv02PjXVPHydAEpQ0Fu/fkqhOo2Wl4m/xIMMJlGCXhKle1SWjcedbUR3Gxg9IhPrll0wE0T1
WJbwqWfgoUD3sd1TSUrQt1hS8zSNlvlgjkQ09mTVe4XgjbNDHY3LgNSIavA6tIARMgORSDM/y+bk
d2FJ4WM41uZ9bBc7BbWtedIyB3VFIQFJktU1p/bWUPChQWAUjXlPXpLeEQvIB2r22mFEr/8xMLrk
RBCgn29/x423g/eXvo1CuQUAmliDP8Knvo3kykiYI33M+L/OMNrDOGsDHsNG3Z77fNxDgG1NlYoz
5R1B0uLZuxywixYT3hEI57SXhyN938Ftkxh6XJThqJjU9mswLJWronX9+hdThaOmEJUCZ1pj3kl2
YpR4WGQdkQgXGevxS2vPP2d5mk524ex5Sm3tHsoGdIERHhRcgtVEZyA/ejIhDzAYxfepMUKPcjPW
WFGn/vf+mdF0o3dJegsFfvWeVAVygcUiZ746FiYcs0L5p+iy/MOg0EHVzMzZQWldH36qbJRnIFZR
0OcBu5xa3CxNO6QS1qvxkno465TP7bDsqXteL+DlKKswAye7tCgz1AgaNVO+DEVBbU0pug/TSMvg
vQvIFQPKjReFD0W6fDkhRWrmNsoWARuNrE8otf6UltI8O6DWH7Ji2MPrXr9goltP44XsDZDwunSo
j4ZSp3JY+LYwyihJUls3haT2LE9Lg/ILvsWuMYrcbcKOlucsjZuduOD63PMTHGoD9PEBVr7h8P44
91WA5Y+MIJAPws1ufbXQq8/G1Pb3geZIpwyFmncLNGKRI0QzRO8Fysc6Sh0KnT6LzYgy3bRDWsXK
abEjhwaUvieFsLVzGAxzVhrfQDDE5P+YXKtXDfWduvARn+noM9OveIJ51/RuFhjODtZj6zCgdiCS
GYS2SZwuBwMJ1tmhMyKIqEN4pR9UuNg+x3thgHgCLsMAMSMRx3F70bZbnYYUKUW0e1D7iutWpzZl
Dm5mDibt6UX1E21yjvOsZodK7eaTHQV0+wM1+H37mFzf3bwC9PEAMFCovNJdkq00sktbzf2hHBxX
G8mkCqAgd5jSJ16gT/Mdm3725TkfdoqwW9tVKGITXJF0AOG5XGR84xcrqLgLutSen41k/i8z1CF3
kRk1PYxPxsPtmV7XQ0HUYSlCFZrHH3Dd5XhJBkY5lBlPtpZ/R2XRe7csxuJxijrLQ4i5cvuoi3ao
olvLKzAob2Z30JZXg5aIk9RZFxe+o9MVagPCKSQREFzJjfSp75X0lMZO/FWR+vD99V8L0QChM4wq
lCjHXs63iKuOFhHCsFLVR54mFe3zHOEN1KEU5WeFUXqmmcw7afIGJ4jHmE473RC2FPXQy1Glwq7M
wUEkk+IsikmFI2W6F2em9pMrIuwOIQCS4k5CObRzGyvASghH3gY88iDEVttR3QM3iW20OmTAQTBK
EwxlAH/rZSAI7BMZLb/FaBS3Tq3lHll9tKvULth5szcn7+j0/hBqgHmzhnAbVdgaOr4mfpaao18l
eVq5EcIFlUsky4NqxMNjOUbLNxDnRGEkjMPrbIT9qdYTx7u93Tdg1zBH6CUxd7oPeI5efok57XLK
aGhZ51aEgGK35D8G8SsmJYjPNob2RN12fmegQOKXjpoeG1PfY5VsXKQiwwGeTJFLxE2Xv0HpAiTL
JX4DaIERQ4QBN+a2PL9/pvgnMdCbhyvSdZejcFvmUpCS5ocEf/JTHRnjk27PDroFTco6EydHpWsQ
iDaPkhlHX4MsaUakV3TyzNu/ZSMMoNUs/DxYeLgQq0WfEmnGKDpM/UVpq/t+VO1zquTjfVECEZO0
QLsvuyHzUHrov0xwlXeum+vNDjKRhjANEUIAyjmXKzHHulJXA3JWy5yDhcYS0Js0KXKHXmr82zO9
vk7fSCV0XnCIQnlO/PmfD3LWV1OMw60Hks+ByatUX4cqnf2gnvI7CdeWb/pkytn7dzX1HBQwIEKT
svN/L4ftykaZMG1w8Evp1HMLt8dPIaQ/Qd4afbxVudoWU/0Ev+I8j3b5oExtvvMbrr4xC2uKthov
J2CQN3GvP2YuZW2bdZoyerMSAytLY0Ch6AGUGXypQbJcxV6Mj1E5xx2F+mYqDpRfs7t3rj6/gTY1
rUvSEBLa1YceJeAVKtgeJAiM8D6du/Jk6XVyiBLJeh37zHGdeddM9erFfhuUviziB0JmcJX+tErb
hUNVIWQolRVaJ1F/Diq9P7Rz/k0Kg+F0e47XZRIxnlDagVYIqmIdwsPQHjSknUeENXPna5mZ1X3j
RO19tSyzr6EGde4cc7wnYLA+NH0SvOKDapz7zukfy0nWftZhNxs7H//qQRf1RIB1tOhF3LIGRXKd
pKgtNsK0XLKPRVmpbhQWnac32eQaTjp6qYUomTpgw3p7Oa7OthgZ+Ye3+gzB+mrnG7h+Oj0IAa/L
nPBQN3XjQ59PvNlq9jCMm5MUBVrhySPGvDxkOR1iHXO9wbPMRnpGflF2IfMq5yZPquPoONKxUevG
len27sTEmyMzpMjnifLXwjOOuRSSUzFJ2xig7TVTrTwVoMZ+zepSnkrFbl4xsWwCfNZlbSfq31pg
8W3BKNDP5S25nLXaVl1jloxN/DI0Xhlr2v/6OaF7XepOutfpu7o/SUp5IAhJIe2gZbI6wUgrTEU7
waSw8yo/LUMEEDPGWPfTOLbjqdTy+tWae0wyb++izWGJTcg8aNNfyWmiIa85zZQOUGjz5RRoo3lW
iwkz12SJD86bUUseNztbd+OrIuyIDjBoBGBY6xsT/DWJpImIYZs2CXbLTe/jIq+5NbQsWAVD8K9m
jeFdtyTD8fZ0N74pNBL0bN+UWuCFX35TWuTKAIMAHdtCLu5g/KcvtjZmv5VKUXe27sbtSC2X9xD2
iugQrQ5NOtdaR7Q7eISAaNMM2C5hs1G1j1mv6U9FGTZfbs9t61Mil0vhl/hWAFsv56aqIXo4bT3g
hhnphzCZs7tMc9DTkIvmEDcBioFTXLyX6cW2fUM7UALjhljfydzHtgKMfwCJFU3HAJm5+7FqwwcY
39FffDs6sbB00JilebOq4Mgsp8lBHLwGGdRTnDTykz02uRfbffDj9lK+rdVFliCmBZ3MpFJLq3Rd
le5aA3MHKxw8KVH6l15KE1CzvCmGB6nViVyEFePmOOtKb7q15AQ/nHBIP2a6E4xuEiY9DLQ6hYYS
aOrsI7KZfdAkVTK8YpQj677LWsvxpSzQvzuE5E9JkYU/azT/cQDs6DK4M2Xgd4PJqMcShHLi4Hvy
UK2uMyVtKzkaHK7SPtEfe61rT60zpIdWcdoHYOF7Xfs3i4rVGgpJZbEpxElfYy1NZQ4XrSbkbEBT
2FiD4B3/m6JZZrhJFozh/dKN6Q+LlVzOQ5Hn+WtSz9noUzxFVLO3gviDPQS54xpqgbQHJdhu/jZl
04SOhYGUsbv0y/ApG5RxJ2reOLngSASHkvPLTbxaKdqwmRkF0uSRsME5x4ku/LfpjRpnytiJQhct
j9jaSRSuMiO+DvuaGj25IjG7+E1/BJEKfmPN2CpYplVz9Ro6zq9OLdWdbb01CFauVOSFggC1lstB
8naJla5VCRmirHejQjchwxTp4fbh2biHqHqCbwPJAKhpDTRbqsqO5U4iFlWG5cwnHe70pRPqAeF8
XnI0zNPIcXaelI2LXaOBQzlQuPWSDlxOLdHnzskX4rC0aYr/hnmJlmMgWRr9BhTgdoK+rRkCokPb
hn1C9Luq4sjD0mpJSMRfVTG2afmsV68dwnPfGqQf0b1ImqPdhObr7XXdeDWpJ4Npp6GMYuga7ZW0
ozKW0Em8qZS7zgsLM35NZuQfB8x5kTjLjPRR1tP4KetGaeebbi0vKD7gixB6qfCttidovVgpHC4P
0RU89M0shyd6Hu0iCIHSuPOobO1TNqhg2YPjv6JnFLIzgVmKJs8qCvMH31xVXTkx9yqOW5MSzrMw
Y4D3ws6+3DOL49SNQT/eww1vxmy5ah+GqdLuEdtA0vH2x9saS8i+W/R4qW2um/QTr7M898Cce2pc
vhFNhDutIjePSdq0f3EWhLo8DxexjrWW7iiQjATXiAFBo6AeHrA9vJlO7/0sK8nOSdj4UqRjXNp0
bwX2cnXs+nEZ0SHlJGgyAuRtpQcPadFUO/th40KmgIgjCHw6AbsTv+KPy1HTi07L55HdV0d0MsZK
segeGl3uGkNU1vdzZpo7wf917Q6nPvDARKgoGFILXz0ClE5qniR7QGetiqUDp1v+DWVKf0LHaf4P
Lz/wFUrSVqAsnCmX/TQO85NcS60KG65EbOrd+0dkvxBNxM1KYHm5BFEeArQqEq5uyihuMs0W2IC+
PI3ooexMfWOrgtzi5SPpojC+JiUn46Qm1DkGLH1L82S0nfmlrxMNqlya7Qy1caUZVOl0OpscdiAX
l7MyKbv1TY8lERB+/ej0+b+dYozPkqVOL8aSyme7xrcAjV3tw7uXkw61EAzBUlDIeVwOHHcsY6Ax
R8OYo+cwqzTCiXisMlfOtXlHZGNrQclnhKI8jwbKhJeD9Ra05H5GaqGw2vRLmkB+liXNeASmm9zd
ntfGSRG6dgStlGXAp62G0mvDrGQMCeBoSuPz3Crq8Q092rLDfa0Z93BpGy8h41miYYUwLGjQy6ml
jto6lWKgcVv0wzGkQuZKQ/3FVCLtbGXOdFfIu75b4uSt4kquNb4d4RL+c2vgqSnJCJjGQ+/Nhp7m
bkiPsHX12TGfQzQ9KrfUhvxbxr9rumFVl59VOy33fBs3PinVNqAjnBRInZbY2H/cSL0TKFD3WOfQ
SPP/RbqUfpxlZ34y7S7eC9y31piiFz1OeqvIP63W2GwMOw71iLwOA/O7XpuMAxSp4SnBldsXYnMA
urM9vfCtRf5z0NVG6pREWUKTBKgyCxzDFmu+y5YQlnGUWriWJ/GDZBb/5iS/Qu3tL14wGqH0W+lc
I0xzlcqmstFGYnTEfXS/HJXqCN1ewim2aI+3T8zWl4T1QVeCrJmnZfUlGz0MqSWxulM0zGelIO/K
YKH4XWIqO0O9EWjWO1eoadGzhiNwFXDg+VM0HeqDnjWY7WFpquRhkdTkoVGi9GdpoV3gOkldf6x7
1TOS/txXuVm7ud7EcBgy4ySCdyLoxfwXJ4QlIefujX+iHk3V22siPu76d0LFE4wjwec0V2+fPS2q
CYwb7bu5kP61pmhSXVyB649tBf0b7RHl0+0BNz4CbAmuLD4ES7MOI8CMF12acJxgpmFVaWftU05N
+Wg14fLtL4aC2ySgSbRk1gYG2ki9rxnkHsXqRvqoFSk4qHTOubfqQdtJJDeeNx4XkPusIgHSOuWm
XVDnhTH3Xm2jPy1pNBxbzvnnvkgkFDGL6lwBpnSbCYO+27PciMsYmahMqPBQv1zFZercUvA2pt7L
NFM6Y39qeg4Egp19ct1TBBRBTUHAPRzB+hVX1x/XYF2RaSw6G1rK1fzebNIPllWPh9EOpYMeSsHH
cXASd5LhO4WVjtSjVex5N21uHeFRJdQ1RQX18ic4s6a3LASvgcyp1UNb9yWbFBfc4OzfXtTNoUSN
H0kNCNxrK6w2lKFJJTa71JntM24CKRqeqXLkVnk3OEEsLG16WERCQHuNpLHlMIsWmoKeU1nBIR4o
F3WRGp7CqOu9jvwZafFyj0pzzct8GxVgNOKGwmFytWuWyJTzqNB6b0BL/bjkVnpAdnB5tlGjO9M8
tuZjVer1MbUTDXvFMisB4wbDYyBn41FTk/E0SCPKfFbYR4cMHIdfgC7YE5bdeA9FYC46TvwPB+vy
i9eNHSZhpnCq2nB46eM54ZkonXt4gcknhBgd36TTeL797TfeQ7p8JFREcJynNVpERycBKBXbrOmn
4Q6+SfMjTZb5SV6W5DT0eWq4atAHj0mDjIAU9eqej/jWrDllArWuUedcv1NT0lHWiYh6NGmyT1lr
Tw9NSI4X6nHv1xJeG4sqZTuYnK1rROwDlAqoSbEXL5c67tRWLSnPe4NR2k8hfiVuH457biFb54qe
O9UicZNQn7wcZdLVCuFwLiu9rtuDUhXF/+q8/R0kdbeTSF6LaQkUF9kGHQ+h0LIGIPQBewZiXu9V
bWC7iEtKL1XRfTfNrnhWpbCgd6mrvhxKM1qvBZh9uWxxha/1xyLNox+399TmvAVGUBTK6L+sQo9y
GKMhVcXzYATdUeukX6jODp9pgJQ7vYiNzcMTZKC0QaUVEPLqyBRtqhKbB52XOqUcum3RS3eFmrS6
i4b58hI3pfaKycUemGxjggJFTw0QjxvEcFYTXBKnH8ql7r2J8txPJahtdzI682XKp132+9YU0ZQH
sUq9GdGCVcwSIesfcA+T+fSyfqyqaPqCmAmFCXU0e0FytXyrLtrAHbu2w/gK5cNjGlv1Hfjz4uTo
5Ty5dpEk+mHQe+fOielA+aFUSofRqKe/2PLA66DNCWw9mbuYzR8PZ5UpTRWPDmbIEUXYzIliP0uC
5NEcmj1u1NZH0LkvqHK9NenFn/8x1CTNZS/VFQtTQ5qLpyr4FfVV/GBapbWzzTauC5HjioiATX0l
v9XEsZSHDEfXhBVzWjM/KEGnfr59bDaiU6AOQmEYMDvwPfHnf0yonkecMXuMpDtZnRH7HXPnMQM2
/6OaOvs5kdLmv9sDbq0gyZdgmBE0wSy+HFCfjWacS43Tgy7cWde7z4ok4XUTt3tSbJtTo0IInwd7
Z4osq5GirKrrkZHQVyM4hLzmxWGAXlEmT3d9UkQ7r9pWlUtEhyIOpmKAs8PlgHOkh6pVs5Z0WAIA
j3L0bULB8l7TB5wbGqA1B5wd5O9yb2iPaR9IzxKv73lI615+f4WL2J9gVdCLSMdWn7Wtx2bA0xFt
w7GpX7Ig1/waJ/vINftkz89464vaYLOJzeFkIMh/OW1A8xopLetc5WGUe2gPGPdtiXCiq0np9PH2
9tm6magRULMHtALefVXkmqQmkxaaV16JENSPOO3T7zWglNcSzlbnj+YyF65KF27nddk6jI6CArwo
G8DAXH1a3Wr5mw298/IpwEe2S4Oj1Jfy8fbkNuIiYcoG9IXp0R1YnQ0t7i0zbhglcbrRD8ZEdqHz
QUSec8ODYJo+Bl0WP44l7tSBMezVYbaHpzFB9k6bcR39S+EkBUh7cRfkMKOLyaggvc3aQVu67m6x
uuW+M7Tu5EyORJ9WD3bOz/WnBdTJqSFQB2R3JWTSjFOddDpwglRZlh/TkNmHALW+xC8nh8pwHlij
5A6lJe9cgdf7l2yH/1IOJioDz3u5fwvbLMsiikYPkx1KNHMuf2jN5qUxOKq3v+9bRHRZC6BhyKkk
wQJJSKXvcqhZyiYtaamPYFnbGIcRFYsPSozdqhvNTfpDbkz1FKiW9HNakuKFNqZ678RJ9CBq4N8r
ZZAekb61PxVysCe1t7X4tB6QHyUdE/Wxy18GhqTQUivoKZUEsH1aGcOlBrvnEgeqNsIg0jbcuF32
EF/XW47DTGlVQO24QdYGtB3m1paO55fnOGleu+Viz4DUW7P9AeZQMT1kFpKTNlTDz2hBK/OYagtm
VLe/yvU7wW9AbooCGbflVYNsydvKgg03eFE51KdWzobnOOyqryqN68/0ad4t4yGKnPx70PPA3UHB
v1zqxYpK1Y4p8445ZScMjlI/anA2A9li7hypja3NjMB3gPpit60ROj1qyVaT8XdnPMdeHQ0heBbb
RKqp2CPIbA6FOBq8e3I7KvSXs5KSrjBrnVKQ7ETPpS0clXJHKR5Mtd+1I9wci2sKPBB6xIQul2Op
g5WFRUVqTaVEaR4mY6ycc5liai87xfz13dsDZq5glAKCpl+7OhlR5MTy4DBYVeOBEET6c6ItQexH
o5X7yjymexTk67cGNT3KWQSZ+HTyGFzOjlcg1jAjprAJgOMZliMI74qb4Pa0Ng682PBCT4CuJuCM
y1H0JpWMbiKdmBEFnvzIRvfCraI6Pc+T5XyOzUY9JFVQ7rX7N2dngmkgPiFmvyr2h6o5Y2TNRRNI
9ug5cRmfwHDIezDLrT3CFUvJjksNvKP4HX8EtnIPHYfKMQUerQFF2wLizZH98GJKb/7tpdwcSvxt
aHqK+G81VFplQTLSlfK0Sg49oiTlPh+G/+l9Ye/UQDdqhGjV0SUh4eakEbBfzkpCH0IUEbks7Lb2
Gr0t/y2LxfazWk/vykUyH/VO/xgOo/IriePlG85Ie2S8rQ9IkMKZQPWC+3k1W1Sxjc5Bqc+LYFF5
obksR5S6k5013XgYaPHRQbDQXqMxtTriOKLlZZPlIDjnaOEZGIO7wZjzg1ba/VNXOy1mfR11WFS7
T7Xm7DkMbX1SkKO0hsGgU95exXta1WiRMdCs6Zc4OU5SWvvoAtBaNafu8P7dA3AT0LyIPXiCLj9p
G02SnRclJtRFYnhtPSf+YGD3N+n1uymF/O1EH/SBoKFzn60+XdjRea5lQH+orre/5KGtvjhRkt9F
QMN2durGArI7IL3p2LpAV1pdL/nc6YW0VPTZyEJ8PY/qgzRZo5uPrfP+9xuVNZPgHPVR7rTVVhnl
YEAehWqivPACxGo3oK8t9G9t6m2hV6WYyNz+ZBuVL0H7Qa0EwTWAjWs8Q5Mb2SCLd7VIsDVz82wp
jQ+9NI7KoWyn+n9mp8cd4PG+MKD9JdZrnVsK9Mo2sF6mFNuQQ2gWSv/Pzs/aOJqAVWHgOYIXT7Pi
cislkxFKps3tkBVTfZRGM62PfTfiysalUf02DeAkHgTESP3aRqP5lGLJ1HtJFhXPeoLDweNkRBbN
wSyXP3XalFY74cjGoRZ1E0Th6XEQj6xOFUI5kyHHCdUTwNC+SYHIQxdePzh1+hLXuCzyTCnnYa57
CuCavtNg2dqSqqpj2UTlVwNie7k6pWWQkZtMuIrwngWHLj3EofJL7k1lp9K7NZImkC7AraAUOKtz
ljhZKNUkaew97OLLkrInqJvIM5Zp3LknN55xkSyyrIK7CyDiclIa0VaE0BPBZFTPD1UTzoSxjQ30
ItbCU63OOG/XVNFv7zTxt67yGNx3dB5XHjxyhlVMZFFUbSG4DaiRxaM3qlP2wzTKYgfQsrFdGMUS
mEAuRggal3PDnkhJBh1Ai4JBrp8vnfoQtan2j5Mk1lHq9OiIaJXpx06ouqXc6h9vT/INA7iepeJw
s4DGEHW41YaJB0fPINUPXjfggH1WAwg5njYHwQzRTokCL6ghxhysvpL0QxCV3eTiOtH+TmD2wrft
5Z91EdWnEg+i4xAE0d2I8uuXVkpj8xCmo94etTFSJTfOopb60Mg1eojL1qyOM9UweIRGNmb3liEV
h0wLnXJnftfZKCGEwLiLcgPllHW5IcXtqzOJjLAxc77G1XByAlM0cEU66kgOnakck6h5ho6Ug8RS
xFWHXv73PDZfiw79O6N7vb3kV7tZ7ChU1d54/gRTq1cjMYY0pmVIKSmcjYcONajUlWtbfgipOx2t
zoZKTcC3p7EhPuTFh34blhYY0QzF9bU0aGXhQ5bxcHjh7Djk5k571FuArkswWwBC03bn/bi6H94O
DmASxgImsT60OWWrCi1zCta15ZyqehjPWdDnXmer006YvzUUdDUhIGITc6/BHyS3CcB0mhXCutnv
DL0hmehnvKeVPdS1uL3XqwgUgL4eCaAAgV4e175QjTbOB+hadhOUULU6/Z88VYJvkDJbH69MVBWT
ZHru50XfiTY2h0b9VEBcgCKsW+eaMZaJrI98wMWM0L1VddeukuFkT2P4OAnp6rxuMredqnf7EfEp
IdjzD1Vf5r26o1KpxeSkBUGcQJxzu0xd0AY3x0OQNXvSzlu7VAUZCj8TBSG455frm2qNkRjO3OF6
2WYuhcTZnxwkOHPDyPxlMNWd/t7meJR0TUYjCF931KhE8pFpA3iyLMmHPAHbXus6Rjg2Vps0+fbo
/JvjkRGylnBEuI8u50fElUzjEguL93T82PW148OKLO8aMwRg0sx7TiDXHXq+nWaBygGZQz6zXlBV
KmvK4TkRUIe6xlGWMKU5RhKcJk/rLeMlT8zc9jXH6nl3HCl8KWW9Gz/IUb+w/kk0jm7RaoXt2mlv
Y4FQQNXkD9VP8O+Nd2ck4scidv9m6ks+vFodcs9JQaeCvgnP/cGZ7OQ5iMmaSWyz77dv4essk7EA
DpGgo+5Nork6yeEYF/lSSXROJFn6zpmtvqf6op+tflZ+dU0BA1bJG7peXAIfdclefity09s78drW
fiCpZjdQfkE0Z5XrBjM8hATZdE/OgsVPo3h+0jvV/CYHcfy9suXs6+1pb42HPwvoZOEhhIrW5f5D
ujGDzNZQ/u61/mUK0g6t+2Vocb0JktTv4moPhnAVRrHOXFiQBTUqrpQ6L0esw7RSrKbmxmxL6TM0
SOU1ioKdKGprWiibgvHki4qm9eUg+LUsy2hVnTc6s3nf1vmnpAWCZqQSCcA0qOfbq7j14Pw5nPg5
f9RdFAU8qWyXnYdyf+5Hsep4EbKuftsm5uH2UJszo+Ah0Eoa3ctVtGD3+WDlNKA9yW7mR2qS8mtJ
OP69Ip4rXWnmCnbfPyLVAKFAwYUIXOZycnLgmAF5fOfZdj2eHbtrXWoUpluEhnlQgRXuHIFr6hw7
BHFFIj8wI2S4qynCZzOMSeNNjYZJiw5G12qvKjUd80iXu/kkjVWXYJ1WT/EBU+Y5PhDhhJZrNEX3
BdO62XLRnVAyL6IBb9xxfcCYL1R1iNwyq0zNjeVM+ZBELUAo4/+cndeS3Da3hZ8IVcwEb8mOk2SN
ZKUblhXMHECC8enPR50bTU/XdPm3Ly0LTRAENtZeobSKc07WmxOOdpX/nBwyhMMR60rrxnu7tkTA
ydjD8PPfzNhfzmLPi/Eal1kM/JXYaODcg7YL4xjQbr5xUbm2RMBsgXIMXBZBI14O5cu69WuXllY9
F8u+Gyv3OwBZEU2eK3ABtm7dcK892ibsobPNPsIN8OV4qbHamRmvjGcBbtZisCONTcjRceJba/Ha
UBivQJ7DAQ+N88VQZlI6gI60eP0yzvBnntRDviwIYfo6u3GfvVJeASpwl0TUDKn0spM+usIbnSUd
ooGA818xbvZN2DrLGHmGUHdwL6v91BrNbnIHldz45K48Jnd2CPE23RK+vYs9sutlkTVtDWZgVW3o
KVefCmiSoW9OxeHtr/vqUBtLEF44zajLjBffXDpb1RQbWZb8O+rGPljtMNKOmvIbI23v5qJURsVM
ag2dL2wxL+HFtkiRYxscsEktmn2+Kf8dt70VCnDteVz2DWBUTrNX1wz23wBlNs+jXbxLw1R10xel
rWnkrtmW3//75HGM0beFdQY56uI9LUFvuETGDREed1kkhqm/K8lHeMLc2/z77aG2v+rV7G3qRPYQ
9AiXMumZyEQvL4FXzICYSMtqgqO9jsOhKCY3wn/aBJqe/jPKuFkTAzFSj4BIcJV6+WVj4dut7cCg
cFvih4FjAOPbyTosMTrTEeLZjYvbtYfkysZdhrW/3WtejmeliFx8bKaiwdNqPznD9EwauHNiOfk1
OqquOWf47964SF3ZLzd3bvYUDritOfly1HV2ehcgjvNGdf6+rCd5DjCeIeIZRz2IqOP+7Vd5bYnS
OaEJxfENLHixaoo8SxpspfuoGdZ6X/iDcWrE9AMi962GwpX5RLFNw5UUIzDAS8H71mXQvS96zjlY
zWncWp8Lp8T8vTEMpAK+0QkiP7XlfHv7Ca/snZv37aYfYnRabS9nlM00Vt1W482dPe9kLtzQnMvm
samcdQsPsMO8cVMaOJW6cX97bfGC2ynX0u0YAuJ5lWjQEY4TdAMBp16nm+cCCbQCcRind3oEgSYF
xY783KgO+aCbnbV2+n0fTJjd4x/9o12Mbp+IvPkfsBa2JH4WngDbcXIxH60924PbcGGG/jLthaus
c2LbcVgHejl7iWsc357/16ysbRYC/qWIQqRwWSXanUzBnMEGTAFMH/WioUAqrCqTJzEO67O51L1z
GPIguQOfbczdJIoxj5x26f4d5Ujt8PYPurLk+T181bjXbiXC9t//LJBVJhPL4Pek80D52NYuya/W
V6CK/6E+3jwDaJFv4bJwDl6OZMPmBmvJAQwwrUiPq+J2GS6+raF0ulX6lAd2eYv2fmUDoSsJaIAw
nvr4snntm5XbIpLrI4Sy6jAOZA8tm/dyxUH1vJYYo709m1fH4wzdGjEc25eiR4w3vWSRVh/5c+N9
03puIy1Ki4ZHQk9hrv6zEz+raTM5BI7GHOQVC1fqVA2ldnssXpw4dKbeiGywnqOlxf8yFJt5QA7L
ply4PObE6pepq8weZZJNCzRX2eO8BD+dYEqe//skUh5jGM8hB869TfIfS9KK13LqiEfHZMBLT26P
cSNp1F+E15MqpbkLvD3ctS+AjXDTpEPMhMfxcrgM38al514RzYk7hKhrgshpMh1600147kqhxava
GA4UQJtD5cuhhi5w0TOnAMrS6Yl7zswT7u7djZ322iLcyJYwumBPccK8HKVdMzLxTDp+Vm3Z75Qg
vsSCUBb6bWOEdHXrG/X41T2N+hEuOBz/TZv6csAgc/u8lHxliFlq9hBAwazRwV50ZrZbi2k4LFqK
HZK3evNY8cLBqvpj0vnOjV9y7ck3SRaWbTSV4e29/CFadqglLM5vU9ZFpFayya3W78KZrtROKdyx
3146194n8Rd8ekw0qWcX7zOj0auzjPepysQ8FInvRl0QeH+9Pcq1BbrR0QgFxJOCou/lU2XcLUyp
Cx115J/vgcN+tjJRzy0sjxvzd6062JqhRIlukYeXvFJgxW6ybeotD//pKCPc/ms8dc0DcEcF+JSt
90GBmQy1Q/Lh7We8OpN89GydG2vrshfrzQXmwhqcJh0r83PdZC1cDnQwb4+yvY+LUp2r8Cbx4f6B
1cZFPalHWE5eC0SDmkCc6P1nXzO7brGHnOa9PfU4AmD4dDKq0YjMechuFF9XX+TGtfv/4S994rt2
yrwq4CEru/XofM/uX5g3dBEyt+z09pNefZMerRZKdYyqfhv4/LGHmlYqLFOwMjvuDrvGTIwjaxSv
SplT3MSrHdFt6w5arrd0OFe/QZ6ROnqLE768too8G1aen2xwkeQQ1BZj56SGG6VUeNGikOH/D0+6
jQafcNu/L24muas2XRbjNVVaPgVpFR+XcZN+yqqci33cO+I5Xwf9vJqyuXF0/KYwXC4oCjkImwD2
0KC2N/7HNHtaQ1qQCfAirZblPCl7NPGrW4tPMB8M68wN1MdwzRLpX1M+pB7ndFnsyzGNsZIgE8iL
dK6MAKEDZMgwLoK+Ced5NqawV74l9ovTG59lPk4dueyj7dyYu2sL0gOD3HiLmIhfinjEYtl9TsBo
hHv/sKciN9NwNlaMzVp88f+zWoVi5c/RLnbLpcnNOre2NYn91mEuC4M2c1Zld9nqO7fwqGvLkOs/
zhNELBItdXEITvDe+ikAbbC0WiNuYdXJwB81kuXSHIK+TW9s0te2Ft4oyhgOdw7Di5WQrFVeLYKm
LQRpcW/jEWmEjrcsBmrOZWwjhQvetBvMIf2Ul678MS8Omta3P4VrmygSuw19hjKPyv7laiyyNBVe
0QGMlalxv7ad+8Hzqlv61ddEBN4j17iNwIsYC837y2Es3l4e9xLRQ5OuxTEj//Rn0k244AtWPra/
XvyxqslJwnu5rHaZWaa//FiqjGYRQZcghAltlGmeq0dR27He4Z87LuEk7HUIZVet39qh1VUk7ar1
w7wXMa5injunoSXMqn3KestESV6qutxNUqv/zMxhbdBDBesAOsIn/aIg9FVbdNWmjJyHyns3yrhF
qmsUB62NG+ftle+PY33TidG0RfK0vdA/tg+1KvJ2WlCVQrlOiKGFe6LEikMrhxX99tp4bVCwMT1J
/+SdgYm9ElPjJkohI7n5B3Ge15Hftqh3V+xRvmW5Jd7TXM39MMmxXz2jFxrcD7ptPNawm0xVmLke
oQbrkpuPEhCsC3OjHbKHru+m9/3CVB7ahEToG3fTKyDJVhFAct7abugUXk7PCit46XOAXgfOwCFb
3HYvhVVH3mr1P5cmbbOwrRrPvbErXqtncUYAzdt6+Bv94+W4rV96Kku5and26TyJfnJ39DfSKmyA
RZAJYwqNsn8ai0gWSOLHRQSh18lmzyd+KxzkyhLhMmkB1QC8bfHQL38L/Ha9+mugImwh7O9ZOlp7
U0n4rv24FLfO0isTjjocwh5nN8LFS4qRFEAOphw5S2NVP8hC29HYj8mBKx82l6VVfSPLfLjxlq88
IYOCcbOfUAFeNlaJeMLbpVuh0E4Ke/JhsM7OYBjEe+v/odWzJSiDBHBcA95vh8af3xvublYvuz7q
nbHay5YW6ljO1h5v1Fu4yrWp3L5qKMkQUF6RW1cpZ7cqueWNFoYQ8F7KqEe0dPRaKMItXoP3vpPe
qr2uTeU2hdwWuD8jaXz5fOskvcQilAwfSGVGTp7rg6N9uABZr28UmFeHosDjH06DV3rQcjIyd8zq
PkorKz0mQW0fddBOu3qob9H7rhEA6KqiT0EOgxDhkmaeZUZD5x/ooc740gpkwhH9n3Q/WwshNiW+
ku7QEDCdtfMuCOiQG1PR37g6/La0vCj1QD2g3/02K4Mv+nJuHb812hET1mjzW1eHhtf6EaAi+Xvt
Wh+D/0KyT7aFKJOT7Ee0jbPRtm1YaV1Kdiw/uffNmV4fUJ93nuqOsrzD6+vvt7f5K2UPieQUor97
+aCsL3/lmKoGWxCriyROyvRz0nVvD/bffWeWd3HgJjcA+iurAJUcgSYge9QEl9TSxlggrXjgT7Bz
ShK94waVZZw8tO1q3DrAtgm+eAGbLA4jkE0GTqT8y0ej2BtjewZlaNUce3t78YcdTW4bo69R1ae5
Jo49NOOYQGt7EcecPOQq9IQrDv95ipHNbTUCqgdCNy4WQgt+42cz8IoxLgQSk3C/S61s2bvB0N03
tUo+vT3e1TmGL7dJcAzaEhebVmtwQZhXLuV2MHhQyogABObQdyOQwH+uR7jLBDb7Fo4N7B8XRXMz
L6alPZsQo6QMToSKkPNlpsahUvpWwPHrp9qGYpDNXxCs5mKh9oTDE93sddFg1PPBRR0cGmM8HMr4
phbs9TcB1A4JhK4jJylUtZcLZ1F+4cRNsuGJK07mzpieaYKn+9WzVEhbQJ3ffmG/odCXK5UJ3ExE
KZq2Js/27H8cM5iv+g0dMp4NMN+O6lG6zWEUXMXDkW/kXV470K+Jty0oYFzt3DeFE5Ad4Mikx2J+
4upgTyRohLFfV8Uepyj7Lq/i8WcuK+sQx5kudt08mw/MHUmGLX7MfyU4eKT7tx/kysYLSsnhBa+a
1j7365cPEjdi8YxCdFHhONMvAPzq3OBzd64rNGehL7TeF7MIjooY33MgY+MzcHuX3Pjyr72/LVVk
0zqzVC7V4xmeToVKCzYZ4Vl7kfjiYPSDexxjyyLP/mbgwpX6D5sJcD1IjQh+KLpePnbQpbYttl2N
HHH3sZ4n0ARb5+LUloRVlvkh9ZzpoWDni3Qy+zvNujXdm/ZHr0sIfgbGexZ0c579Uj/hLKSnDpoj
1k6ciXAZfzjOZTpiVt1TuYM8ngonvwXzX5lsqk2o2ACA9E0ubWFaLkZz2btdFHQS1Y/fLA+xnfVP
U1AUA9LvEXfht1fZa6gKs0b4lUho+WReFS2Tb9RNvCWnqVLABVDGEpWTha25ou+VCeGSUzcZO3+0
1Me3R95q54vvdPOmIdSE3olJWfjyPQMHzu3UAsAt6exEbd3kj3K9bcRwdRg0VfzLtQJTmJfDqKEv
1ngOushwFLYSsbc0Z9kvS6hjq+hDjTFauhdYG+6TBdg1z0T+caoyc2cERfpey7FsDl2cpoc1teWN
vera60aPu8HlkE5p77z8baLHp9LK+LbWvLE+2g7yl27yi4OfwHLZmTEY3+7tSb+2qjeHJ8QhOC6R
rfhyRBV7BigZIwpD1/sqdZwo1dJ/p4MC/znB8e2Cjt0Y9Npj/jnoxZXeVc1aeUZKu30oPJoTudoF
gsrB8WLr3RjP/9kdjhndyjBanVv46OXF3jCmfEoKkiW8JVjOkMu6UMWd2BNStIaDP097QEvnSPTz
rQTwV09KHwL5DSgQWCi1+cWTtpm/eDT40cKIzO9PjtMlmGBsERiY+5VGcazXObkV37Kt4BcfEvdS
CiIucagkoX9d4OrxmublQvcsGlBXV0drsPsHt4vN+9oz41uucK8+p20wJDCbuwfY6+9C/Y/TdekL
3VpNww04Wa131TBbh0DV/se3l+mrXYlREMNj4LMh6K9bOwYKJgo6CDbTmL7PWhoEUC1bEGx/Dakj
EEiCYO76ZrklSX5NlGBo9kEQPK6oLmZ0L7+QzUiyaQQQ2dJJ85/BatJfVLXeghEq1ABKMXsLnLaz
n0R3r5/wPEqCMJnb4CnOO3fZtyVhmVDB4+757Sl59eVuv4sTAXAR2hJz//J3+bIyZ6HxtOpyHdiR
amPz4E9jtktGaraub12gEJOUhLeHvfK+8Uaml4mGgGvgZTXlb8znYKOae1VcfK5rmZpghc5N+vOV
xwP32JrOIKeQ1LYv6491RfWpOhYD48xGfiydVBahKefMjia1yL/BjbnUCTGM399+visrbesIW+hv
yDNDUvhy3ALDQWQqjLsmNGnrvtMHmTVO2KTmug9WMyDrSjohmOQtivnrmcW0l2sbKMVWgV82itUM
BYqzB6fb3B8ezVgsH1Sm+xv4zusdieKRSh9+DQXFq2p4SPOFB+f23udJEOX96JxIx/tnXfV4Smdw
3ren8/VrhC3GYoHEhc81bP2X00lCaDDYDu38DB1zGRGs0x8KSyen3Hbj59idrLtO5O1/vQhvHDXQ
kN9RgKzTi3O0akdupi58rhU/tkPSVPOuqewsyoq5vfE9vN5sGYodaeMscQ++pDZqZ3TzTMKjGbD5
/p42c/xzzkvzXQ78+/l/mMtNffEbgqRWejmXwkwnppqGpYuJtv93ZSVJuveSjMtKbRSTD/GvzI7k
8dS3Ig2vPiQF6NZLwX3+squ3CFt1wL98jIaKj63nFPeyqvyjDTh7Y8G8/v64GML345uHYUjB//Ih
cU1zhbAAdlD1y2PrIPo7Bt06Hm1byV9+YjQyXBbXf3Tq1LvREX59w2LdIFLbFqpBC+CSFEUlQsa9
4JtLus4qwkoauqBvNCgc/pN2/Zw53lQdknXsPrqyXv8NIKtgIFwOs/nh7Xd9ZTMAFN1gQ2qHbat9
OQ0iTotpjumjFlVfEYuDsDQyy1raN6b72jj4iSD/224Zr2LZExMmKbxs1pRTdfeJJdRhsbJb1s/X
Np0/R9l+xR+bOQh+Prb45kDEGgoUuyTcyj6GDt7oVh/w+B5/vT19r0X4G/Md5sJvYJmujv1yxAYA
UNSYaka0oK2PZGA66S4uLf+ppsn+dWQPvgOwMbHMlZN9xnZEP5SBnT1XcV3d+amNiO7tX3R1CnA7
ILmBqw074sUPwsghKzYyR1OU/SdPNOXdUvjmVyUrfyeJjL4FeV/7ZqmBNqgKfhPOIy8HdAdddXoF
GIsLkZ0mutm7uF2K/WardOPacnWoDXSEpMLu9KozpP118iQUMYUu7LD6dXmGaKB3uTm5p7en8dr2
QLMT2SG4GBj0xXfhVWLIdSJ7gCq/9HeuzIdfOo0Hjau0s9nFkpZsdJlxQGyRH98e+8pj/lZyskdw
SYOz+3JG101BUePxEY24VT4OizLeJ5OPchThzOHtofDWvfJlgltRClB8cj27BDadnkwM1cGZ94ls
6u7FXEiCkhU9W5Jg7Oa5SwWPmXiptR47cxg+IoGfQbFlJ3TopH6RHUyotB9E4Yl/lmWOPzRdHHsh
3gSVuVuMWE27XiozCEnTXJbjYrrJuMtKPzOO7eC2P1VnO+2h6wb9w6vreQ67tfPSsB+z/v1iIE6L
Mq91fko1Fz9NPefNiSwgpwxV385/ESszNCFI2lak53b5g5re/FTLrvPoEbTyy9T7Y39c1ib/suXo
NrCNnd5DuRoXz5ljU7d2FrlUxMz3aR4iFzYe+3wM2hOQK6IqSk5YGLmxdj/HsfPKp9IDiIJNyu2c
qpVkr4CQ63g3l1nnHcnlxD3FJqn2kAarzE5xEAfc7WXtjzu8Les0WpqlL/f0Uep1Jxozmw8YhJSn
oC0nYLVWSDusqkUl77sxab5Al03+qbt6+EIWp9tA1qjaHtkn7ns7Z1zdR6Joic9E7Ts+gQ2ZYifi
YZgjEVizeR/nVeuEbBL5j9rVqXiUfmo+wydThG9lfvzB7FoKzQGLJRwp0xLyeW/Ufv48EgKT7+UI
nS8s3Xr5jAwgzULL0sPCH1H5p3VeR5sbEc6sLr4jIGVj2j/WqyDdYzVrftPgmvG8qauyX0HtJ0Sn
od1PImcu5v5dq5ED4gCGg9YhwTgLrFFk1pMg+yW7w+Gtfsp8P+ZJ06C4S1xRuYdKsvwjDijnSzPm
6T8TQtgvEBADUsxx9jfoB+TLseJAtfeZ6dIbKOccF7nYSbgFl3VOn6AmjvDRMZxl2ieNrzCHzMy5
DpO0I2MVUu1SHXVrk9ZVJ/HnsVpNF6oB5ji7bjJz5+APTVAizKnb4hFbAhPSQzWmd8o0IK7xFOYh
0W7q3AlnBuKGIOQUYW9XaRvKERuWkzv6htjpobfIVQULuhNpLH9hkUTKVZuCFjGhOpjOyEpyQnES
w//HmQLlHrwY+U9YkpokQ8vEGvt5mOtiOWZBOctzvbhmvsOtsnGPdhzzlwkxL3eTk7kCw4i8eS8t
1bwjE7nVYWl0/UMep/bzNGUG/upDNX3zPFr9kTXBBD6SxlUWEPK0596ZMo5tqElcMYmmh8Z/WHu5
moT0uD0stkzymKU/zuXZ8LBTvafWru3QJ0Hk2RWJwC/SSHRzKJdOYXYyqPjH4PlLcXJUrH80sVV/
nl2iGmC7Tw7AGHnDzWFJFvPfNPfyh8WYM7YiL1Vj6Mx+h57eTxw/rFUXfOgTwXJtFgWWxhwXp5m1
iODSG8r3cdJiaT1zJbibcQz2jyQGc5OsG6v+t8/pb0AHHzX+AwTOFqEYVH/2/dJ2w47Cuz6UwFHg
NWlZDaep9ONdAD3f2RepjK0z3ISm2D6K8QcwsT2EE3jdc0C0htyNXTWdE1dOf3ejgHW7OEX81ZtZ
KruaJNfuPCZz+ovr9vLVdZSndmNlT5yUiztj6c+bNnatDEQVlXIInrU3TvXeStIiOYt0nWYsMQU+
RlbdqmRvy8kwd7Y7GGsIH8MxToVNk3uvuyJWYdMgi46mBevtfWfWgiTO1VhJD47bRO56o6mNsKvT
HHa80Qz5U5oOeL332bCMu6Woq/GUxfkc3wd1M3V3mYHaP0x9chGjRM/jeG6kKEmH0j2I3jLjWHES
y9yq0E8NMX9Ls2QuP3LDdX6ackoJGWnTrnmEwWABpRdr063ve37OtJf2AiCG7/xcPZjK9ucjKeaJ
vGfyMaj3FpjnIgpUmet3i5zt7D5exRjvFUZxzU/PHr3qS5KWNXvisiiRkIPtSTwfjp7bBf53L0t6
+T0xF21lwK5jt+DmiT2u/9kqXKw1w8ldB/FBOW4e/FooF9udLJa6E0cjjWdThO4S0wANZ9PqUVmJ
Vhbtgs62mxYjaozCK45Y6PfpP1gkG2Wo7VWuP4U5jsol2MRr1SlOXHy672MZsGdFZhZo46OeB3P+
BC0xxjrMbMzpCd/ETP8sBiu1Pgsn78t7waliR3gxJvG/nU2i/HBo5cbgOXI/WvL3MGet6XGe08VR
3AsCiNZhX5miyXcdiGPzKwtWq67xQ9fN8AGn86y5L+ZJ+bT25Ep+d1fp5Auuba7RsnyMIXnKJ9U6
hPslc/OQgNhDsBkqt7c/Sgu/W4B4ZxghkU52mz+L0uuLZN9YhZ1zXikdyxZfBuinH5g3w95BR7L6
d5L+ZSLCtcfdErua1UmcJeJ66Tbj59JG+LTPjVoubTQDSM9ZuCRyik/aK3T6pKtgbH9V2bq5RE42
S//JUdPiHky+DYg4Bv63ON4YIDb5L1omfdLtRptI7nPKDTrZWbFXPY3WrPWpI16voVXvjO29bHCY
TcKgwq/HjjzVNvE7rABbLAZNf10cGdbtFGDlk6fOQJ/OaUr96KxLGzympe8n4VINfQzxx14wjApJ
Kw28j1Wf8VLgpompKEI9B0N7nIsgn09FNTjWqZFu75yLZnZRiBtNkB9aD3pc6JRbMdsIu6yjtRoG
IyFoIEjSn9Jfx+SpheNohatb4UCXqHFxQmMYcI3qRUp/0bKX5V2/2XDs1rikMG1LuyEcyppaUixw
qK0Ow9zYTqQmHK8UIaY6C3bECVb0x4vMNFBY1+R71CQ7bafkGqc7oscwk3fNoXwHAxyT5nUw80+p
hvkdNaN2xdGG0fguqL3EDq1GBMNuHC392VhNPYYlWkCyOoxkOtOjw0667vyZnlVG8swuKzz73VLO
/Re6+dMaDY4wu5C7UDzf1W3gLTskLQM8j0xZ2R7PC6yNPF+X8M9iiz9vTGXyvXKxWInaYEzq0+Ku
5QNRo1W+s+e2udfCNNLHGA3Asl/HOH03su8xcVBq/3Y3al0arlbhSQ4s+n+RrlVJN8Ln/42qfKA4
8HMfltmYgqlGeYchHwZAxFCEtdH3xre26CvacTro2pBSUaowiP3WPpCkNwZHiQGGG0593cqdrxt2
5q5V+FArc+gJHjCGRX9sKz2pY5ZV6/Sd0tFyQjp8Zf4rFVMOY4SohOkY98jB5qdkSu3isCbrtIpw
CupJfZF1qQ3/sBKfbeH1FrvdXvXeVO6VmQTiuzl2xte2Q79vYXqvlrMxdZMMPfjXfFdZnvl7g6R6
ES7IeSr6PtLS93Xv5icjdrP6biS3TYYm7mjDe9OYDIP6213aXWLE9br3uNF194uel/k4z8rSFLb+
ULHUc+3syMkjQNesAsBZr5pXRDTmOGGW7Mr1TL5Tuu6CpnbN/Zh11GUht+kueWIzNosna/LS4n2m
a7N+tzT4A+1zu+ka9FNy/oBhX1yeYOr550yVaRu1cdauRycDZHsIeI9Hp1xd1oZD1bvHTHQu3jfe
Ytv7tFXyrs/F+stvoTnOaqtL6zKrnwq36j6XRHP1oa8MShQ103CAqDtVXijtDDKqv9rld74a/d1F
g2GEllpb76FddTvsG6Py/vXkkPR725tUdWcXjf/vODp9ukvYPB+aDou3XeIV0LYrCtwqMt2mzHaz
CqoPE9vEs9MrjcAR6iDndJXV8RN5BXYX9kOB0wsewFa6w93Eep7bLG9CyuPmr7XidDv3qcVJ29b5
Gt9xDnc4GaY1Vazuks19zF/4EdJN1fwYEDD2WLSbiVTXibEI2VJVE6VC1YRfZFX/TbZV8Z69XK40
uevq01wUgHp8CemHuHX5SwcPSWY0w+ilMhvF0u2nPMMibEyIGdx7emH4HsfkE5KDyQ9pLaO1K4qg
rnddL7iO4c0WRL1yS6TQc2y8T7PczSmrTDLrtOyb+2Qejeoz8Fz/TxyrBtbhaLbdHd+kfxQD1KOv
XlomKf3uKs9DskPiT+OYjyqEZLf2uyApOyOkwMu+aU/pg1BB3YbWCOP94+rJan3onVZkESiw1nfl
PLTfRztY+cGIBiG92qmcTtphF6jyJhgOyu/G8s7L/PVcdLyt5yaW6YM5sjPul85azTs+zbg+g3Y0
VegoMkUepmFV/VE6tBAOhaqJehBB5ikKBz3ae+2TdP+lt6ai/mJOhleHWLHV+aepEl4QibVx8rDI
a4VFSW0HMRQnpf9JRAm/g5tPnjlRNQ2tH80B9R34tUWBi5mEtR7GvJzkXdrZRRFVbWp0XzDVXGSY
+Fn8xWJvxXOjTMa/nVynX41inT7L1VGf1OLXT0vVrv/Q3srLs2TrmMNsZCXvrModq2PcpPXffqpj
INCMyavx+9H/iMG3p9DuoHhPnpKfVOoF4ynRffBdxnrtj24Sj85z0OWOu1eL5fyIhTl7uyCvXXlm
G2dLdTMq1W4tSvPB9ZvmIfUoqkIOCgnLVbXG81hxYT9hf2PaT+nU6f40EX/OJuPHTf1Y9utQnCan
zc2/q3Vou78Kk3r3oR2z+ZhXc95CGBjFHW9y/uGsamyPjmim+q+KwtR+cAZn+DeFmtntuhJJcOjI
zYuskE3fREOTk4GnXYgvj2lWIjo3sUs038WWFAUOc678aRhz8LEkV06fATMyK5zysjYeB4KjzlNW
yHjnCkeOx7G3Y0ox7ZbHyq6n5JQ1RvaXGKtpvvdqS0+nXprxIQWS0Q/1lLtnbzQbN0omazXuK2aH
uPHNbQ/re7M+03z18nNS2/ZHO1ElxYWtCxj1nbQ/m8ZKoJpuAG5DoUESN9VPCUbQ21bB6BBRQ1TZ
XCoaAk2/DFOscoJpWKN5a8TWXllm+wxv1K4jzkxxrzrV5bvJtwlNcBQDh9h5dL+sSsRUbbHOHPjQ
ZTZQ2mrnqzvPRXW2uhavotjr7DskHrkfjdx97b/mfpCHzvJlfHTXyirDrltzvR8JWZzCsWIx7dhB
2dyo/+YfppNm9a5RozBCmcjsV5N3S7IfPG++yyZ83OawNBMb7JjI1vmhbOKmC51BAxXZWeZyoDR5
3RyMBUrFkUuexnlSijWdmtCsSRwifkc2T5YrivlEbgpImoHdO5sJsqxuy1Yu7601d++XvPKN0ACr
Nt/nTa/WA6CX5R5GWuuf7Tmwlkjl2HYeDJCC5M7Ka73u4N5iRBJbWf6rjrHEDzEMFOaRz9oyjyM1
SnWaHZxgz06yLtl9vsxbYg16LCcsNWbJ3AFFKiPJO1InZaf+cVhsBJTsOibSCpyT3EMSD6mKYPGb
6yPmmqPe10FjDZ+0oE7cr/ycPTUr+vUEDkUTja1dpOBvXHT4RoPExczMADvpGVqFmfD9D4kZ136Y
pUmVhkkzgLTINFHIjYo6FpGFDf67TJBhHxbItbt3Trr4p8Io824HbmX+xSZefoHkkDqhNTv191Q4
1Z0cLEi4osqM4txO1ImYNbqTt8uL1XnO0Ux949duaRIF+fTHHIziKxYg9seKr288lpZS/8fReS3J
iUNh+ImoIodbGjpMzvb4hvJ4bJIAkSU9/X69t7sue6YbpHP+KHJycYIffaLrMfW8fbpffC6nf/ti
++8EXDtzjhK/eVjLLTZsJCHYDxCa/oXRx6cxdFNuddgb167vrIkPK622Yb/IwZsHojFd53ltWts6
VxMVbHcBbMCakfAc3va4T9ps6OtEHtGzeS9xZ00JumO3mdIwtIqJpe//79bsifUNSiflq4kdOT9G
Ps2W+bj65Z77/hyLbJ2c+TXgkPhrNibVA6FiXXDxxLy92xMp57lE+Z7kMdeNw+kfb3cKbyJPPu/J
qVWJsN6Hvl2/jBvtQ7aIyhuPjr+Lq13LN4/LKGdx2XA6Lin3p/fROYEps7hbq+Lsab94Nu6geJ1s
ixl5t+wxG7aKECVSQnHpVHOFq8BbVKnS1Syjx9da8rWthYkeUTSDHfL4LG4qRoQsmUZeed43wmpS
VyKXz1Vv21Pmt5hWmMbWnvSGdtC/NwS38tAUYm/TOhpqYMNuqV4Ipi9aQrgYoM8kEIPjtMHcPi8S
U9sRtHZ6m4IWaRlixGU64GOC36yrKf5mt1GXyGJ/TMES5KmrXbCHZBHD+rUk7jgfh9n25G0flJP1
29AZ+C+Z6qU4zKLy74pJyO8YYLjNG7377+ta1BfjFqXIGRmCOg32ip7ZGAjxn9cCnuXVOhF+PY3z
TjpFX8DGp3z77foyDa4yxwUD05YZToqLzzAtcpyF/ltSDArCrrLmj8Tr1YsKuXqEBic6jOXkvA26
2vybTknxrPRe2C8hQ8F6tOwdclPjFZhOMJ7zo8CdIFKO1v7RMiyPuT9O/SWGBHQPyjBD3geqM6ed
EED2BOOILnerZvnhon2eL8Szigcp5qJPozJYtpNjzeIcq8Gtb7qrgIQlJ+gGwC4xMDpxR+CMLvbu
WwOmayDnqXMP2+Ixzu/Fjt2qC81SZNqN1Y+YslaRtnHkPVlhXbEPqti+H6mhXPLITdRvZlPRHOyF
1S2LmPHFgUgj9VMmRfBEsmHTnco28t+n2Aes28KwMXQ/6AQYeIib3+tWX79q1wR5aKn+80p7VAdp
+sbHLbia597vWOHIsCB619hFtaWzKccnLK60lnZ7tPIiyC46xrtf7A9bOCYlUgqz5KZZw/lhjS0m
pjIe23vGGl1nc127W6aicHfSBOj8bSgpM/tox7bjY6IWaX61WcA+CX6NzUF6tC8/SF2vdz6BMAFv
A+byhiNP+l7a0pfxTwzQbCetJ/mAYyw0sAHUajx6dcgDB9gs08ZtrsN0uY/DqeznOWeUQ27neh3F
ty7J3a8LirL+Nijr4jxzo7wOpnfvBvdaX+bG64BCuEsK82wllYslh1qnVIFnEjxkW9K9L1cr+AIc
DOSFPT64N+MQlufdjNgscX95v5DJt18FJxYoNh63O+2IekgZuOYP4dXCgsOx9vtwHyxefYo5SBrW
o+8d/C6u5ywuSrvBWdHxfvKqJnseWfwuAK8qutNxGfm5Q9g44mZ6kx+dIACf0MkqRnQKc2ynIE6+
lbpVbN7kFDBZjFqjIygsDz5mtvaCcHvfOIfSkbJMQT14edi0wECZOQn9jTzqWBgfIDIuQaOlDYZq
3OYMSL29ckdbTtZq5Kp5WJmtvgudmXtHMbeNDyCUurnbhoT1h9xhV146p6y8LGhc/Vg0pvvVjBFW
mS2gRtWLqUJ88OeGj41suto6tHIR5l51XvdjC5jAPkQXLr/FVgfBi/C8mVLBJVidu5hG2But/HrL
d5pieKMKr/bBUvvwW7RJ6aSQZkN1X0l7v1/mGR5lnpL1p1vWUQMCSZgeLfAmSicMJrcyBK7Nuq5S
D0PRbOvrtC11nBMgMfWp75US5oY6mptStZV4T3TirtevNSSvf9+HTy8au+qysQlbuUeC/9uo1MYT
S71P8uVNgHH0K9nlx76L+AdmVH7ouiM3MCVTUBXZOqh1yELlFfI8dipStyJu+2fNA6pvPCmL95ie
O/+tH7poPFRQ0OozlM10Q+ogAhhje5116CZXgc9tU0K3JGf+wrzEr8KJIojixzliJecCmNg697Pl
WfeiRoNwf4USf4eNFyoiIkLGkk3Orsl0b097tm/BpnPLarxf3rrMVupYST+nhdrG+jjusGmZ8b3p
A0gnsc5Lq6cvp4fOeJBeN32Hi908LmLzcO4hbXUPi6sxdraO2uUhqpPxGSIep1ZUVslFkxzmvrVB
DZnkeERqZcRbRMkPBYvWnkGU1XYX1+H8KjpYs6/ZX9fmIJ1l4KAPO50JtgDN/scCnm5GhcGtm/A+
ncuNyu+72shAAjtiLLxoErrF21xVU50yxIwVBI8BTp1Z8JJDW21ezacYacDssH3Yg93vn5N9Gf7R
Hu7TioXAi9O0K63pvMATyjNtpfxC3PszHw0ysuCM/CTSh2EK6rO2Cn/IEtKtrhRSUdxC+QTsA3Wf
3BOhE9bozZKGKIRkHP95PhtH5vUzra+hWUNzdaEMzxhx1OPYiEkdJIGHBTeopPUihKIC/eZQXbMy
HtzzVflF/r+M1voJypW8Mkjz4o/Nxk5IRxdZsLtLOJlDHDrTQ01V55RWTm1+Q/9CEVIcGhQpaaRM
KuhJmVmvAZS3Q7gN3nmWbfMjjBNOjq4x5Z+5G4ouZ+fmD+8IewnCxZtnUrmCnh+bLi6+TdhNf/16
ZNjeW6dmTu+DZ5+0x/FhJDRlPc7Ss3LGSas6jvXYL8/Btsuzw3xnQB9FMKRVxcZ0BHsP5InfJXKB
vjr96m0opV9G9u/xtKnd+kjEogkb2sbEOZHlPcpLS0b8nLZ2pZ5iWJcmX1wzoLSuC72TVWJYWUCT
FpuCM4dz0Myzo396Wo2QiUmvWE5jgRlAUS2uDiZS9staqej3OlZOczD/Px89JhCRKYTVcOBmd1ry
yd3kpz2ZyoHJmMWf3imIgx6sAWtn1dnhaYvnps74K5vXcrRG5zXpKRpJd3cW8zGZRm8mTCjSIDyr
B43Q0sMWHqHL/AaY38YYsSPTMmkwFLK/gX4iFZEuMTUdY1n7dtaWQ6nvC2I3H42nkeJwONn/+jkS
dwKx93oSdkN7XBuqMG84Uq5QZDcKNCu85lWC2eogp91tyCbzgLDkusR3bRBL6+JJZ2hyKoF6ec/q
Wa4p+z6LvNeFbQabp+RN0sbQzy6rKVx17G5DvnEJACCXFsAcuXK/J89rYX3jfpF51bsjm8rqyi7t
N6k+SV2YufeUJ07IPkvD8dr59Tmpy2a+8eE3+Ryc6wMrpCqzsGT0ugSob+uDF+3gY/NQkFgEjkIK
AZlivU+2mhsOZGJUiUrboUroU+OCQkniGV56q8f5k4txlQ9jW8NHoi2p4pTFRH4yPzc6ZVEXYepE
jGRZjx71pa/pur1t9ogtyJoD+hyI4PaOmHC6KTN9tDd3QTDKLk/KIgZACVR5myRWq+8sSiDvhnnH
ETUtLhSeryoc/HM5rsOZa8p+H9zO/hu4moqK6qpQBckZOprAhdPyvFmFag//52vlc+nNx2Jr+/5T
9YIhfmsD+2Feyg79u+qx2/ru5ICvWnqe0hjftk4j6mQuJIXALPh7IPwUzWb12ta+cI7LWsBlMd6s
t1DZe3WaHR/azjglf7qc0eFcFCJeC3G9v8jUkAA9wXDq7aWEjJoPoitX/kOxwcV7hihE3UVNfWRm
3snGtem6S9mz9kui2yA6QLO14zWzw7xsLaL+rMQRFJ9FhQPjUpMJ9THCT97sZtHDYYCrLxmZ1l0c
tewtKxUsE9dSC0e+d+AqH73Rhgi1/SpR2OJQLFlRz0QQ4SJvxhsLgvp1ZGzy39kGZ/nke2qM/oK7
V8gEohrypgMQUpnYKweMBy0iU2+5D1/tOs0Sn+2MZw0/S3EpuobkuFm3fn3xHDXrDB0nZzWseaH/
hZbhD24sQa8oNQTzujcbL0X8Y7MajUlyrOMqiDhPO+2ehZDta1OO9a9yhUcmq2UoESw4yWZwdvbN
XzgNB4LBwMXVHOcqno/ayMXNwAoQQjCPI1uEqwrJ9UyW5LbXE8V4ESUgKKS6AE3RNkj5xabAKGDi
SPwZ4M22VNWgULnTOZu51W3r5Zp+9w2jiztmAaJ3eWHXWOdclDgLMroIwxvXv6oPtoqz/ID8QnPD
BZWCKZdBbx/E4JvpcdCEQ4CN0TOXDpKjbRRoDs7bOnBex1PYP6HmGf1n2+V7+hVKI8x55SyP09ne
qvC1iaUb4TRroLAVaS3VA7wHZx3MMiCcO/tugtWXoLW0BObibQ1FD8zSOTvIm/A+YI64+rulKaeP
cOfY/yH8WrCCXu987ndPH9Zkmd+Q+hdtfo3EqjI+Zvlj3Ndova97220uoCyw/t3/v4qxY+HzBTPr
PJe1h9hASdP80FJXY9p2Cs9dIsuGzN26bjxM2EZelGLkuUqt2/jgjgXRLjPBKz99oAyeLMQh3UFR
+9Efnc7nqor4n7/HPQh2UPXYfgsHVX/bumrKFNGJ/TXMUVjdFtNIzxzkXbgcHS3l2z7p7m8sxWRy
Up2a/U6u3ZrQaxaP5IR6FbG8ZiUZ+MZx5vJfZ81xdSA7miBHzIz2CzsQ+vMFvLvks2fJ2twYJVYT
OAv398yRfugpOtlzIuHKPyvSqLcFJf3OL9A4YRb7IzDk5PuWm01JX+6/ZDQPr1TVJ4iUzFyKI/3U
LrqCqg6zbiCenhSRcSSUyHYm9ANmTBbK83xT1XeziFyVNi1ZW5lXzoD3I9DknUEIgLJIq+DfGG3E
/BK9Pr7T4zYRTjLF+rULpeOk3D0ezHVLnOKdkRyJWWSWkJJS4OHifpxmIP55VFaUSxIt91/r1tv+
YWum1b6HfnfG3O+JbstdqxCP8dy7CqRKcIsV82q253C3wjCbJr2PN42yGBmmdvLvw8JbdU7U1VJl
RjWJnXO8STut4oAumhG6Jh9iOZlsqZC4XfFZfdfHsxMeN705PlaoUeq8t5owhOfT4sPakAcCEax8
5u2OAvC5qKOEA3uV4W3BnPBaeD6CLy9BtrqB02A4KcZwPybJFD0yhgyfEF7e9BDPbXNebFft52Hk
ryYcQ7QPjj9sZJiNUj5afRv9C41gSoBwjfsjPLz/ODH6fkIWDEGKPwaBDUHgBIWOUkVxGlQIIC6F
D8JklURa/229yui0QR0CO7pL1WZMmUhfZgMFIrvZr/Nx7DebxFjSvAK7bGIID5uVKUV3wwxqS6Tf
OUW33Nc06SxMogKyJu+DrkQBBp3/MmI2Cg7L7s3fheYYu20W5BlZ4Qhny+R1k2SVbVYG66KsH9dZ
ddNb3aL3u7No4Hu7ikpNGvvanENQ5fmTdXb+gqrtvIdFFKrLUM0UQW4xud6ZAR714OyWuatnpfwU
PUQSpBX4/npHMNT0WgUBXWI8yRxBegk4/qjklQ+DCakqRX+hRbrtuvsVdmvQ3nCfBV97sdYPmgCd
t2QeQ9LGdYDaHblE+06+/1YcfBvEFSWTHT+B8fvLfRVy8aRyqhKy+tZw+za1DyRPQk9pzsKt2ntt
NzUqKbh8gI1pRg4RjyK+YUj3qqxyYEAyHZbd275RiH1EET3Zj021cfKwS07fvVbNYzcVFo9kz2l/
WArRHp2FRhYIRJDYH7rvljndLLqc0cMX+mHYzT79CQajHlfX2+ITw33h5EuxbAkaRiv5ZWQbsBCS
9w+qhKrI+RN5aAXzdvOG07UrA39a51WMfnuSVAeOon2+bbxSLbAHxNwdtrD2HqUVrL+5dndNZ4w3
qNxdnOFH2ZgW/dFMvue5T2xV3sh2nWE8xy55cOQa+gddxFDLBIEJ91wmS//O7t1BSau6fOQQGKOs
QuP7JXXUfHpbCRh/Bcd++N1YvTXF4EWHEsyI35nsHh7Gto2PRUzPRB4Zu3wXdjWQFrkgOUI9JIoS
kdzAgVqqeXyB+kjSYqc4GCXp7AE+zahaGR/i6qdYazHnbZzIt6IuOBRQDARPiGMRcjn8fs/dHCQB
R0XZdOk6jf58v3ZW+QnASumuXdcDwaKJ5JgNy3a+8Xyj9EENNamOBOapv6B6GDeJ7DfisDYQ3DmR
aITHOmOYTNddJLJf2lUMLnI15VQEp1vdg0la7+eKv8K92WJnv2Fpc7nTuFW2k+sbzzy3gF+/m1gr
6yDXiK2CNbMMj/W6RR+GxOjmQdXGLdlgRf8ZaCtacxXykXDG1oatpJ4HO490tAD8VKJZz82aDFho
S6+8gEU3/bF3wuY29FAew4kLrlShNSi/McL9bSk/sU6lECW/TjK69w0gs8VTuk8yM1Xs8e9o1/2p
Z0+EJ3T9+9llCbiu+9P4FO+WW+VzEPBkxoiwPkmJAxbdS69HOi6ql3qKyvIwrmvwpwsjFEcd1Xzv
Ttc7r3VrbRYquZBwnz2hWvYwRoweR6tbgs9oW8Sfuna2DzIycJ+HAx8vc5plQLCaZEvXIDL/NqQm
68kNR4utrV+9O4Fm8GeNim887tA4EeqOK+0MKbfiZaQ7WyLwZmqre1/qA+KskrG4l+J2KaK9P0yz
27z7hefow06ajHUy3ZXyp/tne+7QRsGdFJH4QMHjD6gRHD4otw4DKGP2iKc6WEqqXOtk/73ZDacN
CU7xXWGjsDzueo/3FKy2/Cza1UZFawUOaVOe6HRqNTDvDI/ESsmylk0ORtr97BAyIs1aHEHfkD+Q
ODNfc3XOAKQzp7wzu6CGTflc8FgjLq8tgIp56mMkLX7Yk3G9eu65Wh27P49OoB5DKI3msCD2iVKy
U1STEjQzTdc4kWhLy0BDutg+wOtT1BbWC3IpRBnlvDTv2wZH16cbW+sNSQltj75qrxE9Y+hmZWJU
hDiypH8iytrX2TJFychfWCKnQ/8wmHRARLyk1VTII+D/BGGY6Mpnl9jK7VdCBtWfxi+iv+iBoltv
CgCSnZ25Hp1OHSZZnKzVkpeect1TxGfwFiW16+eI4NbLSlrO8kDTVvtnH63KfkCMEWw386DE+lg5
Mn6G7xz6g9wm96nZySC72Qan+9Uj+kZy5dt0x3XWvj5QYBjuabt69R0ik2WkAL6zPmAIK3THCNUP
rgy5Kdy9E8+DtKKvneTc5A9iQ285NqjOffjMvblHMA/4KFc/+R62GFjJQ1mWT1hKqf5w26E+xNvi
W+dWb41Bv6pNfxMshVKnbna6LptQF/p3kCHF0xrD/x/V1EtgeK8s7KOaG8h9axxbagu8GjiIrfXV
Rv8qjiwW4XHSla2O1y4SHCJGxhuKtRVisYV063MVIwV52cZVfZbzsD2uYVzK41qsIwRBOI0FTkIb
Nr0NfB8kYLO8iQBBN7gtd6R/qT0nA2H/gtPnY+/9dvoi1p17TndjY2UGWVt778W6H1+Crt5VakuG
BYT7W+uka6vWLBxZcq8FOLWThguMNunf6C6O2GsjmBgZiIcyvrZ7Ioqzj7SluPgg1kXflv3GUU8i
BNKwaejK7xpjdMjQDTxzy3Ph5f3ecxZCwEoX3fHIFU74u9Ckbgfj1+7GeI6KYZ/8Q4hhHdAn3taK
W2Nsx3dncYF1WFRhF/er1wAp+bh0JyrrhvZc0Hj9UtK9295Nfr32zNTNfovGRX5oQtRvtSg9B8Cq
5lizRyyRUFJ6V07me3vs5JZMIv8+Xne7Py3OuvdnOdS2zvqFSRikCSA4dWhF4sLGPXceA2TcGIy9
FmHW4LRfLEU+5qLJ2efcqdG+IMWv6FlFaVndBsKCE6qiquFJiD113/XkuOUI0frcrsNhYN2NJT+K
UNOnP2v0PnLrhkviSlhlngj48J1vY36eZYkQcxK+vE8kt0VaWroKU4SjU/EYb06NYKjQfvJUJdTc
5O1KL8F9tLELHSjvSLzLIsquZ9wIxZZVKmQbbREv3UE3D8OJDXZ9DlYffVrpY7hOnSJ2pwvH1ryw
qg3D3zgC2EJ0vywc5CaJ+0OAmqk4BhQaoTsR9uBcVtAJWh9iTpKNJrC3qRbtdxTBk+WUpfHyRuO8
/rSA2T1OQxa+FBVmqY8DUjMa6WRDllXrbOLdrau9OnatZzvkLHK55lYlA4jpcdu5afqSdviwkfGH
QTnBQJ6EFehHo5D27+gG2CcGhLk18lwgs2KF/69iu830VnTBYQ/09kjKg1Q57vR6OhizagiCbenF
fQ95JNM6cZshaw21sKnhc1e8161WGeQrWozFCq3Txqm2HWeKcqpjZfyrxkDtxYOvNgk6bcmqSEd7
334QcT0978O0sDZSdFofJNL7AMoSo0wadG2tDl67duay8zQD5na6+BnwTz55XrS8djNdUXnPBwFj
GG0IjScRTfLGAym5B8layRT1rwkLLlfH47SbtjnGlYyI8de1woKD+nE6lMq2m+zq44c25dT8ijAN
eHkol70lyNltWMdXRV9OPFA6m9b+gHg28TkUEBmOBSv2hihqRIOzEjfTNa/WVkfTZS0C+6531xho
zcHJOKN7BDsIBi+8tSNMWHgb9uaFzvYZhi3q51vVbhEvNSjVV1vYQ3gEgOb/FS2X6gFwYnldmDuK
1FuS+hFAIYjzWgVe+xgFcn3de89WPxqvKt3LQvVk8tVvobqI2ZssyPqisr81TNn00E9EYmWo330i
751WLKfCVe3JRazf/HXopwr/2dJWQ4owgIDUxp0dGsPj0X6iEgGgTpo5eDWT13UfIWvyBBxbT9dH
3VwfGak7oHdrik/8lJ4+44RYb4TXleE59ISLyDYyXe6AiKkcl24n4J7IZ7yU2JwUv88E214A2v0s
y56zxUJZ/68vffubzEHER+Tzho8FHiagdl3iYGyAmpLTugNrH1YyaBZoWrEiI7cb/wfomTPlkjh1
BQ27Bd/JIrGTIJtEPe0giP5cpLR/FdOUhPeT2Mz6Y+ei+8k1YpLMD4mtO6DmKCWkThd+4YwBpp32
YKofNjbWMm+cUegDld9WzNfS7mdfQhehiKraMOvHEdyjn6X9OlVwnCd+GJSQLCzyh0ASPGegue6c
u7QxNTmLgPg7Y1ds/llh0X+3PQqOUzNH3pINFAa/BDVsWzMZ9n8P2CRYoJor/WHzWFMYXFPhfEgS
Yx4bZL76hrd7lB+1ihBxpfs2bL+AScbl5EOQKxZUf6GKEGPP8i7W0m1eFhmQqb8GIdp63yTd76Lz
nTtv2oGI2ojBNetikuGLcgdNdrTt6FskiMIcGiPWlyXqMXpwd+43vb/1hPNbHRJJGEPe1SnxOZG9
VXD2TOsSPlWhUEjZrTK+n71hia8PzALTY4emaQ+lNyXVz67RZZMyQtLGAHvjkC9U822QBVXe1kgK
p8uyRSNa9jlkISjinjmUsqyJMVl2es8sH4dKGq/OpJlYPGYLfgj3ScEuLaetttUbL9e0nZtmaexT
ycV3hilDSLWMi3tPzKmjvzbogyLnQ0Yo6pNOjdZpXeVd0hJskjkR+9BFYTX0UfxQa5uqQbmoxRrH
mN+LTwnho0vFVXHaYOn8O6m6+CiazXWOLlGp3ztu9XugJsTYCgQoD5or08PHa0MaR/v/R3GzVWDN
w/pvsWPz3k5IWVNnWutXn7yrPbPFPD1a2tfDqQ8F8F9v7R1pvEEJRucZXnRavNELZHTRD+rQOn7Q
f/XRPIJBOmPxD5ClxVzijlt7HGccI4e25iFjwmnLn5WwIdGYWffk0PUGvKWJwJ0P5YBg5WbX4ERr
N4PSKqexoRkkuDx7YdOJcwOX5T1N1m4eMVngLtuXUN8KdnSuZHupuLVnu1pSg8uaac3vMFPWoInh
g9oweeC240CIR9d+QRihROZwO0f3m5z68aJpsMRa5vNI5uxX6pGZtGnTpgY3ZrHGjQj2S84xGq7E
WzP0t7afkdwWuVm7lNtb3DAy3zhtxaLk7VZxK7kvL7YXrj/kXMDJebSO4ONvOgRoS8xJcSws1/6x
T4xoadeM62uAK+8JJzz4Sb8V4tNatuLNBkIGh9NLOxzGcSq/wfbYptqFGJJ3m5ngj+2BrgLdMclD
uQr9NBq98dC3mGNOsd3bYdZyNz0DuwTA2yv23VMcF8G79preek8ar2Ac7qL4xzBI83NgbkRlYWqm
ri1QhHbYPQHL1mYjLZycbn4QPKgij0oskOxle1jfleWs4Yz4mQAlKCy9ASUJ7KO/xvb6LoIuKi+2
WMrr99NVWEYq5THAMtlBigQeJc5jVL8CRhb1mVSJ6hN7jK3A4foJ/jDAsnTkjOj7x76zgwe6c2r0
o0QVvnVtb/3kq+n1AZlc9z5cOd3D4JXR342a5H/DZDPer570gmwx8SS+135pgusJ6u4DpLG03yeX
Er4btM2mf4V/D0pOniUGu2mIp/qeeDNh6opwZPxtKodBrbXdA3FkG4IsbdEYv8Vte1tEm6dekN56
N+tEWiPBcSgLzn0vrfHszgDxTK/x6h9BEWoU4zuKIajUJoGRnvyvxfYE9wxpWUS6VfvyRAASLs8G
W/rbXNv2H28u9c1cOi2gpoA7RyJo1BPWX/mMXK0cgDXIl3n2K398rwfX+lg7MXmHlbnj0ZltqzjL
2bLu0XgWy7vb47vLCCrdzvTeA2Jb3da8MCV6I19fubkpBm/7Nh6HCFluwhOUuqBPRAYEyj5H3RoN
J68u9Xjy9bipvGxW5KGxXILmKaGntP70hmRKHgEG1HY/TQyXmVThKbFI81hW95dvGvcVWseembln
HZyqwnbr84yxYbiSXe4/SjUKMFTZLM/AY211RtRYP7babNUT4ENcpbUJ97/k+3M8VbjVlZUS01ev
R792ogGcrq/NYS4ibui+xx12kH7tRyetAJrOQRdEMhfa80/dQln6sSrp0/h0iY6sCMlqJjjnBu0Y
+BZQQLbqGJc3CgdWxEzvQ9VehFzHvxzd5ZvxFmvLHdFAVUlvxifT0M78z2IKv0U2r/fbIWLrPfj1
Tsjb6hgv310ZtNnYxU18NERA4qZQIPai5XOlMYUbOAh0t0Hzdg5GV6dwvAtO9foHGpK4xWQZwxUy
ABXjm6Wt/gvPBvSPBBglGECv0sMoMuHzrIdhuBXl6JDStFBoeNpnvNofpHXvC1QYGDbc/VCHDPGB
z6AsNPKgzqc9BcHd8qcEPVes7H2LvhzTMvC4ayFOxGOAJHd0XH6UScX1kWICGaC83pISrMzGp8U4
uv6EWBS/PC4BhweMhRoRclMeg5FY3KtCIHqDhqgeFKacKu3F6A+nOJCIb7fQeFDfsfTvHCbzf24f
aedoYviFdCQo5s/Mel9dIOfav24doEost2374hCRCo09Y+gRm9zwu3bqKMbnwqGT4nFzp1QbDLGZ
YC/EyRP0BcSyn0S/sMl25ILUXezAJHXDVxThmZ7AW6NDw8B3W5RLTCXa5E9/GAXQkA27HySkXPRD
f/FQSrz0lNTzUgqlAnDKdvi3rXb86a9YHghGgtR1S8V7n1g+N6OcZxmfJm0jaS3DXn1BazfjGfFc
+ID/vNaPZkF6cmaZh2AkdN6suCgX+xvfGeAYPoXyprPxkiCEdIQ4qMpTTo6BFVNmtITxrQP6Jo7C
JFgNSSBA4+c7sftXmv84O5PlupUsy/5KWI4frBy9Iy2rBrfv2IukqAlMEkX0cMDR4+tzIWryxEeT
TGEWo4xIgcAF3I+fs/fapv/c6aq7Zk5Li7yUZf/Y8h0XfOVeccYMg9it7HBJpYXNzEJMWXIzNLYj
dlMTOSwlkUZpHyPuPhkuO86GtDB9AyG8+iYT03mbqjo7zxN+AMZljmKih+nxjWA3+5PNuZRpKbFH
xi7xW8K3sp4uo2WXc7HpO/jf6BUjxDf8gZxtkUzMt3zV+juKR/D/Tckk6pCZlXegAACkUCoDN5LR
lOgQoUWmm7i2Lfcl4BjVbdLILa21UwbxdLDb2eqPQ56Vp9IVSbyOjNJ3Dsy+VbGOQA2Cj1Bibj67
pGGYR+TkzN2hGxSIlxDMNUhBePFXg1+OF055SXAyOSI1Vz0S5Ds1OoUHiaBI2M8lte1WCpB8qzTt
pyt7WFowZjoE/mZoHId/xPDL7Esy42PZ0xjnNZeZaeh7mESOWjthGpxjw1gabqGX3rjkKf4QiEgE
/++JfxaxjL5wEgjmlT+EuXcE1Vbm5yqnm31vJrWRHMtZJ/MmRNGPwLUsTVpE2Fz8NK2yW50Nqbmi
TaO+FEHA2MkpS6aIg0kC4baNzD7eZLjNrzGBYlfkWOlg1vaG8YLHktm7T+FhrSqr6JCkdj5gyiYr
nHFjmWPmsmkSVrqumq6/WGGTvFqyddSLH4/m15G5UJluRFGH5RbvUXwtaW/l+0FNAao+AhCCdctC
fYMYw7a+8z0V4bmIlXXNOhmzOCt3aC+KBQFDY879mZec1pp9ygBRpUeXmeDNELf9Vx810qvgLHnf
wlZ0tuOcNp9lk0T9NnbacrgvEXxvYmy3uPZrUhdL2fnBibDM6CBUMTD1jHS8TSxYwRsfRXW0s0NH
Fkd6rmVN6nbA6svfr0fKrSF77IJGtDd5lqRnn3dnYm5V02sIe2Iv9h1NYIBReZavTRT1ePIAwj+Z
wyJ8RIkePJYSH+/KG/z6S9THzjKDTgkdUx4xeOuAKXKyctws+qpKRjKoJ+h9kqfBuGLDpjI+qNTj
+0pS7Jgrg3VNH8M07D+71Ku3kZkrqgfHGl5dUw+fxpTwDYrMzt4FWLS+pDppig3iMeMgyib7KnXL
gTyzy3bFNMuCoY502d7EDLH7XegksdoQ3iw+o3hSXw03bc68ETU7Ypz690WViPBsEXxwBmsy2sdI
QuPeoZzFEgkmqLuHhlzNG4x7GFIqeCLhmdMTkhu/YOC/mhg8NCtteZ3NOUi5Lwzlgvhg8tqzBWZ+
8UQbqekvEfK8fOcRNNqDexTlG4W7axNUEFiCXcqCOo/bQToHzQkIG11TKywh1hhZ6zRd1GoqSc3i
An2uH3ZZ0NpMcMtc3RVMIWkNmalE1j+G7nxVppTQ1DOdZx/L2goUVYuVhbvJpVGxHXzT2sHskpyL
mUEgjguLep1h9yW1M2snXJ6TZRyHgQJlO7SMp1aC/giKAgIrAE30g+K0BSlJn9t+EYRbFrsNJOnG
R04VYgNDn5neECrLLMtORw2KZuhJSitI6NzB5Z7Za3O4LyuQc/rLMDT5p7App+KUT+V002Rhd00d
zLDSdqwJ2WTj1JcQ3SgWayNsKMJto7uxcPpb+Krc/tyUKpifcP/P175oq5ijv4VymmJW03CbJUZy
Pon70QeEtDO8GRYwT0X6IF5YhU6pZLffu22RDzuDUSObLUK6dAvHoLgh85ePlq3Puees7JSHsIJq
AoOrLj/rPPTPs8lyv6KwLZ5qOy2uerDLahPlYbvjFCYxstHkOVLoomDKlIKkT3qZ3LmU4R4HXOUx
tvb9en6tlINqoprdetMmYXgN0KSNLrQK3Thd60IE3FbdPxlZ5J4qTN48VUZo+zGfnH7bICLsVop2
KY35xLeKV2sgYODcpRje+pWROKN6zkGsfC9qG/WY0Zqjhacd5P3QO+64KpWt/B0lHcVPCkQgW8Em
rBmXZRO6RAb0ZrQt+lCclektViGMfimCesNGhrCoHtfZiOwcD5zl0KVtIQ2udDVO7sZf2jA0ZpwQ
/xw+9XlVo0Rqr40JrchNlfnet6qtbDT6FAh6OztjIJ7Z4Sp5Ggnemxmds/iu4lFp7GGjZ6CHcNP5
5GXMY8qVMfStsatqKsJNK2pW8BJN51rg7Y/WAfJF7MPsjesxkf01/fKAD6umrtvpDJ/qQjAf7TNy
KsLFaQ7USA6TVL+GXtdGjyhH42bn8h6F61bV0IUk0y3M/Vmncd5iIIxvu9Cq7pER9fhhOQvKNayO
4LszdDI7+iruX4txiq862XtAfarCvTFs17W+ZnCQUEfHKFVWFdONbrMU7RwK4gzjoe4nb4AYMCwu
siny7jxBFACbulHRCLW6prkrMtzzXKzENia9MWm2Mqmd+3CxwlJxC6fYcoZ1cCc3SDNwMMVK3CGu
QBrXi0hdL76j41gg9aC1UtDhKHSMvakOkrrh6F36yZ6yCV+D7U0PXgUf9csU4QDr+0AWt5Ny4vIY
h7EufwwGXf8VFgqG+4o5dXNAn+tfoWdvmYzVFt6GgLYabaAw4MsvkA7eMf2nsNFWB/fHA8jzrH3c
Iyt7cqdP9MKdO93p8VvCFPTFC+fKvrazdAZmwwmY5kxVFlQBfv5mRtH0QzDDCVft3DUPGX/Q0hVh
+rvJYtyJnMUS8blRfmjZKyJaJJ9myt32jMyqImBQ2ioX0T51EuNbcMfrFGQGEwk6GVszIjwoRrTb
7nAOiVM0e2ai9qwZOj6xlCyJcIiYva2FjpBdU9jzNzRF/bwhgFnKU5bRglw7jh7PdcH+tc2sLKqB
U1nKfvDyOtYnWYbdV8XkAy8UQJWnxdGagFJIxmtWROotP2Fz3um4oO2sG07r0DbQWWxRW8XFl9io
WHM7kergmDaDeRdPYBcPJt9NtIqmrL82umDq1gHoBQ4ZbkPl39S669ec67GOMhMYsG6awIfR+qvy
hxmDHFwVQea2W7skqwqUd4QvjDsJaX9ZXnRpEX29+Aw0GAokMeRxp/XjYBPBSknWaZaOt4rEgGej
mObmU2vzhvCW8sWjCq2K7pEDfNo9+x7SdCywc/togOl5ptWzePfrWN2GUcbdMCbtLpA5akJ0iCqr
VkHZug9wCWEQDEk6sytwuEcPifFAroNUyJvAbDUG8BG1b8/cIFHNxfFtiVLDjNpbO/Q9vTNhVDwT
Rul95XHb7sEJZ8GBvcG3uhM6G70DEtv0ZJI+qtZ245o0zWgOAIZqUfuuZ2LmGYBz7JVXQT5yHO6V
5J+dPG+S51pNw0VFUd2chiT0maBJMDFrmkiS1gidByyw/F9oETGjVzt8ALiEerKnkjUWkA4XVybm
YUMFC7ojniy+tqmPQmeTNTEC3U5HSABopVKyVmCT0QrASzO3I36gPWqL2tsaWPkoCujyiQ0GS6tY
zaWDmdxWlrirmxAnNkuk2uJ9jY1116FRWCfNPFv4iGSqD8Pgsb6kuYrS7wVnqxbmDpGzq34aqpd4
mgN1QNvneCvR1tGnxOujxx4TPLNLN2jdbZSU+iutKp6XjLPmpcmFYDqEqcRf4SPSF8byTAVaPQHi
suwxlnu8hfX3rANTDcxDTuGqS0p8HyFO0WnXqX64m8mYDVeiRLEL86TIHqDKzOYePDuGtNDjZzjl
YW8NOeuaWPDG0OdydEmGe5K4g6tTkvsgCEqq+WbPqT19mBqW93WEhq3lH6CVvPWx8g+7vAS6spIJ
MLiNHQfhQ1eI1LwxVeEdUQN0yRrOTrSDwJzlh6mM2+SM6I4NrUHJKk4BUFu1YnLW4s8I4AciSvL2
TCO1vpgA1sy11L361AxO8MnERO3sNB/OYnpXxr6rkjra83ouq3xnaFbprsp2THU71EOj5T83XoHM
sBkNBEy9wzcZdJazH+oOvUaeWIXc96rpvM2ApXS3jGvxuWA/XTqUDq1QDI6i2o3tIO8NrRB9JE7Z
5psArf7LBLnL3+Rohe9RojNtCnEcI0UnulGvuspyC4AoMRrmUWs8PQaTkgCRKbYsyq+Eg9rooiDE
XjTCZVvEhHFt1umqBcf22rOnPo5qhjWAAMmqbwaudW3O+Ce2wDOMiOvmzWHCMmWcadHa3nrEhT4g
zc3cY4hBtdvkZUzDlJVjCFa41/69BtcyuS1Si8ZnzXRqZTJrDM/D1JVi1+UWTAT4OLbzo/EdeS3r
Vg+M46HnoJlLm8pc4V72xToJg+6OH6/PGWaU6ltADvDnCkGPf/LtMBUHMxBTQNlsWeXFHrvZ42tz
rS/Yu/wndvjM3HYoPjntJmbwzdSG+QAcgNNvowb6HAXKXo1x8TWom9laF+BkutMcRma0p4kd/Ki8
qoqPpi0iwOc04Y31YHfVvK0JIBovQCfsZENBRR1cqF4/zzp04pU2pMLAbMQmAhbpUrNnaDD6o+kV
LZ9PkBfjzlaYCDZVRHd/67lQPeDtEbzL9D80/AdIDZgvvAj17W6mtUhTzx2do0kLuGIQ4wBec2Ep
njoSv901vDE4B+PYjIT6CUeyhCBYvEvrMXWYR3f0uWNkwmdbYmyHB8snukmZGAHus4zxK4SV8NH2
jDI54CazvjEsAsxJeTaA4ewsazvRezPXnmwaxZzLxTyc9Rm8uRifDHu56AmccvuFQY1wmILPR+9d
rkAAl28O9i518l1qs3VasPVvSfvyF4pfjE+T7yrg0A9/pHuk2OJXUgQ2zhtn8s30RdReMyJaqwCi
RPFc3NoBkZD7kSqYN5y+QHEPo1PRq5wdegkZy8JnI0dzfkAe28CTLHwaiqSPlOiwS8sL8Rr7gh99
MHnUN7lmNHGkMCE5ndPUmJ0Q7YglMbrPQI+6eSzx9UrACZiyGf/NRc1OzmIxz2c/70q8IsWcy2us
s215TQPae/FrRnKfDCgwcjvRt+OCBrIuwBZzhTXKztN57+FQpVfWJVH9LUD2eCowb00XZG5i3tsD
vuF9L7Xub5inhjed8rJvomyb5B4ROLpF3sGJFiVOY04RtU2Mieh61/9i0/JPTzjmknTTFBEVRcYP
qDB4WkjB6ka1xim2QvGUTcR3HrJuTD8J1YI46JUasBFkET4hKZP8zIPpb4NGqWTL9qOKb2lDzbNt
jGSu952bTFfoyUGPT6b2PscZ8sKR75vPNtJNjATWj8abclFX0oGS9wI8FXZfy053Nd3+gZELA4T7
MvIQX+AjyLpLFtijvxNGUe5nwQkIj66oQVLwa5xNs+rrNTy0wNv2qdPLXQ9LFb2+C60f20XalcfB
lvoF+mfFiMJmfnUoR8iQ26HhYHNIgUJspzRo1U3gtuVnN5mzZwkykDOQGU6fpjlN1cUakdNtKWuk
tY0s9MubaJyjcNPKCRVmDJCJbyNCq0Vn2WRSxEGQ+f4oLWSEBWHVMfig+TwCEOr2KogyZ83zy3q8
vdHIy6p0eZ8b6WA8Ii8mfTdIyWq7+GRihlvUx3HAzExwSDKHocwPnOEyfdUYdXMrRrvqt3079Akq
hTR2tyb4y88Zyqxk5zdB2+0ZrsSE2wYcuMbKQuXBkKRgI5yNtN92QV1dbFtVDhwZf873TThafMUu
Kl7OHUbRfW2DEfVV5cIAxIIeyP2MnDFecZ6wOE/OZmEDf8xa9TyyJyH3MI22WGEQKpme0ZMfcVk5
aQH2wu+qFZJWe7ylHrSqNUxIGrkyU+7JShF4H3uthuRY8VvQJkD6Wl1Qgg7DdkbFdJXJPnJvhjYL
sqthTEaG0Vkz7pGPJq+DYfiC0K6UH820ZutI9wzYk+WVywfeGO5bGff1eM3s19e7Ji+a4DQaOAEZ
HgyYwBmttdHWBPcJCKtxxJOh3I5OyOy1bP/+RLMHbk6KbdRLJG4Ft1g8agbRRLItBbzAmWkknTcr
Mm+aKogGOGWe724rON8sCS1V186s6BlBLALMN9vG8Ipaw33LlMZ/LYsU27Gt1HSF7y1+pQqpisX2
3m6CYUT/t6zlG44+I1PZeIzulU7p7yLeoCMotLBThmyl/gGvLPnGIYsBUki9t/fpAcQX3GIN4duo
zzpSOdq8e0gGxbmuje3wLqtN9Tq0+I8hOWAs3GZmQ/RrXMw0NUxpwoT36XYGsBwsMFuSRYONCHvD
U1zUSp7CSHVPcznPD0A04C9Qjf/ALKVYfHzyjYEwNMHBblBvAeuZp08iq91FzDChCPR4u+4aO04P
RGpFtxybGEB5Lcb5U+42nJMW6phagwcDo+Bo00hXsu1N/1i1mX7t6gGLpKWx1cOjrfEuSboP00Hg
RqieqhwI7W4JCPvqZmPbnUq+3T1u5bA9j22ZvdFRbATiMnLPXGQaLfhRPChvQY9bik4eSl++34jC
u5eFXW+B0qlgpe2w2AdpEBETVdAIOY1pmpsM/WaLvq2LUwHVTJVdwyqL8msgNSzFqs+ocj2blu+m
zjkyLofYPjxJwWBxK6zZV1uhA5i1bomPbuWAk0Wfibu9vVZ8aV8cHbSvta/CC+Afgap5aNGDNFVt
Lhx5TjbU9l42b2cZm3dwoJE+6SCv7lBHMOJu+JkPDSgwBvicEb8I9O/ZBhkvYGfIseDX57Ays62R
2d4bP5Y21yUM7vjoJKNFt6YCg7gO3Txzz2x1XbSHR+TEe1yU/AT8L/uDTMucncm1/eYSIoluGMtP
Ia9gU8rnmBpFHyIBxtosS+OHK8JsPsxll1i7Me1mtbhpijsUr/RincFovwoIQTYyjXZ+Kwowe1fg
W7S9i3vRfgdkH//gPDNeJ0gb75xBYfsrc7N6yqRpP7LoBddJV7SfA3yS3TYyAolFvnBwaw3Wc0Qh
+eTO8zCsIjgILce0OSXdHA72MUPVhCIuEQ7buZjaZpNxzsDVLiWq/7bqwDKHTuje5MjsDZbQtPvO
eZnpZT4k5tcEjeaXvrP9F1H15EWYKbAjDtuR+5BbHcIoRYYv21TmDWf4WJ69zmlMKPHCSKwIj0pF
ctgWtL2cdYp5We/ochkPc5jMXyyhtd4QUO2+0CbnNSeUiJMS4Fl9O8ExAGEAsIXRN3KkGyeiEb6i
iLEolUozuTZq9JiroI3UsA0ML6dzxixo0+hEdgzUmUAgV7WGH86U5reE+4aonNnCIFWFToNwLiRx
ee36w5heYHGKx7anLjD6PCRIth9pXQrJnG1w/dJYh4EdeNdyDkyom40rXjx8Dneod+J4nSFHJYC0
JEUeFlbYHZiIYOMva0M+k6TqmxuDGnBHMxMWUZf3wEYIeRrjXcmOh24ALd4ad5ROt3jC6GO6BSi2
e+T2Aq8cNBHcZ1XH5HpcRhElQ16sFjn+omG2zHYfIytYiABNzpkrYQa8alxmg5DDEI+dwBdae5sA
1/qm8VOAD8hzDGufmyP5SiENSBt1eOUVT50HOgtNM9e+016zoHML/qKp1u1rlADQYXA3mNWJWkpd
0qE1AWyMQ/Vj8gxxsejR0MpnQH5lZ1bV7eQUoKzO+GDtC23COd24dhWw6trs2NfmhGRiOxeJUeyq
vJPPnA2IZRMa3OKKwRJ7aTLNIPzqVLfAYqgAh10hZ8ru0JZKL7PlKNm4A46GjZNay5jXcMPHyZvy
t7akSn9zTeq9HSRSszsXNYCbFZA/GPl9zRRx5aSz8rYlsZEDMwZaJ6s4cdzHIa4U8wZp0dtP6wQL
OfOg6nXy5mKEzpg1wybB7NqvoJHVLjn0lvejQON31lMj3hZhUbQye84ErD50H1YddMHFc4RkHyTs
FDyYRdRnt4Mhu/icNJWHkQ8TP5+jxvRaK5Vii9JRuy+IfQUo6gQ5509jnr8ltHSA3ylt7lTktQ4t
HemgD2wBKV+FNRydFentTX4YfJeOFn40oVdha7gPCbjg19aDiQzCJRhuskCH0dq1G1bYMOH73bkx
UoVdrt3JXU12pa6h7TK/N+CzwI8dxbPX2M23Fgw5ihqLMnQvvV78SEkzyq/ZbdU1Ziaiu5tQmN3W
0KFAKJ1jUOQGopT+J5Tukxza9BP4E+ZRIPP0Y+XUBHRiB+q/Q+iq1aonoPGHdpQIN2AnGGRAPJO3
be7FVAestrDsaid9C/gEof9afcrUyRm8y0ABjEcp7vzvBQjbHt4U7JxVzlHQX0FhYhEoczEMOO41
frqAsetprik3OHqNVAawebxXr0Hi3aRah2srD9k9lK39K9TnGFxQIgXPaMrjg6UTaDy6GLAipy5A
7i2/B5IQgOUtgp1R+suYLUZtYdp1Vt6IorK+KzQB1TEAGFnAKG/EK8kehr2eotLGMlp6bboXqNWv
HTkW7T6wwrlf55rZ5nYiSUfsUd1N154cO2wrY2SOmyJzq695FCUvIULGR8cLRkBvo+ZjeiXNUBR7
2E9ds/IKEQnENl13l5AXER5SnWXJEa0DNTUiu/YoHWUCkUI+/jyWiXyWoPWpX/p+RPZS9FCmzbn/
mhQ21frcNqj3cocjJ4JI99MsHZ9mJlgubIguUSvMYNosvjEM0300ghwvsJE5+ZLmSY+7g2DgoZUo
tIeemJbTUgaQ76we3HZmUawqnHZMO5u+2Xl96b50UeVhL7dm+5M3IygkMSES25Q5NUoN2BoWs2eH
0ynfUOzCG8VosUGO7GO6rPAHrgQD0WRrTj5tJqcHebuKCpbWTUwPbDvAZ+pYbZjUr3sf0fc1OpAW
XhlDIMjWAhOElay5VlBvRTdk+acI0kgI5npk+Ih2Mui38HbxHYReNjKOC+VUHNiQk2hDO8TJD7aN
mm5bWb39DfavTg6ViBFjx35rX6DZ99mmQ8HP6u6QB8HLZtifTR15n0LOtnJrF+acI1HC3raxfbQc
G1Q7lKk4GNVlJC7lqUAP8a1T2igZ/UnnsWimHkoG3mvaE1FlfoY9n9/LXk/cPiqvqwAUhSZH+Zzl
06kW3hKiQxP+rWRtnVC8qVgCU+wreu4gsMnV8OX4WPTd+LmeEbsbMs2QIDdzf9bJSI/ZdkQCCxd9
92OODs86j2QQ4AujxlqwAtis9mQy6Vuzt3hBBiR1n6bKVsQVKp4SmiHsy0AaB/RUsMWxYHgoOY0d
AiO4Ui0hiA/g5yLri+s19MwHor+uY1bx744ZWdPOS4FTXxm4S+gVT4FMWV4hvNMMLGx56+Qx9oMO
A0e9na0YW2UaT/a0iZBgHtlRuhwgqUI53RiOe98VbsdOlrM5VXhIu1Vi1UZGPenpk9cnQbBJy9in
SIEQY2/9se2/zP5kP5nxVFqbhqksGV19LXmtIwLtNjzpie5xianGRnZUnCdX2IImSxC2L/GAfftC
vTKd8C9b7U7b9PQjlgQs9ozv4YFj51W3aD85ojK6jR97skJRfHeRnW4YB0ka8yE9jw1HquyzAe+j
XoOsnPxdxYz3cxk33gh8xhhPf9UcTDgNMWXyc5ddRihAHb2ugZj/VcfBMNRlThKNtAtx0eSIfLPN
OKULXAhmJ32INwE0d21/j1pMp9jQkK/BKRii+8plokOqS0q7ryxgNNCGES1Clw4u4Bda4528rXVc
dleMsi1qeKWj8JPZjWLeWMnsHPEaJQVOmzouV38Fg21PJbXdBm1NemauEMAN51XPdn+ZFR2Ligbh
JvZD75VZXftY2mmyFFDIsATO5Oe/5hkzo+ht3L9eY4WUtQKxooG6lV5IVXi7vzBPtoHww3yrPCu2
14LN8yQyQngOKRrm6TexUB/kGVlLrhr/ii8AVSyZQ39LxjJFBNzFrto1mqQJ0pSLyGU3Du1oH8Yu
yi8zGrsvU5hNR0njYPNf//o//+9/vo//Hf1Qt/8/EvRfZVfcqoTO1//9r48ihhxm3xTzjiMC813W
4UBN47PWcfTB3YF0CSQt7bzg/OurfBSbBCrPQdSIwiSQ7yIAo3TSRAZxejIshqtQGN+MrtXXnDPG
06+vtGRo/RR8yjqB6twRNmcflwf688Mc0jhSMLWIlNVGch7mztqzmQ5rxyAXwi3sr9obAJwTsHFu
3O77ry++3Ma7iy+/oek7RL16TKV/vngd91GGD5/siFKnx0ok5FWC6tg1UYtD0OljGDxZvv31Rf/x
bJn6MfnjcgJBnRW8+wXnqRra2EX1Njdd9SRswNhlVRs34PCTP81U5MYC17GlDd+H/LJ3PyPDsrEl
3wCDWVU1u9IPyg1W1XYzhqQq/eldOSY9FdP1HciEnngX8uWEVl/BwAc26XsPOkjzq9Gu35yiL67/
/EKcJR1S6E0eo3gXypabnouwCVoAnNxmNdIRuLFYVXfMwHFn/vpa/wiA42YcSQhkQM6exKr78/uB
w5bAlSJw1j60UVjSk7XKbMXAApXwikCM/k8/7uV6wfJzsa5YeOV+vl5atRGgM66nUePvYT4aW6eb
i7s/vityPa2AIYWgteG8+6mKOprZzSUFJ3Fk61ClwQ7DKGTcVgA/sQfvN7mI/3zhQWv7eHsDy2ci
9P4TNw18sIVAg5eLrllbrscwtwZP5AxyfvrjW8Ndabm87z7P0Hn3g/VLa6BIiJuYy9x7TKuOgYNf
OW8tgMI9etX4T9dJ3yH5HC0f7QE+MGu59b9tBQZ5AGyQqOgMYLyHOVJU5Eio1uzev8tj/OAp8loQ
YQeiycEd8+5Xg3HQLsYFgDNwQA8EuvAF0J1Z413rfhMw+fGlINEu/wl483++KyvEmYKHaPmWnXpl
WIk4hggItZE6v1mgPvjAbNYM1kKktqz+736vykJkOMbcikbHgEOXA/YQjek+dgeIa3Od/vkqxfUC
4XieG/Ao3629ZH0MeR/wKpakIO/HwY42Dplh+7ZJ3379Jn74DK3ABjUihc+G/fMzxORPdo6PMTzT
jOXnLgq3WhFQn46R/k9uysZOKXiEnmu/u1RESe+YycgqNVhw8iAFHN0Q2wXgB/83qZH/3K3Jdwbr
yVwNgSKZtj/fFVJyRDchSGFYOCVi5gFqzi6iHmcgT1zo26A1cr3WMpiCzOiST1Ngc+D9Dx6tFDJw
TClt+T6gXXF4L/UI58EKjZoMJNzmNCv1Qcgh/c2C/O9/6+cKAf+yIMTCE0x/LfNdeSKiolUMxOx1
OZfxZ0MzwVm1I9FGFSqzGxHn2W2itXNmONZcCMMTN2y585ZRuzwixfF/TFnV/0CWXUrO92izmO5n
hzQxae4a2F9+s2EtX+av/tx3v49hIFPNPGmvM+YVURkzgQ1Hog8IutiCaxfrYmoTWMOAQn79m/y7
7vzVla2f3wzIKFhcBq7cAG9E8ABZrpA3Ho2zdW16/TlYJAE0Cd5CbeuLSIr4UHfhb/6Kjz46Fn9+
L29ZuOTy3/9tOcY85KQ26h6cfrAlwwTGeIPc/wgkvP7NpZaP6h/3C0CBLxwZsOe9++houaQd1j1n
HbZfXDSae4YyJWNdOLIVEKFfP92PLmYvwaIoPbA/WO9qnqDKWmfh3zJ2LCNzrUynuhh+qvfuMOb0
4h1cZ7+5P/OjZynpFFCRWJ5vvU8zDvBYU0WQwQnApYHtSxYBCuywOvqU68eJtC/EKJa3Axc43Fbs
FEy4yATY0hpJHw0r8M4Tqu96g39G7Gqa5ftfP5Nla3j3A2AqNsGnSHp9bCE//9bl8vgVCC1UcRgr
ZY3e3mH0tv31VT54CmxLAQUtG5QlxLvXOpxHpq9gD9bNJEDqOgBSfNda4b2fdr++0gdLK8u3ycZu
8cRt7927mw92j9qO2o/pkD7OcRkeK6Y7a9ooywjCK/d9Y8awIAPjQnKI/vNFlYKatc6j582q+u4V
K0acn8kQu+vAUMZd6wm8FWKq1AXLdf7517f6wevsEnHscFLgxTLfH6BRSOIBrrkWQuElBcAmp5Y+
HWrqucZYRvTZb57tB7+ix87IT0hAt8s07+d3hRAdYJ4uLX1Ea82pHjLYf1UrL9qSwW8utfxT715L
LhWYFmUNJ+f3Ec6k9DQEA4VsxrnPCChvkg5EaRIDASdUbTs4wroiGcv4zQrx4R1KS3oumhvXNZev
5W8rHyJOnUJngoiG6WJHnxMVSQUTHVeHOvzxr8dkAh4537D0wY3+fCnPgCWPvZQidw7Fg1NXKXMD
dMcHXJVZgA6vr63fLEYf3l3gcapkzzd9+e7uXLs1WQN5YUQUtfXWACp2BdnETTcJ1vI/P67wFPkJ
PelZNhXwz/fXcnCCBsejhKzioTSizvHJ697qCnnnrx/lR/fFyiUDyyEO1rff3VcGRluhP3bXGM5c
AoagDxs5GbUd4sPfvCAfbdDLF8DhgZYOXs93t4VXX3hdx20R8uRH60qq3kUm4KsDYH0DhnEMcjgf
gnLgnDYNP7Su+yNZPvo0dybF+Z/fucdexvCcRdV13y03TU4qlD/AySR01z90OKB2Y9A8dgOm2P/g
SkEADwt9D7vFshj97cvg9EZAKX8B1aJFoAD2MFBHFrpXEvF+84w/+vb95XxGqhpzX/lus2hGjUSr
QU5RIfc9wmNkykZ61UYzwzkBjjaOWBPlf/A5cr7Af8vKTY/C/vn+Ih/O4wQ4G0VxHuG0RYZRxJ75
MjnFoZqD8Dcn3g/vkfGR71BiwbN898MpPA7SmuA2hYnq7vzESddk8MwHiBrZBZcgkROwCv/8mMja
bS/SKpOyznt3jzMIOvR1oNtztKrmdjGNohNsfes64Nrf3CROXn791nx0m9KXvJu8oR6r3c9PFRKa
E45wPNbe5DaP4wxoXCvkrCmJpE9DLPNLNxjT668v+tFyQF8ZomjAcc5x3y0HQpd+7QyQErDCjBs1
GdPayw0MAkyL9398Kfqe9GToCi5NoHdPlJTtxWnG7AD7r7mJ6VZeaCtnu7wO+9/siB/cFW1ybE7C
58xIjfPzo+ywL2HKaiDFBkLsMpSVzEJyD/y1fPv1TS3/0ru9F5sfLyX1E90Y8e5HG0UYNlllNmsb
Wcm1JrR6xOtZktH56+ss7/g/rmNzCMYqJ7ild0up9OsyS0HbonfRwYFvRe29sfHIHbcBTs2e/2j3
aBaq/2XuPJrjxtJE+1c6ao968BeIeDMLAOnIpLfSBkFSFLz3+PXvQN09oUxymKNZvY7eVKnES7hr
PnMOyyESBJG8fj38MmMdDy9kk8ISEmUmQaHDG2rVeWcEQuOLl43hTvjyfEtVN8hSq8/X1ZRLJyKu
n3wLAtcpEXJiXJp1PIN21CaKMCGlaM0BnUdZId4LuQnciPQ+AJNFT0kJ5O0fXyRzNvgXTdNkmYPE
4UWCPgbaT62229vA6QooEVcm2ek1PEiYJpwoTzzTX3ft6K6yKPJ+WprBNyiOJm87HSbSpA1gtS5J
Xo0wE2/LFP8qC1o66Z2q4bMr4RjSwjTT9EE1V3CfEYE0va8v/OPdNoRps6PQ2GVhFj/6XGjmAN8U
ESiVTUm9QZqY/iQlgQGVBoRzUAmGcCYabHTn62E/vlSG4DPl+mkLAdqwfMW/LZMmfOHIQqqEvxDj
WJIvKBM0kzv6Wd55CaMTV/npcIq15JhsxWbRPBwOZKFC6xJFTgsD8J46Hn1Xp/TFj9JIU3ZYgJn7
4+tb7iieL5rgFa7xcEDLXKjExdDQ/iORloy1rL2bO93cxYY/INAs2hNX+MlzROjGmIJ1hG3r0UKp
VX2UYVmi9dPOmm2kldDrUTt4ku8n2zCU/N0sSerV11e5zDyHLzExfeZzjjic4jheHV4lAdqCNBKf
Kk4PqpvqEclgwo5HKGX5wwyr6kfcNvgDaDI68f18nOWXkU12BpzHTcqvDkfWIQtNdWWwYMIvXZF6
Frtas9Q9nJ/iRMrwk3eHCK6iEZUjlMskeDiU5KtxGeo6JQ4lzMZ6nOYVvdUUO8/lXeFj8v76nn56
ZTxB4kpU1+nG0aqSZCKU5ojSE1qc83XBDpIyf19ag85JT9zEzx6fQoDHNm3STrI4ekljdaTHI1v4
MTMNgH0tBSsd7g6Eb+2RxK+6AWi0aBJG6cSubplUDt8b9lcMadlsI7mjRy9rMkyYibK6pQWE+JKE
pWgdEfg48Ul8fHCcPwgf814y1Xz4BnsFJgmN363bNDFIHZoCPCA05RpSJ8QhzDAnbqeyvAnHlyWW
wxmZJ5Xd8dHnUMslkORWa0k6VfplnHKCDOMcqZmuVRHWFr/eyGVDs4ApZ9uqykCVRna7avtAA+sx
VBcyULWHr1+nj8/YhN+nEsoj88wKcvQ6UXkd0ILHM26yFDpEzyT7HCTtuIETZD61LZ2Y23iku9Cj
jpsiy69H/+QR2Jwz2fXxP/o2jqZ5W5gjfbkVif1m/h6APybxgmR6oqWJKXD99WAf90nMQgppWr4b
Q1OP08+LFBcgInYKmdLuLUIuIDtiHrZ+hjKXwJrYFUEGTLJr23hlUIrw5/FgwUfE+PwWJkD2o+8p
JUQqA3jqXCuJf3Agai4wtPuAZBP95utL/fgBMRIbMlpIWbu53sM5qatQ8yUG9TbqmNNxXIXtJiLd
eeKF/mQUdmAcMJetATmJo6dXSTYYbdnnhs42bb/If84kFVTq19fyccITSwhyuRraW3hdDq+lgFkL
SXoEz7rgvKZQ63emEj9rwzxv/hcjmezwNE52RM2OdrI90DK6VwbErhQj4zMNxFkGfBjeh5buvh7q
k3eR2DmHEAVKNZn14wcUWmhpzIUdg/exoUuiM9b6qA4Xikq83sm0JrnPJvr2GtFXT81g/nkkGfoc
JUMqBQommc6j7x5AL/GdjDIq5IX5nnT4vCoGuJSJPOqrr6/1swf4q2jB/vX4jhOCMGD6TnTqAI6n
ok0qoZmM3vf4GtrhqczEctsOZ1jsuFzRUsgiA5Q+eiMtH0mVMtFtWWmzdgfvrnwqJVN9UiXqe52+
tWwvK/Lij5crRqVyjQOlQuzs+GGC6xnHNNB7d6SU8hyxUukpg238L74DBHfEAZd6AhK5h9/BMCGG
lnUQ7XQcwgWdNVit2ly7uPz+PEjFpXCeZP4gsUpE8HAoRaVjmSJryp4EyhIBpHWFCc9wAg0cy5+/
HEssZSkiIANuHH1zat0gBeq13q38ZtrMNmTskETxOu3H169H+my2IhHHMrOUV5GcPrwos9Uye06x
bVR12e3amhNyblHp//Uon73sLKiaQW8tVEzjaLYqNZ/QX0zvZWWhDYHKDwq6Nqrt3Bb9icXzw1Bc
BLtqTsJIvqgwOdolzXCWGrPD7SobvdigR5m21dARY6ALafX1VX34rpahuHMmQVJ2uvrRyiUh8qav
CNxRkmfBlvLnAARRG17jZGu+2b1OS2qMsaM4cYWfDGuyy0UvRBaBZeZ4liSVzXtQ4sJkCWBX3T6j
TVQ2aZao7yBXrQIIlFH96XfGgeH3QY9efgMUThaE4wzLrqA5TUWwA5WjXU/R0G+/vq2fPEEyeTZX
qFFCI38oRYo4AqkwE9wS8OYZFcuQOQU+NwrA9RPf2Yd93nJVlE6SruVeUjBx+Pb7FJdE2pgsYs50
RM0G2lXXAPBQviBtyl41v7MPS+5G0Zz47D6sdEcDH706MF0oq9fD2W1bZVhzDoReFBm0aipzXJ5B
Ww89SF504CMf3pNYzk58kJ++QywGfPhkUIhMH144kL25rW1UJ3KIhMqJZLCWXhCm+d4HERDTolFB
BplAXJxY4j8fWDPgTpFFY8d5OHAtFBCsmLbI8iX9I9SP6kVFQ7ShFUZ4lSzmTYIE8s8/1CVHTjSQ
5Y9CsKO7PZSSreR+sVwtRfwuIasm23dtng9vc59L133YxBIR3KJ++/pV/jC7UlbEKZjoLQEUjfK6
w6s1i1mvJgg4LvgFaaabpKMqHmOxuP/zcdh0amw3bYpJj3NvLBdqZdX0T5uEoRajzlT752FI38qJ
x/fZBTG1Erngk0PAeHRBUTsLPfUTeWEiI28t8C/MTX8qP/vJDCB+H+XoswwTGO2AP2QXHEi7EaYP
xT20FwqR+OOQCE+IzTo5EpozSdAcLRdwpKqsD1WKbsxC/RZKk3KjdoJsF/VE3tcP6ZNXX7CpxVpv
Lrnn4zo6RDmWnae+7EJ8g7YHsxIq+DDt6l62tgFmXacHzn7igX0yw7FfMU3SBwrwTfNoJyGLUEhI
thQQc1n9RuTlBSLifDkwJ5zTgp97xry45WwBVP7ry/3sIZpLhItoAvH+41cF2V3QZglvSZeZ04a2
dESMMV1+KqydE4vTZ28lu3bK3oiMmB+KZW1yPXVggAghAF5sCrmoPEFQ4cScucwSB9toXhWChZTw
CboXrePModBBflYzFjfKqyfokaLaLb7bdbXoLodqUk8k1D67gUtEZCnuFJyOj+Zoe0QZh+ZLdWsj
z1ZF2E1rzF/Thr7GU3HQT4cSTCAy23WD4+ThPCVXdEKRbFLdiqbEFbMlYEIEZXAnxakS2U/vIqsf
cUVCg6QqDodKIqr1M5GqboMTc0cTg74rsaecjXQuXg2GFmy+fg0/++p4ZMyMKjs10luH42FOiNvW
5NI0rX5PaFfcRi1dcwmGXK9FGIG8ei5OjPnZNXLk+RU2J6ZyXDJQUvAe5CPT/mS3sjsrVRJ7UzVk
OT30eBiBUOf7r6/yY2aEl9NmaaN6hsmFftnDyzQKEyHAZDMxx3YXOWn0C3k92so6AZ8MuA5qGPOc
tY5CAxod/YbK2i9k2sy+/kU+m2+4bo7wlH2RpDmaTxOh4IkKI+rfYku9lhCyyNRomMOGcNrwlhet
QesSWPq+qbVT5XAfx+b7Z4JF5Ec4n1jS4T0opcAc+8lH11XEldfp+pjAyXNUe01vUuNVejis2qyR
Vl9f8sfZh2ENhXdZX2qyjg+6NOwT11oWdtzq+kpMsX+RwL7bfj3Kx090GYBqb07SrBTy8cUl1jwh
khuppfUNJp4AmRa4l/VYVk9/PJLQmQWWMzV7tOPNBF50gnSjUOlO1NSVnczhZrDsaqPMg3nioj5+
nCTSl8Jdy6QY40ORWWBGhpQ3EaX5Nlh1LS+gh8sSWKrc8tcUxEqgBppThUofv07yzhSFct7lMEoa
5PA16QTN3J1BER+9m9FWr3Db1mjmtmNL520TUUf8p/dzCSdxnOecSK7p+H7mfZI0+KfAZIVzR6/v
WDMzFBw89hn1NSdexo/fwOFgy2v0W4qw7PxwGJYKIlG3gKitBlZE0GmePBsDql769kXBFJ9h9T4R
7/lkClIp+wKmQO35stE5mmkL2WiNgNwnGfdYXKAx7F0p1J9zycBWVII9BUyKPnYEYVrVGI+NTO1P
TIMfH63JgklD1dJdwgSwvG+/XX0R2VbYysrkTbVkn0nDFGymVPjbJKtmCEPTqS3dx4+S8chD08bC
gERgDsdLQTiCALInTDqqfUHEeUSGFmpeoHengg0fH6yQmWRURTU5FtOIcTgUNJlxhpUxeEZZ91AN
+6Z9iGyY7UrXJh0tw6PxHfFKfR5gYz/xUn28rYzNQ6WyWSeyctxilU4KPNWxGDwLVfjFQAfNNicg
C/dKbTahrHQndsofb+uybyQRzPbHooZRO7xWjDmjZEZiQIhYMXnb8eiA00B0KtfPX3+bv1Keh5s6
sRS4snSSWltyXodDpWFtE7EPJg91LJjGIaOeyKl1VKmU+mndYw8z69qEtHNFVe4E6z8mOeIsgGgc
BQh2nSHNzBO5048LilCZgGU2zctSdlwFCDyqkykjhqLiy0gHwfmErjbk08+vr31Zio8unT4uY9mo
EAL4MA/SJ451S9GhKwQNBCFa3WWXop8q2ih4R6lN0yhwoFPK8sB1tpqTTXDzvv4VPnnQBF2W0QnW
AYNYXvrfvlfd9mHHJhYvtSEne7YI7VauDfmMgnntxEHo06HIp9GCw5xP5e/hUE2ssQtplMFTZ6nF
hZaHiu6GTQPxWWhDd+Lw88lkSLCYA5dGJdxy3ju6srDnScggSyAhDVLudqpCvzRMnTONllW3bxX6
1rUp2tAlbF02cx1cB7Nyqt/zsydMGysZIosybjqCjq8ZhqCqFCN+IUXZT6qGJyYicpdnM7xCbLCQ
LlXJS1P6+9nFdPdfP91Ph+e7YvIweJ+PD7x62vhhwsThKUpiwKBUSCgnPW3RVmyM8BKpj6fIuoPy
UKKJlcQf11tbPAMSy0tT0HI6PHoGrUlpRzfWoxf0WflaYizcaH5nOENXdSc+2U9mSBYe3mV6QomK
HDe1BEpnteo8jGBSElAaGJS3w0iRN6ibCOqN2m6+vrWfvc0UHpG5JZOpsHk6fLIxUsxEF7xeVW+P
9yYDeHQ4tudxGZ2q5PhsNlqCI8t2iVqv4ze57WTEkRG1jolWqsUuzC1wS4jQEA98fU3LVHs0HxGj
YN2m55UO2+OWV5FOfRkUrHBFpVnnyFGNlV+AISq6dr5rDaDX4Lbs1a9B/89Br37zq3f/rSinOiJf
fvSP/3lVvud3bf3+3l68lP93+av/9Z8e/sX/vIje6qIpfrbH/9XBX+Ln/2t876V9OfiHVd5G7XTT
vdfT7TsNu+2/qQLLf/k//cN/vP/6KdA63v/jr7cCndfy04KoyP/61x/tfvzHXzTC/Hb/l5//rz+8
fMn4e7dF9pJHLx/+xvtL0/KX7b+XtZeWWVYHJodlMze8//oT+W+Vfay59IaQ3yPt8dc/ciSjIRgE
iz/SSeNzACWkTNDir380PJ3lj7S/SZjRD7iUJGvLLvGvf1/59T/fgX8+lM/5CsweB+/KsjyyHeFz
Y05bAqzHYS0LETWhSCRlJUWV1bnA9lp4ZUkMmJY9VufrXqmTCU1RMwfZbRkxHV+mI5gqlbrWwUcE
MHdFovwAllBl7Nl8O962Sq/YblVgYl5BECHoOARxiKMUKJ6+gnJo2C/jBAiegt9Aqa7ErIXMqvI4
S9s2zka8mF1QB+F9kvqddFFgBYIriKa4KPZGosP0yyOhbPu4DMzGgXoKaVAdwuZWhgp+XlhdfsMx
spl3UZfoT9xyqfTGrDSC9QR+/0r4TWV5XSDGanKqHOT0K+AehQ1Cq+WDv/dFUg8wvaHXyQ/yhGvt
sqIoudyEmZ2bqymaOElVPucD1xJAADyb2P83Pcx8cw3Uox+3SDN122ljO/VX9IUt/IqOLYI3jxUi
txhLRufkSs4CAiFHCtYZ1AdpDUi/KL28aYbgIm1t+yIDYHZXJpSvrQGdDHs5HQp68qMFFMclRN/b
dm5vsRfACKJIfaSWqacTcKpj01plg1Traz2mhdXTUkuhwUkLeiIapqz0KWLaYnguY7PE4xnVIlql
QY1Q2uhQiztB1+nv0dROj8AwoM3bE7C5qNEZFj/CQqrZz2YmAPC1ZuC7VaQEP/JMT+KNhPM8w9k4
gbhvmhd/wc/Z1L0gQrT0PQzH+Yl+TCTDlSsMEZRnS39PBaGuqs8HOdJVL1Jn/6HNfQgVpZVeUCLf
3YhMHddmL99blSk/pVTLvgbaTOgwGiGRZ1r6Jhs5CDBQj7DN0HTbV4KVenR8UiBIMpXOOJexZn1H
VcnbI2JwRS6qyJLLGkbrp5aXXUVx5izuu3Aip5pH0FAREMnc7lqMqlcXaXGHJiyUVzXd6BtOvRj3
KvpluFu8uRdU7feKQ/eavBjmqlnnlCR30rqCxgn+COEN0kq0fKu5KmERynpLN2+uJO22Njqtc1O4
b7djW8B2UyKreOraiu1xEiXzgz6k4O2AF9KF1OqLIG3ksLQgJ0FJyaPVzfiE+/o+r6Loh4XjrKWP
J+6fhpAEoNeW2nTfNcCKF3W8qeDorlppO0UtpPHGxxFp22H4UHPx4QKFUosNtMQu9sZhKn9WTZBa
XubX8U0usc11AsyAN1VuxHQHjOjmgbaaNGXiPUm/DbCgGoi4BY9CleAjZW3cQNUJpOiHX6jttG/D
ZFBxpmjmjRInwQOHFoL3vQkMWjJC68XoUxhFddNYj2CuGvhkJH1uZStAmidLVXyFghOhSg8h5TUL
wRQ7SCQlCHW0n3HHRT/sYUdq91EaF7c1ZSGto4tG3SW5TTTL6PXmSVJ0pd0jbZ22faFTAkNCy76I
stQA7d5U8Yh6CinjSq9AY7v4uuQrSyp9ex23CRhgFTp/d6ZWS0hMdFLzoxyk4Z0m7Tnd5SBvg2uj
rDKU1Io8+Stwjkr1OvuGWruNoebfA36H2cnNTpv30pxJ/qKFrBU31LLkzQowZEFWLEsEBJEkHlpM
pEjP4C+BfeqLOltVvZI8KKY0ATTOOlBnttaTkoBu/VbnU35tDakC9tWogmAlw0oBsNSFfk6sq5IY
HFSkM4EcvQfxQfRAHjDVI+RTw5+cuHOkGVlZPJu0nTVnLQi0jEKX0d/nAaakNYVSMyk/8mLhCs0J
Wp3WTELwuo0Gls6KB4QCJuLsB00lCOUE6ZThc1FAooRaQmYrNHp164+xSnG3MsbXVSm0ickn9WGh
StS+61peXVfIDp5NtS1ClzYLO8CvMfejO+GO9ndNqC32XR5b6/WaPWGnIYseejoKkZdMHjRsLgPz
nlfxcSNxDK04XYth8CuM9aUxwr2qmhsTexMuCL8wa28MDZYqnQpz4ShlKp2VOkzEpehlfhN+YD0A
DG/fZ3CNF6lQh8xtQEJ/b+Ie2YtSmOieueH87pxNZuopsyC5a2hI67xa1Uv8NrbSC0dLyulu6BIj
3gwGJe44f0ReQ5vPYg4OsIcMQqu5n4GSBzCMTMXOH3lqfe0aQeH/sHp2+TzTuQ9czvGEhIF8FA8F
qNjzLrKmxqEBf8qcdgArvSmbRL4N5twawabDDiCOrXe7aQAx7Jm0K97i+Rtq/DAoKx3AR8ETlXvB
FQBcWKXlpPZQ762mtlzk2/OV3gy27FkESVl0lWH+AatvOItELJVONzXKSJ//1EJnnrP2hv0CsGjW
XPEMU1r7ppgtpaUGhSSTEw6kVR14h/pTRxjkVpIJ7TtqE/G6gsIX20HJO1jVsaFVnqzChVxDN08r
d8CCGLkyXvEX4lW14jT6gH0J1bJ5nU+CRWjuKr3ZT0GKylLL9elawvyZuTXE1s6Du9Y8dnqo3sz8
C2SCEzRC8vGR8sDSVSRnVI+prHt1P69orMIoSE0NApU8g+NNeVxRlkAq6yn0yBWgDaEyTDzPVt9l
q9LUpUubqh849JnFW5NV5TB5FGdbP/sgLSg1qopZwoHcIQswpKZ742fA7aJRUP0GXy26LjvIcwgJ
S/IJZTgrZ3QmhxUAIwhhnm8Z0R183NDnleeJQMfR2ppjN5Z2359MxJ2NDbU6nJg0nU6Rk9fZGOPL
alRhr+lFBTK4RUU1eyWIzxsl14vpDDdGv4nTxoJxi91UdwpspSzIlJkXjhWrNYaBwE+eFc0fIxht
RrVPu6mD1wc1MYKQLTGBTwTwngxy1pxFo0Z7KBJbASws1NnA/YEYZd0MY43Yc2oI5OtzBJYeprtF
gU+IYNrp9Cmft1Tti8w1+Wgaj82UcW9GcwGWPOT+k+EM7WvcdlG/EkCe9f2ID2dcUcajdhgTJGty
qFqEXg1iUn2lTClX2GP41kuTBMH3duyU6iwxBJz/MqPKHI5aI93Sh4lZLbRgHTsx3PVurZDIshy1
6rsbuhTqAJpmJoldpncmCJjZWj6lSSm9kiUh3isTqRCsKT0BnsKqJ+onp165HaZJu6WtLvk+CLCd
jlo08cbougyBEI6vxo1KtCbXqTASNhw49PJ1FlnYm0CeBq1xwY7V0teaOSbmfo56tGyajoxrJcVg
lF9prI5YbGYF0OrdbLM/osxkVGSxiJT78JENc5xufNnPh706zZp9ptNoW9wSimqGddTJg7KrBmoX
1wDxFP/NiChBWhtjZ1n3sOrsag/SbdJvF5SE6raKPJ/q0zg8+HLGWGKdPBgyeDQ0Uw96eMb2CY2Y
ZYx0FnKLcqHXSeTZhcjefjt1/ets8zsr7ihS9GsYknbESDiwEatRj6IUNsDdRmqrxCv1kRJvO0rH
O0W0zJ1sOVGppBS/7s2ywMKMzNq+kuuh8nwR1fd/fhL+b8+3B2fiL8/L/z+ehJeo73/x+z6chO/S
on8/Pgovf+WfR2HF/JvkDespGSNKuvUltfrPo7Ci/b3U9NAZTpsLhZoKUaF/H4XNv+nipq2I0gsC
jgdHYeNv6osJaAr+z6tFVO4PjsJUqBzGgjjkMu8SPWX8X01hx0VsY5P25ogWwwU5mTx25DveOrkA
6xnjCcydVMPK7JJ/sqO1EofVrYyWe9gYo1LhboJ3w85fQtvsUK8YbkPLaJVV0IT1VR2KrPXCLjdf
GzA1rPlili5L/F9A8FM/UL2ubCp1Y2kqkLeFbhAQVKxxg2m0IDax3zidqm300m7UTR4m0UNgLc56
dgFtuB4wpYJh7yPrVphNfKeSuKYYGYtA4XSVPPJjRjMynSyPrYs5H0d0GURaY9evQKmwddZqMJNj
NkBS1/zkqgsa/GXNAlXehiazCryDSLksSkmYntqZtevD78/O1NAIzgddYDbg8akvStwzKQd5nLLd
zO1C3lUKlBjXD6rZcvpglGp30kN7r9OJstdMK9sno4IHNeEqUWOpeQ7EWR3k2BnnBqIYzG9NvTKC
5UCTSqlk8RuLpF2Pdd4+x0GgSKzGZh9sK1ZBfB5zPD6r1IndajmP0qk6GeT4RAPIs99pi6LPsuvn
LDD0b0IJjEfkJsP3pLKrK9DpPafE0WR/Z9RaiOKwKMLcrVhMAX27UQ+BWKXAFqfetsQX0pa2VWAp
tB7toDkvwtgBeptxpI/WNli+qpQIMjxn4zUFpud+qaI3htZr61t+i7wy3UqPdgCao5WtexN8fWaq
F5xIN7KyL0DQIxV+msPE3KrF3F7OMdNlUIEJl9xWzQTbh+x1ltQHfBqU0GSdWxJDQQHuVlN3oRjt
xszmq7Hr7mXfPgsl5TFt3uNyuK6Cx9SM3mFVu3EgP0ddvs/6yMln66prl1vMKhP5O6WHnDTo2sYP
m+cqAUKds6cYpk2tVzdM9A5d/Y2j2fkGtaOrUIaBwakYsQIEHRBlU11ncKMdC192m5T72crqjaol
nrIQiGPfJt8TtOo9FBrtzkzn4i1G7K7RC0YaaBxho6JXgSKs3Pu9SL1cV1b9IIu7xIjoZyhbvjlw
qBjIe2WSnikyR3xbdT9VPCumFV9Tb1Se50gp3H5ohvtmQhIpknXnd2e46utL0UN+DgQS8GrX2jBR
Io/t8C1AyVUEw3rW7SdbeZGny0lfgPse8CF3gBoOzQTHDLEHfZXVPEhUkqp/PampM3P8pZqB7aPa
3pnZokNfku8les4CU+J3U+9v/Lm90wTGU+ibJafWqtQ8iaDzEF+mprGmKMCVRXDV2BJhEd3T7XGd
tNU6ssxzK5QX3GoAvQJDfIdkjqBCbOytJvbsJgQSkG8NLelWOr8LZ44tDPO7TnoI0zdcR+eaADA+
Pasm3BK7ehOcOOToPPLTNZE8OlG2xG7eQpNtUoCabWqBMEdN/y3UM2cJ7YjwbrCV+2rMi02o26+S
ZL/wqp33iC1UjJuOQXkrcOybwdY7qKbVvajS3pWHUcXmrblomG8ylEC+iUKpMgcmqvzZbNs9pimH
naeNyjReZ7jLd62JwiOfN7rUjt4Y+StkRVccg3FWDu9GN4WLa0lVb6h3J/ek4aotAnhkurUCc7dP
+/BiljV/4wNM93gdszXxkuR8TLvxduRHD1X/TRCUYJPbX0yxealhDyIwuil6wi9ClTZN0u2M2brL
5omqmmFNrtOZ5ys5is7IaK6LVHILnbe3b9JL5EavIN2dRsGHRojOQCRZpbiymNNpgxfmWdLX5nr2
+VybZ87o36ts3Io8izGCVRt9sj09025KEQFW39MVtyd7R6F0eo+b55LTIa6pBOB36ZZVfSfi/laV
hp1utSuluYaTPLtRcDsse9QqOcvbl77Hxmw3XX2XivkCe7wjBcHjpNW36nBmD/W6rwknlOyNstHJ
fDcnkTIOieZE5TCeB/NeoLitJcT2ShxdzXG1n2N5nxrTFiWQQyfxeqpuQrpsC1PaG9m8sgkD04AA
3YyaQeEmBaKiBlWojqYdgzgRrrgVq0LIc+Lgr8bZbPe1uo6rkiwodWpOnmaERWNt3an+z2Y0drGV
bKNB+Od5btcvGWw3T+6trSgJEPcmG2AaYdyk74mHIRMNQWDhYTaCZFUkJufyYTOCCJvbct+m+saI
8K+p3txeEefaN/5bncp7hUOslRfrts9WScJcH4+rusvcKFQ3eHNfq8jYy5N5zSnBUTXsycO4NqCI
q8YrpiJ7zq/ESDAocGZ0TpnqDfK5jhLO1BpPKcOtXWR+gitHD1+0ebG1S0NdcBxurhLo6B1kaTHJ
AwaSBlem/jw3taPP3XMWKecgcIjD6vjNTd0BWreuWlQRaC3WImPznq9Q2N0Peqo+oa0IXFXspTx1
YaFfEatisi207KGrjW/WXBOaNt8qUoCx3L7OdbceGql4rSm0bMRjjztgAyeDlDwHad+yiORw8gC1
6fh18cwJiFx5JF8j/TG9ab62lV3G2a+RYz6ywpOIyrQy9luRbbVsZhaMXiKzflF9nQfeXFGUd6G2
I/An5BgKB8/WxKUign2AHK4LBnsbCFQ+ve0acvRcS4LnleyDoVJupJQfPz3KMiBzd4RRdgk/u3Zk
9MMrqV0bte2ygC6hdYMv1UicfsYLqT03BGnO63ncmYNxMYr6p8GyliBl9cZKdVpCB8Y0bItlLU04
ZFhXSv2kZxlCke6RjOBZQKXUjODjpvWvrUA8jXGyq2wbLnnqjOOrRcM+R2mksnIJsb9DjYZSR4vO
UAvdxx3uIbi4boZwodM5HrPxQ1GeD6s6lp/A9JAEo7M1Lrd13Vx2reJEEl9S0e6SyeKN1oy1Znc/
AjrpXMOILhqrOxvK5HpxEFUEoUmcTMq9YWJyqn0KnDW8mh7pk32g+TtNsB5wfp7rLdut8DLm2jAX
EYPcdEovXwc0OMcaCHgF+d2PwgfvREkMVMKCeFfGnDu+ZKbppD0XON2lcbCuMBBWyXeNzhfPyr+V
ger09nRrmZWrTd+1NnKieXTMub+JkPLRfe/myTcMAOzXVCceI9IkuduH+5SAUITxgGpsiiV+dCY9
PUzwSa/sgU6cIbXjntCmD6aI3iNXNNraiPK1kSkrhXwEpTHXdmesWqKjWoL+yjJZl4tHk87FOPo2
l09h3EzEhqPsKsKaK4inD6a+DibiC0nhpCkhMY7Al0PWCcvt9VblkZlnVogtk7bYYBup1S5WZW/q
udDpPLLEM938d4Mq+09GyXqM6YpdCaF5hR2pggJIWlHcvQo4EOjN5GU5BObgR6/q3gwbuWb3uNBz
lsV1RKVKPADRWLHK/d6RTZPXE6EERQwPpAdXsxboa6u+Gdh330TxZHp9hEJ3Lkmnk6Jy2kq7KBP1
sa/eJZ2qq+Kql88pbljZfo5BtHGGWF+n5as1jisz3Iv+ZSxWk215fmPweimbzKT+7903+l2S4TgL
z9D1nDdyGjz3ebjBBeSlE5FecPeIF3wmfXXV6vodzgAvb4Od2TYbJR26d92wmHfaEhdWuyoMDtDj
nNKkV1BfGHDCSDjPODnCCY4Qz1qFUFrKr6MY+2ulto8RaYYd8BrXVmOY7RSKhMRwvVyhi0u02h3h
O3ZOXp5UWF7oxB8lN6z4/YrYeBHNxpBsJ4rdfKS/ZRA/GkK1kyTfUz7j2HPJkYOeY1bxFBoLxBK3
I1znzKJ5jYjmjqr2o+364SYnDo+7xJkg1k+Bf6aLd92avlf1mTaxJwdYlfXnsRVeTIqxjabOuMkX
lcZ8TmblPRPsYArJo8hwdny2QrnNEYIeXrfjC/L9ebvUdQuZ3kXMQst+RzVDp4El0IU4YSsEMSMP
ysh24fg6pOM2jbWLOKw3orQ3TWps+vo9kPOVEWme6b8RALtqNTyd2uDGcI9jChyDIj8PRLo2iZzG
Yb5W+ttGbLPslt/Vdtgmu1loPJosOpxVb1Rs62pHQaSaX8SZ6nSgxvQgWc/9Ty3iUKFO93VjXvSB
vLeYLC/1rNsQsfG6ob6mpRCpZ1w5loa3KdQ0r1Gkm8kMX5ROcioi655RK4nqaOhHCEIrZBEkoLe+
dKcR8yuFsReUzaGDRh0Si+1Ylf4uMYPW02bpyhYdWx+CjPRVp+I2tXovDWWXWhZPSFLlyEZav5CD
QyRtXeNCgstwpsT1te/LYtXPYNFRqgf5WZ7WHtSWC63EwhB2gauYEyfx+uccKA6SFxZtMMATHWCJ
fOmz/ckbb4jY16cl+dL4Ipixu44kUYgXb/qQg2akCsWBrfn/2DuT5rqNLk3/l14XHJgSmVh0L+7I
y5mUKInaIChLwjwjgQR+fT+g3fWZ1y4xvlr1oiIcDls2eXEBZOY5552+Jor93K26i4VSsaQtju0X
cES2Aa8A8nMDDdJE+eNVH11Wekn/MXdk1E+OrRCckYPn0gXS3Vy7BNMecQy8SIXuL0JiwDdEFnwo
YTO3+8BiASuaVMirzm4hHJ2UbM4NO5y/y7zPicGMukvm7MOVKzXZY3Ft/YCs0e1Tx7oGYv+dYOkj
AAsh85Y5kjaR7AOVzLu2ja8ykhk2IFqMWZucjUa15NqShC67AjtNZp3BRIqT8a7EYp98HRJ1rW60
332u5vmizCvGZEQ7LYTTcMqRXhf2LyQ8HSUZW7vZafEEXIotJkiirrr9EGf5fetlSApdqvVpg9Sn
AE+tuuA4q+sh8seNJPnZpU71Kzs4pc1D0x910pD+GZGbWZ+CWf9c0tP67PRhITpqIkImpYBxu2xe
oAAE5lNCRCguNoXqn9M1AmST6mj4Gbk48F8QOJllGyj0XXRAXEokUZYvWgFiNnZAfqXGTEwvIT80
TzUUhpzxLTGsJb1U4WI8sssrp9yVSVGHt7bGSYbNwjE32lU6PZXUrF+iiJSii1ggqTgGhGCm26Ft
m7uxNI21q5fCIUav5fQh269ICaN1GmtvyOm5x3uJvsCFhZMyXC7DL9NCZ3HsBmGN265W4AGZDwt1
lcd3a+WnCQHqA+j22xbHufuKCRqXY8nc5mvm+vv/TCiH+ZWr40CG+sWEsnlJ33J71v//j/Gk/5vn
OnhFQq5ZDQ0JJvh/40nLUb8xV0Yr4GN//Op2+q/5pPfbyt1h3B7ixgbdCgLZn1QdV/4WrH56r5oj
G8l28G/NJ9+SAAUjOZBrTkwUOEpiKXPG5Z0UmfRJi2+sKEb8I0DVycSVVkVEoSYY5rjEOfbTIRUj
1PSR139nAtJ8d4R+RKxXTbQNRVrJn7iRCLu9z57a7wkQWHcXkUho/Igdm11ty7LZhSV93eNf7vU/
TuhfzfT/RU3jS6C8WJUK0oFvhMXz2ZdoZrtPGSn91MJR4wMfSodLkNtg7wwwIbsIMbXJJphxOXIs
MPIoFctRTa7/IwrdIn6OKmZ5RzAjevYaIUdOVmS7kAXrVmWyA/fLt87oefpFo62hMsONm7BIb8bG
SDQScGsshA4YDSxu96GxIg5Wn/iCe0vGjnc0ZRpgIWF80R+XEfIKJQ9O35zsrU185VLSaIaFRV5s
FpTjLi3ZY7ep07T3losB/jbBCMLZ2W3WjRuOFzNslizS/q6NGgYywdxWWyxg8OEZlKhgnYBnExbl
Zi0pmWn7TFRf4FwNZg6ZvXXYFQYTRQflUsGoZozwgdponS56n/bSLXZNbdnunl9yDYvDd1FDTfPj
ZDcUdZ5p5mfLre14Z/pRE1DZxkQQZWIMg0sMLKZ5D4sm/Zg6QbOH555Ox6SKiXoC1eI+dlZeJcRB
mdaQlWlZ6Yazb5w+JiHt/0PYGkIRu4geDh1wbT9mZeuImzGNy/ngDf2U78YlpE3mrGqfURHg02+N
fUVYLcFe31HtRvJDUlVMTOG7NssF2ZBA/NlkJrqJtCgOiYIov20MWeH32kP1dVDEWKHTIUmV7psi
L2VA7lDaTuOgN7qS8ja2vdZ7lAtOZDvI0HyLIXOb51qTDnXKp8h9mBwFx6OG13jZENSG29Q4JuYw
o/H1t208mvaWCNYGScBE1BGVRtiWe0+MdnsqgqCuN55dLpfSbVMo3HahvuievKTdSNBasTK7k89J
JWHEFD6Rf3uM1qr+ZMW9Iewvq8r2mZio7GfdJAVpsJUfO99r0Zl7SYwuqcBjbTG0cSv/xWlxHbtU
rpiiA4YjpdoOCs7Zvu81YqyONZXs7VrEyVMj8ukbZ4Z2iZ+zKYPR+pNKRRgXjDMRRdq9A/Tml8XG
4Zf5ad3PDqBsxbpvU6srNbOCgPdCjUsQXdWmXf3r/Uk5hwo3SU6h1nZ2rZxG60OB2al/UpbDYhsc
BfJblyW/VM9OATbeGXNvXDuf8Q5/XYrDAK8hWXMS+BUNgbnmq6kj4V+gDCanm/rNM3W8HaBvlN/9
3CtgO+EGBUhAIHxKeCT8KQ7/TyapyfIEsTB88BKa5ln1+eDeFXk5Roc/XtfFbSPxRTuah14Sj6sZ
UqwvXTfB2DuoZrTHndsvVXUN/chjdQRFTm/cqxfpx6MgFMNqeelJrf7idqoOThXkLhdel/S2jcj6
B+6JR/ObzP4zQrz8WhQSg0ZnonYtssT/ZqyJkhFh/PcsL+wL/DqzK1D0bo+aRZw0YAYq5WYodrFy
x4u4rH4yKocdUoFpHwhXzm/RcTKo9XM7TQ5Z3ekZfsoAE2/B9HJfZZH9GXoZsZhF7u6zJZufTaPk
LeO16ikcVb4eB3H9dSrs8KqYU3RgGEHBT9S5dmmO1qzYui4+2VETnlpUgzfMU+dpU8ZNdu9NA+Fo
c6a8i5hqVm7MLJOnwogPKjHwLeokJeTOt8dheFDupPUu5DcEmy5mzMf96eXMR2hoKQHVzc6tmSYh
uCAbjfl5nK5sgbbdNY6cHwnRtpIdJBRxHzhlfe2ohmfgWfqjNozAe1rYy1mabKs6RZ/YDJPYxaJL
H+cmyc0aSjvfkUjcMjKq8z1gMN1hMTzlcshuZ3f+aWdT91lhtiz2i4joj2BIV9ZpLOvoMwZ2HzTy
gNPQ6u6ab1/sRqX1swkB+NIR4CMPpxxLA8JpGeiudj4Ngz2ZZtXl4rOgoV3iHmMZRYvVhI23xbyX
lZs5Y0vweZ4QK45K4Keu53LN+2OUCmuM2Nes6dujDW2IP5BlcjeFbZjvaY+7g4h7RpmFTyrkNuFM
IAW0LbNrSDJxsiVAUv8OS4BJ5iJTCs6wHaOXegm9C6es3K+67LDo9i3ZfkuJ5bb3tEvzh3Zqg6Od
xujDC7gq+Y6ZPjbFIYzdPaSa4HYpivxk96U6spPo63LK5bbq/fgSrVR7UVRy+TrO1YDBsqvLQ0u9
Ds/EzupvHI0M5PJ2SC+yOhsucCztdhAeHfAwVfnuJYI/QRNARDoBqJontjFDPn63MDD+ESTjT6xb
uxt4MfFuoJp6mhGtPCuC675aykwphP/m21BNtIHZnEbbzo6o6GM5Otie94KPykNJlDzo5pVdjO2j
70OCIy8FmkoXrtm9jA5/KvSB9+zwLa0sa+8WLeHwu+MM8oMmGBa2p8Noso4WeU0k9tLssOEstlj2
qgfiB+RL2THmzpBMPbJh0u6n8fI5dyZxNRDZzW7TRDeqyJffe+xwPmsqroPb98MDio0Q7tQQbip7
rndl0MTj8xClFfuHDBn9lW6yfFzKhvz3JldrOQY7YyQ7VIjwmYCLlTBJP5/ss9ypcF5NO8XsMxvn
m4QoyOc8X1js7jKG68yQ8aIF46Lbhphg/1TDxDw3m5r+k+oCzn62A8VsOF0WzpMIskiSDu6hSgjA
3LqDz76YTbxEkBArTx6mNDMG314r/5wHwxgchpxcTJ+pntw1dlgc+6FXybaVo6i2dVsP9sMMg/ti
GErxo8zi+pLwhh5ZmUf445a8MhLGE1zyku2CcTb8b4oxeMOGZ6CeRoxS6H8JBKT3LiRu8Js4E+oL
/BuVb40tMkEDbwL/gg4vLsimxlBkTxGU72qfxQWTt2rCXR2RT05/DDI2kcca7eAahuNWWARwoOIY
DpOBzE5vReIlx13D3u1Y5JxubO2WwLPIwq4b6EtkFUddr3dg74H1OMnU6Xf1GMp4zxzdgVYXOIXz
tU595yuB4bO51yExffim+RCAU0ohzgB7tDfVNLYJ3fHY6PuASim9diLjkMYbze5wGQtN9rLLdp5f
k0jff0lnv3ngRFbjJYSCFVam6iDEvkg5ueYO71L8gERxtGuE6sfc0BwepPE4PooQWr6XTWV8zMbB
3oCmy2Y7El+bbKZJBPCRPAgFGz/KAuehaH0i79NwHO8FxKSWZEOnOWovD5kn6lDtGdUTRqmriSZz
7TvYTFKCTCKYy2ALJrvwojh7dLXhXMWZU/ykOLoNysxh/Na7rbx0vN5EtPkLM2DsSXsyu+M1Bpsk
vuxqymuPCHXV+Ecb+DVnmNHn/lVdGt5/y1ZjvglBSNJNQp3xLJuY7EV/mdrbnDMU435TP/hRAh/S
1jbjRq+xKTrM6JlhF1mUYpvK8mcPs8OZxU5CstjTz1CsL5QBL10VD8y0F45lcJb8pnN08CN2MGGY
LcgGkaDa2psssG7zomy+hk5M+58lBT8ftRqWdOg3E2G4w5jlAHEVBIAeVYwL3SwNYDP2sJwuqqrW
42YaU09tRDlV+aG0l7Y9ujJ2vY0md+7ahnTRIpEQlkNIajEA/yJN+BSOgJtkaVfqy1RCjEqFP3cb
CNvqU+vZCZBEz96zHYKwOWVj4l26Dbg2rqFyLWuCistMvNr9RLp9dR1Whvs/e4PItxIjoOtgXPu7
2Nb+E6qD+tkvmvGYD2H21YfgyGIoavPdHZz2QbV1PvONk8g/aSsg9dz1+ulkAyrnWxhs9tcIAjgz
59cmICFo3b2e8/xTFnuKiC8yy5bDuEy1uhjUBP3SB/yyaFWiiWm2E/30xJRe2altTpz/6uR4argO
+2odc1jEwzN8wUhvpyFNIL4IUUkmC8Db58Tplk/ambW/dwK9fJCgl/0+CUvvqhB5+t31IliErTHq
Hi6Cgq1Z+A7BtWwWwulgsdX+yPTejbsPlN/jxmL5M4GfiC6O1oYwqWO4dyXvBXLWGlqx1e0bKZNT
0iTfRTA0G3tJzYlFh+tKoWJojp1d8pAHK7hI0ig/WFA0H/xUZD86v/R/6lGgewjT7mtokvBDPEcx
GlvGkS7udtZWwLHINqvjPdBONv2IJkOudkPL8mXQcdVs62RB7FwR4dQe226Wz05Xe+Mu6O15Y639
F7BfwL/Xqp3vRjdMtm6CganKZeVvwgK8sjCjlcNb9sYLYInqEhDRHDksGX7RU6pCMmSPvBjabmCb
e5vKA3vd7nMqZfzkWG5w5XY+mwV+nBeILS+o3uY732rdL6JZRYVlOyVXTt0vHpyVuDsGs1vdu5bX
gZRKSpuj8Y0+IeqBZTg745PBYegoYwr41vYOdSnGu35wIfhi7h1eL4X8XhvHIkolSmyWKBzaK6y4
kQ6NC2skinWebaE6qsu0Nu6J0+dHMsXx98Bqx4s5cby9YlMFD6mt4NrOZOftMAtK4eSILHS2QzEk
j+ySxU1JQuJ+IhWLLaLh7eSsD6EZYQAVAtNkwReU7vFW93EGKo38GgMqtS1p/LZtNnb3ZZpW+8Sb
xptpKX7AZA4PIxyJUxd4xZWfWe7FGBHmyoHm71vHKn+orPH22Ce3d0A1YAEQuDtxyLpyFMckr4Zb
v+77hwpXbHAAx7rE9Dgu9j3qBIagWAyBJcU4IXZD2zClDBfvADWe+hozKjzwCHq+tIdofHD76mWJ
G3NJeTFc5HPQwdKVNuN75d9BIis+jSUqlL1RJFxDufDk5ykzM0mDZAZsHBe6D04NuBN6qAPxC66W
U9R0KZG+1RR+86u0fqx6e+Dhe2BYTZcUw5Uz4QO9mdLWDveDm40/C7gHt9KhqmGfJKx90zVpfpys
YP4mwarBnhqkEiIQ430vLRZR4i5s9xYpK99tk8APttGeUcwO3uduWEe5nXaqYy6l+RbllWIyT9XB
6p2Zgm9KiwaF13ihJu/82N5MJtUffKIHTxTj8H0SW4AXMnIlB522ad94FeTjXvvjoY3cZ79tCezO
atCFClce0U5ZcDCW9dU2tjy6I15KTpaZqySy4pOh/9jk6Mb21CicrV02jBuVO9GpnVHVbJyhmi86
6TlPZpBpsWVfEPk+GLhmg//Q5wZfOsjXJoQfP4b5fWzq9quIq6CgO+/rj7OJAGPi4a4wgexOUwcu
cJA5Aeofu2oskduhXB9AmrIJhstoRXezGIEyuzH8VNlFt8dPezrOfZwvBxNPPo5Xgw0KABP4kXpw
OTg4CrQALqL7louqe9F53DExa8ff4RLl3Q79CUI2qziOJWwJKk9LbVQ4+ZdmbJt9X47WLQdg+007
Vn4P0a/ddtFY04ItExA/rX99tJgWnqaimE41TdJDOY4HKQu17GQ8F9+WdGjmLUdveHKS8ir34AY6
XZRcOOBOJ6OX5EICx3+ZKNb1FkGM+tFNNgbyEImV2A0SOA5hkNXBU7GD5UEuo/7SCpCKWrv9cI9K
az7UyfCV47j8kKkKuUNeFvflnJw03/aoLc1CV0EOkjmBd10u2bDYl7FU/bSHjGN9XTrRflHlcNtk
LrZQzG9Bb2X6JY0r+7HrMggiSw640dvpc5j3zYUVA7tl0sJ3HRp4xqhsvqBmxoNv8DBN39An15A+
gvJ61Et+op2sjpArg68WHI9dHnvJTcZTwqozyKBGRKPZJIuoTsx6QPp7dz7pxLcecUbgO0BfZSl4
j47U+pKhHznzHFOHzrL8m8hHS1Wn0kr27jKAhoa9J+EToPKjBBA6vbXxJHyONJXd1NddhC2uVV+F
9WiYzTXVV5l41HDF/NMpzXRo3SL95BaeprCK0t0QiuzShEl3Q9ZNcOvK4mmxqP6rsfouawUK2/es
oL7sq7sinDbQZPpPg18lKXBTNXzqfWFdtpUanlVlo9qGnVa79xl1hPlaCUVY1yi1XbyaRukd/VDA
uGtKYwdnkdLnOzLqQwmULiXDVFlw8uwSu+0/yhLqwcZDdopwZZ0EEUJot8fEGxlcth6JEbtwqG1r
kxaW/TS3vkbUncDfiZPRv7Iqm/+Bxj64n2EQfeTE7cZDUOHYCL+pjsWmRgIZn0aakRI+T9c2V8NQ
R/hHooaTm0Qh4dtD9jUNOgAdZjtyH9lmjC9punimiuFTUiIR+/XQfGWtn0/MxaqCDDBjcQAB3pLn
4ehGk+uFP3BHmC9VqW1xMS9+km/nOh62fq2jmoF+N9/K3Gq+/Pqz/wY5wMKFkx0gI8fwC3n8289W
wdi30HheVN1XN2no6WM8O9luYei6S51WX9ReoR+xxfNLAGvLPvz6419TI958d4wsoE7CCF8PLric
bz8/kSKxDM6djMGcJNmXdiUZIIZpOv8elb4YPzbYNdjs/CGPwFi2/S3LMr8/oGelops6LMO31Pwt
pmECDcUJNfFcXOk6jtyjSNzS2vl535r7enFUsHHmzLPe8dF5tQt78xWoO3wpQJWI8EYVegZ4WIRT
McyGM+w6UR4ck46ow41VVRglopbUcC9yxykolXIwHSwBAGPiwlmhGstMnzBBKMvj0iEu3eFWRVVv
taii7t+5z6sA4+wisZYmbpl4JBj1q9z8r+4hnsdmK6O22ARNl43HyLOC+qpEw3SUHNwPQzKlP8J8
AKsBYeUmv6JIYR3SyLkIXIN9ksWkyUO/ShD6zGIJ31kEKyr35gqVQ7YwxbjAkBhrTrV+g99fHlNG
1f/7fzn/wWA7aaI2TzeDLsLx8Y9F17t9Zo5Q75rgln1D9IcgZV6/k3U3B6fYEF1zG1YJ7tmbdh6g
i/c41Pa7oq14XXrj8aZELXjtVZm23gT1ZhoC9Y734GvGwF/vLRfMUxesIlfgabF6Cfz1yhG0LUWY
wEJx/YK318vnQn0t4rYZ99bMwn4pW573bsLhKb+JUW45G7bLJLuN56BOrsh3icVFUTQROJabpMUB
CKyPd5PoEZKKlZxCcAJoEJMAAh+mYXY/CRGBHoddETRMwbLcP7TUzWZXlrQa1NKtOlqqLmt+YWn9
pGPKHvEzZNaatmAmUJeU9dIg2Jsepj4JPobGQ8LsDXgmvrM6XnON3t4chDoE4xAjEPJP5wkuC8BE
KQF1NlCTTHJrpYrWRg/pEsFvNTUUKsSe3k1PeEW879LUna+WMIhR7dkV/+zTtN0x/e/TY1gB0SJR
FH5zwSaaZ1e4DKGqQr8rrA3IrotvXa6BblQZ86OugexAhVTZIW5Mnc7USxOU+XJi6pJ9YcBvzx9/
vcrebqYSVyP82xVeTLwMOC2c23gmkzPPfo4lcKkgdFJBx9sc/fqptMvmMoDVTMJVHVBLwFfbzxY5
Ou8sold3qX/dba6Am4yDi8BEF8MHxDRvX8UlMWKusp55cpL29SGIHZ8iEtImgMkrpMNtlv4pjPzk
S2rVA6LTpFt3Vid2fxeJaKpt0YjU37kMZ6OtWzCrPJR4/nytyO6g+KavOVkjcts9foaQcHWOV31L
s4vKQCxWOW5KUqz3wmdQefz13X1NBf7rl8MtzcMYY9WXYYuBtdfbLyfQ9NlRMHynM2lvmLTAj3V1
wdUzIQhv6CLJX04Jg7nE3iF5IZWAcaKUaD33tlKRtycLEn5mjZ/23cxkdDfOGVoaYwbofsggP4R6
zq4CXbGnEKtRZVvQG0S8tj05NymxjvDGHMbmCmkZLOuq0g2zPBJ6y7BBXhDRDG1//Y1fjZbOvjFU
hcCVuHtBb1FnOwtZeRLRevGdyDlwNQ/Ugx6i7tfZGayEaqsYPY0H3rH6pkB+kx5FzdyVmpy2BpZh
Yv5wgHljAPNXAd4ZuM9FkMiIxwlSLEIS8I88KxfIB0spIvD2GiaO8xOWM9aHLAtJLI+1E7U74wXz
04iEHSQXp5B0P4lZRddhWKXQdPXQ680EUJ1tkOeEPyvU28M+K+3gVhKr7Bx0k5c/u1QAVQo09jd6
JF7mgz0pQ3+1ApxsNM2z2/QCniDz+s1s20zvXv/UGkXDsN4eLbmdYxiXu9hSeXHoI4tXpEZ0vrHH
nvZN9HWOSKEpKRbn0iELegLGjrfR4qWYTNWm541GosnEhaI84VdO/rwt2UWGLyG2i9GmeEUg3dL3
4guE++2FR7LeQQH700iKSEc4oNDRAnNGtdl7+ITVu0qWoX+q5myF2i03v56Lxnnqw5mJsKjpfTZ5
1uHgMJbhTWE3gQOB3ynCvTeUlK+iKALQMu6uhXpMAze9vml/Wuv8Sdw48/I5+9f/87Eu+evcreeN
mvG/1Dz+f6hkDKnD/mua0BELo6p4qaBV/eEQtFKL1h/5gylkOc5vACyA+wzFhSTCis3mDyWjJd3f
4CPabPTUUe5qrPOfVCHl/cZpLZErKlsQarM6j/5JFRK4BLF1USQGvvI9CrB/Q8n49qDBkU3iXY51
lk/yETaH53LbOljta0U23bQGfy4InsrgOeAPOpUNOHjsWep6LlN8wjZFjzD4NJVe0H6KFOZe74Qp
npe/XIv0BcQo9gaHoO1zw0Mo3lnPye/ctG4M0WVfMN0eLrshnaynoZRNcENz2MfpbhoyqQv6i3bM
PqOHUx+rXqWwfbG+rk+WCq35GK6T9ofeqtLl9JfH++cL/tet62+3TK2x9jxQH+dZQhHPTsaREVBk
hFfcYKkCPQPPGewZTVh50+eaaRhHgJPGuDesI+XN6ARJt+tR5Nef//3LIIiIJ2ev79D5k0PTVM94
mjO2jPO0+tZ5EFQOrleyi3nYqsuDngYDFRp0owmvMnssgJcGU6tvv76OMyk1vpQ4sJEfLLyV8sa1
nN2PKKMO9HFlxC4AHZ9zSVpWDlNp0AQyXTWgou7HIc2nfhO0s+VuKkSpABVugJ0JpjnzO2XiP12O
4j0i/YZjxbPDs7PdhCKOpsyTl03pyupBM0mZNzUjTmZzNUnKFeT/ZcpjQgAt6Sm8Akcf7HDjwCTJ
H1Dje/PFr+/QegP+dfZSQ61VK2evwtiLysM/P3txHARk9ORJB31Rz9hMtB2g3BALcH+myRKusL0K
ETD/1QLejxg6C8Tr11fxSpd7cxn47eOWquAYronP58trHTt1RDUwvSWAqIq+Mgjv0+5a2H2IqxKj
zJQxskv8Up7eAg0t+JWg4iNPEFRANrBQcw1T/aftGyC/akYaP28nC/cAdzuidMGuiJC+eb6KB2kF
L3RSqt938C4E/JRBtvlLmXlwXLZhaNX5SzT6/H3QTTyo3a+/6fkrgBk1trCEedNFkZ6F2P9teWcx
1y+7dKVEkfQG4CfLYpzrkyfwe5j3Ze9UVrFd4nZc/1sxFl6F+HloCwntqQsr6MxdN/CFf31ZZ6+B
h5sf+z+93UpoBKY/ezEb4UHFr90RNQ32QAfLZW5/CUcqZiScxMGtSVi96E0Zrx5bfMni91bGW8k6
wZd44BCsh5+sA6uI5uLtbYEjNkkSp7qDY7XOcGPUghdYOc/iu4+SurhJvIxhaZe6/LHMzfApifMG
X5OqyMRpKB2NYVJfpg1kELuYs12BCdvz0hfk0/z6Tq2131/eVIJ0GWCRs+azgKGAnsdDSGww6j4i
5yYmMUsdnD5Htua2+IbeVOVQfKhkg3Harz/zby8NMzEU/Q7nDmERgbeexX/tvYcCWbEkku+g68VW
tyOoXvAUZbkl7vykn5YDN6COP8AD8tsL2VVRcdN2Ao8kdNarpO2dyzk7ZbgHbKck2VEj0+rS7769
HCxWJvhnTPqXwA7vFOCxs9dOmpUnIDeGQLFJxoegWbrugrh2+FRhph/KrCNKCo3l8jyVeRT8CBER
37gIeqy9HxROviVCiMDcBPyVyaojmdR6cTpY/97ZtF6841LgU+FTuWDw8vbiHeapU4gNzSGPNNTd
fDKZjLagjN5RLGZwPy1zsJi7sVnS+uc0dgC0fq7Ej3fu4bqi3r5HitXPGw95WLHTnF2GP/j4gLHO
D6lx00tDX/CgwToUkvaxjUHs40k6+8J2RHNdpEMWX9Ftxt0uxPLNHMvWinyAq7pHzfjOlZ0vRW6Q
gCVB1YexFtvV2V6AOlFnbhg0h8TFU+iy6adJbuOizfTOkQnSCEsMs3cs2oSIRnBPjTcbor/4UEBB
lh99v45MTIjd3OCzUeTizthK5He82WX/jsnq67Wc3UU2LOIpKDdxSjk/UHU3F7MclD40vSyfBgn0
uJ9xmWMEScuTX5ZY5uE/FAZwDhfA/C29hbOq+HTrfJYzccJ4wnmobpNymg5zLxJsthxtUMg5GOL6
7YLc22RWfxrgWr0AUKbm0pTNCMvGRknSpkrnG8zQgksQVlSNm7ExVgYcL7FQJuU2bj+sZsK4FTY+
nyCrmp9yMm8ZMOL8z8L+Hyq/9X05uxN4ksCnx26Qv869UmPql65RdM7GWeb0we4LfP2KATngvcfD
a0/pItJraVvl03/jg6H0BVDQCMNbu4s3e5PCFXFEen4YkKlNcCpp2wiRjZODXVathhpEjigFujMM
70T8/sM2hICAVxUVLcjCuc2JRPtNaBa7Ygn6ZD6UmZCfQ9OV2JxVQ/gsZ+gru8E0ubMrOYqXLfqB
In9nufzDfadccfjyr2KL8+EFwEGMUmkaDgUYTn9otXFgiYtViNYIJ54eGuZXGJLg5vTOSfRPnyzo
29aTiPHJ+SjZgb0+QaYZDqTtIAWAVFkiQGdNb9N+CmjMQXF7zFVwC3nvPFrNhM9eNho8JtmCE5BY
z7MDoM7RTMLuZ0wjoMAhxe3N2v844WXX6PJIYkMGydl13foAVymCfDdaDHI4LCNsRphm1P+NeyEZ
BdKY4a/jnD8FUveaEp5wzz5QV+Ia6/bmR6HK8BrNl9X8GDsTXC4KO8h3nv553YRRuW2DNbigDmA8
5ychCk67QRXXHwSJk2o3m0p97Bq3/zg1jKq3+dQ2xbaL8T9hdBRY2f7Xa++8LeUwWyPbqAte/bQ5
Sd4uvnSBYekuTX/I56FAJxJXRIeOuUzlzs9WDYmdw33cICAQ87ZFcn7H4Ce/qqdhmS4JYPTuYAcD
fUZ52/UARz3EyV9f4t/f0vX24Gnkv/oDn1+hhoCAPCXhCkG7sIzOAzV/WeDMnFDEOf0XC/OGdKfU
2L3zaP7p3tCqMy2X7A9MMM5aG59QNXiOS3dovKn9qOMBeWHGYoq2cLYhMFR+ZT7n4cpOl1kRXGlI
ztcBI+IHG4CW4L/ZqUVyLWrGrK4eI/XO4fUPVR0OikTQBbhI+fSnZwdtk4zL4jNkPoAT5L+PXgIt
mcF2Pu1n6J3QcYSbPcOocx890MpTEatq3HpOubwXLvr3jTRcexGGnUyA2MLPLsSF3QzFpewOcRhg
GiT8UqXMBWvXgkdXO+lungQuips266fmMnYj+L2+HXuPv35VzoK/adLJeKT5WPvQ9W0531bCJoNi
H1rtAWXyUq4wB+yObCzAGqawHNVO9tH4rW6nUm4se4yeUV1b0WEuiuomN3LJjrzz1dNUwjV4b8tb
78HbLQ/L8wDWlCCZXNIpvV1pCebNbSmW9kA1Enj7ZFTFtWXP3W1r2/EVpQXGFUNWPVkMRZudsAb0
n3CCq6NTT+WPLiX175097zVe9s0l0TBBlAXtxISMcdzZJRl7xOJz5HapqfdgXUKQeIrC3i92zLZj
ZOlG+UeNVdI33FTNTYTVcUEeoE37XpFUqijhsCY4jGzOeNAYmdLhVdkMklsn3XYpS/ugtRtG7133
304PVImBfH3SgWCC6L+9lXj74TsK+osvSQCTfCfLqUyf/pC9sJfO8nEwpjHgAXGVv3QTyvb7ymtM
9yxyZyAvrvQsRB/vvHx/vyrq8IC2wl7ne6Q0vL0qvyFcyAvK9NDbhPBYG6y3VrtLuNgqvXOjQgWX
WvcW6QTWTF34qagXiQnppKNA7GVZQ8s5GN+v6g+/vjB33afePOYVC2J6Bd612qifj2iqIFlGAm6i
PclIHRw11NH/l7rzWJIbybbtF6ENWkxDZ0ZqSXICSyoADumAQzi+/i5nZt9bZNvtsn6DZ++NaKxi
ZiAAh4tz9l7bpfIJBLucTa96omnSukQJ4c+Klrp8g/aMK2OjszocaDYE/Cdhd1Q0RGmXN/zcEpw6
RwXqCqsyUilNinIfbFJrEcvJTwZhfwfkIfkoOcSLVf/NovUvKwI9cGoMLJh0ViCq/XGjtUE/Dhni
uxXJ63JoITu2ZwtSdr8n+KMv2k2aAu3cjoQTNX8TSYSP9fe7SYcWdD3zrcM0w4bhzzZ26vaIYZNa
HHWHyiy5XcoBqfMmma2FPwRnrBZui5XM0/Kl8CY/MviJcJXtBrtXcxvKOVSf5181I+GhyPiZ+9PM
OHEAblNAGgs0yfHWshe8Jie7U9kyHsl1Ga3u5JbM3S9EwbXipxd1VvVEo3QNPgvJegzAwpvCRwws
oYi5AFtC/HLI/3ZTQE4okdXW7rJmffE0n9DukpLsepwdq0jSZF/jtcLZGZaKX7st/V5YaluQQ8Q/
mevWlt3Broi7T5Cwi5If1+jOKG4xX5qPTgNkbjGsFNKloWRHiRlMGB3GMdkXyHIZOnmNr3IPidjU
xBbhZxQLkdUj7z5mwuoYLFTwm3B5qKcoJPaiG+xJ4+0ZtHp1WuQ2zaUfUlxiEp8a/r5HDQfv75hO
liWWbYZ6BpIGM7nvb+fcRVYNhrbxzOEyt4jL2gRlyp3bjRPxPAB+y3AIb/qgyM1/43gH+SKu6wRY
fukTBJAdIm72Ut1asGFm7x7md+baRyGVptrWhVCYhdxYftAF5vkUnOzOs+Xyht3ZzsTu+ebjagvJ
QHIO67pE1OAEWMUAXy/nbtfariOk15eU9qgfbWMcROAMBMw23k4oRHg8IFZNsO7P9jJQYwywMAAF
AqLN0fSQjYIcrkunHT0GHlLghFu/eMLmnhMvILixubvgcuZIo/jGuLbE+kLJYOANL+GQ/kwyIXhO
3ce73845D70c6ppbgp/fvMAff2v1OnGDokLXfPvQlUn74mZuFTzEA47FF6R0vbpJwjT7GdIaGJ6R
P85Y0KfGXq46Z6mBZ3CUHFN7J501xwdTzAlGrx1yPPOhaMVZprZAFqM3XwbSund0YSqYi9TmafVj
yUzuVI0dPIdYE4NDV+hpxrKR6/EldCvBJVfvV5771G/fIrwxADB6UbLlwNM0W+CAlGU7A8SBccXC
AOcwio04tbXNPO2rjMLRJo4zGd4kyYrKiywFbSqm5Zx5bnJp+02iAPEj9/E2+LF7aM51XVXtGU1N
COBgSqN5uJsCMYXNvihsBeA/S6Z1uZKTpWKkNujG0WDJBH/gMesDj1khdyj2wv9pWFmeZo2X7cXp
HRSRhWqZgTZDoYi934AUbr0va2uZSxa8S2x6FxPRuG5FNwH4ueSwxHc8RBLTqN7ZnL6mB7siVZfV
OpDl+tLFquFeI+BmHKDMMP/MlwweKjV+0DrdHZAnBI5AIXi1OoAcRWZE3KEqsYdUUdIWDytYDu5S
0YRIeESaKQZbFJQk7h2DdDJ/lNPScDsHKynFz/e3zFOT+SGfwzPvrbsmYioeVywFsG0oNnbl2wgA
nOskrlrzrjDFmIde+Ck6jE3f9oxV0QtPfHKstJenZPX96cvE1Of1u3zGZ3kSPqC8h2Zya0qGJSve
jMydwNUf9gI0nHGU4QJJ9ksA9fYnTfVYgXgsVThh3Kwns9rNWQxYcxTUEDF2w6R86dzRLo+OpGgc
k7hDhVFvAMlr8cgMOCUPjvZW/k9UesbHCz3Dba9SyRlIEmP86zmtQUc7BqboZDO118vEgv/+hYu8
ND6soHDm5BqXk6T/h116/BapJRtf+zIrImcXeDONwaHSDVm6WFS6tdk7czd2ez9jDH1ve2j21w4h
AGVzoG0ITUkNSSVOYUeQo73JrRGp8jCu1rnEXzHluxj4Tn2aMtpmNz1lV3pZSPCV2PeVZc1wRLsC
XgzGBpcLTiHh8FTeXwm0FTyoj54G969xTWKAmy3PxRq1IU6dvO/bElNrb96jWY2rPstEKv6StmQT
AOfJIrNUxhPaiDNy8b588xI2S3q34GUNLuA2BHo6pEgRkgcl8UF6G1ovC8+UKr3pa0CwJ3Z0U4NR
CqptilEC67YCKwVhMIxke+WNU1FcMWAbedFj2nU2iAqp3AwMkzi+jBKEudYWVzNd320eFmaO6zBk
sMx5rEWWtWsSf6ioor4vbGwugmU65gjrgXOroHfyu0ou6fx1XQezXn/slXwnNdP1x1peVoLADXxZ
s3mPcqjY/H7efdMh+lh+BdYbLuFjkQBEkfFq9o5vtkvvG69AhWa9mhoPj9k2UqGZxOuRFJcUV45j
1mIBBYM3qpkR1eBjTLOCx1WRtm5ulR+ZV/9j1Ws9t0hHvGTokN1/9upCKzfzZhQufYJgopldxDvc
ddhmwXuTCJLCr9+ssG3OoGoWMx6yAAgOVLY4triXBEexiVH1jExtFzQVzwljFoabn0GY50P2oO10
rfpnYaUoNrezXbbykDttidOv94eZt1KCEmS29d/3pfTHF75wDyWvgdXHOxh7lwKyA+ugUrJnglgs
v+UHIloGrCG2Cmh6bW3UgAwl533pK6PajBv2NebVKxo/tJb95Ja/WnnvnwBTpvEhL2kXGPK+Liqz
gAZZXZb2MQEckXEyRHnIc6llEEr1XII06qqXvh/NZJWkhWWLL7mbmrsu14ikKABcS5W2KFgDslV7
52asXZwnx2BSZph7rWOW5aFZqOscWq+p+SeaIBMeug06nm/BjrriRnYMaf/U2ZO3OneuJGlbvK2N
9HrnNmugHbTn1sDXLWczzRa/nUw/ZbP3Q3vvTL/uVJNH5vPzCpnkF2zRg8T2/n5vnKIs1NcOJOz4
rC1Er2eFwVCZQjWCcU3WhzLTcJFHhbnozjd7QuxwZukJc9+jh1pgEVxfiEhS3GSlw5LH8bH3KNy+
5d/DPDZfss4TdsSPcy/D6aGPZcbDnJIa7S9jxfzCFPoCXycYyUd3UtQE1sLWCiH/gBcV7qhE+O3D
WPUSMyqQO5rmJTJVc2kfvyKq2ey2F32nWi4t8AbFv9T5UPOKADRo+TUO5tUo3rWekP103b6P54bc
azOeE9u8RR+CkC6vSYfferXHPgDq/q+PQw3BrywpfdAuCWTbiJ89QGvp7tjhZ2tkRoj5mqLq1bDu
ZjGW7rnC51nk2JeL0q73FhCj7IZ9f1u8RJPVN5+SPI3ljyjh87b4fWxfHZNo6JpPflfZ9PWlKGM0
YLZdG4s0cvuKb0w8y1Dz4rDz3AlaPeWrwBMAnQBky4rGJZeUOeHiD0My3rXluupX2bRe3exGJLLg
WJq+dNmGTdBHEu86VyXHDsDWQYtueW21NY17BjR2++cl0y5/1Gtfg2rWaGfGZReB8IwSmNKwn/YS
yw1/0QhGtNyVFQPqjt8bULrIVeU23wuVT6oH5USWEZxCNZDmfKUm7FvdQ4woh9CVBA97oG79pCTA
B/BrmwIyVEUW3DsOBStMXclgPt/OwngRe2m15m8YejvM0aUua2tfuzj0b7thKgAtLlLFw3oZY/fH
dc5GLvfgPuK/wUovfajYzoHeYIphpcMEJU7L0NpcG8w9lAkk64HXoPtTe3lj9df90piJb2Z4mxlP
tCzgWIHNrvljyu4KN0EWw97GqpiJQ5wCjNKJRG2SoWOhxdswAPBoNnU6yMzZK45D2HRq3dk5k3OV
BZs8GILkVbgkMxCgMVZRSDBEsjq1viY1cw43gRXZVb11rC7obKK2ilnFr/HqMG5C1HSEcAFRKYJr
NxjNdrVG9W3Ws/dFTiysM0hAhTb2YO/9nzR25sPdHOrVwk1NK9YcyjiADEwZ72fToG/M7/IxXupz
3wS8vYIok3UBRregF2fQJizpDBQ2k+uv44lIMERzlyp+5jx2nlnrPU1ZxNu8n3RdKHzcuZBpDct5
ol10fwcKv1Bqbj6mC0QYDSvC2OGG8WgGMO8TrdLSxcz7K4w2rioeOCemREyFpS+afls6hTmv9NFk
pnY9WGaPKeLaLMARkDyOymURMbPnc4D3/At5IcTZ4iAtf+1J09rclg+9hB22HLO8LDYTXjyT67zs
h8nmGybdOHFP3aYzYhFRWx3ky3L0RV+ewrDLdXxMUJUt2OTsRt57ypM4GoqR28aswagJ7LR0WVed
DkP8P5fxJhQAAg8axK+5L+/HGGsYMgeUfBgOza4fYjI16RApZjZ7hbmEuCPHbtyRkYOI6+S+T8sF
+1YOSO8bZ5UllGx6C/C9Zj9jm/msfp/yVF4l7Gc+FldoTAUfXMYWnnvIKWCcBqAQ8coY7t53PoVK
zZznaShO+GtIZmJSVe/b9SytzXEQp9GvA4VGnEu/3jOlBmdZzEoHQA46xykeHLPRsiW+R8LqCyvJ
z3OnoQJ8Qd+9zOsx4AYv0Kx9zvGPNmR24BjEINvZDyj8Kn1MJi3L01rkVrpuJ2FNHkZ7xk8N6C+X
CE8zShROf6JEV8Y/KBPYT7LF0/Alnz2jgwJ5boujD+a9u3CnLNUv+AjqebuGq7ces0556xNbq1Va
x6FNgqW4xKviSIgaZbuWL4sUlv3ZJeK+Iek+dwuL4nJCyi0JTuNA1K2ETdc+FIRCh8AUK6+IT9S9
LZAlyQp5f69gf7wReYOH12qUFF+Fch26CWsbHRsP5ktzqap1Ci9WNVnTY01HLr2dssK8l0OTCW76
Itng/STlRWTJLhziptz5SFZIyBJV2WGGapmx1G6okXRjoVas6cW1OZqlR9tZVNNQI+POsXnEfzAY
w6vtVFdBLof168eJ62OXzTbA7HreiwTv5xXLS82CS6ADp8os6djARx6H9waPCQQFF8ZEEzEoh/eD
esb3bXfv439530O572/VolfKjTPVI4ZHgfiyfHs/X5TparaaH/vcj1ciCiazrZY2MIzpaHlK2p8p
G3Rf5aSLiA6Lb577YfXibiYPKxrrDmoiWiBYh7MbM8J2uYIo9Ws7YrbWBVwZrmwo115cKUpk4rZ1
45xM0Nqy2/oyAgBVQnzOFjNlUNM15yCLAwIfDwlh4eWH8J2aw0xqc5TsZAmmCjKDk5SII1OecLtD
uWAg0WUxOtlP5qWKqWvttJPsS7kUC+DUdpmrJ16pMA83SB17e95AdgGHnPq6nm94gN18k5WA3UJj
RV/x8qlQrqD3cYMMP7AvjcMP9hKj+JrHUoqXQkB/BO7ZayW+KmHhUd6oCG0PyYpR2IOkH1fbnKcK
PRvd09qsjf4C2cGUv2Dad+EPgYSkEMcUzyv/zte2mQTtbDHzd9tNtsMo/1U8iujlY7SHY9ZAL8Fs
Z25HIxebiRRnTsXeCIA4f0FH3oc3qPLNSrA4bsOj+pjDeONiyhP5MHnscLDQOeVOl0GaoHkPMAHX
hDQ0kgcWvq9Do+3VXA5pdmYj1tueOW2kOjLTF5FL7EUDvPs8so5XAnz4PxdpU3TitrelGQOlE1AG
CWd3DPujDmykixRN4869wl1jBh+W7pZfX4/sqNONOwCmK44y7IaBD6Oz10qI3N5EJmAICpOBiWn5
l3iQInAFHRyHOoMHE53JoXLHpITRot9rAO+WPcCJHKKtX16rtHH8ONwmjtLqIlbTZL+uXUHFHaEl
Pi5IRy63La7YYz1lvjNOTx9rqt3g7WZfPiP01Ps0Sjv9NfUz6Yx7DzGXuWmZHrnXM30RvjZbbnOb
0nyxmJktm7e83fCjSPpZAs2q2TsuGZd74fkUg7eR5Roru130zkAsSklyQLMnXy+1Bn4A48d8/igD
0Iw1Ow0KECUX1H/U8qjDsnNQKjKTyMdhMZvSgSNFPRLJgaykwatgXFbTwgBWkw71MZLeFLNN1jpl
OumHYDbVoWygIgamusMVvHUUDk1lAO0xRO5yEuaPJm65Jop5MvAbxlBe8+h6BBx8hQyAERv8umh4
7kXrmb9YeUPG2XURFVOtyP56r9QU5RR5V9z3trupFPW+H2tRZdBTA2dZb0hNmyex9RKCOdzXX+2Z
/2uegt+cB8cfrcniHf60J/y/aDygtYKp9i+9rH+JUToTjDy1v1kP/vlD7/4D18EtAD3+v1GlNGve
7Qeu/Q8bkSW2ILTSCByMW/ifQUreP1BBeh5tuthY7UI6tR/uA9/5B+3Z0EiZMROh0vyPMoUdKrS/
NYsiVP8JjTc6gjTnQ5rTpnH+F7cmZSBRs6A0W5cz2kMguvXSgrFxIXtB02QdwDlVO2Rw7CN0ax8m
F2BFFHTfCa0GPgbtZlS03ppkH2iiJjrdqU1ETMemDUAcLQCh7xdojZwWEkjS7vCWFbjYdQQVGo/d
Ll6IM7DkfJvh+D9gSnuZiQfKQhgzzVDfW45XkM6kLZw9nJe7LGG6d27BHN3VzI3YctsZ9K5zTQXD
feznyzZ2LsmWyIB15M9LoX64oqMHUszjDSZE0miaibC+cYg2ITMt/6MfN2GefnWSmQAledMswdUS
lZ/cyLn0pzo7Z5SfdwoMgtPV2R4+xFXKGQbaQ/fg2m59JEJp3EWUVE4UrW/WQboXqVWdo6i9ggR5
pqnpXxdFcD9q/7FZwSYRWtFuddK2IPzFrcDkvJ88jEboHO9qTuCXfkxfsNcn+sfBkWzn5piIGmDC
cIzayNm6ErF8l0F4d8MXNbBOEreAlJzUUfhSgq3qZvG8xyxbbiQhPInfPkCs3suxOxWSDI21vyiW
ZcuSeRHb2dVkw2cpxqu5q7eLjDcpzP1tbXgKonuqOElvGxk9c75ttkXqvWhK7JzybDzSoXNE5v3s
Lu4h0Clp0KvbXGvfr/bCtvbWQGRS6nExc/atNEmF0XoEuxZBcs7di1ySLUKq5UWT0/ujNtAgPECE
unrbLC93zeABUPT7vcgFjWeiB/UIUisuL8iQPbFKnyh3XRdVfCgIMmZbx44G3TzcueHcgdeeu9Tb
WsJLNpAzc3jX7SeAz0SfsOfcWBOEDIf85yH6UZC1t/G7dL9i8N60EgU41ptjKsZvk+9ciQQSoDPQ
pSkpPHZ1efSRhjN0IX4hKdlEoDEELpit7em3ytZf2HAfdYxIThNtsVb1izWUd3U43gK3heE9PeGF
36TIF8qFOrmr1o2r1H4QzrHoSP0hfoKgIT/+SjntuMS4gUOK2FvbaRpIcEVBX6i9RJZ5Sh31sEzu
Bbq1K68lUcMgVyftWLgEbOrFvicOjJ8XulWcySq5i8fwwYkbvsjcXlmFzPYNbYpy8bptCtkeGG9m
Yr3YoQIbr1VA3Augjc7PHjuMo1nX7iOdvs6EjXArFPEretOt+Tfa9KDbG3npZcRjTf63NYre+kGd
Mzf/FtlkHllL8OTih/tGI/ExAEOyUF/xAn3l1QW0LnlysxGfH8WZOSiOsNBuabcc0b/fJ4hwIUEl
V221POdS3GccWFkiH/En3XeOheOc0QILzJWgNFA2PbnCIwSixMFX6WNoQxTwq+TVa+VuzL0bf0jf
VkKSt6sn7zEE7bpUXauuO62i9SH4JVDp7BPRaFSgkuCUdu13cL4XIv4OzTgkM4UaIRigwYQRqMwn
Qpb2xCFumCTKEYgr5e9TNZPiGtb+tzjqp4vIj+pDt7x4Rj6TsafnMLoN6JwAj3Wf+AshOWNERWCk
5eV+ZoimW6ihN3VE+JiQMtiwZ7+SlnUJWuuQem51K4XTXIRwisJ2fJLr8OySkj45lHWBEB/RJ0qA
qqrepTTmjjMd4c3a5c+xNe9CjJucCF8L4e1it72ecLnt4qk41eDfdkn4kjTPefxcx/gJNGHEZN7p
nUVfmRgBJv91urbhC9WL+1L2UJETCqGx/sbJABc0p8wE0fmhGBJxGtTi7h0iTFRGt4aoEc7lPYMe
KbVXhGcvjK5r4kFg+qFV5tUFiLhybHefg6i5i0wmACwI3hIXhrJOFdT6wbug+Pq5iIIHv1rxU9Yn
xwvvXH98HQOggKkXkHSXEb1Q90xrtX+TY+3dduv0fWi97ghvBE1JK+7HZfpSg9Y8zmQD8/zi535u
7pNu7vmkNtiGQf0G2Y2zRd3ft9I+UH3qNm7AlBvp6XVG4kCmLbpTu2mLk7KSrzMF3s24eJez3dwx
FSwb7vVrSKrN47TkL4PffA2zEO6b/KZ9947axCem84s+tS+qKVk3Fdpq4Ywvdj+e3BGmbzr2F9hE
eJsLbrfQ7qHqyC1h7cCJG5LMwCa03dp6uQxl8dWiQcICRq1pjeZdVxG04cbfKhqcu2ke833Sey8N
8e+7nIrSHiz17TL7rEwEHIHR+wlmOTygxIPqw958szRFthcRUVWtzL4ss/0pFhVE1frYw94il8E1
pejo27pMZxzDt4Vn+ybkrDtgCOk2CTMD++HmtXGExLJe3BWefqlt68fkQN7Hdnvha+eBWnyx6cPo
lCbR/RyV10Qj3tWVhJfKoro64N/i6QY9MqieYtypYTnHMGdgOkWndnaICyhmvNpLclIROIsRgDKB
66BIPfc7mNs7HuczE1dPBkMHttPKgdwB5ANw9RDNHWwoy1553ZkydDhv23H5sWTOIy0pkGTWdFZJ
d8PSQZeKAyDDgkgJQXqHGjgHI/YtLH1f9WJBixbLAyaqO9xnl3UX31MoCBi6BA8nU0XWnC+LbTFn
XwdsgoTzWCYp9tsAJy1PUuoCzSqu2dFwLk0MRj0B++UHYqtWSqxy1nsEasWmg+5VdPUnxzNJgEl1
IjxMbGlcd/s1BC3lTDe12Xap8cqtqueqHX4iAzm1K4CQvPF+YoLeW318hnizXtRdzbs120d609PO
yxxCJ90RS3z32YBb4DwRBSQ5oEwXKrBvSpUcc0XuaqJot0XOyvQwcGLTBwwJRBkn6iLIPAS45QrZ
Kf6qoYMRIDXGmzGwb3Ukjkm3fm5TnlPoCH51u2y6WfBIyrfB9fOzp0F4kTq/dcGEeC7oOiXqo9fF
JBTpgeHceFcFZ+Wtb3FSSkZs+ktbT0dyHAr4isGb5xFLgz/1umooPExhgPfaG451HA5bf4ISQs7k
M2ETF9Dcv8kJK3afFNcSBzqyo5lmJnzc0Gvmg6NyfyeC8ski3c0NUnFkIqPLMPnxBje+3GctMLLc
7idO75U49D6KY2xSTLaBfyVrWrx6YNYQziXYdIx7afY6L5KoDC29oxcodyfdCZyEsjPC1SvmxWyG
BE5+dAmEgu8dk8jW3jQR2ZyUoze0halUaXXDPHemknjFTA780S2uo7h5I3YxIz/IB6xGVPK20Oy3
lNiNdoaYTynrUGNJxYa+BHs5VLeh9vx9FcTPytUP4Vh8nld97dbF1TCIt2gkBbmPFFcTlNPeNfiT
QA3eTicFUeyyYyuQVppU70jsnSz6ARQz3DMvFjtR6tuZFdeX4oQr65ogGexq03xruUgeZ+ndq4WJ
mb7RzdwvG+V76hwDYdtDqHys5+WoF3WuXY9gL40ibvS+d5HvnKNlfly7+HkgLrC34p8zQY/bcCGB
quoOUJ4OeUg43hrU7cFJPF4tK9pXNUu4F7fedm6gT0/gFnaIHJl09PxZK7CBfgTTPpmvqGSlxifT
kwxKLECo0wtRpQ+znio2yWJgyhRv5TJeOaa0AMZiRuU/3yAmSbYDxKItBQzMaFlzKm2f9VuO94w+
GpOp+13J9jlNmwuhx52ovX03eWCf9PqEEpiSfCUxSmfdvtTeGYLYJ4vi/8bySrrMi34CDHW1CO+p
TsPbuFwfhmY8M4ZrHuv8RD66BF8dfB2S6VrBzt5m1nIJkOCkg/ns595FhmUao6dJqSfzQAs2VACn
7qaKkNu+hsHbyuua4AX2AxWOUGSBWUDWtqqm89y0ONOgxTGIKwqFa7CzKoJcyzI9BVZy50IiVwOF
XS8nhigiBJ1VhQJeAyGyDS5lPb+aNuCxyuovo1US+Z1cWH4TX9mxqo+1KsfLMgf7k4jKlH82zEWH
rBTXnQxObLv2Xpd/aqOFWcfuRoCmtTphhQL4ZdnjSWIuAfiQBxd5wHSNwmc86VGxG2davdS5svcq
rVD697C/g+U5lf5Ze4O/kUXyNo1sXAcAI6RuwSKMgstutKDRVgPp8qNVsU2B2hkUBKdCUuu3g0ou
F8+Gsu/bxc6e9aehIhIWF9mdUYSNmiw1LM+cQsvh1VP1lUurNJYNIZ2xt09bLyJpnvZMx9votwSa
RXNGBm4y81M928AJXKTX9Aew1d3OEvVGy766m9aC3PE8xT0yy+K+z8VXBzXD2R+Dyzrwsi0UIJdT
nXX0ibc/2mJMt2nIcTTK7Bsvr+/yPHhD+EF1MBI3yoJgJfv2YCEqas0nzsF9FIEUXuMbn10scer8
EjDEvSX3dtx+oilScPDLqDDjQd2IgLzYkMNMOHnb2siWLeubG0e3eWHOF33tsivvvydd0W2tNX8M
m2/aq15Dr68PvVcffPbWnGAl5LcFoT+akPoAFdv5gqQC0gnc1n1INY+BaMG+L7vqyiXG1ck79nAO
P0Wwh03dJX9UK2j1nswF0sfiXQhqeEcxjwMEegxHONvaL3ZdeKVj65PI72s2gqpyzgFgISRpzdOq
6i3HEHxpfbTxyJF13Gw7FNP3uN2vZCORWXtKPerZ6q6jPEyw6cZJM6BlU/kQerdJI+RWUr+Bmtrv
aj1cdJ2+9Ft5GRqjALm2B2Dn6w7s0jmxLcSkbv+pyXKqJi5ZdP4Y6j3yAHKIVv9e2Z8QVKQXbucf
Gg65a+1dhA0JaYDciQsgxzpFby0jEvU8fQ2NnGALfdOieT+kkQcmNNi2SXRMmvpiaUlLK9NgS6Px
Zm3bczHY1/DCrrGBbfKweUYj/1R3wWNSotObndOQ54oi4XAaV3+f5/qJMoK/AQF9F3UF6ozEZRfk
ztW+cj+nLWCdcVh7DrvjJyFu6kE+93WAAYpC/ckN9fd+9S8ldOiDzw4sxRHECl5vym4cN3aQO9BX
QtrL3bKt+rngYNwgphDzZh2SBjh9HiDuLi6VC0Q1/ea5rzMT4rTK+2LS+RGM2adzHcIA6urraXIu
7aXicD2ltwAAq4sgTi8bPgeYo7dFu/NjiORVR3BdaNdHi6AQrkBe0WLZ+qjb2WZ+Wus3Od4F3Rv+
yi2Ie5pB1nTAD3RiErWByRYspKBCIUsO/RhtgrR9WMZxJdCxrnfBkj9qL7LO9jwqpFW6xII2sdeP
7Bsd+U9tGT97ZGhsav7BRve9c6JLypYSdkb7PVjdDGjVetMXEYT1cT6OfXeyQ+emG5Ktk06nsB+e
ihxHeKPf4Km/RTKKLsrlp6iWC0EloW7sW9mN602wRpuxtb47XNGrT0vDtuNPjVzb06jK723Kt4gn
Pd1gJs822Me25NvNu0gG8UYVpAlUCa38DjMS4NKa5k9OtU7EGwvyyXZuR+uIbW3nAZTdti0vStIU
7s8+nzNuGRsdHxPi0fVbcT0FsXUZDBF0JYVmYXEoA8xuSZsvtVCwjcG7MeA/qjz/r6ia38rKt92P
5lHBglHXb93/B7Vl13gg/tv8+i915cfprfr61n//a2X514+8V5U98DSOKR7HFIltDuoUiN+ryo79
Dz9IbLz0SP9N9fh/qsqx/Q/jmqXSjDc1jJKQUu9HVTkiUAtsAzYt3yRn8YP/51AbvFXUkoHnANML
XYwm3h+uNIs8q7Wkl7LX0TDfOriF1g0dG4ei8FIn8RUSjCw+UGS2IIMUdqWurAk/03vX4n9FXDl8
07+YSt4vI8YKAV0H8xCGpt8r203InJfAhSL9Dy3rFk+5n1y0pH+TuwCd4gupC3B3qZpWn0YZonwY
OR3QYgrLQJ/GTqa3Pvfev0gzbt3Wz7PhMiyR11HCpeTHD/pNdveXh3z37nj5K9vmD+vGL3MnflPH
gYQARCXxzHf6SzUe2Q4Su7ClJotzbsPkqY9FGqmbNrS785S5Ac6lNH8YFHpYCyUwRDpEMkKybc6m
cEBMnspoEyHb6v8z89D7pXFtEGYCeDfc1N8vDQcLN5uC/D6Ynfoc6RCCi87EfgHqehjUei/WAij9
ALxvtRznhBm731UOjoy/uRJjnvkfs9DHhWDFxnSJVc35kxSB4VSi7oQX7ZNcVVKqSZsfmobsXSCt
GUpkXFQ0Lla2H6v+O2PXn2MK820AcxPgDpRVvKje7zehT7GjxqzIe6h2q03EwZL55BwK+1BOaL82
MTlPhJZIknf+ZmT87t369a3DgG/rQJDDTm3/8VINIyWjOUbsTnqQt68tBBnsQdz4NMQiEhsFIv/C
bmLaxfPoP8xkPW30uNT3qOEo2f/NxZgP+/0RBACz8KUHuDp5yf8YpuEa96xuJJq5naXsA3Rj0e8E
RQrisoAyurtMERxw2QtXjwhYluqtI4wK9wTF+be/uZZ/fSScbEChGqgK5mjTK/vrKzP7IbWxckj2
MSIbQnamQR44rKXXgOmBTMxhlX4uQH1sMU9UNyj24dpRAH9Cm3qoKKjJjTvp7nOPrpnzVxFw8LXy
k1xV+vrvr/Rfx+2vedFJ8N95oEX+eIIsxEFW2HNCAzkf6d/YERHOIYhi1WfXbpVWN/7o+4+aotDp
33/yH/hBBo/HegBThfvkg3YJ/xi2rVzTqQe9eYhX2z44bqdzdinQSTaz1dmfC1Rrr85YrT/LJF9O
QKry84Jd4VDGhGf9+2v5g4PEtXAFhhSMoRseEsa/35/XKDJhL6hXCLIx5y70JiGvasu0dqUw6jw0
NaLqS5cZ+nbVfkyY+yTpbkEviZMdfv/1fqjQ1p7RXjjTKzv2XdtkgXUY+lV02BpGUNGerZ0ri6MT
ZTS3XhR6ZioCGz+qqmRbanRKfzMn/WF0Nt+KbmzMxjnCyUhs4h9G1f+i7LyWJTW6bvtEROATbqso
u71pe0O0JfGQCSTw9Geg/+br3QrtOLpSSGpVFSZz5VpzjllUzP1zp5yOfjAM52k045mhDRp3SVzS
1LfeES4iXY7GLX7M02SdI2dGxPnf13b7kD9eS74EplOwZA47E3/z56VlSc62Ltt4dMNuXneafgTt
Ebtw7uJBfGg2fPx/f+C/3Ew2V08IxtVACXAN//mJ3qhmhFbxiC2URosN2PJYDpX/CqGoiZIeve++
0x3uIuxMt3EX2FeIw2QBuoN4gsD4U7sz+QcrCerL4hYfuzbkVDsFN9JZyFGUta7PAZQ38gho90B9
INJtFyJT/vHfv+MNvXq7ffyOkMqIvRd/+Fvgq2d5PinvKUcDzcQ2Ub49HJiw6M++lfU3rTMxD4qJ
xMitrDt3a4bqv27FC66Gp8VX3TGW2birUjd89tn2CIoOzK4HpP+QlmSDdKyg7+wH7nZl/7zXKAZY
87a1L4QU+/Y1iofSWgZljhHun9+Mhgr4amZ8CMDFPMlUumewufFlDNz6WVjmB8BLAo/hqyUa+1hO
zvxi3UbpCkoyCocHtwUpP1hImOhkocheUQMS8dPMD8U8fBCZVV5obN5ZXlGIHfFLBEJY03QPiaV8
pwb6+yHeXiOoAVsWKyflNz/MHaI+KhoHk80InU6X1siAfGofqOSWS4r+551n+O/Pi+F78PYSIxvi
ZHuzfwSj5wVFGiDznefmszdYPyk6cgjEyny3gTOV72ye//J5PvBIlBbAJbf79+crozpEPQEsN4Zl
gf8hkkH5y8J5eRME/ZYd0wfvLLh/15RArABqgbG0IzsCMffnB8JXbqLMzpZjpxhxkY5FIEff1i8m
L3t7v0ziHp61/9KP1nTwITJRCI8YOPDS2M4j3eHs1Rt8G7XUHL6zL/0JZdjeOr5ZAMsEBQyU2bdv
HWGGsaXzdD7GlVee4OI5H7MUIXpcheP9PESYfsPQ+TUMU73z3Ea/49L+t4+P/IBKjrefd//N4tX2
Naop3S7H1S7nD7bVOV+h658s2BDDYdCDl8zW8DPSQXeVhSXe+fHOn8qb//v1XAKuwXbkonr5875E
GNS8IArMEYmRRkY3xsGr8rt+X/ULnthi1a/xRAzRkIlLDrLqomwxPXhLQP4aCZBEPY0dKS9hUQ2n
HF7dh/9eE/+6Ohu3gPGCB/+ag+ZbD3tYjbnBteIdQ0qBs/IL9wE/mLyt0Px9NoH3IzJ1/wzP3ztu
evqX//70v0uWgEOs4M5sBIiQV/TPq5Prvl3xC3vHAvyL9Wy1Y/vB2F5s7gvNW5UABmOek81hh36C
xA8GTFmrzo4jIc+j7B7+v0t/vpCIOeOw08G1fHuqzdJ1tEle91knjF/QaqeRjMB2uJvRXnwRznA7
Wo1/+e/L8C83AbLLxv92A56TYHuG/uc8WK9+iqzR8Y9lphlJFvHk/B4CcpaXOhQnZlz1DwFO/YyP
g3+Gjah7p6T4B4v4xz4DkgH9OSw5Zi+g37eq9n++wSxN6MopJGww9RbEH6TxFsDQTd5cFiRjV9Xa
zLOXfCSWteQ/uZUWoqxHb3AmndBCbbaHN63bd97dN8gI3h6+1zZ04Uy03Zbg7fNBqtXguKM4wvUh
uASNyxTsY0FCHgKIaZUHiHQ4S5FPr03S4P70TvmkSXJDzhBeZmLZyJ6a3Gg5x8RmxMemXDg9eJNl
E6a4yuAlz3GnMGse1/SkjVszqCXh4l0mx1+rAKjUaNP/sbRApHsLNVNtjU/IGeiHQABIz1u3hNFi
0dNykBMyhl3aZDT0pKcHWtYxRoG2bYS9F6VPjNGCKHY4EciiHxwSV4EG2MLr8EIsffHOk/D3owjR
wos5ffIkOrSW/nwQMNAOVV5zwS2aP5uTCijlaH8ikCa+c/OlOkcYi7/jXj4toZsf//s9+GvTpMDZ
sFe4aOh6IX/888N9JWUKXUkcY+NZz2WTTY+hjO3b0uHwYKu0fweG/E/59Odjz9Qjstka4CrRHH7z
eNFg0KEjCd2Uohm/M6mYTxVnXoY2vn1L6IbfHlI/MGf21GhP/LR9KGfgx27FQiSsob4HnVJi1ZT6
xquD7lQveW8dmopuSJ2t0WcpOn9nFk19teTDOyXGG8rQ9nIwl4jgj7jUGQE/4s/LJaWNGWTM7SN2
8+jeU3H86jQeXLLMyT7WM2feilS7ep/mCyF/C2FcTrYMSTd3gu6RVxDDFZZZ807N+obms30tgKIx
fwnBfhf6213+n7VE0TLBIO6tR6yylU4M+x4eQjftPuTQKtpPsy/t9mIWYkL2vjuF7aEeVXg7rOCE
hyBlvE/AHgZSPRbqDnMW9lfk44u5MX082TtPYTi97VxCiP776fvXLx5TbKMHpu0B0uXPL86T4Dbh
ZC1HImyZp/YxCZKHcgzjx0aEMJqGfiCoEvjDplAfI+dQOI75Omr0NNtWvYkZLTQwUOsap97hshTn
MZ1JSps308BOO2PwJIVv2e998a2G+PMxZrfC8xkLFhdonG/2D9MhcV8cZz3iG/CZv3jO8C0oowen
8rKnBs8Nk+zI+uorbT0xK9OvUcvAxdhzc19AW3snYOVfNpONIGhHMQxvDyzYm4pr8CZOHdT8x1CY
5Zil3oQCBSdTi93nLtUh5E0txTVqwVm31jDfV85a3/E3F+Eu2TugnL8LsABmNm8HSTpcoeDtjg5k
Bo0j2TJE0bSnykuR45HvYZ4JxgTUUMfujZeV6jhg6bnNQjV+mDEaJKOvp8PKKBg5gFofyTyp9rGe
qnfK9n9ZgTgBwXYjjIhd7p/m//++LG7TZELZhHaS5kaOWEv7ege+JO8erVnJdo+DS4pP1mINp8C1
jH2MrMUD6EN6db6r6tpqj3IWrXNHu55echqEXZhEaYR72ipXWV/R63qIIAX8g6QPUtkeK5Ai/iXn
1PLepf6X5xD6/lZN0hxhAXiznOJ9KsnamAirb/DP5NIFyo5b9jgXGXYvFej1jiD2+mKm7NXimjwS
HRaevThF04j59p310f1702Ujs1GHMBcV/Jw3z2HI3ZMjJwOkJPV6Qb7e3DcDdyNxArRh/jbbGhAR
7Bu4mId0BoXs2dp+jOq5Ocp+solUNn3NxFcITiZZ7KPW8pTNcBzmw5pDGtgR0Wa9Yg5zsbDK4mvv
9keSTIfvhGQWX6pahB/fWaO8v151jrAuv2aDjEMY327B/y6uqHGsUoUxdtXAeZBO6d2F0HSPcVOV
3yYBXigryQt07XxhsJHGv8DvfudGdAmYCPk82OW7EOV/+0ocsAJWuK0z9rZHUbTj4JbMW44ZjaJb
FeruFq0Sot4A/5M7OYh0q2r8HLMr3bMuANmgiEOy7YSEtKvwYYV+8E4Vs93ZPxfEjbsHM5HTDR2y
tyvQpD1cYJirj+0ShJ+Wos4TBkXtHTX9dJBWa33wwey+c9T7l+eNli/PGnMxJgeUFH/emxLezlgT
vM7Dk/knGp/umdAbcSp0TSiWrOubmC/xOUdpeANVKvxt0MjhY8SIFGL8OpXRoO6sKi4bKAPNTeAC
hoLfRdzx6iDkaOJYn1DGOQcLrsZlbbr0tZ3c4pWN5lbDnRfvXEXwT2+uo89t3V5k3CMR8J+3Xfey
Uu62JdrkrvcYELwZm2oyuIF4LWIXCKY1dQo9HxOJLGERRrDljW58mdFRbs49jpy7qhxQe6CEMN1H
GIxZlrig+dbDjJ/ZvV9sD02FbU+z+gpwGzIG44gTlkClcdfiwsVIEL4GsAE+p56DpRW36cd2tlso
pHLao1trmsTqnaE7jPjZOTt5PcI6iOJLuYOQRSJep3zzWI7oF3eLFIgVIEfMX4Mm0t1uLXOHrmaZ
VlcPt7M5TO2EtprYqXofhb21Jr4DQi1pVNBSEIR+VaEksc09+V6W2sMbSJ+4dLm3LzBg/1KkWRWE
Jc4jJ1fYNtMNYv0uPbuTNohL3EFrfqA1lhcqhPKJRo76nbuugVzAj0tqhPcV1lbfRPveqVZk8LrH
8zUVNjJVNM6wDS0ivUcT59MOvgJE8mK2Ks4K3mLdjOnQf05Tv4NRwPSW05Jl2gIbtR03e6gWbPb1
gno6JdtTnXXQTxdS3AZ19CLiLNY0E/7BnhSaGL1YNjwvZmyHcq1kiGs56u1E9rWdnswwdM7Jw2j4
zMVjOVTldqHSMrP3vI3lkDhtKH7CPKuhEb2z/G07yP++2DyQLOfEYFCuczQM3nS5uh4bpmRJPxD/
4VwLG9yQhTF452KRvvPWuoJuNyMgdNjEUfF45YXzo/POcf2vXhsfQN7ENmnBOEax+6besn216ogT
IwK8brjgn8muTRHYhyrK77PRNBeglS9oNnO6qZm6qWeFKxrkD4A5aIEZ0mj6QLn+9d8X5+3p6f++
FTVOFII/FW+B/l3P6o8xFpMR1t1fVTkjpB2FepxG9DZBVrXH//68v2oXVjhOamyw4MptPvXN+aMr
J9mEahKHKJ7j2wIk0lXZsvoSTdCsMN7ybmR+c0/8e3bRK+ZHBH7TdsxyiEBGPE+G3VRIjLCLqp+D
2C1eghpI+74T4Z1dj6wR0MLQqUx4iJG0OfZ7TxP4x7fPE4UhyVjUGkApKb/e3MmYmA3oWlV66Jxx
DQ+tL1R06as+BLughtHfhYuU1xSxoj7Zlbe+9Dx/6H0wMRNXHTjmbs4ibU6lmdc2cSYOtfuwytsv
uS4MWjRRXwbZlB7yWG1/y0qATPupyUsszJFq2iS3u+GjaghDBbxUn+C2BfLaa42/JAdeOj/JmlS8
XesCkt2tnWg+y3A1LHwDfJYTzTsCsrLOzvFjmGzQh7aYU6xmI0yySxZVzfAYp2D9ALVFwXU7X8eJ
aysnwBeUtQAh16n+3nVF3h2Lyi3XQ8pJ4rsY+6aCR4I8PgljReFYEQRNtEzuoAorVtCTZHip5XYt
aY0Ro8v9ommnfrJAVMMrTRj1XaoGHWc3ZpLjlKyd+orRuyGLcmKsl0S1F9xXkdfxItg5ooxiWs03
315qF8FZUdQsaaGDlCrcBkwoXZrswmyOoNqQsS0y5wG3CqrcuBqhBtp2Tvb0GnS7qcojc3a6vGqu
oor95Y6g7xEIgVm7k7FNeue6LO1YytftWrvPaYudYVN1qxJqXuX/YAGKHoMgRoU+FHm9yaWsmHlj
4R5ru/bO9MX6FyTOjXVO25WzhIegPNgBntEPOJ4RxHlBqSVOSNsvElna7pcIzMSjLjJBIja4Kbzz
5YqfKW30+gqZS5nDWgXVI/F+k6Jon6Y7JFrAanKP39iasNHnai6CAnqZIEQ1Ha0QGohF3uKRf4vB
G1rdSLgKEIfqRagahkmQCnmdo2w6CUdlzUsO/LU+QJHU/Sumx1E/YpZrplMP90odFthSP0tYFs4l
I8+5xyem/fAABLH/YGVDPB3BQuCkbmtXgeWH1EJM8uTTJRvyXN3gWF+AaSx+KDjPlxKBRKvj3N7l
UIr6R2/KKwdP0NJ8iAu6S7fkPJZ2IjBYKTBKxXiCDaqGXa78aDh1RWGmW4JYHf4ldHZFVy9DDU4O
W1Qc8Y5Uzw3bLMaGLQQqqKeyedTOELLzR0h99/Zm7094GgHAmVFkd2A4SblK1zl/JhQ+9zHXRel8
i9to7V6stQsB9PFumkuuBCp3BNKLdZpJRZ5QbY6C8dhc1sXtuoh0OPCC1/xqr5ur0+qWlTw5ISYL
Q0O//lUGHfAS29hyc4pMIcMU/nsogROokz0QjtHbu1A4xx0xZoF/sKKuxBJGQ3Z94NEDQ1Ybf8nh
iFQArK1+EccwUgiptBN15xpsGYs6pxYOeSb+alyfFJLaSWGK5AKwg1GaOXs5zhdwGMAT0yiPX1TD
GPmRBWUCwDI4c5YgQ2YUY5iCvlbGVexekdZJlo2iJKuEffOuc4Jyi8ihlD06vkrXZF0kDpAl8w2G
rV5Dgq/cCudO7i/xC4pc37k29RK8DDo3PwM1tixvhEHF+xjiuz6iOq3lmfwWpmwW3UeNcHlVX3y3
q4J9N1VNf5h0h9DccqoWkWmaWej24d+ai+0W43gwwHQ/lmaMfqHJ9D76pWp6bHybst0OkAXc9FWD
43KsTRQcMpyKlMzjpJu9n3vxuPNEXXxPW9sMh9Vr9ceQca86Id4wK/08a12TKbN8KNKtqCVi8Wwg
YZ0nhrh3v+mGJyH5oUfELlSMs1vmGvfUPMMULKsfhRMBHhjiNiiQOgSIgO2hG66GjGh0Uf4Kfcnn
zoR30i/kV6suUfG4Y846AZKdaoXBuhoO+Fyrs9KZwIJXjbzqdLJNnGTTQOZ8UEXDk92Pw4dVK8AJ
eoKTeAcaUncH+NK++yFGCf+bqxs0NzUHLPegKZI+QncGh43Wab01RgPr8JSm3bwC/D54Yhjsi2Wt
FUUwbLDwOQtiK02CIDDuaSYzrD/NVMTTAZVq9gFJax3sCB5rEDRn6XyxChzRl3Ls2xdNH8DZeeEA
JmrOLVyONWqu8ljB/pgwkq11mfRioEiLbO1uwb/sMwG9NJw5kwwVKEtvEHj6SDVIvKANQOtbfXbO
B5tAojQbIzvBZsADDMTPxwHg1s3VojrdBziTufbN2g0n7G3+P0Qn97UUrc5fSNpiKx8rE6sreeHr
QPRjOVCxDeNrF1fdDePn7GkpeUcPS1g4jwAbws9kaLXzqbTtZbxbWj2/CA9h9UHjX1kfBmS/4d5Z
hYvBVvsssdJfQwgT/TAXzPNyI5KhVJLaD4oxkigoHkQWOEN6lSFscPbo3P0kxzFVOw94tHfDc6BJ
nwyq4dlMAqJQKITBWcWfAzU5z444OLOH64zZwdweZ6eLf8ki4rrgFKFFSX+40wTc+2u+L6TD/wUg
ZXdBaj7frNNkRqz3rF47tWbsggMVgYuuUXnkXtY5zbd4pPcNE7+3ktL0S3aE9Ja2x4F/5J2ryZ9i
QouxOynM2ET/Gll9XDqvKm4Mfe/loiKBZ6h0wXvg6yU0Ph8qap2o8pvgkoYr6g9rxIQYj42PZ5DL
el8iLsQwUXsuxQ8l1s0iWo5qE9BQmYBPIfVM1aFz04bWyugz0zPc3i5iNgu7kXScPFpokM00mK9p
ObMRNkxCqApyGl6eXsNnZEfDtA+Dyo5f60oa+75mbCZvxmwMv6Ndi3Ewti6MQSihTUEvIlM1XtN+
+CYHvwSFNgJiuXLKX78IizzEwzTFatpH7aqDxF+NBsmHIQ1zDUjg54KIpeFQrdb8c5yF/U041VPG
28L36kdn2bO60GAavWo6hYDLEc+3tveULgjF91uXG0kfEyjnzips3BnkKFt3bmPRLxfQsSw+I7br
czmV9XSc/dbqd3lUiaSGOoQBYQEkOgh8G+eiqbg2tlNnH0B9s5HQiRvPxtcyu9Pwa3KelHqG3Na1
MfbyAVXLhZ7MfEEI7g7PK2wdC5t77/8SxD47R2o+y35aLSXaPe97mB7h0A1PfrzRWaZS86RSUlAd
4YmiHNY6LWJO6mvW7mWPu4Z91R8SZKrg/maUsNO5wVk2HVk1QvLqqolUZRGDT9/D0B4iDAZLRKLr
6PlPPcHfCgdhCWsgMP2471nId3No0N4HVed3CfxXsmxFkzqY2S1lMRCMButMQAdZRDQ+7bs2BKCK
Ur+FYJABEWtx5IYj+KkulIw1HQ9vtw4c0o+9brOXU//ER0Cs83qKiKiiAaG1DE5p54f1wWIsWlz4
gWH63EIxvyBAS9c7zJtGPvjRFChkfcASTiXcsd80nTxzBZFow6yDXHSYKr92D9B0GVDWuCM+EiM0
iHOTO2HNO5p730pOHeNeW2gIkmGuVnVvgM+U+xZ7a3/2damiJO0d0Sa87K04tPEWSoXNeqm9HC+I
rL5lTi0+VHHUQC4LxxAzi1/1eGQbzZrOHE1nO7Cj4ksJ7jx67AAOEiaSlqxDUVfICWbEGGaft4iv
7ByYRj6QK+n2N6zg9GGEdOd7QwZNefWM36FuY0S47sXcm+JYrhlGnDhbR3Nb+LyotyRCaWrhzs+r
S15neXpwmTQ8yr6nwsD+g8lpnBW4MT+PpLmV8YhJtM+lKZBDo286tXoMKTD0xjZrF9bU3PPqZx55
FC05klg0V8RzcQjLex9zYLtUN3h+YO5MARmKB1905tZ1AJ4k7MGOc5cZrCV0X7zo2yDJZD6ki93+
LNIKhzd8vu4CAKnPkoq0TP9s22Xw3Ht4gM8ARi3vwIEldc6yARu/YZmydQeoALeWPxi+ySzC0uyX
ugBdlpdkBZtcZlf0pjEs8a7gElo9WzZY7AjsPQonEH9eY1mHnBHwgQByoirKIet/Zf7E4GuusOLf
4xvzzgRC1d89kHThYTZdhFBqaLH9NVbd/5oV9dulzauxPYF0hAgy9/OU7Qz+1e5gWWlWH2OLBPdd
45OGeIzwxO183Wt/PxFcZD1DJVqx662bLjaoffW6vQ1mTy4IiAM8Kd1H5pX9i8MTnSfB2hXVritm
47E2R7O9rzKOYjs7yguIndC5g32hveEEay3PD5D9/FcDM/O3KVVe3vRjXxJMAwgHspyow4Ptd11+
tYqYGLGewGw/8YG3M57xJjepBEerW97n8TEzkH2PA8Cqb9Bqy/zU5Zhiblh7hyfDUSI8YCQOfvaN
cawssVfPhs7n1zf5gG2TPncDdqF3WgaQni2+xcFq3+czlfeurtR8zNrCRK/xgNYP4GTHvELbHBXw
9Iy6/R3Oi24OWjupOuUWbuDDGPnr65SN3XRhopTe1l2own3hOspPJDJYfXScnvOsygCWHMJiFNMu
j1dRHPOM54HstkZ+G0XXg1iHUxUns8uf8UqXH12LCHMVuCn/J37F/OMIHzBkgtzNL/Tt5LPqW/sH
T0VZHiQVUrMjtbpbL5Tyg7zPur4BDxhM1U/tSH32F1F52KIs6gOxSHhYPjT4+SmltrAT4OwDIula
1u0+gHbmnrA8jGC4KODErSRCPboVWK/rXbvoKYYWEtMzUIKZyD50DUb2IqZMffDwb5GnPizFROWx
OEEy07YD3BDCZl2nNWKdyHtIywB0wRU+UgWVt40fWeOtJLn0HFPHuXfeMoqR6rmO80fLuBioW6iD
887NXfPc2zkNAw/sxHJq2VrEB6Y8jTqAWcNMy0gpHg7g13rvoSuX4DQXI/5x20rj/MwbE3/x0IEC
p3HxNmUULesldsuADrprxeG+T6XKPsispxwA/NFRYtYCz/6iQNb3bebv1aKJKqG8dtqrj0tfJAoF
CcsTg7xzJOY1oi1MF8ir7Mm/1y0mvX2Ro0zat4W3mqOvgUvai7S/mUFE1n6k0rmiPLLNdZnbyt/T
dMixoduYuRzQBtB7IrcKn+OFDn/lhAa1Suey6gei08MN3M6pPa2dFz5QYymiJqVjblIRruqABdip
jrKptq4vKspQ4H2ZCDtcoavaO+R+OegLVUYjlGxaz3pX4xwuL91SxhXR7TEO3C5uRhrOeZo+KTLY
o2MqTXBRRoByLNJ0+ipX+gvHnoH/koxMAvoH2ZKo8Rr3oxXfe2D58c5Tx9FrR3/NLhmZL+S8sllR
Y1E1NMx8k0aOQCOzrJpAy3YibR4ji4L5ooomdS9i8StNKs3m7ewdLfvzvG5LpkUie0P1wXn5EpVj
oCAp1Nr+CGp/JuXHUPkcJqfr1mNXlGTZk0qRfiugstXHGYZewcgB4X0CCr94YY8JwzOjZ3cEoACM
H/cKXbMbK8g9+4GLLL5Lq9mIttCfl73qu7l4cGYMH0m9rs6P2qEpv8dQvE5PaZfm8tAEzdyciyoP
ANoAdr6ss9nOiHqoroXflKDfmZuArFud+TNxE0YBOIAhvRsruJr7WPKw7uGwxLjaaR6QDo78JcmF
rz6tIUEE25AxUMT49CwNLRQ/dRoR1sqjQiPH1hTM43AP5R7RO7qaITHkL+R3s5iMQ7kIlvEiQNjo
h6ayAYi2ZfHNm8qgBqhTSDBLRRhN+0qQtHCZdI6ZUWojPzOaIpHCCyc+Po6W17WBjkN/3wrmKwed
kQFeC88KMLznJTSq5DWPu8lKchg8DpwRKAFAQhwpcYMWBZFNa3pTCCW6W7tWnNvTfur8a8C+8WVg
YAoDQxr/e0zDLyMDJm26O9+jKXJ0ybZeYDJwwgc2X6406+hOzjdxPPvrU1cCoCSLEpvKli6QfiZQ
q1A3PJgk6DlWOIkvnlaANRYQgNBV2tZ/yIHEBvt0WEZzgaTY3pXSqqOPanALhB4EiV+rpuwcisIe
azFBJ7QCwzCbAKegEd0SADusL9Caq18ExIBLmP2o+M25vm1O0ILX9D6YF0awTWu87xOBCUR4Bk50
L2P+tzu+mhudCLvj++RAsKA7VoH1hALQx64t/fzAgDqlaJsrY985hOQuCTeFOhyHqvfU0OtxqI6z
+BdauNE9ZKYu7HPRFcwGp0lUj5KAPE2bgivJwdCM1LvrGHN8aqYbVQM52MEKkOxnS5wOx5gUWTy6
/KIFGGiZc+DuGarvmHxjIa9yUf9CaLNeomp0vtMbRMZSpYA3NvB/YnHeWnZFq5vPkKVKl1PTkqeP
q+zcLwVBhTIJ0TN2yTwCQ96PaT3MHPDxdlBrARe+Slv/4+3Wv2l1G/EUe/msjkFkLPXssTmF4NKI
UzqqVUQza2TqgXvQzOGv0Avcait1oaiRpFDLO/ges0pMpTIrgXbLE8a9NpcgZf8CDRt16Mtxmq8E
uQzzi17oZ1yjoZ/rayd7+27w2vzFeB0HMnhHBcedNl7wdFvuSbkqKhORRxvVEagHvcNumlOYtyWn
SE418jHrBHb5TkcrSaloh+78CKzGlfE0FE3p2Y2572Il1L0tloBYk3GZONI4fTl8g6SA832JjDq1
EqV41dnW1zr0S9g1CAxOVIjNQEek6+7Qpi7xJUWWWlAxWEtwjKeigjdVVarn1R8mf+tZwCOgubcG
px65tXiwG1LYjwNEdcmfmpfwEz3Mrj70XlvTaoEU3J/5xUW3W1Aw6kOKz2q69pUVWC9F6tnrdXCd
MT/nVRnGF1FMBeS+yE5pQeQ6skC3TKo8BsYYyCWsaOvN1FCiel0wUWnjVO2pJOrRPVlL64Jhs+K6
ch+6XtoX6sqBburqqgdD1eScDWHyCNjBYQXPMa1P/bXXKGfuTeWZ6jrDRv3sl4X4jhrYlXvZDNI+
hVXvvKaeyp4monDM3la25sigymK5weQ5NCedecGeSBA8fL3dId5a+lbasGGacbkNqPY+rXbI3gRs
s3ATHbQR0+Vw5ReyrPm4numbfYF0HX0SzbxJ5FM6UEnNgXChY6mXQ0k1/L0ta/ndbsfsazoVejkD
iErR4JDD9pMW33jxzeiII1iShUcz7tcSTkkxvmAXyvDi+3WY7w13hpavJMslYhqktk6oDeOmD9TF
LRzxqS/t9WeZq0FddBcARczK2i6OvM9deMpyOuSJMw3efO7L0ogboinoftIYNvLOmd2pPUh+VXRq
JmX/osnqp59FX7ThV2a3S3rL6dGvd7DTR+dIylETPQPUBd4gZjFPv0J3ge3o5gRkJI7xEa4WPIne
49qvNfBzAgqmhGJO+8ciFNWdLifmf4yHy29tLJEbBYtskmr2xamC6t/Qh/RAWWzWkBMXg4/pnZQj
vhsoWgmqizEokF2i1a7h5lT3UoSmPa7MpL9OM86KR5xC+UZBISP0hlJyTEL2nIPym9w69vTZDAiC
Pk3DcyCn+mfnkoicWHCUh59LO4wIfEAcFbtVZRM0rsjmXL80tSaMZwsvugO6Pz6lG3iaGRl6j33M
GOST30PEuwWpPMZnwIw5uWEVO4Kh0+Z/r3lgP+rUIRTH3pAtceHH7jUfB8b7Xp65UGArf3STsiDg
7PccrLCpDPLM7hgETbjeFHks5bqnP+4Dq7GVOectw7LEIHv/yWm6WJLFca3f7MacpzprhOKSo1a0
IU7y9NyvmPwKXuIYBGQOb/S2UeQtMkOlYb8XVdnG+7qq7S6BYKdfddPwwtZNTh81lyQUHdqBsOyk
yAlF34+S1JHdrEoeYZgn9Xiyci4A5IzJ/EOSXMXBrnvvatVZzP/ABrS7Y8FWSbAUnncqahvdqY1q
UiRFy/gbbhtv12ejVuly4sy89APzt/YBtchA8MCohvJmBPds72v03PmpGsr4AdtYCMUnC4EjmiFT
44F/oHcFruEfsO3gPsp19s+Ar61PYDeaddfVpOUkrNFpyrELKuiO3jJxcgZFx3MmmTnv6AV4F6sy
QbvHOOpBLddedp8THwJLcdGDOfmMRGaQYE4DDC3Ca8cLFtGd88Ks05d0mqdxX/kLjU4dluhcCMUe
kf76Sxgm9A7JxnXAd/UQVfN2TAB40ZubwALXexXkOScNVbdPuB2d+uhZ6yS+zU6oX3uWvs/KKcf8
gIMQDqqTD8RiuEGr9xW0vo+L7CNQGZEvS0YKG66aFwgGp9cJqS/RSF5IMpBW4JyDfG1/0GbgWnVk
rfE6kYtaJ5Wbd+ZU11V00jCS+r1dqY2hj46Z41Sbg4TIdDp/1LVof6Rwj5mnMrQUe+//cXZezXEj
25b+KxPnHSdgE0DEnPtQKMMqUnSik14QakpKeJ9wv34+qHviimBf1vQ8HNvdgikgsXPvtb4F2vli
QF/cLClDbFdquIfJ1ho8+7Kvq5lJrEa/bCNxZlPIubBSDrztyr6kWsVn1/aO+MFOqB6DzptKhx1H
NngnDFhISMIyYd7mEk9PTxqiPPoNQyU7pkre0hY1jZus4pEnYAJZMyPFCJHBsgH6pKPd1nfVYMiI
ErWa9iTM9BCa+Fvu8tzos8AltD06EssVXelQlknAjf3mx5jaOUjwngSDE5VbRtsCOz7sGjaje9BJ
XnKR9/Rv6KwxRt1G8zAUN5Gro1MquU5xcJGw2sAnmQEyQ4ibK8aH9AmLKTR/JjK1OB83G53P8JPC
eB+KDvmCZefzhRErpumwoOhfB40GdG4r2LMuLHSPRowhMos9FdQCEFUjdzwfnfDUjpUud20t9K9x
0VcOcvJh7M9J194JvQgvRXOP+4N4QryeK/+HTHX2bIbyd2VIT6mlp7LtekeddC3u8Q+W8rvUw5FJ
teG2exofRB+Vgt22mq3TJMBeRaAtT2qexUVaNllQ9F30WPHOUsBL+cXQM2dnE2iQEz+StY8fC1GW
k3sjCgJD4WC2Mx0TSby+jk/P8ikTPdOSfYn9k9A4Mz5GLvigSfTWMWszhiiFSyKGz/DujITEXYsf
8eIuSkvHNpgO899XAhKGVLNnE82w7x2zvVEOErWwsw1w4NBYsr3gizWiDmf6DW0u9IZw2wgxiUPu
Dpa1x9wAwiEGVN5eNERwOyjdCQuA/iiQyA3wd1h2KLLjSz508q4d8uEhcc1hvoaQ7yUQgsnBooiv
EDCPRqhC5hkgoyj0aNHt7Kzqm30EF9EDQCs9BiwMaZxdE455dS2zKXomlHnxaNdzfBw1Mh3vprob
HmPM2VZQzN13CzlTQEO3eEYEq24ZdDTApIhyQdbSwz8iE8MVxQZpaVexS+NW8yMJ6FZkodXfoiQk
Ml7vmMJtcDGQHDXOZjltKLa14oWmM87w1nY0MIOEU3/PgUzeSdLs9FtSqpG9ML5N+vtINv18MGxk
V6zQYfnVGT0cx205aF9RrqAu12VkK1rZ9gAzkxebhraVgsHJ+7r+kgiYFucU9+90Q8vPLqCNLICI
xdbII/mbDNem10v33cXemWndnjXW26TYkY4mt39nAajaDu7c/9H46Zde1PEPO8zdfSHnT8J2GTfn
dn8zxJzzxy/CO0fI8jQ6NjNwHEa/7OFvTyuiZ2LSOhz3iFCqaz5m+pMfJd3BBs7ymRiS9lDzNGzo
MDRy0ytQz44YwsBCtBuYZgQfyxxgVn18VmsxLifFq8E9Ml2kOKBF3p5UZ1a1Iidh2muEQJ4av1TL
TqFOjhGLIpFGcXR0UNyccyEsb97bVcHByidQp+GG9ey1w1i4HYWTzTCrrWhqx01L5Ume7DVaeuQk
+J2ZoLF7/qzVWXyq7f6ZP6a4ybxivpDC1feNZvi3Tqq3u7lJqZU+vil/d3bgPVhrBcZ6ff0AGYih
U6agZExq8c1AOEpLDGRef6rMTPXBx8d657Kk2rMFMjc8BjwZKD7e/gIRQ+bIUnLJq+vsP1Rb2xL3
7dTuul6Pv5O6mgeEdYJdtqvpU1HqdMSzymU6Hc67j0/l/WWTlcNHhna/rbtgKt6eCXk41WDr0bgn
2qu7T9m6026KfT/wgHh+//hY7z8LnokQkohuKOUeis23x6I5qVBXQCG03IqNuYs8dFP0FjPBEmMV
C08avagl2ExRDJw59jstJgp9f7njCCNx7rur9QEYbMjUiWdexXZ0P4D4gsbcwyf22qzdGY4L0Pfj
qzXN9fOOl56OtonlCteDvn7NiG2ePbMywp0ih4dfEMBRxKKkl7vOyqnpoez2RwV0v0f8l9ZgcAuj
PNDAYovPlkg/Fp5NRVLoqvwl6e6cW11L0xYQ/EybMqUc4KlhEgACkVpxG2YZW77Y7pr2hIws0865
Sdb30PFhmLiu5ywIGh6alRuwS4k4seqIDTxS5z/Y78zEBeBafGD5Ly5r6Qxfaq9GZZmT1LHJ3ahA
MebTzWgWgyyfXzi9Fvk7xJ3pn5TSrK+jK5Orj2/7353kUnjgV+RfaL3fPmR86sc8Z8x9UGStG/sp
i9X0qJeaCxSvG432hPmN7ISPD/ruhebW8IiaBjWPMD187W+PinxJb2yIP4eqVPWRzg+gYAwJ99Ro
C+S+LT5ZRJNdNMQStZuhWDaMg2vJC4bR5+x+v8zJv6+zgmgLzkGwMcUngN3i7blI4IelzvjpAIwc
eV2JOhCuY2sS+SRn96oSZh5fwnGV6TVvRGgccOAl7rFh74SX2GWKsfFxxVtbnIx+f4XgdQFHq7Ix
LvvKoHUzZS3/j960LOMEaDvXzFeyeS8sr62PZOjgqi9lpEcXZluFV36MgGMj5pa2cTWacQOGHNrd
KbVZ506JQejglTPTYNu2A/0dAM4DfISYzpzJnMECucsGdCYOeWCPdYX4vn1xQMlMX+Sc6IQ0NQUN
3bGd5suqj31xadmNbV2bHUKm2El0cSV51LKAgCr8eKWm2BgjxxWPLh7vcDv4uTPcIm2LxoD2Jc6I
BiPs4czjsV4KBJ9bfTFsYOmnJF6vshMoVPqNo37AeKCHMAageG7oe2Izk7oL0cqq8f4FtaN7Pcan
yNIQBGYe3NUwVtmlPnoDmp9aB27/8Zmtl3/WYdNywTAtKAjk8yuDGDZPHfianA5z1kXbrpMVxtSU
t1UuTtUzCwgf0tWSCHwDLwqAEbY21B/u6rtHQrKWt6KTB5Rrbr0IwIzyJiRa72duadW0szBFIOUi
hru7U347PPnKi72TokEob6YeQ8ohVdLRv0pPsd8eHcRGd/Tfoms/R1ZHLIHs7csUTZLxpdSKbHyA
WV1DGKZMHndV1Tb6zvGYcWydQafcbydYSJ/Ckn47RpZfN7wEAnY966HsA8XdJweDKI3sEKaDZkr+
MSc1nhRZW9NF20LFfwTQjapuqG2LuR5AE+PCTwG52hqWtu0yHn3xjZDguTKkiyINF5CdpCtHYVd0
AKThtOVfzVwaB53wQnHKjAkVLiatUCc2AN8SRnuIJtT+VktEg2gcxufUVgcmYnm0bUk5J9ueXUG7
U5bWh48tQ/uDoO+eBUTDlK9wdftijwap8dAlV/WD35gYUupaUz+rMnfJk/CH7JWvBh2f3LdU/sKY
BuxxB3f2YRrjJAwoh6zmuUodeSTpasyPNjlY9xbZYHzWwrAMj5Ybjt8tVlaW+BKLfGClSj14VuEP
x4HpobVlSt2+LB8rIkJRmEYknQwGcTR2BKZdeJn10yBdnFZs3E0/ClSUn60sbdzvaeohR9eimuBm
otXCNMHZPUj4oa0BDt7gYbmaaEimQdEOo9i4Ht7SHXKbrEaAFaq97eYF89VmpK/I8IddDNIfpQWm
F+vQ09KcCA+CFwhEEOAOLD6j3HH8K14iD4IN6xzohiq+eCN94I2b9yb9LFGFX/lAzuVStkVacihH
6M9mgvTmQo6kBzxhnsVxbBLad7KNJj66vTZ7O3R9Hj5qxnWsZyqpvIsM2hHEUxDvP8akZ+6Yk22a
bGpoDhpRqTZzB4Rr3XBZ8wGK9kR2FsCr2f+WF/Ql3OIyUpUkScKZ6hM9dhdDVuxG46a0opi4tyIh
aFcOMOAM0jDzIG2MkulFP5N8zZrNz0DoFTztqZ8KE6SsKW/NGPE7fR0nS7caUaHtTsudqQos0eaf
daTOxGMUY3zp9Snpu2xvnR+EltDox5kC738ow+kGljBD3pJl1buhR44QRs7a7Vi6zTd2/8JfOlNE
ciR5+wfhMw5RNobJXsfFcR5Utj1mwWTnlcuAOOpBHvWGH5hE1aCSjEKTrITGik/CSI10V5CKqF1o
efHgi2Q6FsgIvqMpqY8i9QCp46EAmUuWme4fC4tfEIBJhuYSn4wHCpp97Bwkdjl5GyaFYO9Nx+cr
3RcIgTunrVDq4I+l+IatcOpJDH6iHauaT7KrxntCEoGb93llXCHp1JotMTt1cUXjEl6kSyILeHOT
SM7LpG8TB5w/ExtMLCSOFAaxilj4MBBuaKhxuwtki3jKDKmP24YydtyJdCS+o4FU1zDzDtNbLcui
6WIaaW0hZEvIfPAlnQ4sPPgUNpkTdtwNZ44RGvmSVchf5DxuaLdXRUW23w7qZWzRidaKO1T79YtN
k8zdlLPj3Mf9KJrA8mR5OS/u+Y1OiWBt3RTtyKYe0+F5QA5QngiIsLcFVoAX0sbngvgYrZi3RZXI
8UjmWvZCT0sfA7ovNnEvDGXyANtWAtPJj3a8FbQEhsqELWMU8ZcsxfBy4ed1/AUTIxaa0JdDfTCz
uXqS5B8mQNvckZWPaWLBU5HxbPPHe48E8gDelSJMnssGzBC8M2fMdjPKn/2cjHm9c/O0xmFn+nq4
L6IkJu7HM5PpriNfxN+FmbBvScpjxFHYUXnfhsIxtw1hWshDZrTSwTLL6TY5UJqY/r1pv1Ypdfuu
z2e3Ohp2N78MIqIMsVqeVLKMZvGcIchHboJkKdnSwseVaHYaL3k/MMAvp2qSQZla5n4iGZUYhNF3
dhr/Rxm4lYsgN4Kg/CoihxppLGNAH4jmSekgKIjclagLv+Y5s/pAgShi+fF8hI4dGSig0ZP5cYbs
lW9GuzE/U7cRVCF6aABHSGGLnt3HrxTMTkOaY8QUkfaVqYE1122t2ESm7maXzJrGp2RkWso6Po7R
vSPb9HszzMZdppd1dCEKCJwsWJrKyWUIDefZYK5SbbwGStAJ/oKGr1JIPkdM156NtMCl36PnK3eM
OsVWnxj1yMwYq+emisx+23gFqnSWKabNNkxC+B6Tb8+3NenDe2JfdTOYZz2OL8isnP0NQm5D3xNG
kbM5ZQpgHrIem99gjcSoRHYXiX1SGl4dRK1Z/sDx1iKIySruc1SjiUBukwkPSaILAB2tTwN/AXel
whk2m/G49LDL+tVjCKvT8jWtIRDT6LgXvbBC+6FqPWtEb61643Y0Z088hoJHj/xoqogElBO9Lb8n
J9p1EGCQvB3KezPBzIMDvB8PDdVDy0KOVWvjI2rjjnS0Pt1KzfI2Y+537bcIgLbcWvXVmlItzEhg
1Hp3H7NK8M8MBrhvXwLNb9wRb6g+mnrL17Qm06mPSee9jHLbeDSGyQdS7rK93NKu715TdFoF3os6
1O88Pbd3rgLss0WMFDVIwIyk2BhV/dw5cQqevEDMtjfcCLfH5AHCQt+aLg4PP2d4lkl5T17G+Ir2
O4m5iZa9RPng4UC+W8T7KR7Vkxvp4atjzP54EfKT7qI0r76lbBTnfR3n5Q9Xeoj8Gt7MPKgk+iss
C2WutjXe4oLFKaUXNgyxq6P24NuFD8PpCPTF2Kk2w1CPly5bHqbBxtwPFxp5tmS2sPllNwzQ69rM
wPU8gusNmd1qY+3uO1WKz12a5HIv7IR1LBMww7et7meP7jwNLZ8ff77qS+Jm98CAimNG8l/Ii6f4
1bpComolTO+KwNaIIbaH4WEfzjaeyTH2sPp5o4n0WUu6BDRv1U0zAQIR0RbUmOSM9fFo5+Re5hNz
duGTZGMAUvw+NpKwt4kAT/uQjKnb8Jy3NPVn3UXb2ZEMxdpdfTbyZGHmI3x87Kspm6kYHTvIzaVD
FPGexcESJBshGutGdGe0zorN7NdjvedJ4Q2SFlu+PJ2n/opxTv0NwBXOA2MkCOFGY6g8BF48Gdcz
gjqWntkg/awojDi6KrpCNRuRzeFXp5fOj5rlxNn0A7mgl8XUm7eY4RjwYH7uUnGpFVYxbpOqHpOT
F4P63KY5i/UVXIyqWhCnSbXjexDbO3Mw7PCal3720M31445sG8/9pDGD/2RUU+Fcqopi/o6gBQ3D
TwTM8+QV/EjbZSuNjCTy+jywdJRlezNpnCuq5Hna+qluo8NJSu9Fk2OkszghgdgUgGG8i0imEQ7g
KZ41yg1gQLtJQ91bbFzGNf41WTHg9Q3TmL1gHNJ6vkkdQcCAZ4XK21FVd/MFBXpIvEFUKnz/oB/I
ZTZRN+zQS1bath8zCkVJsmDyUiEhcfZZX9Zk6pmaZm1b0+4+gZTW8lNOQ/PbrCuTNrCq49dQ8FsH
uGtUd1UayGQv69zKxA3II9H/bJ2w73cpMv7+WCSzfaclse0cqKhaVn0UbiPMe7Qf+Y7Sxv9iRHZx
MUYE3G/4U2w8Ti3Qm9u4jTxGEL1Z6DuXpgXBZpqGu42so05exbb0k/tMDJG+F6xe/XHwMhk9uJgx
FztkZckdEX96fhMTktF/yqHFZnvcIXJ4MXpZsR1vJy8q0ECD/nGzKOwPDPFKeZ+Bx8YeUPeWoRj6
iHbaC5GHCRLDMfMYzUYGtkukmAZVf41KBSG/NtzCZ21oaZHieye7Fhm7C+9uCKyB2dWVHOiXPtuR
Xd6hfsTrPkdIAygv4/xFn2Tst2dad+97SFT66FgMzxVEfq45JYWMHeQBUh2QqpXXQCC+Vhj4iJoY
Md1X8XgOzrs0zn7v2EAOYU4AR8QD2AFxa2Wi99l8Z8M0qUNCCNRTaxEZx5cguR+iTu2ZVoQq8Ivh
Bc6M+kS9e843/neHpwEAXIzWEZ3K1a5ceYIOc8NUQo8H5EskHoC4aG27eRzIiX7yDUJosq5EOVXG
7ZVmaT8/bkKsj79MbOiPIObmRtCfXbonv81uaJ+S4YBZ6kC7pvQ2OLjowlCPHZE/dTsoHvVu9sp+
UeOhqae2rLcfn8C6LbF0QZjPUOwYdKVNe3UDKqoJHcj7BC4MNTmSa3nS4kp/9rn0K0+o/ovDt3j3
8UHfsYuXo9IKAhcmGFdS5r+9bIk1z2zCCNS8lj4xsYlP/VB0gYlWlRCcBJODTDzvMjGAa2TIvu9B
S+Rn+j/vbj0UPOcXPAGEsUk6+Ntz8LwBszC/zCGiDC1PjgDqdkmqRj8EABDr+bKGHFXcR7XdfM99
qd+AVOna/cd34lfj+Pfnn6IKqAnoAuawZOHqqzsBl6UoCcCOL5LJmQi07MhDob9YDfP3xqmH/h7Z
CkGgDe0UZ/HIdT9NKvF4nwFrIksyaY3sU2YPpnabFj5ZbENXZZiAY+EuSbJuOl9QAkw9mSsdBJi+
mrNdGFbuuASjoEeyI8GCqzWTIoYdWUygdQQUXc6jh6B2rKNy2Fe2LsKLBJhV/oj9wia9h62Iee0l
CuOFE4Xko9IDrgBfCPBUF5mrBjtIBV2QvSp9O8NCjuNwMxLQRKR76DjlM4P3ydgpZebfsY7q3WZo
kA8GFeCwB9rvBtsdqCnZZZqPoXOmS/5uMOkaDJYByDgWbBzHtVa3XEdEO7npgLMMrPN2RBmzDwmV
3zq1GT8lCEGunKwcT6rMy01JdX0DTd45pNUyO1dEAJd6VV58/BgY754DBmEM4DzIly5dNshvb5/G
bq4KqcGh2/utB+dpwGmmnboiMbSnbsrhAnhhjzMSHWUdSMufi51yqYyuG/plvCMFrNCnkYSK5ois
bdIPqHeMemP3ND2+461un8iMKuTFFNIw2g2FVn9xiXlA7TmOzkulHE9Qu7r1Mym6WUKgMQrgDFBu
vZe5PocXtom1YKNqExLsaBaIM+BkoHjJw4naUNL222VxWKEbVGnvXmLXGIoT3Q/HvhusZKz2mQ1d
9rPXCVkfKTs7nfFNGdl7jO6Dtum0xLtK4R/aW1D2zrNZz02G0LceG5rlKiy+VIZLPMbU2YqdLgCP
Zl8mtE82PlY4tsg9rafA6DoHzYVhdsntRKHqntj+MPAGPD0nu4mUZnUjzKagg1jUzb2dVDofVOQ5
01EAAhJPyoCbJYliRDyFPkM8Sn6op6EvrW+t5qjqsh1pv5BoBK8NCawZRkQrMV5BId2iy43Mcp73
GfKy+HromoENcjt7D3ZvT06QVpKENV6sIiiBiIhtQm0Q7fNQo6vmOvkQs59TPh7iBJ8CYgaGYcwJ
/f7aITqt3IJpoGMOH7LZ8SvM4RaPIelAreOpb1UmbXI6QK6cRkMiilVR0u7VOCUioIrjEiIVCRRM
A7xOBAI24alhbmi7Fqx8fNMnIG5OpZ7zmDsIinoyFatyeIV3inqfqKEZNjO01Q40D4MwzbqSjb/s
X41W41hSZOQGKW+6rdJWrzax5rYvbMkohJG+oIRrUzMab2Tr1+LeUGV2QsxkoBz3RBZh24nVAdFT
aexDI5XRodBGw7nECchFx0Di4muABuELVncY6H7q2Q1IBmhUZDiHP+yoww+VTQOCsQFq46nNRrc9
TVqDlEkTxfCUpy0pS3SCdXXmK7YulQAcUvc6S/jNEp5irbQEEM8rPYpnCV0LOJ4c/eZubkh5oZwh
ZZoH7R/OcZfjUScsUC9+D1LU3y4RFKNK9SbHs0jt/gy/+HXC5xKRTx79ETnN8MfHa9K7IS7HA5Xt
+QRHoFuAwfr2eK7mVxmQGNxwroNxxm3Gm0j6+wYf5JckhywD1KrPLpXflxs/HmyDRDtzPDBr976Y
Qn5LXb1ggyzs7TC7IGZhRxM6WYRDHG59lHKE3PnlVVr1xVWELRq/aWw/f3wN67H7cglcgWl6jF4M
T1+tquzPwkilUPfkCPYFtwFxVPiitsIlfXsjTYBoOm3AKzJU/cPHhzaXuefvX3b0OAQzkHrE5N+H
xbaaxpalQhepQrEvYiw3yBdTALntUOAgC3Uyr4mH7/ETITdG6toKidZDG5L5ZexqR23NDgp4QNEI
2allj41Rz1LmBZtMvA3gt+ZXkQmeNTHTmMDpySYmwN/jR3vPUYiZZW1on6rY9cHm0H/qNx9f3btn
nyEA9xbVCEuQYa3LliXUXhZlX+FOnpKtoN/zUybwXAkRTfBIGVpypk611rStJf1lgdijQqNipGZ+
+zRKWIPgh2R9GCadrncoiZvxVA6lDuclHwK7GeJLl3ZEfjBlIwh0pbCytjiALLXTuzidArvUMZhA
5/CZ64gmfyrazO5QIMSYBtiP4UN2IwuT0cyw+knL1fgozTqWR6RENOvjMgoydsX6BW6+nD2rnXTH
FA3Ha8XucDcs02NW3/bp163+R4lkH2aNvUkl+x+zy5bjvZYVyVMy6tr/+hVYJn+USw7Ym//B2IAx
05360Uz3P1qVdf/1v/kn//o7/1//4v/68etPeZiqH//512upim7502RcFr/Hiy1Q2/85kGz3qr59
L5v1P/BnHBmJov82WJeW7QOqDN4zXu3hR9v951+ab/6bXRX11EJmM1nC+EtFSWrjf/5l/BsOI6U+
ag4bZanPbqcFCclf0Zx/6wzw/wojQzjwfy/79s93mjv2523463+/ydR6u+xgoEJFxVn5rNMe+9tf
MoXfdnXaWKooNWcNpmS5B2ZDnMGAXfkn8yZIGkSCIdHIvhXFU+ZeeW6/MxjYw9Q4Mpg8jLV5gJG5
I7Hm+Nvt+5vTevvOLmfFMmSx3UB5ukgGVwsSNW3o1UxIdmoZVvVjWgRD2/m7Fj3WDj6SdmaN+MXr
/+8VkAOyPFigE5Y7AcV4DeOkZZj0CDbELp6JP90wxnTy607MCOn7iEYLcGC7adCEUDAEgrkQBr20
0D7ToZ3pT4Xt4kySdXat5gnTaC5ZN5H5OoBFBx19KJFcHT6UMWx2RZqQSmYBWAP3g0/2hTSahCqq
j+ZnRIfOV025ozyEPllH2569X/K5aP0Zdp/poMdCcV6H++VKBOGtqkVMqtlOxDBZb7Cb+w2TeLaE
/JpZUqT9Bo9fdx9SPWHNo0m5r0ajp081e5KW58TEi14QhsHMjNQ+yqUuNiVm2RPhOMVwiGundjaj
KpJn6eTUKSb2WQG5npbXJgOU8qW2l3TspK0jyAgJG//SMKFXs1EV1EQIBxGPOSM2cYFvrgtofNZI
xI181oOkL4tuT8NIOAHBU/OrF9ZjRLnX1v4plZVTBXGOIBk4ZVumW3q9001rodjfYarh9tpWUiFE
0bKST5bn5t2OWm8IFxK9EwXwPRyx0VFQP6q5bpaJjSeeRq0uSHXMBqO7kHqVXBuaCf/346d3qTZW
D9PSlYKf7Fu6EC4v9e+dEnprcTaSwrlDiNsehZ7519itKDdLME5aEGZjdWQbgaobmIhZob1lmTtz
Du/ea7KjgKnSteCl1r01op0RceXhhjZ2ZePWUwCeowW+2zNgO81uQQxbpQ2wicJRr0dwDJ5/rl2w
2rs6DjJFujX8PshpWMTWGQR8bbWGqEN9xxffelBMDm6TiODySeXNlepVcfQzSW/SiAHFhbF3pQ2Q
IVxEYQHwTLmNenKMP/5h3tY5nBJxCHyQqQ9NxBcMNd/+MEtDOJ5IfNpGRph98qHz3bD5bh7/P46y
aHXokbGBt5ez+G1JlSMOmkRRuplQ8C4xIlL1h7N1pqRfNaaWiyGRh8cM3RftT4qbt4epE50GTMjF
AMjxbv3ec+7xA9k/DOivdPDta3/yX1ia7S1AlBbaEqaOjy909Yy9O4PVhXpGqTPJTRFtj8ZPAh+r
bdkCEVomuaWo3WCQIT7XeirO0L9X79e74666IuGUlHYc58a2j9RwmiuhnZLa/lpHNVLLrqor/Oxy
+j4Vgi1HrpfT7cfXvfo6/To+oS+64aOTtXjR3955rdCSSi48eh5qlD9kLAZR5Khbd2yzkztZ4o+P
j7fSLf75U7OfAsNuMv/k6/j2gHjrcrgmAgyF36Q75BYuE7LKfMSTrweM35MjMhD/rq+0/nomBvfH
JHL3s5NJRqgfn8r7N8hCm4tOzqEo4fJXb1CpszhPEFW3mPzDDe+YeW9DJrv7+CjL9fy2gC43mDcU
3bXL7WVfvzwAv71Bg0c5XFY9gxwkFA+dv2xS2c0/OBFz5qnkCd9IbEtnpO/vrw0vhKBeZ0ZpEZaz
Oio4hinNKh5nKnO+s+zG0ITG51Tly8P59tpsgkzAQzNC4N/XyldElQ7bAxTDNoYvOAtjfYD511zl
RpJ9+fg2vn9O6Xf65D7yISID0l0NLGYvosaCnLGdETh8QuRVPmljoYij1mCyY4I50678u0tbJgRk
F3q0Vc3VDdTozxVFD3euRFtxcHqm4fgKky1Jm9GZQxmra2NZZtFDGmITdENhba/2WMysmkpPJTCb
uu3nnSQYFtAVipA/rCms+6AUZrrgVuuFM5nYwwXz+BInOuSS6Qo+GRF28IPGW/CvIQ1lRgs2GL5F
zSqREFZnPjyrO8PZUlkLi66pRUQMWcJvH2glOwi5wFB3cQZ40uom8K9dMu7JsJVn3tBfu8vfHrA/
j4VTQNfRObNIrWpnY6ZDQF6PuVNC6V+HecTOOYRO+9jQC22Cdio8E4J3lJH5My5IphSB0ol538DO
nWDOhmjENB23Ip79b3nCx2VvpyEcpny07Ie2zfRiI0oGp9vZdUKy2I0pO4eK/pv7RdlkC911uF3s
Bd7erzT1aawVsbXD1eRdmZnlEcjQTJfYltX9xy/Jaq1ZbherGbW9gcOKudZqbYXZ06aN4POMQoUW
q2HPd84cLgrnpGlxwOnhg1Mn6swKt+pYLT19l3a+tXy4bdYCsXo3S/CMPIqYAvASt/dJjQ8X2V+j
7Y0GQO6ua4w+ClzXHo8I+g1im3ITwnoSRt0IdKgtxEU3NwbdQmRNp1gkc3lQKo4PTpPnKugByRYn
YwCScTnKzEUI4Xg1ErmuR8eZGkBmth/fxtXi+et60E/7/GQmvsJlI/v7kl14kC8G6BY7s2HY46vK
38L6OZc1s6wgq2ebP5oulcdAjgVt9daHFcjEaiRCBql2diV6Jb6XIiEWE/pcdLLCvN6nzjBfYaL1
H5BhpWc+EX9zfGS8jgGtxyGTz1ue298+TNjAicRLgNCWsrhqGusSicgJjfQ1oZE/coUzrfBcpoTV
68d39/1qx94UjxutOWdpLa3eh7rALQDkxtnllcUQbG7ao44ZGAlZDTlMc90zv+b766RfbANuA6zk
MfRbPZ25XQvETFib0pFsCr+0ss82+r5jyjYaxm0cWTtfM7UDZMMhcGNbnLPlrEsenie2/rwbaAUp
tRh6vr3TIV782HRrrjgaws+uCyYgmIapE2xxO2i/peH2dCGQiuFLSoWVBGiGlb8RVl881sgwhuDj
n+D9A07vhs7s0gXg5qxDtpqIKpxWvb3jr8Iiq4uf1kwj8+OD/Lqs/37AlzhBDmDS/uA/ce85q8tG
nYZpFLDUTk+TEEGkFM5r1UbGiIK7cO09eHd1i+YMDlHWYaba4nX1TBjdRfSTtOTsi2v4wFNdNc7V
BkWwz3Zed9vLyEchsreSuDBp4ZQG4lTIoM9tms75hUw9wtwkeGkyXF1D0/YfX9Ua/L9cFU46fkbg
/yx275QTMiyrIoYS12f5vpUmhWwCQNpQuXjF2zrqm9nItK/xROd+o/W1wlyejP7GmGOQ3XNlQiQu
nDswaOnjx6f29kPD/bZoMRFtqi8nt0SovX3MfI0fe0LAvvXAIm77DhUhLOspvvMQiT/9w2PZtPWZ
C9Jmp+mGlODtsZQa6nZpHW9dvsyoK2W+Vd1cM67QxzNFwLvLWjYLAqjAshjz9qxWY8ghSN0m5W3p
J1lX6ThgMMaTc3DczD2zGVrt87mFy7HoYGKiIybKXTqlv6+JuBo8fa44ll5U1zNnxYKEF1Plhvvq
WzS8PIseUtnPaq8r0B6RYDbnozffWGjr93Uq7TP7w/dXT/m+WFhsNI5AwVcVkAk02TIA+mwTDQA1
mHOwaGIQR9j754YL5w61Knldu9GBpHEo5moQ4elqBG6bsVACTTqzNrwtVJb7TIOSOc0yxyAOdm19
Nb0k9xG9iS34yf6215vpqSR6GArt5N31rTSIHSysMx+896/uclS+uDy5Ol7x9RevmYopgpfkUjkP
7ueU6DwwwnZy9OfWvJBArYidKNuNFcGyF8jZQEbY5W0k4uZ7byCxR82BCQXolvnPf2S2NULYS5vY
Rtjz9rGDy5VA2+ngD3mjv6/qbt6ODcHBTRzqu3/64lq04rnxDI9cnJWrRXmApG8PRIpu87lkoiJb
8QkHK748YtMfPz7U26/Mrx+ZQy39/uU7w6q5uirEviVvNodqiQWAxhzh0p/OLQ9vGzd/HWWxeFPw
IupZH0VoTlPBiYPSMbpZglbTcAC+yeJyzBNn3vSmj/qgLGbcI2F75jFefdn/PDjJIdxMG6GSszZh
thIyEOxMF8SLpU500tWeeaN9g8aAxIw88g8SMdQTbY1sn7to9Kn842/SHer6zCr5tsr560xMBg3s
ymg5rGcfeiHDyh8LsFcIeD61c5i+tqIer/PRay+sQp/2bmlWj+6gwz5vVXHGaPc3LzS2Pt4p1vxf
n/y3v3Uaz3pCTrnY+o6GEFgD0T8iINknqnug8ld7grCjl4+fr7+9ZJRkZLfwAXr3JRaFmDRvzNES
ldkcpL5Jz47N77GKPO0PPq/T5Wwb+dPQTiM0IjE+fHz4v1kuf6npKCoJYuPxe3vJCi9Q4qP7Butq
1PvIs9TtmKfhpw4S1f+h7ryW48ayrP0q/QCDCrgDczMXANIx6Z0o3SAoiYI3Bx54+vmgqv5bTHHI
qf5vZjq6GdWhEpEJHByz91rf+v7+pX7KkF5tpcCxrMq9f17rZGpWkYU0Tr7YwSBggnEER5SGp3AX
Kb08Ii1q9nYGjivMl+FG2GN4qUZT9pnUP+uiz+b435hDqIvwbqNYtekLvP7mMwYKIqMZayrkwKCT
zKNqVP1gMzT9f17pdGJUIoIcFK4ESgUMFYW2Dapx1OCD+pEi8+13+ZdvdbLPyFXIVnkOOE4jEORq
gaGymQijuQLI6NWWBE3dwM/KpR3mfguo+KLB7ZTnIA7ff9hvjqv1xEBtctWGrn/+y7kMkwjSwYzv
bAxzA64F0Lo+dsZ20hLn37gUWmMmZ6LyqISeDKs4bGctR6cTGBhjiL3txFaXkxGseZn797/V61Pf
n/MT4wU7LjZxMCAnlyJtwVEwlrHElbQX0T+WX1y16Y+maxbbJbG7s/evZ3KXTt8Y1h4mRBOXsX26
pOKp4IDQYxDQwKb7PV0pv9L16YMF4K0piNAhXkxqd4IN8etnZReA3eFLM/8v+PzluCiXRkytTlHR
gjRgF4HGJcZFYRrlpTGOH6nG35p1f738yZCdjNa2sQ4y6Qvq9jkC/O0q09+B7VX9jP0yDkk93f0b
d5bgNfr8DjXX04I2Lg3YBrwGPEmcZ9AE8sPM7uWDq7z1FqAL4LiFXFSn4vv6zipJXtSmzVdLc9IA
nXISOzXqPSyO4oOV883JlXeKAgHVcoqbJ5fKGvYnGeecABIyI0SR1EGspJv2edYHJcnJmwlw4nYx
913W109S2MszzXR13tTUcz8YUW++J4Au1i/Ntz59+2uzsbsG2kWQDpwx1bGRFyYO5guSuGTQj11/
+Dee5i/XOznxqPgaJpr9fPkYmLfsIGTqq2P671+F0qBF0RjpPQv+66cZFlgICFal1ZMrxa3WpFGg
4AT5N77Lr1c5mTm7ciQSkIS0gKzweNeDCwf8sySb97/LW+88G3VjbUYjH/9tzzdRvSwV3vkkl83Z
bKOq99CYjZ8BUwHPrAywr0bImdmzG4ltPteHjySQb7wcNFtM0EY8Oabuk61H7qZGOBTEomH16489
0TbbUMb40emiP77/bd+YYohYRM8DG476+2nvHXtbo04K9KxJj8rPA9h80gvwq7ZV/aVhCdvmhEtu
37/mG3M31xT4QgTHNM78r0dLO82Kks9cM0rkEsRpCvNQ6B81r968is5wpEMmAMysz/mXddYerGWZ
m9wJ8B+XoHmqH4Y08g8G/pu3D8kA/0FAwRr7+iI5jrrZ0nhSiVFg3VZUJ9sYzHifF7vXr6gvZzdj
qhkfXPXNr0bpzeHmGToHvddXZSduWPHAVSW1iQvqrRAq4g87uTq/5WSJdQWupbU2A9LDPZk6Wn1J
+kLRmDrGKYOSYTef0JJiYI+L5bxWuu4+JQJ+h8WWTDuVTKms1ucD+U+E5SlSflSSevNWC7LnSdBe
55iTWz1goKiEzSGa4q47o80sMb+Nutzl9dwxdRfjxUycx0c9qjemA+7Cvy673qVfhlFMNjfJepMN
9nRsN3Chw5cFuMcm61wZFBFuFuTkRK6OjoAmPQFjeP9leaNmBeWF8hBmIhqkvKmvP0DSTlGXV5ET
NOWUPbLA9YT8NKIzvNxp7WdnEOP3pbWW2Ys6Vbuv9NJ8VnLaqF5XLEW1qRcRqZS4bLoxH3y0N+8N
lQ1KPBpbpNPFrLO62IBsylahMxCO9JYKhKTLlUtOy84l3DztiZzcXQomnxgNSGNIcGfAPxaw+dE0
X8g6+2zbeeivhsSDdKN0q0I4vkqsBMpojDfjgxLRWy8OLTr6Ekxdq0Th9b1c2d5OQfwjPgToh1Zk
xwcVgPAHa/xbIxV5skvPV3DgcE6eGDwrSccz5Ynlg+HVyahMnmuH41Yjy2LnljNW3KhSQNS//zx+
XzbMFQpGgZiyLXu39dv/MlQxoqQp0nUncLQ68mPEPZvGjvNt2tVR8P6l1hXo9dzApUjFNdaQ3LV+
+fpSYwqc2EXwFqhjWVy3Y6+RGjIOE0mFaFAwkhpqet53ql18sbNh+kgxZqwv++n1ERMx2vmi6ExO
Jvex7ueicCIg+n3YY4tKZPaSkb4oA9SG5iVJp5g9kl61zkVaTssGQuudoha0SlujhZRkljGpO4Ri
FE5A1G86ejpJYJPXWkh9/VB0oFpUOZjPyTLVgz8tISR9Vkj8WXNENIlO3Ma4iWy1uWVrrt+shcln
svQU6M5LXlVbCDENpCxsrlcldrLqg03K7wOZiHiKQQi3GK4Uql/ff5cuM9YajluZgCVLZFR6i6/9
79ctucqqy+BdYdE63YfgX8K26mbU3hoiX8AmuluxDC+kwU0faCTeGk+4PZjfUPYzgE/GE6Td2m17
roRmtQZBb+gPK3h2a9SNWDxl6uUPfe42oyKMj3oCb95Kh5IatgxG9M+q8i9vjd4BCy4EVWMOdXi+
xqluN6yryc5QZ/spHNHG2xamm8iBi4sLP9s19KqPTGrahrRtL1Wy8EZg6r95/xV749yyHm85JazK
Lf7hZBfYtYI1Lh8oQM2tMGg7tfodGKbxnj6QeTmRElKgjdDyb3MEp8lrOgfx5OLwEvrTpETSJxBt
/tt1QD4Tvk6OwhSs6C2/HndJaMUYW2Y7YFRWl3kKYRP3zPJdMytoIHJZCH8soo8UNG9NbBbiVJqa
NMDY+Ly+aoPPqR5AtAfJQoRVpItyyznquzaRM/jBTV+/wKuJZSWK6jgZmVX0Fd15cqlQa12XSmcg
VSc/c9Are7UxRbdMN/15QhxWDzlq1L/kXVts+1T0uwqoIrVgmd4S51V/c6QZf69BalwTxwYCKl8D
MN7/kL8tu+tnZGAgh+JdwSby+jNihFPgQsALkCKfrnvRKN/CJgyf28xaOg/aDpkJcDSmHz0f7WnW
l3b3/gf47ZU5+QAnW7GG1C6CLEol6HtyqKLYfVgGIjTfv8hvU8J6EQ5gbKw1AHmnRNO0swELsM4E
KREUtPLO8EyVpC0a55AIj50pbkXbfLA/ePPpo4LlzEVdiS7r6zs7SrOOLYVUOsdilwljCtCyAyKN
06zcJVhJn97/jifCWMpm65d0VjbAyvXEqPr6ggLXhWordhjYKmTnCBJdkLbulHszVtEf01DIr2UF
2YcQ78GbJTpCq/jo8P7b27V+BjYMq15DtxlQrz/DxDiLI1ER7INKFihiJOmAquKyr/v67v3v++bA
+eVSJ/svepwRghkGTknMxllqx7f4RPP9+xd56yE69Hj530+B38lFZtscJtymSqDrYCQ2ZMcupG1I
R92FJEp9AhFk/Hj/ir9t+DjNcpcgdq5ySewMr+8gYZ4zKizpUk0K26MG3OvCbu38hlzdJPEWYK0Y
WkXxwTTw0VVPpqos7KIhn4mZG1y32goERj90zOZb2ZLiYVuiPlfmNvxgufz9CbK6IApcDUICjcTJ
zZUZ/Pcp1snGSRP7aKqldU4OYH54/4b+/u5zFbQpbHF+8h1PvtrI9OIsOpGOEOtnz43BcPqxScc2
GfH8IbItol2RzTO8fkK5Phg/v5+4QHxBrkB6T+0cZNn66X7ZEcDJKKe8EmEAqSu9bNdjlk+GqbyH
93NOyjrhV7msDzNpZ3e2zNxnjmhQT+jln83EHB5MSfzy378hbPUwWeEGWMWSrz9SnYikKYG2BWnj
Oij9qmw/2Yb1GDZEDxPJXokLWVpk9Jb6knrvXxthBL/9dFHEJYKvH9+n8ZskdNSKGYvGEG1io3OO
0apqw5hbLT0p2bWqcvpn91PZtbiCVzi1HqfTCasI7A+VFw9+AZsnpSHsRsD225V9nRgYZdT8E6t9
/IkG7HUVrjk2Nc0f0FFt3BAYkhllCa0UWphHQXpOQBJX5lPc9wT0TUZlI8yo2uZaqqFheiU5pjem
GNSr3miyxAM0QzpzRvkCE22rAB6UrUPgIm0z9NJ9YSBKqiEiqGAcB+M7bovpR4n6/txdstbdwFFK
P5FBU5JNQ5eXOvu0gI+s5+qxQQLD96ln+Siw4l6QJjdBp8mJwYPpL/gJNIBmFrS1nJAEBO/flm4i
zllYxHB4+ICsBKNLZU5ntjqQkdeFzRz7WjXCTGIwdwDschIk7cUpOANbdR+dK0KfkbGrjfzqWk4U
BZZc1ANSlf7ThEg63XS1AV3Pqp0qviFksfULh5jne/IummzYyFE2pU8tyRkGXzjKXpVgTbUAMhNB
XTWuf1t/IOVI42Bk8/0KGTjIBaDliKIOH5LIoMWROGp1r8WR42i73u5ykkjkSKIHaC0Z44kqxhzM
UuYavhqC+QuE1QPjjPKYTokiSefspjj70gw0v/xUdWUOLdKcFkw0jmDX3WcjfDxBrB4b3WRFUtvJ
9DKAx7ipaUi/xGNmQ/CwCqJeciWKWmKv23x5bB1glFtInmG2by1TDh6ct44Q94nGUFATEJf4TQ9U
g1DydrjT2pJSjpZTzIKrJTi16hDFdHinTbdsbDxqyxl7Z4coa9vMY8z0s64HbmxE5LlGGmqgbpmU
H7NkDEwCRsQGw0pzTaWFAJw2IzfEG9k6KNs0DzuGujFYl45YFtPPe7XR/ZggcK+p6eFUxCTjbIqV
+TvtADsNZsOObqXB3ONpcWhfD8gZW4/A1VJyAjDQXSmiyJ7mEuyRNzR6fsX20rnpCKK7Q5RAGOci
q5pyp15q13MtU8TR+tQAHTPEOJzLsGqt7WgrpC5piAmIZVAroLE8OdAVrpjUzzov2wOVnmHcCJ2K
DtmSVnNIGlUdPHhdkKDYH01faTgPzwbAt7WqYeIxJPJ+MbDiDcudIM7qjsan/kVQF4y9dMgIg5j7
pbkvwUiB6TIgPqIKBnkX6OCgI/zr88IrnjrJS2eE81k6UOr22jyJr0NTn7ozQyuKs0ypWzDhrPoO
bPeYIDg1VoivYWOW0iaPEIFLuoTRudOa063SKPYXvOjiWrR2B24wjTEwgmEVQUEGK8FcnFIuTGIC
obiVtv1t7N3IYPyNg3pQFEtfPLSBxAs7JGI5fkE/c6EuDi+K4HYDgNdcGuaLJC0+vyY/KwKfFgOd
2lvqrDlezpnO8Gwd7uIhbrLys9Tr8rMWRsZjq8Rz5KmyWdmkrXC/wIQdK2/Ww5rSBSG0k18UY0jt
Lskg91BphBpXdYI9GZHuuzE1xntryvQ9WVfQFiHqkIi0nPVZnnydZsRk4Gvz9CkWKqGSMZkhTMBC
NF8LEFv3EVJ5ze8cq3vSutzS9pawZ3udGEhjzvosflAjy3rQ0z5rt+TmTG0wj0kxfaZqZkzBMJki
28xJrN+QygmJkJci5FMnhtp/SxqZ634xo6gGIpe0RAtEs9IdQlOzjG3eUJnytHai2e22xBx7+hza
il8rCJQ2c5RnyRaDVJX7ajepZxa7VGBelM8V6s6Z+qWG6drvZ7MqNI/wjy6hxMUpx0utQZ0DuzXn
nAjCutI8K8H+D+FeZBZpIZ1NlFgbPZoiQvi1tHEYAjUhct6Heqq0BHVZuXoAmBJFfq0jqdpnpLaQ
+WOBVMAOQsK6BuXvUVdI0oDEjrv90NpDX3sqcifXQzgU8hN4sL3t1RAKum5Nyi6OW/WH3qyGQnNS
s/48B0RCEHfKjpowKnMMH7JOactrAwBftevyBd6qjYCWP8VjSujLQOMOKmc2PvXk4pTeDFSR7E9D
ttq+rLHHPRiYYIvv4AjHMaidCYogCTP1UevdcRdZifWgSnd5MtmBGhtmUHPxErKKPlkGUYeU6rBG
XGYd1qVNZpZl+jVUWHU8TcdOjSLBpTGq9jm1WkObVS9b6t71bTtWngelBaYykgJF1Bs5ZyQB63Hy
Bb3fdLkURNXcMrTHKoijWtunWqJ8a0yz7w9GH1bPgO00UiLFivnvrDBi7nA7F7wISHIWgaoEk8TE
647mdkTgIzaIMFET4DWARCtma/6UFJ32qBiwlvwoyZgnoPRVz07iRudmkjVk8mQFS7tqduY9PFfl
SbbmwJHdmDgPKO1gDD5ZpCkJ2E0WfzJKm4B5eI3lQ4GMSA9kNWg/FDl0L6OxzJ/xS4+8eNJMj3YI
aZoNymwPnrvAAvJiRa2PS0MleQvJdo52uU0cuhAtmYFTWZrXFFLyLzrR6peNKPUpmOeq6h4MCKcX
HfDtJnCrRV62/FshQYF1TWy2HmdfY4NIVT9JoRODwx3YzllOOrzo2shiTUSTdQ5gp/7SV02vAF3V
sm4zzB0GZKeaxLEr3bY7JMkiiYSpSd/wganq6Ex69Mq+OcTMn+4CvHWL8ca8MeNyugtLZ2524K+c
+nJYzNEJrJEyKNu4npxQTEdsRLCAECPX9MjaPU5BZRzMWMaI0FWG+ZkIxpIctrRQoLRyXy4Uu0IS
bUP2NrGa59Xgy3Q6C/Vm9EejeDGGeEr8WprKRW7EaRYsK5N/tHA3JwwhVhtqSMMu7qrsmDu1dLaq
O6afQRORDzDA3k/IZa77xc87U3lyiPB2PdHF7XMzw1n1B07wYmMptXNWVgbgr0ZRcVdqyOeey8nZ
qUbe4WHn83pFoeu7tGrU9mtBdIS6SYiuTHzTKcKVp+mujlQOCMIvZAuwtoNyfWakY6VC3FfGY6P0
gOI50WZEINnmbZ5kHmXGpfLh1fOtC4iHKumOOkvJqNc5jsChYvmuwmWFZhMFT07OVJdyY1TRdHRS
Ujd3qYJwYGOPkdZ7zPxTFmjCsTeyqGTnkxYsv5vF1P9wVMmOqIys4sLFakM2WzMgw8+hE6nYohyl
8Dk2NQS660sTsiHCgO2FIYU6T5Mi6n2smllNfCUTJ9FNrJNbk5jCdkPeNyR8Dln6R1Xrn22B1wcJ
jDA0YPi5FhFP1alFg5qTTColwJMSYxHiHFN7YVPVx5kqkhdas3FmDGFKp8TIrhy7G6/F4siVJhbe
AdUF8dray97tI/u2WFxBYToJj2UzCE8Mg7GrAG/s0tTUyVlWwaLnPeL1ZXS8NGshTNby4f2j0Rv1
G/ylmJrx16jAKU7t85IY9DHsCGBYdfs7zerNg6ktml/XpriwXKJ5cy1ML9lgx6Y/Yd26bHsr/kAL
9XsBB/M8B3rOZ+vNPS0U2xN506BD3cDU884f1bS/Za5hO17O8u8fzF9d6uQcqiidlFVKpaMtlXgf
Z1p7p8DBobxRQDabMUosBAKYbI8/vX+n36g7YPDBSyUIvcBctB5RfzmTWwUgGvreLueKRt8AUJIb
BdTGB8fsN+8kcmZO2KgfndPK6kKSrpOnxCniECs+kf7ltOBb2XhSdfvQpfP2xThOUwEke/u0Teiy
optNQv0G3G5F8jxNUnaehMNzbnr/5v1+fmeAUMz455VObl5VNDHqc54aDbFpH9thtXdmGNmLsFHu
RvVIGmgW379/0d/LcBTFVvUAHlJe9p/tjV+emOhHSF557wYz5r9g1u0sSNTLuD7XQkDD719rHXYn
8wqLDs1WyvYkMp2OjqaMqq61CxfItG6+jG4rxsAQnXlXTZ0a5ENS3selkT/p/aLtJrKhHt+//huj
k9KpWBsGmklD9KSMO1ow1lg3lMDQR/uRAA5Y5MTl/mkj+FvIov8WRPQrh+g/r4aXpuubl39cPNft
P1jKvz93UIJ+0om+/ZNW9Cef6P/93/8d8KKfptb/nl5090wW9j+OSde1/3guv//j8mVI2l9ZRj//
/l8wI0v/g3Ksvg59WqQIqnhsf8GM+CNsmVi94JhxLGQS/xfMyP5jNT+hSeRv0FxZ38u/aEaa/Qcy
UP5QIEdHFaq6f4dn9FO58a9Ry2jl6hp8Ss7DdLas01GTAvhA8xuxl1C6FLKzmd0aJV1Hsh0j/Rpa
Rb6LqeiciSrRoo0hqoFk3DbsE2+0ZxJIxp+RIOGogYqKk606adljMs8lyOlKzAQWaZwHCYwAfMmm
WDnSZP3iRMP01aLqWQeswJmP+at5YVD3wftvxEn38ueXwxFJDou6ptHRV3g9YbtWFUEYZpKJhJU8
r7SIH0hFlPOUlyjxXIWep+eW2kHBNXPnOoULmd5YkqdFDgfaM6L7s7P3t16e/znv6//wC7T6NN95
gcakW14aMFjfX70269/687XR1D/wKyN5XrVllN/XFuifb434YxUiCXQtmA/XyY4/+YsAZtp/8FYY
UGRwwwKS+wUBZoo/aBVjbSDlDVaGit36BPr1HgTsT//wv94aXlYE8igH8fHxmvLrTuZaA2Cl1BJd
94hnip8y0818ckcjy9PMNK6orZCn7mI79ge9IwETx3OgjYp9DTM9PMSLBK9KJqtnalFLUkJX38XG
9AXLTHWArqBdFVPlHjMlj87duRwuKAVWeaC3aXVB7DgUTnLFLga32bAb0w915FIYKod2OJvAVB2c
LGrXgwfVQQCy41EYoMeAFWZnadN1W62tls+TDQdnGoTTHiq3mo8cRMSR4KE7QMPJxcTf3kEjRaJb
DiPN1TZqnrqQyhkTY7vV6/omZ5eOsa1sApt4PofyWxzt7HlMN8gRjQCwa0KNceaFauJE7KRuMGMU
YJ5uODiaHq1Ul1irSvc6U5o7A17rmd0Rig3hyNgWuj18G/OpB+NrvjRtgki5SlQf4rDh65mbnlmE
8TL15N1GMZrhApT3QGCHZCNfMs8exkG3KRCA16899E6dP6Fbf1LLWfmqKwsow9rNvKHIe19oyXw2
tYVJsVWblM9sE/SvRZ/a+65D3L9yedzPkdaRBp3M9V3bG1Ewm0O+H9qMdPVIj/ZZOWyn0Oj8Nu7n
PYyu8hBXIWaxsjR2HcDvPRkc9cPYtIvfNyK6iIzFPrbxSgozs3bYV3HbYl0moOhY2ZXm93WzHODT
oPNP1ASLdlHt3EqlOkuGdU8JpQCCsSiJRTWxitcYljbohfgBQdE6DhyPiQGplpsFtcKNXuqJZ9WF
c6h6w905Uml2ZHy0x2FJ1tzCzDqzsiGH8T+Ve3ssHLoTZfOgcyoMgKBlW6gsOvJKst0nEpwC4YQi
kIai3dMzz/XAlDla7iTyOHCGXj3Zu7mJNUIelvIS9MAONIb9dURf5+lVJbh1uRrYk/3J1UEPjJ1F
Ovpar1ZTCdE3Gs2Lsg2FD6qDsG07KQKMMINHOcU+FM5SHOJCdvvaFdQjRndXDIP6yBwOh9dCGjXi
BlV80nHiTW7lzqYjd2ATV6n5VOV9vG869CgeCPzyGLrk53gqwV5+AR66gtyfak9xHi87Dp7DN+LW
cAJFhi6J9qH23gKBOzit6KSnomzYRXkT8kMgBirtZKMvBh7yBLqH7841Kdx6Zmz6qucfZ54lTXPs
ZZtuGi2QK/n0haqc6rddPH0t9Vjcc3z7kilawzEtNy61ZjjmEbkQNOu1nUEo1hVbdEih+azsqOsP
kGjINygLblE3WNqFlGucUFnUe2tyY8KkGmrcHrXZmBS0Oe8f5UhDyQs5Cm9C0ZOD1i0P+tDUQTiY
47atClbtqdqXSguCS2lUnwLZU+W0kMhMO/zEq9qfp+Qg3RTx9GiHrr3vhWIAlVtHI2cu4wqDK2WH
PPNmxLlbJcmy67BHS2Bm6IE8pLv9paSp2G/cimK8VxKN92jp07Q3nLG/6ozBfoFkpx1nBx1dQUy9
gVSzS3xDElNCzUTtzgsTifhmjBT9Qu87hAi0XFoO5fBJL2Ok8cc4LkToqVmzq8ywIfl3+aqMzXwR
19XyXZLRjuCusOZdDR7An0zCi1uHrHWUcu4LdDMlcPl9Oxx93VmZF+NRz7oVOD1vIeU+ZIop6iAZ
Ubt5glCb8czpk8G9SqqZKCNF9tknyat+WaE3p7VEftQNQX0XTtSYAQFU+oGlLA49fZIYu8a2YoTC
/7on3NysD6oalbs4JEaYII5pw3oDVqBQznQ7GoNpTmjPCaa7XIJ4D5JBzzdOojzmfWcdFyK67vXe
2hbu6JAo0Sg0zyo9wB/Ifa/idDdZYQD2jF7VQAjLwTDj/jwaoBZGtWnu9LozAS8P3wzZsWL1aUGR
dHa3CIF7b5oZQfEkMj+3WxdzbZ6Sb5wuF+BThs2Q0D8qSJlxzfKblTWf87Y42O7wRMvxkuzdOzQs
Ls3DKCXsobSI1sRfCWklmmqE0vXzEBrzhTJX0TmbXT6sYTR7NSG1tjc6g8rqRNpXvTBTpkt7Obu9
8aSE7ECj3CzOYqfUPWMK6/sMBNGXRBYOQVzWRLZgn/uyH9rOI8bus57LJ3eYL7PRvXI6JqhmaL53
jWy2nd4TVmcRAxTG4zbNbCrHimn6mA6HQy7aY0e1hLg258YgvmyrK+PXclTCT11bx4GRlUkA1Hdh
2XZLvx0T0rEct2cyiym+hClro8Jx4BaOeETUs2EG/ZA5N3mekAfcZ+d9FuXSFyzAbJPhCu7NxFXv
6sHOnrFMpymq6sj2pyQhDGks5a4lCozZrs8/zWFGbJOjLTvHmqWvwnH3Q8eunmg8lGaQar3uYTC3
DppeG19Js6q3mlUmtbd0hn0UiPi+V3GuX7l5od4QW0X6GLEuzpUJhDf3rfYM2/x8NtpR+FgNk0iP
a+rX9RSG37RxzM+akEXMqqabCBLZHXhje8f2utpGLbU/adf2wc2SMXA6EX+WcyJoR9eG8jlTovpQ
inAqN2opDrZkdWFedvghxI6ByfGjEtNR6JN1lc0qkBQKOvVNNC1US3X6Wxp5wlu2VYvmxQW5szxi
wqk6jiDXI+CGRyNTP8Grup8mp438hIgwEjcmQJt9lG+rpo42WtEbD3qoVPtIDvAuyc0zbC8zMXnK
hk0EnBQlD0ReW08UoVkHa6M5hqpE7aTn9WXcpMNtE7XTQWszGcSKXPy5cEgQrAzYnro7Kd/4jLnp
aSoJC34xOPZlJEPtGGEV3roRNevWJAdDUDoyoiI8X2LL2MU5hxDOR3kGpsgtwHDKcNm6fbxT2rrc
Qzq7GJ1U8zI7d6OzwbQrXxliVfPg3lte1pvZht5ihliqycLNiA75Swe6iJayg+CbjAGy+RDHf6f8
Pu0dPAuXVVjHuyVy6DE3WnOfDk7PEqIB8ho0Z/JHTZXXxBHUHWkPlggmXnaxj1OLcAJgXNoX0AcZ
lWsHxhJyZWdXJch9aKArd1kMjTSpQgvo/2jVj0uTys8NdUv1nAzS8IV8g167i0N8drQFbWJr88gI
fYyZX5pkQLWpQQnXia9PFL+1ZbkjZM95MEm+IM3hR9VZxt3ohijLaTJ5Mct+QcG9Lp5do6bAouap
3GWicy8b0+7ZgRTOIwl80Kr5U+WM4tBOc+KcHUlc3ZlmS7OBI8NWDtlyK1KGinTgMHYk9uEnJ5Bs
blKHvRatxKrQC7SmU7fteOBXQrE+oTmat5MgiK9Av79ZQd0vDjl6gYOD/dDPrKS2lWV7tY/rDU9C
7icyGR9QgdMoKb5IbAyIDsr16MuzsZPsvHTZiRVLylZV7LTiM8xRhBBJcm6K5Q7odefVnTI847e8
TJGPXLcEDR7Yp9w0ptyS3HlJ1syLXrkbZy5vpeq+lPlyS1zXNyMjqwumzX6sFv0cv+X96IyHHK5J
mNca9mPtMC1F69llTcdbIg+h0XxoIou1ZyLxjIkw8xuiTrORKpYZ73SouF8nyFpMm+PMFs3t0nQb
xlZ7S4DxmuuWoCM5pIRsKAhyOmHfKFnyzWYHe6MrRndPXd7o1/C4NQtxjm7ov0puBHimytbzYJmM
4i4sKP+TurYEveycs6zNoXAv4wJ/dJ5V4LjNwDYXKfDRIViHfNQGRYqIlPFmVHvy0N1cVYLYatJb
zGuA1gl/brT5Qh1rZd+6abJ36oXTQozWhRAEMz5QQVau7aWyHB+q9HJpUrB7oS4RceSqKj8haXAN
1xp88ibFtak3DWl3CbDeSVtUJmPDgid2Kadk2q0Gb+5nrhBr1ssi9oa+iTe02JiFizreZ2NIpAbw
38QrecAiYf5h7TXkMe10AkedaLooOhN8U/JEQYYbgWBEOZQzPTq9sHZN2E++gZkm44SVatf1zOKa
6s4tLdwSQc1TWdBJHuz+rgCZsLF7kEWE/jVbx6m8KBL2WVl04xmww243Yg+5iaV+npvy2pL9sgFX
Lz+pkJtuZTaTTaunbYBbJL5A7xNvzJEISjvNi12T2tGBTLRwRyDqspnZgl/ZiaNfAF/St7KwzJ3I
e4mI1JY3tGYtiHTkYvVtMbKzmC4GkdzYqFfOzW5UDiPpNRfhTJVIJbEy3VgxySjbLhmKW5RL33uy
WvZjr0LDBUCMVsGAZ4m3QinPBa8d0TMtSP2Ejt6DjZGdoO7IvdXmMfvUE2emb7pwiMzNCFr6vnHc
hONDQXoNv6Cwz6PE5EeWRDdJqJfo1q2SULXGxRWI09NTFs1CWVEQKWeWT5FhujCQ6dUHQ6QM50D3
nDaIauWpqZx0UxQ5TyvM1TNkrMsZnRkOrLmxz4gsuZZDY3OMTKNr+jXuhhmuuBVi6bZxoy6+tGrb
L0pr+toMNFlTcjYrf1Zr+b2ui+qT6EQ+QhJnHkLsXHkmzMjYH0UIBEMih6pSK7sb5KwGI5bSLbC7
nNzEJbtIUvOewcDmp+9m9WxRWllswJkUfgXc+dD1YbKx1blifU55vrFse4/zh7l+l9hTwmm6Ksjw
u2uimj2hThLdE6pHeWxHEl88NhgXvWGrvkHb895ZaAHD0lK+hss8+23ZJj+0znKeLGVOD5naTvf/
UYlCLh3WJXLMtXh9u1o/rkNjLwiF9BNbfSajeDz+R2+nS0qhAyw4SSl7lAQoECI6/HVqXWK7D304
qBG7heSGYydg6kn7i1v7t8p191XBf0+L1q8K3f+zcvjupbp8Ll7a01+1fpr/ZfVvLDDvle+un8vn
4vnXyt3Pv/BPer/9B4EpiOVN/EYsdw5S7r8K3o7xh0rnjiYJZTp0jS618L9qd+4f0Ppw/1K8A3ym
/1Ta/1Xw5vf9F3tn0hs3k27pv9K4exY4D4u7SSZzlFKDJVn2hpAnksEpOAf56/uhP6D7k+yWcPdd
iwKqDJtJMhjD+57zHPS3q7IZDoBDj8r+n9Tufpv6/2/pbnVRQqUj2MJjeNA0dbjVfzfxKhqYnQ2S
KWr6NN0FiP8/mRSuDmiKm61J/uVFK8f+OC6zCeykIqAskK577bC/uLI0Pd+aQ2eHotfHCHSTsydd
viGIW/WcINGS7d2UfyehhRh6iDI/aH3+hla9+fUArClqwykDCPPW+wL1jaJkHFhRobn+bZnG2Tkg
JF6EZTJn275yECh0+mYmkp7tQ16lJ6J0m40lDQemmE0pTqwBh6OeraHCdqTsId80fZmfwOhN6AaH
r11a34P+bJ4py+towKrga1x4QPsFooOtqUQQNkzg+8ZKRzh5tAripe+3ZYCKqq/S+qKPZXaoa63b
CU8bd/ngsx6oWpxBbaoPdNKvRdrr24THtDpQbICPpv/2eTitXtJvp9zit6V6KGTG7LUMTUKJh0DY
ObPyZw4NRK0P7fjtX4P+9p+H/ioKYvUkvH4XAKcoJfMrXBxjb1veVcE66xMoEA0T/7WIIHhERTVv
az9TOynjXeG1BfA6aDrpOIISzvMT+tbv7/+M133V9QkwnIHxcYrkCaBJeD2e65TQ0lH5lKJGThJa
y5FSn4pfmuc/2Wa5HHkOH9mBXzeNf1+SoBak4GsCB32oN63cURIM1yP8iPxJd0OoRc9l0953PhHb
79/bn28XWYu7EjNWhihszdf3VpH9Rfa32xMGW5AytCBq2ce10+8qWqxbxETsWFvfRK4pnA9MZm9U
Ff/cJK0GxhetBPpib64d82YTKQeSGpEK7kso6ZG/amw4X3pRobcPEqPFhsLylvDepyoWH9n6/3bz
AfdPVCcP4Y+n3GmJm8dj20e4AJ51lGuE0j8LCzl7M6Gw6BE8VO7D+w+cCfjNkOYzAiBKfwPyg/N2
SGcaW6RqyPpITp2DgguRIonz8vH9q/w5fnBZMpkbZDeRMOSuf/6vrvygbMKhPfoXXp6h4aKAxITV
d+jm7Cx8/1J/eY1cCzcVIgC0G8wVr6/ludNEkoLT8hrt89B4j43h/NRIhg4zXWdDLshc0+fiAFCT
YKbu8weX//PrhFYGaYXlkOMkJ+/Xl+9sAoEZYW3UW+aPNq+vdNV+9fT+KzmsByMud2DF401GnLjA
yKFrwddJINwnhIQ2DzwaRPJZOPh5Rp38y/u/7S9v4dVPezPA8Q6mJD3x0zwnOJlVcBvY/TdezeH9
y7xhXq0f0gpsW3vZOHastfX26m27FAmUQP4VCVt98vpu79fWE1p3tKjDEHWa2KV6eu1PVooOPqGt
o6i+vP8b/hzW/AQmaBQ1bEtIBHj9EzLR96IeFIPAb+rIs4EtT9JqPrjTtZv8ej1Yr8K2gl7+iod4
023WsQGVkz5yFeE9JrP30Bf9U8Vq26ouev+G/jas+IB8xHCsP97bSV/YRaDjvGgja5HtYUm8ZyrR
3cYcUns/clTYcBD7yO/+t9tbfTc+/XRkC/qb98j52XCV6NrIlsNDEtBBgwn3DVD7aUytH+/f398+
W3AfLl17MmhN+y0SptHcxYzJzyX/TxTbUmsUppG6JCG8VhwXxLSXHA43U+8/1wlB5o38CCb213G7
0lQcRFg2MsE33wfSIU1v+qaNWrqtNAeMc9aMYtfHgDPn4efMa8F2JjJKZPWefet9NlJ+/+A5/LnH
IMP39/zPKYdF6M3qngcoXs20otWr6mc0P/ezYV7PRv8gDfnE1o5KBM3fxvllI120kCF/cP0/FyGu
j9QBCj+OeEb16y9nLEWJUj1pI9rLcyRG7Yp08nqfx5wVsSbtOruLxpyQNfqkKIGDPtY2qeWkW2jX
ES1UXFGzEeY2dea40fKDB/MLmVmlb9//oX8OTtD9OmY9NvR0B99aAgmy99LFIc1YTvZjNsC/F4FP
hQ933jJqH7Gt/5w6WUrc9RiBMoFy1Zun0k2mO/SiMLCsdOOPPM8+OVZt/Rq1j7a3v13lr+cUPnIu
hgMQ5YLxFrwiyEvOFUXqyGjMo1bI58XKqQxV3a1K2FdmMTjvBOgsBZfqRDsabWKgTwdZFujscspT
nlUTzaH8bZV7XzmKj4d+Ig5EViWZwfBS8fmkd+3I+7ELur9U4DEl9fN2tGjFAVr+nvTVB1LRt++K
HhiaDu6FT5tR9XY2noYKR1naLNHAAQoNQ+nfqaR2Nv5ix/TYqo/m5bez/z/XQ0zJyZODpL7++b+2
G2nZi1GnDxu17M7PtdCduy6J3Q9G4Nspeb0KYi4szOiI1j3r66sUdmaUmV4uEYwZipgy/bao7Gtv
y6uONN2gXz6y3r79NLkg8EFYFWxqLA4g6w/6120pib4B89gcmYmXPOPHMNdy44vZGt+NAj5gOeL7
Jfmn+uBGjb+8v3VPjMqR6wfMjq8v7Ai/F73vq6ho8CZKViGzth7innpkPnXWyRxlJBzx6C+/Utf/
hAj6xvWrq5gd0FKXzwgKBJRjaljvTwFvP0qeBweFNZHCxgGNqu31z1KEZncV30IUNJ2/jVViH2Wc
BGEgZ3l8/1JvKM/IahA4IyxdD0DIlGDPvL4WgZUDiCFg62jji7BdKmA6ltwiQV02CaeEaEF5vnUX
48WZ4t3czZh9DKkRU2nvGB7Ys6bs2/u/6S/DAXET6muWC/ZZb2NMBpAPXCtXkejcftexF6F93slo
JQma1vxMJwyHWFaku/ev+8dSjRqKRZKTIKZzfT00vH4W1GyYz5WYornLfxXukidY8sq83CIPQhvh
i+Vqqob67IJO2AGhpoXeIOP48f7P+I1F+PdMuf4ME1KeYTnAoP54JUPRWGMyaGNkF5P1AxbKl3zM
bibdHPax1//Mp8F9GNnbJJvOCJL7Vsj5UBTLtjQD/Kp+e8zBkpOzltcH1XrJxvaSpMLTW7fnxlbt
ztaW+s7T2vRGLppzzO3FOAbVMkW1XlRfKGo6B6Jb9a+9XMw9DodgP+ATpu5QNbvGK7uwA9tfzrLc
Ft1YXuqp2jcNACiTonfoTpV5REXxjbxE7wS/m1Tq3lD3fVnzIwd69MKsd5VpPjWTpe7pwFQoU/Lx
YLqdc2lqBDFrz/Om7PplnwJFitLGEFs2owVEh2lS10Xe2BeieKmKuHrrn9VkIGvwaMDupdfj4Pvg
dfDSX78NFkYCr7Dp85GQ5vl6UCyN8O28aMdoKgfnB2nf8aNpxNWBHMMnpw0+Yvj+ZRDy4tmtccSi
wvjHnKTNDdGM2M4i9GMPTmI/8g6/4Qb/OhDZsMmmhCNVd2g8K8IR+EEF5o2jZJ0NuFmA7ytsHifG
2xMOXRZYJG4xRnLtmw+GNJG6edg8PT3+jmDDzbaFajQ6AZq6d6d4+kzXVzykReudE5r1v0YxMhCF
0s59Sdt3g7nIGsK2qek/xOtsluuzutfnwAyDqsnC3uMf0p0OxIpVGxe7G7L9++/vz9kE8SWyZYTz
FAT+yHko6LIF7TTxNbUJDR/ZZrctVK8bH9/9WblpfITxk0S96RXmB0OHjcA6Ot6MHooerF6rcHpl
s74ePaQN9kkcU4aIU1Flu5xgzg3+o/Jo1n6PIVq68kuNQXuNXlbesQVNUNLS0cqb2CmrHwDwss9J
Rc90QkNxrNBD3S6xE1NBomN+FrKen303tY6Q9H4VgzIuIvU7FD9GcfEng5MT6UKOjW7TDw79UKoR
TdNc36rG+YK+8KJ7hXEwzdo+Y3Zvt+lUPi5B+QIrADpB09dHq+vMz3j1vK9zDfFU1nVxXSlLHQsc
fAfpmM1tX5gevUQ9uB9nW14m2+z8MG6GsoxkaVtHLSjaQ+oL84HeLVwjHL7Rwnp7qJxBfkmh7O1F
7FYhKklCjbBjjpuMZeY5LesJt/zKD7BzsmbjuV5dbiIRIRpCEmIldtECz1lbX2Vd0d0obeZ/x/VY
n2MxIVbzyAd70fJBe2GfbTx0k+W8OKoZmlALclZtozPLSPSG/ILdR2yXZlJ3uRiKnU+20lHvteyG
mIP5zhjjOhylBpGyQyfCEXwNkjQ97yU1B/KUNWvUAaThTHciWfW1te2aqrm0CdXkXd5UhATOQl07
Uqu3Tkr604740iILY00z3f0c9zwLd+oeyr5vSY1NdPllGQu5o79VZ8g+NRp1mSGvu0HF2Dez6ivB
GukZXVwPUDTxtkHimhuI/dlmdL1eRG2dQ1WTlHW/sJdxzA2V04mce0ccQBl6UeUnQzRbdXOacyEO
Jry3H3oyDrfz7LvhjHwDbMCUXopSidNsm9meQPKJHgJdfV8XVtjpJUNttkSUSuM6jXX0c1qdp9t+
RKq+sRCkoWJNnZ+qR9PJRoL4983CiTeJ/J4y1z5zZt8O8SQ3+36MG+s4txyKd7U70quAYJ+zd7eK
RIAt9JuDHqggEnmqhQm95n3uxtbRL4GK2X42XPDBZqdUJP6hQJl6r2tm2iKcCehKJ1Mxk3pKa95z
2bTQ1AuuyNCKqXFnn+APGFeNI6t9L1v9qQ2s6py50onqaY53XasbZaRn1YC8BJ0MQJDgCYY9EtnW
975mg9sclspWTWgTqRaqfC4/Z0O1sLxW83WsjSo0Ta33N3pJ9AntTVQnixcZKAMRBrgaH5mR3SOT
kye79oKneRyDqEWafN9q7C82S+031y2d8l09FjTBoYRJqzcufQWLbKEedo2/L1JNN53q3PAudd36
q7KV3Hgo2gitygGrpiT6lrhcRzv189Rc0KG0n/hMvgxooreuL4stZolx37cmgicMYScdRd5hcfCE
L47mPWQ4nSKVxMGzQlR9D6tm+S4LXuaYTP5OMmne59SXrwdd9mDnc/8yl4V77XnAJsmA9b6ZrALf
g0rj1cWleJYOIo7f73TqcjcqVGdf4kzVnOOIxjsbMkjVwSOFbtuVLUe/ORv769ie6FZl0K8fDDoE
9+TY9YfVuRRmmd6cfZnMN1peQkPoAHiVprqvlZWdYyXq3Uhhf2d68RxpCImiYgrcUOmOf244DZ8Q
Hb5MiE2xhsZCC3Wttw6F69y5ZcdiJNsgMlEN3WYcUW+rJEffS61RHzfEZi83fb1Y11PvEeFcGTWb
RZE7AVI8I0dN4QzWtZs5eEzcYnqstCZya2R2CC+NiycYv1yipW6KrtsVuW5t27a1rPD3KthjAE5P
4zASoWNmZj1FMWvtlwKp+6XqfPnFHFpx7qzU/THhjQ5Bh9RnCxHHvvSngFw5wM6brM31JJx4EM+1
bvMbDTVWF6cekA/H46kpujX6IbkZA7/dVdJpTnh05CXLC/8OZA+W9Xlo7gffX74SOobVnSCDuypI
P1VTrf10FyKpijojv1kOxsWa9TIsxFiFqLmGW4TQKV4ULLfzNfFPAioFsmR83EJ6N1KI1jgsAHfv
KabI01Lm5s6dff4y2xPvcfRGlUUKj7KJBASDzaGqWiQN8E2CnddjpucJTw5HRKMytlRpBTBFS2qb
qZndcT/AId2luUroBtLeVWHejMtRLobcxbKq7mTujk3oNwi2W9E+FkqfwrRt3Zt6iuufwtDU5yIN
YGoN3TjtRkPFny0NMQEO9TrdTd1YPwuq4x4JbJpbR6hKCRoK8L9vprQPUFvqP5ah9qJhRGWVg1u0
xgZnUB47UMmV+BzoVbHPYk+4mwImccgqM91SHB9Be2r5S66X2UMtVQLz0kKwGqjJhJWpzA4Faqst
XzR7BGGy6pFlyD9fHpxkYb7Ri+MUWMUd/dH611JZeQiAqDIwHg/To6us+ZaIWKoiyaTCynbqcmMK
aZ2MVDS7pK6G8+jSk8nlfgHZECmOJy9TYPYXmDHqMY4DueyUoaWXGBnPT13Pvklv9G6S3ml/aLJg
nzgUo/OIMNwn7Nqe1a0EXYSuT/re47IghvJqR79IKfJjIAaTwmOvHjgHeZtO5sWZJbX4Mix6EI5j
ixy86komszJs6+STno9nzjtdaCnNAHiRnAFg3LkOLINgbIIrTfGxwtm3jitUGjl3zAFnb5CzfWXJ
iT2oo6r7GY3/XjemfpvSgfyqxFJmT163fJkzGxE6izRWhKFdNxeYIvZZV/N1pmlwmpV5StiHH0qF
3JavuRv37eLcFpNWxRvP6TnApGbDKmd1FlOwbbUs7bD49fWZ+OSMrs7Nze9dEE7rdD+m0jliPsuX
jcrK5oBW8OTzG4Gcjd0tEykhbr33VDrrPqYtgjOKrAJfwXg3GUm2Y+kWZ9UvZ2irybZ3G/9BsJt2
Sr3bewNbaq0YDfAfxQH+fckEqoGy0ZwO/ZP3uYpXMwm9qUHzDBZk81fMmDpggQF8opdO5MNiLjVk
2DJdMQWwDOBCTc+uGLRD0QEYUpPkgk6ePvGE8m8leN5NXuneLve9BG18w+7aD465M6L/Ls3uprd9
94gOrdy2TarQ4JfZCQ0cM1Abz0+ktPd4RfhUauDKU4G+15j0Gso4GChgFF7oKT8/QvbcN4NAs9ZN
QILqQybVvLUT8cDHXJBjulxyWflYJmQedbN127sTmQ6NYd/5saGoJSq9PqJAH1BipdVNDpHh1lwk
1MkW7fBlNphBHRqGdy2up/2Cpe+yzOKGtW1Q65NhBzuz3yhbtqOTG3RR5rllCIa4u3PUQC+1KJ0r
0WXN/WQlwZVvlN/jsZrPRUEBa+sOrn9F4GpwpbewcEMbefjGqBMjSpFqb1KkSFGn8vbAGYjUhrFR
p3RSDvWwZHjk3zkjmB5PI922tWpv9C9J+TKj3tvpfY7+mFF7IriGHZkVp/vGLmz2ybG4MgcHRlEn
eYdJ3ERZXMI5rYyLZjM2BXsMDbrRIe5itUs7REkxaHb++vTdcrUqUk46IxS0lq3DZvCoT7n1qME0
uiqqZL4fMyM7Wn2u3yZD3OxHU+eQUw9rqJGhTwrWjxMopk9jvvIWs9w3rT0/AsLoNwLrxL0tENVT
PbG70BvNGgtLXTnXVlLlFrJoYFGbWmPULxzcNl7gNWd6JFm7CWa4Tps2A2CzGRZDzCExrfkOpF0a
JRYBU+EEpxoHqLX8JB1UTtvSDYi8X5IYlaXW9O7tHKcWQ4d4mq/CK5JPI9iGI4m8Cu13PPnJlpLF
eNdJzrmQtZbp0vTxdBlrU+0aU0NZmswx01TdLuXDUAjtqgBLyXK/uGwAagP0RkANE33NdrAXcAww
lq70EopSJ4XzAoPylyYax95RybJ46Xq7NTOglQVVENmhSsF2s5/gwV5RitJOyWKBb8grcZ8V7gBq
wgi+pKVbfS5H9K30hLN9va75RlqxfSkyHurSzky8vUciAJ499sisgoAeZHKju1XPFnvJDh1ccyq5
joxUoTUXVQZhNaJxn3vAWBRifLAZfhbirrif+2WOSrBYOyPQ/Bi3zyrPzizvMKZJH7lzIUHmQi7S
E8/ZoZ72dtB1enr7/bxywuJZu3XKpNtzRpBXv8U0vd0aRJmWZPIZca2/1LhHti5egFMsegwTc0q2
HHXuDQccfwfeRm4gmoeiKYjEmBw2dZZKt7qIpxeCoNtdQVTNrp7cU4MqnNae8bRI7YdXieQJ01/2
bex1fbcMSfl90ErkHXpe56HdV/dTMSSnzqnTq1kbmdttR9+mcrY2jj2ZyWaqAuNTYCeZCsG+b2Zt
/UmdS+VlLK78vjXkxrFgwYHVicNWG5urcU3ktNjT9T3y3EbCVahMbzjpVK/3ygnik7FYBYStXm6N
iijwxJd8rC0dJ3DY03lgstoo2XJ+gQx0TYF+gXK2tOhEKLoe0IQrYFZaBjynqmNUi8TQ9w8mCvqU
ZGaMDTjM0ibKp2LfUhK5DnQqtK3lnAx36vdQctjeJtbAU7Rq+4ibCaacNZMUSkLTZ9vMp6OUJLqE
MUCj7VC1MINavzprZcB615rbMX1YHDs9abpR6xuVsmGMC5/2jWQ93Yx+y+6usjgIiIdkwvMRG3qC
Mxruw5jOn5Iuc0/zmLSrxySZ1xrycIwtY9xVVpmFpYb/MCdV8RAU+HHQzy549dhS76kM1GHA3j0S
AG1iKFxeLGcK9qxRojO8qzbvL4PiuMiyE46BhfGNTj1BRvGXwOzUZUZXXm0Q7N0mNnHLVEagibuF
G45xfBV4CM7cvpt2SyyCyNLq47K0LNnQcFQrjp2b/qyMEruTvR7iptWVhJ4zUgvqfXYLwb7t5REs
EyrWuFkeRmg6G0A8S9grQz8mRhYJneYVZ5WwG/NxWwOFpQwyL3yxKITxrmi7WscsIaGZpbQqNqnI
5L5R+XSFgjQJTbt2MMfEBAjF88PcWtVW9/I80jXXuzas3AmdTF5ZCO2jPGMoOKkxI5/XaZ1k6roS
OHeXpLiPc0h8TgbyVsme/a7aE/jxyEt4geL0xIN6mp38MNntflbueRrK5rphRbajEclss81iv4tR
zFkBW5RlDnBd4loJfVtTt1YhupNhsglaQCx5zJSQ8mxHW40HxXzrL626s7NGSWBclXYP+qzZNIkA
AM+J/mcWuFgljerzQo8SRXDeTWGXUDwBNqkQZPdJGGfxsAchZH/newo2Yp32ZwbL2XUsE0sBxaIw
4WxZVUGPbs/FE+ACmzJG6/NoWOh5TTucylJeHER9G1RewK/MDMn/nKP3MhawN00RSd7mIatN5Lt4
MTZuMHbshKwJQ2PCeT6zgq9mtzwWHQDDglM7qygeJzmLHxQn8rAJskdTaQNizHQMvaL/MUDfYbZj
yNkcrilvmreOOZIGLwL9OvVWV5Y/EO6QGjVe3kEc0MaVl0Qzjjmn5Mta9U431TQUrA9F9hRDomH5
zp1Ln/bmdQHi7qI3LXrJJtnpk/VMeG0SWvhSopi0pGsyxEo+rsk9uA7uUYzB6mAMYKVolF9Gtgao
+3r1LZg0eU/uLl0Dl6NLvBjLiRo3/QPXolrmKE/u3KHpDrZplhetEeT2pUXwzasxGSOsrAOoZqlG
Na1AUNCGCbHVrBSp7maPPUUelzKOis3vzuKxQBWGKwFUDZZ1GTEs7McEDbrEYPLiURM5A/8Udx7v
4JxMTXWudGvGKbN43c/AnVMulwraEnPfHyoxJzeeJ6eLw5r8QwmhfZKtlf+KZTlfqSKRX7rSyu/7
Xh8hoelUtDw4imD4HGPfx95Aw78ztznFGoxMKYOnhhhttRCyAmm2z4nZzQ9GlbV7hbPwsVvs+o63
2+thP2TpIY7Z+CSCaAY8GwVuP1+eq1rERcR5ByykMbvn2MsSzud4IAZHTW1opfWyNbk00DIMpvHS
DkfRqIK6o0C61dn+bm5dgSxw7C8B6daQteb0dgAo9wm2antoM4ddDc542qWNMIEQ4hSlJpIZlYp3
TbAK/XOjdV6SJaNQgaIywKejeE0DWwZxNnumF9P3im8YT1CNeZNc2ZtO8NC4qRM2VinDpSjtpwpn
wmfMonDHZrw4eYPFneIcMG+YRXKDQQZA4aIFoew96ynrLMponko+McffU9ELdZsjMS1/tiafcNJt
2KjhUXIbaLOtQHDsH5OMBcz3W/zqqR4aBsNkCIqvfUnxoauVRxNC+2XlqMr0VFLhLqH2L4MdUdY+
pDQbsBUSRaT5CUVfn2+uyfunzG+OfLrD93agWNMWU7etU3cIdaTAsm6oCMYahQGc/KecW994s+Nc
tYZW71MvqLE/FT2Am7w/plSxtw6L7E89ZonGt2ru7MVxfs7KwEE6kPsH5PLZHSFRiSkYz1lVy6tV
AHqkXq+FWmI6wLLGutvYY1mGaVAVYcrfOwGatWoeHZU+SrDdpwEow4by1XgtEyYKU4+Nh3wYAnB9
FjTHETocu9yEg1Hn45txO13DANG4DCbl3zWUta5+H7jntJoek7QyriwrGbcYwSG8znV68EXhsOxO
/jnr3BOcFtwQlrmb/Z6aVYO2fW/W5vDJsI1yP9rzuKNYXWgbBNBib41FcLCnQUWm1csvoq2xMYos
f4aU3D1RV3NzsoPmRGD4TetzCR/yR0yX4FzR5ToqjTLxzI7nqllceRuQ9bGv5uR29iuxtcgXfnq/
12OuHdrX7ZZVQsYtrEzLVWf0ut0y0YzKU91sIugVdohBhPXOCB6rnJp0IW8qbKSfHH7VIz2XnyxP
bFrMUveQ6lmF8+Ku2+kp8d2913DUL/Ti0ZhEfYIzkWzyrEqprznBB7/5Lx14h3keIYlFRjqN3ze/
2abCFE9WjnoTI+njnCng3GqlkwIcDAsboVa3zjjmUP9ILT6kjqbBWZSdfS19sDWLieiTzVH7gTLg
z76ZQ94xb8knrRFD85u+p6VXTbJ4SROZlLw7lCb0o+5iDpibqkntrR3n8aaBBR2+/wp/uxbevEIE
Lngk1i4kGK83mgzPWRjRfdZES20Up6DGHDu7ahTbOPUepLBekKc/zuiJQx8jK0cENuoODYNN3/jV
bbHIAtWi80LpIb+mEelfpsyuMerOFlxEum3lYtbIZ/W1SdUaNBOUobY0O361iG83VLQ9dmqSaUBP
TIIgmktcDSXuICOq0pXUsCDbg/eHfGypyu8aFl/AIbl5coMyZ11Yao7drvtAOYY0pHEZv7Q5Jqg2
Loe9Jjpri56oYDdTfvGxHkBUEYb7HehnveHTq8/2ksw/33+if8j/QJqu7gIwNMj7/1TuBoAyBzUh
F5WaM2+ndt6vCTUXKvH5vsC3n4WN66UPg69lTDf5j8xwcUEJZ8o/6Ieu8qRXrxZhhUk+NiIfWjgE
Nbz+Okf+RJIiVEf9bLl3EEtBYwbWdPv7fv+/1+lhlj//+7+gT1V9O9//TECQ/du6hGbrXwNj+9K/
/K+fVZ/182rW+u//esxbaF+MnX/+z+OP//6v33/jH7OTrf8HaTOKrxUBRPvD4XP/x+tkmv9Bb+b6
AXI7Ug0pyf4fq5Nj/oc/QSqgr1Lh15gi+z/ESTENO6irAjL6/kdsr9cDB7GbyQREApilWz5or7f5
VCVqMEHPY9qK3AxOiSfo3CTdR1y/v14FvBa3iPAG3N7r4ellEka8XKatRoopIc24kw+qL+dv/3rs
t/+M93+7bV5PrOvN8IlbbAQAP7FEvbWCsJOQLAXpuHW9mvpIqtdhXCbaIWi97OQNVfeoVd1ypqlH
+eT9SxuvlWX/XHvVjvOlITL130r7SiQYrGo1R9AEVsW3AuT5Aoe18RHTaGOF5q+fKa3uhekUautx
Sn8Ce2Z8qYDcxFt4BX1G0dCCq51oEJajsqVud0F4nDr/s8li/ak2FjuHjWBgEh2hr7fyL1Gg7Y9j
7g76uDWISbg3KfYlR5elzvogpOa12nG9jqPb9qr5oiHCZd6sc6Iz/WlyF7XtixznRmqZyrkx+7KZ
rn1qSi05CkQyAQEPfu9X338hfww5TDF4BD3ABWu/8q0odkBKYACp97deR+F0SWfvDL+k/UDY9sdb
Z/7HocJrJz0P+6H7+lE21izihNLhVnii+zK6frOhrSOfnGx5fv9+1n/p/87wPExCb8j5QSm1bsP+
yON15kCW6AWNbdYYIBQqNwamMUKQ8hWSIKIswde/f8W/PEHsELqFWBI3ISEqr+8tGwZ7IBLD2jqz
7R9Sd5ywPdfaB4FqfwwSJkSE8x4LqI9Q+q0k0UFD09qCq1i6jO+Fm+RY4jJYHypDe6M3T1Y9F/+s
Y5hkk5/1X+aJj675ZmCWWWXP9sI1Tb9Z7fKo9Y28+S5L1/3c+9TJIat4Hwia/7wmUxL3GiB/XIPq
3uxFvUS1fSdGk2tq8WkUS39rWIsiL6CmJO9QfOshxmdTHL3/Fv8cN/geXVTt2Fpg1L2dEyl9ar5o
epDhqinuR6dNX4oldjdMv96AqKXM/4F//j8f7h+fBDMg/8GyhR3CNN96Z+vcp8TZOM7WoI96YwSY
4pCZl8LdNr7Qju/fnYF+9PWHsToPWMDY/GDfIj/3rc3FqBs5E24zbjsXDth+6BZRnSSkyuWz6NsC
EBc3Ge8SdqfVntBPeh+4RiCJFATEHRyjbYwXRa/a0Tcc+cf2RIPCT05z683aDkV440FvQZIJmFpW
KQdfYdcRZYDYjSpAbuOeaQ2l0ux1yjoMlFONcEQT5FEKGLI2LNu5lDdtVy72eR49ozpNC1SFz/6i
AP71KIO7xToGNMaNyCqNmHWrShbzINJA9d/Wwh6AMCwK9dUEZ849jPoQGCdBJ/a70WIl2mbQ/p5r
auHO0UUi2G+okHkQqBA5VCG2xLoKE712INuOOaN9bINxnxXtjGqwxBa6nt6G/Jqkk4ESo28lJjV0
R9xOTUCDCImyP95q+ZRa9Gg8+SznXCM0ZBGO3Km+sf0r2yPXd1O0Ol1zo9XTG8T1hnVwE717op1D
O983kpzOM/CQOfnO7GjjKZZmYpImQwxVw6OVEwVyigpIHx7pk+D1Q3638Aj7Cm5O3ccmdD985Em4
sIV7mhV0u33A2QDlQ12QKJIgl2nPC9LPg6mGQYtskHHQfSw7vgtkP+l7Ai/wKPteD0S8nkcoePo0
tV6LpYGUoE8Ty4VxZzeO6Pbl/L+ZO7MtSZGzyz4RvcCYbwEfYsqIjDnyhhU5MYNhYIDx9L1drV6t
KulX/a2+6ZtSrVJVeni4Y8P5ztnHdOK0j95M2pmB91AccLXN63nb410cy20h4rKWG2wSixy4eA6H
jpkqV1kXCjO9N/h95zmwDq5Tt5rZ3xw0D4JGl/1qQa+iFRc38H6VkxmqM70WIfPcunfeENmiJsvX
xr+ZJj53tAR6NabbvK7iZ9hAtEYUda7p05XL+BrlSthJyTk1Tjc395ovvsSvfAQuw3TAYwOkj6ps
22yYZfCkVF5uSe4iNt2wrnPY6CSDAvD0k8BarHr/U/UUraRjFHV49KUro/dxnr1feV9WhsKMndm3
bbVME7jXj+R46m18XWbXeoYjtjVH17V6KkDA/yBhNYtjYWSqYZl3RbPWON8s6zfffIyGAQUsFiP9
PH9t9DJSgRNoNScUUlSSTITgsajyoroedh+w27bM8muvnaI/WLplGGbxELk8VsBQTiGy4tvQXqYC
W2OB6ysm4dLzos34HaXGib9U9bDUSScC+kMYdxuaXvTSechdZQjjf82dn7GlVYfZJjIbXy8XqxCv
M/9AloLAh5zHZkQTBg+DtpQZso65V53w2TXmjLgce0cEOkseDSIl8pUndn2PsD2vGZW2KPy24bl5
7iy6Nx7ZBOvqCHKw1Ehs7vjF5PGCllfN3YcuVvudSVd9HzmO75000U5yO/XUVFcK8A0lNjH39xfU
DvuaR9f+gENkaM6Vlnjqp2KPvzXCRNSqlcgvZdpEjoqJkJZd+eBOdo79e3Hwom+wbJoJOJ7M/ZGZ
9uJ10PntVb05HkP4BzfUarqpWkc/LW7hc9Ue6PBZEcby0oAwbdiUj5FpBaA40dq4gHpd1rfc69vm
qISZBJ6bKpweV5RmDz/QzPwOT/foVgkklEb9rJvG2Z6tkeqIM89m38IQRJ79VTA/JRDP2bROhc6p
TdHG2sqUwPFupUNPsc5jGFsod6rz2uPGzHVLseF3J/BQ9rcqsryeCEXQ8DP7U/MVahqFEk4um0cO
0fZruXtzdxgj6WeEDxTW97Udr2l0tD/oa9l+BRSJ/O45BbgnH0fFPTbmSj50Nt2G0PrkN39w16+i
oQA29YoxerH17L9iO/BRwC+VDGHMupg6Vhg91m1s/ZT0Zrxf5oFjZrgiMo6a/Sm8HvJtPDksnpTf
ocDzXbL9jvoKt6jPnamr7uxi+/liEcvKsIWKPY2mel2ODJ+HLRNNSdeFrGI4KdYmIqqZolzeNkT4
n8OmYMXCuANlESySdyjscg1w6fjd62qvLKttCOHuNHcipJdq8H0Fa3LRgMiryUlFrKzXgozQQ29p
y02E0G2RTcoVvzaEn/4oxsGdr2sjlnNUlBpXTzHwtOdz1J6HpsrV1QRw8HNtIoucbrnp98lpKTHq
KDCaM1mb7Yv25P61nSpLgXIvQhBqflBaiSxcez90dl45yNmtGPi46+FX1/r1p9vUBtNdPAEZGmGC
TVnrk99Il10o+9Si5RbHwaqZ90B3Vc+rPcdF6mh3+bx8tD9azikcsKCN2Ylr8U4T59LafWIgp+9W
0msYxdrNO3VL7+KzqKfiwfbgBTEIM+W7obvTzaKonnrGfqtdpoTfRpGVjWJ2VYDnesCwOKpsnmYT
nZfOYlHOY29kBw+ZXmXzXlnfVZ+vMl2tIXYY9K5lcGiM23/DGZ/HXwz0IZ2NdGX0z7ZZPCvp4gUv
OF3VuFj6SB56jMH5OaQw9VfJuLVOSYBAsHN7X/4IelCt8DNqKz5N/EZ/11GtLIq4TANDKeg9PlHI
dQda3Yr8RF0gf54U5j6PVniBYxiDiMP7UUL+6IL2DXRHNdETE/tL5ufrQE0IIMMdlglH5qTeHb88
Ov4qu5Qiu5x5JCzgh01Jt0zdanA+p8JuFXi7CreD3zT0LGDojD7bts8xS84QfSjdETLNvc192VfH
MnyyUL1hD+rh07L6AL4eIbom2ZRYDBOwDRUyUNMGVK7NiyMJA/VY1OFeZtxdpE6jBhvVqV9hkdJm
IcMt832GRMS4PfuIq3zWKU/IeA0wtDMH5ZQtY1COPN8rFsXHiM25zzpooDtD9jWYjqpvSurMOH3N
h3mPWDadEgcwaWkVukfC+jbgF2sOu0vk3vtoowXpsdF7Dk+1EDVp9dzEVITsCyXe/IA21XGNmM4b
RLZnE5W1fZX3rcZRjGCw0Uq1S/sLY2vKRivZ8Kk281w+hpxLrYysFkr1JpRZMqkreXAVSuRxb/3l
ex0tDUdW0HozdQx1AAN4BnqLAIrFKPVK0gbABzU2WaWaAgNTFK3n2aHjM5t8z2Xi40nnquolITRe
uKzSC3Xvoy09bOZlR/D/vGJ5f8wLr5+vgScAlaLwqHyVtK7sSbR5Ete+KN37UereO9lrUATn0O3q
+eDWIwfgysHcuu758qnEWkcHXNkRhcxLFf7GsCyDZELzLlOit+I3s5j4KaCF4dpeZVBn2yTV6+La
zessSM2xmuR8n0taWE8zrQkXznOYd7z9gC4qTxv1ykRTs8eHWn7fBvB9fbUwWFRyjziPS3kOh5k3
fYmB0CHmR2BBaK4hm2CI1mZ75zVsyU3Qf+1RxCemdbKccVE549vULJgwsbn11zin9iDDHsv831pk
+GqVjVwS1xQRKXRnJ1skuoWfiNseZ1MfeQNS7oSH8eAplCmetJhxdEgmQSeFF4U3ouOClJSB497t
jeUzqoapHYKldHyTLiFX4URxjMuxvdjTmkb+IjFO5ljaDw7VdE/0NnrNSTp+fwd2eX9nRjvWB3cD
ZAm7OOZAJ4B7IToTwbiCAtm/5Sa3OBENXfeFj3Nk9EhW008v/U9fsWqYb+XeKxBxS9s9zUttPwlh
+hd2oG5O3XXOKTrYGP4UldEPcQ4WMBmjRll810z0JcrnaUtjtRWv8T5WI/PqdogJoETbj6Xs+i+e
u13uHHywS+Lv1UQyfLNKDsDF5mvOimXEqjXb/ZWMqpkLgD8QBJWB5TKrCDfB2FT7AOeIExacjmt+
+Us99Fc+ZDOcDBxYv+6skBRI6WWoj3FMHY/xNJtIy9AagojHBKtytPzt8I+rlDKj8bsXiGUBVOCq
+7XOuRJsYUzMeZz2lXqhOZZPjujkMRxyz05azazjUG04UukOm+0qBcyxfoDMkzs9AaN/R1cSLpIF
O+UTeUoIR42sPO4ZgAcVpi2v6K5z6jcKTD7t8LLIuvwexb3czi1dTvc9kMvyhiWy+8BtCdV7hnXx
1OK5iKiXH/S3WQU+f1us7mmdNsp6KUrKX8m2b80V/aodNugLjx3XvcOUkt6pWzka1lA6z+LHtuP2
mnlBdSn8rmxgyAvnaU5N9D/xwG4FIME1qKqJLcYn763awnkPpnK68tuQ5b6UaphT1aqqOBgui79q
xU0rYcqVa8IMpEkOtQN6E1TKIDnTWGN7AuQ7X7JJXGWTBV43NriNHHnqhFtnp3tohyevZc1Nh4l6
uHTVflieaNRbctCPGEyobGdx9tfI/+Dc4glapmp5P+QOE3S1wA9IkK3BCglOAjfwj+HkUT5R9yT6
nCn/CmEbB/0a6PVjgcT73HBZallZ6/4LtaLB+AVZMGaBUTZnDyVFx4kK15w8aK6oJN4BT4L8nOkl
QxYaxm+V2CpyN1ZMAyixcW0OS73OisF11D07hfSebW1bJNXnyH0qcRNEiUO0xnCz4tDI7XyKyY0Y
XX2W1I+OiRe3O0Rf0hlJ1EUs6drnm05qH05ConNR/w7wi/LJVbo8gihsvo1+tfwCtEeh21ZWbE18
HpZ/2qaqNsiPHp/qgI2Y8fFsB7+DmlH1PZ4Dj8gaxLIYE7nG7pdzaQ2ZLRvRHS/v9Fdp1UuZljX8
U8cfqPPAt20fJhQkN8WWszdp5Zn6F/wfpMau5wicdI7YTRoWXhOk4cTZPhGraW/d2QM2TOX6bTHZ
tCd2NiAOjCqB+BROZ90uaps/sJVXFxI1y0kCHnd+HOeIPF0k7bI+LsKp7azx/ZZfpMFFfwxmmX/n
eKD7C//PcJclI2DwhRYGn4bieSAeEkZfwrAJnyy/t1502I6fed7u7OxuVTxj6uY2U+eDXlNL5cHT
xiGqTOOugt/b9W3snuIl5s/hcIBqYbiU/BSTV5KsseVLHgqi8jP9XvMZN1QE9Wwi+XC5P03uEdTd
Pl9xSeV4qYRqeB/482lixCj+3PBBd2nd+bQ2FoM3Xi8eyfbUnov5Ru2Fzkp7628YSmAaFYY24jMr
6r6mIwlzwj1Cuo9rgOP6UM0tnaSm98fHplk7jvOeu7Om+B0Y2mLfiz0LtYfl14wFB1CradTXS8lv
nHJpMwMHddbhgxUNlUw6a/GLk/Ynee8RlvuI5wtXVEgaSTPWZSy3kdbISxIN5VZ3ZrCISIMJxXtb
0ka7e72PhqBCT53zOK+iz545l8jgiBrsi+vgvS1qwM0SAB3X2ALtEoSx69f3m4788YCItbeHMaZs
Nxu7Lr6qzBwHmerNopn6bssr6R+kGm9enE/N+dTiFnTpX9WS7+Z17zROcV5iwJCJwGd8ZAzLrJ4E
JiEk0XSzvOlWo/g3fG6oBJDt93WTxcXN1y/ula9CfobetcrPkbgnjRDN0sU3WNAH66yGreySAUsU
pbOL5hVWIyOeDJAU/pn8Ir9abeK+S1xFHuzIjXC6q2yn7MiJUGqQTLpjj4N/IONklqWBVDyO635U
1Qx71yv8SEDCoySi4ONbjrU3ApUOJr4rB5vgvny3EatqUiolK/NmbSTdts6XQepyi6SwaXSmk0OC
P0iCEfgHi1Yuokx06/bCE7z7R3dCMykHTSiRpBcHxr7LVZwoX5LIUX6w/WqcwX3nsmEMS8W8//Dm
wL8WF4Mv214RvPueCd9ULdSPorsUlyygY0hKbKv/C/UYr8yMd5deD04r5hiuQv9cw43YPAf18SPu
A+c+muXffH1F9MKuNYSJ1/A9PS3LMnxlxmGHd5Hy5MvsdjnQa8idDy0443d0jbzJQqucOUiPEw22
k0NjPdzwy75vbZjLE3d0gOj4Eo8SPBAr+rHnEkmG2PqaYQWvgjTfBuOD6rILeVyiwvvu1nb+NEUw
dtMuzG3/bo+moT1CTjHfQiJWbUrRLGqTpRZ3PTeKmtqHqUIrxGhUqiFzwykU52qGeU1za22yeXVl
72d73pORQrLsyTwIngjdBPJ3P0x6OWNK4RTBlkpoZRlKih0xvS/di9XUw4sZmeVQ0kJUR6rZg+kN
VqnPZp9L6HkhpTLyEJEqh69c4+3eJpZzb11iVoWFCQO6n8TpF/ij4ASE+nmrvRbHCHAnSZjfIq14
6caovqoA5TzxdEFod3by5rNsc6GPCw+hIbBMVVO6ySB6I0q5FaklZDwneigWXnioDUeCqQvuzR5F
3rn1UD74EpXFW2wh7qTaDGB20fSQ3KYq9H4ya6BBrWU1aJMafKzK+qGtP6qLKSylmiYqMwis2DoH
sTfRmaV5eY/A2WKwNH7P+dtGekoKOhqcpKUvPE/Idsq3YRyGX15uO0818cT8EOhy5cNEvkq1mMYX
Vszli1gIDHGTp0Q0qVmgf7vt1HwX+MA4CLRUZZ9Mx7XngAvLec9pq6xTrVWEYXOt9J0/0huaUnQ3
Boe1uUgn1uBX/HkMLQ0/l5fnVz4SMGpXN1jFuTKNBP1PozLApX58iFvs7ymSQP7VNL1rQI9v9UOM
U9pDtuvFuXCxCx49B6oD9REd2EvrUgZqvDx6CWtSsYma3DFKJ9Qr/NkkvyPyBIT9IPs5OyeaUJvo
yK0qvy0J03QYZUCZXNedHN5zZNbxkOei/E1YWrQwICw6Pra4lc8eM1c+tNq3vuWzj0Ebk7k7HAkl
lsUhXFunTtwh7h/GvY5+EHNbnJToYvdmB2RZM7kAgKiWQXUHR/TMiyZSFmE6VxZhwq0Z2fVZH7Zj
6zrND4bNiEg1RS9WqlTr77dkpUnpKV/033riJZyRKtsdvy/S2/PDDPACaYhkbPEwLKBTr4bVWn+5
vp5/OtA0moSdRunrisgqHeDWasVHagmce88NF1J/zkr5iK+HS6H2GPtcdFAt7hTrhMW6SMtO6Gl3
vvXYn9/o+Ybv5HFcuXJX4oMsHsr70bpFNKbjmKPbQkrt32q7imjCsE10T8LFfzQoPT9spDD0pC20
vpfTwE3J80FYnyAjzEgcTih/TyVj0YxRQPFlY8Mg4zC54sxQu5XXYgyim4K8J/hXSWCTc3knf8Xx
brE+kZm4tSwZ5mk3XXqFKV1pvherqjeeJ/hXCU3TDHQwV/rk9+lhDBOKtVlmDUfEJV3nmQwC9zaM
nkQ8hhm4SBBek+4Zf9a+XeLBtpgdsGpi1Dp0EZ/S0TON36dgSdXIkTd3qhuDfkb8YA+rDzo2+LJw
Y1txUQZ4IuHPT/M91XXm2wY6kaueG/P4chTFC4uKfylDYVhrIfgY9VxKOg1Fv1dLVkuiAdBWnCWx
cxd3rqgGmqJGKmwe3ZIgaZJ7+9RkFhXtSB4FX4vUZeGgMoRxJkXsXLTrK6Zs/v3qzgsFWGQ/UDtW
lMVDoCIUAmDluzhwdpA+7ln2TX6UEke/rff4GT96kaciR7hPAs6MwY0M8PdiLN0L52qeIv/LOkj7
wbl8tzliseFm4ywdJFmKfnkhhsIroyHp364YVxkZwRi17l2rE1Da3SCnr64xPNGtGgTgLSviqXWV
lUd0ajOmpJ0BC3Oqe4IGBzkRVTvGA5pMMgCDqE95jaZxG/DIcowUbI93DboobbOob0A+gqX/6KKA
ZDcdVE5FyZKrvnIesYYDx01OX6FZ2pd25F5ApYmfXy7UAR1DDk/KcJooRGkfVjFW6yGCW++nIWIw
vN9cIoDkLdLOEdMHgGJNvjtI60LVeRrxAVP4zoNSIZNiPqIuaNcMPVYkr5T/Kv4dxyaIsCLT45Wo
QYUETC439YW76Z0zVHQg5XiMWL2kUVPaiYU8Ts8IRGVLnC83upGBvppLYd2jnVzAZCWl8qmyXRgQ
8ViVv7xddVNWMRIEFKG4Vx+5eQLbt8tNOalD6cmQzEqZZ57bzsKJOrMp4wss26MEo3JfERj7YtOk
/H1hGLCnG5pNmHpkb7nZ5dQUJjBxujx12jqAF8Ezl9OYw0zqGOfSMqxxJn/02zym/2osm8sqXg9u
EhYuV1d7iW3KZtwtPHKU4RZtt9ZuXXMMDp1Tv1R2+UxOK5p/VDbHsaN0Tcn3uyO2hb7Dqzb3g+wD
deKwj0g/oHp2N2tpM/3Er0MZBxUmAy5Jw7XsKNdJ3UAxWd7YM2fBQIByorSvAns6Ms1vCTMMrb53
Av/SJ8BbHx9tsBsc5li3qO0pwuUdSwAq8s4YjFY10UaOofj6wlIlXqu8IzSUMMIJqt0jx/3NSWmy
7+iFodr8EddS9W0aqgpZtkWuTcZxWlnNK06r2o/xy89xfIflxRR3XuFJeTnOltZxYipQHjunDxr6
jnqy/3jZubu7/k6Qc+MKRwFaHbc5ixGmysShFo5+p7LLg+Pm7t0HYKPJzgYtSCNj8Aw+lCSfyeSg
sunTprlCpnbdzeqKV24/4sWyb5ZxYj4rG7v+jR2zed+IjzoJTQH6R+xrqX5yi8GMBT+08r2PgdWq
G5NVICCP6TDDr6cHLGaL2FvPKrKg3RyZxhRtm2u0sUEDdtQMEPOwb+ENxDgKknCjW4uxOdNEAmBV
tPymvwGy4jgphFd6f4r8mVFEOXOnWtXn6oWsH1YZjgXB8JzKg7VkLpNw14wsci357qe0JnnnwtKF
g5IMQodsGOYlUIrSe+rhMaF47Za+2uIQW7Jv1+3rXuqpz/DDDdNNxMDfPcS7Q0R5ZIPYn0zluNvJ
KyMe+zx36j3zdss2aPZA9a4HxSwyo6uvKNFug7LNlDUS+mla7VpXcvXjh4jDXncIafsKgOaUde7T
rOAvI4GpgiPWZxzjx33FVV+pqyEo6cnAWIBwyjldSK7vedTdV2ONvdcOeTYuMnVb0KapchTXZe9Q
wtTUY5WXoab3vHQDthUyAdZ+dKqVuBeSRrBerxd7fL90TQxhgM2MORGJJbYRqtyQCUtaulorHgbB
jHDXV/ylZ54ctVCf+8RHFOEXZxyKRKbSGy7LNAUr1/y6CGYQO5q50QwMzaGvMCxIIAZNP0HMxE8W
3QvcCS3XLKlTboQUWuP5V16+guygWZocjtfnJHEdtF5yfri8fQbazmwS+p6Ji3bDxgzV71W03lj+
hXGzxjC/To4mnURQUYq73cwiCcnJgmge66CEodyN8YkCdltQxK4Lug/KlkIg8vvI71pdUDG2T/4B
qXrYXyRtFPW5HAK3zLQzxgrRme/ldjU2bfCDjsD4hzPO655Q7CbWGOXNGoI77g5UWtEqh/AUSzvs
Xnw0/vKhaLZW/o56AmokxOruy9oyArgCOyRowCCNCLbdC8t7JKZpPqCjEMZ1LPS6IsFQo/tXw/V1
QCTfp/Bqxmm5PeZiW5ur1llm78RuDiukAr/SXQAIiP6z9pnsXiqtxK1TuBzld/Qt++QyUSzvN3LI
8aH0wlG+CzbF/gFSD3AsH2N3R5pxQQV0q2D8D/zN/72ihn9b0Pr/YVuD8PAW/9dlqy99Nf/6SV1x
X/wcuj8amfkP/963+j/wIl8cbLiSL57hiwX2f5c20MyA7Yuq0wCQNj0M+KX/XtoQ2BQYOxigcWaB
6fI9jHF/L23wYv4vN7SBlwbwI0L//6qz4WKg+z8GSWCObBkhBeVCuP+KQrt38DOiijzQsX7q7mTy
JT3ffL3JfsfZef0LZyRX8X96MQ+8MfbWGJP25c390Ru5N3O5O9pBPRShGS8JYRVGRySoaUl6acXW
yTTwJZAlpyHD/OS8OkCVjpElvavWJrr2ZScN8ztvBtqGp364pqmzuDKtCY9bF1bPeIgIkCNRqKd9
3zeMLqN8sK0ouAmM8N77daTCMJaMSX100TwdfIMBYpurb4FTh4jokgIqd2bqmkVezymTIkX8BiPI
BFRg9iz3FKyW97QC5Yrvm5hwHZPqegaOFG4bCoK7yOUqLrrAOXZNHb0LMgw9ViIBuhqbxE5fX97F
vyRNXkwVoXgMXEAt7texsZ3tBCGnRkKdgGGnypnWnlV8lPBQxm7zr6zQW6JHEZeQV5j4bxtLaxeG
kKUmSiZQjFt+fZok79qxjfXdGsUvuedXE/vzWJwRCqmWABDYfZD5a+/X8SIcG+4Gy7mP2gmGU3S5
vEYXY1onzXLXMRur05WkLrmfju3h1OEMO+RCsRT1OLBu6+FywnKQkNt0y5dAHH0ujkBiWs/8nPfL
pITWNwMIcRlC9VBiHJqvTG1j8/H6MOYwa5n2aYCBdC+EvFB2+qG5E4ZuHDLDnCowT8QWU6bK65lD
ECq+VjFbbWr23TlOjHq+O3MX0P8Xo1seSWLyA/sTiy0DZyGOdWvDW5mbUt6HaK/6mbDMQINcLPvx
gJslnq44XdnfbUebE32F3DR9wy0j7elgWm/g8UQfpVeETYpheT3Z+2SKM2M4hvCOYk5Xd8P8dQF4
rjI9BNVzPIcKW4uw+h+r9NefC40l7wMGiDsPR9R59IvwRhOtIzCHWBRma7xQtUYslTKJVlrPTTx1
j0TqR52tpgozl/D8DTIUtKSqDcWTbDt1zEfy9fjiL2jKaS2a14Gp94Ma3DbAQ7FO5OsWhPapqBnE
9fuSf/qkrn8MIztPGkfTftLDYOcJI9OOO+cWBwjLVEmVKYNbrjSWoaRmr5tzALbidXQ0AIs2gkUE
DIzrj6zDgJjTAG8yVWv4WZQ+ZhsXcMLXCq30pGCpknfDTXlPsRDEP7uxd1xUHN2HRHPYLw5913Ll
1G5ef0YWfZinEqfQUa3behfg3X/Ay9Svx9UvN2ZpTkXb50SFUdIajDLJjjyJaXPw2zt6Pwx9rTy2
3wPjEB4ktMhB9B/W9H9he/6ToRujLKssWY9AXFDRpLf/uGh1TjPbCL1oayobbPscqOL8H7zCxfhL
N53nufHlJ/iHZME0NaNCAUVE5ny3h2cbS9P/2yv8aeGNpV7J0fIKHbwA3gNdAf/JK3BiC3msIvFP
tndnLya+Lni6dJhZvncea/UXr/CnLCXkXUqMIsYhTsSGKICR//HXVDDiIpqAwNDOg7fdlVraT/vU
RW9V4VnOja1Gah1DxkOMMqL+rveq/CBk2N5BpvXHLHKnOjiOm+7eNjg8IYF+2zD6dxa7O49br5xT
jtK23doWt6UM0LMUf/FV+qOrnHfAt4fGpZBoR+RF8Z/x3COqG4Hj0Em4ddza888obq4vJ+xh9f7i
lf5oJ/9fr0Qtg+8CKOOg8OewiuUh/3PTdhLwLc85wcQbesq+9mW3Z//+m/WvX8iNgwA9y+WD/+OH
src9/KSeFLyng6zDue2uw2sVr+///mX++TcXCjLfhKGoWBP/9BBuAQ4s4xiR2Did0LSGtO2jj60P
ztba/MVr/TFzcPnd0frjYCLkLzHnrz898FVIPTGYRTfR0XbV18cR/WSTO1L8TRke//37+lMW8m8v
xpsidsXMh//9GxH8H559rDN4OLkpMKtiXhy8At5jj4hhZI3RZ7jQi3oddbfu1P/FYQxH7R8Xtr+9
dMQbJB4jSFb4f/42EueFotErNxmFr59DZ4EAZ1Tc4tyPdHHfr/HmpsRIwp/QddtraPX7o7supCWn
bSRwS/08CGXPVPfAZAKRMsMhGU5BOyo6Eov1LteuPS2Mz7oLebK/qXGQvEDa5dvi63p+zrlwf+T7
dHGY4/BNJhCaWAr8Ma8yh/sRk6tO42Cu3GC9wLUkfhkwFe5tLRkbD9Hl1joG6/K9haoWHMNCrC+B
jLYwVaMDy9Gfokdfd+v0WMwhJtdi9IiOYJe03Rssn/b3WcrqoYWiSBehCyEWv4O1X9uYJb3EpWL5
0dXFL/YHqlPQxKB8FFsMvApTOXXRzOWdp3UKKnGDIiiCa0ZB49O4rwqwl/TV0Uhr+kkUfX4gMT9c
oYECaQ4BM+CndVC3alMOTN4WoU6LDtw71wPmxx7MDTMtw2iAKrMMlgdSLQzt44Zn9HtdwS9Odr1L
Dp6m6TaI2eOUMckcuzsyE8sn4IHhhjm2m5XjaH+N3Sl6cJQYsoEY0S11nUzrFo5TadHpGjnYt4d7
EVOGe1ygEumnYruYp2qkK5EEDdbZu8maivWmCKbFQtDPpw3tE+aSPk2i1H7SNWFoMrce1ifZhzgD
pipqPuI9vq5Z787+AAWijJT7lYNh/LT2rOEnp8Cw3JUhqjN+dwpwsYQFTn5rqXic0y7Xxa2smn69
5sMUUGdxJ24RjEhGbAZtRNFgjRmx7p9XnpqDhbCxMb1h+bjVcDEGLLigZW9nYKunHUH4VYodtESs
Nb4pyHEe3+pAlQ8cHsJ0nGrwGjgBUTcAh6g7PS9UdVpWzTDaVRWchxxWg56NTXYDk6K+AQcW3Mcl
ZAfKJtk8+t6s5rnhu3MxF9UjOn3pdA1nFRI9Ufw8exU0DlHsN2rug4tJbzVnfxr4LifQNKMj1Ss4
IDgh0hk/g0C+HteFgnF/XFYY0GjEtrhfCZjWPxbbDZxDvuWzdTY+BKInWsTqz2lAz7mhtju8IiNB
ldYWD8CETBf7z0HTq+p2dvtpSOKKcV42Ut76jabIGkSqp6c4zxZ29ZPHnWxLGcC3LvlyFdKLquxA
ZwPny7e+iS/yp4AI5iJgH8mCxU+lR5MoOTfckoEt5k9Bie3Rs/R6tsyqHjY6Kjg+e/K3cFbvXNsg
KyrSGudaKf0ZjfZ68AvQymSE8INmDtU7kJiqUa/Uh+bLeTKR9YInSQiIM1ARmFDq8ueg4+gxzxeq
jK2139+U69LUEUr8QDEkliH1c7tnur7415OQgBI2Vt0jpdbzO6pP9GnM6PTIkQQhrGCeHxZd83NY
ZA8Z7YzddRWA3/gMp9JFoMZyfcCNFjdZ7+UbmqrYIO0EHg7xFF+DXk7N3k633m7ecNqXnzBi+1uH
+M0PBuqMNZioQPHgKjxCl4LUup42S9QIdTKvQCuowk26yVInv8stlYG+8KqDjfPq94qanDXSxX22
oBkEJxvIkX9jMxsR92WI8fzguLIyuH3UvN/6XgVCb7QKY6edv8Xj2aoUMiYjl+0rN8wVdO8lVvMK
M56O3Gy0aaWF0gNMKbMByuAQYYk+0j2D8QPz8PbMz91nHlnUT7veFvmBdTdOdeexdODDLIPjvNTG
unHrsPfOJSg1O1FdvZz60VlPIl+d8RSG9fCTmt3WINkJdd2Ninki6YT9QOd2BQXcnqzHEj2NUXbc
Vy973vkvvQYWZOpeXsfSKQt0bWTXMZrNayTdYL/FHmvTbr9v+nlU5Cpg7vb9A3DN8n+Sdl5LciPZ
lv2hgZk7NF4DCJURKSJS8wWWFAmtNb7+LrBt5qagZVrblLHJqi4WId3hfs7ea2+xoVg/EYDbKAqc
MoTimsylthZFaGv3KRAHNx+DElpnACu8aLHI7YkRH4iVwjeFviyap3K4Ze8XzxepiKJig/Bf1W+s
Vm+yp9avhmqjR2oXnUxhwmLOOnHRsQeUP9IulLlnR0al3wysH48VVfoTO7BZ38lqUP0d0sXQC3o1
uJJ6bp7zsgMANZvlpOL08ntUglGr8LGrptEMXsya53pFL3bKgXZOo72JuxntDtiESX1ok6Jko2UO
4wElWLArGlxJl7ToabmyDa/3k6oUt1nZo9DLhzZKD4FBHRrpd4FgJBhUZz2qGOxgiWYp9EegU+i1
24AGeefXCEiQiZHkDPjORO2B4HpJNrDnhKrsjEkCyrt/Bp5QVzss0Sosp6avdwaFl+yqprS+jURg
PGaBiiAopugwbHzqmTt069kjcs75iWi42toEekTKkWIj92e27fdVakpGiWmgAE/UUG4DUXc3OAF6
60i4M80WHeeO3CQNXgLcaI521oGdcmdHMqsaRl/QRjWl+8mPbrWkEWwJfOirsQpeG5kh/VFWFVsr
W4wRwKNZjtBlJ+DZCA1mMAvx5TacZ4R16QyhsBbAInGIAKprYGP6+VkvdKtc474St1loKPm2cXju
yHBqx7oykDOfFTYp+YbEZf1+DsMz0zRREaHou2pX+WMXPyVJ4AxXmZLGKP9AslelghkQqLygTET1
vkPDyi5qg4OYIkELhm5iw0tbJa4E4OwMh6brg8O56EWSusXM0gqFfJr9UMY0Zdwhxqem0wxJik4L
asgCPNLXpMPn7U9FQQyXDdSUKVSVYqcTIp0c6diSQh/ZmpJ4so7hjsJBcxDsUDqeKNlIoyED2n9h
J19R/teH+IGAxIjPGChY+8qUc5wd6hEtrmvjNcRShgASvaDgj6j72XiaHUEdwg6IeuwhHSTMtRBI
dgG+DGMf0OLKLwiSiME4DS1d4qxJgrP0aaJ6VPgSnFBzVnug+AIgZubMCqqc7mzyj/tbYRiujKL4
AokoohlqM94QaLtKGOFVCAR96w9OuKFhUbm+RC4TMPppxndC5wkDHkOgQtqrbdQz+AGomIQUiOa1
QtqLOq6hjoaCYNuk2Cv41iYxeEsfB9ipz4YqWfu9mjg7VLftFSgl8ZxVI6jXpOjKtTL304G0iRE9
Y0sYtks1d5w2g9no6RN4KytcVUUGm64pJnlUW+T2pD/r/VHgVlQvnURXkXN3Tvoz5uPKwkBxgn2e
mCD0i2QwD2M/mDexP2c34wRVE+cQxLIHOM6lBwzOifmkmdazH5BLHmrlDBhuGFhMKOJZGeGsuVSi
m9OoqUQ/ZFljoqaXNkUHOy7WjjNktNcIbVA3tq9oBAWE87gnLTTrNggTx/yCnpj/MyNP0JWZmivP
bKO6mZ5EOSm3FmhFi5pTlBV0UMLppY39ZPqtWrlf/ZR1IbHxWeB86QJHdXaL3JYppK1KVFHo9Vlr
Ucb18ELLzKPWB+xcKybaUD1Nj1FttLtuytgnoHabLiaKhHtFRkW2snVfsY98MXoXQ3CAvUavqtdc
RxVsU9lcjTCepyQ5dDTW8inX9HXumGHjTXOt7AncThCph8EudmL/eoxEelc2m5alfENlCJ8NmnQ0
fFqbXc9GS6VaJg42YNaR8+xpgFzZbiSzdaI7WmmrYW7Q81dxvmaXYVx1YmIPpWfdaxoZ6T1Djui0
MrEPDUC3jWI3yqvE0stbLoppPwjHHy4MP6zEYR7JG1gz/we/TIw322qGIXrfaYk2It+1fdUtYnjj
yxpVbOQcTSMB7rHRP5SOjhqpcBC3JmObrmtDaWjFzk3t1YiCjk0Ki2NNTyCXgOAK0HX1SLpENM9T
sE+VBcYsydXaZgPMN3dI+yHeK+Zgqfs6roL8aKcm3X0MXuVTVNPgxfdJax7TT1fkRxw9w6EIYcnu
mRbDPZsqP0UHrQl0Fgi2fvE1iHM3mTN8jWMoQFlXy74LwRxHzdtwQ9iLtYuDdnALUSKJL+MgHM74
ZnAYIMuLb0gtrH5WsKkvYZoYyGsTB1W2g9BcrRK/OHbwy59E38JPtfJxAO2dd2bLtBm0INyGOY2r
Y0EV3bpo/TLO7trcpjzZ8jytNf6V5AmJYp24rEX689in2kkZ/eaH3UgxAlc350MQivbQG6n+MmZq
AFxQz0R+OQ9kAjCM2zo8m75QTT6TeoTsslOmg9IH07CudDFeJVab7xq9r4dlb5IQOV+ZhEqWff0L
oVN3rSg4ivdUHZOfiASwjPT+om90ys08oUREcxfOzwZwOgulZo3xQPvL2J2aGOO+VCFS89lNXaDl
YbpCuY4CsuX70678hgg7xayhP2OJ5xPQWCA642Ew9zGoqE0Ld/Y2cxAOTGnCPzpgtqIEaPw0xum5
lERlCFHBkcfujo4nFzbC7zD4EVNduyMIDIpl7tujW6H2PhV1Ix5qyZY1n0VyjU4NPuVoNoizosJ/
VuvSokAnyUpQo/oqRFCReiiNF8dPOPSPjllGr2mR0ohVR2fcOjroZ7Of2Je3Zk2PHisRLmwzaq+n
Qle3CbyRBnCoMV3Q3SYqQtrqvGHIGQHEMt10s8H8haNIuUyorSPFCkR+YklaPHe91BuWXg072RkJ
Mrh0P+iYJgJ4rn1rsNOkKYQAztCNrQlN7kgkY3rkjZYecu14w6lXJ00t5N2gp7d+zjLBoLoBiDOC
yhzoqWy8UVTzKxMNBAJnwPrsm+Gwp8MOAjaZ8/yxqbsy3PKn6VdJqCUIQ2oEQexktV82XNX1UFfF
fpgtObjYeQeJTJS9iG/pzvMi6dkVY0mNCuw8EgCtUfhkpAiux7WlhyWYvrbAAsp88KAoSAJUdpJP
ZojZYK82CvIKBIn5RaSWtofGBMFzH5jJSYns8Vmpg+xsVhA8DSUYDynNmuNQ+0jlNWnJK6I8sl0/
AbSsfVr8goaSm1tkZbVN5OzMZAk8sdm8rxr2e5lntubwo+vw3iBAaswdIengv3gJjG6D/Cux1qXA
jqnxQSE7YeQE3AgM/n1ljvZ2RmLlmUjv6P5NrL8rNT6AKZ93AU2CfU1iBvYNRyPzY+ibi2zSxzuH
Vs4plJIOy2CMgCeiKEN3kEHZ83rq8LddOphbDIcjenGzz3K3QqC6K1SfigWGA7fyO8DVRSeHjRwU
PjzWVBBpw//dJ14Wpp2r1wKH/DCRIbYq4JREqzyV4wnDecg2uaqPGKpazy5pH2IDj7bGwLxmyKnU
VrQc+I8aJ8seCGKFfJYwf0wraaTBRisnYnS5ESTd47I65tJBGta3tfEnaJJizZc+/4EJAUmpHZ/9
RmqwGufO8JbF87094eXIuiIDz11YXfJrtp3ycaoJatgosy1QuRkjw2csyXAhhaMo0RXYKT/PmXIt
Z9Ok6bfUBlkHjLbYYo+yMO3HrZiOeSCNlyLSJZMxdVEPlHNnbIBp1Iiz6hTeBAxcx3NkZcWkWPgJ
vvpFHItt+1fvm93a0c0bHXQS5OGSnRRyiKEnGo6hYylIOHrG1E2TG/Yfc6IyNWUqNppWDecnJ/f1
J7+ZhjNFMPaSDtbqg83okpQrm86GApiwhQ47lWYclnUUydEc3frOHG/QG1lrB751tCnpS8MXTXkJ
1ljDkZ3aVlgZeCCkdTSQe6SurZHuYZJ0g7iFTjyrX948/COrsb+Fj7oqH5Qjjbw42wpZin1T0OTf
JAkbteYo0jJaO5nyu506HxEv+/E/fmcqcq34mXRzuH4bAwnmYagtJNattEW4G8BJvFh6hhvUKnSv
6opo2k2t5NBDo+FAUURfn2C9y+sRBInnJKJbk4k0eGRz4KfKZOtf6WjjEPxXuipcAa/LuCyj5q4o
uxfLrnuU++p01rF+HGcgPsyySJjrC2MbnhJevx2ZTykONZ31+Naqje5pjnJgPqLNRmZbpOSX1OTJ
f3SWPAC8xeEecg7O+NqozAf2hoiO7BwbZzKM/S7oAA2XLCpRDDt25vUlr8YSo9B5NtUp5P9oECmf
JNhVWAf/hPnHc6hNto7rpNVQVoV2gaIeu8MsL3O7yJ1dXcfo6sJyRFzJsrO6DAeb2Zclm6658Tzl
904mQzhPqB+ux7An96bu4JFu4ZFgeoydqreuNC0tNnbfWotrjr0FogNj+Kl2QxRt08bq9mqYNs7W
Z63/gjfc3IZln7womm6XHnYNcPBzPIoNm4dp2EaVc82wPEEWACcMJhmS9Wj4e6fudJSsTZSSccg6
mYwY1kOXZYIlF9pr6SDzDeqnMup1t25IalmlTuY/1mx5HJwI9oCxi0f2YFKEtegUxY121gqaxX4f
66T0cP6QlZFIenVss2zSeqjAXhT6A/7rVKcwqEEJu/SDyf5NQfNPoWYnP0wiAxm6rV5PBobzzUwr
Pl0Hlp/eYjvrthFCKbT/yQSXoPFZeNoKuI/cKug44/90suMUAzNgKIQBocgNhgsvwEn2EpSIZV22
PeODjtyvgnybxAep5QA68LLBXFVxanfbRYkHIROFZrbWM7NbdOpdm6zTAKQEsn4gGbjMM/qTrcDD
eDemTd16wIoRT9Jg9if0nsK/tAOHLNQG53WzTXKsckrUqtrKyYLJ2YUZ9f2rUJrORHKvMVZ0FKbo
l6Q43ruJkkXHWMdq6mEmnaydNk2xskWnAnoBeTMGNlZOpucEabcti3xOTiDK7LvSzESPYwL0eWd1
nIdVBoLMmCFBaFzDzusxiYaYr29Ux1IAi/VFR+mfW7Zik1oNL1lIqDHO6Kp66SnTzb+JiizSm551
7z5nDiROCMEAbp5SVU8SazYwmySXd8qy2t0FuiabnVNovrukMK1xnWXX2PCa204mBnXzSsg/c6SF
mzGXo4JRMs+owY8aHn+BBPGYct+RidYmFWgpNqxNoku9J2p7mypBfcJ83+0GpARso2qHDClfRDcs
64arXGswNlpyBEyDH5HfZY7+b0KYRO0qBK5oLr3aAJdEHoNEEEU26AcNB6EXmo3/kGu28DIfLd8R
2QwaW5xN6nzuUKO2bsRL/JDNSBTx34UKSwMZZA91N8GQTqouDdcz9nZeoID66apTgMFjm2rYa1DN
x79H8uZs6s0xaEFyTRZ0Hr67Nh2gYnzhYORBIPqpECQq9X2K0p3OGl+sP3oWxzd4eUlsZq5ot4Dn
bHSsJrazzG7CDMThXN6206zDVy8STT1GRue8pi07VwT5HdjU0G+aYQt1Y0L9jIMTb+9c2v0qaJ10
N+YJ2hdA0eE+zxKIFDWoqy1e1uo5Mybj0u+Uci+Qt94KTcR8XdMeUvQfpyyVU6Y09SZ2fkfWCpA9
fiAanVQORhagqWvmosCekUjxp5GDU7n9iMJ5led+rB0SUDWPMZE+9TrqUrZmouZ9pqfs3FMVvCZ4
586XRoIbi2xJRLxBU/IUCxQk7dix0SjjQxZO7a4pTAuZSjN1hymnEHIUvu4EG92ZqvoC4AyRAl2c
57QMeNRXelvl/TpH5Yt/2096dVWrsxIcBCKlgsSvGQ8JOZP5hieO8ZduepJeixxdSpnTGPLQtIQ+
JxkGFOgnulYoSupyJ+gZnqvloxu0Nm+e6ZRJ7dqM7h80+mTsNrlaL+Z+vEZRTVIRO/xZvWuyOL/G
kc1KMKHuyK1i90YuHr7fLWJRvgs5VqWFDF1P8YWUvfUkEzU6KEPWTNeYszuwA6MGQTwP5QV8gyHy
sqHA5p/Qj/iZyIqszLpG1v1YlvQsVmC+wmhblxof2zqyinWv+AOtOqo2p3Lo50PoxGNyymnPcWU2
wLIb2Rr2KYqAc12k8YT1Jcst5X5uSnEtgmCuViKjbEQOAZnWuZgFfT7VVFnoOOZ4mZWz9aiJpRQe
KK2prrU8NY+8S+QClpHYOBPy0YuxlfpPVpzcIcOQZb2j13WPqw7agEw1wABN1ljzVs1su/XigLiD
O+IrKxg2mpRQPxGocbxOGV0aRwHoOWHa08q0Fabr1OyVhwXCA6GFTypulnT6yYOTl1CL4uRHwmUD
BYxU5ZamaEpzpU9CXBmKpd0OrQ1NMtD8xkswl6euEddDvPSe+n2bQeHezUFZ1tugMWaynMjbRW4/
jvdgeSMP/Jl2nChXn+iixz/ytqpJRMizem9hWE12YZ2jAhsNdY12kBpl5k9WvdbTJr7N5YR3fChR
/mKxHZxbEFx6e5m2ypCe28K3Ahd/z8zemDivaYOEAQsFmY0OhcQ8SAWrEct8VRC9pPuWqCCaNRnz
o6s5hNXhMmqKnyVNnOleMXMZnhs/SzDOOHgXXZgJlPQBZgz3fY+7i9TsKL9vhtFhjYxHaEENaQpQ
c5gIxWbuHSU8tf6CTotIX33WgiDb48kPdzpGQdArcTovTHsd3eOY3IYGoTAuymqf6FvNRJxMnUNU
q7iKxhpr4lCKYzugM79KgFqJcxhOvOEx75Z1MPhk77NsktFFTJeZPWnI3YeWp3YvyEXbK8LsKgRd
GO5PES5heF9Vm90Ad2xuNbb9+srEiBJdkPZSnoJAjt1xUNUcAlURPJsshMhWGX1qjfjCNDY4zfRS
JXZpuR1xK70b1HxcXPwy7XhQ5iDqXKkHI1T8sYtutCDV5j0Gk6p4xFs3XKWYN9iNB0n6mAsUCCsh
m/auNUygMKal0QYmRpNif1Rc2HNVh94M7StbOVqXkI8zs4dwsyrBos1CODtS0EtPnLsiPV2Xrf4r
IRzi0OdGfSNNFiaqXiHPr6bwsjDwBhN+RSrOTNKVSdlE8DjpHJiLQn7CF4mLNF9NGBoQzeMtscYz
knM6n5ao1RN5hepvXZAe6YWRRopMiqjzmRgildrnhC4C11pr7RrGy7424u5Iz836IcvOPmi2blBW
r0XlAcbwk+0AYyFjIxhhmNdjcSL6qd8SA1mRNRtN+j3gSGbYvmNCstqqC3eEuo10LYmM3KmdziYr
IoMEfjngljUQovmVT5ZEuFrWhLkbcfrSdHV9ibQwvCnGBFUhr1WOr476X+HlCkrIVY5gtjtXaqXe
NNjYNhFg/SvhCPVJ1q084oA21lXJH1XRvffx3DRGtgaXkXupOkB5a4qJt0TH/d0PwiTdgugH+4LW
z/hIpSjfsHKG+JNNJd5+LQwuLaO0HkS3IG1qtbsqh87ZRWj3Jy+lB81+hfgT0B/TmLMmpfH/m7Hk
r/uycW7iuqNSlfqcUGBqmyCT4lqLOiSUwNZsL2M6eewEi3vBq7lG02iP2AtDNXv1A9Z+x2hA63gR
2GoTen7KfLxjkY4CNhxgEKWDn93Gshl+aHlEiDmF0YZVfeDU2k0Y+WWzQ8eXX8B9MnejwzoXUthY
8EYLJTtP6BtoZ8ZV/Eeo/vysNgadEUGnrd5Rrpzuq1m0pLDQAeRe6Fnp7wetQ3ELfkv7ozEMtz6e
2trT2hj0X64k6TkIbKoOCFnkeaCGyUqKqtuqSdQ+34QKbU8nwxVLOr1m32ezXxhrs++sat3EESK3
Pss6L8P7ku99J1BCL+usUtmwogAGk9Ij3OVpMKd3UzRDIVGy4aiyrsOAmzDLbQo+aQd0f53cpnOW
3xg2i5zJlxr2ylyC2uLR+qxblge38RsW1dfUOe3gR7/AABT2mUtziy6CF2R9cNlFDWJpbcrb/sEs
WGZBWmwgVlSKMe47ddapOtsU0hjiFZtIZZYeQfK0K5qGtOGQlu6ctv3anMot80Vy449WEsHlbgHZ
dTlteR7FAXP4fE+3PWiugA/4MfVDLdjR/wzuSiViXA1dfBVIkyI1Qr0ARQnr9Hhj5QpbWDb1jIuZ
G9a5Cqtnb5wVPG7TGNa/6h62BJTGtv9hYCMFYFmF2Q3WV2f0EvpbpDXFebEmu13kZzzgNC+nPDv4
TGNXbGHM664d65OMJjz5qsjpWPT4nR0fx6tPMEbvzl3pLGv6VN/ERaOTQ68a2a6DHWSCahDiTOOM
wm/FnwXZ09D9/cTHpr9oTbO7HqoefSOgN6hvtbGwKkHxoKWJyMsADaN3xY0W6+rlmCuhdkBbV4x7
zYwocdkQtW+UNk9o7vQMFTr9EXuNqr4Oat1gbAz5ljyn9CD9cH7x62S4rTFJ0YEHRHmENzk36xJb
KZBHiwXWpnQQeRJfkPZ7Ktfqg8nK+xHJObwH39BoO+iQZbvCBzXLsPOLm7EckzX5TEtY6DjpF0MS
1c4j6Nn6iLsUw3PIY9E2tZ5VxHO2CmAoq4vpeok0uY6x7PsblgkSntWQNyY9UxtcFV2IcLpFSZDW
Tyx78M8rJEfu4Pwmr40QtrLFm9eHN2zl7SXCNYW03KQkLIpedwj80ws7I5cyZUuMVXmkSo8M58w0
kKBcEgXfD9i3xHK26r0lcWP5FLbW3HHxjLQP82KPTX5UPXYyLPj5cg9sYmeDcgQ905RpOetjn/5Q
Q0/XKWjXwH9STErrLAASCn3HOFL1I26BKsbYFJT3GhavB10TlpdYavgb5qtDNI8+lvhru8KO2S1K
KlOc8RgeJrsZH505iTAXOWYt1sy4BL71fAyBFNi1/TuYZjXZE6xLGQl1Yp2vWcCPiWuUhbwkvp6l
jbSH6anN9fhnNObaSwXQDQRfkts/QpRNQK8qzKp08wP7d0j7wmGKp/9CCXWwiDtHU83UBRl034Rx
dh230GrWEl3GsHKsqZx3uCecEyVMZCBqYEe3fVaL8oqotWFgGMJ8AQIwlP11hj34IpT9+EvwXf0D
NTKEAJaozDuFoy7veWyPT2op9dupUiRc1zqK/N2yPLPoFlJa2lDPNglcUXMZH9GiQULwM1uCd1Od
9onkcv8Qj2GCY69ZwOEdEzUAnZ5mMkYLdZmpg57qQdYGDtwXvSLzEV+1kazn2af2ncCyetC6Uf+J
nbWf8GvDZHNDPq3tBVScwtzTOx9PbaJ0xfb/tOOcE3PXM4VHiVaAbdX7V/KsNdx+VKDPSZfbWwnq
80hWx/Cixm1FDVaI569lqZ9VvYRhWOg+pMkqSixBDm8V6cUg+ybsyB1Um/MUqZcZA9ex5m8w1P8Q
2tKLFDaNUAKKdf2DoFuUsa9MbUw3Xg1doZwjB38ncWL2sdS/YZf/Q+vqwEdx0NgbgBDtDxeEPqtM
m4yK7kyykxD+XVL4p//6njmWAJpvaVyP+GhuMkh8JniVQ2jlqbTu8nlNEf/rQ3xWQdti4XWjLzPw
f6kflMl4ldHChJVOU3rwKlijUbIVyGRBY38jD7Z5wP9rC1u0wbYgW4OvuWPZ0vib2/BGlpxXlgae
CGf1BK4wpqw3RFjh7Z05/srsi4hs1q+vTC7P+uMBsTU5aERQkZuLFe7dG4cXtkZnq6+adCZyOWSh
f5HX2wjDdHQZBOuedq/5jfj681u+yJ7RsKkGmHfxUbuuBjQ1HbRxq6I/Y1re9aSRat366yv7Kxd/
f2WOoAJu8rgkVj/9AzYfAkaBkIQ1dOkRIrg2t703esoK+sMqWhcui0zPcak7ukQwuu16dAdPutz0
FaUSF5jlyl9bHgyGbxwCn0cEpyUpA6D+tkz94+ta2imcdZPTks712D209jcJBZr66YlyAO6sqkqc
jVge3j9RJQ2oUtvYdqr1ct2913uqq7rUglYAHf7fdeNfc+mQuuhjvP9cNVpLN/B8l1qqW34zgv6m
RL17GovYHk+P9TdX4K+v8u17JocyxWUtocZN+yXzOPDoeEKuNG+bjbzyd0p2IPWNJ3Afrm5/f3fT
/+ZnfHX4Zdy9GVc9qdkFiEGWUeEKj5t6ApmW739cFy5sSCqqUHf2/qbc/ULKsoLnvrqaVq/DKnbj
bx7/3xSv92dCqhVGGk0iYDeZ6d+fSUPZ3RpraFh607mVFMCWHmMgn/UUAj4AraSQYA8NWG0eGuop
lKT3UWx9k3XyaZrBnIKTh2+MatoSDtf7k5BFhhvAgRo8acZ1ES6RB+15is3GHRR5o1bAptvs6usB
+ddS8eHKGfMCV6IwyCAxPwxIM3WQ7IaS3krsXNXVYzmwiGz04dQoxXHK1XU3mFf0cRdqU408Vm9v
RltzGy055tW8a4KAYLzx/M1ZLXP357PSDL4h3AxsJ+9vRd0s+HzcX+DmfhalfhAs3YnIJBmluLTN
DjYq+Mq8u3fU9BpQH60l7aeqy2+8L/98IEQnEXrBZ5nYxfdnYQH/moIRqXWVodQ1FM8BYDZUgUeB
bJdQuUM09uvrK/+0CljegTeH/DAkoPSi+yCwHdbIpjQolEF5GOjRdvWwK8JvpvxPs96Hg3149sDW
EMYPHKxHVMU6j/63xS706yv69F3hIIwsy4BAoqk8zPc3ER0tQdM5ueDwuQDXTdsyQZvNFuLrw3xa
DVi4vy0M4MzfpDaZH0ZwYCltq7Saz2bPvply8WraBiW1rLkHZVM8fH2wTzfO1vHdOZRSLAt9oFhm
+zcTl2rUfWPEiUPM87OmH8gl+e//fFZOvP7cNmaED69/6SAtDQo0a9Nc/GwpacyD9c0lfLpfXMLb
QyyX+OYSlJhI7WBhPgokVWxFV/FguVbntQglvr6Yzy+AowsWtqyeTN1kyfn+SASDVkprWICeI7GV
bEgCrX9gyH+zqP08WDkMWWZ/oxpxxi0X/OaCijZQ+3Z2/JUlH1rIh+hRclQ4OAC6J6s03K8v6vM4
ZbEuMaottjgcch8ualD6sHWqgJI1R13pUQfCqF8nY3ZKnHnd5/M3x/v0uCyOB4FBZZ7m149TUQRU
LEuk6q90wESmvErH9pxP6UrPg8PXV/bpSKx3GUBclMNNdD4mPAIswW4Qm+ABG+vE7yx2QQ9/pwL+
7YWt+OZNX6aYdxM9KyIVLCGLeNgO2EDfPzVRjzUIvaWI0LmNfiuN1wGvVS7osFvrrH/K+2H99fV9
eh2XI+qWaUkHkoTxcT7qoH0lgeCI5HkCkwNFYPzxwXT+10dhCwdRQmPeww/64boo5U4qDEuEHOPV
WD4btU/d65v1wj+eFMeweVbgxdkLfZglaBaXNnZ8Nj7K0aZQptcXVvo4dQ9fX4pcZrMPz4gLoQvL
ch0IrfFhZ9q3RDyTwcBerlGIrxXoyiqrGvfpqMWg34xX6GxwzgPqucSH7whIof9Jh3QNqmj85u38
NO5stqsm/Yhl1mWx/mHaGhryp0dLGqtY1QfEOWha7EzX7jS9T/cUmCj26V3+zeqd8fX5FuBgXKzc
qNN5Tz/c6go1ZK+B2Fl5nnfwvEvvcMnfbZYfm81qs9+vVvxyudls+LvVfrVtV/vtdnXe8tP//cvE
fvJzdV5t+dd7fj3z+/i96+Xf85O7/HD5y1t+ct2V555O3o4fhx3H8paf+J/Lj+W3LL91+Qfv9+Hh
9HD4fSi9kn86HPjx+7D8J5zn4ZvR+vmN03QBbMWwYJLY4Fjej1a9o3RMWxWFT+uskvqXKuaNnxx9
8+7rV+7zU9Z0zWTs4D5GtvzRsB1MRjXXLaph0l9WPYD2NjKA8UZklril8/r1wf51UQxSXZi6pXPc
DxeVadA7pUPlMUnLG4zie/zViIyHY68qu68P9fk10nSmVFVwYSYriOW633yjEtDo/Rzk1ipLEw/i
elNVHgVCOHfNOm9/oUD4+nif5zrNYJ0Dp8GkZ83AeX88IMtaqcUhWQC9Xh+En6UeEoXiYiRy6ptp
9fNEzqEcUMgQmk2DJez7Qy20Z53AHGyJvZ3sJc2GVdRPmTdOZkFgkohMkkGn/oAM58FChfPNfPv3
1r2fpNDyLcsMJnWyDf9GvL25tb0R5mJMgeUSQrL68Z9dtXaNaGo1rTmVbb/Bh+pl7p9hg79AW/u3
uNq2w4FQotVD6YnV62/bDTaWN10o34yaZU76eGoaG21KHsuYUZen9ObUCG9hd9kU9qrTGvoUUAG0
79ZYnw+hkQf9FwlhqfqnATP2E3Ruv4Pw2ZPhoWALrr7JHvxckwI08fYQH96lUtodgSI97y5h9rui
VybPmIpuXyOwdasJnYsm898J6VMucUzXWicq9+u3+R8DdZl42K3aKougv+WEN/cxS30/1HvOAEw2
DOZeHguzYJU3PaXkff33x0KxBQaKeixb8Q/bCRwZE20TtkZpC3BYuRDOZZax2mr+P4+zfHvfXBOx
VnjCJcdBYeAN8hIOL7xk263SbxYL/3pDHKkaZHcLPp9imZreHKjy0yToJKqXqpCnqgx+xdZ37/k/
ZhuMzSx3JCWU5VV/f4ghTNAUp5QSiBorV43Wu4Y6ktlqVN8Mdrnc/fcjigfz5kgf3sURhIAdFty1
TsfhGN3MvHjhn1bRUYyTKlRTE+5eGnT+pvLdof8xhXNokrItGgH8zYeLJI1japEwMq3Iuyi4Rmqh
i13V3AzqViBk0KNj0V+IcVviCa7PYX1EWNU5GwJ45+Ll63f0b935823433P5cBv0uI1AX3EbOJep
2AbtVSF+EFcPLPOI4ds0ttFI7MfBj3sEKWsz2UzTN0ujf7xWrAxNFUUv5U3t44pA9qZWmDW3o6yF
pLtW8r1Gr/b1hf5j4JtS54MJBI4S3cfCWIcgH/YE/TK8hq9qYWzwSvzBpLyuiMP5rw+1oOQ0phmV
vc+CvHs3TIKh0stEI/DMqh/7aDqVjXFAW/uLFKXvJu3P44UdAsg5mj18FayPfSUii6oKhhJvsaZs
q8r+pRFU3xXO8397SRyGDbEq6PlI+Xd5/2bkT+D8y4kk55XV9scQ4iQWoHVUTGtqD99UE//1FV52
+ku/hHLZfygrb47l6OCcyz6kOEc5wT6VdFj3gaopwyMA5CreLPTYek0n0n7UtXaMEVfMfK2UKBkm
l44HMYXKYD6kQDCsS78uhz+Q7pz5iM0L75GFECLzisxgs9PONG83KBfS14lgNLQec2Q8qJjSb0Sd
Ohe8MiN5cf3Q35VhjWVw1Myc+m6Zp1tdi0dEgGFU31vmHNxB6Y+f/4e089qRG1nS8BMRoDe3ZJm2
UrfURtINITND7z2ffj/2Lo6qsrlFSAczA8xgAEVFMiIyMsz/0zhur+N87P7xrbi9Zj9sjP842C9t
j9+JgOCv7dwPA4uENvu/sDVkCWj5cSEPVzPwEfumkMeny19+JUDQ5VYVEjPqVBZdsnNrLoBfTjo7
d8CPh+hBK2/KJIFeE+4ScEHYw7hlruoJkI1POnDhdshuUpHfFqzmW2y9KGr8ePn3vE/rTRqOAAlA
ZU/VxBAuVaee4zRaIFiVXP+k6wFbyjV4BM1VPIdf7FnZyH7fxyb0ZsmHphbvNkzyXPsgKU1J7UAW
r8zIv4sbC/LQdt4w+XdOTF9neagsvMgWma+gUzW2eRdrYOLxJNop3c0MtqxlT39qOYIUISxNQGTN
fYyUfmLXaKF6AJtkomtmyX8YACk30gnh1SVT1dKpcJ4fWstIe8GiLM222WR1xrPUHaOee/iK/8wW
RDnCx5kgGNSaMgNxdmo+WHAEVvlRY85KsiFaKq4uCxMfJ4swStCAyvHIg1ZaEBa2M/SjoNN6XbOA
CmlgOvIcHF+KvDVcWc9/RSx7HIu6j59llvM2TES8vt6kWzoFBMqTFF0F6e2YRMB4SIUXzGzcxbxs
H1idhqHWyMGZBLpjQ57oZos8MFSZDzIcijZi7WluYXjSecyCnsTWZvfiNDedf6UE95BRXD7Xd48C
QZQlvPrmIgNSU0+gz2PZh+Sr96Yi/GIwhMXQyWvS1deyZP6cSvV6YmJ0Q/ianhBCaEtXgbhiCw/3
mUprEGgs7Bkfsw/px/bAfvr+AUIrYBFxQhiIH5of/T3wGMafTgQsep+KFrwk701iir6Inh4UGrn9
Y9t8UsGPmK4yZcNTxIxTlCWYT9pXysxY9EIIONyxvQ0TB+SxPU3kOHyIe+dYsud8+WjXRJ5YkPj6
yRsj6OUAC4oz8BNAqgwM5aNU1F7CjgbD93SMDGmjfr/mJXgIbQK68IYtygSS3i4HHg5ex9+m7En+
sxIluyn48Re6ncgRQimML00fQ1ju2f6wuwdoJA9gDniA/8lW/+LLmZinRYudVFIT7gbKHEnHElDJ
vHXK0Gl2DHh+tbu2Vq4MnXXNjVx89avplkxhidKSJS9R8CT58o0yM94WWMEVBV51NhUQ9GOo37Ni
+uBk8MbCPHZfgja64YmLBZ6+Q96iAAOLNKqWvE8Rylp0j/w6mqrSK7OPhEDWK67k6vgXn+1ExqL8
iXIxjDiMuyFjjC1aYsmtH0Ue44yfAZO+tsLahXBi49JdO0+GpJZaA0UbRxbiy4JsYs+QIXkD+2eS
5wRfGfpqhqdsUEHI2xC2dkWdChMiCnwFfmjFUelZCbvC/S994UhRmPzRvgND4frDbWR8vHyka5+N
rIiLnsVavp1gnmUYMYGxiJSU+TAqLbkLiCTD1mDRu/7BYh5MFdFFpzfHa0eQM3fV1FRmXHqME5OF
fg7gsrIPISsm8NcEvHrcMvtHsndGNm7EsbVDpelsAA2OOxiWYJixHFuGARG2J48jmQUjn9GzbL10
Sy3yE5BA9ICeLp/pWhSjUEY+zeOHB5DggyY7SXEjcaZKqH7u2CfpMnUfGnCM55uliOVyFd3uRJbY
l2EUtdfzhHPVk1/hlAMVCDeTYZjPdRDtoxxEg5atT9YuPgLa+HJZz7W7lw44pVZaoCalzXN3hK69
bzqZi99JWWT1PzmkVLmcug6wiHm5Edi2hAm+Mc+9AT4VwnrtpxMc1ZaNqPi1qvYsqW2EsuWPen+m
v/USLtsaQqGkthZRyouafg+qjSth9c9n4IZlSkfVmTQ6P7dAbgMbQp7SA+vgsxL2P9Rsqwy3LoKX
D0ORskKX/1xEKdcwelQY/ZDsUpMlIVjGLn98ddXyGO3+PxFv//8kGOeAmDJPTvJufSzoyNyN18lx
eqi+6Afzs+l+hxl3zzrjvtlDqEQ16vqy+NW4ZdBAoQfFPKY46jH7LSg8LdeqBaMLwz8TpdO8v7os
ZC342ydChDSBwXONdTWEaM5zZV3TOVFhgcYRPHBGs5+Xha1+shNhgjeBCjpVRo4wlaVlpUg9fSuJ
XD0zxmMcnqi0acQBNynPIwucmdIDM86kme9HXpA+wwC5Yd/rciBQICgshSAh1gMvi7N2JKu2HQIR
zwtnn/RhvlOUZqt8tvqFGMjVCbQkjeIzB1xB9sig8fUcud635k0c7Yz2H6OEyjV/0vxPf/6JCHVL
H5xxYMsRvMoBwU7LLUy+nF7bJmXzY6NAv3ZyvwXYsvCUmqrZzlIbAebwHVAst7Juwq0rY0uG8HVC
Uy+aHL4/bzIBi3gEkotE+/I5rV2Ap2oIflPKnVx2DSJAMgljT2+uy27HFuRlKVuKCA5j5Dy2Ow0p
tdYc2Gk8TDSkIXXaXxazdvGcPPPEl7slsfQwLEFArQ4wqIbOczKUbmL+zLea0KsK/X7LitNLsdNN
pNZIKmElMivY/ExAODYSPmUtzpzqI+RDUCWAaTFwbH00Pxo2wEIV1zYL4aaePPdKuwvBIxjYy4iA
NNTnFiISiM1glmIydNz6MVuHu/j3ySXCRlKTwyPJa+9G+uh8nh4BvXVhPV5mUY/yNWspu3wfP9uv
9oaJrlYtTo9B8GV4mBp1wVT1WDZ5GWpopubikFYUu2CsHnWACu3wOA/qLszi42WLWgtaJ6JtwctD
3rgsoS6P+eh+HH9UwCEOewD9ph6Yrs+XZf0/ejLdbbO6QHlS0LOu2mKqfIQxs+Nfp1DBs9UdfAFh
9jquRpK1tDM8Vlw/F45zI1dTebj8A1aU5fHE62mZLuZhKsjvbT/UirpFWUYAsvbnUNhYl2cMR72/
ibeC25q6iNNZ0mF/httn8bFTg4K3zAG4jrsnlD7oUF/oRkvNK/JaYDKSfvg1heZ+kiEXnNKry5qu
uO+Z6CUqnorWa3AraXF4mXIfl/u0esn9DREr7oIIVq0YpgVNSByjzE1AkkepoSZTPcbdTtL3Mdta
/W2rbXT6V3WhXsp8K9VKW5yHYZRAgY+QY+zNKxUIueIlHp4uH9eqLiciljh1elySGSR+hIg82sfd
fcVgtzTu5/HK6a8vS1q5jsAD/62MYBNzDW5/UvJh2uSQRTdT+W0MHvv4x2UpiyELrwZmesjneQ7R
AhBf0ilsYo0KXAoAka7Su46Xf9f23R27c1uha7k+RUkKExDsaqgyTUrBpdhShPwhXGz7froJPk0f
ouP0U7oOrjOkdRvDdmv3hXoiTROiFQRw0IxIcumld+ExvivvwkN0b9/Jh+A4H41jfWy/Xj7IlQuK
9oMCRwfvZ5hBBPUs0NlDkP3I6Vi87+GwAUPgsoQ16/4tgfGOc9MD58QZlQ4JsvTQj3c26JL+7rKI
tYLHiRbmG/PXiXlDG2oN/sK9Mz3Ou+kD0Ffmr3o/HfzX8Jt0+Iv3Hs1qZmIQpDNYJpwZjV+1n1kw
hcRAHndx5qQAPDbZRsa15kgnUsRKv1V2GnA0PCA6/UurM7F2m8ev7fzn1+OpLmIRGAqvTgojdIkd
N811twBnMT5I8aujfcjnx8vfac0UGCJhpJrxWaZ8hINjnqnOIBsqgfWtVWpuZgNgbRnurdk2Nk5v
TdQb7Z3FgpHCEPy51ZWaMgMEQBiCBCI1j1P8rbM2tFn7QOwnWvjrMpEhmkE5Dr3e5H3pReGvWgNb
7hA1RylsNzR5N3tDNY+Vh//IEQ0haGNALFJidwTZ7SEAO8GlqPZg+Pt0L92V+UbEWz25E3HCk6VM
osyoE9SSG0ZowEYeB/B4Njx2S8gSdU8c1mmdHuTV5T4aPlfDVdp8ioPrPze202PTzkVIRcriNmSs
nmKgQHGY2PJlyP6ykLXwuWBOLKtcDCqLgUfqeNiT9ZHYBsOumdvbSXb+wkNpDlO+YhrcIVKf62HY
YZ+pPtWlsNJ4rIxeweSRSuU2LpxHPfxha9nGya0lCyyoMdTIpBNddsECWh56Q7CUFKClctseznEJ
guUAbjrJjYyNV/iWMMESKsDhwelbXnz5vug6bxpvGjAzJ2XfbbEdLSclXuWnegkWUUilbSc+ohbw
GKAGG4bX/XifZTvYOYALBWfC3rCPVTs/OUohDNVgo099y/svhy4yyZ0vgGfBtANF0WU7XEv8sRGa
UIykmopYgoSct60DicuCYXFXTV4q68XR2WO7VqIrP9x4SK6f43+EicVICJinwlIRVgagh6b5HfBO
V2CBXUOTyBjX/I9qjp1rS/KfjqW9RcLfWqqCYYZyPJigSBHUDWZ7q+cxUN05us/9rf6asnGeqmCV
nU/Q7RcVB7X8Hip67cqNwV0y3VnluM+gyYplGG/tr7Lp7wr7mZTtGLNHA8bwR7V8CkZ42s3IlaER
uPyhVw1qmSxnAoY6nLhMk2tSqpXgYgIZHIB+Ql4Qtf8yu78RdFa9kj4DE87wSCli9VJp5LDVJG5q
U35q/M+t9rHOjzPAHK9/oQ4r2qrCyiIECsIXBUywl6ACKr2E3aCJ8ocDcG8z/bgsZVUbcltQod+S
AUFKBfYCsAVIkYGW5rd4SQpu8QiKclrctOy2XBa3fmOfyBOsZy5mYLk7bjeKOGzmyL/m8FsBB7Lc
6Qe6nvezMj358rPV1B7cqBv392paciJciHLJKPVMHnPvqXJ6axufIRz7DBTeATqcDUlrtshsM29/
Qo/MtuH5zRTAMeVrBZKK6i6z9nV1F1r7jaNcXgdizKa1hyUyx+dA9HcuIyppe1ijzO1n/+ymp4DV
itGgX6t/gEcLaHjY2T/D27bxBdeu9VOpi0GdpCc8cCfHCpHKGEHRyp4JPs1lxVa+0jKYyNTFwpPI
5um5hIrxBT4SDqaP6nOi8fiKtOBHN7JnNQNveFnYiv2zjaKzOImnkUkI9j9M5my2DfYvKb+YXt6Z
U3It5dPONsDniX9eFrZiFWfCBOO3xkBRwwFhWXrTjTWXkDsMG/3J1dM7UUiw8bScZw2MmNKbGfKa
1Wc1/ZQ0Axg1vy7rsnLTnekiXN9DI8kAZCIHnNznrjIgZGLeyAH0xnbugX16DiBJBil543ttHaFg
HOasOv0AuqS3cCGbDJRkYJFvNfVWbPxMN8GzbEgWwehEt0CCHdAGY6Xdmovb0kNwo46BrTEN0CMe
tdu+HUH9clAk3YhDK5f1mSbL/z/x1jB3yEdGxMzW0Wzv7BboVXXxJ3i2M6/YsIn1c7MAL1F4YKri
sw/yxMxwGoJ7OQFq29xW0VbN6a2XLwQ9FPqPCPHFBxVzk48gnXnGQbsavGmve6Ob30rPH+SPw9fg
TvPUJ+Zv7sujv09qN/mR/Zts/Yi1S+zsRwhBA4YVGC6X4i6wSFDiOcrdaHh24VnggoBY0S2wrZ65
JXY9VP1WXYgeodNLrQKLkQd3IRstj1n2tRzveialg3EjiGx8SEsIItoI0mm1lF1NFkWH6WiDgv03
4eO3MssvODHMgqFvICEXCbw0bEiVgv0QH7OE8b5yFyvHIb+6LHDr9ITAEdHGHOcMgXMFzP1unh+i
IfG6aDdo3y5LWnft36oJ0WPIHbgGZSQ18nHqqOopbq5sVUNXLv8zExTiR8X2V9tFJBjyxHT0zoxe
6/xbq7DxIn/L492kAvV6vKzXllEIsQQgJVWXdfTSlJfO/7ZZqtw6NyFnUqreNI2RP791wu/QVF7J
Wf7alsbhshprrZnToxPbXq1Zhv28GDfIfK5kH+wY5Bgv1WS6j/dmvsvVGyPfErpxeGKeAaDTmEF2
tFRD9vY1VJKwv1zlt9E18UMHhP6j9EQMAcP7srKLrb0LlypwOgo4T2s1bDIfX0WsPQS7KJOvNQoV
lvQT5O2Nm2ZVwf9IelfLhgwe0sUOSVOduGZduGXzN351IkGIuhAtdJ283GW1nbhW/9OAN67Z0GL1
vjyRIcZYG9LZms0xz0i/ms7nOfjAaMKYsrqrMUG+IWw1JLHsTaYL3pMj9gghWLEqsxrwYfVRU+jW
2DDQ3nXRx1LacN1V1zqRJIQkgGy7LtGXaNF8ko2dIe+dcisirRvAb22EiKQFalTMA9oMEglTv5e0
dg9kk1ICxwATTA0QIwTNGuOWL0n2tYDArNtwsq1fIASoqYSnsGzRsoHcVPuZdxvOtJrynpyiEKBm
4Kn8bFw0zF+C4ZOjQEb84Hc47i5r4j2tvf/OQMQ9dmOGWScPUSiIr2hpe/7sDcHPgJWbfqsVtWGL
YlXDHCAJgE4JC6FwJC3f60s0femTG2OrrbYlSXAxLSnawWoWSQMwZtJtJIUQzLngF45bwxWr0U+j
HgRyLQN64shMNU8tu8Z4s2y/Sq3qBuaP1nhotsbBV73rRIzoXWqUNsFSqZmt76bDt7kz/Y264qpp
n4gQnKu1e6WzlpfjYH8O238n/fryPbGlguA6RlyZWuBzUmoOvGES7CCG0fx//zshgv9MemVDwIAS
am/uIFCFJOuoBV/+KyHi7Z5BR9RSJ+Bdyj0Uq/tZMlwr+lNIHcqtfI3/WJZ4ndc9mMzNUsZSrOdQ
/xYFx3TcGH14K6S+u7tPZAiOwuJilSaLJpbiOldD5hofv6kP8Udo4z9Uu/gVgqtdCt7Trrl7DgAd
h2PqVtoIqavOevIbtPM0vbKZQLaXnG+UgInuXyIQFeoCpr07xRn/5klwImvxgZMngRSpYWJVyArK
77467eYqfZFjbdcN8h7Ow11VZQfDzL5etpfNY15c40Rs6BfACy+fsj0odwoQMu58UPfDv5kXDzvz
ej4Wd/5tvc9f5MNj8KO5ebksfzXjONFaCB4tCDbpvLyZg+GbXj5L2nzV1+YhVaBCb03I0xLQSy6L
XP7IS4YlBJMi7P2BJXY0LiEmB9kXfH48RNra3NoIKrYQVCwzr5VxUU2dru0R2pZXSd+4krdECCGl
rWdd5s7HPiHzGj/l6Y/N1Ya3jf4LxyXewpNmlYUDxrsX38FOdlQ+RS5jcg8kodATB/fGEbrW8lU9
+J/iV/NVdocr9UPnObtn7ZhBtLSRE2xoLF7UVW5LUxe8fbyntHtwmk96tHHZrItgY2Rpc/J2EOyj
TbWhkhePmGYocmLQJZ9h7rhsg+uB5bcMwTY6U/VHUFwI0+n0HGWtG436IRl9tyyLr7m+NZey6mUM
pMiAQDOs/24zGrxQNdNIOizWmCpg+J3u0NfRripvwhjmpw2zXK8Q0fgGrhNsN1NcM8rMvMlGSDO8
7BMorQDGKl50x2IfXKYP+geIKS6f5qpHn4hTz2MYDHUwH1uoF8lf9enGrq5DgJzsjSRB2RIj3Abg
CeX2UKCVdGU/Tnv5ProBCT19Lb/VrnIdH+Ob5MHw/P1l5VbN8UQ54V4wkpQpkxyprXbHPKM8vobS
hmZLmHjn4iznAxTD13qPoAg/pgnzLKU11pPlKyXZQzgLwe2uCY46UPFz8voXOp0IFKJ+3alSokno
lNqTegc3xeD5ncEwjjxtoVGtHt+JKMGbZ7tM4hGKaq9zksc5D70osG7TcWPPe9U0TqQI/qziuk3Q
IcVMj7Z2M+gPmfzB2FqEeQci8ZZ3nYgR473pF8noLMON84LY4KVy7ZrhB9iJx+KlLzw7umWtLvJv
e+DxY0+D7vGv3tLWsoMJbiONKuE8Bz0O9cFcGmB0prTxzpi+mVvRcdUeT2QIpwlaCNN19CCW93qo
7bLsh9V+b+e94v+q9H21BUmw+vFOxAmn2khBK9c+Kun6F2OClvHJdG43C2+Ln75zMtC9AZXWabmZ
wsHZU2oU+fLtmmn0+upH6G/Y4KqlnwgQTm3QYUgvLQTU7THJbjLtH3iALvvt2j1CeUgDNJ7rkc78
eaAF6EAK7YBAC/lr/qkM2xu4jJX93MXGTcsa3YdA1pOjqjfZ1WXBa5+IOU7wQsHnYcBh0f0kS1XH
fDScfCRgmJ8s65EpxFG9TbYqKGsnqKmgn4I7zzyvOCszqAtJS6gt7qXu/Ei+Dox5J+Xa8bIyK5bA
nCPL2QuoK5CAwik2hgXLmG2knsz2uyeHvuymZbWVG4rfigWphSZBdZxlIMSQhRjLru2kVRE0c1n1
I3IAard/VREgF9WHOL621D8c1nqTBq6GDLgNg9dvVeeTDwRCpQYDG1NSkj1faZr/CBOQq3T9vQ5W
mzZvpYGiPSzirGWYnPl70Hht4VKUTQN2r8ZhD4j2QtjtDW04WLOnsHV7+VuJJqGQwGDvhgym6wLN
LngtzAt+EUCC5+r996iQIdW1DpJWPF2Wsvwpp7HhTYpJDRQDR+AbJv7J6SUlC9BjFAZe2Sg/2zI/
+uX0NEoWnOcsPlIfsjdMcE0tDSAqAGsZTQTM69yf5i6feklJAtZsnvKy/RBGlqeYW4f3LmNaCBbY
TGWwF0xckIUFt03Vsc4KiWL77ZfMTdzABXL156u39x7/tPyKpCWwAgvLOq+GrHOFQvYnfNh8Qk89
1jvAX4/HO8oDLrisl7/U28mcf6pzQYLlDZo6wvPuhx7crG/MGTXsGbFn7jX+S0PJ5Z+Mv26/fNnd
O/v7jwf3elwUPz781N073a12xr7cG/uf7oPuUsBwU/f1uP/sXT3++nW7Val57yjnP1f4AvC9J0Ed
cC6S1cde1OUR77Wy2KtB8skyBmWjc/rekBdxzL8z9QzSgCbcQaMC/sAA4ZYXd+MNBIQHmd1Je6hY
sGoPAG5tfPb3ZgzwOxCjbBixdQqgwflXLzuVZVr4BT34TW+aSma3aBpuS3ULEEVMSP7Xun6rJUSB
1Jes1q5QK7R9V/O/QFy6Z6zkau7GKw3sedNIFRIxY3fZ2N6pxwDQgtQOMxCh3BDB9uZAbzR7rBKW
tmbPBKjVSEzX1v7wvasgxeGzmWBrssOrCekPYBcOENGQaA3NnVGXrjonsM5v+M3iFmduwxqJwqIM
lx7hADzz8y9VMZspazktZ7pYVwb8ooTCjRxh5bRQYdl1JlqbLD2fi+jmoNPSGj1mv38JQ/nQAM4u
p9af2xzXG6iEC4gFgUbQRPeNplIW3K+YEoih1VCD3CXpl8tffjHcs+NaaBNOhAgv2qyEyysFUtEb
lza9EkBx3LCKPnB/A1CY+v+GY/35ssh3j3aMHGot8NkIozq1XeH8+qgcoB0dI6BCo8dwUA86c4Fj
Lf9UlOBxTHp4geVX6HiBFwcwS082LORd6HAwcgoUWInB4oRohl3npGlPCusNMoPlNEl+OrllfK80
5kkUiEV2bIVOz5d1XjEZHAvqKhVOqcX2z01mHKB6j01wE+pYrfamwUoIGHjRPhhw6sui3mafzz4p
+pGGIc1mK5Ik9lxWGAO21DdKxNr/YVZAQM6hU55f/LS/apKXLmVfKLjrLek2TJejZkjuaRqPZhYf
ykS+lroPtf+PZV0bw/XGD1txTYZf2dVkoZ5nnZh8zPU0JJVuRt6cgx0DKnVMFuXkDey+ABRk98lU
RCajMDWE15Fkdu1VUajGQ5iq0l5mVcO/yiI7CG9qbobJJffTdpCTqo8DTKj9ru6nUj4o0ijd2nKU
656SQHPsFcMAimSVVdqXzorg7IRRhlXKy6q9N2lC24KBq8gyMDA41PmZ14YvJxMlZC+GclpTdkro
zeY1UHo9U69qvqPc7jr1HlCEy4JX7Aq5yxQ2iD5gIggxYq7C3JdKuFkDXEhLjF3RSLvA2kKSeBtr
F2xquRveQINY7hWfRWYzOkZW52ARpsvkUAh656NjP+v1Ppn3NUC3bbSv/BstOPbFiwRru/25llmv
+l6Wt8AI2vp+7D4CQ3pZ+xWDIi+XoRfBqTSqBOenbiZ9ZURDmXhJcYSq3VUIW5clvBtiWe6sUxHL
TzhJmLuxAmC5QUT5k/FwPfeiwu1vpi/Dj/HrFlzzSmAyGOjAfqA117iXzmU5czVWaYEsm6IYE01D
87FV2Ydrds0WjcSa3YBeKaPegr1mCFdxQPE2iBwufIivr1qf+npiXNvFnwJDLH88ORPgupgnd/K7
dEbtR0muY68EXPsOuNt5Vw4+5Za5p/oXBebGzfwuCV3kAVDDhQYk/bvLP6nnXmlMKEGdML1R269B
pB4CckN94xG6cnzIoS4FViYXiZgvgRzZq0HUoNdUfeDG+tn61TGQ7KfL1remzkJ9wetJ5eJ4t8uP
PiGpc+yl8TfF+NX3B1P7VYYbKcC6FCaXYGKhJisumUewAIddpMZeIF+3868Z4wvGh6j/dVmZtTMj
VIEIoPHGJak5t+44bUlufSfyYjLpoxQZVI4qPYpcJ4qLjQrVWrxiGgFE08W439+BMWQSBd3o2GMO
XH4ZM8sB1iKMlcdxkiEwnuBPVl1ZUuUfTT5YhxwC3ec0Cua7DI5r66EGNzQjdvNSPjJWJEOoKzf+
r8avx6c5DNKfltUYV5adM9A29bb1VY8L5fufnxeY1DKpCttblNvOz6vquKcGGcyeTp92fgjRu1Nc
Of5WC2Xt65+KEW6QXPUZ/bcQAxXsYRqvKFF6RpIwu/lyWZ9VQTplNRNCMQqTQixw9EotZ518v8ss
CM5yMDdeFTupPlG00X7OZkhicFniisWxEksthfgDhY2Y6AFYpUx2GaUwx7NsAAu1zlafzzDEZTHv
UugFp5frh8iNekSg8w+l1aqvt22Yer5ea27T0cBX1ZvJ6RyGv6HHAf2x6/79G5nQ0sATynNUvPdb
v/anwEKmw0Zu1GO216XyWBc8GrOHZAsfeOVielt+0eCIMhbM93MNIbIwzEJLwC2xzVuZJDHr2eDo
/o1ayPms/nBZt7XPRmWF7NwGy/kdbFXl27AKGxB5B7N9Iy8Qs7axV5uNELFijkC9K1RwwK7kdSXo
1BlDIjlSTm20MI9LEQGIJHfIwsbNh43bYuX4sHeevSC/E2NFA2mcWCOgjLEHMne/z+VeuieI/BgZ
LXZjyND3Awj0G/WRFfX+l6dOgRzPYn/u/JNJvi1Vqm5Djj3QzatYP5Yl6GuzK3/IHi5/ry1RQtpi
z1pM6YDCb1K8lHbowocOC/yXcKvOvGIXZyoJfhbJcktjFDlQi++CptlbbXTVzfqfRw0eKfxFQXsB
whDilBzJtV4r/nJy9q5T6g8LmE4e1RtWvpK7sksNSxi7awQOEaZS6+sijrsm8Yr4dTBrHvifL3+W
leNaiHnspXfGoqw49Vr6ZRKaRZd4Zjjgqdmh0GIXTvU/N+6FKIypdF6aILwLhiYbDcg7QLt4Vlrc
AccPk4l80+W/4AVyo2j6849z5rWLLZ6k45EuxeTPeK1WO09pXWpAExvztKvNqd4Yg175QIgiPACg
x8NHRJKP+iIifiDKqKRre7I+TsoWovSWCEGbyQj7oPQRUZej82kO6piyYhB8umwIK/55pohg0OEE
8ezsIMVmEHQm9uh0MD5p0tZbaSXMIWdhEoR7ir6j8KYYakueGR9IvajSPy+UPb3jX81quK+m5F6T
7K06ztq9eyJPXFGabC1MAx/gRKdsYDGoGcUo+sByA7X66vv2IWBaMCySDb9dlUpXbSk887AR35xD
GhhNEIHhNRfpDX2hMv1Hhc0YvvZMUwAn3hC39gAlefktb7GhE4tXh9xqpAp5Qa8y8z+5UmO4vIHA
0P88AIJOndiY9k68v2w07/BseLqdyRXuR6C0AlkOkav481ELD3r1OGlPg35s0Rb4h6KZvDnKD11z
bW6VG1Yt6URnwS9MX8q6IEM2XSUsxwSvf5QepjS4B0jDnY3szwvTZ7oKHqKPDhc/8KnQX9wFSuZW
TXgwhy3s+lU/PNFqsayTLzmXcdDVi+VMjrMfjfbb0HQQrwcxDHfzbuPzrQqjwgqnO/ULCPzOhaVt
GvSNTim3NaSSxmXtlpX1M19qfZH/FF8VnatPd3kduZp8LRvHMP7um6bXB1/6YiP+rJgSm9Pw0cB6
o1n0GITAINtFF6f+YLhD7Wif8lmRl+6JcTsacw21n9O6XTGnXuKr3CJ5Fu67zu/cuIuHfaNF9t98
bNthSI2/GUQSDLtXIcTqypYaVdT8k9nRDbdw4KZ2sHExrn6BEzmCEWs2i32dwxeQVGVHn99jMp4M
8Fv0Vy0PPIFiBDUWgF6FxCioyPTKscNdpMlxtcKp3Mwp/uLmXaorAMQB+fCuaE+VZ8zkcEhhIaGn
EpR3Rurfda39ctlw106NJw1r9lB3UwITdLHKXgrp5mMNsZk/maD2Xdd+0N2FoMS8GNnWfNha4dZ0
KLbBkcTb5p1thn1ECySaUi+Vkl3fXlMGKfqvJo+56aaTUhBZ71NgdfzDZTUXkxfqqehIhKU8BlaX
I7hnMeRm3wUyd6UUsS1c6sekmWRXLozmwW5vwvRl7IratTbpw96HVoASgDEAj5LNSfmNzOkkCFUO
uxqR1hlu0DiUpOfWupPC8YvUaOo+odLuZh07HDBWvrZDOe3aeNK9Jok+BZr2bVCCFwCSkw+SOc3H
BCB5N4CDe6Pt9T4p4vdxMguaI6gOYm0tZd8dCFaZ9rX21JavQ/7l8tG/v8DP/3whDOdZE+oZeCpu
oRwT6cVSn8b0Mc2Ohr0rg63Vs/dJ+LkwIfTpca7PJeUw1093chC6qRYcgDvZWGFYi7AsHvI3L3RK
kuLwiNq0PQ0vasVsVbm69WIk3zTtWcpHtzLuEvW5Gm6b/iD792qyOXqx8r2WGi+EFw51ZAp75zdN
bvVFWmlw6qjKVwX0cR+n6feW/q9leAzM1M0APv2wd4ZnP2kOvnO/2Vd+w58696bFjxgzeYOoYjTj
/CdIZmHaY49RW1PJItwu8dnRiG5aHeZNoMqlj12YuH2MG5veyJJcXhxGNla6PRu9TFCqjMqFVxUZ
+OS7iTp4bXzsrad8/DzUO00OgQ1MvMoID4MN4IfvwyDwWa+vpjxyR7t28+Y7jNy7RLpvy2+Z/k9T
f3bsj7pzjCf5GDD5QoExzT531k2ebz3yVtLDc9UFa44iy59zIF3plSa70EzdkSdYMLmh/nHsdiwf
7Kb4k9FtjUWtONHZiQsfPR5HSUoHxPbToRto3nKOn6nBYWzBHSU297LPvg+XZ1qKmJSsOyY2Y6/Q
vE5sa0yTK6c3yTiCDOapDJqb0y/ZLjdSqBXXPVVRbL9HbDiaUt4brjGarMrMQJBlbgTJ0GXV3u3F
LHCrXAI8mHhCLwTB58brT5NvJh1ypnn0Uidza/9znv7jGDdK92hZkps4uznZAUE+1MnOVA6q9ouy
hTsYpqtmgyvR+Cq1+2E8NjLLJVK53/iByw94712/f+ASAE6uDD+D5LdQOHyDMc/WvolnbF7PEIfP
W4ym/JNOisto994KHuboW1FCnpi5rcyK9+h4UwQdgfMIDy4EtR/tPnBr64PamBvl8ncjy2/neJJl
CkGAOqQ8TQ3nGDBTKVmekzxH4XXFoBbzSLET7HTrk00Llkq6U73Sj+3GX3phb5zWqtWc/ArBH9XK
H63E51fI0K7qjBEvqARdtpGMvZ93W4xmAVkDlYiBN11UVma+N1eA6kmrx0w9hPW1pqduGGWu5ew6
54tVfJU5cF7G/PPdGIu97HwdauZHnjasYyWhOPslgsKw8Wqa1vBLmn524+qqYxwzT6pbW71xfJLe
eqeAtiKpH5eVaEBk5w/j9KxL/o5d244GZBxPrtrd1Avolr3PjNaLI80d9Ra+7C8WAGZTUR4v/+aV
pG85PZB7yWR1MArUc4uWknSwnGEyGOr84qtHy/oqaaFbN/pxZG7A72evZZ4Ajk5lC45j1Tz4ZJYM
szwzasJ3C+zeLMBhN9wuHQq3a5tiB47wL72lZ35ZyfeJ9KLjb0nCdwls39e1Gkl0/HgYwJAbHlpj
vDYhE/vvJAl3gZrx0fwESYEm73yuStapXS190Lempt+m7N5Fot86ideAnle2NYWEnajyd7buzir/
mt6U3bzLosdOivcqsSlQwGT6oMhHVbsJolvdIQ15SZ0vWvli2TP/8W2Y7im7u3X3EQwRsLX3hfpC
qjk5j5dPZj0mLRVEQOwo9b658UnoNLXUp1PIDzYl/8MYAm9QW4+BYvEsH7VDouqHUZ6p5Fi7zHG+
Jf7PuoZLB9Dv4+z0u6LdImxft/yTHyTY3xzqwMGBNO3m5nxYNowUuYXi4K4JVe9/SLuyJbdxZPtF
jOAGLq/gIqkk1eKya/ELw1V2cd93fv09qJ5pSxBHCPu6PW5HO8ZJAIkEkHnyHFtCZ3W8b+X7sTPQ
y/vn5ykgJEz1FvMBGjzOTXKI3oxxjkBRdBHyVdIxGDIPopOCwsfaEGHHRMmPQQAvIM5Sm6KvxUQE
noiUOFIYjTSZo8rN5w6Y2aCVfPx/g00QsApTgyMtT9ELVAxW9jcDZoAn5GAYeRyLBSeLH9SQ9y5Q
iaZQmt1l5ujHC/hFOxEI5oKwG4cA2gd/2+EuEJkWzEmUw07StD+mUHNLW3nSOsNVp9KxS/IYhOPO
ktODLQ9OrkcPxqjcxbrukyEVFNXWJ//kW7i7Qp/aGZodscg9S3aQzQAxSONYLpB3CO+00Wnk/MYk
hz4X7DT293KRgRCVzQLCA7BAnF9nKHUoMbObJjeGAnG/TlANWB/ZiQUuniqDPsdygVnO7dvQfJ60
HXpP0vFZmx7y8gboNV09jKXAhdau92fj4jYNavNhpFsYFzG/KctzIAWbTL6Rivsm/sg6oCiAbfnz
sjn8Cd0pKs4ok5Vgz/2WdHi1GjNGqhvYF4G+zcFKVRa24NHKJuxiyU7McBPayE00m8zMFOZONW6i
1AsKT5u+lJoB9JMgq/AJLrxmjptJ3LJZ0w1OqbS8V3LQix8BGo/DX1lkI9Pg5QVORqcsfoLyD5Lj
m+sHwcqxfzKlJk9AnyV5pnQZwq7WRt5oy3eDVh6HzBLsApEZ5XzllixFjivDGCvype3uEuNl+VNJ
pM9g8++qoTPm3EQZy5HcT1i1dJEotBmdQfry/5srLpyBtkQmQDcghETRRgPz9zSFN3YpEq1iXsz7
A1BpwNpBxIFhkc8HEtaTlDNSbRSONC+uExpYR6XuAGzcS4YIB/d5r+Os4Q7AkAZIkqBXijsLQt2q
SJtgZWrlZpg/SKRui25bl5NjQPMxsu/kpf/kum5MyEyZG9lsN9b0aPfbnvy09VtZ+1maPyFAqav3
dle4bVm6+riXzB+WAYVWcK5cX4S1cHf2wex6eXJ4lQkqnxVzpSRV2zs1mZEBKbt3za569JBl4I+r
8/gJwofFPpqX2JFG+c6K+kz0HWy1LybOwL2BvY4BxeSWyYScYqBHCqHdVOVeZIH4UtUa+aAEkJcZ
SMgkA8bR0e3kMcryHEJaCzpmYqLiqAeQDaxcAvdcC8mAldkynl4MnPI5cyczI2HRGrPTCF2yVzuT
KSlewjSjZv3NsHb11Dqm+Sjpknd9QVbc9Ww9uHlAig3v2xLrEdVIgahGJ+Ox1Q+7NEfRGJCSioKk
vxUcPywmXkz+iddyITrMVSvuJBjNF69ACm0sZtrEhQd8mNMnOnRKv1ngYrw+0nXXw135M5ungjH2
3PVA2KkVxoSdScaGtjdJZiHIANHpWreZeVfMzYdu5F8aQ9ScvpZFxXn3r2Ge0iYctCzDLLNH9dd+
fFXUj9CW3cr6Wja7LkGvyvJQmfu6n2hPBIfhSuSG6d9uzs10pPYtEpgwbZDcyYfXEa0xQyFw3RVU
pHVmhZ9Zw6iHYIaVBEfskLabeH4q5wWnratZPxqLKlFBkSM1S9DcyM6SRu4CnqJyfqySzk1jv+xe
VBuZ0owuy8tfLTsr6ENCENhk7vBqIYWYVzN2etl/m+Z9pu20zB/Q9jIt23AG9nKf605a7K6bXUu/
YU5+m1XPvS0Fja9kF3hIjjaSiamXIq7EWex1aB1qWtdSLKcMfgzJRoHecJmhGmRCYRkClKAikr7k
qquaTpA5CdKQnbVvRd/HFv5iCzJNShUpA9YJf/55ZaKZdSRhVgx9dJM5piljKO/vA3PXpq/zInCR
C9Z5nO8MNPuvPc4RpTLMyrjFdCTxtEUOR4nBaaz4VbXLpJu4+jZYj4QcodATTT1Sj8cZkutJ+CuZ
3Fh5MCoRDfH6njz5Hs5lwRqdK0PCloe8FP2ya7LFVxDy+vibKjlp/zTr0EDKvtYzvkgQc/9HqP93
MniECVq3yaRAahhZ1Q53qkMWVL4RHAMUvnI8n6qfdvSeiCQi+FAAsWT0NgPTiOMFTSV8q0WpWtYQ
aVHr1A3bjLVDtOcuFTWO8H7FW+HO96wpdDmdYEVO3lsQ7PVuHb2T1JvTmiaJ4By5COm8Nc6LiYT2
XDNFUzg0s+hsOqS7Bwd4PPRu37pR6fakAq/1UxyKkteiyeTcWe1rWSIAdTpdv1GT/ZT9miIRiks0
lZyLdqAoUPIaNmwVWkIvY77Ll42Ft0xjqv5iCPIb7G87DQjcVH52f51cP8jcxP3AFi63PKn34t6V
i59SkOwWdQCyZD+JeDguTg3eIheYK6uS4rjB4mW7YKLqTQ7M3aHb215G42PrJ+BIdr7M/rdsM9yM
FEU4gffoghFzEZqADTIClhHOk3ZeaJpOJ2KN5S9X/4wQYlBo6taB6+KeHEMvAfSgJi24pZ/6aGfa
+65+ijLPFAm+iwyxoZ4u3oTbYx7AUDX7dfRzkW8K1HxGtzdEQrl8+pcfEtsYJ5YMkLdHkw5Lcvle
jtQwwWZt0rIU3FvW18ZirT141cg8inVO0GKUGWnrJKhz5ID4WSLGxPXd9dsCt4NnOYIGs8H4JJSE
zjEoT+PSCUz9MJQSBRjPbUdTkOv5bEC93GO/bXI72iJRZNcybMZF/ZyqZolaRFGjhJLlW7OtdA3Z
LEDUaZyk82vc67mTtnm9NzITytdFLGlvar+07/1USocG6ZuDPE7Vdx09Al8GKdGPqNoiy2DZQ7zN
l7Zzk8po0CLYWR8ZOj6eerATvemqFjlVPenuDAYjlNE6CQ3/RhiiQ8MM/BxYaBB6Q1b8aA7hcEQm
JdzFsjE9JV13bDv2AppLfXJrW4vfB2uudlZqk+1itvqvSEaLlDqmee0YEvESbXqUKzPfpDV51MBA
uNXRd+k1Unxf2rHomr26B9DXgn2GDh3A0889UypUE7RM4BQKlVdoQM5STE2N6ulh+nPlDnaUnpji
jh2jGW1LknJE5kTdGRIe2ta2sl8lPQGf5D6NKirrXmY416+UaxEaKAzWtq3rssxzBdT9mEiFjj0x
TyjmtpmPxlBnLPtdQ4pNhLLXnKOjr5Ofr5tdm1dQgwPuzeg2dL7LoADitp+trHWCFpvdfBhIksJB
2rcEmAtZEfE9rJ2sp+a4UBZEJpHkCeZS+WHMWq+1viXdn8IMWBQ7NcJFMRMaF0s5wEhY/kLbVgyI
VvZQNwrNyr0aGO71Gby4bH6awxFgokcJra6EMxdnywggdtU6RgqoTvBjBLy3sV0NqJDxa4/9h4YN
G29ge+5ooLxdt746oVBeZdbBLMCj+DJJrxKr7JA/UH8C1e/EgGDVgsi2FkzBWvKvDW7R6hw0AunU
YNEiqFMsmzFUXTPBDeJV7X/qrSDnuj4idC8CLQg4OP+Qt0BBHJIRO73QNCpDmEd/m0gpuA+tnUAW
UjH/McI/2tMRXPlSWuK6XLZPUUH8orG9v1mZ3ya4C5BRLVLRSxhHW8VIQUm0njvHEPVH/o9L8r+n
Dj+SOVjMxmhx6hShJ1UbfVponvS4/r/UMrWlw1J+M4H0HkSbbG2Z2AH+nzPc4oZXzJGi9iWuCkWw
UAXozgAhMTXpn0/iqRXuFieZWbGUKaJiPXuE9Kiy+1Hw67qN9SnUsH+AH8Qe4bG9YW3raTHDSJ88
hstGHr8tZJPiaR6Emzz2pfatib7hRXvd7NquQgPZv1a5E02X1LIFHQiLvD/i+ilWElcf9tKw09LH
lIg461aX68Qad6hlZgxMgwZrkvQaa+86CCQW4cnJ1vziBnRihL91TWUSBjaMJNVD0N+p9u0kA69Q
3swRuBqRHSrBkO6mlSQ4O9cOsdMTmw3+5NpaReDmWDqc2GYTbJZpgrZcdNuP4W1jzj/MNvevr9ya
OaRy0bJCEHI1PuDbWmfHMcqmzqA8damjGmAuWhIXyXoIH4jqwWtucmqMcxOt0xa1TGHMHh4D414B
Ym0kb1ZWusTcRd0fwtzZWYZLFvpUcBVAzOd2ddAXlRkofetoarUJzYYmE/GKVHBosW/m/eTUCrer
EzkhgCzj0Crt2yDt8M7YpODOzgRm1q5Up2a4B1o/TsusLzATLsU26/RNO/S00SwwliD7gxR0Md3J
ikjUY22nnVrlTks7DUJ7BEbHCdVXu/9QuxvV/nrdAUXzx/l7bNpai4YEBKxuyuhszxGtLPUVMKR9
q3y5bmt1OGBTJCzFCgQ1FzgKM8u7QR9aZ4QngKsN5KHktUED/nUzq0OyQcbBjnw01nJmqq5MZiD4
W4fg6QYiEPu+r/QPLSw3+SSSylnZv6gSgIoJh7ymgX/wPFw0SazXRdo0DrG2dyqk7MbhVotFRaiV
K8aZFW7jFrMO9XWIUTlZs62Wjjaia9mKe8MA0rugyDNBE8S592zM8ZwGMEDS1s0Tky6K7pf916UB
jjCQ3iMoe7dWIGhQWYlHaARQwWoI5i90e3ELZQcRtAiarnFqE7cmOaCToT+Y4HZJikN3AOvqwx87
xpk9/kwJoWYWSLAnDb7W06Qtt1m+W4TcJheAGIS+M0Pc872IDCNrIxhS6l2l74jqdAb6K7zUfgIK
R0XyPku3U7IhS0+73sIjcBHsgZWtdvoFfOIYDyMyViq+YJ6PGeDKqrVNRUJbF9lpbpg8B0Ae9ngd
sfVLpdkLoO2pQ0A9hrIN+FFxf0u8HtEkUsbHEk8ewQD/h3EbIrCgPwFBDrcn0sVc5lHtG0fDpRF0
VkzgKYufC/2xlSBpbO5QC6eJJDC7ulHs31Y5lwXTkTrK5tA4Zu8rICZWwUfU+jK4V6CDlKc+CD+u
++z6Qv42yPnsGGhFLi0YZtMea+vOnlCkFzxgVqcSPAQKo61EJziP5Z11M6jCaoS7ynF3O9nR5Mr1
HHiBouXuZBcV1Qy1p3akJpToCyp3eqn9xTiBbAE8D9yg6FHkAmludLOUjmjHC/G8DULVUZfbSNR8
tBatT41wPiNl6Exahrlxijp0pvQlUzdy4NqmM4q0gz/JRLh7Cfhsfo+Hc5ROtpsmyDAeY/JCNH1U
DzF5jqrHqdvYEwrZlZelxyh70+TN0kNAGmx36FZHLe/1uv+sHIZn38H5TxejGytr8B1SDlyn9lTI
s4u7NU2Eqh5rnooWIDy1Cfhi0A13fhSmKBuRqFYxYo04M9Oal5yq9K8PR1kdz4kV7koU2VWU6Rms
JCR3ldad5jdLvhnkfVRvArIfzNwP1EOcHhXTmfpXkn4Eyxu6aa9/xtrJdTpWzlvB8yZDKVRB8Ik9
c8Zylg6UUWkHZV6jQd5SpA+1OrcABoBYUgfdCq8yDO2BIJNM2FsWu3KzlqC+Y6o/SEdEr2Rt7a4B
2DYoi2BGwzqeL2OW1FFaRZhg4Evc2ptcAJToDA7Y9BaF1t1Ca2/04ps+odkHWpD8+JA8/6q8/E69
jV1lg8PsOXOig7z903YYdtqcfBiPvUYuFcCHER9WW49pEIFqeZeKCELXAoQqM/oAQGbxGuPWddHG
OcsKrXHy5qmWESOSbTffEPCxq6LC8to8n5pijn7y0IxnW5kWDcPpWk9G3SJVRWVBkQUuBOV1l43p
AgtlPtNWqWkqqiatnhyng+CiC7qw8lgfYCJOdqTZR7o35j8ieZvoXi/dBO1BEYklre0EVZVRoAZ1
CSNnP5+2vinyOVGYF+i+bHl1fLBFJj4rmHzsVsFCK1s22tfBmHluA3AvvBxAmeMAY3bT+u0GmkTt
e7x5nt3er2juBk5AUYnMTdpuS08SnMdrIe7UPOcZUpkT9DOxSa0aR0acxs3Y1G/i5W/s4K5vyTaa
vuDv58O0jFFO2hjDnKe72HD15M0o74j6eD1Uri7YiRUuYMuqNDKmPATsREYXwtYI0ewoasy4ANey
4KChMxwAFbBD4ffnYxnVrGdtoEhtWPmtJG8a9OZZT0H41C9UI+U+te9z2Nct3848W7TT1syDTB8p
YNDooODC5zqy2QgjpZxbR53uWuBkJvPBjJ7J9K4WXyGSGC1ua9yAg7LX7qCCe32CV7Y5Sx8BEQic
CMjmuB3Rmnh/gjm+BbRd+mlVNZiJiEhaZM0GNF+BfmS0w3iwnU9vnw5tN9sGcqcVgH7KTHxipoLX
2cqZChgssui4OqD6wKO+5VEx0maIOodEFl1ib1l02lgffey1UFCPRbwmK7vszBwXuoxozuV4gTlp
BCebZIHmY6LNgDs9mbbXV+jzaOICigp6NhApgsbHQOrjfPoiSx+awM46Z7wpKbp4ncAtKYlo6vY3
5QbdgQstvTfLrSn5MjgRNR00trvvuZseoJpAzVcR99PaXJ98EH+WSnamj4uODwLoV41/zWbkImRH
TUaH8Fg1s+Chv/YgxgToEHXBRiVojzifgCEkpW4WsKdA4Y5KaAIB+a7z3r5EWzulr5C8K01QcjiC
eWd/7eW8/zbLxR4V6n1wWph9yr1JpmFN+w06Umiw0+/jw7K1/WGPhmVqe/Z3pOhz+sPe/Wi3QUg1
Gvrt2225uJ0/C4WO1m6xmA8THUJ4umoAuJ7PR9jFMmqV+LDgm+RXh9Dt3vuaWm5wCD0FTCkUMFcn
34kIYNa28alZ9dxsEGaSsmgwG7YaVbSBWs/XZ/xStd0CLOBkYNxCa/JIhtqEhel9cLWt7sW35W3y
0n6LneCRIAdMw0f9pcJ1EnAE9ybyUvrx//wEbtHzKiVhFuadMzst7b3uTTnobvntPj++v1YQcRuf
AwcrLbkWJe68F0mRrqGVzqaAuz3YahiitoopkLbH6S7/AHxzS4yttXt/KTcA7gUFlb6jV/3R3pgP
M/15ffhrD88z89ztYWqAI9Khs+aQuzvLMTbDm+JOFJzJD+9Qr3M6T3OaiQoKrRd9htjWKprqFOhf
QKQAOb1zz7LTKq7yJe2cPvDaygevOrLjYLgxwAftyN1RCm9QOpQTx+oc+XsceZOoELB6BjN2H+gO
Aah6Qe86V2ZlmCPmfenwuNY6moL1AkHZ0euNpu1K+85qadgDJVTcLtZtJVK1XDtQQOOiY/xEM2X+
jJQmdSn1HvZBLGQl6C7eFXaIfPDT9QUWmeH28IgmBbWVsb4BiFuWujyoivEuNdEXpQsE2KqLppHP
VQUyGfxsaFDRZS5MRUXUKYT5kn0XOJ0bbYIHy8t201frq7LRtsN++iIdi49H8hO3Dh9Hid+6M52c
9lm0q9Yj5smncMNuktYcQwmzm87YtgPewHiaJn7uoHFmAv2Do9JhI/vLjbm7Pt9rbxx25wHDiALG
fiQvzl17mhUZZC0JJqED4Zg5bUAO43QNlnbKF3S8z3dIsP7oOg0UoaPgBFsL2EiNQ5AHWwtUb9zd
LpMarQZ5XeeoIUC/vwZRL8nK5Vw1ICfC+G5kPKa4v1+eiT2G7IBUo3mewKtemqE/KWGGXvg8rL3r
U8n+Nu44Brgb9zukpiEIxfM8gyssKkwZNd0cQomdZD/WjeXEJKNW/H2oRAzjLORcs8YFwiZQGlCM
M+xVETpFdswbJwhMtzS+pGNL0/aoawJXWbeIxAuQ8qwYz3kKMDt6kbYIeGaceW2Dd6L+nEAUqs+1
x7H/yILQGVJRUW3tbsXUlHC3RLEVeC/uyE30ZOgMAnCI0jktAbFFSFW1oGDGl8edmoFiBnIaEorm
P0hf0ibd1ZrgfruyrmdexF2lk7Bu53qCF2Vdtyugadu1mjdbA9qgdDpHr9e9aHVPwGWB9gStKCCf
5/uxNZVw7Meyw1ESA5rYHiY5E7yM1+ZURcM0E4lBrhGZ8XMbYVLOsqxB5r0sZwoiTgqGaMgnWF4a
lPuhKG6CMUTzQbw1G5AAtOjbVDIkkTVHJaLGHHUt4APbaqKeCZ7li9qcOuShNvRN5xSS5VVTh1Yz
dKLM2WYKpq2SqX5RZL45PiqlAY5dbZP1865QFVpbFW1IckA3oBNJ5a4HTU4ffE+KHymKlQSKrEWa
HefYAoNLl6FwbgqC12rkRL8h3j0aATE1n0dJdTWSQhlfrtQv5gghaap2r5W16aN7UtGp2Bvo/b/u
HGsIOkYE9a9NbtcbAWlkuYXNkNG/AnVQaBIUl71ck3y5vJvso5Jl6F8BOtHv/yItfGacc5soC9Qp
mWG8H6VvXYtOcOtrq3RekuV0AiWUPr8Jhru29U6Hy2+9wiLt1LHhVsBaIscXFa8pEtKG7hqhQcfa
1ZqtDIZHTUfapaOZvIklRMNf47w37V+Cr2Ghhgu5Z+NnAfIkp4m6WBbKE77GRCegPR0+EcMENADe
EqSeGdzXxYsMEqMifa6zX5L1KLDPGOkv7CN5C05yXUcxnguFJFWaGp1smH/1a4Nbrh49Ifuiqjti
gPPHt1NgDUW1+bWntHlik3tu6LGiVJM+IPZmj9Hgg85xlgxqa/4wVbQMBZFpJfidBXvOWjSPmhTa
ONQ0s3wpWnRF2Z3aCO59K051ZoQ7x/R4lEIQBAJ9PoS7MIwdgzw0IMdHJcnv9L8Ar8Eayn5MkIe5
D+c0SWfm04JT045lz1QXSLs+K3H8tSstf05wQVCq3XU/Yd/PucmpRcIJG+DapiRDzxCbwPNWaraF
oq2TZn+R4YcZ4Hd03HrQpstFAwlU7GOZAMwr4UlGK2n5Lss/ro9kxfnOTHDbP1C1alQZ9lROii0S
o9SYfAY7ABvcBK04VXq5bm/VM0DjBw0NA5ViPo+jTTEAZGWNIRV0kDS/De6aeGOBDbuY3eum1s5g
sP3/tsW5+lDYM6j7YMtcSvl+7qqjHRsP/WJvqgHoaE2VHlU9bqmCjDKd2my+D5Dv8UCTd9NneXLX
WXn+TfBNKwHu7Ju4nWEP1TjYMb4pyJMnrWy/53J1m2XpezA+5SgApkHgjqDIIGlCFx2dq0H4rhqh
KOasXAlsG+lYvHbBtQga6PMtU4UQOJ9qQOvAIDnWP/rOtdPnHORrguGyrcdvlFM73PsPeYw6kFto
GnUu6KFCL94G6BRyEFgp2fyQjrPb3i1e7oaP0sHwrhtf26SntrkH32APyWyWzLaabkiWQMXK3uWg
W79uZm0qT72Muy+UJekTiyHu2+J2YJR3Lagypyez3/6NHYiOgXUVlO58h9fSFiVKfrATh44lb8ww
3ZVoYRMCSj+jCr9mKAX8a4jbNjoZpljr4aKD9S5H/caYO2SXA/NbGBVbLXuFTu9WsSaqzZ2bt8+t
Otz3xH6u4KxKkd4ms+zGdi6IuKtx6uSjuH1TAgsxgcsbcYox9h10XM0g9JqbgCqj6WeaBYu65jun
c8AtqiRJvdSomOx+RhmhcyHOVgKa9DcritUEkhEtInwlcpSnopkSICfryonMyg/KghLg2FJFcByv
T95vQ+zPT25VZWIEw5y06JkofupkuTfBNGb5kAns53ctEInkrW+I39a447gZozYGahcbQtOQBKCy
3W4kiFCAiOD6/K0FF5BG/3f++FO4hAgPgaRb60Txa4sCRCa7eZc7HXmuI9e00v0kIsFZy1LilqEy
VSZL1SEDdD6TaQAQ6GcfxZJP26meqAJkSBFXNNPL21SbHMmofIv8hFoOKX6p6ETG44vKhe0afb65
Pvw1Hz39Fm5VF6LWIKnE0d2OCZjgAMVwx1qLXD2O0u11U2tLemqKW9KKlJmV6DCVjuEuGxQaxv0u
WXJnmVTnuinBqPjm4LmvJnVCN4JDFOlY1iieaOrWMB+uW1m9G5yM6DMHf7Il4DVZaQYwE0jZpo/1
Z6kEeJ50nhRqNAPzV6oAFDgam8lEeXtIPBME962u03gU8W2u7U4EWxXMX8RA1pk7Iy157KWawI3b
cHQyUGYbnem0NjmM3VusgMG3WERn1totDPQvAKlYSEpqfLV5xIWviSxEU23WvtlNH9O2TDIYLWq3
1lRo04SKYLNejFIBNpBJ0oM+CPAL/mU1yCOkjSUL2hbyjiSzM0KngBw05akZvgh7ei+XFxUEpmMJ
WLCMPAzfRcMUvIZFKiPnxX/zd7/u373bx9AVUWNfUE2wQgU6t0D2ziRqoMV6Hg5CqdL6aMlj54lQ
CGlTeoB0NXW8raA6Yl9sQFYRYTOI5CcSnzZ3JquBmpVqWMWOe4Ri98vxnx++f/SPFGbxEz+8//wP
v9nQHcVPyGn/58+o51GvoIeD424fHrYfD1t3//D08PTzSRAqPkkQz64PKM4y8XcU8UCCgnv++ZwA
NET0oOyhTeu0ju/7sfP5YxsJTs9LkA0zBMg8QG3IPcOvzg3JY5mn+YzJd/eu67s+Bu1RQTRaW2Fw
3EP6ATrMBp6WXMBvNDvP67iOUW/c75/27vG7v3l+1+mzJ1jiy8YvNpwTS2wDnUQkuQiVwI5gaX88
Ytkg/C4IeRfHJQywGoSKVKCGWMMNJS5tdMjFILraH1335ej/ohu4g7MVbPTPJDzvAKd2uIEoQ15G
aQk7x+/f375+/RrShX6FqjsukYApsH++wrR38Jzt40flPH48jpT98zGjaB2xfwmC/Wft8PKLgMaz
LXRzgPLkfGoBbiFFxOSEXbZddnc7TC+Tu3e2W8cRDP/zL7tmjLs6jmYB6HzNjLnwfup/2WBnwpK7
dQWmDBZeLkyhtIPMKmIcsszn45KnNpw7u2WmjmwH+Du27VkgwPAwPpf9vO5F63N5YlM9txna6dS3
dQebOTAO+AWFePz6hNGmTuz82jxv7g/3h4MnWMTLqxdz3xPD7GV9sj/6elAjOYVhRMCS+v7Xzatz
Kwoqq/v91Ip+bsUMFRViGmx47hGMn4ie9xt46jeRm1ymmbnhcD5pxFnDwPIw9OL6uw29FVnQ2IRc
eIeh6+CigjIItFfPh6IlZSGlkMpgK7U36cvg957rb+7fK+/9M1Q6W7YHBG+N9e1/Ypbb/qkW5EiP
wSzzj5S+9M7LU+uNOA5mZAFab3BdE7uC4qTUaYd/Mvz2GSAaIAvAJEINil447E5XcDDZF7ldNuMn
H8adF1YRQcJG/2dp2THqHj9/wcZhm4edqDhG2WZlv+BX/Djg35+bCdsJP1y2ja/vJ4PtlyurxD9i
pDqoe/nsqz6/zXf/Ob3ZV7BvwU+cCOyH6Asu8dqYF0BwgUaHCCfuMdy8lCUIb/UGKhPMMG4Unz8Q
Ir/QZ4z+1rlhYdJ98EWXmos7DfhZwTGBdj5WiLsQedeaNtIGC3aHfm5ob6DHyEaPSEo8LRMJyH12
Ep1NM2eMi8pdUkhJZGk4/Ep6F9KQgqPOGegv/G4Bfov9F9zcPIyXYtibw73zZfdls/M8DP/j4+En
pmXns4309LDfPrgPT0/7h21PP0J3pD9FabOL6znux2xScCFAXxLUec93LknHvABFBh4k6GkDiHhG
xtRbFA0J9XoKenOD1qV4FzZFJgiyK0sC2ggC1AZAdqgXckEJvW31vOhj6kwKuMmBFgW7Vbm8kJkk
N2kB0gqB8/O+D5wN7s7Yk9D3UnT+Edb0pdkMywSeQOCZaiiy255qM7FU77qdS+wHM4TKJ2jBiYlW
KG5c4RjLaPKCIQXtiIqB6s4EYpyILlD60PxIegmDb23hT8Wzam6glTGrj5nkWcZG8B3s9OC88Ow7
eC9MJ1vuA3yHkQTUUgM/s30zvwfeV6/QnAVk18FE4FS8ugC0Dsh0ScBuzYLvtQ/gPKtd0H82q/gA
XYmAP7FCSmSoOxBIwhdy6uVh4DXgzbk+7BV3Phs1dyIEWtWTZITRboq8pLppQCqTRb40bKXp9S9M
AW0EkSD0n6h8+0Ub2L0KufsUTPAliNM3leplDZqiBjcQYZuYz1xMJVIIBpTATQXPd/z5yX3ESktT
DxvovU323dJBT/h5ETF2r5uAQDJesQDY8OipRNaHolbBoxnNNTD27qx8ZOHL9Rm7vIiwvQHt5/8a
4S50URMFC7RHU0duoRAOwQ+59SQt7F/yAUh3A3mfbZgu8mMxIYWeVdV46CowuXpTL8W7NIuJ6CG0
uklOPoi76KH+ulQxqP2cCMwustNEyKdbLgn2JkgHogc73tW2H/dIqZnHmDiNIvqAi4vT54yYqCUC
DWjhgXm+smqX6ouJYggrQjud4uSSp+k7Qz4S1EtITEvJtdG/OUKI6V0nO8F6XFxTOOvcekizPpO5
hguX8ibqbhczoGr8Zs3uOD7L6FBt/LYRjHjdz34PmJtxe0zroWgwYC34nqVf5uqY6x/Xh7UaA8CV
9d855e7VZS0vSsVMQF1Hbt5R5M6tu2GBSJVI6Vs0GPbnJ/tSz0tUmUvMn5bMt2X/XbJlX43+mHyS
WyUuktsp+EuagVkBrC8CKlbfjJZjgvrWbDzTFoRtdgW7jDW/Z48L26VdpASwFMSa5X4cqW7fGsZh
KjYxhMK6G6iFXF+syxIQNzouYtfQK016CfYKMLO8BB8t1bbLW/YW7spd8gWooE36FQ75RgS34bW1
09D+Ahk4JPbB/nG+doZWZ01Q2qlTodt1/BEmUNkQ8YILbHxijk78o1dTJUcNFmTgaQCJo5Sq6J6F
rMX1KVy7SZ2M5DPbc2JFhU7NaNSwkmfaV3XUPJRY5WFMAZoXbN61Ix33d0jGAd0FZXtu80JRS2/s
CJo1EK0KGz+HMMb80sc97cl+DDbXh7U6eSfGuG2sZMSYBgXGxmD0jPAh0SFcPbxdN7I6dydG2Eec
zF2ACIhbIYyYOPbU4ZgbfobMuxyIQu3qaCCexDqO0bTOv3ysrgiXucURXgHeU75Pw0hnkrtE8Zpa
9azoMYMckFLiiVA4fePO2l00/Wh6wWesDvf3V3zmOU+GC7jBEEsVvqJIDvn4YyI3WvYYSIKttWaF
tedDjtIAN+9ntuDEim3jDDdSSE13y62eurZ1K02uJVIJWJtRXK8ZzTN0qYDIOV86oxqidgQ4F7WM
CeLZry30R8dEwAt0mWJDeLJQS4DKDUjuLl6O86hAQp1ZUWTo4/RZnelQayrBUKHW0KRC/AePD/R4
Gy9Mrf5oWUuFzoFxLo+TYbboubYyq/41SsiVQlOxDG3VWZKod60wU3/JbUYSKNiF0FcsSSHXfjtD
wMvTrbzrDsOgTfImy8mEm0mjV7qra0UoqmyuLRYaqAHF1ZDau8A5Z0BfSn0Mgd9aUd0i8HIFcmIW
7ec/BYOxiSTAqQLqpuCmz50rVaVotWRiIusmRGNqYn5kFRERbbCYwB9eFkgCIDTAJIR4yE/Q65EE
oVw8esp2H0NBNCwiQQxcnS8bSmFMDpbpoXFuN0R9vSwxtGiB9XCn6XuDHihjImAqqEWworXh/B9p
X7bjtg5s+0UEJGqg9CrJst3tnud+EZJ0Imoeqenrz1Lj3L1tWtdC9gGSpwApkyoWi1W11kK/HljN
eRwBQI1TWwH6DtUIqgngCDLHKh669P5y+Fs0gIqdiukoiukvaTHgVDVImmIxAOfjctrH7a//YgBa
Q2DXQiyQWVfsMB5CW+dgjOjZl50qrgUdm5Wn/fcFJ391oIKBsMa3NyC3fLpNRU2zqo7RVByaYKtG
G5viRZt5xPQ04zWMe68ih9yaWQFXLC9v37+G538/CnRdGYKfI01Sl1X5DzCKunpIV47Nkrsdr026
oNQmtSAkjbWBVQvIZE8bNsQy/NFYuW3naHm2h/OUgW4yFQ9NyRMAI2cWuuypWzM1cHn1a5hBI/1b
3cX39gBSED1PD0qyloUtLg9ib0Ca6vARuauZof3YBh3Mjp3JMXqteUnMfqYFuD/I12VXXHYT3BMz
WTz6eHJTSkGxODdn3fqu1FwzOLDibjRvebSn2u+i2hnGA6HPrNtdNjuf0bONNXFxoB2t6Hi/n/qI
HhUjkgKs0Kz5PQWgM/+qID5qJVu99y+bWrwRwW7zzQaggzLo1FTFdQpYN0I5qezbPqKu2muHNkw2
l80sfTMU+v8xI2XsaaOLogVSFeK+WudoPWgHwfkcQbIsFunK7q3Zki55PQGPNljw8c3yDyu9zpOb
tLwVayLX58P/8+WErismFCGifiaiEmbR2Gi4jV08Rn6LJnYrRTgs5SgV607G6/skT72i+hnVa4LQ
iyHE/BYvQFUSamyn36zQO84qCveoWjzvGrUGoHd17HvNiPTOjxWWwzNgJOqT1z5QnhlY6S87xaKb
464CpHLOL2WQMBmZPUwEN8lIxO8qjPZlP2KW2N5Z/WdVdyuevvQQwXDUP9akBWkKHvkYV05doU5I
pBWxQcnVCfsfFidvQWffqsbb5fWdj3nARYDzh7AvcP+QKZcOl8E0kkUEJgtePvSYR1LL6IWBAh8k
RU4PwXIjV702L0sn0N41e/So0D1hlRtWr5EoLO/1vz9FOoABhk3TtMK1Yxu9WxEcvdu22ghMFKVr
ONGFjWZQhUTRHDcDXsqSezY1narsW/txgOB7s42Zxw3MSGGM1vokawjCNWvSZ42E1XZTluMY4r1s
Ti9V+D6EFH0aPJnsK3ONE24huIAyBaMWGCHB/J4pBZemrI2J9gLXt8G2qPsJ8mW0j9ZUeZd9Z+Fu
Zcji8ICYJy/PQFH6AG74OutSN4EqS/1s9juDXOU68FCNU4OrTJQrjdGlfQSbFwVbIVaGe/U0qFiZ
gOJxgJsune6HyuX5cE03exFvurZZYUtY8EXABVABB+rLpljiqSmFmHWolLhzGmFdD8grnEFAWt3A
KGKQsHtT/1u9RQx0wSDAbpoGECEG3E8NTmExBAlBqI57uhXEclq0NHqcs8vfbMk3jsx8d3iPUru6
oaXRzmYCPIvi5gbzuUFJ/YGuRLKlrAS0/hghg5wVkEDf/35kqLIN0ZbTzKlW1lCVBWw4cdqcVtdj
qj+QoYkerGjUfgWVifnEvEh8HpuCAy1k5pV7ec1L1yDasjbagfiW81zV6d4SbtGstYAOnOJDCQC6
0QOgHsy5u6NpPlEQ0NBPsasfl+0uuuuR2fn6OtoC6OBlQ8cp8veBPFQFDiI3XwtubYk93VcshpLa
qlTovBQpLTtZqpRXG8EQaE2upW5Jfw/lZui2VN+H9oHZe6bf2e2LyPwKaF8j3vfByhNyKR4cb7MU
VAEqUxnoIHEdD5+R8tlTP51mfeUrQ3FDu3GitSLr2gZLcXVqgioqTBgsRgL5p7dqesnAG0KL2O2z
T5XvLn/PxZhgmSYGFjUor8vTIKJvpyKcQaatAuBps2sZAGaWq3Sh0zcr5epzJoU5HqCmAEA44NqA
Up46TxIOQUcirE0zSwW18QgDIP0IRbJMB5hZDX7pYVxuEt7TKzABPhHwRHo9a00XBWAblzhfgw8s
rR5DBlDGQVMbT2spQNl9WcVGrsOzAmvDjPJaj7dx41sk2VaQOrq81XT+dLIfH1mTK3pQPAvbErB0
wKjuhAq2jqoGcUz7gODl8kL3+iz28preVNwvVY+6bG9Gz2V8QJAm2aMC1tH7wSOeGq/8sIWUk+HL
oA+O8tmskHv6WYjWEJTUsAsD+qJJVd7hathfXvtSiAYrElBXqC9YQDWemgDhNAd54Rytkogl3gig
VQ25LODI66mK/Giw26e/t4jhWww1gmwNJRnJ17oKHTMrh37dFNXxnQgb1MmUKbmpOjXygrBtnMv2
5hXIHxevEYyuYEYCtM3SJuLxYRBMMuNR3hAvEPsJHst/X7axeAEdG5GiL4QTGqXnMNIR23aGMnaH
kGxSQ/PauHeKbthOqKTksf0wMDsC2dXXyg9Y6EKCqevf7zh/56Pwr4s2ocjnkczbsVtUPzrxYk6b
XsWwxNtAbzKOh8THZZuL3onABA/EIdXPCFwVEiZxDddJexAsZc2hD9ag8IveidFXFFZRlsJA7+mq
1EBNJgzWAGnfHJT0moF9hG7t/uHyQhaDDRDEmOZXwfjBpDNgFVpdmcUcbML8PtHIVcWrp9GKNqEQ
tzysvcvmFveNIasEaR2wMPKsu9KGfZtBNNmdQVvXjVnYB3OyXi8bWfJ6uMM/RiR/gK4LxJw6GDGM
AVjByiFx4lX0x2Uri8nON7M75h0YPSNnTJHM5nFiwu/17KHuVTe2y33U8x0JSoQUfSdK+7o3fjP7
P+VZKLcyREg4n2ZJ5xoEGNwOIhsPD4FTFn2oAGHzmvodD8ADm20z47Mvhi2mtFei8vnMKQjNvm3O
mDvknfNZPDpr6iDArmhMc+ph74oc5AID88LoVRvpjhDzqimf65Bfo7Xi2TqYI6kOLS2gDGMkKC17
0WO+04WOkZ5fl7+GdpaifP8wlLrVuYaLDsHpD6vDuCswzpxCVI40HhFhcsWNQqFuakfxKw2U6cOy
U3sPuGAPxs4x8WrRoj8N3vDEDdspcCoIsL7ldanc5wGNAw+kt8aMlk6E7hT90EI8DpBgyLOamsco
L79E3IW9R0k2fKV5DJ2voI78Rh/ALdNHJv0JhgBjn/djcj2GlhjcIKynR2HX6nPZKslH0FTzYBxv
fGg7N9kBqjf2TaJ0xUqNfmlnVFQPGV4HSwNlGNnssgZ+yiD+tSXmRDfo9u7Lsq73mlZk3mhZwaxe
1q28Is8O+0xvPZNU6QzIEwy0nX6SweIsnibIzbflc5CjzKCtDR+enXTJgnSf9qDdGeOMZyhYlsh6
D6a4Ctb0es4i5GxDR78aRTaA2GWem2zEPLvdx1iFelAGT3QfHfO1ZD/2K2Hr20VPbutvS2iigV9G
AbGWFPGFFrNwDJAdCBDKtd48qs58hC+HPkX7yS0fwDW18pI4r0pJNmfnOTrPVk7bzsSb0R18/U9y
3W8sb9oWh/S22oNmwzf2a5/s7O0iGZSy29Roa5N1MKhsw8fsJTok+2FTusrj5Xiw4PT4av/spZzW
GmXEzb6ekxKf+aBvbnwDy+lW0oA1K5L/xTlHbX7Or4Zfkxc+BAfwnRLvr5mWTrfsO4U//kYhDUBu
DCvxIQCjI39rvG4T+WylU3R+oUl2pFtFqHqLdhvs6A+q3+3a63qDuPCebteSjsVje/Rx5sBxtKCJ
sgz5AQyZym4KvLDeB/Tl8vc/z0qR8KJrqOIJiaiHI3xqAx2GTmmnCGXW9KMEOzNSmaLbjOZjwHzL
hmzOH6b4BVupZp0lbd9W58fkfH5tGb1jcBGYkDXP3GCWt45aJwp2FS6BYu3czp4lxQosD/S7M/cf
6liS56mpSBsKTJnbmGJTaBXGDt8K5R23vgMdoo3VgTO8IWKLCQcvnFbpBxe+IJIeC1QfEFABT65k
vtSD2NYLpFhQTOs3pZ/vioMWu+V1sJvrrVswHuVb9Sl8u/xVF7b3xKxUh0jjVtV5OT9Wm6upc4n2
hTkJyESvPJvOZ8qQTABhAKDBvDjwmZw6D4q+XYtuGArkXQ1lds55d4P0oP8TCZQjFF1gGNlMyuGn
leviNh/6Eop7XYIyAXTJrno21I8pcKsheN+m7KWO9OS+Son4WdpkWrndz+sX+K2oY6p4UIKJ7axx
EmWlMU+fpC59EK+2k2006nBP2U9XhV90jvLc7C5/hIVr/cSg9BGgQDWXjWHQbh40EBKyNTKMpa98
vCIpDrV62FoEyZqrahvQWBcELZFIcWPdu7yQJSdGERhTJQx15zMwCam6SkQq8hPLRPdDJLe5hlp6
V6+MAC3sF57HSNNnFkDQKkrXep51VdwDJuEKq/cigsRzcC8vZClFAbIXPBvajP2UH3E9GBv7rsZC
6IgR4w3NN52gToO5/Fpdky5Z+DiolcxTUyq6Wajbnx6NTtHLtAMQHcUhp8s/6+GuLTZxsubVi0s6
MiNdEV3fVyAXQy40bu0nUMpQt3hk1+ldcB+57Z88dJLIoRDDJl61ElrPK2K4Bi2IwWM0B297UOKd
rlDXkjZIEqxQfTKe9Ct9QzbxT/3hp3GL+iNo/vZW7gioyjputNfccRdD13MlAC24zMlPkI5YYtgR
tcZ5k/MP07qJ1wSTlm7HEwPSV4yVqDMiGwaMX1rktIETOZ2jexGFcOhG/DTXiqxLidLxnkqfk0cp
72IOD+V7cVMANgfy52mrC2e6yh31gWzHN0hUua/ac7uSoi1muMem5yhwlGwQkmqpTrHU+h0ktfvI
8ro33akKR50dyW0fE//vA+TJ5s5H6Mgix0Rol0ZzXBlyRyGbcPjrpr/kolJIgQ6g2WbzmnKa7M0u
3hXlyhqWj/m/h2D+oEdrqCA8U00j1lDloW9roNMb3kwgIFX/cuhatAMC/BnRNytbSY5odCigg3YE
CDf1YTLQgrd+tNqtHfOVELkQ6yEa8K8dyQFNiGtCgwQvxZDcj91N078RseZpc2CQcrITG5KnJWZA
G/ShwDQSPsYBunDZJkfzKex37XRD64co3yv2j/E/XJcnZiV3Q/ncJpE1BwvdFYB9iEqBFNG1tvap
1rZQdjpeAMAtsLzAejLKuxpTs1riXXaHNRuS243FFGS0hY06fJysXQEST30VN70YXQHmBOEDnu5n
RUgBHGeoY9rXrUBZLQzPBtMXKOjT3GXKC+Tj9Oi1Tp8aUJcHKlRY02eylnksPrWAGsC8EOgnwN8t
uX3RVFnTFXB7UfkaxMMzP1fBRVyBas0GCVHvKMMhXZWTWtpdNIoxfY+TMD8fTg91a3CzHueyYe0N
XrAvf06AxFeODSRzeGe45Y3yCD3iNSmjpQx17k//Y1b6qDHRYuwCePPMLcO7cvBDx6mvB1e8V0/V
9dozdimiHFuTHn7MTKaxVhkqlNmu1G+ASbUazP1vLjvq/Jvls35kRSalq+3MAl04rBj1e156+nRj
QSsEbM/N4AfZ+2VjiynJsTUpJVFJNUwVhTVwum8HL8Qni+/YLVKg2Mm2eP/Q9xD1Iv74pF1BNzP2
IG/XrekpLNV+j7/jNzz86E4oBlG2ASSD3enuM3KSm2kHOqsne/Ob7hs/ANCmROfw+noNJ7nstZib
MjE0DV5wyWunUk0KS0EqmNZeXdcoI7uMPF7e4f+Pj/5rRPLRfsLQdz1iba3fecZO3KKm+CM79F4A
pvV+J9YyvMUMDDHon1VJbipA9EEbFQbpVk39YDs8hw/F+zC5qukozloRc3EPMaOvInUHMYxcLgCc
QLerOd+LciTPhzbe9WvPnGUT/1R7Zfn5oq/jPhoQ0vQsdjCwPSSh03Qr1/hC6D4pe0iJcZckCrEi
lD2KaHBy61Zdy/4XogfKr3PznWJ0GFIApyEyZdD+6S0UcBoE4YT8GdB24zd87QJY2KwTM9I6Wq61
UW3DjBYewvjQ8Z0R+JddenGrjlYiXTETJVYVJlnmQqrB6xvFKcPnyxbWFjH/gqN4QOqwRj0Ci0Df
BfN1f3jXOkb5ednI0sk0QWIH8D2mQmfJp1MrEyadgTiClTjUHQhvOAFPwXPt5PktSjOwNxje1GzK
4mUQL8EaQnM+hlKcP7EuJVcJ0boY4ELkp128bWz2pHSYrIIEdqiZGxCzeTEGmnKr2V5e9RzTLpmV
Yl6UxiFe31j0pD02wSE1bgb1Q6s/tWnlQJ1/QxQOGIjHQCGNHqY8wpiBc9ZsFAYh9kKBRJOobjOT
gDibrxRGz/cRcxyYCdMh2IGiwVme34qqzUcTGMMcuG1xU4IrrgKzmrZXWgBr7/N+pfm0tDAg3mdQ
gI5TII/5DWVmAgDOEjfFOLv6kvBH0nxc/kgrJuQRP0OYuR0UMFEaYlvr75owvWYNwrPwfrVM8N+B
CgoKlZhzkPw/UO0WTyRAkiaIufyxSjf7YzvlNTSN2tphn+TGfEq8Ynd5aefB49So5PYjKVnfDzBa
MWAnwW/er0XyhZwGJqx5ZBHqBsBaS5G2atuQR1UAE5v8ufNTN/Pjbb63D+m+wbiuC/7W/JVtS/eh
d+xDvLUPa/D181h/+gukIJzpxMyVCL+AdSCs3ht002kd7qzXy3u5YAZMNXOBEQIOczA5DWA4XmAn
EBEWKF4M+1obfKY8i7URve+xsNOQAao0eIgNQVrgQ7+zt6NorDTUrrI0Q0bqZI/Jq9o54SZWXZR1
nOgq2gZe6mihG990m9DPnuzV7HDhNJzYlxKaKp1oAyUodC+vJl/1Ul//UG9Hnzrpi3XzxbY/vi5v
68LFcLJgucWHwak6iy0YDD4N1ekVN3ntrqG4tjFuxOCrfzD26ayYPA/LaHjYGBjDSPtc+5Tu1FgZ
SW1gfBgPKPIU31e33RMG2s2DWaJ8Nm3tT9XFpEngQhN4raG55EXWTPGAVv5c6ZXCgEFGU02gaQaQ
dpA6UxU8poq47SfS7FWI1q+c/6WFHlubf82RMyXMiCeiATiYR1Xi6OWPIU+fafhhTXQ3tn8ub+uC
50DRBVgMXBAGEJHyrsYlD6oKH9IuIEKr/BhG4Zjl02UjCxHNmo+gCgJGaFbJNfJBHdqC2QJ56TwN
5aA5yB6QAlorXrlkxtSQrYCRCPPlZ58psrKYkR5PbBT6IQhTWn+fylsoXICGGeSIgCrKUwKRHZGM
Jhh0mfLGo+wV4GKHr8Hqlj4JKEIxhTrbAhTs9PvrLI3K3kKjjVgPXeOnwsM43+UPspARWDooAMDq
CvTSWYN25HamVl2LsZTAT6Z3XvdODNQP2rSqD+wYmgvZ2vH9VgeSYiRuHHRJANbCquS+Hp9IZvMQ
+BAN0+mTo+jB6GaBEtwPGoOfM45KGjaz1F1mdcKze947lWphdgWlL4hrYOdJ4+o9QcU/mpp+3/dE
f82CBq+RSOnKXVxqyeR1GhIqBSrvfCv6FFzHHZKrQ1P34oB2Y31bqWMorksW6ffmZOLmmcbJp+3I
r02aKZ90LACFiKxmL3AQI1dVgeB09ElXKwBbElI7VWibfzKlGPxJt8afERmNh6IJsidOmuStBJD8
Wgf5oW/AxkNpheZ1meeUe9lgd1d6aprvHeb8tjQZ+Yy36NvRU0OS3xaR1XmTkkIhYqyV7gfybkwe
01CFoI4Jf3PqHhRQfV630zVm0/rg3iaKdhcPNvSPeluzWwjd8GLPDD6+lqLmPos6O3QKtQUIok/M
LY+0KUKzuihB3CtGDIhO0M25S8Ee9p5UU/BQtE2EuTFmVKApIrHHyrGvrzodfGIoR/P8Oi+T4gqf
UQs3mp2Mv2lFi8yZ+iR7jgQtUT4zFMXPmyb607QVFIMIq3MUgRgTCcptIAuiet9+FFPYcafjVvxT
DWttA1C5DuXAPNUOOm9QVW/NYA3uOxcRZPeDcRWVRwD1gCA9PVURclVOqgJv/mxydSimUNJupxgq
NW3pAsX6OyZrdQa6FJAArkGrDgk+AoZks8uqioct4h55QoEqP7wXkJhwshsdZKe33TXkTp6M22RT
eeI++8k3FtIwOiuCXj7si78CIHSQ04LoGADa05UbQcj0PMNh1xLfBGu1GFbzj4UL0gITyz8mpCtL
64OhsFqYsAPfEA69Gd2fqCMzh97buac9VPvoUDv2fu1iXlualN6VecqKtofdUMPwTwosX77/v22e
VJtqR1WAZWSOlDhfTXQ70IfLBpZSKaQUyCswAPw9mH76eVq8P4q8HZE7FpR8so6xj5yHKCJWVo6u
jz01qZ8FNvgQ9MzsJqflQUQ9jF1nX3WoxfDfqLkuo75bQ74tbe7xdSqlBmkYDH2o4zrtxQtBSmvy
leb8ktccG5h/wFGiY9VtUlDIublVT18Tmm8rG3TuY3mV0/9g6fhKlV4bdpYjosQYw2yGz8QwvViU
Xp33GGJZoypcu7ylTVMKUZQ9weXdjDu1vmrw1F5jvl/IDwGY0JGPAjZhnMHuo26kHaIZstEk9zOj
8LOt+QR28Y0eqNvLzrlmStq3oVCyZCSofQdltAOlf55iLLH1WuWG/zXuSEdqdbQqaeMGlYVdEqBR
AYig15oQ3NO9tHjVlcrLieleXtfSZQDBPQhFQ5bVhIrqqedVYdGJxsYW9qUbNZFTclfTd3atOcaw
7+M1p1hy9GNzkqM3aqKPOaSw3TFDt7/zRuVP0Dld+np5VQtNglluAo0tyAPopiHDFqAqU/O+7PAM
3IgN29lPv9FD/oUrp0avKXK0rbLrr+1d+d7b3tps6ZLjI8lH2XZW5j0b6DHFIIzUgG1OWgez3Rbm
RNSp2Fxe4ooV+d05gkLHjEbcqDHPHYsDovpoCv+yjaWvdbQSuTiSTUAgJSNWYpSGue3B34YGoXoD
XlUVbeUgfvq/mZPOWDTqVdqkMKdpv1L2CxqLAJ8NDo/fLtv5LtbKGdDxuiSnj6vMUsn8Cot+2M8K
ao3OdEDRDJfngW3Q0ALvyq3lRz9XzM6T5mdmkXYgDcJ0FHhVT89ajRBSBwJYmg43aGYA9/4o6JM6
oowbebzw23F9smHpfM8DksZcKQCSWlqqzVXehzOyRivy0i0n7boQ4kn0ZQbR89sOTWZir0xNLYVK
aC+YWKJiM4xonS4TmXCvsRkXSnpdgBjz3kgEuFujXNmXVvUOBYS1XvqixXm2H610CL/JQk+maPWm
SnDVFGPKMA+gRtMu6SP1kyYB4W6lV0G6zQBJWekKLOQFwJ8AIQn2Xzwr5OlefOI8MUGa4Obc2Bfi
hgXV9rLPLJxyKPdieBgyB+jTydA5goFrSxeYH1aSJNsYk8I9s24GTCKy35ctne0h2JMwQYv6x0wl
gD+nXw0AuVHtbZG7ets6FCqn4qvWH4zol7lGbnsWVWZLs2I33r9AD8lfS8SiZWrR5W4HCtVYaT0t
2pmomAUrl8CZ60t2pBXFjS1QEcWKNAaxVpH8soCsBRGan6T2hxHoV2WyNjC4ZnL+nEd5HMt7VKwm
mMQjA4RoHuePzQgF4gKcCb84NG0vf7PlncScIIiA6DmZxwjkZkpZn6MphW5Jd1v2sdNFD0by14nW
vJUGPGMu9aDlIxViJohhUSWDoSZ9M7Ibkvo1agu5van6aGVNi1t4ZEq6BPJysNmgwdRIQNREHZqJ
TZpeheAcSpKD8dczbNLKpPioRRpX7HreQtDWJTy4Dvt+d/krnScjkg3JETNou0W6mHdv/MzNx1EF
+crgWONVG1/Vk5/0oHFy0nKHfjgxRteMXnr70Wzv0ajC9Pzzyq+ZN/DkFpJ+jeSjMRVFoej4NXUH
isZriNc5qEg6HebES/PaDmqHKj5gkTzfrIr1ns8bzMZRkwT2ESh3NFNPDwgxqyS0mjHH9Bb9SJBG
gH7wloAIwlKT7WhD9DnHVFD9mdspctEgW/sU8/9/tngQOqK+S6FyJF+HeC2MfURmckrVBOwMo8mg
W8zFi2KiQ5FpO4I5ry4Lfuhm/a4rKxfjeRMNq4eqPCovuKoooK6nqy800ZmphdV3/Vufm15AQZFp
Za4RVq+BTfesYJtygKjwOGxCI3nv+3wTmO2hzqBzd9kNlkLH8U+RjpkRGBrUw7ER4KstQ75R7N8a
v1Gq8L/s+LEh6YBBEVTBkxyGKla6afKqWVuqlFDPejZR2yR46naNE5f3Gl/VpT7Lt763e746wdet
oKRwut02qGq7ysZ2zzURrdwY5pemPIArPh6MTRLf8fE2o5v/sq//2pzD29ENMOk4WaKCTVBVTNWG
gvQk9cw467d1Gg0fnV32j5ctLl3cWOj/rvKM8q6bapHqSCJBdw5N9KDCzc1u8ugps3MXJV3vsrVz
8vPvTQUAEQIUyHpkDakUhCuFUBT839xy+OQqyoOhp07Jni3zZzzLsUG9XX8vgjvx10RHp6Zl1G8z
ECOxRphuq8EH3UgmhJdpqIEnazFy0XNmeTkTevdIEiTPYfVApprCUla88sCvR5eGN6g0g4v4CnNt
bHKnNYK9xdCIBtQ/NiXPYdOU5moBmyaUdhPmp4rukuBgxT4xrs1qOwUbk3iR+mPlg84HUA6Jx3al
jmnUWUSkKuwCIuLW9r5ubw0TgdBt+0MmMDneekHq43kCMEdgrmEAFuMQ3mLoUYG4FQQop+dFbeIx
sTM9n2X8XkQfg8Qawjf8NSVrQvHz/3S2ziNL8y85Opnt0KXK0MNSAZazknNP6yK/JH9NYw0nnVN2
EAbPoiBnA2hqN4DHRcWCCErsLI5DxwoRc3Jd/0xUsQJpWNo+1Dg0KEPjry47qlXVmUoUkruE5i64
gBy75WDfrx4CfU26b2n/jk1J/qmhCxNqaM+grJHVXqKBahUSl6ZXmmsknufv83kPj1YluSQDsUDX
ZTBV5NcN/aT2vQm6xOrAy1/oa2kQ9VZf1WBHu7cieVQHDOpvLx+KpZh69APk4ko+YBwJ6C+kCcVX
ll0p1kHVY9ei91m01s2ft012y2NTUk7QVYHe2GFYuM3E/iT8NckB7jc7r0QTxiq53+npyuKWLGKD
/7kWpd3lU1Rm3XxhGPpXTK6T0iFB4fDB1ZSbOF074Etu8681xNPTYxeo1RjTEvc/y4urqGh2ZRMg
4fx9+YMtWYGuLU4cwKgG5k5OrZDYJEnTBXDO3NjbjXgRJfeqLthcNrN43I7MSFmTZvE0UnWYQRZ5
3Ra6P8FENBi7OqMro2oLXwnwe6AqMbxomoClSCuK0v91QWb3zSYNdNvrlawGJIHdxy1RPKMeuINB
0Xoln5hfI5JDGhBRAsc1hX1TJpXJS2HyLOMFujARedRExkCManUrTjg7mWwFKs54TyLsW4ALni5v
qrSgyDQ8jLPqFZpJSnQYJ6cJPi17dIBcdtS1weDzFiRY1lHnxog/eHNnkq1Ti1XRgeSvUgo3skpH
A4guFZ0jJuaOAqW43tjZdNpEVHcSg+w1oTqMhRujjbbtBHLzsL+Ncsxhm/1mMtmzUqiOZaXb1E78
2E68MrfdBETal91twQdMfAMNXo0kBLnB6U+eEtQTUqJCl4chTU6dytqYwaYSH6FWQU9gxdo5HGQe
S8FoK3oBKFyDx+/UXG2hoEBncywDruZnDzw32lGm8cCmndpverElhnt5hQuBFnGIgQQUzT3gHKXX
gVFYlp5OeuGCkcGLQjT52KYIb2vrUOnRyvoWDi8cwMY1CTajefrmdHnj0KfVUGJ56Mp7ZYB8NXbS
+CtrHy6vaeGrGQDDo+sA2DYwz/OajxIN1uUkSjqsaWi3BkWtju/D/pkmeGG2O4ZI/38zN/+cI3OF
Wk8Km7dwCF8KmzuqfRt3dzx4yfvOyf7LowqrAyh9bm1AHVDaxaysoqFRzMIF6UxqQUS7deJE9Rr6
GllOY+yn4qYInMtLXPpyDJ8NZwBHAbS1p0sMqTAGnvaF29VeC7LDPP2dj8+9Uq9s5YI3gszgXztS
eA8zGwokKoKSYe06MLWajkF09G7ctFydApo9Ww6AuKfAq0UxBITO2+maxnCoaz2CLabeD/o9GVyK
cgS0/UTbOYbtM9UrSr/G4Fasba3u9+UdXTrrcE6YBhsw/siCeZnJYjMbh28nbZVfSfXJDJ92u9J2
FQODLGKbDivnYo5WZys+Mik5Km+DIW9MfEUTghLTZD9l2hqAZvEDHpmQIhg3tbE3OpggFT9URu2T
sPK7OroxkvSt4+PKdPfSm+14F+XZa2qmTWm12EVW9V81v2OpAp228A4VxSsIXT+R0PJtlH1b/b2x
1jKrpaf4iXXpWNiF3Y6ljdXyZp9UmyoG41P5SMRXEL5a/FCUT9AFrLXnUl95dZxPauAuPfIeWzoo
EaE0Hy1YrqvYIzX6Zy0/GGZ8V5vFS1Om/tg/jhrfkrADE/7TqGEQOF0J56ubL90diWaORV9i85Pq
Kw0eRNV7re1m8V1XuWm3zye81t+atcHHxVg0d5URijBEJScu4xgqQ67DKle9vH1izX3Q+3G+koQt
3SFgYPp/VnQpa07iQBTEgBVDR4YkkKv4k7qjxiedp9+eLweDhVwMZSMop8wkLoBfSKcmYmOuq2D8
cm3rheTJ1ixfR5s81Qp4OAvzEBuYnjbWBEhWjMrFHDDYqKRvYbQrQInzArG6GCUHDv0O5cDCyDHX
9MfmgCqFH0Bc0QgFWx54yOQnAkBWdkhr5H/AeJctdWi9HzF7d3krF7zjxIh0MIzMzIIWvO7uNNy3
qOOA6RLSJ9i+lZtqbTGS70fEUgtWznasn5hZRWcBHdY13s6FaIr0E8gVVDEAUJZdPa+AREzQqnPR
WdXTV7vYWNMGwqYo1659nMV9O8p0pfXYFACIQoGpMribut9V/8TCJ6NdeVMt+RyIdPDxMWIzT7Cf
3rlWwwsaWEiViow7RbK31RdevFvD4BjtrwnTl4gZf+8PSN0x0IMrHiOH0tEaKzOFcgssYuLWIW0A
LYHwoIJtiqZ/PVqD7P3IlFyzQM8hMapkNgVCezAA7Qh9A0eiMxXW/eVFnYvDfpvCE2oWnENPUMpw
G1CBlUNoFO7Y1ulXHoTFT6tUyXtPm/KpYTQwNmORhqCd5OkhnSZ2MEdQcm9V1eb7RLCicKwh0tt7
TFerYhNNvOo8Rcu6lYxjIYqikU0hVo/5brSbpN0vjWFoxMgK5FQQ1aK+2dwbICNKgQnVCu709cfl
jVk6MJh6wCgARZaKhv2pf4WmKLuygT3eVk5SYDL4Y0ACaSr3VsRXrr/FtaHti6Y9KvFnzQ2i14XQ
5rVNVa2CYJaPG8rKmzosgbOcytskLaIdFr8y8rD0jIaqIlp4s9Tn+YuNp1oVoahZAnJuBq8WZCMe
WairT9P/kHZlu3HrwPKLBGihtldqm83j3bHzIthOrH3f9fW3ZODezHCEIXxugHNeAqSHVLPZ7K6u
ikZZspQ+bd8GTUk2MsnUr0rtzHdzDHun6UEsSEf0fLYAUauveLAEEwV/iPFgxImaeEJBhsHWqj4M
nbrXkl9qCLm1TFMaOxZq6SuYFdQ7JCmQuKn4SrUfDM+YaYPeFtSjWEC0X4JHZUgAfi6LN5ncyCZU
MLT7Ur6X5dEOx11DHLQkr7vKyuc7s7kExJNXG9HnuidGU1pCiqZnOtvZ9L7UVdU0pS3guy3a+dct
rnUfz0wyp3achmDUyWKydkSwchEPPN5LD1bSN6UEkrhyawY3qDO1lZuX96X5cv0HrC8ZZGZQSULM
YNMMXLbgbEo7sCyKN2VhN+2D0aIvB45k9B7gDNetreWoWO7/mWMTjAQjQ6Uv4avGIjCN8qYwj1O/
7SpLwHTaIgDgay8lmP/Q5NH+jDVPw23thXVmn7lsoKkKdoYAyw3mbQz56OgXOKkD0Zqi51DZjOpr
GcScNa9kBWcmmfgDzW40JZYdluX7sP8rQrew+7q+rStX6JkJ5qIu+z6dRxG7GkJkuAA+Q5RcFe1V
M9tks10vX9a5bnElqIL9ClQhChjSQIfH7KMwSOYwKzPIjM3dZEAS1KBm/RH5ns79Zmum8P6HwAkB
1Sp6EOeH0qwzjOIEQMKOwu8it1WI8RgJmOwyOs48SM1KxoPJH8w2Ia+SzIuaBmnBpgOiHujgZuhi
5gfkpk4cf/bV5vr2rfkhpkrwlkBsW5DFzLGXelHz+1QqLdKpwC/nOulSSlIS2kPTFjOdGlEOKWTW
84MmGO1gZzHGhewqGDMO9nzNPSWQ10KgAFKXFyOofRD6Rj7F8J0KQz4B+F0xQO8bOic3XvmK0MSQ
oNuAcVcJLn/+FUUiGq00JyUaqTQFo7IoP6JxaiYfCo9BdO0wgCBDETE5hhI9y5/T55gyIqA+tAww
X+Yv5RRTsdmBWC8TRi8rwi0uPs7XXLydecUslHdg9TQh3IjSzfniDKGuy0oqcP2KX2LiIaWlUhdR
zOj3Y+Im5ltRvATKS5zzaFlXd/WfYZ15kY5ll4itAsNE6K2qA9mBYMfmneq/y2lPq8GN/J1Zeeq8
iUyrIXe1/hoFb3NxbLhMPiuFpNM9YCPC2E5Z32n4KYJQWyqcd5AAJIIKrfge642l1Bs5OwSznU80
EIBdtvx8/A+RFi9lgnEVXGYXkwe64isBUSr804bpxOptGIIvpXjjfOy1xAS4voXGVUcOwrIHyHor
Z74GKz26EYObyu9+5hmLI9duPO3quLc0veMs7bKusgheSP/kGpZjfJKaFJBOFtIMLC2BkLkk9/T5
LfCPZPLaJnC6+l4WnwzlCxrh11d78VUZs0vAPDHb1K1iZArAtGpcuAJqntr405R5sQDcFaQSwKoK
MPS5hTqQAqVpMF+0wAsVyZH651jwiLDpkthKI9602UWEhzm0GjC9i8MK/BFzcakzaOeNEHBvSTrg
DrPillhN/LsQIk5QWNu5U0PMtd+Uah40OmZxSZk/dnP+pHDfsRehe1kLSO119CLB5PY90nrycSLi
p4rRA9Mdtq8GBFYrUGVwwvZFesiYWFZ5YkIV27TKvuWEhmeoZugRKBmJanUB4D53FQ/2svpxThbE
OLmZmGIV+fg4U7KTgIQU9JIOBl4oPCgBzxDj1qMAwGWfYOdifycZz316UzcPeri9fnjWvg90UzE7
t0QKwmLux3g2Zm2ZGQpSA4yowltZVhhTyu+vm1nztAVqAg5ZGf+xNTQ/FNWZ6AgNRhKTvehLHQ1a
KX6+buXypQJXABDdROubgPCeBQWJbaznwMtiPqMTfneV4smCQgWQ705qQocxPAwNYqBhV1Ptml3g
BDhSRhlYaWf8l2CIAXEFLRIkLRcUeUqpDZgywouhnltC86gfaYKp0ZoUkGAorEEwQQIF8royok08
W8WscX7BEpTOLvzvvfj3A5hjoZlVmunLKIwG+ZC8cxN9n4OnBPLrQSY6wPJCjIpzEtdc9nTNzNlQ
/QHv+wDoJbMe3aj9aCKvGBR7bj8433kJTNfWxpwNNTenSJewtkmFpEUOntJyAJGFXu8CcMBTPCFt
vf1Q5sRbkLCxjDxH4QFhV6+709Uy+TFJetkYlg1uMJKWyh4ZMkqMv7P6WWkfU3jTAlaZEK/pOM2j
tXiHGhEKU2D5BQqC2WVDmcIESugIqVK8CXSTmgWY++PH1rBjICl7+/pmX+Rv3370zxyz11UBdRYB
6sdWEM6/8qlyeqLtyg7thEXkUDK/rptb9SEVectCN415XiYJxyhubKK8AbHIzrCnCr3M4yx68cRL
BleXhXFJEJIsqG422Q+juehIBDtV9rgcir7yRimwjerG4Gm0rZoyQeUEVI4I+ABzn5d1Fmp1XCEU
iJIlBhtFsLPCnfz3SOEUWNdcYxlPV1UZnXbkLOdXYTQZY9tBktuSWqdVbU2675NbURvQKz40Lee0
r10dp8aWH3Ny70pRAvy3DmN53+ReH0sixcxRu5U7peX4IM8Uk4AlyVyRTIIpZTjq02cq3EF2jGNj
zfFA4IIMD3gZTAYzX0lqADgvYjhE2aEG26HbDBaPUhaAjORYWl3NiaUlup1sXAztodksYCnAxJSg
ALPkH/v+7fo5Wgv/p8thzlFc9UTE5B6yYhLRCjRsVUQlFZX0p2yqaDPeVpVz3eLqBpoEAEFQ0OCx
zjgfLpugyyfM+Y/hkRRuKW4jkO7EHK/jWWG8Di84sxsrWAEliElB+/EbRdBdJMm3aciDj1w2yqEE
ihOLxxrWg4C0fMmTLxUCNyjFBub3MyQLdQ5KJrOkWpXSjnzpqbAF2bqM60fdBV0PERAJ+I+ac42v
HOll7ERc4CVotrJHeizRBiyXn6CTL1l3AGQp1W1f1FTUP0Fkz3HNlVC1jIMBXAfVQrRomIOGulIB
OKmIBas9Co6CiwLUE9HGjSkU+yzAtN11nyHYQOYiXzaW4D6DnPXFmOIs1WOnKPias6g5g2Y4kOW8
bmHlsBmyTKBpstQBQR56/gkB2UqnGt0FoI9/l8ER0BUapxzOfZ4NxidJGol6BpwdlGJrsCn+TnTh
IBmje30lK55/thLm2wxRoipBCU+oY1S/GysFJYjyKLU6Z8eu28G4xvmOgVgG9TFQwFsi6Wkh3oYR
pJNRjeZRvn1zt7AfHzUBwAbxP1NnSRVlSDhXSo1n9VyD9pV29VQmNCSSafvSiL6XaRRh4WRdZTo+
qJ624TAO27EBJ0QQKfmGRB2wk5OG2mQ6hIk9G9XgzWEYu7DW/c3FRIxojZLhndGafuYkdQwhwmic
A51mU+IPTotTp286yOCK0F1rFCdJSxnQrXn85Q+z+BYHTXAwo3L6PQap7t8nnay8EfTG7CIUILY5
iHrgGamk/fGjZL7TUzmTbcHoc68sy3yg2hgMMTr6ded7td/q/cGsEwGU2U0ihZ4UBOGvGqijX0Jd
KYqVF0X4Vk6GFFEh8LPcMlrgqqC6nLtDXMcm56ivBRagaBcKB0AYMHrAfOYS12AmYcDbz0FHoXo1
0teSbMbqUBIH3bXrzrt2RE6tyefWgriLAOeGNQCeKDDW6Gljdg/Fjetm1nz31Axz6zUJWKbMCWYk
5Y+U3Sf+Q999Vlz15GVvWM9FJwqMb8hRTeRb56upfTU0lVBD6l99lootZ55CbpMwBjHXXog9vbg1
qztNu7++uLUXByhk/5ldVn9yHQ1tGKR4D4AHQPnT9yotsoe0SajWOyqGMUVy2whOG1lCt+UYXvl6
5lIXR/gEtTCA0OeGjWpuBZO04HvXo09S/J57kHOp90H/3EEwSAsmx8CDIEjU7dge5wTAXw2AzrDY
TYruXf8tKzfU2U9h9qCtjRSit/gpZJA0dONVW1BBYK604MIHMgNkWpxzspJIYeG4oSQgwEWMGp2v
3df8PCLZkGHQSHssUmBZjDKx1Mw/dkLxBZ3RTTM1jyXhUfF9M6MyTnZqmNUfVDMpGUAahAJ9MW99
MUWyYwBT3wqkvcHY6TggBUrifTwDOLBLQsHfi+C9iywgCcIvf1JEwWoTTYLIZtbfifIUb2LQVxSU
CEkq06nz27cwUceXPoAYN41JWO3CoVd3kyimd2KMCzkPeGKOay6MrBRdFlCKgsWQRa/Gwdy0YT9C
10zoexTBuxvRaFREBfIGrH/i1HXyhIrMnZp6oBBRKBQ7v6470OVUNSas8GwGa42IzwkahvMPqgeq
3oxml1na9KyWohtK2Ys55LSP00cTbZHAEDGD1VtSU1MpHO8iQP5bNXps5UfSxTe+9DRiIlVQeHyu
K3sDvS6wLuo4Z2AtZPcGysoKqcUKIh85SOcqpZWtSJ9vUVuifhE65SzSePoYobaQNp9+pT5e35i1
Qw7mGyhtgh5UxIP/fF9IqIMzMxIhciNkvxSAMM1Gf9Gk9OfpBUg+lqoYyjB4K7D3zhCPmlrBradh
phpEXxfNj9DLMMt9fT0rH3qpOIJoEqwUGBJg2z2NhA6wZEwg8JHfRry8ySsgg7VkZ/OuF59J5/od
BQmTUo00hRoImADTaBsGG1GxwKnF+TWXu7tU8lHWgLgrLl2NyRHFFIykOFgox6mgfw+BsMGkH09J
ayVm4MshuKLNZaCkqy359skNIaQmEtwQ+ra2e3P7tPx58Ci1dtbjRDch3Ww4me/lfQstNRUzGGAF
xLlm2Z27sNeVscKNFEAgFyLgI4Cm8svYckAvl8+EczNM0Ef6qFTNotcHLhY6kONk8riXLq+VxQLe
PQuVlYhu9/nGqekUSZkKC5i1dybxOZ/tJMeYzuz4P+bD+44/eFaiAwgEFttN0rTZhysg/iRm3N61
eQT57Tb7OTgJZk6jCbNnYPZQe62tIfxamW5fodU6CRMobsLj7H/VTeROgBTSGe+JkVfDW9tM9K9w
XeLSRJBnrsyi8CUFdJuIsHgyR/0NWqxLcuSP+zn5MVByWeY/Wyx6MRqANguhP2wpcwtyBgPkZ3sl
2hu818rqmlQFlTVg5ojM1iWTUENtG7AzMLS0VBILCm6Ybjqm7e9c8DiB6zK9xJpObDGneOxJA+pU
2MLjFTn5X1FCTr7R/MIi+seMAndE3EJx+/HpuuGVNeIpZoJjA/oRWCKT5smmETU6KXJryL4CsMbK
OW5mQsV4p5ux8x9socywEEwBPvd9GZ5GqqHOcnAI5pYJZLpEPFn2xFLFREJH2583VCXMdqA3jZwD
0Hg2fS3bqZKDqYKtxtNAQ5aYKIBJmFXh7N9K/+ncEHPmSmWqtXSEoS7bJ+HNXHqj8kc2HBA05ui3
9/kePRdRfimKrdE4XcJ5IFymqjBP0MvDrYdBNbZWlKtmGiAZBUmKOthC1lhtpFnD0g/VH3Pg92Tl
T8KbuV65Ac5sMveagmgmZwQ2Z5K6ZuxKmb/RlZ3a8jpqvMUxQaWsWjUuxxoNeOBBwYyPRU0U5EyS
CrJD0luR6EbG23UnvXwjn20oO02Buxzi4jIWl+uoue3axp7J77kheORbY1xvf24NaakIQjA8scBw
dX4HTaPY1yij4+FfRI4yVVZSHwRU+hKwVlTdQAGl4SQlawf+1CLz8VS1w2yqDgoHQSq9ZgSQNLEG
Q3OjMAMXLC87WbUm4wWLdosEYhUm8wNQJQ6TGuvD4JM95TpVodURTYUtBy+5wHukX3w7wOOgf4lB
tSXJRNJ1vpv+IA9910kC2q0WWK8lsB2GmgxQ540R3+PFdv3bXWQoizXIu0ASAundxfUQRmrepD6s
CeZ7kwXWQDgp0PdFdvYcZCwwl4IfkrYqYvQjNG/+jDbp1p03fxVP2JUvkfXR08QCksjG5ro/Fj+B
ZU1HSAHmEMnRtxTGSajui0aPqlQXaC7iJYTqQ3tsipcYoLUEExAZJvOHH+vWMCaZj5dmoC7vZbhH
MP1O0eXERFER0zx1S+m9NzB27XPO3kV6zhhkdlfu5rbPUbel43g0ZFeBEroUedd95CJUMjaY69Wf
gznTQ9gIEZJ96FIOHQVUvSKctaz5Ih5XqNSg0AlvZOIIYP9NKEewU5dPqQISaZ6o0fpm/TPAhA0t
aac5KxYD4yMqEpJ0H46c9IC3BvP89LbqpMRJCxNGCL5c0EDOhOdjHBPsDGYhgVwpW7apAQaPBC+i
yfkO69sExgDwIUD4jTDZgD/KWo8hWqwhbhYYXl0/yNrDdZ/6DmNsWNAw3IzqiAESSza3GbRQE7Qe
q9CeZe8VU5MvKWj9PclLtrnXbLio4FUnPrHHLKrK1U6US9jrXelReu1fZeshsXxoOdwdhoN80G3R
023OImV87WuLZDyatHMSAmCGnQwSO6hUq67t2dz3HVS1darpt+GiKgA4a9LYIo9Kc9VPgLMGGE9F
HZClBJaCREv0GivW/ZsquzWan76hl7Bw8u8zpyno+z4GWQaujkmziNI7k0HF+SbliWLw1sEcqUpT
AnVaQlxRpzSTNr7IQwRcznedL4XF+takE+IhgAnUOfTA/h3dz4d+8wmC3PAr36dUczO3fOaJ3nHN
MolF5JvRPA4wa8rW9HCffYlWRDNkhPvh7ddkZ9tn085UTu70/Yq9cEp8Ogmqkkgz2BdMJ3aCiF6S
QGeTVjv1U/Ymz7ipvlr76S5O6XQb4iwEdk3jZ3HPU829ROcvW31ifTkyJ5cyeN6BifBxJCaVzqFT
vEDduKaj7wie/Cvk3FzfdFCXawW9C0o9QLCwmKMii6RiXlKA+FB9VS+yhXL4XttK3vgA1cddTYGj
2Sci5fns6jIXRDG01PEHEsjnyzTieZyHEcsck4Jqql2izRAfa8VSpm2p2rF/rHj9z9XFgmcWQQ4U
I6jHMjabxO+7UsBiswwk4KKTd7Ty8r36gFnAw+RiMv9+2Ixe7PwY24BvemqYia1aU7VVL8JwYh5b
kU7SEwFusVI318PpWiA4NcNEU3xL9AlkmBHlN8yvoX/097qB1Vz11AIT0gTd92UfeE8MqFkVlXel
S+5aSoNDE9gaNehzs8m9e2Wr3vHOxcr1pKCdKRJww6CQwQ6tyGMZqnM9CbRqniX0aiqQ4G9H3kTa
ys0OK7gMFqgEZtKYgKPEmamm9Yw4R5wczZOwTtC+5ol+r3wnFC0wFi6iKgkUChOwRb/WlS6HpHFs
Ppv6vRhyBvu+x5bPTjUqkOAAxuw+tJIWZaHzw9VLlYrJ5iy09qNtWMHGvFWo4cW271a0daN94rT7
7J5YgTNarTW/3A2eetTw0shpdtfcItbsfYccj7MHxrWtTAP7ObWuu9LFTjM/cdmjkzAXGlErANAb
YnrkmAz7RHMU/6fHASbwDfHgBpUQhtaZbe4DTBeDyDe0yvggpg9E4fz7y3Fid1lDT0cDME/TAUM5
X4LQi0GUDUVotcqXVD8O7W4IXVBChRHH0IXvLws5McTsVWD6OBcBhBhkTGcN/i7Sf5PU4ZLdyMvp
ZRf0nQspCrLaizOWzihLKkWHBdnay0hBPXvAsNvxd2kDWGEFXnuIdr2VbUMaH9X79MHcZjYyAE94
Khxe0+zijACyLqIDhqo9pvPRhTjfXCXLwW2WD6ElyV9tZHcYeLnugCubemZg2YwTB8zaWNKmCAZU
/Xb23TDblkCk8nALKz6Crht8T0VbAJLujA8mfib5artYqW5Sv6G5vFkoLowUHRX7+oJWTtSpKVb6
WxrNQpFGmBrnO1J4XbPrDU5Gu7YaVEO+FSMx6s1e2mkRkqFrFXwU8klK6Fjs/QbqY2ipJhyXX/v8
p5aYGzOXtRn4IlgqoIkX5+hic8dxL94e8LBTE4yHmbkhikVJsF+uLtOoobLj26XTBN4EZgbEzfnP
9Q90+aRjLDIuF5jAOKUjLNaCu8gsUGJVVr4PDhVSLfKpGhYPDH1ZuGZMMv7XCjOuCAKT3S4Xbkq0
TK2/pjVa4iskBNSJSpkt2JN3faErnohKNfwdqEaAS9jmYTsMfUIaFbyjqNAlz0Rz4poDiP5upjGx
CjYweQTeAaIiap0fX0XQ5j4ftdDq7eoYUJ0aO/02e4DenQX2nS/Nhrqb1dLkkB+/FGegR8DeIOKR
0feBBh/X13v5YsAE6emPYbzVqLNGhYxjaE1WDJ1TM7QJBvbt+UCs8KN1fDenY2UVtm/JVCuoz7nv
V0LZmXnGkzGf5Rutj71Ilb8GoUGp0ip+KMDffn2dl11oZp2MA8eLJlUzw9DkKDSjzbF2ZSd9AoPO
Q7uRNrP33FvEhaCrQ+z2aHrmrtugOcOZPF1drgJeBrySkMnrzL1rGIMJqhszxLSnHSuQOrA143bm
cd2sRCB0i4F3BjEQWNHYUd4uUuRIm7vIUltgWp6i7Pn6Zl6+RrCZpwaWH3ByAdUB6nlRCwPtZ4Mg
Z9J0G+0Dx9iGH/NRvFW9wMpCxzG30pZjee18nlq+ODtRJVc9LDdOkdL+lXx13nwLuU7gnG+E39Wh
iXCv8zJ43oYyh6SXuzwEuUtklYnbZHdt+XV9WZdusQx3ozX9Xcy+SPeiEEKPTR0AdRrL7cb026NB
5mbbFgDSVmPIg49dvoXQEFh6AugZIwIBb3T+/dJ0LpOuR0EkVKzBAdofU3CtPbzP1LDbzKnp5Mb0
JXlCySCw/ojo8nCO4xK7z0MgfgCGeBC/McNKCPMZiTEK0OHED+gjBJsl2pHb4G6g3CLB5Zc7N8Ss
tCJxmsoRDKmP6QGo3JkCKV/uo21m/ZI/ZdcwKY9U7RsTdW1xTExLsnxWGw02AV59EneiRd467Odf
4zayANCl2QdP+GNtO7+lZSHGhKPHkr70ugyJ3GX2TK1USmInD+3RvAMEUoxtKClSnwfUXfUgXJMm
CMiAWLsg1hWnXouFOcQk6EGx423mDI7p4OZAdwSCZPFX8KTf9IY1Ud0ePztwFnEcaOUSXeB6/34A
82EjU8N8tY4fkFHFFTZQQJUOxld7eP1juNNutIP9uMd0ggMMd0HzffJEgCe0xN2xna3Kp8BlcH7R
6hk++UHMV8cbaJzNOEJxYXK0BiyKtRshVcbQ/vVYsfw7rHcBjodepYEsVmY7KU06d37XQTA7Gm+l
sAHc1x3Ku05u3HJ4v25qza3AMQtiJjxFwdzM3FZJpQKBSWDKKDrzPsnF8X5Im/08JfWm6JvIkqfh
Q2mmcZ9E4+d126sHV9RMHQzY0DZhx1yGQBmF2sB2qohNvp47DW9qernx2Y0EFeDymMcoC+CX50Ew
iMFnlmsx4FUqZPUE5D56CwLx6FerT1YP5I4O9vL/sKiTuMuEvVjporBsERmi6i4Gc3P7YyQyEHan
/ChMltOkLRF7RYT8YTjeN/NnEb22UHeYEvDbz7wM/cLjF2OmglF6jEWKGFE730D0ZYM67kDGgtc3
MkNdIJjuy18LU38VUsBRr+/dirVFbResOUv+BDzJuTUx0sFTVsSVNRrZL6Ns+40cGbUT4iq77/2J
B3y4SDRAoQg+sqXQBZDkxTELgz4yKjOpLBHj6LSrEqjXSHJCxxYvkp+vDOTky2z4AjxiGeiiNOjN
UKwrDAiUXljnTt732zHSN23XcPLPi1OFVS1jR7h44fHw/PNN7IYBJOsNTBlxu8n00Qv1xr6+mrWN
w0wTwgVa80uP/tyEHwoi2jp5BYoI0AL2QfNHD4XOlmf973VDl3V4LAZZNPYMhxgX0RK+TrLQCtlv
WdZDBf0SKL2J3R6iGI7Z+9tS1D2xrY+JXO2kpHQlnweEv4iMmBDDjAWuHwKGArzhGNOmMgVzAcIj
sVOOQmo4UvFmjg+6/CLPXUbVDpxO1c+nu7FgTP8QpIki/IW95kHm3MVARFeW7E9O689O0aZbKetd
rapv0HUF5VlDM0Gxs0z18imMOZ/24upZ7KP9AMgwIIcKW5Wsu7xVKkWsrHLQgE8eJx3Dr/0R7M+h
Q2Ihw/xfJznXv/KaO53YZJnPOqHHSUBVGBxdNjTwfosgQspT6GlfN7MWXXSsaKlzAWRImMCZ6X2K
DoFcWVFkeuIwflaSukHVfoOKknvd1CWmHtsIRBUa4wiaeAkymUJUmymZgR62CogILxOjpCd2AAkt
KWrtBLr0RlfZWf+SgGCt7wPv/2meWaoxQmYoqGC+6UbdyTIwnJNoQBJBIEoC3XsLN8gt8pYJL/Hg
Q1fjg2/UH5wfscIGBDQ4UGU4O2gnsI3KCJ0KaEGoqCGF8Z2mQrR+AD+D6Vfv0iTvYl/xOijkdSGG
DhCzOLiltY8NtUYVCAUJqvEic3pzo56M2tQrC5xIN0MzPpTB/CAE4ms1m2/XF7rmviemvmPYSYxa
5mQhgmLAVFt2djHl2W3cowqh1YQnebAW29EvwOQXauAqHlfnMUmeWkOBiCJuLOgOKFX5NhD18/pq
visHZzkTXNcEEHCZRUeHhg3uGWZOkP3JJdiVtxUBrgHJ4J8u2aSpQvPmNWy1vRY8T+XWHx8r6U9s
llaV3gilm80bPffIBBUvpww8tXQHZXv9x11+VUztArCHQR7kxRjnOF9/M6oBKfqotKTKlqWZdoC8
TfJnbD78BzvfvRkQEILtgrngRrNXelCFl1aR+lQFV3EMzFSq7EjO07NeXRGWtCTBgNCyTd9QKGt/
iNLSmjDJ0M4POnmd/Nsx46T5l44DqVSUUsHyCqZXYMnPN84cVTIYPjjm2iHVrEpoNcv3kfX/fNtw
EtDCxoQLuKsZ92w6QW3qEGSLfTmmezD0CTdFLWu2DIEsTHs1HHrky4O3UOViPn3pboHClvlKEpAk
4+yDbqzWfSRtnad2uqUVvIR7be8ABEA6iqbrJYwb2bySpAuOedQ3mf9HTl+v79oSjM8PHJYBoiqs
BTPwSKnPv42ehP2kZX2J4XdbKamPmQwS7iVZRVthS7q/162tr+afteXvT6KVJPmRkiawFg2qM4vB
QUt5uKnlFF4s6P8ypwsJJSU1Kg1dpRJsQ5umc0PVm0RLGDMv0iAXAbgU4PfXF7XiCbKCiusyxSah
OsLEBWMMY7MfFTDiouFjzq4wizY4cK4buSz64OCYIJFaGGIWemzG3/xxKCZwTYCtX81srRgt3RAw
gRTjjRz/mmLtqS9e8JS1E/8e1Aqfk1juIY5Zm4pdybxxtkuOCObHyOffsRlATukvObhp3gszIm7r
BJDlTnAb0db4lXfFvofIgjkLTjrcjOPEiSgrW44HIcBpuIegjMy2l+URdYO4QN8gC4wnvNsCC7xh
jZU0KS+ZWqIG404E6j6QFFqgFUgpzldalFIUYWaohlo2wZip0MKBZvGu0oNPVetukwoUU9e/9De0
mDWJHFwFqxeGBVGxPTeJxnxuDHpbW/lB/r1UTCPn8y22wTnsJFbo1g7oN5xu8zxQld7/fIDQwCSm
hIkRwNWRvrDJIzGEUJWHrraaiTY1DY753QyztuoEN72lvCgpxavumD1tEirwMtfFb5ilgy0Iw3xL
hx31IGa3A6T9glJA8US+KQ/AZeyMbWL9Kl6LbeLy5MnWnBj0RCBjwHnAE4/tYoyKDzKkFvssPDbW
vIEahgcy0u3sANixiTnXBdcaE/rCVA9mzcTSKkfbBTsAom9TO4J0w+0b2ee8l9TK2xUH42RxjBPp
ZlpJUo/FTfdgT8EgHAVoIbV1L+bXo5c74uKrndha0oyTqK5JMY5qB1vDrnM+UKzzuldI11NwI7nj
LS8NW4uEZ0tjLnqJdJgFXZbWvmJs8V3f97TfYYCL0JIGj61XP99nvDN5+Zw4307mTZNDdmyQCtg0
7rNNaIMIzJ6s8GBSF82Nym4d4o7eG5SB3dx7uR4PLlvjGK1AAWIpgOEtA9Dz+fYOqSk0Uw3b0qf5
J3l3/RsZ/YzORXVg3hVbbnthJeSd2WM8VY06MSmXz0lu8OS+hUotOrftawWUyxxQ+RbKMVZ6Y1g5
54pbubnP7DIu2w6TCTFO2O2s0gW75MeD6oki313X1weJA8CbFwgr4z+pJJehZPaIcDvZ6/5mN4od
2gA+WqZVO/17tH0Pd91+4g6nriQ/WN8/u4wPmTmGuEg8QJXwNXlHlSGg/qH+qB3JGp08pc/3PBHS
VYOoq0OozkQb7NuxTs6l2ipqLi+OMwjzAePi+zbn8V8pqxH7xAbjLP2Mgew8wnUxWQTd7Ma5lbaT
dfvw6gNRhy4J1Y/y9iZ6/qvR6Q34Lxq4XriPbHI0n56Nn2diKkY5iQFCEBTN2ILdEKmREcsyTkrx
VE4Pae5NvNOx8mRC2Q/Zngl87qJScn4YZ9VIKj9Rayslow0ORkkGK4d/E/S8q3DV0PdAKl7BeGYw
p0EoYqlIclKj0W1Nu2gzU/mNUPVegxjLQBu7Oojofc13ncjZxNWrAykmXrqKAewE2zsNSdVVzQQI
3ej2xqa8C5B2ONqt4GHa8HpoW13jiaXl708cFLwLGEAfYWkhWLQA/aJQhvwPJiDMg5qiAdQqewai
Lu2DIcX3qvrnEHwivrKpoq3By1xWV7LwaqA9imSCzSXqHAXrfoLnBcJByx/kCg1Da+Jpel92RXEV
oKKE0yyB6hVH63zDEgNTp76u4er7HG0wHNLE052AalvjEKZ0dtpdSI8DLTb+jb7liawuHsde83h3
yOhmoToDPotz4+YUlmOlwyN1o7ubNGPTtaYbDYTzxdYX+c+OwnBxZbMEEa8RdqYdhuh7xQI/lWBJ
HmLkw+CZzqzSUABsqXDCpeVqQsvF7nnqEN/NpcvVgpAatQQZOalyvtouj0IpKeA42k3zbjwEeHQd
QJxrT5+6W2/Cd2Wmyu/aCZ7EDXj5PiNI13E2YtWn8OJYVAeBWGaxPElAMgjV4Bdk83YY73W/wjCA
Y0Bg4T8ckRM7TAifssqYihB2/ExxQ3AawcOeuzjD+OHEaQ+tXfELS8f/LokJagubW2x0MDUJ9Y0m
+e6gmnZRFZYs9S+19pnWJaYdOcnbagJ1apU5NUKbK3Nfw+q8cKEkmJj5O0m0wqwx2oo62YJnBm2F
FtQzhryVG+f69q7cwhiDM8G0sUBQMfZ/7kg1cv48zn04kh5bEDyDcO/PP6CODjOQwCgNoGXFuCpg
tKB/X+j9cymkE/QF9TfQ+kSzfX0ha/uIShR4R5aLYSF2PV9JKQeATHRRY2XgZXLLW7L1XfVG/NM6
vQOdCmgB8SyupN1nFpkvp8tTZzYgCwEaKwWKR74b7syGAuzRbGoeYcLadzpdHZMW9nLSlcViK6qA
jdStAXW96xu4EkDPVsMkgHLfzG0WwEJpblWwXAgNRBF5W7a4ExO3zowwUTorR62rTeA2RE+7D+3O
geZk6gz24+Tpf66vZy1TwCwICCagb7X4BeN4c9akYl3EGDT/xFfB5EtGcRGNtPa0m/mNY2wl00RW
ZwBHgalsmbDNyTGCtkOgpo0le+b/kPZdS3Lj2rJfxAh680pbtqudulv9wpBaEg3oCdqvP0ndE3tY
KN5CzD7zOIroLAALC4vLZF5Ebz6GvuVUmDT7AY29gNvxv2kOKzjG9GqlUgYtL0A52StuC/EIyeQd
1Ubu9WpFjMWRUC1m6OW0YAJzhyc1iEs79RvDlgLT7SybesrT8klS2eUp+aO9cvaTt0DGGkHTWOtz
AfTOKZfU0sPP3hed8BGqQS/lr8aJf98H3PjsulotY5jC2IljXWFDB+sxyTyhsGUFasihXSicnt8t
JDCBoL0C3YdQ6FxWvgorlXGEtxfL1pnyYwNS6BAp0F9l4lLeFM1tczOmrdZIjEeUBbmeBRlI+jkV
7OGgB5p3ebyIlV3tRjsKMvsA0afODr2OV1DeqPJeYzMGOjeNIVML2OVTb0u25YQXEvTenw4tnbv7
R7dlqOtlMoZak0gG22jVOupncYovdCechaeWA8I7NcYeaZfHSVNiPRZesUFaBhGVGsJnEOjj8ZJt
BXc4t2XODJzyaGNmFkShFZNIpF4WNPugjImQq4KWvTfum9332C8/rLP8Gj9PxxRJAvKTTJzQbiuH
dfUDmMWCoLVtrAE/wAzRc9981OXDMtZafmmTW4C+avhS1a+5fUARV9EaG4LhXLWG25Gmv8b7zyYw
F7LJ5w5CVssmnNP99KQH0tEMRky4ir/yfW+j9cnv7REd+hJmXRPfwMBbHIwXy34z9v+6Afr6t7AD
OnXedOI04bfMkEjv9Se15Mhp/c3qsO+ivohP6UiFgCCFOXLSJPWciE3r9EhLIIQJcrt7iBHDRDGy
ouoOc1S7+VEMeHdnK/ELxv1/gJmjLgSMFrcjgDEXOu9FfOuK6BKG1O3i45OK25K83Pt7C2WOVQAD
Omly4FFJtgdULprQliVwNFvefa+w/KE7QOzguylMYOwycWbi5BiS04ZHNTkstWrUqTXVV+Kv+3i3
AzuLkfyzk2zJFa1eaQoW8Nb5jA5tbf/GC4JbOzsIel3R7iCTygnYeCtcQpLVQ1KWoCKNdKywS3dF
5TYq6j5+rmHmwa7yPwYPbis+XK+PCadMDaK0Gl0sBXxgojs2PyP6yNnDrYh6jcG8jdpY550mAQNz
n073O3zNjsJnausPyn9RFr06LeZtbKnSqlTC5tHOAeNqLj1kPccCb0kQGItg3sBMV2n0/3bMh36c
Ix8KNw/Q0kNhEWTf+uiG38nv6vP9Tfybzbm1fNCrYbIAVAhsq6hWZ4TqBpZmvegH46i8W8get/Zj
j1wMqOP8ynmH53QypHbFnehK3/+LdBP29p8fwJziUKckKRKcogQtt/oEov5YCUYeXd1WhIhqM1qY
FbRbKn93f2X+EDw0hBm5QNB+iRCtz22LO2i4mPTNTqoGUqmYFwHVAmPysTVmYmdiIXqAupiT/ooh
0feQPApu5mXBsI/c+0e3HTWtAJmd61IzDWMLgBoCDHsa7Pfvst2+TLtyN3C8x7aZrLDYG1AjldeE
wCo9MfR08CoQW3RGW91TVOxt3Yaw9mP4+FU9Rx5F8YqcFEilcH7FxiFC8QXsAKgDQHzxb7ZtdYiE
NGFWyyBW01G8tlF2dXtt5IkgLW8Yc4yY1zLRRYReFTx1zDGqBplpaqkoEdWNK+hBQz7Qkjv3GFDp
LjFP/3xrSeai6ghMcakUX7vlOlP1uYnRiKZn4vyi0/rbhCPlFWw3PqTRPYhSAoqXYMVgmQhAPF7P
+KDB+xm54ehmbe5Gut2KbzL9oJlnjifo/s48GtGNN2CNyj6q+QyFpbZTUGgsf1WZ9i43sme2xcf9
a7CBglapf3aQiUk68H6VZYYGxSEB37MqH6iu4ltM392H2TALsOQiY72wTqOEyYQidRpKadHH2EJk
Mv26NyCGSaAmUhTlpW4s8zlU6/o1ybhsHxsPNxrnEOShawOtGyxXPe3jsDOhEA06nH1kep312CC8
Tc81+YQkECFP99e58elyBcc8Q2qE5Rsq4JoJt1z0iFB5ad0gv+hKMNP7YBvWj+FOkB7osEx0HDFe
JVKtqsuX8uVc73twF2YQwb6PsBFBXiEwyzGyTKtiOmI5FfSuCwIhxmc1P5ft6N4H2tq39VKYixwP
eBNICiBdfGoHjFFFlTfXR6nMQbn3X6S5r1bF2HylN9NYiii/drNQX/KYjF4n1NFTNVtPYkFlzto2
rhgu2NLpDSqf5QW9dlJT3qnVpAGut56KfN8kv7gFgq3tQ2YZLlCF10XX7TVEX5Mxn+QZhezyMdHs
odsNBNLoL33BCXi24izQlv+DxOzdGEKZc66ANAVhkP+ZfXr8OaMoY3jas/oSPVaBGiHrd986trzH
GpTZQbDpQGWTANRMdznck/ho9K7auVP8HPecz8OtS/UPFhKM11tpdiBSiEtg0fElGQ4mr06+9cEP
v76EOGiCFaG2fA0QFcYcSgR+fb6UpiN6+XkIxoVjH19LePgHfMBYLj5geDxhW2a4xpWvcacoHpEQ
Bm4SLfJJ72mYuaLAqbBsg/znqWQ/zIYys6p8wFOJz82AVAjCs/KgmDyhpi2DAEvs0h6O5vAbZarQ
guhapGIthvinzHZD/jyXxO4bEHrjXf553/o2bX6NxnhBGaI8lCRAw1CH/mmmI9nrFqRW0CkbzmBG
URRvhHU+UinSHDChlicDYst7zAq1HjSBE2fM+nYfp7nuDg01PUqqX/d/4lalFM3yUCrHpAcoP1hZ
gaRUiinXJxgVkb2evnf4+O5i2U1Tyx/qL9kASRv4AqGn5Uhif6bKpNpDjYxX9302H7O42QuSekDV
6KKJ4PeweDpem3u4/oGM9Y1NCdJ+Cz9QP49+CiqlaJfhC02lTrhTX/J9cYhxsQNMNN3fma3rvMZl
4tEhNuQ6TFETKMk7Vc85L6mzZYnrv7/gr4LqUk1VoqpwFzJulYKeQdq7RnxI08ewt62cUzXdul5r
tOXfV2hF1UMXF7NCmPz9nJolb/6m8di9tt78NQZj7XpnzkNdYceEzE/Jq4L8DXHl6fn+uWxVjDBs
AGYvjJeBR4n9coaUVz7mGZYyy28gTXSaet9I1C6RUdQCvT2oaCeoeUmPrbWtQZnTai2lNkMNVjj0
3zLyqmX4Wj7rvK+STRcP1w7FOmiQL1N718ekopclmaDu5jQuLt7sXtogMTyclledQ89Ezm+w1Wde
2XLLODCtbaAghrG5myHZxOj6XDaxo0NFvKRGBa7t3+ZC59RUtix+DcPcZDM3Q5HUsI+YBnPp4k7b
/YxJd/CRiyKxVYXzIG9bympdzBUWGr0dxL8GOVFnBHu9ikExfEycciV1h1I0wOgSX6BNZFt1z4k8
eHvKGIwcQ7BeEbGnofiUdN9JFzQjR9B2K3Zb7ydjLIJslLNIYCzJmD33JrSJTFDXGs1rE/ceOok4
x7eVO7XWeMz9RoMANcMMeMqLqx4y3/hQIDn30vqzM+1RX/Tbyb1/15dNYnIClqGAnQxziJglZRvY
UBjTkjYEop4Jv6d0+FlkKgdi65zQJr9M+OEz/YalVkkylQ4W2qHU/HEgD5nxKoo8j7V1UGuM5WKs
nK+CILvtC2AYsjMeMe/7LDiJp++H1J6fun1/gDJRMH6XfvGYizYXZ6JvBIz7aLZiCxa9mUUmyRF/
aHPrhz1J7LKt7DwMOYmOW+YiJJYxkoNvLQ0TDhhQvV7hpBl00scBfAQvelB60pdwCXGjneghTpAh
cyUXjeqBuDc7e55s9QNtwAfzS/yK30w/4ZzoxvDD8mMgxInGAjB5s5kkmhiRDhE1ivYFzS/xtQEi
FShwGr70gIHS1I5An9SelN/SPsrsIkgD/RvP1d1u/PVPWAx7deKY6poaUNuDwSM9WLIno7uO92lz
+yIBAoOEmIUDaydIB64h8laVarFcVln96po/ltrbCTJZ/Z/7V/DWdq9hGNslqLfHYg2YDOIf/U9x
2IfluZRHexJ5fCkb9bUFC184SJYhK88O+ZGZjHMcAisa0yDrfs2qfqTyD+TnHX2obAmCzGhuB8M8
+U31xDWm/mxp0JZo0GWemr6QPY4Reb2//o1H5PpHMV5PhUp52Is1dfDtAumR1hPQ5T3tp8RV9I+5
3pnig8ITRFnM49rvAdNcaB3AfnQ7sSc21lQqMtJMuSk+kVx/yVKDE97ePsbXEMyylJgI41Q31JEL
xWtSZ5ACkbhCFe0n4RCDuvf+Nm5eiNWKGGttO4sKcQs4KKXZA6b34qwFN33Ngdm01hUMY62DXkH4
LsTG6UTaRa1fpiidKMvwHgZY9v/FksCEAS8jY9iJ7VyKhj5Oe8irOBIKiVoNLnzqYVj9Psim+VkQ
vAJTNgguRVabRi+ajI45VtRIf2J0ESFTh8A6CR3IVNl56sS6Lcu7+6Bb5meh2xETqcj4Q3Xk2rUY
86jXpobDqnIM3DbKQzY0nGBiy3utIeRrCKEGUUqdYFlCkjoC5pigUoHUuFJ9u7+ULYNY4zAhYFIT
7GoFnMIgCGsv+LCe0XIPfVwqcOyBB8X4/FouJdKqgCJy4camXTUyWrmdhp6y5Ov+qmTeCS3XbfW+
NAXRp1yk2L5dBypE2TbPdK96liNfMLPpgDcWbMOSNwcH8xI/f0udb5Grufd/xJYHWW8t40HQbjF0
Il0ssyu8vPCGufQH9CNo0lGIXEH4dR9uy4Os4RgPUoNjYypNwGHI6VWQZ6T0ME1ZV8hX3AfaNM2l
vQNdibgELHmVhOyGInQdddTanxUoiJ3N6MfMs5bN3VuhMJ7KspIsx8ApdZI8GMx+J4DcKQmPY5t7
lfkYdf79RW20mWGsZYXHZEKLuq4M8LNTDKHa5h8jsvMPxRWflHctt6PeriJHeEMLxE5+qH2K+bDo
5f4P2Dw+RUHaDYMU6JhiLLZXNGGMJ6xXSKG5EyVOojo6TxJi81qsQBiTjCY9Fv5uaohWPVF+Tzre
A7PRirOMBy1zrQtntMQ2Ss8ErCBjiH0shEtdPhbR9yYKjPErUX81/UVPD3p1joSAiK//xf6tcJel
r258CLYIEi83vp0jV4LcqmYgIsqf76MsVsAGHuvVMackNH3ezyFQ6uJBLX+r00lGYg2FvagqIBKS
eaX+r3lOrveTObKxrGoL2SnYRXuw0u9QPYza7xrvrd6400vHL6gw0J6NiJl5BnpkAWYqA6UKBSc1
FD9DqYiYl15KOK/ARgoHECso5qAiiAQPRoFPISjlWS9Sb8+75DwHwll9bBo734Pw42h9lzhNORvu
BFUwJEKREEORhZ1RqlqhUyCaTh1anc1wtHUIvUAZVpVKJNS9ruSkHjZu8xUcs0iqDBkUEABXyadc
eJbSnSRwTPFWhhZ8H+slMbY46tVg1iIwGu0Z8n9CA76hc5e5fQGhvsST+j9U9RvzKJpPTX/Uisc2
uUAnoYNjizm7u/VJid9iYmtVzCwYbDFYakWo2w8E63WjB+XS4WTLH6rznJz6E93Fz52fC3a4W+iQ
dfsQf2t5EhcbwcXVD2CuSREKqOQT/IAx9MPRr2I3tr731kMVG859F8BdK/PQNrWYZIkGKCVy63Qn
apgyVX/F/m9y+kr99L2U3GQfgQi1OHV28loFoHy+/xN4i2XeRtMsR6OGyCvkIN1BdVUwhjW5l0Sf
Svr2f0NiXsXMKCdaQJfLAetPHx7r7DBlz+30Eia8h2O5EYxnXR8g252qghFJTRsgNfKpUT8p4QTU
G11JGBpU0UwGtgdz4Zm4fiBatYJ0iJpRZxovWnjBjMuY+bXiz8VxGl0sToliiE3y5Hz+so4xC8NQ
OS6FAtI1NEMzHwtx1LYVWNepY1HFbeDfRtCfp0FKLVsevMwE9xBxIkvf5dUx6s9CfIRG9KQddeVh
0D704QldaLY8QfovCkjopmXvgWx6EI9k9ofSNWZ8+Sg21EhSMzx24WQn5uj10D6nheC0kGGPK8xd
/ZC7IMt1x8gnuyLHqbkYVPTH2LHwwRSBf57nATdsVIaijwS2IIQCN8KFSMigtXPWEAfAA6JDtrTO
hDiW6NVa49430g3ffgXFONtyUGeayQtUckp0t43BaActW3Dog5q74nj2TTBMK6K+gv9uiN+jeeiy
XAFYBsrsMZ99UdBtKn0Iw6nsHtKK+vcXt/EyL0D/wWMcW9dOoB6TgEeENxFDLIr8GrW6P3fefRze
uhivJoFrpmr1ZV1aCO3F3Dflr1ILlDkOKsPcmzOvA2YDUFlokZber0Whggk5BDk2Q1k3O0dqPDGq
9sn8OdGzUNSXRPL+/Ug5khAyJuqQgEWunH3+88IALVxkdY6shc5UfZtQXo51fyg41rHx7l/hMKZY
SUqstmBQdArrMpJzJr0mPcclbzjKKwjm2VdmxUpQbOscGqpQ3h0cnafzuLkIMIwiwQh3hS6Aa08p
z4oeFTE2S427dwrF8r6Kn4uUEzNsrmOFstjHKmDvJVPQExEo4NazFXS+luXuvknz1sF4/FSILRmd
R51T57+rGsq3yHUhTfp/AmEnqVWtVCJcEHQAQFKLavvBVOF5OdVpzl6xnD1mjr4+tcRKxE67xL3s
Yn7Pvb+OreQyRgz/c+p/WShW59E0pKYaOGYwUj+fE/0ETT9nKMFZNylulRSnnKIYEA/4GBfBY2d4
NQR3x1hy476wtUEMwuGFEl6dYDki5vG8+lGMkyjQMkQtAbubd9/M8qWeHqLoCPrqPjpLxOs7TpPh
hrO9glvOYbUHaSj2RSovNpkMQZ9YtpC8Z3IQEk7llXeezB3uestsK2u5wyR97Jr6mBev94+Th8A8
G2UdWeYoAmFQP8IikKnEsfutxOvVXjFeQk+yGUMw2KtME1/NNIV49jyAZdmaHsde8Cxi+mNS2rR9
tiLyfwVnnEcczRgZGEJcCPE1Dxs7xiXvLvn82OqHMbXAxnIsBJmDummMyHrh6UfNASNt19bRNqYe
qUIMCSp4rLDwEjVFq49jjKCO/KE/i/T3/TPcssa/SvbIM6P/SWV22BzVthot4HVW/ydvytcRubBO
KlxR4W6ovHHR1ljMhg4UnAc1STCCe0ITdhOhX676YZzDl2/yc/NVcprZNpqWMMkMBWHtf5fGuGYz
VDMIkgOu/xIfkjfjhTxMv2sLqg7gbVc8V9u/aU/cwYSlw5D1JitUloe4MmTo2GdAxdepN/xB67x2
Vvdg9YjtiscOxjk8VsrPlKpSLEZgodDpFqA8nwuHpM8mj7Rw65Fbr2k52JXLirUUgzIpcHLF2uuZ
eowHSBBNvAQRD4ZxxJ0UN0pOFxhNdMzhkCK7xsvab5AfXFmFxrjfyZyMqVtABBDfmUHzkb4WJ8kt
juWH+pLqdsJxw5tv3nrzmBsNNhuxJ8shtcVb9AOKv58UvGOClwS9g7ZR4Xd1lF/R/Gg9ZW/37zZv
Pxn/DL+ZNUkDZEX5Gsw3WWntWvx2H4O7PMaB9BORBHGxDf2soB3wU7LpMTlohdsNWFL5MR/GR+Jq
lS0HJu9zm+NQNMah4NXW47EGNuri6JiSLioK8baOQfvI+y6ircDgxEgb7Tc6WNVlbaHA/UtOdX0T
wilPrIpKmLWtEnzbX/LsQFIvU1yM/7tJ+jLV5yLcdV1QT65QP6Qk4Gz38iV/7V6WH4AmbnSLozDN
ftFAUTayskLFyNrQ2KRHF2alOZNo42zBkZViADjWvTn08srjIBvLbt6DZm5OaUZmgoYB0HPqR7T8
0SYHg9CODPuEnAXrkpenpv4olaAx3iyIPcmJLZSeIv6WpB86vlE0WxzJk7XwtkSip1AvGc5mHe7m
njhG9YosiSx85GXjWlVqt6A6pM3nGIsOpZcItMZqtVPkGAXKfa9iIBDpi/bUzgSFmk8T9KQCVZ1x
8iV5l4LGNN9r9aEUCq8e9oUQhOleL2abosHTDPQpaPoXMp5D5aJFBSR5IzcvfkUQpspB44ioIkdf
3PyYpZdCdnXZR8NhBRqA4pLm+3TyRYp4tXjL0f0d7lJjZ1pvZfWkUGQEIBM9PWXQspGIazY7o34x
qZ8Txa76k6Yf0uhJL08CCKyMdwsF//lEmmOpQAmG7I3yOSdB0f4Ih1fUTQrrxeh3pW4bU0CUS4H7
I/YgiEq+Wuit0csw+xDz8RJQsucfYvu9NBIHJREbQRHRz7HpqNK3In0Ryh/K1LoWhtMRsFA9wnaB
4K1WD63gWsmXXGqOGn0Xp4c8vQgViHVRSJF79OmbPszPSctvYQ2+Yn+mfyiUGqyTGF6Qxurbbyb5
OTQQYqpPPQQMKCSGQbhpjQ7p/Uj1WrHdC119otEUaPIlUwZbLM3AJB/oFvLzxMstXt1po7oGrjN0
bWJ6TURZiCUWybUobLS4W5pxHGlv7BufgjYlsbNTizFcW3xUzsa3xoOFvWA6b+IEblvwmCGFsI8l
oYUbDV/XrqHOtLJrZMCnp8yVncGB1OylAe+h/f6inyK3OHyhcPTeerzRgI35RKToV8jMxdTLSTca
PGp/24NCTz7U9vwe1XaO0NV5NjzjDMnH07SL94ZbuWkgjLboQu+W4yA2/MPVz1ieo3WU0LcljaCd
6cgLFQmgQ1cP4IwH8DB8K2y8cK5xIvaH9es+8G0UdL185pnrK2JOooF62Ri5cf5ZyV5bVXan8Na3
/H7G/12tj3npRJIPtaGhfpXb+YPqKMfYJ1hn7fYB9A+P7a5zeCmljULW9dqYFy6PwSxPTexp/lbb
8b7waxWEDsg/uj/o+SELNGfghM28VTJRc6Y0oClfzNiwDooWhOODIuzuH9jWK7raSYwWMpYCemmd
NMBI9einqO1msdhXaWu3ww9UnFwrG3/QQbZBak5saEo4kwTZh6R/IoT3hfmXae//f6go2l3/FMvK
5MpaSvIIBp+sGBphxT51yUPo/iTB6M7PeNUgxVbYrW/aPXQ3qTO4By21X+7vyY0RQx8JQnfgSl6I
jHW26XwQ4ikT5RBh1ATBSQwb1nCurXHmtu7fnC+A/tLuonEfLpwVFbWyOat06Hgg8QY6Pr2wK8FT
ZP/+am5PmEFh7qTcK3M2tkBpEtvEYA/iM7tMg2IXvpR7xSlGu0Txikfvy1sbc0MLTCUYUZ0OjlA+
0fS10vxBcu6vbPkTV/bCLIy5kMhYCq3YYWFCKor7jNT5uywoeuqN5VSejS7N/ghdOnLymFvWAX50
UM1A7Bt9G4yVkhRtMv2cDSgHBiLI7kRMXTRHWfm4v7jbT+a/q/sHh/nQm1UZuhjo8XYsxHWuNPp6
EB3k74LlRCfzpXiujtqZ7DWn5XVC3n6WLcjgekKvpbKweDNHFxmzNVgJAUnxHrdub4j2OyYTPCVo
96mHKI3HqcsFZA6yi+ouaToA6mdofiMzHFiO9mR8DiCAjg/mAzcdcZMYYFbIOFZBm4rBiAFYa2Cu
KZ0ebC52g0jNLxyujO1t4f4a7W9mbfUYd0VW9pMItNGVLmbQf0EFtQXDprN8n82BfmkRGEEF/Qes
adrx3q3Ni4hvAQhRQJZeZEv1k1SWhTznAxqr0NLa74Yli6XpvJBr81oo4H/G4Bz0Qtgigk5No7Kw
rQi2Oui7itBzFU71ofoZPhoexMvmh/wx8ilP8HzbdkDbgdLFEuqxjwZmrLpIN4GLwtKX+oTGej90
s5/yK+YJnfrS/eRcy+Xa3TidFR5zLTVBzmgclyCKldHJQqmN/lMnCVpXdAcQ5uDrj7Ozt/0Hi/ms
EJlg1ujCTM8FrND8jKDvhDy1X/hCD147qE9BUOAygWxJ2KegWfoDCYvP6iCceFT7S9h6s2qMiYIP
08JOsz2ATVa1Zqkszig7qdIfkydisr3IFQDjAtBZNuQRhS+no44u79KGCqyTiuZz0aE9tass9Lug
lN9kdjqpSEHHdjiiyD3Eu6hKIcKn2bIeQimkvgzVsCemYktD82JqPVJ9QsL7wLgN85czWf1cxoH0
BJTVory8bvpe/1xEeEvdj1+q3XMFHk3zK/fnwU0PymF0JN0dncl9+dcdMNc/wWICN0VQxybTsGOg
sq3FT6F7MhNIPL1DaI1jgZuHv/AMLlkOfMwx70Haa3WStvBfM2pdxVw9jKMYcK7VpvvA2JFkQiNj
oQi5jv3GwsDn6eKRwdOkgajuoXvwtaMCOpnv1I5etQM0CNAj6Tf+fWAeLvO9loYNURIKXCuR92o1
n1CldqJy8mIe1db2Lv6zwsVPr16BPp20mUZAMq33JHlTE+/+SpYbwl5RdLmg5QXNAwhambjEaKs4
GqIaJhlpQYukR/gIdcOhCKAx/JDz2j22VrNGY9xgrldz3GZAm6z3LvIXweL7y+EBMAahG4k2SguA
br6o0i9Ih97/+1vB41/2cnz9oFHHYG6wJE+KovfN4PTGz1aD4nLQJj6mWayIE6Vuxt8rJJO5qOUI
7l+DAClRxB7aeTEyziQ959GvKCR+JCtoLs2oW/TW+5AUoCsq6JvYY5pBM8uHMGs5Fn/bsQvHAQYX
KNIsWp9o6742xClSa6Uv8HvIH1CRWC5FU1ELPtQHNCkhIUJFzlfs1hUDIyTmCUH5jQ4axn2oiaKa
cd0OThSCaMI4VUqO6RqvbN37J3oT6Cxqa9LyJWVA1Qk6O9fr6vMU9Dd1BeVhyOvMLqmf8Brfh7hN
LC0Y0GDVNQi/iuh3usYwaC1UvdhCrf5zvKR4pYLe92u736Hn2XIweuWBFngCg3ru8trwt7F1E+xo
kO+VQfd9jW3qzSglJs0csks7e3wpwNUbQwq+RRLSEZD7sH7PujOfI3+c7fbIjdI39/cffJZGCYWF
SlFH4CO38oTh8gbzjKY7O2UwePvZGWJXcl44+31zS5f9XmEyZ5qMfdqhwwai9+Dx3Sc2OUCnuLR/
Eqf+QjMbxC88sGm+V2fe63p7S5avHwh9mvgOMiBnzVhtJZcd8rMRskrJuxE6YrKv+90IFUQzskvh
se+IC07rQhfRBh7cX/XNhWGgmViooqNEEwXQsjHuR8kbJN0b++eZy2u93PSrJ4MBYiyKJrIUFjOA
IAz1q/Hnj/yg7pUzpt80iO8kiLs4TveWXeMakbWhlLZqmolABL+l+lnuRje9TOfoud9ldn5GsISg
vXgS/eQbIlvjUHF29rZCxuAz9lSk0BhMdODHe+FivURv2b5+Q47pZL5OkQe9SwjVOvWr/DALHNdx
e3uu7MlgHkwpo8NIpZggiMpsnbzHReVTgbO+5cDuHKjBuPYmTIa0HbC8GTylRYcsnlw9txYyPFR8
i0AKkS+ZrIEnCHKbq2C2dXnMV7HNiHURzPfjWIP+JKY7pJic5Pdk2Sg8LuJG40E+mr7lKq/3b8rm
pi7NhKBDs0QI6F3jVkNLxFnFpoYZVJTSoCnfQo2zp5u3EXEVHi5MS1is25XrqBf6BaO2dHw9a9Zv
MksXKkzVDvoBnMd5c0H/gLH3o7cUAlIagMXKbw2E7Gg8iXgdBLedPMtprUCYS2DE6JnUMfDqqMIp
VN1eP6VG7xVQqmjkQ4spueoL5b/7J8XZRdb843S2JikEJuLswm2y9Kz1YM4hVil4GO3t/3UscL1E
xjByMSxGo0Sjtag8xeFjjZ4aXgTMOyrG5mMrjWcjSnBU5k9TtRXURY2I4y+3LxaE0sF1J8kgDV1+
xOpiaehPVwcN69CssyCBnu5cqjbF66/swmyvJa+GEDkRkg6RX2sXNXPRNSFTXm1/MYgbt7L6Fcvh
rn4FVLaqyRjwK8ZmLyq2DDkCufEM8iMeL6C+tQdUl2KouPPCrU2jWeEa17gxGrCkqgXulL7IuiOT
3Vwlrp5wvMjmhQAMyMTkRaKRTZG1c5dqRQgcQYWYqYp1SHqzC8PShWj7aMdT7tSi5AqtcogbTjp5
MRN2b8FkB7I5aJgrkDO5XmOtpAkC5xJmFE0o79QeyXgZwGWbbiCW+XmILEN9itXXqhMQ9Ugylkdq
86Aa4IEVUTkZlU9I6+4j3ht/O3gB9wKJzf+Fg8je9YpGDDKXk4zm/wyKGcbvapTcCLXx9rmCAF1T
NG5c+nkx7BEw/nsfswZmthLdxe0kRwAuUmh5Kfo+ShrfkMPnPuJKei7P9c2eYiRgaQ8Eow4bHmZd
O0LOCFhmm0c2SiwQgJ/tQsvcSceXWzV6y/9vWuWBSNkOxufOJodkZHujV7+BiRPrbqBFNuA3CEYa
vjaGMBxzvRDcdC7xnSlWkjsI0RxEozkdqkRuLvnYBNQ0B14nzvZmaNBUkhQdlEmMl5LiLIeeCX6I
qKdOSN2+QzPGl0B9oqEBAakxCGthk9BuMvI85JaLQA0NFIAmJv3AlnttbPJkWfmg19iD5NMk6M/4
ZUEfV3PuW9aWr0e+D8QxJuTjkC+4RkmFURHKqlniDO3Q6eUu7pBEn37eR7nNFODm6CKIvBYWE0Nk
fYGRVYlkpgij5B4udgzNt8KAXKRGKxTwu0z+FiqKn9I8dEJz+DlW5UfbGk+1GlqOlCvfQqoqHO+0
6Rox5IcBSrAOocWJccF9JuBhakCJSjCIHSrhc2Ig6z3XjjBQ6CInT2qXe9qYexFPRXszVl8IzVSQ
EUnAZ48WNf5eETJAV4+NPgZJo/7MJmLn9HmWqCtF8W+T4LPQ+tZj5r2vvtMUr9DQyPtWIwjUZFu3
vt8/oeVGsbce54KOM0geIBRkPMxktHVNJzjrZEwPpH/KlSnINMUOUZovi94PCY+Zdsu+14jMZ0PV
W9k0gZLRqdK5thWEa62YfU806mhCyfGfW1a+xmKsXBLoPMoDsAiiaWtIbKN6qwZOSLP1GK1Blvdw
FUs0GmhPJAsgE/xjmtZ2EgWCdQjxIc+jst/6GlpDMQZUZrSLy7gC1y6V0fHpWZltJJ8hiVwZ33lQ
/gaTNscnb0Oq6BsAuzvYSZZ/X60uHaqE9DpWJ4Y1kFKnIfJ+slAY0q2HUG9tLb8QYeb0tf4dOrmx
S4gxQpZ7id3ZtFQWdjrqUvBPapC8q85k4zP2VJ4VO3OOgjc54d46jS4GVdz8XLmzHb5Celbdj4fk
Nfyof6mcM96KaQxMcGqyLqNxXmMMCSTR2hRLcMrIF4Eg1XxIIm7Mtmms4D20ZJA4IH5iHFNZ5LMG
5Sq45Cf1WfLLQ+T1Fiotsq8FkU/carAhsnv/+m/Z7nKoIPAHOSjIYK5Pt6yQOyhbigBDN6bqMZ/6
IXcJvKb2P6R9WY/cuNLsLxIgiRQpvWqrtffN7RehbR9ro/Zdv/6GBvccV7OFEsbfw2AGaEyluCWT
mZERbizKwUnC1nhsmoJvkX6uDRYa4gasgm8eHMifDddlhrse0GUnm+5S4rc51Hy2osQ1T2MiFWuC
mh2QVrlfVm3HIY+NIXW67kOZb8PoJbZemOlfn8LVkUD4AEumIScse9CZj5PAdYoDYsZPXde/JnVk
m8PsXTezmr4zcY8uirU6OBwlT91aQRCqI1qahHVjRB5LT0MO9Oiu7u5Vwys0j+ChxM5a/3zd8Or4
LuxK/joatS4aonnxocjPpsmBVI9FtqVVsXYPXY5O2ohJGM9hNmAWI05Lpyb8P4vRvRXT3NHLnPtx
2Wlulecb5BTrdg28lEA/iDtZcm/GkFekaTG6Oc6AJzBPPWfuNIPcDtJjuab4jP2+Pp9rrgQe5L8W
qfSYCNos7kmuwpUUIRhubq1uq76+GuJcmpC2Cl54tGIhTJgo/ZUdTpYXhffh8FYyNDPvdcirQWHy
+rDW7gmAMTTIEC884/JEBkZpNHNiYJv0hWca70NegJBzcEnf3sYgxmxpdlaH6fB/sipPJsX9nvY9
rJrj3VzeJd29Hr3Wyn1D90BoVHRjt6ydhYtBygUZi1hdqhCYG5KnQpwiQsGkvOFP1nbkpQ3pvBWg
Q2ahDhs0RVkNYs40snVFQDXAnVpv/pv83KU56eBNmZlOlQpzPPoQOTi6Rq/uNlbpK6SF6mAuwT2O
bb/Q6khGSBq2VYNAwukmIWLg6PvwHXK67Gc8p5ZvFVr+NBZmegtu7BpUo3Wo3GW5ylAOScPhHFVC
nFp0y20JrK0sJ65z1P/BjG2oKIx8voTM3IrLFu/rRSQhgFoUtJrMfkvPc+00gj2AqnhSI3xAp/hn
KzWIjAvSI1E4DJVxVsxKvw8z4yRGUPGjwLeben1wEcPdoDQ02VFSzM71Q7I2TFABok0I1VEG+Jv0
ARyV9EzgMRuYTya9L8y9tglaWtm17NKG5HJIX865hZy504LtLU1nj7aFPcyqy4Paa2PlrLfcjnp0
QGlQ1CWWk2a9reaaDWWH/ZQLdyQ6cPTfOXKC10e/EgV8+jLpPJkcUuzNkjitQ88ir0OHM3QMtypc
K14dm9tkFD3nkNCRE26sFw3SCHhV6vXvtH6O6pfro1j7fQLazIUiEDGA7HlYgTc84/h9aIGCbjV3
cOFft7C6T8FngI4xfL7xJSQL5ypojRCPi4KdrHY/Np5ZOIK/U7TJgHd7HJBy2Sikr+UHkG/6Y3PZ
VhevizoymNZbEA8hT5Zmo5vD1mz6DrTkLUhkk9fmbLl0I/e7dhpAPwCJP5BfYDaXv1+YFAxdgLRY
nmvKWbCdgkfbpr7uymXILm0se/LCRq2pAYi8lmFVrqYiR+TO2U0Qv6jQYtftbisE/YrHhH9F/QNo
QQ2B4RduKIhVca0Z8TzpnN5VX8bY7m2UQRwTMmPx2bxTUcFXTi04iLdALauzuYjtghh4eSFKcXzT
TOEiHIH8gXak0bEcv5ubPY6LG5beggCu/7EhbRIoFdIuD/EwUnfcjvehp78H5863dpHNHkGVtpEh
Wh8Sg8dG3mpBlXxevKyicRTNGJKp4Vb4OWQ3U7thAmictTHhPQ3lIbwccKY/G2mhZzOlsZI4Qomr
FxX30w8I+/Wv1MzKfVcG+nfR5NYhiBPlludJe0wyLfMSKMnsg0KNDmFSt+90DNSPKimCvaqFs58o
Bvpy8KAju6IPA38M9e6osrmH/CHP5/d0QhsbC0eB7TFStbSVygTl1pR0N20ssEcaVjpx0+k3zcSV
u7oCINFWzWneVVoVfuiJJm5Y1pUPQdmMZ5rE7b1Q6g5Zqai0gGTIrNGPOxB0har+w5zTLvHQSxjo
to5r9rnr4hi3Qh/fGrwGp29sxMnslAQoELAy8Ma052JqXluW0h0mbnjElRIeNKPSPHSYRbPddSbd
RyX45FCaqupzTMjyZWi/603LcPWqy3OwCEUJ+tuKwa+YUftqPljoOAcce49SwXBgQRaHjjpH5CUU
s3kcGEQ30TqYk9hDR/dUouNNpWe9RPddOFhjYpeN2kC2GpPoDxlaMY16Vt5HDfjVfd9Bv6ND047l
J6yPd9lssW9ZGwFzoKrKc4Ir7vscmMFdUw7UU7SIdJCaokTYccsn6hIR0t4Djlp7IzNk0cdwZCeR
ddoHWmv1/9AiVu8HLhI0lWkx3pSBnglXyQvxlqUMbfuhVYhfeWCMx4Qo2Wui9f2hyDXQKQ1TdoP/
vUOvnpk7reDkJlAmDQVYEh3MUU9u9Nio3LqYIS1aoSz0ZlU6exjy0Epsq6sJpImpKQY/yMJQ7Loy
0g8F2Iof0CtQ+egzsdBdQ8h0VIZ8+M77SPW4UqOoZCpFuBs0qgJKExviHvTkza0IqgRds9YS5lhj
+BSmWf5Y5DMr3KSMykNXVNV7SFmEIrtWDx+0T5TaFto0G0c9Eu23JOWKn6C15Bh0KnnOu5IEBzqk
8b5L9flBG0iORsjJcJRA4Q8Gr4IDumgNlO4pavhe1VWBZrMcxROHJunU70TTjA+i7CcIMAorOA+G
ku1ZoHT7IC4VEImPVfEjB1DnmWBeIruKauUp1Iwmd3Pei+cioeOTHrbad6u0EicUFqiykzLJn3PS
Vx+GQObR1nNAyO0ojaq3YhDWQ2CB9sjOS0J2nUKzkzmMAGh0/eiLohme9WrSaztU6uL32A+jpwHx
8KyzGNrbwkRR2c70Yiw9tAhHTyQNknMWGxFkgfF+fdYnXfGLoCORrRaqAPttMA6vpA7B5S2y2rLz
gbHTAP6w25C0OMCFaow4ReDcirKyPw1Dqr6DkBo6kWlF8emGGWTu1Bf8NquR+LI17LJDFcQKXAer
02kXQ+fpSGslvZ+SuYO8Ao2qQ4XGKz83WuTVjRmCbk1rjGcFsdcv4HCHlxLcLIfMFBYAbSgWoO80
8vJwqiK3rIv6IzSD6BbesHOVOpt+8EwHOyslCp6Q+RihXakEPG2epvAU9zFed9bEgh1A1dnTCHft
q0mjL10PNDwUVln5JjHTG1oWyaMSTNGeRcTAcUhLHCQWtV5I8hENtXPvFzNL39Exqth0ijovm1K+
H1Teg2IxNHq3ridI4Cma3lQ+BwWjTycOWklaDV6c5NQr+tQYdiVjteWYGTWg4EG0xrKHIq5aVwem
NELeogZ8xSihzGH3lORex+OWODzkqce0VIB9hCCVmjejMsOFGfXkzA2dS7CNNenviOVQKx2Lqn2t
CivwJlKX75wG7b6PROpPVDTvJFTafQUqa6dWutareV2CYgeTHuXK/Ea1Tv090NS0OU+LB8DE+Dls
0STLTXM+aNiIL12mAJF2PaRcDb2XxJiK+xvvLDk4MNQmmBrcpJnlVRVaroU9Va4JVrfrdtZubANK
7nhmAWwNJ/b5Mh30BG/LFJErCY668h8ofZhiIw2+ZWKJzy8iOtWY0Pk1wkRnPll9bHe1q04bVcct
G8vfL2wUad2DswWRqVn8rlIvLe7G8vH6TK2vyJ+Z+hKYmh0uIwyjhKuojDez+B4Au1pvpXfXniuX
KyKtfKzpUcgM2Mm7o0Fekv7fJ2LY5e9LISEU+QYroJiqKvOqSDiN8aqZr9fnams5pDgwSXXSixJj
aJtj0r3V1lMaPFw3sTFN/zzJLlbcCnLOtBomdPotEhV21b9lc8PDAHKrBkd+A/8l1xQmtUsnFbQ4
TqYd4xHCBrGtBluPuLX4/NKItBg9EQNXWxhhD9lHdRveznvFYW7nDz0668oPdX991lZfjZcGpZVJ
BSCrC9kPOrM03G338/6+PwF6dU92L5arnrceOWvBOtg7l85Z6NSAIPbzwVRNRa+sFn5syoD3GO5N
5aEzbkLzDujk60P72jG8vOQu3gVStoJQMdZDineBYQPC6tff2sPd4IWmw3bJPXM5VBXs4Vt7ZLa1
K3/nDq6IF6rZ+wGJFe/6t6yhMT59izTsKFamlJhB4vTkcY59FXAQjb/r1tvSc4ehKxAjnnza+9ft
rh0KQJQtIN9RHfrymAXXfFRoC2JQaXbVmNmirjdmefV5fmFBcuZhV+qhtcAFrW76Xmq/wANmW2pg
M4KKV/wThKL3tN3SbV/Nr0B/C3IfQEQYmlzyapKGNFryz9Lq4N60DSQe9pDLgRjKXfzj+hxuGpPO
ZNXwpBsVGEtN5Nbig9H7HQ6/afhxtB/jt4D+SqrfG0aXzSk/1C9HKJ3Lok6Q/M9gFJJAZF//yo5I
Kzv0p+qig3mXv2yYW8bw1RweGwb4mlHnky4ZqlZVGCgLuOShPhNXHH7ETnjT2jyzY0e/D/zmgCKE
eRvebVWr1jYQcFn/syzNrlXPURgsW7QWfnkQv8Oz+rN+TTYZgf4R/Lw2RGlGcyuNgzqCIbD6gvLr
1Z93sQ06f5va7Fd2YzxGP/Dcu0ULM7utX8yNc7KapQCCByxnoB0GmE/KUjR41Om0xILeFI/tnXlP
S5BaVQizHPRsO8n34n464VFtudnb36zthWXJDxpWVFjRspXab6Zh3yEs1nbMJdwufpqRPfm1HbvN
Kf6R7PocfCwb1lc38oV1yfPFClFyBM6JU6ET3g73dxq3xevgohF1F/tbfShr1wsAFtCpRQy74Cw+
Xy9xEwm0emKRi+A2ju2B+W25G5qbYKu0tBbRXBqS/F4/1ZPVLwBfpX7u6m8kPHTqxpZZc96XJpZP
uIhokgrbNV5c68wPYwbggkb+IqRBmR31JEIsyMlLR6KwkLXTF5yiNZyGCU1KnmVspIiXKFg+dRfF
DBkgrzVZo2o9SgbKbJ4HUxzbOHW1InZIsiUAvbb2l6GFtCQVnqFRHi2hhbqjaP2tTZuyhzndFZa7
samXMs+XURkg+ALsAgodss56IjKD9RlMBQ/JHdc83D/9Eeokukd+BY/Xja3ttIWn+P/bkgNbXSuD
KgcZutNrrklvZ+r3w9/Ezpwgi48CwsJP9Hmn1SPThRYATAc9BMMCTeeWUsbqLvhjQOZaFHlbMDNa
Sjr9Sz74LDoVwY6RjWB2daYAYUYrIdXwj3RguBrnVdMtpQK+G0JfqVIbTdjXV2NtJCBkQXcrUA4g
cpccTFHOJjppAR2JotzOgCViky2g4Zd41+2sYVTYpSFpN6tKUtOsXQw1bXlGQjg95khIerxtmnte
o+us7iHY0jM0G6pa47LZ8AWLidPReCveWjtZKMbh1QMEKsTmpLtLtGQuZh2PBJ76qo5GrOgxVE8t
Ou9GbQOttub0Lk1Jl1Ve6hWCBZhamnZi8jBEW1CmdQsMYHoEOkyTQx0iRMaTpczSNruyuCX9xmFa
3SEoUP/39+WAJodkTD3i96v8V9Ilbpgj02lxj8Tlhhtaa5j7h9UCBIcqQCpyRxc2IiAb4Gp2zJ65
aNxBNKr4RpjZJfLNoGUG1prbehh7YVqc0ZR0OyFvPzcdstpgiED/PJlVOx6sfafddoGFpPXGXCyO
Q/aTC+3Gfz9Q2sRtX3Rzt8xFp7yZ7D5ixyzyIlBxtccKNIFbAMvVqb8wJzkA1AsQ7MSobqXAezRx
C4bJydGLfYjk7vXjueZqLge2fMnF3ZxbiaGICQNL0LFAXlrlVlU3PMDqPjWhAYVwHOVVeZ8OSr7I
QwFPmOjnKNVQc98EN63P1x8T0ladWEFRwMB8geO6cqLM6W5zP/RA5+2yu+6guPnv+Ll72qQD3Rqa
dN/0M4/AYQi76GCLb9t7XbFReLF/qWfdVdAoXILk6/p6rXqwP5Mp82HEubAKoDOB+ItVRzTPDfdz
8U00ZyXb6i5brSCzC1uStwyGoE0j0GeCIWk+kxNxkV+/tZzSiw8NVFxBlwaKPwPh/+O8UQvdmFdL
cp6Bxeqh0rFlorjcF0l8ZlT8xR17OTjp/muIPo1JgIm0WLcryIDKQ24LLjY2/9Z6SY6j6tOaaqDf
gD6LAmyLzfPerlKX9k9DItzre2P9LP/vFMhEa1Op6lPPMGt6S11WvGQstZm5MW//oKy/usI/ViSP
gc5b2qio9zjpq3WmD6Nr+QHaqYf39hT44tg/TvbWdlj3vn9MLpN84aQCVYu51WCtQggTob+mbm6m
4aZiSLwxN9d2FvGvz+S6QaDqERiBF112WVrH4tEQHV4s3waoB6fn9H4+ggDp7bqZ9djIgpCvAWJd
60tLXplM6UAp7HBovGTHYLwT6B7TtTc27DvANKhNNQdIORv4og1HsrpZFvg+Cq/E/NJzmY9ziuIk
TEfNMe8iR0WVN0p2GwNc3f4XVqTN0ic8NaLFSuMBY/Vk2LMfH8u3vPRC5tSn6VA9JS/Kom6/9V7f
Gp+0Z3qaTwpbbh3L3CV8V2cNWkb/xk1djE66dqo8no3ZgI0xC4GWh/PvNo70qiO8sCBdMOFQlrGi
wAKW0Q4UcLhtNX19JXlCdhkNSICjQAkdmP9lIi8OVxZY+py3I5A0zrCLH4Vr+OAx27NXv0BGp79h
32I/wqVm+s35BURc+42HyFr376cPkPbIaMQm0K34gNG9CVzrZ3yqD1AdY4fkltiKC8LIY+Fd35er
5/tizNLmKAzwjxQZugByM3lOEAPZWTY0Z8iHQ0uKTChLiukRMIUPdCMcrpveHK60aYgejy2rYBus
yT2aqV3rDhxnu/ghfzNueOQoO2rZmhf7fGMvrXobSIcjR7IoL0Ei/fNKV+nQJOay0rERPmQmGHms
56GpULIuz33DwZGpPtTjj7l9RQ+rR5UtbaRlIeWbg+vo8NDAsAXIqXTlDko26LWGkWeJlia+yid1
T3vF+GWJEtwUZqG9XJ/rNR+Ajc2Af4NGGVqPPw94jAetjXoMGDSrWgqe9vxuBrncdSNrLu7SiLR9
YXuMSwojEfkZc+A29gIxUVc/N93rdUur83cxHGnXjmM1hX2Hl3Q5QiRvAKIDYCnQwDukfb9uaWvi
pD2KcIgJ4C3wtLQ+whB8IU98U+J6iR6/7AZQGaHnEcJ1yN59XhwKIEWjLMe+4u58pqAYzs7Kf4zj
8Nydot318Sy/9dWWifogUAeI+iRbul5VoIZFR0cefHAQYHFg2kqgnCBKbn0Qxa/CH9cNrk/g/wzK
PQim6NDJCLJ4PNqIx0bAPRl42QGsum5m/UiTP3akEB0qD7o2VYudY907z03i6r/A8NkD0xm2tpa4
/5pJDrcF0Mz/nUmqf161sjC0Ws+XPZj6LPcodXPxROiGq1q79i6tSJ7CyPUi6ypYIfW3DOn8ciOZ
u/X7y98v7jwes3kMMxXJmdFJ2tAekq3wanXHLWEdkLcgd5IThX3SCAg2agh8+FPdTk4yvtYqBSQK
aK5DPKFcGm/shVU/hMY2NHCDrhf8YJ/HFLYFB/oBFi3tHIPWOU/8PASLdachg+Bf33er83dhS9oF
uikUw6gxfxGYdhSU+MmGq1st5y+t7v8djbQDcnPKaT3CQoXWq+RY1k9F+FiDmLHadYC5IYuQHLXQ
HwDM09DAlG8FJcsIvngM1BB10Orr5pfIPBgypkF2Eun+SIPsYsb76YXGCmBzdWIWINILcpTAx+pR
cJbdgWspLZwFSXmjgc2ktoE42zp5qy4Fzenoy1YhNSDHaVwPh6oJCL6of0rAOD8cW8u7vqxbJpYL
6OJYkMyaqlhQhIIJv027HHJQyW1eZxs7dfVsXIxEusdwufRmPMNM04v2ZHCIMgeKdkzGRebSSI6m
JaBhnIQnWhVb+a7V8AuQuv9No3S1DXWpTeARTp1HSLgYd7oXvEOsId+rJ/IAiShPf4Tz3G+9YFcP
54VV6QIa2i42+nIZMlm4tP06fSqiXQFp1q1W+tWj+cfSP6nWizVMkqY3wxqWIkj91BSqdltU6xu7
RHY0nBSc1wUsCIo3VenrQEvTbANbtzUMycNYo1YC+4tl6rVXDmmQ8en6Vl9dEJNAyh0kFOhsWQZ5
MU15kuSjUaGcFyM9rxpOBo42caME92g9um5ptdENzzO8s+HP0NYsDSUVWiKgG4sr05zsgJz6/rcI
wE1/q9TCaSHZRfY8e5+Cm9K4RyPUhvW1gaLQsfQtIIHC5NAnp2k0xwXqEMOD5dNd8Tjvi9Smh9Y7
g1EZiCL7XDsdhLY3gIvrdgERMCEehOB7+fvFBAdMyRMlAIwNV+FHHaFpdvyOloC70XgmICC9Pso1
jwImHjBWoOmaIkn/2VhRIL9hLu0ZOlWdcT5lyY+RmLZROFF+6lO32RKxWzUIrbxF8p3htyWDSokQ
pUR6FFCa4jQ1742JNOh4G5mg9g3C5zmb3BC8CNdHufyofCchaDAX+nG0KslVbo58Dc819MenFE08
6UHvT1O/FbisGgHxJ2BWaM6kMtkc9BU7FJWQa6shetQEYF2O1F0TMu/6WFaBZMCQWBgO+oMNGUZS
D3rKUqjJO1ksbiDcPE9I3NfNLWHMQzOWH1XRPeXa45RAeUp8XLe+5l1A3WTiDQzdXJQDP+8XZs05
q6zl7QHabWU898Wv6wZWZ9FcMgw472gjlQykOq1GlSB84MG8WzCvpaL6ISB7182svQjNCzPSha0S
YYKGAVGSzkG+oaONLPO75In+BecUu7QjHWat0IYeHPSIlxHDxsDfpQB1amBn2cI6rp6riwFJt3Ns
BqwrZ8xboavgvPkAuIiKp5beddzNi3jfmH+BHEGIh2vAXJRQZFhHOXSWWldwj2F6nOZvKttr9V/g
ksFCDLA7aEsMaHp/3mwKSZCpVpADtZIEspqgIMTdvFUCW9vRl0akS4alc0KjHEYyZt6rrHuw8sfr
e23LAvk8DELyrJgyeJ8KpM0a1ObFxlKsPmaB2oAcL0UaEqDazxZSdYrDocapbMw3tQAJwmnSn5Tu
JYkeoMob3Sg3yILPW2/otTN0YVV+qUWItYWx5G+GdEY39Gtbc7s0XYi4XZ+/ZevK3vvSjrQNwlod
xhyCdI5WsXwX69NDP77Vs3XP5p8ZiEogPvTjusU1J3RpUd4TeUqKtMBhSqFuyZrMId1jWnnXjWxN
n7QtMr3RwzrAsHprN6eRPTO74jaJNl7sW2aW3XkRThS8GcjIYabEi1OMk52xH+2wL7dovFdBspeT
JnluOmmC64AjOAZy+uH0MQdYsJugfKwhiBumJbTWdURyfwHmQLkJojqoBoEHTIaTW0mIVqXlOhS9
emxzftt3z9cXau14LRUty8I/i7uTnHhgFMOIrkmY4NVttaQFytmOo87OEoL28QrpsCMnuTsY38bw
m17+BYkdsCSQk0CLNbh3ZP481ndaFuu4RFRUy4dil6C/Qf1uxBvnbGXXfzIj3YmocIQ05TDTtmjd
a8e7lla/23xLWXzlOH8yI81m281VHy8kMaJJbiiI8ji6XR9Gbt3UBSQ6kB64vnwrNyPHux/4CVAK
fUVRJNA8rZIGV33CqleqF17U/Y4CsIoNT9hS6AT7YUHd+7rN1TFe2JRuY4Uqg1G1+uKy3Hp+qtMH
2yaQIU3aDbDU6prhnYC4Frzv4AP5fLrLps7CeDE0TMWuMyO/n7NjNYcbb5ItM9J4yFiHfFBhZmx3
FbtPGl9E++tTtnyp5OW5akLaA4BTHGYZydQGVZmnaHl0+gFdKLFn1chaobU6s9ut4urqaED+AKJG
BGcocXyeNEuFskO3mBqjwe3YnoxQLd/Kl6wbMUz8GlRRQND72UiTETS3GiayTuCXADfjBKoJI9y4
+df2maYCvYtQHNMmc66E4agrYacA0Z5ouyBCZSOhIJ6nk2v1EBEVIxKncbGxUmsj08CNYOIlBZ8k
P+GSgeFhXIYg3W9N1bHqrHK51Q9+TOaN4a3cXeCk/WNJ8kjzzBnaSTG8yKKgXqJniGAcwjxycdMc
rm+/tUHpQFqh5RF1lS8PYRBZBsJKkQQuR+YNKrjCE+ZNtbVxG6/tcp3hHYq9zvCKky79ineWKGKk
gKw0t+NpRzGL5olxe0r86wNam7tLS9K9HynZDOoqDChXfPA22oz/6C2vJ0/XzawEt/zSzDKvF+GF
puhqiOHCjDHf8cHaFUW54cDXR8LxbMdRgsyQdJJEJjhKoshoZfnvCdxX1hvvvMH4mw0Apt7/WpFc
XJxqpIqWLHFX3hcdtJm9cdxdn6u1fjQOolJkdsDbhMWXJqsc+yxVF1qvDK184ld5jh+n47PiiNO4
N/z6FB/4EfXcO5Dz3wK9fHpYqEa2ukHWdvrlR0iHKs4yqxuWj2in29F4VbrYUZuNJduyIS1ZPQ41
blzYMKlPw2+DBpbsLUDfmu9DQd7ioHIHC6ycuhqFnoJLGncSmC9+lFl07kl2SkniCyEcozJtU4OU
zvUVXIsllkaJJTsHBiI5EjPQlDW0IcYV9yW4aG4TXBtVVthNHTqs9MDeMWzlrtY8xqVJabn6Uhdh
qcJjVBm/BSLO0YfsZ19qkGU2/Z5nG859a4TSytEayOiAYVanoiyclo4fQak0B9E334pefVetsPCC
2LrNgEfemNy10hU6BFSwSy4cLvjXZ1+S9FFSlRNmFxAyn8TxAdzajtbnXs/bPS4bZCMTF8RKj31P
fOBHPTP8UJXwXkQbvuCrxwH1iwE5Byj5ILKS84WDAI9DDPk0R3QWKAYOcfk9Mb8x7l/fTes7+M9u
klyOgn7iUZQY78y1caeWyBeC4rN3M658jEXwrhbaTWRsVVS+Dg5VGnQVLdA1ULnIZDnhnOlTqSxX
0HDCa42MqT3HTh38vj64tTwl7DCusaWFCXjAz6tJwfoxgmkLzk5nN2rKnEkwFwJQu0pJTln63pqQ
fgdphxFO+9Dofl43v3pslvwhEtegyCPks3XW930Niie8mYqfbZrhpMS+HvaIJD7QCLexc1en9MKY
dNcSQ40DUG0jFwY2+ZK9pnN6sJrQN5S/eczg5/43LGlSDdBWJKzGsKYI7EOqeeI5RzjO991Y3CWt
6tZRa5vzZi/K1giXv19c8zk+CcTwsBsl5R5Uwk5iQIgPNBQgoL4Zp8kBPv0+RPegnqj7oGufspLd
8XhobaUVuyrtbA2yCX+xxH/chcwSB+oZUQ/dcnxQMBCRb4Uuoy5o1+zpx3VLqwf1wpI0+oHXYFWM
MHo6fqfEzsReoPgFkEiw9Ir2G1t39fK8sCa54GICPRhZxgVlNFudvgVIT2vh1p7dsiI5n2hIDcUQ
y04y0ADigSbFRhC8sUSrt8nFUJa/X2wb0hpdpC0efe7ab8Rqz1HH3D54RV+jR1nsxdFHjuaY66u1
MTImPe+gwcYCdEsuOXfdhXQ2NBjiXam0GzHOWuQL0Tq8gsB9D/EfyQwXTWlYEPp0Qg7x6oTtwam0
+5uR/DGhf54+NPbEY6jArzR9eEx4BDR/9BrM84aZ1cN9MRLJVxakLcx2wkjoFB7qprzR+kctN4Hx
2ZQBXn5KfuUjWgNJKDoNASqTJo1abaOQyELwCXr1cbRn41GA9Zy8cvptnP0uuDOg4E5BddF5zVbH
7lpBGVjdP9al+YwQlje0xkB1JNIK+sCiY2Q6Q3mCXI3ofoA0CKcACoG9Dojg4F1fzFUncmFcmuWG
D1VXLwmBIgbPdOLMEOyOOzfMXnLLplssPmvp2E9jle6kMIzKKMOT1onmW6P3SmD+jX43xzXCt0ei
PArdHbdkgFc30oKFXg4E+cLbqVhiUK0CNssgOuR1DyGzxstNZddhiNdnc/V+X2iZwUFFkZqVNlI/
GdkU6EgNGFEPSKLmKR3dCTxkZvoNseW/DgjBnI9oxlK5CkZPueY6FSE1FFrgXUF4Y9ep+NVWVu/o
IYvtWTdero9tNeGM8BMdhOBigKCutFXCwjIb1YA5AB8pxFrLc9tUhWu04XgArS3bdYz8bOOqsUez
K1wyQnSwDOYnyK5uyZt9nWeEwgtNP4Io1JplZzoUNemAKBQONQdPHwX4CVI3aqgtyHs4Uuf6yL+6
7s/WpAM693qfJDWstTP4yXXdE/y+Gv91MnMxAtZ9QAKWrPDyEReXkh6lY8itGK2r2fBzGNl4b/L+
pUjaYiPZszIabBZU6hlBo4oh1y8NqkQjwmDhWMr3BqRjXeyxLYqArzcsWWAUIEJWAW0w5TSj1o2D
QK8Zjjn7IYLDLCClc6g5aErSU1G8ja//eoEW3A80V5BxQcZRutDVVkUaLpwgMjp5irk3zKf536Ok
yKUJGYdV6oOh8hIm6upGhO8VhOJz/9+OQueISoAsojhiX/R69KwlIwJ24STCOtIOWhcVvxGbGYoV
H4za9TJVC35okbf9vNPaJOyhytGjDBA/mvlH2T8UkDqaegfIyyj3GkVZSn7Xx/bVB8MmktvoVyCg
j5cBFIqpR3ERwGaSOVrzFJs1BJYOxbDFxL1lZ/n7xSniepeEIARF/Midtnuacp/PdzV9+7+NZnFP
F1bKZIDcoYnRGOD4iUw03GtPVAW25fm6nZWjilmDz10Yf6EWInncKo4ggdkuoxFPQ/+Qq3fVlq7i
iif9ZEK6kCOjnC1rMTHyHyE/aLUbFgAk/Z636nhfA1OcTxWiFuiLAwBXBpC1IIpUpqV5Yywfwtp6
VM1uo+q0asHE0xqZctxOMjSOaEkUxAFKal3ttMkbJRsYxrW9BSk6BkVNJClQPPm86l1UTs34T/mM
vzTEJ0Fhp8Fdjnbu66u+ZUd6A+ljDrjrgOQ1y9xQCDvkILJFOZdujGdtvlA8RvkWmV+QgUvBStfi
NVIy5JZr604v/iMGfePe/Cdz/DmuRlYAiUmwGYBZCLiczzPGFF6qY4/XXHlGT9Thux7a3K284Huz
m7zMVu3XG/1IfMNDx+lsv2XoduiPoYtcgY1sCHDaH4EXAikCvard9TleoT3Cp2ERF9WypcIiXbc1
+iPzKcdzrDNKuxmf1S6wI7BKoY3Frosby/pNWfLQks5Pkwe1b/aonj53OnFVrQbBcgH3VW09flfO
InJ7kJfBVQOaEPm4150IGjBs4onIxCmYu1MdaztSGf6EYznNW5x+a+YgQ4tTiQIDdrQ0BUUBvYCB
Y5/VzVy+TzwAd2g2m1x3CiEaYSeTRkGW1lXGPlcydK1S2nN7/n+cfdey3Daw7RexipngK0hO2jmH
F5ak7c0cQILx68+izj3WDIZ3UHLZ5QfJNU0A3Y1Gh7VGZzhE4JcN3G7OCQXQSFWC3ZMsIMtp376E
yA3fW1VvWv7lM1vxhriCQZWONk2k18WyIrBrZ24oQ+4l824y39T0upE1Ra2KgPuwVYBhoGFSMPG4
17VmdnDL9+MTinlTdo14+vIq1q5fjNz8kSGY92QBaBuY6oi/mvf508TpolvX+kdPPrv+IY8aanWF
ROb6sgy4XheTPoao7KzmnVkhMeVZzT6KvhMQZRs/Li/r/B0JpQUV6P+JEC7eUFNJgUMHTGcYDMou
+24tPy1vZzfQ2/8QwB6LEg7JnaI8NjuIckFKHWm7IflEle/yclZs42Q5wiFl3TS0mgoZLJloklPT
eZ1IQV3typB5yRV3fyJKCMc0hzWhVkPUUP3SlEPeftejN0Tbyws6VzsCR7wEfRoqRPAugphEjVul
Ax0kXt75iCVxsHGBHoEkyT9ZjJZdJ659XHxlgPAp8pkzNN+Xv+BMCfEB+AEMqgL/HNfB8vdHQVM1
jXqdc3yAxvqI4n9GyWYafoZKK6PQO9PF35JQyURnFF7iIgrjkuNP0SXUeK4ZvpV533su0MkDjsTl
aKFZHh2itLGcSeKfznRGECvoTIrSVGhoEMvQcgjU98TxzSyncRnS6K8BNAVZwmmWTYPJGgWbmbSA
rStxoPXuvxzXv5t49uBpUGBLIcdLyC3AtOkwXDWyjsYz1T9dhfgUJZ3qziHHjkUAdGkUdK/ptFKj
O856ic9Y9uMkElkkoWUDQYimLze+oHz6lOWdidVk6BB3uhHFO1xX7utsTF6bZPdFU9OpZZJOEZlU
wSmqdhJbodlCI9LDAPaF2r7GjAqdNG9cQI7qTcyLzeVjW1XCo4Uuf39kZWo8OCrKokDB73W/rjRg
xnZPWcl81VIwnSKLo1ZP8EicoPNJBzxr4kJcbk0g+tzb/QNrJ8+QXcyrcnQcHWZuML1nCstCH1mp
TRMCe9utruLQ8ay+CJQagCilbMRmdQePRAlLAsqK21s9h59qgSfwwx53STaixlJ6jS3L/a7LwqsY
fTcIlMWneKeToS5KGIBldIRO1Q8nzg/IMMU+cmy7xpQOLy0x/ZkdLM/w/xX4m5PzSD0sR+nKXoXf
wIjRXq3Ng520V22k7svuncfsDpMkFDWla1aoMJN8f1k5V6+ApVAITEekhkTHzMa8CnPkm8GIUvsp
AwXt/DO0QokfXtWVIynCAVYgUeh4CilqnPhK1+/VON10IN3NrUpi4Ku3KvA80ACEYQDnLK9BgLTe
RAVkKTzQ+xy8mminzH09At+BSUkEwg+DmjK8i9V9BOYdCtm4yM/ucr2zWZEPA/zKBAoYe6ipZqS+
rXBJTnLVf/2RI/bST7EyhIXSN16VuV5ufIKOdijBWgwIFkwkW80vyzWDyyqyHM6Zgh6JFB6lI9FL
SzEgMseBubGP+7ovvJZ9plpJVVtyfjJpYmaX1Ji8JthIc6B6+BQpj7Z7E5tPSINFsue2bDOFx/Bg
l7ZZqpBl9yyYFR+5KT4jGHkte8wtaX6G9+7lvZRJXBIAR8aegeYELX+QqKGPj4PnInWjYEAOO4Jl
oxj5kifjHQZ0vi6LXX720hEKd61WaklPKoiN0KtSsNyPgWx8WcQ5ltlynyOUBHKxiU4OsZFCL9HM
7SQTohPlOu5fG/bO2ysDRFH6DgwiTbkrzM085zRMH4gKDimMEVpXTrc3QDwaJX/7vBI+RtjnBvwt
/ZRjwb39WHRTUGdXyOhJhKzu6tGKhV3NDXTHDQwrzrKD0YwBm7h/eVNX/SYm5JfSFXBKxSk6B0eV
836GL8MWav1Xa4YLxBlhsnrrqvs6ErR8yLFemkZYpwyChprTqge5jvGq2RLfdS4EDEwYwcBEJxg1
VDG2bHJNz9EADEeCJIYC6qaqMzdAFv7rYzkVI3gQxUkiIzNw9sBK7FFVVMHdknAZFNz50ZxKEXyH
AmAD3nMshsy6X6SvDfi9WPhzsD7/VgUWOUjSY1AUUYI4tkLG2kpzG7GPye0tqJB3jeuAimvg28HW
ZZmQc/cEYcsYM5RNg2YLrl4n2VyjEoVxZahBPD0ZqUccP174UNMAbw9YrcRtnNvQqUThsIrYsLMo
V3Gf2fOt0zaUu9HD5R1cVbul++J/U2quoNu9M2KCc8KiFCP/WZaD+ZaZTrgNM3BIXZZ0HjuioI3B
GwxYYPAV04inVpTXyjxqk4mmp6wCh9au58at2eqUfSDNelnUOcoCpr7BZ7C0l2Ko8mzmsWsrPSOF
jbBx8rT3jfo0Uv2h8uor9M5llPnDe+R1PzXZLN/vlP3pVXIqVzgwDU8zMtlW4zn0mRzy6/m+Dea7
fvOggSbdoR0ttx3+2ImoS5+tYPT6t3arBMS3AlCS7tJXzbOp6rtedV35PBjejK/LO6MvX3DpCwXL
JFXVgKps+cK7eBs/129OEHvEdwN8wVUdDEhmzwdC9UfAnsVbg0oB385DmNMtWnT+yJnOKqCluxEf
AHbGpnnT7Gct3ZvF/WTgppAo90q4eypMuIQSVY8qZYYwPfc188awggh0YSpafptNWD81YTDXEpe0
quZHqicY1DT0aZkkUL2l1mZ06GxwQIxe0T7cObIbcG0vDVtTUXOD/YLs9XQvMTIQ9pXiwKQqOioG
xXwdnXrA50W93zVXsp7382ZUmNWxPEG9ywRE6CnQN7wye+FoXlBvi/oTrz/PrW6UCZ1IG9J5rQwl
fs3vIheIOQ+8HAAWLjiOsR6VOMtDaMx4B2ZFJXFpHgUaqPkydFGqL0TWp7LmE82lPwWZR1R/xfK8
mwA5awJrgMezzdB8OtXrGErs8LyJClt5JENMVzFLr3XeKLi5muZpLme/6370WfJpgvu1mbR7rTav
aiv3VTJgViwKsvkN4xsSl3zeIiN8haBAaZ7E+AysdBhqr7Z+srB8KMZqo2F+MNFf5yHCU+ZaUZJt
03copeR/m7YW5AsKlVWaVbgldsHGVA0DJNpsvs3atZXeO6MELHNNi443XHB8VdnXzGmxVBXZzqYG
hYbjG92X0W4QbGftzun/i/M5lih4usoyUqedITGbnlO2HQsvqgqKGqPP+5fWiQKQGDfq32daTxVL
cHkjsE7MeZE6Oi8VoBxNWcwl20jBwZFCs9q2hoC2nGMaAYRHAQp6WyYYHakCwwhfS6Wkc2k9Xr66
1pzd8XYKbkBpw7omjgs3YICoaHwyM9DqcMer43/SdJ/8fVZm2UfkSBx04YFrRtCXmWPcNVehmlHx
PfAeyRhaglTmrzEif1vAHzGCkugs7DVnsQA+p7uwnW5MbgaqziSvi7WA/Hg1glZYCY/U1oAYtX0s
h+VSMjZl7TlouL18Sv8fl/JnQYJ6GCyc0kiBpCauvTHngZW82bOvO1swWYFbYXnCW94c+4Yl62Zc
vZ+WMV4CNFkNqMKCOyNjq1WzGbXekFvDP0VmjtsFmWJf1g5Irboi7B+V2mzfwJzL/L7pqoNp1UPQ
pIWMjWktCjA1HTOlmgnMDXVR5qMox8jtLnGauPWK3vTj9LkGuANeCaYZOImkVPC7FiCGdMeyFoM9
khWOVp9kLVbtNJ0PmEnIhLA5fWEYF2ncj8KYfCzzilvZlun2hwO+URU9nv04XKv9t0KKDdR/n6u/
XC32MB69NUZlmybhI2tSsFOAcd2VDYrK9kewLiWuMzR945sV9Z+x3A/NplauKiRxVdlbQCZJMDAX
1HlpXEAScSOvcoKyfq7U94jFQQVcnMvKv+oaj05dsLIICSwTxMTIw+cb3gA7xMMQMZCZa1pYiad0
b1ryelniaoR7fPiCuSF6UZzZhrlZzja19koXYBpfSW0vbMBa8eBOyC91VCJ0OZ1LGie4Yhesux13
sKdG/eB00CbrKm/f8lkLWoAilg2n3ZIyfJgIbdwDCPkk8lcDNEDqWigOY75MnJ1mxhQ6LU9az9Ku
ceF5g91RMBXN6S3MvG4+SdRi5v1RGz17eB7cg61i2FXGJKuva9afrxC23symrh50fIVzd2d/YHhn
2/jpHo3NKjU9juiNDr66r7xfNY3pN8qF6ibzlU0euP78cXlHVu/Gow0RDkRjc9/A47TeqAB0Xx8+
kcQA3105+Z3K9pbZ+mNnyXokV9+S5pFUwcnlUeTGrQapje/QchPH9J9P9zah4VeMZySa/7EB4A6h
GOvEFNde2Y2yB7dMEQTXl+hFVuVgKvGyhmLw2Btiv6plrD3GEoWeq/u/B+0KE5UVEuBpbkEKkMiK
oNvpILyz9z/BU//TosbX5EVB/RYqlPjJvjz0AadoiPgwHn9pXrKp9uiU8DNfboQS/RPzUV3LDdIv
nxWNGtDzm9q2NmEWa14VNeOL0hPtUQOYweA5Q8wPbZdgkDctku4fU0tNUJOGk/sTaDDpVd9q7o3K
C8JpVLrm9DCPIf+o+oxda30bYjzNsdpHtGh3mylOMVCiD5nrVy5etjwZFdBF1rXb0ThmYRSATJsd
otTiO4CWGlcVmM+pyhTtYVQ7+wnZhwTJWscxd2Fck7eiHcJD1kRTRNFc2/kwKWS8jWG+LR0336bK
6G7bsq0CpigYCyZdeV1gUM9HchktZkXDX/JqGg6h7cbeqLMKGXSXlDc5Md27CmO4P8BuR26Kbq47
sHUTPfXVqnfsTWiZ5cGIx2xjhY7ql+g5pSD9MZHibY2PhGfdfQXVLnyQw9eoQ8+lP/MiflbS3qYY
bCX3PO8nAA2ZTddSe561Ha+Jhck9Ptm/VGzgVcyikiND2KmRN7i1alDmxuMOXYfhHqQ3DpBrU/D3
dK7bvJK5n54BvcfuyTjGd60KODD062p7huRnkA+9+p0wHY3PVaN+9Fx3930Z4xdD0hSbenIYyLkn
je8bFKMOUWaqD2o4RIaP6hR56dWe38RssmufMbX8CmdQ14ex3YXL0JWx00hRo7kxyhvz0KGJzqZ6
zN1yg1SW2dEmDK0CxaasGynKQfpESaoDF29sowcz1EGpXtV5eNu6tn6Ph3psUJuR4tNporAFymQE
vJbWaRQ03jHH3almad6rYcYPcWEoN67Nc+7VKvDeGzucvu3WNr1qTku+vewgf6fPL9mw8NI0Z2QK
MxXGot8kj4gFP1P/PjuE/i8ASGz1u2qf+G/DlbOfNjEFiaxE+uIhLkkXwp0ibiu3Xzwl2f7skFTb
xU/AM5kfSqp/zAEJ0gcMfTrXzl146yx+UzblvxqYuJghBvMyirBi+WnKYdZmlGH1vDIpn9iNbc4k
CLvhR5GSX1nTXTslDs2qpv3lpa/H5AskNEwOoCDiXZ0wwynqESjxudZuQgPIjhVxf2QxMzeN0eNm
sBUEnQrSsmrOEqpoSCRVVSlJNCx38dkBHH2FcFc7vKmIirqXh5rUbaiMW1PZz8UWBOr+5fWuOuUj
QcJN3KN1VUFxrfU61iHd22U9rdPw2lKVjy4htJfix61GgGgNBqM90EfRBSo8epQ8c63RBEwlH64M
3DgT8RvnSYNv5hGeNn4/3qQy9Py1VQKaYMHLQbiLJzK2++jJYfJJ7/IFGlNtfpYO7nnrzW4sSro3
S9ZJs74+ZOJs3SBAyxQf4lEMIu+2wY7a6nM0YtL+ysKwtNL5BM1qjrlJmJ9oMqLptcACKOYaRvwN
dEmIxYreTaK652ULZ1SiwTW9inkS1HieX9aWVTEYfwUhxe9JIMEvRN1UsD5EIF3NuyZzqa3c6Pz7
sozlgSOqvnUkQ3gA4e0LpkcdMiKnZhut4f2eZVEYXJayZmDHUpaVHmlEOE1GxzRI6QcMf2aMDhg3
GXS/GSPJI2tdIQwkZVAyR+lPnDxL7LJOFQWirKEJ5gFhNu4QwmaPtdUegGE2LZFnixvim7Uhc+Vr
J4YZPrRaLyBymjgYhNdxhD5sDlBYNEJgDDRRbWpEvSSLsuavYdH/LlFwV7PmZh0b8JDMlGsYmw8o
13dMLrykSv6phTDy3KQ1l1Xo1nfWtJeCGWYVof+nh2hleC1gxLX16mYXGjTTtj1Am3Vv1j17HinT
wGMtQ2Nf21D0z4BsFJAlqNUJDtPsJgXzI1iqazxa0JdiAue55BJalYGGNRuDhPhHZH4ZCza7VY11
5XZ0xfSt3te7uv7nsgWs3nTg9fxXimBoKSdNzgdISTBzqk0xrrHskYFUqzWJBxK23iuaBtRrgz80
1rPblMp/uHuOP2DZhmMbrDF4WhWIMng2vdsj0m9z8ksx6p0KgtOGyx7AqyZ/tF5BSa1C64c+xHrL
eMv712R848lr30lMYaV1BolLzNVjGtpF+ckRlDIs4kKrOsQuc5d9zSr5AvJKYDkZNdroujd/9QzE
28Biop2RHEy9oKTIEgoG24G6dpzSevyqiXaTgMba5LK4Yu3hffRxRHgalo7NkyjElg8zZcnVTLYd
aKus1ktVkJ/IcEvW9RiToxhbcAimIU8PWMfcfxgtWwF+ClqXmt8o1d4sS0myeNX7LNOj/0+MoMij
qQ1gqIKYtH/j9V03p/5kbkhOAGcEfAZkjWUA6rKFCZo7cS1kcQ+JajF7nEQ5JWg6rvjIJJG4TJCg
s1Fs16bWLjvovGTW7QiGkhrwo5c9wer+oblyaedH768I6mw6WZ0shN3g3sXjJ3sb0ttoSv02/IEp
RVxQtMVT7LLIVVsEuj/RMCaNfLMQkOV119mhXsH3WBvCCKjaQeN1M3Xa5rKc1f1DN6wFiD/wJolw
YRkCvxmgvrh70TU9m/sYOT8gJwaXpayGl0dShFMqyAKgNWMDmVVfl5g92kRc+XA4mamudw9VBFTB
yxLPUbNQhzm+1wWRI3ezwa56vNCUX7yjzLmOUTwjIfMUDeUmgyKmthtfTQM9/ozYCHB/R9LcuXaG
x58g3ISjEed5GuMTHFb4amxtMvNxMsf7pnu4vNiz7UUPE8ZMcBsCnwuUuMshH98Tcx8CPRFzexNg
wWiYqT5acw4kqa5HhX+VSffXEdtvgVCapfsXMz2CdmJWxxkjsiCGKA28cKv6g9Fdg2XVd+bJb5gL
FK0CPOPDFswhsrHB5cdP4t9FOIYUTYIZHjQfC8JBNIlBohkYF2Pv+s2g7hTV3Tgq+HIsa6N0xsuc
DMC+AGmO/tzXkaTsvPjKM+loT1y+AHD84iBHifGAGRyHGL2Ofg4xGmtaWXfimdpgfWhVwISeg/cR
PMDpaeZ9NDKjD4ESGAZmvGfa1VgGXfl+WWfOY0NBjJBAAU2tgmootlF9rfUgejF+qh+TD1AyM6LT
9rKwMy8jyBLuubGMNW5FkNU7ezwgaMLuXCKz+OVHxJPBwwuvH7S+oSNXsIK2mZO5aQHAWlrjBtM2
NUU+W/Mcrk1beIOMltaQ+XmVoSk+5eMtyByQCcXVeGiL7qHn8yT7omULhS9CegB8r+hktOwzWog5
HfAC7jBpObEsAOwaqrQaDbv+ymGo5+jNznHrW8wMbScrvImd6CFmf9u8tGy8BShIzAfgv+LIqpGE
gwmaD6BG6N/AC6UFuQ1V5b5zByCSjpI76zxg/i0NQd2C54Mnh3DMRt8CvHrB8qk1vDbAJHjthgb6
0VjFPvrETjdAE7jj0ezc6oZ6kxLF8dM5kxjo73MWdn15auEBrsE/gYnh1H5Ci8RjH8YAMqntAQ/J
vjBUZKUK81lxU91HKrhBu96YlfEVmBpgZEmaIXmHtvF57zhp8zwaWTdTrjjmD9Ij6ZopxowbxCyy
g8qmMkbvDn6Jttxunys30fw6rJE2bUs+BdFsFy+6zTHhyivtWeWm8s3Klm3dVNFfrTBku5xPhZ/G
5nwdJ2YBpNEwRNsF0uz3HfL8f/2+RakXJetlJwC3gpTS6W6oiaP2k5bA9PTZxzgFmro+w1lGFndu
4KdShAgzdMvCqnNISYyrOH3q0JGQTd5lJ3LuFyED9xzYfwjQf8QRrLopqnB2IYOhc2MGgSzgfYA6
HwPK7LKg8+v0VNDyRji6TjO35CGa+3HB6OANU35F7MY1grmhTNbbcxZYLikHQOAYjq4hkSsO3Cth
l6PoApcFqDmrvOsTnztPfXULU8kq3ykk74Czxw3sc4liAe8CHAy0CAsLG9Eep/dljl5xELbqzn1p
/eKAbM20hnbE2Iwy2ppVjwCQH2OZ8F8ahQWJKK6YQ+fg+YypBJc8YECi7N5K5znuf3TuQwIgOtw3
raxF4FwbsU5oCp5US9eICCww5PpkOTkQy1An241aiAglu7MbU7Kd66sjrovUEcCezzK1KRgBmmHB
v6rCARQ2P9sJQP1Xs0uR1iRmoDuHHjTRtSxmP9caLM9FGhMTe4BJFZ8jxOROaGNYwrP5y9w9jTXK
c9dcoZnyojY7TQacct4BBLVBA6yKjK0J7kIRabqruroAKQfArvhL0fuj4amZHyYBz6iTvhs55mx2
mn1L6u1lO1wLtY7lCnaY6nGpDATrJC3fJs64GyYZO9W5qWNpGAHAZmKK5wytsOED1/MSJwgm+Lrd
s2E3sWKhIUKDvuQRuaaUx6KEeCurIqQAgHnhkYhjvN7eESunapFvLm+abEWCv49S0Lc2McSEGlKK
4/2YvbtF5YXTVyztmFjzJ6AmQK7PhUNBLerUnywolm05cNy0oJxzH93Upa710IRPHUYcbBmApb6m
DzY8CV6pQPeyRWeiMQWpIWMJ8EALwzXq1k/6jJMLFPbQhq8gZlfMmy76MVVeQXYGICDq2xjjI1q6
Jf2Van41CqNF/ZTPu9L2k7J4/PutP/4+QV9t1hqZFSHwQCd8qtJ+2jTOg9H+5IkkxDkvfsIi4U5B
c476CVyc8EQwGtJqsYWdaHBDlck2n4D2TFmMgZLsgdmTH2vI9vIyyCt49vyzRt0+9HL2yzIO2fha
kpHao6faD/Jk/qJfYvR1/GmCmnc6hhHGZRNYcTWpBTY/QOEAZSvDfU6LjY36VbarFD+PCr/8DyBp
yDxDPOgXkPQWH2eMAYEJZfYc7YgquiZAcY8GAFViyGvu91jIEqcchwdt7ZbgZ8Xton1wTi2+dYqN
ET8P1q4I73RZEv887MFZH61JuEIZm6woAXqAZ1uYT7KpadyOIP10Zc/ONccBcB+kZm1EV6jFnC4L
aXuoXAVva2Q9CFv3zfwY49liaj9y2TTZit/AdfmblghkGWcFH/AKo23FhKgkfbKjBmy46N6u7iKN
ZgZGfSXh3Mp5nUgTzmtI9ShXFrzBLN3PrAJFdwygB5PaOi3MTwOkv2BsvuwJVnz9iUjhzFLwOJdW
D5F6YwQq7/yhulFlirFyYCdCBHczD2kaNgsqZDQUlOUHxMHYVkrQJyjrNtZXTwz2hJoUcMfQQH2q
HEWZmrk5LXuYPyXjfkhueWmgjca3osAsn5PU9GIMbJZfiX0dzjvHaPzBRCFNXQZIAFnPo00TYmSn
C0DUiC5iNBf1G0QUmUmr+G5w//4SRGXoz+cKWwP/2JV6gt9v0Ibhol1Na7YO+zkoJHC+Lh/1eTkD
dDnHshb1O3IHDQHl37xEKSH7WVl+q7wlwGZzOc3ivToFTbKpjWtXC/TqntuHYio9pj+61ntexNta
dgWdj6GcfA1KY6df06p5OKgqvsbFNgO6OLqxMCifqbTt93YZ0XB475pxa1n3ZeEP43+AP8Rm/Ivt
KRYcFeQEWlTnls24H91nfUYDVXUYY8kFuGpff8SIwzbKHCpum0BM2b4nzeBH9a5kpcSI1/zGcfZG
8Bs1SAjAfYzsjUH2/fSP3T/rBmAdDyz6WZFNom4lirQ4WOHmBJ8aHoPA+CMI7YXIrXfneBw0C2+l
JvHQhJsnL04V5OFhNGdMgr0ZSKlwhDiSZf4+kzO5IIFFwhFVYpSJT1XGKZSpCSsbo/K0fe1+FIHx
0/DjrwqtczTZNxmNvlD6fOM35GqSyF45RzD+gKcG3SBgFP4d5xzZTtZwFjqAZV0Q1QjxC77tx+Dy
tq6cInqmNUx8qA6Y7FXBPOvCqUeWKLg+WYJKFIaDtmhpAyQdtRIfviiVwduu3NfHAn/nXY/WZOtl
o9VjCLUxU5qnGIFK9nN3nRqSPPja3h0t7Pfj9EhOr4L+1SxcvCeUCF2JSCaNGNr5Dwd0LEQXdKPu
rLKE5/Zi0I+5oWe4b0MjKZOs3GMg7AXk8AIHC00Q7pbMVubCyKB/wAq8bqvOMximFIYkqBbGxD6V
7NvKVXYiTrgbEgVPCEWFzuX6V4YGtUTXaK4EjBwI9lLGwyiTJqhfY3Uoy5aQptt+k/4AmQs1m92Y
+Zb+kHXfl3V95ZpG5mpBQwIyCy5qMfXpWLnL0CWWeVcAvNz2m/y52k6HZt8GZO96ykvimXfRNejQ
bpVPAOAG9Ta99uFwaBtE/uVvOVfP008RtllVQ7vsHAUMtS3DY+PAzR5tPJJ7/tzWIAQ4AUgIorXr
bD7ImgtUgkasVwdcpNn5DMPAhfPoKPvLizl3IpCzoOyATA51dDH8SeeoUusEcjTtO3MCpLFm9qaX
Ke3th8IZvNiSXHDnLepL2vZIorB9eFenWhhConH3mXjGexs8YSZu2wXPv1w6vyePv4o2SDy0ZyVo
HKKmn1zXND9UT9FmDowAqb2trMBybqennySocq4OlTYVy2aHAQBOevfQ8g/X8kvZFPRKaepYEhqJ
BK/jqvVQLmo8o8MISd4wTDYOD6MboAylm8QtLEROTfVlxnb0GGsk3tqdmz1fPvNzzIGTIwCbxelX
qJMWDYONrxi8Bq8GjNW7Af+Zq/R+8mtgDiQwmytl50gMZ3WbTfDGkGUSA1hjp2LDxm2MQkX2mbOb
Fiwguf5AnI/R8lkj8YSrWn0kabGuoxuksFK1KZc8dzYAehGjWwBaUcE+UZm7eHjrzQeTS0bbVu31
SKLg6okZgg/XgETD2VZDMOsOyhF3Yf0fKlHQoD9VDxGK2RzjcpyWeoTqeImNsSLMDwH0EbmApvsO
zUc1eR7dW1DVXNaZ9bP7U2wRFDeM1DSyy2V9mg8Qddoo97YblG6gDpLc86p7/bNAsQiuRQ0ImCtI
UswA7bPDfK9N75cXs26GRzKEy19TlBrDYDF4VhaG7iookMzmcxu4YQLSjJc+pcq072WMySsrs4HG
ggQ+ElzIbwk6ksboviRZgtg+vXa0+9x6L/4+4kD28EiE4FwTtC2mw4QcVVbec/2+6V9YhXmLO72T
uPGVlOWpJMFnjgxdNygR4iH6nv0wvaakOe1fMT+yia6NW8oGz6TxjwNinrv2YKT0+1v9zCX5j98t
rKcB/pIsRQEQ9yQA28TC+AT0FjJ2KAJrGgAsqLklB/UHy2n2Wm3zqzL25sP4PbYbXRI8rljDiVzB
v7AOSUqnh1wS3ufqU8o8QjwTDj2ddn+vqieiBKUBLjRxahv7TPJvrrzb/8QDxlgm2nY3GnvV0pso
lM1rrfiyE5GCEuWKaZYkxeqQThq091ndNu51Kav1LL9y6ewEBeqnrJ0ngoW52tfU/zAUP3QfWfyY
J7tQl/iU1RURoJMC33rJoQoPULUb2ngYkGk0kSjoUZVDG2SUXxuyDtBVCz+SY57eO9nQ60bGISea
73TLD+vnXharLD8hbhsUHh5kyZNbYsBWchJXeggqC/TQAdH125BlmtcFEBXczCoaoMRnpUGQHXBm
UGpGmgE4GP1plmI7rooAyvhSmUJjl9hkhcE/a8CiFy/1VdWPNqihLlvN2nkvMOb/J0Dw7zHX9HEu
C6ByFw8qiul6dufkj7EsnFs77mMxglo1KetxU2Edcbufy1eH0TSU2P+apzkWIWhUHLURRv+wElK9
KskHkJ2JggTclNFchs66eipA5iEE7Vm6JrbskswctFZFfc1K0Mlfe20ha2mVSRAWkyFYqaqlqsxx
JSAPVFuSKGz1QI6WsPz9UdzX8Bo5PBdtAEr8kpjPxjR66SA5kVUZYBJaGM2Q9BNLg1E4lywbUYKv
xjtF8Ul1bRTfl9V3JXxdaLb/FbGo99Ey8iZqM7OGiHq65YR2rm+in6u+Ycquq5mPeVOJvaz5Yp2g
4xC1C/CHiPcouhs0lOWRdYynDbNbX6/w5Jp8xb6Gf2ZS9MxVpT4SJ6yPW24MdnmII831oO0S59Ux
/KnZAd3x8kaun9WfdQmX59AT1iczBHXjp51uGeDsTYnKra4FRayFl2ypFAvXGGFuAZIZJOSN+nmo
X5J4b0ZoxXtKU0nEJRHkCBE464auKBgcvzrt+uIZUWteez36suy/nfRC647+Z0XixFykEzQWouHN
s+M3JQfkZ5MErqzxfNVDu+BMAP86WGtEjVPBZJGCUxkqDhBfUGVhBErtQBMpiRBXPc6RGEHTNJ6m
WhxBjK4+KMo7k82xrL0kFrJZHDFB5woC+1NTrVI7LcOlUYDNBSa/4yuSZr6R6DvMs1+pw+1Ylugl
0UsGSJ5WMim6UhJBlsBCd7uzxMAgnToVnpZG4hA+wxXdalfFFilfX1UoCreARaEAjEvpKBH5u/4g
hh/HIhdPcuSa4Ck6oA1BpL4t98njc7kHgIX25nrMr7+RPdjGt9qD9ml4CiY+qPJ12Z7XtAaoboZr
gQMN/wq7zY3CNeYSxjaSuwozlVa6GxT0fO0vi1lzG+jDWOIHZGYxDXy6yJj3xtwSWEClbfXwn366
mzDrfFnGSovVMkT2rxBLsGdMj3Vg+IaQrvbQQuNj+D90Pkxn61oecAbn8jEFoEAuMe41gziWKqR+
oslA0XaR2pZXCeasavPt8rpWj8iBIcC2MVUi5icaHXPDcw2D4AD46DwTEzhbgKDozGNOZnPPAjNB
4V+WuXZfGuic1NA5D95CMXIZjRnAg5jP90JulhMFc2EKmK9aYZ6TcLK1Bh2A/W2d3Cg8RG5vKrTt
5Q9YVZg/izaFs0QBuc3IsmhW/SicPSMfXbe5LGLd0xzJEE6OYYCN1TNkaPYeWCYUk3loPrnP+f2M
FHEb+pUCNK7gstS1SweD8KDNw52wlMhPLSHPFWJ0OYSaCKVyI2AwutDNqZK/6qUksFrVnKVCiAw/
svzqsslHrkUtjK533Q4lsybxAawAAEzOaJzriBOliDCrJ3YkbPmYI2FzVebhyEANo9b3k+nz4SUj
khNb3TsX2IwL5DNKF4IXUTAOnpf5gANjJRixFeqQH3hYowcP7GaxJfEnqzbwR5qI/MLs/+Hsy3rc
1pVuf5EAihQ1vErybPfc6U6/CNnptOZZ1PTrv6Xg3hObFiwkB/s8BehyUWSxWLVqrbIBBgYODSFI
1s3vY/XuW+NjmpEDyUzkCpgS0JZAhtc3EK7viSoX2lHArnEu+ZhHGK5HVpI72bDutXtMOLegVwHH
j9OCJUGcEMuE+WVWlQ25VVflSy+Kq8842YdshTm1d1VqSfY9JYNsVdMCFkf3XfhTKx8Df+HOuQaJ
Xti4qtkPBve4XsFGbWmPGOqyU6E5PfkZcWhYRXTLwuyj8YfvkVBsKtRdES8pT1+l59IvkI4+iKUa
PTHxCyaQpQVoQ13fFUFz0Jve5cjOh3BR/326SS/ueZhUdRA1YGlnBh7KZJoUULXcUQoA/zcKBtjf
xTgRpZCha54C3haPJVF4uqa8AK+Mxw3fP6q+Fm+NIm/ZWiQa2UeW2S09uq9uMPyyKeNCMWcCtsqD
H3rf5n3OtAwkdXyjjOa6CP86a5xM6BjCwrDGDPqz1dN4MHDlY1TW35XUdGhbL1xZV8FuMgFKAB3V
oin/lTIZIobSGtGCdoo03dLSt5X+WIUUugx/T3eAa1GFUixgaXj8Xq1XHiUxdIvBkhpBcg4CVLm1
5/mjv3RVzHmEcg5YDpA3AY0gXRWYudVqYDHwXVJyUMlPUpbbuicQu+PKwq00eySRbSOBAr55wllc
Rm+KSXEtMOIJDXvnda89H20SbNUkdtL8XslfdXEQfJ+2r4G+8NybO4rnlqX8t81oFQZVkuMVdjLK
k5rtqKo4nN0Zwas6LtyI1zkidslE34DnBcPwoyzGHGmBnw4kBx04AARaTp+G9sVqi5Xv5+siauyG
dSdC4qOpmPta9b7fvvznfAWfiEWhmQhs8u+vcHZHgjiPi7LPcgd9428DD2yas7UVmU5QkXds1kPj
awvHYt5jE6eP6kCqQCz38ssq/cACz4fHfcxfekr2yqC6vdqglaf7R13t7CG29qRgDvc+U+0fhmsR
9rDWQGugTWnIFwrzAtVoG5yWvD6ahd3UO7PDcC+G2FFIMq2VaW0sb50wSAVA9wKzLEuffEoV5cAL
CPiEAsermMqv78oKvVoQBIYu2qkpCMs4xlCVrwCxQVe2ybDTvFPfOX//paHGwjCABMg1sr3LVYdI
PFgmpwsGA3/RMW6qFHJuTXFCbeN5FOGdEXmgfLaaBXzMXMiwMDkAzWTgL6+EJFRWZUkInidHK1EF
EJAP04f7sO9sovoLHYCrZAzZwUTCAugBh8qsTIbiFVpFjByjtC3/adVig/FFt8lr22qqnYEm+O31
vE7WJ3NoSEGWD0bR775cUMiNChFP0wlIfZ57UNiZNHVyEq9Us8TE+0NrEacV3tpXl5RpZtb0wrL0
KZVcj8pOgeXae+i8yGmyCtm6v8aIyNJZpddbFaZweWlgD5iEaC+dVAYwlVkp4kMzsr0WRjZu/mOg
+C4rqlWcaphICNa5+TTqwWHs9E1NlsjCZp2doN3ToMY0rn35C7IRVHNBBmdH5aPhp1rBTFLzBIGL
vz8fQI7rqPABjAOpNMlTYaZejTOJNFcV+8psVwjVgN2pP5Ws2Sppv8NjYrOwhWZ3LKCLeNNiLJDI
lSWtMIzMVGAzDnc834Z8r/qbKtlqBFoo22B0U+ONK8fMWtPoVcGzt+m23LgXSyWumVsApMAgtUdA
nsZ9pRRbMKsPlAG/I4J0WrzR2IvBT2blOXFwsBK+vu327Bf9Y02uirT9UIZRifif5a3TkLeyDty+
x7zPUsibW15qIsH7TZyFktbl1vEwSdcJMYIChYDWTwmdyBJPmVocAhY/9Vb1eNuvuZQFT0EQXqBe
h+l3Oa7XpCchBOpzYAEHSKsWdlGvQWJka8UpSx1oaHrhk5d9C83QAYTjtnFt5qCe254O8tlFHred
Sipot2ES2HdGLzqqwRJr4cxDDN0DDJbr6CFogLxemmjroghMzwQBM5DoZiQcTgZkgeHuticz5Bcg
JsDlPHEXQf5Q7k5yofEWNFMIb5WVb0I/0EDEn2Lm0/Qtt+V9ssEwGFjkdBgHmK0eAFUN/AGJoc9f
FVw2uzZPh4VIOLOXJiYT/B+wdER7KQwBTa2lg4HHUh7XQnfwCPKOZhCDidOiCXJ7o2LxgStetMSl
Mp09KVlAxwEpGoi8iE7knoAexrrIUV6A8taKVnedXrp01AFMLJzE/JHWoO9f+gAzQf/CpPShQ5FZ
XdvDpGH2blm8WhVxSJ+uNCV+wHAEhh4gf4vMprcTSjaJZTmdRxfaOtdTYrhe+fSfOkneAlp+udvS
AUlaJHCYKhbabYJiGDS0S/7ZsuagkdTxYlx42g8r1FE7qjaagFCbmm3D9KEy9W3MG9sDt2ukhwfP
1DcBVey+WCzwzp06DrUTjeGJhxKJtCvaWkT+YOHUZa2JbG4v4vfIs9Hp8mr/NdKKnRa+qzWg72B+
ppiWjKIKhMxLI99zBxPHcRqmRaWGy1cXDgBG5EckPiFTGifU1H5b8TRzWF0tPI3mLeGdaQLvjDeg
tDNUwGETMZUMIo1uTTXY1m2y0hNj4WKcuyEMjD5PwHdwS8kRoCdMAaNuWjhmgMpgDQnRzzDP19oS
29tsxAaACMVPjJWDEkXaZNkQ8qiJysLJS8+jqyAk6ZqTqkHipgAjZg7GmypUdZtiEvNYG7V6NPVK
PWhZAdVBkO8t3CAzfuOpq2KeAP1M/G8KQmdBHG+xtopGEHUl4fAeJujJKdWpUcjOrJcG5mbTVwyx
4b5HTW+i+Li0lSsFsFYeGhN1Zbfh0cs/hfJFm5WhvXO6QTkTzeHbgf26sTSV785MTu6fuRdGAmzH
MUxCBsut3lAQefoP3Ix429rigFFQ+2Ef/AK/h2O46UI4mVnZC9PSyg5BUdVW1BZOlH0vCdDzCXRt
7jvWLLwKZq6JCztTpnXmopd6JK8F7Cg0AYWQ4sRW7yh9vYN4uM2UYGFJ5xK38xWVEreOYW4i7LCi
SfM+Vr09Fs9d+EQUN/eAHFoaTMNcA36+dBmhRoEkB8P0UDSTb8ExSiMjY0jdUFkzBBgE+77a1CUa
aStEBn1fNbRkK98yrPWQNtU3UlT0QeHWwPaNkQLt3RVqv9ZjhsEcgfqbv9bGYXikQw6oKxsZSx4Q
ZMsNENSasQ29uP8Rq30ODOzgs1Uw+oj2vunHh7q0ms6lVaCB2EJv82DVc6XaJwQdknA6nSyjnuKk
gqifVkPqLa27eHBJaimh2wZRZjh175l3XCkjbquqWTwwXyMvJVWTd05Sk4BpyxzxeAT7NXG0UPWo
HeRNtBNpx/AcGqzYVY2gwm8wxV1reIxDgUrxf6hVWLgoplfPrGSAJqMF2K1E1JAP9DoR0jQS6lBT
S0H+tuZBSfd+l/ep3RRThxkE5DwArbuS7gqEFwicqonmAkVHtlZJAQBuEkFHzI73aNBEfVYiApOh
3XdxYEHewY/Mz1zFMMogDOsr9gt1lzIrBPkaGVwrAcv2Hnol4OZohhbrlmORbb+OwAZXGkKAGKHR
PUcQLf1VFoM46eCprB01jjyxDj0RgH67ivhXannNDzVsBtOBZkb1E0jJ7DkP89GzeQm+38ZUrK+E
Y3mfjNzw7yq1x/ioPyQ5szsQx2jNWK7aCgOtuNNwdXaYfW8zj/ZOUDS7tBHRfuy6bIf6Kd2Rpjd/
lH0BThaaBWm+rmrsMKXqWbbnfGDpKeO5uaLQqPTdKhHZgeWtdyK0UKrtkKmGD1VhooB0HXsXGtE0
f6fV4IFozAJ+16mGsYQAn8Gt/LHoo+CgVwPTHHThytHO+rJEZ7/Na4jjxYG/joKuvlP4qD5rVR+C
Y7FsR7CRs5yqDwVvs2IlOlX46EFW7Nh3tF4xvK3+a60BFDq6nnH0YqmeLrxcZ28x1MrBmztF8yue
kqpqsHvSArcymZiZNkF5ot33OLxjaAhFW5Z/VaM7sKMOxrrbIX3ONB7LKB2aFq5R8Fddxru8bayy
jpEANSE/1m17x/3PGKyXPC42FOYgQLfOaXcoMdtbA2jSaEtTNDMhEMQ6mDYA9BMMQXJ7KlPImAZI
kR2hqDZ1NvwoOg2nkjhBmK1vuzsT3RnQkjpSLAqOa7lyqSoJr9VGQeVS2Lp+V6S6E9bbwXvx2JIq
7pxbqJlNDLFTc1YuZhVDh7BZgu3fqzVUSUst36ukF4kNrBMY8BFFhDv6agxtK6F33cJ3nbkuLxIR
6RpLFIBcFR2JSNmXW7PkEALHJ8ZIrs8ebi/pjJ8g7NYsVPgxmA35lMsNxPrBqswBDFZRm6088DC5
VMmflb5bRUa6MjHb1vdLQ44zWfuFTSkPMUDYGLQRbCais7OKIWF/vu3VTJ4MyjJk5HgWoK0uI8a8
wgq1eqjR+uHg78mAVu8ryCMs8KPNrt0fK/LTMAsi0Y6dAHW/sHCpKt/CGIInme4oRrI2fG3T+srm
rx3DwDhwizhs4O6XP1fDhjqEDh+uMfA51EQg0fB2Saj+fboGPinwlUKhGtUbuezYoANhFgHENyK1
WVV8C8IxZFQvGFa77c7cKxNzang24YghcZOjxwBeYlb4YQFZpK57L/vYQA1+gFyc07QJlBcwQoVf
EUTxMNp6p3m6PSAJ+fBa0ZbQffTjY+arxiGoW2sb+Hqw8rzCPwRhp6xULWlRq6z12HPjpssf+kQ3
S5tWLYZSbrsxVyM4225y4SlvwLU8xmALAJxPTx5M74v2uxBir8lDkD7r7a/b5majw9m+m7LEsyQ3
akKKES+YC7yT2W8BWB6rb9rS8OnsKT2zwi6thBwlbjbt7spAOa2LUOWJg6U55LlnEPYZaisUEA4E
oOlXnPlitWHGiaigN6mjvBqMAKOAeGb8CFhmq8FHl05irammLiTuMwHiwqwU9uI6S2kVwazg3apI
AWMeNolYMDK3ggQCGxDwJiD4kp94TcLqoSV43bZo7PksuI/9pRmhJRNSKFXzCnelDxNpGuNseMEj
bZYk5WbWCoFGRRcdZE1Ty+7yE1VQnWmTGmh1kxRPWa388L1knXrFwuN77hCdm5F2tQiTSm9MmJkQ
q8l93qTIIE5ghUqsFWvfUn0hlM4kE3ALLoEkdaLIkbZAWqLdknKU8ZoBOlF5cx9NCka9tocEKtjz
lmTKZs2Z+JvgF53gCJK5aNRLXah4mXpoT6ljsuKl7tICpEssOBVLM8dzVxNAO/+zJu2Lsu17JRpg
rVLux662Kf2s41PD1wFa2hCBuh2Q5j6dqgMjBEiCZVwxSmlxSMegG2FN/6UZK8vY9N1XEr1YneeW
4rMHtP62wbnF5GhJoRiOmWrU9C+3pMZ6NBr9uAQ7TL/iuQeehETrbRFHzhAYgyN08d9ti3OHAFgd
C0AgIDyYTA6VBn1u5UaBpnXu22qv3/s+30D5KvgHz/DwmTj6kLroMhuzOQxGiLOWgZxk1Y4HSNSC
bXQVVHj2LCHL5hbxrLItJ0nMQ+l3TJBkGtV7Toidh6+DjokRbzssNbiuS08AvKN9+P+BerI6WZWZ
pZaMAOqN9yRw/KcM9TtkZXfWarwLnXDnv1gb6HBDDMHFHX6X75bGla4CpfQDpOiS+KVCfRU/IAX/
2zR70S6N785QoVz6KF2YhkJSpY8AD+zX6po/By9B4Lautkc55VBG9hg4xt7xvwPXYYN6en17f159
zN/+IdjjWTS1h6QTkaYgrkdWDRRp9MVGxR47GxURK3vlS5ywS5aklQT/RR/UE6xTEHAfQ+7Mclj4
2LYgSPn+Lz7hyE2AgmlU7vKUNyCpY43eA48HCiKjuatKpzVfwFLZ4lTcNnV1vLF8vzkqDYbiGsTF
L03pUDcLWTrtT96uYqjAlgIjbfTbbSvXz3XJjBSWw0CJclrBjLL1TvkP9NL7Jw2N/GPncoi92UC8
3LY4/cGLguFvg+AVxLv5N1XspV85OuoQbRowcGb8iNhXj65e6d3X+gLKZG5PTAn8b7ZoAOGk3Sdq
0flVgC/lK0fh7wi9S7oDzR+FvvDk+t3huHLozJK0+0jKcxE0055Qi81YWYeoAVsWyxj6gIVw1RZC
9Hm5oSgP9nX9WfD3f1hQeEhAEQ1QnMw3IypzHBtrWtAKiiKK5vrlqgHg2P+6bWd2Q57ZmS74s7zY
VJQEFEAEK2oeIn7QorWyhI/8TXl5vZZ/fJHOV6oOSA2QijjkUX9Ud0Fr08f6F0YSm63+3Biu8ur5
9uiELkbwVrfdu8oYpn35xz0mofnjXi9QO8cy9u0bKhB22W+jHk179jWAroMOd4Rtb1ucPQngdQc2
AOKDqrxFDXOgnephQVNQf0CHV1e/gsH16VLhaPYogHvABNUduqYy6CEdQkEjNMmdGCJe0Y8ifFG6
VV3c86Xh7lmHpknCqSCGypt05hLh15C+oDgJibLTqy/Tan9aCaANVblwupcsSWeuSrxw8CpY6uij
ZaIN+MZqwwGN5cKmmL1BtTOXpBsU44rAsHkqXCrN09jmNtMrp82iV3T/n6pYHEMCGaPghRZQ2woe
UFOwlXBcdeZ3DbXNAZCoUQ8do4x2Whvs/mH/nP22KcE4O5AiQb6ulfhtaunW1qrQTiTA/NXTbStX
eft0LnTgJjA3gW6yPLbtl1ZH1RY0bmb/kYivtnUgWE7K/VA43edtU7PMDue2pM8apLgHMQCGOaVV
9o5Zs3uwKkLxxPUbF+kYxE0cYNvy/5b0P+YyMW3CuoI0DtB3Q/rI2hCpnRlPB6S/z9X7ulka05jd
rmcGpC8VM6UY4hIGSj1xI3YcGjcp2bpdQsnPhugzO9O/n+0Ig+ZtqgvY4eFHmI42x1Re/N/tjzQb
Tc5sTL6e2VA0BX2bycYgUjuK3/vCd2LoskfiyVxi9JldN3Cea79RaCDGurTV+S2G5QbYqiBRDVOY
QyAYwlgoLc7u8DMr0sUWVHUHRgRE/gBHVo9WDfAa+UoQVM3Wmvlye/lmr5kzY9INBxXbjqmThkZI
Th7oO2swiK4t9SXw0XbfluH32+YWVlBG1mV4AlA+/E4O3kW+6TGqyV584t62Mn9vIy2eREGAJJYf
bloxsDFg072dHox1+05Wvk0iyOvaw0Nm1w98oz8L9we0eReyydkd/8ewXPBWizwWWQ7DtWJuRjV2
S705eY2xEGpnI8SZGelm4yHoMbwIZgIo1YUBZHHfFlbwCgE+hdkzC1LoKxlLY03Awki/NCAEy2rb
Wd807YmWbwEo/RR1b+ZLt9vsWT4zKgW+PmiJrsUwygvcZhhXRjbuxmFg4/HjMuNTQK0ryJ6EjheI
9b0PA0cRbznJXlroepQRwFRa93p7IWY37NlPkkKlAjVqjuGjxEE7BrNzz0UBXt2naqlrMfdBwboO
gkZAlibZp8vIkhZN2uaYr3Ia6oYDlA/HcWFnzr6szkxcHT0e+maOaUDHv4tXPUQ4bW8dvo4bsY4/
USlHYej2yi0alDapnvsAJkzcjNFRfGU7b99iVsNGm2n8IjYFtmZ92+Dcpzp3UNqylh/rVRqaWMP2
rSdubzyqxjv/68YjDsa5FWmPehG2Ayvh1ZD86qFP5cd203801tdtZ+YCCUhpJpQphwSGHMH0Lq8j
0FshGcf8MB4cXFuPfy+8N/nyx4gcrUxakADoEOQBaH6n/rNVulb0aFZ2HR3qPHILiKvddmvubju3
KO0JQn0L8iGwqJdrzXcExRmn9pAdu884W+KSWVhDQ9oQpiVa4KthTMlfYuH27StbuM7mSAxRYkVv
Hx8JYzIy3KhpFK0aBHAxvKpfDEgUbPuBro1yfLdyNbbjzuw2fV0Nbui3dG/qyXuXl5hCj1ZW+JNj
noqn3Zr1Y7OQQ8xFUvBnoM6lE4Rxud9mUaEFJEcJymwVjNyGEGjyMIHxI9LtZkncem6Zz21Jy1z5
OVFSwCydouxsEKU5Y/VTWyLkmzvc50akY4eUyDcHASMZhGI7X3XzpL1Lldge/4l76rey7qRdAmjv
5O9ZRom0zwxqv8fVp7q8j+0g+3H7EMx+nEm69/8ZmHw9M0AiwMSNFAZ8FcSXYL1mIrS99luurdRs
CUE6d7NAL8wwTQMYDQBRLo0JUxtI2GsTU9BH0f0su/VtZ+a+/vnfl5wpA6EZvsfwIkX51me1Gxgv
Tb+EIJpbsnMr07+fLVmGEUwvBUm+k0e7lm88stLUFvByvHCf/8EfKCoB7YTbGOwRl5aSLs1Nc6Lr
BmjfKes1w4AUNRbixuxH+WPkd8/33B3utbQmMOKBVt00NgB7LATaufNigN6UUWxlULNIbmQV6GT7
CNcUK7cjxKIzYMWeon+haTuzci3ny9ExoPCD+utU/eqhtHb7a1yPWuCKArYNOhZ484NYWvJDCI74
MsCCDn6JTNuhtqALjOdtoMJperuiesMJjZsNIBKgCXQ5Xpm3f8H8Qv7vB+hSHQ7K6VEFTNtUTg2c
yrQ9/TWv3/ulkYbZY/THT3nI1iehmqs1/FRVTC7gbkieraXUZfYQoXOGGUvgKTHteLm1vYHVtI1Q
oMnoN14983BHsl1er6Kl2uXcLQ+gwv8MyTGB5oMfBSiHoYpIu1PXvQ7KVmveq3SrLRF20Ol6kWu0
58ak0KDllqgAPUXaJ+xxbTxbdmgPkY0+3cPRfnsbHXt1XK10e8uW+jyzp/jMTemh3uVRlgwGLEfA
uo4YACzChWt8luD03Dlp+0dpF1l+DxPsXqRu/aQ4yp3ilBv/ZKxKt9wVzsruV/5z52av2tF3l96z
sy/psx8gb//MrPRgVLBnzA/12b/Lv0GOsbGj51/KR/2gPu6Fi3mR09IE9MIGkk9DTnuA00xYpWkA
RWgQlxxNcSwbV4s/Ev1vAX4IMeYkvIbRQkwZyPObo29piZiCcR/n65BSRxh8J8ZqW6sWtKZ6u6mK
BQar2bBmMlD3QUVZBWJESmdY44WhlyA1zUPHY8QGMQrDFFGj3Hvljpt26P1CrmxH5V1Mj0bsNouT
nXMP/PNfMG3usytIMatWDVv8Aj+/oz2QmiDxWBfJKfBPFfZX9OThwXs7lF5DmaaV1qAHh74GnXAQ
lzbBuNc0obDwqAHFeaeh0/wQFg9KdQh0iH/rkNnJYxtyMgtmpz8rRwiQF+D2gPoGgCxShEhMM0sz
HWYtELV8FvFYo5VidQfRA8We1RNxLrhGNyWkLKDVHjE8SGiHR6o5EvwycDe1ovsXUsCpGYh5Pcgy
AJh8uRQigix4RX1MiVVPNXtLgPEMMRFx2/O5u+vcyBQ6z74xzcahSb0gdTRlZQZ73bxHugQCjttW
5sLguRXpqybDaLQKgSt4Z9hGCbDqEv/okh/SXvWImpJMhQUeP3YpqoawAbXxYAmgMHdBWtDWBXh6
OphyshGbJC+LKkodxa++RYb1UKnKHdP7g6mLTU2b7e2Fm7vzobONCj8UEqEnIQX3EmXXzBon7RSS
21nzXppfBWAQt43Mfp0/RuRUs0cLUessSIyYtXAqDZMiS6nmjETTNNcHJDjgtmj6yo/N3O88P/Pg
RxDaZWqnX8p9eOgPxTo74HETHo1Vh6tiXOl3wZ7vbrs32+7GLBrQ/UAEAXonLaKKQolZ1tgbeeC0
lo0L6hifyu453sVutAFG4ba92S3y59zKhToeQ+rSb8IU5R+o9vg/BTQPY+szKx4W9QNmt8cfU3LB
TtUGswtDeNb7iRtG4zHsA5f23ULvcnaD/Nn08g0fp2HERw8etVxserV/HHH93V60WU8wxQc2pwlB
L+sQ6arHWz+Fibr4yaCwFAerzv9+28YcgArwS0Ck0buGzq4hRflUTypASSEv2jnj2jpqjr/3f1Xb
4M1/LP5D4ZE9gUqFfkJAcOrZA6aW7eK3279hxs+LnyAlhEKvfV4qReqQevA0gE0JeYDQcmS4WgaS
kdVta3MFVlPlADPhdUIndPBleCcs8VirwWMNg0ORgsuLHz2At4QBgI5TjLFtiomQ6IFVzRrzXQtH
YSZJuzAv3S6kpVGsxxW+qrZW0JqCKG+LGa7SYeSeKAuZ8FzucGFNumVqyDHEcQhrjD01KDeMgN2D
Q90IvgmGix0FuKPX/MPVdmFUunj4YGkaBgaBsy3uC79Dkr/0vJx7vlyYmPbU2R3tMzNPlQR+Kcqj
x9e1uWKB72rkxL33eBoVVOzqk6UKRrsw/fuGiYqJbxdVHccA9Wh46PSfxP8+lC9mu0TaNb/mOqeI
qtMek6ldoSSSlmGP3yaKbyn0XtsffFx3hblJqxdtdLH5wDy9KC4yc4pMTBajEzI1169YyVjI8yQw
sejDnvzSvpdgnd6WLnfiF/D4HdRdueoIiGUXDtNMYMcznqDaAHguwqH0HYJIaTKF4uz262FFf3gf
dDVCCwjzfP6v7E5fp/cWdvYuely6Pmfd5SDvBRMbiv3y7UkGzStVqI04Xm9H7JsO4ohmfdu5Wd/w
tAGvNkqahix9lyiE9ZiGxUmlbGP0PzH5O/i102ebPtrcNjWTqk38LP8zJZ2YEkyZpp7DVKC6iQI6
5a2VbQZjwaGZO+vCivSxIDk3TfXBihlvenpfm0u8CbMf5cyNyc2zU9lFPKdFCAMRdXT/NWzXwdLQ
wFzmMrHHoR0y4X6vRBSCoFKqsAVxvxGSFZQobFNdpfF/GMYJ1SODwEa8BjEVRHWWaK/nzvWFZeme
UlgCFWE2SQaUjwJt8RRQlv9QHBzRpyjcCk26pfLWrElMEFCwqU0gcfkNplqRl7AWjRJUaZL6JYfY
FJgqY7DHDcKOQDGmDHg/uLc348xXnMYW/mdU9pOY0RBPjLjZ+JDrD0T90vuft03MXIIXJqT0s/L8
kZU9TPimQwa7Mmx954MuYDAXbtvfuEnpFXtuSW7W1W3DwaADS6zoXrgo95E38cFF4BgesJDMbdhX
lbzr6jNeE6V+TPsARF/A3Zg2iSPb5MEubHVMvVeur79Sj4Cu9GcIiSiAKO2WZw99x+8jKLzdXqCZ
gHDxs+UkJWwDldf42S3qGTRfd+o3C3jJbHXbzOx3gCItMIUWSGjk2qavBV6BeUaU7fVR+xZaVvrh
YxtC/FhjAZ4hHJG9yXSQrBFMov/9I4tDSwxnWJ1GmRD8pHCRlCkE1UIgtpLnnByyZMG7642Mv2/g
coIJDs7R6d/PwlHagl7Ui/D3azRqMXSLOep4bZH322s4gy6EGQB3USlBnw62Ls1MgA+ecyjHJOET
KEa6eE3Ypvdd3ffB7XzPR7dsbcM6Nk75wjW7cRxq82I9LoXGOXd1zJkj7ZhUAGQkahMUajRQuFvm
v/JYPzaDshkEXUJKX1+L4CvC/zDZq6MxJlcZmyRTy6QpUYQbbP5CNq1LvqV772iceOU0tnFKPzMn
PST7JQ2636w7l2cZlsGjQsBCgfEqGSM9EiKUgiAAd7o+BraC5/WXCrjhAeP/E2dx0gDL30wMxmHO
6se8TyAZNKZqxVw1DPMHED8gx/aTOoQMk1XrLgO/0aqrqxYIeV2kmQ12Dx/D7GUcvHiGqF+6Mce3
YyQ2t9SLlu7jaWNc+QOsNyjFUM/EWM7lxilFmuhaVKHTrvmozRSGWCVWojqGYpp2SdPjUCVI0RMo
0yDPWoIzXs/IInHDSBDeQmh4XY9BqF4CnHmFwx/t6If3g9nFUUGN2nK0HRjJ31uUqLeYQM/sfXqv
3YHBZSEduY5xF/Z/X35nx1NRQdVGLNjPky9fP3jhpvXeeLqQWs2eij9e/s4nzqyAsKCN+CSJYdZP
Mbg9Kmhyqq+3Q8DckcCcLhC2IPeZGNcvP6SowZRfsHYaAioeqOCnwGIb3RtxRee2qXgLF/R1Hge8
MAaowZwNotErzjIQZSi+KuASxp8gJE5tGiz02mctoN6MLEufrgU5cno5pTSYUgBDX1sapu2qBTGD
2SU7syClikMJhAnYttE+yB9bDxyTzyQ6WDGIWZZm9q/vOKyWNemwotoFxhcpPAuvrSCF1WGbj3cY
ByDl1gtWWWdzkOEuIs2n97R8pM+MXVG5I7OpsmkcrCrdlJ66YZOWKxPcof5W19Y9c/P6Pg0xXb81
QeJxexfOCO1eeCoPw3lKOs00wnh5Vz+S3lZeLWdYdZvP5MTdE7jdAtfYvKlb298VtoqBFjA22ZkD
hrNVCmTuws+ZO3jnS0EvDwXGloH4mtadlMcKHU1r6wcLEWQugJ6bkKobRWB5njpN/4nEFf2OAvI4
ul2DzuJaMZ16keB39liAkYWhXoXNJJeO+iyOtQwoUscv1nXzQMZ3Gm3N+n7ACF7zy2S7RPsoFPAc
Z7GTkx81/+uiIw49CuzcAMIdDwLpWHql7keCwd8UwqhQArFbuhAt5zwEOh8AYDBHYxJJskDGooip
PkFkGbRh0hOILxe2xUz9DU6gjQU+NIgrMPk8VqVCSi/GwAwUBzz9kA5PqrVV4pPfrHLd9a3YLmsA
3fDfQvtwLhCcGZbPZmy0ftO2MIxhNUvZqOy/qLlTh9e62Kt/j+G/cFI+itGAUFRMThag+66HH8VI
90oQurdP/JJH8hErs0QfpmGugDFbH++T7ICXiKf/R5otgM4L1uYO9Pn6SadNALZXx2TyCdgr46Nu
9lH3/bZDc7cChGfIpGOHYXb5RVAUvKrKBjoipqcBslKFv8IWDI9dPg6roPfHFQRml1gW5xZxKtOh
wQrUOwgQL+NUrwQstCYgXho/Nw1o6R2FvOaqPVig33q57d/MEoLIH6zwIIcHs6NMUa6JVs0VHbYa
C4VfqukvRaOP68QIh4VjNhMaJ/ITdBjxsJuIeC698omHhy/0IJ0wC211CO/8/AHDTHeKWuwLdhcQ
tjY50uPb/l19P5TV0ZgzkU9iDAfsppdWc+ZRgMoznF/gv3LxvfzNJhPuMuHvUffe3bZ29eUka9O/
n6V2SI8iXZSw1pY7RX2Nqj3vgsex6kC7ENnMDBeC45J30ppm6dhGYQV7Sd2vU4M9FHoNxaJkFTbR
XZ+De/C2f1cJ8qV/Mk7MbGhiGCGo2lq1QZ3zpaq/SuOzX5oNuy6pSXakYkNjemFUZLDTWPSjjqPA
rqJMOUBp/EjTFCrLfa+DuLqHcgIkL1YNbb+UpogXwsuSt1Iwq0NzUNXJ20pZU9MtAIkVGOXpF8nP
Zz8jJBGwP1EOBbny5baBZkJKrQGfMShOabnu40eEaluv3oKlDvzsBj2zpF1a6hTDysYeliz6DY0k
UCRmQFuB1V3Epu13S2d+dgVBeIpyOHhAUI64NKcpXdKEYLVzmhKWQtVNccCbkZ50TE3/w9Y8MzX9
lLOjF1VxQQoGU4WhPptgpYs4KpGdvqv4ksDlVcycdueZKSmm1JGSZf9H2pf2uI1r2/4iAZKo8asG
y0O5qlxz8kVIJR3N1EDNv/4u1bunY9N6JnLuAXK6gQayTGpzc3MPa6ktNlGL7BNoZdH73n1qFhOs
aP0UnOFw3iTVUI0f4ophANUns0fBI6bGlUdhG3X+glnsAnJdmMgWhQqir8Z5lcyMx65ssJU1QXJI
tUsnbzr0wJfeQHWRS7kezvzaTTDTKJAlWTb28sPVRVktVJEMEjzjP3mluGiYerDGaNcWyUdIC2Qb
Wfc7BSlIZtO72JLRL8K8tA49lIrfNczN3jakBe/iwXT5e/g6ei+ZtBq6r10HMZPcuJbWO3lsgH1l
IxkeOHoqNvwXnga3L2oHyLvg2ucsSipznYy0wZeWSwhWUNPXysmbq8bDlSJ4516n8LHAczDOrPJe
Ki2QbjOMpBxIfwCTo5bcDYVXmq8gPc3t9xjFg9t7ep2R5DC5j1zUc4uRQWBqyp4mD0WLjay8Nn3O
ECZ2nlYeI3mbpT4DeV17nKytMuzj9slMEF8dkkjU8bl2gs+2gJfYkyQIw5AcP4fp0fchY78MNQuq
Mfzb19HXqtGJiNbtRQKbc38KQm2SlIBJTbRkGPQb8n2n2zu7dnUgH/IvBOf27IgYIaZvsLEpc5h2
YLj8Z+lRyd5CWZCCEUFxRmrY7aLlioPRQDAwLk5MqjeVCSp6ioetYOfWP9CfZXE22rI4LHL0A7lw
RGCE9yIJzXyaQMZlHWQhM0e6ESl/bkHZaFsJk3DqMoZeljQGrX94qAgVfKK1OxdMhv/CcGtpkrwM
65kxd6bHsXkxJPbB6H2ZtxsDKZEYhOGCKG314jhH5E7bDEEzOW2B2FFQ3ZZb+x8sjtxPlbNPJHcG
a1T/94SlcCqLiNoXaTMoSy+9eIs4tO1G7KUctXcp2rUkc/Dz9h4jyC0RcMNfd90u5+oMjItiqjyi
kZ5gfUlF/BGEvXGBZuqqccNq00eKo/QYK3kr7ROmXSEE3ClOLuKkWN/js9/Ane2IzjmyxViwYTh2
+H3UnkC2WLSQLsANBgGOoXEs7YGZ326fdyEud+Ah5BKbKBDgFKIvCJUHuT+VYBVRNxUYhKW8cCoD
lE+apyAyuA29elzOVswdF1r0UkonIFeoCsj9fjbGoBe9aJZPx9++KBXBWSJwQo6Ui/ylAeoCUtQx
V51lD4wJeDW13cfthXzF07dAuMB+sJvWtMcWjNP2AxjVWvXdtoNGuiu0e7A0uvW7rQasvbfKn60t
2MRVZ3C2Pu6cSHWmSb0NaJK3oGSUnRm0KTFGGkAjbNjbSjJFVZW1eAYiZDokxVFUBdfp5cnUK5rK
0QxEqXqZ+mNrO2ayCavByUntdO1WPP591ZK+HM8/iPzt2ltqziYKxN4MWtU3yscpmzEYV3o0XhiM
MJdaoTYmmlZZtU8C7Sa0bqLxiB+1xXhPRvURJb9SumPjKQuPNNrdtpxV6/wDwdfuo47W5TLK5NaQ
SIJSgzfkIsI/wSr4NqJCCQcpX1aho5zfZKUXTYc4/uf2OtZjQA2SRYvUFXTYODOUIyVPJAsoeRZ/
w78HSmNtG7Py03AGzzkJBuNEUV9C4CviRF49AWfQnPOem6KY0cAAaOWtGmPHzntnSLpdF34jw3dW
i3QPV+3/DG/Z8LOHYY22hXTolw2154DMYwB2e78qVaew+4eoNgJ54V7IRbyromVyfroY+5HIC6xq
S29S+NnndQwGzGlTku9KX/iDWonei6umg0L711w7WnS5j9rFWmG3M3Y2UaeNqo7QkKyOCdjDLGu+
T5XXRJm2I7T5HHNKKsTZaKa1pXc5sx2LhUFpiEZKV0/LQritoDMKrO2c59HQs96lutW4cz0Gudo9
jTERHMjVmPRfCEPmpvr6Cg/SOQYE6ZxBv8fjJc0CS8MotiAgXXsTI7j537Xg7XBpRVKnm4U9mggx
IFyQoMWvQ/UKIyhbKizZrX/GP1Dc7YSp+jKRl8/Yt9veOFnDe6uILoX/jwP4A8LZCjXaWZ5arMcs
ImTzoJeAJtws3ychilXUx3C5GuH5y0SjLEJg7vhjvqCrIIuJ1cktOKzRDkFAMbXtMb0DWZHJ2JL6
vjYFIbhoSzkfADHKzEolgFLVM9G4HkaByXpB2L0Kgsls8InjD1o0L02E0LwYreW7UTRnjEkVaJPh
g7LHve27V03+DIZzLLVqTFZqAAZpdqerPhvMWkUlutbSTRiOArBVsz8D42I+xW7NspkAVk/UmfL7
qtfcKfrBSlEpRwS0uNMzL21ESoM3EoAS+pgOgYJFmRbkxwUVN9E34lySXuECyFIYgmwi/xEVz7E8
bYqaPd/+RuswaLTG6CzGwnhys7oq44LNcEsKhgEHMiGP/TyCbef/hsI5CppVTYTSR+OOrb5V7PgF
codBSm3BM3n1JsMI+n8Ww7mKLjHzqLNs+Fi8++c40ELq68m2xXOyjrxZ9HoV7R3nICAGOWhdCTgM
NMaqW6m9kyaiVgDRmrizimRNbBsjtq5A15rXqHacQu+i+JHk1uy36LNkmIAaiE/yuXu5/dVWz69B
0JaDzjzwE3Dra2qWt4YdAlo/IDoelcYjrUdiV1b+m1Qm2A/+heJWyXIMndAKUArp7kg0QUztaSxQ
fpO76LNv8h1BAXOoIDh0e4mrn/AMl3NRmpyNfZpJiH1gHR1YitB6HY2DIJG5+g3PUDjfRDKQbpNl
dZbmtflTBXYUBYV0UH9Xje0LWztWPdQZHOeh5q7vbKXAovLI75EI7quAsO+a0Qk2T4TDuSglH3qr
lrEstW6dcYka6wTJ5+y5K1NRxLhELVcP4X/XpPDhEyRhizCxgGXHr8mwi8FDmUFsoXPnIXTy7Hm2
f4/yS6mJJiavx9GXJ+IZMBdOjZKRG3MB4IRZaFr/zUI72lgjZKfgyupMCorque8nx+4tb0CwWvVg
74Cql0rAad2bTyBaf5wKWVTZuW1SKIxf3kK0NTXU3fGN2/S17Q+6dWrLeJ/mb4bxPWtEynjLl7ze
fcyrQ9cI86P8wDpRpqpqcjihJpcdKIP05egkhDlU2Y30x5SjRTj+b+7zr5EcqBxgho/zCGMWqmrS
wLnigY6ZK5+13xj5pxaxJK9nWM5wOA8gdVOashBLM8FtQHdFAiK9n3mzLfrTpASKuhurX033Wucn
jM14t73PeooMbwEZhVMkPfieDa2T4nYYYFxN6+vNYe58EGw7pLyvyr3deqnpdHXjRCAcuQ28eO7r
7/kv7tdk41kMQ6O5nvoMi54V1cnR0R+OogO7mlr5szR+AnPqpTbPFUBYFM33WEVlbg1EspiGzCCa
NHUbY9rk0V/3xX8d1z8r486FSSm6nHuYjS6Z+HTd29zkwe3NW78z/kBwUYZuJB2TIQLg2uWxgaRo
Ur6YuP5vg6yfuD8g3N0LhmFLmsDC7KLG52jSji08BSpxGD6YMT612X6WtrchRUbBnbh8kAvaqYCk
IXqYzXwflvT7bYj1G+PPqrjDZpAQTRkWgtoarcS0OdKwDDrjmICN6r8B+hNPcN8IYlZDqBG4R83E
JHiRRq5KLb8fqVNa2vttrFVXfOZBuNtds2q1NRaTA/FRbqCHLHtjqEB31qaLMI4mmhBd3cMzOO52
NyqmQAEKcBEkCZN7rXJr64HqAte0agxnKNzdDmFQAyNbQOmzeafr3S+lUwXR+u2FoOx4eYXlcmpX
NAFEUjdejOhEIk4jPeb15vb3WT2v1lKGUWRNs3mZEHBwq21aYPpQHcujpJGjUchvRmM+3YZZd+Zn
OJxxY4Yk60ICv0CGd5SyFOKnyYYoTqtHvtxALm4LRrwYzKYC3MWWr5z5GS5nf+okMdbNyyWClqqm
r/fhTBw8Hr2Qjg7NGj+2fzAa/6wgM1PVpkM7dmeaILW7/TtWP+fZz+DskoQzJUO7RCR5t6+06sDQ
1FWMo6NKohHmZUW3VswZZ2Hr1YDXV+N2xS8dhtOkeNyhrXh4B22rwCsKlnXFis+ykKIRF8et2URx
4gLLnlxZE3jGVSey3F3gHANJjsV9RE0bjdQcYKT1FGjsH3TqVBiSTGRPb18bmQlO9+rtcobGfSu7
M7PWHPGt5OG72rwa/UG134YwxszCgVabqe0EZ1AEyH2xjIWSBpUeLI+mTmS4VDoqGL5oyvuC+Lrh
E1E6aNV//Vkh37CsxzFkitQYh94CLQIyDXPavtw2+PVWkTMM7mkQMrT70BGLknP5ZCeDvch59hhu
VXtPycf7ekgf5Jb9bMgwu6Y2v7Jw3klWiPxh8pA0C7tbk6d+mZMQYumglxmmEoziNkR6Bb9UXTkw
i5rk0rinL0LlnKsNpVYuIGLk5gRlfRYFmPfCcFRZbdUUU5l1to/7NtCqDIya8FTpsBtbW5QEuiYe
wF4tknw6yNPRX/sVip9FnVEFpeFu+SaTC4pZjIG65gf+gUYx815nTut/kz9bV36S7mjQvoI1Jj9J
d1Nwey/WboPzH7EYztmPaAmYPCoJW1GDCnMclE2puQYxBc5wDQXEU/85zvbyQc5QQowZQsgYppHK
815C3SivtPuohrL336/mHIeLcyCWmlapiYOMLO6WhKVfm5g90ERJ+HXvBIYjU0Z11uB5gzBqV6Kt
DcsxjdfemB1WeF2LwczJB3uLbIhm4devUgxtQyEHfKjoar/cvmgwxzDTYCl55ubm5JTdXYEaMGQm
xvg4UMgrpo7UgsJIF5yUVbdxBsxZR5TYUl6iYcOdzDqA4mowiGS3Vu+TMwT+KMaFjlAKWzlaCIHn
TWVACtPclpCdvm0aq5ckuAIxbQM5PSTwLvcQtGL2WA4wDRo/6bWfoOFCRlSq+ZiPFkCtWvsZFLdr
4aj2MqULVH3SlMExmAxy51Rwh4hQuJ2DOjjUa5ZcnZTc2WgMSNDtKSSvXb2o0NwMDmOToPmfA4GY
tVQThs+jgEw5Su4myG3IoPJhD3bup1nu1ERw818zOi9ucZnoQYbV1KGjdPmhqrzPiswEZEud7Kg/
TY/GC7tXH8ON7C3CZJjx73fRbwR1tw1k7VCf4fKRjdpkNFW+3kjzzjJ9HY2z6aMaHTrFm1JBWet6
YPZykXydAQq8WY9AGHdlYDuRb0ZOBP8PAdnHYl9AjM2enXfZyV/rDcTJWwfKqZLgubF2Hs6Xq15u
M4rIJDE0mM88brr0ME3ILb9YjWcoP27v62rh8ByJO3l6YVN1iICkpge45G7qPCIfdB2dJWTbGJsa
Gtm1aJ7vmhON22HuEFpWH6m9hB1mTnmcEeZjKtQZI0jwOPF7+xo+HVriYKbF+xH6kai6TUTGxJ0b
dc4SuU/hsUGStwlfjMf0nXmmn/iowgURPugp9SwP4vI7/an2pO8tWCsC9lHBuiuXbRE22aASTXdb
8q3ZyCfpkIjeSWuufSE0gICjCkEVftAY015zBr173GHjfZiMoG0QXVtrDuo8yuK+e0OLNpcnXB40
dHSwq0hFEAoHFVYTluco3Hducj3R5uWKKuDQoU9n5kcwTWjxL9KhlyKXoKXi1/LrLAeDvdEn2b9t
3aJFLvfbWWSjoaqLxkXAK+VpkDBqiPbBgoqKrKsRwPkq+fdQW0jQA4E9If3QWBvG7ubhzZAgLp9/
sPRVLrd6vavnp9uLW7ucz1G5d5FUjej3LrA4rZb22Wwehvw3qGjf2ST9uo0k2kbO6Te9XFIK1nfX
nB515XXqn9vw9/8Jgn8CpV3eUTPCYtRsdtVEBe3rvJlz6t2GEX0qfl5ztuxY74Zl08DKhuwDAo3O
2jXqQ6/7g/IrVQ6l4slGsbuNK9hBPsSO4rFX5Biwkf7RIIXdKyddfb+Nse7V/n038XGoboGboKjw
lZIBzaQ96LgG6cOyhkOjq5+p9cysZHsbcd1L/UHkTvdkZ02uhUBs6mMoI8QtIDEiuPhXMSAki4FN
DEJfdV9RZjFlWDyI2sX3pT0gFWRrZffz9kpW907RbEsDuZml83sno9sJwhsLCkSVJ8mZIPeUT54q
EUgUPURInP/f8LidK6J5ykBOBI9RPzXaQ5htsukutb4V4WkEK89tsFXjO1vc8t/PvKApJ2kmGwCb
esija7smY2ABEHSPr3qjMxDO1WZRP6C8D5BwqH0QXLlyYiPXYD2gqUVgdqKPxblbI6KpmsmAAqcp
sdGe47fz5zQ+E/UgtYJq+Ore/UkD8MVEs2VTlYcIVEwwQE/DXrG8pBbxDawHnGconDlQDa98tIxC
PO8YPzTbeYt6+644VlCuSh3UUEon8ciOutKx2MiFkx8tXxV8v2vSnSUkO/sNnJW0nQaSmAxHoP/5
APWj6A39i78+XlQdin6117t6YLqzO71bfueS/ay77UYT/IavBwufKz3/DZwRIQ88FizCPnTgq/CK
wdWfxgML+m36Wf+MTwTEnT4K94p/+4Csh6Nna+csKqfqZLAauBDJsiQHuZZDu1V/hb864qAaLm9U
p/5EX8dDhcZ50y9E9cfVw3OGv1j82QkNNS3L7AT4+vPRBkXHe3g3pD6+vbyBCNtTdwif1HvQzESf
txcuwuUu9tRglW5QfHOQmSfIj2jHWfKF4r4ClK8nyNnqzAzzCCPB6pLmMw0PEIvI0t6Za8HbdPmx
N4zn6+o/g1F1FpLUXjYRpMB5bP5D8IaALIUjk99zLONZIyNHLWoPXnVGfz7dFwvGGapG5ybuJ6B2
1S8p1Lw8A+1MDoK7FwM50oRtbn+xK38EKuclMQryL3SY2/y4/1zZRiZLIGtPS+ZBTrUzg0qtBefh
q8p0sZULYbS6tJKg2o8nCPc4gChlFBeLQCAoaydfO4JYeUc8ekARHA+jGR4h9kbXKamL2iENvB97
1/L3t1d6nbHmfgTnFBMTJBHaIvQ4BWB1hSb6p30IPXZMduXOPoI461f2z53qZA+VZwlC66ugg4Pm
fCGGfOImaxalPWNyRjBMkkFwh127Ww5iOTRndkPqxuqtRVgb1EjI1Gjfv6cb49tPfW89zFuIop/a
u+R7cSpf2vv5E4XaSHMVPxS8/he/dus7c37PnBGYygQ/AiS2dfqYyhuFbIviroRCiOBriraUc3FR
LlNoPgHKdPJvmKkyRqf6LF7v+jfpt7XV0CTgm4+3MVchoSoOcSfQuiKGvNzijI50sqaFNUUBE3Jn
u1UsCBtXWCe/6IH+heC/YpLIVJoBUeae8oCBhyJoPckxH17QDvMTM9W/jZf3xpFst/GLoPaGyrHA
QL1JPo377pBKgl2+8rQwKgOsRRpYuzToknBFnmxIzYpUBMoyyl4d9lTzJ+t3qYti8pVlIxQHKSD+
H+JpV61Ael50UyLbMN40KTd2F/VbiqaC2TGpbkSeacfWMZGL+D6y4670mrKo74chz5+TmST7vFCL
MgihHpA6dY0kr2qE+bMqWfWdmo5Q8Va1sQaNlg5dXDYMLHTSEsybvpEkkwp+z0R/BqNdipZBphq7
lDE07Ei5Iokei1cXCmSAMD2PVwHYi6CBwnnBcMqisGmwSpLpsj8NNHQ1xqTd0C6AdQsiZHXQAn3q
hgCl7L8eDFzgLRPkSRi9ktFWdmm+hTkMSVbhLktUtd60ZhZ9WBOpkLBpRGOm17cKoBb+GNS6QHll
cCsd7VRJaQoljLxDd6Cp0GQXV4aFXO44CEx0DQpfbpGJs4mKbP/lqtKKSOWQg885nip2KC2jOqlp
a31aFUlGAdZ1EQ/TjgbGncFDpYIlhyeSHDE8O7CqxjXl0hf7odyOnq54XQ4NJJY62R1GJTbZXRRY
nu7nPhzROw1EmeuVBV/8Bs7xKVnXDtGA39Cnd7r+FpvfMpDS3fZ0IgxuU6dMjrrSAsZMH8LuoYk3
afJ8G+LamV5sJZ+Ab8aZtdIMCG2eNoqSbxHzeH8PAR4jTGbjDxjullWeXYnmoNEabN945oCBMzHM
x4FmglVcJyS/5l//YHAOu2/BtNlKwKj9PPbTx+LVupN3auQrezuIHaVyZtHHWdu582Vx55glZgym
N0Dmc+PYYKjtBYHvddsvtyjOxCIkkktpQWjuzOfYVRtUK/QnzTOcYjN4DI8368HcU1cWvdeWv/gy
flimif/sJmd3Evis7DFuQC14yh+XPgLX+qYf1MfEtXamj46ajf2mvPXH0BW1fK0iaypYK1H7UkBE
dWkrht5DK6kGslEmjkZf0o/SzBx99FDwlcfP24a5chGAzABMu4uECwJvDgzuxc67poUohvIw9QtP
EnrlInc0oLEXTCFmHUUjBmsHGluLcW1010DinnPIXRqXdlVCd5gi9JPHfZH+wPD27VVdBwtAOMNY
7PbsuDWkkUC9CwyJOsnvnr3LkZfGogN31Vq71OGRvAMTDTQKUcy4RGF6a6m6NlI3fJX31bOxmIW6
qS1UdybBM3rlM11AcQuKBzUcGwl0PhgBkYzUKeJnA4SUse0oBpKgbj0LqnQrO4ijBdZU3QKhnMJP
L+Z6b6NLGDT4VfVQk8HJNGR20RJViXpiVoHA9YTeDoIRcL6lIVKN2qRZj8oJ5uqnRHFskEqDsMBn
Wv102ypWvJWMyu5/oPjHelhppTy3gJoWAiZGH6au+nYbYsW4YRGLviv4ne2rN2ytFYjpKkAMfeQV
IXnMkG+KM1HzzJqvR2UcKqVkobbFqi5Nr0N/xBDlU4Gxi003PyX5QUrfInWnQ5cjQU9GfZhHd0jv
q/wRxE+313id0ls0JAm+lQ4CIoJg/BLcaHUzi0OtcNUTymrIKN1ZOz8LsgC518mZNvZJwjsWmimd
8yoFoeBsr31F5PNk1A/xhlf5p48sSWafZHrhKphDLTociWRze4FrHxED7ksLALo2QEN2uT6908vQ
wNMCZCFvermf1ZMwVLwmJFn2UAN1NXIeYLDmVeC0pJ+MQjHwNtUP2eDZDt30znhKjvOpRXODtPmh
buvt7XWpa2cNJNlQObGgeHI1ZDhXetnqNRZWOMzp9h/Mb1MHQyMgdOucwnnoPTWw79HAdB9uG0jN
7Ao3g7SQE7nRRvRjrhOTyw6c/Rj1cpezuWiqnOHHoOFBsR2kzUIXPQdO+5hu8JyUP8wniFfjgZS4
978EG7H83dzlfoHNee4OsxAKqB+gfPWR/Z72nhL5taM9dt9+Wr/mYNyiB2Q73Bmmk57MoCwdxRXy
W60a2dnyFzM/u6K6WkurZvkWpW8/k4/eQVHrqAcwOnf0peNJPVWCfP91PwT0wOGS8I6GaRMQSnOQ
uOyHqCmhNNsGoPudfHZE3uuBMT97HAVgK8tbXukW5DUXFXJe5nKKsrKZGxTEh2wrF5Izz9sEYqa3
v+OKK4BeH9p14AURWvMXsKWXdVJZCkxoUlxMDYJxWIBwnbZHuL4MZ+MSRMgC2e7LPQuhqsVoaUJA
554F8bs2OOGd2jny82P2EftRukVCgjm3l7V2NC5Al3N8ZhuqFBfUKgA6uCyItopjIf7dsm/Vu3lU
t+oDOG6aTXwsDsqiUiAAXwk1oB0NClT0Mxoq4r9LcNOexyosLIhmeGFQH9OdtY80Z/xUHxEWnuhb
4um75Fv2njynQfvtNviKgwKJLeSfTHTLAZobRShq6BzEYYzYkB7D+D6pj6b9e1AFfnDFbBZGeAPU
zQaSPF/329n2WllC24xibHGo3xTtw8j/3vaRZyDIZVto8r1KOVDWtRNItiloj2pnyDyVPmCa9vZO
rXwlvA8ILB8EPQR34eVXUvNQM4Z+eexhOK54GaygNEFtuJP1pxCMi5Kw0rrmPUA1CP8BjUzMHvLj
G0nRT6D9najbtsHgg67rh9171EnBvi56Aa2dugss7gBI6BBS4wZYmDwu7ouj9SveGF63UTfqgwsO
+KP8KYtemitWcYHJhVRKWUP7VQFm6ceQBClxRcZeBndMjvF96+ytSHTMV3zkBeLyEDyzQ0lWMPTc
QZDQxAX8U37LIrd1pt3kMM/2w2fFzffdTqRAsiyDu/ouQDnDGZhagilyWab9PEsHjC0NhkvawqFo
sbxto2tR6jkWn1gpi1432hFYeIYxHyJJqDW72jM9pN6jeWLPkXcbcHVDwZ4AK4UDUfgcMWg3Kbya
DGfZTe6M6ybVXmq03v0lyqLIszCNYTwEJIA8QbQsh/KMRwpa+NoMtNRepWAwVsRqdrUUDoSzjboC
kUY4AkQPoZQFfWBCAyZyVFcmv4j+QDyF4BmOiSz+kScrw2iMI1R/UhXGTrwhqgQmcOXQvxCAAb2b
RVyEy9q3XVWB/Rykc2Nte7T2LPtJydE88fnXnwQRAMRE0BVvyqrG39JlU+EdWUElCRPweT1iguM9
+utnAaReNJAkKTK+Oh4g3FokVsZ6Y4L4nMbkRLre06kSqJHAD618+AsU9dIpTPkQdmm4oJBsh7ne
QEm6B2Ky4O93TFsY11BT0ZCG59xAPyIpb8zgVu9z/a4dydE0MRNcdP8FjI4csYpeTzD18jXdaZZU
o9FRFmeQuUZAs4hESyLW7eUsXLg0fBioy+EWhJwy1FG420Ita4qMvgE1ZV3fDHbig2o/GCLDY3n6
NEqDF8eizPfV9ctBcpdFamGAb2xNEO4nGhrT/aT6EYWtl43I2OUbrQmgz3n7g135bWSNUcBAGArB
KghVciZuzqVR6S0qqpbFEFTjaTJU4HioAmO2nvqwEMRI192ECx4iXiS2wLqA7NalHcYh6cKugE7H
ENZBl/uVsS/soEQbvvmaZW+KcorjDzsSVMbXVom5KE1DSgPBEy/MhahqSIoGyVbS7KPYLcfWYcmB
jZB37gUZ3hXXhOoe4mx10RvDo+hygSrN8rkuAYUgeFeQ8K7LM8y+1r87uz3d/nZrUCoCQkx+4dbA
5XQJpYGXftB7WItu9DJGx6vuaMVTe1exWnLaaPovPBUEXjBtAlYaYyl9XeINKhoLQxUHolENHxMP
jmWiHClKxKx9Kyg4IcpFMgYDneQSxbazCdaDGmKpZCZmZyLTQVfrKVFyDe0T5Wai9OP2Pq4jkmVt
y+3O1/Jqs+nzpraW3g39n3wCMZ9WO3PUMCe1sg0TNpKL8Jb78yxAYyNrSzMGXlUkv+W4dRkd9yMU
1TGccjIaUby04vrBe/9nedwRn/DOrPMMG2rRYVNJL4qhb0qRdvQqCF4/YNdbSEX5dlBaTjaUe7GG
MVN3NTm16A42lOzv731TPUPhdi4quiZLl16eMVY3chN+dG19JPPPKGkEnRBr60GxFU4R9wu4zTlb
JzN4Q+Z0gifun/LBdiNJcmKR8125Yb6mkBT8DxVz/urXUm1qQgjrYYxQ8WL5XU7eQ1RZachOdfKj
MAX+YhUOvKsWkUGiBXngS7ubxliWtWq5Nedqb2Z3OfnVoPXU+Kcaol1Pnm+fqpUo0IRUDYIABDbY
Rc7TN/LQyaxHxJHZ9k8JJKuEJoIX8ZoDRHhGUPJBmHY1zYVDJGsqg69FGmcnd9Trhuk7ahroQNQF
9+SaPSBKM1FaWkr+fEErUWq84Uy0raTmFnONTi5vlwH421t2nb7F7XiOwl0ehpYU1K6xoDbXil/S
rBv7cCTNI0Qcp1dFms0tqitVgK6VHMl5kx3SCrVyUG2k9oNqD/2zUfjq0O9u/6y1L4kttpG7AXPv
FcNCl1czzWMNCT47fCRJ9TjWr7cRVj8kgTQ3HAjeWPwwoxrp1J6aBSGps2Tfy4WSBiNRwDmVVnr4
o417UaZ0DRKJN6icQDFThgldHoawJSRkOpwwJic/Bvl9zsipQj0dcwDF5vbqrnMc3GflDp6dTHoY
GzAeCQp7+RAYnW/MGGyIHSP1yppgvCdgont07bSjqwlXNQRBNZVv7lSkqDFnHZ1NVdPuEoPs5qS7
C/NxO8GVhU23z7TGu71QESS3p31pTCGNAAmpKqfVDGe0frahl0ehj65LmvwX/gzvSx2iUXhkXk1W
9tPUa5EEf9bSJOhM+YPK1b6sUJM11WM7gZeoMP3bK1yzGojmkkVcElLbvFOL63nUUxshl4kCnDaj
2bigB61EncXSBam41VAZ523xnwDEn0sLVc0008sOFhqidEOyAVOTwI02afZzNMGmcl+Hz6a6EU4W
r7o6WAxsRkO3Ec9aFaNdds60pSWOmY5Ci8emzTahkMNnLQpCdv0/MDxJFbOmCHqggJGbyI/aNwlF
i7rcxNPs9CJ+ubXPpkNMFt1h0E+7IgCOdElJVQjIIvIPeygPW7/sejBdqR1jiJllwW0jWT3v576F
u/oikMWhYQtfy+jIfdI8lZZZOlk5BLkebdQ5/zbOGGoqHsBjJLgR174dOiBQkUDgjCQZZzNm3dMw
SmEzWa1nTqVrv+222KOyXAsisbU7AT1pcNX/jzOAc2lJS2g5jxLio276VtZ27JBJJAK8+tV06Edg
+AWMEmRZ7FmcnHZjMaD1aJFanRwMGzllmuKqB2G2kCbuqucCHhpvfaR44EYW4upLKKuUpnmY0c5n
tK2l7FubRPkRwWY1OpANtY0g7lNmOcagZvdaq8dPaqx2B6trYkGe5nrNeM7Bs+CXIIVi8WVonQz6
UCEKcFHJ8AfDmUIQr7e6Q+nTbSO9Pn4AslB90tCxjrl0bsWkH/SO2Mj0h+yOGt9HyBvldIunKjrK
BGHNtVFeQi1rPvuO0DKsCHgSKVgxwbhv+3aJMEoUQohAOIPsdZ3VytIKV2D+mX3aUu9kuiAQWsNA
LxO8IvIlmK3jTldi9Y08RmiXAeGtZ+T9tjDzDZFESZIVGLRe40azkEUgqOZf7tekIFyoFOSbKTN/
gGokMEP4j6iK/jqmxbvjDw4vIkAkpMMGgkKBUUBEoJI2TBr9UFcE7nB1OTZmsr+IKtDWdLkcyUaF
h9UGdm0Ke1e2SsuxjZI6bSeSOVpxvBCPRKCKvB0yPWjrvoSK6gZnOLdB2gftkcLyLRODM0erTDyr
+W5U8cZSancW9ZBfhz1LuQ8vOSRxMfrBkzsZCYvTMAGqlecvVdO8qRVuaRk9KjJlji5BjiWy/dvH
d8VPKGgQMxbJXQNZSM5GehKleTcnpRua8qYnn/k0BDNirUkXkecvf9NlGhSG+AeJtxLwcERsHIHU
Wq+6ZeMK9aVQ9+fxu46Z49avReWDa3uBL0abDFLupnnd76wnFUieUat2s6Z9RUoBCgFq6lFSicTO
VswFCIvUOxw/nCDfPgvOmxjaTojmkAnYEysF8XxU+yGLv4f98GuGNCFmely1pI8KMkK3P6BoW7lT
kbdliF55bGvMasccEMbdp8PGUN8T0/KZ9GEaght71WLA9GzYECW5joE6U+v0kWWlqxjopopPozp5
cuj0piBuXTsNaPv8XxyUEi7PYAMVvSo0sDCwjyBz/a7ZsxumrqR/FPa7JYl4/K8DEQVQuo2Dv9xl
PPOIiTHkOGrgLGvjoIIMg0R/X5hTFuFWxI6oAixh1eWCxjpHoqGD/6osVcacM+YMs7awndqsqOBU
ry0GuWMwMH15E74YjopaLuWqicbnqHJ0/VEYUn1F1dxp/h/SvmtHbh3Y9osEKFLSq0Kn6cl5XgR7
PFbOotLX38U592yr2UIT9sHGhh8amFKRxWKxwlqGjaIWay7FiAYf6NBGTtMmgK8ajbZwqsC4MnOj
20hTchvJ0m3e6sYhUIejIkkHy2r2klo+1/V8Xalh6EkFfE0b3aGGpCOW7Q+lCjZlCRFZKGv95vIB
+Z4DPPtUsCqzsiuiIb6Fc2h6NNGlUQnWU7KplHwnR+iAJbJX9bYbjxHmrwJXHj/D2fASJXTt/q97
ilmpQAMtDXJlSJjxZYO2ClCBnEArVyqHsDedsHlQFRGv+Lm7Y0JsBQ0qSOabfMksz/I6r6YQjgBO
KGjlLVHxtCx2l1fzuyjOrSYwiFUDrVO4M8445tpMnxPVxrEcN8ZGuvk5evkP4EkClaVune302bw+
sKb34uqY3jZO9vIoPUWH6sP0hE2m57E2FMbbGS8/EyMmfFhPk7pQtBQKl2PqF/TZnNgYVDfuZoDT
NQ31pqB5UKrGcgwhv+XqYuPVyaQjhuNJ3BF211psQLae2D+msXPHSrnKIlGb88o5hop/xPARb9GA
VptCTFyi0pSRmy6K3y9v6Mr9wYqTSEZgcM0Ar+2pV7Lqak5zCftJmgc9uOmLNw1NjuOD1b7p+o4G
glhxJRuhnMhjbn8RxHcTuJCnOCnBoeOVzU06garIHRVvmA+69GFrTjc8S73AalcSopDKEiAGa6iy
+YmutK/sGtDkYKXfSd3Wupf90lXf8R4inu7l+36bfv66vK5rFrKUyOmpIabKK7QZojgj305aeRhD
4zaW3v5eCgp3aNBFrzOSdNztT2qbQdHlJVAaJ7/ppn3dtB6GyAR38ZoPhYEoOPboOQaqNNN2uWv2
kI5gp8au3UbHcdPvgZ/hKh/lUf/EqLyg9CmUxpm9rMgBsuSQ1m0w07kjW9B5XQH3/CZz8JAW8ROs
HTLNRie1jMgbbQDcGg6JFdWI53HIACGvtV94u17epPN+Mfj/pQT1dPVMszKonEMCYH6zffemAtFM
RmnVIYqXHkE86P5A/vjv63XoaMGNo6KZFq+ls7xfgmHqnrTwUfKTYhw01R8ykV0wK+ZvAzQ1YMRP
xoMWoe+pZoHRqEEzDqVb7JNb6/qJ/FL39s18kB9Tz7XQKYa5OADxeZcXdO1sobmQwP2iuxCui5Oa
TlGJBgD4rLzxioY4oYYMhyhtdI64h21bimGGszD6qQjNqKl6OI3bcnJ6DxFh6VpP6K9Nt+Z1eWxe
yK6+svezwHV8Q/mdr+of/bjTZlQYpaly6KduP0YInm+L4wCvtdEekf/7qo41ev96EI+j2RaV81fp
4FPqZj8mb3KMvbAVfu2KWK4DdxyJlJBQJvicrvWNnfkIoJIr4lW++liVXrsZfdvTd/Uxvk1fXYDy
Xd7rVeFoAkNhE1aGF+TpJoTEKm2kPHE6yRXNtnmLce/hPo28IvhqBi8XEfWuWDS6zTAwhYcjiBH5
qCLrm0a3065ytVhG5yNwqQdwZtzFVuxkSYzRB8GFuGLLJkZy0OIBHFOM5TD9F0YmTb1RIxtUumkB
jKDO+uxDhKqa+tezkLj5kMxFDxp7FiAdfyqn0JQqiGKZPb8b6TAPaoeStCHCUz6HjoAY9HSgzoAF
RMTNHc0kMkOSA6DYJc/Wh3nsPBNdlcGdHTvokB1d6s0H0EZJ19YGbGyXLWXNzZ7I5s5rnTRTTWvI
Vt32d/7SHLM77SqvHQtGaleA0NEAl/0sv14Wy/4qd1hPpHKH1UprGEwGqW1+NfYv5V9TPLAVRd4E
1g/CKpnvUVQBwl2iHad0pcavZBSIUrSTPCntETx9aridRMOJa7HSiUDutqoAiNNVFRN4RbbdUTma
V/OV7UtfrTd5mICTr9rd5SVcOePI1LAMFBJfDD/h1DbRU2gMnQzbNMvxQO1xi+qfQ+zfmvkT70wn
UMwtAJQEzGmr+wboZRMVaRlvMm7fhr6ohxTPUoTw3c4Mh5tc0r3Leq1aJNRSgK+B/dP5h59Otag0
8B9IGNCRrr9k8T6WrztkMajb9M8qIIbmOxUPwvhHRrc9gitR5Lum5fILuM1MDdB21oWOMxHM0kEz
qXqr18bnZT3PfaaK3j84aNAmoGKksY9Y+LBcMoJwbNsKQy6PcoFi9KEDjJN+K8kHXf+6LIvZwulx
O5XFbRtaFqQyZ/55oj9MfQsMzWQ8KvG1nQg2j/2hU0Ho0ljsHefJGi1VYB3YO0C4+RL+bftub8ai
+41dnrwY1guCMUl0TyKMOl27yQYU6Ggzv4xXZFdZrgJKBiW+rctyc3nl1hRaSPrOYi52yWjmOI5y
pQS6+7zLdeAv2Ik/D+Thspg1hQCQhJYB1NNRcOPWLUuVOqEoN4EJIb817fDn2MTXMlIvGPkT3J1r
ERqDYDZQPTQxb8IvHprs80wLIUtNqitKw7t5IlsTSIhIX2zStNvJ2p2C6fSsVh17vFGVR/BMHsPW
AD7zzyZNBaqvPW6X38MvcVcjy91SfM9sBK9lr/h6oxxAWH1I0uiuRSEhQ0O+iXQFehEiZyz++hwi
isDgEF7xKqJy3o8OvTqlQ4cu+aK1nRykW4oL/CagK7q5hEf9++WNXrEn8HggpY3GZgVje1xEMZOw
mfIKNF/FPIK9ZDtlP+Ze4KRFMjj3ZQRlmtlBVIEKoXDmYFtMoVcLIZJWTPZEE85kw7oaZaWFJjq4
drt3CRPemRcl/uX1EknhvGRU2bTTKXQhk1uE6JrbI/+oWk+XpayvGN7oGmB6UI/g/ImlzIkJM6zA
Rg1QDX1nY4B2sgWuZF2V/4QYXG4+Gukgzw3beum60G9zc5dM7kgFTQjn1wrMGQlsjJADhwc9taeu
sS7MIBlNLJjUAvZw6PaVVh+pXmVOn6nuoARbdRBVHdaWj1UAMB2HMBmTZKcys8RMGzsvKvSxg4Fs
so9gu9ranfJ8eZfYXnNe30JYhxlGi/VA8+3rYHhIQJZXwxaIej3NmOINfl6WcH5PsjQXIiqA1gHz
hy8mAqGeqo2Gd4Vpxbk39BFQ46Mh95W2+BimhMIvhrnA/51v2OndzMxmccOwoinVS9zNHdAFrJsk
eLYDjPk/lMVxVAWt+CtFN/SkAVkIBVobaXWdfcxCmC1jxD/FaIUbxda+jF5lzXCTfHKJCcy8Au5o
/JTD7DGwRVHd+cqqoJtArg0ND+j446v3M8KdztYRH3ex19vvuuYH9DDoH1R2/3YLIQhpdjZECbfO
325xoGi0LRGhVvRtJO9Bsw/pS6MeZhEI1bk1ngjiry2QxplGNiAyUJo3YCc447i9rMl5gK8iuYaW
KSTYCF677NQt9qrV+7nsOoJYaryauztSbKXotQl39XBVqVdhK0ggru3QUhxnhyVgamlDIS6rJneS
9/PUbIP4Qxp3XSLqtV2VBagHNP2jcxgNMKeq9TN4bOBPcOXLL52V7HRjvi+1xpca6qBdRRDxnLsn
hg3J+uItcEECXOtUmiF1SViy+3AYcsc0N4P1HFT+5c06d+5MBqavbNT1QLXL3SBl0ltTOaSI5ssv
Y3qok2M0oRVSkDpcszkMROHZh1ZodFpw66YodV5oJpOi3JMgRtr//rIaq84IVwdedt/+j1sqKtdV
UdVJ5ZaFR6pnNfgM9Vst2eeA3E9FudY1K8AZ/U8Y54yQ240ozXAhWiAIjtO9Yd4bRuWY8r4Vvc/X
TADDC3icoB0eKVdue7rBGgojwsLVNdAxmq0NTGkDbM+XV29VCnh1gOKCSBJ31amhRU1poEqbVa4t
3U925aj2g2SKuBbWLA2Byn9CuFWz6kGCp4WQGYez3Lfx56wcZDCqXNZldXNQ0kdUjJTxGaZqUVWt
mcYQY6XGVQ6Elh2yCq2jh+OHCVpJNQxywRFalWigKgl3J2NsgdujyIgKQw5wNwX5LxZItKZbS3tp
qLyu3F5WbnUN/xOF9pPTjer1omuTsoQ5TLs23dfAubQNBK8CMav2sBDDHVcSGDWlA8QEmU/6dxo9
VPHLZU1WFw11EhMFLdM8a8O2k0hv0ERfuap63yebzjjIdoBeTZeIGr5XlYHzkTFhBO/Az+NGwHIa
tBzKDG28qSbNTdC7P+qT4P5e3ZqFGPb74tbL8sEiCROTUiCHJyDf8ieFOF35D66UDZf+rzpsYRdy
gNeXqUoKOY0R7TVqvRRz+C/bvxDBnVQkj8MCBRdQOocPBljp7Nt5FAR069v/RwvuzLS6TWuDGXKr
pJsI/ELptg4BVqmXTi9MHDBzPY2/Ean+0Yd/wABadGhrHcJoEQG8bmAjevNWMj4ItbzOzP1+1sE/
QBOgPfe7dLb/b+vJRw3ExAx1HUI+3CtVn3p9G7SijL/Ayg311CzUDDhUVgUZWWN7ZgSOQdsxRT25
AhvnJ25qUg5gHYcQJfTszu+tjaEeTFHqatU2MO+LHjvkeizCfl9YuCZPUaSMkDJUn0Hh1JPfZ/cg
B3BNADhf9kIrOVuYxkIWZ+qRMsSj2UOWulU29BDflDflM6pcO3N2ADSD4OGO7sy/frUzoRiOwmLh
guIBbyPdbPHIqeBe5ScNAJn5lyny4Oy7z0x+IYIFZIs1TMKs06wAepHixSp+jsqP1HZ769EaVAe9
wYJVXD1gC2nMOBfSgqjLlKyGQhXgqUBz/15cNY55LW1jz95qvy5LWzePP6vHOVqzBxvfoOM13YAb
WIupF40jQDacwfhZGi+XZZ3Dy+Hpt9wqzhbTbmyNNoIwedrlvuzGL7oLprKb/tDs0r39LDm23/vd
Qdpq2+Yh9kBccPkLRBvJGWgbhr1cl1jaqDF2aCrox1fwY2wV7V2trnv1H14cS3U5t4z2v7QJdUhT
C/0nSBZjB81Pm6lR9pe1Wsmdnqzrd+PZwmIwCFWhoRDr2oV+EzwZhWeiE2lOdiP1SrIrY9yh0S6Q
TcFyMgUunAu+8XNWxsiogM7hBk360tvJ3h6fjIDJxLi9nQCNLHHr5l8eJ3+Oh8b55jKY2yhMIZQO
zSYHmFo9uMAvUNv3IQeZzyBIDK9eBQtxXIITc1h1KjP3UlAMKgHooumqh0wyBVqJlpJzMarUGXOf
Q4xcfhqJW3UHkwbIPu6iwZ1Aeyt6P4jU4pxMmFWRNGqQF0zXZndTlk9q/XjZLNknX7IOzrX0dVbV
NhMxD4/j9FObBFHPahprcb7OuoKtICRJDwHW2L3Mk/Sg2IlTKdE98DP9iRhXcXFbZZhFzInoxJ03
UJ6eOM6RNJZay0kM0eBtfdFyekyy8AqU34dMjw+NLbszaHBKhfjGKAvuh3UfhijfxPOIwZydXg8F
sDuo1uEySiTdzeRPOYm2UT5vlDnw8ia5BpyIICe0aisIIDCqhEczIENOJWoYRRyzhJ04Y/BJPfiF
ogP9TNSOv3oVLcRwB1unVmMnE9a0i/tNblluM8S3fax6ufYV2SKYnJUCGLZwUXnltCJ4+cV6joxr
8CFFDqOtIPv6utmFQMvZ4wY6JKOjvCd7UcV+df8Wcjk1SdNpPRAnEPZ1YK7PU9em2w50A/LsqOVr
2gt89Pqq/ikwc/5LN5K5VSUUmIPyRUI/r/Xalt7cbjTR3boWzrKMPFAAiAkICu5yN0hr0BnNVy7o
JfajZF/h8N8nDbnuo0hkKmvecimLO35gTShKucAZGNV0G4XeUN7TeYesjm9LDlhsgQFs/cM6LkWy
T1rcsXoeVnUWQ702+51bVxL9PXbPAMt1I9CtXXacaxbCHtcgAUFnKiqEp6Ia2ndjBnwtd043ZgDM
iw/VOgZTuVFVzwqFkHxrvmwpjjPIvDS1irYQVyMiMvV9FqmOZN1b6DKa7aNV+lX+RQkRKLlqLgsl
ebuMss6sNLaF6Ggat32J1wEaVogIEnLNeS214y5WrcQMd4c8llsOH6nsytFdKoLwXrvoWH4eHHwo
G55xv6NIRENSwz+WVnnTV8ED4gXBhSMSwd2lRSlVVtk1CA+q4IjKjl+3oofi6kKxSVSAPzMMGc7A
kVSq48KCo9AwtqxE7608OokIdXX14P4n5GwyCYmw2GpHOD9zmj7m7im2o32MhO/4s5Uek1i5twDe
efk0rS4dGkJR1DVtjLJwkU6BlgoraLE76fTR2Hf636NYoJi2+Pvc1oxyMfUSCxBjQnaWHd9GKToG
wlLyg+lfch9A3bXQo4BeRE3j9ohEfTwABwV7BCgLJzSl3Ilpd6gjUf1s3Rj+E6RzqVFqjpmaGhAk
V3hSVK//My8scKmrLuCPNnxcISNuMmO8dNGBD0SAzLGAu0Of40jwDFtprMQOARQb24TGGsA5nPpT
VLxVq0c7sjvdA+8juPfGz/IAqP1gk++L13A7Hort5KX7wMkOog7gVV++kM0510Jqu8nSoOPEpmnC
LHKjPMZg2Ri7sw02qTTbDXgtXTb5lTsfaIaYjgbEP9ryz/qICiOJMN+GjusMXPSe3gO6y2lKT7Jf
Lgtae3migx0AQGi/ZRgZ3OFKgQRGcmKjE9Cgvj7lWymbN0GKQfZm3nX6F5oCbgwk0JKJHBND1OWw
pifapdBrzGAl8O/pxpJZHoohQc+QTmswgGdq4StDajs0LTsXh6jw5AiQkZd1XvEnGEjDdAA6EDCN
yDc/qgUtpkBBcSwLwMljzz+HCdALl2WsNJKCdEJjWelvciM+zd7PRktyikoVmfS7vEdbFqR1V5Zi
FQdpmvC8HqU75KXMKwXxh6vOyQ+ga6CBi/SpE4cgz0r+HsCPfRKa2YEOBHAEvhBdTaqcjxr07o1P
o35Mw9QD0RNWfXICYguc9or/ORHGOVWKMrBcEQgbwxGtS5IxuSppDEeKpp+Xl3rlRoIkVFLxssHj
gz8rRY1khd0irmumPgUDI8L/LI4lT5mkfT3FxqbJbMUBYNxXN5ZPl2WvaQksJxAuoLqG2IFzTEUU
WB1a1uEAzWhfhMAGKpCAo6L5XJEYlTsmSjHNpQkV0a3bqLmj09AZRIOaK2cRw/fIwqI3B3jqJjs2
i/i4twGbSQmQgLBXdxXg4aM626CBBgzO6Gg3RR3rKzqhLRiYUei3xri/yYWPyJFmujUyFCAa+WXT
fmrd6BJJFtSHVsWAPwdmj/0566NiZUpYPcBc+qR6K3rJGZTmzhbeUCs+Bak/Vs5n3BQQdbp4Zkxy
Q48AsxJYheFbdZo8yCR6m9Mw8WMgjOdBdZMm5LXETeL0M7kOwhwkr90MtpOgtvdpa4gitbX9/J6G
xeIagFflTmBuVEo814AA6LXIGVAkT+cbo3OVFGChgmOwEgcglkHZkr11ZJStT7UvkEiJ2jQBI81A
leuEhoEbFN0ArJI0GACOInWizuG19cb89f8UttHsyV0cSpBLjaaAz432Y+/IoJTddlXZihJUa2to
oBsEhwJYnNjYU8XkuQ2acuqgWLRV5UPf+JF9XUhuXm9DcJLW2baRD6QCIov+GVh+pL9HzT6gd7Eo
27cWApHll3BLnCZhHCYjBaDDCyaOZ6/5WXuA4XC/6DbFa28fHY27yAdL8o7ciJ5Ha6sAtiTCYCnR
6sp72L5X67ZnlmSD3WCwy9kpOqKAdbFRXEwvAF8Oy3/Zsa6KZK8xJMhwcvkcWTSaISac89wdRxA9
HjBrh/8/JqBlVKLa0FoWElO5f2Rx3lWPSZ8QHbImFNXyCJySCZBtXXm+6WZP0+4nvGwbyb+s4Dnh
C8N3Xkjl/B8BxFTZjhmIJPKURc+jmVyrStl+BIE1XVtdrN0qATG+gmG0qk3YUUANZEQO9qGs9CD3
yQpvnlUF03DSKO9tpW96IDm3FsZ8NKoA/UCylc+oDYk/xCH4G7shQbiaqVq1C9I4fI4Kfcq8Wuqi
TRz0xsdl9dY8AiyG5ThNxoHEXYxGPWNGyoK5SggBFGOHYbk4fLFngRhm9VyGmmB6DJEgprdxezEz
WtxZ9pDVk4LqCIYhlW0zKhurjfwp0ASbtWoiaD1TAIyFrpazeZnQIH07fFOmTHbW+/kQGb+lvqEp
sKXUJNjYMQ2AeVJ3DxlcoOn2mM5XnDDNo867vLDfATmvMriVgLQFIkuGp3+qMjBVe0OjaA7QNkgf
B3vFQ/TsjP6n4oFOcEPvQ187AOtLAuGZ5SSHZI8pST/fISraj1eTX2ypQ/1H9Vg/Fq7o3bLyWGLE
T//7cTzOjaaUgySxzoXZwLig9kjtPT4y0reDeV30ghbptc1fCuNsDCjihi2xlQAVnKo6g9TIX8pQ
g7hcirP3y8t+dt8gc4iHGHwgms6AbsYZmoKSY5yHJU6rrL2aU3vfInL5exEqcLyAwqphBfn2Rnkc
6AjcZsRdFQXtQ40hRSkU8tecKQK3s1w0ztlV+WySnO0QuW8iX7lSfQtEjQAmBCj0prgJfNn7fVkv
0TZxjm6KpbSsU2aw4UOn7ytlG4ggjVcQWU614u5p3QACeztAhvn4FvvzvvfSD9WNbo+Kezfv7gKQ
8jn6Md5ofri5rN3aQ+9kQZn6CxdkzHbT1ipE09/m0/zW3/5E1WGLPP3hLt+OQDlzLgtcX074Okzu
ISHG34xqpeFBQnEZZ8bvsbgDgp5wLGtVBBCsGaaTiZCZM3Zql0k8NAhmZWMCTq7s4A3tp5UI/nAF
6gC7hk59Bj2MNksepVzNaKrSb8uIS2ea9J9h8ZnT7Ki2cFFT9qtRTFfRE9fI092MyYcwje8uL+Y5
DQo7Dgwy5v8HydzupZncKY3GjBO9pT7mH15l0PdtDOAAu3WWAH7M0B/lxsocWY6vRiOW3k3gBucK
JT4emH/NuMg+B2kQoJ6AKwEvo1NjkoEunmoskE60r07xBwCk1vOOUIGrWbudl2I4JwAWi3pQKohJ
y5sg8argmibYAUMwwLS+wZjtA0QSqJZAT3SqDh2yNG7rNHfD1Ew2PdphEjs5JtP0ZNPXqMium4y6
NRC7KZE2RTbvDfVNsMGrN9LiE9jvi+OpKEkU5jo+wQy96MmqnCRyst+TX/u3quS8Dl74qID8Zm/v
+8FJBDcU0+/srkaBF8OAAL/CvMSp8D5s8143EFl2OlphX2Bszlhum/hXPgieuatqLiRxDhAj8xjh
YjFs0xmeDf6zCEANI5jg63IX02FfBYNgc1cvEsa9hkwa2rN43aRw6jFig/gVw5Cjk6fj5DVUFwEw
r7kinb06ACGC3M7ZgZhiHcPRBVaw9pL0eUSSWZ49gY2s1M/Q6y9jqsUC9gFw3U+3qZ47U68lZDzA
rjsArGZ6odammY8WCihowVVMzwweBDLXNmwpkx3RhV2GcYAmcxsyVcyclJh6haupfvTajRZsatWb
yW1UuxM8kfRWq242UKeUvS7fk3JvA/fx8tes3p9IC7IMGkul8QfVLlpWE2aUgOVVaDuG/hWM92je
kgJnUB9JACYHX8EoQXNrpFda6QUWLOtAqV8N7xlIXRLBrbrmoHTMhwGUDruOrN7p6thjiTxKhueD
IX/N7VtFTKTfLVdXRA1Q+qokMEXpLMtOzjJ4ph2EUUMgqfUzr9zpW4QPG8XLjr3q9Dtj8zY4ysa8
jR37RnLaLe0dtIW475GvuTlAXsYrxU/3xY2FCraz694mBBn9y7wNnPvKC64j/+XyTq2dB/B6YGqA
wYKcBYk0bdvR0AeEb3jzwXLm+M76h9IR7n7M2LDRfVRcuEuoja2SxjWMoZiAeGKA6K9UdpLSCpzj
St4W5EM4b8BnxQgWD2QzpFkZZkBWRiN6AYiMeVDk2x7VgEMj17mnNZ1831OVHvKpk4k75VHxenkt
1191mHMHZS3C+7OkHS5aqUGaDI/UHVpIKIgUwa1tNBtpA1I0TRBqrO0cRn7Q8mMYIDpWuTtXSTpq
BoxMGbTAtvZR5EBBEuWJ15zKUgZ336QyrepoZscm9GbTSUFImaGQUG4A6Qvw+svL9/3F/O22lMbd
OZjwLKIkhEZxgxcmxAGD0+nf38pt7gDC4le5NTH6kbnIKB9n92D8mnaixsm1SwichxZDEGAZAM5P
gI2rRI4Qn9DMOAxUTZyEJgIzWd24hQzmQZaeOpdGXOKQEVhzs8XQorJX2+inmbeipNeZJMDgADnA
xAgaA/b7fmosJAE7Uid9DGr0OTC3MdAYVTP30nbeXN64MzE4dQYYTBhON9hF+K47jJ7FM6E4eFK9
D/t3OdjmIre6ZohLEez3hSZ1pU1IkkNEjYeXFBxn4sezh95dDEFaKGT6/6DRIk3LeSytTrXWapi4
XnX13L6ORsOf4llwaa9qtRDDHWFa16TuahwvFOvQg2U2jVNIr6R9sqV9JWJJWA2elxlf7jCrYazO
+gBpyDR02dsMDqcof0bsHFWvneWXpexYX3K9R4VWEA6sha3LU8V+X+wecAdMKSxwyWRPbXlDuttx
vpaT2/jx8q6tLedSDGckuTXUbSVDwSB9DFvdAUJhq3uYUJv1LaJmgVJr1w1qhGi6UNEbo9vcMdb7
sVDDfoSreANkoBWhLT85BA9T6AT/YI0o+iL5CcZDeHz2JYvla4yOYAAAkmTjykq2mQo+Kvfy0rGP
PXO9f0R832wLEeqkNfVQsx0aXufhlwrcw8bNm+1lKavedSGFO1ZqrKYaHaBIB4gWlbbO1AtC7zVX
ZCHIUAngAFja63SpwJGH2oIBluhCOxpj4eSzRzSBFmsb/13WlJGMRs6UO0f2CEfbqgQR3oQCwnbG
kF2O1xHwxZ2x2nZF6iWDwAJWI4ulTO5qJEWqECSN4WJDDM4Uxy5snK6/kvPNMLlteIPibTMIDJyt
FWcT7P5gJA8yJi/5lLvUhUkTFTZeFCqmxtBdZOdfyTQ6c/NTC3aXLeO7oncu7Jt9EPADiNFPNy7O
0pDGTYCaiau7/eOgO3nuTKBUfomvur22yYHrWDzYmTNmTn1n7+0tLRzbI07i660remevJeGg+3+f
Q7huJ1IGadFI0L04WlviFk+hn14HO2CtRVfaIX6UHy7rLxTIHY1wmOqqTKB/TBxrHwNmLbwHkhZE
jS+Bm+2r7S+BRGamF1acqKcrPg95oPUpJA5or3YkJ3XHQ7K5m5HtLzCuJSLuXHsSniwpd2wiOgxW
XkNe53VH7Tj3ru2kTukUt7or/yhvQueVNN4NtjgCzB3cqSBKES4xd4YKjGEDwPP7A9rrVt3Axsjm
Mzy8oqwRmKidAwxVBEi4Ytdgs0KuilEGwSXxdXwjzGhh9uj2ogbrBww8YvXOlPq9STCU+8tKUAA1
3iqkjGxwYOrKBgl7JwVaWzJf58hi0nanj0fbfOzkPbEeQloADCHzzHaTi2bhz887+1QQSWIcHsEv
7zvl2J6qOcenZq0fDw9K/o70RS/jlT5+XbY9ttInpofWGgaKgAgb4AhnWcnWlmbSRuCspCWAuepZ
7xwQdIqgF87uAibFNljxCDfnmf8CT21FihidGsCwmg9t2T6Ptoq51II8/706mIZX0SiLsXhkPE5P
Uq91QQqSaNzPUfgjR0Z3VkP3soiz0Aa6sIZiFK7RSgNS2FMRINzRMuT9UJqq3iftsZvRzIayAEBU
i/jFIILrZm3lkPRHugRIoSroHk6laUU1pbPRoHIUNy+GEh6tqHmxw0qQYzwLOsCqjXY2CGJjqLhl
TsWk7QjydzMH3ne2SSRgkN6lrTfYgmZPkRTOs1rGqEdjVnTIGe+M6Xdn3yWFF9qz4LYUieHcqVWZ
xaQoWedWKqDtZMAvSABFfC3S5EtBw4xgh0TSOJPLs86y4bs7hLq/yeTb8RNpD5moFnV+TrFBiNcQ
AqBVBY/i0w0yzNayoynpwHwQab5ekdDTp1hkbau6LKSw3xexJwD7QCSYpR0goy0vp9ZWZXxBEqvS
bP72FDF9QHAM2ByE7fwpKrM81pQekpCaRJqZAUcG+Y8OpmHfSpEIWPn8zJ5K454jM+DJwPEMixib
7koL+tapqzZ2ql7pNmhTmUBcRWInt21R1mZ9Qf+oyR1fmoJf0Q6hZjM9VrmChnBQ4c14N2gCr3QW
CeMAf4NVo+8VNSaT80q62VOw/OFoFVbgkM7EGxL4aKrkp7jP0OsE3CrbHbRMECyuLSw6J1jj6bdX
5Iy/jvUwVRoYfzfeIESLmsdQ2Yf5z6ianCYxBUqex97fWv4Rx8UNZdGpvdxDHJhN/dS4MYsEufNd
oN0Zw3Mcb3LqIub/e0tdqsidvL5C9SLLIDPsvidwigaRr3FDQl827y3Ru+y8aftbRdQsZbCbAcSV
EzeOgBayDLRI2/GzIaN2uW2lfQrc2EQ7KipuHTSEWJ6J6+aymuddaJxg/uwPdUDAeNW5fVAc5eYj
sX6U1XMttS7axtEPh/OhSfupSx0KilUbAWJpANs117ZtVDq2TTdBlXhyoW0I+kIufxxT+jRKYdb9
Z1E46+7qFjAdEqx7xtNKDR4K8paIIJ7PYi6mP7Cx0ZRmIOXI10mapiFBM0GGFHUNhnsL1ASioXd6
klF/osUNnp+i0p6yen4WQjnH1OfmDMa0qnMns3xOxmELJh2vKgYnjjFRhr7RHmW3pH6vUKFOjN9a
Ol/rynMmS45m9l5hTJ6uzccmKLaXF3zdDBcfxjkumYR0RMDZudqIDkjpVaW7vt9m06eO7p9i8MPq
2swPPd1flru60ej5BEUjeqBQtjq9gIqkHqNEYesxFjvDBBC8Fe7QAC5S76ws+L3ZaH+AdwcMFA/v
YSORjvInDnXfTG4AEubZALYBctqAwAO6pPqkR6XXm+n9NEcC2Ws3OWMM+1/RnA/TB6CG2cyHUdIf
4rrea4boMlhfxT8iOB9SgIWRVik2z+7GzdjocCEgu9SVf3IZC1U4lzGQQlaTCarUSIF46Q41tN/x
Di20x2ZX7ArLvVMfQWY3OHhe7KaHfzGVP0pyplIVXThkaEV243T0WkD+ZqT1hykXxKyrF+tCR+6E
mkFLzZZdrFa8N+aNVT7YuHrSY0IxFbyj6f3/TSv+3IFZE13JWNJM8drhmpAjGX9dFiEwQD6hkiTB
YFcsPJbKp1G7FQaRq38fz0nUMlFqhC89PcNaC9AXa2YqFLdd81jbu8vfv+ozQXiFpk3ABQJi+vTv
k7wvzayFj+jk9DikxNGU5NGonohe7RqSXfVj+/OyRPYXz66fhUTOBuqcyLWtQiKZUKR3J+mulnZG
+SvoBMa2enAXgrjdH2wZzDoTBEXWLW0NjE458SjqE1zVBu99DZDOCsg6ufVLh1lKdK2GAxpwveXZ
uJenrHQi+U2earebZcF+rcXAaABjbU8ofgHa9HS/dFoGQZk3TKldq79aikfsTSciYV+1Cgs8EzAI
YMOe8U0gmxRaBEsXksxrQPqeZDXu7hYATjvkmxxJNJK7uox/BNrckzkCykOcDxBYl1tLvWkavyu/
ZDAYiPAsRIK4V3MoWXU41kwzqUZo74EkNk1/qoprz4K+n2/qHN7QASGB7gNUKZE/4ewvN6cwnKIO
IV/hRC7GHw4EfGjgQ4x3sQPC2L1xPWxuksP7XeDZLn17bK+ol10Z2/r/kfZlS3LyWLdPRAQgBnHL
lJlVlTUPtm8IlwdmIUYJnv4sHPGfL5MkkrD7ovui3VE7JbakPay9VshcbLmH+vvGkbhsReOpPvlN
y2lXroqmIRboJqeHL0oQ35B9d1s9FR/kyKGclH2khyl4ylXXfKxvYx89H7k1bXNZrpx/wjxmQw0N
0h9LKp284YyUTt96I+qCN2Qn/cQHH+HgdQFGbx6Jq++2hKova7QLm/r5qRmLaGgsCpuf8eRpd/JD
fRwf1S+1/5V5EJ3zMDPqJzfGLXZ9v6Xje0m/sTC+SOuEQzLHYQMWfDPjZipMS3v5TvFEKB7NHdLY
u+KehnQjyl9NQU73eREaxdB3iXgOs+gT+nVgutVNnruO1/64q1+NB+oqvnW0fdXXd1ujwH/GfS5c
/+QbL26pbqyFOoKX2MNsRji57/aDDD+fLbeHvgvIOx/VB8cjOwNKRPnHSx8iQt/iWl1NBk6Xvwin
BtY1worwE/Qj0eBiXfA8uTJUvD9Hj4XlF76zbwhkia4/b+v7jrH1eW4WQ17LaBgYiLGNB+y77WZw
rTYA3sIdvhColNlh6vHbbAQ0Kqu9MozQ4toII9fiBYik/H/ry6/eFhhPpLAe6YZrDIHujP9gAUqU
OMNA+GNwd+HOXClSuLNsvQJslUAbe9lmR2MtTDQAqgLAwyRQRFm4j8YKkaUqTLSNq/n1Hpd09wnP
uf3B3rn7Kz7Er9CQPkC14J1ubeDaA3tqe+E3RquRSYtg28kHLxZezPwEpQNlqwu56ifA4UGtHJgu
B3DC8zvJgoZUXk8wRHp3+gHiK898KL9DFdgznwrXbLzUG7zqKwokwh13m7fSWnR0an7hKKJO09KS
8x5DDuyH/JIfs8bF+FOMKUGXevl3gkSjfPi5cTrWckVITGHFoKlAO3sRL2XdkEW1INhe7d0GEUL+
y7Lvhvw1198zMNLmN8MW+eTqm3dqchFw2ikRyZDBZJO6+dOwx0DeA/PZLT/kewFxR+Jq9yACGbzM
nbuSWQA6mOQNvZvrS19xahO5McZjUKNFvrqIPKKmLRMJ9VVPWm8V5OLKB27sUFOkgFj09QPdikxX
PjAq23+oQDCyZy9FCnR9pMzS6sYDSnDYSQcANyPKBiRCxRYKdeXSodBmIhChmlF7S6AUKK3TwVDb
xkPTPaR8/D4Z6kY0tbqaExOLj8jSAaG2CRNaW4Mcd/I78TBsqcWunH3Qz88tNUTXUHxafCKr7jOS
chiZwBlVxXnQYzl5WEZfr7vCWukVhmZibuQMkF5YXHCxVpJW6bsG+hQ3EuEhaBXA7koiN1Zcph1o
ceTJy3Wba9+IghAeTA6YVcE4yfl1E4PPIMuHvvFaWoYs4ofCbsLrJtbqXFjWfzYWYdZkJhYrctjI
OVA2aoD0G8Tq3O1I2HT+NLrx5CcdeHs3xo/XnAP4W+gZAySLhGVxlXKH8dShwIqQ8T6KfqXypep/
X1/bqmuAGE7DNzMxTbgwAe29Eew3EH3u+GsNmoSY/LCLDC/s+3U760v5z87iWk5YinZoBzvgSsjJ
vdHfa5133cQlYA7fiALbiLI4JnqgC3vuCgqoaGSkzt5XVk9TFs2DrtV7M5EeMHIj3o/xNGFem7O7
SksOjUO+Ohij9UEYvaUF8gefvggU8VNAbKCjzYKXfrGtmsFIpOWy8YZCxoXbOnb7LqokfrQLyX+M
BpO6lwluly7ojnJ/aBm9T/IEY3+9ktceLjS2xx+vdiwHkY9bIy65k7QVtts4Vly56TQ9xg6mA1OF
yx0Ekus7nsTdmwl5QghPC46hLTU200cmDfNnTHPnoxt19DnlaL+nDoZ//MRI+6c0yjU4cONKXWZe
0unZQ9XPJauIj9TV6yENq3ysfotEQdIEgUU1iIGjf9RYjcy51nr9Ru97yENe/5SXPLN0FvPGAAAm
AAybLuFFQummkTZj4zFL8Wj1hi0OKlmGkzPtW6q5ZCQ3iKU+Y/O3WncvdNTdRM8+8GD4pQlEClCn
rPmWzyLgrcDwsYZu2rDRDl9xaUDkwXaA8vA8QbZwtwIAErU28Y31Lr0VQKdUEPCT9sf1rVh5Xs+s
zAf4tNs6UdabKqw4LRf3BmjiEzehwLu6qpVOB5W1+XOuOrvYBlKGS/F43fzKIuHI0FpAzUS9jOYw
iFDFKsW5BTDkrtCAf1bYXRTH//AM4lNjUAxjB3CgRfhkyri0eDY1XtLbD1wdfIxZJxhD2eTpWInT
HMxjoW6hAsqANP18O6daE4MNOh6vc0YrcPpZeXC0QKUA0M9LEyNonGKoWOqFJlyLtizQexa/Xt/T
lTsXxSeESniJgdZYzlfUw5jVHZ/vKcRLQ/+7Ab+AYQYy+v2/2Vk8W03FSk4AUvY0vQgdqwbtXPSe
FfRGOFOycfmu1J+wGLz5YBi15vj7fF+TSPIim920qVAuJC8Zh1KnEw7iTcZj+PfrOrW1WJcRJchF
R9hSnBun2ZlJd1QhKWYrh3+wg/4SAnqUCwFKOl8TpGBMa4rhK2mi0ycA2jvXVFrtN1TpMXhjmezt
ur2VUMbRkKNBsBqjDOqSl4rJPJ0wR4ejXmIOjYjnUmwVylaO85mJxW0ydEbtjA7uVQGmyIxooQNN
vm5o/+FqxLA8xh4RtWCcdbFzcUq1apyPs9F8NiXzZPSSKb+u79bl6O78RpwYWbhBGSdmC3xr49X2
n74LuCdl/oWpB017I8XOpCBnGzzR3ffODgD969ZXKskwjpwHdOiALS+Z7yZQ/TBg4BBSWy2EBfYC
VDQivs9RDE38dtiiE1t7BUC1CZgfagd4Eed/P3kFygE8HWMzuzwXhygzdpqU34CpuK3i4c4wGMhK
jINJxPv1Va555MzRBFVFoP5wXZ6b5VGs5FaLVWYS/Dp6dU/Mf0iA5kGz/29iERgWQ1YSa3YVU02f
BrV8zsCX3WFY5PpK1hwfX0vD7YR4zFwyCKJ2lU92z3AXQg9iqqZQ59PBKccNM/aaXyADQjRgQl4X
M9bnO1bbqMjqRtV4faLVlVs4+GBuA5IcXy3zxgyHxLRCOtTyhfZ8uOdFkfuFXkf4Pyn4kW6qpt0I
6aSk1aHt2tW220nw/qlmo4xek2T5o6kU5KigABoUk853M+0BdyNVlXfRYE83BkDJH3LSM0yOO1H9
0UVOGdBEKzsXYwnpnWib6ckxBH9tM2e6GYB184eOT9RF3cTGKOoElS0UTHiWgaOSlKYbo7jxg5hF
PATQY6v2CtMcP5ZJ9Aj1hBpvpW6LsDAk80xuDDtSS5B465jHQUsleWwGkoaqVkcHhUWHvFL0g62Y
gcYnEjJuj+EkOCTUcSk9OLo6YfBDMe7MGtmWmxR9VQaE5eoTkRarvFIaZD9O7fQ+NpZWusLO+COZ
0B93C5l0YFvPWBFQMxleZSG1XV+X+VclTjXo5aYWMEdKBODTdcday3kxSoWgAhcdRlWXCajuKC0r
bCSGKpgr79Ko5vfgte8OBqqZ74C2RZnbsF76XJH0XqN9xlyZjVtaofPFvUg4HGiwoQ4zax4iNTj3
OwNz7ipT8Cu6THWrcfAM8UJoMLYb8eDaO39qZ+Hf2EAyyhLVF9pA92EKoU8PGiK/Fi/DQDe2dmtN
i6uBAWU4dDniF7VMXShju5B+K0oQ5250j1btaBgfsJBsAae2eK362OmI3mJNpEt8CKY15pEb1LW1
/XVXmX/v8hudesriGxXoqXFh4hsh/rqTuf2cs3533cTaOzHP06CiBOFt0Eudu4FAGge9QWwZo5o3
9SB9qzDmkoBACiohnxXGeKKMHri11b5dcwvwkaBSBtfD7OL87yfvk+MIZSDzFjLtDoq7lRK7OsqN
WbFHa+4f3OLU1qJkVvaZLO0B28jtGjwhfVGGiqW+dkXdPAOqTjZSk3Xv+C9aX3h8XNZjW9gonplO
9Gkh+3VjQL/apqCuqOzn699vy9jC5UewpdQgmppD29yHbHpj5QHXX6NkaxMvPxgGnmfcBVq4cz9n
4fNNalccyrOlpxUoi4tXAvBKbD4rBkGRcEN94HJRQHhgA3UUBWcVuoVzpFE5OGNhIECioBL4rWh+
OT328v1vtw48I9pMgaFjvA+DBOcuOJoCFBiVOZM4yKeMfBqVPHJGIWS1BR1fiTxhCqUd5KqodF4k
kbURWyWzYQrMP77sbwaCStPewdNo3GqmJ6fAAmVCJr5m9i3e3b9fJ4qCyB1N8H/hwTlfp9Oj/8wH
BNWgz/cSe2fTAybsUQjaUg68vK6QiACNMXNVGzjbCxehBKqBzghD49R7EM29l7HxdH0t6yYQK4FU
ECn5kgNUr9QmMUzGoN8XHxDJoFMx8B/Xbax53yx1Bxo6VKYvQM9xAsJyaN5hqNr8pCC1sL820I5U
/1plBgwC+CQqPA+eDt67888S91kugHfFbhm3Ve0cS8P2tXaLBvIyjD23srj7wEokiJbCCtAGuylt
QMls/CxZufHKr+4Zpupn9mIcqiWTfJeamVMNMBNbX1LIZRWRW7d+u8Xcu1JYn2km/s8OBnLON41b
XWVmAnYK1vpKvZvkN1LdTJAvSCwo0zn3FSasa6/4exzQud2Fa+u1g2g2mu0aXUAVAOIHB48VDQaJ
7jJ5Rijl/bUXOlC6Ni2MBKPisxxCZTJKO9mBGh93lxdLVHCBPorIeyQ3Uu+VT3dmaPGCWKmSaGSE
oZYU5QuahPoBTILV7djwb7mdbA0iX+Y7KpoToCl3UFHDGOjiNuqVMu81gkui5fm7WqOYEPe9C91w
F/HokYBYIDL0f9hLJMNgewAIiV5wS+a2ptA06xlgx5YnBqCvE99hILGu/7r/gnlaFHj/8L/i5Vos
Lh1EU1MbVweYem5oyRLX0sAIRJAm/b13nBI/LAw5o8oHkWNFI1gsUkgiOk8ExO/NFuZ37eU6Y5hY
PJIySgDAK2Eompif55NHRNjagTV63LqB9qzkCcRa/TbHJON0m5IN51y5viDwB7Y4y8SUn7ksYzCn
mnlBQXDhZHqgKXmgj0ag6dVGFLUS3JyaoYtrJTJ6rVAKmIkTYLGib4LUL4Za+Z2u7Su+5SWr1uYX
cqY5BcfXojaTyloqgk5YFL6Xyqtb1fhM01/x0PoJRjOve8rKi4kCOVAVszg1UpWFp2hKq4KLF0sj
KXtUSnJn19+vW1j9RicWFhdIrY5NXDqwYGeDxwCbmLTu2ciL8LqZ1YVAnFpFFQ8eYSx2rUvZWA5g
/0ffNn5SbflC0o20bt3ZHUhgWKiboXu62Ksqxf9cViacXUbP0cxaXL3aYBgwuEtfGEr7w5NtHO1f
KvJKVna76wtcu4jRhUQBdI49UBo/f9uY0daROY7My+hDZiEzEj/SPojUybtuZ+0GJrNqDZZJdYwp
nNtpzFJoegrC34zYx4lyX1aWG0Hn23GK3YBeWVpuvTEr0D/gozAdjb6QDsniJcNFAZUoJuayIyZF
PyAlfbCgoPPNLsgt78wj61vLm4zk1Wrs51RI4Zp5oh0aQ6g3UVkfTKMhIe9qsARp5O36blwmwOhS
4XqZB6NA6LSsvzXchITpiFZYI9AlbD1UZ+M6hP5RhJGU0Xntkw0/XvvMc7oNJA5SAnyF8+3HvLiZ
Wk3MPLCLuFH/CV16xifMG2x85tWFndhZRH60thOFVgrIUoa3Tj4O7KCaEs3OPXeOGg+5+Ie3D6AH
VJPm04PK8/m6UjivEokEoTkkvGfCMQVQsbbRNpa1dtucmpm396RwYHRd1moQqvIs51HYldtNsU+d
1+tOsXZEUDHAZ5r9FXiKcyM0bUsgc1PmafI+So5lY7jU3gPT07Eg2RI1XF3RibHFh0rUpmrLIsOt
Y6huXd/q6a6F/Pr1Ff1JJ85rSTiB9lwGmVmcjGU9G9xpYM8huNvqunXNhLjCAj0CKj+ukNlBr6LQ
FAYA7aiQmFnuaSBWNdkxl2jJjRAAqYVbm7/Nut649Na8FOEkRtCB/8HE7sJrcM1HIkuQ0LHO9kHI
jxP+O+ftrtLe2IRZkiMv/es7sbbdKHsaoJNCqwnn/vzbclvpwN9Y4NvWZbav1cIAviSRx4oU1r+Y
AicGondHRedp8WQZ8KOIOVhc1UxHZwQ1olRfLVu8XF/RCpIcg4WwoiPnBgvvchMB5LJKANqRsTJz
Z+fJ29Clx3b4NUY/iRAHmnRojfeqBx7AFy2Vgak33Fd01R3Mfmt8az4aSz87PTqLNedt3EK9AUdn
BC2ejclZDSDC6q5L3/ThX27S/w7OEsMP0XFVFDFMxdpXTvcyf2r013pLh231vj6xsniWLUfk0DCG
FYceHP4x8gdoggziH87BPGUyY+FU0JYuvNKI0ddKS2RhMYE0eP9LRVEU1uy2crmShugBe3TcCkTX
jgI0o/C5HNRhLxhZ06zSy8bGzYMoPnCAz8lQo6f203X3/DOzsnSJUzNzZHdyZXca9NigDcygE6Pb
b31uDgBatWmXBYNpjy9GJLUoxAQ6M13AH/rS55ozfMddJYDq0GIox9GhUDyEBFr1TKGb+y57LZ25
RgGTgiABYD/hmICI1Gkq+7McJ+d5sJqCoxKg0ZcsypwnaWE2fiij9muNvwLSP+DnvhQ1VAi7BPjG
MFaMoQPDk1r2btKBZOqpEah0+Ti0rfSyrK6opxM1D0UiCQsE0DttaLeF5YppIn7b2PyRR/UEcbas
AFK5553t2dLkYQ2SuTLuoDfaGhXDkHfScwfER6K+d5pOm1zLkuynAlm0L6Oag6gntcFv7PLYQFYl
DbDosLaOe8/IuG7d5INNfN2O1RdRDzI79sZoPWpJ6cigG7hAh0XqxUOuQ9UbvN+x5SaGVeyMAsSg
bq2o0XvCHWkfkxJEgcCTEfsBPeHmkMSNHcpsQHQwGjxTdwZzOstzxsx+E1kdgzmnH4qd1nRVWBqU
szBzuhYUX6khbkFaLL9HapL1npAKDxJT58XGTbp2CE9daPFMNJOYmiHD8ShBVdVG9330bKPoQ/PX
67660pxDPwzk4s4sEQGGsYWhNlONRJsLjKN8YNU+sYNMDcf6jVLMuma3kX0gyv66zdVTeGJyEdFI
DCnYTEFFpAFHO9drQGAT/hTz6et1O6t7CKYP8MyBIgNn/vwYOm09DayAHTSI9wISC1WdvWXEeua9
2Phc69v4n60//35y5OXIIFo4l4Ina6/RT3V86ozUG+l3gwfTFLQ5ZGK3pCRWkowZXAfmD1DNIJKg
i5saZKZxA/ZwFOmcY1w/VuLYyB9x8n0EcsUMRxzY9BXn3NVQRuCdW+l+mn/pis/r2zxv4/ltd/4r
9PNthloUjboEv2KAsK8avTRj7jNVetE83fWRpF661Y68dCBYnDHnc4aP8vti3czMM5kmHfNyjPbz
WgmNlB5EtGVmpfgKO4jUQHVlgXJpyRoUicHixVThJRTWi+FAYhASi/sucW4skkKHXc+FlxAkeV3a
HNKqrgMKTN2Ga13GFxpo/zBSBBglNFyWJFYTkKk8nSuxadseEcsmu6ikvd+NSgdlvhHVWDPR//5W
mFduYXMhfAhlp8XrHGmgLddyGC1rgGF/5cnokgZfUvmqlN+H8X7U78Zpq2+z+llPjBrnjqSWURE3
BhxJmtM+06wvXdKHFebur/vrylnF4uYWBBoS0CNbVj1UCIdEldGiHgBqtrK8b5zXEtFGiUkMwLGC
sj2W0RZ/+OVdNNuckTXYUry9C5ctAddw+gYu25a/mjb3MsgKRBgH28J8re7hiZ3FYYzAvTOiF4u7
tb2pis+uDDSxEd7Mn+HivJ+YWPhGkzk9+CixlK55mtTKleOWgMfWZi0cgeqtbSYMi8hBsI6X4pCn
9Mkubim0MNzrzrB6eZ0sZt7Pk3u75DRDiwWLYfRBsX8qreVO8kCQukTandAit+30DZNrq8OJmgn7
AWQEF9W5SYfUvRQUFWa9M/ykfBjTewYUOZF/XZ9ATPefnaXSkEhaMqoJ7CQau7U0FnQY6Z6K2L++
g2sed2pm6dmyGIxehZleAQEiJEKSsvF5uSk0N3vu0u1wE9lgoAfJFMKH820TteApcNbM46nAEFAs
IiPUuz4dgWnsSHmEUApqZrRW7oEQGwICEppvVJTDrd6CztkVDYg+/37l4BXEkDzBvYy36PwX8cHh
TqqCkze2MIHQlEXrxbWIgp5rv/7e0una57058VKbNAbSBKydRsNLFWk/W9vw7WojrV47C6dWFgdb
Y+3Exwhf0hYfTsddrYJ4Xf0EtEOiTgg9v6Bt/w/roig4oRIyB08LizFPc57oKHGnKY3CrFbNmwoU
nuhtFubGx1q7teb5O4zj4yFFsHu+hV1bdICtw1TfEzD9VI8ps7zrq1l9WNANw7FDOI1p+8VykijP
wPuAPkctezeeh5L2urrvhpB0geY86lbidv1fg28wkavNsq4odyEEXNhUFEcduURxGxMCAGSBLmQa
D6VhBBbrNr7WZZEQplCmB4QObXzAvc+30M6duplSnaGjWLqT4k9D7GrW10Y/MnHDmrfru7l2TZ5a
W1QJ7VJ0U1nCWoKyMWU7onaoq7RulW7s4MpU1DzUjP+A8hoo3uUojTI1RcvmdY2m6lOzC4lT+inI
nLtW8TJb88X4AR09b6zlMSrsMMrGDc9ZWyt+AMrIYMScved8Z8sSGDQJkQfowLVhVP7oaeKXIC5X
nXTjG66d8Zk7FINXzjxiYZ5bUoB6sxwF9N5ORgYwlUyicSOh2RiWaQ1QlVlj+2CmsQCtDdqTSAcR
I/7DT8A0HSIhdKdn3z3/CWDWpwycojOk5WGgIpx5mLtHk96R7CBk6tp2s3H21xwX7R9K0Q5EIL1s
AFErllpbpJUn6fdJQxT7WIJMvdUS15Z+3P79pAduURV5yexTaN8tvqZeVxyKHBgf0Hta39ajQW8g
owGAmjSyNCCoguy6jrabONv5BVy+kBjGhYAG8KeXGvBmOmChuY3qK4tcQgQEEl5qx5Xsmzk+pDmm
jh8sazfVXXj9pM4+c2kX1TSL4v65EAfSqN0bMVisvE75rhj6LUN1hMVbvcq1CxwBO2oUAKgTTECd
u40FKm3dBIGwZ+uJ24y7qnqU2ZNVoqa2S6y92t7pejilhicQS2lfS3UjzllpKPzp5EH7ec64Mc11
/gOqSVNzR1EBtt21z9QTwXCr3VoH5hr76A4CgSDUUG/tg/78t7s7mwV0BAVBgNqWmYOIo6EUxMCM
TU0/gBTca5V1pIm5tbx5/86/4rmdRYyhmRWtmwJ2kjJ9a+s3cGweLAx/tvqIhwyAeWWnD/1Lm4K1
TrQu71IUaIu364u9vJ7Of8TiIxt2qaVCxfCwOZKHPkq81GiDrDDuFCu+cUwaoGfjVzB/3eylB5+b
nX3vJL4ach2cujXM5g1BxE9crtlBucVAtLW4+VecWEHJoIsHB1aawqNYhnwD8J+QL2P0vchvI7mV
21y+KuerWjisWll5nSB29BojSMDTnXjM+VC3CORWrZiQMJs5ADHHu/hkrEhU3HYYvIFAgSp30NUR
PYhXvlz/Qn9Guy7c88TM4hONE7WRdMKMcZy+2L1LPgHjR6x/031Yh+6JP1sIRn4pW6fi8k7FHs5Z
OyAKMzB3EfOksd3akIjB6cOctAEQ6U3z27Z8W38YKtcufDmg2ra/vtb5b14s9cTmIvKJu5bYI4dN
TYZ59luavTtHINl9l2yVXC5fRmB0ZwgX5sIBdl4Cj6uks8umxaE36bFhxz45NsZDx9/J9DQYG3u5
5iinthbL6nVlGvsKtgwMriZWwCPfqLiriMP17dta0+L5TTUjrSxMAWNStsBINPoA1c/U0sOMda7F
iGf1NLhucWNl5gJNNYm4r5t43kX+UMW/7OEtnTLX2XqB1vwC4RlmWFC8whT/whcbVqhCscEPY9q5
S4t7S9yAb9MFfR6mnK6vaO1CPDW1+FbSKGTVWzCVZ4eo+q7aBzP+9b+ZWHwmVnFMWpowITSJvsqj
wn/USGGuG1n9Mv9t2bIG4rTQtYy02efS3kBngzWAHJtA/ETUetCcaEsYbtX3CMZkwDkMbM2ytmN1
nDZQcoE9qb9PWRajHyD9Roy3asHcsSUflvP3YE+cYVRpkbogKroIEBz0b+JGRODdqBogFvGQgPc1
8Qvj5R/2EhNciDCB97yAPMeV1mAQ2MbwLROHAiVMtBkcJfb4FhnL2juJ2xzpARASmCFdvJOpMLK2
nbCJ9fC95bdAeLik2klITDQ+epGa3HD21XN1Ym92opN3ueQsFrqEPX3aV8Iluh93X23tyPi36zu4
wvw0j0SgmYAJDAvp+vIE66nAzY4tFEfnHrUI7SPf8316bG6KN81rFRcEV4+QSf/l9Pv8Uwk3zK89
ZqfmF6eatEmrOrP5Iazue5BmoLr6Wdwqu9Rv90nlXTd3efZQacG0EybeASiCot/5tuqlAnbUNGs9
cEsAQSu6YzT5o75x269aAfcwJrqwrfayFwThWlMfJ5Te6mwvzTsrfmukrzjv19fyB31+/iYT0HxC
VBI1W8B3lhn6KLRJlhjgApWf4qaBjv9ud9otuddvwMIZu9WuJa6KEpab3NiH1IeEz23q1xtJ0KWn
4ldAJRf5HXCTGExabKnhZNBVxt8uwFo4+YrmljxMqkfebHjq/IculntiaN71kyMhaJyg4YjlSvID
zETlAH2Wz40t3bKxOAzWoNJOybEY9am7qz3rQEOyG7Ctqdft+zDeJR4P8h1zESP4WWAe1B0NjONW
frUSWRIUXgDNnydT5sT5fK3GOEVCBXWMF783P6BZDVK2B2sXu8ovO2B7UKYctZtxA+a9grw9N7o4
iqnpyFSfjXY/gCz3bXfaN3epaxzaUPnW3I/765u9ttena1w8thrN1UQZYC4b78DPYA0/qi3EwtY+
LqOgnut63U6w8c4P9Gi75ZPiaqob3X04EH3qjtrx6X9alDlfdydOKp0+7/TZoD4eMvNA1J2yFdld
PkVnn8lcJMVjWdlRVMCE/UI+ED763E1f2c7ecIc1mtJTH7ygjlQxU96P8/c5NJWrgRfP08IiNF5x
FoLqMIb9/o0GzI13hRulm5Sh+mXccr7ORXYVW3FktLM7iiDykjvjvguzr2WA7OpWPg/7DmfQxllU
D+nh/rd81B+gvxyknxEcdUt5fXMvFpdcpbKMRKiP4Tz2AfGTuyxkIMsPnQB04Z+QOn5Xdtn9S3IU
Xrbbyr1WqjznO7G4+RxzNM18/hLjjRVEO4ri5O0YaOAO/HUH/M0PjMs/0b2zkRvN+7u8b9FKml8X
DEBhzu/clblSj2qn0cazU3VXdOVtE1cbYsJrV8CpicWNAxo4Vc6UUR4Gkfecx/sUp6Xu2UbXce2J
wuOEIXFqz3Msi3KATYoO/VREo5Uwv+dJiXpKaQNsmpjPQnQ0ZKa+8ZCsnVEQb9jo6YBZGI/z+d4Z
Y0RBDzHneyjoFvH95Fi7YQiS6ZAA9YtJ5DLfuHjWYo4Ti0uZp6g21bEf5uyoeo+rOpB1+m1gs4br
sFVLXjuYkA+cR+8piNKWjxMqyHkazQkFJoZu87h7tsoc2na19SpF9NyDBwol+7fr9+rqGTg1unAV
DNDUTakiTrTj6REoO98q6Q+aTZ5jfxuh7pDHaTg2OBrVqDxZVXuPMcmdar+pBfisjeGGmXbI8/j5
+s9a8SxU7zEMqc8zbRfpb2XGDZ2yFASiCoA4xwzsnTb3LST0dKtLsoL8Qe0efS6UfDSovS9TEOjq
qU7FEbsmGYRDQNLKFV8buMvTMUyR2Nuk0jAhO6IsND0zMwuuL3X1rJ589YVL1ww46qjEB9C6KYz6
5l4K7lVJvfGhV50LK7HQF0XyuExHANcGM53ElVDKb1YHJNEYe2rmWerjJPetrbjXV7XyAcEFNOep
8zgz6JvOD2qnNpOaUayqKL92hIVUq5/K6TcbMBRjbrFgr67txNji5a5BAmjXA4xFLdhdWL7PW7TT
PCu5bbuDhv7a9bWtfrETc4trrwEQz2wabOUUAfU+iCADdbBMlY0EYGtVi3e6B42DMkS4DiQEVhTy
HRJfivpdyz4GemsrP6+vafWaO1nTvOaT+GqQTuOkLbawKnQX4apfdz9jyQ4F5pL+N0uLR7dVWJOq
c8Zvsd8VyFcV3c3bVwZ+qut21r8ShhBB6YD+57JBD8oAw840B5UFYriA/d13AG4kbb6/bmb1Ncdd
/X9mFl+pxmkzbY43kHe56kdVqu1HEZPgupV1X/jPyuLzsBTEu7THYqz2DiRcIbG/DOLAux0IIWv6
9bqxdV/AxBgFnBaV/sXZhfLw5EQK/LujClTmkA9iboyAfClh+kagsrouNIjRrQU6Ckn9udvVltRI
BBEpFAVBDGQ9k/rDloo7VWCD0TxtC2y2diuhLA2cJzgJ0DxdbiNBP9pMcNWzxnTz5r4BdV3Fn8bh
S2P8Nc3HTAKNGh3g1piDWwKSmYEQH/xLqIjEmrkfmhhxtJ6lO8bNxwIkUq/Xv9maG4JWBE3+GVtz
IUo6sKoyyi4Gz3iTBaUe34+xDK+bQOEPX2MRuYIYCLKkUK4D6/6SqjGraDmaed56FMWtGzPLkq92
DDlYrRMADRV6nr+ySBGBSuLqoKSk/NFV1PIGElUvA6fJawQk61M8sjbImQIdwSw1Ucihyp0gzXDf
d5pgLpqT2CZO8vqHpGX7JS8k8cxW41/AI08TT2pc8SJayU9VUcznFjPp903hRICvlsleG2L5K+2t
ktzLyEgOsT3HacWkWr8t2VWtT4pEP/BJKoGIp+IwqYld+p2Tm9GtkSfZncnRT3BLWZrQxxg6ffRH
OVpQUFAMaIzlVuXoUHLTMTUbTaWRBJDeIsxtVbtFGiESERSqNQTIJIffQy+dFnrAGXDRTtY7xIvE
xA6jRuRtpinlXVuU4pXmE39vlfoNrKqPMDXsZcUwUz+q0zS4ne2A6SvRS4DOIp2EmMIvvvV2R71J
48Vzj/7oPm4dDfhzHTx7TKJjDIrYtOGBYeVi8MZStUAjVpDAytTsoBVMDwptnnIn0r6BJykBG5r2
oDRDfWOCtuowYmZ+QM9BJhi7+H/Mfddy7LiS7a+c6Hf20IBuYnoeaMqpSip588KQ2/QG9OTX34V9
ulssiLc4u+dlIk7EiQ5pK5lAIpFIsxbwq99jr5H8HUnGxMZXF8aurLUwdykpdeDOBr1spyOW3ELI
5sFfZCJYD5IyZojQQ3FLyjBC8Brj9sK8/UNalINVC6a56lsPUJ9U1xrLIJX40mMgAwhGST5oDjH9
Hjw0GG9ZoT8gKmxatP5tM1a1cZskfTPYrZrJj1lXp5uC9IVkawCLXHWSNHyIug+0oFIqCjcFMtz9
YGLPHCnztBwNEQQy5VINHgmghY0d8al5h8g73Qx1U8meBZJn5TBiEM20gO+rGZtMaup9L4MhdVeh
vAA6C4b7m1ERFH65aXiqBbSgobXyzNRHqwkLZHiULm9XTZaRhzD1YxBAJFm2E1JR3BReXG56Clwc
oxzR8YpJHoJnUyzrmRX73p3agsei7cX60ChgIgvgyXZVkNGNJ9TmXumSUIZsP44cXaz9TQ0OhRv0
5I9bpUNBFf2soeTmXh2uST8CMKkwW+Bxq2rnO0Wit9u2jNGM04c9CBeAPfBDCVs/sqo2RHjRyj14
MP3e2yuCkNyKet59gvUtdAdzjK+HLq83BprSPgOhB4pfHxnjRZxFHoCZVOWaVpJghyny4JYCnVcq
bUEwMwp++YL5+VC29LTwn+UoQi2rCAujO3pZlu5KLwFSjyHWyTXpKvO2lql/TJVseO6GatBXYqyY
67GTvWwz6kK1D6RExwWIriU3rWPtGqBoYuN0hpBI+1pMihtVqLMLWdCiH7mK4AkTTCbKgAS4xy7m
akElqsVG293WXQZKCwDP7rRRHxygcUcgx5T0YeHenhnbwMMYA/1ALUfCEZMMpxdcZ+qpalRguwYd
ougII/qSetDE66ZjarqLW+9epZ8kKTFHCO/ZWPHubfBzJ8sPgDl+O+/AZ5rfTj+Gi1UqUSwqP2Z3
UgIo6PYOUDlOpL/0veKMjf8jp+/UV/eBh3Csrq1wsVlq9qk1XQ3u/k0kITGyniXwu2gXZY3TUHA0
VLJdpgQTb9KGAIFGS9AQh3IuxrEfFxaARS78BYbNQLbCZO0137r/BBoBNh8XmFa+xQE6sqtgpWTV
S5M85iIm88s2R+d07jtJEVhm0S9c0jOBFUZYWZMBxuMxfM2pD/5ypU90CvE1vVIxHo+jsmuzXYaK
9YKmrAz9TdOJKPYpk3g+F5pRr5sSvEAFdULTFSPqIr9plaI9tA9auO6DXSMvxMIz0RyjKsfrEr2N
BEH3qdAY48YeynkIr3APqmP3gJHIzTiKIDTMdLso4xtheD2v6ExEh4FvYH8ABxYvW8LFqoEvCGPS
QGRYhXZHqOXLAYbzt14C7Mf1eVkzMRagWQ3k1iVE9eDRO1WvzYKKFMqARIHyjp50S6+d8wLm7GMq
gK3vZNPgBtFPaEBAU9MQ3GUkvcw67ymJ4gGvpYQuiGPmxtsIJqsAAou8B2p23HYRNcIVro7Yrva2
7B6C6NHXFjKEs0v2JYInTgwGYSiEDiJ6pXe0HqhZS+y/C0ponAFk3kg6TYaEpnwz2k2j3/+DGjXQ
I1EBQ+s6nAdmiU+3RRkFdYhjCbF1GKSW0eCuB8yAIElPmVzs26C+HoPAKmi31NEwd57Q5416JyAD
MfvHbVCsJIBCEuXKbivJ8tI3MXURswkBZgyTu15cyDfMXg+4pwDxzRJvGn98hbQfBMypwD29ZA5G
YZKr8lG6RBS1zT9obQ0L8uasHRNSwLvRMVaBE3W6rFlDm0phV2Ms3dEc+L1vgn7RL3nCOSkYNkDX
PPD04fY5KU2AB5+owD6i7Koq7cHrLaoghPj1BjwFHc5fcrizqxZm3YWxCG3AtiDm+qYak32OQDXJ
xIWC7dyhAqYLmAiARodkHmcWvVB2ahTALBBu7BNj3A/xkiefO1VApYJXYM9lPChP92ZoRYJQAaaA
2W3farUMo+h96AHWBaX3805vjt0Cfeg4W0hDAzrc5FYOzw0qqKmJqMTtn/DwQZvvRb2mLrHHiwJc
atqtt9Jd/R71d2vIrXKXLSQhZpWdfAC3np1Zxkmisw9IADnd77LsM15C3J7Ls0+0xOTI6YqawCfp
4xFChA3CfuoeUrd+A4HbOllp2/zdu6uO3SMoxBcaM+aKz5AL2AzMLSFHxed9VZ00ZSagxlWV1su4
AcdK+BJItr+9paIlb9LYXmw9YcbB3ytTkdyGKiCW6WIPqop2u5U2fuNoxxYDrK5kC8/ahtxEO/lS
OIqbpQrubLTNIB+Q2zMxtcIXpGS1GAKl9jDaue738j1SSJETrr0N+grWQBCnoP4q193Fw3kLnj2P
E6ns55Nre5CShpoRY33vj7GoWp68MLXCDPD7gn6pxQx4ImA0WryNfQgo90Dday+iH9lDuDIxtfVx
XpPZK2C6gMybTiRlmVbFIcECpmBMvayfsn3oCmisXKlrc1ev48fz8uZP3pdinJvxAz9sa6BQgH+v
dDRJtQigeJLu7ryUGQgZBWfgSwxnkHgfF7rUQkztpJeqJdrUfcJYk7j1bsXVa7UJF9SaGQ47Fch5
FKL1YduCB9tW3tHQmx5G0ZY7q3mq7sCNpSypNxfrI8GIdwX5yULLvTGJmkuRTmEe6OCvn6q1/Ix2
loNxpe7UJfuYu00B64fVZAE+HjGn9lFFFTVHIH7YyKzdKLetg07Heh89GdvgBnNozYWxql+j9RJ/
9ezBnsrl7BLze0rsoyRqS++xGzxkTtgDGdLqb9CfrdryJXmJBEsEpewSRcis7ejADydAykLLO38T
amFIgxy0D3YTiXRTZTGS1Wo9DI4QRMI2yDuoP1IUggpFTeFXDRLdjlSs7vMO02ReKvWbXBmzQ1EW
Yu6eN2wy4xem38bZdT0aZQbcBPiFrLVlAM/lQrc6L2LWlJHsBesUXnaso/F0x6kYgVnR0BHXjAQ5
QOVWos+dHGzitLWLDN0F6WdRiNetGixkK+aV+1swTxYNczeqcMDCe5G06vRglUnJekG5WXP+Uo5n
Zgk0ZP7YCL3d7Yo9Jm2RfsE1Kd6DrNH/3AuH8TX5IVrKUnF0zp9P1tRkefaJl63HPJAKTQU/cyY+
1IW88b1qPerogdMJqEGpbxtUO1YFeT6v75y7ncrlHEWilOj8EbGkKejYkzcq7PTi/ryI2RUlGIWT
QC8iAQjwVLWMDr2he1jRFB0FyF+qVxr6ycWn81JmbWMihTP8JhQISN/ZvoUfRrFtllriZ6MmNlaH
xwlmCb/N7WcRqI1DH1GTAk5jgMBSS78Uj9TR3unK3DabfqkyNasRnpiI69nM2c/M2cQkRi1DGJ7j
xmjlB6Hbx+LCOZ7dekBiYriMTfXy1dASswRAT4JCTZmj+bgHSNN1O/46IDcec+jMxRwk3nRIpZ3u
ftcF8IQAZ7GH6ibvXDocy3jh1TirCJo08C5B5kLkDcyXjLqtO1x2dPj5Fr/0MBsUddU/seOJGM7C
jDHF32U3OI2A0Blbqbch2oOYLjw9Zo/LRAy3YGYiIjXP7tNh2KTFPta3jeDES48A9rF8/MgaW/5c
M8K9PTozzIAFASmybo/RXixfEt0xwUDau9IScfT8hYlnI1C3ADKr8AO4QqK2pKNBbTevRuPS1u13
RmYp62QXOoAUjyyjdYBuoCz4tvkjO5HLlnpygqSsBIxMyeTuurV+JdzgPXfIG7s+1G5t18/N5rwP
mt06xsmIaSrMcfNAx0RstF4B0JsdSftwVG0AS26j8iMWioVK8mxQzmAw/pTEb5+K8o6BexjbN9hN
sTK0C7V4lIbHINvGWY5kw7aOrtPCqvylTpf5uGsimsuuKaXU6WIDJU3QdFrmY3Ar3QB+w7eyTQ9o
ADsW7OAgXoCSSbfOL++szU4kc3ckKB1wLLK4BjIe2gtv0nqvNIDGu0yjfU+Xpq3m+plBKQvfJaK1
ED0AzOtMjEeMAvCMUOhZ6U51ADAvimS70R2O+rrYoOR4UAorvZJvzus4Ww/RAU+IWg86QQGkeSpW
yTMaqyNstnbaR/h+y7v1t8/BwdyMxwVRs+v5JYo3oqgzTN8boWHx1Ljaml6qb/Fnfhiu+tIaVmSl
HuOV+OI/B9ZiPoCFFd/cz0Q0b0RDp+QN07J1JMu00nVyoV9mm+d7zwY8+JLhzNvsRBxnOVILANTy
56KuTEvaHFs7PLSWbis3ieXb+j45pG9LjcwsrDmnIh9ZMYCtDBOWmLq9KoWLWDyWnSVo6Adyz+/j
7PXHMpkYRAXACc/rgvdxlEZgT7BDE+PaRLI6860NtueFzAYjEyGcK421sm7MCA5HUD1L6m9QpTwv
YG65WNcPCL9ENjrHWQQgKNPU8HG4R1Rr6iGwRz855L1p+0DHzfRyoQox56qn4jiL8GsFo3oFxDWR
ZyXEXzXlQShW6dJ49GySbyqIMwO57CM/lLFw/UrZRrlFN6rVO/0F0LfLCzTXqS/NhbDprOy6Xzrf
S0vK9nTiwQpQvyOjDtFkrb6jRyC3Rid2TZdclYVtXpNVsva3o+u52dJrZkky7zuNslaaFKtrGq9p
sEv0uyFB88OmWSKgn7P96epyZmk2ndrVNQSpaE+kmZUHaxkkOedNc/YqMCUDs3Osv+P7FHiVNkbN
Yliaub6QoxHmwk8eS7IF7UsTXYgBaKHADAG0gn0k3wG10wsW0n1zCzr9AubKJ1spAmhc71gWs06v
kuEWHQQWellQdLXMaIlbem5N0c8Dd8IKPwafMdXFOB2NHqFhOFzJwgdNV8pS2XRJBGeZQlm1ssBE
DLl0nUVIgGneCoCu9sLGMafB++CpKpwdxi0IfkFPjMsUDKfJayO4pez6+Q9FPaAD2QkGOzWv+nYh
DJy5V2EmAG0EZiRCCH4waey7BHE3pEoltSTprQWWUJpaRLrtPbSMN6vzWs64shNxnCtr8zBJ0DuG
h6lfHmmWOaSOVi2GZfG4W1jQmVvgRBTnzEa8Fo1OYy+tNnXLOt75leb+77ThTKNsBV0Zaoho06tR
ehykW2O8zf7BkxGKaJoCTm1MNPNDI7QDFlTOAoK+u0UTjhpusyVYnLk02VQGPyYiCbWX1QXu5cFI
HExKO6afWpgtfa4B4y/71GUkrmPYb2g4XJ9fxLkX14ls7jYdZLk31Q6yRfIUFW4X75Jik4cPI3Wr
4N5XN7VyO9BtVzhEvFa0BYc5461OpHMWCXh5Qij4RgEETexA/CjNwIoDsD/k4kNetAsWsySNN0oQ
oScxe3U15lFSPkkb2UYGKNr0Ah2dC+vKvpxzKMh5InQjGPInSGuc+mEFoNSt4UEzdUC4TIW9iNJu
V/tHGgUo83rPeYaG01q6QbXryiAhg807/wnMZZ37Au4myFNDMKUY2kY9OpMMo5PQ4FZKti7RJUyg
2YWdKMs9RTQF6OBiBmWbUL0IBH9VEHWnmK0Vywlggj7+iWJoPsENC1oYPh0l+mOQZBIUU+mW9KAg
RtPi+ryIeYW+RHC+JQlb6gk9REjoC+11qwC/05jt43YdxQ/nRc2fQMDb/6UO28fJjS3JAUAFJARf
ww6FM+8graqD8YFKzBGg6OqObJLrpVtVnnXPrBdbAxc1Ggy5U29KfSy1IWTWd40bOSAL2aANVvCt
0EaZ11XWqdO76aqwgp12iR/sYbsXyrFaalKZATrA7Tf5EM4B0Bhm2SX4EPUqsR/iCyC+pJot146x
xxCVPWxeY6eglnCX3SvbYCG0n71+J8I5fyCi4zcsVezykGzKzhaVi9qzieyG2U2h0QVXNxcbnqjK
2VTel7HZ5WzNV4UDgIP1EwD0203kmDfSTe0CY25YewvX8LxxGUDtkdHbz6gwTo0Lq0s7WUxwfWma
VWHcKNdYP/RogTf5kKggPMFUnqz5rhb6diLJwP6OnUZ9x2Tdwrtw9khNvoTb6SCQ+mps2TsKM2Td
gZgAKSWYlC6dbolIaN6qJrK4jQ2NIi6kAVqTXbY/oCrTHqNjvdHu8JCKLc1S7HDVfAjOdYTZ3fPH
eUlNbpdFuQM/QADRgo6uBQ1zKHXslIB0j9rPoCNLRjVTvgVw4Nf+cs6jiLLQUAuIG4THPlCthm5L
fZN6wLgid6Z2BKyGFdIFHWfjSAO0UEDYQ7mBH3oURllr8hJCPcAsD0jXG1pxDXQJKV9Cw2af/+0O
m0hiXzLxjapKgTlFIMlH4SkEhAUYRkR9wQ3MCwHSCii2DEymcLdXaFR1rIppbXc1QmEQPEeVsQrE
yjlvGd/FABQEM5RovsJYlPJzQGaii1d4ke8laODVwUCFBs3RcEtQellBqy4UBmZSgxCFMQNGhIis
tsbZfyp1QqgrJQpptXYI/Q8zaXay2KzFIHaj+IeuRrYA9mVdbra5uMQI+v1u+Ql+AvQiwC9irpud
kImehhQBUpJCeDFEqzBSb+J2/OU6zqkILrSRoz4S8xGNu40Wr3S0fotJ4uRBsWDnM4H5qRzOMpQM
u/SzQThK9kpw36FTs9euK9mJ6U4LIjsRnwR/CWrt++liQlmtTQPOCOiRTtcvoyb62aoanZQN+tdS
b5VFzVrPZUswlpIFS6I4n9yo2jD4BKICQ3P7fsCtwPrYzSt0oS/kmL7ftUwrDM4ZGhzWNzp1DGKZ
ra9iy4TETqOHOltlbWV5+n2ZvqnGUlwxr9iXNM5vlH5cEUQVqP9LB80oQVCyNYPQitUF1/Hd259q
xdk6MgqingzQavBTdMV3Vlj8MMVq1wePrbBE8LakFGf1eZBTOcmhlFC7IZg8Yv2t9rqrasnsmVWf
Ot1TpTirl7OwZjw5eFgPoelQ34vRP1xf13r35MvdZTN06C8fyHiRaBFaDs57yVnhQPxFxZFFp3xf
eYt0kyilEK6CqUcABWP/LlRbMw2tvLpNih/+UmJwJi6Dul8SeWc5qhLqRU2HJpVXgGHvZJcAPfSm
cIdVdkMRAcNDr8WLpSfTTKXhVCwXKPioqahGwcQ+oH85cISNB9Ci7oF8putsMwBFurHLH7i+1YWT
OHsPwbUwyAIJdSPOv6CZOsxRaGeDmAdTqsH16wx6uXDZzdQdod5ECuda0AseKlIFKVG5VgEV7SOD
ptvo5ndEoP77uesPaxqZFryo2d6dt6HZgzKRzV1/Waq3ISYH0BlYk4shgRCR7kEWti5DbXNe1KwD
mIjidjFFg3ZU+BCVCd1aSMe1PKBBNzXsXEss2Pj9eXFLe8d+Prlb+8IrmiSDOMl8LqTrHNyki4MD
S6vH+U41MYcyGNjqleDcKq7TeuPrO2NcOOizqoBUBXDQmIT8liABeG4dAG0KrjO7SASnLN6DpTHq
+fubTT/ILLj7hltBkShODRmhiFo/SgZq+12B58b4PArVQTVltx2Lp0xCHn6JIWH2tpsI5lx1iFa/
LGe3XaisKpPa+QhHUgPwAYG5hjRbpKkLyFCzhjiRyDltDAqi381g96tYoG4k66vIeO699lqigp0S
caGvgNn1tzviS9y32ZxMDIKWXbBRLdhF44PrZ1yirVqSwTmqrMRkdoqRMJtg1xDOepY4iEstJ7PW
PlGE81N4JKqkYWNnTVM4YSuqticb7qhLiBlAa3H++M70mcAroklANxgMMvoiT88vrag0yAOWDZMQ
+bgO82PkPXvVnvh3tULANfwoq9smOhbBtgqeF4Sz9fq+Z1/CuYMNVKU8CxsIJwnmVS+IfPC1RzXa
gO8kSW4DupdU9Ncs3Daz9zmbjyCociAc4jQeaQGmxhBCQc+DF6q0xty+08myW6hA1geLTqFHtpgu
9g3MKjuRyynbV4HRayxYGsP9OIR49QP32TMGt88f9Cq1peEhCxo7Nx5UQG/8k5WeCOfCwqZKFH1k
IXwNpjOBHPLsUlffhwgDBfqu0dfUc/xy4+nX5+XO2vJELOd1BH/0zaCFWEF2q8i4ppirVz26kvSH
84JmffdEEOdsMPPTlcCYxrtBD7YDXkCGkK1IbC5cEQv6/HTvk9suqtWoL1Qmpjc9i3b9Y6CMGPVF
raxZasKYfzN/6fTz5xNhQUz8IqYQFsk/pMLtAbjgbz0MuFPBBDjDSmxWfWW1OCPn13I+EGRDNiJr
IQLZ76lPyFP0Kuk+It4abR9+69lx7zskEtaGkoJMLd/ICcbw23JLxMglWGhh1G8TgMAn5sOgfBZp
s134ovmz8/VFnE8syhQI3GWLBwDSOgBkba/axM5osFPB4KUra6ECQXLtmv5CMPWz0PXNQ02Wggvc
QO5M1MzAUoz0ufSVda2hTb/XrrSB2HmquwUy1FJ0XafDrjV6QFCJWzVIAeh4C2QOwP57d1R764xn
NhUuNjLMJNi1ehxZaDpf17n0WSWl6/sAjsglcPxWWWSBRMruqH5zfglnb+OJIlxYiPnIGPiAUCRp
Mb209aN3KksWER2/HxZ2a97Bfm0W52BLD/RSHnswUfmilm8rr1+LxbVUXxG8KQTdkvW787rNH/4v
gZxn9Usx0UgH6yiIZ+HQbyoRCBp9754X8/85kF9yeCeaEVA8oSLOOhkM3aWG7efguRftrtzGsZ02
jdOOFsoH6wXBzMpOrRBMw4CDYS2vOkNZPD2QhQkKKFlEAFyE+8rDCBjZabB4PF+a6C1GLqaP7Dbb
96lTYpzX6xac68yDFPLZnAyQz2ZwZgUN8MEKexn6FCnkCkmZVSxeEOBqedQAT/1g6/kRs/glqLrH
CkU9xUmCK3HIVucX4rsRn34Hd52AThgQRxTfEdRjsUJGoLOiPhAdkpVXHnB2rEzWhwWZ340LMkG9
hQQTYL1RmTpd+26UMarD8IQb8zIhG5/exUvIneyzv20vaw5VMefHmB1PRbRjJRmAykFuCKWQofXX
6J13GwOgPFIgO6a3rwJ0h59fyjm1gHCNwX/ATwM/mDMpAf0fYkegVj9casDrSIcVoIbOy/geLuMG
mcjgzmWvmb7ss7FbtMQZAswmSv6XWnArFw408Xq2OWlgt0gsD5c0eTqvBPtIfnOmSnA21yAzYAoC
ROgZaBYbK/Fczd/X1UKX1JIYLoDpWD8OO2Z2Tw9K/5F3j156bSgLefj5HTEBMQGON1zunJR00Dp/
SLAjjdxZtb+K64Utn1fjbwE8a4EXDgaosSGgGG7Lcp3qD4F3K7dLhFHfrxhYlqxhyBpzOcB14w6l
r4cgFGCr5bW+klvgmIPjHQtP/dCiJnv0VSH+GElR341ehBpUlcTewitipmCNTwDEv4hcAdG/zZSP
kSYbw4hOqRKI9HTtbf0X1bcq1U63bvKg2pmtXV6MH8qt7nRPhoVMNuZdAQZ33jpnyqnsM4gB5gZ2
P/Ag8goFCBzICFFYTBx51zvhi/bcrEDabqX7OLcy17wTfn2651SmfOqvDKElATXRXIHrSGvv5CVa
iFnfNNGJ292yFiJgZeHvB8q+LDaaeW9Gzvl1WxLBDsoktk5DsxOIARGacSmoW9+ILbJEwjx7FsCm
CPYdhSV8uMPWGiFw2iLISGmJkeBXPC/7HPBUxuq8LnNyAOKCMSVQe7FDcaqLGDc9rJzVsVsQyBtj
3N4mnhF0dmM08lsfB3m+YHVz9zBStWBNYjSteCGcSkQ6IVbqEo1uZgLI7+aHr2FoKYfV662lkv7x
vH5zTovI/8a4VzWMF5xKQxGHdgqjDiB9vk4NDa+eparurEIyrmBgG8Lw+LFQHeiuSqrhBpbk3sk0
F7iAVgmKAuWd1Lfntfm57fyFomEQDyC9QEP5vl1VESVJVbOhY3NTP8kHxelBRfzUXcZovrXkdxCC
r8ZLzbrPDtrVcByungH0sTE3ugVMaMBKnP+eudWdfg53mGkH2s+gwOewTew9DOAMD+clzEBiAHlz
ojF3nsM8VWSvhghlpV56h3wtHmtH3+iX6a55Fpx2Vxw0K1kD3W+T7kH2623Of8DcAZnK58y1liuK
Gg7kM7S8JNkb4aWXC06Oh9avCwIQJ4wVxwKAnJylZhHpxJxNMMt+YKPxIRWtCu0dKdmelzPrvVQI
ICZrEtC5E9/rNB2qUUcWOXgxWqAbeok1aNfnhcydCRTL/xbCGYYW6AKtmRACpxIex+42aR/wErEa
9ASfFzVng1NRnIHkviclI4Eow9trZuJmTbqwM2zl+UM3lcCZgAeSnEJoIaEjT2m46cMrxIpScV8B
wCN6yruFdoC5iB4OmY25IcySecbHuq/KPFKBGZLkd5kSW4KsWGXwERTvRH8JswVzmF2+iTReOc9M
OuSEUJ8fNhiEFoqFTP7s4oGmF84RxRGM1p464BhgBZ3fwt2r7WPt7xXxMi6QbzGfdXToDjbt3s+b
w6x5T0Ir9vPJ5Zy14pAaLLSKWuJSJL7hMl3AKC7cm0timNuYiCn11Ey7AmISdQuETvCOIlJcemfN
7c30cuZO0UgVX/BT9Nhl3WNb7ETz/vxazfm26d/njs4YS0XashkdqdoU7Y8OfOHmsG7TpdLHnDfA
eBOuLeQBGDbd6WINkhSJQPAGCk7vSF1gqfKmFbdGV+FBtOCu5/ZlKoozZyHIALxHsS+FgvTmGDtK
8EiN0Dm/cEtS2M8nuy+0Wg3cYkgxxF0qgf89ftQwH/NPhABtDchWwO3meafHRja12mSqyB8etXUi
23WwNOMzawKYnvtLCPdCLX10VgF7BkMvdWKNSuhoMhpLYskKmrvz6sxK0hlHBiuRaibnCOQC2e5I
QqSpo0+SeFdRv/FEF+PP58XMVEkZ9hjGd/C+03QEmqd708dDKIeoV9itTmyq6g8R0S2ijCX6Fytr
RJZpSNU1SpcrrRKezgufO7BT2Zz1GUOt5J2HKrCcjXajlsfRlBZe4XP+FPhVmMkiyLHrfLTpB2OQ
wV5Yj44Pl9NkrUMqX3YAqow2uFzVt3XpxY5slI8Z6ZqFQumc4eO1CINREFPjbXK6uK0ue/oY4rbQ
I0QOfm53hbH3jHrhgTxnKwzNjWAYC8DhPHhCkwgALe0RUmueKyeYVW1zpwblnklX5zdsVp8vQYZ4
qg8d8i4oWOyuiJXUWVLp1beYnepEJDlSnIjz0uZtcyKOi72Qos8ZtxL0AmhPHIpWEgH6q8clDyxU
KwrBJW0Gjt5fNcW4FCfNhRVIRDIOCgmpQp3bOiWTPKlHd6jtIQ9LzJuiAOBrQ/dBLDtE+qiBBnhe
2zmvP33ocQJ1s+lJnTGvr3ZAkqkD3/bVMNvIVD5GLaqndOH0zXTpsLcCQP91hmiLK/d0N6ME/YdV
12L6R0ErI056PGSA2iS7UAO4XIpwrakjSw5Flyaf6AlxxLxZ6nec3WOAzuMbkCVDXoXzc4knjZT8
BEOIm52HCatUM6yobFaNPFg90Ibb4RgFqSMFH+fXe86Wp4I5V45iPEWKB9mc3s8Avr3JBGrV/UK4
OHcygYWoSiDDxIjMN3SAAgiBmoaQQdDXo7cWo7Whvanj0k4y2+BDbnQVgJ4XnDcaZglPdzJuOkIa
hvMg+UcN0yr5INphnGxaqdqi634TqsOtVjzHEphHfBBKUmknZ0sDFbO6oqkdMx2GiP5V5oqnt7wg
ywxSl3VSg7lac6Pct9LSBWbh+Y2bO5nAxP5LDp/37DOxAlNLhpA1i26UMHKpVLyMnui0sg8s1Y8h
XGrXm7tE0GYPuirMaqIrl9OMjGnSSn2BlvdQiRxcjummzPEOjHrvqCj5oe/AFCDngmcDSDH/5S5T
9Ixj2AnZTxHPKt4RDX1aReWQ40WvvkXdsU0/x87uqxVAp399XQ0FCK4Y6GWNlpyWodQLfizj6a4Z
j0W1jaLnKnyPi+dGfPduzouaKe9BKUJkkJsChxT/f2orUZc1A9wcVhQp5aZdDahpdSspuJJUEP6s
DAz3F/KjvPQ0nU3hTuVyEUcfx4ogthUbeFx99Pa1sKnKlfFyIzwYpRtWbvmw4GXmvLqh6hi+YXyc
KOidKqqNCaoxcoPQNxltQ90TgIJJr2J0H/QLdjJ3/KaSOH+WqF1uhEwS4jzLlK1CfO1im3gLAdVM
FxO2bqIRZyZ+ryu9weRkNTplpU1rJVa2U65rZOQdeqSerd6dt5YFzX5eIRPH4nXRn2sYIiNSe1dl
/piDIsBMl6xydrPw5JJU1ZCBZMzFG2Ol5y3Je4aEoNkg87tb5TZRLONKevFvRzta02OBx6U1Pp9X
cO4qQnbyb7nyqZHUCSgacqODVVZvPqgW/INvrs6LkNnf4K+IqQzuxLViouSxABntCjxN8gPdeU6/
NbaV493md1LnAFjJBnGJ478m9gWa5u1/8qydfgF39pJIFxQhweqOsnyMR3FVpKOtoaFjNI4tLbc/
Ff6P9/4//c/8+G/Vqv/+L/z3e14MZeij5ej0P//7qvjM/nVMXt8/q/9i//DvX+R+b/2ZX76m33/p
5N/gj/8p3HmtX0/+w83qsB6um89yuPmsmqT++ffxmew3/6c//Nfnz79yNxSff/z2njdZzf6aH+bZ
b3/+aPvxx2+gpJpsPPv7f/6QKfDHbw+vdfj+mv0L78/h2z/7fK3qP36T5N+B54VORJN5YBRMcNy6
z79+gjZZWD7et4AVwvHIcrRy/fEbkX5nvQjAZtMxM4qbF86lQrD3149EpKtQg5MAbY8f/aX9ySZ9
bdq/kFI85mFWV/jD7AXxZaYovKLxX9ZV8JMD1huYSswXTM56XQiy3/UK0H7EwCqb65Bce/Wrh64v
YOZXaI0X0YFxK2pWZG6uVmlxY4ZXsuK7Hqr3Ksv+gepY8TVLMKlllHcZfVCKB3W4D7p7cbwM6BEA
+Q5gRgECEvVrzcPUPbgJ38EE5Pd73btRpdtft8O7PMX/zprgIXwv8yr/UfO/9X/RBlnI9R9/7fI3
G0RDY/2ZffplfmKB7B/92wJl8Xc8yUFiinIuuE10Zmh/WqDxO4a6WQCLiAfoaGxw/i8TVH6HV1ZM
EwDYgJnHtN7UBFGXBgaXwfpmZBBN/YoJ4vd5GzRYowbjIIRHxvOd/Xxig4IqyGqjgLs+UVoxtKq8
FFnBryagZAr6nlp9XfQvBD5Bdpt2kCPLj9pEs/osAbEO5mgjzS2GvnLbtGCEP76h7dlM1+hG4VCH
zghw/jsiI5+IcedS/4gVozPtKk3NZK/KdecAGCRNHcz7UJvUpPzUSS/3ayKYOpCHatUBTmZJ7cYL
ktGiPjr0SAamI6sfvDQDfkg03Ce9Ck7lkI5AnqF0DNZGQ4xVjvaX0SZdodynqdBSCx3BvWqDLiqK
rKEvXwbwhx6I4gPFNK/06l4h1AxtghUQbN0jHrrYilzA6Fs6JhZaeJD6FCT1/7H3JcuR49iWv/Ks
1400EgCnLQefXbMUUmxoUkhBgiQIAiQ44Ov7qF7W68qyrmdWu26zXqYUSnenk7j3nnuGAWLtiniH
hhF2rxjnX6HuFMl8btSJayKAtNRKyNzFIn6bEKbVpwlD/mtaNhHCOXvsh2W6BMFwwaHVnmJvGOxN
t0003kda1QdmOrmmiYPR7IFvtHrqHKtOwrNuBd+gi9osapm8acPvcMAal/uNgNn9YxwZRfiA3dQ5
civijAar1ArMoBl0MSSq8Bc6AFNvNrT2gydDVPuFzndePOggVVzPz5qEqJZ1BaUcwpBKmAEk5dhU
qY1ifIiBb+3v1gb8ugZre1vNnH0EvWV2D5OqAMRYZZMwV1Ym5gqNGIYuAfwYX6/1D4n0uxx41Xqv
+Ay7wx7J8UeKCQ023UsdIj4e9jd3PQy0dWITH99z3V5iwsUPjDvJS0gnLyhs6bFTZG3I004kBJ+l
m8iWyiB5iFrSveAGh6Yeu+pyLWIkWnUFKXvA72MZDEk+mdaYm3btAbxNxp3pAEOfPBFqtjnHzRcf
STT4L5J2Pm7/wK+KblmgFq8CrZsCzrPVACVr9e6FpW1yMi7+Mw/J/C6QuOLycZ2WZtfpChvXduZT
mG1BFcGQaEtIk9ZDZN48z3U8dZNdr1VLEBpU9cy4tFXt9ADL5vK6NIixyKqEA+rp41oumLJEd5R9
2JlMRE0IdY91TkIdadu7EVkxQxZHaz8iGGpQPIsdMtTSiRoOz8FKEZPWZMQrBARHSSpRG2/inkRN
4WsOzmQzK1IMmOZMrldPfNXU1QpBb8N8TchYnZB54B8iSsCtArscEUiq3Yw8Kc6G46giqXcwcm76
LOkrhinbm5sgdZZdN0THIymO0Xs4g3o8XZoSmvBNcAkKSz1691J4Xn8cGFkvkjULbuIeSVUZ1YA1
nyYZIZ4Yp+j8pwHLn23KX8rvf7U+/9wj/cvC85d+6buTepzM19d0fR/+nyhR6N3/dYl6/DIf4v2v
5Ql/8Gd5Yn+gMlE8e1BRo958kyD+qzxB8A4na7jUQsodo8f+e3UK/wBbE5Ozh1/A+zdCi//3Bon+
AZkd5wkibX0UO/Rbfy+df/mG/s8NErxQv/vkv7RI+KrhjgqDMUjsoBD+pylFIK8oiSoUgNA080nU
LSnmTgUnElXqHYnD9gc1C5bUTVin07b+ZAnO4ppO5jZGXvBFLIJ/lHCBQLKgiI9dvdU/6sa5XWAd
v0xNI2RaozK/+o0a90NX9vUZ42B/l9CpuyxqFL+XCnZApBPBMXETuQmQTPeAx1/f+E2DpEOx2DvP
59N1DS0CChHlhqGpboolsEFO14gU7fQ9ayeUPDeT5vkwedVx8jc4kS7CYOvgrfo+DjaOCMDB7Rlp
mw8VxTaNarEcGUzRYaMMUeqyLe68TiGiIKeaXlztu0KNTu6CEIelGpcrqC53FfULTK0PnV/C4IT6
jzg04+w7VybdptXiMrDyPYmhEPaUX6ylBbFZfDsLfi+SFon3XglIbm2GHLyTkZHeBy2C732UQBbW
J8q627B6Xjb1QILOHOoqWO4sSvFOJkuVpF61LD96M2+Xvo8rvHs7fcXLwPfw45IH32Fd3aFPABdk
2T78pvYeuZX6SDb+pFy/vCEPg307JJH94lewy2A3DTiHe+eb/r6Uil6diofnpfe2IgpteIgUmZ8q
ge2qCYfKpjAAWU5g8obQo4z2ZWIrTpal7taiQnW/TWz9y2pZ+I1UqUSLjyWjZBmJWZP20VT+svVc
76Vm0z1jQ5L2XUX2Q4ls12HgtwEpeU7VdBeN0yuZyZLWmmXLRtFVrPwIJ9Z85TpfgtreaLu+VAOO
7G31sqq1HxETD0HLRAFY5uqVdDjFW+OB8e0AtfMGzj6BO0/zetYEyVw4K7vBfNQUDNrKVm3Ry/l5
pnFtYF9r6wvRI9h3k4b2Mx19Y3PahyqP2vgIxwX7YqOmPft1vJzLGFcnrRaXjqHUsK+TbOdBK5hX
jcmxVCgW/Ul1LFObuCVl3+74EaZlAHRZhdihQq+K7E245PEE1Ruty/KkbF2s/dxeTbJYGGzGTR6O
MdROjH+3RvEveDLwndK8pOlYR3E++7692+AIwsNqH8Y9RCYwgBHeRtJg6+asCZBbbkjhcYzrtUsZ
QpX83nF0cwpOYFToE52TL2P8I1lji/3SdPYhmElXtvkpJCXrtZ7XoTBBtZu/HV7mpTnP1LaI6wvw
wLF6Lhbentkg/NPcaVgbEG8XGERVTaxnRzEwdjOq4WacY36/op1K20j/Gol5juZF3WKheN9TT2Td
NMAFZIbR4OhzV0QReV8R13YZQ2R3Gq+B9cnGkITOVUb5KrK1C9EpR+EWA4JTJsWDYN7dxMOzqWO+
bze4us4BydqprG6nCZ9oQFYs7aS3nzt/ebFIcttZpe2jpXDnAz8ya2qS90N/isYFkUnsdyPF0fBa
XJFIyV/a3lEkWN5OUGLm8SYQnBlDHMGW5Ve/lSKttMdeglXq3JpYnBNNdkxAFDdx8ppo4e16g0gf
zyCC1iFpZBJq32/yEMHZZcxjJaKLEGJ44RsqfqPMr65u7oM+sHdi5Gmd8Cth/hFt/4uKKBJ0qgb3
5DQ8lrX47LfoPbIwCJu74SYS8JcIO2zvpCoPdSeaUzAgbb2yoTmSrp1fNJHyik0OQTAs6VPqdLQr
1679xebEXEQFBtSydu63aVSb96yD3U8XVudWROPeYguBsFAPCkqg5mU2+JycpsHvdmOzrmkDazSE
gw4LDJB6tzdb7KX10gS7tYb2iidlnW8gKe3lti2Ic6jCwpPswy0cXLKlpBCD9Ou+QnDieUMDd05m
Uj9sWPn8FIoHbR7Vk38zh9LcQlGB4NT2vqR66IuuS8Su4u7aIaauTOKepb0f1p8haUPk8SbNKzZg
201kRvOVtDL4WvG1nZCFdO/PDbq7eFk/gobE7xvEW6lBEC8+iIvyDgveSlfHGKWomHXgH01cdY8y
Ep/T5Ec5V5rlZPL7FzW5+WFARu7LuEmX0tAda4OEr6qi/T1R83c6bpNQ8Old+ErWYE77BPFLGP+2
qH8uJVf50jjCMhwDN7Nufy21B9qpmGSmSdTlXt2BnrZFmr4PtRgBqhE6voi4hh4RG8baSwWr2G5t
u0iktNf6oXchkrnHpSPxftwIP8ZkJW9sHvoL2o82ztuhj564R+IgFf1g3yJC6AGzUX83IXH7mCSt
ulAFzt0IGVmF9Z2kMFGHhOzCmrFaMr809HnoUaRmQXEMCGnnD+vFS5yW/Vwe/FYPL1jxBE/cV9OQ
tUONPNix60NQKFVJ3rUV9gFWDeaRsLh/AFNhfEQrEqd06cOsC+0Iak9VpqXPsKT1cGipJFhvERrm
rrMe7aluu2EflK59Vtx/UVrgFrNSnRGbyU7CmfUd16NGAQ61+trcADfcrQbzFf9oyzsxsudoW6s5
bSqKExIxtAJnJbtr+71CRhh2I/38QG0A0VBgMpZ4Iq/K5LHBCn5svBttygfSRqjEqszs94xik+45
3LrytzBLuNsYlgLjtu+Czzjuc+JF+4nPeSvch0d3cxm1eV0L3qRtUm63olPlJW4Bh8/NcuT+/B7P
ZJWpxEGBaHIyfHy3i2fYWCd3shongAcO/qxxDXlDadW7nkuSb5Udvm/fa6DtPonwjC7wv6DJNO+J
q4Jn7tslRxvBrl6H49iDRnD3HfSMjaArfC8a72c42D9DMY3erZpW/dhAi1LEDU/u6qof34WxARxF
UWbKjurCuhbTDxJ1j3UQKtyC6P6qaTC7KVnCrzAaPxBt4p47bRdcHGn2g2f5Z7AFdYHea0QFNRJx
EGjSsEU9B8p1jwj3jnai1CY3a7hflINSqvY/osZ7wahvczMG/Y1KDFQ9jcaprsr1rSvFwdv0nuK5
DEh/qWK1B2ECp2TSr6mj3HsR+I5N2mPmh0tj13/NDXLcpMOC3NEB4p1SLCxtuqb61GP7HiF6/pZK
v2iGNbgw1vYPwQBSKBZR9R0o1vRNm3k+92RWz1XYsdsFguhD2GHtPYarnw3LyvcYoZtfc5+UxTwC
PnAtY89L1Sm0Ar2OfzPZgfdFAx3u6YB2ViHzNeAyQ74wMr7n2606gSWOHF65D5YIAysP4cgViqIh
dXdXKVOfnKJIckYgNfRdTXXrxbOVhXByKODJRHK/Km0BC7bg2FNxb90W/QhYndwsTgPuCdRWp2L2
1XMUh6OCMnK0gO3rDaFeiAtnpOAgvjdehZ/RnDQ/l609MJjGRH75CIBJxODJpdUa4qmYnN7bJkay
AmgC5bHBlvM3BCVgt8n6HAk2nUB4YuduqHSqjdgOLcRRR2MGe3Q2omCK+TKb0QgLsC5V0sG2JcRi
RuoxTmMnRGEj020ZZiOQy7qgvEDoCj0mGOBVggTj0j9hMJ/GgjvOyjSCWBNPKYd6qaJbNaZ/u8+F
2oafZhUYzINpX4levWK/zHF/bGKROW78Kve8SaToovw6w1X2czr25VniQcNivzXcw+RRs8IAF1gK
uiyJRHZ4Qp4SQzYHjCOqAGZtPWgHyIU7DKOeECU2IqiFD87+WIzuMx0jcDfjodmCNBLWe+qxKqV4
IaSqp67pEL3dLV6JC+fFL/40ImoKhj1FOTB4WoeV9406Ve3DCur7nsRltKt6h+iDjSMfZgsJwzcv
KRS3MYOaR8B4ZgS08NQt39wX1shbnP/VrqnQyI2T8QrXSXFbEi2AdQfmnTYrHmjStOo3JaN7bxXk
MVMVLrtV6acZ8F0Ft3eYHLoejQaf0M3RxqcZLTW7IfUhcFt4kQFqEmuNvOHGGmQsD90TxRiAgwlD
HQoIzyTDG1i6iv/E1bFHXbdhXgP5zNSI+KhhiIJLOdq3gXlB3sUTabMEnqAHeOy4o5UljrzeC/vb
zQp6WGtwSdhQJdlkGrQqjMwnOKJGJz2Fbt8h8jyPjSLnhcRVRpbQ7ewYe+cSla+QpWHHvqn1oQk4
KepG9/ChiKx8HbchODZD7HIbjwkqiL/lQyS3A36EguoZDC37cWn9H+HyTXfEwPrg6eRD4v5N6QZc
cl4QMj/JqiCT7rIQmBiGL42xqF49HD0T327ruGIZ8rsIIsEJOc9hPoyPrmYPi+GneGwCJEH7dxgY
ftrkk63VkTbjfrZLchRSoMf14aziLQ8KE186syU5JTWLoAfg4oj7o82maZle8UbfyrkP4LGhfpBF
JEh3aqb3sOVfS1Of516EmevAwZJul0C8tmoInppykKDB13CuxhMBM5Aw45ZiYEjmoIgaeDDEQ3RZ
uQW5HDYBLRR3WKOWV9NFNsN4390YxnucQF18cMhjKnPMxcHVq0O4oOK/+jZYn6dNaZgpAAVVHsFN
vEYlukMG+Lsf0m91+OgaduG234ve78+AsTNm2t3q+uDROJg9kBLuFwiyf5vLOn7FQdgeEID6k4c9
qzJFhhgfWvjkxes3VwxUBXt89Sov6QhD4rJ9WmZMiDjaBNqLBA4kLQb6lKJDeoC1EQKKfFcuLViz
EYzrE68BQcSb4bnnqTL3y7DZ4w914ZL1UTTu1xZXU16TidcprNbyZh7KOx0BvG119MJEn6g0CsoG
rOXGfjSz72WBPwUdjJNYwYZ1VwFNTme6kpsompMHmmBlkJkyvmoMRrGdrqKV3W0A1ObMtAh3erPh
Lpx4EQQmTpdIw+WKYTpi43Ytt6hLkwANpp5uEp38amwcovmBTbHsxmIl9MyEhgFdqJN8i/WzDcij
IcoAKQw0StD4Nk3hgryhCvdrgK9DJ0mX6jmcD5pXMT4hCtJS3ZTgvJ3mYHO3/tr9dNybs4jN0WGa
MYBieAGfT2J9ocUNJaY6rpiXowH/DxqLPbhOdepvyAYAuEKLBt5nIvTzIdjQ8Hh+jAYErz6P/ruA
hBgHK/3ZBDouehiHNY7B/2m2JdRMZV/g22PoiIEBx7Oc4FKs21R17t63/SPoWUc94EhChHKSsybA
Icz9YedX/IJ6m5akfGzpB6HLvIe/17YbVyM+1gooEWCuUzdHP6NxPk9o17WP/LfFoBir1n9ErRhv
bWeHk4wUYIqeYsZa+LksqTtGJQh3YVllAS93s5lglJ4UG+BXuSTbwbYztipLCL2SjwOn6vtjDbwv
01Mw732vC+5NyMW+K8ttlyzDlofN+GNJAns7tr2HbUv8mnCcKr1q9m1pwShoyytiAelhKAFoQ+JI
UybH50U2O2aai5Lmc4ghf/dUgEkVn2u/rcKd+lG/MsQW3csxeprKQKZBp9DHwn103/N4vumAF2Qu
IAfL9XjEiG7aNFJbXnIDo1dehTvVhFMKxthWWEnvEyMinKXE/8D49gEDmxbNvKTHoWNjSkfkQXzn
FFaAYDja6EK2A56nqgZlYPYQp6iD4NulQ2cE5TmdK+/oI9MEKQueOFNZ3cKPNWVJhR0KzCWKVogq
bxCYeB06WWJr2zyvJbvxxgrkTmM5njxAPMlsMNKHGyyeZ1n/El7b29TAFeS9YiJBtk//OND1fWLw
6sXmDKGjPWziqsq1sK3Cjg5GlEdhJnPUIXJqhr5MgFCQBxrqU6UTjJshbzPFqkMFLuneg+dd3sBp
yGyrPoRKwXQj8N58FJ5bLuOrh8Y6mbe8mXydtV57Xvr+hzV+cyChJ3ZhYMTFjyVuG1ssOFFuaAkl
+Pd90h/Yiru8lmWy36b4Ho2HV4Q22XD020z6ETYuOjmtG8MxojBgQi6MXVNpf9doyr7irf4Fy7Yw
ndsNO7IKdoY4ohyO3ni71ZodwNbHdFolYq9tT/I6mR6C2WShg3fCVgbTg5ywOhPdK6ONPjoqJVYO
2O8Z/+KR4T7sw71hJPwdw+iPi3LfDu7NLGgnxIwBw0nOMgfAAptPYfYk5K9TQKufCfwcs8iVGaPd
ZZjrXxGKYmoZrluEluzVl7jw81hlYRdkzp/ne7U2ZzqNOz50JjVtgHitlQEzENlQr11eRX3/xJGA
vV/5eh6rMUbhgPGK29i7bsOTLKeLX/6MZtxXbBVfnVQCW0XcgXwGWDkNhW8G9OhB0E/nwIZRbmLW
nl0d3q8zvq5kMUU51midpNyXk3NFHQ0otW2DRaLrC1ruRCifRJgc/RYrP9Vh7kNgAnab67RhpqfJ
xp7Dmv2GNMC/1JvPU10HbEfq0FysVeQSjz89Pb8SPsHCv2F5YPRnpPt5N4wgRCJ5cCioa2ReLwOM
7vnSf6DOwmEmaLOFMXNo+/VtddiH1tPa50Z/GbhR++F6AxA6jdrulx3XV9oEYTpB7Z+GsmaHxlTN
VSy1u/iaBk8O4qEbwjnuFv6D2OZd0ZkdkvlqpbMHPVS/WiURTqW99bJs45rbZu12wL/RtoxpEs0X
X3jnxaKYrOOWbS2SKdwQ3kgZXmu7FUndOly9oc6ShbodDULvTWDXEK8Uy8ihHA9sk9lKvkZVjLj/
9XoHtkex+GZP29+be7He26xoLlAbXdv1uWTt1xb0u3jo0EBOfXMXurHLLazh0nCSMyCs+sfYdORY
kdDhfrxEOM2fPMJd2oNN9FlbGuayZ94posbdA85keQM2FVz/TAcIn/QntKPlZcGTJUj/GDXlzUTC
ZT9TLa5dhBXmMK7PS4kOPajPdVXh7LeE5DHC0lOsDF4plwfrmrFQjtRn3jbdFZd/3REbHErL8UZV
3T+ZZMVJNYT21ZLXIJl3dFsLtFVh6jHkncLJtck37ptHLgGmLTE9Vb47tngS92hJfoVEFGVbnT1D
4UU2f/aluuE+bkqMR58J9jBUaRDtOu9MVLXvkgpXzEGoRQcAHGFBOtqmja8Q01C7U+iCGFTVju1c
5O2hWPbP9RrYQvkD/7GhUUp1vMy4A7FPHevRpAq61GtVqviwluOwwzjVodEexns6I6lWYGOgU971
QG9DeKQnMf8aA1hUAl3x4dAJPUK1iwa+vrV42DGANBkEjBvSI0KBmxD28t3eivboN6KYUHGDCgNs
9IZUpRTlaBfZ0J6qpd6uDpui3TD74E206SSizNuAqAAWp+h/cb/bOxux3ZY0j8YiDMb0lfw5TuLc
lATY1/Jgp0DnrFxQlc343KNrEvAwTY3RcyYRWX9aZ6wt+tgA7hfRr7XjYRaildi8keyRgxycTYhK
BRDMnPmGDJ/Fblj0AkDQER6ERPOzBjDLUPUEdN5e5EIPlbHHotkE/RKkoaObxbo9gncc4L/hujpj
EOk1O+AmCw6VGehcWlbjFQDpbzX0JoOfFQ5eH51fAWuS8XaavRCGoISkG0eZBFmmOmwxrKnRrD1F
lrDDRKQ+EOILkJ199D3cj5cc7rPfbuoquY56tlj5Nwme6z6ocbI2ZZdp5Dw/Ryvq9GKTJINgsj/O
2J9LmC2FdZ3LyPbX0lc4mFCDqsLTU7xvNozOvm6RWEz85K4B9v5BPK3Q3cUjyTwFrlWEWDGbOuW9
c2UvRCK4LO7FMRkhJKPBRPM5wTE/r9ruZo5ETASOlFm54iU2f36cUJe/8OVqCJtiBDJF8QzOeNt4
P0g3ep8wTQyGtCy7+kvpWmCaBCIWw6svc7iQv4KRe5e6i7x3I1y4D/tpeVXRur60wJ4hB2VqN7VD
d6pDgPtaZMF3xAF7o5z7V0BCwR4yg/7R4iC8LRPxLN1UXtY26e/rkYYfszdqiKAwJ+RBAi/azbL6
ZWoU5OptM7ubXsv22iFVagdve40sx0Bct8UiJC9yyWkh8G4GOjWiq+2mnI0lvfarMbl0/XulzR0X
2B/UHrCkEQEhx3psohvcEHbnJ9gn4Avz1CPavuFshQzeKIQwM1r6anlZka92spL7wJlKfruB1ILk
32TxToly/By0vntcG/QjYeev6Dv6aUOppdVt1KEf7lQV7qcujlMSmfjHwlfzOQejzWUZq50qw61Y
jOd2s2t46jOLsri4XIK88sDbWB0pHcbXngbbBRGr6qyEKz8NBXQCDKiv/BA4ouG4q2X/uUQAsjkE
c/ngxueJ+B6OG9jUfVqo1FMi/HIPqJSd1frSjC15j9apxGQUTgcqPXs/VrzKY7diJ9eLbr+2TZOF
Y2LOYzmuKGFoLtpx+X549AaqllyzEcYkCj2epuWdKOfl4FGfn/3KRtm2Bj06hKj7NeACnFyP1Ssg
hmnNollN2E+27YPBhF/8T44H2cgY6K1r5iiVc9KfSzcGwDVdVbCqivOOVDWOGG7u/n2q4H9LtPgL
JeNfEjf+L2QM+gEcZP47QsZx7L7+Q/3+j+v7X9iuf/7df/IyCP8DPIoIOnyohcDN875VA/9JzMCv
YKuPEGT4ybIQpBgPr/YnNSPgf0AXnsTf+phvMe0/cFfxK3AJQWaH4TQPv0WC/w41A7SQf+BlwBoA
Ao0kBG0RXNi/eWj8lTZo1KKomyoCr7CmBFDxvprhe5z34nRSIriPKqh/1qQu1ACT1n+4Wn/SRP6R
Nxv8lbP4txeHcxJcRQFR4qP8s9OmR0ki6QIUVQ046Sxg9PnQO89kfRNWx1GD/p1iuzGdZF3N98Ri
+BFW+PsOVmenEa0yslJlC2tMTDDgIoZtd54W/BBuj6/zhjV+XdfaO+PqYpsKp3esnOHzI3y5/loW
ota8hBtDKkevLCoDw13jUbGlcQP/YAmF6afw52UFTsjmeidmnPKcCIpgom4bgGeY7VKWdXIvNyl+
To7XKq0IFk/Y7C/ry/fKN0Q68DvxcBKkDfYJWDwDiK+/a7LLDI3U723yg2scLMmfKRv/nyT1PxAe
64PI/a9pUjff7G88k7++PmEO+xe+1J9/+78ZU4zDIQNPGbRD4PT+/cEE1RdM3RDcKA/paUGc4PX+
Tpmif0DMBEp5AItmcKcYeE5/p0x5f8T4IcIrwHTi32Sqf4MxFf3NAeIfCVOcwuL9224GFA3AMf+s
DPe2UFPMVB1EeGqOsXKq/Uuz0S8x3IDZ+drA5rNuMO6gbf7pj8NrXZNjGC7huyNk2/e1+QwqUJPA
0rxDZgPQljEM1IHJKEULDIJt8gbjAbqTLfxtS//e38acBfoOD+3rEIAko5ap/h0gsPe7FUXPb1IR
oMtexxvV/WZsTeXQjWXReYl4nJD6dutq1PbjuLXysa2DFgHCIBI2TkKwDLwWpNMHpU2BLiVvY7lX
YXNbrRg6/XVK/VXR3RYTd63R+16F7AEAcgACtQdW5NQ/d8q8aOmuEzg3MBeo9sD+sUgmuybsMymw
fLSqZ8UWjS28clR4G2CPdI1g2O717VEmaKWn8mhN9zxVLNmPnGZC8F9swgUsDYx8EEre3I5KfyUJ
cEAJwjH66Yz403CZtL0AdPushf+pY3IYAhCYG0/+iGavQM31n8BVZjtbxSCC9fyR+eA5WIteWBqy
69blhwG7aKvck26HL1aT+YKlIEwCozcno1MgsRdlDf3sV4l+jNX5upH7XpRn1SdzuppqS7HVaLJS
dskNNls8R/YecLMBpsTDV2m8fBx+K8/sxBSNX9InXq5LRAC4UV8d/tjvZP3EYAifMj56RWQDmk5G
58FK+89IAmQLlyZ6qGn3VJuHjuIHZQebn0logM0rPHC6ZHyCEvZ96jDN8Qb7GbCVGoO3Kv0JQD7I
dxn79gsPYritEmFuRkOn2wgbsnze0P0Kifmo9MMBb7VCVpatDrXpQuxA2oKpKcpiDR0rVh5JJrzO
368L+MAr/JnhIRLpgoI3kJIe3GVPW0D2S/0Tckk4zZK5S4clukOPXGC3Hp9JTGLg0OBa4QMXPnUQ
DcHYB0+B5LlUDZD6QX4I8GMX342HdoClsYhvImDKFjTl1KfzftNIAa5seVgQbpuGawRcH+JxI3G+
W0AAHlXg9fVxzuHVnhrXx4hzNCU+1lyGb0iRfItqokSKARMEdVoZuy9XZA1F9zAG/7GgBIBkwFM2
/i/uzmPLcSNt07cyN4D/wAWA2JIgmWTasqqqDU6pSoI3AQ/s58rmxuZBds8/SSSHPOrlLKTu0y1V
EGE/85rufgqsA9vcr3Vlbm03+ezY1sT5yBSkyRjEUTk7Plp19nctAn7slvZuVNonqoQ9MptaN2KR
mraA2sBLbDUtfxHlcxZh1JfhUyJBphX7ZP6jg/wto2iH5irpbGf6jeZGTyKaPzSZPd0FnoFQQ31H
eAIIuJuPUxHvdFkDxcvLvzS8jMSG9di5AEEgYv4IXR2YXOsbQqPpHX8XfcwlFVJEY1Go4aHut+O9
99PWJMGwx+nOcafqTgh3eLHIaA/lWIV+3qjsYPXGJyAau06iLBVFd8Xo6Du9dv+2Z+tRmmX4lCbz
TzEF7lNUCXAA5ZOXhrzY4AG2Tlj79hDux0Segh4okWndIa9LgT4n7u9mpW3GBHAdmS7IrnQI6Aly
xOQo/TS0jgDYqTgN3S8FeqmztXRf1eLgSFVuCyLwTZkbHv+t+jWZkeWj8NtuMv2vvo5PXRS9RPyM
u3Qq6R6MP2UbFSBSsm1o9vozPA249tp9gMBau1RgZYdlWc2RCQuah5px0OT4AzYzFShzHiPECVuq
XIq9gkkVOYkFAbIZ/vCS+SEZFIi+WS8200wlIKCCPmLtsYBT52T6SHmVZU21O6dIjA3/a3xflCZs
bWi2U4bUYJZS4aNxSrY2+DAx5h96CoTKcn9MORaSehg/1XmR7FyRDzvYWd+N2PVFOz6EGRi1yR5/
yVDfpHZJx8jYeICetAhau8gopdeluAvb5gWR1ZjdzEVfdf1nPeg3g5q3lfMjrIxiE8FKeHSdgztr
38bIpaY8zneKflekNz895R1a1X8eDbpO0/iHVsqeLH78PnX9Iw0voG/ZpoxD5c+RJh9DF62LzC60
E7VT3EUX5GCPJ2yrhngniqL4BfZJo9dBmbfOh5/xDIzJk/MHF2iM7xo9dQHjb6O32vtAFaYPuO1X
M47Wxgm/InuZPFo073/EKs33TuL8USA1tylhSyNhqInQPnXQC2ihTfEpqOgtzplqX7whojoWOXs9
lqE/ybA4jtJlFSNKbBqIgcLmKXQc9UyDmj/tz0wALKH/9N2VFPxd9zsNSJpBMQ02b961rd7Lrdm4
QHjip9ioXjC/vaeU/ndYqWmrOz2lHonYQcJ+pgQf+6T19pY+168qps0fVxLavo4NqtsaB+U4vyZ6
73u5wJL1BaAc2ryo3Stq2WhB9qYLlNkKKu1LtsCbu8LQXkN9PxFuvKuXnSbtqPpK7619bIK0exG6
1m/mOFdPzgKhHqNEewpzYNVlDykgHLzo72ABXbfOVLwgvwoSG3/N5iBl636LjDHKN84C2jaaZt7n
C5C7MlE0kQu4W82z9adcAN8ZzwghRQqqDDQ4aFfadwtA3HWL7o8QVZKftdLsk7KAvCiDYlyzJMLj
khJ7S3IcFkuerC8pc2Mm2cd0DsxnT9Nimmyen5jFtAX3LO66uK32MqbHvrGisvlbeqVEiBs+hE1z
4adjJyOcpkac7Dyn0JXX5v1sTT81GbS/U5mG3DG5+iw7ihFcFFy7IygEZxp8Rdvyw2L8uRv0HEDy
OARgd1EDO6qpdenJqAXtAujjUUee5B4MA5ASofRn6CXRKeRUc6/XNPNEHqtHvXHGbZFl4N1/CnTE
g1DyOBXIl+zgGj3nZtQ9j4kn0l2tHBVTxq/rD8MotVNTtfNmBHd6MOaIAmqCEvbTQibaaCmYLjnH
4UmjaiGRJqEhVSYB1JcgXgSGs9j51o7h+Byl6mdL98SH3jT8OQhTI9Mxy0MbTkuFurCGxM9oynzE
KGQ+mW6gPsYdIR3JmPieKhOQNrciPOhYmw8hrKp7N9IdOopPANMAZjV7K/Ad3jDZ/OyNkfJvm/+C
b7bVJsenrXPvTjX8FDPDybhvv8TZCNFq8IU3/Ejy7F6bKEg52XCEQpA8d10uQKuGIG7DiktJvE4s
tC3QuIGZmTCI9IcyooU1R+apaodiM9SwlJrEp5hTfnDLsruvsnlnZ83HzmopnApj5zXs24xXYo66
4TAk2W+wV5S9Rzf7MgX91yaYu62VWkBY5iinPwkBrCjCfVnK+zI0ir0CE/CsyfIRl9s7eBJfVJqS
tGZSfRqHYZf2zgcZ3Q8mh3AOtGIrUANtikJ/spsI3Jus9rk3vigF37p+NMqUOHQIfBUT48daVm4b
Syu/CA24N3Vc25yOAB6h07v7KqsQBNfij0MIzAEqFO1/6m55HHyd5xZgb9WCwZic/OSOHS27rpQf
xhBwl2MGBzvVd56IvlpOrR5cOK6bCsxYsumK6RtJxTce6fvEqejJtOLO9P5W2GM9uyhiH8eyYevz
z/7UCvAAI530DZVFKlKTXzvtL+Ap86mTn8c0fACVsgem0+zk2AzUipEbiMUu6l7BKwCfZmD9afPH
KItoGxMLZo30yeteTOAZvk5Kk5fqOfCGk9u6dNNUEP8lB9wCA5k8qnZ5XNqvRoSjseWlj4WI5103
BCDPwkfRfLGAadBr7B/1Nn3AI+xkzR0q5SW1QTNLP0kBjl+2p0mRZbhl4ReGPGXGxPuot5SD/8o6
8CzDOP6g7xTT1Z/vjUzbEI1V2wH9hF3XymJX11G6T3O6k9T0TnZP7M3bpYUAJTjEuwrVqripRx4G
/ghtzIj7MeIsCuepyRjenp+bGXC/W/AzZbsPBZS6NAaxUk8KKMdrvvyPigf/f5b0XBvlLui4HqZ+
4DworZH0/79LCf/rf2Y/i9//gzof/9G8ZV5d/IP+XVcw/sswdDRtsA2UBjpl/11XMCS1QAjE0qTW
BZndgQT177qCoy9EYcxJYUcZ51x1If/Lc03DgEVqYV66cIj/QWFhoaK/KSvomASQNzE+VQy8dddO
AXadKiPuMWc3y1Fu2q4b7prWOamkxhfAdsb9m/m6UOK7NJzQFzFxgJ3Q5BeBhzes5NZRtidkNPuJ
NKJdVXrmpl+QfDVvIoYvpnujpHhezlzEiph4SjkI5zJbwl6NlzaWkEpkcDc0/jYMRvsINaV70TOu
HVwPM5KvcmqxVszCvTRn4+76965obq/jY6LB5/ILKCtROXr7vWlOedIDT+k7SI4dlY6TVZGI7HB9
lHPpjdevNHU6qagm6RRv3o1SE1qbQFh9sxoKgpmm3HcF1gC5Hk+760NdmFDqsh5bRrBj3gkf11WT
eFY1AaaxSVNaqc27XChJuF5md0YcGVshJdjBQZuXLmZ540tXvsj/+lSTQ8O2h7zIDzmfUNuDTqYE
3RwFkBjaDP0hogwUgTZpx2GjuwTSW9FaTSgOVMljbkfQx1njDqK4pqJPo4M29DZN7fTLPJR494U9
YDc/77TwBbT29DsOOveXXlFFurEXV64Y//7tALRNscwe0Jnz355IYoWcvpSf5JXcOVFeb1XXhjuJ
NMxLPlJiH3XtMSgCg0J1Um8cqLdHNndx15Qa8Dv8P3lTu8zXQAger6/rshFX94BpoT5gODoKvkAe
zn8bInFtUQXB7GsGUSt2MtUBnDOEgKDfxg3miioGIVkr858p/vxrUiwpDGjv0E65jc8HLmFF0ze2
Zj8A+7p3W8DMCviqX/Tjb0SOPl3/zHcnhW+DGAkdFokO23m173lz/zR5OUgtHW2yxUHsC7OWL+Da
ScrNvtxeH+rd0V+GWtTghHA801kfSkCajTIaSl5lBdsq8Cgp9Sq/8T1ISZwvG4MgyoYEnr5IDL4q
ab/5njmogHNH0BfHFm++yWjVLrHr3xIoF0lgPW/n2e1uXAHv7vBlTBv6OxeBjrjn8v+/GVMzuibp
60T4fRkML0ORqcfeBg8i05peZ2E0n69P5Epniy2yDEjzjRDOxXTOWZ35HL16WzkMGOfptMmqIiWd
D2PfsBF5baf0e9OH433nqPZTzqG6y4vG2mmiSG9c5pd/CJsHVWPLgVy/7K43Xy6cIQdPrNm+mLX5
rkuoqAK8s0CTw8HLEdY9aZ1GNNagcj+LESPzdChQ1+BRvT4l75fdWJxleduwITY4s+c/xKkQcqRz
L/xKEe87sR4cShvsqQ0KleS12lBsC29dve+uCMSdHKjfS5sDYvla1QZgMz1qV0KV1WAKpV4AD5Iq
H9jTCYRcAq1msItDuCBhpQf6Iic7SHGw2VsRyqxOkBR3/aB0n6rPk6VUfS+d0PLpBbY3NsyF2ZFQ
yxERpI9KI3N1pXTKLhzwY7rfddlHxwGLG1pB/jGrnO9lG2MJqjIvujHmu3eR9hDiduJ1cijMrfjs
thOHgYf5AWoKSt1T+cDlXUBPKblVP+vR+KvU2CjSUwFcwfKmJNyFtUFNhpuGPWEhOrT8vDc70zHL
aCqgFgDGaFymGVi1yCv8I3Lb9pvM6vZxphm72EslEPQy99vELg+TDqfFcWyxE2Nj0kIA+VIPPORp
WXU7B678RlbwU65v3otT5dK14wAtqrLL8r35rdNUVnHWz7qf0G0Dk6zVT3MJyAaAZeWnZXxUobfN
6bUTKqb/SGd9uUpYJsm24L3BS0GsTrAby9gYGpapbZvuCdRytCUSrE8VmI5NaITpPuQh/DyKyrrx
1e9fnvORV7dmU02d2SqwVh3VhR32LNAoiz7ZacVEz/K/c5ILMfal7c8j5/AeEHaS2JzPryrR71Bz
p/uky+1O1RXhxOh6u9AwooMwTcqV5mzfeO0uLerbQVefB+VOtoXLoLEHO8iwK/euCIpfs26/OJUL
Nj6dlE9PxgXNWv0j0cB/Laqw6LMSPggXOZjzD+46twGDznkvIXz7iqvlAYuu4pgWEM8LPRY3NtGl
pRQ2lyFRC52LtcH31AxOpkwXG7G8cBcIQXoIUudPl5D1Vsi4/PSzsIz9Kpbs0ND1RdBslb9oQETL
mucfJl7e+nEaAv0reuyuGzs/SAxrtwps32H0+sIfNaiNiezcHda25o05XolO/nuS6Ys72I0BXfFW
CyxsPS+LyNSBJAO2hMoltuAPaYkUabZzy8p71rq+Qvegs3dzoVONnqCcxVMTPVtpqe9tsx1PJZny
8fpuXwkA/+uHoefGupvAYFApOV/9aOrsOJFw13oB3S6KTHjS1QdzotdXB/MMfDIfYDigpwoFBqm0
mq6zrLkCkdQedtd/zKWj57jCJjggmPZef+ubq83MOgf5jt7wB7oLe4LtkFJOFd8lk+Z+iHIZPgdF
fkvk+dLR4y52bARrkUC27fMJcLo+grVjGH6eOGQUCDHdOfn0qLWwfoSexbtCUCjv6k6j39Gmh+uf
vDL//Nf8o/BuA3EgIETK5Xx4TItISTxOQ1gWzhF0T/Vg6JqztwcKVBqwx53IeorVS45Gx6am3RSM
T/xjM3g3OQDEqap9X2XOEYtClCnJ2m7cTZfOqysMfpxwSG7WE5SnTj1GYWeAwSsQgXKTeG8jyrBv
RCv/kSvbvyYDkBZQEQbjjljdvSbKg3iHoRVRGKn4q5eZvs1c1IRVXw77qUZQ+Prsv3/3Te4FAjPA
ZAgOvqJG3my4gdt/SlHEBzsbBehYIDSl18V4DOjVbkxlPEqauFljhF+vj7vsqfN7iXGXyIAZleRt
y+96My4SII6aSxJVMZnxRwhq5bb3LO/G3nq/sxlFopNngX4hEFzdOabSKihMwoAHKdwXjybbVlpd
uo0yuz0GKZgPmh05le/gtzd63o1rfvnT332jJNYnsCOmWq9l1yf5UOrMrdQiSdQqTD9KvfBLVhAc
hCq5Zc32/vIwMTFwKY9QyHH42/mcUhsXEhkCcwEmRDulIrkRcF2JsnNclwVszrmJ7bt/vpBUHpdk
goLcO5lAKzDrPFkG1XEOwE3b8PwmRSbo+ijvTyBXg6GTNHI2eDXXEblAja8pgBpQhgfCKkoX7OvU
QdaG5PqfDOUuOp5LPLB+MREei9Hl4IOiKpl8I6eZOs5663flPy9m8jBTghIGou/ETe6yoG8OQRMC
UrczABo94oP7IUv/jPog9GOnpQCGLed/MokIOiESaVJvXrCob4ebnWBue0GfWiWwExpFCmpKICwm
9J8bQ13IdE3UulkuaHLEkOu9iCxLWluiN/2x6NL9EJT9LvJAEo2GB65jyGmWAYpDraKsfFqP/cap
psWqRNNv+eHc/CnrK1WrlMxb+DbNoOOX61W46PJ8761Wn7a4do+4RNA34XmMv3kECn6Vj+XWqGtx
Y1IunU+EvhGOpeJC/Wi1iXueMhfNdoO2oJnceQlNLJOWtIdwAdxwGIPFrWNz6QbiYTcc/gLfu47k
tdBoK/qsfJIt9F2Kg+SusZBl0qvoU5DCtrl+dC59IMBHIfGFXATgVvvZm9LRiAMu9W6K46Olj8Eu
zwL4fV3xQSz9Z+QEoxsR7qUHjBiaYih4IvQgVpMaO0ZaUL9aHpIJujrE6ZOJoMsBBc76A82JfkOj
QD842BzcGPni5Dr49NoWhF4aQOfHSUVYBIoqwUWlMiGTdPW0ywej8LuojHYs5q0zdekOlN5SA0BH
jzhtVbMZ2hG3N43ZtRDf3Fl5J/axKKK94bK3ry+kdWElSRiICMCzUq3xVt9mBbo5iAK75abRxseq
VcdW10Dl1LH0cwV2U4OEjGLIUWaGfJwqXT7Af/iie5VGVIREADkOksLhgPoTT+AmMmBBzOA9rXlM
7gYzwwUiKx2/t+IvehACtBKR8cXU5ug+riCTiBYScIEczwGX5UV3R9IraCgWaWgvHeMkco+5Odf3
YvBmhIUQEQkto9tfn4ULE46rnokGrqcjEb1O0/q+MNN5ZGtFQ576TmU2H6hylLtIhfONk2NcnPD/
O9a6IJfGuV6FkUkSQt/9IZdTB2EUya04d9RxTOB/yLlp94hj2vsgsMQeWincpiTNjlQRkQBQ6K0i
Q1Zv+7pHbgCpIH5n79yYkgt7nimB22kxKQKdx/M9j25OnVYVudLAPj3Rjf6Memr6taV5xv0+z/E/
P2O0PnEswgYbne61EyeiJBpAOwI42fXBh1wf2rsmkGJfd8jV2WpIb6zDxSWnMokPDNEMEf/592lh
4cnW0Qy/qY3wMZmyaqtRVEYEBwr29d31evmuwkNKbUIuJVHSr7WnqWYng5YsZZa8ztuvcxQAg4hm
S/uIwNYAsDSN4pd0dN0X2eofh3TsfcBI8Z0VaPIpzlT1rTJAvSnzr6RrjMd6lOBh8sZ27G0EpZxt
0kaNdaqqUcJEKiMqY1ULuE+vfW2U7bAlxRwhreUjXZogqAYBsTHowfJqxYzMgKrcr0CeTEBUUSBO
6KyAXDU0fPIQXWuGl1HG9UlmBYJhTm91n5RLtQSccoaIODG5vS/AHT1nmZnhWBSazk+RWSMCy8Iy
en8QZaYOBnRnsY9c8LugGo3OQ/YvhPUo3LT9LoMsBVtXdvQmAN4clB3LP7TI8v7whnb4KBKze3IL
Z/qWmzmOlFxj9b4SXWnyprfmHzlZT4b+gEADEThaYwH0SNofQ6LUJ30Sxn5QJv9aY2Q2jDO3+i6n
2PjYdsR6m2EOdtSDZlSrjXHCX8mxwH7lYdT8DkUH+YJ6faCj6GNzTBuSj0MVwgy4sfcvXQnkRpgt
k5W771szxBDo4jWUGunIwIt2vqmsi3dWpwwfP9wCenNj3Rjz0v6Hi8xxW6w6GOB8/4fIhHu5YEwL
ealjwc4FiRlNu2aEp3d9/18cCpaO5xCLElatHm7UkwPP7FuKbh1XSVHpzSEquvLbPLM414e6UGJA
Up87y6DoRkborp4zE9g/fMkeZLtMXd+SrbjX8wjBiVA+IFncgcPLC8SvPbWXU2jsamuSW5vC3wkS
QbENY2QEVWbNx2FGfikwO3m4/gsvrTVSLPaCMqAKIpd7900mMHvNaOoogvpBmJc+jHO8g0i2tmXb
InUQpMNDn9zyjr1QkTMX2AgiduAKwMutFnvobGRokShBJhFa4QaopLYDwF37UdFXv/IsQRWtspL0
i/CQFt3YEAu+9Ik3fp2mPPg0KJCnmxiVrxcoF8YtS76FxrbOnk2DUiGRHbEVneXzKcnx4FGVgaFR
OsddCK1xbNFFMeoRBijeK/fdYBjfUrJ5FJlMC1wEKKfkKbIshSKtZ8bfiqiq0Sko8ocwdmBRgVbT
n2BSourhus33yBbyQzVHMdxaApU/lda4X8Yqtn931lQ72+sLfOHhNBeCDwAZShHWQvN5u8DC4woq
8pEaG0pbezeefjRVZ29HD90M2Qjzn+8n06SVBIEXQh+1q/PheIYgU+czS9vo9i5zR6wgQx0hiiBy
XhCpW2QWOdbXv/HCiaZ6SkMXgRsqAmv/rXr2eoVYLtmGikPqtWWD9JSUx7az1Y2hLhRtSaIoc4CG
IgSnUXf+gS6K+P0c84FAYmB3T2G1CzyeDndoUVnRzMB3S9hEcpjJNHPvfhz0Yq+pKUEPB/X76x9+
ocz0mtGR1Nlku+soJWmQFQtERqBYIK/aUO7ZoNYyn6q4QMVQH4r73ksgGERD7FcCg7Lrw7/HhTjs
Ld3VmQmQEMIyzydjcBNhthEFXKt23N+50cWfZnsWcISH9CBzYX1IW4/SdprXXzxkGj9Vc0XLql0E
aSJn2CA5MW5QrSOLafTpxuV7aedzfF/hNsAZ1ltxHhE5gi+OCl+uDDQUk0e7Hg9oqkWnLEymGw/Y
pWwfRBz65LQ8WIn1pYZOo4UoDDWVsQkqn36ZuUHMRaEqnDfo5disAHWkjdtaMIBMv1CG7VONDG+8
bst5XgV3AHUWwBj1FtAHqyUxRYVYNS0EP1xOOOogJmDV3ry7vvIXNp5FhsKrhnADjKlVOO64aBU2
2YDpS+YYH8rJROctRHwh69txj3J74SO7UB8LRBSOnRqyGx95aXhsQ+mH0tfxzHXTmE5RlPVTYyFO
RFUumMfZL/QSLHqQp3sbrUNfIme4TTL1uYpc7eX6x1/a9ktlidTMonsHpOx826PW6+pxR6UuDmYk
eFXm3Hd6v2iCGfm+7b3pbukKUI4cPSi2SLwIN0GCJiC1TAZnYSBnWP3G4qNXDdWNqbnwoJNCmDyr
VLcJpFYXcCz72S5Dy/QnqBR+NJvGS014coTXwoa0IL5N83yrQnBpULooACDZ/pSAV5cioHygUA6C
lyGCVnWdPlldMe/RHojvsm5276f2VlNv+RPX25wwlzuP/MygzH2+BEirLgLbjCgHS4Lcg0do6iNy
wDnw7siNrKW9iDy4FeWHGYjzpk/k+DmV9c9MoqeoCcSmru+KC9eNhfgaxeiFgk7V6/wXZbhidCXY
eB99JLR5Xac7aH31palqpEpzVJeuD3fhzSMdxu7AIS+mZLwqyqQhBS8LvW0/NlCsSypBjtQRSzqy
825d88uftZ5s8LqUZSRwW/Ba558mOG9ZKDPLp33c3sOepWcStcl2GA1kdXoE0ssBjlZSa1Sr0fE4
VpFzy8L80hYjIgO3yQQDvVjm402gGoeiaQpo9P4sC1hUfYlo6Ox+KeD3IaaVoAeXlH9en+KLQ4JU
WnApHKh13Ssx4nJEDotLbo7ap8IYEKQMapAlKOX6gFomDB4GeSs9uXi7cLMsQFEQwIBVz7+0rO24
To2AjZRawVFlabVL4TPcq2CaD56KDfxcSm8HLxQGftAm3n4GSIfuX4FA+oRgno66226wXAThXBbo
+qRc2ua89lx8vPyA0O3zX9dms2c3aF/59mSABpHQktwKN17YsWIHx0jeOunLH7jefIDW8AOBrEjB
YnWhsRUae17UXlkFD3Uw6gIOztx7BFOqQ2BVfyF6O55SeM/PVVo2R+wT5LbqvQLBFzFgGBRuiA6H
4/VpuHT8aDEghEFjaOl8nU+DqIauICkGjgloEUYW8LEmm/zWtYobE35pFxLfATJ1wcWABz8fKZQN
Cvdg9Xylhe6DayMV34fzooo9YlLVCv0eRb5bmJ9Lg4LkoVezYLPs9fueAFGOQ7u1fQ1Blh1y3wcs
itI9Zs0mMIryMxClz/98QhfzXK5yFyz4uig1Gn2WFHWCOULoZtsBsclt1yikdZp4vnF1LioL77YU
fW5CQkx/ECZYZeWxFYUCDh4acalu/XDCPr4TurzvkhA7kqrjYstlvItIOQ9o1pjbkeIx9iGTvvdE
197bCbx5APHVsSKwxToKK6mipzY9ldGNq/dSoENACQJfAgDjOT9f/CRswjRtWmi72uTSFg9/Fp1R
n6Ia/5mgT9NTJ+Z+Y5QRrHSTCtT1Nbk4T2SNNooqvLXrOjR846ILy9Amlpwwwmi5c7tG7z+OXVMd
qC7qj3oO1dsbp//gdElyK7YgjRWahuefHWFVE4sgY+AIxlqte+G9O2qDT+LQ/idDQVZEtwIJG0Qq
zoey0aCM8BgHaxigB+bpPeS4yJx2noLNdH06X3uP66uMciI7j0rQQlw5HyvyMtgOI3XFEi+AJ6Pq
OsDp+NJJlD8jr1CP+D0kJzWqX3TUTCIYAbcTBaxDNpvgCjuESDX9IJsm3ZqFBYeAe9fIah1uv6eD
D8qG+5Dn4hA6uY4sXjBApVf2ja+4dDUg6EG+CRtAf+cdPNVaNmO4Zy9993EfoSawswpbnZSr6m0X
Nj1hAToU16fOuBCCAFJdQFJUCBfE3PnUWdrUpeiHM3X4H9yn3FybPAAzMrpl7Nc0VH0rs792OX4u
ZYl+Xl9CHrz+G5aLdrV6XE7C5VHmB2DHef4TIrpdQeqyUyoNXTED/PJz5bnf4zGPH66PdPlrBXaf
Oo2wpc13PhSVXTkmgWkjBd2DvUUvkwrz+HdaDN7eScv24HY4J+n5RObtaNp2xEfrxrm4VOggtaeY
ojvkee82K0JEfQcH3vYhc6CGYiC67aJRuOnFMNyx+7xt5KKAjo6r9lC2lO9hTkvQfjKAkYmpxo0p
WRb43ewve84TNrCh9YNb5lOkxSk5M8rfyDe0LuwOo9Q2g4kjY0EcsBF9P+8tIrbdQM31mCHqua1w
EttOvK03VuhCFATGQOdB5g3h96we5RiNa63FKRPSutfdzwYX1DyV2qPQ+hrndeMGOOvS1gOEsrSi
oAZAYDjfD2WUCRGGKH9odE4RW9DSYxIh+N9RA7gx0ReHos22dNtMDvnqy5rQnYrBrG2/1gMuERFx
9QrkQZDruLXFll+9XtKFIvh/hlom+U1IXwzZRH+IA5UswoeY3Oo7sxmUf2PnLLfqu2GWiswr6AWV
sPNhXPT+Gw/XNX8qJhTcKQShIa6nmwZI4LHpU25JdIKPOqaBB8/Ce0hqlJrjDrQlyrGLdyemCTd+
0xK0vvtN7BuXpjqV8DV4IBrrRo3LA+fQLQL4C3IwsipKBmat9iZWPb/iYLJhYBfz4wANZ5HUjA7J
gOXp9V9yaSNTz4eMwTXD8Vo9SWKC71WXy7FKKqwUcpU8klFjsIhwGU9IKm6F85fOMTQU8uOlNofd
7PlqVJYIhBohF1X6i41L0kYU449QG1CZnxKPvsPibapE6u1irEoehzqS+3hs0q9RPUQ3jtXFj4eZ
A2DktR2xutGruEQBqWzYgDOSZjLA+aDJlPIVTuR7EblddmPdL7ydtIFofCwEgiWTXn08+tlZq3A/
ImNDkHxwkJ+s5hRhqfI71cHEb6Ne3Rjz0oF+BWCjAciRXhMHtKkvq6bsLV9HPfGUZ8WA4jXyNm6s
br3Sr+/SeltDc+KG5rRSCl1dHugkhYOGGZCPq5TY6bCOaAkjF8n9VW/6Imx8p6RGjdSP9MuJeDXr
cmORYdf2NdKmPgXtcIcLK2JSbVUdC0Q+HzwbAqRHe2iP1qvm05TPNj0+WXdDJCZUiQYkqeysPCiR
R9titLx9pLnqOYNKuY/iwgSr4t4qsl0IjHHTWtjXS5f0XU422x5mBUj7AHjMYx/tG+mbUeQcFAUm
3M5aysx4tRzrbm5v3GaXtiyxOFRUjyYE9/P5DoK2JD3c1WyApYuvWFU2L6GjoedkJgHZia7/B0fE
ppitW7QIaQavxkPMwY1NG2WVqHEnHJVGZ4OaEfjOCjfiMracu+v30aWZfTve6khalT6LCDg19KMO
F7i+xjhGix4A47THxh7Sp65GQKXEAOHp+sBLJrXeukstjb9caEjrjDcSCW0yHQAG+OD0b08U3imZ
iGi9eRq+0K5NH3N20zZWbrgfEnkL03WpU7yo16FciX7me761VtdanpI5+HPS4VoZlPH3gDD8VGZy
PEbI827bxkTNccQZYbBb8w5pc/UznoCduUX9ILvQWFQp3O0w1NlTH6fFjZW5+AsXli25EkV/pul8
6yWYtXT2hP/FbIMidPritzUqEiVXNAe1AOAr1xs2wZTkYNJGc++19B4gV+sPjelgNTi5yeOgKqwG
QgQyegLtT9eX8FILxsbklenjgVmMvc5/odFoOMUwKs0VrBA2I/bGuzJH/RKhm/2Al6kP+MP7IwtT
Z29plIEd18me9SCqb7yqlzYThE9J51/nMlzfgxiUGu24yC/bBmk7djTpNtdSzOTmIDw5neMcut7+
PhNB7jE7pHt4fSIuXflvh18FVnkk6glLAlpRY2N/CahSQGyhfLYhtvxyfahXsOH63MAPer0bUJlc
kyjiPtGliEqAWSm2f4M5IRmDFZNf26I8drBXPoae2Txg5FMQ5yTTIdSL6IgfULodi0B8JJv5nZvJ
J0k6eQKrKXxhjO434kLguoUmnmgBoVKUOUDmEyfY4oiAJ8aQtg9YTxvf0UUydkaBaH1SLoopIi0P
o+xB7Zhh8RDQHd0jluDtESexHgSt6JPoTLXvMrPbmYYzbK9Px2t7bT0dHlVqiP7gPt4BX5kLuzA6
sJI8Vt2HKILsC3HPBQIcBltEAayHvurck5lP6hEZ62rvRdVwP8f4cyOIOD+XLgYftJewWVCu63dV
N3/FPNZ8DruqOFhOUnDMk+kvLOTMnejdW42VS1sHEoixxES85Gs4ILWowTDxoUWakZ8+5RHWAbqT
Hmh51DeeluW+eDdV9I7hSANzhCR9floRfkHSs6eLNuUpKt6gXvDQ6vKnikr+BgWfwp/g6z5eX6CL
38cNYdCzxMh5TcxAqiA37I4ujXCzbm/1Iv86DO5PA7jYjRTx0kjALpY1xWHtXQ5v5C4JlMZIdT20
RzDrp0D25kvqWrdigosj0eemEwrYDODW+URCdlHwdLmYcWarjmZelDuYXMHOdAftxv6+OBSCv3Qm
qNRyt50PNSvKdQDpWDO7BH7nqGzvNoRAceSpG5nChe0BR4ceK2wIqGHO6rnJsTusa1yB/LoJ2yNq
p+FBGHgtAVGFe40PxHbSbra6Lnwf8o3QQQWHH9rOaiql3YReUUnTdwZP7qrQzkBjiRH7BXmrtHup
Gkhzhw7eIuZr0GY6n8sGkREsLOmk4B9bHCYHUGUMdmSnoyj2qMVWvRvhg+81rUYcLCrUJvIWrQIv
Sn2oKs0BrSyKwDIEzohUiM+rLfZoRXoPLhZAH0szMYFGW+VfldlSnUC+7kDfKDz8b+bOZLluY+vS
r1JRc9xA3wxqgtOxl0hKlO0JgpRlINEmukTz9PUlz/G1eOQg44+oQXmiUGMCyHbvtddeCxvUP97f
U/8WGcCHoTRH+ROj9fPrzkK188i0oOuouRD0XMTS6NObruzSK5VIomN06OKgL/M9fgbLwZ/N4sbF
RGaTSCxZzCkftugcOre9qnHSi/zm6f1X1Ovy7KzxwbHYhpC6yDz1hf0T1ACSZelGW2jlyNfu3EBr
22X4krz/lH9ZPT895ZeNGCrEDM2G3TE2mXGVZWjduugL4NuIwOj7j/qXCIN1Q8FZK1mwYs9CnXIC
bRvI56E8YDaYBoU69O2ILC3daDuB4BkarXX+ENWOvISPW32wOf/tS+n5ojhKeQAg7GztmuPCul4Q
QcBTQfC52CWv7vDdmLr+8P6H/uuTCMvRjKLehqbU25mzBgcOiWbxZE3aPDZOMB26MQM4d5zpOKb/
79TC/j+U9td5yn9b7LfPw/P/+lEP6JvePVc//s//3jzXz38+/yz3pf/9Sc/fs/+DzATBCnEKRXWu
j79lww3oqv8V9Aqd/3D3wnLhqAJ9ZBf9IxRu/Ycp0XUT7hj+4n8kFO7qs/WfPeqylpAMoxPYRMYc
Mtl5PICjjmkQw6WPHJrrurz0WVaT6Cr8hNvha0XpDTu6oJ2nwojLZrRk/TlPs6gdthjQyn7aK3re
8JAcsM3J+021VtQLLt2Usql5wNXSyZ/LgQqxOCChM8jmU6QwwLEvHFNaUX85dcLLq1snTYqwJu1D
d8u+9+01FNC2LZfHEJ0ucn1M6tHt90k32p11l0+4P2YxGqMWv0tVNhf47B1fq18wPc/3bg4iUmJb
YURd9xguhm0T+7ZYyZdbItccU/CujnoXjdnEwtgx2OVruFou+tO12SUfBECv9fKfhjkAQoaPbNEB
C4MRJI7p/PkorJZOSFzq0m/0eNdTFMu1V1qsWAun1JuibtO0jg1kBdsXHLdpQ9kIFLXreU//xSie
lPCnxo4nT4QMyVBZ9IWjmWgnRB0pk5Mvl8oYUs3KcFavQj9hGMOo06orDoPt43LADOCh0GK2SLvA
5Ei87IIGI7syHds23eXZVPJeKeQ23gto0M4QOsfSC1Zw1FaJra6qmaQG+wKgveDemaoUbe8CCcPg
zw6PwearyzjydjWYEj8QYx6TR9NJraoSv1f8VwJUKauULNroiyTASbsI+n4btMlgWsiirvUYYBFo
YJ++J1qGU3eb1jKXf3b0weLKvA5TM0M3c8cEqxv45Iqf37bCUOomnMuaQSiQNeJ3bt7kPK0lLeCz
4RWbvELXtrNrHMoZm03YmaOp31+Mo+Czsxxz45efNv3n4+T+bE/x9rJAsI54FzAfZyhokLrb/e2U
d8VAS0I+dU+r081pcAmzLlmnKzOflO9t26zxh2xn491Hi1Mzon++PhpDMQ35hVUlnv+RGtFbjIfX
4b5C7wLyHDKBHryOt68jvGyw8etKvvbw0VkaM3bJc7YlG1uMCtkBjILFQU1ZJbN7w0b8Rt3MuGen
4oNg9qz3Sb8Ip5+PHAalZkZHH4A/b4WVqkA+StjXQYNnb3WnOs6a/ACBTfjufcSEJD4C6qxHCv60
ZLUN/WetQotgK5bQnZY9Wqn6FzUt0YSI/Ci9wfpECoeL+adqRqD3pXGGMS1u5yZxiluIwpZ///7k
vkUE+QiADuhfbGeqdXDwzkJWXZ+CBSKXr7Pd5hkuWAo6fbVzx6mJlkPm9K2jriKjhn3cxO8/mkIN
I/TmMAFuoUhvs7RIGWGLvB3BqiOZonUo/epX/rgkX0a8w4J2P/R+yxxCUNMPDwAJWOBuQ8O2vTGN
XkXtbb16fe3cScBTdkSGNDY7VSkrWydIBjjJsy5SI+sIDDMryKNPzVihT3fwRzqlus2ksoafiZjr
Etixba2BhgXVqqLf4YDms3yQNZaxwcFFn79GJg1XOS3oxA3AJutlnvjtfrFxambjoqbIay7zEvCT
I0eOnDuL6kbeqOpDvSsNKDj8gr2tz+SDPLn8y07NxdBv0BLJumAj21HvbbodFv4OlQj9U1SLz7m6
Modc8F2zSys5micyq/jDEFVd/Xlzrb8ZzWL2PVqzMIfxEKcMnn3HRA57rOvemZNJxo1fm+0Lh2jN
CNc9aoL01Zt9Zsst7XG0D1tSmIgpxV1U5Q4WbuRwUlwu6WT5SPZLHK/EoZZBSkObLJBZNJ6hE+hh
x4evZfLmdihn+buyhpI/dJaa8f5mFuGQWzdlbjdFcUFRuqEnMF4NdgMH7KoG/ukkS/3WoYvhNmst
T5Xx6KpBn2oYUOj3BI+bjMda9voebcBhkC+0Fzr4rf2Cc3cPqDHiVRnReplAMdlxnTvti5/jFdhC
6H39UamOezDEOJ6o85A280NVmZiKt2mBkNrBQ055sL/AwtSTK6gi5+W3QU0wz+MimKw8ucK3VH/w
NIyRP17T+dJzxtSwsBnS9/fG220J79qiBAJOyumCNxKn3dudQZMIjZLVVN4yGQZrM7Qyn2DAtAxk
2a9x3kJvnWp5kDP37z/5DAbVj+ZipAUD3EFDoed4QKtEOucqMW6yqtdLqwySyvJ3dAJI2ItDmzC0
aSGsHmbT0uk1P4atqX+HojOv6iZBmnyxZJ5XH7FW395E+tWotGnpDVyi4BCe30Q+JGSymQRIGH4F
j/KMIuPMYjoMWKOBstuXCW/3+V448L6muPJ9EKKNl5k6rvpgnPQU/HN46ZchdaHYgCKtxU1zLgfY
ofAVAsh3NwV+nauzOY0JiqrKfFjSoXXH7WgNGNyVha+vJsvpauu5xaGlQEy+JWnpNk1KQ1t+4aky
cz4qzp5dUMQ3SIjQYfFq4UPF55x4C4BUKqNFYn6qwnDNvjleh5vwJZ6FrvEYtrSTGnFAfFv9RqfZ
zMKeoTkTHw3pPNGsOQduhSI3Ro0K83eiDqJVWggbj01YBtCY/1jayukvaZaxCK6gLcFq+GAfvL3s
+QSAPQj/2P6wHYCnzq4n7MSU5ZVRQJ/o8ZyzupSJlUaX6BM7hEv3FArPLm6JO4irrbXCjmP3/lS/
psM/T7UPcQjsErQRWJbOv7ObfvBMNRE/Lrd515Qd3tJt34TdbYTOTfKUzrOBqfZgLJzM9+vxcD/F
q8InvCzxRJ4S924IvEUWB7o6zOYvmQxp8ZwZOGLnGC/0ljKNXTiiR0d4uxg1B2KThpyEAKop446K
+MCxGHDKYQeUzy7z1FbzxKxxs+u05HTzNOmshgC7j0GyUdGShSe06bhN9P8ncGqNYpYEcqDxOHH5
QmYP4eQUmzBsCEu3bYjd0oRLMjH2ypoOQ3zuE2no7eSXy2g8prCORbbhrA46RXnNcPqw1r6P+rbF
iaPgjjIV/MaUL8hQoT8UTuOxQJBC0buxpNaJlW+A4U8ht/jC9cNw1eEQOSGgFS2Z+fT+7J3xNVlD
DmufbmyPSgrVsfM4DTwnc/HzFrf4pOVcKvL4+aVfBhNeTYFvJiFX+1RGNX4BWHTrQkAwMANFUTsM
W3uMMop81L8z1yJj9AAs9E1tO71X3J4+u1rF3Hw18Ws0MT5oQz8hu/5v/v0vofgZtYtvAcUgYyDg
hCvL5j7bDw5ZhJWMZnfTKFt69XfSrcyp924FivtyulZPO3WtqVFFHN8p9/7x2M4wN+Wz3n+nVx7n
P7uDEFLjKoDiWjmFTW6eRXGZn5j9uiItT8+zoDCD+FiEBNopPDfaTrvZ+KpY2QkTBi380tStXrmn
f+II0cObcPCbM+7p2NF5pdPYHYt6mIJuelRdQhvUdiw7vbiizH6dxg4BkYNXwXJt47lwOs99zK3Z
ExhCoO8oG+9xAPkZ1gdzzvv0YZpzb/Zv2mBdTGuNPVu2wXjtHHO94zQi+ZDygONvqNHoCYYxqAMz
Sy06Rc/DXKcXnqsM9oWHoRMhS7d4bW98lhbVSunHdY/xRvbtlJhZM0WtMjZSSWUWY9nInGDWy6Xm
sDjNVBcgojlsOAlSSnp1ji1ycJOOYdd/Nz1jIsa08O0mHXSsdZTG1oAF0vuUu9w0iXa4/Kz1fKg8
q3b8PdR/HTl60ljtD3lH5xiLZqxRkyRUR0mSpOFspiXVM8Jnr3gMfPaQua8StXCx2pS+2dgnFCNx
3SoXm4EGOrx8QivPLO/aWZyJBGJtWlN8JMF4ds8B+gAtAUEhDM+W+BWTWIW0PcyCu6/UTCc+nvYO
/UvZt0kf3Q5SefKBPCFsSC0Gs5+n7xFXilwOs00YZXxfzMEEu8GCbXTotpka1aLvl3B5VrtqrpFM
i9suyd3g1kD9xr3EtpsD9wPVrbcFC/ArqFp0XNF4ReMrAdjZ2NJsYFBYau1HyAltamyEwrJU4PcA
DEPkVye51zqXtjENkzx0CwGc/eX9jfz2rtVvwD62EKOh809v5rNbbsX/DYHxdnpE0K4IvG+TOc9Y
FBuRVbHkqTwVaokzv4NJsAHZ1bMbBBWUtw8OlF/fA1UJDyg8hMdPmehsJIoW024fUtujfA3jba/X
uQM7nwx1PyTmzLTQmBjpDcGuJxAGodYQzfvD8TYEZzhoUcR4ELVL3gaNxbPXyItx6DLf6ZmQ3miI
ZckqDWeM52ascfjwh7zqi2uMvVD7+ABl+2UEeDChLjUylgKjcBb9wwXtiqZY5SOkVR+gksMiIOhS
SWTwy+nwcWqke5pLJ1NqeUK9yCubD0YAlOdNjMtLcGFCxqLWyfJkTs/GYCrDpi/wXHlsMCHh+HOO
GyzLa2bvAv9kjvNDWDQd2+2Ub1cVDFB1kzVJPmGZBXHAyffW8eYtDBMYA+tSIpNs8PSF4Erv9ZuO
P5gGwzADTC2XBIfgCePzLkQrRBrD/EUYRjPmn4YEUSxjZwYF4iSXIWQmfHHsWumcmCjLb188I9Q5
bhdAqe22pe2mokOqL9SrWJpI5C9XgHmlEoSRCfjInloOLXaxOCKHA5ZvXEDYzOvQ7XT854rV99J3
q87H+2hCiuxGebMjkkNhmfrSsGxoyz4K0Mg9RXtb9WvztcZCnDvGqldu59MNiEMhvkfwjdti4O8K
nJl4WbfxQAWv11UjmqR5CYJJ3wzPK4s73OQHa75NSs/mOhrylG/ce84A/HbTyWpF13lY0PUQ9DQl
iSJEx2kLqVRYZuRxcN9GfxmwSfMN+ZVxabhpV6Ene09sWvAKqwdZsd3D89Pp9dQhQWLEYh2CbNlw
4Av+brUHHWJODeIvYL6IGPMqAvcqXqwMPTzYLv2wg/J47c2Ljo7sI6pqsLv4l6f/wWJbs1Bq7lxi
UuAFPcCJs6T8aIAqQfxYZRYxrxpcjXmb9AnMyBx2vgYB6olwAdgEYRh+gSGng4C+JvABSJ79kvu0
hObOAywv4QjdERDou9qaDbQLNu6c2V23XwVjle2dqsbjvsA5yi1K9duMVc+SXo+UooZxY5c51k07
rJuIR8wh8tZiT2lxmP5qk+AVaLKGhTEy8qbJJ3xyi8Qk/6vVAO6HFg9r3HdEHvZo5L5ujZX6AefT
sBaOHMw4ySoVopa0ph3dZwg8LK2ptui8YBlWAV3ZKsam1Yn6e7cc1jm46rQbZ4slvLsG6UUV1mXT
00ioBGfHk4HVjmqvjJxryYrL2tSYQDf3jjnuk75K12u/ITeVd1WyzNHyyI5Zm7XFM9xNIkz0Sl9o
pAWa3ipwWCCpxR7xuJ/MYNBhcJXKylPbXDkN30mYhiDUdhFOwYOCtNOY1gmIO8235Wc6PKqP4ZR7
DKZPtzJK8frkjoLFYEiOaM/7B/cvpyfNMUg50MFMqILVytmh1Zathdpikz0c7w/AbSJ0hy+a771p
1imI608Z747ZoYYPmlfg4P13+OXygLfGtRERmVCX+kWIDNOIJledoe5NeyxxvTQbv7iFkFSsT0bt
AMvta4ACrrX3H3vGCuDA5mG0B2k6NpV0KOtvcaPcryitREP3kIkEMfqDRStalIPO23I2dhjGT1l/
a7VZH5kbZLHboNmxF4vFu46KhEaRr1FmdNiSTnJltndVS6Iv91Y6Ebhe9LbnMNfZSgOl2HCq0T4K
+71s1UO6eB31tTY3s3w62BJ/HWufZoFuh0NQA5PHg+DoQkC0dMjcP2o7cN/WebmmqftBBdI6c6DY
IFdvv9vy22lK/XKkZL36VvdMgtwR54muH5lvp7E0XGCF08iBUIvF1mW2xl2tbivYb+EX7N1c/oyC
gwZVLbNnoiTwIP+gkTNKFVtzoc8L3+1g1Ph4fvzBrpHlOcq+ozW7E41YHbXA2C9M9tc1zfV+RR/g
kBK/XPoJutD5vlJ9y2APtaFvI8sxCuH+aAPDn71raxW8SSrlnHXbXlANmK5mOS3oTJtG0blhbE3c
QsmGxnVrllXcJmY0ivtZoq4hLwCjI2XsA25fy47bPhrpK8FxkxsP0aV5WfQsyyFZX799EJa5Z+9W
fv0BgHgeyJIA4vtBhxeaSzYUlbPgJe9nATFljO4pvSslfwN8BpFbMzrlvFjHLJzeWa48RmO23Y+B
ufOtR9GOYj9VGaxmKAefh49Ny1mL+XJ4Ty0UdAjzCr3XF4cm2Cy2Qef4fgJ4zoT3996/PFfzfpBV
QziXhs+z76an1wfCWN1706XH7clFuwvQY7IbfT72swM6BXqjkbL3n2udVVHw5aAiG+kv1p1lv6BT
JcTiuZvW9V5ZLH2+cQCWE5tTuMoBldnNVVOB9Rqoz3az9LCjJGcTcZdnC/IiTevmQXfZwAKz4MT3
xEG/gYaH0/SRhcqZdhP7VAPbTIvGmHUf3tn5FM0mzlCuk93PSTiSJYZYZLMQ3M7vwz+IAfIUtk9e
Jd3XXPWUFzZ1usz5d/K/kVj3lIog+hatEjRroOl36zjSwNW1k4Ee6PfH9i3grF+XPAg+F6OLou4v
MHzfmuhG1ZX3GZXOmYPEF5leRTP2xPzuiDiLqY3yrWePsDIPZic0PlnY0LOyD17mlwWGvQb6EGSJ
+j90U96ecTpMGBrKwvdIRQj2komOJ3vJ8XpwrG0fIol332MvuD69Pwhn3lN6FFy0znRntcfW+iXt
j9I5JTl0OWmCFqC97pSuFNb1DJK8oYFOV7pW3CJVqGPPrCnuTzFX2iNrRXSGkynhwBSiSA/33xIr
r30qHlWy9VF+Ca1Z1+xstaSjuLPSbB3WbTBXGq4CrCw88df7H/XKNfwJtaIXVEuH6bnFTEYDB29H
M3KXbPVUru5PxcNINpH/abTaJcx2Ilh9KS8UdTeIx3UBqT+9oBukH+TGN/GqxFiVXjO+ZuiQcDNi
Rd5SNqxj4KoHkOggMTYUEH3H2Jg4blBkdNw5sot9C3kNW8QAlnUxXtIP6hd4Xw+4vA5fFb1uoMDH
YMGekD8jyHYzXSc4AbjdSDKMBthKFw1lNPwf0nkXLKYsnYNvCEQl4gToWNW7sshoQbkaWwVsjM0I
yuEvp+lYF6URqXXEGwwMrq+hRUECtJqUj0tLWoJR6XwtoYKwoacXn8qe5axbnbcjfAYaOaUhuVNu
SqfR79cCNC/TgTwvRMEjlkWIPfFlijoojbRBMRMNb4DyBW3u78/jL7cNzCEqVdQgqcj8ujZ9OgxX
F93Fe1U7eofqhqz2BfPviH1K1VKPYWCVCf0fotAo9P/08XpTUBxADuCVv/h2FRFriZyKtLw/QZl0
FpncL8UY+jxfvLIxXK/QuDGqUUz6B89/7WV/s4y1jBEq5pqlQR3qPPDJBjfPrbVV9PGkOqvKS+I3
MFInHfNxgzWq7i7idbDDum6BHJhATFB0ecHA4puk4pSbGfakccORA5k/PAH+OOvo8vUpnF+aiLWU
9F5n0pVQp2rMUcJ5feppZVVuqcvxXYpvrXexBKqu0DE2hzH3t4O1BLiQk6Nyaoi4FHVWGR+ckL8c
1z5YICJ14OQwyhCsfjsbc+kXdg/P6PPpiCIdcXXh4circkhX2xeswjnDfL92WC2oDtXzPao/JPfv
L4zzgBTGMW166CghZADL8bzokFhz6aVLOX+p6sFIPRjpla5OFmPJUR2FrMf3n3dWGXCZfh0B0PCt
CR0REN7bb58Mz0+bZEy/ZG4iHGdDTzYJW2wtoFeEjE0WqefJDaokHvohaeFLcdaVM5UeMIoOf3K4
BR9tzl9IeRQHGAIdD1Ib+PXK6udywBu+yr6gla5PkgVRGq77AroH4e8xQJvgM8z30hgZE8wAdYC0
vt4zXGtucetly6RvXjAKhtFfPbLrXlB0sjfHg7JKEf18CnLsreVhRZDUfqDcBlNqg8ulZgYdA9CW
2Jld2Puofd+fKBinMrFfVSwJFKGJPOKsVwtMsQpjqzaWsPCDmzaqkQjYpEYgvW1PuZWt3QaoO9oX
9Yg3W6H9vV5xji7S8azlVro6Ho6GTjbnI3j3/nSfxwJsesrLVIIsIgKa7HUO/BMjeRwsYUbUCR5P
mWXVBYPaN8JU9PFRZ0QXE50lvdvffy54MD/5nwMHcj7HHBE2at6cPCYU+7dPNrHJYrUrTK29bMWD
OMhTrN1hkkdWSx1mIPVpgUpFhCfLOkVzku7gj2bNJ/tYCPEdci37QgSdZbxYI0gDyOprpfNU1zmx
a1RD7qPiKsBrPNtCVGHbbrIMW6DbLg0mTLGrIMvcnPvV1KQh+sHHAGoncE15V07jgI1ETdK0VH+X
rsuUIl8Uu0oqDqIoKzrMh0fNyXk5AVsNHnsock51tFrqIMGEekGu0nvytrFg+VUHI7J7+xkyV9k0
u8WrnOAJR3WPyzhwjbEvdolaIYZet3ayIt9OY3CU3E0mJaB0i66wlGVce4Vo8kO5RHVya+kbgvTA
iyA/b4tEyWi5W7oeAhBhk1hZP8CZa1pcLApy2XJp9uyReetMiTCKHe1PGu1B3CqcjW/LAv6lHbA7
WHC0X5eN8cWd6MOg7tZE3VLuMSQiKDqIEOE9czct4bBqs41hKdOdUIimPyJSzDlVHUuddKBEwXfw
oiw/pGWCOyZijDWbeNu1wzSH8XokPZ3K3JM3GzkRobEQwm7V3AdtuhmcJUvrDSF9ljuX6NUuY/cl
JSfLnSuzjUh679cmz0UL3NcEZg+1cpTF85ghffkSIRsQXo6ys6x0U9DyPlJ4tmnJDzYnptTwekiI
MBuZkK5IxqW4wStB439H2PVEH4uO3CuDKeXkOZZD1droQGgopEay1MhF1RPXIB9TxQBLnfrzWAlM
8xpQMgv8iUvUX4Dtu+3kNLSJdTiY5h+F26SLb/cYNzmcPFq9YVaTSZJ4vN1jbO2aRlPpXaomE46K
SxmlTf7FCpIADlKFccAFPYyUiTOozHUZdQgsLHYSXEwltDPMKmZRXFPOp5FMgu/dTNMgwXJHK/1S
ltg3YqRdpdOtHVR9v8lm178yGQN0rBHQcNPiKmznpmwKTNkHNJXHjr/LDpVdGM2nHMnd/sqQwLYH
FI+kgFkv1HPSF0u+dzwxVbvStroH0iXR7FrgznKDwiqBqWx8e7pEQAFFw8ZJIlQukzQYNmKYA0SC
rKGYresoquWdERA6xKaXst4wkJ+2U5h6a1xnocQg1muiq9RTdOW5eR3ckFwgWjYBm4R8bBE8lmgc
3Y6dqybUbxz7Dzp1xFU5e70PSyzI77oqGtF8EdbTjDIwjpHds59l7ZNh2cVdiem4Fa+DKwb6BFMz
qRR4dQYJ7KblurLD7ey5q4g2udNVvXkDBmf8GanUwemUVpQlydadlCxW2lrDC77VArshyYa/sTZf
cDJBOCJyR5DmaL0Z1sRFQbwMlq9m6a57KEMu2nhW2X9SopWfkSXpbtMiXffFMngPQ2g4hwTLoV2T
S12K8zwU85OiPphuhuXLKksNQQW3EMjTC0lF/ospPe/3xQ6zr0k/dPcLtJmbFPz8suw7ZImR6aZV
WjQWwN207nycGrj61ny+NJ1hvG5yMX9q7N7arVOX48Ph2uDuSqYxjOHlTxlOxWMLg/Vz5ZrDFSh7
djcFJv2oRpe3u7Lq1mtzKaNHYOPyykoT73Nor+hS5DDn4iItw2tzzN2vpTd2XyPqMgcohsZGeV1y
4XWj5Dap/UprtxtoWYyhe+Eqv36Uw1Q3yAJ3FDAWZTyntmhuIrwVN5CJhkeL1sbtJDvnMCG5c2s7
KV3/q1p/FF3SvKS+AMNbEmPbqKKL+zWxXixKABdBsxQXiGoun1bbGG79FI0qi9LaZUZ3Uewk63Jd
ShHmG9E17mdYoeG8g1Na8xR65QzwgWspXWRzw7AL9mFZJH+FxfxEL9L4YnG9Haolj+KChDDuB4/z
UBTmF5cDeGfMRfjJS4PgwllFA77e8wFp5XtfQvJOQuyJvvNtEzb181jlHm4Wbd7csDTFRuFSyT6x
tew9qHpshoV1kwJEPc/CNa5auws3KCdHlx7HyX3TiDbmzqyfwKIQXVxV/pzVhUAvza7nz6031TRU
0ZgfVdQy4mlSzrCBg1i/cKBWTmzzSx5z8RTYnsLPjmmwbH/D4W3ce6vMLwvaTTkzsrW4p8Y23NPO
5UCT6evDSLdCHM5O/ehPorXjpGqsAt0KoTIkn+JZzuiDpVX/O/3X9V1GfXBnTLDOtolCKjVOC3Qd
gDeeppyC1jw23xAmpamvsr6r3nnyy2qGZ13Me2MMis0a0aGLN5g0Lq0BSYWbyE2qCz6sdDaUa+Qd
EQWqICW5kYKkY3MlZ0jsw7HEifkK70T6E2wrN5+hNs2bKfKmH7SnG78bEP6zWHbCpRfNFOWfPl3R
F3lmuNfNurR/RFVjXBX5oNhc7nybus50NYo+h4rle9WWDLj9feLuuLYWz/9KnaW9r5LWdLd1Vgx7
f5n8J9vqq26LyXV3FQxeQGcEQeAPI6uyBeRUDuAANv0gu8zrxW07O1gEYKoit7LwgjqOgijJwt8g
7YUbu+8WqluM8BWkalyuGrpIs9XvHxqqEDv0HjKxV0jYPKQF1JK4DquED2o4S2ABPBC2G/cWRYwf
jbNw/ETCuYEPkYuYgTevJtpasPIcqy8A/V48z2v4nDhN+rWAa9THjeaOxYyCfLSi3NvnswUDXiRd
eUibUPzhEv1fBMaSvbg9/EE3GQKQkylDkGi1y3jGCZytSZPangpVeyVsUWNuVFFecItkmwsp/gzx
AcbBNAzvO6uJ6PJx0ws8teZNqfphB06bXlerktetWO548e9571ff2xW5dz+lzNVgVXdjtc6w60I4
W5vSk9FV4Q44VAQoQC3C6/ZOO6VV7E1CbnPP8G5ciXpFIM0/wODc67mYscAsneEwRVYCv4e9uxWd
LH9D3yCDZ+01PaS4IbqQruq++GCVVFwwwrgzUsPecAk3DzWi8Bc+VvKoB3XuYVqW5MLl2fk2UK7x
kIVKUZ2qI6Pcz3kh6MBMwyz/YRCC09bdJz6FiFWEZJTFamlsQayofMLTK5DVupUrgZrYCNjcRJF2
lIp0/NTi5KbBwtcMVLaKhPgET5xyoX7SxMGHMex1jafgQIEZc0zRwqHIyHWyyqLCvxsoX5URJm3p
tIqnoGQtD9ucfhv+iXfEvgmudKoUvOLwyBx2Yx2bctRm1tZADfJpFkPafku8qEId/1iti9YaQz3C
/rDNL6Paq93v7E2NN87GQC1701fQMrbLqNR6C08k7S66xDAkKHYqFxmz6/z6Lq/GQY1xGnlDvhvp
ycp2Rt85WIgYtS7BJfUS/jDhDCRXtAdY1bXtFoR4Br0k074NXFnfu1Ob5L8NXtoMEpijb8QD1ejE
sjZSFqVtXgPQzp5/AJNKWxGPcCJg60w0Kyy7Afp0CDTWFkirCMqn2T6Zci6umCTd64HXZsoP5THZ
zTEjybYj8rvZFrYafx29VkzadZVLhCORqIYfMGaKEfZ1Zvben38Xq2wZFreT58n0ajGxe45D/Eix
ZE2cqtwMbrFiXiKmQOzGfBqNQ9viOfX51AGByL4uT+DeU69Pxww5gpkakoNkDGOQKav/i2K/plmb
y6TThdmrNKhWIHwEFeQYGgs0T8iqT6ygqpgwRI9DfQrcn0pNJx5VlLiIMOwSh8uvuyOWYglPJFrk
9HTPazTdGe21yjdraNBle6ASIHmmUA7purFSarxEMBXeSEFXNTj3a9hfl45unIGGrMnxrHPN3aTC
BB5QtWPJb2hg0X9GxVWzlk6NNs1ka1JdZk66KmiWXB33xzxCzrVmamuex/w3otiKGkTgkiwIH8ZL
8wjLBhnugUDwHYaQTXx8mwJTyn5fH6H/npSOH35Mzwdl6R/bpVVSl/rwCWfrMguUp4zL0sVMCpQs
YGiaA9n30tmfEtV0zV8DHgJdfk1e3Cog5olKhbxa8UOY1cZGMVwilgGRkn167A/C9cXuoZZkc/ja
UNEEks0IaKhfNQH8Y6aWxDLgs8ExaGy0k7zCos2ncj09PE0bstoObTal42Uq4JY8jb2r6zO+iRD5
fXFsTBzsKgNWSW2yA7zXtdzwDxiIKXJ6QRLWXsDq8fP1aRg1Lb+N0gHlXZJ1auVxQ3dWTyfZtALQ
HGjIH/GpOY1Vi6/HbO66wFA25TPQdmbs2NKjbHvN3B8G5kJuFtcOMZG5y9sBT+3LaEpfl0/daegI
Yz7/dUaODQLHaTrVAFN3Cqm8V0mz0rimskhPKO52a+nd5IWL8hIqhFSu0I9wKoYg91uNH5FZ6Jqh
P2fWnB/wxhxhbC9J0S1Eg5SPeRV0eUrG2KrDhf976g2acWjq00tPe8e3L8ux0oma+RA0G5NVm1Ya
mGrdr5QMdX15oJhjZhuRkznczqk3hyMF3kx/07gM+rOt3NVlH79VihxlRsPclHFJ/WV+mqkf9C/N
YtJzed1EguO/9CvdntdjGiJ4i4m6c79JvFXjVJFYooVLYFzmPzAWsswvJhQUyekcZXm1H+mFVH+Q
tYlnZGtTb0KbO7KKBzMrRzgzs9OxD/uuzd2nDDHP8kZgco+5FfmYf388Swa/03Xm5vWGGdLKEM+G
h7Y8DhODCeRqKBOY4bjp6DjRYz62rq6tqRLuFHqlSugRtUsko59OxdtioGWKqPe1BYWmY5ZkLUdN
4YAgAwIXg9D4gHfHhoCOXev9MQUUlr4jRQfKU3iDTvQ7mwYi7+9N+0pJO6JAfWJ63HbIUmQaI5Cu
PTxUS5NUz9KmlIE/wTLOixkvLowggfqYPo9OkGX++hs4OPp1SgNU/bBUYbRsEvylJPngK/4r8QFt
X45D1BWFrNrYS8IlYS2QPs6/BaLmR1o9qrk00hzJjetrOfmIUR5v7ALnFEaqRsyJ2x6FYn3POwAq
/OGUmLoAeWyDOZ7Rp2seASVg1qhYnB+917iIq5k0ls33/5ez82qu40iy8C/qiPbm9To4AiBFCdTw
pUPQaNp7379+v+wqbgypCGpjnxSEgHvbVGVlnjznZES9zt/XCqee3YTHam+BMGJLGBz2emHsZOn9
qkIZzJqcPaFR0JIpEfvboAAUaaMa4+uiREHVOMgvMr4BwDZGINm9T3YrGwncSy6REVWyU9uZLtT0
GtNo4PL7imZHc4pXkoD0BPAj/GK1TIDN5DcwyZebV1waKLty/OwL5Trxq7bXpnnIZ7taUZepQOyb
xsY+YDqTsMcQ8wyCPs5xxsVFyA14XWq9jC4qx+wuz5aFkOggdN7f/HmDjPnAMC1EnaghkBdU5PMN
IymDa+lVG+GkW3OUXA+zX0okABqUnCcpTWLf1mICSkzi9Gk6zrkmI9JrUZLq137jY2yx9ERnXI2J
tkuIMRdS1mPzBEhz5PWol+1D79nfGiETN6euTyTc+Essx3NWHXKtoMFHi0yiFr4TGr6Da0Qz0IBP
ucMgJfmdCPvP/XHG4Y0+T/19nNWDw+Q99Hll+Qj8GXb9nTWgLK4/1pG/rnS2/YrFfwfKX5jwfxES
oEApqnSGVTJDQYB+N7nwNPE2Y05EhqgJObeQabQ8yHF72eUIFmS1+hhdpO25rMt2/HMorQYo2+nd
ijknnjlvwXKzrE1aBSYtZJ6McwgcmjkSojlqQul4081x+I9fkj5+8o8jxyiH4/w+QP6EApSLqw4B
xKDoAboBQddSHuDaYf1KTednHFdxgQ5mu+muujq8+LnvJCcHBJfsVjf35mavg5RRkqbZtPeA/DSd
mPC+ulwaRim8H3c0d8PxTlVVuuVlNigpL8vSoXd9gdRNaXpJnHQNCjxFD2IvLTtxA4jCIDLs3/Ix
3MvoNqudrJex2tB1OjNF/DnJjHVPzx2t+6b7OljIgK4NaoZ5u3Toj7gLneng2SnvP2N6kzO+Q9k/
ltfRcEmSBg/FhyKaRTDlB0PGszLdXqJuCjGWxGz13Zmt0PrgQJ8ylYWbXSyMa/0Aiz4XMiZz1uVk
Ypao7NA8TmF1nLKVJrp3aRVbYMD/hUfYGzlEODrWQx5Tp2DPCb/3IONMbrTEwaeeAaQEB7wb5KDq
OUr5xKqkVIUdULvyGdnsr3ywbgwZA/wEtJCKE0GtL2yfFkkPi8dxTUqXT0XRdYPz0pD0YURQ50iW
OE05gvm7pKl2JhthCDQB0a+QavnoWWZ7ooOrqKGahxqrkh4G/kh2RFdntWEin/eixDjx2tf7UiHp
PdJo3aSve4h04cNsOFkwyJTgo/OF8Jg3YSkpb0fSwoUp/Zo6EecIVaf3ZKCH4grGEDIPmrqhku76
hpilhWu+uYXd/1EUnpBhdLoLCIP335XeVjo9NP3GBMgXvWb61pZG7wJpmR+OMbMWt7swwlFnu8vo
JxbP6ezUpGNkZbJtVjtmH4SlKZtMP1cogrJTIgQcXMgaj7J7zYVw4p2iIfCZA7n2EHmrszrbgNKF
SLcBRi7XwDH3urnkPtPYqM/VptOVB2zVowAZ6BY/6LCfqba5lnVCjDa5Kl0mbdB9ZOZbmfX0P1RF
mjTQ+zip83TkmalDXu9ptPfq3qmJsQ1SjbnNCtBPnGaUxnNxa5jqOz3ogG2Ui1BduXnmHX3QSu2q
zVPWwZSDMWx3geIqhZsjUVe3/NwNXQptRXW0qRZzPTZy5OiQnavYPpnpxA/zeTlyhzxv+JfqP2cM
Am7vpmV3FovhJ5J9h7m78yVG6yD9eUozi8h3nXCt4WbUg1ZLLiIz5BmpH9lY+rP4Ax4BBwD+3ryI
b2+TGTs8qaQf5OWb7gredIJKzlm/D4ZEUybSSVbU1xzVGyjeZPjM+onCAoSRaVt1e0robAHjAzmZ
yUmvdfUenDGUl256A6d8HyZy6cHRVNUptz7IIygtfFVUrHIW638BH8gr0pQDCkI5oK3BSzF0ZlpI
wgRovSm6AUljfvtGJUxHOfsZMCrLtV5XyWJSpQ/tYV1KxgzWwvdp6Yi+5LFdgQD6upE000n7dH9L
Y2h9wqSiyUcKdaRA0HRlqatzwFeABhjlIUrbdwQAt8Hp5Nkz/xC3PsxkXNEGUNrJojVVSSoMXZ53
YjdSiWnDgNkKBEeJtqUl5O493hrQMIA3oBrN0yovY1Ma/wYEmy/SpMUqDIThoove3SulMtOc3Glq
ZX9OMOX5TCnX5FqOHEZni3O0wIS8CPmnQTIdLxCYTnpvUauSjaOIkOA/HhmbAm0SJwTBPHuggwHu
ORw3vBuK0QMbUiu5Mli2FElH/35hQvixAoXsoI9ufFDIMl0lrOxSBFCkYYqJq5iSHagGC8Y/oBH7
oN7SJpAkT2VRg7sQliqV6SduK8y6XEUKJJlzCzZKehMbj5bSodlMky2ecTSVsv0bV87xDrRMrXX9
7JjKuvLFCm7RO07lmmt2kNuxVzv2hNIeO+NGLwLUX9KnOMbC4L0uOkr+gEAmr1fBXWbWHjCZOkM1
X9hsi5kBEYw+NfYBYkI6FS8YRJv7cu7MlUnntPjZi03eC8tBpdr0FAYWj5akOnvYbjf41GbfnCB6
yEkYLIuksZZdSqNY43Oekx/7ImYO8xu/z8VykG/C/0oQFb05US7BW1MgkHNJfFelQKiivH7U0K0O
CAMUi7ce+INwaYI1Tu31OQROZGKvr9xCGEshAQ/MbuWMc1Ulvttmw1rUAQhKtOQlCv9SBZCxQhx4
FsdLrOdoOC9NqA+RarDF5kCXv9+Rsu2sOjadSW/IJGEd5RENToEyuqa/V0ZbfYVuKOXANxMAVdJT
i0murwt8sVzgV7SqvFD2FGxTqkS1HDSEiXXG1vdv0Imh71Y91iCfNOTSJvkY2LfVXs1byhQFHild
uIOqcixkRTpDichI8PtaxSol0yVPxEA7c4xhuFNlYY+dw/BcEb6bT5Tt1Yb/NAzQ8OQyOwZdL+6+
vG1o9AGbQp+OStCgidQDGlCCQdZRplhXPx32fn602opc5QZFu5+RdBjJwCLVcS9YGjkP1rCSU69z
TUl7er+VDKc9crQEITTxT+MpDUUdr2/uZ9mqulRy/EXSBuz3Rcmgg1VQxyLQ6+NSitNaZW4N7tD8
MK3Ae5oHG0ok/0JY5jDecV6QtbVkmYdxT2F3IuXDGDNldrHnxwUYk77aAS0DBaa/GqKIpLMsN5T4
zJ/t7+AAh9Z2AaMT/l1pBQ77EmYc//Cl+OfxsUlkkR7geNjAFn53dsPirtjEws1fDuBQYXmaVFsc
myjIgf4pSjtX0oze9CU5Fp6zbMGqpr1zGRej5T9dRyjjoB4WSZK1IwR46c7tensvS0EnJrMC2HeV
SWliOJnj8Zkm1CFQSJXWaJcPA5cWLF2RXMBtOjt0bQASdh+U6X7xxoDUUdeSDm1hLkXlB9ZR4k+T
VdkJg9Utdyw+gy5LYg43S5YA5qrySq2NxghgKIYtYQzLA50TdIADtEhLw+/4xfHgNLrQTLlvVTM3
rnsgZAUyyuaUwbAhuGumld4UQVLRZIjAdNl9LuJOHgwcVcn9BreT0rZnpGvAziycAbxcAxDqANBC
nWgdkulahWOfDfSdjlRUQ86mAo9FNc8rTFXWF65BTRMDIYQUAzXDqKhDtT3JMjmJa56bpR62+c1I
oY1SUYa1Za2Pu4X8g5zJr5g7+Nyielm9lzFiiFYkWOket2X619qb5FC3oKjt/JcR0+3Sv0ttf/ZC
JFVWMuEWF0C9Infv92k65/64dX+hv2nm9WIgeixeKLWZ+eS32DlNXwYUFG54QTCX5qBBTDMOrm0M
OHS3zwEzHQSNsp6HPKi7p7mDFJXeRSWV+MctnSfnod7qpnyrWUb/8Qzaum+lP0Xzzc8HBiEA5m0+
cDzUqcdm6abfzbbrm5fAcuLqLp65PlhUzrDlzV1hh8bmXXFYce/A/NLp49qztm6VHW/mXduYy/5k
7/nMOPbc7s9xYwfkBQnhF7qJGzXbacR+YcKMc4X/xfDt5bH3Zr8BqaG+sz4wm53RAS3kLv820tab
TpG9L81TmJW72d/cIRpHMMAQAV92c8vFQAWaNRj4GrCHy4081t5ilhgtwNVg6gMjYh2EembtMNjK
Mhqf7uHeLxtUpzBnLMeJFnbvrucmQxGUnzLsAX1KTeKDfzHZBgxEY8S09yEmw7dJtNNiDqJHq8/w
Uj45s2UyFHSmZ7W8lg0DNf5ovBpWSzSn3vJkWcHU3DZ3Y1DpnpXmfYbXzZm118+vLbZF7UMH4uk+
R+XQGE9eM0/tnyFBuf2zNX0/B+M0MI/4Wu3wnYorytqZCfTDhDgQZBgbkne/XOg5QVT8kvImkvjk
KRy7dRKaRCwRaW14HNzpCNbo79lpmQKn+Soz7jgh+mklD9fiGgUcBlaSGB9gxtj+R0gyPJlT70Zb
w6yFoSBDgBJMzZBtlefeJ7ReGABcTabYqqiwbEBiYau26qDQibJK8e0jFGUNNnZfQpB2igOVIjUJ
FrXbXX4grLaSYCn+ZmRHYMAr7jXFM51AUij1IQyOk0OD6Ce5ufoUyzrMudBe0Y7QvQwUiEvIDmMf
xNtlPWR1+sBRkKdqkcaO3R2x2YFtdoZCLRt/aoCys3OArxKCEpux7b/Fc8eQsNfV3WsjvBajRbqZ
ZYGUSLsF0++vATVZU9NSk0T0f2s2SY5WqyO6DWHTNL+ObRjX79lY+PG/F9z4pofVnM3q01iOLoYv
g3hSqbvdNO50/AirHQq+bFsyEGavNEebZtBQvqFuKrZrA7o4hTf0osnqXJw0loO6UH2v7MhKEm7S
hsOBP05Wf/CmvA3vtnWEmhmbNpLR186aknK7w1ttRDUzeZQTA/4a1jKQUkx18eo7dbz/PpF4YC3p
Q6Scz0VRgBdcnbHAvPEPu7Rzy7hrhhIz1fmXYODjg+4eqo8VzU8p6JU/G2cO/LTBiPWSZQmq63PX
MrPjtFam116nvuu7E6Qp2zh3VJzNS7tGzOejCEpyUgAvLG4ZadHNG5e0vIvGDXoSJO+A8S1man8u
TKMzX5iROFxQjq20jMryX8WYeW9j2JJ72OH0J4fP2F6C3dyuceTF4wXmIV9aBun4BIgIM7af2+Wv
OQODu6eua35hKJf/UkGTfgzzeb5OS8RGHMGX3X+32G/UlwFldX+XzuX6Z+9CKTuFu71k52WY2vcu
aTF/2uAAXQLAlM+9F/ZPC9MzPyBYcerTvqCuutle1b343pq/byivX4luJW85d1NAucr5LW174z6I
ifOe22zzvV1aS49uwXHMr2i+iGpl24xfSEOSx4GXzyDYuJmcgFG50ANt0O9/g0GvjwxnSWF99Pjg
n2hB8PCKdrDfaUEU3rNNmVfDZV5y65zS0O5O2O6CkFv+7N8lAZneKaOt5T943p4xrJ6NkkMGs4f3
vWakzynBYsc8ufTv4FGUuANtduae7NzsnqFY0y2uGXNYXHIKJPp2XfMQVIyUzC1n+ZDHifV7aDbB
12mxsj+ztJgeYT46rwx/ZZVFfnyLWtuEv1S6j/YyFOF5BLdfT7YZ94944DT/4mzjZJj3ofiXYeFo
nSbsO0q93xjXlv4eUw9hp7LkH5nlyvhke4zuPM9cb46zml/tyk7f4szzz15UZLfF2ONf0hzuTrDY
JZ3YyV7PeC11L7XrEFIzI50vMOyq7s6pguzfa2NYn4dwSNdrMZv9n3Bf8e2E2QgA6KbM5z21RUJk
iVtrPXf9Ep/QaG10qo2ifQlHxjRdzcmuqssc1UxFGs1svgv8YPkjj6jFLky0Mc+2G88QQ1b3CS9m
RoBxxj/tyQRvMN28z1aNR/qUMxI8rtbowaurBE7kuCzxA9zNKbkSl5rP4bQlH5oOuca1JYP7tCTZ
8m+7HRMa0DO23ycnb4f+wo04nx2R7X80VxmVRR+DyX9tssbPfG15GpJ4v6EYqv4sDWfzfs3DGcsa
/uIWSn/gPxln5h/YotbxvWnM/vRbtEFm8p7DZQ2C9Er5vUf+r17IG1oLrBpnSPR3pZtC6MXpgQaq
0ZwNpjpMoBhNbDnXfQMKRlE+VuvrXiTF+Gwv0PAfoOe01gM4WmG9b9vIOLtzGC2h95bMMDqmU2Cx
24gtNpAxmR3+L9WradoVVmwwRmuT2abFZvjR7pz40mrIX7NiL2ASjdLo2rNHnAc438t+Wy5VHU/B
82rmJp3oBuXdh2VLaO3WMyYpd/aW7R+bsV+Ck1l4w8csj9wGW3cLW9kegiKUtFNu0mC/39CqNee2
pFd0QRMxbnfE3c58YBmUzsd8Kr39H2XP3/OExXTJ9WD/oTWBZgLh5HuesI2pFVzoZv24GWa0tn/R
WBu68g2roqr4J+epH6YzMazRt20WJ6NRUJyKO8v3X+auux02CNw+pg29n+5U4ENCWEi9tiVSeqk7
r819ZY82crjCMyFsJElr5R5N50n+05Zxwy/qRp9j9qvxWcn/Z8vZ5PcO50cvxgXYO9Ouw/AYzQXz
wr/69uTwsxzND3UR5iDStZlGF77bk4s0FCr5uLDfsU6nYcFvIlTbuYwQdMP4bLGsBXPKp2l+Iwrl
+3qdcxiLsBsNt3fiU6Yu1ACh5caC1ZY/jhMzKF/SEiG9/VAtvcfHt/tuyu1RVqwmvDdnwOxfO0bW
2AzhDef1SRSVv9XqQSyc4uv2hb3LRISzbY2T6bxi+Tln22MFKc2fbqxuz+2e/HXA7fJTgvkIN8BI
TLi5V78vUp5ZNlRSaKcRR3d9sroZztr9ZuZSbc2oaf3qHuO41k2vHs0anFOYyGiWGTw4wFG8z+24
m4oPSbd0vLBdrDbMhxRR3h5/LF0/s/JbM7tlvJ/pPImPSlouWHR8islP/K9xGcqlZE7t4aZUUOqj
ttDvgE01yEe2LhnNLxpSiszCx6KkLpYhba9g1rvjvECuD9v1HFGH4pbtFBZWb3dGn8j17XhmYOBs
RVD+4gcpgnnlxiq3jInGQlnE2NidxCIdCgFoEV4JlaXxGlxB1RIy0C3yYuzaiibjGo8k59Wlwaqq
T69t43Y8RNdillhzP0ylUxn3RUxTp2ZOyWEnRE1nmfFjxoiaYL3Hyw5/pUsyGcGQPJuzjdXqqY8T
SK93xZbNU/DSmt26pr/SMK3on9h+4fHtLaYpPI02mGgkPuDpxcp8yFpacvD0Q2oO8zQ7W+Sex6wd
rQ+D8i/GKhYB4/M65p13bzBnPrkmtjv42WsOW49rZJhty5/+g5DnEIT9l5AHmTwCInY1VnIoxzDL
+X4/8+34G69l83FGl+f2dMhtx3DowMO7r09d3awIOZ3RB+o+K3tZsARhtITKcXpLJ8urcA5hVgSK
Q9tv4eu/GfjthsnvS8zSAVVgvmiENlv5lxQ0cJhyBie8is8wSuqhYaycadTBiUOCxOhhbQeTpztj
D0XHCvNh+T7t6A07htbh6sWAhjABxA58Vx7kHh/B76VoAnz3ZNHat7pr6sLfrU6tPePtyly5Ak8t
IFkSTgjYrYOUJow3qaMqYxZzlXIcxGVG+7x1eV3iyXaC6RaxlnP623Fwxctsacen0rKcKvr2h5td
MjbjHI+s2IpEZg627oKwhmFXFzLJMayoIoKl/qI7HInTzlV7Wx2vmlHpGKx6rIGVw2Jqw/aHGnEY
BmlDR+QuYhcMfBT3r3tbYL8NVblosdyt86gDAoX3cpjhNEOaNdUTeerKKOnN30TKqRWdw57ERjae
jWoSMITYWTXJq++jrmJ1ttE8YuWj1Zza5jb3BnfvPtKJ8qzuHuGMeBnZ3SZYJJJjp48v3oy/BJwJ
rGX4c+3WGyspacc0PV6i9nnSqi67RbxIu4w2csAc1jTGbpy8qPPzfw2W1J1Xe/AouR7qAjkhDNvk
sJeJWHKbg9m8gb3dPwyj+F5BjGOD6TC8gO/B3C6w7L/5uIpOs0ii/SVB0wWg2B52MIoVqJsC2rVC
UzF+vhG/16zy9TYAD8sV0IUx7X87w2e6vk3lhuuL7m5rGpSWrqree5JVgtGhCpJNpQHB/4vU/4cB
VFwN9Bpc3i3HdRDF4zz8fVDAGCWQNmDOa3OnDQbQyCIlU8yIBqZxnqrByZfr3DYNeyVaRCumTUU1
h0GvVgyZ4iD/mJJOVP4p5e/YrhE9E/adAgTQ8In900TjJvtjasKkmn/RfpvaiCvjAPara0LgJqf+
+VPHjoQ7+S78AS5zCjL/izQOWOUHvaxLyxj565i81kmDw9iVdCSsmxupCMv+OiiDYSAIOWlgg/qI
ClUIj5q0rUJ4uZxg1YMddoWXQziYpunDSAZf32Lfy9lTbJeVWQzOnNYn1WbUKL3qyUwlPAbvotlS
inEauPhY45UZVfKtmstgxbn01CgDaX2cBwMh73YFUpLDP5x6+RB/avEJYNh9asHnthmC+la5VSHI
PocHgGutWoc51gPYyeGNb7GHIQdJh7Nbcmk5GosprA1NuEQECiqUm4T4V8Kj7Q2nGquC7YMNRQWs
OWSuEAd4OZeHU/uaOBvUbAqJbDrRkUXlfNNsL9UUNpcUv4VPDrSk4jO6TshRSom7ViD+dC7EvFKW
duH0+22CKdtU10hN2CjGg/aH9+ywkHTxGtonJR3WcBSyQ2kIhFXvZ83jvHDeNRd6HmBMjVGE6bKe
zB1Liekp2bGyBnjOcYrtz4on75rtwaIqYdRCj1BNfs047Dt6MsX9YJUJVFHNBx1XW1q8qs2eNwx3
uq8jOsjbY666z/qCA8ZdcVljH8o0iWFj+BHusWYhHavSHuLAPVV1WfbSHmq22MWnupgM+9TkVPPT
q8eku2S+C4EUSvtmd6lLN20pXGmkoFJIuC5Gn8nDm2rAjeBTkRVrMp3hZGyZcbMzwBLMjppASLIj
HGd2YJ6AcSSfsnlpk/7BhoOQPqQM2CCxawGr+QJNrjENN+evOfE78sEtogPwPrfsZUqczEwMemK6
W6SzmNCZa1p2WxDXXJjVcKja9/ph2ga+OD3uxla7jzdCekiA73dDUkD957Y5DfQ1Hf6nm51RCCTN
axz02P5Fip7IeB9psOiG1biKzc95HeFS/bJl1Qqqq6gIuv3EIckS0//QnR8cB+Stj+4KnUnT0rWX
VWEZkNbvLTvcxxW+rdVC2YeCGJqfW/xMCnJoz2YC5OfYt8XdsDGotp0nL7Ho7J01L1pvRjOrgzk4
tV1iGe1Fc3IT9cJoxMoiU32VqMWai47cVIIRbKdBrbUJluzDsuVDFaJKkAbPRp2eHNmIzhJK1XlX
WOJcmgSkG147mdedB0S28WfEkNZiPnZ2Df5/pTO14Oys79hb+rYeUVGtmPi/NE0tjUP0+MUI4upP
U/1eHmFkYWURDzj72xVxWLYHMtCYM3qPQ6RwZC3rXZAmDKQ5ZWaVFo+tbbhdeykbM5mjl5EilDU5
Uq8ThvLQ7+A7Lcqjw9igELC9PdYizgiqa6wgW3PcEfClZ22XNc/MioLqhAUHqYRmBXBwSZfMIqDg
9FVHnWDe2zJJd0/z3op+EqapUTARiP4498hF6Ke3j8bALSdtZ04PezuEH3Fp9BLEAUqNoFjWy5Fn
VnErfwlBZrJIMOnB2PhyWyUEIsZMxDPcwMrosxpVJ77TefsZJevOHxTkGTSii2lKgumRRr4QN8Sg
heuOabRwT0XcC/1D+0PpVrfDPEqh6/lr9IeLPr14du0CUuhp9LcumU/5MKABxl4nnf05P+ttthhL
LHTDbOl3VG2nNe8zq/wIKJXiCgAL5tjLcwgps3rOmkJWsOMPwlrNlFSAKRAmsxt6m9LN/GbLHOz4
69kFmHQqzNZ2joQa1eQmJ9EtyHAcSPAlP0hUnTdhMo3gUXg9BXoMQkHC3RJCVP+hz5ArFE8+eThc
mTiCiRp86qwW1jNk90j+n07HXUW1MUC/Z0bBznZehm9bEITo1xSlQl+PpsMowsgaG27r/KLfF/M5
pYFgoS6lLgYGMCRga9f0inHd7nij34Y1x7M2kqVz2UmYVOXg3KayQJeaVp/zSxOhrvRormNs/Vci
VND3OBP/MNhzKEfWwz0kVcxvWJ4SYwbFwiQ8Hw+Z0E+bOcwBz5cPVUWjKr9vV+pcRnwEPiqKs8dw
u2W583WfRzHiExkc9V6CByAgiPYmFJ3ZIf7SN6hZgo6ieoHUS7tbkXl0iFGEK0350MdlrKhuHvPu
ePo6YlfTIgQZ87ArROIjCUinhA/wHU3p/fuYT9cfZ0UAn9WwBxpmUrCUqiGh5TOTOiA11QDhs+Qv
mqiUYdzPJqDXLKwtjRh0RSvAjlfP0v5JvPHg2fiwydjmOT7xGTMmDkEa/SVp6RYqAu6HfUt/sH01
V2d3ETWz6oJgY9BIN9H6CW+2EUrn3lMqIJ3N53YiNH+QV+jD9nIYQ1aKRaaVJSWGDRz7TPkVkrMW
ySgGdrbGQ+w9DERNc320cQDF01Lft15E+mF8I7HAAZaXo2jIukGtb18H4ShgGzqnkUTMzy/JgpUS
aYyFoXlwTm1MZh/sGfYjA5xV8ldP3s7BvXl2XjVP69gaQfnB6xFh0Vz1unj5C0McguWljOHDuFRW
jHz46vJDclmFoXVz7DjDtejp9gSMDPAE3UrI/PkrsGaB0hhWK/gF6yLkz+JJXo2dhABDgxPSYDvt
VQ8X4TSHwcKXsKp7wAq3iesxekbtmwt+BZeOT+y9Uv4TuRkGt9jQuPH6hzPTBPi6YDvNjWnyHNgu
l4hZGJc7OhMFNrxhMk375Od20f6G8EJwOqcPBacb9lVWroKNSCAG/qGBokTBgG3fyqacMjpMBuSV
WBj6P68nfqwmYHtgh4LlD0UT1dxRbfyXH0ta9j0CisZ5WTKOmYYNEaxMpVQ0DVetu8Fe9ibDiXfO
nfxJrbufX8XfakkxAMWzzgf/4q386M0SmKnhu8ZgP4eHfklvnSJlNUAbPerafJ0lA9EkwkppJFKV
Gf38Yn4wirEtLPNw/oHvwshMDoofSsk8bsZu8OL5OfVWkWutM1kWEeYgiWrFBpwANP93P//iv70L
jy665ZDlA4szGPUHYMseQ4ZuRe707KkDN0A0jVO3NlSb3A53QZ0LzNnEcIi/EpW3//wyvneAopTH
jMvHUt2PmJNHVf2DUc4MI64PwC8/BLtB/4CCMa6c5GKsh7Tl//XIAxMyl+cA0Qcy1evw7vmvVQgQ
Ra8396oPGqXVO6RT659xcxmbsfPxCrD/oZ7+EURhNAp6xiiUOcKB87f1X8ydeFMt7YcszQPecsXh
5n/99v1lgBfmxyAaBM6MLax9/smq/G/f75CbQzsQ5MJlTKssxv+687rc0nFjSNKTtiVeYFTJmfWd
Y3pleUIJ7ZT+6+dv+28XwGuG/+RjJ0hMxWni+wvwKc98Jt8Nj5gFygkFw0NWu6aAJRB/iDmIoCqY
VB40puDLz7//x90WQjpxpR3ErJzo74NyinVxGQORbE85Q1f2X8NwwiAlHfyYJIqL7o3hxlhXc/gH
r36byZ7fwShsL+bLRJitsd1Ycz/cd+E5s7NXTf+Eq3faTS+B2zbbW1T1+f6gOxR1YTXOl9HqpVXA
vpHjRHMZs9jOpb7s8omDYQjwItzP2FSTUt96u5JsUrdAAI2Okj2pK9YQZGvhVc8OdCja5fCemt+A
qqXN9PPH+oMTD+NMWEwOBN6A7cRUhB82MXtlszy8Eu4dVn73ri97hEPyT4ZxP8ZuXDbZQi7jeEi8
ZNrQ9wsopom8IsnNn8ZoRr/NzCA7K4ITc+r6okPnW8weJHnl8O5tAB7vE1b5M3pZeAeT/w/L6cfg
FfJWWVChXBXI5I8nyVLCeqOdnz8pjk92KAWUBkkl9D9/zH//OmIkOByMhsB0GKr1/c3nGSL2aN69
x0QEUe/fBF7lzNiFUbEE/+ELfxgawjOmZKBxSswIPZPhsT985TDEq0iTu0fNEFcCzjVB84PqeRHU
TAa7zeVTusEzsaAp+jhavNgTLJryxiiU2OyfkCkXFEW67tC26V4Csf2bJGc9FGGK0Y2WFEYUowzx
b//o7dNYIoLiU4GkPJEJ438fbwJGtUr3xJylgM2ipbxpDAqD1frBGlL8fM3f96ZZaJhBVkkfZEwB
zb1LqFlU9SK5fI79IkVWE2OW8ilT5x3sdUwYhrkSs/ZqhkX+FliZ9FZZULL30n7OdhNiTwdYd8Ys
naZupiC0uTZEMrEHtXTksAkXAnSPAz5fohnKTVJ7FBhzO8ktsVP5ZvUchtyXyh/Ki+TEWpQMgUxY
7JrHNR7i8VJO8PcNN5zhFvaGm4ynpTf6zb8bKuzNo4e82xkro9Is01yQyKM2WlDS3LyEQTof1cPS
aK4O/LmaJKJTYF32N7jT7G+6BUCFcmgoD2abqvJIk6XiOww9zdozt/wuZgbAZp2V/6AG5UM7kocZ
dLOwmDWqidhWhk5mR7monoD6I00/d2s3cz+VSG1mxOPUKi5aNwqS9j9A72F+Qkqdr38o9hktmjIb
TwmPG5f2Cmu1nCrnAHnj2hJOu6GkPrR3+vrWsq0i/7Gy2yV6wv5qmH7NGVqI4T9IgbdHF+WEFokf
Zn3D7mqoQDYZApQ4iL5dl5QfU6rqD/rWWXAegU787jqbrVDptUOAEqejVDcSnIkRfswn38LDzbk2
ZYG/+YkfUYuMRW56d1reV5MRRvBNLHzPf98VPoGebnRek8Jfyu2iy2ndf0GXJiWkLijjCY/Hd6SV
KBdP2J0X7ktvYoOAIHKfiv03xeN2Orjdf1UoJZjfmOZ76r0pfRso+TT9SS5quW/A2/P0yrzWqrVv
uIgY21vg7khxXnGMEM2Xh5oNPLPwln3AGzLfraG8DArR1bU+M4REhIbVoGggtXY3oPJkseId61vM
zmvzBlwmAEHcbxrWJxoKO3KvMEqcPwVhMRqgSKpW1koTrX7UqWK0+W72BcqflX9Sy3ryV7ZscWzc
GWOQDo/BObSH5oqkUJahajvEBsjFfWvYKFXPs2rMqmKgYPQDC1PJMXLbzj0TY0umV+2XFp0n1b42
uNCOI36OE1N/RdzkTRRjJexUyDt9PL8EhZMs9Om1OWa9phzr+k7VEgs3H/GJpmsrXYN25VBbvQij
0PiC+dfsXOnhC36jUTxNaFcbZzyMP8wDptCP6Zu8K8ehELGX0mEp/IOiTSwolI2CEqtrdrqLFSux
h/mqifm2juQxqEmgi/C1UGW78XNb2VCaGsebK4pxBVcorMkPV1mN6PVQm9xp94J9xbSaPgNPJkou
Cg/TChhNYteOJBFQBOFQWB7du548q9UDPW1qAjxOftBMlRWAmVoCl3RW6qXPXtb4O0IGFSizOg4J
otXaeKy7oknNAtJSZDBg6xQZLrK2TmlpF/V5h3K8d7Yt/I2h1bzdU4w0ES0Yg1EsSHS6JFKv5tva
PqLewFMgyGs5hYqU9pEPWWEv3WQOWTkFtFGPAuK/iUkOAZKWBCXYCu5v8+TLb+tTQqPmSuCtw4Oq
EbXsUmsGtOqjpyHJuqyxPyrLBC+eLNvfos7AhhTOQtozvqU2ehHTW0oNqZjFuA251APMM4KldU3D
YxLht0EWBwP5fxcbApD0smzwDfF1RQ3J7ztUE3yiBthqcBSuX4nT9AsylR7JxuNzz37JodTT9dPH
nBuM5DRLuAu4pSdXFs1h3Dkoz4tNMbqRPgDlPDukGcBOWpQ0qrjSQkWXVo9gycYVSolnNvQrRkEt
qQiA5n5vlSgMmcgmaYL6l6U006v6dpW70RmUEkV3lQtSJdZRQUCVw3iqWXwM+JDWYKCszqltK+s5
N8LN/NDBYwc0ayE7f+2xqk+/JMDE+Kgy5NH4q8wh2at5KqVS/mh4sYVFwIGoEQmlsFQWBXWOBRwD
u+2ZFesoL/sIrM3AU5+pBoxKjZOoLpyb4UPhaOBdHiKrwT3cGtx2EfyRkt8twzO+5nFSX3yGPEzD
dTJNRu5dR+UCrJZt5BzThnQmoI97JvgSAR6yzp4gcjC4fK+jc9LBrEzP6M0cY7+V8CxZCEqcogOy
Thz1Qlc0bqvYpCOnkVZcIxCM6VpU20XonlhkMLoI4xhlc6Nz3EklVbpba2Nhz4tEKi6qLAY4SNRR
piNebXskWgyVlzgLf3JiwSBvStfPI0jyiBWZckDvFccotqkbm1Nu4fPDEKxDRqC7SNoY1dWfSH7I
J2I3I7rzSsnWdJdX+VEgxBD+vMlRwFUNoM3sBXUeKVq/cVi7pCo6qeSpV+mhNoTQGG6iEHNleaUw
XL08lV5H6VB9lZAqWv+gMltoYz7j3OcUVRNkGXqLPEmCvEdDI8crgI2eGaHM/lOrWUtBc7XncuGn
ie/K7EDN6Qe6wMFDONZdk8E1j333vVIvuzlsIcac2UfMK0phC3xyfFNAe2dOkmH+NU7m2msweJax
PmUYSGOXEkBaB6o3Z+SZGEF7ClwGC6pKKAHIlm3sc1yyadh7h53KNni4692yGDN9hCzKdIn2hCTV
uWp/W6QXvP9uQPbbfDSXzLHoHytto6+sUdRD0nsM1uPeT5cwzPbSf9CwiJEsY2GdE+QEqX/q8v9h
7syW40aybPsrZfmObDjgmNo66wGIOYIUB4mU9AKjJArz4JiBr78LoqpaYtVNdVq/tFmZMrMoRiAC
gOP4OXuvPXyL++UpmeFuGFiM0HbrtGTpt7/IE8zcWlUBvA+OWN+ZoxxI0veD/od5ctLWa1HwSObK
+f4lf89z4AldKRmsg+N4um5fhoGggGEpbNmETFW9kbjG2vTDn2/vXndDPNdwwFzTdLRcUutex4ws
lj1VSVTmpyKv0dZ9p959t/rPL43I7wb+v/TGJkoSFLk0PonJovf4uumXZ2an3GqJT2keK/fTzE7B
QaNZk7NG3pTSpqLcllhXWeb//I2/NZh+0LMQUMyG1pW0PWFCQuZ+pWfRNNdsePX4UI5z7cojsbCd
HZ08kuRQ4DGs6B13j7urEUzElj5u8zKQyWySWWfzTG2MS/YNYdTp5Itlb3CC9mN98+cH+VpehKYI
zIdg+4ChXP/XYMOZuZXj1IP5j7H/i7Bg+h4K26QA53zdnepc26FSr2MnBQXkOu791A11Xe+rfEKW
4Bv4SLX7pkq0KgoYfyMV8wsuA7PYype0dxUXeY7mPMm1EpGR1cCK9GMqVTPeFlBAUS+93C3Wt0zj
bx/zPz5P/xk9V99jetu//xf//bmqMdFHcffqP//+tir433+tv/PPv/Pzb/z9KvncVC0Ytz/9W/vn
6vqpeG5f/6WfXpl3/350m6fu6af/2JZrsP1t/9zMd8+IW7tvR8HnWP/m//SHf3v+9ipv5/r5j98+
E3DZra8WJVX52/cfHb/88ZuwuQ//GWe8vv73H64f4I/frp6n5HP1L7/w/NR2f/ymufbvzjf5GT0n
HI/GmkIDWXX9kRDu71wyBL3aa7fGkjRfy6rp4j9+M43faXOv0QKoWUly1jmCtgLuztHI32mF035H
3kVXmAvrt3989J9O4X+f0r+VfXFTJWXX/vHbq6GCjkiPW0FfJwvsLrl2f+5QNVgCEyxy6op0w8TZ
qMqYxZtMqsz4DFTZsPHh0SE9Ywm3tF2Y0/58+OG7+n5APx6AeNVpRa4L/wyR/7q2MNt5rVNMRugM
WVczgW+h1m6MgfLrXkam6I+z5cX1aZpNw7oJG7L/ND9N0ZqceJh3VRF8n2/YbbE2d35xXD/HT7F+
rdpJpMIWM4B/c1wrxbwTYy4uxtjl7cblsRkFTeKO+HvAvgzrrrmxr18SsDKU8DH2iGImAqQdkvQG
Pl42BlLGmnOCmYrx5RfH96q3SDiwZfEkEIwHaMtzsfx85oBRScaqFqMJO1kwqEIlns9mrbk32qQX
9FgyVElnCl5siIPRJCNoPadk7c7ivgHfY2H7ZI4/nKNVWAc3GB3EzVgOifWL1fFVhAeOBoN0UJ4b
zBCEzZ/rU+2HIYaomPdrkyHOC7rs6UjiZB0e1Yq19SM1dQYb1KJ8rshiBWnUZPOGday1DkpO3a/S
iNe3+uFpgiaWUQ7PTh6iXHj8y8+HUlI+MicW4xmq/NAFigjg/Grtq6EIyrAYfkhoRcbRL87Vqx74
+q4OH9smX8KyDff1Y7tcKs0uQUefK9Inhg06CUU8AXl62JTZpKm3i9Wkuq/RL5v2FfMBPZhJzRzu
/vySedX05zA4D8ySbAoxKchj/vnDmzM2byShUGEbtF9z0K8OAuUTAxJP+z9/q1cX5/pWzI0ZHLG4
kFvz+uIsSlkOCHnVmYxyA2K3iavqSH72tPiqhsx++fO3Y6H86bRarIfcA3S7ObHr0vjzJwO4b7NT
MiY41drcb+qXr1DEtgkmjcH5u4ZAVAY3BKfLw198a+ZyjksuIGeWw/iW4PjDxc1gGo3I3KqTrYl0
2uOxHzcM8w37TZUsfK8azYhmCwpQa35xVb3+jgmRXmcYDGNJB2ci+7oy0tnyNWZZn9oI1GWgyCZq
dy/LUQyP/FenVOCLePU1k/sjIAnyE5tKjMncz19zm9RTWMGA3LeVNlfbCKLt184EvXMwI+rHLfc1
duLUKxZsEKm9TXMiQ4qcpgwiNTW/MZ2u8YdMehAE53zjKBRgRVK557BJjC209jFAGmn7ddMNp1wW
5qPy7PGgdM2+Gz0bHmxTiq3Zd9fYJeJ7tFZjLf3cC5Wn7VRCOoQ86dqCi/d5yHN4NI3qv3oYfj/V
fTvsIjI9qR8X65rL4VPR19re0vHmEToJocWiV+QZoTjki1tA6FSGewYB2+1daFFvEQe7b5LKg3Af
VZKuf+XsdATTF4p9ZOSaDmQCb0XGlwK2nofqO9PGWA9nMvNnLMq7qrfSk11WEYkKxbuVVXE7jMa0
BU7ebAbRh3sSH+wDoZrxU913X50OwR3MpkwF3pgtfojJc1PYXbb3vAkTMg1Fb8/XYEIJYnyDCwmL
iJYKNq21OHQm7qIRru5DKIiuMGxg/LRry+apyXpjbfE7u9IKq7eRwly56CE+Imw1n9zRmBEdqmbe
zlU0XwHRvmmZIt5abtej1uvErQvX/W6o9OHrkFpT4KaWV548x4SPOIPav2WML32HI0GhFwHEC8B2
6NjaCFT6aAGSqAJmMOpiANEhBrRbkAeH3d6CN7bv7fo+LUrzVMU2MQRSMXGoCAbF+LsEZd92aovv
xtTORtQuF+AE/duQvsOHdCjzEN23l77Jutm+F25ovtGieEAuLkgEiAdvi1NMOytkJP6UuLMX4FcS
CKkKV+wH8CZbLSd/228yXdoblOjp5ww5uEFbvLU3rqNHqbdzNIUI4Z4Uey6u60lOVn+qwvkzUlIr
mOyWlOJ0bo9aGU3nAVPG+2HUkonyvEgPsab1kd8lTncgufSBCI78C5J8uGg4wfYpSG0i6PPhWjka
+d0jgEhn3a1iRQZm20WcVKt8NxPRsUFdDGmBxORdbiQAZdmkQhlyMt8w2iEAFQE/PKyKDY+AYSsM
I8QsZMX3TiMuTHnyYHaqL7aqQh+t9BELQnEvrPhxFlnrZ26KjrkxEXWISf8gEnc/kAUUdFFfX0gw
1NlZgTRF7bc3KtyGZp6lhymahm1ikHsgtHDmqpPuuBuE1gYjbsTrsXO8PS34+mAUdXVTkjB5by9h
cZ2oJLpJwmi+pIgUt42a+jOSXg29vTNYJvBTMl/8jnA4grYN3E5bi5QvAonmvB6If4inZ7NG+RRU
feb5CcFkVyLuUgSX5Hzm7+MszLUPydo640XckbCg2XPS+Kr26jL9gvtAfFWcOeNhKc3mDt6Ihda6
VF137aYokR49p0nCh6bmcV5AoE/S5DTYoCO+utUw9IFmzK19T3yf/gXdN/PcOO2bBRmhG017I3EJ
mDEjBPa7l8Ks1ACU577tdoM8TrHkqGimmtsJVZyOohedA4CWdmiS3awNxAFlKcL+Tdv3xMp4aWXE
x7HNQzcg2odXGEwNgYA2J8zuRCSdYJjq3r3gN1zwUkxlkqHO5SsogyqbquZCUoFkmsFKLOVWVe5q
EBMN68pDj2Ey84sQ3Q/B1sS3BCaNxXYrWUftoHKqUV6smnbJlfIqtdxIXfGERfq+hM/LzP1xVdSZ
fDIYqVondtfLu9LjEouYzDaUxy/0M0clofWeGFa+G6AS+oDfI+9OC/w4pENmaDNfwAVlks9YEPmz
5AuiOdE5w11RKIJ7+tiul5uunFz7bWG7Vb7FdTR6BAHS1bN8Nbq1i9mrDg2XWxrexXNJx7rYKENa
1dlokyY+6h4JLynWWLL/7N2ic4birVMmHunpQDHKK7sbDXNHF9y8M9kMpclF6eUs7UBDf0Rjg/ya
PIvOpCgBBMZeMg2sXazyegA6cdQ5uSC0yh1dG6/cJzocPu59RFEkw7t6Om0GBRnZ9peYcXC5ERjB
vngF2eiE6DDEps8/DcRTbEl8G5w9ZkXihJI4AqEtB5n1e8sGDuIzYXCri5Wv4ARvQjrz4AHZap4L
2iP9RnP1emg3lHkpT8uRP6Y9208iOrbw/pP0guUz6z/isy8TFj/yaxgizkNYyWdZ6NgHfZPULyAy
KNP16CvVR1PfourVlyOLpGzvopAFE6s5ZfsBeX6UvKs7o7Wvh3Ze+Kbw6Zjhh7KZS5assC+S8E4x
hCEbh/lqLh1/ZFNFzgiyJpViu+feLn28vwPpZOS2q2qlgdFpVnCQpz59qykvfnQiokG0BHhC7npq
2E9tpo5Rk4dt0KtQXnfYgT9aZRu+E/PgneoytoMxEfXGzYX9QFn+qNooOfLxyt1YsgeC+jnaPlPc
sy3DMd+pnhBsn/TP7sbrpyc1dGgT8GvsQzd1r7QOV+coZ64zo26PNpLsex0ZKE2nmmcLCJUAjVjF
W076bc26ssF24mCGHkyA5J69EX1sbWIkbH6DRRlivef0W0Vs/C7TLO8E6LTfEoS1mIGNwyhwqylj
3ql3+R0sgHzjagtDSYa++QQFN81PsQsFkd6Pqq4cpubZ0VukfjSQnh8I7RNIeoZ4mxZjuMNw9iDm
InF8dAmkY0GEYJInARtPzXySTOrORjGuyB2Zn4eSqxoKATEsRFq5flnW1icjqvO9CcEBpGK/+G3R
l8euJOKlWsTku2Y1Y3gBXlW26bNEMXunIosBESChTbWEfSBwbN5V6/SkFZHzDrKNcDGBu/Wl0csS
3HxcO2/SsfGoEkzMCr2+iMBrOiAaltYP75axbrAFddXEM48m1xyYBJ8hDupG8ZUeoHsBHms+GCGb
YT8HGYUSGaIK4ZxpsuuTFpsAe6sG22wcWg+ZMGZr50CudT/IxovSa3rqKUJ6Fl92nVabUgKSyLcp
Lbc0/Lp0iZ2ejb4hH4byANBL3tf30NGzUxQlBmkoVXjOzNGAWJJXQzB4GJvMGjGr71rGfMi6aNY2
TUVirp8OTX+aom58hLpQ3XQWIz2fT+/edYpYQZ/RWPa2LNJq2szRYDwmTEneJbDNT3FDpkqHfuUY
rxv7jcR1cdTVRKuhAdu5BXUNlSJJLLnT7bq2t/MwdmHQEyrzpetn74FkYuUGmOk6HV/izO/R4PFK
v9EgqvqKEEPGL2lHRssEfEINhABBiJF9ME1OJ3Z900cnmHaeX5smzy2SQGjmG0mT9IHs6/4yJ03z
ERtGdi/yKQx9T/XLI0ZmmwdKnac7SA6eCTdE01ufeAQ1Boyd0isLdaV2cqEPv+vY8N+yoOcQUPQ8
fdMQiQfKZqw3E7HC864dhzHZRpi2yI1ibBPIWQcx4BUzgUQmoVaH1ItHYuX5vgufsEoUFOGc5mdj
jrQttLTpidglBxV3Iu6ZoXkB6r4yiDMr2rXNhH4jjKodQtbkbVbmT6LK5IEPaA1BxRbrka9WAbVd
6nZjVIlwNisPZKcZMQjUuCWsjH3T3rR7BuRo7sj3gjY9XMM/6DEY6eM7O8EnzXIcju+Q43RQeVRG
WzorruqyuNJAq3weVRde2bly3zAw7HbAFawDYnO78M3RafZzEp0QEqT0mDLSyrwsbS6LnnKJtUbL
nkrvtEMNz+uNBZPvyWWjQvgP8SKfuVmNAje6XX7Ik7l+Aks57mXvfjFKCkw+Tu/2W1CnksylaGRz
hXfrIFGUI3V1NbURSfSMVsc+AZyNN02ZiD2sHEIABoEdpCnbK6PLm62w6k99l43ubnKtbEMmgri3
2QVvhqKID+zJ6205W884GrEttcUZ+1C0I87Uu9VDQ3/bsQc4MdV0AlA/43U3RpLAFAKrQoQBhKWk
znurDdtrLcVa7mpdvK9kZpBNWTtHSyewsJCttRVFom9yt1MBjq3LqqCm+mlVwHyuDbrK4FczO4cY
F3KPqFJ8gHulM9OM9GNegtDqkpzpm9seQpT0VGOEVpo7E6kMtWgkd25ShJtFzz43phOvgcTedp2J
Ueh086G0w3wz2z3bUSz522KV4O0nYY6f51G+g0OQnbKWuYWFjtWnyrpDoeF8ZY9V3Q/sI69Tdh7t
Fm97Vm5HVxvvQkmBDNqmr98YrV46V3PB3eVreBTOKM70JEF341o9GT5ocH0NNPNNUlraW4vtlbt3
SQJIDwQJpiQQuV34kdpHYN/3lsif7eIOPoHxfm5Uu6+S2u6A6WVsyoTIHtwpNzedlRPbWYbWHXQY
cGGZlx+TyvjQj0N9N8ZwawoVDjdlrcYTNOWINdsR59CeuyCkTrgPdXcI0gqGFNACSjrLdB+VTWxb
a+baG/KjHxgXGgc7nmkC6nlsb0ovv+p11jC36ZwzsmMOYqiLzyxlLegnbXqseujWgWTsfFxK1uu5
owoKSJTUtrk7TNdT48wX7u3cNwfpXSYV26c0zD6xNU5vM7YhwaQp47aUHdc6T6jDVBr2jtgZijKu
k5gGhMqOBWSyLdaM5D716uEaFL1OYLo+Y+pxneIjsy4UCUqpa4I6SCMm6uKQJ0p7onHKIr7kq9rM
cLKDazBep2W9ELBrhuJrM8oOWaGTb2vgktucPta29ZrE9kXWkGdcZQ4hnTUr41ZW5cDFGJP0m5EJ
1zXZjZHlzZ1tm1nAYJytojajTWA+e+Ul1GZ6ObaHuh6+JJjrGL6q1q72bZlAFnCy+uPipJI4vYQN
KjpkwfU39ajd6ujJ4mULcgMT4ae6uCGgozqF67NWV0Z7NqVyr6bBkNf0+szbFs8a+K/CMQ5DHJ6L
MpIqqJbcCdjVxBCJIGPtu0Qbp61FAXgPu6F805siefKAUPCBFv1rTEODyj5kuzpOdbShURfeS73T
ryt7MAgVpia8lFi9d01SDySLidI+1aHuQHD0xn0ktSMqPYFIRdOxOrZWAfVCLJAjHL177umVr7vJ
AUb5UO3zSi4E9aVYejLdeFroxbS+Q7DKhnqfL8xtnR1YD7XlC3jOpfdYR5kWZIX07uQi6q0gY4pA
nCI/iFGJQKis3Y+qSY+RbFQQRcRHMGcX80VDOyCooy3rcQ1UuJ0GB5UY/WcOwTmzpbXeIe6cnmxC
6Xd0gAv8RPjB2UU59QcSS+cbF7z14AP2sCbfa4H3bWg39j60uPxjvuRj+2GeucupjoBgijLjg5UE
Nn72SIJ+5mE5BAkn9tIOyEtMYHWuj01A3vdyjVlFMFxdcsyerJhGP8CncKMR9AHz8DMtozC6hLYb
bog7qcUnHYK/c4CPXfQbtl3Wo2HxBGMATJAdCaKxp5Ueggu7U5eeC7vvHidbMHMmhVQOhqlAiwu3
I1dxMyUAxiZKw2m8mkUsHgkwYQxay8eGJ+2V3mTFM70SSo460gZ5k3VCEfi0AceUVTXqfo7tNHzb
wzQxnYHrFyp1PHS53NOBAWhpkwLPo8GhTDqjK1+Bi4xTyyuVuQ0Orjnk/5nhy5UadaO1kOFXM7ce
iHKvdO966Z1k2ZQKTCVB3p2ECgE07aoeG93+2JemAT9yHOdwG9qoIJAh612Jw8hFb+gTKcZvzSqn
iRgDdSaOUXHC72bDhHsRlDr4vSDhwNgjJLUZy339bfvMwh1On4EdZF3nhyF2tndNZrfm7kVZ4Y6R
WzwnXtstdxD/cpp6BJ6yxcxgGDf7pSc0+kxu8pKeceQOzo2pdWBLCzNOaOhXsxHzDynUzBaKlBPF
Ygio0ImO7pz06YFJu3Odo/hfbpbUCpOPS1WYa4jxwuaxn82W/I/KaB331KWaMb15mSVnaNuNs8J3
C+7MzAGPGbh+KtoTmMGB3LkeyWw346LV+q5yMC3cDCDF0iNRZXMBUgFb/Vb3yIg84ODns7DhjKZH
i/hhVwZiAJdDoC7bv70rOqPbU5rSLIgw3Qr0HS4bBqZC6PZ9ac3FSae90G/wbIDLGcupSr9qxBOy
CRqo0I81YDmxW3rd1oBXzOQ9fl0Q8y0AvqPFtb8SMJRWaTD1LdeTEPE6MqsqrhJTa/gz9PAf31l6
brAv7ewFOLYdyja55LGu0nMBRaPflA6l7XsW49S4oRZKGypkoW6JmBFPWWzalvILdmsNe3ikC9sk
YmvMnVMzkAnXWka3561KkKXQ2G2sPvRNMARfVauJ4e2YeSanLh9cnX84cKK5WKxZWlilLVFRPBVO
yG6kDiNkuyEl5ttWEDuEnGB2ibcDzngy2tiRuyZMWaQEmR3mbR8tVbVTYW2AGeSKTrdyMkrL1yKy
Pm/SNOVzxm2V0VhcSNAsT/AwBQhCp5sn4HmjFVPHMSULbC6NA4/A0bsslLradh18yatyAXm8cqQX
4zaWoDzIC2wYkIaFzWZwdr1dlvVFt1P6wqem2eGdRdOjXJDfnBAx2tbsynYNUa6Iq2XaJaY9FgzH
0jLcjBhk42BUNbUVC9+Es2GQ9NukMzguNR8zt1OLCtE9Wcii4iMVDxmK25epqPx2WhtzasS9kfce
ICOcyeoYgj1TwZxpw3LR2twe/KqoSZoHe+kaW2zcY3k9tgpRdDr12pmLS/Ou+0ZWRxIpneZOoiSs
n7xWaNpmduxsTyM7rU9sNY35zGCsd3Zp49rlITf6Qr+LM+JJNyyE1rJByTqk12qxLY+2gmjLq0mW
3oZIlDrcLRT71LBkE3kXNkYEMLp6NhGEQf84PVmdkdDchbfxOHjw/XxAMly1tGk6j8CIpWo/SwLf
8o2QA/aC3hpuooJTREIDLqUvHgbPjKK04nRDSyrmjUmi6OOacWm9r+qazZSxRPUXk1P9RI8oMw9A
3Kp5h23frTbkEYfmZmZhCLfrHcYS7bKpP+Tleml0aT5/erk5uwZWFQfeeLBUu4VUCL8x2nE5lGRA
o4G3DRqDRV/hKkMXao27nEIRfHJDJ5GhENJBMpnb9CyGqOz9xDS7chOTDjif7NloojemHlbqnKKA
AdM3pX1HLzWuUvaVpF8TMLMpx4X+o10REZly4To7p/OyPogqLT0PM3zWo6OL+qvTgm/5SnqLWOg8
GyHuZCElnR3S2U3nxFCkKN7LpueeT9D6N/iJizWIJKpyRnPBYvLhbgxj4BTUjsyzvbEU0X40GiPa
tPkAdM4vokzle4twvPnEjp3xMCIfs0y/pvR2shOPAdhf1uCm1UxUApfpjvEvnXXNqm1cDqk3P6i5
BE8zZwzFGUQ0rJ+eKVi9pgyuA2YGND8ARx27OFkL6FIo1Mmqke/qyggfEie21N7TLFcTNMqptFmn
ixD6s6Qn9sabkrjCwO9xRRhdl5j7KR+YZ2Ft7fs2AESv8RnqQssKP0vWDC3wHZqzGXU3PSyGl1gH
EeddemS74b0j5RtaD3dwPW8iV++4X9OKUNNiaUnNGBK23cg0hUUGVh+/b5QbjhtJQhERD9+eES+j
0qmI83RbJam4txK7iq74kqzqtpJzSMuCYWr3UOOKtK9fVkxHGZl4NzR6le4moSdWMLOzMBeciiCK
9lrbc+JwODP4lbEk05r2EWoyY5mW9GhwKo/1EMs0mHuza7/YjQFgd+CJx+pjk3y2n6nD3mWyceVG
L/P2Qy0cfdgOs7uUMGmqejS6IJ56m0qZkwzqeI5Uqh1Kgo7bnSCW0txroq/qm1EyvqDz2U3aXi+T
yXuj0fkE0lhFvfsxR3iXX8kpsz/TZlDzpdU6KTcQyCgzqIis4S6i8l1uQmMwh7dO1Ctu36kajjLV
7OGSl5G+3DVY14e3NtKinjYIV1JyJHQ5hm9L2JMu0IHykDybywK6nedJnvFA0ZMigS6u54t23SIf
qPdjSlTSwZLt2hDGdoO5b8MWGoBlEA+Rsj+HRRNlPhk2cXVxG6uAhs4yJZaNpq8iwU01kVuib4TH
QGE8o0Cd68G33Gqc6c6bRM/bA0/6j00xWCNpkRD6Eaco4TEiSDx0KL6gbU493DhxOdy3TT7Ut2wm
ZgTaorPci5P3owzS1CiKQx0W6QcyK5GH+lnvNmsPe2LKcQDx64pr+k+F2rLT68xTxNCUZnuTMvb4
XiNZek+ggjtHtjy0SVby6EKV4ZB+zGuDTgPW8UUkMyuAZgtw84FLUVl/bCyjk/QCxiG/ilKtnu5d
FPvRJol6rrPSLTlpOjCm6kjroq4PGjkaDWnMsGnuF52a5qDn7HoOw+JoDwya2sM46nMdyC4t00s4
rH7eILKHeUK6o0XPjsPs84k9q1a+j3DYfHI0I1Wf9RnDZclOKrYdHGSKgNTaZ2aJZcLvIFJ+8oZ2
jN+P3qTCJ2sOuTZC2pveVwYskzrgcAqHI3GfyYbEiGyhhx0zijibyNKzqzaikN/C5W71+5l+FkFJ
6xd7IHlW6y5AFFR5HaLFqHdL0RnZo8Wcn4U+Qx8PIDGO7TYHfCABZncRRdeXOE7sARV9WLl2UM6K
kWKeEhXC8z2O+F6LG1MheWI+SR4TpG/MVcQPm1m63BKNw2O1AmHffipWzAXCqmhM0OwwherPTU0K
waFBYyfWIUuyXIikMIxr/GBu6UOPGObZr0a2Z6G/aFU3v6+sXCV0R0prvCpUV8q7Ae6APJBkx9qs
2KEDCSNYaDkNAynGEfjhDtQY4B3YU8ekDSvvJgV05VwDVgoNRi1ULDZNkVqsd31navOZPUPfb3VB
T+TRwbLvbWkDF+j387TSUU/3o0XeqE/2Uqg2fUfrpaFzWtlRvi3QVGj1G1ODXuhdaZWJ+5wUCgrd
frvwtkn5C7HbKxXgun23DGp/aUkDXOBrea9FTd3YQzPtwZ/Y5n0nZ699LFNZZ08TZO1p7wkm7jdL
zhl67+UEzF5/U9H8JWnp/043+pMg9d+rVP8PSkux1P8gN/oXaen9E6rNv90kz03z/Len8svfrhLV
P+c/y1O/vcZ3tall/46GU66EEoaQklbfP9Wm/EhCN7bRLQqaB6iJvmtNpfM70mXP0aXrYRn2LGQ/
37WmEvEqQjnprLwL5Ki28Ve0pgw6fxYQmYbBHbySM7xVPfQv5mSpwa0hdjrex4vZHpwxeeQ9d6ot
Lk7CeAVYue6ny0x7THRx4MTkkEznBcvFzh3SfZzzE+7++ID/NvY7gaBkpIGGSmIrS3KFMbWcZbGc
wiZax+73fZV/HJv8q6xlgOLljEHrFE2lvhlokRLkmH7pU+M4evKBGQhylXDqtkZfvfew7Hii9oL1
X9KIhjaZNazOU/SpaN3kkDjLwNDPnfzBdD7hnXwuMg88L3DfrcKDsM10BndCils+8LUpy4+JbhxA
K+mbNAwpDunFEeGNEVlSE4E3gheLiP9qmZflkOaEmE4UUkwpOYIk/epOQ0rEDF3CyFLv87r46EER
LEV46nh6+cwVTvPg7Hg+Tduiyz7pVuPtkcRG20GU9cthJa1B10PRkRrKOqjS6J2nvZlq84ZIx2w7
uNXHcbav4wj8c9slX+LQfYv1iAaIPoFYs5kWJZ3+UPAYuAE0whya9N5gGsk5Mpj19U76JZyYrlfZ
p6aICrrDkrDeur+WlXgsWo14ovHjYM8PbcuZSzJ78uci/jQu2HvgiwWh0dTbOU/qoA3R1C4QkvG8
bYsyv9G85XEZ+Z4MEkd818Vf3fe3fVffZLpqg5SsUerfhc0UElRKcMQQrkCW1XcnrFOzIoSucNz3
HQ3+Ku+HXT7YAJXhOYYaHvBJfqCe852RJ79gqSdAIvkUttNM3yKvt1FvaFtvlpTqxBwQYGFEtJXk
ra0nfmozrU1wCJ6adqI9HsYd+0Kz2wGINQI6DdOJ6IirjibuxsEXs8lWVdPMlNQvyXoxtGIgiZAn
AYX8HGhe320pR9q34cy3Uyr4RTCHgKFZjPJznSFdKcNT2ui6H01yD6iJZ4KkuswH07eL7np2aClZ
MZcmMTOErS1c7DYDAqcW29EUOFq94zqYlaL8uNTDyJTT3sVKnITM7mhj3Dg6Zz9W3U0hrueIfD6V
ffxh9fo3Yu9X8lt4tB5acwnJw0KyaL0GudilXsmod6K9m9e0NyprP6f2wUoy6kyZ/0IU+lp3/PJu
JiN1Hmpo5V/rjodesD2Pw2jvuFXn25G3h/S716ryvZHyHM2uoSEEXYc5Pcna93/+SV/L2l/enEXV
RjZnUSK/kqSW9IpoLBnRHqntp9XVuLG1OTBoqKTLyFrz7UQUDOXD/OKWxUVD0PXnh/BKFPvtCCDB
sqSvBgLmFD+rNSWsyAKFU7TPhgHeXnGJYvuoVBHMMt9WYfaLr9t5pQ5d388Bpc/7rQxuPvPP71ea
etsgyYz2IRWG3zXIQeaHJntDMxjyAvZDOtveWwSNHmkd40Mq7auu/mSo5gCqOMg6xnMhsW5deaZ8
f/AqbVP0Z7xcD27l7nojO5i1ui48tV++aB0uH5UTUzbTpofcSBa1eVvOrktJ6BxRGD+lI0q8qD2H
aPtYjba6Gz/banKRVOUfp5wYmdoUl1lV5GPqrUSp021TJcAYIqyK4/FJmd7bImLVzHSzQTK9aKAU
5RdHNe/TlrpS8gjb172g4yVbRKhNss+jOvWreXkwFMunazxks/s2XvSHWSVcZI17jeGANq0bn0rC
J6p6Hdrq39kuf6mW+vcF0E810v+u3Pq/WEtxwf3/XTr+c54szz+6dNYL9B8mHed3BM0sFR7yfMw2
a3X03aTjer8bBjgDb122bNf577oJ945ExYnxy8AnvhZV/6ybhPU71TRWBwvkjeN57l8pm3iHH8Xt
FOe8gA7/zOQG8/Cl/Hxf9QbNWIJq2n2nxUc3dsHONexll7+2XLy8jaBixGaHM0Kst/cPQvZ5UR7R
ZXO77zXtXHX6/2PuPJYbR9J2fUWYgE9gC5AEKVFeJZVqgyiVgfceV38e1Mw/I5oRo3s2Z9GbVnQn
E+k+8xq8EN597ac2hpgpJNcfvv2Zh2BhPZ1OypAZybA0m/zjcLSEKSm+OjeeVYvbQCEljKrhayTB
KkSax3ZrvVyPPPCOPimr2grv4176pvjZUy4iNH3D3UgRFgfEDdYg73BlnrFefLnwG0+zIj68hfYc
4l/qort2+BuVQYNAbY8NFxpWQggmuVoJzLkkp1vR/n+idfhc0cU2AumxRLGY5JJXTYrHez2297I6
7hIppOVkpOjsVgWt+jG7sGh/LvEPhJY/q8YeU7h2TaJ74wiSH4JvnKH9Np4mdEKaanKUrt70MQkj
se0VFu1fodE4Fp0aFPpAy4Q6uvqV8EYt22KtbWBn072FdfVtyPOnOci3BcheR9DEXn/+Oc+tOCAh
djAnjXdx4YF92F8SEm8C9cAG12A988psatYR8F9HAxedFLbY6qYCBLnOgWwN8urzwZelOvlMpkw2
QVIkyHEPB5c7qzQTv2y8lGsarAbnSHr7fIjjY2oQYqCWyH6GwwYt42gIuBNolWtx42Wydd1NzTYy
Ek8pzAvP7HFUQ/7EODAJNZmTA6/qaFcCwUe/Mg8br7brX0FulTdNEkUoeqS41WQi9UBxU4maUlRT
Isp0KFVe4BGZXGwHX3P5Caioy1x/MkKA+vL3D0tpZBhjoYFTe1A5ADJFSOdTu+9hD0zTpkU1jciz
HabXqIwkp5d85S3AVcdpUiDKspGU6CBnafSrL9OkpDaLPy443nE3T5A9FGp05cY0pObbWPs3UDtu
y0pkN0YOjlxJ+t2Mxc2KSq4jR3WMYmqpeEpn3nWl1HkIjMurIRB3fVJsUDPxvxRFqzhtHOxtWdW2
/Iy9JNf9ms6PsfGVMXjWW1l3R5BVNGMQggY6f2eVqljrEYwsI4ljd6hBKwAW3g+JlK4HgZwutVRn
UGVErkTghm0ivUooAG9kO8jR9R/f9awMHMUEv+PLEtXOraYO6lrrW3sPpfHCwdKOGJR/doSBMBxE
Sgh2XAmHy1FknUUfram9FLGANQ28xO3iIXS5Gh4Ft1Y+RI9taEce4c+Yr9AA7zyR13Cp8c35hcjS
S4dL8R0Oouges7NdkJwCJSrML+khS/Rrgxs47g7KBlzITFl6HWv+WNYBlmuAur/Ryp2cKO62PCLG
Cjj/7ASy9fuvHzCDtIkeDBsQIbfDaU6BPBpzQ181UBvpSxpE7U0wN890mX99PtDxvb9sb0w9bSBQ
/AOr+3CgASJJDRcX8105TbZ5NcNJABUlTVQauLUoPrfrvknfYvbBhULcuUvEVLGu4WADFbSO5ihr
GLOUbVl7DXrWv+Dm3JAzKm8+gKcLIx1lB8umAYm+UAK5V7WTkfy5MdpU9ktvzsW90VXwhlL9KSDM
0GcdXkb58y9/VHPhzGJFIgOAXSKsj3eGIvU+klY4GsttBPKJ/poCGTAyTJTDS+VGR74BRZMLkzzz
ORmUZo1QyH9YzcNBpaKJ0xH5cA9dsmRlm/Fex7DBUfXxUgX13LWMkRgLR78ZKqJ2dC0b6JvZVVLV
nirKXzivfNfEMHtYx4IKroOVMYy7AVpXJTfYsWXJj8+/7tmJwj4kkhKqoDt5OFGzsnpR2+ybmoJQ
Zhg3WKhummq88D3PbBoTqiOyt5aN7MBxndjuUrP1/bz2ilntN+qcv0Q1doMQS1HNUp5BX9ju5xNT
jl9u9qlJUsmbTSZNO/t43yhVPY/4hHtqaxuvVMfdBYUfRja375Q+IhuEx4dmljtzCNS1pdbxm9WU
66E1C1zZh3kXTv9XrSY9Ok+aP7/YyL6Q3asgTY73ldlJpZUHIYvty5tWdLZTWdP30v6BdkgKCgMp
I13u7lGLoDzXWs2FqO/sMtgQa9U/yT1V2YOzJHxc4+qBTNgY4scWXJyf0SI289uJng99+GD1+SL8
WdeP4ROLwFMPPx8RAx4a+WgRkh4PNyMPS6+f7WSnSw1IUSatN8Y7UvEBRnOLH/OYvUdmu+WSXmGW
cY31du9K1PLcRNjVmtAk24B1m92gRurDaRH8WEtFugrq+IeuA+obpAb6JFhd/IAMV2nqJ5EY7yCl
3gTcIEzqlC9a0hlOp4DdEonkNZJN53EhTGoqQGkc4nixLUxRrd4B/h6uYjsJ13WzWH6LGtNnqrSr
PqqePv886vK9Tz7PohdLAolOsH60HgZmc6UNNRZqSha7spBwEaXruikbGZHDwrjSJwAhwBivJj6i
G0pq9Q0/xU0CkvpJDvVVi27JWhTZzkAob60IGKZIptHijPQ304qzVRxE9gZXk0vvzZmdBEub1g+K
EnQNjtnLbYAUZ1KXhYcfcuCO/B6ny2cF0M0Y7C0MZJwOcPslTZclIDn8Xng7ErlSDcSgDazF4f5N
0xHXkdkovAUUu+mgGaBBxjkucyIQMwVGFs1Z5tqG5G/KNFJAtOmFF8c5xA5f+0Kr/H0c2pcO0T8a
1/NDXKIJMVZptZYLmMCfr+5xJY+XUkHeRdPg8gkkDPSjN7ls2qASnZ570Faduo2fsRVuadtTOapA
pSz/mp8JZ0iBmEg6U2XbAbvPC2fwzDdDeZw6AB+NhO9Pa+VDzD3G4O98a8g9/LOv00m+lWVIgs20
bkMAL5O9H6LJNbBCvXDln951iP9Y9IAIFRCwZa8cLpZRjxGaUhFwWtyY4CHZXhnOsMZay5WD9xoe
NrsUhHcHfPLCnE9etaOhjwJbDA+UMJPTgrsfpoM/7qaCKLzsL6zwhWGOA0sLoUkc5RIOgd3f5GlH
iNJAcL10a5+8ZMtsUFkR3KOLosjy9w8rGMiZid0nH3IY9Xrnw8HFcU/P1he267IdDw7XMoxqUe8W
1Iws1TwcRp0twChKXBDtJ4B69KfQ1G/NKHzvbfu+w2jdITW8rupqq3bW3xp86T4KQGcoXi+f+sMc
S1BPIVqaDF5KV0tNtvPjn1MC1QnuSdXC24vD1LXq5xx9vwsTP0mDlol/GPto4rEkRWGI/7AXUFs1
7HRdm0u9A3WlCXpB3z9Xevx1tKTnsSn3iBxcOCgnV+kyPJ6TZP/EKeQOh1MPcjHOwDdzr7few0l1
6INdD9WdmgK71e0Lgy1zOVnkD4MdBbY4iyIbOIjcy3JkuCxES/tuNRgqsV/6Pw51tG19mRRcC6zc
g4UCigLVHW4/pX9UCW0/X8HzkzIUm2dB0c1jJ144SGWFLl7hda3Q1yXavUvCNa4MMU+3qIz3f2dm
FGzoVqBfjMnF4Ypl5PU03JjZZNcdNu0Jbqh9Wm78OsP9dtTSCzv07Pw+jHe0Q8SQ9DhisWj48t4L
ZbhBn2JXWa0rq+32b3xK7hmaPAan/TgbgaGnKmkMlBF1p4UApN/aTeHWaYbacHKpJHWSLy87/0+f
i4Iu7hhHL0SD4oVv28u8JjohJt6GEQDPzm7XTTXv4pSqnqR9+XyCp68y9S8D3POfQhRIg6MToNey
JLf+snhdtADfJbTgwve2QqMwKHeSnu2rEPhskE7rvBVPaV//E7LyX5OA5So7OoIHP+DoXHSACgZ5
5LxXEcXr1NzqxPmpNTx+PtEzrwZbRtW52ejjnXTxUvzgYHHzcRvg6lfE5pUTJN2lrUnb4nQ6+uKM
Cz5E15U/zYyPNzeEA67thBjWVKVvEYKR9LIzc0NEAAw0XzeDHD5M5TisJ236MWEyve6poqwSNdJW
1Sg/JVL12yqof0eWihu8FdeY84044FblE+wbcyPmGhxyc10V2k08qg/07VHujEwEoZSw3wDnkmjC
IfnR9aPsEuNLoALKL4EVNXt4cjbUIpDhiH/r1z4SkkvhGJkEs02QnOl89jklJ6zLSwRePbTfrd8F
WuVbmJjGvugjJG+l+77TsuuEkVYIDoOtwEtO6TQLtrV27Q9Ju+kbu7ufc2k99DYqubWiejnmDesk
m3+WLYLc8M2/Blk9rEYqJ8AJA0dkLWaGuvRFi9N0zyJ9M1ITuVITCYsCVrejauWMSEYNWm3yxdYs
i9xBh6PaDb0ErFBqCxdp1etuHrdFibafjUKBA8Kxeghj3fK6XPh3OkK1Hr0mmpEmlUrdIGsyFeym
QiNyIl9+K5vuecBy1NFy9U74yi5B2aMkQ1aNTQ3XgaqdKt7CRf8jMtRmnwmtdbVAmm6mRB5WYTL7
DzCkezeP4vqKkpPlVpwwuMey6SCSA0A0TJJfEEUROlKn8lauCT0X5PUEkhxkW2usTVR+95aBwIuc
6btaDo21brbyDnuFPSiJZmtk6bCLFlkSTDWeUKz97iMX7cTDUwRR8gpibeb0ZV24rZX8yPW0vO3n
+r1A45dp2ysNnR/H1ufW0zQQwgNCwQMVOpQqxow3MJmcpVy+tRUUPdVY2fao+tjApFzTnjTIw7Gx
oviibdHiAvg8s3aDDxQpGlvhzF1hfJ1K3TYdYCzdNSVubLYszd+gOgtTOFaLAUZseDXgcfJFoVQM
dKPqAYRkqqdkgbkSs15c6V2DzTby4QCzq3qNMdrXwgIHCQAyAZ8yDA/of/hkh1q3kxr/pgSV+zqg
hnoVqEFyX/ulJq0Xc1anseF6Trq/Ny1JX/m6PiBxUMdezodv1kDTB23TI6xTbftRkW5MFPvqVTvU
sO8VfwL7i7WVCDB71ObmocvR/AGzlHA5m4kLQnN0ewnutzGX5XVGt2YnybD2mib2YpSk+c+LFwE+
VcmG4rvRmcXOj41H8mjooYLQx0EJxd5Vvdl+D7USsA7mOb6TT83wywhDFRKsPvTVla2izLGS0DJD
zqR7jiZlK8DZA4EP3dYf16U0QF2y200KnvtqVI03EY7KdSUrdK/KFLkIIeY7Wmu1OwRIZ9asyax1
ZMhVg4ad0pGx0W/3UzdfMKOpUmFRFUvDsFeD4HsrDyZ8Et7XTDNibQV1YAaMQJPGw96RJh1pz63I
GqQftLpLnFKZsJjXslndyHOBUZgV1DPSMw2FfqTTVU9C7DR2y3oUMiodRXknSXl/IzK7v1oU/5WN
Enf5OjOl5inCyWSnQ0CE55jp0Q94bXcCeW537htzXfSIvfSyLz8gKmxqzlBwk02QZfZ+POz6obnV
wmCASZv/NDqUp9wyjMCgVvZcu1JkgJTzU9/cKY0RwN9N6uHWyI3HRIMw2pJB21RhrpMkxPyi9PUV
6qyunOh36Nvd0/B7GBR9E/rla1nHP+upxGvAlq6NNL1drEJFNFzpczk5Auz9SogQ2d5aeYVKTllG
ppDZWXGyNmECTBSrvbkprjE1e5hluEMWNkzrGWWXFfnHV6p6zcrMzXaTyAoIWF4MFH9Kdwq0exSD
Q+ROOsUbw/a+VYqf0G4weGymAatLZIlCfXB5cl7UlH9tt+I3A3XIBvg3bdVf+2X0Je/01aC99u3i
5l53r42ZvSKlv0TDEkmyXKIY1j4llnYjZfhYJi1Q9UisB0mndVA99q3+jhRI5AzmsIb+tu/MaBvw
ZZTJfpBanyP2Ynd140joIgPI3OA8dJND4BYWxCnFHhR4ux2iAFUcOWYd7v3cwCs9+xX3fED7JSxs
fAbtL3kebbBW2sGM+O3HAZbizU2Qhteh0a1Hq/slp/kXYCWrcFCGqzlRrxJrieJNWi+x9iQU6ZrX
31VISqfI8BCivdWCN2VssSz1w9e+NG+0RCxg4rhyhyS/h/mwtU3ugjFI80dJ4aQnc/ai9ZMzTJan
GMUdlFDX7FtjQaH9CHu/53YNbnUlQ7NYeZP05kFHM2jHPeMg2vWNM/Ut6SdXiGTdjkr+blPwC8Ls
Wq5rywvsR9NHC0EZre9Zkdy0mXmDfEfqxj3bEVOT7ZTqVxhIo0vCvxg1v7iPgzBdVboxrgTaTomB
fBQBCQzwFq2byWxd3Zo9vWoek3z8NUxNf1XlMrIJaTME5uiFJlSSr1M49tGDkSHBXzz4hRjDNZ1G
+NxRMl9Rwfz9eRh2rgyywEM0IAGQRQz9KFnwRx/0/USlLFbrvehDump0y6w3dbibVPmOnvZLoA/b
zoou5dRnEkubLQKvxKDgDIj9ME3Bb76X2EYwuhvkSUJrC03VTaSnIh1ubd+8R/Nz58sB5DxExBLz
l4IQ01SLh1YR13PzHW/sVTteSNVOolKq8hrhKDVhulRUMw5/02RKAdEf1KJ0tq/UqngFp3VhiJNp
L0PQJ6KjgaCjctyyD8y4S/15qLxgKaXqbZ+7KizqzaBMXyHtX3fShQFPMClLq+HDiOKo0BfYIY8+
zAQvKEp/HftSf1dicbLK8v57Y5SI9dUijz29sIwVppBbg+Z+ZyZveHrcpma5tdHD83zRfO8z9Sao
kEuvhTZuYxH9+nwznqQe/FAdJ0CT9GeBBR3tiKlROA99V3mJFL+IdLwZtOoWO6+H/22Yo3wVl9/Q
NLu+8thZ8kpqEzdI0SbyYc391Uz8aEJH26lIa5vgnglFSJZwP62zXrpLO/OlzS7t3NODvIy1dD7B
KHKu/vz9Q4lqELIa6mlTIbpXpGBqEWIh6kPp8Rbn4BvZSndSkm5xGyk85JX+ajbH4CYdV0oOOmqh
C9T+Y5Y1jFE04MteeZmaowtmWv17k43l188X7tzp/DjKUWqK0teohoFceRMqHKDH1ujbX4ChnKSL
pPyyphjg0lBt5psdTmQkFvdRSis9eLw3fTG8EVE/Kk18L0L/CSOddGXYwaWe9dm1QwSeL8eoCAsf
FYRxplDHuRSl5+NL40n5GKzn6RGzgnk3CtphaJ64stkoUHtSbecr+vPnH/a06sD60eFl3gqi05zA
w2nH4+SP6pixfqXyrajSVwnyskspDned7MtYJW96Gf1ucVRZY0iQORlCjJ//BPvM4Qc9RWWHIhmg
L/PolioitldS5pQ1jdr35jr9hfTDY5+Ta9eGJJw+nGgEiPShGmrtKsM212t7NJYjHf0jkEsr4HXJ
QzP5oadU+VXQwFsqmj7dQPJdaaWJytiYJLtUn7CGo1tVF/MtpLxg0/YSXLywuVaC4WWS6p4Awrge
Rzvx2rYpMPOJE488IHIVrZdJRqRdWuXzV/xpQfkEkY+DTZM7GStmSvMEHlqBVaBCFRZlAh9AS56G
ME1XZqHflzWWF2ERwpCFImgIXXHDIbvJg7Ld60s6qs4R6WfwPPZoX5SJdjXW455ageYlSK2R2lqw
sWZ43XBX5ZUO2gw26txAK4jSDbnPkxlNKlKLgbnzZ+0uHFGAbtBQX1O+zt+U2VYdRN6uK3J9r5kR
lWosa9/DG9tMqNG6ZglvX1XQUoElqVwlaCUt0LXfmSHeoya51fJpF0kxaXpjo7RY1Mb1gkbfFegI
fb4fzjyTlgzsQBHq0qaSj866H9Mzy+AOeu2QxwgVoe9D/vkgN9F9YMeP/FcX7upzAwLBoYdB+3lB
jxweAfwpRikOq9LLO2gLZWqh2hbiQq8kV9bcQ4Vr8wtTPAE58jDT0VBho9NToOZ3NKRew/xBPYkG
zYxCfIWn4BooZPxUwLJ1+jz63lX80cRyeV3axkOWZb/Kot3z0/KbQEVDwy/DdKfYMUldNE53YMzz
dx2S96ZTzMaJrRR19M+X5dxNQRuEa4JbCgMB5eiCnKwsmWw7KL0GkWBLlFfdKKF4mYV3llY2bm0J
JMriGbXASv3dS9aTXg/dhbvizFVhGTIRgiB2BLK3LOWHp04f0GhoO1Hw2mSukZI3Dq3hhrOwLsx2
2WQHtVAWCKA69yGuBGDQju4krSlLfOVGGnVJ9s2MjQ0QlAvl1uVqPxliIa7pNFlQuz76nuDXqi6u
UfVJBvWlGerGDfP8JS1C1MpIwZboxwy0B9EYzYXJnXvqqNYRMxgG7aWTRweGuq2NMpF/Ey3p2a+0
9J+Ra7ifwvzeKIzJzeP+Qot82dEns6VybywAE1CERyuHfI01y+TFXpIYtTv581NlYGAYJfYGycoL
g537tEDLQQgv+PcTvFs3pWg+WXbppYZ5L8UdIlsdoA3NvC5FcS3p4kmrzKc4lC+wgc59WBuJCnqU
iiAgOto1xmCGhaRDOO8VrBWbNaWh2EmLaNGVUdCQWhhrSfL6+cE8ORMcSNXkZNLOXhojy4/6cCYG
vZCCwOpyL/B7d0Bjac5yVwIN+vkwJ3NjGIMrEtYwaF3aIofDJInq2z7cYVJ2JNEiBDwl6hvzYz+k
jtxDkUek8vMRTycmkythGaJyOMgMlr9/mJguhxXYYPq+g2HuLAQ0aRPczJJx4U452ZlL32WBA+m8
N5p2jN0I40hGsIdstG+6K1wkvCyUQEPWG7lSL8zoNNz7Mxa4FBnLIcy/j8I9vTCHuBWMJbKC0qW/
Mafvav6iNyUqxXnDFaDpqwlQDJKbF8Y+OROHQx8DMYus9vOo5WtO6XSNI6jXI05J0bLcDUjmQppE
fDYUV8g97z5fxvPf999zPs7tGmmU6gwevqf59jOqLRsjLzcdXHu83K4+H+rcjqH5aVFboPFDQnS4
Y8bZSMYyp2Eu5TTJNOWB5grkpO7u82GW/83BXbZ8SkXBio3H0AJGdjhMoBaKORPMed3QOab9qqbQ
9zttGzbJOpHEhcTk3KaBBLpQ3mDggts5OuDoggq1TFvOwdRcmXJ/lRW9tK2t5H2uS8APfF60QbUv
QRVemYgBfz7ZM9+UQYlTLCjV/Ar1cLJJmCZw6AuWDwdUHKgmxNkFBM66U/QLJ/H0ipHhHi1IA5UA
EI7L4VBTic/MWFeFF+IwfV0amLhkmdoDmxoinF1J2ecGKRkUCsynzyd58txrH0eGY3g4cinl3A2C
SYrG2i1vhW/p3udDnDkGS/eaZbS5p6FmHQ4RzOhFo7leYAzQXufm1oJHTSMEEewLA53ZnQvtnQgN
RCs2REcXdYYfYIjSROFZSf1VrR7rKflZSNa6aoJr0ZgXTve57QEFFvwPLBHQlEeVm1myxhqBJr4c
InF1a25qRE4XOu/nX+/MAi2dLRUMOe4khBGHX6+O0hkpOI4cAei3eilEGfqF4tDZIQAzATOCncUJ
PxxihLUul7CSvTGabkxk2h21tZ7/xjQ+jLFskg9PWqDiKBfaXFCoRLkAJp02uQSXOrMgmOFwARqE
rrxpR+eVHGcoacTmXmvLEE2jn32pb0N5+huvM///hQ9Iiw3M8NHn6kcLzVaTcXIxv2C9+95rkM1B
ja8//2Tn5/OfcY4+mdCDvjJKUAkkZhK6rf1qsKznCizS5+OcX/7/jLMcqw9LIw2TRsWF+UDxe8Bl
7EHKwksgp7Nj4B30h09lG8eUgW4ya9NGmJnGm7/ufHVb1ZdCjPNDgKkE+iC4bI7qcaU1WSNBKNCV
VrqK23zf95cMgs7cZIAkCOGhERrM5eiylHubWpQNUAWp1N+63yHkG75XSF7M9iUg8tnZCJCFhLWa
coIwVPCYN1n+3BuJT/4IAMRQvz9f+HPTIRfScB0i+xfHLG/FLhK7T8zcI+u8taWicnqr3+jofmIz
cCHnOzefJfiDUoeokRDHhxPjNcMuZMZq5Yd5cR+4dMOcOy469BCUb5Za5kmYp9QI7hg9izNl+6Uf
tvDiMxFdyHTODQN43ibbUdFaOc50UqDvVuDzyGg4P+rFCLiCqiECIJ+vjXomauW5FETn4L4UOieH
p3IGxWP5KRsA+MxdMYGDCDeqItAVrlaiNDZSTL3BFqu2NnYGjWglUNFfesMv3clNxYmq3E1+ZChI
2MaMrWeGHKTtJbiZEg9f5YP+hH7wWkLduNY6R9FukVS68ECeeY4PZnD07jdhA4bZ1nIvbTVwMe+t
rnqxXNxg8LnW1frCO3l2NIPCBYRK1uc4ZwrsTo4ESnseYvaIut8hju9IIQLuxe8Id5HPV+fcJiDS
+PdgR1dzNkLfsyIGk/Go5T1wwk44wnz9fJTzU1rc5ggMqZkdRRiYM7WNhcq8NxqTw4FxRzlEN3lP
ydgtTPHXw12uzv+MdnRC+x60TFkw2owfltAmz5BeQvVCuHn+w4FAR12C13ORTPr41vi9qNKsBIBv
SdNayh9ku1gldXVhKucuNiL2f4+yfNgPL1raz3IjTBVAYYywpn09/xGkGNeK/j9O52iLl5TC+0lj
oF4rVlb2I1XfjEq9sNnObgM4FpoFRwjY0lFywFtn9VmnLHFA40nDb82svALlRhr1Lq4qF5Kus9/u
P6Mdd05BXUddMzBaoDfrMbBXM3zQyVLZ4n+51EgBzl5eUwDuFL2PN4NZyaUmmxObQVZdGk+bzBIX
vt3Z/fZhiKOd0HSIV/bSyE4Q6go8jFV0qxCpts8P6tlvBmGX4JPHjY7O4X4DiRb54LJy8tQbI5Tp
0xXrUiYrvkSCPD8Q9m08PWg7HKf5gT6J3MTL3msBC44C7wOldVsVBZPs+a9OidoaTrYEByBVT0pQ
uVouviuEOouykKZVu6YB21V1dzGJ9+dDnb50DAU4gMaA9oepe/j1erUMlQ7Km+dLYoN6+gvAbS9U
wlspCb1M2wM0zeP2wqCnG4NBqbGhJkRZFpT/4aDJbKc4lc5EC8m8lsWrXaS3WTNc2H6nR5dRkOMj
TyRuJCk5HMVGHHUWGes1xDOmzhnQxQxFsdeoV6kqmBfW7OycSJupiMIIPulTVEAI8JriPLVSskIu
zEslkI5o+H++XmeGUaBSc2CpHdKnOpoU+EnERuMpI9BSXSLuPTN3qi6/cBEt/5vDWhNIIVB/SJIu
vaLjlAH3MwkZTyvzgkZOMO5Dt/EZ95L4Uk/g3HRADwhb0Fox6a0crlGQ92nU2uhYZIX+pBvlShmM
e1qZfzkAXpopGp0v8niQ9Ud3hDInqZYKLYP7ltSuZcDuiiTjwnt0Zr8hjYmADYQ8qv/HBK/Wivty
bOfMU+1pbajFPpPtfT9VaxUNFoxc3z/fCZeGO5oTqfXgAyjIvGqYNoCp7iwVnxfwSzZ+JxiLv/2N
4VAcQb+HYjXw9sOVysNCVhF1Z7gSpSfL9nxj9kKsp9LIQoqruXB4z9xLgPW5AU36YOT7RxsD3cwQ
+4As85BZdkYFi425wrwMMUPjFh1ZFPDFdtGC/XySp1f8H42xf4+qHk6yM7ETnYo888BRu2U0w89B
aa5BLzcz/3mQ/5K6lPdfvNv/hr7UeaGq/w/VpZby6n9Xl/K67+2v7Hv6/aPA1PKf/J/AlPUPXl8K
fgKO2FIA5OL6l8CUrS4CUwRPy4vJMVz+9C9lTkX8g+I8faSlek4xezma/1LmVLR/ALyjYoHeDMVf
E+buX3CBh05/eHHSuCW2VWmxIJIDuOa4YpgMWbJYYiXgLsdonZdK5RRGm4B9a+8RLM7WrWLQE4yD
31as5M+4aEgLIOQBWOQ2jqd6pYZls0FXIUCKTZ12vpEEOzURg3CwWVn7vMqYa2qYDwVQyFAZeVdn
tEgmvSydbhq+FXGUOAEk2jk3OpC6Oi1dSRguh/ohsfqvSLGjH+cP35VyAI6d9LgTjla/rqYJL7Kh
+o2Ie8pLaaILqqHNDqTEQ18GuShae+gm4A/f4KS6rq2mcLqQuMtptNbnpKRhuc2J+TbtID8HSqw4
WiQ0PBQt67W1K7ldpYGeI+5W02bWhJL8mFpQKJMyaRv+bN6o/Tg9lHEJ10NDb2LrRxp28UmGRPzg
FxCqo+hWlMrtyLe8sQYsYPSovOorEXmaBZ4h9nEQlKoQRstQNtcdWsECU9+lsK/VxrfK77RVjUXO
DY6at2WsfJF98PFZkphod0jBb9tYsDilbd8WC/Ggg8YQrMA6vFkJvvUKGhhOkiUlYpG5tB2SqnSS
YIDFgpVAU88bHUPAL1M2fYGYR4ltkIObPOyyXYNz2PeiztERwqBMx8jJCL+lA3SVXJlVoARJ31wZ
Y/oGzH76aYiq2Ud6au6AwiOwXEnNu1pU3+V5ynUnAXXfOkKrDBlm/Nh7XFfdyNe0hxmA/CDcGGu2
3WBI9h19Ns2pjKK6EgWEFgKu6rlVpcgtzUZyIhyYm1JNv866n+2sROlWPSLz17jomj+DGhHYvDaT
nyglR7EDVrzDkcLMNemmHSos7tpRRSgbVdls7w+tFK8NI0yu5t6IDSxU/b7GYhoIEmk8BnpjUOXb
vpDAyvvWYnXbTWr+GAZpGjt04wZHHsTsFoZo93NgaHtoFo/c0xAp+gUfnAsUzOcQmnRtvZpDemsj
GDtJ2oRMdPqqtkOxyqbypfHtZqXV0xOEf/2JBz+5FkWYlw5+Q5m86kBqda4ciml6LeFuVV97KS1u
jEqztm2NaKGRd83rKA3RJlIi8cMa47hcIXQwP5lN4l8h7h6sgsCcXmV/aDbjkLVPMRidfZYZ/rNc
ZLYXSyIHkYLDNTKHiHd3WM9vBDnpY1LU6d3YRNlXbeLIpl0h74U841sbdVNc3KnTILEfMi3a5LiW
vaIePd53uSqV2CZW8GqILQCLmpkUe70EYac0moe6Hn/LPuZO01Aormht7CmtLl3NeI8jWaV1V5GF
vGoYZnep739N5HEl9ULeSsNdVSCbiQh5sqM0HFEPzn514zDC8NHyDcaFmyyGaotqLA5fuGM5NDVt
V8/18RnjCSf3Y7dBB2KdZ8Gmi1Ft86PgVo2bn76stb/asKbTGtk4GjgIgAP/vdbRMZe+AD2ywmhf
/9P3udSTyJjWwdDM8bRuCEWRZjANX6Uq0Qxl90JSfj3jIPdDA73ws6Um+9UocvMe6XX9qqqQo6pb
ZHclw+2C1oLdgNyrZM3pFodV9OznGtzDokbwEEfGj7adACiNtumqMM7yxck6XTyt/cXdGmcj7TaX
HtF/m0zXNwXmkNyPNx0+SrhhxvHe/mOPjQX6HZpM/Y0fZcFNhxExwR0qBpuwlhYnjgZj7UbSNuAo
9+MQ7VtfXFtdXTjjmL+rk7ZDjgD/zSaHkFt2WD+O+Ar49RMcA2XV2PKDMY+QMnKMIUqcujWjStwm
HseNlGCVWVRv1Ri60aLoH9CZvQZibd3j3wqCLyz7OzvOEkfKtPgFL5cOGSIABg6sYxSJlFiWnJZq
5QZ7gcQp5FGMji8EgY5SFNEa/thqrucfKe2tsWzMxJG1od+VGc6DeRRqv3uBxghAYmwM+ulhuTMJ
xMwbRIJ7dEqUa9aLMqMpF7sISwbHqCpE9OgIPJtJtYECo9xZqZRv81Eef6q4pW2GpjHv7WBSrsY2
emp0IHCinopnDf8/DDaG1i2BYq3A3w/gWepgC5I5WLN/S1eJ6Jo6eSs/pbVUPPbNiGfWWH2Vpf/H
3pn9xo3s9/5fGeSdBvcFuAkQsleptUuW7RdCsmUW92Jx51+fD3XGuZZ8Ms7k6eIi5+EMBhqpu9lk
Vf2+q1+cd03mbb0k+cY6tZuaWotwQVmY38g48+itISVYNMsdefAfcdhR3l6JHaeDtSm2eEwk+rXa
dqhShnEG8ZvVNeQZ9+M0dVFhLhSFxieHlJYvnPNJJUMBE1pxoe/cZdwTzFJR2dDtqYovtqIMxisy
5iJl5g/08yT7hmo7Yr6aaefbub9r2SvvvS55oK+XCsis9Td0190N4/JpGcb8bmizBsPaSCfF4JQH
e2hFVE+92PVryzxnENSpNj4rzGyYNuvLZOovW7oqMHWZ/nmQSXJlEOkdQSjmcwGocSBwS0XUMGXc
FT4fFO4ppKw2W3vbwpaJM+It6qDX2o2v9wRIdnNF2nF8lcfGJbV6Hpa6dtjlNsCe7w2EuVKrFJXU
3LlqYaXq8vi+nxZa1O1PC3E1VopAtLml1YOqg9BtTSezzygTsQfioYVDyKw5G1JshUcx3UetSPK9
RuSMuTFz4XdPbSurqzmoryrD3JkcMfKi+sjS7YS2S1VAN3TGdko1FMJKZMi5zENHo9Gj0ZkOYLw4
TEFwYXpU7FYZsuJhvrBqOoatRLADuhfQLzu0q5sKL1ZGM7nQUsqQKxUiDK5Ivq522YgVNn1kW31a
W9Mzc8KnSNFMOHNb+JR4qLlRnLUAgvSOrO1YsjKKc1ySx0qk2wn/Hz3kX3uZiItkCKY7qj+vOYre
phh1d8Iz3IOW1/rGbHMy/Sx2O3dTYOairgNxk+XH+demFsYdhtmdV6znNKrRQ3OMnQdnlGLjkFK5
Seo+uBvNkms5Bi9O0FcXPcUV4TDZXylNLHf15KkbTfUDm0jcSVyA2QlWXSdKoreH0RSbYJ7TbNvT
vUdYQI9npwvrWqTLhVKJ2W86f6rzS7tFVXqR922Jtsxypsw7agHdRqFI41k72rPIhsc8GNPg6zxT
PR3/AzL6W+PSP59x/gfD0n81d/0/OC4xkvzVvHSoq2+9emp/Hpdef+XHvGR9QJsXoKHz+cebeYlA
XuKyAUyRn71rMmBeIhPDtpHDrEMM4Or/nZfMDwFBsygvQFr5ypmy/sa89Krzf4MzwZrBRQAw8f7A
f96hCtCvfSFy191N8zhvLazWNhbM807PbiwNqTkW8E1PrX3o+FBrzWM8Nu7ZkpTmcUDftaWyDYi8
tHalkd7+dB2v//Ee/qj68hoxetf+67+8wjVv3hoqaXQsjIVEaBBY9A69Tr12NDubdXsZjfhzEVex
HmllnlSRtCyKysY2mbYe+tWjV9MweJJkGGAMJgjqqMfafLdQE7xtrL6918TQrqr41t7YmsHhzRjp
u+o6gwyeRKTXWb10MmwVFUURRYIm6V8Z41Jfx/GLScoHBmih6DyKWYdPmk3ozV9/1Ff98ruPugKk
AZ16hI7b74fWVigLs/XEOQZN/v1U9d24i9m+cc4aOO3TPsVZri1HX8u1vdL69HPpSG0I21kwKJBi
mtLubmZXKfbEvR8H/jfMlwbHMvkb9NP4FS8ElQQQWnWu/OM9KyeY8wY9SMU+G5fpOiu98sF3gq1C
s3kGODteDWr2HyZBAdiiBvtqCaR/zBYPoqvukj6KMb4cu7hOz91lHne/uY7r3frmOvKGQNJhp8Ea
wIHXd/8T9eXWk1swNzg7Kdvuru6aaUMhiB+NRlEeyjQfPupzfmUTL4rRmXIFB67nN8DtP3KJ3r0J
FEtrzBTvA2zj3SOFqBTgXSXWDtWVVlzg7UmobCp9uc3s/FNCGc1mtoo5WhsXKShr7Yha05xex4eF
gnYIwco4z5vF5Eg+6ifNIcapGcfIGih/bJOhvmXylk5Ya/PBBYzeuZVjXlupM+4n22C6zL7MrTKw
u+jZR0TdRcg2nn9sZ5VGpYe5fKTJSGnjvXCFvGjAS0J7NpcB5XKf3gtrFBwVEhMpwVB7T2DqhtgU
uVnsYo3iCgy3Q7Vx4148lDqNcLrSTwTOLH44DvayCypKGUISEYZjrYJcC5O506MMLvyxjzmDQElC
h5doqFO6IWWwCwZ9GxjZPabcacPRHZdHrtlfR3J1v/hG3hzSBl9Na3QuR8JEJ7dsmTye5aYYt2Ph
gIFI/DQvmlYYUWPkDgEmXN+xUzFmnExLwwE09qOedTOTBqm8C56nL4Gr7EutXAWxCGf2ndnHWxkz
twtnqg90brdPMbrYrEyrk4/scNfMQ3nW5yamfJARAKVCHcu2vpyqvORs2jinqqPXpXYLl8GZmDs5
aNSAuGtBzGxUJ5L2xEvQFfnW9JvhaGjyziK1dFMqACHTUjvfi8e93s/LJ6+oJWSJG1zRUaRg7YYU
LKkNgi/dGH/2/fF6mXXKJ4fese7rEdMWBOl9SglxsRH+HNxnBHh+TwqZifNJC9xL3MpTRMGjEXpm
RZOKhk48nHOuPbjqdJmYoi0iTZnlnUu72WauDHfvqDrdc+S+m0tZ73KviUOjJSMXjVPRhagN7oXI
gg1T09xHePOmsChr+kVSvsTJrMWuMSbjyJievhjt7EQBjXPbevQ/z8QCoowfPxf0774QKk5uwtSK
a8eqv0zCqCK35iIvRHls3cyN9wBeX7UZw308BcepGNVVPHfPHLBpWA6kE2Hq1aJ6oB89S4atoxHV
QbJns12yqt2k3EhlO5nnw6LdiCa7KWKnvc4559vK7Y9FvlgRT2O8s/u4+5YXzrVjxMue+rHLUibj
ToCskxTifaW+ipiDMVkjKXxnl6UlwcRByjdmpioysSmGsYgNkipa83waYroY1dxestboAQObMD+P
CzkvtZG7OyOuh0O6wLpQOa0MAqCT+ajIu9hqMnhhq25D0hC6iHtyvJJzvuzyLO3uZ5yl9DU29nVD
2mQ1LwZZJcWwkWtrXZiC4Z2cRtFu6FSpvmXXmL6Q/BE8W1RGHLNBuJ80Yji/EExoh3Ngp6e4bHUr
6oucJKUUx/DBaZfb2gyWSzJTShwUlnvlNxUJOfNj0rbY+JEJn1ppJAeC4eKdJmv7oyKU405Qeb/E
xXJWl2V8k0/ecurKcQ2NcQ/GaqTKKILBAWGY2SEPMtAMJ/PTIJS16L/nPKNfTASFPlEQJkBJMiWH
1RywK7qR4WrOyMob6SCiKXjfKaJTQgZy+dhXmXXMypHHDVs+/bz9d91ZxksmDLV1FlUtNIMUcxYm
bp5dB22rReDGnzI5n1RMs4ZoWcaIRWnoE/eaM+FS5lfSFnc+t1pOGVriPqYo7SjnGKfqvEYXzNCY
fm4DEkCUJm7JTaU5PUmKA3NrL8JyrM4Mr7E3nj8G92OFJJ1117htzW7tRGrp33UFRyh9ImEqNCYh
Nw69lYnorR31no81jGa6IVy4lZty6ImCtOHPu2TQzNCuDLXPlsbd116nznSK6zZA2RUxEvTAQh7W
CQ24hRtmHWbJtC035IyLY2k02acxM9IHPa/078C64wXj6TPsb3ruOYE82rHm3E/E/WyqJDCPxph9
D9zmri8CrH5B/2l5PVGJRNK2izD2IiGv/ZjDwYe1Jb2LxjNWlHKIrzK3vCmXjiqUmnnccO/YpsSZ
ZU0U9uCrPRZBsNPNWp65ajxlbnvlzY61Zfy9lMBUodbWTpSnSh09SVv3ZDfGgfY779xO6MAa9Juq
L+hP9UcZ4qRAzqJUp90MRKQSEzDHkTWl00ZXqdjFWfxckU60ES32zbJxi0MyJ2DJg3xUTVI/GU0j
H1IzK7ap3ddUUw1qk/e2s089k7z+ws4QadtTZJGucnDzIOEBtc3tFAziaIvGu7E7X2zE0hS7skAb
YpYUVBa+sq/6MmuKqLG5v9n5hgORKvl5zYnvYQ4qTEel9402STIl0oc+Q7xCpeZ1MwxyS9Ng9n22
y/6ist3ygjq+9OBPTsX4H48Jg2TqvFRtWnynK3O8bIYm2ShJCQ3NhfR24aC/nrJAtlgQtJJyW6I8
l9DTJANiO8RTHmYJhahYWX2zD/1kGrB/MrSqndZXrX+uUgKltpWfEFLXDLNub/N40AystlPNVE4O
UGHdzamngPXTmJ7P/dI0YjNqaWWGTt+RPlQAuBf7Xlrl14rNqbhohmykLr60UAMZPm7Vb0TzAOam
aPn1SOcGqg8VIc90iU/0fN0BuJUnIy561qcAwHhwna67JFe3dg8J7agzPdSmnhx1fWrcnTlaaiQK
aIYA0Ag94sjjtSCVkE8Xhj0m33s1BykBE2K8M2vOV5fc5j0DjMLDOImK5Pp2Ii9n4nqYxC4TAdrH
1sgBLBtOJOOa5WYx5/bRNgrjoaeSe29TnngpK59Fd3aoAEvL4EnPO+ugvNraVpnvIVIdltbjgZUi
38L80AVBahdUAZLEyOqFve2XuSBvqE2ox1SWR8CCgWE+okR5ghYx66XeCnJ7CAaqPZilruuyBw+J
vXZd2r1NsJObXPe0o++GeSy3rDL6OeXF1oVFv/ypGOv4s5fSpLDtTC+Xm8Eb6nlLVSVrU6Ayslom
aRd02sr4TCv1+CwHmdE3rt1WR1m545012M2Z2ffEe5k6WIVIKQRRdj8/cwU4p/VVLDmDZu5t3dTx
mUgHzmZLiSfbJDCIXPfhWbZmetYvmqEiFafptWnG1mMNYPSFs7a15T9ZnjXLW7Z0K1Vkjmi192JV
nfAiL23tO68c79TKIfR19bFsVL2Jg/Qx5bphy5hC18wuKTt4bFcmYqETl6hI2AkELtPWzNvboRms
U13NcBgrm9FTwxJ2lZ5DcbhNdUuySpodMlJFIUFGo64oXB3iyGgouMuoHlNRheveibrayc5K0cV0
i3v9UJ5kQTCPE1OKdiAoh4gqEXeteZMuAdUkS6ryb/Tu9SB6ifsNZL05130iLIHMyqNa+R0B0VOv
jM+0eCmhZa6812qa26AzmjM54M9edbBX2pDBG3UKBmmWkEm0B0IsGSvH5L7STdkr9bS80lCmWT2N
49g++0E7fyIFwj3aHrxVm6v5W5Fln6eV06pf6S1RyzpK8bt/cdOaAXhReYJEtDOfsrgoj9AbyUWH
nOaQxgNeIuU8WCubNvZ0JVQkOhgDh4Nq4rSwcWVfP2mdcGPm6EJ/qGibIKrJFaDFJCVmC+JbMQFP
kRX6jbblayJbskue3/JCTiYNFD1vP4Hhsyz0ewDlIXQTZxvX/06itbspx+5skMMeeFs/o8NNZNtA
TdZFzhF5S/9zd9UYJSFdcs2NswErkjCuioUEptaX31Ko4VCW9qZurTosrVoLwtyvxi9BAf2k+92N
FSf8SgUNu9FpZH/MKXrOIq3yuz1UjNx4U19ezTU0KkhzjNjZDcnTBZHMCgDXYdAi0qsxQQMXkzGg
baCBDZrpAy20pfZSDP10lbfZkX2XVS6uuu/pRMJRKL3BDw69a3feRmmdS3pQ1dWHjubqbFsUYwB5
NOektRjd0h6lLdsLrvn3Sk+Bf4PZOVh1q0dwf1tFDU7ol0U0tpY4ak7Q3QR6eTN2abHJc/8xaZol
stuGw6SlnhIa72nx4flyBpy+8VTc5FluXExEdz745oIs2nZyQmhSnsqwCOyYkOyg3BGKNT2zoixY
I/MNpDbh30CnR2YsGWVydMLAZUZte18cExbgTYytHaIq8QGO6MHm5gcjTlwyzIJAgCFx2onSzMs+
FqPIIqfhyMnhezjVdSkOHOnyc5tGjrDppvGeWpBjMXUnZTTF3Uy8amgW5byNpcswl6m6epBLPW3E
5A1DmKGydslo06h6nfIVKiaXlCgUnWrCSZnqXBBYHpoNq3lA7dHllNnmmv1ibVuT+Cl2HNDXDDma
Qji0q2nU3uDV9J4A3z/KwvUu6drJnsu8bM/LMRi38EGCI2t7TIrsztb8/HNM0qOz14ssOQbKyr52
nJUfqS8edyk5/h852NJBFfTGSZbD+NQvrbqis7rd6BYC6vWd5eIo6SunSaKyOD6Q1/ZVHxMAemOW
/q5UrjdEOpsBIWyecVq10hsvMOrzNDOzl1f45H8h3vtZvvzrv3yt+6pT8+1Lkr7tnaVS4yec6Zfu
2sv06xMPS/9GEvP6Oz8wXhMJCyk8xKkgzqJcDbnMj9I17wMxK4BBq9ISIGy1//3QxDgf6H6hQQSD
G84NfzUF/9DE6B88gnUYqP5Hmpj3oBhqHDykwFG8PsqYdziqV9AnAuTV7hiKGpATx7nzbEANK65+
W53460uRSAZojddp1Wu/E43VriWdLA3Ubi0XasqOQPt8D/V1b6v4vPO0w0/fwz+BiH9R4K2XHLzU
pNGXOLP3of+51P2ZEFS1c3vr3o79rYV2hmE4Iw5pLi6WrEh+gzD+An+ur8g3vFZ54IB7D9QOqnXU
3POK9JWtqzCN7EOz5Vj8O8vYr1EhvBLIP3ZO7gT+33oLZTqSevfKn9WuSeL2sDLwhMt16I4Gmcxs
7SI/d7y2u3fmTEKiDtSDjHf8pS+DLT+Vs7uvOHSY9MEGS4j/7Eq3Y7l1zfhYsYjdOn3Z/MZI96tf
eTUE6pQ1r/fYyk68fceZiaS6CJJil2ndhVs3p7lsr70kmPEhMagIfdgMIP5hycyyXcZ23P713fAr
l7G+AaLiedhWo8AvUU4M06hzfYzKhiKmtII2O6+hJXcBe1TqaVWIB/MYGFrkk7lGNdSJbIOzKXGe
dH08r5NJizp9+YrN+3chKutHfwMJQ2AEvgkqDW7OY/3uEUx9kQmHOsBdbObkJSKqYGRPLKclWrjS
Ab0kAmlLAlqOpkOIIiYR6/qvrw4F2e/eBAuR9dpbDdVD7dp7h+gKwttpGqS7krPddy2bnS/LPDsi
CpArHDVzKepQqCW/rtKi/KzF6j4el2UTaxXAV2WOw3aQdIcupu/c8mvyDMBF35GvY+8sb7jv4x6p
0ZCkkc8Tsglkfc9Mc5ydJP8Es2EOln9vE22tbcFhbehZLN4jIu3MM7fZnBGtROXF0p8QW8GDQsXo
z67svOE2sQrj2a+K7LKKSapiY9SCz6pJu8eW/z1qdaw/gyuOEgpYLd6mYsRA8TE38BNVWpqcN+N5
18os2A+94iyRuO0qJ9PpZy3L6tIbZ44LgugoAqgY1UjS7OMmouk4f2pJ0KT6lRAklqHc2jbTtOyr
rph3edVoe0xX9fSIHs/I9nOszysHMgTg8Fl+9Fy1DpWYsi5JCa23Q67Jl5IXu7cIVnbDyveLE63F
9CrmevedQt2sCXPDjy+Ltqsf56RVJxJjdZvD5dw4YcGxwQzTYSE6Bv1ScbKU130X5ggNoNXBYxXE
awLVpJWfKs+NL0mSHS8Mj5ycwSjMY9GlOZ2O0h42laR2J+pynyA8hf78TIgOsGmw6/lQFTFkf5ty
2A2dsid1s6AVhLOZSzuPgIHv9+3og4j4iRwiyEX3FCwtOVZZYbbPMhXaVdI7cj4Kkr1mgoM9vkyE
k+AKanKXJaLyh0YnruWqGrMB5s/KRldHvESSD+n4OSQ86pNmPjKKGPkRgEht4rQTTgQn7u2E4+TR
0EhUNcRElv6VmaYzmCTZlfFmsHKAgN6tlwj1nKFC2+oe7MTJ9E1stdOTaTcw+EYmh4aoK4qWt8PS
zcnF0iZaxkyQ0f+R59lNnNuUpvdzqd0ntQ9CoDibbqqGg+22zwctfXYWH+ABusklrIAs4Jqwfc+5
mTTiyI7+CtTUK2SjvNl+8V9xnLYB3s5XcGcBj7toHL+j8BDoR60gkDP71/GMAswqaDT3g4t8BYwW
kCO5QkheVebnWhH0h9QitiPWlSyicoWdYiCUsFqhqHQFpcbBIpMFxvZmXiErA/v81llhLHsFtBap
T9G8glxihbuKFfjyVwhMrGAYJ0pkM0tQP7QrVEYi16MGeRWZ1lwcCgmQUa7QGkqGZ+r0kp25wm7F
CsAtBrhfu4JyGPVamqFXqG4CfOBhtW/qYTojK8o7H1dgTxOi3xQr2JfVro3qEC90bRmXxNlYW83s
r2ajPxkrWFiCGmIZmY6ZroztIrrlsBj+HbZNxBYt1M+gIa+oCu1Kry1mdCMR26ntDPrJvPLY1TRK
UppW7SwIMxykAJqmS0JP1ZjXJlBnhnvlaKTM/86Kg2q6IWEqwUanLH9uVrRUr6zl+7QiqCXr5ie1
oqrEZpeboatuyH51EX6WrOTlisMaKyLbck02ckVprTJzMb70NOC9grjpiueSdbmgNJ6V3MhXwHcs
i0dKAq2dCxhsrqhwK2sAYucfYDGDx06tCLICSh5TijjpjQdfBruxNxWQc5UbSI2dVxyaoecSQZa4
zelu8gCr7dy0ORrV1bnr5EDZerY4jw36s8uYbKTzdMW8MaE0Z4Po+k2dMjppY+0drXk8yTGZdlVd
pJdVmd6MqcFY777C6nJF2GkmGy+HFXUXmk9mXZe2kCEjZViv4PwrTm+ukL0rjWKjkuJYrnA+A6u3
S2T7DdqFdntTNVcGrU0VU5eu7RHb9N879LwBw+jKEyyzKg7eyLEilMhqIxiHqRLJVven5WRPbnBT
lcF8ZrhdQ+iunZ15mWd9FCwWe+pTyLkGgDkZ3QTABJORr5TGuJIbNMMuCGqW24AIpYOvofjpa5dB
0ZqghJaVHmlWoiTxoExKQqQ/FVZXnRUroeKqbvpSFP5C3ydMX5hqtXXqugoWRqTsK74s5r0kqPu6
qTkVZit5g4F52RkroeMXRRc1npVtBwSUVGxC/oxEA0apqeOmNldyKCF0YddNbb01ssUKY0t8Bnwl
D7DtFyRlK7PEloy6KA1qasJUc9LLot36qUmA8xTz94VY9ulKUtlW8zxUy9lQL0+5hDdFOVpEko8A
jBA/tyxPW7+sboPWWhhirWurN6NCCPVUEsS8Jysc8lbWgBIq2RpDqq4X4V7BuN5VK6/WSPNrYvlq
MwAmbEW1BtPHOd0GhhGB+iD9G6QH21PkUak1z/PK36mVyYt1VLKkjdvofOGu4n2V9zB+Kft24Y5V
xOX8Us5CwHVW+EBkp72YXnabkFidBAvSRF8UW2mwt9Gylr64jTSO3Yr/p4EIbnpVTEjv/Img7Z4s
yKTubCvE769CXbJQ0XLW7zKAATcOjGcAsP5JvLKgswMwvKzUqCBWH/GZqexPnDbcy2XRiXofTB6Z
w9RnxUOqdQ3yaqhXuXKwqPGt+6Hw+ybyg/467txeksBoq02xUrkqwcoCXFLckQo2fAmUliKqUzmd
iqg/03OmfrQoswg+L/ni2tCMdqGHnWbqH3kS0iNKcqVCBJzNS+743EKBcLpPy2yIG0Mbp30q48TD
2472IJR9bpBQadlxFaWDRRmFsXSdv5knv+EskVqc6VKppxJPPcojIs4DLFlmnjRlJGdlXjnCqa81
UmzReJaq/hi72qRvpDOZDfR5UDUhLfDpfZ1miAaMdsxqhOxu9tEqKxsc3Fft97bvJ0nz21Q7oZX7
dMYrp5X3xapqQEpTkDha9RtnKViFpGacYArsyxTwwz7LrcSLoRIzCpbdUjkX1BFn35B1FMkWmtI6
tm5nnWgw8A8ysbvbYC5xoKfsz48Za0DU2l11N/X11irt6VzC3qjQ1buKJUuPP885ETXQlOM5Bofx
gPxHXqSYAp4RPHLCDJ22Cr6Av/rfi7KZ9tzly83oJfGhovnA2EiSYvfmRMIAgsra2JE5PgdkuxVe
j0x5AT7uiyXZ+nM+X2dm4g63aeDPYtOneskW6FIp63UWf7YlZXrqvUCi+C7JfuWUI6PeZJGpu4wm
YmpH6GOT1fTJGMvgQm96RwSbuOt0K1SArhiSiV0pH8Aop68eo9WL7P35jlrhNth0hVQEp60Nts6U
gGuaStdJ85xYwzkm1XdNUhXielDrYgA4NTsR6wa78FwHfJfxXN82BTfEfka+e4mIBhiyKacCBeZY
bU1DtJ80YQafWv622KKGKzduVww3BjPCWVqL7rZKF21fzEV38samfWx9WC8O1EuD8hW+46OcZ7ow
VNOT2a4lC8UADV74+mhb5Ipy7lysJSrjaXA/FqnDQYyOvQuTdDpKP7rM3a6odx7y1WY7KqSN+BK2
cUbwIRwlX1jhVUchq2WU/t6SuJHu9bYQxcfO0SCTB8GJIJgCrQCXdLqPeVYm16Xn48rx3Cm/bUwF
3mnPeCzGhoD5Uq/xTzeKPIVkGDZL1sV5OKWm2A+mxh6oJP4Mqwic86Rq+ZSM4s3dYhBGkXVdOeGn
TL3vZpCPh3zuD40+M4VMevswUaJGYUG2PHa0Sx/MsSj7yC26ZW/6ldgMSVAf3bFFmDJN5kFoiwo5
PIgLEP6BPQGoO6lUs4vreImC2Gu+mXGJpDQeiAr1/V6/X4TX37zOkP8LEP4OIPxp1P4FHvx31T+/
hQb/0yznBh+I4rCJZKJLE1RslZL+CQx6+gcgOVA/gnTWcLD1Rz+AQfMDzckoO5GmGaCKa7bWD2DQ
RBfqA62gAF2lkVbwd8Sf5ooh/QxLACthyyPdFQANXOJ9aojmI4vytJyReTTKG0cf0VYvS3IYCQBa
9QNjyS2Ylve9ryVnxtz0y96BO4iktuT3aSuHMz0lIDtRKE7s1UyEC8C44oGQ/cbgFHOmapzELiP+
LWfD6m7wW7/emS44x9+/MS/Sr5hq6+/d/3mjIn4Vx36t2bnSRHT/djW8qK5XL39cPMn2j11ffXvq
gIPf/86bP9H+2+uPqdRdv/w3/7KturSbb/qXFVdu+6L7ocVd/8v/7g//eHn9K7+5Cf8So/53/gII
9R9P1bc/wif13H97c0vyu39i1a7xAS3t+l2v8ZrcmCCcf96S/Ajw1qIbdA3AAE5949/0THJlfO4T
QgNeYewft6T7AejVMkFDSVGm19j9W7fkewWn7xL6BOq53uZAZg7v/GcFZ29Cs8tMzRuK4L27FOfC
WTf7cx2tGt9nSwaQ9s6Qx7tRNxBMLH45h904c7LJB+EdzSlobpxJxcc5XexHUhXbIJq7qSOgG2zv
mTTTgsx1pA8gJdXvYp6s9xAbzlaD8CVKK22HK7LKtn9+95q+AALVBH1TTzM/jZNl3uWuQwbbFHC0
FSiJPxqDYKfFM4TsgHY+tL0EcY8mRw+4haOayoBuUtaEOhpZUegI1nIiHoVBdZfuXXqGP1/3nTV+
spQxO2GzWLSBTemyw2O4bF2vUH2YlVr1aUk2lX5Fd4oSoQ6QfONmGeUuZpUfA8Yq4q05H6UhuY4N
He368LtAsvdI+XopsPwa4OSY8R17vVQ/SXENvA1lgSAXI5cTR7TKemE/6VoUSN39jWn8PQ2wvhTh
GR7Bh+DypFS/fam0Lm2jK5Eeut6stkUl9bOWCrHIDAYKyNrY2yd9dfO/K86vvNhf7XvrMvP0rX7r
fIDe+nOhcYIPBE0jyzHXJhJuWJ7kPxcafoTO3afF3iCrgQoavtAfe5/1gZ1vNXHTlOLxDLFl/Vho
rA/A50BftAhaeJN8728tNOtC8vPex5tiecHFyo2jc+u8YyuqLGiJebG1KHOMkx4gudxkdpJul9yJ
+y2ncnK6tNjUljBgKUkjFISmFkH7qI5WI1OdCQyN350FYy7DUzG+IKzFPaBqO0Gq4K3uSMsYv62C
0VAxHz3UTpVdKLdY/gz+/Funsv/vNz++vv86tOBevLDriafyrQ9nZTj+vBs9KFpCxHBWBOSjvjmJ
+foH7lBuVCojyAwhoOA/70bT+2BaRImTd/d6elt/9OfdaOof+DMGO55neyQ0edbfuRvfp72sYUP6
mnUILfN6879dwRw1tjMPi9wHYqgjx0JiAX4tdz9dlP8GXfqPV/FNTnw8RBTFvn2VBFWabU1UnSRx
HA1dHIAjA1yitx8JipurTVfZ4jdr8z/9ZLhFdJsLaVHr8PY1l1og+bFduS9ts97OiuYnKs3azV9/
stc4nJ+f5vWjUfeJ70N3yad839zaA/G0fdzSJWKU6CPtFCnlRhc4mWs96MpNAt2DtYlD1ImpFEHh
ggf6zKKNilpJo3GOjd5MZtgX5XOKj49QgKrurbsMrKHfmxI0NUScp51IytfM695wEhOH9Txn58C4
/kVP1v+VNMri0Lad9pugynWlfLNUkQ9FjDaFERwrOF/ZrIk/b6UIcYK+D6B96O+wrzXTTGY0wcKE
ABDmQw9bFc4jIq+2C+JdpvThYNsy22E84JijNd74m6v9C9O7viHbYM0kaZD0TG/d+3/a290AJsb3
yHUgBtg9sw1z+pxOwxguej1TqBIUwEc4tBJtWPMBK8Re+mT/hm7+9cZiVzFsBiXcNDht3p0vHIhd
nCjUyXpxMT6mblteDF46h399Y70/xdAMtOYPktFG2xH08rtPqpERrydjUoCw0Rznj3Vx9qpVL1JN
/eaqvj/FkI5EOqhlsNjwQjTUv72ottOZBs3UYm8TFHFeTgBaHXaYKvTRPOnTpH0zEjVkf/f55FVx
9tPgxENKwca753OWFuKo7j9IO48euZFtz3+VwVsPAXrzgNlkMpPlVKWSSnYT0FW36D2D7tPPj3qz
UDKJJLqnF90XUPeNZJgTJ875Gy8MQqTbQrz6xgyiS5vvIDWu5pEs0NY0g+lckoG1anCoO32tdRq+
WNhXAx7t0lPmcnq6rHb/6Rf9HgqxaCDsZAvGKsqJykvNsR3qQOna5C0S5mOrOM2OFPw60V/eJqwT
Ca5NKL3GOhRovxtJVQWx8KA2AD6707uxf6ET1LzLpOX809DtABNatFBVV1tqAqsQEHN5efY0In0I
AUg34qfZTADKKpAW0Hq1RkDTtzf+1fFiQCw74NMtxQZ4mJe7EaOHYcbVi7jt2iF9v0TQV6cH+29G
8VAtBTCkcpQvR3FkoefY81WBVugeGq2yPWmayP/NKHwP7wMKLRAfV6PEHTMKLSwYmlqcpmT4z6g5
e3pZv992F1fQMmOcYNICNC14I1+OItBoqdmVfItJ9XLQaGPoVN4hrGmfc22yn1yRpHe1PiPzk8n4
XC9srHJQ7Z04srVyDm8va9koyPQuf/5HcNZRdLN0wcqhwVNBMvSMM1JEYmdDXhFBOQEe5EZO9KKz
BLLscpi4Tm231fhcT3iV73bI0SRRf9IBcU95/4avEobOhnEw8JsJ4/pe4DM2hlSgwwbkVKmhiOOF
zc6v2vx2AhnzT2UL8cHLH4VwRAoDVq+CyZBvS/Z+NutpL43aGgQsD0GaXctVuMSGPyYY1E5sqw2D
0JfCoFXBz5HqX7izaTci5lKCwZaKK07n3XM5Stu6aZnUIw5xTaHeybSK31Ki2sPYOslOcF7+r9Y7
l4sckUamDETi6uaZWAyAMRJrkLLDy6lAJAu/zMKv9ISmxAiL08rr6dRgzrXzkdeHBrsOjfhpOlQ3
uP1WQws7FLSCyyqg1N1/S6RFSxssRlBJeFAG2dmjdIby75Yd/A6mavaQmYY42sKKd3bOsmgXc0Ct
FXcpnfhgL6Xa1Q9RKNaWHe2PQA/rX6qKoFI19Rmuy8I4pLJP/duB7+qyX54MvHP5fOISoLXV6go3
bHP6eUFi5kDVmqIO4YawfZ8hyNIqyEsx4R1pTp9uj3u1dxl3Ue5XbfRTDW2NAesse2iSAdOggdfS
O8TKO1rtobVzO/72kF3NJs8L5M55z4AEtVcRd0QKDiw9IpmZVLpPtetOFJ0yeSeaXHmcqro/ut00
3Ed5FCHX6WTP+G8YJyhm7tGW+fyNiZvuTTe3qmNmDTZqQEMynkL6U2+ONL/mZja9pgrXIG8X+BF6
yyKldX3vIQjlj01YPRiK7A6FOi7G9JZ8NRyzP6Vhg5JS1quPBZ2UR0A0nY/hfXwyOiM60gCMg64j
JqWhFEGOQ+hzhfOeP83EtX+8DGj7Uqni9chf6+RV8VpY2A5apVgcWj6FvcHHd/bb7UGu8JCLsSXP
IdIt9B00XkiXm2zQYUXT8CwC5PR/Iq3zMto2PeE4pgpHM99P++J9ZCgfC3U+JXi0YiNvBxECcrqR
QnUtqidUewDSV95ednEVcZZfxrOZevGi7q+usguo4H3p1ujPouki72etafy5wvBbx+4euFrICdCJ
Atg4uzsH7yqsrkZezYlVe4krBzRp8yEfgCtaA3yQyfHzmJbx7fnfOGs0eBYk6uJuC/r6cvrDftYH
VQ4IPKNIhkVqHR1rO7IO/2IUb7GVIjckKV1NZWpUhkioZwdDK7XAyFlXYxaf//kg+qJlAM56SXpX
4UpVrDpWQRYGjebW/ix1GKDDoO2szdauoC6hcxXx7oKQeDlhttHQ+q8S1obk4gzlNv2Kow3W5O1Q
vkuSwX4Ywg6Tb1gwe25HW2tlky/Rq+Nc0oC4HLpP41gC78kRVDXjz4AvCl9pBuvu9jRuXDJL347e
CgUltF9WOdNMax2WQIxALczUR0B7wzNREbxeGCPJEJrRj9vjbUwoC0bxhQGtpXpw+VU6inK1bid5
oPStEliGRP6qB0mU4I11AHksfb0HAZQXU7OzK9eAZ0KPSbpN6NEW+zhEai5yJA+4Rj+UfRbMYGt9
C+2i4yznxjfSJvlos6in0CkaTEXj+lBW1Z4Ix8ZyXgy/OnqSTVQpss0CpAgRyCqRcRvtZs+BeWM5
lxL3AtHnprPXzkEpmIlKtBaj4PV5N5J53iUUmg5apMuzZTTdTkC5nlSCJQEFyAL5EhpAl5M6KyNZ
dRllQcmf+UVSfqVFZKEJkdhHT9rcgWVkviiRUyKq0O/5uV1vJmr1nE0a0wQbHJkuRx+MUO1LW62C
pE5fiNGeb0pHeall0xyzqsiPbDL1GZ0s//Ymvmqq8eSli06qpLONFzbN5cCaUQ9hHIoyqMF8t+9S
HO1K9B5MR3kcs9r4G8A4GBe3Uer2FXm29h3PAKs9DgCyy1Mejt6XMZvdo3RGwoY9Nfa3ptV6x6fG
pfwYkgwnEw0acAN20YX9qsqOKqgzT90HFVc32MWAmSCRhkILj+PQd9pZd5P2c2F18t5Iw/K7DJ0Y
lJpbIQEbDq37wjsHHrZiu9/gxLnRQSmH6Dti3s3ft6fmeptrLi9aRDB474FFXD2fB/AlieiTKnA8
Rf2GmXp16OKm3MkjrnNVDUImjymDRM4mnFzOP6xdA/QePnQKBQ4Rjk/a4KHWYBRv0FNAkbXuHvnl
usBIR2+pLTIevCri5eWQtRq34MhiHEYsU97b+SAeJvCRPucjfPAWd02BuzEUgkpQfWlQPmod+Am3
Z/f6u5cfwfVNkrK8UVYbHl2SMtVbkQdIyJCdZx6gcVnP7r02hjOUdCfUHtHxm/+6PezWx3MBstEd
Qjapwyp5xh4yCmcLSfYuduCyVKX6zNWv+KbTJP44wIyPo8T9LjpY506JCm9SJ3Nw+0dchxpoNLzJ
6OtzE9PluFwAT0HvSo2QUlcKA9ye4aDNF3fdCTgXLN4wglVNLT95BMs/AOZPnZ3xtyfhjx+w2gFQ
ePO+FnoeSGMsX+tuTl5HyKqnuB8UP7Gs6jG0EQmhOZ4dIS4serq6vXOJXR+vy0lYHS/RTaqDwSKK
67H8EXaF+8Ey53bnjt4aRKM9/ru6xz9XQb1rKW/3OiryPdLO79veVA9Qx4272+u5PQrIod8rysa6
XM8oTAdZAS6gWm7iaK7l+vtGTO7OibkuCiFxD9mRpioFGFTvVtvG6L22Md2aNCrJq0NuDtHHsZ06
ny4CwsVWDI5Qjv37QvCcL2Buk9qN6d+umaEOMKLgiq5VimCHTH0z7ZIdZa6tOfjzx63mQGLSm3ha
y3K6UJtxtp9eFYEM7+2ZtpjJy6cvU2BhprD0lSklrNYT0QmjlhpTUJhV9skw6uJprtMY7a9o55V9
nX4wEnrpjkUX3SBCX66pAJONckmWB9Mca0e3wQogcrzoVMXN984p9t4Ae8OtwpKic6txuTCcmiG5
grKJj8qZuLcNN7n3hKLsTOTmeHR4FsQRGaS9LOcfZba2C4c67jEgUHsRfoLOrwVKG9k+IiwdVelS
7NSitsdzDdJWrhF6IpfjDSK33XBiPMxsFAQ1QueUTmZ19Nx2CnQx9P98PPxk6SEbZFU00VbRpSha
NRomWksAUuejbcvo5Frlj1mb20dnzsvz7X35u8q92pg8R1HFWww1F5vIy+9TIESkolTSgLsO7Ywk
/dVV7jHs4L2HxYuixlBLASlpcfqUKPVDLFwfcovfaOlZKcOnkl4fSjkJvPYCUHt1NjD/JBXzo0yN
dpZ+CRPrnwpsGBMLDSQavanLn9rDOyz6ig4inHf14FJ+MIwXOvUV1MLOQzUNMezbs7Oc/asRbe5b
laoufcVV4EKvWIs6z04DQ22GwHCUpUIVp0e1Td6hjGM/hM6MsxFtxp2Queziq4Fdmm8gYmzMi1e7
HCUepO/LMQ2mAdIkqj2134Kg3rnJfrOFV8MANCWTWg6Tw/+4nFEFrXMUYqI06NLCPWY0tM5OEbUv
I6Lld0Mzxw+6cOYfkAQNH98e9RmUtnePzF0KUal3n+MMgbLbU74s4vonLSz3BSiHzdK6jN56TSHy
OUlxkLXUe3RgyHDUWPONzN1rcm4ORSQB/wENfoEoXoSSOutdirt8fdqZcVCoCQ/fsIMilnpfbn/U
xnISr2inkrwupZ/VPspRXzIBuSa8VUTul0bdnOFZJjtTtxGqQC7RgeBRD712Xa1o1clchPmSIO/Z
OW6veR9lgnaFFMjXFXUfvd3+qo35wyadATmNv/Gfl/NHX73nPWgkuPBqCEjDkkFSvJkecJ8v/X8x
FF9G3wPwM73Hy6GkUuaA67skiPIeAfYyQg8Jj7l7Wybmzv35e4etdqCHOBLdR3YG1Pj1YrVaKWXv
xRThteHNqyPziCMoTs0VjEi09Nq7Rm3UOyzgorNd2yYm9HYBOy4ZHg03Eq9RbJqniYrYX4YTWpBr
RwuccAjBFrKar/YQsNAPoQUGyfnRTjP7OBWif0lnXUA5HL0jmpzZP4VFAKsD37s8mem2XwkUSBW9
9xYSYzDS7PDtvkIt25LpTrhcZuZy5jCvAzoOCAQeOeZRl6uk5QJya1/FQYkY/7m0Koi0lisX4nMZ
2LYizqhMqDs32PUupNfI7bx8FY0xZ5WAGFPUASmN4oBqS3qOwZef6hK8jgP5/PYm3Hh98Oohjfuf
/j6u0JffNyKag1GFEQV4ByjBIFH/04xOf5BljWxdhPh5XaJGZA10EIbB0482yuU7J8G8nmNQrbRP
HP6OIdIyHX/kPz1Puxo8Uhw0QI7OVpnhkDEiwLrzqZvDYE1NN4rrgbz9chgpFfASyPQEGdg4UoBQ
0U5NApdamcVIs1YYdxkIEfRryuI+Ek2IInzxPRSVhc5WbxzQGm8ejWmug50ftpR1VnuMkA2AA7An
mr7Gark1ei/Y88GzkY0i7hUUTo/1GLZ3sIP0w1QU43Oh4xqSJ33u4wzgQG6GbTY3MfpiiKzt3KBb
m4+im8vlSWznbXM5TZY9Ql4ubYilrW19E9OknnseQ+gQpdaOV9p1LsKq873Uo8nXro6w1XI9G52V
Birbm4ppWx2gEQMXR/7zYBdQGbtwLA4UQPZKbVv7nrcLQtS/tUeobV5+pS67GEfPOg30xFNOEI8g
/aK4TN2lH+66uXoyJ+WdsER+QBZUD9zIaD7eXvaNeeZNgyazyy1Karza9c4gJXqpGBGIoobDR48O
9StEZhtXs3YO2EYQw5YQI6tFsofy2eqqMeIksqfft5qutw9KZLsPeV90B35bemqtvj7IDnP729+3
cdyQR0HJn/7vov2+2keOjSpCknKVTjrKtQ1aeT5Nyt18b2sa8S9YOBQGlXhn/W1FjexibSYBF9/z
PCbuCzRJ9d6L3PBYaWkH2b/qBti6Gom8ivOC3RoTNEWzhSIc1jQ+XeWJ1sGjVmnV59tTsPnbALhR
V6L1R2S73GSRgVQpBO4kmLPpOXXN+gmbngp2BOzP2yNtTTZ3xdKCBh2qOsuf/xFCTcjxlZ3lSWDU
izidnePS4JgSd4bb41znY6Do6LA4rvUb5LratCRjyqwhso2WwqRh8GGH8Gzbv1HEeSFuZTujbe3b
pdMH+8PkZlj3VrpGVyMLLBE0UlWc59YkZ8bw+oCEaI2rBXoGvczMnX27tWgAFXiiAEW18Ku9nMoE
Bdd6GD1SzqKMkVe3w7Ptkd0aeP+ebs/m7770KvIvbwK85egzMNzqSkJeXosGVbBBFO1j1GEu03TP
JKBPwtJPsHzuEgtH1pTaqNAORu98UOvF6bp9duMWJVuq7kPzbIrxk1P1dzu/beNWQi2L4hZXjwf2
dXWwkClXJpK9JMgofaJZazpwZyvt4Gjx4Nt5ap2HpKmeZ+wn7/nE8CTF3AeOIm3gNOFeDWHjXUeF
Fn1I0E4kyzQCLpelbsmJ0oazlPSYHcR4TTyOefMjk1X6PmyHD0OChw9ocBoDSCwfU7sbH3CzaU5G
3bXnCFejnX2yDHi1dhb0p6UfDWR5dbgLcB/oQBB4ksqBzpSjwQgfpz6KArENZBHoHkee/aXUo/5u
mlF+uL0+Wycew1SaIuycBVV0OR+9g+OYigla4A0ojxlajcAIQK6d3GTzIx0qFCCgF3NW43IUUaKQ
1CsTo9A2gRPi1p9RItN8qtHo9HDsj2iiq4dkMPPntjSNnTn+/RVXk8wzk86q7dAhWW3CEcqy4pUI
zteZxuMlepU98gK1fT9oKbZNLq4XsAhYYFt6L0ZBBPLq5IWa4FszVMGsiXOlOn7Xagc4nigtpw+6
mz0g3fjYgkkxC2QM0+rJCfsngItQs9NXtRp+WVP1hAzUsdLjk2WFKOOM7yc1fNYK4whG5ghqxjvY
WRKMXoqIhv5+HNMveV3+XLJWB64yj+MHILs4lpnvDJfzMXX3qSICdRghskWPQ7G8kNz7tK7Og2Hd
JXaPB6h4xIf7Abm5d0MnzxLnkVzR3ld2fq9O4U8lHR6jwTyhsv6ip5N+YDCCYOZzdx8Hu/zaKcZd
71qBGIt7oUkEVIb6Xmnrj7c33mZ8dNjwS/kQmtJq3zuGDOth4CBGBf3Q2BixcOuimJ/heW+3h9rc
4wjmMhop+xWzDtmPWXrpcn8qmhtE0JMOocz2QP7bo5iMQ4mBTGKVCtYotYNCU5MAafD6YWAnHWxF
L//FDQ2tlIxzYRIAhbs8SfVoZDqKH0lgSm32Q6EmvoLSwP3tGdtYHA6izo1CUYHi12pxqhHDs4Im
bgBOygRpVE0HN8U1Lq32OrIbmQAj0aGnpYMA3RpfZ/WNGSWIBwST7c5PvZKaRzUt3XujRBY1Saty
562wsUrkdxC4eRHzMDaWL/8jw8kp9XVS58syqvCPcpDJ82SLPWzz9ijESarVS2d2Fe8oIshcJYsM
cvTTDllu2acQ/ZqdvGZzFKT74CAvif96LzhkqUO2zF1hT/WjHXu9z3sv36n6bO6FhfFH6kTJVVvd
ENzYs25EMgkQYQ/PZpdPPsYOCHA5VXi6ve1+F6tWcRqYGw5GNGgWBYD1vPVqPCgdlA7EZnDPoJ+R
ow+D2PVw1+C79iIRbJ9PMYLdyDzaEXI2M0Xi4aExczc5NJGYHx1FNesD56SMfW7W9EsT6fUbEv5/
WWKeT8rYWZ/H2K6zU+oogPWKycveaRMAh0NdOT3WCFalWwf+je5jqA5SOUTagO7eOC1e4oWjTeHR
5GX30wGNek5jD+qZGppe8cCJr7VXoTeeeer7vP9qN3GCok6DSnNQW710UNrM6wEX1d4OshJ88VE0
pf5N5d2eHGRp5kgIwCteuLs/AaRY48HI6SgUTpm/NPV01gs4oMd2lIjjlPTT3g8ucAyAh3r2veo8
ffl903hnoyPVHjoP2vexdXP7a1ap6ofORs3w4HZd82UR0fsPugVdcYwwYvR87uz0K0fmnv+ygC+O
q+IJ8RBLHvAMSVDP0Xv7m5EmxoeGZ5AFCmpI0YvsbSw+6xQnmsPk2OVrA/rzTuZalfjtjIQvcybn
h6ZKwk916tb38Lfr97kdNSc5RSW9+FnHT0eTZ9Wa8jsvdmIVwWh9RCGm0qhmOnY9f0GGzqW5IJQo
929vt413wdK8olZC0x7g7WpnK40m6lK14iC3KA1Xnvu3NNrw4DbJe7Wp5EPZuuZOIrR1ZEm8HUIP
CEfadJfhp0GEhnclNXWnyxV/bJX5FMV2tFPT3AqqnCLEMij6cSGtghzmoswn3eNg4K1HLqNbfTBX
1njWNTG9mwetPt+eya0YQQkVvdxFntdad1ZRA1WH1uKzjI5qmIvg88EsKcgMufvp9khba4ZHtQpg
a6EvXrGQ+3ymWDXGAY5j3RkFPPeDUkyU1/NpCGpeev9BYFDsxKWt+YQMA6yGGjDp6/Kj/rg0Mqn3
Iq5AOxfDqD+wP/t7PILKoExGLKE9dWeTbMwmRWILTAt3FCjkVbbaCOlohd3yCq9Qi/dSq/SrKv5r
hn6082HXTEme+To0OjDFi0zKumeMpnnTpmhHBbbb5G8C/5dAdTHZqYHSHGOzdg4aMIATHk44WCDY
/9joGGeEM8ln2Kt7bJSNxb34NcvE/DHPSArVjiroZYx4VSL01R2t3EQ8MExBAqdKfo9k3V5xYHOy
DbA7S5OXxG01ZtcRJ52G849YiXcykWn1ZTVZZ8RfjZ14s7GNkPolcYNpg3P7IqL95+cR9kOX242U
d06R6QPujVpjgnhbbbYntaVGf/usbJBFWN0/Blxdp4ObyBHz4CRwZnB6YTICPQpNqoSNqH2raPsj
PU7lvkyK4qxXOBB1meOdoM3tJF1LVFtd6xTMAVxQUqK+5q6i3oBSh51qPHQWcoffN11FUbr4rmej
eko8B4v51qwDtUmVO72Se8fpShmaWrhJpd6i8koRAhbH5bwDexoLRHOJGSqylmisIZyLxV1aP6E6
9/fs2Cdzis922nwWQ3IPHuWJBA5hMs9XuurbqJVfHWSgMzt/cVRUyDL5pktv2jn0GzcDEiiAG8DH
gtxcszB7qFEh6n/EbBt7MaSsvVMqyz1d5Y1RPEtjHihxegs18nIqUiDvKs7x9Egm/HQl8s9BipX6
zrdsbLyFZ0x4dhemMefqchiEEeGsxzybG6wXSeO8/GSnXXqXz6O4px/sPHlKUn1AilSc1AYPMt1u
1CBv41+3T8D1iVsalTz6HGIjnZHV4R6EbCdH1BT9Ir18SnG/u6uxzAsWJcgfdW04d/9/4y2/548A
pkodaScwHmdnSibfTEByjXManuoIybgK9c4dpvtv4vjlyVrcTtF0JzGHxGevQorusWloqJhnWFHR
h8qIZguNghQStHA7PCpwUBkwWa766g2cRkwtu7XKt1i0RncwSoGXVq05BUpuSNz0JGSF8dhFrTv5
M5jK1q9QnnZPESY21XGeWgfvEsPK1QN6QtoHUXFcDhmeeMnRy8pEf3LxF64psOKwfohko7Z+K0fj
h/Sssju0+W9lHbDIf2E7OvyA4Jx/RQ66I+EFT4HioZk0vY+jx3zfRKZen5N2puReqIObHZFmRT1W
U5T5PI2Z+gGupYpKUFZ37oNbiDS/E1ZZe8eYqXrq4w4fePw0cl4pijUftMy0Kt9GVKjHTSMsM9+1
jArKWj7aqT9SnXodU0fGp2mKv6SW0lYnFTvR7OgIRf06id58Hd0Y+yQEBscMC6h5dH1a+YPTt9o5
Qx8KRT9vtkED9fn4jl+fPPVN3pjHdCpScUylauyhbTewg6SsC+bUpqTpct4uN5uuZAm4PMdDwUC/
Tw1pKAfFbLzk0JVGcjTxfD6l5YTwtotPidamWBSZesWhj2OM6gTKg8iHI3rUyhrRhz002u8C92pr
AragL+YswjFUXy5/XoKdSBfXrnduHczw6lA9gm4sD0Zh+WXkaEfy4A/wG00aZgMC8/TrrEryBTg3
TR9sjOiEaB8rp/jIzjz942MKqZluEvIay3NziZJ/HFOnqidNcBednS56GmbDmfBrwTQNu58vmsLx
vT3c1fVHrkqRC6ErPFYpDq2uvxCH9wgL9zgwQ8RZ2VHYMWE+/c41KQSOSQh2QrSnONW+jdXc7SQd
VznVMjifSJ8F+uIVag77TkP2URsHcPpx3TPC9+jFftZSnA8rWf2yzP797a/dHJC2L6myRZdcXcX+
WJndeqh6LjI8dIIsLTp8MqGueBN1VrPGfka63T8uuADqpznILc8kk6Gv4mChwI2Ler5SlTYZzJB5
xwKX7525vLpOllHIYbhLDABo61q9h1UjAsh8Wh0ifR1aKmVbJcMOvp3kaRBpulPgWabq4ggt41Go
omhN50Rbk16LUXe0LKqXd5zzXJewfikque+EjXg5jV/n2OuVtbQt9ro2V2nCauBVaKn7sEFslQcP
jq7qIZ/D/iz6dg/5uzGd3Myk3WD3AX+tMXajbba9Hk8AFspCBkgkOuduHuOTrU7juxRV3Z3pvE5L
ICuTCS4V5wWXsIaBoV2t6Imoo0BUun5ny8z4UIWj8YCorQhaN67uu0lmwdRb4lELsWAWsREdEqS1
326fkY35xSbAJO+FsUFfe5WGVTgXKFERRiTE08/CMsLn2NLU+9uDXPmBq3zun6OsDgWiRVajuDCG
RdTEB9gwyVFX2r+p0sDO4fo40Ie59+rxnIQ0JCjx+VM5oYROR/PgieQYdW5zopdm+kOqnvA0h0I1
RacppuMQc6OPqvo6tMn7LqdpAuARUWGnwc3SfKSoYp/armt3VnBrxwA9WHqJID04g5eBu5ZVLxw9
jQLExczDwBPmlNrqJ2BpvY+m3h4p7/p5vMwgDoaw1ihvYDB/Od7o5Eoyd04YYFr1lxNnup9MpvE+
hXLu58L6YBlTegIzFj0RgDsqRyI7TzY8qx49UP/2cm7E1UWADQC0uoRxa9XkLQy3K2H6h4GHGwV2
ZUOISlCLP4Q+UP7IbPxWM9Sibw+6EYGWDgCaAwt4DXbN5QTwYgxzrWOjxm33WoSJ/uaFMv+IO3jy
pkVmfSwkxeFDVjlib/dufC9DU3LhnNIhWgtbUvyZtSnGOB1rpMdQw7QuFbjPpgMO3olDCbFLY8jp
49fRkcQp8Zo5KPHb9U/qGX/VSCimQ41jQ97/sqOUdm5Guqf0P+h63IWeq/ptI99BoUgQfKp/OFbZ
nmRedKewUo6353DjsEMA5vW74AyX/uflHEpZomjpMYdjoXdnz0HR39MQavgXo/B4XPRpQWauy/QU
OeMYdkEYDDwjsanE8FnpJ3fnAG4uCpg3WkIQKDgWq29J05QGIupHgGHmI3IEqh+lmXaPwF9H8F5e
ElTQdrbC5gTC21hUJsC/rDtrKZq5Xu8YYdBibl13mnbCCTjf2enXVQISaU45ZjwUhZde4eWnlY0w
ExfIAUoPSfVi1otmuTarp7CI5Bk1c1wvkfY4Af9TPilVjWtAk6knsJvxR8Bpw3HoR5OKt2m99HNn
+nQDNXLYxpkfk6rIsEmR/F3JdkXqNmcHNAOCBVSxr3QZ8UuIRaeoLInEhdjWkTjCRv3Xv9hd1F2X
OvkSeVdXSZWWonExyg1Uu+0CI8mtk90U1U6I2/oUsmQYF5RsKMWtRjGcLh3oabHQMwIVxeQ0GGCS
Fdz+luuHEyu9QGUWsR8ok+sMNZcpzo1ORyQN1eRzPcwYKKp0l+w5RoKHGo0PPgzqxACqea7GV3Rc
HBACQClTkPB3w4igON4IoFmKot6pIGzlKBTtVUbRHQTu1zmfHtKoD2Gfn7lL5A/QZAa65dl8VPO5
xkCqTXhIc7dAMsCX3M6gGkr7nCRVuzdLy2Svkk/6B5AAkWhadK9Xefw8l3Eh0045T3npvWBb+VSH
iosXT26ercTIX4oK193IE79oSuW/hIkTbzz342tlldrr7SXb2BjI+ZHZ0zFZBCeXvOCPB1votUOD
ErZyxiuk9hHY0g6RgFrzT0dZ2qhk20CoFtHH1WXXlhoMixnlJzvTx4PaJc19lKV7ghrXIZRRmM8l
gnKe1sxCE9OrtNBmcQbwp+NTM02LkSzWUHo83ungS/B71sedk0WJ72o5GZbWBXcqfQX0bC6nsI0n
o7HGTpwziZhUjL+mkVc/6QW56kk10yGowCXjMe+VDS73eZt9sIQz9ocmt0btMKgzl3DlqB8A2k2v
4MQULmH1xU48D+9yM/2Oc4VrnpDt59VgzHr+FkWG/rM27Gk+Vo6c7CPO9up3mWHi7NemOylUkbrc
vB+bEaNSj4ZtdhQi1fE6MubkDUnrDNdcGqwYNeWRCA+OAWbQb7XEGzHGLkPhi95SvKOr6A1GxXYW
vuunLn5qcim+jYMSLQWf6kccyik7pAlExoMOVva1l5X5SRvG/FfR6cV/kiqsY+QtVWugLWn1bGcv
5l2AZ1Vqdt5zjMCR7beFylCCMvfILrdHMjBnqICs2BDe5z6NfiZuzQko0zb+oQyelh+QH4i/hHop
P9tYE98bkD8+a+Vc4eNgsAeCJNILPBE6CUIIXOvP0dTkix0X+A/CyGnuJs10XnONPi+oI1150hoz
FicD8M5dJA161LqiZt+xExq+FJXZvmamNh+wHmtfXbpHx8jKn1KZKwiq4W6AV/lcUXApBvFm97X1
SHRx3jJqo691kohTTrmo9ZvCm/D1UwfvrlOSGI1w5NAUH7OWSv1P5aSdezAHL46PvImsBjnNlKcC
em1Ke8gV4Q1neN7hd62Y+9qXmiafkz5Kp6CxKsU8/u8Mp44RMylwJLETwcWuTO9VSfF769XC+pSh
UpIfUN8U78fa6z6E4K8wH3ZT0NNajnfsgQd3+MnNbAV/pTz/fPv0L6f7Mt5Ro4I8TjsMcZgr+kDY
eM4o0kScQxyljiJCoEGWmh44rf3pn48EcmdhoKKBwcv+8iiSWdR6E+ZUxxEbeaza6Fcn0/pZ9dp4
J/Xc+iYAYrqKsyg9rnVSWCZhGPVjxEg8Dc51mDePcyWsYyuVr7e/6RoJD7wWZTIUb4iddGdX6VPq
Vq6rsEHPVdgi02TM+Zvi0OknNhh3XCQTlmktnX4Axn4U9vAk8aLbi3LLIKs15EfwA1RyYFo9qyA3
VAZQukF45zzEZi4b7fxgjd54Ls3ikz7JR4jSmNsIdzhaov2BDz3FDemVj5hM/x163xNleOw68S12
7Uc7MuxfssLcoU2MaueW31gXCklwC3nJqoTk1WSNtTObasle65S2D7Dm+Strc3mCH/3/jB5+jv+N
u8L7//n2/1XI/D23cdf+n//auG1M+rrAtGCG0HpbvZhd7OVSfJLFWVh26fe5RbtPOo5PIVtFCSIz
MH4CCfLP9x3Nn0WtatHTAq92ucNDEWNyJJfStBOqX/tOm7CGSoY7/l37X0wlLCfqRxxcJJ9Xh8nR
OtOLCoby0kg9yDiNDgCGavQku3nnqzb3OFkp+9uFYwP59PKzPAvTLbQ8vHPfDMBkSpE7J0+x2lM7
694pA2ZxP3D5nhRL6/3arYp7bIH2rvJl7tZ7HAkd3nho32LduppbfO/CiUqFd54TLTtTNKRBjn/2
GS8ww0cTt3mrR14nmVXsrermyLRVkHsioLB3Lz/fwtErwcXeO2PP2J8K3HQOZlS7D0qPtGoaD+Gn
qUyaE46t+s4iX+d/AOkcqCcWfTz6eauR3RA5lSaEgytBuZ+mqtLob3h7alNbp1Ij+WZxHXbTGiU8
1LRpYizrzoUiYr9NbPEDttcT6DpnpyG++T28QkDMUFS5Eqg2SYLqLNW9sxnb9TNdw5KdG++BjZZZ
udopYO8tLhmMttfCphaICYzPZ0YpkHLqG6M9G9qYvVPxC3lXUHndKQ5sRV990S0HmUNt7oqFjs/W
CMrIOytFVL94E6I3YdVhU1v2OVGm17GBNPKD0RrRS9EMe33+rVBHNOWdwF7RrTXKIMYdLVJzhheG
M9w70ei91xNHOUgdWRb6XZDB1Hj8cvve2zoTfwy6lpgaKk2AdGPQlq7kz9YWyaPh5PEZHl6Ooyh+
dqXRmL7i2G+3B978Wiqh4DKhBvEqvzyMnY3hHrgkFpf+GaIhTem7RpbdqV3dYOASlR+R4Pp5e8yN
ijIlGB2o7tJL4iWxOofSthKBlBMnRIt+lBnvF57n0V+9aStHaUz9GaGUGd+twtTPThIWDw2avYdQ
aTFy7ixiNA7XYBqVieaJ88VSmvp9a3X2sz4jUJCzRc6Qde272vTA/9AfPtO+x4mX4hqwTLRVkYMr
+E8N+bMp8vDD7a/b3L7IiaN3y+4F+nw5o2YyllE5MKNWoaTtQQVv9Shb7/9ydl5LciNn2r4VxRwv
tPAmYqUDoApd7dhkc0gOeYLgcDjwLuFx9ftkS/qDha6/sJwThThNdgKJNJ95DYE8Tgnf0gId1RzH
1HvViQ1f8yKxJ7dy4fyhusvlYlJwpQy1OdmxknbItrhe+lr0j6qaFo/p7A6PwjHLYDWq+lG1xvLB
7R3P75Cu99uknd4q5HGHSsvVg5072IYOs3uakBbzl2GMjgWeMjShW0yNVRCV/epO97qyqj52pdjj
xeKEyhY6kmtpP6aFhmVg36sfLHec/a7pnIOHyN9RjbvkoOqgUWaeJbBXXbtHYhDVNM2gtYybDh3u
42DQRDFR+KKBaiZ9e+OWa/Voovr/m6bF+e31r3XhCEX5ELlfYA8UvrZBtDoUraIK1pTVl+Nj447e
UU0TY+dIu7C9pdQ7HSoUr+lnbtZEUlpppLstAaWlOMe4nBE7bbTsEIuOUtGSFwe97PHU5TIJr7/f
S2y+Ob0lbgXdT05vEhM5AT/UPOpUG6fR4rYFk1veNonRjvcQ1fUhcO1ZjVDhbJYvhZVpt03MhtCT
HF22YnaOMMHmJQD3YX6uUjG87zEhNwMkn9QHV01qjJ2MrkOCOdXS22R1pp9mNEmWhWQycS5Jv6zN
yZQvuasUipwz3J9PSoz7pqPjbimStj6sujkcbMtAbo6EIlS8YQ9EeGkXGSB6ue9klW+LRY3BesyL
qAnSSiC2ix6Zft90xcnSop0j+NISBLBFqYgDCDCvcf6F0s51kMHjRbV0jMPURUMvVmN1Zwm+pqwx
nwTvMgDCiN7Zqk3PaZmW3SqI8MQ0paHWpS6+rFOHAN9MqIbF45iN7zsh4nedZ613U1SkxSlVipT2
B9hOcqB66XO/n730/fVF+oJ83S5SCmZgq6goUViSt9SPi9RzlCxyCi+cevvQKt6XOQNpqA7lsYqt
U1Pn92NdvPEiaiSx+VxO6u/5uD42S3kXi+bd0E7HqUkDS8XqjsJ40xtB7swnRauPOlLGigetPmbB
DAZGkoMnfB1pmZ35vXCRUvSTsAHImtTjNglEWthDDsXBDUmQQLoO4FPKZpC+qNaD5vX9wZHA0J15
k0tjO2809sErkCtLJ8HzeSsWNR/W1XbDxRm6X6M0s548YBMVRe8553Xb3vPJ3sXvENf130BcT8Lv
Bu+rIihJ+e2YLk8LZPNvEdhGcTDn+TGjOl/6iZVmn3VFQ+ByQSn1U5Fb2F2LGg3VYIki/bc8yrQ9
Nu+Fi5MZpHWCqiJQp21eMA9o2CfV4oa997UoyvUe6dvytmpAlLkjSs1CxSYxaUV+NGKYD9en8kKP
VmozWcB1QNRCKN7cmkWkRU4DnyTM6Af7Ttbea1F3o2TiVzzXaX1rVagMxfvK054TW/nThCqjp92e
FO/FVeTQOiI/erm+zz+ohhxynANGC9fYe6NNiazfr9yXVRofvajtfSf6fv3FL50+oO1Jh2QUCJzp
fMRpKNB6Ii8OG21Cg6h0naBOOIKuj/KCnNmuVE44PBigF8Nk3u7wVEXJZeB66+PlC6RdN8TjGGIK
APGDnpep3+Q0wxsaKrdzXokTiOMh8LTE+uBGM+TV1DFvbC1ub1bMi8MsraYTrezkYUGx8R4xQiPE
fDc7zXZSvEHV/ecbllJUXWKCJMgEb6HzWeqw+6u6xnDDdtTze1p8eqjqE67LsS5uvDVTHmNFmXeO
lIufhhgZxjMMMxAu54NSD19RZlndkMpMRgWzxfe+bq2dCOHStqNQCVuKdiVZnn4+CubyjTCiyQ0L
DZNQWEs2ZdHJC3GFzj5YVto9YMPm3ZfV6L4XRVvsDH+pGkIRRArMoEwgycPn40dibL1CYfwc79+j
RThGLJmntzXIiKCPEu+9U6QTUcC0+qqTUz23B33nIS7OtIR9geTjdtxC65QmBXo1Uv1wE1Pzl8gx
Tz2SG4frm+D6KJ662WoWeMWZyrkbKoboHoauQjHAU/q/8i7g5TQAZsD23c18UrVZKLB0LFVtwGpg
0JxD7CLi8hfeBSwLekeEtEDZzr9aYeX4fA8jazNNYg5k+z023HsA8EtLExAefEF4TlID/XwQDJl7
JIM5Deek0p8Kd03frB6BmLK42ckoHDRD5g7hh7bWjx5os513vJSn0uviCfBnglu6ZflHjpHXJmrL
bI3EQWcqEys873zA3KB13S+97WW/mUY+1z6mSire16ql5LRz49a8I+PMPR/rnibGZaeK/hxGam6+
p9SjewBo5NDrqCyUR7WF94jbWkNtT3gwfe3MLMYgb53macUnLg6Mgf/1lbyVnRTHK585PuNnwyu6
L9c/6qU0hVibvjExGMj+zR0IKiNpxrYghqmhhwNxt4geuBWgaE6njJz62BuDFcyqs7y/PvKle0+S
hOkocgbBsDj/0rmutzYNdW6hNU7eCuwgDq2d/6YJ8d4d3OfEWfdAkTa/cXsh/TjiZgGbhQvAReUe
Qkv5QBvlW+Ho6wnmV7BOq7KzJy8F33hvgAGT3pukYpuV3IohHfKBW7aY8IgtRT23foOu97Ht0KpI
iDwe1g712WpRPiZ2791NqFMeZsPNg8Ed/gBd/9MGgZDLudYluw+kBHji8xkXnuIOCk2QMEb17VRV
5nj3f8g6LnzXs1E2772OiYhjebAuiBLcoCZuhqgC2nQVu+5tHi/pk6L+hXwKDTYXBBNFLdJu4/zN
WLuT4slj1qjXiURgXQJbFjeur9iXxHmzgEhNCVOBYkucz2YB2fgSajVQRYpL+vjOGryEeKVsD3Oi
Jccu1tyPApvvcOkicejMxbirjcr8Sv9xfMKZt7hLckUJ1gHYxfUHu3BoSptpUKFkzypFxfPXRy3W
7McahZpktYXPIdlJz0kypUG1gjIvaZ4ZihaOlvHJVcX44fror0VkPCSd5JwgkQAjf2tZUZKIrDQz
opCUcRSBl8XTYxJZYxOk8DeQ6MPf8JC7XfystVI7RZL6Ez9VFOd+7VsLp0cww75bkaAcFLrGR8yY
iiTM6rSQe4Hd5eduYe489oWTDzItubEkhQKM3Jw/zqxbSjbJipOnT4/LMJR3rdIOH70iQV5kRC/F
ofAVql1k73BvLgQFtCPoFUNVBzKy7a3mqkbhbEAUgdrR8IeWzUOQjau7w76/MMoLBJKd7kjlW+t8
UXhZkY326jqhtuDV6ntuY3S+ZTalf/3zv97v0E0BWkqeHqfctpysFo4w6m50wqjzioOq5Mlzkoks
sMzZuZlJe/zSi/Lnnx5UNltAFwGFkaCY85djOTZNrmFdYkZ61/qr6y1va0/7FNm6eKibtfomnHnP
/PrCkU7ZEBKmLFigK7Zt8+BplFJ/SpwQ8ez4joJr97xY1BbcWDPQVqVe2mpN9EZ4YE7m2fbeIB/S
hLVNE7Nz6V6bTvPzCQNlMrY+tUwJdd1igpLBjWK3M+yw8KLiZOTtcIPDbXu8Pt2vb05GgeeKHh+4
Lmh259PdFGaS4l1mhzjeFSdBPHFASeSAot5MklLvicjuDbdZup3hdT2ryg5hAdlBpzbi6I0geFVn
iA56Ov58lM72J9mjoyYdsV+++w+1qLRQhLIqix3ORiNu5p4ebNEo005s+frAYRQZoHNGY/a47TKJ
zjawdOjs0I70/GBE3fxuNGIDCJ7CeNitPzggDoI1nffIhXK+zu8tCo1gsbn1KQrT8D7/fEXceGWx
NHYIAloJlqJDDs8s2ts0d8a9VsTroXg94BxMKMShbWWzKZDHIYC0wrSe9FsYedGtOudttnPoXHgj
KQCETQbde2K6TShDzaCMIV1ZYZEo8X2eZvppBEYU1q1T75zWF4aCVUujRiIZYWFtLldzSBCbqBJ4
3alSI523tgHOI96hqde9UtDFoaSwnfQqA561+U5Jl6SdmDwzrKy0DpUJCdx40qcbDR7hzmK8cGrj
CWaruF5IQMAWjk0jTfTJapohLtjwbPMI8ccktt6oa5p/0oSm3lCyW3e+2oXOBNPILjBhVEOC2lLm
VY2kCXdqAx1bkuB2QtpubtxDVDjm3VjkAh3M0XyeYv1b5hnp+9wARogXTBrOq+fdJLml3a1oiRzs
wuzD2M2LsOmE6veIGT040fTx+ql3YY5eimTEy7jHIXR2vm3ISCKSwJVeQ2m6HHacDWFggkQ7iTJK
TtcHu3DmkXfSfmZuJE5aro0fziB6dJ6L/JMZ4opu3BN6WDfKoozoHGKAsijl9NOof8Is4D1ku0hz
grA8H28qmoktDCI3WoFtCg2Wc+mW6c5bXVjRLzwiDJ2lLMV28zjZmLVNkTKKvZjPtlcsx7hYe+T+
Oc6vT6B84M0hRyILQZ3mERDwLUwVR/KiMjKHquAitKfI62JECdK9UPsC2B/xLE5xRLhpZtPSPp+3
tnRmC8lWPcSsWLlTPDd67vK4oSuFjknup6ZSH922mW9xH5u/l7VYwmo251uBPsQTLRrr3rNph1pp
W6+I7hQF+hRajvdKmviDk6xdACjSfmsVyRL+7ATRHKacKWu+bD5nc5D1Rlv3duPqYW5RZC+a6Jvr
ivivDCKlXBADNWREeD49WruWAyLKeoif9whEru6+2HFb/Xr9VV5vFmySSfPQlqJIRN/9fBSzjPMM
MQJKyyjs+fRhkmDte9IEYBSoRKe7/L/Xd/f5gPr5gMoEyTubbQexC6W/WwpRU7tMyu9Tnad3yUMC
108bxoD0zEHqZSATS+ckRBZq+lzidAUb3PGeu65uj05KjZMcsrrpGgT2rs/L6+3GY4JDl+VjGirb
hp+Rri2gPccJlzRvg3YgEGwmdfDBAhg7H/oC3YCx0A6giMt5xVVyPiX4FnlguLDfTmOkEKGeiYNW
11qgtNkcRlVDpRz57lu1qbsDSk3LYcxNJbCrtto5Y15vfB4EcwNZySWh21L7TI8MDcaHE+JINp6m
CG15Y/H2ikcXitYMA5OAdgCEmVcYpbhaiy6ifU3XIYbuD1npFEfJ4LduS3ZlNai/LEg2FriQ3Teg
oVGI1LSd73vpVaWrpuw3gqPb4rLqLCHtoecfJrFj4rma1IGhDuZPn6QE+hJkDHyB1GLbYlQbV6ul
IVOY9pNziJZpOWWVUx2vr9VLW4qmNCGcHAkG1fn6UQcxw6LRJaXNAQToavNJW53vU+KQdOsajKcp
L+90YoCd0OfSJpEy57LEK7V75IP9cNMiKdtHRWsyiWvj3PedFR27qMAqXKv2hrp0TnE6EXoDMUWc
ZFOXwlPBUJqF7zUNc3UYMzpampZmuCr3XOqW+fOJzEuKRosIBK0k4Jy/mobSdafMkxPa+lLf6kNa
+MWYuDuhw8W34nyXu14ewJu3GrVFAvdnKguV4wZ0TRrS8LQ6peX0wZjb4u31hfJCETu/2Xkr2Yij
VEP4uN3gKXW/BHwgOw9Q07Gu2jmIvEEHg7xEoR4b8e1qjLSQqEQAXk3nOx1vSEgfTXEqZ/R4CRT7
g6b25q2aGahGlGNx6JX0D5iI+iOdPA3Ir1WftF5r7vp8/LwW0Cs8DWzCGJXDU1U5xhHSQ+yjBRIf
NKTYD70GDiXOogqk/5rcXH/hS/NLFY3gTFJ91G1f2mgHo1lWKiqKKPSwKPIopOzAeHACaD8a2h6m
VH6w7QRzrElvTfoASP2fL5ucBqAaJa4dLn1dobM/eIHDPB4SPDWCODYav4Mec0Jz1z5NxF8hzBOM
ASaRPKXm5J7aYTR8JV6X0Fox1CkGcwoWFSbJ2JWaj5b++Dhg+vMQcz/SN3G7Oy9y55Nrj9NhWCXY
c4qXW2f1RAAETK19DzXhUyMi/JFx9jA6VGvt2vUZxbXrGdutzLrRFyO7r2e0Bf6r0UQfp0I4YV5C
oGyUtbsrMu69lSbjp+sf59Kx9eNcbRZ/o7UJa4wGUefprS/60vho9Zb21EaZEbSGbt8gL2cFHqCp
4PrIFw5/8FwIyXmkvBQR5LL54dya49ozOyflWB6t9mGY0VbXiq47XR/lwukIOo4rHT1TeUZuQitQ
snNuw24Ox6LH9rGwmlNq1A+zNXc7x8jr9Ao7rh9G2qy6sjSQOi9ijpE4tgJDryYsMQBpKyuQI0fB
Mleoivgrkwh3ghhYBqlbZxMFPkffdhm3jlXNN5XXKPQMsj0886VJpBpPe0w2gKxtoTBpk7gxGwqF
uRhQqFGVCr20Sb/rFWsPM3dxKE4LCaABy7s1Ok4UkcaWVjgEm3l7aD39PWzf7NTVoBSur4wL7Q9S
nh+Gkgv0hwVYl8UAZte2Q8W2nEfPSZqwi+r8wYSDFc5e1HxR6uLPzJ173x7b5C51ifWGSjh+W6ji
fqjsbwWA/52Y6P/zWPQ/0Im7QN3px8pL+7JkXxiVqt44GqaZh8Wtdf2Y1qrtu3C/kKVIp+WpKVdT
+JHVdvfuZDbdocUB42QvNdAzdI7a3/JenfeKpxdSRqrvsskJPBgvqa1oEAJXfPyRT2QmNtITSdjU
8/3qOV80b31KFFBVqkYCY8J8S7K3xjCfRj15nCTiecjTt0uj3Npa9bG2+mAx1DedowTTigDt9c/7
+ngh2qNwx8UDGwZxsPOv29F+7PXaWkME9aNbVN6GQEUHcGcRvb7b5Chk6NJnmCRRtrJ+WENupFoD
YmRraHVJSzZQPEZ59EYbOztwVKieP/tO3EaUrAEhwWt5VcFphii1ICrp4aAbbQiZsIDE2ikfro/y
EnZv7k+ZfsBwJyKi8rB5KYpEztoVlMddRYlABgzTcu9Z8Xjs0x7lL/yowlLvmlOM84nfrPV0wt6u
PRAXF8dlNqajgmXAMS+X7KQUhfnGG7L1wZ5ssO9cr8fMXrVP/wUdQwMFb2HX3mB6rVbOdATXYvow
pvaQjRegcSxZqv3og0kE8VaGb1nbJXZy0w6lxt63pelqH32d8ZCpJtru0dwHijHqN4perm8TrwJ0
6aUUP8rSOtHY3+Xdv16bPA5FKslsh+m19eHAf3dessyzw0RiWzpRomKkx+aNFZmlnxUrgr+ukgal
1CdUC/u7GKsR4nmR+0T2oz8JdQgFNNad5SW/66vvTjEFKDl5Jxfm+WL2FFA9BcFC2CXRAyFR9d7O
4/Z9PyJm3Kjqdzt1mlMJ5Tc0VhQqr6+6S3NClkZ7D50umDqbi1qfxjyzs8gOSRWXg5bOK2ZF6Z4/
9Ov9Cl8NJVDqRUSjqDKev+KgRVNH8ZtGW407rxUN00O1FB9MeBrHrPd+HsnEcLjEgcd0yM+2EAVJ
1RhS4djhkETOMZqN9NDqKGlfn7oLjTyGwbPCpBZN5rkV/Sq7xNCUiQZTleeDj4xSEVBy/7TqrXdY
+P9fpgXJDSGsOyOu0Z12H13FOiTD/PH6g7yeXSzmkZlECgmGGsKu57Mr9E6z42LSw3kpPpOs6oGl
QICOvcIFklb1O+v1dazAcHDG+J6U/VFYOx+utUaTXmqlh+aqKINPAWnwx6JM7nW7Nn+6EXQ+1nZ5
cqei+phTCIzU+cG2xz8cHTnNvzB/GA6hVs3uw7zt/IWKOsotYYPMXBY4qu7gqUdjaeqjI3pyUmfZ
q4xcmkAL8rWcRID7pgxpf7i9sORdJGBYC2en6f0avbonwsjq2FnafLz+apeGooCnUiChpk334Xyo
Si1RlEDbC3hCpR6HFAiZ2rtYrzlRvjPUpVVoy9fiEIEquW1/ousLgRxXCFJN03wy6qa5Q+a3OcbA
AO+jpmp3lqFc1efHJncxRREYKpKcucX4cVwveZLWvNqqUhKcKOsdU6xfyfj68hipbXlQYCUe5sLb
2wGvD02G1ukRwMQl/tj6UAI4T/UuLrQQo3txU+Ng4lcY3OxM6OVR2M/IHKG+ty37rL2ytJqbarj5
ambQD1SY0D7Y8ze7tELogZIKIjsEuW2zQppBNMiX8tmkKwAsr2XFurPBRMZsxc4LXVohgHK4eUmc
QKxsNjNS2hrMslYL1awr/Cye7YNIBv0Qk/n7PSTindTwQvwBPFjDVg0ZLwvJKfnuP2w0idJbJwWZ
60Lr07eKi2CQqcaWn+PJcCxZQIlvoCd+sL1IP6mtut6aetsGonK6IJqaamfFvn5/HofcBxkZKeq2
bZ1EHWkqTW01pJJkH5faHUDx5Zi6QRs9Qrf6+rN7/3y4zbVQqbU2cgThe9i5UKDUNg0n7ssQlvGv
10d6vVKJ99n4UjGGuGx7oHUoKZRlxUhS7+PGa6PpWGhVu2M983ql0krk5qHeSgYJM+38a7pdhcRu
7a2IzXXVLSF5HFbAP28pve21mF8Q8ueHC0g05IfQjwUWRAvqfCyvasuYbFMNh6GLjGBS5+jLWumW
cWgnlH/8Uemi/DAV0UpUhqv6fQbQtAljUSfDHX9lio91pyfKjRLlzYgwoSLeLbNrfB7NzGiDtXbW
Q4Jn35s2mYYKA5UVLHBv9wKV2ip1u2ddGb5Z2dh8wCss0/yoGdZP2RqJye/FACUyGRWdDkU2FcVT
4k7kAaWWtRr6vwrTkgugr7NTf1CLSYPvZkzmF6sbOINn2W85/Oznt8nngaJQN5DM9c0RgqsTPVN7
VMO5K/sbMacqOWqSfL4+ygXZLM5cWc+kY0FRZKt+kBCcQkVDQz6aFfq+6ZS8qapVIKCHKkL2YDWL
ksFzqKzsgJVZC8XUHfu3XjYY1FwjY3lIFWu6z4eof+rXPIIZCM5qLzGVZ9j5wmHdUPKSjRXsnrbg
ixXSUyEaraeiPKMtbzdJQP/DRXN4ctf5MNemsvqWorvqTTsW2HVGkQektytsa6IOMpn9wQMXek9J
JPpqdSItpTlWX9w2dmSUJ8friRGyvjXANqTd0eocZEKNtkm/0igevZs4tRggQUR29TsD50goWS7E
zBrsVeWTzFSaDwShaQOzq6OT0VMFhPms62+g+awPqdM5z6o540Cmtn3VHSIHxzAftbKkClCbHI6a
jlhJoEWWN/tZrY6wu0a9e1iypggy+Kowhcu8+tpZFeaunapon1MClMe0xnHltJQL1RsU5vWji/Z7
DWQEpHoQZegR+10izPlQuNYwPhhe2ZFxGQl6KQntSCrBlOWvL6jXAQRIHAIwUAsgmswttHFS81Sf
q3wJjdmu7iWn9WBMSflG9AqAltJLIIN31ZOdz3vCs6/PS0YGn0EFkcThFdMCt1TawB6teWGp40kH
lnow3GrcWYsXRiFrNHBX4eZzUK04P8MIMk1lyiiS9EM2ISW7Yn1gzvZPA0QxrZB7X7IvCfw2p7Jm
tQ7CfP0axnWf3ttgxILULt2/8C4/jrIJHfIWqrghxAq5qB0OZbvUoWfA57q+Il7fMLwLoA9iBSYM
BYnzGZvcfFJQvmLG8qr1a5EavplXaxBzwu0kjy+Wg5uDAiAdWEHOTIO8bZN0tIUwxnbRwXWYA8WF
ZC6LT4KsStwVir5yIihF+9DNalzdK7mANZ0YEz4zsbrUip8Zimsf+9XsvzZNMj54rplEN2a0tB88
6t5JIBoF7lsDKRAtr9ZTfE+sA6Z9daW/6SM4s4ex1bK9KvKFHcVqk5UEabwA3u18/vIcg6iF6mi4
uLl7t0x9TBunk8RaVa+Cyu2Uo1IuVOSTxPnpO0ii6hgYjBVBzJaIVVRThiNOxqeLTfVQZNDjKSGr
f2UUiRiUYDeXVPH8BWNwvU66uEtIIkSd1Sqng2JEe+nF6zhREgPI1/6DTDkfRaiihMRoQgFYjOTj
ao39DTjF4qZGACgoPYTnri/7CxxLKnw0amQVA7zgNjCdVrsQA73YsAT5fF/0+lgHWrp+io0I4W02
tz83RMPeolkfYUt5b3GRb24csJK+4Y7Vs6jW7lat4xErMLwblFFF/i2twTRNensyRUsE3mR/mL2a
fIA+VO0cQa/nS54+nKZUQIAtbDvJdtc4g9qacyhMbQonUeUPyZLa7yNr1jH2HeydwPoCaEV2tuAc
IkyJ8oO5OScIbsYIZZcZzScPBHeWxndp0kV3s65+sGcjCxEpgUCC5uGJnKMMtNocHtPG+HD9u116
Dho2MuiWnXqqmucLpV2izFbnfgKwWjW/AdsqIAfR/XtbN7H4U1EoygASmMrqaLTT8q7SHOHgB+d8
rcyp3JOqeH14kttJrTfCQMmF3ITMc5FaLI0XNW96ioZwhgcLoblDuRT6T98GwIUoaXBrS0S5tblz
nCzBNKpgqHGc4i/jogyHDvjOTr5xaXqpXlMPIjaQ3PLN9OKD5dmjXUwhBe5fEdWJgmKkW7usCMbM
xcPaW3ezM5mBoo+3Vp/9TrlhDwh3IYUlVSSpIq0itgYUff6J9cVyxmJJWNY5GkoWKwmPRT1+Kkyj
9ant1TQBPCOckWgL+mnp7qIML4c6jfugTEdz56SQC/v80uJpqFjR3aH7Qlp9/jR5Q+ljVKwxLFPb
eG66Zj1MQx3vsAkvrCQ03lFTkz1PqvWba0RrXegRHaMord4ixB937/vVHjJfVYxu541edV0kZVEW
26QkKanrtpYzTVDCiadb6Gxli9eoV6afisZY/rT1NCFijsVa+zYSygMhazOglo//jF6Wg3mE+5yR
y7V1bgLci9fSH2Jj+iiqUVPucBPMBEoJRUUEC5PlXe2q9bODws8fxVhj71RhiJuNKksG5y97L1na
XsXytajBcTzJdgfg3PMvpTaVYqIbhokNYLMjWaf7eUaa+dtQGdjw9Yn7rois4our5PGtWU/Oo9ko
jY+MM82jFJnrxhzFvSgdffGzXPV4Kc05Ab8FIZ3AKb9+kG2XlXxYyqBUaIAbScDA+cOKplHsaB7a
cDIrJ0jW1SFqmdad6G57TTAKawkRE4rWyEdtm/aRI6RAQNaGgMZgiQ7kOEXS1H6ULl8qgCTX3+kV
n00OR30XYhkYfImCO38pgjG3TySqCfnib1Zs9+HaEppomtLcGWIuTu5qdWAqW+OdOSfmSVUxNfXK
TDl1Vvt7JiZuUz3ujl4Nz6ObS+e+nNVbb1CWvXPuwvTrdJUlphcdb/r/509agFJORqLRsE7s5I2z
tOmDUSTeO723xa2m1DSHeiMSGFGI+hk65vKcObUs+i9AVDIza/Rg7Wrj3eqZe6rolx6NA5h6GdkF
ZZjNgVMt2KFbTdmGMy7tsPiMJMzreM/W4cJmIfxhFHgF1Je2BQynVXGEiRp8qBdRvEGdvXvEZmoM
hrSyHpuosh+Roc2PCbq6OznoKzwoqwQnAVyUwJsDBt8yr6JSR3wPq5OwsMqPpV17fmyo6LCIXB3e
zziEvYk6+K9mF31uchtx5nyedr7/9rhFR5KavepSSIdSRIXl/PPj4Wzpk2OM4bjiQp4Ku7trBaUr
lDT21MUvDiUbVVKxSAKvz4dCAlVJexeZtTV3v3f5YtwudfrJLps9HsSreZUvZZMMkFyRESANez4S
UuF12TjlGLYRPqRqgiuPk+fGe3sR8bHNUWqZUc07RFMhfs3Vaj2axk9zCXgGkmIZmXmE8sb2arFj
ZlsbvSFcXUAXRlr2XBb93uF5YU5l6u2aVF9VfJI3c5pZqwdvMhpgulY5OMouCsiQhvuS5P9w/Uy7
NBScLJyegSOB79hMatKBxnNqewB6UnCSmXFxV9dLezdPe1p42x0ppw5IKPuCYjkk6c2aXC1jnpKY
fnviqFUQK7RZBtfKTwLXbN9Yje4Z894+BCS0Z5L5yjdMDo2eFJVmrgraZpuXxK/NEFMjhjBOlwHP
MEPzrWaAU+/FwteStaJQm1Tt+y6Rybe63tgDwLNBE839knjNKdJJbtluVmgYZY69obn+2kZVtpP0
XPoW0oBdAm0k1Eb+/MfeBi2MKAFPGqoTiAQbhfobETfjEaywtfPZt4cwiAmuAL4DNSupNrbJegnl
lwFv+Tb0+kYNFpOAaJiivQvzRfnjx+CSYSzqYtRNJdwNXu75G1HwBB8R17KKPufJsRZe8yUCWL7C
2860O/rrbRXkueXFn6tFF5pPLTtL0dQ0pggZXNs4JG2+lKjkGflRLRL9ZppirfetdoBJ0oxQ2P2y
LkaIatTYZ+ChuK74SulUCtzbLv3UWxFZUYbQ/9s6o9BMeb23wFplIu2Cwq7cP/gd6nfLHPoPjWnE
8SEbu7GirQoHzmc1cdB0ivpxsPqesCKzEsCm5qxkR70UVhl6kYV4h1tpwztr1LDW1dV51HxFS+v7
VllF2FWlFbR8hYdy6DAMpFcQZ0EKra7xS7bDU2+OmHpc39TbsIhpRzBV3v2S2fn6+PcyczIzqwmL
epwPqpE3N5Pn48PUaKmzM5Y8izafmPCL8j3JOkAqe/OJ0QhZgGaXTQjEVRxKT48OyPjmQGtoUTeO
Eh3Q/Ny73V/0v85HhaJm470qK0TEfZsgYmigeALtTnnDTgEemppFfihtIY3Hx9V7strCG2gKThlY
34gfo3Ao1G+Wk+AlvS7wUlJ7ib4gwrNOx8VOlzftkNfWjVn3XRKaOgq3kYjsnMZUsTbHGc385db2
RPq8QNQdfSWBxX1M2z7S/Qpvh2PkJWilGeTnc6BkxoyPEMmffqBNC8feKfsYVjQR4xA6U5zmCEVo
KurzrP/cxxxsXo+TmxrLrcjn5ZtqliO9Jbu+NaWt5aJihcUw5vCrwqbGSX4dvZp7wYJlcn3lvPRP
zybWIzBjlyDAxxVLBHm+Y6u2V0ul6XLqHXzOTMnom5bDsL5N1yYvIZXUua+rwqjYQ3nSn/q+MXoq
Zr3yZS2QpbpV17H+bgxrCr6NUqk/lCU6TUuSOY4ftePwPAAdflK1sT163dr1R1OLbO0GxSvmqRyN
fILNLe0bpmqpy7fXX+9V7s0xxGKRVjAGAEA+wPnrJclg9Pkg0rDHDxty0mgO68E0lPZttHiKg1dk
6jVBriTcEwWsOXEY58YrgmaGPHasXVOjUh3V/woZ//tMUr375//w5291swC8TfrNH//5mH4TdVf/
2f+P/Gf/76+d/6N/Po3fRT+I7397/Np0fwuH6o+vfVpX239z9isY6d9Pcvjafz37w7ECaLi8G76L
5fk7OWn/Mhwy8PJv/l9/+LfvL7/l16X5/o9fvtUDQkz8tpjH+uXfP7r94x+/SIHt//7x1//7Z2++
lvyzYPidit2/ftF//vb3r13/j18Ux/y7dBeWZxmwc5AhfLPp+8uPXPPvoCikr7mL0ASoAI6BCiHb
5B+/6MbfyQuJ/yml8d+ppP3yNwiy8kea93duPHqahG9SIcH45T+P9fZfO+Ffn+ayGP72IuWuhmaI
WghwC4axNvulbvs+x5VuvOmwuA2FocWHNNHXnet6GxnIUaRPkhR3RIdnC+lrlNppJrsYb5QGqsNM
eQJSUpIdUsXY05HcG2qzQwBTTjSFyvGGJ/r2v6Sd147cRrSun4gAc7glu5sTNAoOsq0bQpZsFnOO
T7+/mrOBPc0mmhifCwO2BLi6AqtW+IPVI9ASuZEZIHGhHiQp8o5+e9UwKRQ6pMYK9T4ypc1Irjvl
Zq7rQ1hVCuwZmN8finHq8GPrRR2Onldj36x2dIW07q/Ja42Dmu/O1lEoQfAXuUypFrLZOrqekRSb
G4j2dJtCFDa3TmRU7986pEAlUovEhTO8eam6WnRaJNU3tFpRnte0SZ7iQlcgiLwf1MyCUm/hHFLc
lHr615ebNhUuMsz4Xnbz6HKjSqCk8I6KwjvLRomcwwhT35P24tejlMZQx64T9aGuRh5Fy975lWTp
CFizN4qUYebYS2bBVlFpcKYkyWuzD2u3N5+Xao6QPu+OaHjbnIQjyL5AEeV+AOuytWfCKNqV9Is+
jPWyfWw0s/drKgePdOedJyz9nADmtXfCsfRIT25vfi6uUxh1UPG+FTxIFWKCsu/DYeCpgX1SnydC
kvObS/R/b6u3Vh23HzPlZbIJygD8WCq813vlrCqqVIVeh2WkVQFCY1j+zIkdwMZu35m8EIVx1aL2
w57xRW91IyKwxmpXz3XYaIXztOqD81hUdvuxcazy8f2zcki+eQ9MyDTbLn9fjsJci4R2FdkmZtNt
EVS4sF6UVX+30SKzejvUJmk1Gtz3+iJnqL4zHiozs57nuDia0O1huB5lcxONozLU+DVVYcEHThJj
aoAr4uygfLl3GJDzI1inJEtdfHMTJUW6FE0cM5c1Xh4soU8oEFoJ0P0iOd3fod0J/d9Q25tojEQf
YSxahdHiuI8Qa0mpE/2f+4MczGf7KNoDGBm4D1VYp4ATgHDhRj4pGn2jsffvD7VNqOThBmkLxZvg
kcRK3iNvMnNkbaIlUt0qTDurDeMeNkOiItKeuMUPbsP8YKd2lw/fae4F8MQ3LsYiVtYUSG8V5k6i
XBQJ1MkUJ3v3JsluGx0ZAihEurZSWc2oOCXsqDIkjv86zGN2rj1zutxfuZtNooxB8EapgYoDZdbN
a1H1qY6XpJqHvYshnQ3Z86eBkD9UlRYnpftj3Szb61iv3RHJ+N+ia3mtoopIMQ/r0Z6/R3E0+rR6
k+pgmJtyEq85kiUAlKV6/y3Yu6L3VIiyz0PVzcRHxfYSqA8duuMZ/mhrWw6fNFvML/jpNh+kJ8un
jNzmj2Eo1zTQFLcCxSXWF2dQBAHHnD7zAnS/luDTD8CyN6dW/k4WXWKaESnaMgAjaN5W0id5OMSD
963tI+ujZldNqMSmc1IRgTuofO+sP9kjbT7JTZao2OuvxESAq+xiJw91Tfm6qIiF5qRy7z21YJoB
9SNRBEECTYdN1JitQEYztcnDLMrbi1M04xlFweFg6W6peRI6DVQUvQNJr9hyanOo1qoyKFmIr5n4
XufCWE62YpSk+6ZLatul9RjU8IeCci3mPw1DeGGDgM9v3OS6L/Su/tXVYv3DtDTOh8JgIfxGGaeM
FLdbzxQ2qstUV1qFau1Yf3nvd0BvmUarbIBKc1v5Tb65rXQA30jemRQqc9x6i4GOcotM7sGXfRM7
oXEj2zgg3oAHkJldj6LEnjq4VE1CSlnRX0sNW76alviyjHby3I5t+yGaln8ceN+/3p/eLWpUjoxN
BV86DQHQcNcjGzXlPdfu09ARIp0R1EuNX611sb5XdbskAS72DjLxtjF/WVI1q05NvTRo9aLGs36o
XfRJ/KjvvG8ZjbpvsbCXOcgspFePNOxvPz9yC+I7kK3UVG5UVYESadNMrScEi2MALE6/WaLEg7Yv
lmBZjaPSzd5+UGxVpQwI2cYWwZJ70MBbdU1D4LBGgJ4wAtoy9QjsPolCO6vNb0OW2WG92OXv93fk
9sOnG+3JUIxYHQjBpposMMtcOszewzmyq3MvejvAPC4L749yU7xRcTYAoAOnB1yMFOi83ndk3ewp
afM0bNK2Lf1cRT7RHosZ/ZzZfHKS1nhaFk38vgoRBRXuEI9TM0bmaSz7+RHhFu+9z7T8PTKns+Rd
QVfq+vck6LxpVW0nYVeoGYcfYcA2GY6O0c7i0mtGh5RaBc/1FjrRrsu8DigLhINQ5jOQhvqspSAn
7i/u0SibLdSSaKGoyijT4hTnjPfc18vsUPv4Nhx4BQNQK6EfwwW+uZqiymzcYTFFuIzFJ7dUjV9F
ErfYiQgqtj7C2kMX1M1iwoZV7OS3vFLp11R6JS4uuKjHBImskn/19J86H9W/9ewkR46PeysBfpi6
Ehco3dvN7dJXiaJhcSjCFLbuQ7G662czN9Lz/fXeWwgb3UAp6yZT9s0oWbNqcYqYfphkxfRkeQ2S
4t4gzkTu48HWys/iqs7CMaVMrtFSBMDJSbo+pmLKO/DIvQiprvw7p86nLjGx9emd3+s6uqSu/vf9
qd2CrKgOUFKRzt6I+SFvsxnQ1ca1nUsRKn2ThQVuTbGfRHF/akjhP2naOoVKa/fPc4qix2rFJc1H
Q3xmK60/7v+U21WW5DVQQICm6f1tSapo16kIPiWCiDBff7PpOZ2EVCEwwDMfXAa3t/31UJvLqVqN
XqQjQ+mE1ReU2bMHC3GrcE68+IM9IFtyf2pH48nn4M0jr5ndqDYR46lLmV3sqjZ+Jlk2o7dlo4kC
JufguZfB2/UpYldlbIeJNWp6WyXtlFin99RKhIaItIcmU83cTxwq3TiojdqLQs8nmBzEkaOod//K
00j79/6E944VSwwel7cG2cCtzYAwMqXpNM5x3OjNlxaU2leHynQwRJHxPLHL58Yp8jBfzOzJi5vo
PLjCy/x6fG/5gesYeDdCra/1qS29TsyV48V5K8J50qjj8dkFwzi0fmzTQb8/573zS/0LKIcslFJw
u97kaB5bLa5iEcI4zoIV8TY/WxY3yPX6SJlk7zyBgYYWgr+qTgHxeqi+StGCy504bFQhngwxT2c6
nNE5XRLFX0T+bmd0FpH3TAPRwdUE0vt6vGxsFa9JjDjMVlE9l+2o/as65RGO+PbuYxRiBqrMOlPb
4j2bOa37DhujUK2i8Y8aHL4E9GkX3RlFMJOXnXCKOSr53r4gkoFC0ssyAnDagkRiao2EmmUc0kGq
f12rYfoiNGM6uAB2wiFkTQB3A7KTggyv38ubG0BR3HnOlTQO19wsvmRrtvyIuRaeltSIPupT4zxh
dSjOZqnX1MfSMhhLZ/4MBrfwnapc/ftH9ZY6z4bSBwbkKcvQVOauN1Q0KxdIWrDUhld9yojgvpZi
VXhBuwbp98z4RXVLq/WtxWj+qVLNOKvFYj7gHpW+1HocPxplJo7evr2tsAHs8cJCzqHeev2jClWb
lERp4pDOsPEPeLwxKOwRmODB5GWys70duZJQ3yMYpDiwGWeZjKWzexGHA+fh70qv8e5tgY94xWo9
1wOd3MVrxaMXw5eoi7r+ss7LfBQp3iCkJCiRZF/KMcAPp95yPVvOgjdEjoJy0ZKuf5ZTawYgiIZT
L/IO0cfepQTsZace/uFHXJRKv0i86s/7S7Gz4pQcXmGq1NNBFF//htHhyqLxq1wKDHq+wNS1zq6X
tQeHf+e2ooEnQVJcHdKj63oU+dkJu5wUnAz7r0o/dy+JKC5lY83cX95Bwrk3GJ8XADcyEBeY+vVg
BjD/NRt75TKnGeAckr0z8YSFFGvpPnPrH2nY7y2hhG8g6WWChTc2sTgQGAhz+cDkDA80tpZNgZI4
2YF89e4odE7h3Uqu19YadCihLdtDq1ycocrRosE6PI3mo3LNzgUMDpP0F7gG38dWWYImh1jbhlHG
1ko/x4tb0PaX3z4GoEjkNdMzXfHkYGpy9zdf49Wgm+8gRuh3gA+qXFL4VC99PfXPTb944dhV5t8O
2KKHznXHMKqjI0GanUWV1shE2rAlYLRuSmBZqVDPSWLl4sXCDNWRW38d6zW8/43thAUcRsk1Q/2G
z13+/ZubP5GoUQuVzItW2Hkwt5itW5Wn+xh8Hinu70yId4wKLgwseMDbbGiMWi2fROtdIMi4v7tT
sz63yCMehFSveJ3NjhFWAvyl2EZquG3p6H2ltiuSORe7BcwO8kUUZy1KEWFIZvWHoU0l3uRq8tNO
3XwNZmgpPyDgaLj8qlno2Nl4wv4w/twNhhL7qIUCJQN7pATduNYvorTcEz4e04GSyas38fZX2ySK
KFC+ZnKbGEYlqYmcKMEwNsvrj2Y+dVG4akbrJr5bAHx5SJVBoEjkqMsvSb6ao++pIvmRKVX2C5bm
0WexOHri9xi74c7Clte+jZxOGSxTPMSf331oZOgsq1GU++llXB+aJvMGW9EGHMfGUjt7tZcg1Kjk
Z6cFrfX/NdS27ahOIJ3aXlqodcn8iWeie9T1eXpp5jU62IOdT+HtrLZNjGWcosipsAUT+Mj8Bkte
fXDonXxoxDD9l1nxvgKtBq+AHOb1Ag5VFqce3eHLoLbtcDLqVAxBhk/XL5Fb2Of7S7jz3UnSOTvF
9SzV664Hw17SGvGcRcja6tdAEe569iYI4P9lFGixSHdA+d0q3uYMv6QtZ4LK/eB7Zaf4tSiP9Ej2
4hIm83/DbI5e5lqrOucNLkxj03zFlY62d6SYH7Ra/TftY+27EVkDNYHECtQB7y/ftkGg/YepEgPC
8JT38jYumZxci0wVKzylLRRfhfjuI2BsBf9hFKRvQdUiBI2P4vW2rauXaUlWc/I1HPD4L8GqFvFB
9LN7OIgNpEvuK+P8ehR3SfF9KEq82VTvXzE3MYK7WDnfn8rul0WiLTsgJGpbuP1AEYd8k+OeNIP5
UQgl/4rwihV2dXRUcjsaavNeVy1S6GAjsSnM+uIZ6Wkv7M1pDdK5Lk7vnxU4Bfl4vvJiN0Pp9ij+
n8PkqMaIF/Rp9zQvZXLypt75D58w3QniAJARpGmbBklH043aJp9wBa+BCK5qz0Qd+sEnvBNgwfTF
eBFiBP2qLZI7KjuY7WPKNk2j9dQsSfKUg1Z7gFpr+Inuts9jKeo/7q/i7qC0PoE1QVNA+ef6AI4w
i8sxQ/U+Haf6LDtgONKa03PV9+snysY9rQYjObjqd8Jw8MU4OPFZIQ61jfnr1nNGd+HU12lmfyym
ybjorlKfrXxwXhxhHLmR7nxl0p6WUI7qvoSLbiaZWWut9nzLKByVpyHpq5NVTUfuFDtLSR0cqzLQ
g4ALtrK6+AGpizoyCnjg8TzFqnsqySlOWg00vs365vfGG44e6L3aAf0aKs+yTgEqfnM2U5g07chK
XwgYcPNuFL37osdJWV3soXT/GnLuSLM2ys9xhztQnciO2gRZ+7nMYv0ReOwRjHznCgBMBmkJVCax
8/bilGL1CyLlyO9WUQLBeGgDVY2aC8Ka/2VfETSD/wDqD5LW5mk1AWm2Garslzprky8juqu+GY/u
QUi7d3osJAslDQs0/hZIbSvVpHYUpUEac0YHNS1OydC927mRGfDMAEBFnQYI5WYf42Ht0ihllBpB
+0vqDN9XJC7D+1/73lSg0pqkNHT16Xhdfwh4Qal1XiBWn3Tpio4eGoQtEvXvfzp5zwCOgUSRObT8
UN4kNa636kmeI1FveC1egTqy3pMrhoNt2TtnoFHgvEjPBvrW16Og7pi3tuhQ6e4W92FSYu0pUkTx
BR5de7q/bHtDkQMCDpLdOz7x66FW9B3Q90DruXVK+2THdnJWyEIupVDNgx3aGwoehDTyAvDBQbge
KhPa6KwzitkgFurTmvfFQ605xQmW1WEwJ1/ITdJDG4lojq4nnJ5toVjTUnDWwDwuWms9JpkCH6BS
zhSp/3SUHmva2Pm99NAIbkqVO6PTv0198/f7V5ZUBhlK8A2y43w93WhKoiyjF8jtNZRYRrlU9TKz
PLeNNx1sogxNb2ZLdEzpQtIOt0b01uz2WaHiANfVuvIcV5Z+qmNdBFWkaS9WokM6nMrmDCZ9/OI2
3ZFYwN6nx/uKYjjpt9SxuZ5p7PUZlBIEhHN8Ln0HjfJg5K48iCFuWyuS/8/dK59Vafu9CdArPFKX
ZGwQ8EZKHuZFEpU+dAHnp4Lcw7O1amjno8Zwbqu0+n2YzPGSlEP32UxX/f2+hUBWKAXICFq648oV
eXMNrI2mz8gz2ZfeVYtn007yJ3TI/rh/gG5oLqAy0PpAGghbP8oN28bgVM/IFINrv5h2NSzntRm0
BspSAfxSHYf5AqNr+RkZGdFUg+DVTDUBbbLFwxjEdwyRtxDOEm0+9VNVzOHYq94YjlZX/gvvPsP1
ZXZ4VduoHp/VIW9gQ0E5Gn+dW9REnI623XnUpgqjFksbS7yk1ezgmpOX5dtjC3GUloB84iUpCyjQ
9SrGizfVbjOOIUpO1UtHthCUpZuYnNZVfahHwgo11ZV/7i/r9hp6HZUiEXbC4F1o1V2PWltxVuga
ZAi7bbpzmuXxye5H1S/brjvfH0r+rzYT5BaSWiHSKpVH43ooGBeR5fLWgQUpsOMwdfF5XU0nQElD
+SxqKVyItM/3fnWzA9rCdmmpihIzOYSgXLe8ivLv3xxQTyjC0st1BB9gLv9Sl/25qnj8FG3cPGS2
Gz/Mazd/vz/b7cK+jknlWVKzGHjLmRfOUrb6yHaaeauf1nhGOENUbgC8bjl4hrdRNhU4lOQkUxYe
O4osm6vAclMlNkq7CSOeUVQ2pX1RpfL9g3j0Fbv0DpZze8HK8Sjlc1Slci4F/evl1FGRK8ZxaMK5
NDqEV/X1cYzTZvaHJJvPmphSnxa6/Tjzbj/TYsfE6f7abq/Y1x9AkQWlR3qEFJOuf0CDH64b2XkT
Ln3nQMnjgfMLdS6Sg0v29tzwetCYgKEnYXNbBWt3QDCDm7cOPTeJy6Au9fHHbI+SclCVyaOrDcap
AEca3p/e7dFhWOrukg3Fs71l2WCDS/ZISybMxvwbFitp0NbNb6uGWuX9gXbWkXIRhCtKZFK8abOR
Ru1OSqMtVTgTUj8WjV35S6wsD/dH2ZkOdtavJgGkZFAArndrjSfVrse2CtE+mP6YjEh5JPYuT2qp
ZEc5ye2MoJUhJ8h8oFGAbtuMpWUY9i5pGQoFxwXT6TQfMGR+sG63HxyYPalqTnRNhX3btFOrRU0o
IhRhEw9wRLUeDVDbCCdTi4NOiY4kEvcmReZDxY+8j1h+c9zntK2zkkwvVKrRCwANxZc8O3RE3pkU
iatUNzL4srilb5YuXQthVeFgZ4hBrEaQZuZD1xepP6GtdLCEO3NikxH3w0hSRsCb8BeOI7RvS6/C
dlbXL0ZfLZfJU98Lq5UJliHRrkSCHIitMaYZoZKkNVoVYlxpfphybf5qVOqRBvbtAWcUKgJS5Zjg
RN283PlSIljSm1ANVnzbYUBRpkf0N5wL45BFzSa8fUPlhGgyAkAjE4I3LJf1zUuWqlaTZYpahSPa
CL4K/o8+/XCk0bO3OZxuEBE6QBZ7G4ooFLKtfM6haUyTFuj12kM4UI4ab3sHDrcFwLaEyR4gpeu5
eHPFLVB7ZThljfunWDrtPCyefc68MQtap4kOAqy9Wb3y0ng1qM9vsaj5oBVZo69lOOBVdHEdRQQF
ljvvfpvwo6N6QKwqHSJfw9g3OzQPNd4RU16GFdiic9nl4PbtyjkYZefI0RCCMAF2gMfY2xw5PPji
VsPLKRTTiB6tWRbnlWUDcNq/WxyHM0fiKLVxQD9STdjcqXXeJ4WS8kpQoe19N3UBKRt/0Kv9uxX5
v0U+Pouh/LVavOc6aQ/awjt7Jp8OELsMLgmZ12dkaqN8orhQhd4QL0GqjTWI0/JoinurSSUMNjLJ
MVInmwtW51rsIrNilKoDENxzwaKN/iVx26Nr7zZ0oviPGwv50qsg+mYkDKdtBTJEFQJDF5eoGSwf
x/chjPIu/WissR5U4DsegH3GvzS5eWQItrec9PTpdkDShKIt//7N4YTS69TNkFQY3HtL0Cq6daEZ
+l7lTHlgKKBJNUt6VDdwXAKNQrVGWEqit7rP6aoA8k6wRCKTyYzCLzP1vQ7YryNSYoYuCe2LNOp6
XplWlAoCfWWYd0vzTH5I9hdX5kuroWnso1qn+wAMmiObpZsumRwXrVpibo4NydPmeFpz3JVKJLjC
ZpydoyFRfo8RvnxyW938gcp04g+DMD73Sdk+6USKXwdQPu8OUinovMJBCBbpP8pr9s2eJmYxaYPq
FaHWe8pTOqf5i6lS8+6sHv5oqo8vIALeizFg4mD05OuAsBLX9+ZOgPDetxPKTmELcuwBCwgPl7e4
P4gcd46rRYwvyUlw9XmPNlPjtnatQi9CFQujL6uoka2gsnC+H59u81I5FzYRIQgpvwow4HoUDJ/K
ocynIoyaPvlUrbX+Cb4qUkNdL074M01+2gjFr5ohPt0feefekQJHEnptkBdvsaJ9Meip0TZFWNQo
WqokSn5mIKq86uqRvNgN1u91liROfP3wTQiGrmfJnwIemuoiVGz7h1aXHyylf+kT75Tm7We9Hx/s
qfCIKNzHZmlOGXI5jRE/tHX1x/057+wpZWliZgqRFAS35W+9bOKy59EKh6HlBizKwu+zbD04OTsr
CweYbF9mUsCfN/dsZqH4ihZkHiqT3T4g6N49lNP4h4Lw8cEe7kQxLChZh8Q5UwTfrGu/5EqZlYCY
51JL/M4Z3BMoFn9J0PEt390SZxclkY7DSoBBHLMJ0o1o1oa+dtCia2sElpuy/cscp/XARFReW5so
UyZREFd4dKVy+fVZKZx4Sgwty0LLy+ZvYta7Mx6mrV/NqfeUN6P2lI6xdsQFvTH/k5NjZmgPoYdA
YLi5ycTqpaWAtxECScVWXRmyPCxg7Dw4ud2HaRpP56hY9C+rVmgoOK60nHFVvUydSa/WcvMgrlcD
X6vGOYhCbnpv/DJeM3q+MvOWrY7rBVkUZDpBumZhZVSjnyqR42eiRNXb9D64ZvoxipLkoqvxJ0cU
H9Jy+lg0ru6n1vzz3R8PmA/qhASYBM5bzFXaliZOAfDTFLvXnobOa1CnHsaDC3HnE5V5pk1rjzPA
c3o9W0qN82CVShqazdSBiLbbp6i3ftyfys4XCqFRbrXUNAOtdj1IV+ZubS52Gkag7U6zEGvgdXCk
Bm84GGnnC6Wlw0GmS8nHswVdGzPw2zVd0tCe1yyIE664zonZPYL/9Y81xl39/tRuavMcF+hS2C9K
mx1YajdzmzIEzmC9uSui1JYxo1ZXxEryK1rsVlh7c35S5qQ9dbnr+fOyiOd2qdJgtZPi4OTubSWq
OZJPbMme1uZLlsHSrEVFGmrq2J7XqlACBXDlO4Uk5Hyl6jToVxrvYHWu99J1RJyLSk1h3lbxZSiw
PfNA1JwWs1QPrqbbCb0WcKkcSOdcvsnrodRFmJMTFUUIB0t5NKP5724y1cf7G/iqQ3B9ATKKA8ue
h5nm9nZCZRMZ3lCKIqxLFD6CaamT5otJLLec4ZlFXVBOVR+dMzG7sT+Nddf4PKn6J4moByMbTevf
lH/zMehAjuvUhGiInYQ5t1/ULutmLo+q/tuqnPhnhvYtLFyliPrn1e6G5eQRrtpBAdz+J7qKyW9T
0c4IdBbLeVT19lOWTi0GzXhWY4+Rt2URTs6yxvCjEDR+ULgBv6p9N1VhZy1twMC44EWa8a0xAJyg
SGAU59pu1O8Jopv/KIupLienn2YjcFtP/Vs0yqKd+3yIHkzFWpuzXlfF6o+ZA3pTRxfQN/GATQ4u
nJ04mvUm9eIqkFDcbaF1UZs07XUDhnhar3+MrWf/1aQWbrsajj11IbQXrTDdCxBF/ckpsQjR3Oy9
DVkiWX4DdUOge9RWtjkEKWiuI3TLk2Ov8WXWR6m3jzZwbzpH6creIZYHi4YWA6Ipfn2Ihwnzp85D
9UBvbCQWF0yMSDTen+x5FOrpmyNuAAlsa5Pg1YZVNl6bhyKLjAermMaPOdS6g29/by7Ek9BqpSIT
TfrruZhxxpKuEySuuvoNI5o4jKJCOeg43D4WCMe8GWSzYEJfEpEtDJIlKW3O1M3COrFFQO/8iOS0
OxSJpNTzJEXfPn5lvA6V0455OMZqB0EMn8MIwKo/zEt/MKvbh4lZgdZ5renSpNhcmytonUW1czYI
97enru51+LRVoQY5dnDCz8v5iPRyG9gxIm86BR2ZUm3DxzRqE69NGdFqOuPFoeofWMvknFoclgMp
znIZU+P9tSoGpf4qeU/AXbZhXZal1DI9kYf2mExPY2Uk9GOTmkd4OWrY7BxGCCYcePI5OsTbwrw7
T+Nall4WLkkxveSFbn/PGkd5fxWWLrRsgkmjGkhjm0fI6Qrwga3BMJY+fdS7qvurL+Pi4BXa2Sy+
KKIIcguok1s4UoepuqpCJQnTKo8DUTfaY5Oo2hxAq9ZepjGxT2PruAeQvd1R8RqWMBGA/dvYH1bk
YC/NkoUx7LRLY+KTpvVz+tGOMvVSxWb61V49K7z/4O7tG3OkASS9naEYXl8iyIbqsjCVhX2tjQ+J
10d+4yTvFSjjhtdoQ1E0BRbCo765RVhKU+uqPguntYk/zHWUF35ljdXBjSg/203wcDWMnOybgszS
C9ucEd8Lrd5NH23iXMef++IHujLZBbswO8xT7IaDpRDuk9FHR8amOzuI3jZtYIB55L9b7FeH+08k
migN19LsP46IfAWzGWM6N+LyOHZm+6gURfz1/g7upEh0EamdUhFCTYyA/nrWSbcUad00aFlYY9Kc
eWi8j0ndOhcRdca/k+u2P8ZWdXCOhzGoq+n8IBRFD21Yji9qkUUHJ2rnGqcJCDgGXy+i0y3yv+Du
1GelTkPhItcO5zI/l+i3nhphiIPvdOfwokkolU04vEB0N7dB4UaLns8kZUQVvZ8if3wu0+EoRtqb
kCPrUyYBqQQQXq+vmaitir06+VImYHSva30p1dRFIn96rygQ3wmtJb4U4l+Sl21q5lRqpDUWQ4nG
+xbbbvmkJuKI8LV3SgFGQCjmDQSrtfkYh1lAenH1NDTcKAE23sznulziD6ZYlEDEtv0I5PMoM9vb
KmllQlDEvGgGXS9iGhXVgAVvirhANPmaq0+/zGPV/H7/W9h512kH8si+Fkm9bdKFtFlk6hjAh46V
TJ8yzEs+l2mEvslQYoLbR4Z1cOPsTQsXaCQwiPeoY25OYLo0dT/GLYUTrXJDSzG7i7KoR8qEe1E6
mSTiZiwdaNxt9SFX1GI0szENvXycnlQxzY9ToWFTUQ/Z5ziGsk0gkz+CKE++d91qXWJRrP8rvHul
u3tPH5HDydKisYZCFmUQa3NuuhQDTXeNuWfc1fzqKWiPNyrCFW00HtEpdpaVj82iYcOkpd3Y9WkZ
pmGa3WJJwrJSy+9eYnI6O6883T8te6MQjdE8w/oaNaDN25fqExjuJUMsRtG+NQXATAPjh/dfh6B1
mIPN2UemTv6IN28SlWXqHKVIwjmLlYCy3hiUmr34hY4U9P357FxUvDkUs3ENoDOyfX6KdSoR9XZE
qAnlryaeo1My6Z8V3O6C/zAQx54hpDT+TUXbM+pxcRCmqRw7DqqlwzB8ToSvRe/mhchDx2Rk6Y1+
+I0eC749OsIKOho4ZkP9D+/Xi6nE7vn+hHYCB8SnKLfiNeVJ+Opmk1prLHQgfyF9QGQjYE9EycXB
cKQ7s6fzeVpsZwkiADCrP+WQPEjGFeuAQ3RzeZH7UPmQnR3Jid3mphJC2scd3xcimtWnZEy7YAS8
6xMpOif8haODSv3N8ZfjAbaXpVXJwdpcyTiptkhelWk4Og7i/Oo0+K7Zxwfnf2cU+gEMBc5JVpk3
59+0UdUl4U5CzZt+NMownlStjfz7+/fK8LuK/AhTqfmRF1BnBH0kO01vvjJ1bikhJ00SKtQSanoA
HZgQBbm7XHTGL27iZR/tCddH3WyV0Em1IfGLVi9eHB2ZwbjDwTnwtBGnki7u/LxB9bU1pvk8AybE
mUZRTm0irEA0w6oEjtEsnxUM9g4CuZvPV84BTwBaNORr9KWu51CgLNnqPStlIojenZqmNImSXTtP
/JmA9nSwZDfNN2ydCZk49ORTMl67Hs5MzCyNlQllFl1H4yFemvTsRpRIn1RqJ9FT50jQbd7OUAui
ufnZrkv80aumCuUa6cHpRpr7BGm7/ClsQwmrRZ8Lv4ut6iUpnfGjyMz4PAxR8lKtkwOqdSj9EfHA
oDRW87HvUzcsR7V9KCbTeGwi5Tuo6iM+/e3ZY4pIO0CnhHrFLX89xURTSw1kBGJOVW59XLIu9TOz
Tg6+o1fW0fXhQ2mNuANEONhaOJPXw9i4VGh5Oogw0hPPH1b9otb6L6LpAb57X7tBfzad6DNKfLlv
FuaFrPjRM/E8jco2EOXyeS7H36KRzsakTqrfTu2lyQfDX5DrqYz5oPRxuyayIiW5KQSYAA83Xwrs
b08xaTZezHJcRr+szAJLv2FQDs7X7W3GODIBAEACu3MbssQZkhkIGLh4aq7Gr5jBlX9XlP0LevV5
8ctKFfdgwL2JSVoHzU3QYPxzvQtZ58ztwNNwibxRefRS8i5jFvl7Az5wcxLtILl1snu8OVKWl8BK
pNkBxaGdHnFCSU5Sae+/zAWsCAG6rAZsOeG2UfVrXTCXtF/ES6w2k18XWXKQPt1eOARZ4Ill2kjE
vSUmClevxmyCGdI3dXOyG+GPbvVPCUDlYDo7Z0FGcwD0EDmjXLn5QHoj7ivRufaljOPleWpyUnDD
IfcYren3ZrGPvvv98XhrJP4QBPjmZUtMqy8aoqxLAbvn2zQgtInH1uL3CG+ep0qzDm7unaMniXgA
Unm34aBvvqk1K3sNXS/74uq9/hwJKz1TM5ov92/s3e0iFAInCnkN6fDrAw5530O+TM7KAD0kwKQ8
dMYyoxFkHxHq9xaQt4iLUyLdgCtdD2UsLtKDxgrFherv07o2xqdxpt+xfrDatD44hrerJ+UDkQGi
s84luhW36hOrqowoMS6tvti+aFs2alKMgxDvdvVkG46WKsVQHjt9s0cVPmEzw+gXt/H+Xu1MC/AD
9i4tlJODOt7efABAmETHJIWg5K8Xr8fzkhsBy6XWU3KA8haG3XEevfsiYj6AXwmM2Saet+tRFiNW
pzg2dNrQaeon2aD9rnTa8Nt7zxwwINozoNYohsIDvR7FQ4JSVNGEfdSC/CFaNMklrS311063ooOh
dpaNt1OSbMEf4FS5OXOriRhy5c46cXfz2I2m9TwUzpEQ4O4gbA4gf+nVvj1rcxOpSBQziJ2XC9V+
x31KJuWoy3RbkpNRByea0EPCKrZV1XLM0XgtCg3nu7L9rRV9jtAKJoviC545Y/pZi6au8zO1xjnV
icpa9Wu41fFjtXYrQlMrsp/n1bbwo7q/nbfTJwp6hQcC6JT8g+vtVOOinxK4FRcztrN/ckCX9P/V
5qBTfHt7UDZXqWRL+itt/01k6RVL0eVWqbLI9Ndcd0FmPs4/jKKpA6vI24Mve3c46Jx0ptG2Aha4
mVSKnSu4FfXCB7M+lrWpXxIbbaZ4LIQ/49B0cA/fLKLk4BAAyNa7FBuRN82bXGOMErM1S9O6mKPt
+UD6y7O64mx6f6tuZsUowER5lUnNYBtubhGM9RCgG3DR65bkpzn2TtB2i4l8QP9DUaziIPfcmxNF
ClIB25Bll83HN9dJ2jWtal3m2swDVOjrc+wZ+cFNvzcncGcEnUCnKVDIX/Fm5RqYikmtmObFE3Yc
zh5dAHNcp8eudoCNmuJIhvNGfP6VeIufId/iq6jE5iQmA22bAb3US9pEdBLrdewj/EO6vMWJ0gQO
YJp1LShN6+i7d2uuW//D3Zksx61c6/pVHB4b+6BvIo49AFBV7BuRaicIiqLQAwkgkWie/nzg3vYV
i7ri0ezGHdhhWWKBBSQy1/rX34Rdn04fCONwihjruVZEljLNMfKzSRq7qjU0i4OjayURgBJSdjWJ
5a0h17Z1v+gnGB3QuMBlBw1mOH+0oMeCSqowOnvfp9X8sYF0sVsazY0tgZQN3yT/YoY28EYL/XrP
er4qLsMgIJuY9OhAGWd/1b2U/iRds+qqXVRwHmD2ce5XvjrJOuIjwtJtp9hJhdZwD1x/DxDYXtlt
kXzFHmE8+fUL8JMlCbABHw3h9GbmfPSapfg8ENuMUD9oMvtqwUUo1Ktl+N1jlG+NYSgmJ+CqW0zK
yyUJXCb1QpO4Y0h7ubAn4YJieebvv15QLDgPjM2JGxT36CqWmWP+Udr7hRCOyFE4YI82K+zXd+xn
6wYXBUiKtPaIo47umNnopWdNvrUn2KFNotqv5phIdqhdPbGvJ7RE9imI3m+PfjfoG305kwsPmdSx
wHwuvcWoLOo3jUFiCBkBwa4M+jdu4U++HDnwwGKbUGDbeF/ewqmxR70bdXNvb87egcF1dpitGUTY
cp6HOZtiCDNBfvj1Pd222aN3EfcDVgisJCrqY+M/d6ls/DYXCgZjTsNxmav7Ypq9nSEWH0grGcm5
S/TbxF++//rC28N6feFtWIL6Y3PlfPl9O8PDt5y9h6p4HHZS1eNViTf96TK6xhtv2jNAcXwtvAG2
DoY9B/eKl9cq+zEX47gY+ybX0Vn3magiHNgGvvUstDJOgNweM0IyYxjb/o4h9bhzC6+wI7JQ5Q5L
uf6MI8OLCgnoMxS2cd5bXX9WpRnZL57E7ldjahaMbX7e8ZaE2WLWpEsbYngDmf7JpsHgFZYuGwcT
/GPZWYBDl87zMfaB07sn2lwWUcLg5I0X7adXwUbE5AqbmOTofg21rYOiSGOvuf11PyTejUwK442V
t33I0UPhiNy2f67AWXBUALQDgOasj8Y+11Z23Vx9DURtYjmmTpeBXv3Xy+2nX4ma0GMqCBpwTA5v
cisbk0EYe0kQSqhLyzstVwKqfn2V55i44y8FxM6JzF4Inn/0pRqygfpqFvpeb5zGiVBI958JFgMW
BA3xv2plnX1oM7PIo9nCyw08cZ6GfaUAKsO0GHWkkb4xfO+sORFhj+3nk+UN68OU9KoMZ7/M7R2S
iD6PtN52qqiHZ50fMPPj8KpIrxQYbgfug1OLICDJcsHXjP9CfNtaBrm4wkrI6swLu/lST4n/LWCy
92TQA98r25/ez1IjG9VZLPsz0Q3lHKLydj7a6YCEABmMNEId1R7sVtOHwlbZqT5HNVa37/xS6X5E
pAnjEfSd7V2VT+XntO/mNLLs2lSR0tu1jwzhz80mmqlkyC++OLt/+K3nZf7QGHuVVIUbuikk4VBv
/ebrG4/m1XKDS8oGC+jEYYu6+uUeEPiVWCE/6XtaM29nzpUICRYVBETNb7k4vVZE0EmClcLa39yG
id94eS3dGftyWLt1n9EMdRF933pK295w9tZ13p/OfaE03AKzYoyrMXU/ED4ivprtVJ8TSZ+M0VJN
oKR22bSPv30XNpMnBjBYHbFQj9bnPHeiaJEuwdfszChAFBkzQDRCU3RvAfCvN3jO6i0IZIvm3Xb5
lzeBvS8Neidb931iTDvccu29pvsTnEH11g1/fXZyqa2B5yTbCMlHZfCoS036rbNgvZnQdxpdIm6N
1V7glNqpdqNKhxiedLHwsfr17Xy9q4BM6MytGUiCxR3XPY50qiyx52W/TMF6VrbJ98CZ9DcqA1bN
67XLobXVrJs0AwLFy1spVlJWZyMY9kk7lcFJF8hF29W2sZY7K1nmL7bTwR/W29RqQ1cG7geV+4XO
fZhc2LfdkCRx1s6VESunLswQ41vNDnNpdXloGJOR7eZAOOaOw3+2d5kzd/dzsLZZNCX5XMBRxpfh
hOhAMKuuDuZun1YDenQHH+JdUyWLdbJOmSijeQBuDdnwcUQhM6BIozwB+LoSdU0QyrJWXhHVjpl+
6hbla5HwVebHQSP8C2hoqX3iph1sUq9vg1CUk3mvj2OXhmqqNaqQpEjVTrl9Xe6StM5vXVjENROX
1JfRs7F7nIx6un3pfiLLlzZim3MaSRVbxuKK0EzM+lO+yOQOrn51q/zU/dYlo3YHK43w5U4Txp3X
GcbH0Rp9LZx7vxqJc2rpsbuhdVyIweZ0aVeGCWPYmYPrZuzbJAxKr3CiZWm9eT9kXYWZsaet7UWN
UxBz1bVFzKJybUyZuvk0ZJ3wg/yK/qvW96sy5A3Y9YDmY830953yqzwqhaVKbC/Wug7X3KmTMLew
2jh0rshqVFxmUsTMA4139tTn1m6qzEGc1Fk/frCczHpgGCox6NhY33nvqitX07KK/HPemvdJLoZz
wszNddfZwZRtwrDWOshWNE3k66UbF/5c+6HtpPb3gMhrBwMcZ4FbZmepRUrYYlyriS02LPNJ/0AW
i93vqUHSYMdS6W+rVlNkx6cG8UnGakpwETcLZOgthXYydEwgQ0wdtYRdfl0+l0PZcdN8jfc0G7WF
NC0x0I+pQPAO5znjpCCxxkefkPiv2uhKzDFqLz9b+emvKu0WnkzvU7RNazlcgJCs1l4MyrpXKqhG
ajA9k7z16RRErjmbLkFbY/a9sVr7wnSm/IbZIU4OWuXnNxXl6Ds/7SrqwsBrVCw7H9ReLwzx2K8T
OUajV018NW0g75nNbsJafLTUWZuVztcSWgDDLcA/vlkdrPYuLdLlu+hL586clOthrW4aTKGku0zx
5FHpR4SmgjoSgZOxSbX+uJ7AsxnqKJGpfqNcDZ26y8ies4OE8F2LpP209v0Z5kuRi+9m6yRfcPvp
Pjc+CsNwoCu6HQC8rcgMaCUh9Bv95eBeeyq96HKR3E+i077TMA1l1KlxaCKMV72nCeHA56IYTePQ
B5W97E1l1fV55drc7Ckv+kfUSU5DUF3mZ3tzzMo87H1VXDUwbIvIsxf/QXSdespBWG65OQlyAdbQ
HOl4nz61QTZ6ESJzjYRw0jMf8J4f75dl0sWhxTCZ/9cLlIyt2rDaaMTJOQlJFi/ugQ/zKtKZbxlh
g7D+6xCAdewWciqdeFwSFkhZOcknfiyH1zVOblimU5FFudN5O4h/LiW5o3nvpLbgGucUpR9axiBv
Kktg0EWypseqHLLNvD0PeARD42UitKCjngeTmXSnCXbkas8bFVy7qe2TEjYvzMZto+3TcCDjvuO1
XCovBBqb7imF1j7kCU4F9ZNhnfutu7yz6kKPpsJCmDvpi33WrYHBmjUyfzobzEmgbKUFkhHGqsTF
8wUnwuI8dzjXHDe/TVw5N3HZVA6BKkq375IsqW/drBtcHmFLar3rSuPEAfS/aQMX5Y/HoITyCuua
bjfYZA1ogWwgwI35xYoJ6n1nm8a6dz3hdGcNcXMdTB0NXUg/sZVGuSqziy2+hbVhT+68b3nb1H6d
Zdsc1FiIBjCr8ZuTUvQK2khew/mc2+FTBYo/RBlTxYOfpDYbrmjwc6+Hybnwxx5JdmV2xpUOy8mN
proYL41uwNOrJvjwQJQlu2hDol5+RiZyKgkaySbj4LiKPbNDKXLfl0X1mJnalB6c3J/TvVRFkx8q
zKvog6hrrUPuTAE1qsjYmoo0F1+4wAxsmVGeID8NjDsSMEom0r1GJUBgPRHFs60tZYQfu/lxrckL
PfSj8vQTAl7NLHR4iiUPJkdjMwf17ITWmPhtiLZRfqr9XMeqoNARxzSevX4iopqUs7WW5q1vltWp
NTLwD/Opa+fQslDg7wovzYeThM1Yj8109DQc1VrvLsUB3A0DzqzLnpfOO/M8oel4hNtVFZpFUz1V
+dhj1IVL0Gcm3v15i39rAtfK6IExhUcdvqxiuUmCVVPEwTQ1e3ifOHPoFQXS6UKzmy4a8KQ+rebE
CVu6gcPYeXq0pvIC2dFwo3j6nEXUckVoEvg17B0hFLcAxwdyv9Ito5Kh8Hhj53NahLC90s+Do9Vj
5PQKAjwjqeJMHx3xrQVio4FzRqcIC1unwqYO1kRcFQ1VcLIsnRGmwm3zeFk87WKssfcEVHGyz5Yt
3ct16ab8wEZpzbHQTM6zzCi00AsKQhLH2u7YL7tivnHGYvhct0nVRlbr5Qt7qVMilpoMkcQrPI0y
bKfJUTEvTBXs0lrJh5XxwwFL6cU/m7K8POl6jo648ChSH0qndNddXk6pcZo1WvbF05UtYjEpY4wY
TOUnrVuMOznn7X7IBdor2yo7I2oWUV9wLwv6sLwd2ihftVREJl51V2uF3PSrvcwArGMp3XvRO9ZT
FrgoXN2hmvRdJX084Ru+7BgWBsd1qPs924Ns3eG67PvuSXYcdAfMBGFsWUOy0Nyx7Q5P6TT6nEo6
uGyT6MtHw5rrJ7UaJtVB1y/2fam06VH237JqbxT1+o0gZv/zXK0NFZ0A/Z0TCTvDhEbgh5ry3C7m
uTmMPwmGvO1GXz7KsVIfWzytq7BDs/shnz31jf6E8k64hpjCxRwo72xcAqu7rTy5zcZFyw6qyrCA
DEi/UiGMfvQYvSPHKcIEY86idV7R2OhBru773vQ+Ct+Rn0o/H8YrJP7NI8rf0o38wfD6sE60/sqb
h/y7Ixvzk2nZoo9SO0m+s7FxNA+mDexCimqdhnxO8260G+N9qdfeneoWHSJMreHIzuS/6uI5pwSL
eRur4JQqyp13ZWvMp+7KcoJFu62eEpkAbiMZilE/ld4t6VllFc6ZyFBPYpJ1q7eVlcaTJpvPIimd
pxI9HkV0oYL3mmNmFip+p34akkC7bvqluSwmY97lyiiXXWP09RZekI8Pdd12j0snkWTVSSLW+wlF
Gksin7O7dgoo2r20NDwCCxEKhirBUJDvUC4Igpu2fM8NK9WZwhnlQ9ZqeYWgodXE1dr1hhYrHYAy
9tjvRQhuxYFUlLnjHYRhgFviq5A6cZVKM6dRGeriWp/cpX0/5Gwa0dBb9hqXsw7VkZ1A3mIk3ouo
CbxFhjVL9arpe/0WSbpLsoQ+sb1ReTVLKEBC69DIyEgN/bEIlrAMMP4LGcI56YkZEOtG3Nvc5yED
XTHuSumnHwiMDb61zJhgzXlztoYS7ttd2bmk4EhX177UJJCsVNJV9m4yOUXDPAeJmns7WUMzgyUT
zm3atqGW8Dh5HZu0OXOkMWfkRCjrqsYg1zwM7ph/n2Uz0lmbZRIHxVx7SLzmrfcoLENGpESIMerx
1NTOJvKnckwZ/Oy+8Cpls/8t2vyBBN9FnQT+KpddTRdIHKLudgykyRjlmAlMzQHBdEexd5M1b046
+PwXZi/lEpdWAVy8VkG5T3KzHTCSs5zvW8oypejU+M5pO7bzN4iWnjirbSvtw0HzEqAZM62jEpnB
J8tqeZNK6XGQtP04D9cmmb31SdqPVRD1k5OXsTGv84fGkuNDAgUxjcpRZUNkTlI85EHepxEMRe+x
KVZiT8emWd3Qr3h+UU6MtRPamuw/Sp3hGFSp2n+o2hG7PbSk4E117aQX2K532k6XrlHsrEFkBLtx
MlvhDC08jSu30NNYW1PF7VnzzZ8vLdf6oMwaxYLpqSInlwQrj4PrVdhRTO4I6poWrTVd4RvRTDdq
8Nz3mod1TGRMkl1b13PvRElrHEI98UGt8I7FsA59yAJfFBwsclLV6SfdUFnm54qwkPFKGwbhR9gU
NZfZknbtaVAu2VVNneCGY9nYTUgfKj9juyNveoMI8nBeW6eIAo1iNOLNRq62OuaYRA1tRkvBwiA5
9LuloGovqvIOx6XKCkfVBIRiDuMwhS5Gyw0ziGCYDpLH7R/ygKSLyE8zlZ2bjRUs51RGJCl4wvBP
q07osNEaPFWjqvD6u8oox+9NyY4YT+XSvZuYEN3WY0nNX6S0h+dFMlTsHagKiOgSrcwuNKH1c+gv
vVDkQ9Ylrtj5zBs3Z1Pbh7jv2A9IwYcsLl1H3MwzGSMnGmXAoSyZIO5apSdflpI7HfeUdmXky06/
FWNH0WhNelvs1Ki0frs13ngL/twGsSxHOYT+GnRWWDQWN05aZiqoJ/V2pIaZWUhgPIzBIb85xnmZ
s/GcZaqXLRVIKj56mi7z0xLhzmdfx2UgXte0X+M6aAjkrqYFn0MqKHmQI+gnxsEJ4Zpy8eanGq+C
s0E5NK9qJTMrRBuG+Y4uujphu/JrFSJtTy8HNJs3fibcW1Pz2bKNLq313eJ3iRkql+oZGLUoPYCS
PAu41liKKMj8AERgnfRHX/XYq5lilt+6grnTCQqxZN/Oa5DEbjM0j+Ng9Xr8DytTrSA+bNqXW0Pc
libFY6fNuhP9Q7i07F3NIB543qNkl5N17wmQp9TBVC3CSZZ4LewUgiwEhE5tnptV3fE7B2/5V74G
3TDshBOK9T+uWohgXiJFLnnSyjcrAKmUIS47B2eB2/oDJDHnLW+r1+AXs0W0xkB7SJReDf1GmCaT
UYhln7eKs3m0g+tsyqpvvwuxgXcxSvdhVwOmHs/FjFwtrbU0875X9iV+mi71xQBi/NtInudBqMPv
2EWVD0T68sYVy6gpYejTXkdTCgMY6VOjL29Z7b+eeRBYTLAiGjrmpbxCL6/CKTJkKWbwJEKNxWVd
ZPVNXwfVmZE41r5rfesNk4afDL03xj+E2M1AAZO1I2R0zTtrdZx02k82SX8OO1PdK85ra/6gYYAS
+k1nRx1GzqGz0o7UxW3h0hf0v5uC6CAesjb9nrVNr6D4vfzivVTUKKkpMSAqppNJkNvU4HTw2w+R
q+CYA1eZb2wcmyuUJsKa1JrkHqEmuureGyh4SJD59Yp89Y7hmMnQCi6+vrEYjsmrIH1V3qYKr/Fk
UpdFRYwM+LJzoEGool9f6tUrhicjjFJmQ8+2KceXkrMU6aqqet9Jb4j6rMlvhjmf3njFNtD/5dAK
RQ1kKZzwwJgxSXj5cPjl7XrgufBwKuY6iuLVLR7nRIEgap9RnMHvfotU/uom4u2l+5taDtUQkPDR
+1aN5D1K3eFRNUUZGXWhxR58uAif/t+W5qE1YF1QXPEKUKIdvQPmOjhr4shlb5NWE+Y0X4cVi+43
VsWrR/V8FaQeCDQYaB9nNFVF3Uyj3TGDENq6oyNYw9Vof9vXa7sK/9nC1dl7j3lMae1NniGbhVHK
7IYOuNw+l2Q8roP2l/fzf73Qww3/+m/+/NiKpSedVx798V/X6qmXY//0t8sHMfxtPzbfHmTeNv+9
fch/fujlR/zrMn8kpa/9Lo//1Ysf4kp//Sbxg3x48YcdOb1yuR2f+uXdE6og+XyB9Knd/uX/9i//
9vT8KfeLePrn3x/RP8rt01J++b//9Ven3/75d5dl+V8/fvxff3f1UPNjcVvnTf740Pzt3ZMYv1b5
4/HPPj0M8p9/11z/DyjJ2Dxu3i7IBzcyw/T0/Fee+QcHF4pGZo+bVezGPWhamvZ//t0I/tj0crBy
sBVg0r4dbUM7Pv+V9wfUIHMb9Nsb7Q+y/79/y5s/39w/nxQ35a8//yhshHx29IajcscOBNE25wBU
5GMKi9Aqs1isatoxsfK98wJUbtm3EtuifVlWxb3JFGPaYRQCxrYmQ6H2A6yGLhyHrjofDL01Y0sr
0/ZscKqFfxjo6jAaIIMREff5wzqajAfWqrW+MXggpqlkFl2HQtjj+6bgZYm8CQJBaMpUK2iU8745
ZWrWunHl9f77vDFa0F58bajwpSWXMG98u8TyrOiwqvcWUCakan552VT1kIa9mgICykYvKSKG2Ut6
GNrC05hFl9ZVaUrng+EWUkTk22HcbdQzfqz9Onhil7SeegpGxwOl0pr5vqfXqE9K398gJ9u11VWX
1ZjxJWoQXaQFGb41QZB829zDxhDdkmnHitbqDr5n5V42xiCCqKQUvpwCFYxnREyaS7iIwadr7ue6
5pVaTcQUE+A0Rk1I2SODFrzfS8PP6yvWq5ziAQvSu7oAhzsx9GrcemIF8ZIB041yMLmOJ0JaH4wZ
N7jQc/npCH7mPOxww8Phx3ITzYwmPW+muJ3lmH3JZKNf0xrrIsxXvwWK5fBXVxTb9nQY8qn/ONSO
YhgVwOtXOy2HMn7SCVHe06+XdqTyoL6w8kzNIQPA+jLxlP4weX5xTZyB9xXHaHsIE8pg5P/kGc8h
6fW2gchmKa4rO5AfRBeUfmQJX8/DZkahF2eJZn1dvTldwmEu1vcpc9IJ9D+Zmdi58HP2HURswFtt
1fJoaQc4A73AH5jY087xbgsPoCMkwFE5h1VrO+vMtrPMpHWaEhW16ADJLXKM4R1yfK/b4zyXXApH
STMGN/KetuF/dQWeZb6Tijjvi8JWpnsiRsss49VefUKJ56SsY7+eKzywExSD5y0OK9Npo4HFRcpc
zIk+NxlkPMhZpFElU0xGCgNnx8hQXWDvsZLMtHisnaqMRWlVyUHrfPvSdutCRqkcIED0ZKZZh9lg
8rQv8wWuXNYO47vByDy6qcSbHo16mlXosuXYIehwpi4ayZgHDjDeiRn91hwFwM0i9MzedyKtVOvp
aA8DJivupOO34lrKiKXRIH0HAu+C2O/L9g7fqITRQ6OlQYQFnoGEsIIP9nl0tMRnMIaxeejMpfZR
DljvhoMzax/6XE1TnNee88GfJv1jwCQ2Cel8Go8nvqVjAFv2OyNn+GX5c/cYtB3eZ3ahk0nSFPkC
It+rr15Tqhttnme8q9ViMRmEOf4dRAzH8aWECoMVzgbQy/ppSWBBHmZ3XeZozcvECFXg4zCWEznC
JtrXUVXNZJ+XWTo8SjgnMpqq1b8QKUyGsC06Xhsvy+f7bCydK5vZOEhlE3RGDC+o3nv4noDmpYvH
fKQV6Wld8W1jQ0oklSPWdHXcCnLlY6oR0cam0weQ/gxJx1izURNnY/ckoqBtYwYUkLa07IAUvUtG
HIaINM9hMhPMYLxRo/J5huhST9a5mTqYQ9S6/libyfjQ9DZoszORPIcctbLtcHHX0TjMSMje20XR
gN2QBHLnsAgFos4sZ46ROuNH3QVxDFOJ/Qi8n2XGzAdhuYhzxdINJztjsu/bEyhSziMw4LGm6dc0
yexLXZbOFOqjaZFQr8qgjtLZ1bvQbzVM1WxFvNLeH62yeIMN9frUseCD4lJACDbeQMfGEi6yqHV1
JN6KqzB2iZkEIUjoW1EDz3T7H8tXjDE2AR7FnQfphtTxl+Wr2evZOMw9HBPcgiQznl5zI13yMozj
Wlxmhd4zAC6SL1OZOefGysg0ttGf7X+oDX5yyh5XtC7fEvEBajZ8iekgj8rMbLC6qXOtbue2tXEG
Fqo+O6IY3nd5Y1NY/KcM+cmlNtLuy2+MHyiUVMQXiFfg9778xk2TBMZQ5QK+9pjXkbJnZ9iVxsRT
DqTwjYu+qyCAZbUJj44+XR+joWjzv+xtf6tC/L9Wey8qxP9lHfn/YIW4NSb/eTRbAfqiQjyMD9+e
uMni6cfKcPuZf1eGBuUfjSjGKqQpbTzs/1SGrvEHT3HzAdSp9NDqsG7/XRm6f0BWo2WhxYS0yo/9
n8rQ+cNHYbhpT+ifDDxbfqcy5Bd7sZDoKmEao4nAxpLO6Jiu6FLzBIulxniujY9Jb65hS8ZAPM0U
B0xc32iRnj/ux3W7XQ5mHOl0uCS9VltRtTDQoECL+8R2Gew5vtxRBE9fUjL+ztZpQAcKc4mEJSf1
sm+EMYnmRPSWcaqXq9RD18j1LMy90fzcmxXTjybR3uGywnikMBb71mzY4+LG4gSOCr7yAS5jfwDu
1TnSOx8WdQd9ZGFYUFWmeZ/BkxTRjK99Hii0DnOtny7LOg+R6yRyjBeHUiJ1lyxFsrQwridotbyd
ssxnIBeo4vaHpfOTt/rZYfL49pAozCKhheChsFZ+lI9oCR68lIvcnqDqvjR9Ld67E1qWnatBDDU7
nIdDd1YeWSqN9oX/Zad7064YHWoUCdTIRQaTaS24Bd6sUyuWLuhyMLTp+0LU4OMkWA0RCnwUiGuz
GqELPAmPoVAjJCXYSDujdY1vg1JFsR/HwGUoUixA14XThbJxT2ZdwrnyyN0+13NYR9NiaRct1O39
6q18kjeZFQSE2khvrTQrPzHADtcEf6H413fqVUI4C2nrg9lkCQjnkDmCk1bSwQVM7wEi1OqHSlVG
6DC2qwmcI1WVjIxCXGBEpx0MmCHSGJ1wHdOdzHDAM3PDPG+Meb6Tk+4cGABAMRvgp+ml/gF+bnqo
h7navfELb2z2o0cLbxtrfGrGgG7vSIZRpd4kSrOSMXs3M5LVT07UHHzK+4RJvY0XJNlfjMhmPYub
fJUIe3FCq8pevQEIHh/J3DgUBtw8/Ls2nOxoicnKoa5yUhmvUlo7ij8LDsjgvfV8to959XU3L2E4
9zDIj7XqRdF1flUWMsaiaKsm+zn2oayBxtlDNEhrPglASXebLCwkmyA5w7rAJLYetxWjStq37v7r
bW7zJIRmjgO0RYLF9nR+0GXBoWs8s0UMCMWpuzDbSpxClTSnKNu6kCSb6lud1Glz19RMzQpzPVs4
7M/Hsm+uPVMeLOWvzb7g07NwUk1yOY1995ao8pjE+ixqwRsDsSvVqHdsyjdLRod9og8xfDMzroL8
cjWaM0lVfzb613KV5p+35beO72vx1NzJ/ulJgvAcAzb/nxzhACw/vK2vzvCTh1zmPx7fz//+r/Pb
M/4AyqOE3WJCgND/c3p7NggNYA/nGBQQDmPe6L9Ob1P/g1EFSm8TZjAv3Lb6/43r+H/g4OCxrMGK
SFZAwvQbuM5xGbi58NmUFVgHsRNiefFyWa9+b2mkokLCVXRqYd4Sv5FjmnraLrmdhKkZtDhxKu0J
1p+8duc+fUuRtV3hx/f8z9+A+p76G2H7cUqFWXRlC5PG26WwE/Z9Z1mRnTXGjnH77+rYNqvpbf8k
rWHbFo5KXqfrtaSGsbCrYTPEulidOAMNemPjen1H+UakfQCsIn/BrOjlHc38CqhrtO2dpkr9uieN
a2A60uKZU9BQ2HuzruQJxjXalYuR+Ufob2a+/2Hx/aQKON4GNio564kvSzdhMpF6+SvAPoVRVJjo
PLbYROEO7mW1JEE8V0NNawwZ09IT7eTXF/3TofLlk4TIzmGKsQiQJL/C0WXNOukqvXd2eiOKNGyz
PNNPNbuCnrhmpgh2wWz06ansDaLYs6ADA0h0BwQkEGV7nUrNfi9WfVpCBTHzohEug1ddud1DmcsA
8nObpqAlNNTnnbHCBhEFJqAchA2S1MBa5zLMs2R1YVI3KWERvFTy0PuZfa/7W6hm7symF/Zekdvf
imzQushHpTntkRYk7zMrLz7xsIp3XmXZX/2yK9V+4USQJ3VhoPd1u8B9ly5B/gUIynFvJVPl+r0N
xcIKAwdjoBN/1NzPqbMk9pVVwVp9X9pLdUD6uSriP0vDjIzn9luXtfpI+idNuTHbgbjC7cW8S12P
tn3ZOvj1uZkHIqCxp3mnyW+fG/5m6/0hjhiPDNF1gps2aKB9hgmSZ8gAhTUcwu4ZSrBJ8L2EEwzA
QOIOYINXIDMIx0I6VLp+VQFIsCisffMMVIDcAVps3vp1bD6DGTXR5FkMrzs9bXrQLVQ5G/RBD13v
c9/jJLbHZZ3CKhmdK39DTFKIYbTn9briG79hKt6EUiUiCsp/rJ9BFw4uABjKJzuGx1oc9GeABvAC
sMblRRkPUyWeNCZnd+szrKPmAuq1uaE9HRZ3GVzsDQTidqqbBmCofYaIqqK1R0jFDlW2vaFIiUzq
aMXr4aTXJuXtEjqS20p62UUwuMGnPlXZE8x3qNuWpm/kcn+14KCq7iCGSh48W/PP63Lx1HmhBfbn
DvD7xuysFjAU0tgZhApvDT1Qyct5DnwIx6sR3CoMFfoYGhZEA4SQUFTKNgcOMr1hlwC9QVxtdHuN
FAjL1WxkYxfZNbkccUAHnoeOqWUfRKmyW1GVlbbLbRGMJxi6u3lUDVW6I9tqLj7UipvWhCk5oe4Z
5EsQdoFOuzmb7SJZL4jEIBhcmHXwLveCbowyWB5F1A7legDgwMbBXHyni8eksap4HbV1jYesddsT
e6rSr7ZaXNSNQVVsagfhu5FU0g67oC0ehddiAWbJVcekHVy0jcza1azrgmlpEi3E1MhdOQ/t1f+w
d2bLdRtbtv2V+wNwoEfiFc3uuNlskiIpvSBISUTfJXp8fQ3Qx1WSfMKq83bjxnU4HHJIFHYDZK5c
a84x8Yb1s58CNbqnn1t/FnS0v4K3SZHMtEp0IU1A3CZ55uBlspr4Uzs43OOI3brvDqatOxeHpepj
EMkuS6r1cZhFaiEDPS2zbicsxXoygT1+kfpcvdN+RoHotsX4paMiftMwlLUsLhqqbwvWH0lDJnnL
B06pVnQ7FnJRUS2infAxcg+DnxX1rHms5QXhp+o8MRmoc54TzcncOxvpSB/oY8XBtiS819eqAVsC
fcsauVta6Tdqnxm5ZwvOB0E+LD2/bhmrBYlOdecxA9YALah1Ywb6xMhla4uvn1vFVuAIFX31asU1
bjY96etsV5UD8zjXUPBz16Ou0E/MiGoKUmEkRP0MctE4cnUuDThlLeJbowE36Rt5OYrAFg0RQcNo
QOZWJhW9Lp3ZgiFlM8vC63l2EPlqbYLUVsMqTkMn1VlcRjG/zoNUEJzUTqOG6gxQ3+8dQ1k5nZpx
HLaZNKaABE41OZkRdb/foEbf9EaiehWxWd6t3L1I2+EDGJ4h6/XWXpRK83HER18xFWabRX8cPhex
oj62Ci1JngiIGPDaHFhjUtXRu3cZeTgBNhYp6FzCPQqIbM/dYOoq65Gwgd45VLWRyaCyxVifpqHn
zpxzaX8a6BRkXqNWAt+D3eW/8/3+WvYDq+a4szUabJNp/a+gGlGzAuGOsEKlHaxL0V1qdBanbC2a
e9Phs/rnPfTfXW3zynFypyCjKvx5B11rzD52l1lhig3mDtniGkyTInajUZg0Ifvv/3y5D1Pbjzu2
vfE5GBdgTMf5RrbBz9eTslolS4gZjms8XBKRVomXWIOD90K66+BZ6LWkPyUZk70MaGv1CWWyEgX0
zXs0Vi76uaA17WbB7NLRJB6qDn14bMQQJMZqma4NFx1aAMyqW3yGbGn/vWLn+12u6t/bt5ALcbex
ozOlJybvl8OZZouBETbIy2KYFDTFneNqb2YydmxEa+7aV9RKs35ss5KzEaOTTiJ532SXLav18GcB
+B+dif5fb2nShPvhVvvbeej0Wr4y9P7pRLT9xF8nIvsPbOc6bQzSF/7Vtvxr1s0YHIoA5lrCXm0Q
Qf9zJtLEHxxt6TkgfaIB8tEH/etM5PzxIdjhubE2no5w/5MzES547vsfnwsID6pGJgVzc3zYsD5+
fi70HtGb22jZbtVUkKqQqtJXws6ZnUysElSeddVsPQlXu681NUcZ3VXtGJA6OS5eoSLO9rG/E1tS
ll2D4FDRTPKn0TgyfU6cM6IVo0S/uAmUZ4MJ1GAXysFJC/iP0zAunyrXXSMvatpB9xcckc9NTyZQ
SA7mKYmS8n4pMqPxEfQAybVjUWCwJBLVpMVoUqoW+IzYVGDUx+Hq4BLz0tgynkoiVLbOpmmci0iv
X9qCdiRyFpsXqBvRrSjqCnlpDlaKBKfBzfat1Wl33aSW7iExyvnJFgqGCdx4a4sJTx1Kv2wnE5dK
R6mEDFjc1MjvZ8bb2vw91tyZeqkt509aBodt1vKi9NVVy4/8L/0+FnrtmXwj/Q1jC7AY4uHS10G3
5eS1eh4DH4stPQ37QZ+zUFsH9QmBnfmcd2mZHvDruW9O2rZX5jRZTghJUWl8FaW+ibw0K7JgWIXy
qFnYM33og/kLh3CTUSz+Q+q1IeHL6QyRvTROx2a3JJyzPRSpnY65KooWz+lR3vhMFZUvCNBHjTE2
HsJdjDYylIZ0XmtFF3ColLR/QaicfI3oRwuvtpvoVoefl3qA16URkBvWf8GPYhjM8nTAIg09vvUM
6SR7UfA++x278BikWp5RrNW9NTONU9Iv0lSa3FNKqzNxpLnG97Ed5tSH8TTXuEFltus6K30Z9cgo
QjtmfK+YGHO8OdIn+L9YRzEpKe4U+WOUbFl2w2he7A6fB8GXyXQyF5O8Jy4AweA3u9jfTvQfQC/m
SjypcJ1/NYhndYf+HiX3DgVTFaZ8iRS3EKd6turfXOrvh22gRcjAmDGwidGO/PlBLYa0iCW12g4/
2p3irBlqkIlkHksqIda8bV9Kx3PDL++0TJ3+7IT+/5X+B3kT5Mt/WunvkFj19f+5T7/WP672Hz/1
1/zK+kNHpkoFpZP8QFeEqudfq73t/EF3YiOYO/pfo62/5les9kiegBWjjrR4dFAU/s9qD8IMfwcM
UZX4Tdv5T1b7j9nuj4s9pRYCKZq6yKcEOMJfFvsqHWNYdF2JP9xWQggPU2B2mISxHoAVJhGCGoeE
xdOiOw9CHfAq5VXYGFnCBGhVoeXaKWs35X7SCwYJmSLOdpG8LZgtTknS8oRX7ZU2wMJIldG9jRnK
ndpi6cMfPvf/RdOHni9RBcwAaW+ZzMx/UWBOjamlkZaWDHTJeFeWoQvKKL2zKHl8KM/YaTJt8v75
mr8+6TziBhdDGsZBBlzJVs/+0BTHHouXiW5LGDVqHhhu8U5o9hdXLf9T2OuvF/qltTS485qKiEMw
+9sXmeFtEaX7+M9vhnrkp01/uwbvhjp4u7vYx39+M/1gUP727Jl4JIQnpw6xTi+b33xNH7XDj7cb
l2G5JtGVXhkdgQ/8yw+fmZ00cEyaEly2GNwADdhVXbrPUWqRIi1fRjl8kmSNOznonGzVLqWY7/75
ff56yPh4AeChWC7RwoMC//l92vWouU2Gmc3N63OBIe+auUDr5SNee3rAv5P4/604/7geinXCiFAi
67/qtnE5GRAbN37E0C4+yr23BPkQ2BqxelHh3FYusytpmRdMme+0+x7++e3Cofr7F0uC+9aSNSC3
bMXhT3epUc2KuXJ4DVO3ObFR3BTKqoemnb3HQ7NecLpccG5W+3JsDPqDxRvciXcS686N3mdeUjZd
kC9Qq2t1TXYYjs27wRQ3bYrXxinPQrFv1ix/VzvzpkoFLpaFluAyKditBlxeWm5FpxK/wV2uoZmi
1/9tLBCoSXVTqUXGZTVyw6vW9MHS2i95ZD92wrzU0roIlSubDpNXY6IBaWVvDtWK166SoSVXo+1S
edvLEK6NqqdyHicosV4zaxdziN8iTktIjNTPYslcb9x+y8p160GN5j60dQAbRSLkwe5m3U8yLlV0
VcMpDTkbR731YspaBAQCdV4zluc00y9ZR8Xz8c70zLxeMEleme225qUKqTLKBBbdafPrNO9ewM7w
rjASrtf4K/1pnkSgQDEKXcu+aY2J9pxlf1acrnruKVICDOeuX8NIoyLBLmnlo8E76ty9HtWZV7Xl
m104N/Mobqysrw95V6/XRT64u8USj/ZWw7KGr9eiMUffSRIgmkacwuqCw8DOc6NZleHpi1sB7IGj
uDrGpcnLt3wxnvRU1wPX6V6iMinCkvYv4Ihq+bR9r5FTnWk+CK+Yi+R2cKMQ35XmD43omDSWajA2
phKaiTQ8s1tdpIx8yB8f42zS3MgERJwEkd8nBwotcBU+hAVL1K7SKne/JKrri9S5IX3M3VtyWfZw
ngX0qvTNrEAjGHnf7FRUuV4MUCDsFEA4U2esh7q2LnVhW8gLuRXw7llXEx9DAjdpJ6F7hNnqLtdR
zGC4VYw8sCiyfTpYaDErtri2Ld7F1LzoiXP8eO2Mlqu9WjnHqlxRQs7Aokb9HU3oIzjKZpdgJoNR
wJsc2+TdXmIUv/GkkwmwgMXQkMMO6djTn1zaQz4Wl9JmiCTqWQ9Tg9ed03zauVH3gk9NDazMzql2
3dkr4KsEGt4rz03SeGdk1bKvOh5Bp+pfVosbQLHSdyU2K8D58qWfnTycBUazSaF57WD/AsM2s726
aQNyQ7u4Gk57BIeUwlnLT0fVeXtoVDoR+wl8m8+BykAFbF2AUNABGBESjsTRIMqN+KsHBslLmb9b
Iw9ZsZZvsE9ukkm71qPptlXdx3IAE0iHM79uUTJveaXuPo30zhsm87JGaBHbbhbAXO2bqoJXVBWp
g+bBvdEW4wKYqvN0O34zXD6Ypda4RiRfLL0+U+m/KAqf1OKkzxxHhkCd+MI0mkygOBLlMSPm8zpx
ksUzczSZ1rg9os76dSToyp+FeFTXFQJdqTwSQD/j9BePRoy6viveqphHFqTZY5doSrgtvn3v5EHb
yZes1C8ybXhocRoCIeDGVyM4FkRPoKBXMA3rk4XjGfCGYbJkrI6cT03az6e5JD516/3i5Fd7eqVm
coN5dI18QF+Z5xBD41kdL1IlWOVaZWBCIojgEW2KN6unn22VmKQRFsc7paVHLce6/FquyTE3Req7
DU98l8kX6SRAM4cXWcoXBFRbMAFBgI4tWZQd7hOR8LprkbwXKZysj+dUaZzHslDXPa1TRKHY5XxZ
y/oAJ4inApd2gEVL98WoPM5Lzs2luCc3L5qdIOTmHpZm8TQ6EbY8NcqWfeFG31VOmoE+G0qomPxU
pOqXIi8Njy0zeqVVh85oK/sid1sa21k7Gw6uaqzjlrY3uomMUsuZbrWe75Ie23wnDBZBet15yCDL
OJrbqGqS3Nrku3eLx5eiHOIUsEAhlddljpM7Q5Q6GPi6Pgw6C35u1S82ekAeG9QTZxMi3Y4wcf1e
W1P0uaOyyKvRWVhpjVwhvjxRVEx8icVPaoNyKE1eMhSbZR/jTQvlMrLSl8ZFJjrr4jyMPlrV3Oa4
m3XPskiS21ypitCS1iumrDwwtbILJrcTAYZ19WUGlnoF/qyBq6A2nzVFzHtRRcu1UtB4hH6TvHWx
kt+nqvKqtRhHUdtv31+mArbFvK6E+qTp4Ti15jdmUDCiNGP085iHZSxwPELDL8IZVEDAmE7snHZU
X6aseJtntudtcQI/O58MNmzEITSCR/nysS1St16WSSLHoLfsd+q2L+aRvMJ/jYlaWDeQ21N8ATwG
DQuGwbE+0EtLXplar/hdN90y4Ui/1BUr+Mcakaf2jdo11YNSZW9x0USnJmbG0G/TW5b4bU8pHgm5
ZZBhO5j8WY9nPA0+M6D3odHvGmO4lrXz1UyKz5WTX+WwDpgbUSV0M5CNuirdXTaqOhwIHjidJW43
pEjda7XApANFxKPTv1zNrZqfl9nhoBIJGdQq3R0euqOejw9ZN5Y7vVCHoJ+t+Y7oJjrrUzefKqC+
PhXli6i2t0mXg4vyPBZ5u34ZUhcHTPKWAvLzcpm+b3YxX2u3h3YrMD7KBfADL4udv5GE27Bndeh+
aMT/5jC/nVB+roxxGSIropPLqRCH0i91WslRr5rXJCxI1g1tR3mcuBKLZvY+pVJHzk0eAoKJ9DfX
/bCu/HRhGxK9CdNvi3HlGPhLgUi3rBugkWEfc8bbJHWCvk9Ohjleohw6T6MhQYvBfnqqLALqkWu7
V540p33JiHdy8ooukMl+vpoGJRs0TVW2eK7bXSbXh5g+jxdzcPOTrjtGvfoVwaKClVx55rT7YDWS
YbZodu1snRIl/qR1w7dMLw5a7DDL5LYei+i9kaj/kzI9QTejTCvG+cZS+vxULjzLVcTCTcf0OG21
+0QjzNvuOStjDF2x6mTGBnorWCG7Pr9dBGN1T+L59tGFUjUiEvLTqVv9SSylVzb57G8xzeGg6L9J
VflVlfCn0g5ZM2dsdNa/ZjPUjYMSIRVKYOsUITgSKdI0+7g68XvWsHqysb7/c+n/ESrxyxdLjAua
bhoQ3FK/avz0waj6NiqUoNo+Kb4ck1QZSlsjcWGwduvnQThMBdhVysLcj5G42cpJfWVBL5Fz+j0Z
PFDI2HO3mkmdKIG2b1lSDCxG/kb0UR6UrCEwjY5LOgYdrvxjrRfvbSNfjIZKZ1g512TGhShuF9Mx
NoA0baiC2Pb1JC3CsUdyalI6buWmslI5lBThncrTCe8rDxn8Ll7CuIWqjUPLR003ShxDqy4eRccj
orA/5blUDtrEt83A7KZZ+ZMcpF7mTOsea1eHodJNm4wz3qwqEdv4nzsjZ654YmOYFlUJ5znBq+x2
knn71LCwgigCYsCu4LqLshV2yMp403hEcqRl2sVI2xeoN31I8RydYsIjvnx8ff9Re+2xLvn3H1Vl
/7tZy/57vTnyul//qu3V/LcN8f8ORyGjvx/u878NV+5e5Ws8vC4/9ts+fuRf/TbL/IOagqT7jejO
WGzryvzVb9P/IG/Ixp5OrwZh5eYw/Ve/TcFKqLv4D1Uacn/+5n833BTd+YNFGeEU//Bf3An/Scft
564RjjLyCnWKG2BTG7v3V574kuOKmuwY8GRcPFSaPni2URp+E8W/E5H++yvhTFbJNWFT+aVtZI65
rSlmlofwt5ebZlCtO8o5E8tN9zvf+L+7FENUhlp8ghZ72M+bl26Sc4Q3MQcYpt0lRQdeV7PuW/k7
EdvP3Zs/PzyCzFEvCRY2PsOfr4NYFpRk7mZILfSu8HHCWeDtEu2qEb3FwDbOn3+4uX7bV/zXBbdW
PrM15uBbH/bHHt8IER0zUJqHViWLW7cWX7Ipk9cKtvNdnqBGsNjZfrMjM/D+uRvHZQmpYKoLpVrF
b4r54efLRmXXKm5nJCGJDM4dc7Xie9UsEYytKjkgiBAP49xMBJYtcDl6hOSpJorT3IwOp/bBCiyJ
vsXikP/samm3y2JJuje95rs1iQXCG2mdk2WQR1dVGnZb23nIxhXvgoa8qOu6IoLF5qaaV9ZNf9WM
hTjZc51/Jv6gDB0dUZaftxW+SJk3faCOMiqxw83aS0R+gk/6tvMZVAqzFkNBP0MVptyK0RRfIzUy
v5h8dcSMw4TC3ZbDTO+HfjmTYdC/OnXxLSHFFHChcwPXJrtKgWz5bZO7GssvU3fg+SQ2p5bmt6Ux
Xwkpi4PQKBJBnyvPmpnQInHaKdRglu1sm3gHoKoOeB+8ZfsUD/dtPmFjKBo7PeJF6w+WWr6qdasf
onbCe9eOXfyk2rX2Kodce2hAPnH6n5mIeuWyfMVQQo2rTqKA9zYNe8WMBNq8chwDhoZW4nEa5wPG
LDzcgrdrexQxc/HWgw4ATGm356SwaurSgYYxfC32zqLL71HYTY/gE7UjzSor0NkJ6QlW+huKOcXP
UpwIXRWnGISjVDnPekw3KVXhskxi+Iq9QkGBHWmPCmGvUKXqyKK11pfZ2a5lfoB1FR1lKtRQJ1o7
iKTbnWCR5rcZJry7vmijo+b064gj0cgPQ8m41s/KogjQA1p4LDOMJpGYIz8t9PHUjF3/sJRWawM3
qibN65LSOfUZCLqYhFM0OgK+J8QFaH5JPu+MVTVOOHiqVz3u0OHVfaZ/HSNtGDgkdsMBiHafMjuQ
tlfoUhyglhJWxAF9IRowRmWHy3Gv1ult2jkrUtJ1+IbYoj6Vszu0nmpPHdBJA5ZrryLSHlS1A/sT
20dmcJI2imnsUjjSCaCqCQ5U1U6d3+hZEWRF37609hgf7TEzqDbGJBxcJXECYxjXAIQDYYRlugbG
Mk4HpJvWUz+N9Z3e2G2YxFXuR3UTPSPuynxNz+wXxSzVkyiT/MlSRywVlExfFkU4YYu2aJ+t4juW
0mrXV6nzsplEAsvul0d8wvF9NVr22R5N91OEtweMuS32HZG9J3yq1bXK0zfTKtXUTwaM29vBaKIb
DVVh5vVrNT8kEWrIvJ6ibymAgtvZqnBoLpyx3HTOL4rVdS/CaJz+YvZNW4RAyKvuq5KYTRLSEiyz
AzMMtd5N1dirgbO6a4/9I5FRfQ+C22j38ai37UHM9lxeOKFlhKEMSqt+QyY3FTtjHIdoX61Ya/aR
BWQR5ZRR19eJ2kWH3Ojc7FOe05mmG1Go3zos3g7C0ilewpjwRab4os7ja7YUPu81njE9R0tvfllR
ifXBrK/k6FV5OfSBEuXmBOZt6wEz9L9DR3pwMlXD5KGbce9JtzEndJWLkh0qixf7KpxleEzH2qQF
6K4AjCxTN6+FWLvSKxaznE6YF6L6VLnL+FyVqjnuNduYX0vi+2yvNTur9Vu9m78O5H/QU6k642ka
Itc55U7Sv9MYXx40guKNxwx+reVDjlQGOnM6rRypKLlJcVw281WSQUoLqAiKexnHAAPT6FMa5XKv
Nlj0EV4pPqbos4XoKFg2JpvsnCgYehntxjGKfek6DY2o6RRDkAW4zA1XLdGTwRh88MsseyeWG11l
g+t4aV2CGbidZv5gIxzPpOu8R/5wkpWIAJu56pUy2KwXfB5HBWF7ZjnjuaUHd9c3qeZjnmdKXVv6
oVaQInPzP+TcXnUPhhVxw0Hlenttdrj3EveRc+OttO1DVJUCYp4i1F3Zdvsmtk904oAioorkhGZq
t7q5PA3bZ7Qme3agULTyyumnKztRjmXjXNFhfpqm9sWiR7efo+Wr1WqvKFI98iL2mhzPmt18Emoy
fmIf2hrFB9WOi6MtpbWFsQ40IfEuMfyPvTgejnVV7wEyKt5or0/5wmPjRXEcNM76infrXOf5Nbvk
HvLee1dr+9owb02AlWXRPNRtcQE9VnnAXvaTDRnVSYYveLkUr0yibSJhH4GG0uOqGEJgZXlPzOkx
lf2to3GTuNWl0YebBidKWCfus1R0aFkRgGbA2eUu7rqLaLiPxvXgqO1VUrT7aMEJs2bJ15mOeDMs
9Lu/D80yYMfHgboWT3XTECNkjSyZRdZDji68CNuR1lZny5o/p7ZzQIngj93sGzXrbk4MUUZwUt+/
ypFXvGrnJF9uS1OeZNK1nrJo1JvNyp9odx22XydzbvtuAm+k2jdxrbPv06+xcOk+mI4MMRPs23F+
LDnOM4iR9XWL+6qUwOBBgh8sEijw9tG5LpbPkYUQJbOL0zT1oZkKIKwa93CEXsSfRrcOplox98Pc
1kE8KzY+PDhR2iT3WS2wvznWgkBV+rUoFCbQ+r5uk8TLFnmnJFn7rIlR+I1hytshde6M0QTOFc0G
gzw0LWh+zGI3DunJxNEdZC3waicvHlOL0lAFbGdLJd7nRbUb1vSoruLK6hJwffm3ylDb+4RgkuWj
y6zrpwwf1TYPi1M7fXBLcbW0MVpfuMi+mBT3wAV481kV0i4NGmmoO6dX5E6ZxfMSLd/NBqxEa9mD
P9RIZiEoF/7aTWipes256E7W3KQqSuUC/a2nqvKmaUrck64yXNS+cY9ubb10CoauqVuuXCeLCEpT
j+1aqvu46ft75qQg1up22pVKdHBXfXrVlTm5bp3VOQ3LdBcBUlxUchBMLKnXuWIdW6HQXpzWo4y7
OaCF9sVgrz9oA7CEUmjX42pfqnnKD1Knnefio/+cE0mRAMcsErd7STgh+ZMsVJAm+n6Jpvuq7PKg
H9IXePndTs4JPTKuOHEB2vLzpRvTp1qb7kthgoSGOoJLHvmwG+3pOeo3mqNcT4i0/cSGFAid72Fe
1Bv6n0ejbC6usZyGtDuPmpzp8tj439ykmvYgvq4ZDawhIqovRRtf2aY81PN0Czy02i2DfqbD+9gs
2juA9YNjtPdtEj2BGrlHnXET5/IMEvOOvI9xN65DqC1oGOgZGn66zF9tdQPrMtLKxdHt5YG2wR51
+RkVPQ+LAPjC9KNO4ht4eNlOiPSGafIboqJgHdL9SGKxly4sQfSBv2hmi2FCK2k0ObdZXoRgzXZ6
rpEGg7dWdcpAS1blbKvVI5ryN1I7Va8qxoDsojSoEcByy07JqTPoS0neeCzc3EP+j+StqKSXTEOO
6tyW7Evreeu8rxnPegf+wRtqGDFpahn3TtvfaPwmWINBO/S5AulfCheujDF6fTM4mE/0TzgFjlUt
mlCVK6R1dVyO7mQyR5L6N1XwJeYNLhXFnH0tV742hUmQXjzYJwazKoti96mozYcKAL3vkNYBAhne
IvGPsPqQiqUXS7YkWumOi59KX2kJA6wYxAislgiqamyu6akoJ0IWw5VHm1vFfemK6ssM6hCN9Pqw
zgVjQUMiNnHYnDr0d7sGIjUU6+LZ6seFv3L6vJTadblJCNFV8tk2JWgPHQuEuXY1HeEu+6aPzhvp
2fulU64WWb9GlVjCWY9uWaaYh/PxFnHR7+hbuV5rw/nOyKDbSdEQ+RaPD7Sv2Vwa+8j7563Y1Q0c
+e/w4K8EgyN2mnnx1Zb2bArCFupznlzNrkn9lrmOZ5WdwtCk6K4A45iAg2bluBYD46JIq6uDneWM
+VZQoAGozoyaNW4DZHODZ9TL93IdmiAvIEpXBtE7S9VUoV607b7HfFIFOmRxJJgqqNVimU8MHKyv
MQjZx9yVNwwYF79fZPmwDsxtVjw/wZRE+rnMUd37OGaGJ2afmp8zlPJUkONvldRFjLsh0cLSqMVD
Sl5fUMec+bZnkbsOLAbSQLv+Di52hamZWk9jbLnvDuDOfT8ZdPUhtjTBktLwE0neu6Ho3NVHaJTc
kylsv+ZqMR+kaVyvRpTsJlXkNwUZGd+zYXWA2WNT+aLYruIPRFSwPVBW+30c5b1HBMKxElucV9Kp
y5GkShiN2ayL/VpVHJpirdTPSTRnp17VUt+c2hY7cL/eYSQZd/ZkzTfAXPqHvu+sW8PJy2uE9p/r
1aj8FHva96jQEEhCOuV4Y8MixcQS+bXb12eGQe7e7Ov8TCqB/SCXKgtVA/NPXwFspus5MwOSbdAo
yDwwdo23VWraTws8SQaDycAhCqrRtT2NzlWX0uhmPt5Fl8aNgT1pteKD1+RxQuf4nC4JBmtF0y40
B5ptQGzk1/papo9KnFP+ErY1tT7CinzHHctQRVPqkFQa8TxzF747ziDDMZv0t5mAxjPGfwja9gKc
uZRpjtYEVKPn4gEDZxNPpetZPPunfIJcpcejc2jNqL/Gvl+ERap+H7rW2cXYhAIzSsRjNs/Gbetq
7cOEhDxYYLdCJAH7DSEOEY34NpIYEgIodU5IAviiZ10GidrUy5UVr8O9tFCLhibSiHaPY7mtgnn7
pk6g7cHT84AlVE36XaFy3y5ntdSRer1X3WKIOhQWt8Odk+iAQK9Vs021KWjtNc8Cp+xVlUgkBAQT
EStLnkkfRK9dhtBlipqOl6Jdd9KKzDs7F9pzb5YLfOI5M0xvNOv4vjSXMx5NFtdy6o5qEjOgJbMl
3/d6K57pnzPyXFO09dFUbv79OrR59RSiJFJWYB/IRCracyP0JLRT0eHVHmGxLu3ApAgGrQZydT8Q
mrBDJjQdxkGlPFlHpLRL6/N3BPXUVLu8xBNItpDpg9PqA/qE4gy4hTSRIbprJ6olbQZSwKlt3tds
/KuPzVHCgOLryptxz1udTwyRmz1H/odlnJESx5M4RguI/LFvw6yf4uusmz+bYv2OVSvzFiwp3mj0
TCSUxDhtZHxTrsRRcchBbHuKm3LyXViNZ8BTfVCsGgGgs0zCsRmGU5+n8rrpxbQfoDRfJYtZnNIM
Rr2yGMYLOVpfZ55nRq0WFCnwWjtkG0OYRmTX1pX5GOkUwYvVMerLXE4Uetz7zewmvtNH9lWvV8K3
LGW8lqXDgLWp5LGvLQzkZaSzV66zcjOUoT0JbQdHjfFVQwffstY3VybceSZ8nxJk3A7nDw/Wom+C
7cS+oH27kiRih8JYz7wey7cWVw8k91Hr1W5dB1C3jmtaO2ce5ZkN0zGgRKFY0PPEvJVNcwPH3j0m
ttrvYnN2T607aYtHEytjqlWi3OiwAh4HWbw1iIEDu+jz0BZwwgCw1ft5ac3Q7GLLj1V08OnUvaYL
5vhEVLVfMyHaJVGcHhNMh7dtPdxncWwHjoyfRlXFx7hMjK3b5QtudxPnzxiFpV67B5535xDP9hLq
2J08d1R3NSnBHu4t42Upq3YXjYlEojNBOhLGDa3OBVQbUw1OlRu1qRmurHxefaPLyU8oLLKggK54
NRWHX2rcmLGaR55sI1p3sRJdcVB7VfX8XdrVFTgPwk7WsrjJ5kVcpy5yeosJtyX18bPhKtnRXZIZ
I+dovMNRjtDPa0P1CYIaeO8yvjS9mqIkw7cFE97djczND4gU1c8aC/OxycFf9Jh6r1niEUeRAnTg
GFOEbASDR4ul8OcsRT8iHeuodtYQFijwX1baq2Fni+VMH7y8zeZp4aCTVW9QQqYLktstYwFN9mfw
+HkI8yc6Rrz5EMsC4T6EfU4eLfzoOJRJedLVxdmpslfvyXkirmCRGGjjUlE/iXZgs1QMO0zLaniA
T21ccRZvwlo67XOsxBPZL217nU2Ve1TADmWg5TMam1kzbAkVLp41hk3RjWLPmt+1LTr/fD0uUW74
I0Z4pFyyYWpNNkE8Fa+4R9mHa4X7rWyfGMfdaHGj3saEAbIuuVRl/8XeefVGzq3Z+a988PVhg5nc
F75wkZWrpFLsbt0QHZlz5q/3Q/UXpJKO5LYxgGdsYAaDOTMtssjNHd53rWdZZRYNCyCuSYhwT1j3
aiQlbjipc55uJe1wicMUkbDvhl5+FxeU2SdXyb08sBwPKymbRUkiuEpX3RF7BibF6RPDIdrUFbk8
TR+pOGhzAYuwYwsa8HkskOToC52Ncq08pDpSDa1RKDprUrngezrBWakXgZ3aqzamXh8pINAFndhT
VybphV5pF1WRJTUaglF2sT+aWykP75pEuQPxR7M+CzjI5wb7v7E0EHFVzBIMCRtHx4KkJ0yZ5j1K
L8Ic9IItzLRCzuD0cbYVbbbUh+KzFdmbyNNOpNY/pEP3la2UwRY36tZlbzeXgT5814tJh0+BDtrT
LY4ddf01gBuIGmTclqHEIa+Um60CMP7EN1cdpzxuDhVL/GyQrt0iTMZNUPrDEpJ1vMKfKsmnWM3j
3diHRyMcP2rl+AVhVsuJrR9vskmuiZ+iwFE2vk/OeJWaS7VRLwsQrrS+EQwu0h7Fsh72+1Zt+xVp
iOhk63H4aGgF5yjNlo5glY5tEuoLC/o2ffbZK6sPN1gq7klQ35Nwk6ySlH5lbLDCVb65qAYCj0xA
eKi61kU3EJcSbNg0uBR0D6Ol2w/lyDoaBwDXjGzTWe1NX+FCQdiVxtO1WdBkpQK/MmCru1g7j/bU
PVLCXQ1lopNVYXjVo8qjAO5W/CMQ8cMiasttn4VbnOMXVig+iUreR/DiC11dT36080t9Y0/p7aDL
9ioBxyWH7abNmS9FeIUg7LYLirsqQymV2xtqqqtgSJct5RCRdju/Dt0kMFe9p/ygX70k+8IdzfqU
SZPxoKqaW/VQUxQW2wmRp1oiA/Mr4HXj9DGCXDl1iLUCw0nA7xds1JNE2lclX28m9lCFV6nX9Qim
7NWAJIyRcbIh2gkjvS9wJwZh9Zl0LLiDHI3no83k73wyQlKjWMVzhro0Np+71ESWqN6YJVLSCkgS
NCuxIzfwziM6wRDqktxJRtGEIrlcjTFBlHjVFxaVf1NlfbMsxAnw6fz0e6oV5cWAmnbTq7nLqrHr
aVZ/6jVth3hnHXQ9ikZWdeIitj480SDXF6qO2I/i7mEOIeJgylj1NJCI/ZaCgTMEtdNxp5BJPxc4
TP0oclg/XNrwJ7qhnyyJadD2WbRl85Aa2XVWU0ASMuFWFmB+yEkrK1foCii8DPzElnkYrHodQPCj
5nHStEJzfFKlkoC+UWOvJBFnBx7lURjebdNU7DK+oZI81GG4GsL4pPf6voza2K2TGmFrchrtgOry
wB+h+sxhR6jdqvX9gy9yGk1heuPJJXgHql+s6IjL3KlMO3eYyZ1Zr135qK6dSTyMqeQQsLHyWTyo
j0qbQSWMQZtUxzSHQ1zVx9oumC/so9QW+6Qu3cTgW5byLWquFR5foIUDjb9F0beETOQpNnX/oHXR
Q1+3J3hYIS2EZqdGoB0Uw76msD6yDUjc3GuRGxvmsW0xwUnSXMDELJHhrL3SYpWythGzIDTRiQX/
KjGbY8WWcpJjCggqpTV+fdwNbPZFs++y4JooMrz+WPMLMpHIBpvjvuU1YP4VDoj9kLYZoieROZSd
TpmRHnQtRTzt99edMd4E2I+tSN2HLZFSmVb3y1abDdKC2dSTiKciy65dNaG8ASXB2ZNxxdmWIF/9
QbM9m4pE+xnWwH2lM3VKyUDeSW3tdXW0UPJX3+W+ZXVpfw7BsK36aKsTfzBk4ecusK7oGN2pRoaW
eGwfYA3spxmzQi/iFgMJM4H9jR7nsRE4R7qR+AOx8iLzNIpo49se0yXNHoWcMbhnYmUp1XVvUFRQ
e+Q7SjjsS13ZGnG69oRxZ08SyCH2yTmhGujs9RsSQWvHq3Al+smx79IfhGfgxVfXxSBdCjP4ImrC
RKm7bCElENjEUS7np/dSfsnZxNXkeE9K5d4Tw3Vsltct7k24RzXCsvqC9e8hD0khMBX7jjTjYZ2q
cNYSy55jkzonnQAgVfGBjOZ47UnTRzrYiz4dkOK1l0mQkdwyefKBZPXwBtWT4khtNFxMhNdsezv3
2Wl0anszheltHPWDE3iUSWJZQhYzctLaBrqnbC2BhA4j5njoFSIyEjFdFFXYbOya74LvI9nWY2mt
/QHdfsIcsmlKS7kb576g7AdU6Em2wfKnNoKIK7101Daj4GNXWbDu2c5+kqIxmhh0YtqHsoYi2DAa
J0ZfW67yUiIxpiIjRcXOB+oNMgQV9HgTN0lwk05e9BVFdnRKQIRQMhcQTbXek12QD+p1N4bGSbMC
mR8TCp88n1j+0XWCSoyk9C0TETJMx4d9uSrl4GsSDF618UKUTpBK/faz1JfgSfU+709K2Ra9A42i
ZbFSY3XD3/7aYvRE+J1VVyXdww3cVetGA0Hw0ZQM+7KAHHAhgTbNkT9xYhahDwyi0+VlUCXDidKh
9tmTAvmhp5K8yfsE0Tb+fWJqStlzItpwyTL0BaxTq0lXnhX217hCpeXI9gZHUM2mSmUNy2o//CJK
S6NiMbWuOQCHoKuusR8fmX2iZtiTyqGtaCcges49cW14Cdll8pxdkrC5CBeNBBNBoUrCxN71R8C7
4dEeSbiDBKL290kG0tbj5L7rjN7+EqSC9VmlCurHrb6w7bZzez0Z7uQWOVev+T/8mFUgH8cQJl3P
AoALuNjUoP9gbnImQnYIIYYQr8ZoLkOqB0ulj8tb8sOg0up53R1gHOfbcWrjm8qgsFr0IUUZ6qru
VCmKY+UgdlAV38gplR+PiZKmJAVUw5q+kh2Z9wuI0P12kOoE4EjD/INGemXZZbEv8wojCmWyZenL
rp4rFzk199VA2e1ayFO8DxtjjTDhitaQdh2kE/vgsuL/XUbV4w52li07dtsfoS9O22R2qql1k6Gz
N1j/DT+hoB6O3bKhhOrif27cDsDbqQw9++jllnQx5sBAFhZUogLV6UDlIu+SS3XsaZllur/Xq6Fn
7ZjDfwi8pLnRF357EdZQm1pDifawYiNyrqyHslLLFfWfGgyKmazZO4kZbwtMGy0udS2/aS7kzspD
RsCsF4+FEe9aIxY3ookh65NtV3+fFA/wqt9WpBdYfXtpF3LKcc3MAoR1arsG4g0j3GL7xhHf0pFg
1lXDtiCimV4FPhONRvnkiOJN39XA/XZ6XODpy8tpNk6TN9ut0mGINi0N0Ap5XAQu2FYr/VYpfLVw
jUGbHDqGVAAafxKXZNCiqC5GaWTH2IwXQ9zS1QLG/UmpFRjgXRi4QKkDKjqNcQxp1PE30fUVHng8
gxgdnumYkpiB4nDxLyCyjVG0ROdCzx0DxrIvk/5Z++BH9DzxlE8YxM3gk2aRbLYYAjpbrmUOsrb9
VxMopVLSilz6HQIr2hu2T6AqHX35wiytuln/K07jqDY1ChUFGEvi5EOu5YyM8cGJijG4JyaHM/Hv
K/b+1+R4/3lprgivngioXqjzbr6EWfPHof0WPsMfPP6rvwyx8gfbmgFkBD3oj0jXfwR6sF5hUyB3
AjqCe2M2o/5liNU/4F5DYiYj4cMYrqCYQiL8iPrXPlgyKAWBSA8POQSM35HnvUSsqjNFA9qJisyM
ZsEZwawajcZjyHJkHrUVWO+QKsIgYUXKg51AqPyNMh7VTzgAh2Q+Dy5GjYksHvN9SEgRcZOGTnJT
Y41XsyqCKmOqT1/IbAsOTd9nh8mUkZ9MeYk2SPWC9lIdqoOWCv0US6r4AnU8PPkj8CAppB/vQ3Uq
j/VIbnFp4x1Z1GTRT46SjrTakYVly8You/vJzjDxyZzH5cRLN0PzZ2rGb4lR/8sPbfVN4eltRZTF
9y/f//iSff/jNv/6xX/u+Z7/9T9DXEcmSqbTPJxl5annW3mMrLAw7avsn8EY/jPElQ9IQyF+mr8E
qDP8468hDhCRepf+KOQEnKnpvzPEn4sL+fQY1iZiPwraCCbRMTwXF8qW5Q8lDRsn6JGwdR1+hn4Y
GvfJh/+KctKeDQtP5OemjKwHXImsGhpUH8Shzy9T9aFCTSsGhuNF3m2oQZ1YJnVnVAu7r4LPFFMl
iY2fVJquPEaDspw6xvBCaYbhcjSycFwROoPvwKTKSVTDzAZajWFLDIRmEhlQB7I6HOgYtpcpXsxk
iW59+KqTA8rOHYca+920uZ9qPbCAbWiy4XalOqIRT5T684T14ETSp+/va3PyQPEBOr4iKhYrcMtu
sHGYg8ZqQT5MCuxKRt+99QgcbbcRJpxTxCePj6ArhovOBo23FGUspDXl17JySk/PDmkG24PAt4wi
X05yAGgrnZ/nyKzZP3urL9kxYyzEXhSE96Gs6BGcN3pxpZrovQPnOawQ1GTjoSXzXduOdaVv1SiG
q4rHYaJNoXYTbn0D3nMK/itezIm6hpPHAadFI87HmbbVUppR9OyWQvAkUYvRcfSRwouJtjcArelS
H5Obnngr1FfkxHsDakZHbxKsyWEJWcvRpVi9gOSofo19GwJYag7297eHydlgnL0nbEYR8zKnqzKE
hOejJE6HRrUop2JCqsWGfZsKBCxofy3NqNdfD3BRZgHys8E4XwaMgjH7vlVFPdNCjxk6Q9HWEkCZ
rN/GoXVdd4qKsEmnfwtLzAk9z9srUd46fLbRYfDIXXz7lz7XLhuPv5TtpGFAWoCROS+kT6XEflTA
KUwLuuRoho/JUGmbsA5VPBVUi9sQZO3b13uuyf51PSYZfjifIpPK2fUaXSOKBOmaU6RATnRyBNyk
Ib08o927fvtS5xSJ+bdhIeI6Kth1wzzPDSuLwAtrOwKEh8BRWpdqWH+Sxo6oUxI9KBYR42hMWKAj
qh2mUZ9yX5Z/9KQHxSsNms8BTlVgOwNlkcuy477XHuAYsdARuTlNz0HE8TS/DIkUFpPtjPCzlwO0
sH2h1vFVQMgqgVt5dfH4q/7/ovcUcDITGv49nv/Xfm7zA3n5l3/98T/qbz+ymgSoX2tgFdYN0U7f
v/xB7GlwtuHjz/65GuofoOyz1NgsYLgoTIuF4E9HhqJ/MOA08+mbBmMUhtnfq6GE6YIRBfGKeAaN
/sYcKPjncijp8gc0+YZukfvEaPstBvDZ1AAyy57BWqaC8w3PqCafae2nIR3ClM2dzNyZENuUy2ri
ZpNXZpsqUzowp4ZR5F99OoqknwWSBnlTU1o1X0YqZntt8eQBv7JuPm4w/5mqzHlZ5ifNP1pXDZgm
ZzMi+RwjtbEMyV+ACzGjwVSBMYoKQmAdUxvz8JvUEY8UrHIj7Vq6jZNBRXio0YqzaSUMPsPOZE4q
igOko4d37o73+GQiZYMNlXm2JkAwgw1GF+5sFhNpIqwOZcqs5KZfWKRtqe4I2A1Q1jRjJ5FcA1MP
ioFnobednMZI7PIEyH4QK4OqtnWloIKV37uveTZ78tSI8CBdit2MjYsRw5s4222olGsyyQwRuhpJ
Pi4nmXrrQULoZVJM6BPahIvKVCd5pj/GWXk/9Fgct7EiQst2lC7yTPKWemlEARWIbA68Mcc6uk2V
xPqogOQdOjeuojDQ8WsbLaV8TxnlP9MK/wNmnP8TZ9j/haYvXtiTcfjiWHlLzH39OOk4kPXy+o9t
nbANr5+awB7/xJ9TDtBxhQlDpxopbD6jeSv955RDnBxHOxNE07wWz5uBv6cclb0545vhrZvMA4Bq
/p5x+D9xHIRHDnCC3Bh24L+zAX8+Vvm0cRJhVIHXR0wqDaP5G3sCwaGCInlBg/9f7ePmfkwJRlKA
l6AUmDPbmvBnV0XFvabkzLl/z92vTC1nO4Jf1+V0Lesq3wqStufXxRWQ9YUk+yuenOqy76+uUYOU
DgaT9rfTHPmNhsIEjlGLh22c7T54lG3XdSNRYLZPUHIK46Lm+3tnjzPf8T9f/a8nKSyyN9l78ELP
CWh1rVupqXAV0PPpsqnTfmV56NRBE2S7nj7hQcq9paqvK+TN27ef5rxlPLs2xG9MA2zn4PpYZ28R
+48/Ie7xVwNz+dIK9ANk2iNh2uFKrUJlWRX6ex7xV14gRQ5WTM5w1FSMM5udZnjgX2Ty1XoPY5OX
yRqPl56TURrBO7j4V56sqQhCZ5lKqYLYZxtmIYKi6iUJ8ENdhCfVG2jNTzRxPQNrCUDTByOW93R/
k03SwPF7+9HO1ZwXz5Yj4/wrdWTe+ny2fPKFmBIqFEky8Pl3OSJkhPtruJLaIu0Ce0NjvHI1lZna
zsZ2FUYTNvmmk1zF7gnDAHbImu8Ecmi880xee/xAlBA+Ma5Zm8/WGMRPQQ3jBoGwngj6AFNC/xaq
kR/id//9JwDfbYbGURNgX3L2/Shl1IeJHgarjlYnnHPP+Bqgin/IutK4Kzu5c1GSOYUcZds2RqlE
MAtHu2gZlkOJAKKB7KR4yvTO5kQ9O8TMUwh9X4UepqwTMCLOB30qF35Tz7E5w6xFrRIrXQzyaNOO
LoSSU6VK7Ftc28qF1k2aT790pB8OUvJCkFg/96ulj6058K9GhYZBTZSb42dZQahIq67GTMP60qS+
W1e2fgh96Wsaw6oMggBjPx26ZBMh4ryB4YQA5Z0n/vJ7Zu9gWXOUE2Ycxv3zMRdbecDejLdbYWxf
0bFo95aIUgQouYyWDIGM/HPw6A/YozQMrqY3c5Qg/bkFMYEF2wss5EeiMjmsFF0hPkI/NUe39P2A
Fhn7tuXb9/uYePN8/mHxoobK9zmbYc9Dh4eSmkU+GB4oHg+Jc4XMwsmzLF6gBUj3EWGQ13US0N6y
ESYdJ8JXThFKkg47hYdkVSkxbVq61mjcP97dRR/XtEj7hP+gUQX6pkGVOhnpuH9T5FN/CmnCXVV4
8MOFlA/WPgxi4wRKIbkOE8Rs+Cp8ahANrG48O8C21R0sOOM6ND38a0qNcj1XCBnsCU66i4HP3kUc
Cb41etOulLZ6j435cgaBoYuwkHwRG7iFfvatap3RGb6me0tPC7u7pBjlNVtp45315/WrcKYhTxi0
2vkqV0xB5EmCHrnw6an16vgjL9hIvv2mX24XZhwwv2VO3+E0NE9LTyZDwjrDqcSqRh8OU5wRTdan
StXQg/kZG/4OvRDNzwpNWqa+s8S9cmUFmOIcFjEXEOx5Nnhy5ahuxBiqtVh2hhbFCxAJ1AxjgLFV
DYTfuiMrMbiX7Mx65xfPtdOz+X+eYxje7CAMdDZn00wVmCGGH00stVzW8oU22LPhraq/qHUUo8Wo
DMlNFVnCn9qnVNUgtuECSQvDaSO1qIFAWQWmJ3n8HtXeoeyh9qiEg6FsypIK4Wkk7VElaLeThMJ1
YWYoK6Q4S79BItYvtUJEp6GNvXeqJC+X1F8TJ3l1GPIZnM+f5lCgASsKWSyDQnQrvbfFDTy+a6Jl
mOCtoV2BK78A3ROshYTO/u1B9Poj5YMzOSBpHJzP3mUMHJlzdSWW2DnadcMRzfEktHSQg611FJfd
ZUKgPf09eHRSlLPCKka8mhJZOxG7OS7LzL6PLS+nF+dNrq5O5G7JFulyuU79E9aTk1a96hZy8cPX
DPD9aYXZDq9qo5Ka+faPeYGRnLNycL6DLaUGIFtsx58NTH8YlC7oLNy1vmpdT0wnC08XIRL3RkEG
DvrIAY0itmHj6Uh5cA0MaZWfvAp39//GrWjMxPSf6GkRxv78VoYs0bQwzvlGqhhlotxWX7oW5Ymp
tfXWnhTUKAEmo1L36eHUVYeK0TooWtVcv3Mj84z2fD2AZTKfyIEIApw8H16CtwlTLuBGyupAjt+W
6FB5iyk7PLBDo5ygmySeav4BA4y+oeYp1tQ7E7SLqvHOYHtlpFPzZ6YCtsF+6ZyaEGgqODY2dkus
2todQXb20eRL3ddKhrJK9y0iBZUvImzGPRDEcv/2k3hlUoYRoTBbcoaj5HQ2eeSl15B7zdUH4XlH
rxb2SkP++GsM/gec1f8Td3tnju7fJ8wXx/Jf1cH7MKMs2Dwez5vgxx/rimLh9zD7UT87ns9/6q/+
GMdzSoLWXEbSwME+SQUj05NhCCdV/HkE5+X+1QLWPhD+BxgD2rUqAGz8fTpXVMqBVBZpGtMchoH1
e2Hv5+MHgrAKNYn6Ip1gneXn+RftCamypQlzo9LNnqI+zWi8mqKrc6cQCM8XUR2rhB9p2n0EVBPj
aV/bp65J6ju5KaFDqCkS3lz1VjretwiIpxHBG7QwLQxDfijCsQkQhav+rW2mpkuOUXszNnkK8oDc
kk1Uq+8Ux9Sz7genRZ3KPGdujiMy/zX/4ifreCgkyvdRFrtoe1D8j3Z60oseoWmkBdgfajxFdQ0l
UTS6K495ctSqWr9q7SJeg2FE8Kg1HSJ75RTRndoROERYdqDcxaZvEE1cjzAEqnrzZCidfk1cf2Rt
esqRDNT//b+db8e5Zx3VDgPBApnDkev5PduVIhvSGMcwQ0mBb/ppWPp9es/2sXPCFNtX49X9O/PW
WS14bo3ywhmU7Hd0aBVzzfnpg+IlQS+wES8TTqrexdF4X8zGcqq98Fkt/VI1KxNhu2w6ummFq6JF
Jvz2z1bmSzydxudbsGyYaPMgnKtXz2/BKjkyWR23gOHFWpoa0phRV7JPg6K1TmIE1lGuYd8FlHjR
80bIAUd1Pofg4TFJWt0HoQIRrYi/Yd2RFojw5Xceknq+K+QOCVllB0E/jcbSOdJ4ImwAnanFQ9Lu
w+7YgsKr8Px1DWnjiILLKneS6BLamTPJw05NzUOifYdjvoik1Ik9wx3VteSna/YbztTarmZleP4+
jxAtSDgoBot1UlqF4qZCv/b2033l4cIJJziQogL09PNbLwM6silIPbeWclglQ4X1JbMCgl2nHnjk
VLyzgX5RyIDph7FYh/rG9p2yw7xSPvnybKPTRYvpgw2TNK7gxuzlsYjWOUnwqPti7wil7SvCPGsh
A6Ne2sjtFjD8QYCCq1zYtWni8uySd27r5WPgrubGCl1Ihar52U60FTZG7pa7EtUAe0APVAfQT7Vh
js3dUQKe/vjYf2ut/H8hKJPu55Px+GK9hCzYhHXwx31Y+WH2ahF7/gN/rZKQzCw0H3NPiiPQY7z1
n0Vsk54aY8kG7Ucl5nHB+3uVtD9QEqA8o8Fzl2VKA/8sk6TLyAhPBKORcGxOdL9TxD4fQ4DNqbCz
WFMFsmVCqZ+P7HGqqmKoTUENp6K9TOK1k9X4DIFgJOPPJ4/plbXg/Dg4XwtIFn1Egkg4O52tyGhh
p6SrI0pDmdHCifGjJSrcYimC+v7tKz3W8J5Ov4+XQidAJ0mf+wDzLvvJB0ueokB2zM+a+gCNvNhj
psnSoXeJx45XaUXy4tB1WzP2JNfDfDFaA1gm+QTEOX9ItZ+df03eTbQ0JADZJKnUHjUPDam/06HF
XwbvBYieL5Pz/aI1mg/L1NpfRHRFdpUafa8Itx0BHU51SR2wR75q9dRHCwU8hcQas3z7KT1WT549
JQqTjDCdygoVM9Dyz59SgsotacdUuEWE6sQu8yu/7H4mqkiu8Dccew9ZOUYnOEAhvplBU5b6aIoj
XtsFKYBwlYvIDUP7KiCqxWEsYzvs8oVfHovufpDifhUqyghrxEReNxFGYeBgdIBIPiB7Btxa5NiS
zCt8ZcOy0SExj3DpMTnbAXGP4RpkDZFxKXBYpfBGpwJ55aZ+geunSD7Ws9Zk6MJ39lhnbVuD18C2
UeNFcAak93S+daj6we9DvO5uYLeDW1kACLQRtkiC6DfkLOu2tf8pbYioVChJyJ7YJVWD9w9azvrt
t6PMT//s7VCe5q2wH6YAdt7nGfPY0sH5C1cWIXE5c/VjLKi/RSk5cVMJQyZJKEOEqhsHCml/ddM4
o07UmVF+7DuzemdL82KmmJ/MP7djne3khN7mVtxhBhFzqI+vQSHrNECbGk6SHn7W27/+fPc+vwfG
JdozgZEKZcrzoRkOfopsRNhuCft0IfqmWyIf7975ApgrXz5jA6eHRoy6DJzjbAlN9WJMlJkzIyXk
kXdD86BBZYaA0R5TCaaKj6FrHGxtVwDBg/Jg7EYMyi7SLSswNjU8F/KOsEpBqrouNDUji7HbIM35
rmV0lzuBsU/xjlMv+46EKcfL1G5Z5CHEOXzgAUd4PL5gnEPoeIG4qwzlEmGXvodvW7qcXQqs3wHo
gLAADdBj9DZTUCCjaythuy39NHWBnVduKlmURTFn6UNdOVbifZHk6Huc9Z99Xy4PNiZeSeCLsDFc
LqBoWdCH7rowR8VtlsrCzEHncp1gGWcYq0SXvVflfnUscxAjbR2BhsXjfv46sQ2XvRknwrUSDBH4
sbF+EM+YGfmmMaTboAvyvSJjAGTvK2FNdtn/DZR8bKfjn72zfTzf+c5jiwkPRRW7X8TzZ2ueJYq2
sT3Pxo9tI0OsezARcg4a+ZvoFwWcQ+ILQGW9PaBfvSjlDNKhsQYa5xeVpz5lkuCimX/qmkbgsuma
hV6VxynEfGsTncVo+/z2RV+dzpChoN+cSZQcip4/96yn89CVEcu70W5rethLe0SXhRICG7eEm6Fu
H6x8mp251sMox+E+7QwsR1Lwzs9/DOE+n81MDoB805S2qAw8vxPQalNetD5pMVWvOyN8GkxNhBcE
FjkacknaxUSJwcF8W+28KhrA+zf2UsXOUbAr2dkmujOcCgOE9HeOqI9pNee3xrikHTsfhOS5JPF0
swCJyyeljblGpJ81q0wukxEmJ2FuvblCsg4IAWvNOte1LQ6RyQQMr2OBXnRG2C6jFEFe7LNGzaYt
0tKqRV6Iz3Wq4UaFqgi6+jpUqxp0diSwbk/8NZUKnpWZjma3C6+L4HD19pI0nc9DOLq+gKhpxl9M
uRMQGBgdUOLjPtqQMOIR9etn0KhCOAtSWSx6bG+oMuVFMI0rGGjTwfIvSyuDf52SnZb59V6Sy9bt
UykCpZE6vj9ELvpWCys5DX0FTFoY6+80WF9bKSy0T/OsyjZPnE2qaN2LrPUs2+0j0bkaRCHfbpZq
E96FKkC1xyH+W4eS//Ka9jmA/d8X8O5u3jyL8G//OYsYUGk1ziMcK9gaM9L/OosYH+YyqwXEkymR
Qjgv7a+Knf2BLC4MHbgpENkZcwvzL0U78j70X7zix+0SIr7fOYu8WPPneQpNLdVe5kiyY59/h+xw
If8REI6Fulup4bgebe/XaPm3CuJ56D371M8uMc/ST84FTJWKwKnsuUOgH9WCQPWCgksnbp48/1dO
Oi++gMfLUMmk74UNRj1bYRrE1j4sG8/1kn6V6+khz0cX9+89c9g7RYAXlab56IDdQKHKNreR9bOJ
VRh5VcrT6Ll21+0DpdkTP01MBtZ/jzAeEKchPt189Nd6EO/CdLxoRn0z+tpmfrqiH9eyZL7z81+s
dfMtkfyrcKJk+hHa86cM+0ZJ8mkgJTmQ2BYlm6D3lyR37P35xVb2nZ8Mv1S+//bFvnfJszlcV/0R
mQ9Nr1T2If1wWcwFA7SBDNKmFPlggsQ7Z4XXhuvTXzmPtSdjqbFJ4alKfmVBdmlEtnSgx+8sTS86
ZPPL5WCOXI0agEY48PNrRNaIcsZveLlefprk7CGz9Y3EtWiZH81UP3Zmu6+byAFudYKK/t7153Py
+fdCz3oWirAqUW16fv1KN1oVML/nmt1DAbBxalJoUckmzsTB9sIdcci7yBDXvUg2ZWrfBXXzzmLy
2AR8cQuz5Ji9I0KJWXf89DFD3bR9rUuJ10oRiE3RZ7VKDwXtckW270gFcXNwtXLbQ2LXdrpClJGt
hjubxMMWhlVGNI8Pbw5LwJahcEhEu4+xanYyTOUCOEybn97+9ufv7eX98s7m7SWf5dkrK6GgmHqQ
88pG89jUrLsSkX8qjoRe3Eh1vac4cszk+uvbl31tZuMIo6Fq5LwIMv/5Y0o9iw+uzxiNWQ87KT0V
2JYrM7h++zKPm6Hzn0fZmAMpoYksC2cjQvNB7FQNRZxYvqUHfcp0mzAawjaKJl/JEbninb5DLrOS
Y+kwTzFRHizh+R4AXh36LLkqsmlNTxOA7gTA0r8y436ZwvZsJOCfGgFi8kj8TkSsUp5sRFFekuXi
mtPoUsJ35UHbyTCYuPhoBOu3f5v62OV98eNoaBGmSV0ZwcTzhzgFtg1d0RJupojbwEpP6tDt8Vgd
zdpzEw/vqmzGC1XrVlPYbAezAHsef6EksATBDElRR1MTfh6GnjattyzQEPXDZcnwI73PKUbkAh6M
C2kka540cqtKN5nVrRI8JEFvbqYpuh4rxmWVL4hhXlpx69TKuCbDE9JFt8TJ6/q1v85SIPk2B0me
pIy33lOZWSFzKmD/LHAQQ2lsKp6oz38eiP7CKMtLL30orQHjUL2N0FOOqrRqh+B67IkO40ToenkK
mBZme+ynB6ThS682HFFGnwn9WM4XBOF94is/tKPvWDBz/SFxcWB/Lsdmn1r2916TVnU9rMvQhIUW
7aZB3ZFeBqN4cjGcbGaNH3DkL6oOJi7KTl3op44UVJeUxI62P647M1gbfbrP8WFavnczifKLVLDj
LqrhQu35bHX7PlXCa0KALsMyMdxiim+7EdJKlSWnSOgbAfxV8kGA+82lbUtI6sLvNsE3LEbr3A+X
SdERsqx+BFR2pC1yH83rgoEQZRTLxnLMloLf2tCOcQVyi8ljnkhy82fAs53n3flZF2OBz2qplw9M
3AShgOkuNOP74OubbJZisextLLO4VqL0UHmJm07WjdT3+ySUVlUmHea/lVNd9af6UsTBzgq8Je75
w9D5u7Rv8Jwa45qI6Fso4MvOD3Z12S/mwLRUmu48zTiaBgNPmrbooY6N35KYTIgUKLlMFYcoMzck
DlzNsw5o+TUs96OdBGsi25ZlZGz8mI5mG1wDkkGNUwAYod71FarKKrK7+b8XgCVn1D4GuUTcIAy4
Q3u2HJqKvhBx14teSQ9RKa+L1likFt+tUm/r0iRpTKdZFOykBsRRHO1Mw1/24E20nBSmGuyS12yT
bkbdA2doeLDgl0O/vfYwzAGRvkSdtsz1EUx74vpl6mY9/8ZnEFp942DO/FZnKXhGuYfPUm3bWt/N
rzpI+N8R58W2dC91zbbXSQwowVv7HcZ+f13n0kr3hxUaIXtRk5aTde0WeN41m+MdPGmksN7jGMCS
u8NF+HOMp3WpEpAYTK6l+jcmmj89YXVhYTXVW1tpHcB+O4NcPJ/HWs2vZj5FVeHnGmUjMHIgvDqs
fnDKineXqsM7M9RrkzzidsoWcHrp/JxNvlNVmomNrM/V7OrSInTdz4Z1C+f7nYlwXizO58G5N4+4
hub+C/NK5OlJUWK0cXsR/wz4iisTqGOSnxJjdGtF34VjumnnhvqYt8tSyk5x5n+a11TZ8D4GhIEv
aipipt18tDi+AtJ0YMq5b9/ly6ISmyM0tTjQibpHYHa2zWyIL85Sz6Z4p4wGVXIZdLqYvvWGvolU
bTfwPyWh7AiK+zppKnj6YW3RPl/4IFPfuZXX9klCWHMfh1UDWfHzhUM1oOhryf9k77yS3FiyNL2V
2kBcCy3MxuYBMpEKKZhJ3nwJowytdexo1jEbm89xBRMBXISxyvpheuahu6uaRh6E+3H3I/7z//Qb
hs5/Cmr7g56OX5po2NbU6EyL7Ferb9Ku+BxY9bKwuCzQ3Lz8G876xrufMFmNvk2kpKKKvDK0/t4q
PATqsvxzCCDgsp0TGAIxqcUoK1hJ4BX4yMQJW5jaJbXWRG8l/j2X9TtUzhDqM67q0TmckRQ6Q8sa
KJVDQ6VBKF3udUfaaNxCjlvuJLndlI5zm5XBNZoAu85vZkrV58Jm3m96KXQ1HP7DZC1MbwDSXIp2
SoY8PFwhfsnFAww+jDqYl9uN0IdsJOdF8ihBJTxvl9foTP5HkVMxGJ6gt0IR+9gdpNDS/AIieNCN
b33lr21X/RoQB8XpXPp3Ju+hCwjSwTgApaaFVSnXrSyKC2elhruk0WB5UlchVcZcHbZarnMj/yFo
9Y+JFmC008tBMDUIVRtuIIa9jj8uNss+qQNM5jqBGA9HY9A8KpkRIdAtFdVfWPCziT8UWacQyGw0
hAVcWMmFRwwkZXpBIV3r1oMOeckIQ9YQX5lmfDs6BoSz5a6qvU8UvhBGlCFcbRn9atehmax6/g7U
f2uLKAgVhjuQN7dJIEHjJj33kb8Oi2qvDOGytZ3bIOLx843rugRp4hnXURVcVwmo/zJ8TMIOxhXj
qjBDqp7pG2KErzLUryU/Wvz9um83A/XwOteuwMlf25kBVV+z7nTeOCjSRTTWYA/NvRujgJ4krndt
6t31EK8pTb3XEfkRxK3DqF8rKHnapNnilDQOf16Ve5kb04n1KxEsdXAkNZH3ydMlSpxCthQuPT/6
0drRlUaurDf9U+GMD03aw50Ywn+cEyIG1U4hDhaRlsVjW7dwFDHF4frS2pclqF+9raF4W167ax1O
dF2tbxDmuBf391Dq1676FhTu0wj7ERHvTeVEvNE5Oo6EIm4LYW3owSJ1Z/rpm9J4UF6hHpe5r3JF
CG7at5QhoLQCLs4+uGO9rHK8AEIfj+izIOq1MqTpakdwES7i0r/uNEbxWUPoa/cyWikOHQBFdbbi
7wUjgSEvqtwbV22v3UkO/9NJz10R/OhZvyxsbhL7Q9kOZHrGEiDGBqJRNHJrBCNpxbjRYwT+EbzZ
02g567ImfkL3ppOHrQhk9NB5tXWKoaar3VUSBPQgnl3yEddB7CEd7tugvdEjHvyQPcXXPIh75Ci5
NUwUCpP9aIVPYUnQXb0xV7AEhPwgaka2S1hldFslh2IsaXew0VxrvEK1LggFo8dxCJZe1t2kJKeZ
ET2mJKyhgySqVLJs/GW/DQmSc/9Z1EKEj8A8voVxGflyrid8UDyxkATuEIEB6zludTnBX7u1o9c7
k9u1dvFPmEnUctyWcB+KvSmlZg0YDfVo6dnKWCCkTBABvzL66EqBRqfvPnCkXy5fdmeaDKAHRJsS
7Dy9upPOoCLDozUgcwFR0LPIB1S9uRmJKoUbpKF+FUTes8XwT6AP28olDNScmbT05MKldUfRElS0
GLhlquX4TsrkQi5lrafPEXvrNq3RbtJhg4ivhqSeeevJdKcXoCjGMCygymDpBQrj2Bi61xIEscg3
6UZ4LSFWQyevLhdgRp4sGa2hkTC+0oVqjw8F7bANC+W18Pu3ovCfctikARWr124u3bZ+tyGRYSSm
+2LqwdLuISvXM1JO7gYFVB/0cETqkindhlFw3cI1v6htEeaIxSVJo6O0bQLjShlICmgSo0mH2gl8
lBS7RpMoDF3trZkjHd3p7iJLoivXbW6Ym7nOLO0OdfNrQ6N+ZAVP5B9PFUcH9Pe9AyatBECOoFOH
ElRB8D/od1nspasACowqsWCU8r2PoT36C9Mc71NlQMhdZKAxd5Sm1ug3p9yCI8yFpXnX1f6nVAse
pSh7qMskXUCEuS4Nkoqc+xKqVO5YfJWOyKC6TzCPP8uI96Zw5HEPH76+hiEuTqVnicdWcNo/NaoH
KYEcX+l6/UUq/e9DbyKLbWtXJpyXttns4NOC8wLKLE96isKI9lHrPmemsVQ0dsArJLjzvY+1RkZI
5pi2aY56cYtoxHjtBckW3dlr104faoOkjsG8a59kTU3JgbMW/knoOSrPeypqGcHbjRbx1tX2LdQ/
zxE2KZk9KpBqymN8W6CcxazqnU0+HUvOWpyLivEkLdWvelq5uNn1QLKvmRxR8ozGaDd17l/nYbeJ
Su9JXLNWbr0oHaIIdbNsS1pMei6tDv84zIr0h9A8QJTYYvrHKOKrWuVRHMsrE4kKZD6iJZxDz2pu
iCcY4mXN+WaZUAs1trFTfCFo4BfaFa1/Gz7LiFbND8hKcmgv2VzI4q9jCR7Aqr/X7GFlIP5Tyenn
KEJQoGzutVggRaIrC2p9kXiHXMojiVQu11/g30MlCXW0RSSNwzWN9kdku18N1X+qVPup4HJeO03C
hQWO1avcF5Fi+yGyGj0SuVLJPBE3mtrTOTdhdna9tRkLJRaGQzogdrByJpm0ZmRrJ5MnL5zmzYTk
ScTbMePgC+a+RwTfobhWtGtK/texZX6oKqKTYuzvI1hsF5ll0bAvtJi3PfzdSVt/oyHn0tAiuREv
fZl6M7HzmZuDOQdiZjqtRE/TWn1NeSsZKtla2U5HdMRi8vAyYnBTQTYD+ftMSnBqDownJWoxCAd+
f4ogkQPT7zXE20E3NPCOendCHQd6vc/C0/O+mzF35iHQRZ/UFpOO4NMOaIt3FfEBrBtgs85aZVz6
MQl2GVhMSowyCsP1MlCiN3nwnzs7ug38BNqUBq7H8PHwGv0X9AP/uw3fi0D8n5uESyZWvn7OjsD8
4m/81Rq0f2NkkoEiSKVo3IhO3t+tQec3hr/5f4sH708s4l+tQfU3MTUt0zUElQ6UmHf3r9YgY/i0
LKB6Y0SdAglUDv/zfxxlGQjVHv339zDyw6jw+4oEED4akAq5HPh3kNWTN3cIZF3yR9h1YI2Qvo1F
699HZVfnsLSXMqyFqrnKTCvd5Lluok8m/z6C/74BWWaBUIKHdUTrpVgx4aqAmKpa7TGA1Wo5Knkp
uEchJ1/qeVU+e0pbbvTURfWmDTPrSkE0Kb5KlSWQwFYOdsDWXWOd2RkhVhKgz8HE3V3tBzdRaUWL
gpr277aOgAg11a6y1jL8oZbtc71mCkgyYPdcNl3bxMkqJEf1CaLJm3oUYGZ0qqfxEJslAjIWw2LA
nDU7DlEaMdEo1ynMxE18TUOwW4IIe5WDvCdw7vK7/6oz93/xEI0Yb/nn4/XM+MO/1g1UOnXQVMen
jL/41ylTf6O7Q8GKEQWLd0DQFv7VgNd+k+FXU2inQzQggMI/G/DWb7Tdxc1qKvDHKQJQ8dcpsxi0
QfOdE8sDTfz9S2Dgk7lwcT3T46fgh0Qy/DXcD+97baTSiK6kigJPvmstBwvNm/6z13v1VYrW1rIy
wHuSuJfBR8AkIp4xn1XDW6moZq5C+gqkR/onpbPDjTtaX7yY8QB4XR9gvV3U6FmtbCt7Vl1N3mph
95h10MqECBv9ujP+v4BSh5bjokMeODwXn0Gf/u//FX9Phvc+efi7P32SSrKg3qRwyZyOGPP7yydV
SD6B8EAfcfBWcQT+uvmt3w60Do75B3Jd4EV++uTBEwW9gsm/CoZ2ctNfuvlPG47iPQKPQkeV8SYA
y8c+WZWIBEoNM6mD7OurNhyQ2KulgP/0ohXpVvYQ8Kmt7w7shGaQxAtqUwz/ow9vNbWzrNXgg3tr
l7az0QfnE7oX1ip1tF06hAqSBvVrDRUCslnZnUMiZkkRF2QtpUs0O5tVOAKVLBWp3Vq9Bd172Jfr
AaG4G0iMr4GOf/v/nlsOT989uMbeex+QMJNQdeYyvfuM734/9xf/clxuTFi2DAs6B8IPHrufjqv9
pgjENGSEtDAOLvi349q/0TsRLGaQAB3+2k/H5Y+YrSO+OLB94tK/4LdnAI9/CNhDvsApUKZT93WW
+VA06BrgOw+WScVsF7DGvxoBQ4X5a+1B3uBm6YcmHTrw954O2XYQL3MyIhKe8CPPTMd4mj/XNTlT
vaBSAn8iKDCwqCfDcV1MYTo1Wm2VR123qKs2vTKQ8mDc4wvAPWkN9+wbZH+wLcfjQ56XtHYsGMPj
7BWVxWFn0Z2Nmdsvc/tFUUp50YGioOpyB8A4Bn6ItCQMJui5J/bDOKIvYnVWvDaitgDBr4WbFQxs
8dKxxYRUBLVO1VNIq2CytiNQyvk4QMsi35B8xqtfP13/3YGCIiz+52O1+f7te/m5/v7tX8+EKd+r
f2U//nVYEYZ8j5mexb/zxylTTE4ZkDyagUBjKfFxz//xOnDAfhNzCSBOLHj9DhnDX48DRLccSM35
+3X4ecb4ExIJ2GcE8xxX+y+lBccJrkDsM2DMgA+jxmAGBYXgUbwSaGGWOHkaMUyJhAQgUy8CyozQ
ekzB13NmsneSmXdd0T+twXZNTwkcJOOhx9bGYFCkIWwRD5Xaq5Jmiz7Hf3digTeYEM+ib8VUAoxB
xxb6tigYRgXWpbmyuvQTELtOELt/REj/mEydrBrgXAGzpGcE5xZD9sdWEtuSWgTt6rvciPNF1Bj6
uiiTZts1qIkXwLTpySv6DEBv0pNj9biG+V8ix8SyNuVureFlzjPbQaPFaqRbxU1/5BbtfjgX7F0p
Gv6lons7A+791TDmsPbmPowzKQC3xTunf/gjaXyfS04mX//8Jbgfs08QIMrOZJXhX0D8t9bKO1hO
7U02MkPqaqXySYos78rtatqUlI83eqC5SJFLiKYlFiIadputCrlVdshnRusBYYIby4B0uA1UbZ0O
RY5yW/sJSbyMtmNXrYCe2VvSvpbJIVNvb0yajk9oUUB9DD6MNjBqlkwQZeYfFZB/3N6Dl/zMlf/6
PlC0JoNDYg75eH/hEhuAiY/VHTMl5UYzuo8Z04kLTjCVGa/2NiEkJo9NNqBO5Vo+XQ7bWspt4e7d
UDPIsAM01tThg9vY2aey0IcHFO1rRC9Mny4QJb7L+3Gcq4qfSy/ZEUwCoFhBjE62I0kRgky4Ye5A
6JvbzkJbvgeluywBzK2NUitm9v/0kAEkhFKQwJUIgUGQ4+UxYieNxkgP7uSA2WY0f7xZ1uwDK+/x
FhzbmBwxtMy6ITe04K5aJ/djuzA21RJoy1pa4hcLyglr9ba8zlboMM983elqEvFw0mD4ZDiUccvj
r8tB83r9aAR3AaJOo38bIPqHSuANk2EzljSVf2r6kQ5wca5z4Bf0/Y5NqbUflYytB3f1xtwGT+EH
Z5/emtf4u/IpvE0WcDXd9nt1a23yTfXifXfunMf7/D7bqXuUanTaFD+6duHug9VlhxIOc+l3TRwq
KuDdLqIxuNO6m0Ghdpyaa6mst26HGnAAM2hiL0P/jxrIP566E68SIF2K5wa3iuBMmaQp+iiBHGqC
/q4u0h86yA8DqrGZFT/Z24MNRtXELI8o7xwvuNJUuZxqoi9bhAvFLpcG2s+t/tBH3y+v4OllPbEk
tv5dJTcMqR+ZJZYQG15l18ZVuPpqLMtltc9nHqOTzcKSwFpSPAQ2c8oBxCRQjERYfxeiWaS53aZD
eVcZPrfjR+p0a2ilF4U1gykWjnnkIAebkBkTisDuPx1Q0WMEi2n4oF8Wp4tQJRBH6Mny76Bygld+
aRQzSPE5e9PAQQIt0yrY8xnhgSEAmXZo1pQfZu3uPCe/U6MZg+eckcBMB4lEuMX/Od4+WW2tvjCz
/k6BPXPXQaTAVCB88Je95GTrHErGuCK8ZnSmSHKOrYAHa+LOqIp7qy0Wvl+tioAZKklbZghdeAhq
2pm/Y7p3xmNOVvNglsiPmE9l5mHim2OcanofFgWyT8GjLEWbGnjkaEEQrGZvDj0vr1Z//Ut1imxi
ZEZjjGA6Tl5YDIO74kuLVFlnibuDLGJTGRYSbyXw2+QRBe/rytldXt+T4y5YOXiUKc3YHAxncr8m
QenUXW4O94EO+l0f1m4JgE1B+ib9etnSZIgEzBojiRTXNcJPED0nb6KdxTCJaaN2p99Je/26u4/A
cC7VD0D/FFhutvkazKu1aBhLn2OZmkajf5gWRgWHxUlPrM+0AZ03ULdjby55NqHGcxCU0Okz64sS
i5c/9aw5Hn846WhKcOMcO63TdoHWe5J2B3v1MuwewPFv4264CbR1pBafLxubnsPDt70zNtlBRKRt
C7SIMHZjS2+K+/Sr/z5D0kyy4iaI3UB7efwxqpXXWiCb0l3Ruc26QXt+MSCtOeP9Iot6f11SEGFo
DLpaQeBOgXDynupKqQRqknn3aQHjXVpUb1kcweE5BNrml78HKwTgJI/cK1NkRUbqn4z+GNyDYA7o
Vqb2qvW1OX6g6bni1kfbQJDOUZukozRZNU8ZxgBSonQPC7y5jX0bBsE2V74Efu9sCzmeQcxN7yvM
QUPFzCuhLW3YaUSml23oj7FTIl7srBTf33eJtpAHhUEa9bnLlUXTzhznMx9ImnrYLvJyIrRjt8gL
H3qAoq32mhbDsKR0O1Tb5UXiWTdFa8344Il3CCQy9xMjIXAaO4Ig7H2oAJVu6iHpV+1rrmNd6yAo
0K3rxDFmQJ0nZ4nHhlo0UzUogEBnLD76XUjiRqgLB1pV7ZsYkSYwYbKz/UXvm1iY+MVQgxPpodBi
gtaG9GhvMzx32cKZtYL1jOOE18HBOyWnZSTHUluvrsBul0tJvlarnRTkq8tGJrhoManFSv20Mq2Y
A8ofXQdlx73+ku8teTF+jDImvRfOY/AV/s/4O2NysxBosThHl8TE6CQ2BeY9ZEmGUSRvarhlFShb
Vz50A3PvxZnjxNll1NGmAqUDKTj2gwpO28oW/pb1OTlp9qC7UrcIIx993HIt1QrKnO23y0s6jXTE
itIBEZQ7ggXjwA/1zvd8T4khIBwZVBiWaAtZ9xpC2tqC8Z/GX1azMjfnzIFho3qN2o1zwnqLlNGA
lKABbPrFuMofYEpwNtrNeBPdedtxG+20a+d6fJO+IS+df88+Xv7Wc+fsvfHJ5aGXSVeOLcblRF1q
2UNklTMOem4HYQwU84zMx9FpPN7BxM26toXeeM97svKNdB0l+krzqIyH+njvDulblgYzl/CZQwFv
F6JwCttIC3aaO1HQs9VWk7p9T3szHtsH5nZROkdVMkNkSWWiI9JReH7r5WhtZhAcownnpjMR3en5
p7ULwQDvDu/oCYOfVKbtYJXBuFeUdGkxVln3O8OZcdZznyoayKJfTHhAWfR4fYvS7gOWftgr6kKQ
pyhLtFbVr/an/r5bFF/a1/IlneNyPX1yDk3rv21OvKZSoiJ1O48vS71lmW6SJFkkKYUP4+Gye05A
RuJ2MyCQpLxCpIrziBn29+9AMQZUNHNl3CdcNO3CLJi5WanfrLc2pumwqm61l9FaXzZ6eiaObYp9
fXf+XZpGHjTE497XFGYQP+Z1NBNjTcZcTz9r8rxpsND4sS6Pe41SkXZT3KEzvYYjYyHfSDtpFez6
RbAFBgnKM9iV2+QH/MIf7HTmaM596OQJrCo0QzUEYfaOH1yrh1G2mdT0EGAfPxSspSiRMMpLxCpP
HopRZaxRQ+dmP1yDZDW32av/rS13PuhVJM638bP9fK+spUf5K+LV0qP0GN6Xr9GHYuWs0cK5+cVZ
kT8XHjJEmLkh/4Zg83hvR6qwVmEk8j56pepAaQ6l3HjRPMP3Y/0+l9KdPZugpP+2NtnmKEdY2pKF
tR/tN0PbGcUWkesqW6AewttsoKV3lQUbdyYRmXQjT79ysrGab+uN1mE3+RE8GRt/o6+inflg3fjP
wa1/MxYL+WM/c1RP73l2GopnNprtPinsylTNBw8Ctb38Q7duo/YqQc2XaciFNmPoELFPfQqdRsTL
8CoDLZbjPWwKI+PVMod9/6neBJ+tD+NX5yZ7YtwxuJFfhnJVJUsk0kFG25+aq1+/G+gHAbOkr6Ez
en1s25BcxwkGd9gLraZeWqrjXNR4UtAXV957E5PNs5jGA1jOhS5fo3+46jfDj/w2vVW3qJfvUGjf
RleFvtbu03AXQNk9E7SeuxPeW58810y0JWpS+uMe+j5pgdr6pmhi898xAvO2CFupekwnG9GbsJW0
bMa9xEBy1UXLqpiJa869vQwt/W1h8hkS8pJSHnPvVOXrGEQ38WBBWSDPeMOZd5BKEdAYohuqjNPp
/yBoRvg1uMYb594ZNk33sUzXiItc9jmx4RN/h3eFKfwDhxUtvGOfA5MfZoALxnvP0+/RrmnCl9Sv
H4fx1pHmWAJPg1ERLQl+doCcgs722JY9hoMSOqlxr4YOElv+S+/s5OAGUm4alP2irNPV2M6VHM7c
k5CaMF5BQEGrkubusdUC/qUyLJrmvmiUq3wcdwN66K4t/WgkJmJqGANMpunSTVt+aVUmMWyVTKfd
XF7m082khQblK9Aj2SR3nzwNpq/ldhnJ/T3S4sONOlgbav8ILRXVh8oGgnTZ2mlkA0qEbjq0KWiu
8j5OXsbcjyqp61Vv75KKAnLS15nk7eo43dmxu/WpVw1u+Car/s72ntqyWeeON+NYJ4eE5hEKepBI
HEQ37EnoCBsV7VBPd+6DwuYM6jmdE6PwNnrkBTMN4bOmHHh+xOMkBmePdxjh7h4RVM25d43RWMcx
I3ly5dqLMKui9eWVPXFhMm0qStYBc8+Y0OS4xD0DY40nD/tuZCaATlDvfw/6l9EIb2X0UUtl78/R
lpw1KfJ8tlN0yCZXtl5oagmQYNhXRb2gOnzVO8oq0LUHKijLQa3RgoUGo2tmfEgs2tHFIKr+kKsy
CsWQEiXy40XNgtxCoa8r961aqMtBghLIid1x3fu+Ck+4fB/0psJszJDNHJUzzotlyg5AxcmvUPI6
tkzHq/DsmPnLVo22WWBdGSmDTQppuWf4X2jsrL1QRgZpheNtW9eGdrA1Z7z3zNezpjwf4NHJLOXp
PldlP/gWfALRyJAxIBA9QqvYyZf0k6tvjJB5XFe58tAqDOFddrEDNchk5akNcHy5tkjtBLT+fYpg
tD7C3WgO70tDChhHMaV4C2GmszesLL2DenxAh8gfb4ZySEB5leGiq0dlxXdQtLCcfonE0sdBCrXV
WA4aasutvkRcfdwEUCUux7Lpd1FpotaRJ8X28m8/eeAtsHLiihNalaIsfvzTXaR8GNZxy33QOcy4
JmGw6iXTmWm6TVjZOeWYoXBH2kuTASuTFdKLfOxThwpRGDqESbWSr02j+RRFoQI9bxes9HF8RAwH
BtNQs9dw4ha/2KM9/AKQf8Bf6OKcPGVjkLp+4srV3mzzZjeWiB31kHnPLOfp0acgKg6BRo2DQuX0
Ox0gC7arVfuqMvW1bI/J585NnaU5DN1zFEPqYvlNcGW3cXefFXr8dHk3zx0CzqHNu8lppClwvJul
3hV1k5jVvgt1fWumhbYKs1bb5jTjFEhEN2YrUZ/TpT+B1//YARf/8OQEcJ0LsDCm2e2JG9mSi6ZM
1Jn3UU0Hp3G0AmAfw80ufg8Fl6xdlZHz9fLHntgUDNksMvSNYvxkutYJXS3FtzyNU/dFku6Czl0q
srxS4tfO62Zul5MHa2Jr8n19lyZSk7vq3gkgwLf1G2esUPyZa/Kf/yTRaVR4s7QpA3E2wrDURLq6
142F+d2j2jgslLvm4+WFO/8xP62IX/GuooEORl3LIVFTW/RXWWYxFnLte+NMzf7EF1kyRzDAibtF
lFCPrZAbRS5YaXXflVB3XQ2QcpSc/LXCIGi/vPxFJ8EaRUv4r0g5FcJUXr9jW1I9xHJs9XzRJyag
jXjdv3ra7rKNk6MtbDB9REMWBCOQyGMbStQ5sCzX8t7Xmfp1q+glqiHRBVMy6tXSVSCRrQZ1l5be
6rLh0+f12PIUXkJxqFFgRJLJjxqqzllwRZy0lMavZRI8ZbK1rUbEsUxGZsc3p5FXQ6jNjBSJ9Ts6
3uIXwDwD4gcetpOIhtcdUoE+V/aOFW8sqB585+PQhczMP9berHyyuCRPrIlbWoC7Bcj7eKVRRrMs
PyiUfdwrq84yt3kYrytfhQUsfNX7T26sfvKzZ6PLVx1I6rEpdyiezAQ151yKAA7lU9pOCmjW4x+R
JkoWhb6q7I1RWlXVmwYJuFV9kxGgv7y95/wKnAYRFBeWQbJybGiMHDtkrlfZa8+MEzflWxHcZN9i
96nQ90B8Lhs791WC6JJ8hleY1uSxsUBWhiqKFG2ftvaTNco3XR/dMZf9qYysmfNy5pYRKth/m5rs
Yh8GfeD0qkavRn3yTHXT1P0N9Ggzp+Oca4qkBZAykQxrePxFRYLESKiM3MyhzgRz6HxyW2Qta715
1aIO1oRgDvpyWpIRo/+EMQeBIZ4ecfO9uz9zxBiDSCnqvRwk9qd4UOpFWybjNbpvwxJi7nLHdfg9
liMLGjc9W3dps0br7NbIjWzhyjxVbpCsxiwo7oZ49O/yqPqaKXGwDYyq/Xh5w0+Lf7ZIshi7gNdO
QB8nO25Enco4elzzSrbaUrfT3wunzhlZZ7bcK7mSdULRmxa5yIUv1/Ka+W+oRYqROfmWycjG79Bs
bRJpkcWOurn84073DrkDsjMHRSOiBnOCmyt5Hro8iYmWIG2BJDi8DUsx52P0IzPx0o3thvn6sskD
APb4cqGeRS8PtClAUtKk481zfLXuAoF37dzBevPsxv+GhHP8PHSNBIkBE5JvfaI52XIck+T3rAk0
c1GHEqTZDf2b576wg3tb0tMKag8a++gWuOFLFIfSW17ICmMMigUuWBqc4E0LFCYdOpzEWXiuqj6G
UIsDjfTV8boLa+NRz1WpWpZeXNkLR41RXJedyP1g6xGT80OvjunSMI3qHoE/ypmKEkS/Uz0fQsgO
JOtND9UOiVgElhZ13nRfhsqks9smYfIBBeICvG5stq+AR5Iv8MwgW5cWibfvO9oZv3ir0JIFUMED
jKATw4r2JDpiiqoCOWIWe67uldevB9VbaH69VLrt5d2b3ilTQ5PD3klyV2kFhhpbXsG0u7TjveP2
M58jfu57F5lambhISp0nQzes2CNCcRtA8ZNV2cytJf6J9yaoScC4zBvHiD5zutNSoW5LSp0qIYqN
SXjv+cmuDRy4/svQXCIpNAf6n34QrVaQjpwyNIwchQrrsc+HKRC2PG7bfeBT2RnkvFpWNnj/y5tz
8pBRXqXAQn7FTCFCL5Nla02zbxUpAKThwz5adYxR19ZTXcCCbKHvAYPJwrHT5RBEv+gV5FkYhqIW
mWsH1KOIJ97dx3Zn9nVWJCSXurnISrgyimDR2jOfJxbpeMuwAhiA8gbLyfN5bIV8DhCbllLkkNqV
2uzRYYDufU7D+HSrjq1Mtypw60FBlGFvhnG6Thz3I72HbnN5pyaaVrwHYsVEisj3kEJNa8iNMXay
b4fkidALx6G1L9CDqOvv9HGX6FfBt6Vf5QgidAFEIK48IH/T9/xJd5VLc0fh1G2IfehYi4E8krkD
5dy73RuSuMl6yEYeeilepo55HWX5aoyASKn10jX0TVE/Voi3XV6Ck6eH4RdBeGBRbqVizyjSkc8w
D6oPtI6CBzhdDWcT9NcGOhj6Lvl42c7pfvK0UfwQqHBR4J3sp56UlaKmUvAQK7UEKYxJa9xQ50p/
J/UVoWShGephPumAOTz+HM+MLZQMVF5SzekXeqQqoHy6YdMiDiN3lrzk3dIp71Sfq4GMJcjyOWDd
9EP5BYfGBxGfTAVMn3xo2gVFk6ZKvW+BXi+zIYE+qE6ymaByzsrkjlGkCHxzJtf73vH2RgLA32Ii
Z8Y3zhkxoL0XawqmbSoS33dJHPfUcPeaZwq1VznNX6RRkWdOofit7y8UsWI8lkglQDqMHN/EBS2C
Hhs1B3EIIa8ougAxF18qob2xg01RFcX611yRZ02FwZ+QR+Oioqtz7CMwAoZGqinFHvURruYfhfFy
2YDY4qMPOhgArYwjcB9PTzKxuZnJrVHsYwjPnIA4hhaR//qfGZk0SvoyxQMUjAQQW4SoHY3PhVX+
qgdMvmSyNWlklB4MOsVeyd46YJTBOMzEGNNb74/N+LlWkzcrKXwz732t2GeotO+QqNc5qCFd6oVb
r2GB+88WTXj8uzs2c3sb2WAWLdE+KCgLQU5HAWNm0aZX6vSTJjeAkmtDGortz7/yPeOu0Be9RYY+
Y+bkdE72Rhyrd99iJ21TM5JU7If2iwbgMJhLEebcWHznOwNawPyq1OvF3qaWLyUPlvFBsX/8Zxsy
OYsxwpkBSqycxQE8sP1ZS16NZqbiPfcdwgXffUeQmaM1trhYmDBqpgDNij/Gs+3ome2YAk67sQqr
3OFLWjtY6joUW5DZXV4ssaMX7pUpfC+GsqfIC7XYW0p4VVgdYwn7Ts3XWv7lsqGzHsx4gArVEfOh
U6inDK0i4EeOPakFYknJ0ujerEFbW86Ta8y0RM7uzjtbk9NiB4xfpplIZdBRa9ATb1/MxF9d/qA5
I5OzUkpyEHequMfafBFrV7ItLZV/J/1jNuDnsk0OTN1FTlkdrKj+MjeKZSWpC0wvm/TXXRoAJe0N
CpE0y7XJ95iSihAgqkb7AP51PW8W5MtIMs9YOXM3U0wCTURCq5MuTcoSBUy1bl5WxV5z6BiTXC/y
ZKEqi06jqwpR48xTcGaTMEdEDiaOosRJC67QXCbOO9y7+H2kdBVpUPdZm8uecAKqOCS176xM/a03
4phiULEvkrXIXO7zh+gxHBYydH/tovg63vmP6lziefbTBHsLkRQdjek0clQHqqT6DfvlxCvX7b6b
TbvS43SmPH3WzLv6w+S5tmwq5HQiCDzCzz1Yr1i6j5pvlxfwzCV0VOOYPNiqrkSo1WEjdOONrD+W
yktVB9sR1pnLhs7v1LuvmRwnrQq7tq647jqIDVTaefBw9ndlp36ChnOFuDVdvGZLQ/rJsPJl7ITX
raVtW9X79Wv36IsnbxTc0pRVO3FDhfWqsNWVVjO9LqtbO09nTJ0kpAfvfPfNk7dKsSNI0jyr2Feo
mZer1F3UH6on6yp6ceOllqzog2XJMttAyHl5tc88X+8/0pmc9UiR4qgThpUQTYvYhe708bKF09zs
uDoGTdfRO9w3KSUTUR2D7MD51IwL5UtULKKamTNYcze/SEBO121ib3IaPEXJBgcoxF7rjVU03KlB
BLw03dQofF/+tJlzN4VeBkbE7RlgKVCLNdoeBRJPSvT6nxkRO/gujEmSxiurww6l/ZXR3Gh+tZPD
mevxzMt/5AaT29GVKlXPNPZITuB1bsvFCGG92nQLKbov4dK+/ElnH5if3j6tQUM8GEiGWLdWIfqP
XDDA23zMVo7+YiFdpTIp3BhzOc3MBTad2G3Hv4yCY+da2fvdi91/HKuZYQtxK0yCNVaSnhmD3WLC
WvyMd9vlMLiXNjXheZ1mG2R8UUstFiYgZ6Q3YTvM7pvx4+XVPG8R5R5BOEmjY+LvGX26IolH3k/0
ct0wvM3TYZmmSM8Y9lPkOMuingMbnczI/3HGftqcvAa1FzjoL5JLo+Ww7LRPfQmvq4YQexdssgzi
BXUH2aRWXWuzQ6wn+8i0J8jEgxIIRE4HZoZ3C4zkrBlXqmTc1/nvGlKxNVO5mZGtwNavf3FhJ5Ym
H+k4oa1DYGXel/KDW8g7FJ6XY0iqippjnVsr2gszx3Ci3c3dNTE5OezaYHam4mJS367U6+pVHZf0
zHpYVKoFQJKFdeWtkyUdmVdEBMwnm7Ghm2A118846fAdfgYAHkZohM6VPnkVEDUZ43bkZwSv1efu
R7lCluAJhtBH6ylfx5+bXfOcPWCcFtpqtv19doPfGZ+8F0Pfja6pYhz2bErm8IcoCy1catWyvUEF
+6Hfxi9Zuui/z9GHnHq1WH2BvQVYQ8g5hWVGWqLZleOb9325aqEs81dDDa/8OqjXLpKoK/XOnHGx
k3t3YnHy7svxMGhRhsVicB7V9IMyBuvea1el+zr6c9t68lwdG5u2G2Un9Qs0mPBnpsDscm1bxap3
5JnLfc7KZPtiaUzdMuKTsmrjhSUvCCoAytd/42j+3Kkp1rMDmawlpnBQP9mqdUaq5Vxp5f+h7kua
68bZ9f7KraySBW+BM7hIFhzOKB3Ng71hSZYNAiRBgBNA/vo8x939dVvuz0rfVBZZdlktiCTw4h2e
wRZ9C7Ee3acUhMVfL/m32xK2dtgYEH3B7PTHwE712mMuVoanhpZp29gsrKEtfag+Inn9/fv7c513
IYA3jTevKw1PnIH25J8U2Xr6g4Lho2c5/w1/iaGma1Z36BLE0O6+aafcj52UgmAlww8C2s+J7fc9
9+fTnP+Sv6y0wue4GzAvg2JxSm6SL+OdJCm/8PbN6/TFPEM8g7bp9FFW+9E7PB+7v6xqQgu3b8zB
T3KA/Q2cqtY585yHX2+IjxZ5Vx/42mVChbiIAkjbU843ov06CK/49Sr/Jij9+QbfhQiHAIaTeNh3
gyzm4MpRWfJC31D5RE8OySe+idQHJ/jXu8Mj76J/NwDBjVIgPOlu6yfHJr4fQDioP8KRfLTMu0Cx
LiqoGoaPFDKVeTEDCvhZ2txLfrdJ/rfgzJ/SzR/24E+zLgIalvAXfCjFc1iSIB6dieFbaJYQBxb2
2a8/2EeP9S5OjMQhXU3x9sbgSxkFB6VfUf1npvfzXy/0c6EMFBNFvgczKvCGfmJmt4GMJWwHw5MF
f0/MWXtroVGW8jc4T0fpXbP9iEl3Dj0/5LbnBc/8ffBBMOh+T/cKFsDIe8yGT4lfLMpB4/a/cHCx
wnlOeJYpTb77L/3l4CbAivuOgxVIpUt07Jphs3QQ5Yvr8KOr92+O71+Xep/jOG00BxVIRqc2EpnU
hfB6+MV8+/U3+miRd3uc0oZwDQzLiXhdWg99Hg0qa+OPdvhHy7wrATwBXJM/41niGMKpGDwQ/tLN
HxFk/n7DAeiCke6ZaPi+nRUlaytHTcKTe9eeykcNEXmCaj7IwwVjiLTXqTemkMr5r7zDP1d9F2e7
dSGdb7Fqd4Ym3Y/hc/SRDN/f5d3YDH+u8S7InglQa9yt4QlItYvQS4NC3sWnKu/vmg3Nh3z+Jl7C
rZ+1G++VjGnyqXvtdv9Xj/ke5RqUgFe4eglPizuhPoXF3PC56R5+vcjfn+B/PWf4bj92ri5rWeI5
jfO4VC/r+Omf/f4QRxcEZ4xYESTOSp4/Xry1JuXImZ6uB7E2OciCXx1LPuIZ/sQ3OQeHM+4QWnCA
If4ERaEADLrN4M7XtSOJzWGp43ymtJ+fYWw5fQo8qUUeRFP/JJoW7dCpCjgKh7Kd83pi9pEbF9Dy
pfHMZzdSoc0AwYBMsQKb9clXXMOyFs3qJW0hsCXT1hlGGMXMevwgh32f+5+fArhiDx6eSCihI/Pj
u0omX40saMbrymvW+1nqORW9btHJjKtMuu3+LOP5wVk6/86/RvDva0I4BPcFBJABMf5xTb+Z2k4n
/niNWD5/dY2AOYKtOQyHIDoZKn/9VJP5wfrh/tf74m+eFUaVZ6VL4COAN3mX1IrEHTHtJ+YagkA3
puJyU7UC4OYJMwVImEEGuY2//vMl8WaxC6HOiIru3VZfGmAqzRqa65JCdbQq568ODlXgk/vRXy/L
qZn/4cWPd3v+lP9a8F0QFiGEeLUfm2vMT6rCNM590kYm9RbQsYah/IflCFY7twugDQqUOEwV3qUZ
LlWRYMSa66SsvKxeenEbleaxa+Lybejnj3RL3mc15+WgcQSENtYDiuLdZsUF40UwwTLXYQxlIH+Z
xpxBCC5ru7qEdZ+mH+SgP6W9oNEBSgekKlBtGA+9h5uxMBxU5VD/uom/cZ/dhtDwrFWwqwlyt9LL
bUiPnmkvhVYXgfioIf/TOQGKDoMvqIgAowLt53dxDGZ1oSPAtLv2F/HZBgPbL4TB0VqOj4nydQq1
4DgV6iMVpp+oDnjqH9Y9f4a/5D+mjEyzWB9PLdwnuwSbKvSPxvHASVXp2o3pADhuP5R7YVzAYK0P
Mo78IEa8vyPCs24KWOhApJ01VN/jZGBdReDlEkfXYU1o3vmhTM2wfDQa+9tVsGnQsgyQvn5/E395
Uhdftz/T1K4bp9Sw9fYbJHngcPw6CPwk7ncW1sXUD2xQ6G6H5D0LJ6adP3WTw2+sjaYHr6UUnuGm
JFfwP5ZdqlsZvUgxgNzQwKTUpk0zUjdTsVT3DCqZN6TndgvfhT0bunqzMqIPq3DEb1fB/wPjpl+6
e5zX+9JBHxoG2SOMJn5fP38ZX374D/ho8nG5mb6eHQqGqRn/0Po//+T/6T/+x9fvv+V+UV//53/7
0k1y/Fu/A1zQ2MT/Xpj97rtXx+VLDxHs//jvm/5Ffvn6P35wTPjtN/xhfAAXmTOXMgFrmvxm+vIv
xw4YH4AwA/0vipErDi4O9R+i7PQ/XYgCx8gXEhi8AHH/pyg7jA9gIwOWAChayCWw3f94G9e/3Zy/
cuw4x4U/71eg2SAID0ApmLAIG+cc5cfzW9t6GJHw+JDxdr0dQLlBBmlJAsc7/tHw6WcvYqwF4gdE
09ELj0F8/nEtP1wT14oEFMcBwFRogAJrWedeXYE829mMGaQwcmYi66NE5mqEU6NFNosNjfrXD7bj
N04YnIvrNclpMAKYz6s86OVFXJOP+kDfh/jvXgyw0SBmI8KhVKXvAqpHR+D98PHyoYsfGTSoUzvT
5oLS6rID0NaqmaQatgrR2V8h1jtCFrkVtoRD8UAJtGEwXFBT7abap6811/eQkoozNTqopjRJbTj5
uUeFhm+JA1312t9YuKRuWRUfIKUKSCj0L4rQQFRRnLxxkJlkqmCg2WZmxS8KWwjPuJ44UCKOfSRy
n/O3ipa3voa/fBk691SXB8gah78FqH908n95pv96pP/X/8cWUr8MAiDP8PlHG4az1sbvZz6E2QKE
KJA9QjENltZnm5w/XHqS/wSBA6x3kPPOQp3na+T3M+/gn8C6AAczISDlA5WL3/i7TY/jwd0HsAyM
nRExkEbj//sHpx4d4PNh+3N//8Zdw+QZSsBAmIY/E4DN3HsG+mfFPPWWFWW0dmBioqcwzZeScc/c
O3DsJYe4MQ4QbxXAaXnfucHyGi5j8MqYKuPPozsKmAcnjjNmAACB6NJEAfOnTC1rDX/dzpG3Ywd5
qg1Rqp4qEHMS8PphdGqrFHWydK90Q+H8s1pl1jTsfcg5E9IFFE0HP67MvXRVeImsX8tdOfdh5xdz
Ha42yNZR6wFWyhAfeWw6ret9oLu+3QR9bL6ZVo2fBeu9eENH2aR8iaNCmlrkZcJPFuaz9/3UyqzE
cK7gortypmCAsh3mx3zhj9E0dV8c44X5MPddHrPllXAKUT/rHBhh0FKJcforSFCmqwQ0QHElATly
gy2u2iMkQ9SxrsMhi1k9blCxlftlTo7hEDZXfi1ZlFexnyGJvBkgbprXvdI5Xwy8cJtxPq01bOcI
Mp4cdOWbsjVRCr7hKZxstR+rpb+bZgh90JnR/VmrA/Lb4QjfALjztK7NXehvsyjs93p2Dop23+CC
ceOH9Xksx5xNb/lDMwGNYma2buJFdDdu470mQgRZD5PrPCiVflBQMwbYoZWFIPUrzHM/Syj/ptiX
3TYi6xc/qpwr4k+q8LjQadCvNoe3uEi9js93dTI9LzgEtzC8jfKeOhPsYFn5UHtL/ZljB+y4ilTh
DPD0G3tqAHBrG7TVYzPZe+7airyZVdePHjz8RKrhMRDdacmXfZS0pX8Y5nn038q5oTE2ZOdApd9v
Q+OdBAcHeKN4OI5b4UTkQnlrQGEPwXR1qCYa3zkWHJ5mTCG10YjcDTR3Te7PLl2mSzoGFSS2ljGh
XUEHV4b0m0IKvSwXLJ6GxLuGH6djGIMUBHH5YehDJaGCADntLRTJ/KoI2DrdMqK65Ug74vY5c3r3
zqjQe4lXiJQ642p3k6j0jQuS3c1shn7HIXOWuTYCXHkGmDGL+Bg9Y9v62epMNAXCIYTtD2nHHeT7
9WUPft03n/ljKpkEEPnM5T4YyZbTxOp4GIpOlY0zPA68XEwWixrskFl6GWOGn1zrX7O483Md+W02
Ugfa/yj4wN+rS4FdTGEpMh+hBevTg+c2iwJPWTt23Q0LmvcBs87RuA3Z0QSWwVDYBjnRcZYCBD2V
VrzUw8WgNOt3g+oFyQcJndku7eoleU3QG9014aymzFTliJYbY+VuKsHfW/TwUPVd+NkxUOAHVhjS
cso4ZrOgYrkOumjZxuivFonjJht4I5JNoPsxNQla8BRqcKnXBk1adfx5xWgDWGyp9645Wx4JvaZ1
1ZdpImHxzWEPdhiCFlS9lAW+oFcD9/ixL5XcK9bjwJ4tjinpzYayoH/u2sU5dqOBIxTMgi/pasQL
Y1yihMG2Z8uKl+GzJA3C84+sFUoOEzRbWhu6HQa3Qte+j/kRPR66JV1PtxTMwX2D8iITYPOkA1fJ
BRIZeoIHiZ93iSA7EnBxNJUBjxLSZQ88JDBrZxUktoa+KZZV7IfK6juCc5J+X7IeF30H+3oKWOX3
vyp5ZKikO2iqJjzK8TmwLh/75+9fsIMhwa6zq59T7/wbnMh8BZ8UjlJt9VJ3Dj9aEziHvqvMnlXS
3tMFrwSxt7waRwyz3XhosqpXfC+hR7AZggjPpw1MAEiXbMMJ8xYAOvw973mbGrt4kOadYf4LgmrG
VQikqY0+0XIRL9/X75KoegJZvNnWA36CaJacvr/DjnX2nth23FPonNtL1oTVE8HRe2NDSC+lX/lv
VozkZmhi8TLEjcyHfhUvUCrsnyWaha+2ndu8jdnkpXReEPrsEH0Ccszu4eSV3MeDne/6VTqPXFU6
bWo4EAuXeqluJL0wblRnrUfNN24cdlkPND4moPNnbi8TRZ/g1QObmb0qBdRHz+8YlRyO+to188G3
kRJVBhSNy6ASCDoXZuKNmsYD1BAGuOTEYb134Nx8P/AQ+grxYrejia7KjtyNur5dImgPSR8uDtQU
FRzrvWbYw9Fr403LbvL9VwUGSkZgQJZTNsgDiTU2v6JXxsf0AWou15StT6Amdplf6z5TUYAaEBrD
29UZnTyYJ2ymZV02vIcHesKGehNMIcy0OwqorF1pCqUsVgAsAwFqWgXHAcPQLanklEUz97NIxm4a
s5Dt+ghbfDBR62YLfDZj7XqZPXNWS7M8gtLC8f67+9orP099+SXUSZe78AR3e6NPuEuAoDaL3GFo
0xZiMtjdMUIxnFCTYl5ps0vGOnqwXYjpWrUOz0sFBnQ8x86x57OzHbqqKmTvwi59gE5KohcE7oB+
s2TYrFCKI+6ctksDIrTP19sBjq1Hp7dws/fz2UQwU4PRyJVXOzFMlWyVU7gIZfBVp8elkSSrgfRr
2yhJlaoeSslE6oB6nBo9HPQonvS4blXk2TRq5mg7Un9NtVt/4QFfUggeyazpvP7bSGgA3ZaB5MlQ
zmnP3Tht3GW3To4upjBuC5JYmaMZkDmBoRsWdPtgmWGcKKLmgjVAZaemtXknDS1kUyEMhrFzmMlq
AXGe9jivYuvYJSomV+3H5Byruyob2SJfoPUOx3N/9G8MgElbZuYyC0udXLfhqG/dITKZHzcklxDy
u+v62Nsyufi7ui0t/OsbbnPWDjwf0Mte8yYO5G6G4MJNCYUOZIMUtqKJ8fY1DHINNl/FT+vQgtbb
uC2kJpy5St3FITc9dJ+f+iWA5ms/82kP4Y0kR0JKRco6XCMR6IKHOCnf+EyXU+m55pLIscm6OnBz
qlR7wwFfyFat2d7FJV2UbQ9sKTLkMS+hj7nt4xr7NYC5cEmk3vRE9PetqtF2M04HW6dIr59lIp1t
DGwe2m/9AIo4M3vIGUeHxYd2A7faOYLtXe9DObhHPxLxDhJD8ZudOoUtKZwr0fUztimrL9ykXzeI
i2dFrmCp0sgam6Hjl0AZIECQqdDXWXJvXDz4a/DYW1MxqiVnHDJxqRdVyQV6VCyPFQz6VNupy453
fS7qutl0i+cAFU/6O7DywPf1kTFGdGGZquPl8+w5YyoajzPw/2N2i+rA5HE4r4W0pvoqQtR4UCwQ
W62rJkorQP2KaXGBg29VmBJk6nm5muVaGS+5UeVwTqHtZohq52Q6U37BL66vEzM2xagR/2cyrg+z
XbZRGYxpxB2xX00CV/YlyKN6Wb4yr43eKEQut04UZ1qxOue1H+y4KIc0BGh8a11hcCFGMc+rDkAk
xXEnUVF+S1r4MIP6GKe4k5/H2gyXbs+7m6CG5JKR3aPmPSyAKmIPEpCc+wQpYw6DNL6PunDJ/BEJ
6LhMUSEW/CIaw7ynpberBwpxiassBYn7NCfTbUnAazGeWHCIjDfteqBs9vCJbm+CBSgwZDWIatrG
T00y3guk9gcWDm9xMn2Bvw1yL1TvuUTzNmuMi8uMeWuEGRqT/Wb2xGtkRJJPTLzEzYrbb2271AVk
vscZA9EfvLAlnHDTAi0AgiouTgblxDSqSZMRCOwUIFlftlJ6F6hF2q20K8Y3pKkeCbBtPFVJQ48M
orxZp2Dly5WXJci+MRPqzAaSXF3eB16YMkeqDSfeCxUNnk8Q+TKedwSS+MOiKvCgqi7ZlQFXN1Zi
xjq5jT62VS3xmbwy75tkPkzErhkny90iabQLNNoS3I+9dB4MwP9NcJJh9EKb4UHIwNuQuF6LZZzC
zEXbczPoMmLwx6lx6Fd168TIKSmj54/61ecUlFUdTdesM7YYa/3VDA4SXTjXpT0sANEVnuWdV8XT
zezIsUs9HnmH1fFUFmoqsNmm8nGAwaXKkWBFG4NsKV3Uqvc174NtEld9Zpvkyzx5dVZHkwSRCd9p
6L1yP+Oq2zW+c193/t53qD6UgSE7eG9EV3OtLx1MTrdO1bIDUAMsbzqZIIpUSTqwJNoop/eyZoLe
HzzBzuh515cFinS2Z2GA7YwMPB/5Sm7LyneezChFOpf2ZpHTC7QjmgdpesAtA3U7OL64ZxiHbOeg
9z+hrho2lpI3jVnkIYFbGjBMQC9b52ol3amN5dZQZFqSAS+jlJD7OmqXvdv5fYqN+1pbfkHwXp9K
tAuBDtf4ju7Zy5Mnhzqah7QvBzcbQwZLlmZoitlr6m04gkidJo0KLkwwylsT0HGjHaGhTQnli9qr
IfKXrOOubtayCCRLjnPJkJ45n2NZTZdxMtvcb535awmBt0fIY7Q5bTnceR0TQvm4gxlvrcpHaALJ
U8OJ2a5RWF4aYPQvWAnFBwMaIzpTyHlKvMyIGHZtYh8apMsQXqF9XQMU1EEaCX7d5jIcoT8oMcm/
hFlGC73SaTwJBOcMzh82XZdWn7i3wKRawRM1dVHFZxVZ32SQrLmw1Xxjl8bZ2nMdimQF5irBGKLw
1tNrUAUW6Zu35I0bLfBWaCuZWWd8rWaOTCmOeLZgiLSNeDhddDjYplbuJ3DuQSijwj3wUAfY/wty
nTF4XkzDMi1snS6I2U/SifutgQX3fTPE5IbNY3Ah4HOZldYAcZIkazazhR25rG9mvTpwPIr8jfSa
J9AVox0NVJirGaZ+zajnvZnpkNJKG4SNiOtNtNjyGk/HCz10p2BtQQaFNnR4t4rgUx8Fa2qjupow
3wmSawkQdcETb3jtIjRypaB46a1bgjFPkIlMk9TIz0BZXQ1rduHokKOMRJnTCTUUso3kJvCb+W6g
HkPNLoSXKxj+3FYdcwvUwvWuk2GF/E9MFyhRx6KLWbyfK+jyT72p77uk7W59ueAaCBBnL7XfrLu2
Gfuj34X1aSrp/LbYGnG81d4urht212JUmDYrlYXtAud59CMInGHQnDa9VFetU+tPRAfqwCenUimr
hd24GsFlDMLqcajETUW6ywDFP6vI5yZUwwNFOyurPcheKYPcVSYY1qw2fOC6CYs6XNpn7TX6omaK
pr5r+JOGCufFJJAEuO760nsz1BSactlOfbheBKH8SmAHdmSmWi9K44HLGEx259d2RDYBuaeK4sgl
gg27QLqsCJ2gTVXJvnTWH4pSlK+zHqZt07eXPcovCH91V31s5U0cLdG3MqJN6jM2XYzI+G6cvuTb
GKrEPCUzU5+lDJsLvDqewxAs2MaLlwCiUA03MZLx6wnF1o52JQx40XQAoHRs3DTUU5Q7EQ7L+R2V
APFjMIE/aIWz4AITi5xUUZivlV54uggtbk012N3MZbw16OZlSQg+RSJjJ0t67TwnqgwyEq5V3umy
vVsNYKSsYphghpU+KKRDm0GhxwhjNjOi7gk9bELQWFJYDMxV0S7evO18TJensdSnWkzlySY17BWr
pc2llcFnUF9ctNkYYOoj0dHOU7q9XZFWF7JynYdoRHlS9TB9nICX38pzl4CwiWwcgdt2qckeOmvj
Dn9XtU8smknoNTSXwdz0WwbY+7dm5c2LjJW7OYsG7eKuHbazbpdPg0LwISwB3AKBL/gSedrPVLfS
Fxp2dQHbrmm3hiPdRQN4EQvaNs8NmZZC8IBVKZ9G9w3SbfJxpGpoIEM0JbeuouRKr4J8gXJmWYQz
fGPGMQ6+TmgnwUp5YdB4ABtxWoTcJBM6NF6JTZlUVj2iBVW+TlJ0p1KMYybHuLtgatSYikjzhSfT
k8+C+mQY17tpHJDYhIntPi/WBreeJSaFy5r9RLkaEUIC+jpDCOSoIKyK+XNct5k1QN8PmBHfzUOJ
INxplZn2XGjLxTl01l3zQVcgBCtcQl2FqhlGqhJwjqBz6WVdU35UYuKvkOhq+vO1w6J09lpxPfYr
iAWzLxRII5wieejhuBI59XI0a8LVtor8IeUttIm9sc4DFcOLxa04Lh3hzsfJSfQ+gMIsajWm4Ulp
RXyLblt96UJC6aXxtMKkE+TrtDdrn80VnZ9al5G8XHD/9+i53QcsKo9JNDl5szjexkuYOXScq2zy
JdjNjuN8nVQHQijh14Nm8zWgG/bQlS36Z3XHt6WrERvr9RIYarad0W+8EHFd3jj4bEhKl+Tas62L
BmdEs2Vq1KUqSXlAbG1PFZTZijbUFqoAyHPjhY1vCRIh1bFXQGhenZDcBWiuXjhSPo1uecf9FfnQ
TGZwXazNY2wTWnlv4EwBQuUnn6NJQF25xNP6LTuiudjcj5D5Rhbk5ZAne4iM4hmFTkpGoCTuuqOf
GkzocxenofAXLw+RyMKZu2JZ1XiwVbZiIwWDwaWG44ZRBgnmog4znGXveodi2wz15VwxD+GuWTez
gEZD5XreAZLIc96MyyOT0zMQODqrwqkY5LzpUI2mbknmS9dFB7Es2x0O+Jpy1ykv1Th6+Yom9zEm
Mt5ZtzkzcQ3SNZ+ynIHllnliFHv4S467xQ7LFhK7wF0l9aHry/ESZZKAcJYNXudYiLxiuPn55N34
nYY0XOJsgtkH3wr4iq3q1+BrRFR/F0GKu4BJLFqzPgqpdWlAvoCH+w5+ijR1RlFnURV6BWqrBK37
qb40MkHvtR0bWKyEElWkEM8TqUFbrAJyLcQIyTftALAg1ikocKUkVxCmqYqEz/ctb9zcHeISmmGm
TfU4upkO/Wajo7K6mUd0DyDgAglCf7hcGTL6oUH7dpp6tk8g+HUp0UvaxL1BHeWjyO47vHtK4NcZ
uc7B//5k2A73Vi63iUSqzOc6SJF3IuvTuk/PlZWXQLBJYzSc8dAeysmz+QAAwMkI2LV24kkN7HJW
zpuahZM73JsLssT8RNhwQwALSed4hO4dKePdCqhuThhF9hfSVxoNPaoV+YwWj85m6ISiiKLVfvEZ
zVR5zttbb9NZ9H/XqS0cOI7fzMrHBjAtWtI+yQaUExkmmjprnNlJ6wTs1xSyvVcVDncWeIoXs6jb
PW3ji3EcNoPXPZuFhAC3xSiDNc3g9fsEP7muQPlQphHGQxsdrMMmrCON6cZKcgwnLgPR3dtQ4H7r
0ZOVfnQhEwD2/R4TA1lVpgCuyRZrazmkidUmagJ09yoFDbjSeqnX1/597AyfpgRtOqhX0ow5scWN
SY5lB81fsVADbRc6HANqHgZow6G51ZFNq8izoD5DaIFDRjQl912ElEuPvr30Kg6FDtSi28RX/kGF
020cKUxHbDOfGnTGYesTOapIOss3oVw2iTd/nqvkLgTeC0LqYotIP+X16JWIvYruJ1uTe6SPYsuT
L+BX+OjfSTSgSXKPPPKJcXuFQqNLmd/BF2SSbwvmOScwPMlmIrG8DBz3DdJ2aDSpnEBU0YWc9jbR
q9wZf6oOPrVb3JgNYhq2ROxys4W4YYl5idw0gXqbxxY+L95Dqcsg72pyu5ZBdxCsFRd9i8o2cQWg
7/IlohX6W3D0OGvxYbRVBsO+9uEPtYBKkTqSyotVgPJcWnYwMVFbz3G/QNbintX8ZebcPTDluLva
iGbXJg0mSUhYj3C+BnwVqdoFieq+Ql1tdiCAQOkwWpOrxffe/HZu7qAuZPedAxfasFLqxqfAJFJZ
dTmrYPaF4r2/Yau3bEFx/MQtrpELSA3nvLpHSDf7pjUqBcRwAZoPg5056thnBdVUWIJLbHEyiAx5
1340QuBpHJEP4bz1JZxRzPqpndyLgU2bFUpbqbbTAWLRV5AfFCkPy3rjNuLT0gU3eN976wdFKM/b
s8Y1t2hSoOu6HWp+Z4cytwKjP2gxlde8wg/NU3vs9bDkzqBuMWm79W2/meAjoEKaw3q7TnHXFG47
4y/UajwG5ZjLqbqeEvfRYTjqCuLjtV/hX6e3urF1Xjru69CSfYjTMGNrbM0kLhWhe8ejd24EINMc
tAc7sEPoQ58pgI1wUnvXVsBrHfO1KU3QocwBjDo03ZCgntTRY9XL51AAokGl+qStA+xVlQXucBdo
aGoOq7s3mERWqBYLzHnVM1nFqYLwnwO6E66o3DbqgUBZG4VLspGRf/JdNRTuAkHeKSmXEyu7XTfy
MuspDwretiUms5h1eXByMMy+rhAXPTg9rQ+zA9nqcSyfw3NmETrIoKJmyiPYuqdqYkMBfNqntiKm
sGt56aFsCWdCil6XiA04R00CvqvqkiuGAcKG6vjAaJUc9QD1xnTxZfyEhliYoiwE6rQczRUcko8a
DP80QqlZtNHIN2g1qOegX8ZrGwfi4AjOLxNnBdl/igW6qVEPakC0RZ+F76vBiTaj18w4ufGkHgMt
zGugkbAPFn0XbHLZvPAoRLWOvDooEfMh1OMUZOhVYZHKQVvyLQIXIGuBqsJAhkwgxa0M7loDZrot
GTDPQ+upmoO48PFlgKwVhQQDYpBITYLSzeOhL8IJnWSGbgaf4ztOSb2bYzsXwTB9CeoanQcMqdCz
SKeJ7/EFIZMK9Fm7TDLXpusRNMLwADjjrQtaAkYazqaalseglAcd1zBRIOQ6mta68GLVZG2pH5tq
ujaz94BRaJ2epZRSJwpEDk5Sv5drv+Q6pF96pl0U5mTaziLq7qdujg80ELfjGu1pmfibCdobmW/d
Jf3f1J1Hc+TKuab/ysSsBzfgzeJuyoK2STbZboNom3AJm7C/fh60pFEXWGJF393onDgRJ1pSViLd
Z17T2fOjWSF9J5u+vG76eefmU04/3vjcK7/dDnWVbh2K862tZ48OK+oB19vIxCFwFd5xojG68SnQ
WnHQAqiOst3oR/eZFE9eQdGi9Xo6/LFCHmcOcfvSN5GIDmXnfGl940vXj/m2oae476vE2DSp+iDK
7nugI7wQBbRSXAfuk0jYx9ZD3A3VocxbWkG5/t3NEhlqLkwU26M/52WxR+hg7nt/rnddnt80qt+J
bnCvSi/9rJU0I7LcJFRU9402WEc7ro3D3NZPfmSQcjtPyvWad2L0RkiYo3vblHa3ixTl7V7yKnN9
Wtd+4W29QZQ7etDxteoT+zAbdRkGGWE77XOK6RFJqOei2dAI/4MRpIiYVplzF6vkpi3abu8VIjSi
EclGtqG+PDQRCUaTZntZtmgJcDr6zGqoANHBzcz03aB7qJa0OlYW3lRshyTJEEsuy30MeBYUqBlz
6qbkKvcpWuuu6e000gI88OAz5Pb7fu7d/egMj7UFYkT39A9tm4KrEpXNP5DHT3rzqzVSxijlnRKF
RMS0yO90AOoEoPCXDJtEBTEgshupeQVVXBI7BKKGlLqn9aG3qjGXD6WoDOvnbFZRvYtquvcbd87L
/soqOy9D/Xh2p01Vt7l1R0/WaLaG02dwi5EDNW7rqok1ZHqamk5UIzQtPTgtfh476ujN17SKc+r0
qp0/xpTqxseWUlK1SShGDkf+cHDuFPlnuc99d4ofeN8xdWi0cvo1ZyNkV1rtFfV6CQgwlBgwZock
Ah1nbkZaJeVWirrUd6nTaMYt6A8CQnfy4s91NQjrXjm2Vz2ZNMWIptn3WXI7OknZPfVNFBC4ChPC
QQdGqbguRBx0h4B2N8V7J+jcLXDhXj+Wrt7Qa87mMtNuBLXX6X4YIyYXRSUlLaDUrdqlINUNcxP0
vQFIr1HDaH8q6mHWr4PJmC3CmtE21J64x/UxrBCCfTxIzd0Ymj/tQAQn/caQfvAAmsK/R6/z21g7
D34Dgtfue3ebu0VyVFk7PKEmDRYkreqwjaIoZTt14otMh+pBy7Q+2zSFms2tqfOWbvXC8K8AejzN
MIyepcg+icY7uGlMAdyItqbs+oPIrAd/kD+sqNtpIHDkJp0a+5HGeXktNL/yt9yG3fzBTjrf/9U3
jbmM37s3QdG+DJVyuWDigyai77HdGUeZe8cgbY6gArc0628nJzGQNkBoWqZlQisknmnCJFQdPfNA
8yK/anv+sEjVfGXIMt81kBzyjafGD/WMjWgzljeRMkneCHtvBjlB60Cb+0Y6cbzDLt55KJAGpPTd
HBvNKq/aMZiOg1V9KzT/PjYDSY5UXw8VMR7Z0cgFN9cjx9KJ95rgHnXNqtnqMSdkUJ7xErU4I2ij
6d7hamjvqF5OQBnS6ErrG/vjNKJirw3zR5wUf5QEHTs1NkdAnFHoVZBPhAqKbYJBz8eiCn6Yk59e
AWG+L70Gc5l+eI7HZLzpqXw91rW/gBq95pAm+pdCoVedxC2vjKVRj27mShxSErRiE+Nt9NXzSWiD
eT7YI33yERmRSMXjvvAH+Al5TSOinq5p2lkhONpuF0xmtbeNYTrmIneJErxPXZySKRft+CiMyN24
jhRb1wxSyseRSEA0BHe+1zxhXV09ewEyTmk3u49g+oJwqAUKEWlef48GbOqHJBD7oHZGejOtESIF
Wd00iGhtzJRObdwsAsrMfsM7q226psYGKjWou/r+TQKY5kdN44DiPjLZxTDM73xIFtsC39gNUE1z
M0TZ58wl/2wTnrbSTN9naQ/Nxx/9PW3Y9/Mo5R1K07R1g5po0OtUsHNkOn4obUsSzICRuqbh3U0g
Lfj2KIOXk7MBlTx/BR5mfsuD3CkfVUByCL2nNw5FboygBaYybQ9Kj/GqS2X1be4D6oGbnone2rmc
cSLO7Y9ZYiR0GMvqBWSbcwPosdtqFg3Obm6u5+XK2qg2yu5sdIZohxW3OXDBba1Tc6mCqt0NS3Bj
tNocEnOkH9KswqV+jAcclaPxmguMwNqP8mzbVOyDPWz8Id42WCg4m7YYKv0aiwNOn6W60f9B0lcg
rNA5UJjHqLhtgmxX2vVwPYrSftIct732OwndItbch0CO04GeRHqvprh4iqviu9kI845DXGwzmWuP
ZSYfTc+vrppGs9/TFjlSOv7pNKm/05r01u0drsLZth+rzkAKKzEibYfUTBqBAYpndeO74gu+3S90
HrvdlMz7rta1qzQiRTaT5GnMaOQhXKvteIdDv7a0n0UNxqAMvG07lcfULEqkXufhihvi4DjgiHwO
yV5q6dSxyTN7ZziRwcvs4ifs6e/7gN6enhtHOl/VxrSHm8pW5pVpoUseQb3d9slwmFFnAoKDHNUD
3j494XxBP1LBAKknKXYOAIEXs1LevXCl15IYtmpbpo2+xRJIXRlxNm1wb2he5jT7gL0rj3dX/yAB
Uk9A8EA5lMP7mGt3Bnc1jj8xv3umQJTgF+AsnfonIfV4GzWBR/w9PBOCpjDTuCfqLhsOWVd9nAMZ
UJ7Nh+uo1VkaQ9ETH9xiyS6GZkDVGTH1AHV54TjOhga692Jlrn2XD05+AMiQHMfA3KfggKZAzvul
lM/Y1Lf8dKYO3rnlXoKvVbdeXBf2wTS0bx2KrnvqRP6VOSb6vd9NNqeOHRYZ4FSGxgeaZgkcQVLH
DS3QAcPGVROK6Agb38Nj+ZI59XAHnjs75mk77SHg2Tc0I9t7a4S+2uvFj4L9uKtwGripG2CrOOqK
n26cgBSq94MasdOqbieTkxbU74e+BM5G0yKUdX/rad7OCPo4lOip7C30/QnGi2RbWmjy0eNsiX8C
oBlueahpNLQgf2i9Xwe47XW05MxJ5TvZdtu+ARHRpsb7QKh7T1a3EgFuKmNlf6ikAGBrN2hA5LbX
7cUcVLdp2mjAd2CbOSCVdk1R000Vg7Fz4wiqSeJHYdvYVdhReGO+AL+SYPogDeQrci+mnM9XyloY
6ipNEUUY0yet1T5oKpvobwXVJnBGdMGGaeapdx5K2WPkiGID3QlI35Fsb7RsKA6AQUNadeMuNgjJ
y5JCpQWpD/CD/zmP0Vi1R+27ZUzv56ozt4ry+z5r+tthSLWD1jtzuZlm0kPosj+X4vPVMHs/jVTZ
/tZwe0S7CBU2g4ErYcHHuouKriAD+c0A+StQ/F3yvUFX/pf6zWL5f6yW3yjtf//b/7+A+IU8/59Z
Mds4yX/+yYJZ/uv/osC4/2XjU2gvaHdoFP9EwiNw/1+2jcsF7HksWwyH/8G/kPAGAPoArSTk74GN
Y3P2b/oLN/h/IQ0IRt4AJstVgHr8XyDhGeRPGDxYbGqrPuVmaK04UhkLD/QPVhc4KCvVjHG+MWKn
pfril27+CCo5j17MQpbGSyzS8tsfX+afHJz/VXQkD/St2//+3yuqoKvzXBmegSCmhwQ4AvjLj/pj
0GR0hIxE7l97m3di8/Tx9v794yXtHL7QycTWY6wmFky9XblO5l9nm09fnsXmNtpc0GRZsetfT2NF
sZxc3O2oFPnX7f7x093zQ7p7mLef9c2lqawE+V4PtMz1j+9FNpVPzsRAN8HG2D3HOyZD+/ACHdY4
5VC+GmZNaI/M2NDTkmXJooHO99GT3Qa3vSVY3niILUToGgZ+GHjvsRraYkZJyOxsI1CxUJI2ln2d
SazUqkta8RdWck2bsqd/feb58O5dsD3eg3Pavb0jLw0BKeXkA1OB76OcmcvNl3j7rDb35ubS510I
U38STvDNWKixHvGlAUE1WPiVfyxiJSKi2MBTGC3aw16jfLBzcYff1JTeH96ezil5G2oBQ7kULiHQ
Yc/q2ctP+XMoLTJBB9XqqEGAehaOf10QeIbAebPrAaTbBkSS/o8nADaT+FmeOdSriwQgD444WJI7
RIuY260NEzNS7TkjwQgpHIJC1aFtOFBrloptcc07nFzgG1vr77kMiD/QcpnYjgPm63SSlKNrszFN
BpQQa8zGdkHwNC7Scpm366qh3mVZHR0VYjz7WNXejeM0VdgaAz2WQNRkwGr4WlV6U22VgYIDSHh/
lyeYQG26ZJx32hjxnruSiMKRwZ2HyBu6R0kZiqbyj9XI05q0vXcFqEDeaCCSaCHB7bO6uj44Zkuv
1NPjPdUnUDOezPdVLy+S9FZbCiIcnli+6UCDRAJ6rZBYKunRKkOS0wIyeAjyHChleVGL/ZT4uzCl
gO1aMC3cRacTicTTD40OjxVl+lwfJlea28GJ+kOjdc3h7T37ajkDzDwxQ3XRsAMCpq/IkaRRZOeT
tA9KBc2Hyi+0a1Lc4X3nekb410OBZodBxKvMM7u2azOzCLN3asSHSXgF9CMte5mk6vb+bHdPfz/U
Qm3FOgeFHGNN+odFgWMCXHnKjcLZe5SGdgYtn0NsxpcMQl4tE8bXvN84JbBcoLVWH5BMaq4QZnAP
ASof+9mvBuRhtfjCMV9fLbB18b/i7LEVCE/WtNCo7ZJW4bwaepFh/ioqYyZVzW2AJhFdkv0MleF9
0PaoJ7/9IVdvk71IZ9i6jtE0/lu2Za1mh4+0Xiu7j45CkOcCcMubT4s8dHYo9CT5qByv+ZwQa0Fn
MFpgQm+Pvr7cuN0IxWwX0Do6KbiLnx4BKc246u02D40MnsZ2FqXhhCPMWEhGKNs9mX0gLhnrrL80
gt5Qki2dCBBTcfRsTsf05Qhot9Bc4DoYKHLrik+VCyKPEB8mnj+X0BRKdeForDeR7dgGjwb/4WJB
NG91qToymqXl+GUoi0lQRXHKO2D1yQW98vVZ/z1KQBRrmbgfMcnTqRmuQfEgo8NVq1beGJJkCxqx
OlCp+zvzBa5HXgadN4KPiZEvWianQ4neMaYR0kjoNsAkB89AknOe+/3b++PMhEyorlzFpNEe3k6n
o6QlWGo4UFU4FGZJkNTOeXIQAXJVO6oZrn1BSuT1cLzpqD44BrqfyOosq/jH+94BehszU43hoANc
LB0rvvGxe9wWMEkuGJ+/3hAeZHvSEI6eu2iWnQ4FXUOVseNOoR5Fzb0TgSujLD9eCKXPjYJ0BXa8
MH91vJVOR9HQDRKebKfQoA5/wO+uCbW6+Pb2Ip0ZBEgIzwVa/DbJzirrwAu1lYGWYglVGvM+HUqK
ymkSd7/eHubVXcHXwjkJ3zLCE3K71Rcr/ZGCiJEPocaefOd1dXRr0kq4qyZ/puY1Tv+QoviPgdcq
dmUXwHxhdVBf8aBP++vD5OSV6KZyDN3CFo9uprS9YYEFSaWsd3UwZDtVKXMP/cC9UlZSXli6M3vR
M3QPStNC9MZP73TpMu5LLzZ70AlOou2jKsGveYDAsKFL3r+8/WnPrCAWB4vYCVcintjrPGjSZV70
xhAK6BM5mBnqfQG+N5dEl87NCVkg/FwpD0I4X21H2r5WmlrBFCLoUnzli3pt6BfUpo8lg12yiFqn
wzZRHF8P8ZblVUXMdrVjWsCUiWflWtiLwfIPkFhq/0HXRPkBNLx2P8+FbD+nMvCfh8j3n4qmxHG8
pqOPTmuHnP6F23klwcKd6Tpo6Tqm7iI5xZouy/DH9SJGN7XTQddDwXfoqeOOfXCkhQim2Jxju9nV
anLafWIS9ILjI5Y7IB/bw5FNTUizlOkVEBroWiNaXDMy9TGAsg+GSKYHE3Zfunt7V7w6APxcPAnJ
Ogxe6Vefb3S9tJPWPIWpZ3g/ikjTwfCZnQIaYDo3gylS2nt+e9d5g7c39Wm4cBu/eqiX8fGPYsew
eijPnX4uT3WVY8t6wjEaEqJZBPbWGPrkaGGsirerndwCjE6u3p70qy3KoFRurMU7DWfGtUb/3M1q
xKZtCpMk7b9kQZ93W5G1JX4ARtHOF0oDZ0czAgBvTBJv4eXP/9gR1ZCNTe86U1j0SX/lpV6bbERb
A2aMTf3C9jv3OVGu4upElYUXYXUaOPbRQHtnCnOlQfsh5eKanpIuDMpkAHJvjvvR84R9IbBd+c7+
Y9dzs6BNoSNdYVirGC82rHiGGQtFsYQbWs9x3h1NZUUPsE4GewvDKMwnCsmVl33UxVC9s0d3LwoL
ca24AbA/9smdQdqS0zMSyrwQmL16VVhvwkCMfLF4donSTldASzwtH3RI0gurYxsX7fRMCV5D718t
/AI9v5S5nFuGgKIgZWOHpVjrMEUetDB9kHro5G5Or6gI4DO05Utl12LfNcjRlAOOt2/v6rODchFS
3AS1S7xxOks9t3rNwW02rPMBVEQB2AK0klm/N5MmfootneZPCifj7xQrf689xQsL6TBifIq0K5W9
sQYDCY5JD5MhgPWWAYnR9nnU+z9cFvfjX08SpQgCHRdjwcXV8nSS2hjQ6/O8CUkDXWMXqTzfOInb
3dN6LPb8DizVqq7920BueceIGPF9cVB6DFZvp9tbZW41+Nrr1EWR/jTgu231IfXE/u3pvXqkfw/E
bbx8SOyBVmvox7Fl0VyF+ZLSlCahysJ81C9Jv58bhU51wKRMnsx1CVmHbzTShzFCNTdlv3OiodB3
hufISwK36yrv8hpC+qOchubIImizOnmFmwdalIHQrBtdB1PbYMO5q6DOzVtLLJ8PgRP53KIM6SOE
oBL0GxqzFVstbpCFVEOuexu9gsQSJn7iNBeurXPfgQjd87iaKYi5q6AWNEtRJbIywjT3cZMoU3RX
Dq4dw9d/e1nPPAFUEv890GpZyVUhBVkM5EBbEeDMak3fVGOdPxlNDczs7dFepftcccBdaOv6pG2U
t07PSF0r4IsZXVtHgzcpFq6hm9LnbcdRQppqvXdJYza7QFpWcmHoM+EEbAKatvANEEZdvwNTNGSA
sbkLJhkUz44/K30LOmV84l0AYp+rQL8VWgTyInCq7dTnVXrhF5xZU9I75o5yI3nKOlHxzLKrA7eF
Ii5TvBwLvW0HGGC41t2+/ZXPDMTOJv8kF7exd1496wV456zIFIIBkDt3eV6Bo5+U/PuniwyFCIm3
FU2ntcRsa3WDCkbA9kA9XGr3chiDXY/L+HcuojgDLBvZn96e2JnNCuRlEaFkHWmgrSZm4tBQQQb3
wpLe+a4RaK1ZE2JOpIDRhfznzMMc8Epy1S0xMxXM051KZOQjqWPYlKGV+iIzUTxYQYTjclBLVJEa
UEDdhdhv3Q9ariQEYdmgQFcpy67rvk7ZoOBgCDuU5lx7BxQtzGkT1zJ7aIy4vpmHonoSteh+2Qpm
Aoi+xHikrexeckI23DM7iGyaciNxArJ262SXIrwjgTa7Ya+6IN3CClTNAR5d/aiBRHTvDb2xiqPv
VAoUfxc0SIKOpvNdCSvQD2amUPKe+qJ39m7iI4ku4rrctbwg5RU07QkKf97EPpQJS30oiqTptkkS
mclO9HYKm7yYo/cl6KKPuHhLFMjHtv5kzVljAew0xnfS9QZUcloLjkdPYcs9wtyLqoOWpxZyH6YG
eiTOauVvZ7uxoc71kwdm1pfGj6bBb5YAtC5vY9MBW4IrYfahhjatsYGVh2pW3pZPTgfIeJPi8Ddv
qhbI7L40UZHvA38AiYS0MvwYLIabwzBpOGkFEK+2jj1mzS5zes0/jJyMYav16dhgo25F7+gP9eVT
imBitPMsuMnYEqJvcLBSMJgbmyTQ2MjaN6P9XNjjF0PFmnqXJl1z1w+A1zfwfJovaUWADkLB0L62
KKv4V4gFDNOuCZzpg0KE6LlSBbxtC5T6s5Wk2s8JdN93v1V2fWx7a3h0oUwjUTumFVD4yAymXZSR
2RGGj471CIe4Ebt+MqPHJtG1CfiBCh5UWxnGxkDo6ntcqNHb9HgS3is96r2QOfUvZdc50Tu3E7we
jpvq9T5Hr+y+AyoCPI961rhtrEFr9oNTyC8DxHPraLV+/jIODrbJUT10P2y9nwRcIgEVB1WX2EDX
Q3e++wJh5A2em0VxE0ulF1tvHusYnY2Mlohrdya42o4fdGil8OtDUpCVPurzAFJMFjUITrcfwY/g
OauD+ZPp1G+VqQ8mYhI9bE0hYzMEJFnqx9EMymhbmrK1dqIe9EUWMbO+l/DOgk1mGIO3zbyml9c+
+oVfR9mN3wkh56sJsQ6oOYaJEoRj1o11aIDLfBO+Xn6zLSWNQ9l0OQikSNeKfTn52idN6C5Y9jZv
HivCCKKITudnsM/E3tfV8FtkcYDtpiM8s4MBKu294JH89X/QtxjGNq0tns92+b+eqH5uxJSARX/7
oj3zTi+CfQ4G2gYVDHv58z8Sw9SqglqLWju0BwuWSqPndbbPxjH+1Ihx6DbCQV8JhKYgpkXg61Lq
f+76cXggbeptgBXX7RVpaVEx6JUZKq7J+4aOxQ4r7EumpMsV/mfndrluueOYH+khbZzVJEe0k63S
kmZotloP2I/4gJff1zs5b3Re0Bw6VO59i70JeMzb3/fc68LzTF8MxYvlFT39vnZXiiVUMEM4fbVE
NcSZjq2lz09O5XvHEVmnt8d7PVUEP+kkUvch20Tk/HS8CJIbKHTEDeZIqgwY6uKKGtRDhYJQNkMd
0FpnHg/xrBH+vj30663k2dRQTJ8aIv2y9ZtN08mAczimV9Uk0mBfKs/6JpJMBzenD369kaVXdPvO
5G7dmHEcXMo9z5ThKNzSqluSFnKzdeICQhJdGzeVV26CuBOaP8gQbIsEnTmoucTZe0VKB9dBS1oL
Y1q30g490hYgp1tdvdg6ZMULn+R1GEMrj5oWaAFCYLbB6WpkGvLkY458RN209KGDtgluptZwrvsm
8b++/flf7zTG4iwHtNk8TORX+WEF47EokTO5Knyr28eIVux9w+zuYnsIDo7fxxfm9nqnkbMAGeCT
U7m2Pet0bj0cDD9B+SD0kzQ7ggjygSfP8s5KJ+MIk9DYTLrV7t6e5JkPuhQIoQwwR+AYq0EtfVzU
hq0g5ObO73nIsf2GULcXna5fmN/rq8nzPC4M9oSrv26cNCJ2PQUdIiydyjxodpddKyD2h7cndGbV
PJozgUm5lk72Ov4yoplkoeoA5eigAaEQa+/beOj3yaAPnFIjvlBFWPluLJUSInn6afQGOSpU40+X
LUU+bxjJ2qgNmyVOp/Df8i31DKu+GYfaeizrAubOAGdBQj+EqnCEIRG/a4fGe0g0LCuRWRxpLaZR
oz1Hk9cKuMSWzO9S0y5AoyJY1h3bylGPqa766N4rJvuziqbgZRaEQhc+35n9ABCAbI/Wne+8EjlO
JpPQ0lFROOrmiHyMEdXx3grYQJtJOFAH316ts8MtEIeAIZdS3unH01o/qGaQP2FVd/4EUbOQ2p6q
cfMM2LzU/jqNBI6zNCQN0zCXe/V0tBoJLM2D8BEqCa1Zit793LmyuYA1OrPPGcXmqTConvJWnY4S
NIyQ51MUlq4GdF7LrLR70UfX8C8MdOZ98AFb013lnVguxNOBMs/ua9euonDGwXXeES6bRH8w3Zq2
w5K2QYl/D98jvk2Aw14qCpxbuaUcQPrKtscG5XTwnHqx1rdmFOqaSp6JiJT5KUut4sXUAAg///02
oTRI1EEOC2BsVfwQrS+GYOy1UGswMunrNEjhvOJn2RtBcuEEnLlA2PjUdwFWEGW8gt2MCPja6NWF
IkfILe+Vgg5vDge0479BRr1kuXHm1qdZAe6TShoN33U7GUVPNQbS0EJa4/E7U68xWJoR/GuzHBp7
1WtXDYTKCztnWZzT+A2cCiV9nnfKOfr6aVN9rEbebg1tFenq6HroMbqwtdE6+85tEUB0ERkO0Eos
hq+aGflHs20n+69L2x6FFtB/zJra0rqMmBWjKx1EOkIKl9II0YUDGNYLB/1QNIcmfTcHQrRouqJw
/PZ2OndCMavBsmGpJoGdOd27HMW471qphXk9uzcSdYKtIJ29ML9zo/icTfpfhKuUTE9HabVqdhq/
ZGWzKfY2A304NOS6oPUuDHRux/q/AzRa3zQoVtNx+8DOnChmOh7VpDRQ+Osl/Q9bUHNthLwEvj13
8jkWiwo+h/xVnKKCJM0ryw9AxLTIQ6MHSvtJoa6V9v+Dw0EPfem9Aktjq6wubN+pJ93scpSBMwU8
rPPT7lGPpQ2SUULp2RR2xfTSOgj+/hLgPkV3ndjXA4OxGngu2fpqZo4d4sQhZVl4xMbsviDwST0E
aY392zvyzDflW/LeevQIFpuH073i5BTVl2QyzA0HnlAEAWqKfawGprb9+0eQJgvXqA7CniLn6uKm
lV9YSP8FYZU6yX1uFvF15/bp8e8nRAhGdAR0kb2/mpAAGjCURPKhQHDgxm9TtYfJLX4Gwil2bw+1
COSvbzPehgBCAVeaz045/XhmXjXGkKdBmAYtmqnUVw5oDcNhaXQX7mcE/zdXETKsogOlh1r4pnID
/2NjzeKIOLZ/of555lkOyBW50JbT/yptyylsyGZc3n8UpWgU+mV1LBHCRUUAbdxEE/k+aVwiPh60
+sK3OLePUEzlUC7n5VWrOAE+5nWSsem1QFYb3BE4lF/YoHJdbRz7C3vp7HDkqFw7XOCvkvHEgltY
WA7RohZUV7E7Wv6OLTE8DNUER/vtdT5zzWGmRFTPP20OyvJj/qiswM0KBvQVAsIdoNTGOKImY5nW
JgJ8ATFODy6Md6aoTGRKZxCQsslfa2Snq/UD5CQVhG0+q3kjlYlaArobNqqXkd5oB7eMRHpDmb/N
jlK0PUz2wkpq6qEID144UL+T7dWbzU+hFmGxq3hUVicqHezWTn0bAlY6IOUXUISpkeaWZfyuKRvK
rXGeotoTzRoSjVqeZTc9dNCfiMp1nxCExnip7nIEOv0RnUjeBUPKo64673qirD5sugjFwv3fr9gS
XfwuzS+dydMVKyL8f/U5jkKI0M1PxOmSz3qWlZ/By+XTrkh7NKzeHvH12SMVo1NOVByQ0q6vAo9z
7sTwxwEFzEN9tOFUf45QYdV3hAG52rcIz2Y7QDn2+7lFVOzClnn95Ps6vvLL06Evee7q2eicNsOU
KfOJq6wm2I4C/eBDNgLwu/A+nR/IBuwIzIbLZjVQDPK3U8L3wloIH+3SvLjqlH3Jn+f18WY6vBIA
1ii2sOdO16/NRYMeWssoWZwfjLm3d7Ip4gO4xPHC9j47IVIgyE/AEQE+ng4VT2UXg1P2wjwCRBPA
Dwgrs++2b2+PsxMijKBwSFWHqOx0FEC2+txOrhfGXoNGfGDU26bXEbHWmr+Pkvh2i/08peAFkLRa
IdMSToKFCaV+rootNgXTvkLXbztPpfE/mRVGjPSb8ICCQXc6q0ISYENu9cI5Hj8agIUAYg8tdP1q
uPC0vb6CF4QVdljEzHRj1yF74oAynN3RA9hVqqvEKPyDLrNhOwaFCdfJ+qe10H9Ecp4ZDxAxYE5g
gMDJ1rUVFHXNAnSRHxaIT1yXOrqldT63+8Jqe7icw6Ur/9x4RJscKt/k7zUPosiKmMABiUfaXvpD
R6v7kbwNHwuMN53velSm5oVM7MyOhAMBeBPA3sJSWq2dGFSTdVrlh7HW4UBbDkjq8O13E6J8F+7G
c0OxcAQHhJrGKziXp0oFfszyw7mYfUzfVbujBTTuCrvoLwx15jRTNeQgLyHQEgKe7sgsqC1X8eiE
Vk+VVi2mXiNSNRf2/bnV+mOU3+/3HwGBBaW3UlPrhxwNwJdIg9Pzm/rnCYeLcJTuJbvls+MBz3e5
PijUrsEBA+HbRDeXtSpn5EiKMnic3HFCUrEsDrad6n9fY/Epr8DvCNgYlJNWl6Lm9x41vtIPPUSY
916LLIsLIA9Jq/ESm2S1OWCc8lzxUIMtIZ4Du3y6Yi3aD41eG1QbIqc8DMsWzGPUs4rJGZ/evoTX
cdXvsYAUYlZM84jxVrewqjQFs9/SrjQsGjlqxnhtZ8iDbubELEINzc7NMKGF2tB+eGcX1tdFqvzx
7R/xer4UASl+QP1hQdGmOZ2vtBLZORBlrqWqgq2rpEKfwJufLYibf4cpYboLWYyogByFyG39aeVi
ci7cKbkGQGyFcRGQqGf1JZD96sj9HoWwmBfAI+cI1qM4s52XVWHH12PlG7flNNhXNgSy8kKEs4ZC
L+P8Jh5xGbsLRGb1rqmxRg5RePG1Lv3u0RBe/zXrEUXagoLCj9YDsoeOjOerd9ko1Usei/mICgY5
z2y4X2Mclr6nQxN8K+ECPk/tqKPUq7svb6/ub0D2H8Hy71/JLU68DKENhNrqV7Lbc9Mvhvi6n0V7
XaaoK9IsjuUvMAYiFFpX2BvEZ/3bqRD9nVnL+VnOGeXSFOEFp0cwsUdA5V0fu/PV2z/tzMYzl/4s
6pmgoyFAnm68GCnn0U8ttOb9tj/mtmxCJwLAWrjG359pcD6/IziTco21JhX5ml9Cu1DIe2mdvgMQ
mx3TgiA/t7BLfntWK3NEQgH+JuVcvjlMW0DRp9MqTD9ITKWJa9Eb6mtvZwA9ylgbsmME2umr6+DX
su1G0ECb2om6d1okyMMdp1Zf3dqr1K0S+nQcCdhRKUdAwtqNc2B+q7RUOogGegCQ7XRaGq1CV0Ct
8eslFuit9lnkMvnoIzcZbyxf9eFkjgDsUxFhvJIa5fglcBJUNHWn6x4qoihk9t25Qi9IM2q5leAs
0J4RDsYYJurGX1WEWt22yEuAiX3kB79GBKZ5w2pXuIc2RiF7a/bowuGtUybva2CFlwCMZ3bIQl/l
6gfyA5p9+fM/njXNasysjcv4WvpJvzWpR+9NlH0eRwtLzLeXbVmV1TGh22gsrJzfoMLVqnVoAFkA
JsX1XKRfjM6KcQVy1NaXVrMz/VZ/CATWEJL4dkM9bLoQJSz3/Hp09qWPoqz+O60/naiBgIrf5YiA
Nqh7kFkESOW5HQLXQYAso1/LvaTUf+E2PjdlhJbps9I44fZfvali8GSm2bm4HvXU32M1Yl0ptzW1
rd0N0VMRRZNP50RGxxhSFFusa1Bjevurn7tDwasTGCGftoCsV7dTgyzaFEQ4UxSdwhTRDHJ5ZUV9
FPzCFbA0vgdzgkJJPyFapkABJCEWOjyKs9Nq2r7BeuMB40L/gzkXzi8bxxb5fzk7j+Y4lTUM/yKq
yA1bmISSZcly2lCO5Jz7198Hn42FpmbK12dnn5qGpsMX3rCbxWij7wlY6Epedm66hMmtshKZMCDe
PKqL0gLaiG0YFLZ0Gr/GkQKnKbJopDQhYNlenyQ65qOunNtTbaNf86IlnelcmbIzt5tFtwCwMcEr
H24TMpSJmlmIshGeQELyJ4y8H82yr68QLTYB3nqIMQo7DlKcRcK02Xl9hmNegr9NsNRYV+wsxY2f
5ghYvl8tVasfoj691tk6MySLX0AlJP6nTLrZgVGOOxaGu2GAnJHT7lqlto9dMS7uXmDk8UwkK14u
r74zx4utEkuqbHziyu0F3mnhEFVdFAYtB2KDZu6+xw3Sm/FtOV0eyd1UY9b5FIBUqPxQBKbxutlr
FmoDWbL0SkCDXLk3YxfIFkLqUkWTbJ6/s+Ck5nV6quueWZeYmyAAn3xHJjYtd7jZtN+M0DCwLTAa
91do6wsGaoqt3UNyRu3OMGbcTrSGYpbU1LlGSFbB7avFPsa6QfgNHWdBxcz6pXVqBS8nosvuqWEd
Ufm25vZpQAUo8XTcNGoEBfX6xUo6BA2oBMaFnzbovO7HsUFTdw6HHoefcTL2+qyYH0ZNwuhra7d8
VFLFCFA7oDpo94rpPq3KNbclIYm2M0cTbW+O77l/DxyixHluSAtE/7Rcyb3RbOR7k5BboTbgZi56
yaWCAnlW4hPigMCLdwoKDvTmyig7un1h5e9xnzMgn1WLRB3QcVEaUY1a9D5y6Orgo4s2vGvUHkOd
shLiDrSv+jJ0tvo84H3ZYv+jjPdJjjuTJ7F0tH0sVxOUMF3n2TBiCoOwO9DpR4fyo6N1iHRXchbh
LqkEViex0A08FiVoh10pgRJ6iKyq887NqghLA+YFTbFoaWvQnWHs7JwYrBDjhOjuGv2YDrtBwdII
uB/64iBeqxzIow5+wRNZXX4B5IQtHhS79OPlJfj2ioGATPqHEv9/aOTXV8zY9halF9MK1CWO9r2i
J5/zVs2oWowhj2HNhyUxrsVdZxIcRgV8xxWjUy7Z3jFxTzKDtoYdLLSWhNeaDQZmjbkK8EXN2Kqe
bbTRr7w1ok7iK+zwSfQY1ftbVOez7soUvN3vrx9mk+ngGc7HUQRCbCjZ7tArdvaV3ej7WXXCf77Q
KU6vDqNAH9WVG/F6tgX93LmddDPQODn9xAFfPlhVDB4MX8sDXt/oshqTdeWKOvOCaHEQxHDIEPBv
yQF5D1l0KEYDG7fFPYa22uxkhtzgOEWfL6+mMyNBq0S0gj+8pbWed39FZgmYypVcqAVD1OS7prfS
p1Up8bYZrPjKUG/uBfzLmUQIQwBxbO6H10NhsZzUox65Qa0rT5JpvdGm7oPbJS4ALSO6dimcGw6E
I4thJY7SS3s9nFbiq4rUkRsQN6MPF/fYKU+K5rtpiFphIa0rgeebmeT10E4BZ7EKc9AheD3e1LQx
OGXpBlooipcVCIugklJpn+tSKu2Vwd7EMOtg4DmA4nAbmdtr3RwAFeSm4QRQjpLwVOqhafl5idFk
o9uAnOXSzGi9F26DqGkc5++6QZb/1qMH57AqxRAoG8CquHg331PqqYnzgxABRsLLfbSYIj+OnaY3
xPZ5eQsfff5webFu6Zt/hiScoUCpknG+SclMTu8iq2o3iDEq6U6gO3K5MwwUNndSFWLENgEmQakl
lu4NLn28nQa+7GdXYuXYi6GybmMni17qJAZSjZFS1nlYvfTlv4Z2zMyKMFxr5SSRxubQUBzJ9aO0
btCIuPygV3P+S4xosl+ejXMLjmgEcg89E1BEmwDS1aFqIpDpBkgazl/rYrE9ES7YKGLjVL9cHutN
sMobCYSYXORZgIBtNxNepvQqQbAG4GzmPTHxcJvUybVW17k3cuh5q5jQqACUN1uI6A4J/MVhVacT
Io2DLI5FJWu84aprhdZzG2iV7AEpSrpILvB6t9pThwMrfP0A16LVGcIajc+YJZXv4SKHn3DzjVH3
FDSLMFSdoZ/ZaQWY7/KknjuhaG5oaxWNDsR2UpGPMPMeF45gkXh2+jBsGvxT6w5vt9wqFRWbk+ja
e5/5kJTS2LWkBCZH8eZUxPtVIzTX7YCUxtmBTWxORh7FweU3+4OWf5UHo6lgrnEKh9MqkbGZXrPV
HCXFciWIljRCHbeS3dTuiS/S56JHtAzPdS4JUKENAttOacf1XgJ4aB9BACxhIBML428gf4r1tY07
83EIUZD3gMhGoB802S8PLhBUTFFFXH3uK1zebuWQ9tiKuiL6OZpQ9b1eKfEyxW23w9wL8x8zVITm
D5Dh4Gh0mpEHmKeFH/tSpD+dIcue1Xmk2Q/XZKHbaQ655U9tM35Vgfyr3mxO04+pN6trLMgzix6u
Lvk7La0V4Ltd9NPoiGyq3EA4bXvU8K85lKMBzrfPysPlz/ImdARhoCMBCdgAha83BdUyX+LWVnQ3
WIi1fRQm8IM0Y0zilUIeLR3c0awu1zrmbwuX66hULFEOsdyVnfx6q1HCzWpL6zm0+wlvIwdErL9K
MD1XKBTdYHWJ2FKZjPJ+Hhvrneyy4l6hoPGutzM8lEYXl67e1O2vbouu/+nyjJzZDhazDqsNeDpP
t1mnXFyWTGtqATq6sz9CxZLvl2hu/p95J52AYAzH/E3wnBqd6JPGcQOl0mWQAuWtgFMjsnEnwsYY
glTpqh9NmmnXgFFnTjlCkfWCICGgiLm5Ilo9b3EvGPELjZGPH10EtSXMdB8GRLnHSAmyJBqC+16L
5qe8jK9h3c4Nv3azmOA/venN0pZdtGRRqrgEl9YQ1MDsfCXNi1PeDvVNjm8WwtYFhlvDpB/q3NL/
tS7GwqPjuZKGCMmQUn298BbNTnOtSYgAHYw9VQKZd5ZRqUw9Bt+J1uHyoeXYtuUN7V6hFlditLc1
McaH0gN0AlY5T7Du/L9ia953ccIyDwMzI0n3xNyVj6mTp9quH6T+OEtdoeeWts2vVE4xCy8TXxoL
Q3K8uSbtqBi47pz6TMRfwxBnU6CBSfSI8BCiw5d3wbkjCETniiDHWZr4/PWDLm0maHQQusK+bL7O
eioK3MIW8nDkoqfd5cHObDkYwhqMEGT53t68IgLl1EakAfpUR74Ff+K3PavDl8ujnLlbyZ/UNWyB
7kJy8/qVsFXMVYU+YxDR3T+5oHFfYjqdB6Bziur3TXoFRnDureiHEYYRmIJA3ExhZvRtPbWxG0Bo
D4+d1iXpHmnVtriSGW6RgWsITGhJ8A9sjNbEFj8q9YX6dkrgAuUUSTXs1m2HGsRgfFUceuHP+AqN
3zvdLPAwta3+m54npkI9FvMd7E2S+iYVNYYUl2f7zAJ69VD669lOokToc9U4QT60aNEnTfheT3IM
n9TwGoPsbSVinYBVsBI1IOAa20pzg1lRW9UQXmczHI5TnFDIr7IRwXa3Ro5CcTFGpcvLlkl8nBQo
Ug1l/o8kj/++wgqHgiUDyeiPbunfWxtPpUypOyJ8rtt701as3dRW4U0usXL797mlYb52KFEZfRPm
lwNiFFbByqrMPvrd9eOwD7u5/4iPzYfLI51ZwyzcFWIG9Hqlib3+ippFJS3JJ2JiqzP3iDdXT7KL
xRUlpTM7kzFIyV0UPd6Wh/F4owHfEvWipSc/qnGPZi1ulo8JU43VMuYs3y+/1vrYm1iUbIJjDdye
vmLjX79Wnxa9iNTSCapuxLFATE3yNZ9FOn8GVod+v1m58TfZIq4z5wNXFLqW1CQvP8O5VbsKTYC+
BkEFw2TzEFraiQ7WFMLtsTF9pTcXHtu2xsbSGQ1o2iEpAOBe1yglDYm2vQUjIG8gCCNKdPlJ1oLO
djbW0hJYsbVLtU18FqjewhxUK3Bjyp/R4GBUak14wWrxsivqvH+/DJAHLEjlV67jLfdy3TSIDbFn
wTOjarstWoha5vgzNbhciVrIvTl35gGrK+qy+qgb410VmjX+cUqTYI9shB/iXoQfUlfIh6XLsK66
PBFngmGX1Jz0mUNkJd++XhaY0pYxLqRWoBdt58Uh3wefmHQVbLbdg1bjAOUUrfx2edQzewyNeLDM
Orqf5JebiIwDfTYQcbCDYrC/NrLBQzTL4yuVmTPHMVBpbWWFAf1605AnrczVouPVetQUbgp1blRQ
L8PyXWIQ0+wvv9HZwQBprFp94Cm353GYRjIv04V6dFpUQel2xk1dNhJ9zMn892idCjTAbFraa79n
88latbDD3J6tgCoO6Iyi7g+Lal0j5J5dpwStKhkL0whb4vXKmNXCmMIltQJpzjDdHbUsZg87o/Qp
bABo+Y3U0rshQYbHhyMTPwy1julaibFd7pdqgUrBv88wYt8r9p3yKTHl6+dxRdV1+ZKxUvUqvh0p
LFWoL45RtlNHBx+0y6OdW6Erd1bjxYHDbHcptUpzlk5nBwrtPb+nl+SPKJD++61Ggk+nF1wWcch2
95mz5oxYodgBbXzsPg1rwhS1WQ6gb66pSJ1boA5sPlTtwEVBzXo9fQMBj1WXDOUYdGRyd5oDN0Wd
Jozaa3K+5+aOpckJirAk2r7ro/wVFsRJix+ibtuBKpTiZmS8fdvM9ZW5O3OZaGu2ssKWgISDpXs9
jEupxHGrtQWUFO7PHgHL0A9l308eTm4L/m2V2/0kRrLxYS1kjmBIVWY7w5woal1eLG8vc54EYijH
J5XBN03sLqJj7iSaFWDXVd2PWTbWHKJ2BB+lFMUdpi36tfzh3JAr/GndCWt9afPydofLb0SIGOhl
Fp1UBNzb1ShtPkTVjMGngbHW5Xd8u34oD2gQyoHtrkWazdVNEX0sDCcRgaJhjpQWbXSgnmTtyxZE
4f8xFAUJ6upr8XjbXTZm1cinzLKDHE36Q1Wo+e0UIize4Ap4JWFZp+l1HMBb0fMhmoZ8Cmzx9Roi
AqPRnCMXa9Qt9rnhPB6WfvyGxZ25z1A880TshD68tOoGI8TroLuV3/pmfPI/d7VGQXN7M6tqaigx
8B8RzJbbgoGI2md1TLRbdQy7o9Zo01EaLdItWVgi7ILJ+fQgy/IaVuHct+WsoxoGZOVtmjimLZQx
MxKB2mnFAcPAxTeNBQlwnX795W97pg62ggv5utwtLKg/zY2/DgdZTY5IsJ/DHBV9R7+j/f8jT+OF
pMVRPuQgGLByKNzntp3tYJ5LLDcHpDPvZK5Ot61jNMchGdMnrL3n35cfDdrh26/B8kbhClS6tebN
r1cDLBxeHcxnEGaRO34j/KrN9xhRaYpvKIZoDqa0kQoRoe3od5JMRPe6RVmWVcQw1g5zPLSi9kqr
UbunBLWs1H5f10rZ1XdWZlrZIxF/l+ybgp/3Rnz/8NEUWfMbLJtT/VpKu48OjQaC9Q5dn1S/wwQd
U0MrISPwBgtr7Ru9GqPV9Vyt5Jc4d3E2szsT71rFcpd0TwUsSr8B+mmm3Wgsg4GSrQEBt3e03vDd
OrRNhGKnIfwt8tjG0wR/rHn06WRH6X03Tu2qVTDizjSGNraMmVkN33I7TrNDP9lguOBndhr22Ra2
vyXOaz3cG5ueRCfaeHkXp/pI4V5xUW/q2rS5GZZkwspXYpblJTZWbh40Mv3RSSo6KG3XyPQG91kN
/0Ij6Yg960ZxQBrN4/fWqnCETHSMnXcqdsmd1yZh/IhaXDPcZEkD0T+C+oPNuwbr46aL3Kn7mA3o
1tg7QXFcfJNTq0WH0sS7fV+jtLnsZydBbMUDQyvzT8AznPpuTiE63E6ptVSHFj9s/ftUFTOujrNp
j34562a1T8oBT/aqTab2vZrXSJ7mUi5fW7zkTaSiwvy5X+pc+a4ZRfWACJOh7gbUW6wp6GSn1djj
2pGKndnSDKrfmMZ8N7Ya10Mz9tZ3MehW+Khh5tsdirJuPll2M2Y7HV8Py0PwChRWUSs6NjsWNic7
vS7V8Thnof6xqu34l2YMLhGXPs93RaO70xEPcq14sqqw+EaLA69jqvVZ7I1qrH1eQl3p3mX9MqPr
opW9cUefx3iwRltOviHN9Odg2VH9MY6QODhSb57ueqeuikfJlRDvk8jS8fgcs6Xzesueb4pCGUMs
AKvxo+C2d3eIjE1PWmhZt6qaKR/dhf98Uy4Ld3Ai4NctcfilIq2zPLUNs3E39YvEL87VSoGXTiJi
6btDXn0r6OVGvmnWxmNLkWO8tQu1xxd24R09oxiMxa+NRqLZz/nyIqay/9Z3zoB/ZIGa2E4FrzPc
ZmGL1S2yMsZwSsah/AXVF5sIfCiz74U7ZA2G9RZatjXp6EH2dvItsVZRO5TELM9WcydjoU/uS9LF
qkbfK9NQeBqH+b1SK8SCaVonnefirIwZWmNjc2EC7HQPCv2YnauQhu/mMKTHGo9CI8dLijLoUyrB
p8wo6pCHNJP7tF3Cn/3kaLjda/X8MkSLHe+goDqPdqgUkDfsdjbE+1kL4QUaSThYB7rrERaoZh33
ZGeDpn4yuibhqoQBWN227qSEit/avcDtGFkfgH2xBdKqxM8T4QgT6X5v6mI3XG2HLSK/wTCUJ2Hi
PXtLva1/KXr6fN+cJcvxQe+GML7X2lSzP87pgqnhWAKnT6q4A6nb5Ei63c5ZhJabwACxvU+tWlR+
lPTuLZ3yPt1Hirvc1646fx9TSQ0M4kA6gt1t8FiMs159lMLFSHNsI4l585KbPzRaIJkfIgo541rf
meORRmR3N1MIsL1cLQHUVLZhZx5W1mr/mKQzSMpwbBrMQ3UtRlRFG0GetWn5aUqaBMKDOcjpOEbU
5h6HussflCoEKjCGdTbuBypKEYuuWCysipPqqa5KDdwxOiWAmWXz3DVZNX3U4iHM9xHHyzs59KnY
IWCifrVrp3lnKLjPeUaHc2eAWTZ6tgNlqcXDjUsKz+l78ShmMzEDLjsx3Gm1jKP31rT0n3GBYX8Y
kdPetzZr+xBzHwAWxdfPV+0ZD0VXHzG7x7N9tnelxUb6hPYxfnuRAZzttpJaMq3+6En1KVa6Xjua
Wto+x8NSigPf1nEfuOyXwbdje3xXh1U0+2ACp+m+XgRQtE4vRL8zklZmmJNrwvHyZOlwqm7wivVF
lY/NIc90OzrUJeE0V5w25HtDT4v3BCRadbAKvU39JBpBf40Y2vwY0PfVvHLQ85sYfJTmUchj8S4F
EDSx5NXTDPLlu6YMyS8hWuMxL9DH8qypTH8mXTv9VDNhp7t6jDo0FWAWqLsJ68ZnKuUpyFRNIqyr
sP4+cSF3GE8M1fIFClf4PNpzd1vN5fJ7duyZrnG+DC8jeTfnRIlKo4fuX/Np0mWe3yi5IttDXmjl
izC6+ksdaskzteT4Bgv4vN43U68lzMrofLUyasYev5tkuxI27m/boS9wE6rxWAXaUFbxbhpj9V3l
KFkTlMuUPMjBmWzkNuwIL8TRtWPfEW78klNRFCQlrGq0tTFrDHrgn+mOvre93PWVbX2KgQRhdFYO
QsVhtp5/Tw4dGzszh9B3UtHftyqoBM9q8SgtctuK8GzFtNuD1RJXn4ylx6wZR0SDhSckpWDUP/lk
wAPfF/Rb6HL20Sx9pUyTH1jnSHNPUpFEB7M3u68jFi/1p3l2io/0FifFU5JqRoLBijlpJdaLIhiW
Og6cCKtIzg3D/TqNS/3DtAbT3HMUFeqXZcSo+BC2oYbfb7yo5r5HovBBF0X7xZBOwSU/6f39oLT6
Z+oJ/eoq3Q2zZ4zkL7jg8nvH1SLc3jXdDOwFNUxZY5qXysHwebMRNc0WxyruHjc3PdWuyveTjGaL
0neBHjzmomFAKCk+2yR7mU+JLfzglCnNPGdpuvaREFLnfsmTGkFKN3Wr3aIo8kcpRtXysHofol0L
RIHcUdiLcTP3upPuhBMv2n5WEHU+6qPVYqnVC2unVOkY3+W6kE8Y0jfmEUEi1jiwp/ljm4On9Ide
F4MfOy7WDYBlSbgzDCVXKJKVpUfihfphbgZ0/K1ecP1mGKa99FHMW7rgap8K5N81H7p9mHrzYhQK
xkOoeto/8SBs2k+Xw963pVCwJmt9DP1qbEn0TdA7juwGM860AIctM8iUdMBNSc1a1TMWUiAvUsPo
tjO69C4dhNZcScDOpB4OsA+NxHlFqG2TeAsoYc6NpgVu7q5BWpQ8WhUOozXqdFcKBmeGArxIrRcB
R7ph21yPAxkX4J6zOOyIBCLiKCQow+609PU11Y+3FRDSKKQMXDh3VJe3GSxmrtjWT40VlCiy7kON
NDaaiuj95S93pgZA7RpuDmLuq77IJnnFE21Q0Y62AjDEOPRChKk/zpxJzwbm7Qc7VKMflwc8N4MA
W0nf/iOAbrJVJACrYspdAJnElXtt7PW7qRSLryOK5l8e6syqRMcHkI4G3xQK4+bd5hGioA7fgKOn
0pq9RDQXx5UlLKFdK90Rt1fsxYt+Krkbay3urwz/dmrX9sS6IqkMoK28edMCq9syqioAoYidH4Sa
hLd6DrbWdEd1R4l/uVLTJf09k3va7EAUGdem07Y+VxDmy9HR9cC0YuVbPdthiJY6T4GmcWvkftsO
aub35YgWD059yEJkXdfdNSHGwZ5dTlOxXyKzr4LZdeOM506db5hud6tuUGzgrBupY7NrVe5UrgpY
3ojrqu63xWhl4oM+qaxdLrIoIkjU+09mNCrzp6ls9MyvUav7PKoZssHE0xnAZlnbt/hvELSphSnT
g6kUMGpk29fETWMYJiQDuOPsM93twxt+JZS3tbme9ET2WruLazozmed0k/MuBHeyPHWNcJK9Mhb4
DSK0Hj+2tbqYX1vNmA2PMxVFKwJKLfJrCn6or8ZccNEur12l8FQIauHRjtqJ5CjUuicXtZis9aMS
ktxDWmjDfAJqgbc1/hozbZamUGxfVftw2JnYUiY3Tqoq2pEyMjJ4oxJZ9iFxZ63cEQSVw8d0tBv8
u2ZByB3pelo/jLaW2DewGZr0RVik+B6CRllyi3xwU+9FbdaJD+07zPbE1Jn9YpLCv8OWkis4tXtj
8OshldKPjAzQr92Bb6Dms6iPc+GM+T1wbutZWm5a+bELa3U/xmh67DU3qurdjKIPoHKaA+apHiv5
bZ6l9jGciparuKjr6E7RRFd69Le4e8yiKjrcnYukPYLjax4Hd4VuJRJ2AHESFjX8j7PR7nWhIAQs
KHbHHu7f0qELGNXKvkd+s/eFiYa5Nw5W2vll7XbvFcMpuBm4x/qDguEkGrFZtRgfytrGqsMrXPuP
8+aQNw9FmDTt71S25SdbTWzSB8tcnNtEc6I7u8B9es2lssEHuRPeNG1WJ3u3VBzj0Kl51d0Vk95Z
p0WxSVxMRSs+uiVuS9A4dIt9AAjg0zgN9k1dz7p77BYtvc05aJebPreQH64TLByPU5FqctfbTv4Z
u0uI+BLBixgbk8x4Hqza/UKakz7PbqPfRjQiFX+IrSK/qx1Qsqial4p7ykn17nPc3QlKMynSUy7d
LvS7jEbBoc9TAocCMHK106xyqD22qjpBLdSdhyxO2Th5WaIY2DVRWfv2WFTfTFPiaFI0ufvDRHN5
Yt/I2twTbKn0I6MIekpvxJr0dYgw1g6+7/g0qKWZ3am5bgt4jEv4ySwKWfgA9ZLPxIgi97GWkx8Q
03F/j7JR5b6J8vlDJud6OOJ8rPZ7lMrW30znJDtk+Nw8RbJfGRsqYtw++7x8qMe8qWh8WsZPUgCp
3C9YID5P5bAS16A4q/vcSZoMGs8ixDF0hoRyD9ac3aECq/FLye16geECUNAbjQLJWJFby5O9YHLm
x9QYdcTn5FAEbl22iJ8Wruv3WiwrX13wt/IJ4Yvydk4AqvmTq2IxQcoF8Vi6g1F5sWKE+ySrQ9dT
FbvJDmR0BtmdA/xBwnA8GFM80N3Qwvl20Mch9Wk8zAWM4JqWtqj66cOYtCjsTq7efUhRrNd3wAps
29cssi86T/ngyTlvPiOxZupHq4nmXZiOtek1dHHwuIg6NchaYx73RYs1qJ8toJuCWY9E4mljmD6S
c9tfC32I2ytXxNuYAvtXuPVUqoFycUu8Lk7mGizzkRJfINcSCq3gbqeP0TX7xzNtP4YBsMWlR+2d
ztTrYTRRkpQ0qRmAjB1Sb7K67p1bpvhl9zi4/0Iiv3y3dKV1zGJF0zzXTmt75ZDqNwoWWl8uRwGb
8jy4cRoOQK1XDwBq0+7mYdYDBzB0iRBEq+IHX6OqTUqELDWcblITQz3VDtL5DTaLOytt9Z+Xh9c2
BeH/xsdbYUXOwSPYyl30FXwTw0YYYhKpWZ8SLcp+uY0czF2WOOw3Co5d9bg0WTsdnVYXDepNRvdc
2Hp3UxNaIJU/xWlxpYa+iY3+PBVYbUgxK5cYBOvrT1S2SzqshSFEM62l9jA70KglheLbMDTd5KOZ
z7XiGOPwW2ss9OsvT8pmHf4ZfcXzmRr6oPD91yDxrwJ+sfq6NWRQJ7tVut2c24mPB7oSXB5lE2r+
N4qLaTrEDprq5ma1x5GgaMY9dKJAvjy0Q5nu03GBfzbXPy6PtO0jrkMBK4Ig/sduFVjC6xfqSY0k
Z7dzwq9hfDeVOE1wHESO7c9lbn8xyy6tvARwTqCqKAW62oRUPUww//JznJlXdp5DLgZac6WSvH6M
wUgM3EEX91QSvz0MGUz2cSnHl/9jFOAQNNJdYI5bWZrWNjOd2rh7CqkFhH+kHbGQW5w+v9Iv3MSz
/82qDVDBsYE3vpGYiotoNYWIwhMOiVW4yzvFIPzM2+wjcBMbzYw0b+4NjUzzyvrchO7/Dcyr0ede
5Ve32irAOBFCrHLWZ55pd+Tx+g2hW3RvRi30/8Wxj5dn9Oz6Wc2SQDQzq4jmv/5wotIRuMo0JB5N
Y/ySOWF9b3coC4QGXIl4Cue9lSCwRWWGCCUjrZ00IPqXH+LcSwOYXs9sdE/gXb1+htnspewSJLiH
1sq+zGnVuUdbFKlLB9owjT1/IbP95THPbFH0w8Dx4BZAkrZVzQEFOhmFi0qPA6nIb2VMgxL04YGy
dvV/DMVYOghWjmFup9evZ1jLUELFQ6AHF4YX+NPmr47D2fLiwoqaKyv3zPGq/z3YulH/OuBUdZpL
YipxsodYNX0FCbEvg8y7gPKmWXqxjLRHnCoc4VXYm83/ds3/Wb6AAlmWoMRo7m9OIx3hdNNd6IQp
+lQ9JGY23WFzqP9b2eXPKLQ414OG0g/fcPOOGWFGPcDwEPQk96aRRP682OY+burwynSeO9eQeYWX
DhjrreWniU6MpHPmnMIhbYIslAlUF2K5y4vx3Cj4R9HFBo4KsnozbX2fTqpZZvYpzgvELrKi2gHA
ra+swy2Y/c+8rZrmgH4IxsA1vZ431HfnWpK2nKomrzEKJttcDMWlHWFCyTHBY9XhEh9rOqu7rg5V
OrOquMP5BsV1c1B2qjJpnhBN+1Ck8NhDmVpXvuy5c3eFTaDQRfmcPPr1E4bjCv+J8ex2U33w1arI
PW23V8tY3c+Ana5M+9nD7+/hNpsFI+giUaPIJhkdtW9hbxo/2apjcRiqllo4aWl2gnlefcDl0Kxv
KM6N5t4NZXPN0+LcabRyeMFRrMTa7QlYmfpi1/Zon5Qp7T+7sZb4lt5E7zIAjldWwbm1BkEPNQko
ZJQsN1PMl4/t0lkEntSK4aedKndRjGHT5RV97kgHiwE+lU8p3txjeMBNicMxc4rjRYCWcPQd5PIZ
jcaqfGzM8Rpc8szCgQCNcxlgNKhA+uZIgBdRkyWF9kmMcrgNx9jdt7JQHpiB2Z8tqzygWfx/HOyr
fAShNYgLBD43+u/wNsPIURjU6HN4+2Wt76ZJsU76YCVXgLdn5hMDxZUGAYaQzbtdqbEce0rxfLVk
FQbTzGQ31lV0jJ0u83Eg7neXv9+ZBflqvM185uog0zFNxSmyEypsia4/AGGcyRCa9MqdcXYoQOQr
gJe53K79ehb5gFmYfSpqSucRfl3vpkaZXir7mhDAuUnksl+txbG4Izp/fbqQNnYNrjRRMFXQJ8Jk
avZt5/S3cnJSPwVZc7w8iWcSQAN6KhBhB5LqmyhyTIqV/9NHgdEKka+t3vIlLTWYY1kFgpx+n5vv
V6x15OFRoN/22ZheyUTO7HZE8QARA9xGA2ErLQp5QuX+daKA9rG2t2qSP+6g5spuPxN0cHRBDUQ+
bzWy2KwWC4JK3jRGRJDR13cGuIF7m47FvWht+y4K+8rdMUPAIETvRk+XJ1k7OzgC81CL4cKikfP6
q9KDigplLuMghj7SEAlgGoeUdQHsaugm/NG0hlq4P9dkk541dnF4Y+UjMu2jUtTVTg8H8whcy5QH
e8xb6TW0LCGlKBTQdpZTt7B6tdVmTUxmc83/8NyzU0WFBk8kw4LcXPwDxRijtpDei9Cghe2jK+IQ
DnH8mCeyv3FVnFacrFP3Yimc/eV5O7ftuATov6yuNOy/19MWiirMnX5WTmqBqJALm+0YIpSxy6p5
urIIz+0Dh1SYFIMo6m2OwaZTi1ImCEvFmXtsFn2UftZCVPhqh4b+lbKl9gUNG+wzkth07jKNDOgK
ZeXc6zqoMK/5HErVW5luI3f71kwGGsHaTJHWacP9IqIf3RLLK0fnmasIpiypzFrugjK7zsZfEXia
pWCmlgRXELcebC9OIjxeE5rH0o8LuifeCBxt2ifNRIXv8jc9c8BR7yGBorqB1PRWGVmf0DUzxk45
GYjvDvfF6KSNR5eXnL/i355gCg/NlZvpzMSC76aaQnqD1O+21jHHiV67aaacMHh7yZu+fFHzAiSO
M175gufmldkkAETeUbxZsLmwBkXTq/CU5+0cU0ItyGag+dw0k6D3POKLUO5nQQP9ygc994b0DEkD
+JzIJm+ujUXV0HLJJ5TzUS10dhmgSNWDJ5wanphbeSUEPnMk0C3g69FGwy1vSw4UA0VouvjhqZ1r
PUJjSeCl7Syj058QjGyrY8Vx/ysWefRcKlG3XFlCZ4c3IRuveTF+ypvVm6HpxnZ1QtwldOVFcwvM
SCMBvAllQtDZdwM25NXJdNKqDRo5jcrHy0v4zFmBMi/yFPAjyVG2rw/dtNKW/3F2XktyG8kafiJE
wJvb9pgZDjn05A1CEiV4U/DA0+9XPDfTaJxGDHcV2oiVgtUok5WV+Zs6ifwk753+F2aQKEWW7L/+
MOsDro2Viw4X3o1pF+3gJKPtpHlN9QeqxNKrEIYTqmS3PkK4+IgprfBiUcYmfMxkMdmFGLmDhpZv
HKClIop8lqGQKqVQOELgEeX+exUwysLN6MQ4yqUWthK+8yojVE/ASKKCGpph+qVTVshXdErjZKfI
hhb0zcvDZNyrepg5J9HndXJ2MHt+sEZF6R4HRZmeRzA+9sbWXDsIrAyhjari7SvFyodK9epQubhI
V1q7rkrDn0rf1+Y+ACFibrzO1oIZmxD1CVnLv/GAy0GKwhjDXSkqbB5GFk3enelGs+GHRhX+FXN+
ptP9zbeSLXEjIiZC/5ya+bJ8QY7T0gxR6aWA7D01AAJP82Drx/uj/O5CvMLNywUnUUGRCpiFKsvg
1wsOui4e6TeRsdRtlP8SIEjix8bSJvTb9DkFcGygsfQwtV4xnjvVmRW/BBSHNSfOM4kf6kaWfBMm
sg+7qTbq4TEo+u45GmSDsjX6ytpPc+JMuFDa3fQAFbyqP8a81u1/FbIwBNPyaiSrwb+x3NghywbM
70+ThwadAuQCbo7vYGr0JVUt9hUYmOgo2bMzUkYAK7ETEz2yd12iVvVeD2S7rJsbZji3zEY/geTM
nisvxbf3/myvrSm1Is6yyeUHMux6sm1NadTBsGNfc4LKj4Vd7aMM1df7o6wcDfIaBI7hmyHEvSxc
CJqlfQ3GDhySlTyopMMf0nauzk5caD/uD7X6QeCd+Avyx002NedJDe6RKQYrPp5HXCP2iPYaG9O2
ctvKP5tjDtyIDHGxRzNVpCpVy9hvOxqYilOLbDfUOCEA3m4O4CHad6EWVec/+TYmUaf2Azl8cftk
M0xa0XIA9VAL8503mUpygJSebczhyi0HLkdqB9EkxI9R/vNXITcY3Ka0wyzxU2SQTLQcGoqUsaMb
1S6H/D+evcCNq2eq/v0XdGiSt7u58d7hA9HXdKS4hJz9V+OHYq5GMw1loKl5lkG13YtcVM9FraIE
1rZbGikrsZRPtWGcSRo6RY/r8VC/DisqqRFgqzY5zXiaXcy5Mg7xFE3f1DHZ4uutjEc906CUiXgD
GLLF7sGSBmz0LEIfLFJ1zKLE2g1JXJyDKh4vqij+4Gay5QWKq4vUrl229RxjCDNaF6E/wUzZgwqo
YEKN+gnv6y1nzZWTzlDcgFK2zbvJBgndyRCJNPQbO/Zw+bH1R6FWGkJEce3fPw2rQ1GuZatKF43l
SwLMjZaVOq/DfsAqe06a7DEQofug5N2w4Re6ctwhUFET1Fym76ZOMJdaPvRdGvnzZE3FY98ERr2r
eBAah0rMqGZPUZIE3y00RaNv97/yd3V7cR1S9IYCKd+i5L6LzamBMdUtutN+OSepOMOvxoV6hB35
q4la/TEdSTxP3QxY7EDTfMr2LcY99smxY7DedtJ1016B6/Stb6SBvOg656mz+T+OtpXEzyFk5Ojr
/Z+8tjCQUOFNcqgASC5eBCnGqlhy9N4FlGQIEgrxVqpA2QMvH2XjYlmrUYMesOiuUme8tT5VTLwc
aOqC4oEo/gyI2yQRLocjmOtyn4soOg55Mx5FEMcH9Avh6aA7ufECWgmXMkfFbZiuAeWdRbhqGneo
E7WWfdeq/68sx/6hGUcoRO5s7iczHj66Vv5vkIh+Y2+s3HXkStQnpCgwkqWLODJHAFvikYZv2gft
JZgMG0bC4G3NsU74W+5AElvOmUbj4aZ+NU5VJ3mbHgYyZlrsqkYxg8MUt1100hEd/4GHR/KthTP0
zWp7/gUziQremlFZlidljlL77LSzF21koytBlKKdKsUooaLdGMhlCBtFdO4x+qrr9F3shPN/todv
QTlM0Q40afX9/q5eWWXwokw0E4BM6o3Z0eCE0DzpdQ01fRfP/s/R4vdRbb8Tof0NMONfZQFc5f6Y
K3EHRQniDZ0PGt7LNKMZcDSs0xH3tNAofzRBPu1Vt9WP4ehQpp0reBW2uRHrVk4vR5eHBQeXj10m
GbaRRy2pL06RXvKDShM8zryg11zP9ca5kZFrsa9IBQlr+ByRaCz9Gu3asmHDmTS2Y7NHOKvV4dg0
gI7GnRCcNuhArdUfykgTf4f1DCbPy2vl7V4+5OHMLktK+2wZrMo6U/pYUFDQYOOBaEtV+7lxrABX
U7sFLXd/QdcmV5fShIwpnVQWodFqRuCJJsUS+NyZBKaFX2srgmpj9OJPPuzVUDJ4vEqi+ljpwxHF
5EvcJMVZdMoPo0qG06Slwx+cRCn8hvy6QXN72Z/NBx4YSdBh+JmPCtq3kfo01wQHdyqxJUAD5fwH
k0jOzd5UeR4ub8TKMCimZSK4GCpY7l2ZT2p31Js2/xcAJDzC+6OtnUHeRrzYaIzc9s7iQoXy29oY
VdoWNI8Wvl/yDNHYgsw5TRUFlkSy0+DLx1st6bXdQhoOYJwgL9uR10voGaM94CHA8XeT/giWzn2G
raTujdJ8o8aJfJlydzGbSBzgGrCsUypjbE9uhGmrKMMZjhkiIA2w8ovWuVsV4LWvQmSACgm+AKCV
FrdWG/Vqhbuec4F/l33IVS3k7E3OHpAsWr73F28txJA40RaU7dabTHtwvALlehqDldk5H4QSzn4X
mOoLvoLAV7V2aPCs8BofV+zhx0BrZut9vXZreIBbcOogR7npJ4d4JM1DbvEwjIIAvVMRFN1ppmzy
r5qFwX8iqvrmEA6Z8Y1sIdvC861NNSKYcP8p7PMLlhuIHp40LHEuTj7l79vcHk8Vwic7ijvWRi6y
OpTUoCIZAW63bHI5pYgAZIfupezgDteJMR9EH6cPaqP/gcGcQ+scjV5px3NT+jL0ibeVwlCN585P
lW30+xaQ2z4SyQhdsd7asCubiMmTYBpwYLfNkdBKQEjPrnuR1mUN2C9r/iJAMdZUosrwx2Sl3F51
AU2SR0SJjUET/3t/G68keoASuJKJstK2dXFkprCtZ6MEOKRXlrOvmzY79LmzhX1YWULsiulTSs0K
3BxlJHx1Yxju2GZ6hNdcN7rOaRAmHEcY6OekRvzn/gf9Tk0Xdz9pu0rYobZr3WZT+FCVVud5lx48
fX+xhjg1il1LZfBvPBAG75tWZYF7yLouq/8NldZ6muHaPmtVYFRfZ7OiRWT2lTM8D8agjKehFVP2
VRl6p/bTFneyvdKXYf4u16L8U1nRd9kldT0/233TKftpqDEM6ytN/UQDuK2PyujM3XmegumXl1Q9
MvhBoxsnfZjEoQMTWuyh9UaxX2aYDsmyszYdgARj3DUhg1DDb/uuOcM0vuCnhRgvogemdiniJvuE
iAH+FA2O9/1Bb7zyvwbZXUDOVVO1+yQvdPUy2XH7F9ZImPbUYcdWckUTfbRTdxqhyqVm4WdtL3r6
DHBPwPx5dbVXkQIGgKTSJjtqeWXNO7dyzecEqYj0WwlSRz1uLNhtrgatl8c2p4ANuDzeU93PSSfP
HFUtZT8MSeUrRqJBa7VmH6Kn/fZESYpBcaWhWqLfnPGYFDSwBry1rUF1XkpcCB7aCuBVr3obZ2tt
1xMD8X+1KaXzyr/e9W2vxEJA3fYjy0zLk9MVKDBraeg2Jz3Gemtj56+kE9x85NcUZFSarcujLAA7
8HZWLh3AoBPXY/jZmsYGt4XIPiSmaR6oHA8bg65+I38qsEOqPzeNdGHXogGPSBeyHxqfxQueda+0
3+PSvqXZvhYs4S2qtFiRIrzxtW+c0ZyGpqYvAWClpyOkhxQtrDq2d7VSJ+7ByKbS3MeZaj7ofeeM
+yRyDHG5v13XPhjckWy5IvR4c+8HkYJY/Ei1sIqG8Ato2QK5itr9ChWv2dipvy/RZShjl1I7BzEL
NnmR08O/cow2aWlQkQhOnzqvKH/SD3WqXQXLPDpl2TxMp05HKPdxjpXkKWxpoO2SLrW/p7B2n3O4
bq1vZJZSHJx5xBNKtUA04Z+qmMlLHNpesY9HCxaKggrNF5EV6AgMTavCsG9TJd8X9Eb+AruRfCVV
LZQTTvLaA8KPGYIQaFE/1mGAkMybZxg8Cz4FkG2lSuhiH4/U5BTN1pWLp+Zf0tTwztVkG+g4jMbG
Wq5cfh74UsaxDAnFXlxLGNHoXoAfyqVL2wyiaE7sRXZkYxnXKkmUmmk10piR+vyLZSyryvTq3GQZ
Y3N8EiVuajZyK2hKIx6+TwrT/Lvq7eQ42ul3iLjxMey0f+/P6UpJg59AFQnQrk7UW8yp1lHIhIbF
MS0N/MPMNBt2ZVzNR4BC2klLi3ADNLByTAh7FPi57E2Jvr6Ofc1sYw6BzNElBd6+K4I+25ueEp87
hbv3/retriI5MGHvd51sMb1iHo3E6gzlYoVOcYltVKEGr7Y2dCHXRuFhLQFdyF7eFIViSK1RNQTK
BYrXtG8QwDhicLj1JFzdKxIkh3UNJXUSmOt5QxYidseJAr6K/6iPBUl4KUbDfN/bVL4tb5z/o2et
2jsToYgnI7fm6AACzH65P6UrVwkqGy56q0R0ahiL7TJ6Q95mSkxZPx2jy4RF9r7v6uRIajpTvRm7
M23DZGMd1waVWCXgB2DLkee7/nRBZyo3w4EudxTax1BVggcDofF3WZSKSx8W4qPeiXajwrByqSAk
wAYlEFgczUUIqKUMzjiWAMGiuEKzJTKOYSsAKc5GfEBsO38cExcBLMlMRP/oDxgYEm9iQo8HOHRT
tVHjCWcyS3AuaXK+w8KuOGhe9W/gUmmUjuEbU3y7ialrAO4Ah45k2U37K9FardLhd1+i2dE/O8YU
7fHqnjbO/s3LVFIugGIh5GjJ4oL8Fa+y/UkXrWjpaly8qnFf6r6u3ncwJw9d1jnPIjccSHgVoETw
S29+aDA0pBJepdQXZbf/eui884LE0p3uMvZRB7vTjsTPBsr5tENdK9h0blwI8eGdTXWKxzctKdq1
tCWuhwsRrJlxCB8uoDHYNKIr8XLDtmMO3/eoOtoHraIQup8RXZngG1aZvsv0oSCntqxky8pyZdp5
IHv0LKVSML/p+scgfG+rYVL0fHvhQfQHuJ8fQ2bjWyI697uLJpp5ChvDGWgqWTwm7seMleGpKMsL
hvSI23QRhrs5MvqBDv+FtMXYly2FpV07282uSOP+qSlAdVZZ5jzoXf7t7SNjwyVfltzlN80Kr3NL
iiz1wAUQ1PvUrbJHOM9ihMheDGdtDt3HuhZ4zs1J4N8feilMKHcAewBKI3uNlNBa7IDAbYIe7cvh
ksxO/5DWrZkepiLQD3ofzedRa5SnKumMH97U9XSN4uaUqEawEzZWb/Qw611TWdE/XVB4G4HtJpry
w+R1yN9ADqFudb0bStSwXSmud+kGxf6KTYyHnNfsnOEgzJ9rxB2+dGY2fLk/HTdpBsU3BDgpKDAi
FbjFHqgA14RWo3eXKqtU9WiMWXZpnCh+P3gllHfIijDo7w95E9JkvQ+lXdmxUbmtlrt+SDmAYdVf
PNTKIG/E01GlDH78g1HADiEgzGVxAxWDS27iBdv0l7rurL8rK63eU14w/mAU3mjcQuAFZI/kes2E
mblFHVO0qAfXOjf9WJ5oQG51CtZmjIa9g0Yz5D8e3dejNJNlVlM/9BezVRC7qickqZwoO9+fsVtE
EgsDLAdkHXcBufximEpQqbCDnGEGxz13+DHV2A3a2ockFFZ8qADHe6jKFdbzHJflB5F3pXsQtKyi
PdqI7tbVd7M1YW+AI8FTjISGjoIMX68updJpowohovmCxEaKnEBB1QW9KLWMdog/6QqN73H6dX8O
bmZajkl5zeEcgnm5qUdXZdQ3AMAuCunph85sm2dk/IaNXbP6ZZBlYcJwr3MhXX8ZvtOW1cfmTAoT
zvvS9LpL0sXiI+1b/azFkbfl7n0T6emHc9Toq5GkSdb/9YDhiNAoqz5d5sxMjh5wtienqJNPqLNX
uxEV6jMmPeIStnH41g6iHJleAv/ljqGWfD2yHdMMAgWiXhRFVCcT0dMXc6KXYHtKuxVY5J919fiW
Y3GfsXoSFLt8HLoGXM22UuYL0GZUUgIP0bXajj4NtZlvsR1v034GQ/MJnhHJLxnMIlqPdAid1tbn
y5ChOmcMevRIPurGp3yoe7QOzQZF27ax2n+G0DOf3d4b3ycJFcENTOztjpUNWtk1BX17q2Xrhi1K
eglJvi704gNkjRaZHrzB3hq06QZJsqGH4QsGzuriMPY5tmOJw5Zlg6FWFoqpcfceTkpbb++173k9
0OJ2SDU9V0RmzBctV/AGqntxzFPUOu6f89sTePU5S/UL/ArID7Gjv0A2RpK26OeXykz+CfS5PwhN
37Jpv7na5exhiCU5P5JVKj/6VSir54yqIjIRF3uy52OZW40fm+Z4HpIZzc5eNfwhpyh8/xtXZ/LV
oIuZLIpJs2azny+uNWpnBHTzh1AMW7ZTt4dOo0DCuZMFYTbhIrTgPhOa9sw5QGBo+hDpkzi2TlJe
QqgOb97qJOxIdEDFlFnc8rJVlCRqkQo1LoWSRgczAsFjds0W9e32g+Qo8khTcYZjvIhYsmIJ5lAY
F9wxxF6fsgFfqLH6FHdU3++v0O0uBLDCxoBBAHT05imbmHqGv7ZqXPBDUXdukKrHaW7cY5vn8WEA
jfvt/ni32xBzQuDzGLDD0eD2ud6GLbs7g+xuUhDIpFySKn6WZTIf8rAK42OSeXDsgbKqG4WYtRmV
fQIsHVg96kvXw5ZQhB10IswLQM7oAFKv32cazfJSQUX5/heuzSi1GAmnYFqBYF0PVfCSE2hqmxeR
IdYZtV36BQuW+WlO9OlfhIrJqe8PKA/R9Z0D1oykiduAmweD2usBLS/X4iqC/Tnocf1XFqeOeIDs
DSHBqPJSJ71tFOuc1TkG5lT6/cLUy3/u/4SV6ZX9XClsTyMBmN31Twj0ockQkHMuc6Apu85zqr2Z
BtrRdZNxI0W8DSm0jyXbnE9eaexOU0SXKoQWP5dGdIYUZx9m5uZ4/4NWFhFqDIcCgCq19CWLCAqo
lfeEUbIV4dCas5DSqKzuAHG0Og/ZiHn7/QEXn0UnlosN7RJyTJA/FECuZ9ABBVDQYcp8KivukxXk
5JkmKs9vHgUKNDcLCBIAxsutgg2g4U1NlsHXSYtnLYzrw1y6WyTPxRmX34LBAakrDRe6WDffYoo0
rYB++qZWdLusS7UjohZ/O5jeVzsTkdEAGWBvyzVicQx+jwoghkcdNWT6uIuMtmtbxJ7NOvMHKy4+
JzSxHvrASNCVKpLS25WpkDTiLgY1juSO8SF16adtrOLqb4AVzd6UHIYl9FIxzGnkUs38flLdj5ZB
wjUGjrMTYZDs7Xiu3ymKJ3b2lOTfM7Ouvtxf3rWJ561DO4/HNO9N+c9f3fFVRuu3L2s0g+Eu7utp
MH4Ejo0xa9W3e13Ri3eQw4h6bx5V2nAjH0CfXtoFXY+K/v3YoEZY4t5jlS9hq+pngU7y10Yd3XcI
7v0bg8H4fn/MlePC/qJj79Dkuq3eaGWRtXPdF75XCuO9KBWBYJuaXe6PsrKcwA+4gNE6U0HcL+o0
KDUBkBNK4SNr6/7EsSFJj4MY0upCZoPaVa6HRblDJTGxd2npIW9SNUEdv9z/FXL+XsV3ubHBsVHa
J9OnjbVsbQ2t63VYxWH1RDHhe2D2/0wYuiGd3Omf74+0Nqu/QYdkiATy5S0ZoRk+tzGmUiII2pOX
hdYJR8x0I4Kvfg8x7vdVQWl5cV9FTRzVZj0XfoOT1Z4WZL0rjcDhpaK8Ee70e+ocoj/HEX+g/1NC
fXUgGguB3wL3L99xRv3rYGQwQjuUJ413tjLKDBitQ9sPkyipDhQirfztR4PSDJUMECUO5fpFTEIn
BiRt3Fb+3KXKoen6yc/cqjsOpZkfulwn4xlbYyPXWVlFAAqOgSUPQC9oD9fnEZfZsCgSlMOHUDVO
RtCVO28c3uqizK6EFUMPRPbxwc8tPs2oeoW3flD4GH+auzSuUNU2dFToFKU/3t+Wy6qQXEbGoiCC
Sw9lriUGOM2o3asKp70RUT2ejToQuMgKI/+QDZjunCqA50+hXffToUcPJ33CG9NVjvXkYDSL8XWR
He7/orUpRpvHwGqecpi93MIjWv7drE18fD8W/wgdGzt8R7Qt1MnqMNyfIKwovNEauV7JbmxSQb5T
+im64i/hkDp+0LvKxscsKjO/Z5c/HkSi7IPckO1FnOk1iqSFb/VeauwKipn2AfOLRDshFD48mFM0
KvhxKMm51N1c21jdlY/0MEZ3qIdDQWLDXn8kNhKQVJu59ml9GJ8VqxweNK/T9/dXbG0PYQVJQi7F
JyiTLoah0zDwLslrP1RM9Yun1MH7qlads1Jrzb5KTWVftZGy7/u5PWWt5u31dBSfLYyxN56QK+GP
Hi2EaXqW0phxcUnHY1frbRTWPiiQAn1fq/hGmUigohj2G5F2bWrBnPBaBUnAX/KnvAp/GIfMo4bJ
vd/R0zoiMGwiKeu8sQUrwUok41IHStrw3uDmoTsHWJw7KR5sBYq3GTuNrxm8njPK9ameKMU3H0I9
GMK3bh1GJtOR2ARIwDdgeXxnXDUREAOpV4YfjRbeN/TUboMmezOLjAJ4iAuEYix55WLBAmzQC1fD
Gr2xscoroD3i7Ygw8Fs3qByGbgHsV4MH6nKD5lmIi0gfxH7YC874lENC2Fl17iECneZD8EWP2ll9
GFApNk491l2A2XOrUI50AObU3SHIkej+xo+6iQ38KNkWlYRc6YW72EEBNn66EzWJX1STMXJvqaSP
EzLC9EZHNtxRzYPJr+oSC5LITbx/DLJfnJi0UE0egyiWjaw2TbHh0XgyjbbR/NAmyEmnOcijz01d
pQWCSGm8xVS5OWT8blQgwKBDGCXFWKyZ2fWYqydG6qMCMz4mdhH7Y5kFL3WWexvX7epQJBegqZEQ
uYlfikeTOPfm1IeNlF7w79V3Y5k6l3jOvtxfjbWRiM+S7g5Q9YZvG+YlELawTThoub1rjbr1swDR
8g517OP9oXSd0HCVdDJ30F15xslCFFHzOnT0dYMvmZqkPrmm/qs06ZNBXTO8LwqMrmmXtVn+U7AG
P5NETZMHG9atu9PCTv0Bya3O9qLuTIPedqp076yqt17arLWUo5PF+PaMulv8rWIYre36ZjS+li6W
Ezs9y0GbDqExbX3N6sT9rsyDLrqN/boAyU/DPfGdocQxVMe5Rai12KMBv1WUXwsWPOENqq0aKLRl
8hWOQ4QRDCHJjDXzMmNM9gR0K3zrO57V4coG54ZYlUbJ6Hp1AOS2XuY4iW9jTH5IImSPyniyD/c3
wdq3cPK5mwG6IGa2uDIb1Nko5nexb+FadMBozzjBO2w2cuSVUYjgYD8k2FWydq6/JYavEpUTMzak
evhhdNvmYNld/vYgzijkkQDKQekvm8youg+F0YWMok71ER5SejKDYctKYmWj0QehAqb9TqeW7Z9a
8UqqfymxoBCTc3TCtEF5cXTdYmdXnZtsbIOV6MxwQCfIyMihlvd7mkdIMLZz4gMPmS5d7xaQSDJY
eV7vzd9GLWqOMb6Pf6lZsvWykjtsER+Qh8JI9nfYu1FLw6XclgWVxC+92jjgJikUmE/abFxGVy3f
adE4fC2Auv2HerHzS6jWr/t7c218Kdls8TCH4b08AXZgpUVRe6mPT1g5ncj63Br2cNa5vu2lafgu
0UX90gC/645ErLo44A2UlhsJlrxGlrOA+CygBQQFb1PnDIlQIxBt6kdqn5+NsSEQm0C3PrZaUnyK
0iTWH4TZbJWYV7aZQamW5weZpMN/ro+MUroD6rdW7tuDhXFS4BbC2sVUv8HeQmN4+wXHI5JAI0tK
vNsXL73ScEBjWEXhl2JQ9Z02m/VH4Yrw12hM9lZKtzKjV4PJe+lVypqagbCsOuDF3qX5o+Im4cFq
G3XXJF+URP1eBla5cYjs2zVEHoBWC0q4hNTlIeridhBeZaa+hWJ0v8ONbvjcFKgN7/MxVl2ppJSP
7+7v3qXau8yZDZr7lmz0UxxYIl3LBjnPHmM6P3fF/ILOOxaD8YhJU9YbhxCPlRPeCOlhTGztEjYl
TnahqI/kj/XfzVRs0V/WJp2LEVy6K7Mmc1HnYvfEY4MLla9aCR+s9t3D6LnVUxdGySHg3QRcHNON
twd+GShJqynZonK7uMTQcUoLWylTP2jz+aUtAYAJVXH/vj/Va8tLJwYKoRRIwfbmekMh0YN3YEsi
M0euciqUoDmhSCA+1aAPPqZxt8UiXjubnBGOJeeFo764zuyW9LzxFOYSazd0zsbyaIWde8ZfeEuc
f30o8nLqoFw6y/tZHe1Rqdw89e1at3aWGP+uTCw3Js/SNh4nK3c0kF7YWNKeHfesRQhImlhRMkD7
ftQlxZPqKMMD7pvlRrl15TqTiqJk0ZJVdiOs7Kl10zkDDy0zyef+fRE04bgbvXgWxxhV/tq349DA
ezMYhfNQYIL53/2tstT2kqcS3Q4iAYJI5FbLV8OMh6vTzKTyaeEi5ghyXL2ECloDPlZ+6fDd0GIn
+1YIzL33LkX1YRcrE+rzuxbL+C9TnNjmIamSutnPVmIWx2JGJvqE76TWv/3s8Es9yAHcAbf8J3DG
hRHVnB2M6oMX7APzR4obG0dnZdVpcrOJITmQ0CwjYx+YVH9BV/sx7fszD5t0Z81TtVEPWTmg8m3J
Jga/Tq10cUBRECp6KQvqW0Pt4Oo6xe8ba4z/mio3+yLI1bfsAtYGlFpJ1At+dywXm9kB0ahEWOj4
SlmKQxujpdmO4fTOVeYfBs3v4/1d9Tu1XCQJZOrS4QvkgKzIXkegKsCuYyj7yG9zUb4Y2AuZO6h8
kXWg51180oagL9+5gWrDFaTjeRm6uae8bw7Tgz3NOk4zXYpDYCFbbn8lCUY34AJwPjzYbd4bO3XC
02/fJsVo7rtR18ASa0YUHm0vNvCg712DOgwcH2VXYE6k7Ms6TBHQlRI8p0zNy5PnJEr9IALXaHf1
mCXGIU+cmq41+EvnVGuYhR7uT8lK4KIgTkLB/cf7cjkjpV6YLjRWNGQmczoObjqgPWAYhwAryY2h
1habrirVY461LFBdT37GPxoor8IPGL3Jx9q8+Ny2ZfYT7qK6j1NF/5PdRS2TsgmaUVzsi+0cwKsw
87BTLoPWOYewNJ5DzeS9aTb9A75BW9KHa2eUhie1foIX5ejF5przVO0A7yiXQFWbQ2xY4aEq52Ij
Mq8tGDV+C9MJGAc3bzQVHfJQeDbOaHqrQu0S2mOT181HBEHST/f3xtoHvR5KLuirBBCCGOrMLjJK
jZG1e1NJ87NTIkb1B6PANKAoAGQCEaXrUWx7HqNeMmbCrMbvk7r4mS5esjHKyoVG0xDQIdJvksks
p/XVt2RxNGb4OIR+4ODUWaQaPnV44J2g1eoPuV1H59DN1AMuwPEGm2Jt23u/UXkmnA20Qa9H7tRW
h3fECevGKd43HPlz2Wd4KKV87oA36P7+fMpdvYhxlC49eA0SWnajOeRBC+Md6iBZZk7KC97t7iml
/HeaQk3s0VDJIM5OW4DA1UGl2QNdIf5nWaNqabZmieVG/qDpwTEd5n7f1ZHlI0njHPrSai8eNdWN
m3flKCDvpONeKou1uEVdz6zT2CJQlAa9G7fQnqvUbnnsOt1XpfeM0/1JXR0KHhXoXK55jvj1UFhm
2b2bcf8WceyeOjvIdrmSh8+u6H/9wUi88YCQcwFbS0JTUni5JR39fNcSottrMQYKNNjK/EfeBcMW
9ngJXJV5FgQfaQJLJUZHx+n6w6YxjDAJjyK/abvuycTV+OSYWW7sXDe0PzUYEldHK58xnDODxvxp
loZ4EnOeb7Vn/58fIptfHBZai3KHvTqgYSUcUWaokceaMA6RJtIzxl/dadCr8hj1nsIbUPRMhVa6
e1SziEpBVx/vT/7KWZXRgTsK9hyPMP36R8DqKQZrRI+9STuk1BLnV27oOL7bqUVhxXb+YAPz9qRG
Sc2CzurisZeVg6kHJUqtiqzvHcqxi6EnttHfLfjoLWHKlWjObqLPRRWZgvWyqTGWMy4vZaVc4nwY
9jDz6ocpVVX//gyuHRQJXpTqrOCCl5fglAu7szLIv2MVN/3BAq91mVJoXbu+jY0f9wdbXS7eQejv
SLGzJRwjGnCELnUYhxH0LWtftCUrF2h0QZJSOwwz74KNFVsbEQoCglsUuswbI63KdEbuFjjsMBHQ
yXfNvAPGkITBc6bYU3uwstxRNwL62sJRo6CFL0GhNxBUUSk81DDY9JM44RjmpgdJwN4aZS2Ck5aR
V1B5uK1jB3CLaO2RiteF0gHEsI1YnGsIaydU5tvHli5EtpuNyDrfX8OVDSNbzehrwviD7LTICr2B
4lJUqGxLK9EeoqiMj6kxOLsA2MDG4i19fGSwsyVwQbaiYDXbcnVfxRhUv+fJS/rYx1s1x9w7D1px
yIssmPfdoNcKjqqWsE9GrufxpbAtReyDogEZo88B0Bg1Ud1PqhvRRw1To7ykXd5/yfImsU+JFVjq
RuKwNjOvf+0iItbKlGRtk6MtAnDkYE494nVDq+8c3rAbW2xl8cFQ0FtCrR23puXDL2sSuhz0qKn/
zP1ndcSYsyxoHRtKI96XXWUemrbtNlZeruwiUZEkKTJIsNW89hdXD9LLtShrcgan8JKXdtCmna1o
0b5LDX3v2plyQAPD/MHyqIe+8/KX+xtv5SiDypHCDNQa5TV4vRn6MrLbIQkj39YLoziEdUbj1LXa
XD+HI8Ycu0l1cE2+P+hKGsrzABAUiS6vkuU7PkeQDCAmbgqeosePWlc2JwtX7d2sZBqbiBKrhgUg
UMHojdSb33uf5IwsiZ4LRfLF545hlaQ6GExfqQL7femoFQ2/SMMVtnY2FnZtZiHdoCwlwXi0Ra5n
1plssHq57IUkgUzphaGdczvVz3ZF5TJUxbxxUtZmFS4FryIpjXCjuZx0eWKAEEz8KOzDb0OTVgCu
RHKsLW1yHuKm88odIdM78XpX8o3Bf1fcFvsYt1ISbd58gF2XpSqr0wK62oKZ7aKkgziqmOKQweOI
HgxET+pjmJQ9/c4+jA5Gy5OXLkik6rvacIv3StQMX8JaARabhnpTvIdyWlv7KtSCB8fo2vQFY+32
xavd+h2avPihVpVbzafatcpi40SsXDTQTaExESGxUVxuzrGOhJkIqiOiSsb3mIxq4a7Dgup0/wys
DePRM+F9QuX9psoE7SlFgTCL/KJXpie3Q1SpMJ0tEdCV6Il0LJIZbEG0lJf5pN1Yc2cPdu5XFqyX
gwEDBV1spQIhZ1IW/nn/m/SVLeiiwQXAh+YpCKrFNdZj8lSlslkSGI0bnoKmGvsdCC39U5ybQ7e3
owpTd7Zpq58nfaqSHfqcHgzrZpwynIOtZD7xHXF2mJKp+2Wg+TbvzVGvs4tTOvwBY66gQN95btCc
yzkcXzBnVof3phqFw6fWtsMUJ2f8PPadCELlAUVbwY3Vd9mjGXbFC8ymWWws5MoUw+RDRAfoHUWW
5X5BCCXvnM7IyZaLfN4Hoh/ORmhGld8l/H3jjlpStWUEwyMV8A+MH/ioy+HmrGh73P2Y4rjX3D06
V5m273K1zneFlYXdPtLb/GeLeWL1pEIdV89VqCTDzsalWd2DK23cndLXWkd93kCXcZjzSmzE9/9R
dh7LcSPNFn4iRMCbLYDupicl0YkbhCSKKABV8KYKT3+//ld3JMUoZjMLjULtClmZJ4/501eCIg5e
Pz09Rhi/VNnWdtSuV/j2bR3z+9v9crS0mdJAyv/odfm/rwPRKLRPdGQwvn95qdnvhCDRRV5ilOoc
MUObfxSqaLPF3duPfz/df/pUuEej9ThvV9kP/bOgl+ftdo8FzKU9d/HRNF6Yz/icZGHTPv77K/3p
MeJ+giAHPIulrvfPV9qKZmn2SclL0Jg3qar4kOA+mdqYpnzyk23NiHJp8s3p/5Y5/Yei9L/0n3OC
LCS4X5uRYg5KWwV8m1039wfPmOjWQP767/vbsysMqAxGX7iG/FIl5OTLdhonjgdxbRd7Y/UHocn7
shbnb87uf2jpeCnwSG4mKEq/tnTVbBfKsWs+UFyKK6G2NhtDJrJqMQ4XkCUyJP7d07//fH84KAkM
CE4IdITf+c7FfA5AWZHOVGacIENNxXXtENjWRdVfSCR/OChnnSEBSvQYv/vszJWbjFTj5nLT1rpf
Ji52vVeCYtpng6dRd+x1p/XdCtU0/FKWsVv8rRz9ocs5b2Moylwwv9MeZjMqu+xsBDy2X/0oLDB7
sqRF/eiEUg7pFIXqEbMukFqs/+rws2V6hDYjHW+YLoFf3bszGd6nFUeGazheBMv2W1n6qSyQ1x7+
/Xf5w2Fg6GExyY2IMvhXUKmK/HWpG7ZpPS3ZSbk6TDu72S+6wNszqejvi0qvfxF7//EngqTJNAm+
xJbhn89y3HebXURrc7lE0vvqJJ18Ml27MZf74lRPc3Oj+H653uzg8t8/7p/AJDoMnmKuYybmX18a
9Mi0hEE2l25kBDHeCil2ilJlrzOJFfuQc9NIiaFI17fZujaOR8xd7CHRXgfr87+/mT89E0gAztRx
mkMWlf/8GubWY3aOAon7ZDjEKfO9+1qV/nCObrFn/Zdf+g91DJUMIhmw2HP7c343/2/EZcpWouu5
gKD+RcgcJowY8ZfL//tnot8FjTjL137zISrpVwAOF15FOtEnSLReKmzTHkruxb98oD89ZjSjANrI
sM+Q6D8/EOmDzWDNIQq2oGhOk1JRlXlaRC+62YTHvmBpn/7rh0OFC48IPhXNHJ3NP18RU2BE+0mt
Ll2JeXsa+6QbYr3Yz0Ha7UTB//ur/QGUoBNm+wmwHFLOfhWmtD4woFVQR+I1xlV86Wq8pFsVNM+E
ijPJ+GqKh2xGINh/SrpNlGlRJNDHzRhY5hRyERvw4XItDu0W1uIQDv7WHobWnYuUGIrB/88/CI7F
WDOduw7Ebb9Od+6Er0mLzeclcvLxUCU6uMJOhVjk2G3u52Te//J6AV/3P8criOVsJ+HoIB36LcwD
Pl0P7tLVlwXWwRltx5jVMbEOrbdGF3/5LX6HJM7Q1xkgBYxC5vHL/YxzGHlpziwvKSpmysWyYsge
nm2pU1wk7MeOsf1rIaehO+3RWC2ZQa6hUzSqdYlWeuibdJiVCK9hpesrqcvkHRLTuGAEq210DOW2
lTlS13DL13rjNv7L+3d//65YiPzPXxOaKMvUfx7daMcDNxogUFWRMz4UwG3ft4K+Dqmnu4fZWAT+
TwbHBBWUSqhATeTXX1TTKHMTthKPZIGepvpL0/P7E4xNDecbYgzA229e5XyfC0lz56va6fpHp7LC
1NuS5LCq1XnqF/3y71/CH17ujNxTcOmxfvecryx72+RaSZRzzCMC1/K7pd4hNCUhoI6/139Tzfx+
ufLo0hVDCIj/wJWpfUq81QRwf6q5+rwJONnatg3ifT8mGtQsF9id13/pf36v83CaMWQnloiGlZ36
P39p1AAdGrZmvewbezjs8STPPtPRXy7S8yP2+5FiZcpQS5eDfu7XzVeoqsJeG5lcTuXoiWOIiqW8
a00UHBLHWCJVG+Hm2SZ09NWZt246iEBPUY5twmpSFVvrOyEsrXuWpYWvsw7K+76QQt0Fw0SW2uio
dbhBVTJP2dZq07FmHkUJpcctp1NhCszOhnLW68O0tTJMq52c8Uw3hSR9eLHViON9lHwbbWm9+kOg
HhS3bAmM5xavcVmKPQ0lbVUO7dD62HE2M3m7r92do8r5mzFaqptk1/pH4KxrjTQiWNvMa9B1ZHwU
IVMc9/AMhDA2PZ8fYZFqYNHgOMyBMNmeRKZ5wKlMPtqtal6j2u1eHb3X40m4cnoWMbj2wan2fU/l
uG2kAS1F0/zEIkZ0lwvYkJXGiRRb2gdkun7ZinYmQARtZOOfti1kdZJYi+m/lZUHRmjMEHy27C7+
Xm3JEBwq+vDt5JLM1mCj0MzjTWOxKr1RyKXKfAm0bK4XZRn7GtK4531fZVJZKeZK2/6DitbgtjVI
F7q6s7dFViVG3io3tLjxxrF3HmRbDF9UYBXlilpEJ/b7roekvbDcYfNua69jN0sUsLZdSnNktXK8
JFMbYuq7G4slzOBhtZp+1wve2Sy04TUDvDk1Zh+mbDln5VxoEKf1QsarfBeFu7yyMKZTUdAZnhYb
C+4LLfkLKSzLrc3r2bg6xWExIjgIzn1PFp7YhgwCUfkRt73nZ+gd6z1dWiXfOlNuiLtVubG0GOL4
M8bGjoQRpsTLEBT9gMRslF9nHF1l5sYTPbnhskvguEHcOxA+ooYUNo+zp2qXUHXk2CZwrlDMvxcl
9muZ40D2gI5fmjKHp5bIHLhXPxdGOHe0MfNXSERzexD91IyHVZbbmI5k3S1piN2/zOIEq99sDPbp
g2c8yFfoFZ/MlLRVWpk5vLHaJYZqF7F4VJ3TOBmTSJPVRR8u2ZqI6pM1jdj+BvgpL2nkD8t1U8ey
I2yzG5/LoZHXdeC1J6tV/XfjhSo5uY1x+nwiN0NmCSbEn6q5C+vUat1VZxz/piYmEUeXdNyD6Kez
esXrTlLeVVfrSh9Q1ZAN1trSk/lsc8/ciGFwEZc0vX8lwKu71O636XqpagNzNyqLT85uV68JV6jE
Vr0qv3RNUT/awbC/Caue9iyohGOy2i3KHyQhCSut3FVWWYPKskwtYshMXjRRG1/0zqyfPXfwHpJe
ektadWXzrJs9eEpKf9myfTDh3aJgluaiircfnW8ZN13WDvxyjONOoOBaPKT/U19j4B2pys5Ft5ol
Tbp9tfjzJTnU8TIWJE109T0GraXDJ6uioc6XqQuG3DNTZX4g2+NRnpIqEHnH/k9eWPPg3yhWZvd7
IZJcoVDHyYTQSZNCO/T3DI/itcs7lnsqVXj3ZUpO22fLC8cpN/Pm3vulJ/lP0I656vdYZXrfApGp
ZGlfq2aUH8TmesiG297h1zVlNHMK2/ZhMKTaZ4GplhdRyqnMBl2qPSX/hAdkHfWMM3TQDt+bgNCr
tKCYqXwiobY4ziIMn0O73j6mMJbPXrs0+jCH6xxkyRSKh6C3wvIEnxwhkGmHpcyFHIMFihZAYE7D
nzh0OWUxpVtpuSd/alR59DqWSOlaTuOtbly7odKp7alwXcCv1qdvTruo9n5UdlWKgxkxjDo2jYmB
dti+fPX2thZ5DFRGXCsmcE+TJYolU1UYvIDvjfOhtsqxS9Fl7h8We96zjE3He7o7lnkheLsds6S0
1MXoM1Rn29A4mE3gy9rkIWcmSR2rbx/QuNWvECzggK3TvOo0Sez5rSyLgfCktrO/kRcxv0i4FlgY
TG7zJgMTDocSW78wTbYZ38eo4rWyuqrOGgvUZkFaF1X/sVVQiPIxCGt1WFcdRdkQ2/LeRQ7wyUGV
oLNZCzETuia8Z5TcYJB2tcT9UzHb4QwjbW2/7WeCCY+jY42HvWyJTnQjkgZ9R812TtLbPGZxJPRz
j0qH1pTI2oC0p5aI6gZvTfxQSDFw0n10Mc4EtMXjN2z3PTrE1hbBwYks6AvwVDFR9f3eXHZ2ERSn
qevPir/Ir/hSXA3inwVN41pZ27uOOtSb5T4DD3QDZq8bBL2l67z3SSXJLeoj5IaRQeOSDqpbWrIt
pfnk6bW/CRoxRalfjpCbuCKbe+OO5snvmv2pkwNnFaOw8CMu6OMO3U47Te1o3CtdN3i+yrGMh6Ov
ia1Lk36ZDbRK7EBTq1a+vPGG1b+sykV8KzvKAumIQjSZqdfhafI90RzrFZHLCszfXWHFsw+sf/zp
UveT843wwZp4jJ5/YcHtvaLML3Z5aMdo++jX3cNSG2EPaLKaKIP21CW3iByKMjeLiU6O205D5hVB
2GZ4fs4/g7aQQbr3thDH2syR4ikrkw9E3CMRslQTK907bstMQQMUhLlWRIGyg1YfSxWuO72F6MCi
O+mb1IFWMGdOOZYydbY2uRelwDTFNoHOjCTcKvW9oX5d5SJ+dr27rXkRqdiAalvhp9KzO57/wPJb
Nk4yoMHA1RSCEhdrM/A7p/7STvd77C5TZmiZPxcWcrjjRO2/XEJdJLlWBc1xz03kghWaJYZOXeF8
i1SPWzcMi/HF9Tt3h4RTNo+j2RN5aDsIsClpUvF9j9/Amke64Ex27qyniwa12k+vtdqHxmoJ1AmU
r7asjOO+ybY6WXVumnPVYothPumyq8KL2q2rW6yqiK+YiOuDzxGM60NDgoQ5mQ6R/5EqYT/EJMJr
mgLHHLpF9ckdI3z9iXgLZt/RHyKVt4GB6masM12C+8ZQkfdS9ge7suWc9qXNtUNim4gwxJF2dWNZ
Zd+l89jJPtsQW3A/rrrnEaXa/2z3uX7ALo3p3/EFmbGkkuzuxT63+j1xlvI0hW2Q8LzM+rELTXct
jDc/2rbiGsRyn/1DO0xDkXYuFTYjT0JtqfJtLn+rabBJiSN4B+G4hV9lXPOE2fvoXRW1imc+AdBn
WowU5cyRW09+niXWLi3dLrxllqt0GmFg2+d+7S32YW861820GKiLo6eDIIekA41I4s7g8ogk8T0k
IJI5okIUTWptpmg5fsK6mTClUGk/TCv/s1qT+06yt+OeiUgVLrZk207rzM6Q/Zmk8apJDfjZu8FS
ocyniYVOqQgqlZPLWSnM0ryTf6sLrJKF80WpvnyygiV5jSabS76U1PSlJubptAlRjMeRlEysiULX
GUGoe6sjxUaHFge+tVihhG33uib22oPcNcsFua+ivZC68h7VuEiP+cOpvLQfXTiNyTI67dEeLB9C
dwBHI2ergfmhvbXFvR+fI5WFz6YYLlKA1SUTliSs07hiOwpWNTMeZBY20Bp52ZJaYdB8X9x2Hy9a
X1iflbIxKZogqj85Z4JIFowYqKV1CH08hR3hXrTK0uzvcIAlekxvy5ek6gc7a+Z4fZtsp7wRZMmY
rBk9OVwwJzt1hqSCm8Ri2GloD5V/N/pFy24wFs7VZixnOylod1Mq4215xCYl4F3bgSToy4T2W9PX
9dUWFluTtRFmpdk89PplgLQ3p8KZwo0gYE/rTCzjOqfYwBQ9ieNbIw7OQiOeJS2TTc5RddqMVdL4
QzT+iltRUkV1yi1j2beOBRHkmuEgkqmLbRqj1Oqqz0NVdVOK9Y/7A9l5QAuStJhVR0OvDlvdcsh8
glq2FMOP4aGE0tilOA8U373FmZ/3Xo061zQfLd/TeRIYlVZjvppmBjiPdTOmBUtL2DfDUH2Z6j25
R7DA/b+HZtyOE22Sn9ZDUv6YB6/4xtrTUVkQD/aahYXf87LYCN917JHeRz+gwxZ2+FlhGDimrTU2
d2Vvs4A1baC/ESiEM3zioIPO/K6fttzQeX33A2d8OTuMWceNfuTV2p3lA9c+1aAhXeJzkVZmThu6
l29Krnw8dzIr6DI6gLuCfcx2dC1Z/WBE0x+yl2JiISA5or7qx4ZpYh22tBY+RbjQAW942xxMWyQz
hpqAmApvvoXREPhZ0/byB+FR4w+/TLg1pI/BWzqIaa/yubb8V39hNst8HW2vDLQUMgoWPMmY8nzT
lMqvMuNUq8hp8/rz96OwFJl3ad4CHQ59SnwPs2Xg7t4bQlE6H6taZ503QSJH9Etr91oV1fYeLAoq
R60YnVLIKdY9HXvA+LoMsjitg3K2dFlmzc8sg6E6EDQ/IV6AZzlzK2rzVVWY0KVzNNpWxgVfXxWE
oVBtxsZ8t7ayuu5cPdWfWgcqUGep8FkgFG+O/WYSxAhdn3jXGKBXfR5PqjzFxTg3OX1nD4HFMWt/
Uiv2DKkejVfSZxddC+3EXZicle/yWCstM7sIz4CxKrnGSWYZfxKaGzfpZvaKGRDsTx7Ol/bbbvl6
TkOoQU1OjS7u9OBVH2E4+3UeTJb8vLp21ebnQ33dkaVC4z6E9pChK3CJdKgjgLZphj230T1+iU24
jNm0bdrOoIRYXH9Ws7w3xY4mLbH2LkgZcvVFWyeDk9JajU9lbGKdRTUOFKk1jtY3yaXxvdBh99Z4
5Y7rskwWan/QBUzEIV2X42snpvz1VpLVsp9ejIyCilgdPUZH7n3zpba76hs0meET/kvqbQx3Jzrp
1RnmLMEMvkyn0PTcGKpdukzsKqL8K+jAqWLCYThuhP9tWcb5zqt43bQiEeRd942STN37VuAjUHtc
NdzVQWYPenuQ/L/PsrIS6xQqx3wtlEo+F+tcJ3lhQbziSRhGbmYfAD/9n0QoFdAaLte62EVmycWD
DhbvgZtvW1s9NfS+p0TFydu2hz51PGnrgHqHTX3a90XyE8+foUlpBsfxkIyFL4/4IsR15sWCgmqK
Tb3QNTo3G/7pS+r3gUMae+RM07Gzh/ibLmrz5m/ufBU4Z486olvNO+WasxLPAS+YqKWlSsIYLFMH
COB9NkF8v0T7sGeYx1bf6Y8SPzWx1V4hypgjUIoFxgF4wFBcin4HR5oGe99OdbLVQPZ2ze0R7mOU
MNB66lQzmeuLkYwxC1F8YDkHMcnpFt6KMVk1x1XHxTQAQbVWya9fD8so08ltJdeZZ7b42uo3+2kR
43KP5JtmaPeVuKFpZlwzQpYtLIlpJZB6dQHsqt3y6Ath+slU9PjvH1Tglp9sckMuWtftPm/7NFmE
WRA7kxZOrLt8K0TUp3u8bi0GEXFcZUIYno4FSQVw2eqaQ+wL+X1fneTNtuaxJncvcVjIDnuypGts
3DLtY0DybFl679Gz1+6tnhNNyOkYbxvg89Tbl8yNy0bHuo1VRrqd7WQCYLlMgxjb1dLvmTfCdRB3
tpXIIaOjE9YRYSLbDnSQwedahE6bS3fBS9cD4DKp74QYntSR7t5DuRLTV67Rzl2fxNNzU+vi86a9
oshZMrg/Jz7NXZO46AkjR8afdDVr3qOqz2pkN3oroGSptKkZytKpANRO/TEpv83YOZaZ6oaeG6YU
8XDomdp/ut4Wi3zuu45rZV69PQ16D1loB7H4rvAUd+oAQDMdnbPC7mreh/XekrUS8AHn5KEPx4UC
bdk7wEY0enNugba2hz3oLA4DG28ntdXuXnVLF/q84SJ8xcsFNVssV/XJ8h1xSzyIDkH0dPcSmWXy
Mzus9ONWuyXfV2nCK2vsrOgK+nHssFhaSo3JbRmFV+SY648ebzZiH+DPffS+AZYpfRs7awUdhX5l
lst7H2zLmJq5cW/ozMxyUmepX5pUYDyZbnt9P9LGvrVJuOBTwzL+KSEuTjCQT3WHH+QSv5FbJx9X
shW4KjQ2qfAgY2axZu/WhyTpasGk3bnOwVe7CpFURfYXFoLWeNnOzNZpUrjhnQwK7wqj4cRN47Vc
3nQZqO90cO6Hpwy7AEGOMOF0vYeRT19EjaBj253xVLSVfY2GtB8hVhedzuOt7L9V3mJiVmhJOWHi
kITTYd7L8XkFa3Np3sumP9ALAC1Gy15hGK3E8CHtwZ7YARXqxzqWlE8JZhvnW9xZPHm7Vg9T44gP
GDrM2O6wrI+7M+l744vtK+fD+xwSQvddgHI2qZ5gh2KNWQxvCr+I27LsSve0N2v5zdAxxtlYG/aA
ScQwlu6N272U29p+3RvHfl1bp/8y4hX0aqlpDE8b/MF79PrRt6oqix5bRNPU+QAC1+a75egTvDRY
hTSZ7s8dFvjXCROjV9lqpTOsjhhc6VTdd2XA+XOcpELO3MJDssReg3Ge7TSPoV9gn9e4BaQSn/vf
ThOsmZPUKJmMWWBrrU/JCMJC29LNzyyu3U91lHRflkB0185QRc3FrGxb5A3eIH62cZnodBaeTQqK
S05iaja/fCyswZTs4dz6ZUuERdnUGxEOXTcGP1srMsCprHxe92rBcVPIqveBthu7P7Dz2a76cNMR
rIdofnZKVwwUtdKLTi0W0nHKuYTyzKfDasAs9g2FiPJWFV3B5rV31g+ohFQV2wjyI1kuddaR7+u8
7eOYP5o+0swLM1POpdfrLUhNxx4x7ZNGxymtx/o2oBpoU2QvMVhcTS+bSrYCbTr0lU+wyUyFSRUE
7IqVycLB8kpX/pwAGMCzHRsy5jh57dGHW+hk/kzoem7EiBwXmQilcbAkI/He46qSBgCFJu9AT0uo
JFI+LM1AZLXYVNhx53ZJkpX1MF5tLvZuvMV6rXNFgPmtHFQSZoQ12c+FHsOPifXFl7Zc6THmhvO5
wPQdwQmDzqc8TVZCXp9sX9wZs/JUV1H1tC7e6j0R5OJ/HqCS9e0x7ll6v7Cznn4ug2tR46d4IRn1
NHHXBSfyAPrbxk0W5plBjTdOBZ/jArudVR3M2hVvC7Xjks5Qq2Pdw6HIZDh3735V1PimFzIe8W8N
gZ6JuksYnbt1eRqmTYCyUrPFaY3m5TaZZ7TgpMCvH2LYzhMbA+KnwDT9g6mcqMXpYPQ2mv9a3W69
4z40q7arw4BAq0rjbjIftQq9605E5jHoneZFcUoDnI6H7cFob/zW1UP43LJoB0GrQsbN1quXJwnd
uruJyM0ZmYjkxlg5uDTPq3JqIKF1DZglKKTVcNeDro7Ohexib20AYQITeED7tulmGzZT5KoQsGCc
ygNbgTaiy6kNnbsNMbg5iNEpmLkcr7rqyf/jj1ti1FIr1o6dj9TXp9pqvIcY5JR2AyrOzw030Jel
mazXkffipC0e/oa90OQgT2Raf49mz2e9wojsZTAO6qsZTKvPxdSfcUCqzB3GsrJDheVuw6EueDts
NXR4hTSi9Y+2QCD0Lh3UyqnP8nvGda5Y6WQSGkocuZjoKQ7Q0GY83IqwKu4C7ds6W41KvrTboIcL
F6tec1oVLq9ncMHuL9yNIe4QuEqvB+m15UtrwZMFvhiBdIhRFGFmY/ta58KIfb62w7IuDtrboyRv
2zCe02rqoy3voGLEtCVz+xnFhqlZzJsBKna08UU0ybh9AYjopqxOpB2/C1sGbAVjMdpX0+LsQRpx
e4ps6j3aszkuZMPDRJt+YjFEGMK0MDgMYT+ofFBqMOCnSDcOntPaDIBVaePGlRgIHkfiYrXzQBrO
CnWTO+7FNUUM+N8GZ1fH3veUfQhVrZ/XaJmTfPOiGQVzyCor9SFf7Pf8fIObzSEbt3xe4/6aS1u9
ruPmXSS1HH403GDiYoWZ2xzjzaj6GA5Dcq/WSTU5DwsQQu1Gg2DMCJvk0DmoRdNqCWgQKwD2/ni+
Hp3Lcqu66LZmUPhRSJ/wumH1vnazMF1eS6dtU407S5clEq0KrnO78xG0Pp1NChw2hycn6t35wQTV
sr8CeujpdgcCDw8+bYxIC7mVP1HxlebksLpT14rII0aCRUTqucOD1D06A1YYOaCgP1xCLa7L4xqN
orvzTV/otNz2qL3cgNNHJlGfpHCeC5pg0OjKXCnPn5xXyhYTTdKjQqjSahuXMJUVd/CdtmUVPFgJ
xideaiVGzwfEo/KRrqoIL22tuvG+c88EsSYOjJsru9vfuwoo8NtyFm+eZg7azCNvs7gTle0cPEpe
fahK9H7ZOhOZTtVtlXMc4nJhNuX8sEp1NkzcKqyDZ/5mV/hXuFGF83VybrqfyA2J9Y9aWsvEE0zx
SRvGR76vqZr0Hd6rC6Wts+sRr17pebeR1mF1xbSrmgx5RA2Qvm0C59CCGz/80YVBn5yA8lWZyXhi
PyKCMlkP7CaSZ2ESCy7gsLs/PONP+rMswmk5dFvTJGQkr7So08AmN1NOV7mnrTfDdovBrOWcrLpi
qWeRptIdqXPDh/as0SYXusC2YWYXepS7s733ZQ0O0hRGbzQvifOx8o+vN0BwQ3P0ADHnp0hQg05m
bxke+X6c+85GfZb1KBTocLHh8TIHe5H5xrXa6mLpVwL2sOtZbhxSFcd3LpZ4y9g8tc6DVQyxl4m4
T6wHnwaux6xhX9a7pNhiVpQ8/9snp1vG7RasOvJfHQxBosOkJ59NS2fc7ao28Tbf8gw4c8aU2ePT
OfNA5H6HSj5d1ymwfzjsucc8roDmL71Nyv4SWBd3Afj3XCIzeoSJusVlcTEGcy/yIKy26eQu0IlS
lCvGfZTAQ1Oqms0G3LGB0rPBdLq9baOJu0Ayx075NrYQ1DXeNSqVOEHLFKKEfW07aw3oVHmjydze
T2ZGIwxSrxKAt/e9N+yY4aZP84HBtfCO5VDgBFhSL9abNhk4R6y4d53PtD7dl/osnuCuqrDF0Yte
rLwjUrrhbS5FnRzgBIQ6K7p5fXObffWzBGH0nnLg5vCilFE9H6dmD5kiEvLqD267tnM2+mTX5hMJ
heZQ4DDn5mL2B/PSxMq1WVb6S/gYTL0TXSXsVhkS8TXMPKvljZN8Nz+Ngy5QuBBT3WUrIlOdTWQ7
73kl15Xw29nMs746+3qbXO9+VR9Q1bh8rHBHTyOscevukq0NPvOPc0F2fLjnad4mJ9/nJcHegr3+
O5PUdIcJUmkuWPKJF784X0cki8f2jS20vR37ZKOzCDb6TTZ2Fm2eCEvVX9XlzL3YCGsPcxggO9vv
OfJ6kwGjDt4VGUb+F5/xFvZdPWNwlwJWNi1jQ7Hsz52xB5USvBgXrBdaNr9dshTF0V5tv39iETHx
w6y1Kq8BMmABTNU8gzGz3woPUguIiPDOJlbZpXTWZ2B4UR53XeA2ilIiHPKe7B943kE867t2iazb
AHpFfAmcEPap1duVcx2AfTwtaxEAlgoIYexQJ4sKNiYt0Jzf+CQkRTAPM2k8rPEnV/UgdI4qxHGO
ylCldcU0edXvAZ7ApAI6n0FmGTGUHPHWm5MWJFWNxfQmfKfb827bqyJT4d5PROV1fpXXLfydr71S
dL4e66k6jTzZyouxqyb7PmnQUB7VqmL71sbvjgq+Ahmw02RPQteDNMALDrQQmPrIYgvnE4dxJ4Z9
nJD2iFoC8jowf607r4B+/ik4O3K8NLMQgmXwyrb20NcFc68P8zr40oeVvebLisHwez0X8cCygDoq
6c/BbwBnbQ76YDOEnfwRyPJud526yi2Ir95hDrZkvmhLf1qOCfxA8WUZ9Ug7gSquPWoLJ/Ferqa7
2EhjflT4UV+PRFyPuVvNO1tFeB65J5ygvYm8uusvueUUTENdAZFU88SicKy8lfR6r1Kv4F1FmFVD
XAhiYYLlQ+1zWGEQIBf/si9HTJlWpCDv/f9Rdma9kSrZFv5DFwkIIOA1SXLy7HJV2X5BromZYAqG
+PX3y3646q4undJVS/1ydI7tTIjYe+1vrd0548PC8OsVb/v6L93EZhAwTZs4IBVbLmuGkAdeWNwW
bqxu82S/d7vSSskSoiReCUFm6AVdIA5tS3TgC9k1IOuSXYQ/Sz2u5tJyCC6JtRQhFAhHHjn4HWOb
hdfNfYa/UMqOmwr5+6eql7o84jitmnhgji33biuD+dB7jOmxla2W7tVOmrJi/bdtz3N3lxErPhNX
jERzC/NazIegVP37NMBGoVHpAmUxslviM4j2TDkRM9axj67BoF/PZvhKN9HMD4Mf5be4iofsmA/b
LA4KkRiVYK6Y246RcVowm1akLLCrKjaPL1MI3RMMiIJjb3ty5+NKa3arJZa7gpl9dCwWDpPYGRkZ
xn6zuhvLtQa6OW2NhT60Vd8dJ2CrLBYsqspvXYZmzT7VOIZPIQFZULhbW217Vi3rLlbu5pj9lPlK
x8wYuLG55gvBXNvTVrz5MrtbWTdEkHq7hCh7UZXfTyCckES59vnDCsckQeFM4rhF7fBWtkN2P+Na
hoUp+L0dAoGbg6GP+pLnfXC/8Xu3cZSGmu47K9TXZa3dD0IQqmfPr7v3LHUayIvZeObxSt6Ed46Y
EV1hl0ZCbBC9O9b5hcrsFhJk34vK7/KdmMJ6RAKxWE2XjUFkjma12p9OwYt9qNd0ag/sQfT9Iy/j
FCZuLuf6QHIEkNSktq07ulZQrccAomCMxyKT/gFD0Ji+zJpmeT943vVCaCf7K/8xZ7idKFidD3bO
Rv5RKctx9ypfTH7owmCMDlvJMpNnnc7FZ6/0eHULNaRvVRiNKBirJ94Z98BxlcSGfZo2BMNkzRb/
fciwkOx6GjxmxRQtvPIcTF9GNLc8TvOh/7Ww9rfZF8yG7lEEK7CaYJKPRAMMwA2hP5cHpusrb5Kb
p/bOFqqAN1LabgkLzAKU8cZuP+dqjT6XW9D9ghr26jtvswvg5QbngzuruomlytHYfLvo8LT1/Gaf
Jr9X+Ql0i92G64xy/aLldWhBpa2fgqXfvjmwOA1hkyE9a2ip/gcDurK4ZSkiF34aBKN3I7ZpHF8X
eEl5SNnL5R2HnPPl4lpIvMfMjELv+1HMMDPu0mBBTWlsSiSl9awLOX0impdH1LKC7r3By/Ztgbx+
siKSnOM2I2SGN5Jt0qdyJS5gn/czW0Y6k9relc4SbC2FiW2PaTfPz2aaG/rpoSMUZmJCH+3dcGN2
lFn1hFyXF+wK6DraW2COZRtPgEx62Vtzbz9iMUItU3k/kCtKv5sfGtrBn2oOV4ZTm2QYPWQ8et+r
dh2ynXBX46Jizmt/BvrjQ6CQ6HYjK0Kag8gnJ98H6+S90V+ADCCibc0XraaFG1zP3EksomWqvcMb
oshH7twxTzQibHlXqbL4ki9VXe17FTl2Ukk9qFfZp23AlyaYogi25E4n25m8hWShxv42pQvgDjC+
b0CqlvnbOFmGNIW+0NMJUoiVCdL32aYeLmzj2Uu38h9s6uHlR80eYm+nBeO5eLFHHMR1a+UKwmsI
ikPulWTLRmTukc4nuu7L4pJ0fRiWgQ26nEmVSPj/mrkJLVzLXMfheR77Zlrwoxbm1cnLtD2S8Ev2
GdieNyUpDyqyL6T957LObHnXB2kGq5BNTpas+YSGbkdWcNks3SEW5bKvmeEM1wqVUEw/ZhUcwEiG
8RxxNbNTiCQGMO25rVkJs5/bMFv3sG95DmbSIWPNXTaxPbcLUQcdJa0vW9vQSfFxvdlWyGJd3WEj
Y7LP+He/zjljIlhLGwiCE5pFnxnf8t7oWg6nguH6hxkL5DOJdjxTx2UVhUaR9y/zXETzec1X52cw
5kGaDOjfT6UZgYy4KnOcFZ0MruPJRifYsgMsJWvu7Zkn+i89OE2QYGlIf5JFCJtzDdF5NIHblMco
bWx54ficqz3ltnC5Irqejtg3NgwR/Xx+yCgbw6PPF//L5vPqqW8nWRxrQOX6YxxIyt9RcjCT3hWy
dU+MBbILznhLnzGVRtWVgzFdHDQr/b2LBNk/qwA1fee2ISLfWIbOesO5WS6xH3VhEl69Y7uJiYJz
8glubY40Rjluv6zK6wvkcrUCZfojxnSJ0nbgCW+rOwfAtOENROVIMOynl3bYhrt84us/mEDbnxie
zc9RKKJ3t3WZeucjt6ONPm3z8AAq2r+KIbKq3cRgM98zCHLEoYpWhhuo8DVE2IoQrvtieJaLZy97
tuasWDp124W7CXBuAVweFzdBda8Y+jmFCz+ORl/cVOw0GbDLOVPGIB9d61W2Qlm3haAQ2Ec9Y+DY
syvi6tzctcwTzAbK29SnUbBfatu/q2HA8udNkW1Usse6GXUMlVLc1dPqtA/CLANDvnHLo6OwiuKa
pD86zzY+TML5rMJdn/pIZZiH7W76uaqpXG5WNGD1QEmyXTMNwpR6uLWVfWT0SjniBVPvPqJMqSmx
6KQ7Ttew/KrGpfJ2InX94cWg/1JOVRnaMEX4an11+t6ab7faYTpnMJf498hf9Xxgm4DvfbZUbcQe
rGtFOg4KEV67lAXvBtBSvh8pbItdtZSTxcfURY8lDRryNYNR+wTQHL0J6O/yMGmP5yaK6hWUUYjt
u56jjTuw6hk9Z5A0PFTplP2yuiGan0HHGbx6jFWHRy8PNyhSxKLl0Qg9vwPUVgNIK+Terp9N0By9
CRgqyabIGkl13sYxVqucH40u3ZlCNlVvE4VQhv9EWW9bZ1Es1r6LqykSzby8hPhApu8BojAoubdM
mGOU6dZPhsUh9uOEYAQy4WrP60/FMnNBZRBxT67cPA8dxI++tk5tf/TRIL8ISH197fP6tyary+iT
m5bA465pyuh2sbusflyNuCpWYRH2RxfsFsZXcFvFncuw98kUKEu3w9D30a3TSeYL3jRXn3x8psG9
NWm3PFIBpW7iVgxS2FQUzRY6l5UOdLZBVqy3pY8elSw6mL9HXLVzPOZdx1E9KrtlEWxPq586zoj2
T/7bQwmT2OyCotPgFy2d8OOGgKT2ZH216Y5Ko2F3a2fqeQcWO5COyUo6tPv1mmZA3zVTtXSGvccD
xdh1Q51Jp1gOm0IKU64WccbnTnSV7hdFdRGEXWxz4F5LWHyDe7Ux+0bYh6G8pLyCUbwVaJhx1Teh
on7p+jYmBpnfMIw6e/hl1lK4+ZWP1lsyRK7vxg6y+FtRLfWywwMq3ETLXHp346D4Hr2R8OY7ci1A
qLvI7caXGo3WHDZ2lFyfxghRDmdGWccmGNv64IGqbKCYdDclSR4wUdzXXIJz4L86HUJTTKXrNMfK
GrvhZpmr4sUZumaM57HcrL1eoXSZyAqYZQ/9+sGwgcM6sOy8EUnbZVl3WZy+zG+8sJupVMUMo8lH
Q/3ZFst23xKaQMRXXyvSVddSlTSdYztSekfbBT9IWb/ieJYnEkP1cy9y8KG177qPxZf1L2aR4Qvb
aZDEtZuC37MA9c61/eqhxvn8uLRqGpKVSQWEp97c55pCmJk34+5nb+YSYqZJBBK10TJMcVq74M+2
HufD0o4iukWmdOReh/n4ztvQc5UiATAadxa2Oiiq0LcmnGfMEtsADrdlfvgrWyM3S8pirNYYMG7s
TlHei1+NBd6aBDVQBY0kO/eIzu3LLmAeXa3fNBaAr+vIHXGdaQfjwTN9ZT84G+d8zBjDHc6i0Kk5
ViDrb1BSmCDcrQlfHDYfDw8dkN6EZCWdBZ0lTNWDDjcO6TGcibGb19D/yIuqlEekDqZlKhuLi5Bb
hKmBBPv6xKU+gZ7KzE6kL4cmgWkFnhvxYN4YKssN0o6AwUvjRM6TmkZ1SlsF0OT2KX/UViwphYyy
vUsoG05ZMajxbW4s1z7IvOR8p2/nkOWXpEmqijroPxwulM9rHoxDnBOPIxLbz0V4agoK/AQ3lNdR
5bQ+2VBppiS+lw6yrAyW5vtah/rrtlm9vljSXs7VlM3ecziZcPMYLBfmh90t2Hq81mUUsJAl9jZA
5/s3hoNrD2Betrhyuz46GO3Tf6HdrnlzcKzVKbAwLPoxt6z2B4kf9MObbQ/vqqhLdQDVglcu5xlp
X7Wd8qnPW/srq9PG/AUfzvKZDgVP3Rpu0X4z3JtQE8LGXTNwD2+U6t9Ydbise0tpDjIWZINn2SIE
f25oMe9LmMvPhAowbvP6vP8uYdWmXVhF3Y0Uii3aYaoRc0ZTFTdIHzw/JN6uYxzmrv/O4vDyy1aE
hdyNDEzy3bCBeeC9Lsy88+q8gMO6Dg9vQ3bPrImTjtSVcnIgxTFdg3IswnJRUMaN9K+JJI0XzzQZ
cws4ie9S43Y+y3kx+KhtEwwH6QKKx6m9iv4oKNPS61w/KuKZQUbSWznVFwn26nvBi5hfphbbGmKi
69Z7axEcsNpS3sDFTEl72zSMNCD5e9gSiEIA+talIUjqMbTGpIuy9Z7kpCX4ZvgkyVmhYrRvOuk1
uKRK7c6HvIi0SIJFbNWplqvX83n5nBG1qSccP3O+FnvaGvLrdyuF5MjOE2YhiPSdeid7C9MXX4Uo
9sxGr8BRZ0ff7A7yagc5Xhf3xh7rPrGCELaLisTz+HC9lrO57edUHwbMMuMptBDdGeUaqNlhctCY
R9jXcc9GERVB3GwgvgXlN8a9jDViCYneLmhLPt1XcunupJzGbC/zKZO3gdicb2Ilu5jJ6rx4R4Sl
dTuORbR0H9UoRzcuZhj5y5UW6/asxUADQeIL531gZbi8KC3C8DQ6S1nemd5R32mOt2fOs6o44qQp
7qwx0N1xWbPCvwESj16Ipyq+t5PeCDmDcvbAgtuB9V+qLXJaSiK8d42cuZqhqtqCrgTsNMZsgB2J
8W2GyKRoEw8kprHOry8EVzMgnm9Yqj1P3iPGKqc4pO5U3hLDbKZkpNSt7kc6jEOrBblbkdUPnJas
QPzFEh+vvAAezq+Rlxb3Hp3GugdHnH5mgS1fO4Ht6j6MlkGdzGBPT7JeRfVmo0CYzyabl+YUTls2
8YziItm3sp8jSoRKjucyk9wtHH7O59Uh9TauvZpTjmKfY5cbUJMrStc0kkbrtN7RWrRn7fEqtM8I
2MUvZc3W9w6Mj75OM00EHdTNh9W0VIjSYXfBiZlRUCR+XleUT+WaJ2xWvY68QlEAKFHN3g4oCu2+
t8F08baLyksqR1o+qr2R39o1Z3jnzDiFqF76yuzXFpdpUssCnnAmhk2cAguC5Fhq475JDVG1dwCz
66MdyPRbsPCrDjrVJB4xj3vANQJqpVewmGsaDizP1LTbdPbRvg9VsK09xAPPUoMhrh2+5uVsuYx5
rgmEg/CX9dijffYcCk34gYdYPIFXuN841efgylJV2QGxsc8/ObmtO9h+7ujpKa8WxQQHyjRNymbd
Fq4fv6hOjpu51NnBRnMJ5t6qvYU8/qr63NNHsdFqMdPKVHOXuyxRwduXKv1o53437ud+m2+ruWrh
TYEjaZ0Ek8A7jBfKBostDMP/RnRslvSmQq8ny0He3qGwOie3qwMbzmvF3YNpYyz3BAK1N37Z9t4D
Oyfy4RBYVxlmnKPikV+ofYcz5vPZGeZk1GubkyMpsGm5+yTSlaGHNvME5kukPa6YRW3jpZQqapLI
hlCr8NvB4hNWHh454+z5ZOUArMAR0cjpiFj+AqC+UT/7vZvdZYNup/slMkbjg5QGesHGDsHoYsLz
Mmqs9kc0/VQ+80u16LdYd9J4SW3xOVUMduPOKWh3ZZ5HKTBey2Ec5SCDm62xnc/gA7epa/ny0GJ6
uKkqHvonaZOcdKJPB9CnxwKiC3rHSl/ratXooa1afvmACOZM2zWsR4sxr7iAy1NoBm0lDqDuNQ9S
WVR3WjkLdCqM/AvuKegvnlNVP1N8Rt9BHit8wzLTfYyly6VjJSA0fwn6PPuAM5LboSPK06eTYDcf
ji1Puoe++VfbSVKe4L1Dc//uLt2w7OBpyzs0oqG4sOmhmcnjqsZfq5ujciMGwf33hAbyAPUt33ZB
4W4Otq87c1G8ytm+9orisciaEoeG5FX+wu3c4gWADMjucmjp8AJYXoi9rrCjAksyxt2n29TfNLUo
0xgFL/zaEzpVHfEOUsnopiq7sxycKr84bqHYrsliCAw6jJhIz2T1Odpsytw7Hmpv7L4uquItc92S
UEvi0liD4Lf2NCWo3WH9AKhL2n6wbrhTNrfLHlgdp7h153pNGAJ4adKUCxJ3Z4nwM3vVFURKvy3p
HS8ZiMW1mftkZ56jT7UJqVxSGXJEBD5GpQCzb7gfnZGrPxKdCm71KrEdSGQADl9nkXdLFZjXYvDh
5UZE+ShuRMrULapsehq3nLfHhp/Dp4JToeAF7uhEKle2RWyDD/iJYPPGkjQCX2DSOh4KhcrQ9XZ6
gLSKg8z1qiM4ThUe3CJsvONqMSwlk6sdjnZYgNf24yaKkxekhXeYi1xc+TG/fJimJVUwblXQPZhm
KNon3l8VnFPHWtYzRgrk4trTD7nESRurLp8BRvkQqcWJr3LtztF3JASt4SXqhvY+2zC0n6ON1BHw
l8rQQxRbCP2Slr8MTtfhzHiT9glJKirsx8byw25HxFrl8bSVpt43U+6r/cAY9dvYMMpP5GipIe4l
GhIllsmeRnwB60c/CWZkBRVblaTAIcGxm5l2nbp5kFSOrEf4Jbgi8XhI9jPt7cAt2+OsvXl5nBxV
BZj76u2LXMjx50cETYhhQQw3oVoz+2hPcK87bTLGE0Q+cLC3GX5FdKiem6epQGF2axU4/KJpydwD
ca4GV7at4EeUy2yIM3fNizgctt5JGiKtz2vE8RlDWxJz6hs3GLi/1mH8PM6ZCZhTsV1JUTRRWg+Z
3j6PVRo+ZYx4HEoHkP697U3s9HYAk+CdVY7tuSW+GVdH7Y/Lzk9l/8EohLF91EaCHtbLQQ35cAo0
C+rC6gRM7lSJK6RBqgm0VzAFw1ScEJ+TyYMzIP6fN1AaRKsW/JQSrLJHxEDwun0vl8KKy2rkbktJ
fvTOqwEoP/lrE/5g5oAZCzmozBKx9qtIjGq2z7zFjBMxY2670NmUcxQtWbQEKszeSw9/qG5VtGzT
Jev9+Qsv+HVD36yzpImU+iEmsf0C1y1wkPXWBhMWUjwHGuKTSyPE/9SV6O12pCYm3pjqoqO1jmaI
1yxNTTIIQf/E4/6oYKR+MUSP9jCAVy8SyvTwarbZlPxyAbXwQruBtWTO+geGVD3l4QrzcqZyX0Lq
8mEIdyo1nHoiIuIhxnrTqoQlHj78S89ptF9zYuF3FLXb1znyp0+id8a3tZHbqSamqLj06NQ3kqS0
q4l1wXxTs0gFjleS/4+mlZa3PQzcq5sPYUtpqZwODJuDm0de9mtCplWKosm6FXkKFyus9pvIsQZF
C8kbeQjscOwA/Yh0sPoQIiHM2kcWhfVvxN3mz8VWWW+ObhnsNJLb5JZsrFokCJWzHwO+h7eyXDGS
sHHHA4SyWeonKgkg0aTucroOQRntAd2jq0PY3Y3e2n2zWX+8JHr1CCIgUAHPuAxVFhxX9ndEKIIg
R8/TFkQ0eNw9O5ql6MsIi1fgm0l1QMxQ6r/40MwlIxp3fZGN6b8GXsXaKeGo/GPi1FuTGv35W29B
fO2AjLP1SCq9/cEjQXIobYpNXySX9YGACe+amGd8jz0iQ1UlY6TH8ZE9LwNQtTDO96A3Ld0Ic7h2
ryRp2vvMyO5TQfqPSPpOZ48FEVI/uMxlsLd0vbk00o6ArG3r+lvLpG4FQe8lfY1ZPCg7UTHSGmYF
TmQExbzp8KzCxoaVf5IuzVmcw90jHrlkMO+CgXyK2HVyJhremkVkVBTEGU0MaPSxytSccs0vwSub
2Bf8LaLxHzKZ0Qs5ZSRe51S67lEruT6VRZ3VNwHgyq9AzsXraHW8yw3v1r8kUqP3JN41MiYaKf8i
lSrnU18Y/Boyk9HJioS73OMPY8/XHK0antItxHYJA6hTiscZNURV7DDdVdMavG3LCiaw6mhKjxVj
6RsH015x6NieYlMajVfZGEOkdzSW2W51Py367GLBi/ZBRdOK43CJ5A1T0rHhJez5LSytEKLxaZYV
M1AyJfa+M5XdfZulRFzw9NqfK06L9giyxa4nS1Tb+FwFunysxs18d3A7nFcHV+V1Ts5C+mlWfcbW
+M03mJNCBOsoDSI39jqqgHMb9J4NimKROecVeZUdfbIZGMr7nsr2q0d9eUSRz533dVyXF+XN1njA
1BjcmSlrhmNAJMRboekskFe75hmgs112i88Hx2NAUkHMjUnaxpIG5lnV2t92CAkb9O5gkcOWOQE0
i7Y2Wh66/S07ZWiUiWuvTPjLonE8Cpe5/zG5IU3CBFow7aYlWD26HZM+NboR1kFgIPhu17UIzt7i
ip/adH6DtBLYj6mpGpB7FerX6wppYBGM/5QKXhv5FwNoyap3UkMeWrKrQJkZJunL1s2+OWA2bx9D
BHBuDRJIPxYM9IjmoT9+REGTW2eNvPapx59Q7rBEF/cTFHHJDKjzHh2kcJ6yTTALcDdVpHf4Dwt8
ntUQPYxOXa9HfJks4XWvExkImv6T5UwIU3brRnniT3XP62MNk36IlmzNkm2pWSU2kvyuThxPVFxR
47DQl8exZnXQGlY1z5MkS6RoYUfyjOkYJ9EUimPnej78zr8UoubqDEXb4JqKN/zdN75aZ564BoqJ
wilnEkOGiwYNdJhZfauGPHooud5Ih+EieQ+wdw2XIk8zN7FWif6AILGIRJIxUuyx3spnNzUOyLvo
8oZ1FYN8nPKeU37UFHlW0+OOJRIHbg/hgoHcjnlCJvamSjv0NbeTB5u5FIxTmws/1sxe0B9tWz1T
pFHILcp2sLqNHFNH44vtoXY4Q3fzxhht8cviWkIP6M1mDkqUMVXkcbHCAe/mlGVKN6Kz6/FqR6GU
/EZPIyWJIL77wOfMXeL7NhvD8NNvTx55XF9T1Y+EL+QCDt8UnCAHUrum4WLTwTxni6yw4ftdASKE
oWreqRIc/Q7ZASEsU6P3JQ2r9HHKTHpnM6lJbzwVGBmTuWEtSRQtTrMzmxNsN13mkZ+2Tnbzi+2D
3ZuV6/TLBjxqzhWJXL8YfhQsNGtBIHaoijOp4H2ONuakUXNLPDSHrvDm/Bt5Rrk8EirHssRtq7eA
9odYhLMlu/4hzXsHBT6g8Ur8gVEfX0Pe4mPyg1ScpAVEjx8/MNCMQz8wg1Chs/fapo8rlg36J8Zi
jCqgY8p07xkZAq9BOrN7o6p1+4znQT9upZ6fRKNGjmmA9hEaP1+/Dt61P8E/Ml/IYgAbC6tGLjec
can9iacRI0WwiXYGWfN9J8lSxBKMoPBrOxrTa/C+PS03abjCSvqWT1omw7smDsLMsbNdxYqlnz0T
9iuyhtN4h2g/v2knhACnTxme86kD2ScN50ZBSflJujGCI7cpw4+Wiqz4kfXaWfcg40S/XDMz3J0B
+UgPPrrLRGCAiL76qZt/IapdfarWghen8NrptAXKthnD5N4NBp3M3ZU8NET/U++UiV8JUiW2wo6O
KirFLVPZqWUbNzL3Q6trmByEav9lisJ53HVaDLwI4D8pckLGjelRPo73Ji36aJcRVuXHo9NeXdwZ
dU1iZU75Goxlbw49gxb9yK+6Pg9cTgTzW32Eghr4YkoMdgN4Su6ugI/LZ8LZeGb8QuQT05+6Drvv
YzTLYedkQchVUWucG0AcMCPeMEECZtflCHEp0qY4DvYK6UMoDqs7UIPEeO+aqHhB6g/8ex7EmsxQ
N9Bp4vQ+dxriP6PzTENbI1r6fZbY1UIiDP/q3CfEH5NbUEpDFB5+RkL++WzxXCEfIbwS7SDL/TAv
U3kYibTNabDy+d51Z/saIhDmd8YIK/yUpd720lxfRuSJki63U1HwYkOAEG/gd9VNNoS1IGEnGl9n
hp7rscFjf99wIbBOrWUtbMbYSXE16OV9Ihr6J4kJ3q1nNR7RRjJMwzjzgKgvONlsEpw7tZ5JJ/Iv
w8DKxR3GFqgIQ2XF80qf7787CKJfHQhNyiaYIwRN7JvyU+DWokvmYQ5IuuFCjkdMRmeCKOb+yD/L
q924rJhvajfo7L3AWdQcQk9v77VcULbNnEfZ3qUDbt4RZcMEi+9V0hEDdTPtnSVOAIX6MosZHckK
e5+6RPrRB9Mzt8aE7+TX+4F0aPwS9SJeSGKzP62jW3+3eE7exmZVd7mXbVfbSMoJ6qdb+x2jvn11
KDvIZREhdj/zxmKZHfOXYN1t3F83EU/6dlN7Tf1oVWXlxwYuuNz5EtTglWSMDLcbe4hxpxHPjG5v
6BS5Zxg276e1W57XsjTTs2Jch28qGqYvDZokaChB9K8QFkt4BB8TPRRQy0nJUkjp7/qexvO02Moa
3xmM223sLkXf3aJrqIuivjLHASzGTXI7s7A0gHAR0tOs+RN1iPvuZCnVZ2vARmC2Jxg4Y5f9RJwO
mx92PXMlhawsuvJoTLThKGtriucusCOeubz1KJM5ANdDQwvHKaBGp3sAc63uMdMM5e3S1T4okN0A
XVWZaKGFSy9LfLTkjhJyvs5Be1IYn0hBw7ruO0XYnqFkAhHDZaUfJHBl5WOn/aE8sArDbZPBjRag
zNDt71ng3Pc7p7D5rTHauO7FDcG/obTD+lg7TZ1fEEgVdRvriWaorHGzX6ews37Qjbd8uouST1vQ
eKCXWzkEO2IjdfGpB/06iGzddFK7Kx2/cecRAFak6gBVVz46JB0RFaVUZ+6LvhesncVqwwI46Nus
uf8fyMDAmoppOQfhnF+I5+zk3ewWabQzclud/f+4qRg8oNjmbNKZTVlO03YtkTteWycLqcDrAQrd
VvynDFCCKrvt1A1bK5Nac2Ntmi8O40S1/CXd8w9BogEFDvGapLvSo1z/+b9F4zL83Bj0dPpMYLQd
O74ScCHwuy595t/Coa9Bm7+FlhISgsYaEEXJ/34LEi2vaaE4evRZE5OwTwk9SorADe83wmFiFCL5
bqWGfiKiDmSmDXumqMYxApbiL+mbfwqKlILV8YyFJGuZfosEtXikkctsfR6lmQ6aPExisov5+M+h
m3/IwAwk4XChK65bHcRvcZRWhoy70YacdTp84gvMvgoI8+ts0TqjH9BE9TWG7H/+oc4fP2UC8B14
ZpYH/b7TpMUCuaSIjudlnp1HMIbw6LmOFXsMZA5UXSQXwdckzRiYfbdU/Y7lplHcLepvS3n/9GgR
2/V/v8g1k/TfHi3SlgY5BHzIc9OQvgdmFYZOcYNddP7LitY/fp3gGiyEuga7/1fCa7AGtfQGfQ6Y
Hx9FKPz7gNi4v2RW//GnSE/yaQkB2Pbb1znDp2gHQvTssp0VdcrzT2oZ/OSfv78/PjT/9lN+S8YW
UxZAYa363GGKPrOhIktCpkNfSeJqL+UASEnNN//lffjDV8XKH5slpo4t2Sv825/GAvkIodHTZ0ke
YuJ323SvqyUlvA3b3z//fX/4FGFBoWoCcCXS6n8LQNeELcGDlPrMojoX/+wUhAdQSYbn/9+f4/I0
2ILtNw5RtL8fNnnLcQ7EwtNXjuJeGRdU1KzZX56J/87V5adQRgpP4pH8r8RZwhrhwn2evJS4xUOo
evdzGq3WejFF6Z7RAVP3L6vZr9//fx6i7KNipSRnlyRA/vdn3WXViSSPaDxTIugvuU+bYZV1laxt
kBGpfM36rwJF+lvqun8Jvv3Xoo7ffrZkaUIUkDnuhazF+e2NZuqCEaww52m2AudcAfoSveRZEQ1w
17rqPEu4w/OgqcdOTAWCnjbF8S9a4044VHbU01eleIqZ0ZPb4tdya2IsEal/arHTAhE05IAyaQ2j
7NJInyl8B969q7HkNwnroCBkGzJPIAVr473IwYjuL8fnfz+epFxzMXgQMx67a37bPuhEtSqKwt3O
eVgFLwRFwTGY3H7654fzv9+360+5Pi+c0CxH+u19Gyqr8phpbIyqiBnIrWXCXJi756Uz4/Gff9Qf
/6AoiMLII0KRWKb//M5srKomzCQ/in3ZSeWhzF7Rwb+81X/6g1hywQY5EXgBQvt//hQCpKJhiDyW
DAITxdvoE31gaOrwLPxt2+AfXgCUTRttla5HMpX7zx8F29ziWwzXc0aDpHZ1s5APpZdrpBEBhm5+
S8xq/rFEGuzWra0t/8vBcv3v//YShPx4x5NYVpkL/HaAoaaWjfb69YxcYiEhNsxr1QKmh+Jw0/d2
uQ+E+tsS8j98viEKoP+/pJ3XctRKG66vSFVSK59O8sjGYIMx4UQFZqGcW/Hq9yP2wWY0qlHx7yOo
taroUccvvAGnMq4ZnJsvP7r0yyi2ZT16sRJh6WH16dGu2/6oI3vz70vJULNPgoGDB0aSl0MFVoyI
fMLejI3hqyGGFnYXvV5LN7KNkVZn8q+RFptGVgoSMm02epIg9CPYLet97hYj1BjReRUqJ/RkHet0
+zysDurSTdQx0lGJOC4/Dz4cCbQDoaMBvPGTExO8ZSXJi5ML7THTWvFjpPP68/aga8tn8OYZTKrh
qEu9cGhrAU2dpPcCOC73VQbHSjFgPFCirjcmdW0oxxIGWDxXEygSXn4f2tOkqH05eL2BKHhvVJCP
ou6/dujdjZdoZSYBT6gmbQ/eAjyoLkeqRqPIO83qvbjp5BMqovppxDzkM63d6p3jB8AXI/Xt9kSu
jolVEJwz3kCQmZdjRiMVRW1uj3bAgjO6vk36kCIxf4gGhJPQCFCR/xlBkxvn2wNfP/S6pvEe4Eer
WrPBx+XAYOHyBF2kikfPDKFP02xP8cD4VWRt8Z+OSEmwsY7X9zYDGqrJO4vRh7U0zao5eH0omgot
e6UhZ0RLLkuiZmMN10chpCV4Ftzdi92iNTnqjoOsvKwYgI+4wPaf3dgSGx9zvSn5GLxoHZ5Wcb1s
GqVTo/Nl7dU9emagd5rpzqKe2B9C1It/316qlcGs+fXGlQtJX9NZLBXdrdGuolB6CO4oDxL7wVM4
+Nn7US23DJfmLX75FuhIcBINWdpsqrB05nJ706Sh4DdeWTaV/IVeM1mUaMf0PQKFoKY7mo/dPSQf
/wkHo5RMV+Opv/25K0uICBLHj7cdM7hlWoIC5OQnlFQ90w/bd6psgbvAN3q9PcrapBKtuGRz+AeZ
y1fPiaYCe6mi9cJMhCd/yn7A3M2OtgHa+PZIKydtPtuYfdskr2L5PTQX+lAb7Nqz4km9awcniKlh
IwZNz7lr75Bclf9uOU1OiJGvSgrE07d8E8oCMwUdaQJPrZXhidcAVSFrch8ExNzT7a/7E0AutgwP
OO8OR3rGr8433F9ZMUy/EBwMokgG3M/sfjasq+mYQ8/Zwaow7huzLv6DGtv/wIxAHLkH1ReBzPfG
fbaynmwYIbAg0Ynbli8SyOZBVGLGLYDpfUG7ljalEzXKecyA19/+5pUVdXUEh7nOcEXiGbz8ZNvO
UquNotaLQHc9KH1pfvarNoPw11AoQgYSj5jDvw5pACDn6jQAqGAktLgDQOrkeRrFjYfFBEoOpnWk
99ocVGTP93kPY/32cNdnkOEwYcRcRaWNaC8imamn3BVKp/ZCLWw9BC+KO4Vv3Rjles0YhbB3NixT
qdUt5jEFV2z4vV97kXSn98jtOHdp4AKunqVebn/QcihWSrUtanW8PBauWYt3QakMlPtbhQZ63VX3
TaE3IFXt4hSY0b8GLH+G4rDrDpqD7pVlIw0YUGR1qno4ieRngpavEAf7mZUVbMzfcpWWI8379K+j
pyHgkCSywKAiLPtT3/rWwVCQ77g9dcs3YR4FCo1Kmq6RdS3zky4eNV6KVvM0ohEUV03rVddd2yNm
t4+d1OIjqpDuI54pzXFA43DjsK18JE5dOmdbI04hFbv8yASrZLyLkIwUgC7uc8Vpz9FMNrj9kcsj
zUcSDtkAXiA6OhRyLkdBzMsyIm4WL09MuOkZPNQIGU98ZCJQ3djB/KOzzzze/41RBHsSGs7leO2k
EA35iurRGFS7fTYl8de6ttGju/1dK/uemSMOckDJqFcvQQfaZ1RyS8BewcMV1nQ8obEkKeTCsUHf
YGO4lcUCecoEUg5zoYMtHgOzqMCNwz8gbTYhIVVx/I7Ftb3bH6XPs/P3m8PscdGTdgjVxghveXEI
acUks6DwOPGN+xoVeUiBwyial6pUwIA5uLtF1FSC8JQbzYj7RSUEz+2ESib41U7slSDSEDxxWjs6
Ba5an9nbWrOvHReEczWFIy4IXKvQ0unnPRd1LpUDgjrW0wRWh9JNqujGyeqTyP2GMPOIGkopOvDX
8AkETTGMTu4HX03aPQoyebjHpUcFOw7ic9x4f9cW2MGpTVPpedgULC430hAIdGdQLfVC1Ym9Cb7h
LlbSgmICZLPb075yRiibMu1Yua+UkuIYIQv05Cdks8Lui42DjQcdrT+0Rlv+N4zdhtvy/MYsFlmn
daBzUOb6yDJhcOq+zSeV4bDpQ1doCrLfGE06nwOcKvaI34oPaHvg/JzhV3L7Q/8Ef1dDm6QqZCyU
QZevbZYGcVNVwK2o7QbmQ5kb0VfwEO7HTnHM2WvVQdMubIMPU6tUX0XWVidw/dZL5RfiS48SwoeO
kuHx9q9aWek/9V8Q6kzKVbk+GzQtiBIDG1QI2uegls09uh/FZxB08cYErA9Fa4vuqzXX9S43lWtM
SBkoFistVTQjixq0jhnlj4UCwOR/+Kq5Si8oAnG/Lx7mrBMVvuq8lgiZwF1CJFseUiUMP8I4l0+3
x1rZwPqcP1mUuA2MphefVY2EIHHjTB74gCl5DYjtPg+ACR7bFFGgNyFGZePxWh0RJuNcedL5YzFi
qGRRoCX55Gl9acOxR1IS1BtOL21AHTYNtpypl+UELkbeSd2kS0DUdpW/NZ1S2lUiRy8JA3EYBKzH
rgRJBTwjAykavKmubv1j5P1nTPYkFzERD+3HxWYJwXFmgckFnNvFR8Ah8DmBAN8VfRr9fw41Pz9/
BTyyoH8ddM7oTcKJo2OO+cBzloAN2impKsaNrbk6mSbWsral42m4jAmQCracEBiI5za99tAj8H/X
Gmn6ewbPn4OpLF/RxS039uja0ROwuAx62LSVlk/bDMor+5ZqpQnp6P2AwOCdLOsIOSQ43LePw9oF
S9neYTDDsezlKY+bGp537g7Q9AVNiqCoztAUNeiSCcpfPdEPtli4lALA3ajSbI08H5u/1xHx01gZ
cz4SZOK+ymzQT+6IqOiQu2dj0NpfXdiAKaitIt8YWlsbe+7hctiwtnWWz0pllh0N+IRV7eq64CWX
fgeicYy6AzLBsbPHaiQcDjlpUb+3gBh7I7zWGAl+371HR8vRdioEgHDv5EaAxDXsaNTVxsF3drVZ
NZgVTaKHF92j+3O8vWBre4MqEMEPfQnjKhLPwszXRuTOvCp10lPvKvYB6YCU6FF1Nvb+2sVFQKEK
4jjurWW+pHZIPBv9NHldXY2noAibM3Y5xUENxuldGBbj3e1PWztrSAXSBiTINyn1Xu4I4MB6ECD+
6nWu74qT0ertI9gWP3jq9EI4XubPqhJa0siPtwf+0y9avvUgRqAf8NQTKS9GtgLeORWBC69QBlGi
LREZP2oXFxhP2pVT3xngIJwTTl1JdOzrJETdoIL+As5yML/2yCbkH2CdJAJp+Qg6k18YvXMoxwip
eAd5geTUwP1Wz0XVxZ8zlNBmrRy/bCFwhHVwDwZ/+hxXnQpGaTQtIKSg14zvMoCOvYeTJN8mOU3o
RThAhA6wZ6qXsY9tEM1ONYDKb1G8e0A1R8c36PbErOwAqrVohLm8JkTZi2t9iPPGgrM7EMq3s4xZ
qaXKQ5yE/XfgtnF6ato2qk7/PqZmUyKjzk/Jfxl3lXhKhJ1UqMAXcOsPVZmPbDtuhiOAV1+DrNpR
9PhfxqQDbZiuTkl3EYDUAdXhoWbM0bB9FkED0Cy5G06mMgyfOtXd2HDzG7XYbwAueCpVnfI7fY3L
nY5Aod75iNB7QYZ3w86X2NjsTYS7t4AzK0fKoDZtkiJZFnHBYgFdFGIhnmWDZ6D2EKIwoWoK2j4Z
bqVotSbI/IfT9C5uxvjH7RlduaYMA4ll4mf+oCl8+YVTHzeWatLbE8iMYw9hRaN7xLJH746dMMVG
+3Jtn7JHNdPQkLuhHnc5mpENaNZCpPIqObVoG0mEQI1IEcPBlhN6JRYC5hv38MoTQgvDZIuSvFLk
WWwZpwgDqYfVBCIJVc1Hmcz0YCtMLCCP2Q9LUR7t3NaHfe5If+PNnnfHcvfQLp3Df83EE3gxNGpo
udqQnnrcKdWZyz89ZhKAXu0YsYejrHG2sK065HWsTLuyq+qN2V5bW8slucaoQKd2t9i9lIAzgnON
W0Hmzw5WQh6GBz8nXFjubm8ibW0kGw3xufbjEn/N//+vGCHRUNXKg4p1JUwSH8LYpKgK8UDJD6j0
0BHZuVNWPup2CzcYz5f8e9VU+RmQlvOqZrkOChFm409OQWXdR+BWpIe0MnWk279z5TjzXOEaYgii
KMpjlz8TjIq03WyYPCOEuylaiRJ4Awt5Y5T5sC7WHb4M7HrqilS5l1GLIjQcBJGF9DRe/fTO77K2
fAB2Hdy3+ANBVO76WodXo8UPNkacqD0F+fSNOm6BO+mQQG0BQJ/fqXYE6N+GUPyrUUF2o6QsdExO
JmHLPYpiqPmh1wPFhBQTqy8/G6F7xK4b2z8tpUHUFkloVTyQH6bj2WkqTJctw056hEwzG5XgUo4s
UpSUCPBLLut33TjGPwcjLJ+NKAh+i9LK5MHvtQD2ro8B2x6zUoxqUMqv73VU6YJDplhjjkNOL+51
tcnyb7dn8gpOSLpiUb3X5kyQXuQyCUwRjEUsITBJo9tIvBEVlP1/LWI/X+BXh82TajQGOW/UWf1D
1Q4ohuYsTLinkDb+tgGJZxsP0MpGp6LPUaI+R1C67CY4GgKXaaUZnl6Aet8FpvaZLN94wntw+HT7
41fuSnJC+l0O+SifPl9sf50p1a3zvihNvDUV7hak3GSFlE5s4zEcSHijH2kzhP+e0FBGoQYJjIYh
l5dlMEUiQvpfRw0is6wzYYMbnXqBB83X0dDsrW7bfN4WB8UBFWQioDdn+ssQImxGmouTpnuZDodb
h7VwV1tYAKC8nn0Bvt2fMrV8vj2tK+8B+4nisWXQy9CWYCFSR7uTeWjQ1bbBnyJ0JLAWd7L+qa5c
oueqo0wVTMkDFOhgC/C8cgFhSA/YEegOV7K7WNM+m+Dc47cIKhWFbqhOyGchqf7v1xwPOchAOqUQ
SZZIuT7COyUZc8tLWrPHm9LGZjvUtvzuV46CMyOCZsgmLfxlVTyWpusbBGTegPz9wUXLC6s1qRz1
gs7h7TW76ltyD5ADmkhVua7G7M3z+tdZAIcPcxeLZq/ubNjlVma+MxwZHSPFnM72aI9UijP51Wg7
/RAqTnyY8D3ZmNWV8zgjTlg5Crf8ksVvsOAgoCkV254J7ehLGpsSUXPNPxVOb37BJzzYagyvfTWg
YmOu6wnAsc78i/76aqdJrRKyjzVHuzmG9iZ0mSmHouma5YFeEr59I/Y4ST+gwhpEPeaMk71x4a1+
tUOUT4jIj1kel2RUxyFMVRtpTtc4JbBy97jloFcFpOBQ6Ha8lfKvHBFXpWgtuPNn/PYCAwnxPbVi
v7U9OE+xg0CIm6BUa+QH6WBtYpfGbHvtRB8BPiAc5agNtvbU+0czrncdJd8D+vPOXYQGzevtTbj2
w6h7GvhICVRi1EXwoBVI0PeqYnJ2HeOjTYi7M9su2Pj+lSuRmf5/oyxuCBOBJMzQI+wuEqReefa+
40svvgy98aNDAPi+6aW+Eab+afQsrmEeGjrWdHYh0riLnY00PSG7wytb1lmr7EpbaetTkQ8ldig4
Au8kNi7wdFJEAz7k6FnAVSoRGHoUMZrC7xJVdt8Qax3PuNz43bcoVQz8HkSOAM+IUgoiISC1kFiE
rhvs675PPvpWj5tRIjprT310Zssr6fBKD0fBATEIGhN3PrOxDxGIlbswkWiw6Vj/wjhExh/LmDrW
/APOJKb/0fEHcEmFPtcVA6D4waHp0XZAZNc0tlq4qwdSp9QHHxWCg2qIywNpI46FjnRjUQorRvcU
xwRvd3Vlq+FZS/B83TW14So7bYzss2a1IwIMAvQrhKzQt+5ub8eV63du7bAboZAAxl6cEzdqtdn1
xfImOg3H2AqwR4sF5l5upm7cAStPJkNRGZ+h5nPH8PKzEzOBZuQIXq0gCn8lcJzQLS7xJwzq8RHi
23Bu0SG4p6VvboXS/MvLnTmjGiifcSnQfF2MnCH9GY+T5TUT4m+5Kbq9MURbvbK1qaQHSpZIlIXt
12L/I784JpFjm14/DZglBlrGzRbrXxCq/fzvi8bNBqXBAS5FBHn5Pbhl4BGjZ7zMLn7PSRIVP4Dc
6o+RBE5xe6i1i4RaMYbSc7BKI/ByKCVHYbAs2R/ZYOv3galUL1aWiXcRSfc7MSC3blv1Rmy1NpEu
2RX1GQ4HV+DlmEGM6FqMG6ln60FrHxWCsGwfmV15RF8l3kgO1gcjLwCNTdAqFofRqN0qw77H9CLc
zLkZilm/XIvPSDwZGwfgeijSVpWAEUIe4bG+2IZjFJmJ0XEpuyKdHqp6RK7aN6dP5RRu1XLnKbrc
8XOGrGNKQUGXUGMxFHoPCZeqMD0Tnj3saB75DNHD0+3NYV0faW2+xsDozsCzq+Kd24V+KNpY9/rA
rNy7ga6FeDbbog8fMH7OU2z53PZh3le/cmwqUC/mWUUsrElesDBUX1wDXOG+zuIK2SotFrTNkWuz
kX3FSw2vhUZq9SH2pfM62Bbccy0U+e8JbsOnrgSff/ILy6BCOfj+m5XCZdwpZhh8hilWZO8c1NCc
XdxSe9xBslC0vdP51lvaJqZ+FyES+GabaC2gkq2Y/+HUq7/VGPd9wFfV+SlR1y32pLDdCC9dlBgf
VnZzF7pla7/ANaPElUxT1X1shjTOHxIcGp6n3OyTk9+V0y8cFOvs7BeI9x/GHkgQcpqVeOlhx4NB
qkD57kF25dqJmhzOL0aa9/ouQCbgLU38sDsWYyxRCiFgfkxKxcJEL6ukeo8PI5qAmpqpu9ae5dRT
S2+tjWd8JVmm8c4Tbs8JIxWOxYGIpKrimpDoHlEwDo3IXLnBT7UKeQ0xqNaMx67Ue3AUSYyhZWi5
KXqcwu6feLK0L5NTuvVGxPQnJF5sZoAzpJEam1mzl+lkJ7setUiVxkQWfnJwY0bmI0aQDD3roX50
Rlse8XdG+iKmdVUohnsIjTBGckjX6TEpiAdRVX65vfW1eRqWP4pCOcwscgkasIs7eMoKZCXTQnhG
OrYJsiGOkr+LcvQ42G1u8MWewLCchzxCkaVB+DzeZ646Kfdwc2R6n5XZEJ+MKMOjcuOHzTfy8ofR
VCbQB+RNqXLxw2h/gTMdC+SqwqLoUCXzy/iYjn3lPo6u2v6YFDcZd12TOMUeOUcVPwAaWXitGPiI
vYpMDupZQetJP+g45ZbIQkj5g/b8+KGMtO7X7V+7ck8JcD3OjKom+lhmQybmnlii1jrN8kz9lOBY
OuxHHSHHjVlxryeFAjzIYqC/jGYtnrGuhYjlhKruqX3ufku7AAMHQJwfdEJVtG2wq8mQeO4RIBqa
FNGjCisFbQMYcP2U8rqA+kd8hPIhWEF+4195mAL3G5mgijuZv3xiSR3UYjOB3AiK8QHStqN7ToFF
bqQCa1PMQ0BXB3C8Bv75ctioRMWpkRPFr6kTWPBm8T2Jg9g4pCtvmzB04AAYbOn0sRcT7Kcw+eGk
GB5dAGziUU1x31q3DJ4NENLx6Z93DYkGoSQFabhnyyuKqL4bckSxvaLMTG/EEOR5knGwUfdemTiS
R5saL71XwA6LT6p6J49R0NU9wsrg3leRuIHMVb2//S3zv7I4riA3QOsJl1IvGcHl8uSTtH29r3ov
j3zf/e32wkoO8AoM1C8bDuBjTs96Y8yVnWjAZYBoTHBw3Q/PJ2tw7AL6l1bpzfdendEpyI3sbGR2
DiXage/GAie/2x+qz1+y+FKMCkyKH/BPKNjNZ/Sv/d/o2FZHg955XYKlyWMmKrBySPPTOwHOVD8x
PThZYTUqZwHZgB43il/mMTCbsJxF4uHm9GWIc0iUZbF2CFBUDD4MsIs/99FEn2sGajzaaZXjW5CE
pfYSBoQ8O8D4s+dywoX7Q8dcJflW8lT9UGSoFeeEC6MByCUi+9SnCUKxGdF18DF1uszahcU2OXNt
7tlT4DIp/6is/OUs2KGr20YlpRfH+vjJx9AFoxCEBYGzSHEaqF9jjaJV/cfbs7+yzebWHGh9+nPw
bufz+9fkh3mFgJsBfl2DRPWUBqifowtk76G8Os9cVnLjwp1vleViU6OkF0mCO5NEL8ejBNYSQAMk
x1bVfO5zrXlDuCvco5qA8GgtpzeANtUe9ad8Y5+tHFtyS+4gk9SBmV5sM7MUTenX9EBbo0EGDZGx
OzMwh7vb86mtTCgjcIrm2wHNsEWEXU1O3FelBUctapEskaavNmcr1oRnlb0VsGGLZNphVqQohxQZ
ounBbNgTn1pMSJMdjsq+/FUHGAScuOg6xM1ELcD9FEr/WWBHbWz83pVtx21JX23mLl0TirAXwbu4
jmniIfdAe9gqn8Y0RXy/k3rS7qLaT71ikKl7uD1Pa+NyRYMnAPIsxBJUUsY6wjGI/HtKYZfntJXR
s1EXeAJ3ifaBZ7JBkLWOXm8PurI2f2rjVP5meuSyv991A4rqM39Qd6YShUQVdyenc45DW7z6eEx5
t4db2XH4/NGc5X1V6UovjnSdJ6rRYV3pNU2L9IfdudgwGGW6Bc9YC83pwc7RJiQDl4vi8lBNZkU7
EBNLzwQLPR36QI9+5FSYZmnffMQWOawNT0O/twOqkUSfVPTWxV1nVCbG58IYf9z+7pW1tQlpdJaJ
4A3w4eXPGfxcQU9WbbwIi03svNPIfi7Zx3eyFcVDgsyYOGppWPx7oWWOFDkW+ry2V/2eKUnUiJYE
jMIOIXDfxz0xTYLm3BEWHG9/4krciPQy9Q9yWwoty9RjdEdy1ahsvGIKtb0ZWNquqlV3r8aRPA16
6d9pvipPEWfpFGKm93J7+JVSocamopvEXUqNYgnoiCew7ZEopYd0xuQfhN0iSZRjU/AUIVYNS91G
CAukErv9qEepQZU11oIvaojy78aNvhLh2cSQRLDwBUEjLO7VgSwbqUeYO0PSjgcLjI61M5ShrQ9N
V9RbPfaVI8wNDoOBcwUUbflMku8C3ZIN3K6+ALEnw/ZMmtXuXDx0Dkjk5xtp79rX2VyQFDNYbSLl
y70c4sxW6m4sPYSaIW1XtY6X0JCPwTc8ORrx4fa6rryONGVJz3io2FrL0Wjol6go1hI2WSv3raIh
ym9qhdfGmnKyBxSCB802nyvUoDbuY1PwIZcPM+WWOWzmM+ce7WIZgbfEfpFCIILhl3BUO0J1jB7a
bNpRxlBpgUEdeT+lTv/JjUOMFAvDGb8g/q30BzB8PlV2x/GtYzBNjoMSdKliGeX4PQJ6vWwweZiq
IdqNeChoB9SgyvrY9CnidU0AWObOSYphVlGfUAQNdF/7nbl4z6DpGIz2zvZL+5NWNkq6m9Aye++3
mvk7sTUlPJkDXQNPp2byUgQ+SsBdnbcAPZr2k9sjQHFyIWogAyhNRWfxRswpO7t3O1T/rAQwL2Zk
BxNWIuo6od//LkIE7jxIe9Le4/ti5ocarUl/r1kRTnE7M0N0eR9UoWVubLPrhecog+WkXKaRky0R
LlY8QvRDis1DO7s0Ps1CDO5v7LXa8A59dNAkYVbDNYm5b/0dIZvYgr6t/wDiIsoWqnYF8auCEEs3
W+E9tgwZf5wasDWoFDfVY0A0d0fPKH4PuKP5MMIo/Xp711+faeKlueVB/MGltuzJRQ29tinRJzSX
eRNUG51RFSO5XY+IymnsCYtuj3d9pgk4CAKZatId1GYuz3Sa2GGF2w88A6PJjxEK5kezVv+TXdvv
b490/RJejjQfur+i60GIPMK1QvUkRuhHObgtBkwdIvi8iScRYgFkDmN1d3vQ67CDQTnFjkY8Tylq
EYHKeISPHvJ5wqeI2ke6c98NSb0R3NAivr4xiKL/1Kzp315d/Hk29pL6ydw1j/P+Ve+Qu/3uVkWi
/yhtSBUPqhGK/g62GWbqMqrRF/fRuUYmPkVj8Wg0wq08QpWEkhTgtXhXWqOcDpjxCix/i2wyd7om
y2qXYgw2C+iVZfwQuylF8cBKyhb9HbC1By6atvKa0ki7J2KLSaD/73S/SsOHGRtGlUR7OvQnBfl/
DXvMKhns7lCFDXer1mgS5e/Ux2M4wM2ug0Uz6u2TEtpEoYC6w+EFSJDy2YpitDGDNGiDB7NzMJXD
ZD747Vt2Yh+MErXaQ9VGdB4NK2x2U4/y4H7C/Dq+o+5fvqejHaXHubo0IdsSWR8MeiUhsiMyfysI
Ek+G6WvPDuD3p5of/yB6F+fSIAxU3CoxCWsO00QpAj3uOK7eQWg2KTyj+f6qSc1J9iEeZAOfJ8X7
XmpT/LWZsKfbURmXVNp9YgGex6wuvztx69Q/ZVpQFEXyyw0fTJQDx/eTqsSvchxD/1BVTV+ckDx1
7zqR6/INU5zoE8KhWXJnWahDnx2Mu4onteDIvOXUBGq+VykDbBmtBiSXnMQntPzR8mr6Nk6P5VC2
xVNcQU3bq4PpRD9EQ3n0vnFqnhaFidH3WlYLVA3NvHPPCP/7kcfhRT1kwm4DFnkpEZ9Pam28xyLW
cfZ5CAXvQyqBZYGLzjGRcPD88L9ZZWzdSynw8aI4Tnlfp9z7VTHrpqMkriXDSzqVwj04sF/0D34U
G+UR1kOW7G30m53XPgBA+G6qQBG+WmhwFz+CJFG0nbBredZr9Nco96v2sDNiVELfKdIP+t0wtERX
Ey1r46GeIiM+B1lRk081IMl3iAIrGk7YoxXhuT1VzQnBRF691KnpAaixqZdfuiay+y+NqTRil1ZC
/AgqPWweiijH+yNoQgSNBu5f9TziFjrgJjKHc67Uiw+maXFNQr601ROWFCqCjhYCvUMGyPfAQuT1
QVKJjxCgtTQjPsoan3TQeFN6rxZ4H++n0hTfsdbzUdXFQA+0bCrHZ2y08NZzAkypXGSbdf5qDY9F
lowV0pp52O4TABY/fb+2qA0lWVw+5I47/HIbO+KN6kuWnULVgCV6aJuKZ0uoCrsUj9YIl1FinGOK
L4S1I4PAjo+nWaT7pnOkhqG2o/+sTXAQRzo/dPjxD0VzKQtlkx0CUavRIR+UKDtrWatlwNV85Pqj
0o1fC8yLHyz83GiKO376rJrSMo9ODFb9Hl5PN96XrhY1J3uyfY87OOk/kElEj3iNqMVd2luy3mPb
zcGyw5Hm4hCOWfBO1WSvn9NU7T+lKC+9QX7HVddIESDdT6bVhoe+7wLMc0olRvXRqttk7zeIhN7h
NzA9jrVTPTBrTDodbFpZFS2obDc6aq4dp9jF5BEwitW+Dqqs7V/QPVosaJsWuy/eBR+z6lrw9o5m
PpvmAQmBxsWT9SvH3UN7G4TavQ6RzJ+0VGifTWgywV0UppHXD02mHcYCazNwi1Vd3/FP6F7nkHnt
itqkZYNQ0FbwutKPoVY5dzDn/Nq9Kr86SWlGcRo5ni+joCKaC52TkQnjh4GA3KfEGPXvpWmmj3Wp
149RFDinJhBWv7NrM/wedPngH3EERaMemwFtIyddiTGQDEJgANK/uG71K1YknKFVoKr7frVn25en
wXWHh1ytxwe1y81/f/kRAOTgUf0GIy3m3/PXyy8DDO1kyVzE5IXPNT4aw45XLD377OVwl0eW+zIW
fvv6z28/+FGNhNSklnjVlsdjCIncZLQ9F1GKA0lq986nb3e6Pcp19ssUUrwD906dS1u2DlrAydL1
NdtTUt1NdySFPnbSca+/z/GZf62rMH8wzLJ7h6dg/3Gqp+rt9g9YieAQuLIoeAi4IfqyBI+GXyxk
zexiHiMPjQ4OsQyAyA64Y51vD7W2cXQwiITGc367BB2oUFLVoRV8K8WxnY9hNykZjwIy8+57DQrU
ViJ2HVXNBXiL4iECBFfRm4ibBtsC3fY0Ef4wAqu6n1LX+pj6k7rxZStxostRpZULOoXq1JwS/LVF
aZGLhOsE7F0Qkhylvfbe7Prx4+35uw6BkYugf4FXJ7QqlGEuR/FHS1SdNjie2SjqQxwHCj6joc0k
yvJMR6DY94Ldc3vQ6/0BXXzGyM/EiJmacTmoNWF8nnQU9ASuSQgyYupAA9kElN5px/9lKHq27BB6
eMuzgGlH5at9TZlrxK0eLUh9FxrmeJfFfrhx7K4XjJITUCV6opztK+Atpl5RSGDneFUIwH4GpD8S
9VYbNYjrDc8otAKQpwGsR5Xlcu6mFHBN3Bu2x03uq0dAm0G60wPTxg5KwXAdMUvUuv99El0Q+FRL
qUbzilyOqcYNpwELNwRNxRxTcQq0PQ+xsrdk1W/k2te3F7BlC31R5IGQjVy2JJumCSUuOqbXzpYF
O+RggvDcY9AO9LUHznwYBt3BX5zIDnddUIAHOn5DvXHO/xRUFgWXPwgZ3kv2Ke22y2/ObLtAzMux
vL5yAmWPlZP5nj6taezpTbgvEBLi31ACTdwZQY6Xu5m0Ue+bus8tnD6AKu5oJ9jlCQ1Ypbiz/K7X
Dl0ZxMmpc1pMHjB0rp1D4Fpl/dRnUrQkFGOQfwoUKByP4zQhzwK/cDbfoqKK2wGqOP0eeILjdVM9
0gKKE/0NMEsrNm7v631MnQO1La4cFwbLEnZXFd00ooNle7LK43OIm+fDpObtxgRfLzPKI9DrqKtA
WryaX9eNutJVuEgL9J8/tmOdfMOWsyh3upCajp2mHd7nGZ4IO1FXxR0+cdWX27v6j5zX5RLr4FO4
zOmAU1BYQi7UJoprH1U/T+/tXBzAnVj5pz4p6/bBySmR7oFWu9k+JUV66bAzbbCNUrGHhrkfyW8h
mrL9QSpYUp0htOEXpqLfWj1UcW/rx1HpMSnS8JPcokVfLw9rQuOZOuTcB16ej3SylZJNY1C00KZj
FGsZTmIYaNyenJUret7NiD5R9+LYz7/ir9enx/HTrSPX9PLZcVkmNAl2ZcQOn6pUbOkWzWdpsRA6
Gn3cmpSNZ1rB5WAx/isyUCFGKOTE+9Ydxq/d1NsxZivh+GQQpFb7NrTVd5EuN2UtVuZT5wtpzKhU
S5jSy8F1tQv0xAJnX9mU7YLRSvZyNLcehxXyMthOJNPgyyL4ALr9chg0URq7rlrHQ61WPsLH4/NG
DNOfG6GgSUdeMioU1lQpKrJ0DgXsl4SsIMkVvYforwYa5vbW9AMSF8A2Kq8Bp6SItWKHwILM8NGZ
cuxDqOmnRyeJ6/tSAu3eY5oaPVb00gEiJ239zeqIOPCWCp22O9i8/uoRMp775mgStS28cfX3bkaW
T/onlGKPfg9O3PqUo3SLaYT7z3fNLIU/FzQBoFMSW96yXebzH2PHc9omPWJerZ91YDj//n4h/kgP
hIeF6qlYBDmFq/pWMJBdRPDy94O0E5wGcnyVqnHr9VrbTTCaEBVT/+h7LIqXnUh5RXG1JD5s1AM1
cPMQEqxvVPfWTuffoyw+iIJeXBlGwrSJaAK1U2anYPC7lxhDoY2hVgJEolBkNWYYNpHHYoX8PkrL
JAgdr1W1HuvlEYNJ7m5cLqkNvXMrmvVQ5e2NCHElyoHBxHGcIe6OWJKY/EliP6ZRvDRCTGjMdOpP
ao9XJA2F4VjjpPR0+7pbWzbaOjY2YuyvK1hgptZDZ/S97SXM5fsJd+094DNnI7RZm8u5BcfNSujG
Pr68A9wUxFDUIchGBdL9VmDw7WLZSV0Fz7P7sukVDwOpbktXfGWzQLEzZqodQenVg+FQ4ktrIgkv
HbD6iEol8DB5wyvODZ2NaHtl2bi9acSR5EI/W2YT3O7g9HLVRW0qzMk5E1O8KboyvKfLkz5Cqcw2
wHkrnVZAckgAg9vn5aDpezmlA+YOAT6Evkf1N3hEX8v+BVBS/0J9yn0ZwD8e8kRyIU6Je0hEZj1X
ceEPG5H/dSwD+AdJbpQ+LEATy/eLYLZAEa4I7guL0jqe73H/MMXjgE4JGgWvIQGVi2dVmIT/h7Pz
2pHb2NbwExFgDrdkh+keaSSNJCvcEJIsMWcW09Ofr3Rx4GETTczeG4YN23A1yapVK/wh8PQyIknX
yjrZCXIb716q3+AjRfaG2uXqTThxAZUaEPal19Rl9j1VKWZQoMr8p1xCQmpsx9VO9N64t2nZ6Oh+
AShA9mu1n00LAdF48hQ8dJbkMoHfeF/hlRcMydw+JHEz+aUXL/5ARXF+9XmF1y5RmdBfjJvPPkaF
VXsLzUvL6Z33o42Pmld6+c55/RvcVokJQm0IJlGtyixxdWmnEEmjxWsUHA8mVcNpHUWqQcPt089G
MAY+cG71t6o42fsUXjSmVt6cvFMxG/2ha4u1fCriLA19m+QwpmqylumpSoqq8IGYIy1ba42tBZ4y
9DizREqinfpec0L8mlIV/yAReTQ6MZdfjgNk1jcd3Er0SkSujRCccvzBYnt2MVOfkzF7M+TMGfwB
3Lr1UEeR9gkmgzc+aKCrmW1Eg/HcjV34BZ2e5Llvy1w/ZFhzd0dGKXF/nuHBfljQv8JgaZQO4D21
O0j1uTGxnc2kw/CQmNNHO4O/H2RI8E3YpgvtHY4TNnZlVpE/D2Vc2AdcU8tPA9kaDo9uTabRhwqO
VVYCrDRop6IFjtn0TncoBq8ugh4bOtvvIw23OYv50DPXzAC6H8kV4cdiapjlVFP5wapiHJvwYsA8
3C3zSX9fpkgOARk3MExNM3e+lhSjfwqr1/+ICIB3PfOOj2Mkiu+IUmaeP9HO7gKVwfVPuMbGp7ZI
ip+MNMNvoo3aX26O98I1FenyGW4Vpnguj9oivSHcN1BpIXKljpKfsAuj5gvpD2GLiahUDrUtdc3P
heLY8c7duxG5ZfYNAIvBs6SBvwxus3A7QxNCgW+efJkn3WY60Gru0TTLZOcC3FoKHWlEMsjDyZJW
GUWDwTE/g0RFLcvpA/Ir1fsSl61rgr/rziWxcddKSKNO8wdywM1dy4AvDTGRcy89E5OHDJPPpznF
MOt+hNgIh65kQ1gS5Uclu3p3NsZSGNc77gXHEuUrH7B5jBNPTWCqGC4lU+VWw+H+klsPBg4F5A+o
KpXkZfW50i5KGfBRoM/IbijOMLzNdbir91fZ+lLkfrw32oOyq/VyFTcetSYBL34ZO205ZEMxHUwx
/gJOlu1sv83nIcLCWZecXENee/+pAU1byW075nkc7Kgf8J/E4LQO9+bh28/z/6uYq+dRIIKWeQkQ
jWZnHmSoX5wZHCVBDwf24f6r23og7iva/lLsBpmDlw+Ev72bYeZHH0vDpb6j3fVvpzjpz1evwv0r
7fAkOe2mf4L/sZsrbexdom4ojoao5pNWVeXrTxEcQpVLCUwdKeXqtaXIPxSY3Hm4AiSuRoU2ht4D
rtJjv/PSNr4PFRNNJilZKuUoXr60Xl3CouhaZha1EJ+yMQUooBuopzFFb6KdJGZrMZOdBr4KTNcN
H0EPB9ovPYUNZIzwAMseFG43TD6uYnuecBvJiwcUGH80RhQOle7L54rsksxFZxaT0/5QAvw9mY+H
mZsa/lwpdQ8gYHB/ljFueBp194f7m2QjPKGQzKejxCF1WseK2EDBqljou2NeXfjKrOAIOsa1Ccu2
nj+haxLtfMatxwWNCA2XkRD/X+39JafXmgLOuCAIkf0C94vh7dCFy4FxX/6k5GAwYWSoT93Qoo93
/2G3vio0CQakCE3R8V+vjTpZImR1Bbx3ufb2YJHqWK3zFviHqe/Ex41DDr3LwOuEigBNrdViHQEk
XJzKAZUX2cfW8Iont9DznVVuHwlVCqYmDDBkj3T9OgdDYK7YdeHFA+7wALKh80UXV+8mZ9f/Y4Oz
hqIx+mMWLB2PxvjqiQCYakyp4/BSNjR6DlTpc3yQbaOENobhfqakaMcA41h7PHR90U1BVeB67pu1
WWKLa5rkh0dn6uw9mO3tnpI/jCYxXAw4a2sREBWFIbsrE5mfLFF0ou+Z/URg1DzhQKzVyOx1vRno
c9Qmfl5hi3q8v602l5dAKiYTBNv1GZrcCsMNVQsviRBWEWCYPQ/IG4H+9JWoqx6HUTW+gIvMk2M/
omz26gzDVEnzaIyg2U24WgWQqsUUE6+NEGFwWD+m4nmHUq2HYxl6xnMRZXujuo1alwuFutpFPYZ6
d11utW3TMFmtwotq4J8+mD2MUtQO7PMs8DoVWq8eLS3FBaR2x/f4F2MvaY718/2XvrXxKbhAkNAw
dW7mTzgtDF3ntcolnkYjmL0J8mzel0e9dKydM3Z7kuUFSsuUmCGp7KsX7GSdHVVjpVz0CYsKM6We
dvTC+B92ETNqdNK4eKRU+ct7wFl6UZelK99qOp9ULcfGsS/T45QhJSWwTjnk2WgcEgcRx/uvUv6X
X1aX3N+4REgxTRBT6yZXLCDmhYsZXtD9tYPGNsy3kWjKwFWV8p3CBGLvdt1QyzZhfsuzypq3016c
30yMvnrvsgAPkXVbkenfUQiLmmdrWOziVBai/OL0vfG5G0ozDxwc7Z2gDN2kwp+6av8MUPc+GFVH
d+f+y9iKcuAhAVVLXQuQ3PK0/yfbtDJ3ydW2BpKRW1lxGsYs+6jaqY5YK+p8X8ZZ1eoT9PHyu6p4
kekjjV9+MBJHbw+jcNIlaJRay3a24G1nBwgq6QinzpJ9ptWP6jKphtI6ziVN1OdZFG8qZMjPiddZ
1znS8iPpwb94bC+HKG/yr/ffyG23kPfA/6hhEIy48QO0Sz027IJuYaTZb0WZHbK4DQAi5U95FQN7
Q23z4f6KG2cbdBC+t1ybLtMQ4+UniKIhU4ym8S5eGAMA99ThGOea+m+tza9HN9DZJankOkPVmBvk
5VKinuF7MTm9JE6hB4bSigOUr37n820+EEwTOWlEd2udeGSJQZJKC+YCTA8zUwo/Kgyohh+X0aDY
eP3bs6C5859hUkha/vKR0KDSzXCihI5sQIVgT8sDkjgWPs/hXg0ot90qcgDGJmBx7zHAXI9N1ArW
uqsI71JYlkge+gEKmR9OWGP4mE5NVaDaCUh0fXCjjyqWj3uHdSNysT5pFjUBf1oDfOh9uKRYxBHV
VZaDCzHguBh9c6icIQ8gre3pe2/cBADBeWCHgS10llWMhn+qa7Ms5kVnjW8phkxU9ZO9mefWU9Fs
gaRFQs4Ft7pv5kFhDkBhcolmz06uVqRVH4vEIAyrtROKI2JDr8e6E4VdhrlIEmwgK0YsJTs9oopz
RuO3rnbtm7pYwrd04vI9aufWWUBfFkUYGi8Ymqze4awUwhvZo5epVkfkXdE7bulJBirixjvd2Y2l
mA6i2s14X+qCrpZSFxAwxmwbl9gBRX9cRiYftMws5U8dd1lxvH/utm4OWrPQrGTgQl1jtVzWaMu4
oFx0AdnZ/BkLAzEwcMdq5qc5NfJ5XqpqejbacUFtP2oRiBk82NOHLNNburAdbNbjpNZqvnO/b+xa
F2AMLSj2Et2aVYxDAKXJiggKf24q7ZdFjb5MVqk833/6jUU8WdZRviFOdTMpU+PQ0PBrti9arUeB
Rqfwosyg+++vcns0ZEMLNA44du7nderZhY0mTAlcFG5Vf1Bs4c14diU24Jcl/ZHMkbkTTG8jHAtK
DVUaKRbaF6uzmKF06XQaenvw+MIPvW0Wpynx6o8V0CB/mePhK1yjMvBSq9tp+m8+qrzw6eEBzV6H
8U4LeyNVBweQ+zSfQY3VDJMMO9Ah3DKJNF6vioB6u8WQk3uDQfhN1Mk8mwl/Ayw3HKZzNYXaQzuM
zquvduR+ZDNKR5CYHHC1F4WO0CY9IucCeRmel2pEb8p2+enpQ/X694dqKY0iueuZuK+uQdMRQ6aP
IDJRzdafdOEBi+47dGdbRTstamLtdClv0yQmjRBp0M1jYozi7strt3WGNLZhXgEhQPw8tZP2OKE0
EQxKOF2V1JwDhHte61pughuSrGyb24hreD3xA5jh6UtXM1NtPfuQVNiDsKHqo1SA/3z/6N0ecFCL
wBfkhM2jTll1YQH7CNafwofJTuIPQze2F7fWxj1brduYLZfhikVxjZe4ZgXPRo/GJdy+h8o1lTpQ
NK06QEnEg1fVs70RwOZi9L2A0MoTvtZIRiLZJDQW4cOs2vm5EzV+THYTPsRas4f0/jv3fJErIVvJ
WJ+chGa5dUNf0zA7cwu7ja/K7ILLjJHncI6qyJBBamez/zUX9TgdKpTXbV9tc7SIhNWXP8rFS8tj
5FglCv7T1Hwprar4PZY0nU5iEXNFpyGvfsasC1esGZswMC3h5EG6NOCdJ8NVnHdGxDfT/SjCr9bP
l9R0EDpKRB5UZYXCbqGjjnZYRBaFBy7T+YvRhM3vcc5S8IQAuwQKUgA6iOwz2saS0RoQ6x3sErOZ
zVYKpx+Cegybd5ay0OIqlijGq3Ixii9LOSKStbTl8GdJo/YBXJGlHeLS03BqH0UO4UNdsudpcaHB
vHLDyhcuTXSYzNJpXNdMMBCLMsQB6RpOXXRg1FNeSh2Aw/1VbrYQIFtOIGeQiguw6CrMqLGCREE/
KZcOTNhnU62NQ75o4ikOudPvL3VzAv8u9VctgpVu4MpujAyEZYHOcNouORpDqz8uZbEHIthchXuA
fpJsC6xz+iUXwkbfg2bamHtnVCSVYwl/bedZbm435FqQL5E6nxAtbrre9eK16eBa4YXhon4MnT4P
NEVPvoaeSK9mOyV73gYb34kuN7q5EvjGhb66eBiFdfaCR/EVY28kazvVOYdg8fw4HvaqoltAJw+H
1TxTCqaYUvv+5VVQabPeAMtULkscNp+pLI3+IJtpb7Q+XQaf5sYwHJJc5CNUx2XkqMR2f8UyMHpO
9XR61stJ/ThZRh/jSDcpwq8qPXWPHNzyJ6Pndm/0tfHJiUrorMh4y+dYvRttsdOph8p2cYoy/aC2
IvkOuVLdkQ0ytj4BSzDtYAwKPGd1Q2pRpuSN7UGscpWEIXwcjR53skGJMbdw5R6yYXIXvwsTJFpn
XK+Uh4ihPR7hWu/+KBLPiD8YZaQMKL4P1lecgGBMxUhFGQ9ZmbWzz/yxd46jSvB8HFDsyQIrttr4
gxZOmYVYTGGnyMjqvXVWkkTpAlgH2Y9yMoc56AYLvCLKmCURDoVB42g5omlOsWGFFa1uFawFOKPl
D13gBu5bGOp7DtFbX4FUU+cP6iKUpl/uGsVKNQv3Avq4qRkTbJv5aoQNhNL7UWTrK0hYNepBiJ3f
RJGh00erFGV4aUyl/CUsI35ba/lk+jYC9q/GfHESAJjJqxUtTm9dEmkDIh+058NLng4ZtMNF9y09
L96ApBuO95/rJlOXS0GFoVNFz/Bm6o2QugiNkOnEnExmMNroPhRZ7h5ndRnedDS2zkqJlU4z2fbv
+yvfNOdYWQrQEVxo4N70h4cYsUrFHb1L4wFR9Os5sx6SgrYA2o1NoLhIMup2DryusJYjKPxqJ/Pc
2jigJSjcEYUi5Kw2zqgtKtdp512sMoyvY2wvAWoAxen+U269XxAMKk1bpAdgyL3cnuhlLoMVKt7F
dFok7vCjGc65FeffJJfvQVHGH+3odAGgvFd3DHi/TJzkdcSUg9zw5cpKBXgLp+3wYo2Lca5bQz1P
oJxAF9flazsG5O+cZU4GszR6L/JV/6f525kDCn9yv4Zum70pdbV8LBvhnNp62KssN74aWxVEiBQz
vm3TzbJFh+ZKdEVRvPunMSLJ+CyGHfm+ja8GrUrWJYyXqRVW786uYHNMJgJ0xuBmfyJ9GM/lAMP2
WLej933RCoO4ZpXxucjqcGfHbD2hJOr8hevKSdHLl+lkiuv2TMGudSWsM/x7YzyoJoyrw/2dKZ/h
ZWYN0JleAAU6Myl61S/X8folKxkbRNcFdt8RnPnDUgxHL+mnBzxN9ny1N96opKpBE6XVwW5evdHZ
mBNTj6PkGht1c8xzxzvVYrYx1bHTz0ajNxfdLdqvPRyhnc15U2FKHhIMFY4fYY6h38vnnLLKQ4Sy
Ta65DcZv0gbr3Od59gnGrPGYL+0f+PHhTsPlb4RevVzAnAhwYVLBYGodwefCBmbo5PkVakIdHukt
K0gIuVXU+c7oiunYd1WRnvokrYyHcNK64VqAaAO2NsTRlxw/38mfUYn7BZNft/zBTMr6SNsf5xDd
E5afd1XX+8bANvU7U4nOmjLZht96reUSxiz13RQbWn5tB7uvr13chr1fOT2m6Qnql/+6xQyXQPGS
y1CLVvfrykuewNZGX218d7+GkTr+SSIVm66oAevlx72n/wJvkX8rMSuIjjZiQPGTZeHH22eW+cyA
dnly2LCQ9RfVngO0lptP9/fr5nfk3FPfgli96e82XqmJMUezgB45c69i0XrNL3RvtPyuiGr7PM6Y
twUTnGBj50huXFUU1SyMbyo9ir/skP/EN/RaEqTMi/iaOiLvz/mQReAYu8i0nqusa9+y4cefCnjp
d6TFQn+DtitzrfuPf9snZR//3VMyHyc4re6rRDNyMRpJcp3TrM8+5BbXNnhGJvYQSQhLvkBRdQkU
3JN/wlCf3k/4FakHOL5dHGiNM3xcBiNVdiqS27E2Pwt1Q3D3SP9BkVmFK3saw6jrCZVV2XXDkYW6
OhiaGmbLxBBS871CS6yzpg11H3RzY+W+1dlm6bu5qe1UlVvfCUgxglIGk5wbpIopAEzQDoiuOiy8
gxxzHtN6Dp/yHIxVWNj4sypleUgmCIcZQ+Nf9z+RfNT1oQewyNwPvcfbAiach2psvSK6lmbb+K4y
W29Ckuqdc7CRiSIwjpEJKDU25XquPrtUgBCtWCWi0gT2hCYKq5zGZtkLndtLyeEpo13Q2qvkhTK0
c0Iv44rIdO/Yi8n8YKTaeEDDotnJQ7eXotnOY8HBXdfPdSTIYtIouqbF2ONspZqHolwWXwxibyq8
uWUpZ3HcwgJTgo1e3gjtmMdlhf3hJS8z+xHdmfKohIb1yVDK7mlKKhTC1DIPVBRCT/2kwfQywvyf
+3tl8ziD+JcUSskIXFe7Dc5iSayRyAhtdr4x5kzIgZu2ftepeYqSCZaxxXnKzBhMd0Z4e4ufRrUc
qsgYv1Wmpni+bpfGniH1VpBlB0tjCpyWbuCpalYsDlEkunK3DT+RYp+AsueR+tkJ++4RSU0YtfqI
Edz9t/G3P7k6OohGUYmQj+NFbhovPwmekwMTRCW5MnVBg77BOOVnBS79RzXN6rdSF83zMDt5+ayn
Q4VySaMK1Yftl6Kvk7cUpV7fO88o4KSfF2R0c79wFuUH3oBDGZSL0D4ZtTfHflI2zeCrxqiYASo2
mji4djzTVVDq9jRUpg7n2+Nibca6g40nUucjngi5dTXg/mE1Fbf41sZL3H1nfFHmjwWmh/9i+TtQ
+edOfcQR7i9UHZmbAAWgGNj6nKfP6dw0/yppUo1BBQ8AgDx6J2gjFXFqHLOyCjsi41z96Fyt0nwE
7Bt02VKjeE9pqFRfO9eqHgGIdsbHaJmyY2F2S/fYdFP6q4lz63cSxeO/Ox/kNpS9+B6rI1JHsztn
BrtztLIf+pA4x7l1mqA0s+Xh1StBugeyDouTAec6xoiZwmkkD7rOJqA3a8C3qxwH51Amk/X+/lLy
R682mZxrSK9MxkPOukwpuwYBZqVPrkPlVY/9gjKCXbXV4f4qG5EM9U9qIeZeCFivL0QHECyWA1N6
pSUuvphhljyVXpicStxzdtLMW21SgJIkmSBbABPwV6sATXcWPV8rSq+j4jU/ulFdvs8wC/9R0X75
KOp+fDe2dfFDa4akfkjUeMRnaTREfRxNN/x+/7k3Qgf3Lm+Wsh5pjfXkKLZAGA8N+QnYt/bJ7Rc0
iLBmOTHxdY5WlepfPSu3dz7pRhHjurRjiBogVG8EPVovV8qm0uJrg9bWETIC5A4EkJ8i0fYBHibR
5//hIeUgjjblBlcMYS6xRDzlNU0SekxSrfxjpJUOf5kn4Tem/9Pim3ShjJ0IubV3XeQrmYEAGrlB
3BALkXZiZnuNKXcT3yjdBTvq2H2+/3y3GDN2FPWKxKVbmM+s7+EZX/Le0ef42sYhFGUAgsMn1cwR
7e5DE9mzOsrfK3AwfzVlOF26oc6RWutwZz2OxdgEfa+m2qlZhmbnQ2+dKslNhMjAZr+ZE0Y6VIlW
xGT/upY9jYoznsfQ9d5kS7Y3S9t41VJwj2KRPER2p17eRXk82GVVN/FVjwf1u9PqxqlfYEHef9Mb
x8VDYBYeA8ECz7DV0cXEuvEWz4yujc6FMxnLIRFhMKvpHIQZlCuBgsXrIxNwDq5ZWn602NehdpxK
VDd7rExLK88Pph2pZ1tjIG8j5LIT1TfOJdhahOfxXGDFdXMBMbFUUfMxudZzpzwOqSueliRV5iAn
6+9PpVLpYueEbHQYKAqlQLFE/zBUfvnZahC9WqRxQlQjb982ZN4fO8edH5EVVa9xEotHy+5chQlf
qojj/Y+5sTvloWGeJY/OzXx+0BfbKVSbNmJtFGfTSb4NjVK915vm9/2FtvYmrhJwU0CvAwVY7c05
A2U0yONZoTX8DrjQDxW4wU4ZtbUIST9oZcQ96CKu3mSIK6Kx0Ii4ah0+OxMKovExNsx2jwa6dQS4
DCQABhTazSZRLK1M4p6HEf3wsaENfWZ27ZzMPk9aiIxqHSQt3OqdfbL1rahVQYoxd7zFYdslSiw4
9RFJFDN839ZjEbgavjB2Ne+ZOP+NlquMQ/LfaeVBwyKwrmp2GBtGF9l1foXEO4UnXXRN+g6ZfPGn
NS2UH6GPoNA29ZF5MOg3Oj4zjP59jdoE4Nkl/pamA2qSThLWPzqgQr/UKBIfy7xHc7EorbrxR692
9pLx289vMZeR2QRyxcAy9JcHiSNkdnMx59facLEiEqF2RGu43mkcbK0i52aq7JDdzm1cT5DsOhEd
srFMDim6KMe5yepXH0y2sUHXhk8NkfsmKIh4ivu+QZJxsfMTGz4/t61WX7IWtsVrjybDGugkcgjM
0OamoGvdVO/GMb06Clj6Ou/qY1sVewJSt2cG7hQdII6LRrN9PQ0s5l4UUZ+mV7VH/9XX+2bpA/Qx
nHdhz2TW1+tJa48DkJM9KMbfGuzlZmYiRVog50SQJNezYJtiCmXJpLiCDzJkItLpbjDoop0ONbYg
sZ9qi+mNFFlR1Z3px9q2r6iT+qPOdfG5RB50OIypgFLJbWozbBq64ldT9BomUk2EpmEMJiB641VJ
DPgVmPhv2pDTOwv9VDuAFGG+M704eW40G72URvdakBRVYUyHpddybP/63rWPaJUaQMrjSJ/PfK9y
DpJ8QbndCgc3h8HcmS0Mba3oA7eV0ix5V5hJUNWq+c9iVNClB88i5KTVTAFo5q2LmJDF376/V25j
EK/SIm+nd4aS4Xq+ACwePKWhcz2WfXrOsfk+6lWdBZWTeTvBfGvDSK49/F+wOjcCOXU4x6NiTMl1
QuDUB7Fq/zSzFpyvM7Qf4aTg0DZ1r8bicgkyjyXG0oVDCXoVQgbRa0aTkSaDHNEeuhnCi1p5WMJN
unIAztnsnL3bxh9wFQo6m+IOTPNNR6dre5SOyvSquZWVH5IsNn+lrR1qkgyYoRTLDXRyZq8cjyBe
nF961CBTfv+b3uYf0myDdAfDtC3hrTTOlC4cyD/qtAyDIZyjT/Si88duHos3dq82F1NvBbIy/P6d
tbf2E+UmYw5e+y2ivAWINesja5d57gUS/yg1lE1UcfO9hu9W3JZOZzZ1CJ349avOlIYSp2A/hYgI
Hye3rB8qr+h34vZt/oi8NskUqid0hFB2enkH5bOxcG7t7KorRVDlRXEO6b/7aoO0C7CLnVxc23h/
eA7JopVHupXCiNI8U6wKDE2kCx1lgDmyH1LQb5/cuOzCo4wG08GKOnjH7kA3x2+bTHkzFKCK2iTJ
g1LBuvDBHpENC0KI6o+pGu2JpfyF1a3iL51lOcECAsrFuXonU0TEQ9eMuyzCGeC8AH8BCcNEAFum
HnnwNxrqguqxEbV4F4WT2QfgvIbqmIg6/6RiwfgHK+BiebTVpLpYutpLWevWxKQ4SZ2jDcUuPahD
4kJAzNW6uuT0v5QrPjn5ELiu9IMKEWKZjkVodxnYzHTodrbxxt4CaIQiiCNLT/QpX351m05GMgs+
g4YayCezMD3fQEd6R4PRkSpO6xfJeBWzTpgOICZXL3Ixkpp7HKCR57bTfE3Qi9f8ymY+BjRPKdtH
AJ1obouksbQPVl2ZSmBkjC/8zpJUNh1YXoGa1zyGQeqo5ccwWkxEPWCkT/4k1J6WbmcKhA0Ht/J1
bA+KkycAJwZpVOZtEE2z+5Z6BAjjbNfqEgg1S35lvSkYRS72z0IsxrNVzaPha0DkEl/t4iQ9Zvrk
2odIKFZ36HIoXUdNNLZ+GAfGu3RZnOmfqjUKMxjGOXqoKmvs/SLR1O9NnYS/izq0nzR7xsXBART7
KRlz4ycUeiQS+9KrvcewRLzZr2l8hqc5W4Zv7RIXik8QR2khj5R0PBYCQu0bJ6I76FfjqLQHDyvl
z2RYSnZaMBq7zFmu/uuGpTP6itn2P4tmmDm/YDcjtFBQRffpbCTa29Rspn+0Fuf1kwsB3iIvmI29
cnejO0YVA0SLp6DJfnPLznaMExFa4Je2m5Bmpld6SM02CiK1mN7JPuGT16UVE7O+fFsovTj0zFAC
xxH6TjT7W1mvdxxoJ1lQgeO6BeBHulFk4+xeEC0xzKMXDXF9aNKuaZ8Wb2o4WXqcRI+Z543puejJ
DlC4V7LkoUun1vL73hu9MzCtcD4ZxogGfeEgrZKhg2z5Fq159w1jk1n8VrU26QOEkmh7F2yXz6qw
uhwH2CVGMj5q4fdMyqBWz7Vwh/pU9dn4s8gd7AHQPdeqt667eG/tZbbNQxvb7fvUUtKvbo3BK2QM
Myv416aOX94X8xwonTOmvoKawLekWtTsVDhqD1x8TihMltgsxmdI5RyYGWH08jrMorqOXSKwFSbA
TIfcm7V3qrFgF+d47LOdYLKR+FBcSGgPx5zEQF4x/xnaDg3iOctUeRddxSW30YvG83tqrMOosQeU
rGsOMZnuzqpbm45lEaiAW86AaT2eCysJ2G0V9xIjT+CnNuiNMSuqQ1ILplmiygO36MKg70hHVb0e
H1Hdas9GN+9BbDfyEa5nyhF+C0zfGxwJGuspow9+CNSyw9hky5OiT/2RWZT11At1QtW+cE6WtdcI
3rhMdaltgRikKlVIV1HcATfgGbXc7KpXnsIuVYO08cyTlGo838+5NtqVXFTMDOmE8KlvWhVTyajV
xAfg4mZT/wFhHWx/UxcMtt8ZCzNgu8iWD2kyILnvNCqTTAhhIvkkRmX5buiIJzSIM8J28qMkVMtX
I8zA/ZPFSIYklfRNs2bCcmWUUiKu0ubHLCmWqzGNxc4qW/tcTs6Ib5BEbnBe/IOimCHZ422YKgy3
AM5+mjOvlbeH8K6TyBwcma042csEtY2sWzIbmLVboF9vEHQg80enb2LlEoV5Nx2NNpKiiYVngV3h
H5kg9PsaXWhrmH9OVjL9Jhb1z+wbhqtlNmuY9sZG7x1tLbSaB7LNTD+ETj18mQGaMcxzUuXkTi3z
+5Sa9Hln62z+elnNkm4DqV7PaWgnj5oewU+vFyIVOFJm2laad4AEtMJ8MxvYWED+jE51pamPUxjp
rU9dbAXwwcynEa+UoFMG5Z1nTMppcYX6MZq78QEsivLVMLvpHOfKnqbPRlqMYB43GrUzMNR19S+8
xem8GMgxcSS/pEsRn8faLH6n05R9SgpF23lJG0cZgoxUYqJ7cttujLMGTknPetCn8l85DJMmqAbR
vo+49PeYB5uL0RB38MFGkWHdnu4R78e4zlYu8yTSAy0oXFrQaX5Ais063f/4G4kmXHVCo0Ro3Uo5
Vui/IRLDczFIngJtQb+5mi1jpyrd+loS48yO5nH4bi9vIJ6QdCouqRFyoCd1s+RHkxbROSIROsSV
voex23qB3HZ0waGkbfRToaK02IOEl6mwxcEiszoq+Kj7qGm8volKZJciYExjNKy4V41NMwydKY/k
oyVz/wZmqor0sovpVz4kO/Ft86kA6tK+kzyxG2hAPzJmFZlyMesheSsUb7rQtey+F1rs+Pe3xd5S
qw+G2YwWT1HK8UKU5eSoLq01uMSfozB5tbI9nXWuBZs/mJaCbXi5NxwwgCM03/CSYskT+2I22gCz
l/Fhcggi9x9r44agLYISgiyomZ/JSPifTEhpez0FUwLfPBPRsTOX9CkuhvTgWMv3RsS/zU4bdy7m
jTf53yXdVQ4wlouVTdbiXTQ7gR6Gu930sUI7dSA57fYgBFvPR7sAzMpftPM65WokxEbF7+NSu3b5
pOBQ85g1nflY2h3qs2M0cgkuzk5fbesJpT2G7LrQV1sDWvmbS9+J0MVjVc2udizovVaLfoqssdrZ
lhtxBC9MKazFcAud29W2nPFv1bqelLIalP6wIMt4GI0e4zwzSQJKdft4f79srSdFWSWGDeOA9QwY
dnAohhJ1h0wM6Snpx+XfsbO+mX2vXxN78Hbq8Y03SXVGp4cxKOnqmm+eaEmp5K3EmsQxmsQWrhUF
xjtnpCX3/EY2l+Jb/b0/b3m0U5XAW4RtcCX4jm+M0pqf6PrY74UL1+j+S9wAeFnooCHYhRIHI/X1
PMCyc1zP7FCqj3raaZoLJain0jxM4DLOiubMFCILxFoIak+tUff/FGNWBrpWK49RRMf7/s/ZenLG
vja4BfbSzSTKaFi/8nTIVaieHmcIcA/kdMoxolO7g0rZOI7oz7Bz5LXH9ae/DDdDO4SjM8Dtwwtt
flN3VfSgJYp6apcoP7ad9X5SqnQHfCKPwKrABhXAPcS4nv7p35bPf0Kc2hU5wvazckm7Mjp6c5l9
YBbR7ugVb77E/6yyerJaLSob/wflMthpQj2OraWfek3iowsNeOn+F9uqJMHnw33la0k379UVIcJ8
MXvs3y7QPJwfmKJblxEpisMQwhAgFfWM9w2ObY99OHn/aE1mOkGyGEDJmvDVLHeqCwgXclpBmXFT
SxstxXtqkJrVs5pfe9vJr17k7ZlKbL5eJO6kfA3U/XXFqqipE6VFHV07w5qubg6IxrXi/snziv9h
WMc7hRJAmiT50qt3O4IoTJsGEK07xUAwda98yIfi4/0vuHkQpOob7Qca8+srAiECr3VDoNEhLhz+
7My4gdgZToMpMrhDnnSByOIdK66td/g3cAPf4Xpa64QATtImB4HcqzlHHb1BvcIclreZhZCG7z/e
5lJSVIL4xp/WxUhF+MzRL0M/GgZeMM8ZZhudWlxC5Nt28nX5OdbHG1AHIt0QSG6B3UzQ2kptqNUQ
aM3PQrgqkisiOyGimh4KMabfKMCsz300/Q8tacCJNsknSBbJ5ngZzMYJAR3Eoonice2dKyS3Dk4i
5p0BxFb4osCiXUI6LWdnL1dBoV8bLZejDvAYLZBWUS+Zrmf/x9l57NiJtW37iJDIYcpmh6KCc7fd
E2S73yZnWISj/y78D34XoI3Kk1ZLtrw2Kz7hDgdvgLK3IUkcFyUC3LZg/b0exuoV2q0OkmVSY8yh
i0RVDYq2E5PimlhUNbfAmrX/0SCjkdrMylh5TTuJ5ppns7HUrUZRuXQCOsezHAs47bI3IrfM5vxf
uZib9kx5Uz1qBe1ts0VEmbyGSgoh7OsfrapzNGLIJj0UQp782W6yn06hamfTGpU/OLAW0H26eIgS
btCE6GQ1g1xlFDTK3PYWGJUbm3J/rbpCXNJ0Kty8LJMDrtneovxy9kO7jSq9vdphIBudqJGBm0nB
INB+VLDAxAjinBrSB9OeoCtAyfqDo7uQ4U3SU4p068qUo8KjUfEs9y0l1D+lZROfUOJufk7W/O3+
JbFzcp1fRW9GIStd7+w8mZWqTYC5SQVKSbQT9OZRi0PlBe87B3tJI8w/mZ1ezVegpUeJz86xIjfl
gqcSSaVnfUNZCf5WOMCGvjECvnWVRgaziQKufDCdu+NQA6MStuBM1pULvQzMqG4NWPJNWg2uMAbr
MmDb/uPtc7k4QILdk4mv1nMZ5ShJzLqgiIlSkk+zGVGrCTAo/d7AR3a+OzkhNEEsP47S/b0PpLRI
POuAc9uUZlSaXWYbUGZt+lx8pKFVQzdpjh7lvYiHfBj9cgRoLM7g6hoM8EWxphrKahQtkqxzXLe2
B1lh0ditppky5lBU1jlPnDxwoaYMI9XbaKBZMmu9ddKaQqsOgtm9L1+ItGAYQGtuitmlPYZGUsK+
z3V5emmpPsAIGI+i890vJ8EjWVjAoHz/60vOyBBIrCCrPMCOUG4jlWkfW7TSC00oHlomqeBB8/AF
9M3oOlEvHuTOqb1+sOuDasvuL1l679gmADHc0OwGo5cEh9Z+yCSUTLw8AsIAL9yIa68wJ8u8IUHU
I+Io1zhOqyQq5wqRluaiATWw3VQyh+TgJ+08AA5oeqArSy66USQxgFY2k5EGD+kUZ5cGlM6TlozK
ZQEP/sFqg0lb1C4A8G90gfO5DBAXi9nnlhydja5OztJYHxGQdvJrpBPRUyacQNhw/aKNUxFobY0v
hZmCoIrqKrwJWUmBADWBV83Jz/vXxt78gXxj6lSq9RuGnkMyXWbl4sxrQvGXG6QhqkLgICPS7O1v
2WLVuMCMFnLxunJAfaJGmyqUEDGLg2urtYnk6mZTPYl2NjQi0UjR3NSI5r/uf+LOG0qYza1IaILS
0hpnWSKm3mGQS6qED8O16aXGt60pfAwSG+sLJAj8sdWOAhNtB0fgQCjhYuDKJ91avdxRBb0dI1Hi
+0oq9HNcIb50iiO0WOh/FKRjEDl7v8fTW3MTLWp+9o2NVZdVA5KDihnw0MupLnmQUKzp1kHVSN0e
FnR5qptm6s92lA0fptmRwJ40KUhRJe7HxMWKI/lOeXGks57PeXzpkD/6ivtmGp7g+zbf5A7myfvW
EQKXOUBQt6RqbOskuMLCg5By73nnykJ3FjFLEEire8uSoiquq4qSsxSViMqPVvpUT5Vzqa2EynMe
teVD5KQO/Z8qvt5f9L2rGQi9DT+f63mjsJoZkMgLpUbEW1Xjc19r3TWPgyMUwd5hdTRqIWCrlqGW
rfdbZaHM6a/LA0+fVCfZzZAbGZwqps9BZWBxUmrpQV3xF7p6levwyP7/AVe7qqlwTYR4gOqpVZrU
19v8tAh0vwtHAIL8n+PqE8ZIGYA3Vw3Q+bJiOiX3p3b3oykBcktRbyR5ff3ROIujowIvjSujqt+N
ktNc4jlUT1KtGW7olEed0u0VBX+HZgLxqI1k4K9O42+TLNVtIiI0Y/AvERhICx3lH1gJZzPIjpKg
7VXxaih19WllAsDISRbZZtsqfsz5PJwc1JRO9O60l5Y+NXOcH0kFLRX212vKRy3SzbTsFguL1ZrW
RNh0N1nTMVGZz8ABDwkI5WzHQSbczGzLD2lI9c+RWgyoMvPNvscLYxhEqcIRhTy+TvzS1rDnUe0j
X9Py6F00zsWT3dfV/JAAbg0OdvDeYnJOkD9AX3YrhdWKdlAlnOz9NAyzFy1oO9xUgvF9VnbJwXu9
NxRZIYq9v8gX61LjqIeTnjQZ4FbTqbwusTEZQqrg3KaoX98/EntDUf/CqsyGcbaht8lNUclhBzM2
nmLpcVKk7N9WE51nTdr4+f5Q29NHDYxaAyHYIny3rhtlfS5NPDtArMk9pZbXwtCG8JIGQ+pRJJnP
94fbCfkYb7FfW0zQiP2W3/Pb6WvaZIrDAc1cpBLtz6IpAnecA9DIUq6cRd9PINBM7YIjw+RhdJU+
VdhYncZU0Q7KINvXhFILzAMqIQDMcUd5/UPMbIhEJfghwdAl753ScE6aSW6KbIF10sfJcONaAvtd
COPA0GOnWv966OWx+W0OEDnKDNFPqV/PstyC1GmrzjjLRpo+zzYafW7VzLFwKT1DIM6VRvN7TAUq
v88C+dLyMHfMXq0dXRw7rwFWNGheIH7IEd5IGow9TSxBfu6rBbYRRdGa106a40siRtK9PKseNdEm
XieEzaI10TUpB/kPtv6ivohDHjnuJodvdQW7CvaIn3aGdQqKRv6m9H13MnE3O1iHva1PrWdxx6Ys
u4GUCDmsKSFBpEqr+W+kFAr5ZKNG40ltZX0qqCQcXCC780sAQ7CK7DQer6vnQIt0tCoMKfKDpM8u
aqRQ4YqnXHN7JTC9Ugv0s9Fwb5WqEr0zamq2WBA1B/WDva8mklkwvcSv5NivNx869XbRhrDllDqx
/5GbznwnprS4IKvRPupEcEcCY7sDMr8YdIIP2lA5LCVJgszh3lRstpaRy9nHSUryR2uQog8Z2tAH
odreo0uig9wCCg/coKsbpoz6VKswuvXzHqUKaxhwGSxGjOqKPplIbUXgNYmufbx/se1+JeiOBf/5
q8z/elqjkMg/EWgONY4Yv41V1LmFFCUvgxHQrA3joyr13itPq+YXNwZq0/qVVesml7vCjnyrNnHf
G5CKUXLxbTIDA03+fMY4MEpPE9myW2TTv/c/dm8no+KEpDzMEu7zdU3PECVlegcby4A+Fe6CoYLI
paKgNnSVOnO+5Nhm+WqjWheMAoZnymXax0LMkXWQri835SrWUajHwq5DFAzx59Vam7UxRtnYh35G
P9vNEFj4VA2SfBBk7I5ClgmMW+PQrNFbNjNsZza9oimutX+pzH2pkST8+2BOdx4k8nScs2jzU0dc
71uNukfdLxY5ciHNhkuZiDJiPMfdcy9X+DhPVAh82Y6sr5zcLAX7imiqWwjQpW7Wg/l1pSiYG3dy
2IwutqF9eJpNPMdxg6iNzusLsXhLlmkqHT3qy1u5XoalVMclumf8lRFnO3GukIqbeu2cpCGan5Ix
au1r3Me6fEuIcUpCT7X7GuayMDzLHuVHJUir72HXB09mmdm5RyxQvtl+YLE/J4pC8B1g2aaMOcDD
yApDAlQmhcNlrDvtEoGl/1fNSvnDWMxHQnh7W4XIhYIiOgkLr/v1NcBWsSSByLOvwkv3DTVAfKiH
Q/v+/mbZ4cehzU8ABUqJbHHTD0PvR4qogoV+niWZ7UKSi75Hgal/aWe1ZifkAWqGUJPC72pvKeOz
NGn5Dc2iRpxm2K/tizaVqXVW8yUngd45fossE4RAZauSfbOMzG4QFRLTV1D+1o9GJJ18VUZOvGfa
SY3wwZznn0o7wFDUpadjd7cBRTHnXPYlfm8GNFTbnTGfGC7DiETDbersaXYnvSwfQfc5oTsIJf1U
TJVqPstR0leUYfuwuapgJf6x+EfS/7oIfjrQ2ia0zm1FiHSGL1OHnw5mcmfrEv+qeDECm9vcZJY6
p+U8dTB05UnzQW+bL0PbFrf7o+y8SfQNuTC5rSiOre8p4cQlAgD0XaqklB+baqgfzSJu/WxO8xfY
h1+cMlC+3h9zJ4kgLeIqARdCO3Hd4e5E1ap5ydZHZ6E6jbmeP9T0gD0YJPHBBbDz+AEdgHRMLx3J
4PXVxaOfZPUMaGiqy5+VYwvWNJ0+YfbhvAtCp+gPgsSd8eDtUDNYHkCa3stV+lsAPQV2CKgkByIQ
aBMEygUycKkziYJVKGnNeIJuKSdf7s/n3qA0JZaQiYRz0xvEpTerp14ED10sKed5UH9Y0dy65lQh
zVjNR5YQO8sHf4O5hDnKxbqu0tdW3EJQoj/RN+VAvB0utzd/29BPZawlByu4c28B5qRyyzv5KzZ8
PaOhrlWhXC/4j7JGIULGFA/MoHbwkO5MIZKd4GBRF1nA3OsAWIeEXZm0VxuZJsqlVqlOfDIHJwIC
7TRzea6aMjS9++u2M5G/EELkmpRrwUa8/jQMY40WNUHpoR70Gs3DWbqkVUJ7kGT3YBZ3hqKvAhRi
4ULQYFl9X9ZOSYRoGYCVWpQXi/T1WVRalJ/q7PDiUneWbAlzSV4WcbFN/RsKqCmps5b5FrrLxVkE
CnRMc5YN4RqGaEw3Jo382fRW/E+c533u6ooYU2hamf6/NE3qZ27cava0BubyuUpVNJ7HMLIv+mQr
f8Hlsc1T5FSqA/GqhyMkDV37QxGq/K9mhyaGKWUyfLJx0zpyJ9/7LoIslco+JZ1NqVUfeyoEo5T6
Vew0iN1PlRdgJXJwI++N8qu2QtUD69X18dJ5iYwxJAc39Dm7VQMSN442HdXC9kYB1QgrjACV8GN5
F36/qEIljG1NZD5IwO4phpd1asvuyFzxaJTVddjXDDOobebHBlACbTSji2rW8h9s7uU6WngHhDjr
9wR4Pkx2yCV+lcvSadCoF9F/Ky864NSDe2L5wa/jSbACXBKI4f4/cavX0wZqZGzbOUl9JQjj5kQ2
0ZwDM7c/CsXMQ08bDOuC8u9Ns9LoIEnfHmGifMqmvyqX2K2sjrBDXGjKo576c6EXGDvFsqvpYvIj
qZ8Okpe9rwS1SAPLWoC2a1xYhPhcQdad+VoEye0atUnbXxprtMNTVkCg/6laAr0CPdcCvxsnCLj3
L8bd8ekzQ3omkoS89nqW4yYd6EQzy11lFI/6PIQv1E9l126N6JZHY/ICjU2+wChrD0benWRErcD0
kzRseN2danUxOHFGnmVlPuERb/8wYHyGrq1WR/t2ezpQBeL4YTDDkJs4qBiqrG9R8vdjyNh4zE/R
E8y8/np/MrcRHowBIEjcW/D7N94hiVYM9HkLCNNI6hWo941G7qFD0JauCGru1jrqgmeTwstR02in
pLqQFdADQb2O4HK9jxo5LPpWS3O/RILiS1A243OWJaZ8zlEL+xl1hvjQtYXlobDfP6aaFKantMjK
zDVtXMX+YGkp28GqBkOzJdOHIKoTNDUyapvV5zrKrYfIiFQP1nH0+e0zDlhiQYkuceBa9gmUsdr1
ZpT7INMztIUd+cMEZd11sqr93Dh9cbFAQR40nXcqHwjsoPy0NAKQEVzfD62oqd3mYe4Xoqwukxmi
MaEY4/uBSrPXW+q/U90717TpEGXM2uJMzeOoF7y3oVlpdhp1kyVvWZ1baQjQK7BSv6FAfu1rWzsl
4HoPrvvdLwWVAJQUJMq24yzpdqjIgZH6o9NkHzA6FY4rq6OTuJlSRQvKfJieyi6MzrYZ56VbVObw
ZcbB8AicvI0aF0DrYmMP4Nre3BaBOkBXx+bOx1Mlnd1Ks4YfVQrtE+nMMTwXSvonh5nuGZeyAhR6
QwNqerSEe+KChUKMe47N4/o4tDT9T+kQmLXbp7FIT40qGuPg+Oyt7e8jL3/+W8BA+RtfozbJfLuU
5hd9qE0f8+LmoPK9OwrZLiUK+nSgn1+PMlIgDfM6YGlbxyh8SIABOqdx2Dve/TO6u3SAThB5Avy3
EfWN5IFsw+GJC3S1vhjavyhR/cDoSz0VDtLN9wfbuYK5DbgHqcEuqaH6+qv6Th5DK9USPx1UNflM
nyT9W8UxQ32XmlZwxQihfJDlfrzdH3bnG6H20dLiXoAXvC75dPqk06U20HxvexDQYiY7OAUJJbBY
TdtHtejFQfVnW/tFvBRhSBRs0Q7cCL4D6xRV3FBrNouB6ro71INaP9lSJ4GKtUvxcZZVoV3qIs6i
/1oUqbpLPoSd/vntHw5YdhEupLy/WVwUldSUoWPfBhD9DKW19Cq1EcDkyvApsvojUaidvhnfDZAe
PWr47huukOBCpDWC8oyt9ZhkRUHliXjSnxp77q6NZWIdEqVILk1qe8IrpzlhhfuYSqHyjbBOHCz7
3m5b3l3QVQt4a/3qItLe6zqFHb+MUiqaWa9L+cVonemvurFjT/R6++BUSvh26UHwzvClwC8sQKt1
7SNExS1Ic7pWYRjknj4XmdfYFyUH7h+LJ9E577XEKg6evZ0LgyAVQ5qlNrBtSAMUAsEgHFplcoB8
S9VZL85cHnHBdsJCRkEFcJFQWFTzXh/gyFFzh0QJwVNDik+QM5rLrEyBN+V41t7fu3tDQdRbdtGC
TV6X9AsALaU1I+LkzAP8p7prcH1KOydAzVngIHl/tL0rAooSBBsK/Aui/fWH1RIs4zaSEj+XR5za
YtAtHQCCmzPHP2ZwVW+/dcnPKI8BRqI6sI5RwmQu9bhRE19t8/qBNrftFYPWPpAipuckMNqD2Hdv
MinCLeVoMvYNIq5ARKRXJcYTQxv50RDM5w5VHa9EXuh8fyZ3h1qQmXTsdygnmTJOUoxMui/lBCXV
XKjndGyVvzt8mA5mcbvnIZSpS20dlU9uudVubNvQcZJqTH1U6YkvyTzPagcd8v4H7YRZDKNjL8ML
slMzAoJvsvFVhkFg+ITNbHpd0plz5YQ2tH7Nfo98WH21kDR1JWXUPVNvmoOXc/ugLL/BwvGLzB7V
vVVEOSYdUkITEaVh9GwYbvHbKKTpKWG9T0PljIbLfV66uH6hrTMlR1zo5d9/ne8zPlqDqNOyYzfl
cbkLTRQGbeIRtW0S1zSbx9Rum3NIf+/Ug/xxRTVPHzorjQ9O5u4iczApoeHdzn58fTI7pe2RWc+Z
/TzqzjOy6de20LU379pfhXG6pQvQBLbH61GAkxZxnSJkNUZScCr5W6ehUSwvbBvp4GLbm0oFiUv6
oUSuG3D3wqOXnK5iqKArb4NldZfOGCvXkmcH3tQoX0BRDheja40jjtaOQAqfSZ6tkpXB+FlnZG2t
d4pEGcOvRWF9GEs9+ZkLA/Tv0okQV0qTmHNkkRQ/03mr6pvTWfGZh6D3zLGNP7dzBNYEccc3l3T4
WbRdABwRWm9wHqEmRCFpBnFhaNYTyK0k+DgjC9l6UtMAGr5/oPd2FKwC4OPoMEAwXO2oMawyC7vo
xA8Qz9Zc9LHsz7XdtW+XAOSrOKwAYheS1XpPxRaN9zkuE7L+vhGXBEnHLzbiwAK9Dnt8LLuc3B5y
chaiSKgFBxmEquwcWZSH0JsFsrmV0rd0kVWdkyf+PM91+lHNuxHNMi2cQ09ZlAf/zsdKIOVUKDHa
YkMyqJOngWTTXFVB/M2Nbb2K8EVIitKVYpCB3mi0dnvL5rn92o1qBSWjrwR6jlNgXqp8GuObLAst
cOdJj7SDC3D7rKDMtnAuSIfYu+vapoHqbV4WaeI3spr7eTqOXmcb2a2btaP9sXvhgx3nmKCkQwls
ddmqgaPUrRCJHwGmelcKXUOpDJWq84Q+2zmu4/HZNgbknCC4/c/uIhB5CrZJb9+laBghSQdHjz7T
6kZKurgPDQMBWXCG3cs4C+lk5bl1cO/tnQViVLzo6MITN66KqUgSR0VnA1vI01o8GFYj3dAMs48K
BHurxxgIYbJ46HGsZnQWtiiRm6O72iimF8mxeWo7GJtOFloHrOxtJEcBAmQcOl/A0DeKW1zaA8SU
gShnrrpnBYF4LNspWY5CEd6s2ZN3f512dwtYSbpm1Lmo4qymsE9HtBcXJ6Zs1uQfqAFN4txZhdAf
M8UqFK+hGF67GeqCmesUaWm9j/vCfienHRSm+79lb5rR5F3KnAREm8yDmm0o2ROS7hEkIc/Wm8CP
Ese6JDjUHXz27lDk8PR4OScb1UQdFAlkUGC9JVhB4SmZ3CrPAzpfJ8xb6Pve/7C9RSWvpHTKgm5B
IhHWKLIlpaRUnVGcRiBNj2EC9sCJA/0nIMwjeO/uooIPgWlEvoMk9eqNUCsU1Sm54XwTDGrmonGY
PWqdrlc3dI7n9DSUVA9Qpwo/T0WU1OcqaMJbOlbaUX1mZ54RV16K/+iZ6cRfrwOTllkZNPS6KJnM
4ylXZhxlgFslN1EM9cGTsTsWlyv5Aa1YGA6vx1KznqXGi8YH3qzeTCdpzo4Fny5VIKHcX9Cde4dW
L/UmRqGFvp7fcGj0CBox2wetwGuet9UlkIMjPsreG0isg7Eo1Riewl/L/FuxTptGaLsQKHwTtVbd
RZBy/ImvlPIPwCb7RVOKEquOIVCLx74UFY8h3oPjd7TWE+eMWnv1pXMmuT/ryPffyqYLZW+okiFV
XE2ZsEVVdFSrTwmZd+NibpIuAB7bOutTlTlvP9pAYEiGyb3RRVlHbniO02FGvdiXTA1L3tpW3CwP
01tqZsbB0d45bAzF1cmzAwZ1nWvkItaEOsSZX6Iv/qxIfWefGuhI3+JeGi+aHkzKwfHe23hQXCAN
ERKD+V52y2/LFHUzah050TcuFdNz3+r2tZbCDtHE3jlIJ3aib1w8AJ0S/4LJXH9cNZWzgNZHF8gO
4/dS4SQPc5Oa5ZXJ15+hzFk+fc0aO0p4hgdruLfpSWKIY0AZEfsvE//bZ6IlBXQjZ+wYHY/zBBjz
3Blxd/CFe5O5KGPxpHNd8t6+HqXUhBJ0SzfNqfPadIE1GWi0S8l/5qwnB3WFva0CjhRsOznTlnSF
pmaCzH2X4dNmJudYjarHUQo/VqoovcKyhwNtoL3hgFEsoTukAHbM608bEB+qBuB0flHmutfy2vwV
9tCbJV2k11wzjhpYe1NJyZgYDM0oGuursMWIU6vR9TzzZ3TpvVQdAo8tWXiFJr29ZYRPAOUgSodw
/DcYGPIVtFRAaflyIIJHpRL1OQnzo4by7gch9kDTBJDURuUQeHXf6zZlrm4KrdNIbfalrBzdndHn
/XL/ht9WX/kgqDgQuKm5b0qFqShBR1VZ6ttNN18k7kV6YJH9Duhsfm3bNn3I6kB+cxWUQZGzIF7m
ntwgdAsQfHUdplwkNaGyESqCt6z69/6X7e1CSCnUJYm0aHstX/77Mc6xTFehzPoaKF4o6I1bOvV0
CSdRe5JSHMzj0WirPajXRcuzgAq2KGPjqcry70mdpu87jt6paqf0fP/j9nYIYDZidco8aK2vhnPU
CV5FEab+JOAZ9EAOTlIE+zQsOQH3h9r9MkDJQPVQiN2EkPjwzggasxl1SXIusaZmN7UNu1OcxPK5
iUZxuT/e3vXLvofNDsp4S7vT1NmxCpvCi5Mq2YVQvvKDRVX5/ih7E0jshLgFz/S2x1XpWPk6fYkI
nC2cswEN9zxRqbyFvdr8wVrRYSBDpd1CkLhaK5uScTaYXIdhosaXMogjzZPGeTwj/izyg8H2VstC
UpfGDlWyTbG1DGerCTXuQimSISkq0XCKLYSc5Zl+nVW2RwiUvfsD1A3IVEiDAOiW3/PbKQN1AvOk
4BmbnLz40uRd6yKgG1/iqpW/oC8zn9VYOoKt7gxKkMgLQybM6q2jLPZh3qRLnZwJaP0yQzXZzTqz
O01mF55MKcfMuG/ar/e3zO6o3JGLMhQP91qlSbJUOKbWnPhtgdVhTAZ9zWgRXbImsh6R6Sku81wq
b9+ni2AnvUlDWWr1qwynEs4sqqRh0KlNX/pijj4mSpx6uTrqB2CxnSNB3k8xDH4RucV6KVUr0h0R
4Es4WpFiXwIzq9+FKcjJh9IktTlILXY2KvfJgv2AFbmoaLzeOCNuHpkWBeTjaWb9U0d1cBV93V6N
eJBal17rcPDo7C0fTQhStEVeewM7ZhLnQggsHqHFSac4xktE1aPwpkWquBTA40+6jBX2/T2znO1V
QX5JB5a27q+AaLV8am33wsSm3a8LpXpvKeMLaax5iS18Oa2ojq9TWIzXEbOuz/cH3ltMxiQ9QPpu
W5dSiqZPAZ5QiEPYKznh14P0bz7AYhKmGfzBWi6gdcr+3Nub8tSkEjKgDh/7mllG3QmN/Ko9VVoV
UQwroVS9twse+oN3aeed4AHkXUexHbTCOurDczZfIl7ocEuvxXSK7NnGg+tgAfdGQUeMBIuIjzt8
tYCJWUOL6qh517lReem0lBsrURzc2jvQM84bLT8L4g+J1fpjkjAbKqSzAfIpBBEnQd731akr6X3D
MUxOKaoVhdsWdVG5CkwgLwx1I/LmGKCJbGndQYVh/+cs4NSFNL1Yob0+nJATyhwEI+GFBtYjFGV+
KvDPeFLmwvwbl/Dqa4FOOd5RUn7L6Lt5fVp3z+GIauT9bbz/S6isLmpuO5SxyBkzTq5CQp2lRnOa
Rj1+MhIpZkubmeO3Qdi9NEqjX6bSmN6h3Cw/Rw2e8rjodG/nuQLSkB22A/1nNI9Ws4I1sDkXJbXe
Jo1+ZmjOkLUlrYvoqnodEqn+g61H1MXNz7W/xQmHWQsExTAJKZVk/mhYdfouAqpwcHZ3LgqNyF/B
1WERy1sXsBHfMKcQ3XQf8NlwbjX759RG3YVQuTp4X3buQhj/XBIco4W3vRy130MFEdijVciQ8Zuy
+q5HZTI+5HabvciwFyq3jfICzEuN6UVvj6Z0vb+T9kan8Iu8K1pNANZXgUo421WbUa7wJWqvNICB
2yR1W16UZoxuaa2b1wbfgbPKRXawjnszTBmSnj4XMW/r8st+++4+DJVpynJK3XI6nRNLsr3ICtIr
lary4B7Z6T8DHgAeARWfK3G9Q1Fy4RZuh9BP57bzZblrsBHJ81PehuNnCw1/t8Au7WpFeEW6NFnf
zhIkAV8eAV4cLuZ1qx/biAHzbpZ4EukZhsp8mbsZnk3Xxh4rezCxOy86NyY/E+oBZd41GgTP8xIN
xiZ4KBIHNSbJEE+2FU2nRm4mL6Vve44GOfx8fx/tMAYXBiSazqAHSCvXxcqWyLsMM14EGdeQ8TyH
Fl1hczbz/DzXJQ4vArQY6tVaWirwhgfzY2J0ERR8wwzEabQq5W9FCbEtsO3hP3mIstpTU6wYTk2d
S09pFYQZPGsVgdoG9yvrKuYx/BArY6fjJtRVj0GZzrKLLEeYXLqmLb/qTalMV3KpNHNpwnffaRfV
0YVmV/MXFrWxzqKjmOpNmRPbt8Iwp9jLlbB8X0AP7L0eacjsJ+Vxkju0HObz3PV6eBvrMlT+VtVu
+oz/bHuElNg5jijGQk2hvctkrruuKZKJEBzjyDeyoL7mODVcRI8OXiZVyf+SiobMFBQRZJxYvt1f
wJ1dAx2BAg6KdUSe67ZhFCh1Uww0udQqKn18JWFvjlH/gaoH+hgibBBETY+w8zsHk/gdHj22IqCd
17F1nWGZ0zuwI/M+rM7OnMleilz237WqZaj0ZNV1DAtxai3wZ2Is+2/3v3kniqFasJgWAmNawBOv
r6DSEkkKLZQADSHyhza24ouczc2BEsjeKFRaAPERx+DUsLrgqxyPLGdKlxabKEMXH1/hlVkxHpQX
94ehHbGUI2CcrkOyduZ5iEAvGsNc5G4+hfn3IiqPnC12EhS0jbiwudB+RZiv5yxcdGrY+dg9Ro7x
XNn4EcWtprotggleOcxH/ezdzyKYRT8G0g6b5PV42oBTlFMQRBedVPmJ3WWfxkwc9Vr2R3Hogzq8
xfzn9SgI+xt9yFNPvQ+Vfy+cZOMUplmsvj2swO8YWCfvHVH4Gr1hJdDYQSIhXjToXegKpSTfKq0W
2vIgAXJ/+/5mJKpF0KpkwCmvvyoqFTXJazBzWYH9WVOByI6aQ6HBvTsLlg0sYMIyUCmrUcyu76sa
BJKvh5r0wnGyvARxt6fZTluULUfL40YpTooyvl1k+5c1FbwbFSWOTQlplhy4YimwUWWmgTmVMrZ0
s9R/gDX49f5M7gQrdMgXVDCcDFqZq104RLY2Nnke+6FZiW+lUdR8Wdx+HgFKHyza3gFblPahAtNU
2jibJ47Q7LjD0xn/T/oQjeN3apadzGL+q4u6v+9/1+5grBn14GXbr2MFCPe2pKU6Zt992D07Rhy5
eS/blwp37vPIXBz0ynbO2fJZiAtQwqfIvdor8ayr2aCVSNTkyXQhkJgeZrik3v2v2lktRiGeJXaD
brcOLeMuG8ZJGTHjVuP53djihmPSDXzq2+EIxbmz+U0wNkSWnLBtsGXKeAdhgBL5NFoc3U/kNEs8
c+6bW2lLjoG3oJlcGzbpX049mwdX/t53Ah2FtEFPibx09X4VWolvDD5D/jhkTeoFQ658CpIhqTw5
UqfL/UndyznBE4BMoctJUXN9BqQsDAqzNgs/Q8PwrExa4KXymLmJ1UkXYanBLVaczySKeCAbhQMp
WYk8u08PjuLOll3c2PB/4PmhVbj8+W95A1rzddAkIvcztQwfCpRwTiNY9YuROwRpIjmKUXZWeCER
LhfcgjFaf7Yql5Jex1bhD9ooN0iLxNFXeZTU1rOUYCJyic13bRrF3gQh8d/7c75zXAD5AR0Bq0J7
bf1c1PbAYx7oud/mQPxY4MB4H8pWd6ShtBP8AU4j7gP4j3HJmsOu5nNnSLA0/WwQIcrEAmos7/G5
aAH51Uh6n9qmzW9/8HFUHMH8IHS6SXzDpEIPrVEKXw/k9jHXm/yhGZL6IL3e+zRyEliwlOHA+yzL
+9t2AYeqV6k0FT6dIeNnK2b1FihW+s2pSg02TYiUE9rD6RFmfW/llpYyhRED8PFaFxeYCvDFICqo
iqf9OW2sGNFNdTiAi+1cAHR6oBnQEULCYV0fCyh8Qz3KSl/WqlJ2gfFo35qkLQW2lOGhqdnOSaAg
zcmjNq1gvLK6vOuOCE1IASchMJ3+ZltD+0y3RXxtHSUqPEsDOnnCZ7dXwF9OY2lc72+YPQAwPwAi
FK1LEoZ1jqIHSsqusenizCPklLnXU9kFJ9Z8byMnwYivNqr5Jrg2ItdKw/xfDdf6v+aoHX/UnWon
1Ja7UHEluNbBwau9sxK82BwhBZDXDuQK/3g0BE1+WoiWqhza08XSMv1G5iMfTMPOBUgIQgf81620
IYRJQPhNamAZsVxdecZciifMEXus0RbrdSjXB5fQ7rRz03IJAf3YOpJLRhbCLgb50TtB99ImpvGe
2L+2L7itTvYlHmVpxj9wTGWvRfLZ9LXMbD6htoqKu9VLifww56l2A4OPnOX9LbE37WQ7SzkQWhoG
269Pt1RFQ6mM7IgyMfKfUjzBbZeQ+AgGQ387zJsZXx6AxUZwU/yVVDsbiTfQJ9Di/4xAd57sphcX
jeLDl7d/FL0taCiUIBfrqtcfNcIYCmLVyPx0SktvkuOY7AqBuVydrIN85FeKu+rE0ClfwKYk4dsQ
GpdNY4riOve7LEj+GYpm/tAN2Ry4Q+qkD8rg6FeTCozp6kmO9o5dGueho3zz5uPjcLHQYrNJkLdY
lUQpJCcptdyvNWXQTzAL+9QD67aA2ia1OZIJ3W4bh2I9EcSS7i1kv9czXKa9sOUIdLm1XJtlOmV/
Tab5HaFX7c2PHCPRoSQehQi7KY4LXvUiQHzeV3HQcg05mB/qMjvC32wfOUZBhwlVSxxyNxcjZfJB
E3ZMYwL93S/sE/lGEJf+1MDb/R9n57FkJ7Kt4SciAm+mwLZl5aWaEDItvHcJT38/dCeqDVGETndE
z7pyA5krl/mN5cqR2R8GGY35na+2jkTAwXB1IvCB61v1jFLu7KROBKKEs5l9QAlYhdFcto/mpNfh
adBiRT2+fTTW1yorUszSk4cXsIIrW2VDgWbo8XWMQ5y2xy73pcpSdiLs1utkV8CyWHAQq7RLKwl2
LeP6a1tn4bkpS+Uw5b39GOOtdqQU6D4scp7/fhQZ2yOU+6fw4z83mUoUU6goM9VsnBSqmwYcvdnp
I49G4fShQdn298i09KL0TXZEhDB0Kzjjxc4n3XrBRDmASMs0h6Tw9cmobH3knTDMoZOen4LICe5I
XvbaIOu+H0NDeJF0qkwQyrdhG3zHpGD9kFwrSZr60xTrzlni8v4Yqmj5HdVukGX471H2HgBu3HtM
Upvnf99JIAzptKrsJOLO6wdFti/scjWCOxAM4UXTJMUfEcvd6f1tnRCOJphN+lcG+dHrVXpect9h
UHNV7XD2plz0z2mjoocehj+SDLDL2w+1FdcI5iY9LIDDK4RcgYoLzjzQB2SF4CY1moYrTWRfOmTH
djbK1hnBxVFZEHJLOXazUYZc1dh+FtDuKKv83jGAmKNFCsPEMqNFZbkLz3Mx9Z/ffsINkjZdEci7
C0eZa/+25u0nqRrlkoI7NGoReDZAG0+IQL4Pgbz+NvK26Tw488rJCNPJcakV9eBQz7P9hOeWxHin
CO2fb/+mrTOzfNyFgUtWfFuR5igg2s00RNd2jLUfaWgXz/rwPxi6Ltc0XSgglkCob2tByZZgajSM
BmyjC67WiAyLow7Tg9nIe5L5fwZir7MCPiwSeARAxlUrPCe1MJJTDoE9SeMMM1fUHO7rfMwnd9bq
FoxGGmKTFlrIeh0TrtCPuAnm4Y8mLCPYI2r7ZTCr/knuurzxO7MetJNtseVp0XWz6c5RqSsuEo4a
MxgBKvZod45xwDGnak9SL1eHqrX1jHZCHX/tNGecPK0dmAMoYga95ShxaXkzeF3NFYrUDjvRf+Nz
LpJd9EtRoloLpSI6Ta4ngaAQpfNR6TPzIUOYfacs3TipLMIexueDWHgbAUMtU7u00+Ir5KLOxy+c
mYA613fGMMo7d+ZGDAKcCyZk+ZTrqkmN0mqqF8yLPsoKmvLz+DR2avRgzbP6vZDFsBMZNtdbZp3s
0w0hr8EqkMy3uKOlDJHEODa/osOZnQe6l08o+No79+bW50KXg7qQWmrNkpAqZ0AdI0KnrpF75nOK
OMBQ73ZW2fpePA9axHTa1k3uOpyVtoR5eRVTltwpvVn5paQqHtSwaqeoXyLnzeFbJMNJABbpcG6o
13dGiR4jLiQAHKLGmH6maE16PfP7s+iz3qskO7m3cIp67pJd06qNh0Q1kXpqmcrTzldfr6x0CsNF
DXEyhzaQcUTXM32M86T5liVS9/J20NzYJYCU6CPA+OKV3qoMmY02Ia280AnkKT5i41B2Xq8zMy7S
VmrcptDVnQJuY6NgzEtVxdwFgt1tAE01bS5EXOXXOZJKzxwK7bR4zhzefq6tdwidgPbE0nleORSZ
kgEncY7za9PqdLjDKL5i1Gt6gNL2pDq2liKHAsZNfkGv/GajoHvVOxiN5ld0uObvOAqGgcdAzvwa
w9H79fZjbVz3CMIAujGYlnLh36w1EJz1xMAwtVTH7EER49R4Qd6qH+JAjQtXqEqJWmqZ7cTi7WVp
omEVpzDjWb7pX927fmEnVxM42sYWRe/2hJXKHaLMOERClwyvQbXsOsmjs2e3t/VumcKA+gRHTpZ6
87wTp+T/aUSj6E0/xl/wY6HhfJoLWX3/9qvdWmpputJXX9iIt5mUlBqqSHOLq6ArDBRnEJh3rUrP
DvmoAXd4e7Gt4MJ9AwoX7M1adWLEInnKTfw45NEwv7SZUNC31VrrYmaNcUnmSjsrsIcekiLR90jB
Ww9Kixl6Fi9Vt1Tt9cfUQc5OekdWYdjQXspanw9yHdfHOLbDnbO+FV3+Xupm32T9mIWVUJga23ly
LBK7PY7cHr9nLcZzqI6Cfx+1goDGVfBP828hV7x+Nk1q6youcCHolfF3rA/BfdbGe2At7hn+zM3d
sFx0bBdaQ/TibiI0QigxYwZAU0EVGfrHnPJmLl3Y8hK83F6Vj9kct5YbBGraeYjpGL0XoeBPuQyx
BOuVosg9S+ml6WTWtll5U2jI73C50b5YbR5aLsyapMFPIBeGL+tZaz5Pc9r8TqEoJa5tN87HMDWK
4uyYyE2cNLtWwkMbFWXrSgh0XzNFwdXdydNA9qJCjL9NubBxYClt+atiFo7qh6Ak3w3DGLxPB3Nu
D2OuFpVvqgIBdycJh3tJOG13rJ1E+2oXkhh8Pe3D2isybc79jDGN47dGPfQuJrqShNHoPD8KVavM
SzX2YN1HCci950Bz/Wm0FJbvAzptxIzATJWTWjUt9Mdppk87IDnnTXGZZl4XSJZwJ6NjJD8DW8QT
ccqL9hHCEU7DdWZnFdlFKX7kCA6icE1vCWRKEYrPIhTpJ6KUNT+1jsVcygXrnxm/EJsUSEG0SvSt
Tep4vOSV7pzyAc7IRVLHNjyQzSuJp6WynR0COUvNg5yHOi4SeqhqxLVYk7xSS+LHGbxA5uP11P5H
9BDmnZqJWD2EktSAixqTYviUTBQ5/mzrefE8l3X7oUpq8wF5vTB3Z3MUzfNkVlHlZo05f7WN1Pk5
mvN0dAQeVm4fI/RzlhSzsU6FXOcoHI7D8NinhZo+jO04jC7809D2qStH0vvcSEN/zge4o6kz6vNZ
xhsvdEOZW++ATL+V+crU641XjSbOhhW9qfacyoOSu2FW1brfdE58V0xj22P8nTpf0SAbba8ThfGp
doy2cC3AOvaDKo3j1aiUMUNZGM6vJ3PRiPMQlVON7IOd6zH2Jm2uuJ0DcwqiTzV2fgY+qr4oaWTi
vcVlUbv2EHa/ah2ZPzfIJLPGro6Js9fiIi/fVd1sfO6lIAIAZiSFl/UFoopmyozanUC5hc8DxWTr
5rZZS58L0aimF0KvvkpVO3/QEkTunwtsdmeXnC0Z2JTONFxEXDefhqk1OlevOu1LVauzckRo1Sx/
Y0mp5p6KmcZeA2njrqQupP/HJI+847YyrlIRwviDiGH0ufYMEDf46NSO/TOnNv9Qt8qvRlTTznWy
CukLAQMJKC5Ikp2VUnqb2qNVwyDATmeKvXbB2lWxlBwmyfjx9sW1ahnR4UetmZIUbUzWurmQBW19
2Rit/Gq2avbNFk7+LtQ6E8yRk3RfK/Q5T33alpy8SXwGr5tUh7d/wOpRGTlRR9F+JF1llHgT4UUi
2jkba3Sja6d8JyIx4dAYjJRtTXr8X5ZCOwNoN1fKLUoiGYoidGSIgMEIXzMvwhl6QmUcVSnYs6la
fvXthUI2x+gQBZs1RyGOZsCOdsG8tx7rX4tb10+lZ1L27w+0aONyQy6aQbddxTBG2w0wP9WTNnBs
m1kkjmfbifF9kY+ddzbl1iVJwYvxKZC7BVz8+i7Wu0qbnIICKoWpf+/E2ngaGBCLk6kJ0tbaicVF
HwrlUMqK2DuFW9sE52vaYkybAaHcdPyKGvAdLSJOYYt1ZN7pjeyqrHsppK77dzVcQDTgAtDlBbq2
gtMUZix30UwfVVXg/KcqIcruxKnFjGTnnf5Bnr7aKAt0kauSN4pv7aquUU3JLJFkZaCdZMnoLw3T
u6lx2h+zXtj/mZHOfSXndqq6edMUD6nZRPbDpFea5HeRZGfHQGTxNzkoZEa2I4Xt2zts9c2Xn4fd
GkwEZqOrHYZl56RjV5pfo6ApPDzVuUfaedT8rHK+D6GlHWxbZF4QFHsEqlWqycpUCqDLFwgpMp2v
d1upxNEY1n1OGRKIg6QV+SGrquFkpNZ8r8bGtNdfWe2wZUEqvoW+S9VwGwmRHq6DOmLBAlfjaznJ
gmNVvYeSku00qf4EmtuPDouWwoRBJC3B5a3/VX7hejOB0LWYRKpzMLjqGILYFupohL6udQ33YlDb
pUvGsrAq66JG0nZKmhc1Tcp3MiZOH1Uj1id/nmDEn4cesWy3iI02OmtObX3K29YcMYKo0hfgAtm3
TA3ALk2CxzsMaqnMh7HW5p+FkBD7rIYAcAOCq0qGdV7TqJ/Z833nJu0shndNRKfuYLWQSpmywbB3
SXtMmmqg9L7VYWgIl3LAij0cRhPH5SocOjcscX95JGylHxpkoAJXmezxy9sbcxVg+VrwBulZo4AH
P1J9/QqLIjJFVCBrH/OsB3MOuk9GLKX/iqtbVqELxjgTBs4qEMhWgvuVnOVXOetU4lwsPTR5vadq
uYaAsQzzKeIXRch6OhQnSWZmYEqvsxXEpywLxgP5juyLOOn5/krgRZmqP0VxF+MyZ8wvUWNpTyNz
a//tt7rKdZYfwhiQzA8SISyo12/VHAOZThZz/zjVpwNmRAR7qWU2LWvCT22JPUlw3DkOWzGG5TgK
Ov6jK2odJ82ZF+AJPZCw+C808uGSSKFtudSX1jHQS/0FfljyECDKvUe42zr06PksyG7wB2TArx+Y
rVVxyKriavbTeNfI2QDeLMAabXD25H83l0LkmJYqq63UbRKpotxboEuIUds0OKUQpgpiASKd7Z1E
Z+Mz2jIDVlRZacrR73/9VFQRoTah13OdWqc8TXpaXavUMg8KowavqqPyTraCYmfRjeejoYQ6DLhJ
Jki3yUij1SaZ+ZxfkdruXjQcKU9x03e9G6uztYesUzauB/plSAXRDt8wvaRxRgUxsGkayka3GQzl
YjZN7pZthjhhPMkucP3k0KS9/XtkVOhXMZi71JTbcwKJ5iQVs3GhC9YtapWzG9TynprRRmbNuJdu
EEJNMljDmwtsUQ5ShOA+iQ0L+BQCjznBEpG6I9YO5UfMgNqvM/jho0jRiEJtI5vOb5/mzXe0jEk5
ssvE6SZG1jZwl4ZS+zqrqXkn98YzBhUoc445TCkcTnZyma3lmOvQDGZsuZY2rMy6mJk45dfKVqRP
dtkiPGDkKI9WQ3aYrakTOwuuUTa0IaG3YDYJRmk9tGyHqnCyvAOzGpjVIzii8JB3VYTukpEm3/Am
Go9Z3VWWpxXO9DHokuEC16ncyZG2Nj4tdyj6VFFrf1BVSFmT64BscrON73LYT+j2DrXbSXm8E583
XzHOWdRp5GKAx14f7DyT59pOx/xqZ2Z3sMLYOaGXkp2dKrTuurmxvr29g7Yejd6+DjAORArP+Ho9
NRLVOJo9fNgwal9YyZg9lJf1T8YwNPrO59x6OLYPh46JE3qrNwemx2w6xMIqRWsJd+1USeeTUqv1
qUSYxOstEf0PD0eVjSMmLU127fLwf2VhmVKkVjDjlFBxUk5zULwfHCEOMZaon//9Nf690vLkf60E
qkQJZ9Kha8eQ2QcWltL3ou+Gf+xew3Tri1FPYI20ECKN2zOvtrjAOAol4dRWpVuC43vI2g5XKdhv
n/6Hp1owo3RD4bfdJgsTvFfMeEFHJXLRXWOLw+6XNvFtxIZN2il1l512kzIvkG2NqcEfvbObV5jS
KpPpEiXXPgp7b7S16S6q7HknFdl6e4uwJqm5sVH4ja0Z6x1wWHSqZ+1TMkfpQXTGfKzmdq/Fs/VA
FDiUG1RWy2zw9Z4YMod+Us2grg0zVIloJ18B7+wh2DZyKzYCySvXANPu2yEIBtxmImrcxiBsoosq
t5Gr21N7MQYzOkQ27dm4HtoTCeFeqNp6lWToUDjAAa755LmZgSrgUkOWK4nha8jTmS5U6mUiLY9v
b8TNV8kNB0qEge2KutCaApOpyMyupNewnacOTc3B2gM3bt42ZFMwvqiJmQ/eXKfoa0eitZaSI3D6
Q9ImM41SOfowaXNyJLnMEhd9pO6gpTOdurFvMSy2yh1uyho1zJ23sFKgL3DxrTLWoEfPk+Inw0u8
U8NDogamoJee6MchQYoAUImdwwqWINq7ZeE0/akscxSN0xTHVqrtPHeBEvQXcu69ptfWZiPm8Mvo
mazB2s0QJkWgMgQogEvfjWbNEMO0pOc8Ln+MgZC/O4i1vQyMHHZujq0NQGigeKBOW9N71cA2Jc2p
squQB/PB6sb4C1Ile9JUW1k1tzzgHfhqGHncfH/MKNQirfL8asVW+DPvRfjVkbrJVQQkdyBEwnVE
uufuvnWMeKRFk2cBhN4G2U7HQsfukHMyckN+yJUpr9zAsTrdBZKl/nj7IG19wEUBDmcQm373LULa
bFp7lnMW48dAqdXisTqhFxGQHzeRfkITKHoUtTz6dKfbnVJ7CeA3AX7BKlNfQnKn47MoV/91R0ZV
FiLKSTxkoKS/rxXpVyoy5zdWXBE1cD80O6PMjT3zar2br9lEgTo4ywi8y5Qhcwu1m344s5r4b7/S
zWXgQsMjIaVZ5eCEf+iNkZbC3y+lB6mGr8wQdyeT2QpNCDAsTEqgH/pKK52vKTO3xMZsiNRhOCM0
RCsJu3bTN+PMVHzJNGPFNYreVN2o6ZrCxWUnzvwcv7F/HkcjWIV8KwBfyk8Oys1NLVtpQ/AjZ6zL
/EUzUlyE7d70QJ2W/35bY22CBQIxGVeQ29GBHOiNlnQITfZ9Xn7uSpuuVVHCDswm83/IDJaPiKDl
MqhYAXgHhvtan9GIs9GZ+FBZqfEUJVXgW2Kwdsq2rXbQ0hQk1NCU4OTfpAbYgBSS2aKqZrR6D/dk
UvvfeVqVPxq5ru5FogRHJWtrSPx4qB2gUA4XVSt6xcXLTtvZvxvxhx2FWy/IM1QoHOf1sZzaprIl
hSRZNaPwS99MimeMZXPNsnA6vH1U3l4KoNTrpUpsjofZASYVTUHslX1f+4hW5Y+SRuH89lIboRze
AEqG9GGcBX/zeqlWwwy4XRLyKFXALFnwE0SUxBdHdOmpRhn9PEV72Il1JAC5BFyQ/UoBxw3+ek2h
xnWXFA2tdBHgwBaExkfqRnlPE3gdR1mGzUgDaMnLb0s2LQotY3boJQ6DPR3iMNYe2lEq/EAqzPu4
bfeEBLbWU5E2hBLMpqUj+/qx1LQutVmh7RNHleK2lRI8qGOUPqraYIJfwjjn7U+39RphfALUYCi7
9IBfr1eYwunaGp5qGwzWh15S0sdOVuqdVdZ7EZMojCcYSWpkNLdlVKxTy5uIIlxHUv+faOYGx7SP
xIMmpztCces7l5UoQBf2NtXNbR2Q6syzpgj4HJSS6ufs4JrkWZ1snOxAMBRAt/RiGMxeYxvDyJ1j
sPUuWXOhflDx4Evx+l2C44BtrAGqK7FVurRCKPexqPaQpFs75K9V1JsvpgdRlE9qwY40Ovk5VKf0
WEXTdDSV/psE8Pn09gbZWg5/xcW8gIxwhYBMehJzWPJIHU9V5xWjZCUuBhbhXWz27anl/9nRL9v6
gsxFyXgV4GarCbbZakowwkq8NkotXDOygNigoYDUnwg+SGC3aUoOyTeM3Z29OPbH8u911kTPCVwU
+2cp+lf1HXj+noIqv47J1IENscig3A43cMUbmI98rOpUIYrKIFG0oL+mopfuQe1jZIUZ5BfyOfM7
Eqtp49oiT3KEqoJhZ3+vmQWQchmmcmJJKRcLgtebzFZTY2TYAMEPLMj7MC3T49gMwUc0jIZ7PKPn
MxAvTKwzLEXq3JZdNJs1Lxxa+yErrWjnYP/Z07dvDEAPv4iimGh883MMGTRU3A2wbSH0F25v5kHj
JammX8d8tBu3j4wi9jE/zKejNJZV6dsCBVA3VrTM9oA16blrB41pe4B5cZ4OlS6Kn5OkaS2vGxL8
yKx8BnsVRzYdftE1qrzzCMupvH0C7mRyEEICsNHlAPydKdd2VMaOmV8dar+DThPp2KMwBCfUbh7U
AHUfJ0MobqrGAg3WZk/LduN8GRhsos+/AGRXFQkmvA5+6WpxtYdGehrloTsqRmacmnJyPHpCe3KP
G8kth1lDfZHChE76bYTkcElFGGLwUieOfJnw6fNqQ/uiC6esPWOaZ2ySqhIEAmTt4bGujfwzPCjx
r28dhC6nbBHpQQFjda+WhYlPPNPMC06yX+tGz5+hv5vL2NU4N1WTP2lzAwpMnrMFj2Vc3g5qq4SF
+dRCEYaSu2jE3w5XeDATqxBhXhwJLkgJbuyJ2dHwwOhBHHMVi1Oap3vk6z/R49VOQzB7AdByQVlQ
EY2bmkzYzmwncuJcHB3ZwXtNNSGptGOqp3e6IZzPyE3biDxlfeyajV0/D30lmy6u9Unkp8h6PdHL
k6Vz4ExMDucgDT8UbN5H2UQXddbb+Y7sQd2rP1b7kx+NKAFiy3R2Ed1awvVfx4NGtRBZKdmXoY6+
JBjMnXQrTI8tVH+va/V6J2vdWI682IRwCvh9zenBFLANFsPUC2qN4n1gta3HhBj/7ymUfth18/Ff
NwJkVMAJNNUW4c7bjWBboTzo+L9eSq3QGGilQX+vDepXKQv05xzRyjNI0G7nSl1lQzhy4DuL5yud
W52e5etXKvKqHqiNnAtgo+li67Xt6RPqguOIuOHbz7dKSViKNh0sO4aJAI1ugtvQlyIMWsGWM9Hx
823U5cKzDgbk19vrrD8bVAVoQgsZhBd6qwg3GJwmelXWpR4z20/0TLpYPfCeYI7jY1fVys42WQVt
9Kn4bAgqMVOmnXqzKzt1tOtcbe2L0YfNOyctu3MNoOIcGlV5VYQzuJJVlo+2QOt80vK99vk6fiDT
QbGDFh197RW4pdYzR547xbrkmhw8Ie2QfWNs2bOqURgvCBtyKTtWHfpvv+X1xmFZ5Li4LEiQVsl6
33SoxsOxuESWNJ9S8MUe8qLOES3xZGfjbHxQCJokYTSPGH3cbpwwD1Ed1AaJYy9/AqCtXsZYto7Y
cRf+UIns89tPtrHcYv6BXA9wcU7+TRqBWmFeLrrol8RsxtyF7tV+G+00fhRljhD/OP0zHgp0BMw5
PiJj/WWi+/oMTi0EOjoBzsUeC/uDVFeym6D5+BXYOdMdpfn99vNtbJhFcHIp/Qlr7JvXy/X4/VGr
Ks4lWCq6Ea7t45T2ypMmWbXbOEp/mWWtP7696CqTXp4RoQImPQtb+zZVhIYCPGVunEuX6054CnE6
q1wnX2AfMyij9IKIo/RiZIXyvcybbs+peB17WB54xqLqtoShm2+KFms/miahvOGhj5OtpeeAh9zp
Wm2twl9HnpV7nMO47Ky/7ic70bQ+6GznUje1/qVGQ/RaxuE/9x0NNgsDHwNQC9z+23ZqHrYidCTI
s1Zc0IaXWvXQV+leNr1xvl+tcvPG7EbXQ/r8iKpNTnuonQrccKDJLl2HvWt947WBE2ZPcifwdW4D
dliy7fUQRV2rm2tf6Sf1ovV2sBOwNlfh0wD1Vul/33K/RFQ5o0RGz3w2ny+KSMHKh/M/+xbycZhW
WcxxIFZwIbzeAkqoKHndIPaoJcXnuQuyU94osVdb5riTtVKB8rde53Dk6QsmA+074uItZEDN61EV
MZbJ7WhbT1ZZh18H9CuelFmOErfXUiSG4iLWhTuWOSJr4ELU7HMxGFDqg6E3QUJGEbhefYzPCHrg
uKDTlHyKpCz5naohHBCONHDfhUmWPsQm6mF+lPTyT7mMzN6FqqG+tzoLkGhBWw9nyWTQHyI7zyY3
1+k/uykpLSbOEv4eFqjb2HO6eFCPmdLV6keS8lx2DTR4hgPy4xaJZpbLiV/WuAR6GL8y65qs0nw2
57SQqXkkKztIo87N5vSK/Uu3U7mCvRBy36SN0J/tqac2asPZmd1orOfpkSTXuDPaBsXIQdjy91I4
ye8o0qx3UHzDwB8l9OZdE+eT//QmK95nGZJzp4Lo/4RGUlD6o2mBv5R7KdW8AdeXL4lUlC/t0OeO
NxpGbvvZUAUjDphW9DG1Ydb4HfS7gxbYY38OemE+1IMkumvZx03mS22gfU06OBi06rUFsxOl0mHs
NRG6JjqM0jFV4vo+F2Mbe2MqpS8xglXxuUD2S7hWqzTOEV/sqPBsR6rBj8aIPcB/EciN9apRP+Fv
ptR+IDq18vQsr/XL3CLqhJ5T8qVEF77GgTGC4iLFc1+7RtvZpmum0SD5MMqs3ktK/nFtyaieEC2W
Ur8OIAv7JmmbzEcyJToQHRfw49SAgWJWNGl3Vm6J5kFS86l914aa/F9RzormpTWqC+5Q13P9rAZp
ekrMEneNkJ6V5IJ1aX5WfOfBG+c0SLy6LeCM6LYo382WGC3XSJy6OUuqWv9GiSCLLg1L8ilUyDSu
EduJ82wmlSo/DYNJa4bCpL0n1iKhABKuAo1lZdZ3zFGiFJLUkCfvA3il5Y5WxTqkLFP+hYRIRF4r
YgQ2mCgdEeULF7vxbQiD7jO3yvCvgQveIaArvJVInddInSqaJYbguKXhDJQ+JghIvVix4exksatn
WVYhdpHJMeIB3P86cOVDKgWWZKbXgdALUqbpr6B5svPbacBqFcIjrQVm7QCBmHrepDpmXCsydLz4
OnXheKdobXAwzKLZKam37i6bi5gqkdR0xeuZuLcEvi7owvRj7MOHmpnc94nfBOOeydDWUnQMaNUs
Im8MyF+/NkwNUR6NM9TgZwn/JGo1YCVxeqJubHdY7htLkZRC/6a3tTHZkNW2HI2kli5B0mleUjf5
sarN8F7rBmcPa7R87ZurBZ4SbgHcxnid3l4tnWHiIwcIHE8MvT+Yk5wejNLIvkt5mN2P+CA2Ozn+
xsbg8idHQ3B+mUndJKUZVGG1HIrgMlut8HMcKvyawLTXsdxcZpkKLQr+a/GuDnR1hl0sGRq5p5/V
veM5De7tNuIgrjmq+k9jaNKzOeWan5theTfU0w8OZ+aHs1mcx0rtva4ph51jsZGS07dGoY5qAxDC
beLITAkLmzm0L61ZYV0QOhHI/lo+dJZdvuiTaZzIYPewNRv7iUXBhC+2uWtmbEAInzOA2JeeLrMf
oB1yHOYQWEAvWTuBcr2daGIvgxCSmEW8fPksfyXG02wjK2hU6kUJw6x3o1AE8edGhjo9FlEbfy/H
YE8TYv10bCem8swKGLfS23u9ZFjAxRXtoFxiMdp+g27mIVDBuydFvRegAbTfHhcWoZji3+UhV/iR
Cjnnya6ZKSX6YNcHHKPNoyqHgel1EaIN7iQq63daYMZ+TLMusV1Zzy37qJVBlXio+VufVMZ5oU/z
Lw58MYZwSsEKCe7Z0irdVFPb2o96bMxxoi3Vpxh6vcBXuSTDQx5YT49SOxrPToPh8Ckrpu4lA7L9
n5Kk+WfDmUL15NCddy5yiJvAvUbI0r2cYTQXqiPUX2bXGO0RB43xq4U44HSuUAWyDgGdwG8F5j8x
vOWsnY+dlmXHWRkHpoFNaViXhTVeHRUnmWzfHBADuZP6llQlRGxH9w09ix1PlsYeoQpcYIJDVAqg
wgrZ4UsOabjEJSOvE1eFPGD4sS11qtvoTvOhbSE8k2rYwBkQ97MUrwx6mgvIwmsW6t9DE7mkVWXg
So45qa6ehanyTeSlWQKCbzOIKqmW/DDiJg48soD0Z8g0TD8WseN8lSobDosTFtldqzhBc2rIdEov
0802Ovbw7X+kuRJkx94Q3XslrfoE34O4FG4BKS1zS63X7sd5Huc7rXKi8MFJJXvwAvBcX40xNslj
Iwv56dxJ57tInsbMt5Fz6bxBbvAu1/ug/NXhR4udX4lEoK/EQSrB09aqe9vJ0sFDYGbS3USE2n9z
lucvaddpd3irlONBzULRupaVhPU5SVv5jOmm3Lm9k4MBGQvpl2oifWgrjfEyjY50Tgc1+9E3bf21
KXBngPvwHu2csg9i/ZwFmvNhSrUpObQh+elhiYYwl808KdxoTob/+Oj1Q6L1s/KMyL9pHmx16LN3
uF9hYjrAfmz8WpWmj0MsYBvl2TCcpGSKtYMe5B26DFXsPCHzJNXwz8eYGYo5d4fcVpPoUvRaUHqk
PNVLlkGKdvW4Mbpj68xyerbMQP+vFJVT+1SNEqi2iMzHz/oZBqtIjeBYy2FVeGqn97FftH3IFpAl
0UzuqIj2fQCNf/H+LrX6Xg4pHNyuaA3LH+VAS13sBiGdi1nqzuaQzc6Z0QTCjQID2KdainROgzm+
n8vAeWhLXf4wRcw2z1XYZbGbD2b2iRlcNvE19bA51J1th6fW0toXaC0QuyrojMP3UJ1Hxc+dWqHy
SCejPkUxxIA8bpvUnbu6jLxIsavRt6shP4tYqRqfIKy+75TImB8dSbTfmtJ0flj4EUh3uMHL3V0U
hZQXUhiXd2NkRvYh7JIRuI/QMsWFDNE9NamWwWWERi6dJglFLfjFgfMJ0zUxfkBOilepJuxwzidB
/qkkheg+IAYat+9mtWhDr8+oba98FRVI/dx9CVAqM056MVcfq7KpZ//tbHB17ZFzLmgiRnXAb1bZ
oJ2j1A3DjIF/HXsCuiNirL1+yOIGbv7cmoeh/Gf+zLIk0QSk8SLTdUsus0pmg2AYgNnn43jsYmwy
qraJfPoTzcWardgf9GTaKdVXWceyKOjCRbCTwd5tklhU5R9RakiBog0+92qqv6O429MgW914f1ZZ
7HmBatDeu7nxBkWLsTYOoUyIOvcYhioeFPz6fa+Xe4JfS1b7Kj38sxQN1kXzC4Wnm/uccoc+ODLK
V66VIXbHvsLspEmBLiKyELgdvkBgm8rsmGpx+PV/2DR/RlbMxel+3KxdxrTx2h4IFeZZltdWnUV/
XReHzOoQVRBxKnlcBPLL26tuvFywi0woGZfQb7kFbuV5hN7GuKhgVLF9n2GS7daWlLwggLrX0N9a
ihkJHxA7Ij7mTecN6m9XiOXlzrOeesOE0rai5YXfY0nxrw1L2sCooKJ/QM65HjlpdtDqIsPkQi2U
p5jM965BeGEn6V4lfyRHwHmWQ+cg9bmu+cAkF4twG3prELVCORkOtsEsJq4L3XUo5XdqifULpMEs
L9IHTNLpxt7UEqMc4TTfwdAPE3ZEJ8naHcKrsxfCdN55gRvPttTKvDxS27WasjUEEoxY/O3ysM7P
dVqkhybrulNdypWHOMnu3HbV81ua5wQuKmiKTeDKr9Na0BWG2f0fZ+e1IzeStdsnIkBvbsk0lSlV
ybRc64aQWj0kg96bpz8r9AMHSiaRRDUGMxjMoCuSZMSObT6TjOnV7JJsPtRoOyo4VRvZh1wRS/Ov
rqXkRrGhj4xl03h+X0y4Pg3xrGn+PAukbyw211PvSJfmx0fkPsoRwiFrcTalMPI6KIRmnA+xiZWw
krktRlZa+KEN+/7jf1kFhDwfmMHbWs/HMxraIalL07PXq4OCzvYLGcvw6/Eq91uIgyFxW1IqjNHT
KshYHUQ3bg9EHto4xDUxjHw0veNPXT81O7D/raXwRySQ0tJHtmu1VJjiV5BCnbiGnS6e5ymzPoT5
Mk5+l05jsnM07r+RtEmlx8OEGQDqGmACC9bwohGlU91O1WA04uRkaM0eNWXjkbh/pOoZNxG6w6um
yGynS0kXX+Coq3xP2yI/TEquX9AgHXd2w/1KOJNKRCTjV5QW1k39oa+tvipQjDOtcnkb1vOvzJkx
bE+MVxtlyx0Hw1fe34yv1tN5U4xLi0RpilQ7JOKhoEMLl03x9bjag8XcDZTlUjwMzTgQyXd4lA5M
l4ocNLdriT5j1DfO3x6M01OGyubXsrTtzzzycKmSCPKtAgxtp1q/J6LIHwBgkV4dA20sfG+DzDA4
VllW3EBz59TTOS8S2/ONWvWqo1OFRegbzOmcDw1ui/+6XaWlh85j2oC1Z4hEQZa6aNp0se34kaZY
r+Z18+OYrYDXIQDcm2AgduUZrUWj0oyEdq0W2zzTkFfOJQafOxFtKz+lPaIzlEWEjQ19+x5QdppJ
6/gQOO/C7c217MUu7NQfRyAgfhwyBSjbZQ+SsfX5AYyCPJHz0jt2cYdbAHLryObjk24dkVkgko+1
fTaox88dU7nPaF4vQTrGZy3es226v9BI6XAYoUUGzPguiDvGiOdfRZ5TK1b5Gc80xY+QsvTD3EhT
H/ccdaerufWOQTPD7QJ+Qv9Pvo0/WkP4Fqqh0sFvmCwr/DLEkRLgmBP6aTfmz30lFtn3qHYS8vuw
wVP+/0VJ6G4XhZxPiBQJKRZS5WcLffA3Yy2Z5PWuMvpGxAXyADxSBl44xKs9BAa47l2Yvddh0mmG
0Nt9p4bp3iUi/8o6IZdeGlKsU+poys/6x1s04h6edMgDMSDTP2J0m5/awSoCtLNMzS+n3D6LePym
aO3e3GBjt6JTBM6GWxKI7F1BVYOkrOc5utapPvyMUL5aWK/RmOvr4HV9NMO8+kNVOM4/xlyozRsk
TMUeMHjjJeswU+iNS/PZO3ELbTBqqNNFhAe4PYPbjKOTqZR7vMeNVaCiSGARAUi7yyu7pZzIdOn1
CxQK3njjFFuBIyp3b3durkMbEd0gT3oFrLYMiIyps9G2gy2daNjpZtG7DEbgzhnY2DIAHjElosdv
y5nM7ZbR3NTWx1xRLnqfFwEzWg9bb22hZ1TrL24l9CBGU/59BHLs9RkP1aH9m3EDFGN9aetWrA4J
4sbXJAqRqrOU8Igyu3vooyXeiS4br5KWLIcd8RGcXdewk8gYRp3gjWUuwgXvm9HRfkCOEzurbMQw
uhj8RJb6Tc6+fZVLUie90ofRtXTxkzxqdaT/a6W2h9rPlDXuCcJKNV3KiFpnp7baCGT/x8ZizgVE
ao09y4qhKV0dlEY30i3z4rQ5JPNSHaZCiS+vTonJg12CC7qy4IdWIWbU2iQDx4aMfJVgd0r9UIBR
jJIT/kb6f3gsLgQ5VAP2dddPT4cUqfPQiVAzjHqcVbLYfprhoDJWTopxz6Bz6yUydKGcAoMM6V1u
oj+C59hYXqMkbXJNay53B32mw1iH1sFNlL1Bz9Z+lEUpWD2HjHXdo3F1rXMzfaEWLsLomfbifFaM
8X+Pv9Q9rBoHeIDMZCyAahgerR6o9BprtMnarlRH1VEYafMBxSis15vROE6iqw/MenEhFYp9DJPR
QplzfjUQht8ghRHQc0N+h+h8+1LjxOmFGpKZj2peXzKj1s7GiJp6HbXzzm7ZeqmcbqnFp3EB3O1M
JfFUUSCmmmZx9+ROYj5PqZvssEo33yo8ZNBjzLJQb1k9EQ1FJqAwCK5qpemHuNSdU7nki+9Agw96
tc8OI4JiQYkIjd/Mff6hDs1Xk5fkW4UNAtge2bY7KGQyz0MWqVUClbYsTwkNEACX5egDesl23urW
qaCOJ3bChwd4vTrvMS7YVd82+LlPEXZh/ez4zTQ13+d2F+GwuRQsbyBz1FZ32UvtGLFpwTG/QroX
Rx1VtIMxJfCgE+PVsFXUVQBZcjhoHsBNWfVPpLiY4WVaDse+b/4COON8QZgEsQTPju2d4lS+oVVS
JuEULMcMHR2N1Q2rcLods0DSRcm64aSqau8vkoKtN0I5q0Xl/nx87jdeI+ux3G8M2t2xV5VeRLqK
Zk5fLXmM+LDevTUox94D1wp3dsfGlYd4jFxKAsfvCLqDWY1wFiTlkTG5OFjkegcUErwC4YQ0538w
U3FG4Nb56/EzbmQt8FO4EcDDQFxd979UqzQqxGPJ3PVyOTZ6lRDf1OydMbQqGreiZTDVq++KLB9f
n7XQyES8FcKK7NSszsOU5wqnxEICoRungxXF8QFvxOw45bv+wFuhhj2KDaIUZ6R6WIWa1p5R8spw
FWfCa9a+k9jTsdK16SQK24a9b+j1qbdL56orAK8O5VT39pvaM/qvr37bMjWk5UhD9f66qhQriTJd
wd4g7JvnWEnbgN4bs940/DfVcfNVca45TBMss8cLb4R0FrYhxkjd87utjDO9MVc2VVOc694zVHHz
uatEcny8ysaBoflNREfjiavDlZv8j4u/iLKaO4rurc5g5pOm9uNJj2appbErcrr5QH8stYoFeIUO
zsT48dpNlX3wtCU7OGq/1znaOB3SmdikIpP6wr85hX88EAjXuGplMZ2OY/4D2m70WYe+c67IOS6m
KBIBg9AqmNvaffH58cvciHY3a6/Oh27MQ6NS2l7NNC+OyHI5jJ9onhI9ND/h3e5skXsuveTr056h
OSNT+zViraxFO7cKolIAP6MYEEGUXUSXul9pXuECOPbIWfktkJ+DOocRT+5lxlsrKpdnVAPzPRDI
1l6SkgW05tEgRijldi8Jc+HrY8l35epHq99hqvpsg2WofNMY+0+vf9dQ3OG4Gxagod/x44/vTCNw
MjxgDegKVd8LZmynWCCsDMkxOWTa9GqkEG8apRJ5rxDq7+aXHgpGoFNnuuGJV11j02wD4ZjKIY5s
a6f3uLWDqUjJGimwnTt7bT2uwzE2cNM1GtAVwEXD+MOolGimxz2Ql9GJGGE0iR1OB5BG6ev3MNmH
bLoSFu5zHvAI82QhJ3hVk8UGqlP/q85I3Vh61X8Qjsh2tvDGnkGQBTsX7lBi0PpK0UbDnTOQx9eh
Gbr3qEaZ/6ujsf67GpR+L6JuriWZpTSU7XuImWsxDepthHQ6x5reFqFtXTSgaJfegl75eHduLQXX
g4TcYgBwd1MWocrsQSOsxt0QvyzKuJzsKB8+CaXWz4+X2gir5LhEbngsdMzX6VxajLZahsxpsskS
7yeAwU8APv7DdyIt5c3pMKc2vlPI0Ll2VTlzquO/57argw7AzvPQt8bOA+kbB4ABH9ct5QyUmPXR
VpCQEyEqD9fRXRwF8HLlNEc80U3vNAGxSQKjyUUfwDUDZ6UXjv0zLEwEfkVjqN+7BWNmSpNyBq9p
aemnNp/4R+JutDFHUYYWHd8s4r931mxB5xxJhJ08dxG16tEOw79+FkPgxZ6SHHAbYsNHZW78i5/1
KE6qFWJAkHQuyJ3HX3FjwzBYkbk/JCg5druNnaC5em/KITIgo1ofYXTNRw/ByXdxO75/vNLW28Uw
EjggShoUUvL//yNwKm4atg1y5uiv6Cgbg8c8u5OdnvFoKPFoy/PA6KMJLz4s8B6vvHE9AhPmozLX
lxzI1TP2TteEuV7iKTaI/Ch4H36dpuNZdFHn54U67DzpxskA4cq43eRGusecMOueMW0CA93bZnQs
y3D5BrLe20nHt77cb764bOBvwCL0OF7AMCbXcIGfJwZ9/KiMCJMhvLuX+W8txfAb/yIQpNT5609H
n9CKIpWGQmOXhzqJmhMckcxPIevvfCuZ960KN6aKEgUPz4rLXL7bP3fJDOle1UPcWUyhjGe7M+pv
uoKIVeCVYXLKJ5F/gGZaRf/hHEgsAXpgJHB3s+161JwlEi7rxgAD4UtNf+fh9NKHTv3x8W7cfJnc
OsCSyCDu+gjMZQHEWlZydZRIoDQXmQFqo2Ywa+Vekr218eUWpJdNx+LukuvG3+OPOUH7Z84DG67s
jyzM1MDyovmtU9NAefxov02R1l8PbX8SI/jUbJfVScNLzAbbiQKQM8bWN4YO+tca5OwHFVTrV6vK
409TVmPOkzhNPKDEHur/K8FO/OVCrFEDtXeUOSDfwaPTGerighZBP/tui1/eiAFqd+qFM/wYrNat
GHvWEzSnyarzQ6OX1htzKcw9I72NCQu9Ax4EPSP+Y92e5K4YTBRjxLXo3YFBt5L/qqh7f5aOaIbA
XEyX/k+jT4eFCdFnY3TbZedS2oolyADJtpNkjq7PQ2u5k9PUDsz+xSq/GjbIsjKNph0szdapA/XE
bJsvJxWgb08dJKFusCSyQ2nmAqBi0p6nJP/seVP9BFi4CTzskp8eb5atc0DTVeLEmWDdFdoLlWcb
moAvBkf5CeVIe65SET/pWdfvNEy2joEr+cSkYDSf1vXBEtGgIOECHbOoyndXMbUfRpulEbpmS/l2
bIs9rbGtq84DjvMbcAhDcPU6Yw+/DtuSjt1xU73jSMyBl+A1VSmu6avV2H0xWmU+Zhl79/FLvf+Q
Bs0siJZA/jdAUa0BUaUsidSdN2ZHHJhHQNPudHSxlg2mHj/LOrfind1z/7gsSh0PHRIltzuA3lKT
wQiBZ6cSdsWTrpg/Rzs1g2yJdIyOMutdG5bWQcf6cqcvtIGWYGVOphSrZmaxPh3ubBlNMmIpYpZV
+o2Ba2b5Y7IssBCxFThCSYbvLJoU8YHOU0bijuV9Cdu2fKnxdNL9lhRWD9ohi/dC771AD3Mv6AiS
CWFsQLLQP9d1ikLqGUs4X8ByFOCYkFEPD5Y2FP9iMFZasAsU8a6du+JnHi0kRGanG3+ngEYXn8lh
nu1ccvfBhN+Evg1kX6pKOmq3x1wrp1LJepJpNe+7J2NA3tRu4CQ+3oP3B5u2Augt5Am2xBmdQjD6
Lkm3vDC3roOSunFQZYmi+73p5XuuMlubjxIORB7NCKm6dftMvZYnbq8QotM4Ud7kmaX6nppNR4pJ
9Zyrxnzqo9J8YyLvs5OqbD4nxRT4ZIRL78xzoJ3AfOyBWoFJgQ4wgJxuaq4xRUNz6fEr3XpIqacN
5RF0312/pTZakcOkJNeL4vwSQwBJgiL0FPPgZkqBG9wcul/qsK3eiAXJ1p1tcx8/Gb2QrqDqJ/E4
6/w5EpEtTL7gtTbmNpizJP3gRE7sL+Uozqaexjt3nrMVxZiq0t1GHEUq89x+UyBPc1KX0qN6MMRz
ondjCQe4KjqIFg3y79gy5g0fF2ZFsJQu5NSMieUPJ/Va9+i4/VReoGjMzUfE3WCMLIYLezYek/Fl
MJbO/Toko9Id6ZmJ/Hlx9JKo2IOyOVDfWcpTY6dTeMZ5OEn9Npw17xCb2N+dptprjWM+gHFFyjUs
Wp9WRW9AKhjq59EeRIdXVGij+qVr4Zs8HaAalO5if2Ua7Ua+GteFpMuU5nNY9bEagIsdKkj9Xfkx
cxJURcdJMcoj+kt5cmwW+BG+kzX0zCLuRRwtzGyQICQDnbGBwZ/CQyclpBtA9Fhu9bMxodtkDz8t
ULf6YbQmhwlnM2Qc8sSdnaBoF6xkdatr4Lm1SjEeFrXtYGVMQ2r71WIN+iFrQ9s96X0Sa35WqfnE
+Y3N6qoI3OBPPWL49RN5nPE5Lyq1f86he1SHehrU9yoT/sTvQ3uID0s3asbHx0dgYxNSFqDeKdsA
7Am5Z/4oDKYKjxS94k5NsTTzc2YtwVyP5ovgd/+yI2f49Hi9jT2ICYIlW5yejhzDChyVa+XSKXUi
rlnZ60pgem9zFC0zP1Qj49dQqO3HfHCrnZt0K6RIaVIp6Maker3xewQsuJ7BFMwiMg70rrBeJAc+
12PX7WQKm0tJbxaCJrpO60PdMZGvEzsDU+At+Yko3QSIyoRvWgzSH7/JjS+HeAxFCMIM8maQt9If
X86Cob/kycDwFiULw+8bW3yk0rLP3eR2P61a3UPxyz94W4WgNkI7mEYmrZy7zLJzlgFgVA3TOXcK
y1fCqMa2UiFe7ITlrSeDe04jXJI470SxVLu3mZVgHr6ooglGZs6HXqs7n7bjQAUz76mlbX0z5m9w
WWhyk1us4uIUmoilu1gFGepSnfGMqg9lOrQfewa4x8cfbXMpFL8oHfHFoDV0+9EibtNBLWJxtdV+
eBOhgX7VKqM9zrNt/oedSBVAkWNAhtXWjhHFDJQyExNvsSjMo9Kmpl9HcXOMTSgLr38q2eli/mrL
FsPqqTrbnoy4Qi16zie0BpVxEk9opYUhRSZq7o8X24ggcG6R2KMH9Ft16/YVJqY2o6ohnf0MNw2M
xXN7H9hy7yNDUZ07VLJf6GPsgT/uS1ZmhjCRDMCzVK3ruFVlJbKqKvlQPpnJT8ZS9TE1tdr1G2vC
P5zpRcg8xoZqBc3Vsz9HSu/tJr/3pFwwWfzjqCQztUCf8vbRHbXh3uH+vMIyc2hJFbXyongjUqtV
XGdvEZtx848RhOUGcX/Q+QE2PtXnXFVz8osEUZqdT7FxUEHFS5Mo2eBliH37eyYt1wc7KVEJn0rU
/lCY9BtR6r4VN+nR7sI9PsbGgEzaQkArZ5PRe1FXL8DjZgKHR8oU60L3u9mbnup+cX1Rxc4hter0
yXbK6mRGS3RMl0XQbO7D6+JiiPp4E27EQpzraX4C1pdEuNUP0QZLTXKXa1NkWf/khFbywcvN8PR4
lc3npY3M8IixOWqKq4PVMO5E+RmDFOFKvIWbeyeMq00c3pGBaQe3uDheBX+fOihoLPRTohYgj0mD
/fz4l2zELQBYtNWYgPBT1s+LXl9ZOmg1XKd5ig7IGRJMrHQJcBHf63ZtPjSQFV4vUxA5873dVXmb
hEkOze5qhrUx+GrZuhZMV735RY5YvYNBKT6XSW89WfH8dkQZn1Kv0C9t3O7J/G+EGjkm5LGJ1QDX
1/tbt0lOloqntloFbm2cDW+YbvXv7T7pzxTjzRe6DtNe5N5YFgEDuGVcR3A61+2xqOvo0NFRvWjF
hCFhubixFhiomJ4a6EpFAJMd+aC2cpFvfPyZN1aGP8e0UPbG+FsrlEblRK09dKl3Ma3OOelVUVy8
0ZnOiglFV6D1g7lMsafLtXGWgMxK2xXJDLnrBhrojThxwaIJPg4nMDLZ0R7ocTx+tI0djNsXIxm6
E/Qe1ywrAOouc0KUowXQ1YNSi+jQmMaphUL9+tiASx9taGIRzbF1OhEtSwxUkYBYgbrwJ6PR33eR
0HdW2UDUIAnM00gwIgutK3QsWK0OUxU0XjErG4Oxq5WPQnNbMqYxShR/6SvbfFZBzktGVFUjPBu3
ZfS2prEjXp/W8OmIUB5iEWza1b5BWzZ0QrWLriHF4qlEteDzmDqWHzvLnrTgxnNL1jGoZC4AmQjI
ov6PvJesNwPzBsrbLjBXLbxwmbnnNO1nq+dLHQjNq7tjVS3hX4nUhggK0Q7vvK4xfj3eUNs/hGyR
Cwl2yd1c062HeOiJ0Fc0GkLMpMokwPXWSHwaZSEMxlY7tXE1B3qiz4c8mXRfD03738e/4n5b8zZQ
6vjN2ETtSB6uP99GXVoVxtfKpVcr9J35PQhFuTaiw1a+c4I2H5iNRoTgBmbL6bdrVWVuxkNkKZdU
GpUFRlQLw09KA1fYDPTEE7ICencuY1URvhMOVnzKrai5ooEMr/HxY29cEoAdeV4aoxD/0ES9/S0s
56WdZUXMztoY2HZZ2X8JdN5e8qga/hGKkeDgtJgf56yZL32JzPURc1DT8IslRqPr8a+5Tw5vf8z6
xWgqxfMCY0Qv1OJjbDkoeo3a7LytRTUG2ay5CA5BIfPc6H2FLtjrQwGpEMBWTiD6iYgb3b6Muq2M
fkD57oqiNwoMJhn+b2T0T8wbSP2ytPJe5qEMT2j5SYE7xbvyLpRiJwrcB3IJNScbglboSK+1258h
TDZjZPfRNbWc7im37FkJlixp+5117tNO/jZlvMQtMlpZf/uyc7xYGTXYJOYEmcsR4DKtsj8tlh37
iKIpHx5/3q0zJv1EaC17JrfyqmcRo5S2mN5EdMsr5dBO1XRulqH3kRrxdngXW0tJXh7gGR6P+v72
FRbuEBXuSEwRlpL4EUO9Q+QuCPQViHPsZO+ba4HJBCko/Vt+izH+ETocYRV5UaTRtRNxCxkYUKTV
qhPYMmtv3La5lKQHuFSkDFFWUapIARBMsY3ebabGHxCTMT/n9ji8YPblfXv8sbY2ocRDOxKvY9OO
v32Dbajgvm4L2FvmMB7NKlROTprlO5m5u7WMZMcAJSWZoCdyu4yRR1YZjnN48ZJ+Sk5OYqrd8wwp
PXrfWVr/NWnSTAtyZ2H6PFR19yOBuSPOKOoVaRCXXmkFXBBzAobPE5/yeWrFKRroFft1N6u/poar
06/CqWwRB2qSFN+XLjPPDZnFchiWmc5lG9vR/xJTNJXPXYQLTWwkkwjKJnOGQ9cqcBwXx0riQKfZ
8r8Coj2lgWVN77EnmkKfDlE2vavDku2soofZBaOnF9SMonGcp8hVazMY4tguuFIz44TmRl4jbdfb
zWHopsk7UvOnA14MYImeVX1xPwstnfK32Ph2CFWjiHmcTYHNYotH1lPmFDn4EKeKxdOS2sZ3O8MM
wA+LPgqP6TTky9nJRqU9al2JYmelVpn7lnR/fooitDp9qf3yYiglmOh5VPovjZvl4SU2muYX5a0X
HxW1Sp/1uqtRWRpzhHOgQ3b9sQNDju5TmKAO2SBpUPqt2kZ/UTChPxFHeM76rY7Vm18U2ox4VNvQ
N0sUs/xB7z8ROxfFxjkADSSHpqpm0QFd5S5hwjhYR//mIswxe8O9jptvFgH5WOg2xzvn+366QS0s
jWG4qpHd8OSP+eN8h01TGlHRJFfPjpIj84TJRy98OeSL2h1RGDgUeYaWoBPvLXxfRYCcoQMhe2kW
BMrVPdDrZW80jhtfTTVNvwicF76O2ijQYdfd7oKrMHdxV0X2zvNu3MK4sVk0aaQeO1Sd2+d1jTjs
69SkyxuX7TuXl/KE6vy70XSXN8Iz/2GsqZybaaARX/b1TuDemJnSzqO9DDEIWAG6ILere9aimXnX
J1dkRAsPfa2hOuPLRF+q7+Agto05lFfUIfXWR5Ak/w7OqH/fGx7FJHKtqT9pjXFO4n58ehwPN7Yc
nQo5aHK5v+4A1E4e5UvSqKCmSlw0uTqpH0U/HSaGYju7e+u742pI0KUK4FpZbbgE+TV9EU2MElFi
Qyld+iDz8n9VIyp90XvekZnx3mR+6/EIwaYGI0XCm1YXZizmPBtdiIow9/UTAUS7hIiSvRWKtif4
vbUUcqIUkVTnUjPh9gunHfAzEiy2tca41WL2cxgabcASu5jPjz/aRoZDPcwkWcqXSuuX26XC0XMB
p5hcYmIODb/MvOjt2JdDx9hddOcEapi6c3o2lmQcKeeR0peShvHtkhEuLTjuuREuY1V8xGPA+sT8
KTp5MaJoqTUpOwdmY7PIIS/DCwhZ962tUhgjHQwkshNP54rup7+KJiu/g8u2g4Uw6VvjPP+HyAQ4
mTcryVLQTFeRKQMO7tiTR+2Y1H3QDLr9TpkLiuepzQJ0l7tgqqpXmzfyFTWbXjUaVijF26tFbSQM
3cEmp5usEqHEiJakE4QcCOc/fEKZjZCjUpMCg7v9hFrUlii9LcrFwJTaZ6ARB4Yo3YPUkTuXSaYc
H+/SjRyIpjiUHokkpg+8Wi9Mw1w43aRcmrSpvjtu0Qduau1tFPlXbsdOkolM551pGl2x9bFTkmER
Tuoql6wt9PM490VQLoUbtGVjvf7YMSGEn2OzKSnpVyd8nmavzzyWMvWofB4VCB+54X0TonaPeHvu
qTptHbk/llsTSgUYZpv5MLV77CV+HFvaeTaK7mDFmX4EnbbXrt96k4DRuBwtmv/OWmesM+J2dsLJ
u8zmMvoI05VXdEvNoB+Ubgeru7WUZB9DdpY6+Ovm1FxB49AQvry0cyqfpayezGriLfawyR/vwt+D
rNUGYYdIABrz3fs+TNtwtlInxhOu0IsnG6nxHlCBGC8uw/vnSQ3J68a08dIjNtbiV2P2zeiPtJ4B
KvUzJ9I0Znd56goDNe+M4tn+S028pfuEbq/ZHU18ZNQAafqwPuTlolrvMU3Tz26RWl+F2ZVjYIHN
eRNnhf2XUy7WV9RQyd1te8mMF5pyTnjimi9/VZmRI6o5uN1zSC0U/XRJPGcf3gfOXskEsCyYdC1O
Dg4YdtUfldD1/MoEIu8j89+5P9tl6NQjLNboe4JZyexn1qiaF7cp1DEIE3X4lupi7M8I4Vhf6Mdx
SVGhoJJvxIjXmYoWpf7gtDPYg9kR/8tpnTM5evwxNnJO2hD8S9avXCRyX/yRcy62LeykQtE51lP7
TTam4WHWUFqXAyKKD4pmBZDIvxkU352ze7eyg4IO/UDIvRAN7yar7gJH02km4wJKsHzrhS2a8Lre
XxGAcD6MjSZoRXi975p5urPy3TH+vbIc50om9V2A6rK61XFSMi5to7sfpn7SgrCd85PZu8XLqIV7
JpabTypplHTMacS5q/vEjGkQjFVtXJB0cvzS63B9q43klIXl99DL7W/6MOdvRqC0p8cf9+5Q86BE
Rq4YblCql1V4VFCdH2aY8Rf0OxaySKs/THrq+n2tzjtL3WUHcik4mtQQJCUg/m/3UdikqRBWZFxq
I1wOWd5Gz13Gbc18SyDB6PT+YDv2Tv56d5/hScjGkfU84Z879HbRwZ7bsl+EeunMur54ffiPNat7
CICN3SInW8gvyZbdXRZZDfjhMaNWL5PW2XXg9mP+E6Za98y41KuPrZtYOzjdjc/GbqEpz79BpaxT
5AQnSZDpxnKZUw+9HgsFgwnS/6lX3Hwnqbsrweg90puXktEEflowt28Q9oI+lFavXYDXLMelsfWf
Mjs/g2M1rw09qACBpuaYGX1O+wO+3eMNuvFuybSYXtHhtqTJ8u3ySZxmTgaA+DJQSB2bYUj91BZh
UJkLegaj+R8OBCQRvEgZVHL81wkQDmZmlHfqchl0/CqqJS3ppCTDxbKG7NWYXLDqbE4KHUgO4LtX
h6+x7LGwelu95GHJyVYVp/0hJ8C1r41x84+HCFFKbmkUlS+Ep4igw/S98/Wy0V76rka3MXXUAabh
5BUfXv3aeQvSZUFKfN29BrPuWrtHiZzuXmJ9bKAc/tSGSaSH0a3MfyrNGV5dafIyqDTBCBH0Jbjl
9kPX2YCMmZPaF20Kq8ugIrA/LwacBqvC5AH+QNA7e24798cIeBDBSFbT7C5r9QFKr5g0a1mMixWW
3VEbCx1LOd3zPerqnX28sZR0RAYayhQcYYxVhCerspMw40bRCitkuDH2GX5kvT0f0x7l/leHPUIe
ojTSEVAKTq0ejNEkWGrF1S/LgMaVQXb8vOD5shMa7iM6VTpqQgZgBjKDdRQS8FrqrI5UMgM1eW4s
Ws6JnttvsQumoakiLjqj+vzj8c68j+gsKutnZrEb6EZaMaFjJqp6AWOfv2nNGlcur9+ru7YejQ1J
ZQdz2QWXdLsbXSjaugnx4oIYpvtOLxrjbc6ZeI+WkPmprj019OeYmnQn19paliBHncIOoVhZVewd
oSdZkl69aEalflASoZ6GzEpOg53De9JSFBXJDsRQ76x7PwfkYSmf/6+3SEt/dfrYSLo5AAy6pDWH
0J/URssRS3aXrwylu9Gv0R8KD62KMVKVTGTWWpfnh7RonT1E1P1B4Zeg2mHSaeSSXN83SqfQdpOm
QEhEpacwdZaLrmKJoDES28lINpbCv4lho8wM7q+2wum6JDcT82LW1UuYuN1LqnXqIS8U/fjaTfv7
SmGMBmeO1vzqFtPari1bsEAXffBsKWxkhUtglbm2cyLvDwelrmRhWTyWxCvcblt9irMkBxt1sSZR
vp27rjjMg67uxLKNbJVkQDfQZKOkJiO9XQVp1gLzJVO92BMXwWGZGkHLbBZCP7mirobA6nrxEy+A
cj4PbZHuHU5DHoOb8pC5kw4cV2asXFDrPTLpwuwje9bI6rSh81smDmNAz64pfVvrssq3cDRQfdNW
9I8MHD3b17FE/Ycyy/vm2ZXxj4pq7bdQKsn5DXDXl77udMzOYzmRGy1b+54aoz78oJ5uP3pNNte+
2gMYuBglMneGV4gfaexaf1d6EtcHuMpKGzit039vLIHhQpt2CuXfNCmHCpj5q50meXpZFHFLcl7v
EGSWcMs2BdB1McAGHGZ9Yr6noEjZZNYcFGnVPz3evOtjQg8WwBJMeT46dea6cwncUy9cG2OOfoib
z8ggLYGpZFWg5HF12VlKX31ZyWQAAgMEGkyCDDq3WyvBS8KdjWYiDgmUiNpQa18yxZn0lyWl0YcP
ztS9McuZeT8eA/HfZWuP/VUoLQVpZwy2HoixbMpvwgxn56XO1DxoYDz/mEL41L8aK/PeqmPHSJT5
Wmzb1y4bLXoAAzR05IEiK37XxpMV+2NT9WWAk0auBlFmh9FTQQ7x9zJ7CwQAGm/dacpUmot6VTcT
nmm4MwfKrNkCV4oshfAA/j966id1+mopGLkFTg4+2O9yrBjwpxur4v04ju0J+45hfsGLoodCQXfU
ezJHLzHe1zq64H4SDakT4GBuVhd0yZPoXPZkZk8ZijYA3l36Ep8ff4H1DcQH4B7AJopA5SEHtcoc
UJnKFM5Bf0ncyr1oitrHaLqGffZmEJM7PDV5pX/zyniK5tfeQZKuQ9CHnkRIBnG0uvzAG+GjodjD
xcD6JA3cuAKIGI9l9F0tU2cIYkA3ytXuGMpctE7RvnA6GQrm2eIsOwIfG2+BRI2jRRubFq8jq5I/
eh6owo2d6Irh0raYdGC1J3yhCfsfz0R5wK5yjOtwqtgJ3r8f8M+wxgtAJgUnD0ieYD7W8G5m7amO
4Xt/GeGWDJTktvdOQ06hPqjZiFuCMCeBoi9au+pzPkWIFtdR3dkHRVRtfEy0SOyxqdZHH+EP8hua
MAD5ULBYH/0YLR5k3MP5Yhal9y7qFXFx1dE4LHW7p2+4vrqkxggqZGwAOdSiEXL7yjMp4GVr43Lp
cUh8Mju8Eyq722vsbK2C9SU4Y5RimKCt+gF56i2hog/qBdPw/BAvaXPWmszcSb/v0qnfginShAHV
GykDsHoYCzwzZryE6AQOsRzOqVe8mdqjU/faQU8luxsYbJnUb7BItF+0otibEd7vYLq09MwYw9i8
zPVYpBzbEj+aWb1gfhQ+JW2bPNVOh52BEzqX1GjmoLRxankcPO4mpvK56bNwgmkYUj6uMgP0zVAE
G+3lAhNEQ+0odGB2KdPw/9g7k+W4kSxdv0pa7aHGPLR11QJABOdRFEVqAyNFEjPgcIdjevr7hVLV
JbHypm4uetFmd0kjgxEBONzP+c8/DGQWdYt5Mol6cM8NJjmJZa9KxpNrDme9LIsxZggMCTzIjQBI
c8bb488/2zcS4c9PF58NFxZY5pwt/3aMNXnE9K0Yt5PGauyzvsJ8MmbxD88BRtVrPNVTuxwVYluq
VHnuGsKGjrbuxJykWySwK3L8Zx34+IR8zl0Zq0C19rEcqS4SIqGYxPuG8GXijPQlSVbM/mfHUf4S
S4FoKtX2oK59muolMeuif0SWpwSjqWHKDzmk7dPM03+FTVsl4+xQvsRyHAgXNXNzfoMJUoJ9jkFV
xt6Y55DzJqe4dhkEP5oaz7FflKvvC7zDbUTqhOktt4kh7Lud2PVFVkaj2k6kZ2WXptcF522VQ0Rx
tzp66ZxWvyED1HIf9NK/+/P79Ae7IEM8MBj8K4Fe/61WRplgK56f7QQ+YNnvgtX23urcm5wYzy48
EFHfZ1dDpasmUWyOpMdSNHxuxgX6g+WO0vvFuXR4Vt+tG4jipKZFhwKI3uznjcmw+siNxtE8EW3f
l/shx30mHjoozZbD7CUei1plibW6QZuuLjZXMc6Gy9OfX5U/2IgZ4VJws3mBk7w/GhaYfXm2yvmE
hKPqJFPmujONOvtI4SeO/vyt/mDnQM1E/QUFluL4Pd6P1UBGcb8tBGyv0dUw1u1ubQeRzLkwTzt2
/rSt/2ky9R9fl//MX/vr36+n+sd/8fPXXqyy5El79+M/Lsqvslf92/hfh5f995/9/KJ/XE2vctTy
9beLJ6F+Y9t4eRrLvnv/mp/+Be/0/ZOkT+PTTz/surEc1xv9KtfbV6Wb8dvb8ZkPf/n/+svfXr/9
l7tVvP79b197gmIO/42Mq+5v33918vL3vx2qiP/48d9//93lU8vL9vK1+1r8dqTLp47F8ft//OfL
Xp/U+Pe/GZ71geeRbRXABoczEJC//Ta//v4r9wN8cXDSb2ZruKCxjLtejsXf/+Z9wBAKFikkjuCQ
4XFol0C9D7+yP1jMYYGR4VscWN4ADv/8gD/ds3/dw9863V73ZTcqXu39jNayWeCCCH5Hgs43o2Ln
UN7/UDcNo2XXQzd7FCbZVJ9oY7PHZHUx6k4iVU9uvIKqqsRuPPKY53KYHx1ZuPpoHvHCC7OJrrhf
VuJQydjugV97dLVx7uT5EdwMy93DjKr3ZTWOLeZQ23zcj/bg7qgCmauVtW/MiaAxfIKzR6TuKIv8
SmK+B1me6O4hzsVo6CSzRWFiGrBt7Moro/UevvFbhKztfhJtCa8lE6N3vAVYbiSTbPthR3BvhuUA
Rn7iSFZ6qxOVFdnykbmQfzqrSS0JF18+stSKEbZd6N8M/eLc+ARPtcft2lcvtbEOt7UZ1Y9IVYkN
zKdieMjtkbGHwmveuAy6eTmeTWeQcVUM6ys2TKaddmEffNW9XTyMiKJuPadpIZ73wWafu5llOEm5
dVuW9JxYn4YmmurErQ3mn4wX2xfLzvz23sxHP7xXzXYIXTZcGEMhVvR3U9cuXkLEAJxCc/N0R3rC
BL9x9JcSgtNqHOTZnPXlNSbvjBnrqG5njPIdzV0spsWJQ9wLhotaFW3Lta43eaShpoGeFvlwCro8
vIBCmmVirk417GWwhjIeq8YB/cykve5EtPWXrZ7p2rFEVRqtpgO8rXFObU9LK5vJm970gfzX+oZ3
lEVefdWJSXE7UfEgpsaMq0jwwxlfCgIi5bmucyM7sVtHPqymET519kxQXtExN2SytN7jk5R/bsy5
4tuEHdRHW7i+jhegdOxKW1DEPBGz4lwWuHhcuMHgvubd0LVX9aBcaw8NmW4hpk6oPo0YiLjpuHRe
QyPsbNicaa5t3PllfWEVPvGEJW0OapRGaP82CAScTtMA7Kfxyq2UfCMKDex8RZs2ASrOOwmThJOl
tFZidQbBc5ZMnhYPzIJbIstkvjzbfRECPE5LqYhCXeVDOyxWugySvErZ+uFNT3y0sXdwfG1vLPh4
ktTFfob80LjzmxwzPMUaVRXFExvYGPIQZE5w1ipTUoSs1pil1LTEISDH8LN9h5ksDEtF0UYO59L5
1B5NpWMLA+uIGq3LRiKxB5CAusrz6miDcPRgdn7xOhCkgErDD4QV4/vhMaJwnLnlXjn98eLl3Q3y
eHfZO80gWE016z0tA3fD96XHMxxztS500rKaUcgbU+S+GXUuBKtkNLAlrUJbnftT0T0Flhro1V1H
fqxnxzWIlJKHUHGynbak05E7XOiiH5ed3YrMIofJLMhp7A8jZLn0gkBuP99btjDL48Xo2qOl8sg4
LBpzutn6IXsQRS4PuMoYXramyvDojKzxrpFt0aaU3PVdnkcEjkz2EnzOiZC4FUw0r83VkCRSbk4C
MqT7lI9T6JRqph9S2bYzSo5C95qHdvC/sEOWn6m1lqfMW8PwJIx03iTs1EMbYy9NnQ4np7uaQ2Mq
dmT/8mzmXTVfr42wnLi1dEZI6lrXVIqSaVOyGV6UsUTn0EpDu6bcLCtcewgGrldaR4CS04bI9ykl
+528KAfuQrOT5RR8b+f//4n+w9FMF/FnR/rHp7b/6Sj/9vffz3I6sw80+yRbHDBUOC6cld/PctCX
DxzTyPIpvkG1KAa/H+WG5XxAhUGu0EGjhHrhIA76fpYblvsBJTGwL0g+ajXcfv7KYf6N0vuvupdP
5CGQ+D3L/UA/ey/KQoG+yY59/k6Uw2A8GoUXXZVLPsq4HbPppG6mwI+3rHvqplr08dAO3l52krI8
yDbxIsqs2BWj58WcXquZQD6XLGyLVyBctuvgpJvMYd6XuJUYsOojtcvxA95i1fj+tesVGz4cJlgq
ZgurHaQVUY0fMXj9IvGoIuyW7Lhn09lY1V3vqHmXbY5xi/xyK2JC3iZCRJkoip1mOP7S+iLE7qhj
s+ZwlVu4b0GJr0vHbffDOE9DAtq7/ErTwq34oXE4XMADZ5o2nNtIitk3kOCHYkhyY8ttaKy7xiTg
V9laJm3r/srS913J9e1dmCEfmHRUctClfi65GnYnPYjSums7V+1IYpX7xYEuBehY7JypNfY/LOHv
Rd+PRd4frAu+is8XQ5mG/DJ494baRq7gSG+9802xnuWwoh8XbGOcfWX561tNB1MntlVFR0wGYXCR
wTW3sXLEkExL7+4cMSKrr9zO/Yqh5PiamQy0YsJte7J3g3ls43zt3Y9uGbKSOKDXTzpYvSxZmEH3
u1J0bYwhlVQ73Ua+TpiEUDpSy61Y3Ol5G5NCBBxVbuviF0WSEPG8jliJ3s0yhPUb+IvvCnEGNEE9
ts3Lk+FXRCMYSjtPXunLN9hEFZpDFNdt7E6Z/pXp07/dMJpqPMfgN9PIHS7izzcMXqo16sVf7sa8
e8u2/iw3uDabHR3T0JW/363/iV1YvHYfR/n6OtJY/S/opiAa/7BwD93aT+3UkV7f9VHfXvDPRsr/
AJzJzA+UishP69DIfN98fesDXLMDe5mbBJL1QyMVfmCwdhA1O5R/MJl8dv/vm6/1gRcwATioWD1a
dGQgf6GRwu/4570DZg/0R3o5bD4OVaLLd/2xkWJnCf26Ixu5QEeDMzkukl2iasLQE4mAHDFCXm1f
JgQKnzZR4KzbhVFVJt42gKTNzBQ+zgyghni1aueLKkKqeFtmAMZFZ9ytGNe/zJuIbLLcu9MBZ6Lb
uckpi0djmcEljWEhNtxCkY7CKb/Fu5jpmNFt9Y3Wo3duuTw8abRI736piUHGEakj3iNsxEzWlLu6
TdzUluIDb7n5cc5xswEKrPIHBVh1WRZl6aRqzqxxj76YbxRktXoAHMYc3AVcoi5fzOAJUmd+M4hs
muJCO/Vrrgr2dtlDe+Ib1lLvAOnxrJFKPSGGoKFcUQNNseer0D0yui44G+zMy9PWNsY8FU3rYzvl
8mY7CyMr9gH0ho/E8eqLacybOoacSer0lLfrTWF1pXvkF7M6bc3Q0GnbTsaV3Eq32atgBIW3h6ib
4N9oRoitjrwp7Yi1zg73pfVOxGbaqJwogC/nvHC3OMdj6tHyxixncpAjOcxUHRUnBgSgNtbBVHlc
+xnjuxz7Hy9RAxLYo5Fh3LFgHu+dOLP3se6n7NYAxKRfVo4OY9GM1i1TuLxJhyAMLlw+X57OaOJ1
kjvB9imXcCVi3yzCE9NvYS1WwRAyoTKydUV+heMG47IRrmrTGtGzD9US/znfG5+thblU7NSWmI5t
s/U+emOJsA1zsOluhpE1Ydyj1j25R0MWLwU6IFt7p2WHDGiey2yNex2JC6pQz0uhD7COFyOw3jgl
SPdmMrd0MAwtpbjaBPvGJjHwh67DJopmrCTpaME0OSLpV8O8qrS7vuDW2L9Om2++LfB1r3y5bsMR
kU6OiEdy1Fv6NiIBd3XdRHRirjFyy4a1fC78GfaCtDd8TAh8nb5MsIu+EIZT5MmqPUCBDuY08zSf
Hmvz5ovNXIxyZ6qOwn8O8eiI7U3KL9WMl0Tsz2AXvT2Vews9rrsbqMZOkew3URqsWbDFW17Y7q4d
WtnFPrMc+bwaWXMJDbDRu60I1IkmD5MLOTWtu1s9XLWOApuA99iEbrWlMK7OrMppsx39jrhzzdYJ
kw50vIgr2x+6ZCkx1ELWUCOuAwmcbmS0ttUJFrPRmvhd41hJaGzhs+g2y0+kW1p2HE1W718uhq0x
xq62+cqyhp6mP9fNy3hwFziTUVCcC79xltg1l8U8snyxlgxUN1gnYuNe0HT24s1su4JIjSZ7KFW/
PRk9tz6xDd9/7DBL5N6ZrnhsCoMw+z6vJiM1sSg2YhPJYBUPW1TiRJYVy11oT16VzGTxXU6iKFDF
bpb+AmfBeZprd8WzvyoqDKfnjo5/24ynQGM/lh6C7V4OCfEBhnqZuiu3NhhPHLY/Kk38zj92Q2vd
sMYckn1tIbxkG/u62mUKxkwSrpEB4u745X2YmWUHm46FG8vBtPO9Doo233U9Hvpnoysi61SbYl4u
J7dcgnicg7BMsmXS4ymD8AMUPcihSVrPKooE07OmTYwGbuRdPxS1U8SjGKjPU7eq2OQY/9RLWpfG
fDabjDIvPaHKYCcLZRLkPtbBekHae+4y68vNZ6OCRxtnTZGFR02zMdHeStMiq8ZHoXk1eGGPEZMj
zPq892QPv8MX3rVujHW86TdlMptXHdaZGe5Twa1rGYV9Kou1N0+xaFuyU6kRcWeoBn1L47E3DSsj
ioAYLlzcpVWqnVq1+QmPBzSh67YaRtK5wWwmyN5Y30XhdPrSDvNV3jP9GpvXuqmXIgavDOe9z30V
CTmS4XpU51qwS5Ac8Dks2vAasVypYprmjicTUvwzYlvjueW5r6BgcK9w+CxnM7XCdrybuTZQhN2h
i/bVoIJlj1uJv6QKQfylZ9bzqeqwCi+rNtOJjw/9xWbRmh9l4QQdslpDg4p+7sXXfMy3r54iybJH
d/1FDEtwhv7V+pzxQH+1xAyXYR4jwCw2nUCmc70FL8E8608OGRwmQe1TOyZOl+kq1lNWVLEwq1Cm
UmWkR9u1G352JpxdznwJeTMZtxawYRipToG/EOww9Jm+UJUWTpz5PbtNRE24pdW69VYyReaycV76
1XkZlPqj7XfueoyEyrvv57mZk2rR6ycb1WyZkDWX57EachdHwnnuCizuoTXu61a2W9qbIRdwkBvA
m4VFRg1wltXF3pps5kaoRIM50dmg701/cZ2EJHoXsbClSVppttASsZ6d6lMZzCpM1iAahnjElGDk
uADYiasoq8+3qOX7sB/7O2g0G8us7O0vYF6iJHDVwqcobGgJ91UbeV/83GvfAmIx0PU0vpB7QzvV
Y9f3y71nwzFHBW36z3h7jXcMIGxOUALeEWrYCibkuozqa9Ab0ck0RuolLNf6Oho0NTpsX7tLpaei
dicKr7lZmU/3yxGnbdSZZx0gz72uyFdOVD4O5FjhivBW9+36huoterNcYbI7te5l6Wx+H7e1VFde
Z7THIlv7C1IIxocuHJoidVAs35UK86l4WytzwI7Vsk/K0hLBMUCM42EpGsrzZnTykpwPJKm7wOxs
nZKYMx5nWeDonbUBRCZFuBodIyLHfPHnZSOGSBRuf7x6AWiSgwzlxFymqI6dyrbvQrDVO3La8mhP
xEFfxbNZZbik5oKaa6nCu1FlnZ+UUS2dOKBt7hNQNfOAuU0PkUl8/S73sfCNO+XgWUIntl3Cf7N0
qrRWJyXmlm5ciqa61G7eTJdtW81W6lVt/okTxaxPqqi27oNgsOfEWVS2L5SvmngxzNFN1yK0850T
IMDZ20uH8qzrpP9pdDB4PNqonB4kpo8EniAhv4NxL64rfy7zZDINU8VLXjfnbOogj5E7vcB2yV+o
ZtfnRlf9F5QeAKjBeLh1TrnZfMqAW53wzAcytoRQPOZ+Nl4zvS4+qaUJs4TE6a2M52A1zSQz6vpu
RoRXp8gc/EcYBNtZl5fesPecOYpORTBafiznbLRO8KICrjCr3Lof2qm/zqO1b4970SwA5lahUuQQ
4szK9FxgJ9RZUyLhWfUkKQ/BCcS2CZcyi1DnGTOyJsVv1seOD0VuokuHoT6eVcDIrOGaQ9OeTGwc
cwFd3pnYGzeYDzv0Rl6+z8UydiRXLNYDNQJJaLqnSET2EanPxegbEzMGDf8bEBcCnRojJiFOWRrV
MUIYVOyGm4GKdHKLbtcOo5KYefx851ZD8bnH2PZAz+oyGfedXXzujHV+DYmGydOupnQig8zTUVL3
RnlWu21xowcF1Av+Ety1orJ6wJMsvyxliIIdJ5SV8U234HZjNAuvDkURXUKOLZ1dxWPWOdp4cDoj
cI4xadmwXddzR8ZvPRQg2Kt34JS6n6qpAlud5co/6D2VXU2OzWeYMeeFBoDJgh3Pzoy5T4Tj63df
jP+JNvh/7Xjx26T8/z5fvH6V+sex4rc//94O++EHJu2oyZEeubipHgiX39vhkHYY+h9xPF6IGAp2
2L/ASPMDhEAIUtE3ZzFy2E1++d9oZPgBBjaGPocnDpATDvpf6Ih/xtLw3cIw/Vt0LNORgzH3O9Cp
8LLcyGWV7waTJlD02Jn4Vv2rvMCfu+7v7xKh9MeCinH7e2hGitmmTsjz3SoFnRaRZFH5xOl54fZF
lJb1dI3t8NsPsMQf4Gnvxu3fvhn4L/4mBzc6GGA/d/pdiCMb5Y6Rztnq7UwjM27zUGfnntqeFirv
i6Wz/6Jx2rf3DLE5Ad4ABPk3ehLTVjA2RX0ujPKzFRUjU6F8iwE+mt/xp5/G+j+ihX90RUExEKDj
7MQiAmf5EcewsN8O8nA0UtxQ5vu+M43Uyc2Grniy4rXLrGPHnMf92nbNyZ9fV5beD+gr9/LgwQ1c
A6EMDptpvoPZoq0CiHTtYTdV4WSmvTtaH9sealhaZ3ahf8H4+rf1ybNDkCwWIA7gHgSjn7+nR8OO
js2VO8b2XiJKNe1bbDiO//w7/eG78E4klVjoEt8nwo9rsDZN5cudBmq4CDtKFep7sftr7+J5xHy5
2AV+o5rAgfz5uyA3YrRZZmi6xm69jia0/Bgbdb+4Yu/vz+Fd0MKAYyEhYeN59y7Cwiq8a3Jw3HHD
DqG15o/YjvmnYrCyXzBa3l823gr1GM5yiKTxfHpv0VI73kgeSXew5IWshW6uj+d2+hUr/Q/eBfMg
1D1cN6RE7+Mw5bo0OiyF2onZClKIswBxK6alf/nmQHw3bRN4Ej7bYcf98YFqpOprOMdqNxsAEqqt
GALq8FeG/e+/CxsDe/2BcYRVBTPtd5vS6mH81cqKXmaIqmMIEQvNFSbf7i+2h8Nj8a8ZE+IaIhYO
GcGQ+Q+xO/47mJObICcdDSbls1p2rbkoQjHM+jEnSwaUpHa7X4jY37PLDnIefExc6PEHMy58e36+
fkXbd3qaQnNXKtiyzeCYGFEb9d63CXtwffGUu210tI2FtVsLT53ZblOeB3P+KzUsgO5hhf/45VFm
sV44HU1SfmmQ311k5eK+HaC/3c257QaMg/tJxsa0Bd2JqFohYKQLDIxTt6xcfFCQu7f3mWjy8GbM
dI5jfTPnr6vpKsJ6m2FRF8Myz9uDZ7PXXWM2GrankTIKil2nlWzvmvKuBPCz5a2x1FWZ2tKf86Tt
3U0eN1DSr5VFTtW+m4U8N/uppWx3cNGmaRX1HRi12x4XvgrsozLHFQd2fBkW6dT69rirRu0HqQmY
o3bDVEYWAO+8vjAzr7bdhA7WfchR8CyCuJG2PDPzwa1vZ89Q65kipOdMV94cxWYwoqfPu2JmCr+K
bb206q2vjTNm7WN4DrRce2mOAc95X/Ybtv7YcAyJ8sz+E57jpUpKUwlS2bwMcNityrOqW2WV1vmh
PSgDoM85I88pGx1TvHRh2wZxqA+PrF+XQZU0U4bmc9NWDy+/KaA4983YUu4vCEl2zqyDzyqQrkht
e5ThzvAX06X5LZww9lzlXddu4xPQJg1CNDjp4FdsGrc30xvdfW8oIMcud+wibaMBlb5T2nTCyjVI
fOkse4OloJbg1sSJHUnLcvgvyFRCuaNdX9+MTUZFarplBz1WZeprhS3WlpRtoYl+NJf8S8Gw6zZ0
hPPFKGaMJqxqBTpf3LrBR9udzfnIrG16/bKy5uVGCTE/KpqQt4305/uejvBBD658KoGoMrwt58xJ
sj7Xij5k8R9cUJU8HrIIMqxwVXDuy4i+1TZC4wrRk/haT8IpjivmlNt+BJ8lYxzoGiy/qtRpDhUL
UCHwWYwk3EALCepC7ZnoAXZPNgQRIw/MSzn48l51TGyO0HKA5cMnEmayVFl0BFDoO7FpCzwbMk4K
LxakBtYAaEV7ZNRV8GXMS/FgtKv/eXaI52uvsWhBK3ODWE9tFzqyeo15WGB3R7gRz1ZSFnZ0yy2z
3dTxIByDHufwbrtoie79WouZMELCk+NyRnB0Fhrj1BzJwN+6fS1r7R9CBkFkEWcMVppphX/JnHvB
lVtneFI24F1G7K6rvZ3nRV5ZFxgL1WP2WDNWv8IAbYZ45Ob+y2Y34k6MB9GJ2sbFjMOIdIu4c4fp
izFrjz4bue0NHDK8rzOJK12cTXP3EWHEQFRHlomrvrcBiMVo0TfZBfSQxLKK6Q4Vgw88EVbRXV3M
jXeyOLq+LCQz6CRrXWfYN0031BfOHLqPxjYB5VvjYplw0gu4vgZSb4cwgBH3Hg3C4qRFV3gXdtta
r0EptjDVDFNOZ4yAiZwrgnXde5Ycgc0jQJ+EmAQfif9QWZaRhMR/bLGVMQvGqSvMUqO0YYr5XTc1
oCNGoRKz9JyzoGa/QjAPBrXDEBKYCxXr6hFi0a1DojtjfJtdQmsJtJjKamd2XjSdYs45nU+THNZT
hnc9i3I25ALtQOYvKwTvWe4saboXnhDFM9Z4FpSBMYSwvXqL96rdqb13pKvyI6lt93EN3eJLDW/t
frNG57HZliE4yoBgLGD31q9SSEHLR6h2FqrIygDA2VRvHYVrRW1hln3T7bw1N7x4RV/+2Mwop+d1
6G/DAvuD1DGzcYj7eWGEkhcb4TQghA1T8d7O7ggKKu1zkK91SkRRw+PhCptfe1cNw07nLQ9Pw1Mx
x1mOFWzsl8p/o0FrgKPkNDTHmXvwEGy9PBhOvEk7xxOTGraLthg+NyqoijhgFr8kBDH0r7LUxtlW
N6EVO2tkPXqoaB5aWS9RUlFhiLg27KZOSPCcgVRdFFdx4GDFdhKKCdNCqw7wEoyG5WkzZ2UljT0S
8+KtelJn2jHXW8xUwreog+DFVkwVkJActRlpPjXiGbm192JUuLfGsLb8Gzz+vBx47wCd59FhFjRx
Bu2ABjEaLYm3uY4sm5FKtgQbkEbdV1E8w4B/RgxllIkblpjtZFLreWdUEW4EfWbVHzPWfB5nlW1M
RyWJosCcTq/bM8Hw5qoGGiUjxvGJtFmLRhN7UcjhDbMWZ0o9N+/3wRiUKOyXcoDSBQ3jxvHEfNnA
xvs6LhPwliHDGhhuDVdQQimf5s6UIFK6Mu4OUN/DUugRhlxms/RbWzgvOWfQetKYq9lBMm3Bx8Xa
rt5+dTHWSTrH7CDX6ZH9sibjSgKIFdX11HQ1CTiVtm5MRr0ihmlqDDBa7XEGwanELVOYATDaLFBV
ZN3SvEWMWrCSUb3bAUAa6znchgnvb5q+G3sESmYaGyHPQKOwese+W4jPYbkwwV1Q/cI9NMbyvgE4
AosJ+iBIitVZ31wlHS/Vne7ludu1mX1s+HiYHdJwnCj1pVlOsd8H9XCm6Fxuw6bg0V6lH5xai+Ef
nKrX7soaa0CvFoO3G3LgPT+Bh+P4F0PjkCKbkQ0Cz2O0pjMmqgbE4aLIbggwYqRdjtq8kAfCFIGk
mfrEngO+xsEeXVaQZklEDCb/lVHOfNQIqV59QiRk3GCVsx7lfaY/ThqZWFw0sPUv8JpdVNzLrI/i
Vc1Qitx2e9AmvvCQlZF8Zk7pXrnDUns7xK2cLGHRnKzbxDnVYchh8IxZ8svqr6ZOQdTHjAs6up+Z
+NlfNzPrj3Xj4mklatu+71coockmS+NK9Kuv4qB0ileXEv6KMsB8dhF9DTEKxL6IHZvlkIrMNZ8t
CKfXohyHV2o7d4zz3Bs/GdnQMDnNTHVh50LJ3RiGeKkME4MH5muuA+kzM+6M1mqtk8iexbmWeGvj
k1FMz1sbzqSu2DMPmXLW+iQbxrBKl2Ck8KtDUi5IfiPkqBksfdLlk51x2mb1LQ0mKXF+JdyPwH8o
XDJIK8x5pQkuGfoGeB5eTl6XYlp9MDZy7GFmUhpVmOcUJtwFZqkFnqIV6zXIwvC6CdjhEqosX+ww
4a3vKkwYmgRL0ea5tQ9GfEumrOtiHjYjgaqQhTHRvpsL4bhiYmETlmmmGzzdTyhkwgvpos89Gowh
a3Zuq6zhTm9YMiZVa2b62KBuKHfcKrXCCcomP4VsYDOOmWBlUsiKbtm5U9Ti2lqE8MLzWpVt6vUq
2naua2hvJwmkLmLvMDKOo1G6A4UHykvUwmq5Z8wuRhvtTza0RVIj7ToI9Gc/jzen8x7HcDSvxg2j
sTicKwqxVUseAK6+8WyaYnBjCBftJy3b6IZhvtXGy2B1KjV9e7rG59HKdh6w0xRPXd3vCW3f5E5m
ZVPtu2Ip+r1Zb7mOnaGGUUDfZOExRXbgBdbAi50iPZNfB1kwI/dtApsplFeDE3WGPc7pHpV0WCJq
X4Zg0lsyCdd96UuIoskwIKSK+5Ayaoe+NgigT5NTF7tYA1l7d3S0yWxQjTQWeSXWfT0MwS31nAaJ
H7ry00R3MOz6ELcLHGYzBvL5Qlgm/JHuK3RieW7gqtCnlRfIBrpGX7wyG+lIgZDqwUT8+4mr1r4O
mE7ZSU7ONOn0QSGeN1XIW4ZKmY+8qqAOLpsu+tL3gHZIZ6XymOU70SXdjzkmkd93RTqXlT0x+V2g
t9r4bkGbdkbTSisG/J8mPJXuzADcjRy8IbjP2rB5WTIcLA5YPG5BU8gmXCPoak5y8sLYNpuZ71Gy
N13A5jO92C3q4KMYCjLAhHFItsDiudmYYWTdF7zSZoaYekE740qoRrGymui5QYyhk6iZmHL0lV4+
8XyZNXVOt7wRRkHpi0ZRPfkOLjskRIieLbbGhWU/DHN1jglry05ZL/gorka1Pgk9h1M8b5V+3IZQ
PgTktDC12uz1JV9MAR2uC62LzqrNM8Ox1zsP+3KSNfGs7c/GkWHzrpvy8CWsh5aotm1TnEa2/qK9
lTwoO8uzc2KGmqt89Zw7NxLzFapp7SdWUA3XBbEWTEdtg3EXo391XLjM/aLcWNBCT6pnxij75TPW
yBhelt3mwsRwuoLx36Scr5qVQDdS4pwQ4wyeY6dcG1dG30wvsqAIiEfdUdBObcUNU3nl7TDHaKnd
ZjnfrZ0O7qbq8GS2lVG8hbSrHxdLk9KlVsY1/4e981iOHdmy7BehDFpMgVCMCGrNCYzSobX++lrg
a6smg7cZxhq3vWeZeVNcEIDDxTl7r81WvNc5ujh2Ey7GJk9VoGVpVrm0QrLLCGGFv7TsfKBTI/o+
8tIef3tW+tlLbI8d9GXTLBU3Msgod2N5xGasFLmC4CfziSgNJCt7NeI2VjzVrGx2TGYjD17aCvYh
BnaUZ4yPNLYlG+CAJoVVzcI5jfqyMlJUhawLaNX9sHC2Y2+xiYhg+O5MO+tCF6+1/YplkwQupKMV
53UlkbfI0gFTWLQpH4ykD8ZdVOBYc1klW3UZd/DR3KpTGAhm0WQ0qWE73hZTYl7SRRzRvPIzxYsc
iOpjQZP33Sm1ls1gHrfnrChDsWKiTs+hgo6PE83VW0vL4eap6RB++FVZFcsOlvSr1jTive0G3O1x
NgE1tIUUxq5j9uXHyCMN3A6CV876ZbJkVqp+3aMjCrwqy8WGZqgSeLY1dk8omIP7VtaTaHY1UGWv
MydQPNz0psqs4yCChG9liYVPAPm+QX8QevB0ObHhocGpSXPT6bdNoRQDJnFhsTyEBnsEJzMpWVQN
IrmlyeIOWsdM6bwneQ6MV01aGvxqjfFiUY11d02dEzNDqUgsz/2gcIjTyqLO3c6vDT5kBkO8qexU
9CsLlOh0F0tC1MQXp3LiCaIwGk4YtvUO3ZSdmRUO75JURJD5jQH0NPq3Cft+JmSkb4k+EDsYpihG
SjKcIs+opujJLxG56VFdoiYxW/KdatUm2lBm4695osCMs8w1Eu48LDBYZDpg4SktY/yHxT4kX/EU
D4x/q0d+n2k3jVL6pnprCdBVi77tnKolYnCwA/tmaoywuqQGEWh4J7ImWlr803urnAD3xIEQrBxV
+QJfAS+JA2tF7LuwZkG006Q0vDAJm42c9wV84QDiu9eNNqXNosr1YatHhRkuTbPBRJShfeJrxNby
aqpkKLEAm/aIQSmCnRwGGX90uln55YSDfCrlY3knySVSbrUY8zukEPp1VKe2gQNp/lBx3Ib3QxxU
DnXBfNx3UTV8qI6kvjVRxkKnjglnIN0ecBEXNUd9N4iiJGY/M3uZEuDUnafSnnS81Iz7C0iZFzAD
kE+QrV1dJEDvYGu1rROsU0CoD0MrGfFSHqxEMGCoFnvoDfGSkjUR6EumAUCDWtgm2YmwErN8UKLW
lvcYhI1wmevpyAxYI09ajpbCm3LVCgsNBio8TswdOnwkeUXVpGdqSUwp0jgT+naEqzbzu2pBxldn
w7wKuqp1DTv19bXdBsOAkMHoExXFnID2nrDqeXmuod0qo8Deggx0qpsBLlp+FmUaVFgjGRKqmphC
64awe9tob6qgn2GUg0Yc/GKK5+TJwmn09jIbsMLvisEKmn0wpl0VQhlAZ3XmJBOD0s2LziTtzSn0
QrqrSAqsLzWkgv2TXZtmciaKvun8Va/iIFrrgemwJZCFKtNqB9hVugDehQ0FJQucsXLNJJvCy6Ju
bLRlCcRqBFeawsGSvC+HPlSDKowFUkKhUaZ7BckZxhccqkiuFigt6xyoJmoQKhsg5uIkcYt2tGzh
GTJ1hdehrRwhr2g1VTwsGdWmtrL1qUg4QGsDTF4jlqpg5SSWnLPUJMm7NNj1aZeJOlM4cfWS8YoW
Up/WY4uDajnkfo7lqZ/hnkaoW5y4uYGMCk1YhmMjk7DK0eCWOTCi1S9N+ginoInhoGpeVTCBKjzv
2Ejf7L4LLYqdY0aFsIH385520zyLUDvLUPpllgMyXi0jVO+1yOkXRTXP4DW0akXD/dAh32NAh0O5
H2xR9jcGKD4ca35O3f+izXAFUCjDTYkDUFGEpriowyRIIr2kZ+E1i1Ud32FKREQWB+YUIK81yuh2
lBw1X/taaZe7uDKM8GqIhpEnYQ6aw4m89e3dkI/TwCES4Ugao9qj9r/IMjKgR9SUem5qi5Y9XOa7
Zdko1kbLTUk7iWmtqJ6ROqn6kPqVf0WLJ9fU5VBrThKuhVFF8XAyKvWgTMumMwdhr8NWaSRM8DVp
CtSKQRO0PjVkTklW4mly3SC/GXvCTkMXkHNS7Xur0liJO8kozXgJBKatp6VppXSh/9Oi+v+qga8W
Jp22w/9bNXD3nr1P7Xvy/FU6AJ2DXz7/x3fsYFXCJ45QnWO2iif5f6QDlvZfmm4hXqeL9NkS4x/9
Hx+TYvwXpA9+H5zMNEtp1v6PcED+rzlgi/8G3vzM/0Va/hfhwKxP+NJlMUgcJdMDgj8ES2AueC++
N3xklKkpi42/uDunDOO+PYXuReieC/cscM8u3te324+Ht+31l4d08Z8mzte2t/69t/PzqnPX/4v3
Z0ox0add7y+eSvfuMndvqJ27D/zi5X0v3GH+9ft6+Xj/fLa7O9s/335c3+7eLnv32M9x5Obn9vyX
H0NO1UHCIkWUVX6nyC9VcPn7fTrfG3g/7/Ogh6VS/FCN+T5z9+HuMnVz9+nu4W738o4q0H3g/0+p
O7k3L+dXJ+dPNyfCPblyL06urk72Z1dXe+9suV9fnayvrrbzXy232+Xu6fps722vt97j9Zl3fb07
v/S2H7vrs+3lYrf7OPLzG3O77//24H78/IddaEI9cktq+flPn04fLreb06fzp93Dw3p9szt9EO5y
f7Vfrrf75dXV+dX56nz+EbeX15e76+XZ9khz/5Nw89vPctAMpaUVF7X2+Sxf5mHDs3x5uXm/EO5N
ztOc3Kv3m5BnGbohf5nPf1y/37zzeG+GeTTf82/eF+7FY+B+PD+efbw9Pl8G7vb5ktH1ePHB6Lq8
/rj7eMtdbAaMyo876k7uw+V+//j8tvu4DtzLtyPPV/uubvn5fA/arajkYYwY3NNidbrYnC7mP69c
d3myWq0913OXHr9wN4vN4veBeYCI+3lh7fvILxDWJaE/0Mn6HIaXbx+7l/OU+30B3OBenfGsMnf/
uL17vng+O/Im56/qtxc5d9e/fHVNrwtOkdy0ZG5K8z6Un0R8wQ4YWXjr5vLd77f6CfM8vBzULFyk
9GCh5Bw8YyOW24Tgc38xFeVp2O/bWttQ64Ot81Fa6RJN3RM8klDSOOpf6d29rmOC1rfS9DzGt/1w
I9oboYVHCFr/nHdBORlwHEFLoL7+/hDiZMqorQTzzHDzgj3UvQrdl5eL5/3F8+PF2du17N69Hfuc
P6UpPx7Fl4sePIqJEr6NM3wmVVI/MO4t6j6xshvGa5tSNQZ4gAo7pTkC8v2xxJiwOuHDKMjjWNIO
G/kjzgp60iU67JK9HbpImhR22gsKD930+vvbPrwWShYDLCmEPHQzeNgOxlbV9U2VN8KGXWV1p3U/
as+d3qtXFaDmI1qJf14K3gjrs6xSxD+Y2/NQC2UH9dQiKZvp2phEE3mj1CRshqf09vfbmn/sry9u
vi1yhXiQDonT6Ge+jxYLpkqrU99fQN83zp3a8Jd44JMjg/JfVwGWTVQCOH8OXQeTQldVQzBTyBaO
0U5rn8rmmsBJZ/H7vfwYhfPNIKS0SNeVUXccEnQKI9QwdaDOpaFvrgJcoPf9lJBfnSH73kJ+Ugs3
95toUcbE4KooQ16jzKDr9fvP8c+7deC2oYSDBXoIA7XaAJFFTqRNJE3mIkDI5fa0mL0/XgU8HIok
FE/g3SndHOx0aoKhIUG0nAfqKlzT3aaG0xfBnyRcCLgAws6J1DQKAX5+muW/TqmC03wfmBY1iBK9
N/ErKl4URxx5cz9GPFfBQo1XzsSZrx3S4k3k7pHBsWSR9YqzDUrF8VoKBwuFU8aRl6POU9G3EX9w
rYOvy3HIUcLiD+W6ilw081epbdEMbjZt659EVr1MpPQ+x39WdpYnpmLDOFsCi1spQ7tRzH5jJcOS
oPJnomQX1E9XEU4UF9Hn7RD9cSIAe0XXhikAmju6qUPHd6A4fUupt120FBYw+ODjoIQ6wvJAKlIf
Df/414OZ8aYwDMDYHs6mMkwSNEo8GC2L8lVjaw+aHVBJiKrsyOv+8YHMr0BnYHFj6BcOMbJIitJE
y7WBpkBqngLZlOlMABn9/QM53CLPQ5dPg+MH94J5eP4pvuwGch+L7FDqwyK0O2tpAlRcJX2nnpk0
FKnUBsbJ79f7MbLICeJEJcM35MRjqPrBLBc2EuJBpRoXyr66MM7bu+y0enDe9LOBJtd9tYvuxovp
LHiePsILZ+svUeUf2QCp8+L+dXAf/ggH99wPZYI6jR8hv9Ou5StEMWf5h7kWW+2yR4R1YRMacitf
RKNbntQb7ZzewpGp/vCpH/4EBwtKF2h6AJ5oXIgycu0m21RCX6lGv81La/X7Az8cRnweQPIheczB
SaCvDr5kCWiM3NRNv1CgLbgK+p7rSmTyw5Gr/OMyqOCZEjRGKuvKwTMVhebjP8JCpAfpiV0WPWhn
5cFGm+QGSAmyivp4vA2KWwpr66HR6Q7cWmkJD8HHuGFPrmXvDKd8mPpVa+AOCnZJ1W9SHZ6bdKrm
9HRkrB30XbTo2QlGOuMvTf+oKI8DdVaQ/Mo4rif5TeUFytK9pSUEMeB76gcvDt/ypnhivV4ZVawe
mSn/cd/Y4U00InNCNGD0g+8n0qlI+twuST3OywCA/SlPk+WRp3swYHmH7ODAdMxAC0s3Di4SKWbb
qOqIAX1MYa5X3aWV5MORUN9/3AkXYXcAO8Ocaxvf72QwaVJKet0vDITVrgODygUtdAze+K+r8Lxm
Wwajhb/4fhXT6Q1IulG/iIkb2KOFHT19bO0js8zhwW5+YArlFJQvKgEK2vz9fZnVtJ4LByXRxEMc
gzXuE+fa0aLmdCindp2LUPPicVCPxJ7Mb+HrtPJ50RmKw/TGN3BIqfdFmicplIFFV9v51kJzU2IB
R12RSJKMOxJBojIF8QLCkfL3UQhumz0+pAV24J+T7pf7NbQUQFSc8VQNLV40lUQKEtK3zd+HIXMJ
1Fhucj42HTxVewwBR0vdIk6FtYqMpN0qrPG736+iHE6O83PU5+IbZzMD1vDB5CglKI3zOu0XCIuJ
z05wSpejKi66frS34H7pqBH7uqrNTOVf0ZRl3ef1ozMkGwJ4NYZTb7lRkt4UvbUMdeUYB/lwazT/
eKZpchrgPAAG42BsCbUd4pbVcqFotVA9v6myF2NQivMqzOe5KPavCNjMNhOnYY7xhORd1kNqVHQM
EkRLILWy19+f2OHGkJ8I3gc4X7b1YDEPeb6VTqfZVlooXn2rA/TT6CloVrBK2v7Y5zuvFt/HODMD
EQGKwxti337w+RqFLRCode2iC23oaT7iEtgL8aYzi8zziyzcT5q8CQb1qpDpOf/xPhV5TgzBicSf
5oH+ffw1lV/ZrRwB9wDyI/AmJ6wLldUlpPQFSaUcmXV/jEPGuSqreA04KHHRgyVNVhJkDqNcLMao
PE+k5qHQYN/51viU1OWxNMwfkwe4l084pc4fAWQeHFQkenpDZVsxbWWrWQJp606zdmpPzKbursix
6Fhg+mQNp8Re/f5Uf8yVn1eedyQ8Xsb2wZUTyWm7qnbiBR5z2sFSsa/aQnio+Z4qp9hkeSaOvMcf
awBXZAttYSdjzsLz8P09hlo9UFc3majKOcVoFKhspzxZ/H5fB69v5o0SfsmhDLMc//vcBX6ZE1Oj
nXt5UwEgPTIISLHDpL4yU7pIqCrY2a/zYIiLI2vAwafIRQk/ZsTM18Q6crjbyoyCOPWG0FkLW/Ar
IP54nbLm5G5rBNrz7zd48BjnaxkyhQl73kjrrKjfH2PHscAHgpIuCApRLv2o8GfmRPG3l/V5FSBh
iOSwyeG7Oth7+NPYQIToae5XWryelCB6rnBR//W5MR4w8rDe4zthFjv4tOkhCjOfeG60Z1MAaFqd
3avyWCSrtirrI7vvwwMARQ/8mg4LGaMMXO1n1vqXoTFOapuUHS1nXBeafWIRemiucD84oWeTwqBf
ymNo0FLPynEyz4u+yh6nAmu9WxrkNy4TJcvJVggtK3hKq6R6kUScRe92BlkxT4KsX4Kmb/rA1UNV
R8Po22a96ya1thdgjJzLPw4Dtt0ahUx23dSoFPlg3wYarK0qeBye3ATBykZc5aIv7o98TQezBC4g
rkLhiGwjRgPAuO+DTYi8RPqNULrry+xKxZjyVEp296iEuj7LolGe0S07htv+McR5UTZ9McYfXTLl
cEtVEjYhTdiNFtoUOdAakCanUe4f2df8mCmwYLJwMufIaHTVH3vS0Sk7qJjJwnFK1QT3ADh10XNc
sj36u9KTQmHB+NtumyGoADcgM8xBN898eDDgG55dMxlZuqDcWC77CEm0gcr5yMeraLyWL+v152VM
hVvDNUwt4TBqK1bgaHaOSBflMNlguAJxBjco9uSunLYKcWnXZYLeUgShWNXtQF63XQ+uopTD2ipr
sUGqrdz/cbxy56bBEUPHtTZPkt9HUmo3ephGM6MUPcgmxFq1QqyuHbnznyOHq7BH/YQbcpiZH8yX
Txx1SpimJVeJKiO8toMguOgjKAJ/vxemxrl0MsfBzJ3nr1eRalvKcGckiyJUpx2ehXathkr2vxgr
7HYI4WPXiVN5vtcv9wKQ3yDRxknY03fRyh56dWFY0rGEk389MeZCrPQGFzIOjbWT1KFfU7SE+UpJ
PnKcz8taAAw68sh+TCS8fhKcdd4M1SYOs99vhj1BLTXzZXAASJfYLAo3A0S5UIBTr6k5xidWGB87
ufxYlueL6myNqZrihD60W09hA/2X/cACRToclHiQN5CoJY/w+PTmr0OCCYT9sYHPmgnvsKAWG0YN
gG8IFlSKOYYpEJr3EaE7xeL36/y8JcbCDB1gKw9G8rAa3NejLtc5ReZMxOZD0XPkKF2CNFRz6RiN
qr3/frmfr02lNYGnZQ6jhw16MAYRe5o1WxEul3fWtmKWwBnSj07mFhmCsHjs443Mq13/9bLzbKHP
CFFqEhQqv4+WaMwiTRoTyTPlrOyXpgIJZG2UUn4OhR/rlcKcFS1EmlZHqsoHBx0mznnIMBoBLbD0
fbbmv3xzeE067G6BxEzZ+7sgt9KT2Jox0sM44gFF0y8lsXRWKhoWyjTrj9z3zyWJepI8e5spyJDT
crCoo1iphiSRfM+SQ6wrqjMF6QpvW9TNkHPKz4Vqd8qRITW/w++LBRfF9GuyMnHuVuYx8OWeARHk
qY6szvMNW1qi1CrdPoqGI1f5OXC5Cs9XVTRKMwyp71dxIixE1AXx0lTd1O8BFFENxCYp5Ys4YmAd
WQh+XI4dpYqvk/7MPK9ZB8uNaAfdaG28Gujd5XWbRneJJusbTF3hkZntx5UYJ6wCn0dTRs3hlehI
OsjDVNuL/SHbEsGBpr5T4su+qsTq98/i4LQ478ZUPgbeEae2OXDt+zM0Q/7WpMOkDVSrurMcdegu
TTBr4ehGsSaLU060lr4mJUqkaOa6KRv+umHn0DHXZyj18jtZ6sFjTWq9oleFuU/rWY6kQssGfApp
c5eXtv7Xg858rZk2OJ/jGDIHk8AotVGa26nhBVFbbNtYyk9VPTx2XvzH67MY81RaFRZbJu/vzxQ/
cpZKVPawnMtxuZR0CZCXoM4qe6UirGMlu5+Xm78CRF8qc/e8u/5+uQHTBfxRVfei1ux2mBrr2R6n
nFvk7Sx/Hy3/vNRcrKH7T0HNOvjiRIytIRkb7kwq5XHRGSVG0pKQxFUJHfDIZvrHJAI3gLPV/1zs
YGgqYYHDuBl1VOhdvyrUjIQEyIdH5sd/3RKlcNZ0GvN8dvM//zJVMVGNKvwq3WtTCyVm1FTWlQgs
GwuKbTT/i+eH4Fe1WNQ52X/KzL5cbArx06otzy/A2I3DKJGXcqhLe3U0pyP39WPe/8S00E7ARU7l
6bAIP/ljHakRl1Kstr4MJs1Gfh3L2zZMxgVAxfTIZ/yPt0W1AmAHNBryjA6BHa3TVVqY17qXhw2W
lVQWG8dK88XvA/CfVzF1ZAcOtbsfJdNacYqcXAvdC0O411mUqCdpG0V/PghTeaH+TiueKjXH++9j
YggaNXcs4tJSKx/cuM6CNYlt45HB8I83RHQxVR4mX+Ajh4dFfuuphp8Ap7AR1htvEIq7KRDylDUd
TDWrjyHU/zHU6azJ9Eoo81INP5goCl9UEuV99BlSBrUYQzfU3J4K5Ptsz2mPLGLzGv9tD0C8H0IJ
GXE2OWdUsL4/xBBTtgH/QfMM1NaeGQUNNPuud05FX0SLisy/rpfFkYIMR9/5Lr5d1waDY5HQwyln
BlQf7D2aLprUCeQq/fuyuSkUv+w3jRY2e+Q8Wr1QC6PE3qrW0qOW5ckpwOCe2vtY2GAQpshaxU5W
WZiGmvCKTPLRcXGoDojN0M17bWXYICY1kV7HABo07KI5JrDGrCBKsY1rCq8r9eAaY21uIIVv8p1d
SEnlCVvIOBJME2ttKw3qrVoa9WPaRFPoKQJHqdc2uboS1uSjpGl0/VXnPz6NCaiyF7FmzQwXaAEo
20WBrzluraZbBXh/btKuU06qYFZY5LA8tzJoindHcpSTLNX8hvBtP9obIeDDNb92hBfURnSOlGW2
fpR9sqkg2IllU0KqzHWKWW7bUip2Afvl+7qogGQGYSlZq7Gy1JKA9kg8lr5ctAtDAHZ1CSnQdqMp
j8m291ubShjYGZJlADvex0FH9gYx9u0NB8L4sYWQkuABpsPkCklRrtq8iMZFPLLcY8JVQqAudj3h
DzbzcaVMQ/0mFAlApNHX8Y1jJ9p4ksE0uK+kKbtE0aTHbhpK+k2n5Zho6qQJd22BN8uLIM7gLKvR
biSCMDcXIgjoQuzLQ+diSJUu4I5FsFooN3lNkNvtsjRrnBZWNBOhJfIbEpePBVBybabl2mqEj700
0foZyi1gT+K76DeSWkBgsANd60FSBuHjqJjBoyaVEhTGelCNEym2+Y5b9A/vNdqvPXthHtpYV/mp
bJQDIXjyJPaSIBBgqUWW/RxhGFNxfAsr9SBdgDFNoOiCLNeT5sWCPI73KIz1e5wjWPHH2jhN/MZ8
KulsW7u8K4IegqtVXsRq26su2QGd4mI5q6+EL0HBUXW/nN0lYzEsJ9PyFQww5RTBde5Se9nVhXZC
mkOAVYUdNL10fKqkJ8VczNNiWzup2yJ9idUhuXD6Ln9rg8S5BysQDd5EgXcniip9Ugq9vqeTJt2G
paK/imy21mKmtiP8bT2MB8simTIIdTZiZtjp4xIXOb5sWcPG4pH9jZfYgcyLK0hTbuxm7AjXyJzm
ou7CwvLY4NnmqoRew5ExMJOdxgD6CCDs+otBSLXsmr1P6o0Za+K6Y4a/6UZnfJBsucXZXJO7iWF+
6HEo6TZe7QAO6BIOqZGuOD2KaJXTHYWh0AXTA8mkcr8iPKteO4SyzlrTGEA9iBwcp72uT3dzbOlO
cJoMl5JW6G+j1UFwtZTBijem05XLShuwrVTs3Qg3cvwRD7WonCspIKNhK1NOuqeaNBmrrNOk0xKi
yJOURUNzgnYh28mYJ/F1mlpzGdp2oq9qvxEn8VSC2KAVOLuzE7mNVxLqnu6kV9lRrKZ6Sk5rqzPe
E9MerqBpTyaW8q5S3YpHUGMPbyp5oapTciOVdnAndbp+rva1ykeJQUogI0kb02uS0H6alKE8S2Fy
5y4ZwcJZ0rPMjVUKQGHbacNgeUUtjc4yhG5rk6o0WNjrTb+qXHAWGUGFFBMQO7IP4dkZnfGCL6iv
sLBNwx2LkGmt23rsQMQo+IJXiqQak6tiyMxWgx1HFyo0Vhmfn2HctEoHK7nQxgBcU1O1Z/WUAnHo
sN7EXqFaQvdiQBuxq/PRK14PuIWM67RUZFijTbWz5EC8hQ2uM9ci2Omxrev6YtIKcZlnmfSkchD/
mMyIWLISwBkVOBJpFwycGLdcgtXVC3U/ew/DEuhNlU9JcF7KqGHpN43jdZSm6EEIqBSvRR+mHwVD
CwYum/Juo4wBBP0B6xj33XR3atMCCiIsGb9qPUQ3elmbz2zgS/K+2rQ/o/uvfPhDmp3D+DCGpT2O
+XNf8lG7bVxrL04K22XTcuqEXQKk/ilISoDSkO2ttRg4di9CrczTbROG7avm68QdFJM0vKBVGuSV
w/M+NSKsyjy6lFFroqZeQYVX5KU/gCFyFSFh8LYlp4/Xahp2l0HkS5d0ZaXnUZ76s7k58NTnfsca
gdn1LuvstKWRGrZ0MjBfaashHKiPBsZAF0QnGWbtJ3Ggb7UsbV/ZTMG9HloG22wEvpaBfr2C22ZF
gOpFPpeTKOWzMLuRqTHyWUkMJVVZmrMkZFqug8zr5BZIDedj/w5v50xEnv7DR27IcLzU5MZPMTLW
GqSGISGRLwb3e1HpdfPWQbg+GWbuMu5xH15ExotjvM1o5qJSmxsWNvPFCTSAVVWtgD3o4DkXn2hn
jZUo86yZ+CwNlfnkfGKgRVxUkKo/8dCGJnVPSgx0mRSAmR/d6eAqUCAk+/gTMB1YvdK4Izl8PJ1P
CHWbxvFt/ImmdhoJ6AM5BiCr5ZKZz1NJDLxLPqHWhc9P6hqfsGvMj4Cvi08INhbp0sBCCgYfWyLi
xtVkCgAbtjXhAJ1iBay1E3ZqsNLNIu095nfjzrcnY9yYUtteA6Fz7KWQAkIIfRR2E1L+Gd/tww/T
4C1A9dY+Ad+VHeT5uhxT6N/6JwkcRo59T2y0zTAQgVPh/AZV5OqfDPEx7OCJ659s8ax02tthBo7X
9IUr0smAPvJYamfwnAg8edJn6n1ZgizXuzF6ojJVnUtwOl+HGW0uBYqoPJocgBlQvPvKmnU/Oi0z
CSZ6ERWx5GJdDc78T3K6qrbhuPJj0GwrNTQjABoA5m5iOrTyoqukArO/0sdY1nWw7C0xZi/wpHLI
0XEVkWZeDjaTDjB38sDZCtVN4o9rMwbT4xm18JE0fnLg0Wkpvg0plU8+wrbXNeGr6sS65TpDGUur
uMvz/NHh/BUuJNaXfCGjuL0G/SQc4hcEgPUxUAgQ0kKe/ZoEbvHe2ySbraKJXIOV1KbpA9tOHE0c
EJJpXTcwNxD90NraW34e+puBlAg+u3KeD9u8DcbloGFhZTTb1WvUGXK7oscIpIFlqQWglUYjVpow
laJtRwVWXww9Ijh2Z0yjFoWJOjG2FBJrbjqJ5GjX1iLEHJ1VfQRFNJTaAuoabABpqfdNZj0MZSpu
rHioeo/yaRWLBTEQpjihxyFNd7ZUleZ5Q89tOimyckq2VpagA43Dlt0FaG9bTXYSGDlp2bZ5E6yH
Th7jy0ALuq2IgPwvhCZL8ha6k1C3RmrEzZsesMmEtV9JMZEEtDCTZZun7ehlsITGdQ+VEgUgTTLH
X0oYkcmf74ou3OoxLpVHWO6FP2xotJRAn3TNH50t8pu03lcKyDeP6URvrxP2N+1u6IJRxwbMOim7
IWKbasnvrUWrMRe9czulCWKz3uhsZwPgVdOvNLY8vtfTo4uuc0jW6a3dqzE4aRCnsbi3WhvgGZwl
W36IsqGOZL6TNglZPA2ODPybhn1S62VHTAcUIJkjAYohNy5SeGca66jimSoOVtIp0lTmgNh2BgnX
LJdriCp9fKOUvLh9O6WBubXCuurWUd74WJXL0OpuFeiC0wXmZVMpTgQcBAR5PZr80CJjzwq6d9v3
QTJFIYHPq5LoEhlhOLSyO0utw+S8nImISws6uDEtzMLwZZjgo+asulbU4VNT0P9O2RNxbFE8SyeQ
1YMMVgH3xy++FC3igxtbaESSJpmvSeugMkfpNOywXOOfFp3EbCDy/KFusd2zSwiUeKX5U8VOzzTm
AxkEFh5DMQguzOsLT4qixeLuOpYPvEJhd1GfFXLWMbli8EjKVZfjP94RA2mbHw6JIckSW7imPsNh
q+zT3Eyb7qqwE0NbN1WYzLvGuuzu8FJY8/Lfp8l4PypNB5/Qslq/Ok+njJI9wKgoh1+VBBVHPjKb
mzc5tmO2ag2tfioSRnCWRyj3PMzAyUnehd10okaSAeG9U2oCTQOpzJJVGIBI2zt1ENYYWyKru1Dk
Ia/YN+nto9VhZTjXKgrnrlZVcvuGkcPIlrbRdfdDpDJF21avk/ZlV1AgRAIXnSaRki21MYTKCMNK
D5bgBvps3ZaBogJMbyxOFKTpVfIKzNOAbV8JQSYso8ovC7Z05dRZH35ukYE9ECNrrLpx0m7xpIc9
AQDsb1ZtE4fiKlVTS1s0IBylHeoALBbktsip60h6NCBLjDr1puElZis4oimwQD/KIDw5iW5uiP7s
NXKJmsbK11M55KQa1IB7gNPVTXoaR4BQTye4izELmRp3S2KCpuKaWv5QPrYSjOOd0RVRc9vreRaR
gUZyBqkOsDyUtYNGPzwRbcw8F8JWl1ZNXxUfvjEQt2RNEyxGqWqtEyhggix0oRrRphO9uHKcgMxU
odO880pZ6xMyyso498JC4GJrqXlvaclqUHbSlmMUlTRJuYCsMYJJUQfOrAU8MaacrPfNRWuyO+Lv
cIsnSZPPTIVRhKz0TmSyySAQIqzm1N/uZRjjzLkgQa72X8JJyYJtxMnS3tUgJ2JYEBQ1dmEkj9k+
0GrVOOv4waczSVf7/jTNa4PTp5NUbQZNNtATTw9QbW4KeWD8132hmxdBalhR5eJ21yz2dpNI74yW
uJqnKSqH93DoDSPbZD7XubLJPPA94oDtdAlOS95adkUWBAVKwyaSjiBToCdC1mKxCYmpUC5MOUnv
lI7hshxa2b/Qi4yzethm/rItInwbPLDoQ/BJOUuoLLa2CrKhAPIWQEtacOv2LiFbpNk5sAqhcGmO
vvWHCNJdPBjt3jQqg08BymS2LI1ABC5SDfWj6RVkXRQYWBnquChfDWg+HMRqa7iILJR0fD0JUMvc
jCFmxnUughW/Hyo7VRLGA0fcfFpP7ZDcwhsOpmUK/jD17LKsfVc3Gn0/RiLX/pu98+qNHEvT9F9p
9D0L9AaYHmBJhpMNRUhKKW8IlVJJ7z1//TxUdXVLjGzF1twtsKi8SWRJhzw85jOvWeWYptabeuY7
2SQgSbupBTYPoBFDDlZVFxs/pyradKOcFxv0srqrvJVMZBqsoP3O3Yxz8CT18PrxBisFe4ij+NLI
QjQnWtws+lUoF+VKKjvxd6UOM3mbR/M+r0TUq0jRDCtc06HEIxbK1j1fhCoCYYN3aIKEel2g9XLl
ROXYvWLppf8YDD/DlLcbpkPRpCM1NlEqr41KMViwk6x9a/BwxqhMA/xXDqk0OQ1qlC+lR5l2XYbd
YG7IKbPiphLEQvftUBxEdASTcPxhGDV411nfSUcgU9fiF21KtSvZ8tBitYbWEleaGHVHKiSltFIj
qTompjKpbipP4eD0UtE+ToKSALrtAfe6PQC6ZwSEkJHQe7WSccaM0d6QlEL8WQ5YU60GiZ6FM/Zi
M+GuIFF2FaqoeOPDJYY9jkLeOVDN/O+mlggUBtSqR6fRUqMnKURz0DHkhsvTt4rse466r7IuOmFE
rk7vhOc+m5BOQkMwlqRto7UykseKTxQSkSS2To04hmR3QycxxUOtUsHO8uJ3Q4nyFCNp3D2tdkjf
ajmsyWHz9knqg9ZwQvJ1HlgRCMwDUoYHeHx9bJs1xVC3zlRWrjXo4b2IcRxGSQ0GfY48dj+DjAIP
0pTxVGysyFd/VApCwE7C2rlVvAEEo05kTPXSbBC4ohjZXo6qJv0QtKgdkD0z2nupB1g2xNhNO1JJ
uW+LKZU1OVqbFhISyX2QuVbv5z8yPJewJM6r8Alfd5yKERYF2ytE4pQRxav4TCI70z17ZizN1tAW
8YaKwGRs4mDeJrJxOSmVUiBT50d4VykStTMOloYEOLXy50GWqtxRPaGgeRImWMQISoPwS4zd8ORW
vcBhKw1EtTb72JQ5Z3uNYmaFq6UDJSnE4WUavR9DW3Ked55qzRY+kVCgz28qe4IholkcUNAUIjis
0UkbGBmhNT91QpN7G1AceihgFiU/3sUqQuE2msuRvqoKL/wppK2sOZoZaU9DjGay66WziZsaI4Pi
trlEgbgsuyq46TovjFceR1p/HZpJwumDQBqak1UhE3fFRXFFrIg+UYB4jeQgqTZ9UxV08NfGWLUd
vsMlmyRu2rJ1EbJDJJnqkvHmt14fYIRK9rq1NHqpl2qFsuQq9PP6BVU5JLmMrpBCp1GbgKiiUerG
jmmu9RBU0NV0AiotVGQ0NTkWYjKmN4IQmPFKDqzwO4sxGR2TKxd7P5KiDQJqUbvrShSKViaF/oyD
gxgCfCqGI66RF6m/Qa+2mFbobnnVukX5nnRHNDKEppuhqO1IKZGhpazecRRls+lfO1R5QASbSzdW
lcoiZvfIAtpQ3bG/aWmlZStBqMLGNawGyeIc0dRqK3iZau3aXEBxNmyQk06RDwShZfr+oUdB8Gil
6QVlqLJw+fVgGsvQq6GJWlUi2SpybLIrdlJarQrZ6kZXRobTQxpH7TzXjCddXHXaGP5MuxJx3GGY
lGCXQLDzdZdspRuOFaqH7ay0PJeNasW48UwyGAdYoPiG3hAGdAXh4mUxS7BvlAmBcdRHiRzdRpG7
Q9MaygPbo2ocFLG0q7jKJUR5haS9gdZKHUNI444GlyCucgTmfFfqQ7YPVa+HCE1MmbVgis8efKVw
ZaGlBHlTAZaEPBs6UZtQGvjpAZtqeiJTRCVcyg0NR/MgxC7CTDxKu1RLhGMVpaHP5Z6Lr5IXznpB
VGaC3dQ3ybAJ6X6Yttxlxe2QUQW4pukrtmQM7YjcgdxZlxFm8tNl2hOQOyS/YrYtGi3FBxDLJaId
szYf0GsSuP6Ip0J3ArHX+AcaG0G6r8g2bkKD6N81VIFKEVJsrwXK3OinN+UsuVpO9xpdKmTWcV/C
e7sMkyukGyVwV4M6U+214ImKHsTmuK2yLUqYWsiFxiRTUxrr26FtJwXZpJEASRyC+LJqkhLtK1Mn
7MU98oKTc3rC/w39yMkvoEoT4/XdhpKqsG2Qdg7sfLAqClcC9ml/4OP+khLO7VcGsRiCvObFWIV+
0Pz37f+zHjoz6PY/i+EgrhX/bVcnL9mP+qMezvxT/5TDkTQDv5wZJvyufYCny7/kcED8/UZrG7Q8
ws+khjPS6k9bb/M32NPgywnqZDALYHH/pYcjyNJv+HzSP4ZGCkBYh377F4x0FqgroE4z8hDnCBC5
uC4suensK61FHE851ALMkjCmhqSCvdrgpOrRjsOElbIN+NRpOn6Yqv0fjcZPkjif24/zwHQfgZ/P
cC8D5Nfntiey7CqVooqaQOblLlpXFHyMKdh9Pcr8Wz40OQ1ggTPCavbdnlmZ2gKIoWVd1KZtI94R
ZV1TYXrzcECkSjNcxP0PX42yC4OC7tdjLvrVJ2MuuuJ5nVTFEIniXR14Nm6sxmZOateF6O9NVKy/
HmzRPX4fDNt4A0CBpgJfWEwjynRe10AcuwMEL7pW3OJCmsSExpQ1j6nYB+uvx1sYZkC8n4GWM6ZT
Bt7M3xZv16EmUnmNId9VfnygFkRdyCt3WRzvfKG/r3Dr3IVye1GqW6+90Rrcmc48wKI7Pz8AYDwA
3PSvgXOb8/R/wIbkCseORRP4jqGUq1aVb0IubAR/e2Pb521B97i2ABHmMld+1hzjNVASOmBFFn0L
w2wn7CD4NGdQHSffXJY1WKLo4IomLkPWoonvyyhsFklo7CdcipE4JvNtktpCDtyYtiYiBWc+u3Qy
CwwIL8uARj4LZCy/e9UhTkDFWd8jec+VZYbHShIupZQmBa3iHqyEPN0nmLTZQSk4GpKmBk68jlCM
xU7OtAoIZX70W9S8v/48J+cJz2UgRwKxRAZesGQtiPIQ96k1GftcxGoJkwHUsL+jVl6uqKBLm0AX
0aCeou0IvvUcjfFXc4KzqKhDQwIptyS6I+lu1C1+KXvDr69SI/qJcL7yIPnDmqcdvhlWe4ssaLaZ
tEpdAXzzd5bUbXLUTSkejuOVhdiv+/V0/GpdWJA3YAuxWs2lwgh9ugFTYZnPVFTxXjQtTHH99i0W
1OesNs/xYZeTj6gZqwHJHxx04CoZC0gHTsue2nMKHkyrfYFZsasKYd0J5f0wyN+DqXnAv9Rtssk7
txrnTf/xmLW43hSQfLAiYWhaS8pSHwZF4TWTdFCtY0guFQNbVlPF9mng3XTCVdmsOkRCtRQqrjrL
27pK9/z1TL9fGCfPQO9FnoHngHjn1fHxXPAr9Ip7WTrQJjWviR0D5Xd8clr9BiYoa+GnodNxo58D
mNgpqADuvAkjg796PL1PxYfHWBxPSRWOic8lfvB/6uq6epVQ58A4ssNl9QLTLALpqHSSF+x0DelC
Fc6sN2l5HyyHXyyBJvdTTxwZvk/cUNr68rYjdKU/Ydz2wtZ/UCXE051qekgyl3Q32deBHbyd+RTz
affVp1hcSoBHMzgVIrgVPXW08rmjJ9Oa2DoOr5l4V8zJNorv4OnPHD5IAf5iYGDkXPpgX1RjeTlh
uOCPYSIfKMTHgaPi3oPmJ8WUYdNNB7x+oOluuRpoCF/TVLar/vuU32QqusvrPrk3fNri2GQoxwBX
4uIiVHeIXfr6tXyOHvEeV51MEfsF0DIoR06tz6s10YS2ymNFOsTVesBgqrNvQSaZg0OPraGenuMM
izT9Kjt2tVO+dj/rHdVtYTMQlyXrItuULVB4YOqInNu9i9rpY527CF23hk1Fymq39Gq//qxLEh+g
Zpid0N0INRSOqmUwVQSml9Lzlg9xtoF8ML5U8hU2IEL2bKgryvmhbxtb/GiMfFVGMAfcyb+b+odB
WHWZO1yfYzCqv1pmH59n8bUHKQ+yHMXrQzwiLowdi2PcmN21H68mJKOpu+JVHF/X/g44WzCs0/Ih
UoAZUHxqb/3vGLxHyV0qXmriFqiRoK1j8VuIJHlOpf/CMFZdpV6W6qYIN3rmJk+xeZd4W0R8xQMW
y19P7TJMXc7s4uzCW7lp8ROSD+H0vbEAhK6TFPfql3Z8VJT912OdRHAWSEoVC0ZcOLF8hEP1eemp
QgBNLlOlg9U4+p2yxux2422ta+u7cVGek0Kbf9mndb4YbPFmdKbR6gfqe2h7QCn8sZtqFeoWwtAr
I6djiUz3RRxs1Piy6xzFcwTiJyq1Yb/Nxwsluu3am0ZaiZTLrspglea2dideTfFq6G3cqfuEApwt
HRG3pU6F7v8T1loSSiTXETbyRY56SX+P/t3UXQcRxjNuOl4pPj1dO3zVcxpNB/kcd+wkNPtjflEH
IAyEcre884k2VeR2R+kwbizEl0sn1dbSq/I0A7XktRdu6tTpDDcMrsrYAeLw9ed99xU8mfGZoYCj
KyIFy8hQoOhpRQUzbvmbSLGjucjtziewhmEOl85qjG4ybZP3q2g9aNsgcYYfqm73pttIdpZf9yWA
yTVOCbYcPQr4Bic2us9eepd1rspeS66m+tHE/eEob0M68/GqeqNKJadPVn7wBUfK1wHICITGpUux
2FKxyWmTnjvpF+hVStYsYiIqMmDA7xBWPy/iGlllY/KZZFw76smJB1d+Qf4gf6RAHxROK12XPr7U
F5nnFDdtR9sD9zVnqNcRkur1BgLM19P+zjU5nfZ/P9Di4vUaqnH1MEiHWeO8dAT5MVKv+tgNgCc5
XXJdNrddeNvpF210KekXAFFaQAhHmjgBTlg06sCEcH76bg2WISN1cQc+Co7QtyYl1dxpf68fjVek
EQ7Bnfaie7ZxZHV5026to/yTIJRvVwdz7T3psq08InDv67b6k6vF1Oz+Mb0hBrBurX002WW67tFC
Fxwke0iSigvhx9dz8S6UdTIXSHaQoRlohM3Vi4+hmAywWhKFXjoIR+tWe41+oGCv4eVy2ag7UVrr
wrrluL6qLrS3arL9yC5veff0hUDcegLzkb8IkpveNAdlVTym97hX/axuWHL0ULOnFo4wl85reMiu
vMtssoW7+qre5eeyiWXo/r7CoLNCgkYdBSWnxUsg+NMMFi/B5IJdQssb+2yqy4VbVRvwMVKM7Jpt
vGGRU2JmsoEM+PU0vlv9LqdxTvIgo81MqiW9qa8pPupBIB+CH5g41A9w41DUA8yiolUIvNZOwNlY
YAAcLXLEJ9mmNXqfHfig7S4t3EwFuUlmc00zmFr15BrnuILS/CFPnhBFZQpIJFxkUZ/nyEqNqtBN
5qhai6Mt4g1/z/2v3a2i0Kn3zcNZKcVzAy4iyypJW4GCpnTIKlIJW3/LCrcQ8ZXCw8GeriHGw4qq
znnTnn3PxVrIUE43AZBIB+9hem3QTbxp38x76S566V6sx+RM/HySxnG2zTrV/5zVpQixoKf/HM1/
pEkrKI75Iv/AOKPD3/Ec++DXi+zDYAuygz81Okh3UrdxcsRhhxeNP+IgWBNXgjrJnwIMSgaVbpux
ysFkYFsgOIW5phU0ePetsc3lvTVtC+9G1Hxbqx7V7FpluXVkXhpuIkek8c/si18GMB/nZ14kHzI9
el9Cq4QctaXhosY4PmT5Nke1DreUkXtdgz8RnQnQfnmpfxxzUUgE54PVXsCYHt8Bq+pxJVjrrD4S
Ywreim6I4WaHCCQt1lB7r9h8fRT8+pUhiaA2Qd1XXLqCg3vPVGBL8sH7Kb7444X3bEmr7PfiUsIy
qrkNz7GU3st4Jzv73wO+m9V+mGPZ77Laykv5oAN8MVH1cjRrnY73GCSMWmmDQsODbZPJlwZxVizq
2DiemfKTXG7eBR+eYLEwu8qqVcXglbt7rP5Ii4CazJSA+P7ruT2JvefwgeIMuhdzRXPp0xz4VQ9+
0BOP/UDOiElcezECjUo9QPOyHVp/uU6xGG/5XnGbGVXIePG4Ssxtm+J8sElK0OvOJDp4ujRIVJR3
iYHol6M9dHfA9/VVGJ+pWJ577cUm6k1V8/qOxzClC9N0vN5J6wvJfw4zJz3LcTo9ZRYvvdg+AKkn
0wsYjeYzHckSEk69DqCYaECzwFytOv02vYYz5AGzHXbic5ZgJnatIy4WYNBu8wdHjxGUaO5UOJJJ
lDQp4wNoX3+9Gt6LhJ8W/uJJ1c+HixZ70HJynjQBh9dgvAO4aDUBFKRSeBPUOz+/LPwN7qMz/6ba
ZGyIoZNtbXwt1RtAPgTLIRkwAioFxYTqujcvpvImriiAuShDQ0TgHL0Kptam1dyKMwbQxmNtEBJH
L1unHd1E2OZS7oDztEvjmHY/vn7DpUKJAVWUeBmJEoViNW2fReisCZB6Q5k37LLb74XVOyotYn1X
GQgoPCvxziK1n/bJAF3rTNT+rmhxMrkfhl7GCxhzioHI0HjoGNYm6pkEGF2uFTg1W0GGeHRuyJNE
YfG2i4ghy0I0V96/Z3KVizvcg7uLzlqL+g8jYMNdK9bKqM8c1++UxOV7QiYVdWUmbNM0/7yIAmC1
uhiN0pEqXFPuVBFIOD1uijNrmtfoHJG0jo8CJ6flyuFFFK8NqJNU4vq1rNpdw625S+mjt3MVCJ/W
SHA8A+tkF3qIduifrWvR3Hnqq/AdwC5rES1pZjGAM0ZeJtvdoVLWqrcRU8e6NuFgCW4NLO89UA0z
OzCvLJTnG/WbWW7A7pmV02PVcE7m7F1Q+nQWEDCiVyRDWF+cdIkVtbKP+uwxBE4wMwUcrKR+6k42
rQ3v1lIdMQMTscE3FudW0I6hy/apvg0Xg0OBwLwXDvFM52MCrgnwgGuK5lap1625DZ/9+/g6ZV/a
A1ARJMm7TTCCxYYOg+cZRk5AlB4sQNPqz1a4SERHyZ2+XQOFDAEFbCgVweVSvwXQd/w3L9tBueqo
Cp+T3D6J5Fh86Hf8awYWhyxAQHhUEeu9lu+agjRiEwpbffdSpqYtCbuvN/ZSYv99Y38cbXHIBlgj
C5nOfFNk2VWvBp8atGJfEj/mPieZYwa28IZbUgkHJ9vIBM0X5JjkVa/Vd+gvXDTe7/G5ChBL/WQR
zEcNGoaz8NJiCkQNPY14iqRjpbhKDYLZIS/5+sVPg5V5mjX07fj1DLSsuGBaDSysGqSjEdjQtwSc
xbCS+pH87ssY6zpI8U7YBCN742/9b1+PvVRX/mPSP4y9uC+UQbECNWVscELqo/EN/AyUusLWvnUw
1hDPspsRd3MbNmjsYIzsf/OoqWxj5tq3xTO03l9d6h8nYlFt8y2M2YCtSscmdabUye9gDorYS8Fn
PBM+nKZEizlf3CKZNY1CWk3SsR6zLXgrir5T54KwMWFecKsLJC5rQbwe2zM39NmRF5dInI4QHDxe
sipdClzlYPv9qu+dmgxFttXCLWd3LRf+4def+uwyW1wlaYz26agxsP69fayeWWMQ0kw7ymzhUXgL
IIeUbjJAwj038LxxT/bQhzU2HzMfgnGtTiOEKplrTYFC4aodKtYb8YYAUrkdX9S3dtgUCl96OrOc
5F+vp7ndjuAhTd3FCY5DWqPAPpfohzhR5Spw8Md15W00q3HH77oJ+C24r/InXBNsNXoN/eP4MBUX
lfJcSpKdSvs+pgNDL5ZWIJ6fqQw/Y7QVAN6KjM50sfr6C5173MVZE8A26hpGPnoUAVSn4J6pd570
SPuxLc9IhJ2mZPMGmItbiDkoKnXIzx+lmRXNC7WQjlmzKnXJ7rGflFR6BUANrgIwmfhWFsHF2dKn
Mq/vk9XwYeDFakCKySxaLectCdsTmzuQtlGJyrG8MrGcB5KKdGnnTt9ohMTyukHKqXXj2M1qKsHw
flYt/qktioluEO/G4VKmGd5s1Git6Fe6cdepRz9cR92u6y+09noaNl595sD+5bX47zd4b+x8WM9m
FkpCDeWUMNBpqExXrA+qoWP03AzbKSDeid2vV8ZpSfL9a4EZQTjOwJVlEZElEuI9fUNEFhg7ZdLs
KrqqpZb8I3PVZCdDbAOn2m5KzCTU7Vin64EcENM9PV0n1TrJHrX0OkmuZ6B842rh7TBdm7KDVaEC
XbjYlf31rAxh5N8q8Tlsr3FBmJKnRN1V2U42t4lZ2vF0VeCHXSTlKouol8Nr1aVD4F2F9fHMy57s
A0rj8A5AA0kosCEz8nlpIqUZBjrcyqNVXOeEdqqJV0NDmdncpI+VtTOau6i4Zbem6aWf7oxoPSW0
Ze+02i50cM1OVjh96FpvjeUoP6VxhapfLLstsRpBGMEDGNsVHNQgI2+7bDYFRqbrBGZdta6NXf8k
X2KcTTmSGBMBuOzu69d77+J+2gCL11tcAIKGQmpX83rqAOacDNGpSyd/MR3hwtp18dovIccD2b6j
imygETCtfDiTGgWptVqtKanBFSf6xGtFklee71j9z0hwKxmKndsqGySOIZIhrFYUG94dztawVbNj
BRktcfp628BeRPsTvbmb1HAkMM2yW2G2CfRzWuvxS4r3p3xNib2GzoBfI4sttVvFpp4WopLC9H0f
MA3/TvoKkTEpMFP3HNVcV9q3wjqnnT2HHydzpauIJYo4AFNG/rwUKimUQNr4hEbqapTXuMnaU7PP
/MLGvQfBqlx16nbvlxfTHHsPF3pzpph5clrNH+vDA8x324e9XnVy3+jgr49mtDXLh6K5MXRoCJfY
YX29LE7z2sVIy0is0BQwUQTbordqSC3H8UnS72RjV6JSkF9Y3jaG3h7ifefW+fbM4CdH2mLwReQF
wavEpZ41WY4O7WgdaVMWw3AhCps+u6q7nRasIal7+P1UGym68auNXjnW7MRK0nZuKk4644unWRwA
U6VmkhcF0jHNLhtja9KdaFfqMf8Bbq8EPlCfi8lOIpTFgIstCaJHrSZY0kcAjtn4o+x2KbICuvJN
TA/Z6Jb1XZs+MeuELt5Q776e/NPEh/457k2KZiEyjA3Wco3VIO2xE4+PqYbzBdLsGWS+NFyhjgHq
HELUlMC5KbL2u19awWU8p18wx3u3NsiGMk3TNmPl3fQVWi/qOP40ZQxmJUl4q1AMIeYbN0o6vgb+
Gvk845ob636qq+pMsHWyU3mJWewR4XMN+0xrsVPnVr2hhFJ8rLIZVKGXw2rg2tp8PVenYQvJKPqO
CtJa4G4B3n7ej40xQMXxjeBYmvrzkKfTCs0fAL45skN17MFSktQri1MNeBqd05amutKde9fTUPr9
KcByahoFKKSWPj8Fwuu573tjcNQHWplx7QOQhx2StbW+Uys3R1x/a81qMWToab4VhCtUuo5GKT20
fTidWb3zbvhwRiK5BMh6lrpEX0pGHXgRyZXDUDaQQ/wjjGMZokVyhN9k2GLj/+yrSjgT/MiLvTIP
pyFpNnd3ROx4lhBJbD6wKbZy3r1TrnTUa9eSAhe4bOQHb3abLtRw28gK1I4sfYFvBIZBzIXLWpye
ciSM7aIzBBudghKtvPSVBii21dq2RILBTgd0cEIOFknr412ga8mZqHeJAZoffu5CmKwdwl5xqY2F
xgZCXSAfDvJA62MqKR9WUqauLS/eeU1yrQkGiko+2kClkAZYwqfC2q/oIRUl4paGnj+OeRnDoZN3
MtYGG+icejAKboRPOMysFt6Kcu77yqcf+B1mhdAm/VzN0BYRM97arYfyiXgcdOkmgBnelzBqejOs
L+GX3ONaL9zJ0D/pug+wxIIiW2W1LG4is7+Bv9JcIuAC9cw3rtA4HnetIjmFp12H4LrtURSDvcd7
OhA2iAJ0rbsJxLa/gf0SORgzT87XO3h52vEJdABYFrrEtNgN/nzeO43eRlaoifWxi6xyEwXMPmo+
uIAOmbHSqhAgVvRk6FK7xhw7cDwfII2RxqDgcmK2KmuHC0FA1qeis5zFtXcThZTg/Elfw9Vz8qop
7xp51oaSxnQNUc20c2EmFw1k11+/yhKzCVQasKiFZNuM4ZjRzJ9fBf6W1VkpigkR/vGXQtg/yISa
qW7caCwkJ9eL2knCdqtN1EoRCOpv0gBAC5rD8UUixSs4atGFkkBwNprcBe4UubLCdf/+mH+J7XId
vmKBkv9s/mv+sX9zW/7r09++5MR8+sH6v99/kf+Wuy/Ny6e/rCAZNuNd+1aNB8SukuZPesf8f/7f
/uPf3t5/y/1YvP3j76/YJTbzb/PDPPvIVJkL9P+Z3/J/0rcqfH3J/nZ8SfOX5c/9yXDRzd8kULfz
yfAON+L07N/evaDx1/gNnCDSfTJKxhz2fN4/GS4S/wR9YD785yYEzbd/M1wk9TeE8GbVY+ScAdPT
ofhzCvZ/nNvMHvPO5P3z7x+JJovNb2BBrRAcSNqs/ckFu9guVYPWvKp1xlGecE8HMqRToRmbVZxk
4s5DE+FMNKIsznecVzkhQSBjKkLcS/H386KWBcUq0ynv7g1rVDyYGChE2ZUU0AiiGuyavSpfaZzr
a7EEbJpbqr+pcR/JXAlK10UEn8Me2pAutgK/dKeEygjKoX1OTc3vbS509VCpY/Id+aF448NnAWBk
dMJKqdNwN0Zd9DKosY82Rp6JbqDDk9RUNbvQ8mAteY8GEhtcbeUkrwqkSZ4/rI9fzPUc5X64Sd9f
HeVErjcEsvE+WwQXkuylHtJYzX2MawfsUzlw21F5mipJOxPizl/t80jAI+gPI0SK0jB928+TbDVi
UimNnt5nRtjcwKqVdgYyDq5nNEhrof6XX7a9f647eNLAmq140FCfEbA46gGw+zysEgT5kAVDel+V
ioRyTmu4SWPRnEBvy9Y0OXZRPokdvQmuMmN4HfV6uP96ik8KzvMj6Ghli5gPETAu40RR9MdKldP0
HiKqfOOXuGwOZmPZlZbe5Aav7Csw6AvB9NeBON2JQd3urJ6FKMZodMW1Jq+aWOg3elLFz7GKoMao
GuEuQvH6QreevTiQ13XQT1dJNZ6DPS/XhzULyKJ0LSpECURai/XhT62iJDhMHCPxmy77Ti5cyPG5
pbHc8PMgGl8JohKDnWz4DpESIfRj4agH6UYP35q02HAKbIbo8f/fC824+/GPv89wj/98LxzzJE/z
7FfUx/kH/7gYCG5/k2YWI6chZ+8cxfxxLRDy/6ZJM3tMARvLh+L7/XkraNwXhghdbf58kjITWOoc
IZx//F2Q5N+gt3FTsPiJFmDz/ZVLYVEsMOkSIcuMDjS1QHzr5GVlu8qSwRuNNNynMMgu6kJM1zoC
R24U6b6r1V53IdW0X7kevFViTNoqbsJhHUc56brethviMusc4vDzmfbHM5mkfyg5c1vyrp8PFyMl
bFZxWN4jl2U8eWoOuCfVhuReyRPvrR8TrALRELrW1EGYTxvDv8MkMRDpgfZUgbNGUjYF8gP30Zhk
FQzusPTtcYhAj2ZJ1r9++Oa/OOsXecwfjwtzAfFpzD4ISJdnYVy2eiyP4T4RYSC6OeJf91WXl7UT
JoawN8eA0LEcC2uXwTk/DKNGF1Lx9d+1uJNvkGGRHwguh3t0bynIcvpXb0mQexuBlPBuRCbsp+x1
wLnUYHoYETM5Iqd5EINO+GMb/8cA4XPi/ed7GPMahapFXvx52qUA+Soo+eFex8tyZ8IKRQtEk9Zf
T9fno+99FBatPHcLoMbBe/08CpLQZlg2AwsOXS63U6Xe4QIuLzHqPkeRZAN9uBv/ORRgJjwfCX2o
iXweqotDqzB1XkgI259Jh7ln48nXtYDuTWVpD3/9vTCMwBYLLx+MnxeroC81VW4DNdwHhaFciUnT
rLIsMq9nNPSZYuYvPpQ1o3GJquTZXWexP4i5wnRCV2YfZUG47ufywDSWvfv1C/1yFE4GYk9ydJLc
z7M3ppoYDqA39omfRqTmYrUaTLS3/uooxC7zAYQtAw4w70ymD2VRWUJ7dZikaA+PAMUsRDHWnkn1
4etRFvHKvBRoAxiIZvNrcNVbJljNoEJ5DWKWApoQbianwVbgTCNXFMGap0xgKcu2MZqo3A4UvRTU
9890iufqyb8jtT8eQaYvjxkS5l/kAp/nM9KyyNA7REr7QP6J9FG1QUKi2QSBj7vqFKJC0aH70yCr
dWbHnX5I9E+YZVwMSJW5cD4PjESJh1GhGe1JeX2oUUlrx/mfyeF/PD1ON5tGtAEDG4YnPl1LqX+z
MaGfy2G0F8sZ5d5pL/KYfROg15X+cKZE+Kup5MIEBIqHARS3+d8/LJouMoOxVoto36ACgsxSo62m
TBTs0iwCVxms8mpS0bNMUqgtZxbS6d2kYWXMiWJwTJK2L+LtLmhN1LvqZG8O3+O6u0ZKbNVD+DIj
cdemwn2UZI7sYzGSea5liKt0OgYjxnUS6OGR+nsMnLH98fVDnX5gQmEUFAgmKGQS6X2eDr0rA1nL
p2Bv4cPxaCEDe0AFqtp8PcqiYjovYN3gVoBRSq3u1MrIUxrZRDgymm+0GNFYK3b6Xm+2vYUqTR0E
xtYYhOhZr9p8hQOXtUVRpl4Xan7OjfP08+tgVOclTXDFul4etZJamV4XRfsA6b9tUSgksY04QL0D
RuiJ1IGQpA4PslEFztdzcLrIGRlPEN5+tt4yFzONfK2QFgMLbwisEdHYUHUR0etWVmppt4jKimfm
fH6Tz2cGuQ2xBdZHTDuU5s9fVpawP9R83pTkObyf0KpDQH0QisZOe0Wj+iljBk+fpUx3QhKinOb5
58psv/rsxKKYy0C0l2gqLG7RYiTxposQ7Y1Csi6VBp02nZjFLtqaxm8XZzskD5tjNBihnQe67phd
ODoaCkNn4sL3rOjzbFAnmWssijafn8uaa1tI9DvHtNmHYcNlEeQF0oQ5SjrtCrk9RDcjIQWtim6R
f4nS0EofO/rNqMHkhZOjLQmBNBW6veqhK7nKvTQG3N+in27nPmYKW5yldEyOaiVEW67xzKuqyeTn
PAsCqiW+ZVJVzpono1OHA0R+EyUwuRrfxGEKf5amFd/3SCWjnI2k+c8C0XD9zE15uvaIiec9yH9s
9lkm5eOhF1qNr6ZBXO9zoZOdOiHUrCUskwJtsuiphsrx67V+Gqhx9VO2wmkYB1r5vQL+4ZBVjM5E
3nqo90pVFltMRDWCWAMR6lzU1l8PdXqAMRQHF1oomGLyfT+/mtQW5diIUr0PuYovhJgk3YjA0v8v
RqFkzKmBoAzlsM+jlCPeyUMg8EIiTYVoKL4Jatz9bwYxaL+R7821tsUtjwhwQDsjb/Ytmn/rZKL9
P1ogOv/yq8w1NbAN83UrLsOZUSgLRCmbZq/6crJCiuz3OFD+We79jzf6L74KpEIcM9CmUZST/ow5
4otXF2G7T+S2XmGE8NaNbXVmVZ/ep+g0YEap0u3jiFtyfBpud6sxxnYfoei187URSTBLTHakn/5q
mhTwe71+7gL51ZvNyTV0Nr4R9lyfV4JulFjbjQqDik3uxFrXoidF9fzrj/SLDUTMT5uFHYS00HJV
p5lUadZQVfs47EbHKsFWCEwAWSpgm6+H+kUajx3vXEgm2VEUlt/nN1LS2uwUxFr3UT7CjhMTY4XH
grQuWsO79uTGupLVYHCESAMhEsr4fvqlckzKHH56ZwwPgBOUMy2yX0wy3GqJvJgiFy6niyCN/g9e
6QjP7LNpsjaGb7x5gqmszrz4LyaZ/MHkPuaCkmkO/w9n57EjN7Kl4SciQG+2yXRVpZKYLd8bQpYm
6IP+6edj3QGukplThGbRi0a3FEky4sQxv7l+8LYyo0xtrDYQZRp9UqZGNDsZmaDNRDOc4hKRSBwz
MMY1e1Wr6XgPU84oKLXQF+yHKN3bvWzlcXKLz5ho6sQ4r8yLjV9570cuOTitFj6Qu4hfXYXuvKYn
QO86aL3FdmVG6C/SPYzhXDn9P3YCmcJ/11rtBMep9Jz2QRdomLwcLZQr35mx0hxLRPMf1NGMj2Wv
WW8qy1PeOSrY25z2hJ+JMD2nSMT4aE85G4+/atUumaMLW4v4zmlY/mUVFIt2isOJUWwAEb16k+ay
3hlN5aDzGfbDD1tLYFLFcyHRDq0VvDo8s2gCOkCV6iNRhAzEIsQr95MbYw8eO7Gt+zHdX/iHXtc6
8DOy0gN7COw9xicBakDBUMynQ1IFdoknhv/6pltNNv7zPOSAtulSyS331vX3dIt5xJbY64KkNuRC
lkqP/cQwtBgQ33NyPHtyO/2VOjSfQin7x7B9xByhXQxW0sxuDlORRce5c0AkV24LW0+nbZRl+ocy
1/ufQ5G7i+MWrnOSJ00s6zdauGbgmn10LJNUf1Ng8/cwpAOkZmw+9kMs5YPCRP+AnQYua14zbNxq
txuYcGlSZCCnw522Lu4q1ekon9UhUBWp+DGd/s+23SAfohp/56W1vFtm07xTDNopsUgIrt9tPXa9
ac/OECjNZJximf2qUQs8v/4Fb2MTizgM3F7+YeJ6vYhi1G1DaBoDemzDvlRiB0AuCMbXV1liz3W+
SqeLBiihiZEHndzrVaZWlDN5whj0qfyVtO5j6gxHFeekHejcLdvhe59oGbZRnGErTn/4erFwMC2R
l+GIHUEDs2Hup2MuVLqfSp1tnOeXoLp+MG4bOp7LasYaROolUxpOlpiCJrIq34vc5KHGOveo12gf
94VSP3qTkN+0xNZbELlgI93BHYudJUu0wHKEsVpm843h0fiIcv3UOgLoIdyJZuOk3vnOgDCQ1aBc
5I+va5dBOmwwLuHAmHBkUDv4VXYDROH173ynRKInQG0M/Hnp7Kx7mnWuK06u8T7mOa0SnB8ELg+a
MOFrDnaD3WfjqM0ZxWgkmUwptW9oj0fREZ1c+T7sGMVuXAJ3Nh79ODTpFlQ2alSrvWBFkYG5XjUH
w5xo32ZlBvOgO2kA4VKCzN9k6N9prwEZ+mPB1U5PVAyu85oFW8Rk302zl52YzSV+Bln4ccKzYjd0
VfilUCf1fZtlxrEfx79z0XwJHCRZ9LjAUjDHWIt+oS9oyzQf56DGd+w0o4CLmLTS7gsj2iLa3Dlr
i4Xs0q80F3WT1fvtZhSAk3yYg9CeaYJ4tesbHZ6T5iC3IOIrlsf/PhZHDAwz9T99gOtzjakSY6DB
mmk4ucap110DTzczehKicc9K3Js0H5A+ipOpO8xe2Ox7o0n81FKqD2EDfO31rX7bkOBDu2Rc9IW1
OzpuVeMWk+jmYCI67KTWWx+x1EgZcRfyEd8MucMybTrw9n40Ta9spJT33juwOxARNp6YN8me1gmr
TRnmBnhRfWkj29mPeflJGlAyXn/Ml9x8FeHIXP+70uqtY0bHUHlAvT+3p+w5VFMPdJouMSL0tLZ9
N5s28hxZmHUYFRuo3PdRo9OFqHL7NLfu6O0MGnAfohZfJ5BRlt7v8LuE35kghH1UCr354SbI8J6d
DMOpN5xQ3d5pqpu+KeoS98O6iqN645luo/YyMcf4mIKRugRv6eudZDnxWGiWYgSNK2r0dyrltPgZ
BLGJVRFwjGry9p6Kli0II728eAwDP0+iVHswa24ojqgtzycn8fB+EEjAc5MNynuh9Nqn11/+Omjj
xuY6DDfBxFjcLuqyC/5oPCSJa09zWsoATIcF+sqYT4MHrutvVwF1iJUmIxQgNmzo61UGOxdG2zZd
YNptcm6MqTja7rSlxreOxLTNqDCh/aFRy/WwHq8WXtVXg2yGYIR08Saint1VyIt/VJLCeZiEmr7f
eKollf5z4y4CJEv+RL4B/4+gcf1YVaa1BkmTGuA26fxoBYn9rtYcwJMdzo+Rn6UOrf+SNLv3+Tv0
Ft65AcYmIfn/KQ2BC3GDHC1uX32cfHbqTsKzSgsPqwRNarBsLKTbqRkKmHVOG9vvtDxBAr2qbVTG
+dNYZRoKEFobCOv3ptGiZ9lVzlM8KAp6NrGldjgI9SoXUhHSWEu0RmJrg/sFKmQyaZl/6uKFUW71
jKSrZtzHgzlBZKNNiva5FVuoVVlG9ZwobiOwlxyrH6+/Qncd48gWTNREYcgQAZbK8voVdp2miqKA
DeAlGqIOlMvz2Rtc9a1Z4y5lKB8tMU9fZzO1H2Dw1DsV/+tyz7giLf3cTL1HtZyrnwU+HfCa504B
yJcmaAw1olQ+T72jSaSEHfUxbiZZvdEcY35IwmV8Pbdm+z2O3Qr/SAf5Mz4vXyYfvDhQG7v5EGfY
L/hRBrupmxuh7tKurYznLkUHexdiwveIxK9R7Ax7UmlETiJBmx7PpvrQGb35qesiQC6RTJVTLqzI
xYUiK+qDnerDczzXMINjbNA+VZBUZ+CPNEl82u/YAMiiQ052cDvrwgAQBxjL1uLHyWrNmnAfzgeU
xoHfJt6ExYvZOs38pAxY7T7qvdl+1EURZX7fSQSLoqZO4ycXYZdnJZr7S1m6s7PLIvVfdliH10rc
ac2uyEJV9SdwTPhQOfGAr7khyu5k6diMsdWi8qHQ+/JDIkQNZX/AecPPvUqMhzwqLHQIzOqUF9Aj
z13CDACoZ9h80k1KGPgP8YRC+2x8CW0NpwBic+NuNO3X8WvZPzYcQYuuKRDV9RxdTnmid5XeBSrG
qAetWBDMDCWPr2/TO6vQMGMu6wCRYCSz/Pc/omSV5ZaOEyE5uOmKnWEI5ZAJa6vwu8nseBiWwRaa
phKpzkt68scyYdnmXah0U5BJWZ1Vu50Pgu6jnxrzcJqc8RsEPLx8JgOJ+45KW3pCbhRrSzF2HdI4
i1x+TC4XF+K1QW+sVyFWmmHH4FTT0AQbfjQ9ap00iAuwyFZ+rjF9AmP46/UXvJIQJdni0YkE1A4k
0WSWqxygbHvHUNyagYHsohYivSI/57yGdjconve7wMjqt0cSIvzUme23la3lR4yzvMBWFBMlgeyT
ViBXA+Wp6w+TNjXtzh0iBKlbHBE2ZiPLb7l5RwykiFvUgOArrneDLHp1TjuzD8a+Z6Jd6CpAtjSD
0Diq57Hy0JyVTrWRDN7bgi7t+uW+BoanrVpNcAZHt8vsPujwa/EHFURyQvN2Y5U74ZguIqR2GwSt
TiJ8/WgFjAynRkUtGFwlQbR0BsvtJjOWIznp1NcWBzR3EWmKf7eYxdV+WIfTVsfnzuvljDFwBIyE
P/W6/5H2XdZkk0IlP7jzWcOo8hRNenJBV/3By5rwQ44S+IeN/bfcM6tvipc40CyIYyb6GevXa2d2
2EfaFCSqd8bNd0f+9pbC8YPOBH+Cocnd963PzL1w26Aiqmea7mOmtN/4HXc+M7+DOTuKAi8z5usP
0NZNS8yNqHbGdnxwY918wiTNfMwbrHZKYzL8UUfhXa+0Ch8jDW8Sa3KYFSlY3nZ4G+WFrvnAdDZ7
v0sus3pB1LhsvCU2UX6uXlDWWIlWCn6Y23cjnNP4t6vQbanTpDxLnahYWy3WSn0kvmWp7R7nEoeT
tiB1ff0N3dkdnAKLGRYfiki+ChReGdalspTb0dDh7jUW3TscAdW9ao2LJEk57isFufHXF30BOaye
fskoSZXp/LsckevPAqcFdcsKhRodNNAptPvwaFdCnoZZCR+AhxU43UXvay2D8aaYKkzfjJfBnAAF
kdaFD2hgpotsD6N7Ub8xU/R3gIu2TwCLlGPTzQ4UUrv9MXnJ8GDEOCWOvZvt9V4zH3vV/ITlG9xS
MtG9x5ffcR8rT3qLfBLcMIyriiKnzdlgwKM6DFdacWCUmO21YjKezaQvNiBR6zybWM00bBkj8UYg
dK1qG2k6YdrDEgvk1MiD24M097CW3sc5rqGpPpkbd9K6El3WQ7jZRD+IO+IFu/nn7Vu3jOVFF7L1
9G4IhI1PKZ617SGNm/L0+oe+c/xIROk2gydno7+Mfv64gZUIx6RuFioGcJp9HubYPPWeslUd3luF
fjZjZRDpNmyD692UAJpMS6tXA2mRzOpF75x7lXP0+rPcdDOW97ZIpC9gWMasL520Px6mmA0ydhlr
QYiqJOY2xZLvGeTTl94uxNdoHPvPlhfH7SPOYfE/ZTRquV9nllMfFWGqKIaXjbI1g7z37LSCmc0w
N2E8szpJVagnwEc9NUDQHQAJjlN+QqzdKDjv5BPLzJEUhr4cmO91g6rEW8pIuJoDgZsP1nFeNO0j
NU8w/sMc+JNRpvFnmrdTtw+jqA7S3uiozkTikHvPGGcyPIQRh2tX8d12Y/nWGDNHQiUbNM83TWxy
N8La7Wvh93oMrZYi1mR2db0l0t6jnTZZNDdUpJVCnOf22tS3G9f77cmlFQ8iDwKDBSJ+nS1T4rsY
06Ke6NgEjw5mAXWW0SKum8XndJih7b++B+8uSE94ucnBkKzPE1ddNE9y1gM7dCHmYSe1A8CkHQaq
Sn9MMm//+novadB1oOYJ/1hwtb3oDmhF3Rl6UCDLGDlJusf6Dk115w3N4uSoDaV77pU2PKTeEB7x
2DZPtGrEHqPbGjXKtNhHxTA9lrL+Ngo3PdRMKh4Ke1aQLd74GLdhjZ/6oiW8tCucdbZfmFYKsoWf
KhXMF7lesawELOnjxyQ2lrr7Gf5Yasl+/ogE0JfdeWRAEHhm3u4ZFdBbykxtZw9TfFTydCuNvLeb
Od22xgFndrHOkCNzwiVLz/XASDC8iBI0wZKp3JKouU0FXk72i84XsdRehdGwmspxEDqby6ptyJG1
ExS2SH2TnOSIl6dzAEHmfX59h90WSJ4KN5uVOUdMWFeLFqoGedAVRtDOhu2j0PlbrSz3AzNu+41U
K2pyr5+/hYnibESIe9/Qgd8FafFlYre6dQ1EbDhhqRGMVpWcidqI9sXl/NbM0aT1Jn1L8ujeei4B
ibO7tKHXncGusnBjjEYjUPAA2w2Wkjw7XlP5eWxO+5Je8EZVdec4sF2oOWDSgOxeQ6CUChOLscvn
gCKHJC6d9JPbGb9wchMbK93ZncwjQSejk8566z5hiLvmkFjNHGCrp56K2HkG+7oFoLvzOACAYdRD
NlwgyKvPVRij6SouSVLXZfWZnCzeo1UQ70L4sBvPc+dLMYUBZ03ZwFTSWNWjnpdrmKcrM1/K1d+1
Y2k8C7FoyHQT5jdYcf99NAEJvwgfoIDgODePFoflRDdXDdJ0No8OBdvnOuv+VQxHvJ3F+L++b/8n
NOpOW2TxDFjU3KD3wdRZHbkJ09DKSmw1sCsVt/XBay4GhGq/RkD1yGmNj5Fba4jcuP3RapviUQ5i
S+fuzufkN0DcMZa8BSrRdQQttLabcq7wACvkCs5y2TFtTI2TQYN14/Xe2Z5kbjgTURS4lOCrKwx/
49ZGgZtUAMHMp2mMUlp5jboRx24mFAaXDuM7akFUaJliL4HujzuhrPGw7ZeMY3Lc6gcO4FzIBp6Q
Ft7Dj1LN4ie0CIZH3ZlN3zDbBHPYVjkala0jVlPmD5mR/FIqQzsPU1UcCzHE+9cj7b27nH7Hwr9a
sAk3abLbpO4k1VwNJq9Lz5EzxG/wlOrPiUy+jlC4TgDBkscsyz/rUVG8cabKOlUjLeCiSq3PygRa
vG1cIBQ92PB6sMRBKZoGLyJBV2kj0bm3P/hqkI4Z+jA5XJXHLnKAEy1+NXBatzkpVZf/0zvmUp6H
W9ShOzeQwYySNt1CfbmhQOmzGdqZFWkBtBfm34wdnscmK962diqBAnvawtdSuSH09ufrX+TeQ3Ij
4HSFdDE46VUaMSS6jNN+1iB2tCFT0PlfaQ3WOUu1/vD6SjdT/mV3cs0uowEd6Lm6Om8uxk6Cr68H
s1u9LRkCnLQob79zNRTvMyOzd/SI5M5iBPOvhkbAR0tm09lwko0h6J0UgzhHqatie0hwXT3xGCdJ
OTe9HkR6M+wId2+LwcVOnE7Jfk5xFwpROXr90V/C5yqFZarOlYE2gcVVuPymPw5mBa9ajKFlBBjQ
IgRSu3H2xhyhVu0YXGYoZg7iEYNeeG5uKVABdpPGco7lkBUJk5tJBEVt/Way2MR7nXnKwZtU77Pt
KfZ3JMwT5Rg7Ed61blIBhOocUfxO02FEidmVlfDDXuZooyk4LB9cR3HnnVt7+hety6e3kzUOJ2Sw
FPvZtGT86NQ0KXZs89oXLqpeoRiQUDXwMW+ZT1iV3CdlaM5+pQz9E5SknknVLPGJq9QYyelJi2Yk
KzUF9aIx1mwclpmaPWvOhCjtQKFUAn+GUezbVidHP5vCxWSUrXJCwbt4UpWi+AEx3caHm3TrndRt
QGpqXSHqSs+wRNvELT8byqDq+yKc3dnv4qr/XM1JvoM/n/4MraasHtouspZuX+NV6AJXixG3V6Yn
B2mWLVD5vU0NWEjjR9E5gU66CrkzMyhPT6URgMx558yV9kYmzvxxLsbutzmpw2MLcRENyTb/Wqih
MgKCr+RbbS6z8+t77M4VQyEEwozrG6+J9ekaTKEoejgYtFiL6IERIuxDB2GUv15lOcKozSwMWl1f
XWSFI/UwVUIjyOoEkxDdFgfTsr/95SILLV4DDKQi2YDu3CpQjLZejjgZ2UHSDvWhNm0P57Fk606+
iXysghQlqDwHXWHYP9dnstNic1RDzQnG1M52ThpBgqfIOdeOuRX6bsI7cyxO/sJJJu0mg7xeahiE
abSJUILSQWi0y6p/hDq1u0wUymObIQSoejGmXXhtb+QddxZeAIEUGIReaKmrjNVK51krB0MJbKbR
F0w2Bj+r0ZVL5vynq8YWAolzu0+Gbms3/qcNcBXyQL5TBFMroooEFGEV8mqAp3ilJuLiSocila5O
fJTlnD13UklmBFcXKZZSa/pnxoDp2ZJWdaiSGdxxDsnUjFQaF3aueO/M1vN+5GXqfEowWn7XIz9g
+l4oy/IDjZVFElpMRXjUosGWR9IfTMOKOceuJ4xreWgMXfiOlGP5WCMfg3RQBeBmT3h13gnNaTtU
tO0Sn51MOrnfiLg/N3OFrF2kz2OAgW6U7HuRJRdb8fpLlnMA/ansi0Crc+9tExXZt7TUMgI3Es2I
LuXg/YVii89pPGn9Dj7G8Mtu5g5xvlbqvzQHSVFrGup81w7eU1yapnwmiqbaSWr19Lm1BjS4PXAO
0VFKCysMMoARz3bL+Jk3kfq7hPZLVZpKvdotYFIPEYYErnNsxfrDZCWoIMAylb9Enj0oRCbCfxTC
4jFaNsNZEWJ4M6We+b5FCoeHTDL7XA8zlhQ7e3LmQ+cJnLBz8Ak7GVsThoOt0f3s4xHvw2Too0PU
60Z/VIVXyAM98+SsKZke7eeyo5ni1ozsnYJOeljqxVGNlH87IxOf80Vngm9TesrLU6G1Aw8yoFGY
fjbdWsa+EsZ4z3R9LL+0pqzrg0e+FbjdnB5Nr4oeak+Ir1nTGWA/q854G1swXnYxZWy4G0Uho42D
c5MkLLuXLgRTI74xfYHViZW0TEkNkosqY3zEPFU5aMlijGdW7UFWk7XHr2bcSDhvu7tMQPDaWrIk
k9i3JkeqSm0WdueKi5IyiLOGusIgq5v8WlGqsz4N6cmti+wkSmbwcTrrZ4Nh7jwL7cmRdvK3JSg8
aEoWBNeZ4MIAX+LnHzlLavN5PYFfF78jPuhmaOzTcTB3socFG02ht3G13NaE5NKLODFDCNaE+3C9
YJdlnpkKWV60VHQ7w1HmUyrgmYsyl+/m3p2eVIEhvaxy7ZTk2fQPFnz617+9euhXmJT2fAeu9BtR
FFeJXbdI9YsTheWTO2X9k63n08aHXuL9dWy0X3y5yYSXqnANbNbxsEyQdjGDGekdxRzx34p1bZ+V
EEFjPX7rzohRu43XH4YJjePXH/H23mNxrjtaqnBe9DX5l4CmO2DVzMAym+jZMUNtlxWRgp5iEry+
0u3ts6gokiwAo3r5qNcf1IrHflYbwWNKeCIx05CpmNJTgSbHYehLh05sZxCnbe8vqeKLsAdpBx0h
horwtlfXXjHFoEsTaQaN7jW+rTjyWzTWiMsN3vQo7GHYF1NYHpx5/ksnK0APLL3oWNCEIoDoa/dY
qU+Wm9c53j359GkSrf3B6ewUUKkVP2r4E7ZlPT0Qc+K9bZbe21FLHzw7O7VK/P3vXz7NDQo7whcq
vqt3YFe2nXmdZQVokHTvrJl6GsW/Rj+rmfKVlw8BFVJJTgYg5o+vL31ve9PWXOiItHeA2Ky+uxel
VZ4YFtDAefbdLsnfJM4YPeRTNrwrG/cprTLYximRNaJKeX3xO2Fk0YBjnMzJAphorVJUIy4cLx3J
HvukRB6kSKpzH03yXTE47r9OKcxdbEoz3fGz6guAnewwllaz4VZw079jG/z5I1bB0wsdDKSL2GZI
0mMVgjbXMRoosK0WsQlo9snh9ad+uRquQwryVchxLrojJGNrLMkIk2DoEEUJGjVXgJylmfhi2Gn+
zeKi+MeqgKz6repmkd9WrfGFfEKTe6YSDZgTfYpbn90wYO7gKEV27AaZYxYEXvULCQVwuSSbbJQY
QbBWuC5LcSZ9tQBRUBHBlWgT5YtMG12BOSa6c6Zpg/QF6NYfY0PO8/qT3rkkyaKZGsN2ZGmAmte7
qy5HUrHGtYNpZDxeSkV58GTjvU3zsDuCF4bVNI3AmwD/7bgwnnCB73ZVG6Mprenq1lTy9kPza8js
lz4tunBrFIHUy6EfytoOAMo1l6LwfnHAh7MT5+7ToI9bw7ebKk9nOXY2HXyuZuqX64dPwAjWiTXa
gaYlxhurzAd6Nn38sPGObyM3jHVg1chtMNWFtH69jLXgswleTmDWivUdMDyV/RRftET33ukl4qKR
0ipfjEmRH/psGp+NMX1qU0/5CV2MlFrPI+sQ6aEr9qqeh4EXetFezQyR+IXWTxvYheUsrbc+fuXL
9N0i6KyzJidTk6pzJzsYnGgGDBnpBwlYcQeSbku37c57IbAsJekLqGh9yoRdDXZSGU4ghnI+RZ6n
nQZn8p6iEVcCLUSw2SoHb9/0rrpxwG8TUsciHV1yMrjRNw3zIjPaOXXi6KJN83ieeiV66LJIPnRI
rPmRmuYHBt9bThW3gZweMukfo2ViORiZ620QzYViI2URXxCFyJ7yvq4fqfiqfVLrJua6w7zrGw+8
qT54DyD8t9yMb8/WsrylL+q+dOvWcsyl2Vq6WrJ8X4f2mWFSx6gFD4IOlVIfpNQWzfTueiTfQFOI
LUxDrh9XqLkTTZkbX9KulidnyJozclGaLzIl/jggjblxVd0e5gVtAxHG5nq2wJyv1rNDQwOlkVx6
xiy0OEA1FKESbiSbt7iJxTuKegZGALMdGIjXy3SgmRlHa8lFD8fx/YSHmtzVcZ6Zz9GkYMgRFln1
Ac4kcF6htw6XQF9m+i4GBwgFKIpSd2fq/TDsDDMZL+1sG7/yeIjUvY2/wbvUQANt4yffuc34ySQv
AAYJRAxNrn+yi2Ks1hhVeoknR9kXCZLZkcj1L3MWKye1UKJ91brauUKR3o/csHoQRu0AvDeU95TR
7iEUOHTbrsDhSeucw9QtJqth1V0cWSSPLUrcB1jbgRpJ4QHdN+SjI115trWoetRzR9unBf5aBbXv
XxdVpPzMDpF+BJFkrwOr7YVWUroiveQ0B9qGxlOP5Dllt5ns7Er/9/U4fhsZWQ3cIVkp4iPcU9ev
sbHi2WrdKL1YmTftgFoha2tJ1ffoKW9Ub3f2MkuB9kV0bqmXV5sso6Wea7ObXCK9FJ9LNc79SEi5
8frursKLW7R+CfbrbmsvaiVqUNe+GHMdnSBwKPvWxKz19dd2Jw6QN/53lSUs/lH5KnhAzVbKKrHR
OH6nZsADPe8fV621I0ya/0eYowwEHb6gx5gOrl6dOg694/ZqenEmy3xfd9Xs99Pk+E6seI/dEG/1
5m6vEiDpyD0bKEfQxl2PfOJGdc0Mle+LDtjvCI+03ZeVHZ8GnTTQwsNyPyW1vf/7d7rMlQHC85B0
FK7fqTPlUQfXIb0sRJlzVisYFgKkO8Rx8qM00q0q4M7NRekH/hzIPRr1aw5KHOFOaLaDuKSaUuwc
A/uCUXmf1+ZvvTcu3pi+MXPr7VgXfyv6wR3NeIeSXl/UZMEcXj9nTHfE0jJietgBZ08iB+vpfOo3
3uZK8HopM7mNF2FLCmuygrWPa1uEMoxV+lPImMDhgETVfi7gziBJLghbuzlTrAeVZGzP5JmuJwLX
bbQLe0SFEvSG0aMbTPVXN8Jem+eh9J1wltbBHdL52PYeppJIPoit/tadcwWvg1MLBX7R7FyFo1GE
1hwikn5xhnyZ7bf1KbEFVtRzavsTJM2Nc3wn/JEULqR7JpuLIcL1t4AhmE1umNJOa/qvCX3wh1T2
v6DCbGk83QlLoMyhoi/4IZZcHvyPgIFjB+LjvZNfoiiBJl2mix2RM2589Dvn1l0GxIvmCm0ba5Uu
2PmkmWVn5hdUfhivqYq9H6CroW7uiUOBaBPWM6Z7eP3c3mIKFsgLOAkKj0WVbv0S87Eh2eyi4jJo
jesDpsyPXm7VTy6gglMTl8MFswDw9SXKbGnmWd8qfcYLyUaK0yXX8PtEGY5dHRZvm86t35rzZuPw
zmdGwZ5OE90W7p41/HTo3DyK7Km4pFknnlw8EZ6QWhghCrrtxie486H5yjQGGVDRoFzjONoWAScH
Jv5FT+vRbwpFYFaOydPr7/yGPcvphlYJ6oAL4SVduN5PqjNoKC2J8gJ/yQQkbliPIbLMX+a6fznQ
jE+Ys76Z06g/kfmUx0ro9TPqo7Q6LKs+VnMLo0epfjVVmRwBTBWHJsxGbEdE8mD32Vc9xdiu0Kv5
RwSrzs8UKGevP8O9NwUugYkoUnPkIKvSQRkWBcjeLcmlVY0ALG1kL+ItXskLguy69iNZ9/DcWJBL
8CtWJy+C8Qewz6suRWsKtmPaJ6cqr5B2U7rcyLBhqpLvsYAZvK/11vg0T1Hl7AbTDL8xjtAu/aiP
H0M9qt4Xs21/D4tJyqPnNOmltPTwBww6vaCBuKCsm7TVqp1ww3zjiN17VUvne2k5v8giXn/t2auN
OilFdTHMMvM1pNPi3SzzTcPo5YpdvyumgYteMqRISo/rdSLPrsax9ZKLEYaIKQyfMDLbxWJgAibp
6suD2WmHtMZta7ak343DgxzU53J2zq9vjTt3M+1nhqFMVuiRqsv7+CNaGigL8EGL9GKXFTyvshof
UsvofSP15Mmbh99T4Ry7sG0+GmOxZTxyo/REZ5aDteRaLlA3xsvXq2uiVlMYeMWlMXoHyqg2fjJi
/FzhEdmn1NCwkasMHDcstYyfB1RHD5Xduyc4qqlvx411KEyj3NDjvHOdE74WmiAcKWBA3upmhB4X
IS9EP9IxxuhbI8WEKTTIra+T3Sv5Tqn10t2pkxuhVGcmT2ndGGfTgDy36yINm6qE/+t75mjURWOS
Qilp6/H3MC581bQIVYZ7qorT+uvf8SVnu95QAM7phDDUZqJwYw+XhvmYQSalJpRm849Rx/ZHWhJ0
DiOmD2hFISxZ7qk6vNB3oE0/8EWqE+rTGJYNSYVJd22FnTjWRWd+x1lZe255uKNejA3nbFR6QDl4
lMD9C5VS8SWxcGnrdTpw/UkXQa+YMHKcSpFftSTnv0ELdAe0WfvwIMwxfedOyeTuK6MeqoMGDVrs
Wy+dnq2O9HBPc3aEzxNhaRdKryj8PqwU+2jUQHIPgysTDKUbI6v2s1o7dNlAKD0oURerj8ocy5OI
HT3fkV8UF1trTDDCzdz8dKEIV/w6pMqo/fw2dd4iYjQH1QAwY7Zm+0eJKEy9C02l+dC1eid8XY2H
b2rjmMIH8Yn3TiVF8SMM+/Jrm832cCCZLs6ti/iKj8mKhfM3I+LMN5Ueg/B5xJ7vMRmE3dF8LSsc
e4jviPOGDliTOi+sSyusWqexG00/BZyj2p88ydQ0RTXJ3okMxcldJ6X7ezIrBrGvbxHvJrYtR23B
tNGotWlbrTa2oZhWAi9mvti1ADZEPEAcsi4rNdtpiZtBOJ6xcZu62StOipcN6scUcOux1ws0/0CH
aOKJOeBY7WTZGL/wCgo/WH2LoDr1S+Q3c2lzOtA+7HySPf3fqp/D1oc5NzxBs1fht/IJ/kk66rlD
F5n618RtY7x25gZiuGk09h5zbZwrx3aGhBs3eJrx12CxB1jvW1Lo86dSzTg4dV9Xxj7M1CzQENRi
ktROIjtA2M1CvyyTojqIscq/m+iq6vtSd1t9P3DirZ3pTVjKdplLVef0lfFVbcX0YNZjJHeiq93+
5GmlMewa06RRMWat3vhAsDCRlBPYrdLoPevodlWv7RRYEi089QlqjRMX6qEop3wPTdXLfKPWil0d
WfHPsIpKHMuaKM78PNPs+BE+n0Lunxrxb3Vuo88oeabvtbgb3ae6sdELrBZ2gmkok7pjKOMdhnwG
kzZkYoLSZuTzk4AjXRy4IM2v6NeGBMsuir6FdQTnftAhzDaDE0MGV4CU+4pSh8+xyEX5NmqFPuBE
Yqn9yZ3Amh3npizfv77HbnqyjNwWkAnRY0H0rN3B4yRMsfZp5WVI3cy3qsp5NPXmItWo2fUWiqRW
NnyX2CtvtJ1vqhm8yCGUMatm2rIIQ19fJFNKDpbOU3OpRIbdUYd0chnpiC6GJm7o/SbD7M5zLkx1
Gkdc4hQzq4xKpoU2umbIeln41GX0p7rQcAH45k9dU5zYW+VB6sZfF7RkoTwjmSa9OEabq2V1O9Lc
We/lJV5Y0Isg/CGzEeB//SPe5PAMNJwFfgpGiQ7IOo+Tc87xVPP+otXOZezib5lq/g9737UcOZJl
+Stt9bT7gB5osTY9D+4OIBCCZAR1vsCYFNBa4+v3eGRtDxOkEdtq2to6K4pkkiHgcHHlueda+0Gt
5ZXd8smFYPpwdhTApLFv+PPvjA+/BQlOIHfdsQABNoPTgrpMJDOcpKrXzPhPLgVwO2iWIQB1BAQW
sm+QgFSA/TgecxAMU8iEGf1PLXOHurVk5a4+Jj0RrX5/rYWrGysFMErdOB6HBDxGbYUUYDCDPExJ
ZNBcQBG66F1h3GkaNHIZxjVBzL+wv17Dj7IeXTjAI4lNiggICI5+nlojyYAZMY3xKINfj+mNbm3z
aV7j5vqIuMStwo/lpjK2CgIKP19Gr+Ok0mphPI6yVLhCpve7WpiQ/1CHaQfgg0mrYIhPZgrYUMrJ
h4FD65hQaeaK/fPZ+p45tBFigvexHMg4xeDBrdoB/rhak3GoNBugjoIlFvoHfT210mfX4uhBEWeR
3/5ibkH4AqBOWo/HRlPcJA2+DaYZPVZVRUzfd5UuZIkSuNNYeUA27IChvmmx+0hpKMLBqCcRhcP6
ihn/yZCwAMA1IvOJsMfSnYg6JTLnzhqP4ORMXdBEDpfxAEBjLSOU9JeLB85YBXcYvaAQ1lvcvlWl
/aQi6nGstRZAtCQ2r+PBAE2kApaor6f6Y+4BoSIdSU/0vTBkTje62F+APAlhoErHAYBduH2ikYuO
CpMrJ71loawvGuJSoNaYwdLNOH/hrShIAtovjyDDjTFlMpkNrbiqoC/RPbbz1V0AMzrmtKmoZGj9
TLEB+NO/z6gJvUwj6Fxaj8PbOBfJM5RNN+2yQZg9lPpCIxsjYGiH2R/yvzg8hhvF6MB6gUglNBhf
4HeiELCjXgkmfTpqSqGgMgQNhEMEsk7IJKw1Of9sryCR/ANVhbjl4swKfdcLUyJMR2vqJ5YnfUrD
LENx/xSuErjyCOtPXgm/LdRO8UwpomW8Idz72wLhWyHPOq6ltRFa/7VVifp9HbTmOVjLFSE8oBhG
YAmK6DdYj/0gW8WKYOBXWIwArYohobCFwPuy1DGpJWgjbO7p2KRA+IPgS4RpFoDVVJjxTxDCP6Zi
kSNtOmdrevSjUQIACIrDNTD4cY7uhc5Bsm7Wwi6djxrcGaJmGeio9AFNwwsVFx6lv/xcIj+M4mbU
ogPmew4evttCFXp/9YYxiUcLhTxGJFe3Sqa03jig6vzrY/mJ2EeVFi9rgtEFr1NZ2CFd1jRzmaba
cQb249a3AEKILRNHp6pQxUV60PV6hQDgBMn1FHyk1myNaNNXJkAgVY1x9/VwPuo6DoBH0Bfri3Dg
srIxB2VtXUgcETxaj4DPqWDONasVCftxMVEQBBwZIlw8YLPcyblsRVUlV9qxVsPEGXp03YxlNfak
1qzspG+llTDEJzdlIiSicSsM1H1LdAMC8CDbCGr1KIK5hww5Ql91YbXO11P3yV1BWwKYZkGL81z7
z+ezK5saEfJGP+a1lm8TlL1sukAJXXgPI4ANoviXQrEgDnjgGvB3vlBLHm2/qdJ5Uif9iFSKRDNY
s3YnDghMB6m1aatprTD74+lHmQ+wWMjOgOESP3++vywPwP4ghcZRsgBD8lF/jsqXVvCCCmE2aa4b
Ouem4c5C+PL1xJ7X52e5A218xh6CV1aFDPz5ynrYgjCkxsyiD9bwpqowpQMhrW2tE24xxc2pRL6f
RY0JfL2YovymjHWGlK5qgw5hupBCLaVWrHxvYBwScE7nRxOkxY7fGiqJDC1f2d5nbNRyvEA5g9EC
EgtJ8YUCahI08ho7xUArcSG3dRQGUaNr4ke/ADebOIAh0vKHiMHJmvZFk5fwiYPIltpSYI2hlwQd
azWaDEAVfT2RH88B4B+AY/B4BVI6SxyI32M6tGAMTr4M2PsUtDKNQUq5piU+KioUm0MggW4F10BH
l5+XC3iyQYuRvT4JiEceraoS4H+PHXq5S2U7PBWjrx6NCkEDOiObYjpxAAIhGkWShFbadT0kBO5L
cZlC26HmKozM72g41clbEy2RNnkcWG4Yx8C+mT7KsMlYRsGAeFdTzWzSrPY4VRp6h+k53GsianGt
ohOclt2BS3ze6XpeZyDfCy3UPQByDnyyqM62EcbJJrasPnsE6mkGqUVXoQlzauipjVBNcW91qNrv
6zA5QTtnL0YQqe0G3FP5bVWrFuAtZSSf/NkwHDgz2ZNYFWENcg5/zJiOm3kFtkBEH2qlmB9lJUFz
rqadwCqhoH32diy72rcHqZI8gFfil6iUYhGKLUVHYjNT6wo8dXq5a7o6fqtgkoLGXA7m+6qQ9cu4
6jK01JwT5SKTwS7oGgY63ID4e+wD0oFbD8kcvwxTNx3ynqZhqmNfVQivAuc1tracltpeCADSBvpc
HdC5JNYTaWU/fAiLI5YA+x67ASAvhM2Un7dDO4EM1Ujb6BS34Jy39EFmSma0D40qgLxF6dttbQiK
XVRIcs0gjVspi/wotnD5c7QOeS1kMheWQzSj/4zqo+1PnigP2RiiTCVMdGoMkY7Qq9FdIV0yk6EH
h+nXp41/8E9SAGSqsJEAFIcLA7blxX3rETrSdEANnJDMqQ9jYfSsDnVpGyMY5mh+HBxg8wsrR/yj
OaHBMof2xtEDJgHe6s+zLaQ4lzhP8qntsmLva4ilDpkwsgw5d6+C3bbTisR3SjQcQ5Jgzm0zSfI9
ynOrFfV0NlwW9w9cBIhlgevkHey5vnxnQ7W1LA0Yi3qaQx2IurEzNcGOZW24HM1JupDiENFevxBL
hehq0AG01GuPSoPeBygWrXqw5qPh9K6HdzQ4fZ6rF7U1gL4pz2ZxYCUMJTBLlmijQXvLz50hDhoA
gcHPQ8Cu1wU2wKToYa4WquUl8Gxgls6g2GeSlJfgJENMPKdxDUQ98NIV+AkDo4UG+3oHfLAIsAgQ
hfiGnmAgyll4B3ob10MNO+dkIU4L9JmVURRJzk5ZD7mNvh8R+/p6H7Y6j6Cd42hIrwJIsZjxAFzb
6AgZK6dGr5MDmhkpKDv2zfS2EoubpBblx6oYtEd0PWxWChM+aBZ+ZTAM8jw1NPQy+VQrQtPIwqSc
hnpUSaoIKQXoZk1/fbK5kd1CiISbpjzyvpjQzMrGQS4r5RRNQbGNrBTNMbUs3mRJakCVzQH4/uT4
QsLiftOm5MFs1cgDM/UasdsHtw+3C5wC6jmAwVGQoP15a6el2sVR0Ckn1EtMN+KQFxurRJIvbIXg
7us1/Wxm319qYXXBtstUFZLzlJkITo6lkFFYSIP99VU+yGiAigC5QWkq2jggUslH8e6sRoYkgmGp
00/hhLbNiRhlHhDvCnpxTvmmK0tpG8gKemqJ3XyYEklaEZUfw3wANCHWDfwBsP6Yz4XJEKkD1L7u
q6dSHU07NjM3CuOUqG21Axr3sc/Fi2buvUKtL3sjWrs6n8OfJRWQOzDd4VRrOtLqiznuB0MQ2zzU
TvM8zocukZQjWHTDQ5+0M6sj4ERRZlu/JoqYfavT9DYvIk5cW8drhiNXCYuBwM7lRWJYBgT9Fyqj
sTpjNupMOIk1HAkiGQMy2SBlaS9rPHelZ2gHS6p8LBVqgtrubQi6TQshizLSoZno3JaRxKrZir9/
vT0+HDyVRyZlCHMMC7iz5fo0SQDwOKBhR7mbAncUtb0ZTMrGUAulQL+cbNqCure50hJgZ6o4Q7N1
IcmfmkCJ1o7D8uih/Am1dAgCIDoHK3MJEJOMOgp1RJuPeSlXIUNj+DKx5RBGvJVUSU5RJINchQb+
k3lvlQJA5GVWgbgtUK32wcR7fTaCjn0Ceq2TFDYrZsoTYIMa2fUMRiYiqo0OsQl0M+hE8znf+0Y6
GKQuEmFTp6r2XKGIYI/MwlCjEDRqHk3o0o6g/qUcCDjK++9qN6v3llhG+6oQkVtQ4DhZtMhR7kez
msfO4iAZ70xlaoFRjrMdOgVqINWKc5nAeitlVsOVEUBdUs4jbec0jxFnQbqXSGMWrXWj+gCE4g4V
TAaUaALd+pH9RwzaXBrKKrkO1KSWvXEG5oa0YQBmx6g3G5lA3ievfSKnN74gN4jczUl7LbedsoH9
nX6PpFgFwhrBYoQNYysIKQh4EcWQ0G3nbWUfcjnw/oBgrGgsAiQBCtyBV1q6FumsFU0WY6yoygWR
ZWKmLe37SnIzRexcVQ4LL5SKzJXjOrmeOGElwBc9k4YkoYh/rjGpSMsDi94tyLoAesIrSqD/FtYW
mHWjqa4E+VpA8xCQpG8QnLYl/VtoIqTR6A7ncCn0p0yKL7QZM1f0G3VM/kIDG4NACQV6q4IdB7Ui
Z5KOd8Ib9Cpap/myeJ0WnU51dNyk4jzpbg/Le5s1YkXKMhy+DeCEBnPnis3xAakEAxfxT4vXxUEr
Q4L+rDrartV8Q8+M61m+itJDI10WyMqaSsfAT8l4HzUVlLxxfNJbC43bHiYUqilqSQPtkMEirU1b
zSViyfdxHrtiVq9otg+q5Tw+gCV/H9+yA9poDqOQSKlxDWism9mm19smGe2QHL/em0sVyq8Ddgok
MrA7Ec9bzIM6lCP6BWEeEiJTUKHQngwMR2hlvj+I4uV1FkZepPhlP+i4H5FKpKEhAwsks2MCbMiP
ffUfP7FZNf/1n/j9uSjBshKgb9/Pv/7XIXqGlV28tf/J3/bnly1edVm+5tdt/fraHp7K5St/eiM+
//frs6f26adf7LyN2unYvdbT6bWBUjtfJHgt+Cv/f5/8w+v5U26m8vVPvz0XqF3hnxZERf7b7095
L3/6jRNI/cf7j//9uYunDG+jxXPR/OF/7V5f0ygP/vcfvCZ9yl+a5Qe8PjXtn36z9D8CI4SAmAXk
JPxMnr4eXn9/xgROEMEF5ENQoYINkRd1G/7pN0GS/oikPt4DjAtQvLxOGhxQP56S/4g9hDeAVAtJ
OET4fvt/A736IQl/LBHm5fff/5B32RWgGG3zp9/Ou/udwAQaXkazH045D/QugK4LAYVmBDEiuYrs
6n1GtH4XB5uo3oF6Lcu8tmY6ehCApChH9F4NQMm7GduNruxAFEamXEE1zTafWZWC55GAMwstjPp5
Iw5U0be1ib4fto4Qm0qbklXNdR+7iuAK/qYGategWrXPZA4/Y6EO4rVtnXvKsPd1bwhtv6NayvTW
zcZdiS4HheODKmu6yWqgfQ7hzrhrbrIXcMi/jU/Az6gXE8DB8eOkepm/hufk5+WrGVr4FKDuQVeL
UAWDn2A336ZX4774Vn2Tdardi699SIzvUsmM78W34lv3mockScj8fQTA8BqVIL7TTa9TBGQMJB4p
OqYVmyHedfGzngCsXrnxfGgUOsXOVHhtAmIo8LQ+psIbjGg0cAjJGF8N04qIOJPofXFL5sI9MdKy
UfwAiz4YD2V9NNONaO404baUUblMLuY34Wg+dPvsZr5LHhVbSEnyCGet6im6NVgVBQUmyl/L0+CT
CdxZNQqQiII3vjtUn+zN1WEuzO5/0jDVlQ2yTP//C2yQNamwLFr595MKn6w5yIVgzHAgANweHtt7
Z1JlEtiE9ExX3CivTAIC8RSNLRCT93WWTO1aLcLa1RZC+m+82tJi4zoBfKJwWRGeAovC0iKq1bkI
1B5swh3V3YmiBSqNWcxw6KllQ8TTGQ+NRgzFiSxg2op4gp3+UeS+H8DSYM3SZC59cLO6qjvYoDtE
96AOOFPSpOCQItrDRNs9gJStSvsb82l88dFO5hZOCcj88V1ogRgkyba8RlVQhTrJ2a3hoX+PttlI
0SGaZ6Vvs9fg2CIrptMAjXxvhQvFIO0uuhVR7WkgB0Pg0WxS8fdf1JKMBkEPpiEGaop0MTHspCAI
yyeNHbek9al+E+zbtzBjwq1wiE8D+q0jW7ENroLH+akcQaBD84uB9adApX5K9z7p9vWdntIyJXuj
JvqDdNe8oKzhcrofdgHLThVBlWR0An8BslKiRm4UB4QpQUXnlBboNxvTIXTmR6RFQwYy1ugtxLNv
5XP+XD7XMRkC/r9SEv3iRbxQoHZ5MxEMmCrlLeL8gJGmiQt8cQ3mJDQbQS+Mb/IuYo2JDCjhcc/r
1vVR8wzIwg5I6jXm1fVlXsj3X8v8r7jMa9Jk2XL87y1NFlmWH8KMU2+Cf1JG9JnL1neSuupHyQyn
VHVLOXgdZBXsGVVEWqNBby5wpFFBUdf87bVLLpTD3+OSS6/vx22iMhLhSQA8AS/4+TYTTU4qS8lV
F9B+OrKG3twDdXlBu5VYwuqFFubwX30h+TOlh849cEoQ0kOzlsUsRnIRymZToWmF7/tUMYuB5AY6
pQEIspGjcXSacgw2hoUCKwWcmI6AyBip9UQjdT2ZNufiRDuKKfMmJSy3ITqZUBWoddB2hpWjT5C8
9UVVIsmsmxDJsZ/kzE9uRllNwfLW/qWV/ecFen87iwXKm0SPECpWXUuhGQ0HtHuhM7ymmVRgakIj
7Z4GOUsjBmXWg+GOiA8jepRVV1Acfk8QOzPGQ/6UZsQAepeuKd1Pj+n78S3WNchSEW0bML4Jlr0H
isLS81MQZNH4ur40H/SNuZEfSvgG5uXwvT+Mbn2IVjKCa0u+pG76F19ybaHf/qeXnO+4hRcI2+7P
B2yJLS3CLBdlAWZe9VSB2AblX09NRwATpF/7cWtba5m1+EdsrbV7VX8Wj3/1vS6hPedjznsayMAF
8v8WUqvpwzSeQXvqPjyI9PIyIC15fLy9vl6JSpwXZ7l476+zECeBmYOkkF9n2gan1gMakIhb3w02
rfe99GoP9YW2TmEgew0ZiSu4CvVJSWDb7cuLnDw9bZktuPZWxx+RSb8oyb1KdJKTCzTfItaqUS8v
IvMfJmYpX+rRjCoUiLsFcgEnyD8fdWZHywmvpNBOaFVQ0atnmoMp6Vhuq8tapGgpaqBk7NbwVjbk
yljOIeF3NgGYNP5hY1nbMGd9+24sf+2G+VRvv9swZ3axd9fRwgChyAwbpndAx6Zvm28elEzhqhYI
CexxjYdibb3PmZF31xviqhGRpVTdlo3P2cisy/QGhA0awD0hCyMGfQdgR2uQeKNE1FJukh7BQ1ox
lOilcJfWsBZrJ+a8EO8G9E8/MasrtkgY/K0rtuSXW57QJaa50TurTyLskDyjhSvCLab+RlWZ9KbQ
MEHvUyb8zbtkIS7/4btkdRIWcvXvMQmfBRABDAahHy/ksz4U9ihxIs0D8HUuY98K8q10BvfwDTzJ
7MGJGXkNbNKwhpmXj/TY2ArZXF9fIL9PJrbZTfRhwza3Mdl8LSIBsv7EOng3KHURI0671gRrNQYl
ukhuMygaqh81Mjrhje52E+lZ2OO3Zlvsmi0O8oN+QL77iEzRM15ZUmEz4ei3jkLuBOel2iiPGuuo
tfFptUGDRdu89eGcHH37eIfa/yvdRqMqomw81FFSk+keAml03JgscltiUHzZLXGvkDV1xl3ovIIq
yJ5pw0r7td6p6BZ4c4XQlGDDdn4tDj5Tr1ryKlDXS1zD7jGBOqH2Y0sSfHxCzReTvabQdjatyRZ8
kE74Har6e+A2DlrR4sVg2qXPV9qBZPsrkxm2ZnsWNJRBS4xDZymxG6clotdTA39W8QrQJ9DI9ff5
fYRL6kw7GRc8XCa5oncfv7XbzrlH47ot7uc5oc862z8O7P7CJPcIb9H7q1NGXbQm3eek8MDTCmXs
3uMp0OoTbbtFThIvV7Ypj72JDhoZk+3F9fEIsCoBWpDo9q6x+eMBROJk9zJeovOB09GaNXbLdh19
uZMh+jMC3m8W0xcN7wPPuF2zfJ+R3nnYdeSQeoA/MygINtCHwy72albZiA5dhvtdvucfVrLaCb1h
2z9UaMtAyoIMdNrG+9jrgGelyPyQbhtTdBi7khE+jPfTVrnkl+Uj9KmPrzs0HcYjIS8Xj5rrX5rk
afPWkbs78QjI80hEQqo9yDUxx6XdMPHBfky81tZJbxfeY8M6NrB5OzjGAdMs0JF4AXEnMpFNTjcD
7m/lJHDT8IOl9d+nc8lZXHaAJ6KiUXU10tgp7hQ3cHC8wo3I5WFks5PvB5tdGS4qu7ePjWdLWwzR
mRybshWrb01SLKvh/kckxdr8LDBJdVtVLYgL+PzwTeUfjMvBPoASFSnubxKbmUUyun2a9tRWXJyB
nIhOcLXfbq+PK9OzLrQWZv4vofVLaP17Cq2F7fiPPJRr8mERgP1Hyk+QP34izJHWQk8rTq/6Aewv
qK0/h2DfgW6qWc1El+vHxu6d3unszp6dGT+zu9EZHeSeKH9u2lbQku35dTwjxZ8DlNIpnnJPciTH
3M5MphLTHNkOaWYndmTHTLD7jXHqN/1GoDqDQcMs/IxgUWvgMSByR43aye86NlKd7Dtm97a27e2n
gFnMtLkmBSmPN9jC9QQtCoSaM+Cv6FjIkKeBzw6LIYVVA2l6EZOQ3D4p9KnE37mLD6PBfc2oeVVA
O54S9+qkshaGUU9OBd3LHUn21kX1rLgz3UPT5mR/tb9/1BEUCMkmhflwVxCLzGetDTX9srvTYCsg
nmEQWICg+iXHjrzwuXnjA7p+g/rG8wOe50bFy8sLsqFbGtuJEzipm8F4VcnkdE5p82kBKPO2YpOj
OxkrXW4UoPyJpe7XehvrubLWC1M+ApNYHtQFIv9YvQ6z11ETX3zlFahyvpK7nvEMJ19GdTvYpZd7
plt6I5tsxRGRepQRRClhhUc2WoM5gR06MX7LEV/PbJSeY8EVZjghlp//rXLRgRTBjNiJ7IameB6v
dgoa2fMmcxM8O26SA3xedEYSL7MCJo3ozDBBwQW0nx7Qnxj/q5eSW9uD03izPTFY+r4tE9kZbVQI
wJouYYPhZvCQMKrI9nEbOr4mG9YbM2BxV3ZHs11lK5e6KzkiAkGp1zslQ2cYWOAatr2JlSmclsqb
ktIceBo73JDqRvTmC+VY7CtP3rcuDe2AAS9LUQeC4UjbfBMRAvPcrtzcyWxn8NqL9kJ0RJZv8UmH
I0PJFQ236FlH0UICW5ibnujxQ1MYkjAMaXTX4/fULtiIT+yRTUZzLYrOGqy1W0zFDnEnGKBoymeb
to4vAzcEo50fHgQGNsbe2kfOxgJ0Tr+ZLjuHRF7gUZAjueHa9lkVFYuA1S9R8S8rKlBs9rWoWDq7
fqcKCcrneXCsgaBobIBjIfBHxz+OvysGH2dJhozgz2gPoJ6AfJCYaE84gb4r0gkoiZzFTuYK9LmH
w4pNa3sRCHIeGrgDHZvtjEXYzwYOYUpTd8vyQ3sYPP1hxH5WiY847LydLgE7YDgVgZ07gJ9z/wKn
d6JI/uMj1UuRXMgP4aml6dbyWrd1cfgcxQX6ygsvCg9JfWqeTw6knf21SAW5xco8LTIadR+jMHao
VVdBSICf6I7Ckz8MlKvHztaeZ6dnJdTi7GgPqTdDKqHhJlMYl5P8oQOTqtPOTRlg0JCYqp2yxo2d
EPMW4N9gEdoEts8AwsfPwC7cYBvZqdO4lSt957I3gWTNIV9jVrjhNX9fBnQKf210jKB8Aalj1QHv
g+yVvvNPkDaxU+H9IcPa2Bn1mYAJ73eZy1/145XNK39FgUfo8O/BNnWirbSpXPzEFSO7oo2bYdwR
1iV10E8e3xOMLLEzu3QwJtxjDi2AJhIYAZf6PgtxH5mLr0Pm8vvhkYtgG7N5U/DxOPwnxok7KfAq
fuXz1yXXE/x9ELYX/SaDyOVi14ABYSCgENGrxMtgM+zRBhD2Q0qso7ZtvPQUn9SHwoP4hm5tL5ob
aTuw0QGHn9udjZwRnj03ZlBMwCTWuTlWQaUhTaDlOhsaA/IbLEducZbRBWsvZhvSnXLtImO9gg3f
jyPWQMQp8e2StrSmIgOp2kmjEhIKCQtt4SpyEie0Q5uBSRrGicAEqHeuuioohNrx7WmTugFU2uRM
LMNzrYNIAjcoVIy1d7iqDl0epwCnDZQA6mdPE5Po3nTKNw2GhU/DA7j12ES0K+R2twG7LoD6cdFL
k+aueYrdiEHN+9BrPoVRMuFs2eBPoRpmEikZC1GggoIhxtWo5VZes2/2hnt9qKAqa6ixwwAdKmPg
NU3Yg+RouOkGE9TYJbY9P1+gHgT4KXEUGgAItdvsLG8gd/wOTUwMhozhs023QT4XKrfDAcFoWW13
rEBoq7SNIyo+cG3LJlB9PSEGogYzvd340POwyzYIhXuNp2ybveTKD+qz/tyw6TnAzmxYsjf3/caD
X13QmTvaQJTD/MrIDqEcdpidB6e3hQOWFpZn4AKldiVsRze16RuY4ejbW0qPL0in0+vbi6eY3N4O
5AVWn48Fo90mvtUv2I5bexKZyYmHWBpyw69S4R8FrmXBPASZKC748nJnbWqGMAjj26yyh411FWCF
TcxUBXt6wtbiS6oxEy+vHcSb3GFT7AosDJeFfLZ8LE2FfTABDI+8EKyePYBXCO8NjrINN1usJDfH
wfKFXcc3E7Ll2EI+jSmMZWwHdA+HcJ3tCnYmNdzCM1wJE6ds9QcBoaHcxW3RC5lpdMLE7Gm44eE9
YluurdjZZXD5VgAcH7s+9n6OB3BtuAUuqBX81cISGgyM3fgYYSVkoZ3hL8vw0juPZBnSUUs0L+3H
BnmSc7SusuWzT8IPLLdQ+aFABuXsn4wP3PfgB7q4gPJxgg06HDuoQLvRHImpVNpLELDdRbAz8Hvr
ibYSkWCjUn52dXrgZqq2L53vEuluIcVYfnm2VCHVuByDxerkTrLt3AryDtbrcbrt3PoaZLKHxpUI
pB1eB0noSjv0Jd1wyRxDAhfQVVzWwfJFbDPhKEE84GZYYIS8BCvWtXwd7btH6UI7JPvA0y76+8Id
iYB3WTYPkSKyemXBN+CykMthNOZiZykLzZC4Cc6tDln447MF/BbsVVLDY1Jhw2LbbALHxCHjq8QD
jLCtd5I90vBucPAqhHN7vGe46qnujTtIZje9Dmw+xnaDgC1D4K61YcHmtwFLYWMjLn0/3NduxyrY
nRHkW4LPxy6w0YYO4iXGIZ6gtGfspqeaUpjVNbYn1gkrGLrN9xROTcnkI/w4nH/uAsWu5CEail2I
cCm3bvGzd/hK1wi1ctXJRTOPrvN/IcwIlV8ByFMjGAvvFBsRNoMbXU6IcQr4xNxFZTQ+5fywwc8K
2cTDqpBdmIwQu1pCfLyDWS1CwlruAHerfLsAFtIx9jxIa5zFWADbHU+hCqXAd7gbDrfE0WcEWoUH
Wlt7tGf4ChZ8DoXwI8yPqwWBbcFNDTAjKeYcJIxX2T3EnOfTDO4M1go7IYNo4w4vHE8gRnkCo8Xn
c3en80RCIcFxnIyzKjrPzEbARxqPw07wQhzm88NJt73bUsvLL0SAJfO7fqsdsFw86E7CJ+EIRW77
1zqSA9hKFz4zPXydt6IJuOoPhQo+7PsEQ+BOhHZhMgVfXLkmt74nnKCYd9ltvxl3XDHDeHD4J4Dl
Cp/IjQoYJU7Oog13Bmccou/wvBuvQflDRKCH8OCrEUNoy85edgz7mW/kCEbB4IZwAWF0YAqyPcpG
L0t3Ezk5pelrh0C1idXtkAipsH4Wi7CVWxetNypCX7CPMUF8ttVT6PJdzT3k6p7PNrQinB3s9Ruu
hoQb/lr+V5M2G/5vzYtd+cQ1J/cGQxduFLxBvJpi260YhKs+9pLD4JeP/cvH/u/iI2nNnViE61Fr
iuLVAdG4GMYvVxwNjLwnLiblwxooc9154aN5BwD45bz8cl5+OS+/nJdfzsv4fz4vHuUR0K9cl0Vm
RxKyLLC4+AbUADFpzzVgE68UAa5dYwEQ+quuse6ELVIFv5ywX07YLycMdtcvJ+yf74StWtGLRNXf
ZEUbK/J4WaIhilWSWSMyJQNVz3mP0uOJ83yvXPLEKkeOIf9IEKxAdlc75xBL+KYG4sYzU20ZeQwN
saYZcRge3/4RNQJOz2TPrzwum9DXwiLiy/28RXgb9ZK25g4IG6DxBR0BeixYAPgbD8jwmMePOOuO
+8druK/VO13kOv5173Q1/XXOpL/zjP5N01/g3PzM4AF1ImeyAnHjEkI+1D1ofvqWb35E6xCv4zG3
u7uXu4l+R1AVtOzkDn8oGaLpO8AEB3xXeGidx/sQh/Jm9v00k8sKL20oguo3ArkElGCbX+aXjWte
tffylXKhHMajelPaJQLaFZAjBtJVDUJL5Orq6hmkZ+QKUc2UXCEUNW/nregBk7qd3YppCPV3ToHo
aOhItPAmgFkr8L+AzwbOdegQvLsn8/YxJcbx7e06JNdIA2CsAnuJ2PENOQAF95AgsYdeMfSOwzYF
Z3e3Q+B7jx7E9OUlpsB+IPOH6P9dze6Q2kBcUOM3DAgnUCEd/8mf4Xd/vMNcnOcIn4xWE+dXcFDB
8eXrzOTnUfR3K7Pw7dMosRIz6VRglfljh5QP/TbYIyvIg0GcGxTi3PckIKeR3Jxr2V2Al4m9J8C/
7IGguUWNjI1eMQydhQhP2/VIrjg5klexHSExgXuJEXO9ewHUZjrP2huwL7H9ttZb6gwn/WBUv7uT
hVE9ore4NsrIB+jfygf/FTBrd9ga19GTfgS72nG8QuennIwh413ndSpaBOTmwkyMg3mN4kAVbT1i
Xk0zfi+edST5mAAsdkwbHxVeFIWD8lG3+4H0j1+vgLJgujpXDwBQ9eezsTDU0UoNhL0+zgb4lCPk
aV95CjSjz+AgIiwg0QF9pW4zJ3NSGyT018l1eECrZWTuImSEeEyb44O/HtO5wO6ruVyY9egFpCpJ
yXMryFCpFJkopEIUp92bwHHxfB4AMaTZnLEmtEUZv2QXQAJJ94OzBXYJFVPIbCIL2JyTMmAGpzGG
CkwMckQDUpjpATkjWE25qz2iRHUFeQwuoBV5w59/J5djkFAbkYDx82yBifHyJC3yBgcO+ZmQsuXZ
AZ4fygFcGuzgxOFLPTJx/h1yP8CjtZccjdbcpvjJ09s8yewj/czT6RzOxNPfHGTP93tEM2Tf3bq0
A5Upx+CmtnaVyirwyiPwPG1iwK8bZDAbFu1HROme9MvZ3nDIj0lLqHskfrGKJhKnDfJ+vXNOpyEI
zUeceuMZlmSxBPg19ZLjFXpb2YowEXIkit9Kd9i9vPj229vt/jVzT1d5QvKc4PxBRkUM30Kcwes3
izVAqPHoOI95c73Pvw+IfCNvjURBt+G/8ywQj5UjvYjgen3OJyNl+zduL3lRItGpeeRPCrZ8RsQz
BgH1uhs+vcOtsqkIz55FJKQRRAkE73YLiXFd0omU9FYktxm7vb0uWOac7xAy8fjykqP2jkvRr8/B
5xbi/2Xvy5bkNpJsf6V/AG2IDRF4uWYXQC61b2QmyRcYS2RhDez7189BavqqClWTMF3TjCSbNskk
cREBxOJ+3P24n9/u5qlB89U5Mocs6liLFy0f0zsOQUoPTLNdt8tnFtiuwiZN1/S48tA1b3nqEHv1
1H97y/8pb7l6HhaU/T/kPKwZY7pI9v95t2XN7J6Yga8O7r/N7l/L7C4Q0l/Mq68BJfonAKU10EkX
QOmvAjrXYP9y2O9fF/bLOZvwDqpiRuo8UUwARy+so8jLAENHAPXUw7cOzJ27fNhf3GVP9Q3Zg+Tt
/QSTYpM6P5ObAEgO3AOv/QwavRtdAl7s9SW4PQ7IPgjvfhlcsavBJcPMqp21nW5yZGJiB0S97iY5
8Soyd+4yCD/bQN5R4oYPxQ6qTPFDVToPKSI9NGuuQNnVz1vEZ3+zzzsJtrzbPUy4JwSjpyGeNrci
vPIYStc6wqBbNMuObvapBUWGH6X3ZYbmMxd28ADG3eoTwg8EIMk+ubJOXNHSbW9mHmi8ndtEOkyv
gfqMAznUdObtzc0DXnwHktVW39gI+WfKUYsK+Uy4BJXHZdhTjHzfQQ/WyYnTWztBtna7OQ/kVj9u
gRb+Vh/HPmR+v9q5xb0bzSTIKAYQ75AmEM7VwwF5jcMXxNHg3pnIgux29xwZl849ZSfvd/cPBdpl
iIt4ZCWcmN3WuTO0uCKlj0lGqcCb3G0vLp/O7+HqZy585n/jZ4p5Rc9958L/QXMvstoKqZpyM3NJ
k9sJSZptBOv1PCdfni9uqfP96/UuQP9odHlxi5QNptPgV+6eQXbEb8td5NDmtMK4+cZ29QXf6nt6
be2tK7XXTwFUCPbnV29+o3NvvPCOk2/LXA14Y8y23V4hoXf+jz8JRp778xdhfgONupxKWI8KEtFo
Bhrd5PA8N5ORa+6a+HcGBqbYzwzNmYmeemS/JVczbXyO4MNt6D3WmC7+UqErHxmL/pq5BMbBd5ib
Pk6bygE5zen6jf94/sVX1sVexr+DZRrhhHXRD1/ROvawFmB/7DV+u5xL3YWiHMKGlXjAVYMu4gms
UEzLcnPk9pBCNZxP88mYEHs/I6+6vXB26GTL8BNi+ww5Gecn/v55j1k3nyvnK0SznMrBW6Khbc4Q
hojCLyvnEb4QDU5PyOO9QHoLtLyXld1l8yqc2d2lOJlRTEZshvgIWJURL//Fdr6USADP2eJvN/PP
dB4knGDf5yao66/z5hm7yvHOb9bavbMXZvyvf++WoiO/996tHd+FwW3/8OO7MLp/z+O7MNf/Xcd3
xTsuxQx/l3dcM8CnTNYr+PaXMcD041VBIUpCamgWyIHtefXiWWKQWlg93z2HaE+qdzkG9yDZeISt
c58AUT7D3nnopZiLVCudC8ScDcZ7w/bbwxcF0nRqaG6wAf212i1vY3QUTeiFHTc3p8led3rD9hnI
9jOd30Yz1YBhU+B5Pgk0Qj1fVU8BtLhLB1qHNYKZEj1ds4XHTA227zz/Kyjp29tbE99BvZcYX9Ht
1JWJ8m/saHTl5B5zn0z853gx7OZWoxgJ+2hr7qHP4gToIkGRZk60xhu6TxD/6G280aBY4xfR/UEB
oKlnetT7PuPoEr9w3thi7ubK4iwigrGMMIXSx854Ep3UI5ppZot/lcP1jICV8w9NmP6bb+apm2bu
rUG3MX5GOl/+VcWau7AH9Jaz7ewjcmfuDfhm4/8s8dMzapo7ceZ+xPlP+1Y6+LVf/wrv59+D+cEI
Cj+hBQwk/pnmX6CYgZLhhqI4qBx0G7oD2rvmKjtGbs0/Bt0fHUloC5foGOhODRZQUsOvbDLH3v3K
3ieXBA5qwDya80v2X/in347Twj/pgOg2T3CcTERJpfMcOBel+/gJOjEzNKydzNvOPzGfEb3JLr59
O47ekbmYXFcA9Hz//gMTbODDY+fHw8tlhFNfuCEOg/bW9nb14M8I99Wt+9908D8cG6XUb7u4cKpl
5WddobGLJzg/Zyrmv+ZNm+FbvP108Qk9ROglQgP5CfRH2N9Pz89QanYeXg4HjB74+VNh9lOCeNi/
mBEe+mmvL19eXtBL+LR3XwyUY+fNvaTOfJ/dJ7ToRWjRKdCHl+3Q4DbXa+PLp3AzOis2b/XrFh79
7/V160Zr4ev/bbRWjdYiNPzTjNYqUljEmH8oUvgQaNvEJBC0IZSdkhOv7KXvW1E6DvCF8FJQgsaV
zmHgMepuci6/W1uI/16u2OgPR86qV49cfG5EjcaKKR4ZSvJjMBWmUqgKAizNMw/RftqRbqdjUnlJ
ovU2mzAjlROMGuWJAwmtL32PQfulzmrXMIt73dHnIoReUzZWOyGT2rH7zlx74w8Bw29vzBdQTsdJ
IvwahhOTSDr04YKSE7rFBXPGG+QHGzT27guMAfn8fSYlXN4GmM+/4oFPWf53gO7VKywAna4k1MI5
XgGB9WyiH4PN3Cg3j7NLnXkszNw3GIAn9AB09fSSggtxHgPQGRWde4MFatJDWydhiTe4maPjHw83
80DEuy1m+jXzVJvPl7HzsPLItXVfwo4/ft1Pk8zPffUCT9RF2/SGga8m2xJIDryw0kXuC6mOErSC
cjfhvsyDETDJZ9YMu0Uf3wwNtfOQgU0QeSBIjHtsyYx+BdL+yHKApPRyOL9SH9u6V8dj4doH1RkG
zfCaB3jr5xlhApUBdiKlMUPaL96uczGPqHDu5yGLv3AMFprHNu5uqzkOmRu79/tPMxKYX72f8zEu
GtEPh5enl/NvunqQ5z1/ZXD++IO8uqULT/onbemamZxlz14v1J9vJtdu68Ku6yBhfVLgDGrn5v56
Jc+78ocvuc2/7w8/CU2cueUnfsSrQxkPTJh+D5eE21LjAhOMKcFgEje5iY+Ncz13wUduepuDUtVi
5Bjma2DcV+HcYjjDzHj6MVccvm7O35S1O71k/v55d5qsgIjlEPk/AkSseKPT4r3asT/AG60ekoWN
1VNkSah/45CYLkaJBSDyAi3BA9TuPPp29gmG823wEPPvBEh0IxIgyda/BRdxBy7jE3rz3RVksvpO
S2v6V3inhX39Iy/Tf8pR3v96lxf6l4sf/p//29ZN9T2Nvmf/cNrq5/f2H/nLP56a701UN9Ev9d9A
+nJWgPyvpS+3URy91rmcf/evOpcGkeqflJl8VkX7l8Qlkfyf0H1mEpLsTEH7Elfs/2lc0n9yi9jK
5iaV0rRtnKt/iVxS8k+IDVtQ7TEhLG2blP0ekcvFUG8hFTdBTIYUO+TLKbWX9JZSpVEjwKk+jKyE
XoLR11+6kBvPWV2Ju5Bl011i6dHzpWpvDVAlL5IhHNy+pOn92PRh5Lxasv88J69FN8lbssfpfQS1
LGJy6BEhc7s4vUYchIHZG/LAacwuGo7ZRXUa51d8krbT2QqjjIw8204xVZs0SoPIMQrq+k2iVxRX
ZmT5m086vYhSVEhsDjNtuWxo8CfK/MxuycHPqnQTBiFmC41TveJXT5Smt48h2EcIcmMrQW1ZOtYx
tQy/oZ1/MPw0gJoZAwtYm0hFhtJyEr9Ru8Fqrji1J5fWU/9zKCpw8H0hL6w4iaGbXKVbTcp2N2ho
5FjZFFyo3vf3WWfTXVNHqefrbriyUmPYJkXJt8QM68+6KXTmQA7ahoJwVW4geBnszu/kYkjgvIDo
piECgvSWgkD2aadfuQgxNlR3nMuDkWVXRWtApbu6zQmUvTPoEMlsTyDcY43CK3LEvGHksrHzeAvU
PpT7MGg33PS3lGGAUyYvtc63cSz3Q949NUI4heHvDIpp6sbN+dd+v+3zW4NlpCxI/OE/38I+6gc5
65tGHUJqlXtDJbYzFmW9sjgfPgUittzCAYM4/NKXDX5uqShThxHy066M6eSMtRy2579lQWY9bcGs
tgKlQgKNbYsvHhOwEkJRKQ2PXTpGDy1JrQAk9qHr3CRI64eq5qW5ZSqODmNVtLlnQ5j9JlRmhXlq
Cc8wkqyiPWZHpWXQOsVk6Xyj7XGKV97zg9WADrbNoU/OqYTqzts1T9IqrZnU/iEuCmNjG2g3oGMt
VkzLR1cN55BjwU3IZonlje6LyoSKs+EflGJk3+VRcVVSs3DNTDRuTARxizqGZmFc1LspG5Q7NiV9
sssk+ypoNHpGJjAxtAojCNJmP6Kwtvf9kE33cWMljhV2jTu2Fru2i9rYtlM3eXFhke3Y6gyqVI35
oMdpuKQxza9XtvnD9YOwGSU27hxdrl+mI0rbCetn+ml/WY34Eqsan+GBkp2yssxt8xRDfIcCI7vK
pLrJZF46eZ7yRyMm1mVrBoYromTNlsPfvbWgErdfWBBrFgQ29FQreG0AhoCrNm6CY0B5cDVEBEN/
DJNdKb/Mr8aKQd2c2tVNrevWO78iM+x6Y1TnJ1s26GbQmLeg1/n2QDVsaq0ojIOjVhANILb1JI34
Z5X5xkUTW2vyKbNLWj7NQkbNggeFLz+RxF5/Z58njHW4ZXaaVK6dy8lre4YWmVzXXlEWUN6MSrbi
OOZobvFQiyjJpOQzdjgh01cPDXKADTu31cGH7t1tGBXSzRjPIAGX5V9kaMvNyLMja6dpJ7q+W7mx
s+FYPh32hOJvyTAveuGlYzIlAHUF7FfQCUhap99CM8f8vDFZk0FZpAtgwySafyjFzBpoFBJuLR5V
cpuIVET2weiqFg1oZW3tgoz0z13ZhvsSutiyV3JP+vJZ2dP44LdkP1WD8OxAvnSmRpcgs/J7FtFv
7eBPe6PkX4Gr5HYyaOuMNOm8Mc2MbcqTl4Tb0S3jkHEmWYJhihYkefLIr65Ey46TOZqbwo4bZxwp
35DWkFdRnUebUVXF1URMDCOerA2X7X2Z2tVFrg00x+WR/j7mAgPVTNFc5FWP2Y51gYFeVVy7hE+Y
kUxGc8XUfXAipYDz4gwgkkqyOP+1FAPrikEeMlHZW9ql5UZrH41/pUZXpKVQM9V6bYrQBydS2qZS
uOizwteS6BmLwCxYYdkHxnLreugs5hGZGXsNW3qRjyNmNE9l4RHIUd75Zd+uXIgPjuSsCw8IpXBk
2LIzoREm+o3SBOckZKbTatrcFyx4IDrPV5DhSQNrcfoVnQECU5Cbh3F7a16qKIktewztgxVN2b1q
zdZjETO92qpReA5Fv01khTnlamRu0uW1YzX9eHnexL0HyhJGlUGZnpjSMuUyZzLouu8NkRuHNNfc
qxqZX+uClLuk0oPjS1Zd0ill13SMMARwaOxtG+bhvjbLcGUMyQfGFpsuBNCMTWYZrberESUdH0Re
yMNQk3THAU0dO87z23gUj81kks35D//gbKOIikoJkCWzyVKgPR573mUZU4cqGqDQBn3Lbaxy89pg
o7VL45He9rb14/wz3zlYfBZHFAZnZsIQLXFUn/bVxEmvDrUZQo0nyr5XQ6JWnNbpVr49VtSEG8Fk
fuwpjtXi1jays3XS9NExN4rOyaey2zQJGy/63rIefVnVe8Ls4TLQJfxZVUe7kFDjsojs5laDCbjp
jL5YO+rvwrHZhQp4SD7HqQgS325uamYZqCw1oEWbZRuLjN113PWTRxI/3TdiNHchY5jzHJWRV0aq
v6x70u/KJhxXtv2D804FgRNQHOLbhC8hc56TVAd5Hh1lBpW0MQ2bvZ0X3R3CVv+bFLTbRIPMdrng
9l6EOrnMuo44ZRY2u/OH4T2soegXlErYNt4FQfrbJUF+xaSDX0ZHYcQlhkM2CflUkgChcJ2GKI7N
gK9xKh2Ex0a1OVvJOZ0aN94eE46AlHMAPo5lQPz/JjHNB/RDdHbXHf2knNy8oGzT53ngKl6XLtBp
v+8NvzuWUYqJlMmU7UAQK58UydQx9vlw3Q5d/U1YdnGXcBo8taPZOapJq8t6gi/sslrfR7WqvcwK
Dae1fOl041Dty5RObqIF2cV2mzlZYmLcYlp13kASa8V/vTcpnFNYFGB1c74Si08keRqOOTH1scz9
wSuqlO5UTC0vL+1uVw90WFnT9/cbgTWAKoYXSATh70LVKp3qQobYUt1FToWi544ZIV/xUO/DMQlQ
RoWN+z1HlidO7yvMZpVplk42y4+jNSqolYtLqm0KjDANGxaPzCunod2YNDPutOiDXRnVP/qImr/E
SRpdqEZj3qaqowMVkCw/f6jfe09E6NA0gxFH9PMOZeU6NRpNs+RIo4B5WZAnXl7l7MEs0CN//lHv
7w+XDDgZOAFPk0t/UbG2GGhOs+M0Ztl9X+XFczvGpaN0gbmgtYoeCG3abWRPcs3CvrdmXM5RMcPF
md3mAkv20IauJ1qnR6SS6VMgYCCYHIyN2VgjhgP0+XPsE+YCOeY/GqTVPakM9JHUhPzuAz4HaxSf
D1tim+Z8IF+dhLIXIRorRHY0iJG4pPOhN2blnszswqnNYlVm9v32zpEYUn2Uz7lGcxFhC6rTOKMa
+mtsGo6NmOJdrc3mqmE16qJKdg8l6XHRdQVOPY2RWxl06ZhxSa/lkILb7wtENiGi4yzUxmVUDEA2
cY/Bt2kU3NQKmi0RlGV2QqvRi7VvOvbYDlfMKqqHouyjlSP0HgPAimPpwOq0pVLLSD7IU9Mnug6P
9dCnn+oYejEmD5TXlZW962hdeZOI1RrimhfpreFF1gACOQzriH8uOf06VyoK/TQ+wlkm935K5GXu
d+YuFt+U9VyZWbXRRjxexZPubuNMliuH5r2VEhLAALfm19zv4vTWDTV76FCnR/jHxuNjUTt9WHQr
a/vBUUH0jGuJbAz6C5ax86hNOVmlTI7crFPk5YbuKokLuaPcqlZ8+oePAnI1bUaxm+YCOVahJYe+
TdNjmufaqaVfeixmn2NhyZUnfYCtLMTmkEsnsL9A7ezthbMjwzLEmOhjHwSYAI7cwNZoS4wF7hnG
DScGZADq9oshC7Udm7G5b5MBg/HbPtxUFo82dmb3KyH0+920KEPCwFaEAVxZs5l8ZQKiZDAqHmu8
kV/bO40cnjvZxlqg/v6mWMh5WQoxtMDnn1glr54iiU/GgvT62Kkiuu5kB80eNWTbGrLPe5u3wgO5
ol85qO/2VTF0a0rbQu6cI8G53FccqnQK1Xg0JPvZiircdnVCN0NQN4/nfcn7UAyPQnEYoFkxQaxl
+cI0A9WYST4dW51Gm8Gyuw2yqUh/B2V2GUwBcYypwSwtNrTXWTsFyMxwfXH+Jd7tpDo5MlxKC5mK
d+9AZ1yqfE6PvaQQQJLd4CRZbK3cy3c7iUoNRighaWyiVIPyyNvzgjRQmZkGK44draILoybi2hxG
6F4Sa9oGsfL3TVnEK/fmLRADwkShCetqSjnnj83l8iaE91Wr7PpzIKxr0sYPdR/3jg7JIcr0y/ll
pG/X8deHKZOACiexoXjvt1848rHRpAjaz3oSFcYwNaJwDKtKdpbNIHOa2+MuVY3llQr2wa4Ivwt0
nW0SaYgLOJnuarLqwDNj33LarIF0VdjVu0Q3latVlGyqduweiUxtF7ETxtVno9qVohZuWdfDiq84
UdJ+8xX4FsWApODZkRHh+OfC3kS4csbkT+1hLAx9qY0EBWuckRs/LTW4/RHd2GPfucwo9SYPkCVh
lNX7LkJJhItUHhpJo43JebHJVNxtlAUfmugsOZgyzXZt2Ve3ONLqMh2E2jR1nzwZALAbVZYYJ8f9
yokxHecKNYyXIbaHXZn57EhjWbrIjce/KDvksdMMmIVEMplccmi/XamgQstYKMgmSs1iO5Q9JscQ
5BXPb/O7XcbKoB1jPlozCl6KOqRNT8ZSyfbQ1zF6E6wG4ic9HnX+KQusPW8AUB4OLeJpE4WcU+vZ
K8NH/VDbDffNw9gpiu8fIcsxZNxru7z7Mo0JhlhNkdiWlSH2fqRShEBjBNiTRg5F/HFd60pvq9Zq
vJHJYuXt3q8BR5oYOAIHlyPoX9h+5RvVqK0eL2djmA8nGFOFgpe9cnmXjRanNUDJWVo2yj/AvQs7
nMVhTaJWmAfVB9BlABr1eNdWTpvy9A6lanwr8UO1YawpXKxL+c2khnImY4SkgjBBQhWt5fqFIqnT
iuQWZYZ+ZSXeJg3nbUL6bE4xCCKQxrYW94SHUWdGyiCHJBbCQ2SmXCPqKdZEdK5oMwwNKkW4a43g
h6pxTc6fkreO6tenA0yhMIbC91x7emtxCj8PjdwK6CFVQ3zZygGaawFylDqcmpXNeGdJka8CZrVM
GFQTTUkL8+03xVQVacYOCCb0lrcEGgp5mrmsoMGNBixfWdhFYf/0bQihAeLQ/GQjgbN4IEPVd4Cn
Z0jR+/zrqDm7MCtW3Nmkxuw6ZBG8eIRuOQr77MIwJiihVNrfTm2S3CdJNaxAgo8+HzkFaREOUAlH
+XalQzMxIiwOO0R9MXpIgEPQAwGQw5KGe1mLsW2/e2dx4pH+lqgpIliYb+Dr659hFEpSSnaAgfev
gAtxhvKB3KJbTK+t9NuA9teVRrEb6UhUm4DmFtdM+K3SXYsz3Na5vJuQGPa63niw+sDaTLyXt6FZ
mEdTxnLL0hTCWXZFXUSpIxI11SeaYxfiZ3Rr5wrKRIJAnGMgaw7pw3fEHSOEge4B2snb9bBSHRaT
z8mh7yh/5Cwbbvo6h1RQ0WIwGWq9Wx3n0su7Kb4/vxPzSr/1hFATtS1QYGzIuKNi9PbJBiKmgGc2
ga2jdNsnFMozaqoufvdTkMAwAQaJwr/UfNNf7beQE0+myOAH1YTEiRUSqHWYJitb/cG34PjOZA3U
kS0U2N4+RQ5hbIdBKg41cpUbnmefKt6t5YE/MEoceF0hD4PsF7Jgbx9CjConqh/FgVihdRGYBmSK
2jy7suLMfPj9q6Y4SDYWgWGSy8kqYwJKEJvwqCYLIVmWoVSZMd2uePwPzh5yttgXnD4UK5eVCoRe
IaYaDPwQAejspkDKnc5j8dCPfXI15sVwnZuoVLPKNlf2i5zsyuL0WRZXQOVIKILZsTj3cW41cccs
fiDtYIcb0zdGaBXpJviepjj1TginwlyDFPFVFHXx56ox1CMyV+WlpSP1CyBxeVOkln0kYVBl7tQR
/7uR1cZDwERx1xSpqh0jk9uGm6ipx6WMfDdL4+lZj2EsXFOYyfepGTOyscZIK5cmFvICqNYW1/ZE
IVpadjGcQE8SdCAWqvpOBEMK0oiEuso6JTZK2pkDG4RwdGz9IvSaqRgqx64a8Ysf+fLZLjt0b9QT
Q7toIJqRXYdhhMbIDKlMLxVtkW+IrK3yqkqRQncjVZnfOevkD6h4FmIzTAOUmGJtNG5C8hIyg2FS
P428iZ4YbwuOGl7u3/usvgnzJE/dho2ZeVE1XP5iWwoFmKio+w0AYx/t4ilAyjgmdYLRpn4eX9ki
6W3Ht6MO0kcZaa6T0i8yp0SyvHIHM5Nfxx7HEnRBqrZhFhGQf0YGrOynXT1t6nRgtVfmLL0tgcR2
M/sTWj81nxpMghHVsUkUclAlKuDhti97uFMx+Nn3SYMd1KA8FlxkPcX6+WxkP7qhQbILsA7Gt86s
2xIlvGibFm1Wua3uh8TJ7ThmSGTlFTzkFJrRnpqt/9Rh+VPHSrLuEHSG9WK3qbGPWJzfzSHKBawq
0RddkFU/mK9V4DBdYJjoYHTUxBhSv/1M03iA/qVvNZ+LcuohBUaa9osalNjHdBDEEaySP5Iwna7Z
UJeoMheyATbL4w5dqU2WALZHY3hbEjBxnNYQZeoW3J8ueDcVKEfzbLyvdLOT48DpfowRbDu89Zl2
9FCNX7rSoNI10ZB1mQYsH5whFw1ICXEwdE5K/fIrxXlEjEwa9BlrIkpXGlWFXlIwYV76fEA+jUQp
bRzTnNhRFVXy6IfTZDtVHPHrJjBN9CCPsUw8bg3qjjaF75pEhl+I1qxxwKS2tkGTxa2L9HUtLvJp
yl/OW7K30fHJB8PTgwqA6pk5Fw7eGk1j6owOaUzQ6OBbPg/5CHqbXQ6G7ww4/E4CXtemzXi0Pf/Y
DyC2QKUduXxUyBRqZQuPkMq6GEJf+AdL9eKmjPzyaGcGTZxOVC9lJTCOM2/jTYBCnlf0bel1Kff3
gab8QYko21BVgIRQIvbDlVSXSc6iFc+4XBnUEmHFJSqX3IL3XcYabeVTlmdJc0hEF90mQZ1uVBdL
l0914NoJJ4+AI2sJ548eKuCQkT5AHhHZvbfbYQKXKbPVHdCujN2YSjR0BxSKmeg8tbeyy36c34cl
vJw/EllB1CjnTRBLqlFX0HYcjLI7+FO5qxQi+yEeA/CeSLUHFWjFodG3mWA119znwG2uRSLticTi
288reWaNrBPdoZ+6fsutCcrNYLPehXnU7WN4BrcWNZr87Qhj33Xs70PEeK5fMerGRVx6DUrXrgxT
e4MXLzcZSo2uket4E0ZxfWP7Eopz7TiueMMPNgWkhRm9nIpqS9oCT+vaDkXUHxI6WttOc3VPQkpw
2TOyp2ULSdCerXH7PtgZNiMZZF1RRgYH+u1SIfPSp02Z9Qe7rMr9qAxj34Hh54B12ntx0+kV4P/B
82YOIRDnzH6RJznjV0CwS9KmZmE9HILAeoxiWqIGGgg3KezLgI/VytPmt38NL3AQ1DyTDglsRPEI
8RZf10xhjwzVcKgro92EYRi4ll2tRRgffBO+B8kkoHck/5b9jx0DLTsZyuGQNSXGHYtRXza99Qh3
0FwhRF+7vB8+TmKvbBNbRpZVMsA1UwYRHQ5TXGkXPBPoq4MEfTEaxQ8knvKV2/TBGiJJBj4NUBoS
f0v2Yj50fe9P2XjoFQ+3oChj9K4MyOffbSHgHaQNQw0WGb7t7U5llqH8TIvxYDbiu0jbe5t2P4Nx
+CmHLluJ9U/1p8WxALWXwRyhqmy/o/cGoZJDAc7IQcux9WgSo0VVGtOmizHFcJRFuO+BuBxDddFF
10VoW83Y4MkwC9w6hS52YYrQy4ARzq/BMrJAws2GtUIqEXP44CkXVUA7So0qG0l7MIIOqvcqZl5j
mGpv5nD55x/1Lv0wP0vCSoKLZZqoPC6iGJTkRBT5qj20gOAOqNrGpzL04+u+sIoNq3NQFdgABqjd
QbTCJuPlwOti509FetEAie/+f14HdgGZepSBUAN9u/0pyUFQ5GGHfIBRXkwUrhcEjf5Wh3xwxgm5
p7rLGaj3YOpRf+CebqfSa0lW76M261coU+9S3afVEYLNJ34GD4vVKbpcB7IxkB4Gv/rK7NBhIQZA
WRs0BM+iU+TwUGcYmZgqp9BRdztEPsSYVQwsO/amWxXVRk4NhERRwXWVkdC7ekrVRhTCuG3rLL2c
Uop58hT5NBD/Bq8Nw8Rp0rxfIQgtY7v5Q2DYkVKwpUCpZxFftbbuOgMk0ANNp9jNc5vdJhwhVhg2
pqNCG8PGUUK44jE/nN9R9tFhRlvGbKfgW5APfLujZscqeOi8O8B0FB7iuukTSKmAx4M0n1gXYxx6
xcW2F+W4q+mQ7EZtf41inz60U1EccxHLjQFI6PLAjHbIBRuOnRCxqXqUuhUzDPQi2Di5gkPutQr5
1io7380toZ3JDvPPKm2Vo3HZUHWKKoeEVXtFwDh0mAynTWFxCGFUY3pvUIqR8vU4ruC692aTg5BF
UdBH/YuxJZkkCRvQZftoPAg1xtuJ5T0Cz0is7O/7VeYwGEiQzo0KwFgL/tdY5WavI2s6BCJvXaPq
pAPyUXZRoi17xWR88EEQUQUjAmW8GcIvrBOmhyJibkzz0ILHuaunrtymSvve+XPz0QcJoOGZrA3z
LGbn9wofBCjKIhJPyAGEF+UIdD05U2HfK01Wh4PiT3rrBMCPBvtWWtgoVNAWdzxhskL9o0T2vSN7
MyGlaxH9UIzi0kLyb2Xx3t9DlLYJCGGgYSLB9860I7NLKr9mh8RKpGMEIwZ0jlZ1YxLk9/wmNvdj
bubH1JzWcizv0QKeDGdngR6JwvpyQSejahHDh+xg94H8VAf8OwlN84cR2a1nS9mvWPIP9g+gBERj
VFqRuD+NoXm1fzXPVFMEIzuY2iSeWUVyFymMeKSG1X4+f1RwIt5vIWAXeuw4TgWyZIstJNYQVGPs
y0Oogqu6LDK1iaomuG5yJKvQD8LlpyFu6sTliaGe8gasEa8nXaLcqbeyS5v64JTnI0AoBuAC9CIG
Egz5AZVitNWQZyHiejP+inRt8LmSaNDY15xUxGMc8asb20WB3LjWsVNWqiucJhtC5gZR3lvIUmR9
vOEGYAWcKGejozA49FL2iXwE/RG+ixa2U6PSeGiaCDTFMciR7QVUBSXd2Be1zB+lr5sWzQmhQKtK
2T0WfZpbbtBj4R2KvFTtWVNIv1g5YcOFHEbyJeTlYy+GBHMzaRNDMUcb6deYJ3G7U2g1aJwArjT1
8noEh76I8G7BUBsX1DZZ9R+UnVeP5EiSrf/KYt85oBYXu/vAkBkpIiJViReiuiqLpFNr8evvx5yZ
uxWMRPI2MEBPz3QXGU53c7Nj5xxzg7gO11ZuUQ43cn02BFR8MJehVfc6V9hzQ6L+i3a0dOr6ZGxW
tpV7L8MQOQ71u9wGqwLC1kEuMtKpIGg9UmE5wZq2LOHkl5D7meMDpqVw5cS17haZk9NlCI0GKCUC
cl1FZtefh0IGmDPGMJ8wHD+6beJagc6YRd+UZpD+IjoAwCEDy4mnsblXopG4r+ZmV7lGFgW966gi
+Q4/CCxmwj2NVTaM0rcUCuhzWegRojYzVFM35uaEEVSO1QvwbQfzHerUkyz3/m0t+fGuHPz6qZLt
8btiSV25q4JUwYoz1ktAN70bzZ0N1VOsYvgo/caskGW+pGNYeEejc0amr/h98CCJ1hQLRc0HsQTt
DHwK+rTc7/N+hgL2nKOgGV/TsFrVlpnv0yiyt3WgSduBc+bSuFLWliwWjvb1BcCEHLoEINLkjFTy
l6G5CI0s7gPJeS16+Kb48prkiIvaiOt4NcldAV6njijUttmZzvXRk9qsll5Jz+qD7pjVTu0yaWUb
BcPVDX0pE74OWDyP/BeZ51TA6bMLp8u8wArxB3nNbXjLXhb2bltpDxUiw+1SvLoKVzyKdheCJ2e6
CmaPUjzEoX1pSa9hZQW3gaOMGwVEcy1bNa2dQmMIjXD8R1GH9bHW6/S3n/vJ2jE6bS3MXFqSpV2y
LSeUZHody+Fww4tBLnT5Pen0NaQJqvRajuawroMiPFWlNxzQBFhuoXnFlqMfuKPuG4fSzAE52d2r
egyXMIGPNhbET25hqkz6NrMkRkmlKPRV3/+ClUy0bvQRoNJrvIVj88GH5iak6IEBhBJiLgMDpS7D
zqrNVzUI0PdocbCpBlXdmXnd7z//0h/8IIZK6TIKMJQXV4I/zzAHKfMa51XEjX6j+mm0zgNI558/
ZUauev+A5gSjmDDm6G5O2vU/c6XE6SK7jVD06GrguXITVrd9klRbQvCwUR0aF2YaqJvR77CczkZj
bQaDtNA+nPH+319iYozoExmcjM2c7ug/LnxRlFGk+WXwxQtauPyVlXp3VDkD87JCPfMhL0zXpOol
El2RJn8ZEdLmB06B/aI6EhKRzxdlCkKXWd0kdEF2gkAfM/t52l1Ehex7QYao0SpHdYW+yi+26pgb
2TqQvFDb5HFTy4eq8B3/bz+aJh13uQ2USOUzl8b7qt33KXHzVVLMZh3Ss1pBVXdWVZR8iyrtjdGT
0ubzXzuhIpe/FqMBZ7IHQEHBVTAr74TUyOY4qdOLftDeYqjAk7KhKl4DPZZgMHhFq9FCcOpsZRqh
yhS1FJbYQm57vduRL8NdhPkKgRHC5OUOMLPGCcNaRR4s68Far0V10CXUB5//1A9Am8vHzBCi0YR4
IhIeUzg5nSrMRlyL0HFrFapysqSEQWG9Xb4kMTxYJh2OayoWy42jMHjISxPhXzMUx6EQ9kIJNuOu
TieASMrVSNNZ5b6af4Sm8pSxCWXpVVLNbMs/Ft/rMt2XJAjyu9gcnU2EJGkdhkm5Sv2G6V7S2H+X
1KJHiywwn/U7f6H4/GixgL2nOAfLU6YnfvlNysLxRr/tJ4mL1u0iJCkbb8pzpXhgoN7Q0nJJMZKr
7e4NBrFzzPXOXJMnEvN7XVvpdhW7tWN3fzswUr+9d4G4cx2C1+VrZZ6vmnSYaAO1WucClybrHCne
wqmYG+5MX4TKcUpWKAwgmcwulCBB3diHOToCKRHPUjFKv9VQzYdNWCixDEdeEauAVvLab7SR8SFe
2uw0WTS+mweacFxVr5yTQ7v3LMEWsdZVHhquIno53NReby2gTR+9LkYDLAz6FtBqYxbHlcCzzDSy
xRdtiOyHcaQ9Jw2R/0B0x0lhhCCjWVL1WAVeeDAGEoZgaJODLluRG5l6tc0KOd/JJhpmoynFyhnD
tnF7iAoLB/2jXQXmjOsH3TTZhAt6+fkGC6grUHv7NR9GxrDFiQkeqhYPOpL6v/zea38Ffal/y/y4
XldKTe5uVD0EUNSOk1cGYl0jA8cBL/p7VPXpDBJwIVLRtgLusq5EV6NoJF30zmsdIaU00i5d+7qE
DVXmBAt7WJ0+x2XQxW2E1HtCak2dL3e5CqGkFYHTjN5rLtvJTaSWPt3eiuHBXchg36ZOViJLPLcM
hnFX+Uaya2LPP8IbYAYjR2KnWSkjVZVScuUWlWCVBlg8gkY8Fo06uDEZzEtb2PXOcDoZRoTMn+zb
YuNYjbTy/SR+/TywXodvWmWaDbsLojvd2Vlczdsgk7FPib5EkCf2nRXYByXLfnz+kA/WjMyXXNOC
dw61dLZmuu4pvdTJ0ZegVx038BNjDe7ZrEvFHpbS7OtLEfIPbRG2AUEAEu7l91FFmA6S70VfciUw
3aKR1bUk0vKuTLJ6I3M29hI51V2Wl+UaE3D5YHl9C6TYKG5A+Nr4Y2IekVoqGzsxq7XlC39TaY63
M2iPPfnyuKihnxL/2Y4C74ee5kC8hZQ/O1dAt7Gfp6P4QtpoQnj2wvhr0veFOtl1dtFENymOcCvy
L0bDVezKThTftGXVQ5DRhwZxj55v8z4L7jpv8J6NzvICNzVE8kgc6UFAjTF6bQPPOXdJHt1LPXHI
HQdAi02q5sEjugoZ6X5USLBrG827E45XJCslq/G88asq/AG+mQSQL0O2SQ3orrDG5tpJwn5l8Ucc
7ChNasrtNnkqdbvAkrselHJl1n0Tg5qr6KY4vIoE46Gtj6kSN9/kwk+h2sR1u6Rg+2g5ScGI/5BG
p0T8cgNUhiHFXIvii5EqwdYxknKdg0r91UVZsOHZf5eFP5HnIMXjBgXyMtHKL58neSr9MF0SCH9M
c60Vebi2cUZa6XrpbNSh7xcK8Q8Sf1qaUwMQZQURaM5ez3rJGnNF1Dh3VCrAzWA7X4LGGp7brg0Y
LU7D/x5BP8LfJI4lKD9yiHdPm8aetJDzKteHzQHcxtSEtj4dBmd2sPkTDacupPYLwEp5k+qy/pzZ
nbPNu/xgIh46kH8YJ2QDGODb/s8igLsdOvDX5aYsb0bF8DfywFFzeqUjZ86qHbCo2Ihu/E7Vkyy4
B12FIQiOXA+wEajNFGPy7fqzWLEhlvexqPFASMgeQ+CtaHS75F8Z8d+yUzvmb+lTXb691fc/8rl5
2s/+//zM8qEMMbT5n/vwZ5lV2e96/k9Nz/t//xh2bf96/vpH/ePibzYpiMBwbt7K4fGtAg/7n//i
3/Tfsumf/P/9P//j7f1PeR7yt//+z59ZAwOXPw2wMv3TNG1qzH1isVa+pT+D/zgR29I3osL83/y3
3Zqm/4N6EckTGgCDLiTxrnur6v/+TwmI/B80mdna8GGwXZ4wkn+7rln/QFnHbueoWYAElDt/uK5Z
/5j675BYOff8FVbmvxdhehs/S/9pd8ei/Ovv/3Q5m1sRAQqqkJJh5ZtwCdGLz050LXqlDkU33Hdh
422LPKpu6040R7u1Uzcqu/a+6etuoyj0KMhuxkOTZpCF5ChedyWjIYSRMzgtZnI1JZG8ldCouc0Y
J4fClJmAEITNc5iY0lqk42vZNy/FEP7oRN88cycyRcAoMmzUgJ//+Bgf/KxZ3IDAjzkCEAio/IQb
cudfbv+OohcjCLjFcT7aN4i15e95W7h0wqXd+4vKVke8D4OTbobDIS+yJSX3Ozj5v1cdr8AbQM4l
xZvygCv5ohmajqAXIt+PQbv9ahdDekqLXmT7Flphapf9Vuk9OSB7U/2viicClA+2V3+RRyU7iy7N
cjczByRx6I3GfRLBWXdpcqdfGzqGPxFbJEehRc2h0yoL2Fg2xE2vIVhg2pO4MY1KvyvLIsvcOONW
cutG9JVb4GDnKmrskOTXEtyryB6X4uRllvX+u5E9abjITcU6NdDl0pdF0AxKUfb3dLC1x9ivC+ae
K47UuJleFb+VMFCZKx3H3RYdvB4gdvb0A9zDY6AWjqt0Y1VxYyfiG7iu1i693VQOXn4VzhPHEQY4
eAyZ4OXbiSgUTtwp6r0wNOdHGgcx+q4qIuUpBv2bFnXGsIlKzT8KP+8PMQyhAnMoqXdN+HXZSrLt
GFPlLvIW4vX1qk2iSHaJTO5Ipj3rOVZh5ZhRWXX3ZSi+13Qa2Ax9tHAsZmKw6dtMug9KLxR8E+hM
jPvzVmg9wy8NqsR7OZX7VVl29Xvx4MLyeIqKoj7A2hrf4GJJm2CUTaRJEDW2SV4nz0mc+eHKJFEy
WYuJDioPXrtGyxK5XqJJO60e2+daSwsaz44lHsxKhGgCh3oDncQ+J1Rp6Yqb6sdgZCBSfTDIjJVR
Qv1J7+3ku5WU30OjHZmVFmI+4nrVhLCk5bqjlxy5Ia1DdV1ZHQ+OzOIXG4+hOboK03YhdFx/iSmx
geaEPhfDh7lgoxw7NRNBL99rTVZ/VaNBn7qz+BfxspoEOy6stp7ZbvUKV7WVNTbWkxkUSbSqKBqd
dfcMi7oU8a+F15o25uXGRTfL7qCRa9I1nsvIqqqqoy53hvs0b7G8xxXyPhrMZA2psrlJOowaJanr
bsas7V5htQJvCMPaD3GUfF14k+sjNPWSaFyDqE8d5VkipACTizSXZLLrDAahFxv+GvsoPhKkIlqt
lWZuhZ+JkLRaHr6Dx5cMCqpYwGiy59lEJmfJhSZprj9/s8tsGFcutjauCtBqnEltNKeA1FpcU497
7dmK0h+5yjLZRhBBfTfxCOjVm8+fNt8nPA3lP8gLYYQCbJ4PSr0BAtCZ8rnqteKb3scBypUyXajB
r24yFZGSo+JCCneR3v28xsPN3YiawlfOg1xpNGxiaVMVSXA7erK9HuBxuXKifc8tTLUqxwm/i6RL
l7Lwy2RyWliW1IZhiiWWRiozA7NGh7yjShsSsx4JJ5z1fNvpcrWxVHZhYNkPrWPd25Up9panqtQ/
rXdv2dEDCn4STyYzFq6swbz3dC9fCuhTyPrzXEB3tPT39hmfg5bd/N1EZTRq7MVnBys2yjCdoJOE
FaWCwjgbUcgYSBbZJg9q4zGsoBH6SmNsotiz3VYM9cIWvCwSppXibdgPNmkbTct3ROWPHoHup32f
yFp8VhIsqDAii12I9AqTYh9qXzefjERn8q/myUufaB4e5g+e5fu6mjaaKuT43HdJ6Wp5JW96WaNf
n6TFCyZn6BnSXHEHC1J/kyN6CLV0a9OEW9qvV4cQhIV9Sk+I5FS9wj96lNp92kvB2cIflmEdhrXO
+7Tee42WnVORZug64Cmkkpeu0uYbAoBvVWps+xJNQleN1kk0oXZvjv247YK4XPg+18eJ11OmzUy9
zAX43uT54wM1kqPVniXCs+Y3wbrHzOrcaePe6E3/VhEdQb6UmwdB5XRrto2xVehMLrzDtCMvdiyv
gHWHBkucLJ7Mm///j1fAbVUEkKTCs6x7D8VgyI+6P2Qb2l7eTVUrips1XvBgF1a+0MH66NNMXNCp
gQYZ/n1t/niwyv/sJ6PHg1Gbb7WG7YE9FZ72khVszdiPF/bCOxZ59UvRI3LfY4IJ9/rylw4x+ia9
FOJsOHG1aj3R3RSmZ2A4lJg3YV0w/K0q1U3SxD6Dkft6VY52uOvkdERbUkiHXu6+F0I026Es0g3u
kelKV/wCZX2mr7vcG75XQWJCWKxfzTJXtr6p+QuQ9YdrRrpIq2vq+FxlTGGojGXYhGe1acKNFCGP
DWPxVdCPcZVEX2JPTStytWIopbnHUCOjhLtcMbuXvUYaY3EuAuvZq6KWuX12sJXH4K9MOHewGpf0
sDN9OiELx1tZhqlFoYRI9R33+GNXGFE4xoHshGdhILaNPfWrXFbeTRcGIIpV5I6hVW/LKHt07AfH
yB7CLqzvsrrZlUAQG9WtJFb+86v1etEBmKgJZNAW/tscvEh9q0UOTQxRKsxv9cx6VdX2PCKoXI9e
tkSdn0ln/rkC9ruzHOnehJhcLvrY5lHdDHV4TqXRiFdlJ2gMSYaPaqrsx/KXntJ2s218OkNynFgt
UzcMJLtayVUw7tpQkrEJNvatPxgvtmfEP1huY1jIS2dSj/e3xBSMHo9hgq45c+CfxDspwm4UZzrM
2rHtlfGlbrvgJnDihsmMEGUYiB1nMSI2WF2CugqrCfjrdJ4UU2hPndE2D4oTxz9tv8A3DXoY84Mq
s9HXapVq92ltFHe+KQ3nNDbUr59/0XczhcuNTcCjkQJqOInP54wQy/Yycv3UP8fpMLpeYRebGKbu
PkV8uAobRVuTyqurpAnVtR9FO8jF2u0AWfWr6SnOfuhU3WXy4L4seny4GxGsZaVm9pLc0+u3LFe1
o+6gSl2B3K1eVZUyrkLiqdN73lovTQYytoa+ovR989NOOhjlI37E0ZNnOPla1+ElF7H01Ee1+hCk
ZY+bORS4rkjsbZGaMf7LjnqDeK6GXEYFsrA2V2eeNhNYOMbk2KrI8wkWANeyb/WjdBqwHHHVpIJr
BytswQhkNlzsff9oFDR0teDBkCHPKl8H87BMwZv9XFnFsNaN3LpR0yxeR9xF67JRaAlGRb2pJGV8
EmBFKyh7zTHLu+fAS8d7SKzZIXZipnrr+Q/VSl6aiIYh9+yzOfTfvC4J4F8kG7kqsF1Ua2/nqYA7
essnKUpogH970QhbU60M9G3hDHN5ZtF0wQiuFOmkVZHkjiVTAJwxED8/f8oH6QJxyMTDFXwdUuk8
OHpSDsokmxgRhhwsr7VIan182phHcNSr+ijgVG07L80nr/x7ozSShftn1jKdPtvU36HJa5KwqGS4
lz9UrjGt6AcjORWt9RzmO8t4kLzBtf4SerApamtTWdEt/CqnG7bl0N9phbPr+uY+D377arjqhbOA
VMyA8H+9EbQTSBBkUngNXb7RWACF+3KfnEa/1vaaB/qkDKHKJAQ9XnW0R27tLJSf26JICDpVuktr
c1zJXputZbxNNlqPuyNWg+KXVFXeYUikxPV9o9nkii9IuBb9TPWrAzZdJhQvWPngeTGPnFB/9QLe
ZXJqVc3YDB0dzNCBOfr5XrkqkvhQQLnvgzCQmM8dimI5kGs6EcnJfnf7aTp/FSuohr0Bev7nj7q+
H2mKTOk1EiI4UfM9EbShKWc4sJ1gqPlrdahhQnpJ4obYPq0iTV764h/8tP99HlYAswtS1YUoWzOM
TiK2b6AQEgO0+raKnElOuMm14D6180Os5SspMV1IvUWb7rqJCdwWB39pmMBVjYVIcyJVTHA6psdz
szY/qeuyH8r4lEc0/3IDVEkXwa7LWoYGI45e6SHDOUjz8c2Wem/z+dp/sP2Z40yYpuif2JtzWzqj
pLtUGL04hbo+7kyrLJ+8obDuLa07BEyRRzOvavedLjWTeUzj7LUBdU8q+Xcp5mMjLc50OAxRqex9
uXLc1FP7vZQP/r1Ti/CuVrznz1/4utyA84+kDXM7xk/TM7g8rlluepoGiHaqxgHbfZQMK7MVxjrV
TXnlx+m4rSzpmNkoxT9/8AfBE+gCrgfeQhN2MDd1wB+qY394wQkAb9ii3nhsbX18aVv1l2z745da
oVmqlbIGwXySnsVGsvAK1xuXN5h2ykSawB1+FqogHsHlasfg5FTVY5qX6qms1Nzt0jRdWOUZN2qK
ijyKFeZETn3tucvNIERXMLmCR/XZXlh5B1YcafeNlFW3VlI95KljPgRts85pPTc5lLXSifFbUB+a
IVuytvrgm6MHneadEPiQ5kygyR85vdpZ5thoQ3jScPJzmUlTPdhmZJxVe/waYt9cmmnyJGPF+f3z
T34daUligD6mRA9NxNxcB6JSUVhqJU6KZxg7Ce7SCnXjEkHuOvzxNSd4AVQMt9y54CqrcByItDQ4
ibJvbxzhdytwvnwzmvpTpQwL7OEP9hCRHQ6zPDGI0ZhdrqVemFFXp5k4SYXzHKdltGX4Dn5wjtYt
IIrXxR9lso2ROgZ+CuYBs5NaqkXXV1EsTm2n/Mow0Ngonlq++nb8Mx5q+RdMnSU7yo9+HA/9J8ud
ftUsjcqKMFE7IYUnRWjSnalVr75jSvvYlN8+3xkffDMQdRqa8GYpYOaWegHi2rHibj6iA0HxGdfm
3gz7t0bt8ttBxnr288d9UC1N4DR7gxSFFZ27XCl57IE1qcpxDFLrHkppubWDcHyguwTgYeARjpvd
Pois8Y4umX0o6BV9hbW7LsPCuikDT92XvjHSyygt/2dT1/2uyfvfWtBHj6LIq1UyRuECv/KD70+o
mjYZOQqqotnHUIPC9kw9044lQ17XeZuLs5Tpd7VFspmWUrXunWxpZMiHC4UvG01q4Erg01mIHLww
R99bqEcjSneD7B/q6jlqfmuS+kZCta8DnDkGz9WTZCW3yBAFg66s7KB70LkSFyuHF3uUsFapzRXU
p73omoWYcr0qBBMQEbSdHEOI15fnL/HgoQquz5OayaemcR6rTtYeCtW+0+UyeezSIlhIr66j2FSn
ThwPigvA3FnKnefVKBWF558A0gS6IMRWuGU1u8+36IxPPt0YF4+Zww4pGX+XmZZ/MuFtl/U6cuJD
azhiRR/vqxmPX0eocYkv3ZV6/xeU9KV2yeILzFbWGHDYDlvHP7E7tlKnmS7TTWSXonDb5Oq2dSBQ
xc7XxDt4JlOGHZRQny/BdVAgLWG3YwNN7EKZcvlpO6+I9FbLiD5MT3E7wbOG5rfi69k6qb58/qx3
sPESgWDFcQIByaNnc9VAi2tNhFiY+yetEI+yQhIW54bvDmmitiucSbb6IMrfVC5MCAKM/qbIhX1b
62a61ytCcaQEAYIr3bmrBl/+LercjN00lhA95XbxllceGDtS7VfwBQRaSJF3khXhWa/rfXIrOcie
116MgaMF/LxBBWKukj4e7gXa5K2KI/CDasf51msT8y/MOPE3ygfvK9wy787mIy2Emo++PSfKnoIx
qwI6e7n0nlY0TpSH4alRHQeLqfHNpjF88FRpq7VqczCsFgB+DEG2LPR6NI6VF4aqLCDE13kK3UzK
akpsZ2rdze7WWtYBfEslOBlsw1Unot/OWIS7tuyiO6qcYo090a8kruXfn2+GD55LAgH3BtE2ZMQ5
PUQ1+tFPq9Y/+bk54FCqa+essf1HmOMnmSTupocPuU9Fbd1+/uAP0FbaePokZZikzPRQL9c9k5qm
KOgpnGSV1h1DJn7XXiLWiabGOezXMORu7LyDk0uvMrNSzoM6qDuFYHQUdRBsjCqEh5PrR2Fb54VX
03j07IDwRpM9GhgdzLlZ0hhKaTlhRM5ROOqPHCxklX9RacN/NUHqaaBGT2Yd3WF/ZbqdmmBSGb1V
iInvIXAvaVs+iMAT4gLUCbffQW4xW6Wy8kvTEM4xxNLkh5ONkYsZeLSwC66TH/qGXC2kkmDfyrwX
lMUhoO/o2ccka44tIzPuKuGUu64tzaUJZB9cYhNlG0oeBkgQt6e1/zMhT0ctNNXOOybAbZvIacXW
hxXqFpbZrgsta1dxri55+3+AHXHAWT04q2TKSFYun5oWagjFMHCOchJBJ0LPaayqjBlxmR5+i4bS
cpPWDHZxMxB+seX31t3onbXRDnDkLgp8GkoLVU+dSwecmdHB5rb8u2qWHBQ+CkZQ5MBmOIloGObE
7LHDMGmUE/uI4jfZZ2phrphwKVZ1qTZfCCA/UkXL7/p6kA+8lX1jF3K5Ek3wc+EEXCMLOLJwOqH+
mGCy8yTViSRJqTGGOzVjmn8xjTi+oYAUpGJltx7o7a5NirW9anovkj50m5Y8Hr+xfpVL2KolyC7U
Xhh3nTTgaTzG4bbPg8xNMYS6jeNgyabg6vactKNU1mRtTF/Ccuzy6yowpLWMYHKSi75ZyX0J8l+L
Fwc/tFU/On97C/M4vN+J0yRjJNbT6/yxhSNKBa/zNJ8SuhHQBcdk20t2sbbLNN6aARptLt14IV5e
BYLpoZPIDBclXIHnGULJFkb0w0M7kJgV2HTslnUyLFxDM6EDqZiGGy5LOLn+OLI1n2FH3Wpmspw7
x6gSO2ASYO0Uxqxwm+bGCa21zSiSxN91zVvc3mbSTR/Jx7Z9UbOMPkt+K/XR2neLn33Y7RBKb438
xXOwUw5b/ro4vOWDNeFMk/USvOB8z22KytSSxyLJpGNN42BjJe2jNZZiN9VBz/DVon0cMuN0KJ1H
i9mVhzaJpkTFo3cl43QI1C9b+9CxzYXq9TraYCLB5+JrUS8zj29WvlKRR12Puv/U0E3f+qUX7n2K
pJuyLV2mVUV7PacbTMngP9iyEDtH4VTpXdDsavhKvlvbdoOdJIuGAfabTzfyDO1qXEi7r04N+nq+
Mwgi7UUAm2l1/9jGup+XtRIo6uNAa36bpH/59bmatFFx2C3ZZV2DQtRUJBocUJpfOgDR7GERRjCD
Tx2XS7Z5LDP9aIV95xbvWnk/tw6BWam3U76rZ7a4NQMFr5pE/ktrkB5L9Bu3n0e462oPF1cuOpW6
GBo7ofbyheyxcUhBVOfUIPza9U01MsFK9gEp4Q49NmMX3pet843ZQequsxEvMaBTZWCuofENiz7Z
FQa+op5RVM+4YDc/cwjxoyt7NaN7tcb33MGxf8MOVpYkwFefjRcHQpyMPejDX5WpepSPI4MN9RM+
Z5uxD62VpGZnGnRcFzSAPl+mjx4GRRIsiyRkeuDlKkHH8vW4NPRTEkXDnWkwuNRL6TbWjL/bY12n
Ljzv6kTz4wBfdHyLOKXslcvnITOheds1/DiGhLm56sRrq5WXotyHT2EX4pDCToQfd/mUJEHZbpem
fsJOsF+1eQEBx9EWXQamLXSRRhIBQAC5RjFtmzy3Lh8DL1kgxeitU6Ko7Z0s1c1LFvnduqk649HW
UhnUM6HCENYouVXFnM4abqO16SSYMZtGaRTHhSrVnjKSk2kOwOD9turB+moPlffUNSUuGn4qT15e
JKyrOAC+oYqTu9Rt+9LeqFbmP1hREr1ArIbjE/ZVVbo9Jf1+8HsMN2C3QpobMpz3yUqSG1HavetL
/P0KymT+wwnafS4D464cr1TL1eirQe4WZqtIK9HG6poGiccFCNcxyk1OiCLVG/xMlK2nx5DMcz/s
fbe1Ym+NEMzwF87w1ebkplKJYBNJlRtxnhtTtYxBkzvySQ/TELkW0qI6r3TeCpdpjUbDwubUrrIi
COxYISEFnHAYhhxdftA6MaK2jvvxqLTywba+Ka32vW7suzCI4QOXri8Ohf09C4bHLo5cBUJ1IeK9
1uNd4qwATDeqVu/VDtMmC03H71h/oylMr1ilLxy6eRFva7rKoSetY/WMP64bieA2p5GUAtol0ovd
DvWKdsy5YYRopqQbOZbWdbfQH78qBqZfSf+P4SIojeBIX/7KhuS9k7t8PDKcg0pfLau73i/iX+HY
Pn8eXT58EpqEfzZGaO1ePqnztaC1A308Yn46fKHJfcvOTm/Guo43nz/putrkRwEoU+Si8kAKMQtk
MAIVz3SK8ZgZPexH/WcVx2fbhAiYtfjJYTTnMuvkd1h6u8Co3FjEp45LOQq6dW4D4MtLk6OuuTbT
G3Epkkfi/EdJdPnj8fkOmV4bjMegsjB6blT9JlPbwLVq3fNd6HL5plR7c5fEis2Ax4RejXmoGPZ3
1HopXVsKaElr5vaDpeWobLu4XGi4X0VJjCwUnHRJrXlH4vLlC2YyxZ+VWcpRGh1xY9gFGWBUnRY+
zBUAwVPIa6cvQ58EW/DLp7SdU6N2UOVjRN23VdQO7ePgxMZNRy7q1oFnf2sy56Rljro3Y7SH3ijD
kUMJspvmSQcc+ca6R+j4qwsmRlQYBnzKSMHuV9KThW30zkC5COlkm3wrLl/iOfn27GxEQs8VPZCa
o2VyC7aOCHeWzsySRBlR2st9FR8cjDDuQ2a5uyiE5V1WVsGpT8vg1fO18hSjKGSyVGkSpeDSKX0a
+W5ZOrjVlc2wCvLKQSHXJKuWBrubhZa/axtLslwNRxG3zXRgMzlmmK6e4TSojVsnTaqfkVrp7Bmc
sW8Kw/PxqRzqXerETK5ROnQ3gxVugRHUG/Z5twlqUa77QQ0PNB/fkiFsdm2u1U/h0NlbKQzO9qA4
bMRcCb93vezgqZ5lWxr6/cZrjQdu7bsKyfyukZKlMVUzF0bqDwx8USTTzJ6KTzK0y+2QR2UoR1rd
H81M5XpzjNo/49Tsdr43wrAv5HVfDVgYC++B7rt1DHV9uIU+GJ7KsbCPWk7V2SRWuGNKGiPjNSe7
rZsA7UTl9w85/JLbwYusN11JtDWAv+wWUl7t8VxuFzb29V1BI4Hkn//A/AHuuPwhmBFExhAE3bE0
OgUXXwoRtm+7K1NFfmN3/Szq0EvcemjrbdSXyhJTYTo3s506+fZhPTEZVVDDXz4/KehxVHLSHlUh
rFdFquA9W7196DsyUhKQYaeIsHhpDL/6XklUKU1frivF61y/scP156f8vbU+exsUUFCukOlPxNtZ
sBt8TW2bvLaOyOXEDb4F8Fzt0bDuzH54HBnX3PJ2WJFFotWA2kX1I2my5qfSxMMjDYfqWWsZIZWQ
HN6LUnbOeL4wr15LrQepSpJjoDvRFikWc5xyhonQmxbbemRIE25xlDbOkHC9VgFd9UQvjRs1rM3v
EMCDpzTPsWT7/MdepSUTWxMWOtk5WNpV6zfTfCDP0m6OmpKXW5FU4gjnRuxgACurssB68/Pn/V/O
zmO3cSwLw09EgDlsqSzLphwqbohKzZwzn34+elUiDRE1wMx0AzXdV7zxhD/MJBo4M9bUY6YMCZoa
3M1cjKQDW59Lcmo6kitUewNW+XcSCO8xsPLKaaJS3Ial1OzZ/e1B7UdkXmO1/d34RvYDFF6540aV
N/IAO+3+D1s8IBQQaIDTlwZutMxUhlYJ1RR5KycvaHK2Uaafcrlbk+CZnqGbrUXXZEq26RWTpiBr
cLvRFSkNRTkYLceS68c2Q9uqlrszpEHp5/3P+XggMkUKiCAp5o3UMPG1uPV1y8FZJn3UDZy64NxX
h7yS12TXltkpHwWYb+q2vxfJp6n9KzdHL1kZTDk2HaEdkt9pGirP5KDiNx2lH8cKR/8SD8FXRYiL
LY5hU4CYWMgUDJptjUn1XRCEEGRurh+HZEh4WoQQyUChPXYk4a2tUFK0E1jcf+7P0OItf2fi0tqW
IeLTMZz96qGJzTBra9MRUywlelHCZj1Q0BPrkTS4ROZgPQpaOnwai8hfeZkXZWWGniDbE4VpUsCZ
7YI203wSvchy0DwMd2L3YqA5u+1MNDlq3bejwV2rPn30sWheUtOg7roU8S81L1AiNCYdTme0xexA
37Z56j2xrIjKQIPzLya9pdrW/X6twvQOgJhteupSHHraszRv5qllX2J6E2WV6dTBIL1ic9rZit/U
27E0s8eobaR9ULnWfjDLOrc90xy3GnrLm1SpvH3QF4QNXtFeOq2kVVcM4vcxnGgyiMoWKC83CWkk
ytB2OUI9bKJavIwaUl5a6LdbKebV8t1BKLear+GmBGPyWNe+8c5I8HZsghoP1CHGYLIcHKHuNx7F
nGpThUKNhXpepjskKlVcSiwLIn6UBsdSDIIz7hU5GpDQdFXTPblpkZ9Cr60fQytC47foVMWmwBFg
HNgPG70Rlbf7m/dda/92TiGfT0ghYhD4KNqsKhCWPo4aTaQ4maBodhe0kAaLpHoMkhE/FK1GSqtm
ah+I6T8VdSxtwloPtrkG8oZY8RU5LMwCpLSFMNqAE3CTrno0XJxKcVZcAyss7yJ+KxgFsI8U1iR1
9lulVm+EKojpfsWV9MM1052Cdc1Xbwxe7s/K8jGjCYFKnzi1h/jb2cPdo8kJ7qdWHGm8EqwCUu0M
41jL+dugSysh0/K9YIAJOMqbCVhtfsEaGWomSqwpDmi59kmqam2DY5qw/ecv4nFmkSilA8GZA330
XkbNTRUUpxhk4q+2EXc4cf30VdRcDRfkwf3hPvgosOy09rnKQeDMrbULKWkKU6VPOQodfU6jcWmp
uV2zsk5LiCFFWr4LYTiTxwmF6NsXY8jKrtHJDxzR875rDd6F9uBC/KvEOrRFPX8Ihh5N6j4ud2GV
qM+yH73e/9L3OGN2gGiJABMhggfXJM42ZdzXYycVo+LUYxTtlCTujmMamNdac5+BUwzfYOTxJGhl
Fn+Wch3xZar2vQXFugkH5bGU/S+BNnSPMBiah2Lo+r1Qi2gnmVG2t3K3unpS5tn+qLYnN+4o3LXV
wxCrdu2VEKIrOd+YbfIQRlBzYgDb2c4AR2OXUIW3pRf45zCVsrXYa6rhzb4Za3aaJrzTZMvzJBnB
J/ytrUZ1gqTR7dEw+kucEWIpUSw7nmEWX0rBulKR4sajUwCsQTLab/cnfpFqEA3A3yPUIomGnDqb
d833KErjVuyYkJNOjaY11KUT9SFLzGabpPWPWqvTPWhlRy8G5XB/8A9uIkXD6ZfnHhgBPfPbfZdJ
aC91Rq44sa9d5LaWYxvBwcdGLYEk3x/qg6NE5o2EHEISEPjnxWjJCIZBCDPTyboh+OlZ6fei9cWV
XfzRQWIZiSN5YClMGNON+FfoJei5KAgKoyiDDsEm7jCFsHj96IhOLaQqvBiI1eJllxp4q7t/igje
zv0PXYYWGNEDSuEwy4Sa2ix3i0JBMRslsRzkuy+yOjzJQ5I865Me61BkycUKeRKTvF2JoT6YX0gM
U72HeHpSYrn98rGu0JRKCHCzJJL2ueVJOy8X1uL1D0fBF5q7ns0KRvh2lERKWnT5XcsRIJ5e40C8
KFIfP9+fwQ9yIuhhnO+JBz/1S2ZTqDWeVTW9bjp5rFzpEnq2BIHnrPh5fsEIoHhRMnV4VI32M5rN
4jPy3NrerYxqH6tpd4oMrz43Wr3ywC0PqkxJFSYwmhNo98/huoU00DMCl+W06vBdaKv6ISygD7pW
1uLIJNbRRtE72OEhV9BZcFVz5S1a7iteV4vhcUpifedswtIUPSmSyCpUtx7OXdpl26ouAhw/n4tq
WwppuqVouQZtmhb09oqEI0BgNfVbUCOYv0yxH4jmUEiGY4zZ1zhqgZshHJF14Qut2x+K0P6js8iU
EJN6E5PLfOK7v8jtFovaSPJw/xkdYrPmMJRacMhRSJzgm+WjpHt7wywlDDDQYIerkOzMRpO2HTiG
DY37Zq0S88H3Q08hT+DegnI2z4pEIe9IULmemzzVdmLII2WbAXrlEZ2VhwqrDKdOTem3aHkC8gXN
ZkAM2UIKbthAIFc+qyJaNrI7JrtCFf1rriAaDT4ZquX9M7M8mBgjwO+l+4a9BBrGt7MWolUqFjIx
paQG+lW30se4afyVI7BEuCA7zRaf+N6IN/Jk3Y4C6LgJJbpljofJaoxofOVvwqDu98lQP/j4aW+1
ehx2KRJ+e0tpXqsRNzac9az/7n/tsklvkaUqInA7ekeEg7OMEXeShjBWkJxukKKTF47ZKVc1EiBK
SGFrW0KufndR3dzqaRMd4soYroFSnBrog98qLzcfrRy5SXK+krRmSIvk5MlJcraatax6eWsQWohw
zCZXEUp5swtTp+FbCaGkO6MsjH+8CqGirJW2qavag2Ic/T78FEvV+D1DY2plS7wXT27PLmNTP+RI
TQ3nObJGaEYl7KxedywrtKmJXOpCye3IQrpKOI/jrzL5XbT9ryw0bQBqp1RvziYFCTsdifOgs1jm
qQ8fjbqyW/Mh1BEVqH270to/gqWd7i/oMhBh7yK2AIQWsSvqJrcby/czsIGerz75pvpf2gb5U4LC
4tZSW39lpGVONGUPMOCncAfe5eygiF5YCUneKU+5NKj7QkmUfRcb2a4CcLGjTmGuhAPL5hVjISEF
9oYoEz3N2cOsiTUNkTpWnsoOsQ4k8tSDEAdweoNY/yWnFvYlRerb3RTva5HJ/7j+jpKI+hbrvvAd
JVFjX7ZFsMlCfS1oWKh7cYomaT1K9hOIW5wjVwVu92xQat3x3CdAAXmZ77LB/+WrX4VE2gYIHKFX
/tCm6SXT4n6D8A3WET9rbXzWveqhEo66ibbQm4DMpoDZrSU+lfJjYD7rLYhbPyYRV7alRW8cuaUe
FG5fHevs0ArG2mb/IPLjS4iiDQVRZ8Qapgvyr8iP5H5Mdf5Dgc3/7JdatBXGsrTrsMmfPdeMthjT
ul8bXapwToSAWq3q8y+fCjIJ9KhoGLznirOdhdqWbHmhLjt6F0iXPBaeE8XaNZ36KCEPe8K479P9
Q/OeG8wPOLsK4DP9FvQFZtGuJ9V66fce2bCGvLBW7nDN3voop0dVtYuaFxO0vyoASReD/Tikm8YH
Gqlnp6TIPnuivinGl97MN6J29t1LpmKBIeTO0O/qCCOVWj7GygYu+UZK65f7v/yDh4S5gjfFNYLk
Own27WoVYmakfqTIDml1/+QnWfSC+nXoGHklbXjLeOCN1ttp6JIfqkrVdm4gB9tqBIh+/5e8G4rO
5pACD8eAA0ruO3/SepzLzNZPVHTbRnAH6kNoCps8ka9R0O2s6EUKn5Mm3JqCfyyG+sQhAikw4Cte
7KgZXS1/L/vCtc0/98IZ5KRWfg6FQ4nhS2v+CsQnDf26/KpE2ZvuFTiVpwj2yp+D9KSLAv8XzzHC
aheKT01JdS6lseL5ACHq6Jcra4dCHp/h1L/GaUEBr6YPMgrG57SxHiflAFKXNQ7/JOQ4C/fweKTo
j6YLFRbIxrfrMjnTaFLeik6JNpMqcO1jjKJHX4S+2zSEPoFxHcI3Cn4VzcZUtJXAaaWL3/+Hj22v
SBuvdaim9R2+gx6seZjUGe7Gjal8RwtPt400fkbPwRnTfV1/ypAVErXj/QX9IHlAXAJmBCkmVxtS
p7efgG4M6m1lMzqqr40XX5CRPCBbvCa5m+yDUY4PYZV1j03mhgdRKF3A6FGCGXRXNVtBE+MHo42b
k++1q7rzyxgNAAORJDctwnX63JCrayMFw6BhdPo6OIcVjsSB3mlHycSUblQMgeJuUn8nEB32BHHt
rxp3mr02hqJtWdlb5ib9VzSEVy6Rjy5Omr5wa0Ex0LiYO+52veyqYQyljVhIOleqjKlb4p9CuvTP
beIHB10vhZ1SymDUqDSfDV9ZkzNcvv6UPhD1m5jITI0+e/1bwQq1TAHf4SnRUUImAIwAjK2H0ffX
Ao0l73kqs1DUI6cxIQfMGSOai2xfW7uDU5lDe0Zt6zKqRXzWoK09ehFKdEUHTaZMRf+bB5i2BgWU
sGFbf3zgFU62aRjzKuZK0DxarSz9sATPOCIprj+Lw2g8KoErrjA3l211SglsabBLXPMI986mp5Gi
wCwKq3caMTlDq+idoKbxbfuiTD0w0OyYG9rWe0N9rsTBfxADGueYhPfnuo28M0KEqESb/vBUlUnv
SEloPnWagX6WUV/KCP1hMqiD51XoF6RFdG1qtOF1hFlWrtqPIi+MexBtAh8AEmP2WmEAqQJia5Qn
XFC3iCS4W2A8TjsqzcbK1ZXBlmeNqIs8mT4WkCfcNm5vAaB7pq8VhfLUC420KQRl8jkv/9y/a5b7
FtYP7WLuFLIeHrTbQaJwCHOgqLHjqn7qFGb1MgSW9jhG+T/n/tNAtEgnc0gezVmdDua726pyFTuG
J6RHHOp/l7F1Drsg3OB0f0mJ/e0ySv5Zxgm4+uSTMRlqEtjML6w2cyMrFJPMCQzL+6yM2jd58N/U
PALMYpnNMfIzd39/SpfrNg0JD0CBNUM+MHuAXFjZRjLWmSN4pn5B9ke+1NoaOGoZqU0IQPJXsg34
ooZ8u25ip7QJKh/EOkA/dmE9mNRcs3Bn6Ils97LcY5XQRivHeJkJ6lRZUciBrkYyOAc8GmbqucFo
5E46aN2BJ1h4qXK1eSpD84dVqhfa4xI1aGW4ZC4ljpXzsOQGsJZ/Dz/9vL/i48AIhTGMqtwZxRKb
uWc3fhRAZXWttVO6ZktR8c1N2qMK3D1rfmZmSzEN7aAyfS3CmkbZp4LYPaoPY3HBetemrP7dzMur
hSD1ppFefGtNrvGjnUC+hZobTXsIVNOf//WDLTFNc3MICgrGSDXXriXvTCuLVublo61Ax4X8hyeQ
y3V2skQRirTmizkyOJF3igOfyYnSz4OJ3/0QNuXVGNU10uIHYyJdBHuc69zk42ZLIReDXo34njpT
e18H/apq1YsmJNsAAfiwcDclIspN+xNxiacwf00s8yVrhQ2P91nukquq+Ie0WzsTy9sZXMKENmJr
AuSbV3b7MRuaPJJSJ8y6L7VuZFRERP00qgmqGkW+mhYvJwEEHrcz4RA9GC622+XN5RJ/OiFpnLhV
0y9RHHv7sjDHz8EgA7mSA7jpsRp2T1Elu6datV5SDvSnNCiIhgx0BksXjJlt6Z7yktRpcApzY/yR
WJr/dv9C+iBVmQD0XLzER4gnzf2yskADCFbmaIkTvBwrQ3Yvdafo1UbVo6+9VV/dtNqXGSU+WxL0
9FMxYv6ckW+svAHLBSKxnbxcJtS7Si3ydsJCE9uhuAK9KJaIkypCJ+ybyioOWa7RLZSyNaW2Zb2Z
8Qg6pquSHvW8MQXisAgzKFlO0HoRel5FvtNqM3xMSnVfm710yTp0BZqgD7crMz7FM7cpGRgUGqJg
8KYOijo7k7IxKjh5G40TBaK2C9JKPrSDJpzdCoZHglHus+/1UIbyGok0KL3fAv4UjARmvaObV9su
sdbkcj7YreSHAKEARbEJ3vOmvy6jSCl7MaFp4yS1rB+JZN2zphXpli5d9g2wrbVr4/7b/XlYXoC8
FWBipsKzhmTWLJGpB68rcDdsKYSTkppSZGxGCc2z+6MsYxiQSu8kEeRO6T/OAqWw0ISwjMvCQSyj
Aj+YVAdTysXn0beClX7rRx808Ydg5wIQYI1vd3Bex8Vgmm7u9AFxgwumhZpQOa68s+8tidvtM1F/
gVdwuTJvcwUr+KCkM6noPoUVXWh9iNMTAdQFs3p9I1dBscsz7Wc+qP1Di47cH6uG0q4YZNhxGcHc
oIuwwympwoBt/NETGe072Q1sKPQKWgIxctC5nuwGoVV//etKsK9ISyAMg/2kZng7PaVeGwMACvep
9RvqNBG8vUxPq0NXUr69P9QHSR9ByBRQiqw9V/5sKaoENV/gMIUD1eNHTZb3EpStu+siz8MG0LTs
mJv7qIgCzXtznLQY62pl401D/L1MeGdNoZdO1Q6HZWn+uRjNGGWq1fUT9U5h35mBtwuswfzcmnFw
xPklOLZaVTmtr1yyNvbWxMcWLQRMgCdPC2rjCOJMNJ/b6Q6GwAhyszOeGiSfHzpTLk5B4e17d5J6
E8NdGnKqfUUdyc2jb0Gjuyehhf5Xk2+85EIrb6K48PeDL3/t3bQ7ZsGq4/X81kHMFDQcbbepmsGj
PB2ov24dy/PgjAxqcG2t4rffdRo1F7M8iVqUOUoJYFYJ0ubrytaYgt+bdWFQCqnEqASc/GU2qJci
eg6nPLwmiuq9dp4Fv0gLUZCJaXmaPdxr5FT9o6DI9QYv4vSCVnmCFTCWjbav5WsJwfzZm+aASg41
kyk6Idu6nYMGKAGQPDO4doL1M5Trr4miHWKTE5kWWbuyJ6dvW3z7X4PNjiA5c0C53giuahOYD25U
uyAF0Mq9P8XLT4K4OLVyCW4Jyhcvq9R6mAy1wVWureTNjF1yEFZ5U/Y99shklCunfX7FU+aQAC4S
xnDSUOaZXfEy9ZzATfmqztN+jpoanbSozjd4i649kx+ONPVvSFF5ueY3PH6Z5G9NH1xx6TA1O0W7
y477Vhltksc1G8vFRf/+XUS9oHqnJ0WcfVcXweTkioc9INWbXAn3ijl1rwIkBLu+Hzej27zkEagj
yuEwcYyd5g1HMRn3eRI9DuMAv4KieEwCQ2BjI6uy9xTvgprMOfCilaB/Hk1Nv3UinKsTII/3fPZb
kdEz3FC3gqufDzIEkNR8GWs53eUtOhSZGHTbbNDcnZr3a3nnR2tCo0tDypFslj7g7QHCp7As046R
A8yYbdxElYcgdl3bE9X0H0lH00fSGZ6+EyQKT/ztUAK2xFoZIMPlB0ay6bBG2AhWt+q+tjik05UA
JI9tRpQ4b2u6fiTUYeuF1xxeI82CiDAMJuH+3w8pTwPpGVsLAZPpEP919+qIHEJR7IKra7lPsee2
TklN9lwIXf8UoKN2+n+Gm3i6KF3goDJ7kAHu4C6Sc0aheSBEqv9HiFnsLMH8Kcdyv7s/2PJdYQap
j9Mnw7CbSOz225BblfMQc8yr2mNY2Yf+n0IskOpqwu4QJ+Y1lKt/jG0ImpBaYCLfK8ygXm9HbEdc
6xq1ow2u6uCK477cI/3Z2K1SdCu366LSMY0FcYdiBxfsBLO+HStqNQhVqawB2VD2cuXue6qg2x6H
1K3R1Wehw0fU9M2fWvYqe/KxDx5j9Zr1n/zkWpVADtWzBIZZ9imHxuM+EHp5UxrpJ2nihUtdvTdj
BSWpbOVnL/JMfjb1PWqVk0wfAJ/pbfprw3V5oPcW6aUT4Uhjh4nSbdEpJ3b1Q3MbFVr+JUQx0Nbr
Wn+SxLY9txIqL6FhrdmeLy8MfgiNMJywmUEi0dsfopV1qYcR4tyYmEkPU2v+2AsBnFbA2ysfPX3T
7XtrTA4CwBS4nEhDZtU+ZPy1wkqE3kl9D8UmVAP3vVimX+5v9+V7ezvK7IMyL8/10vUGypgm2HRF
xsDBlA6RQlPL9fLD/dHeO4bzj5r8zqCmG4glvMfefy2kJCC8Y5bV4HiptBcq9y03ZXcTVZAKfTwB
zkX3TQi9SyNd0vCqd+eweAnCz0PoaO5F7n95pqOFVzlK7WTYNEW7yfUrMDknzn9U0c+qPCfdb6/2
NqOIAM9eln+b48+xQcoejwFrR8nFbtxvHfLig3W2TPRcasS/v9b51esx8vvZWQomBSWM62Mo4D0r
vSraszC+ieKOzFbonmsLvbDwoBX/We2pkz4jm99SjsR8wzb8/wRrk2kJniNHfdIZ+pl6mMBHdhr+
op8e+VBYqh9G8CdN/0tgyJuuSphxHqqzJH/JrSezAQElb1OkhAXw20Z8wvbEvj//i9yGYBls4qRi
TF2e8sHs/COGEPQ+uRTowYYWZWNJn5Hh137VVu89FLLvIQ+fSCfoEuolA9Zno7uLN/X9X/EeJs92
AWnFhBYkckfhe/bgJ1FvQuZyO6cuc8wHxHOYHwet/oGFBIUiP/5DEzDejrH2SzLDjSj9CAcqfand
AMQp8KxTzm0wXuLqq9n/HqU/lnSMTfgcwlOj/hBAVmRj/hhlD329DzPji5rJz1ryw+jpHqOMsaFs
t/IeLgMYIMLkpjQ7eHIXVF9N9H2j02PFkQP414r/JlA53QSQdPZqqqUPaPbbilVoK8Mu2rnKe5sO
POjkwgbIYRaSS0WKxJnWD06jskihURWHfkT8Mtbc+qCGIPLQHm6lr4HiHuokjV+jRtEegyzOr1HW
qo9107gbHWjsPz/YlGXw5TMnnCoQn9nVlUWR5sehJzoVgrQZ4tV7tU3NDTUzu5iAaPe30/KinFyS
JzlV6PYTAvT2Tsa32BOHIGM0JG/3Q96kEGD7NTDEojnKZPNKc/VPEpoIHs+OjgE9V5ZyGVp7Ipxc
buT6BJTZjuPXNknYg61PK03De0jwNqEHOnOUfmLG/UvPcsVOy+oVrdFDGcWbtodzr4zGmm308iqf
mHW86tQtSJzm2WAQ8sf1gLxBnmsdEl+K8KZZQrBx8TJ6pcWi/Hd/3pdvIf9Cph4pU5DIwLpv5x3h
jUKnNC46sgAzu7b8at96Wb9T9LXY+YPzBUufh0qjkTjRW25HGhN19AUP2IKB3NnWC4A1QvttbNcf
L55/oKjm/uq05tP971tWQVhxYg5QRICtAYBNE/7XY6UkGdgiPx6dDnb45wSQ4gOtrwzBfWnA9lfQ
HT8tOkxvyPFVQfiV1QLaVcGQb2rFA0pBnndoYaSedBjwthiXLXZRXfT9/s9cBqwYhk9EBWohE65/
dtgC3D3CodLR7lDcDGJXJT2nRaU/5eoYbLpAC3dK26x1Pz9Ye4ogKJOAuyabmSMFUqTcSreTWBEy
5rGXTKrd+EEABWhXdtkCI8i5g2kOAhLqDenTXMhxEAZgWqYFZkUO9a3Uivo1LsdPcR6NIC6tWv0z
VGh0WXn8TAfA1vGl/JZbWn9Q0VX8VvbRm+K15b6tFeWfIzR4KTq5HD+PasWcQibHSelXfV46tDY8
tJFwg8/7PFm53j7ahlOn7/1tmdZ5tg3jIgc4oxWlE1QjqKLYHx5MBPxsCergY60I6j7si50o18Ge
QETfBkaHFHhaOmhFKDtAWek+a8Rv0M7GTTw5sOAb3K/9yOUlPClg0QaAY8EJnWPBjVpGmlsrc8eH
BvZJ1br8aTRDjL8D66tW+tFjqBs/JCup8edu1afKCBoAnlX7jDj1lzAo6VEUYrz2NCzUuZRJOY+S
Ak1MFohy4e0RNusGaLjeZE7dfA3QITvLblme1VjrvqYpSJ7Us+BmuoN2GfEIutaYwuzEJPe/NmJ3
7pI158mPZontAjcPfB86kbOf09SY3zQVHdXY8/O3oMr8fZtG4+7+jfDRKOSu1H2gYsAdlm8/ugHD
XRfA7B3DTPxLMwao/uqDub0/yrTtboM4kGETN4tG7STzMrt34hiUg1hkBUR88iHIlMWuMLVxqws+
IPs+/McGybSSjEUtmsARl+7ZR3WamY99LmcO7mL1g9iIBICdsdJHXF5r3DM0eYlbJiuW+VGTa9Ej
89ZzRDo8D2J59Zz1UvzLQoHx/uR9tDEpO00tLM7LJHt2u0ayNPpGLFiVw0OGiEcjuUfZCA96WA2H
DE2I33kpH4O6Hr63/RBsgLk2m0ZWIpSilbcQm/qVA7zAyzK/0x0LSZh5hscwC2/yGgxGiIGrU/nd
sVE12wxzZLow9XUnV/FI3GRJp7z6nJhtZok7se6s7Sg2zRd8Fyfmp2plNOuzzrZ8dGss1Hcv/LOm
HSV1iwU6gri8jVr73UzCxkZaEoP32hJPVYZToRjX5Wj7SgB8Lk6Un/cnewoPbnYq3RzCkwnOTc+U
xb2d67zpR9Q+B9ERK+Arqj8GSAFm1rmR0AlJEjM4taAx3zIpD06BKIyb+8Mv15p7Ebk0GuW426uL
opwZ+6U1hrHkxH0SvbmmdczDsT+6sbIHaQnava3cA3Jf39M8jDZa1upbAzsHecQubxi7dKUJuNjk
/JyJsUSbHSuChYuNJ+k1zaVEcmjex+dY9vzLAP3vR5G4a/nm4iaahqLfCOmO/YX8ze3Mu41fD5qV
SVQXsvEqaEa16WV65PcneBEeMoqJSys1GZgSMEluR4FaEPvI24vORA7exHKdHJVM6tAbG3qHo1W+
FprW7goE11dOzYIjwJNHUZcMdqrhMfTsAwGLF61p1ZWDdTK2cklUfRVwCdn2SSc/FLU0HA1f+5KK
ABHDzAM7idWfMzS++ToYWMrSTG6xDvHc1xix8WPe4qublcV3MOtXsnTRliKrPg9WnziCX/GOU5b5
T40nvgkCifIxRzZrr/S4sna5sM9BSGzjVBO+0TaR9wOWrStbeRFr8rlUYSGr8l+aJbNAPM4Cq8Vd
ms5jUSKLSv1qa4z4fYaDhFGAYjXoWhnRWtFoutpvzy+jTi0aoIS4Ai3cNI3RjJJWrRxU/g6gOozq
s0YFUMhbINK7hti6UKONnB2S8g1dHLvrzjVkDCH96oVgw5Nnr6q20zWbqyq1zme3QzBCzif9s6MQ
4mVl/cg7eR/V4TbOnmpfwAFhj3yz39D9kJJj7ipYWSK0E9QbU412nsz0++gePsI59yJtI9TZ1m+7
fWiEe5h4RyPudvBwt6jhJcAT/BLJz9Q/9mq6q8J4OwWKMaKIMf+Yi1Ftf6xVD8AncBXwxeZO0cp9
amI8zV+9TsRu2dyrcbB1hRPo7UNsSJvI+ynya3r10MjyoXKHQ0KNBAGpsvVDHkao8ffP2DL9pcBB
f8wgr5zqxvOWdKpXIr2qUnTcZrRzYWztCJNBtNusi6AMnjMwW4ceNNNW1uMS7ks1IkAZFedBN/4T
lCI7xVpqbF1aFBuMob2dAONgW5Wm8kj6tiYqvNC8AE2O7BelLvYMV//caMOKTFcSYpkSk1ZnxzQP
igsqrRJFw054UEdPevLFOLB9IN1SZ6o7sazdXRUr0gMe09+AODipQYt8EpMpNmMUdntXsdKrkoxr
L+/yjgRjQIufMi9dB/qQt7eXPqq1Ug1gpXKqBdsh6b39IBvF8/31+2iUibRAs4bAk9b17ShWLmot
xMAGqp+JlViGEK4uotB2f5QPnjqiGRBrSCNNJbF5UFg2qe+KStVcsUEyznTCvsl4IdhlIv/pRfh8
iprg+9geqMttorJCwMYIR8tOvCh4YH6llRh12TggOQUhQEuZ9Alu9iyqyZJSKz0hyq+llSobJYs6
x0xR7U4DT9sHhf8Dj+J21wHw26QZoRcG9sYmiOrX+/OynP0JxsF8IHIN/Xw+LVrg9SG+L+l1tIwf
lhriqOaJ2cozuBhEBQqP+wUyTvSYF02S1Ko8zD5CwRkR3bzAR6T6V/XZym28CKamUZA1ZPNDUCIB
uN1IYcA2VaRBcAQ1G3d13Oa7Rs/ao5WDgzBNP9w3QaefhME0DuADhZUI/V0L4eYxwLMMYOgkT055
hrrn7fiKPKZKqHXak9YFiLFjz2pLPW41ReZ7W1I8FYYWdULbCqjgmwPqaUHye7BaxQ6i+KpUSJVV
cjRsEMT5ErYtQCJPaLFXLA352luhcTRpOz9EVdvZA4bvu/sbYfGAkv3B6ULYC8+ZSQf49tdnfZLU
da1FTpQU0pbqUwqfKqRg1NWHUgpOetCIa2dy8XwiOMNbPWnJsmSs3O2YpdqXTCMtngQXpU2Nncm1
C5EOMfpM/WUESnDqM2rT0jhqj/hh4HPp6vmpGgPzMCDvuLk/A4vok9okh2DSLEVtjNrO7a+x0Nh3
82DM4VqYuK1ogfKlQFD4P2EQ1JXTvzwQNM6gzMOE5i1ZZKh+r6luJABXKIQ02lN2AK6EjOLKKIvo
k1kDpQsLZVpV2iq3H9TAbxioXYSOazTpPvTxQY2QL9sjc+59LpIu+BJlrr8vaXutjLy83RAEwzgU
1y14jlMWeTt01Heu2uh17jRdrW17X2wecWAI8R8M95naR3sPXqddxn52MvA4aBFr3ISp2v68v6TL
K2ESN+LBBUBDEX6OFnONTqVXUyWOpoETQVKkPtSasZHCoXvOw2GwkUfPj5naIbHsVvLKLCyPFEkV
EvmAJ99FPmYxaSfjEjGKXeJArfHtFMLUQW20dssJfAnbyNylUrjmqbasyQF+4P4xRbIaaizzijRy
qCMiX6b8xMOl7ghQ8x2RXp5s60j1vnmCmBx9cYTgnyF5alP28e2sb5Bj9/ToMc0jeZPVY07zURG/
a3nDoY/ySHlQYtH61/M2MauRxIBdTcMVWPntHgnHtDXzvhefVEH+RJe8peKkot3jtivPz2IdwGeQ
BAFvoUwLp3s6jX9Vy4UEvESeMdAoOEaSfDOwnUwzpCfKMvrsJu5aL3n69908BNN4dB6mAtR77fF2
vLFU05JWv/gE9bS2faMPNroXxytftbiuplGQjCbXofxM9fV2lDSKXcTiOvFJEBJ0sPGGO8nc2DZl
9nGlwrUMnhhLhcryzmXjIpldjXkfSEkyVuKTr8uvygSsxdwl2qggov6oTd8e2kp8dHP5NdArWwZn
X9hR6VkHL6Fbmvbm7/vH+l2lej7DKjgHQgqaC4SOt9+uNGYZ9FYhPplePmxT3Xd3SIGEZ+l/3J1Z
b9zIlue/SqHeWc19afS9wHBJMbVvtmW/ELKt4r7v/PTzo6pqWskUlON+m0HhXsClsoIMRpw4cc5/
KZXezsTAOkvEKPWXQEz+rHScMW04ydE3S14UlNu73PIw1GrPmtDobKzHi11Aq+JMN7PaR2ny56Rn
kQ98UjgTU+0lSNPKrRt5JkwJyoU2pvl1vJTRc60H81ODdruflbJ20ceqflMXneQQz7FfVYf6koPM
epSK/qS7zhq7D2eAJibgHPINGGz4xx/OgGGUSdLLFexCqdddfYQ6Pg7SXZrIjlWOGqxk/nU7Nuj2
KWbo1I1Qn0gYjnvllBXwaiLrAhm0llsPHyHQjUQOC7ggciGcK5pw2Sth69WNMV3kaPWdt1H2PC5D
clGIaAhiMFnBO0gUvDbSPL7MMiZUCRfpDGfa4U+9y1Q3aBsMmjPo90kV+g1JzlnCke3VZD/eKE3i
ZWvm1XkdK50jCkjvO8sMo3KZFf2qCGLVNstcuJQUqcZvsSDWG2g2xcXtx6vvnRCLMAh18lXPB9H2
bTypJ6FK+jqFYTMrwk5FiT7QlRahjViqCZdx11/mgtW4Tbr42bg8dHXmZgrWt+LQavs8oQdLEtgF
D/Q/LZeixk1vjsqJ6Hoc9HhIOCBcq8gxOAgOv44ZgqNqzFYAK67W5+0cIZmYwVxKTDAqcZNMdjso
4okT7zjyUaml6UTJy+Lg2yrvJVgRVSsf46YOw+UBzbDmSoySUy2+dW0frP2VfKSAyVz1QBBA25yr
6DfXvAQCCiLrX57V0SunMfW6MakBlJ70IDiOfhQVaB6RRlHfB9KwvvWb88PUibRaNks3SVqh7121
OjWRfmqfylEVvDpocCZQ4uu5leR9okSak5boxsvC1Lpykk0PwN5OpXZHX3d9JMS8yC0IbDRUDh+p
aNEAMWaUdJCfe+J/uZPlVf4jL4GphKoYf5qDU0LsR9/2dUgQ7Yj3cM951c99MwsYRE/6XAbSzRxr
odMhe+omUzn+agkYFSR6lqvIK00iiuKHLyaKyFanNERv1EYKd+aSmU890u1+LpTKw8f7+Cg5JDNj
GDpRTCBMsc0OSaoxQXYYGT2xSfvrOL3orQYjQMsSMgdxIUV0aLF7Mmrv55CETwx+jJDB5OtVPJJq
EO2WLSZiSfEzi/UuvxmRvztDejHwU81oKEhIEsRN7K1Eb6zFR9GMKm9oMwmXgnLwcoridjVqgROG
+nwipB+n7etDATtmXlZK4ZazbqaDwMEe5TexorZ7itqiW5aldZaGjWanNI32gyjfR9rkpGKCalOc
+oGcnSqrHmPBeAyqI6u8DdcILhKHi0ABUonBz5jdFLV0NYtxeIXWpuKRZQNkkurSzeB0uFYvpu5U
YO6dpcWJ5Op4f5FVcHXg8kA14cgmI1/ClKNlgCPeqw+qKoT7LkE1S4iqzkXLy8uU+tSWfuetwWkB
kIajI2KSo64J35sNliHX2bV5md3MVdEgw1pZ35pIwI2uSyldjqYIvIPKQULFjEXa1l47WRQJPt4U
x7v88CE2eUVOjShtmj67EdJY2NW6kHhZmYSffnkUyP30eGjQQsLfwsPyzpKENE+iG3mMwNiJkuCO
BSSmj0d5ZaMeHhSUYWgZQttGBJCa6+GMxrOo1t1cRDehNboc5naefs6U2IWrtJu0J0u+TbTzTvms
joVjJKoNiNa2st6dBayG+2sjmNFjjvEpFO0ufpaX9FopzjX1pQ9VDOMf5OhTMOEqkQK97EfHbIGa
1JlPZr4zi/ETRKhLMxw+V823Eo80r6m+o3b8698LAiBnICACDoItKxnSTx/2sRze4KlyYeaCjFdE
ezLjWa/r24k0AREiJbiSBLb5NhqzExlKHd2kCNf7lTYbTgBDz5+tchcJRuhh0dE4o5lYjgGWzi8y
WbIBOLQnvug7q3NlfYFvBjvLZW5zOrSIelg9+iI345AoNDcwGxTXCunH6+Z488MtY92sEQC52m0U
rHprCGOjCG+KpXkcxcV6qFujexQIVLigxAZXHBbw/S8PSjoNHIS8HvDWNqGPWkBUkYm00CK22X7B
KOICYDn+K8G0y1JhcMlETzmdHr8oV2ImkqsqdtqQ2w/3R6tOEV3hrkBVBXygpifaZ9FcOtcsJsll
GYUXcZ1nZx+/6KsNx+FiYlTASQBNwOOgUnE4qpXTR6vnprjprJulDBwpwt9Qy1Acy+0ShsEy7no4
2sXjBAZXHB8zgduc6gXjvgr8ilqVnl53/R7hFtsw74b4m1pbjj7Pfjr7koI7DfQvuFl5uVPGyE6U
Bym/UqJrw6IMHGrtnb5Iu1kEs95maDy2dsyxasX5LujysxapzEHq3A65TKNNn3OAz96cgZk1GwCL
UYdb0NiM/sdTst6U3s4IJQkqdLjNGivyBoDk4YwYC3tbHOPxvuBw8GsRX7QaM0hfKEWF3hwaCp0x
GF7eq6dC5GvWdjA0WrerbtQqUoNK6hYpZlp5tHAoZfcIZcp2hwDtQ59pt43chXv8W2ihhcx1YOaB
pyRsb70fVT/pQJLn+oxc1pDLuPLq8Tn6P6pDEJp3NSHTwLz1Ycmx3ZqCzx9P1lG/D2kJbv7mKjvI
KjqyepymMI3URhfuuHr7iKhU56UhxDdVlLWeUGmNL/Stm2li5QojCcw8iaYXqIJ0m5ix5U8dDsc9
JXV9lrEbHyTlYTaHxu3KML3N5UQ+sdyPEr0VsQMhH3MSIijNj80mKwWr7o2hUe4CKeSiIKvtDiJB
+QTC/JsQ9KiQIWLgiHJQXoWLqdm1bvVOGg+9a7ZGusNSaXBwD09+8QgGtkdnb73GrgwOKsWHay4t
F6G0ykm+C8ow8hJdaN0+jIITlaNtwH4dBYoM9mZw8OnSHo4yVVlUjMtqpTHH1Q77PbZdXXf7j5fE
qwrL21UMwA/gFdBuEH6k9NtzYcilTOoyQbtLJKve6Y06OxVKr/ChxWeUAc7HVEm91Mwe9VWjY257
rxiSypsnRH8ts2u8Mp9S3yos6RyxlS8NLj52Hz1EURwhlWx+SjRxcgelKM+ps+tEB25AKKvUjhxK
kVeoRn1pBbnmR1FVONIipDuKs5qjirmBcmeH6hs+1U5Rq+qjmeqZo6ZGjX6cmZ04uY62MxPBLNBR
ILiSh74uxjc5ZFyNi9VhE3hHruNpO/TendkZ9rFHmf9icsqryIXid1N9617ih+DEEbYumc1XWNH1
AHfWciS3xMOPjdByJ0dNJ98B+PRhcaqN4erqmcR14ePvfUQWe31NUBcIUkFEB+l9OBLWi2bO7pfv
qkvzTD9Lr6ddtZd2MK3t0JNscZc7yln1efCMO+3MOBfd4ix0I1vYffwc2/Nz+xjy4WNMet/Hg1jL
d6gE2xpScJn2TanOGlkHvnlijW93ErkyuJY19yIzQUpk88qqslZTItTWJqnQrgwz/NwWlnXi9v3+
IGCnKetxMG91b0mo6ibIcsDTMW6KZZzEHgZy8YlXWQ/4g3WCLgkQCHr9q3Qdx8/htGljhJTrUhU3
eh/i3gzXGjnoMlyZ+YGLWMY3WgP5bQ1mzhHS5dTiOX7HFUv4VzWHsvaWsUdxeIaHyui1mOqwJ+dy
vWGdMq7cjALYa0UZ4L+7ttcp4SmH75hnVH5yhCduqODmvb0AO/YzLtR3H6/ALTjyr3GogaMBQi2M
PX84DhojAbtBzW8mMZn2UTGNdGpLpyxTg+Nc6jAX7arGaQKtcc0UTVfA8Mtjq4nBmTTgSdflQ2mz
EkpPUprhYo7myF5SqN910+tnYTXt+8hPh/j7iNef00nNhVmlD9DCk7NSrn7MepCe6KNvkqG/3oi+
ED2sFQG9lU+YYY0HXaHkN7UV3s0q5d6G76RBBLVR8YltNUSjspJE89c28+u4Kh0iIjgZFe3Zw5mc
AUIaaJhTkGkl7VOWZ/F51XOl69Q8tLPa+NJWp+yg31kkIFJAKFNQ43W3iIVU5SAZ6zi76Qw18oN5
MZ1MgRr1ukb+48f0n+FLefvXzmr//V/8+UdZzTRvo27zx3/fVC/FQ9e8vHRXz9V/rX/1//yn/z78
I3/z79/sPnfPB3/wCrij813/0sz3Ly2mQq9j8gzrf/l/+8PfXl5/y+Ncvfzr9x9lX3Trb0NvrPj9
7x/tf/7r99XU4z/e/vq/f3b9nPPXds1L8SP67aHsu+ilKX57Ln7+9r8w1Wh+dPGP3y75Y7v9ZS/P
bfev3w3jD7pGpLrkj8w8oKbffxtf1p8o1h9rDXCNriuR+7VJWJRNF/3rd+51f1CrYBvz9wi8r4Yy
7To2P1OtP8AMwCWjk08r7vd/nvngs/z3Z/qt6PPbMi66lodhgf13WFx1xTg0V1YaJC7i0xYRlOAW
05VLGDmKFrWPqWKkuLpI+vMgqsEuUwagfZiue28m7u+HeDvoKzruYFQaN5S5OLIZniiyyQMpUgcZ
V4zEydLerftrSbvMjO+Ndbkk92pSOENz18r3dZd4+Wq3a2WulDzWxYMap+4wfu210S4NcZ833+nw
7LApttPBR/wrM6Z9TtNB7+8gU+yGANFDNXTi5FK2HmuJ5neb2iTCtgXLQG0nZ+6LsyGS7EokNarO
ZPx7O+qhH7/uBn3HJG9ed3P2KA3WbShgJI7xYF7F17Xd27m9uMKudJqbylPuss9NZkuObFsnTr3D
uHY88vrzN6nZiAm0GIDjoVnU9zZw2ZugeQqlxKuL+M9+0vZq++eJl12/3Uffdj2I3wxZajqoHoUh
Ac14u9rbdS6NWTvbaWeBX+5xd9w9fDzk0Ro+nN4tFXEuy5E2AiNG5JzZzeKou/HEleLdIUjaV74F
BYTtfUrqh0XqZAqhk/FjMUlQtNuwRrut/JwnXz9+mw2k6+9v9maszWrJtMaoh7XoGl4XNH5+mmf1
p8afLsozWDrX4Ut4Lt+oHEkXxV10Fna28jgl9vjl46fYVOVfn2I1HYMuRGVkzc0OP6OatX2TJFnq
tCj6Si5iS5zRhj3MXqXbUWjHki2fwku+s3QOxtys1lxqdBH7Ncbk5jRgV1t0+AuEE52mMl12J97w
eDRSDGpeGkVaMrOtKzXlJyEX0MN1jFJQnVDOprvQgqOczpHuFqWi+Fzaul2xVPmVisWmC/zCfMYH
qvfbWqkx7G77G67h8o0Qm+nLnOrqr606wiOpCK0/giVavijUHn4DSRMk4l+MhKYWrc1skf6DFQcX
ijAD5gsEMND0SE6EjMP8ADnH1eUQkDCcIv4BwnI4qCjlVibJuY4EvNbauRk2O/Ke2P949tco8CZK
gFvnnSipUqVYT8ZtJSCbKabGZjuDjMaWA7S63lP+1gvtsREhhE3lbFzQlQLznza6EVNx1U/dHDct
Vs69NUmmT03uBeIY45bDN5UqYJByAl1epi3maVJmUQokZVaRdsLEKy+xbK++RXpTOHFtNRdJRDkh
jaXZsYQuOB96aoIfz8omzLwiSBHSIA+kwwpAdzP3S2l1RYjpyK5T9AXc2lJfJFVd79XGfFEgMvqg
WJMTh/Er/+3Np1gH5Rxer0VQnvhnMw2lUiadUEQMOk/5Q5X34i7urfSTISepHylKk+PPMC+uijcC
OTEWbpMdAz2YHROSoGojOn2K4bxpS601FfDJrEWuhADZpK3E6CCLUTnWS72LkEhCuGdOLwJjUKhQ
NsFODMyf6UgRpeTSIYVYt3RWrZ+45BxPC4A2+vwmRFYMjalSHq4ObQlq+F81soAskcihXSOxKrJB
LEFXldF9oSfyCORDzeYzUjzxKYia+tlAA1nHrHtciJJTHXz/eIFs6L9MzCsbDwIIIl38s73GquHY
CkMtD/h3K0gWUsRd7hMg3H4B4vDe0Lq4tkV1qCilh/P0AyMAzXQzQ5kRDG6a5NbM81yyR9kQsM2r
l+VTLCth7J54yk1oXY9J1BvNVcOK2gFSBIdzh1JdZ4xGofvEgOASL8L8SRrTwEZEEZ2nYZZ2qYJD
oGmElDCg2e1pReOrYnaWg6hr76h4YjlLp6EOVaWgBLv+xH3v6OuuT0jtDvoGSTTI6c1VOZ2V1ujp
GPhFMBuZrRa65Ek1JA2pqWSb1tN4XkqBglQfNHUseXMvCU3JiVQofIAgxhOH0bqx3+7B9XH4uHAN
KY0jWbVZbFWtdB0YeN1PKOtx/EW5lwbVyN6STqkZvjPUiksluHMFpDy6qemIndbHeYcSPZzEF7Gh
8zIqDXV+igun8t51Eg/fCr4tNUc4lAisHMlrSm1dT7WWBv7cJD9mK06Q3ZAimkpY3MdZoT5Swq2f
e6Utbb1LG1zBm8ZBS9Z0xglfEQNR0xO7elOrXEWzaHjAe1wRGNj06JsIOyoEMThogR90XfJzyhT1
zuq1vRhmgpPgvXFGkC8vsqizdoXQyJ+kGempMVm63TTGaNEHQn/R6oMOU2MwO68Zu+I8Xdr8rAMb
d19zHHvSsDT7jzfU8TfjqUEBcdnj3iRum4MZx5eJHmng94OxXMYx4i9TX4t+Fojzqb27fv/NR6MG
gqzjavcIImDND97k71oaWvoUa5ZfVmr/aDZJCPVrdYtbMfqa3VsdvqNm3r5ESKXu5ERK/XKmsLZr
ikQ7pf28TYbX77UGTwy8VlFl4t7h04wI2lrGIAd+1zc14K4gvVMn+mlVNCmpm4E2x1Few+LL6WD0
/CzYWjDT1Er1FlPEJR13eNxDtEoz98MooAiT1NGEoKGS4SQ/dINy2Q9N8pxriVb6Rk4DB9qcxBWw
gZR64nQ/OtXWl4F7AD6O+uLKOzp8mQ59DASSeZkAXuAu79eO9hh0PsC+3tPyrNjllZF4Lb05DwZw
5oay0Z/98lLiwg1MDyIQGIXtBtDbBHh2ywawJmPYxVW2nAVDpl/kcnoKDbimp5uVtMr/UNxaAy1a
NIevm4iDji65KPhRFmhurwyRS6kBD5t5Mt0JLRHUFvHv6Eqjcj5+yTVcHo2MhBwDA5oERHw4cgYS
Yk7SWvCLuWh9QYyfS3x6HHxDiPJpVbhCXoheXsMVwKi6PBH33tmta/aGSgXlUTxKNms2bqosNZck
3FdlqF0G/SzeFqw9W4AGcuJFtwkjK+pgqE04m7ooF02UePdsWZMmLiYovahnu5mszh20oHdLKUtP
hIh33w+axcrOe/WwOpzdXBk4Pno08LvQHLyuFb4YbH1MwcbqxEjvvh7gTpw5UOfiGno40hDJcmeW
Eq/HrcSFv2IDrYu/GssQnCt5oD5o4vLt46Vz/HKEPgBHGBqBOlS2Ui7oyGdzyJTu08yqdkZmNbtW
7MPdKObWiTvQ8f5Yh2IP4icAb3pLBxcUmvpKxzppk6TMbVEvue7HC7Ifo6YUntlgYZWb8AFLYOQf
v+XxxCLruHrsrjhqjbEPJ3ZassQinId7JTKLvWACEcrkYbpujDVzjKvAFaclP5V0HR8tbAjEqda0
HrjuUbExMTNJms1wX0ZwMBhRBvu0NPg92fUy5nuo3xQ2zCpshj1CeNJ5NltCTe2vCL+WU3SqArCh
q6/JAEVXvNDI88HcAe05nAVC9FQsqWX5tYlI46i20FQa0k89qtHsJ4I4bdForkyTd2+1yXyeRtzN
9FDAy9UQa4AIWXCXp4hBdJFUQjpv+/M6Geen3EiQzSvE1ssnRb+Ig6S6xe6+3xtFmu6zYp6gVifd
HuH2/FaaAuWqm5XsXFRiMCTjUANsoE0bm51xIpE4/u6EQ5g/65WKFoC2CU2jGpcN0AsQCX3kNvL1
0tCw0Z6K+joeTjF53xlrTVZIarkH0D7chP8JUmuTN/Qk49iIrureeqLVIV6giY4oRpU9tstJPuE7
Jyz4LADTWETp5ErbikmM2sESAijB5xPNEEkJfb2LJpzDMcVGnaP10dZFsdyyUtfsFOMyKOfgxBQf
3314BCI/FzXoP+RQh4uqjDFBWWTAm6mJe7SkW89CX4euPi+yp4/pKWnj43iFdAWTSw8cgDRYnsPh
igICaIUf5t4s5v5cEuL6apnk4TKb5+6EMPHxqbp2C3RafuTOlrGV1kJfvJ/HqIj2k6mfh2XQoLGX
G66qwtVvmU3y9yB4AFSku7U6JieuSNuKJLt1LUsRtgDgcGfTNhML8UkRhkWIOVYhYRRzbO7rUIm8
0lIah/W++O2cC9/bIZM8E5ONm6IUviDEa1gnzvfjhQ12hcDNfQ0yNbJ+h1NuZomWT3ge7AuUD/Ss
nlwpF5avfTYqV02kiIOTzKd8z9aNeZjRrGOi56EDQ6QcsX6bN1l50CQjRjAGlFgli71ASqIrUtbx
xNo9XkzI/Er0j8Fl0R3cwu17NIyEokYBZiyQksjkWvaVBk1/GIXdidrmO4tpncGVKYINORHi8IWs
RhnV0ciSfVa2CNQG2mMm6ukFAjCiL3GNctShzC6TSkTzusDC++Pz73iT8qLkhjJXQeqdr9eON9NZ
SWWfBmaV7KGEZ94U1OWuDrTankplvwxGe2LnbDrm60nDeKxQWFMqY27jktp1IyoPSEEnohK5o25M
3qDOoTcHUegnhSlcB33cnothk+w4rVJHMrvIjzosh+u+wQJR7BH67eP4u9g3M2Sm0vDnTgtcUtoA
lKKWXEjLoDo9JCH+4yQ8o0U/XQWLgF8V9ddnbejuFL3tPn08j+8EXF6MOEuf8lUmarMXwlSK2r5o
kz1tz8TuTfwuTFyL7CgoQhSHm4s6asXzcepAlk38cAIffSJJfHdy8YbgXOOmiLDZJttvhbGXgHql
+ymQam+iuu1W8qSYdtlKn4GhJjdCDSeZelyp+iBmuku50MwnSRrmM3EwI18u66/9mC9eGyHd1Or6
CHdS03xTUMAiqrgLG+TX54XEZXOoNRqQgqAWJCrjs8LvzQ2lOENy8JSb33txBqE2cnyiDen2JrTX
eRUnEbbPSOuqya6rpMJb6jnCciRUXNSq8SGpivn54y/6XggAHkNUg+MIP379+ZudoUqJMGC1kexr
vddssZxKyryj4lqNVp64vLyzCam+r4RcqrwGcMXDoeKw7aWka1g7QikhTySGF30IRlZWpukMjZFT
QLV3YijSF2w+Dl2Vbb+tSpbNqqbDWpVaSXcVtUHwBCHBE8vxOKtXGYIzChETKsjb0CIsmA0J4ZLs
g1EffEoikQOwd3TajPt2JxbWtSCPpcu+CU7k1+++30qCY8no9PQ389mFyVAlspnsW8mE+i4J5Wec
OZvbjxfIe1+NXtSrxuwayzZp3YzQKcUNgVA2WZJXhmJwNc+D4AuGkN7pQXtKHvn98YAJcFuhfKJt
IgwqJnkz9sznECceiJxyJwPhcmiMQb3sTrUg3/t6JBk0PEmpVgO+wzWZAvkMLYPRjFbKL1AISF2o
uos/pYvTSPOVXk9PoRCW3v9gUumCscvpSx1hSS36PU1QaMk+qmT4p4lR70Ip6+0wmIUrIxa1u//B
eHDA1uEwqtq237q6UK18iLD3qCQA6UtWXAYJn260KGUO5XiKdv/OaQ8sbUX9rocu+fHhtCpFVppx
zd2HOqfgjFhL+FNL2thBL9kLIkgwC18yaqxW5I+iEJ1INt4JauTjKxN/LfkeabyhJKRz/OrpvuLd
7KDXpuspab5NqEX4H0/s+yOxdFaVEZLyze6I6FxbaR1le4BugRfGVuM3Mb1yND1OYdbeO3tfDQBW
LQ9kebfnA4jCSWqpO+8jsYu+g5+r9/NcG2DhEwyK9L7ah1NhXo3lEjgkQ+2TNrSnFFzeaaSAXEJs
m6yRSizs5MMvW8G3KAJpTvaiAD9Q1FENIk8HuJ9bC3XjAdqakUs+ax8d6CIqnVBXIpZBUPnI+Q9n
H08/WiaMd5gow7Ckr4sUHRw6wI2Hz6MKMIHlehH8OKklye6MqPwz71TpxiiNaDkD1jSrflel6s+s
yYL6TFeD8XKqR+1r21UTxWVdetCLqbnqpgayh9RP8pcEkdZzbRyUz/B+U9Ge8Se7XcwpDm0xXcGL
8hBSsUi/Dl1xT1Gjx09i6c0dDc78JYiLcfJgzWtf8V9vTcJI4nJxRNm9Wu7lXsquiw4WAah84T5X
1epWUKIksYsx72Y71cQ5Q9CNxNStAz2N7DjExxXB7KJzBxwhk0s1CnFbGAW4M7uG9mxmBxgInPVJ
XZHzaFDe7DRpTQbVuuxHiVbu5zyPOXHzqR+/m9WcXZlIBn5RMWWJ0N+JaDrroxLYfW/QmkfILJdd
7H71S7GRqqupllGGU5Ipf5JbomHThBOgzZmODRJBYZ/asxq1HsYY1nM9l+3nfEHp0JW0HAORuO2E
h47HRqs4DXPJXeJc+pqLRfjQT2WM1n+np4Zdi138IGhlhRiCMZuTvfTgLzMp0S5Hs3rBzPZzaAiG
5k1ZIT3VXVxMvjzTc72mwD5+rwG5e6kIQd6mOJxIbpgYir/Ot3GDBG872yPSiBcmdZ3CyXtyMCee
VKP1FOSqv0BITb8bkTx0ns5J81UtjTHEG0Gfv1pSpxvnNLxVZOuG2Liuljl61tI4sPaNYEh7oWmU
AkeOob/GmbZFdykfi9zGwLIJzgqtxOh9Rf0jW1wC8BH0PriyJr15CNKR3koD7EHyJiFYTDvuC4Oj
TkBL0BVia3nI1ZiWaR+UJqwCqDmoF0dD8SlXKkStwHt2vhqV5f0IcHW/wJZ10UUUr/AIru7xiKXI
HfQ1DQdjGIa7qljqxGlaK+3sbOmlRzEgmvhN1ieXi9iIt2gE56qdBhO8fV0Q0sme9VGMzqpYDP1e
r5XZCfK5N12p1a/KWZ9+FDUCT06nGsFgh2Pd1W4pixkyiFou/oyWIAWxtCyi6coI8j7JYzV8D9s0
sYDewd6z20asvipaXL5YatY9KNrSPy9iLE0s5klxVZTceZJwTG6SLpw1p5017bvWjY3oBFMtVtj1
mcLIMoyA/k1a84BWgkktMQCF6BS9pj+3bTTncKyj8jlN0jHxBMDoT3KKzGxM8VGxFTOucieM19+T
JRnOCICD1L04ltJ3jWJpehaMk3lLcymU7SIt1cRJudK4UC3UzzGKa+dFPSfoGMYSPgJCWAy4tstq
8c0aqa0iExFjYFHFcxh7iowxTMTxUdLhrWeFBZIqmqdyKj8Zcx5FdmRV7CQ1pkXl9GLUhLu+6OfZ
y6K4x5VjXjL6XomeYb1WtLeQZefCViYjdAkDzY+ynfIvgpKo+7y05MQWIzCdq/lBu7fGSfm8pMXw
E9UrQMZxHA6hI8Vp0DptKpkxXliCAKAsyvqvzShaqYMObfstTBBbtOVxMesdogUozCd993mcM312
IJfVqh0qGeYlPHeUuxFgU5VCsjrXe6tPOngDUX6djXWQ22bdTIA68067T8RF4dJdQR+x66KZbiNU
kRCCrkY+aM/S3fWrVl7ULNpPMeDyg2JVON82CRxlcARJVyCZOGgs9biKbwng4eAsmoIao7rM4fNI
uW1xWHrwmsqhSy+HJJ2+D0ERfTdmaZRtcQBjYqOlYCGQlC7W/dxieuK2JQ2ki1Xw7THrUdKx5zGk
Qj7qrSh57LwJPt7cpw7N+uwuF+vuh1YlF90SfxEXTe13FUIRUPwCKLv71Ggq0a0EVFBzUKejG4By
G+1smKrGZS2U0W0VqZBHpNoo/FJehvC8FSLDcOlYCXf9ouiJFydLc9/GfXRvmQPGLEzmI/abl7lm
feHqmCSu3nPYILRP5EiHor9EwmLBIZgF/LXqhypGOpW1JWYher56iH6Fkxd5sHhm2sux16dx/Jhk
Svg1leroM78edyOqUXynJZ2D8yVEPNWOBTaLTUmn/LNUA7m3pU7IP+XgIT/1bVa3vFQ26bY0o1Xi
WoJQhHZQkIvYUavNuAIuinZvzuhiZihXX2Z1CsmsnwQ8Yoq+ExrPHK0mxBIjCFhMUYoeJcI2GFpa
NEdGrDdTDwJn1UF6Ib9a8nYw7KmOuoiqR47aDkQDZApEc7L2XVtKX4chxBEzHAfT1qUql5wyFMYL
FjN0TUOpjAFzmbGqXL3sJsPOlLKD4WkBEJ4Lvfya13V7U5Eg9o6sWBPOhhEFZ0eGQi7aY4XNoCfX
g/QkRJp5hRi39bfL0//XCHpUwN7kaytC/wBC7788Nz9/27fZip1f/3f1wy2L5+yff9e+BdC//q6/
EfTKH7RpuBehmQwwDB2QfxD0hvwHVhg0NCixURQGK/D7b/8g6DX5DxJjbhsGOShYulWv5B8Evab8
QYcPIhDlOPJWpAB/BUR/dGlc6wbYtXM5pZ0Gmv8w59RBZQW4ngh7QevznZUnuqeXwdca+3YEIwJ0
rbX501j2n95M3u1fSe0BjP6on7YqucIcWHVpMLdc+QtvazVWh9BaaQXJ+ZC2zW0lthaehmNQfiFf
z5+zIhLuUfEuvcEA7YIz9jQPDu0wkjrcSb2oKAc0yivpIiEFCh1KmNJFHBWZtGsysXzCOi2MXEMh
4VL6XoXDWE3J1Qz77M+IZOBxXqL6TyHpz9RsmXonkPo14KT9lV5J4Y+iyT81qlT1DgFCMPE1koWn
WSji28yKz4qiR3RcV2ApDfKIYJkm1qgDRUIg3hg4iv41U7+0l67iH03Zln92h9STQwrL/3OcFahD
bxbN0Y67iJv4+3MXH2ys9a/8tbEEoHlshJUKJAHSWrfWPzuLGtkf1MpWyhz/z/bjSv/3zlL/gHnC
33y76f7ZWNBWKK2texE1Axqomv4rG2tzu2QIWPvIKIIipKSGVMGmBKrFKQjDsBtuuXjJXljqKcfb
/HPI4vFnXafGXqqResT7GJywqLZuIrVQTXuQ2HLdS96bqXtnv21dRHkadMtWCQFUC5j4LeNXmuIs
j4IlvR2zarEbQTmHZ5d9nrRItjnuGj+XisLt0a3bVdbSeVUkxW4sWb6wFN+UZNTtrjVzt87/N3vn
sRu5lq3pVyn0nAV6M2wynKSUyYhQugmRltz03j39/aisW1fByBaR1ZMe9AESOAYnNsntlvmNXZ8H
Lan2XaWXN+RaMtmmP7zLOufTIKS1iuRSO+zluSlnzTAcCvVYVV6eE4jtNq3VSdGTXNR0n2W2XwP3
RqnlDUdu/D6vuuDGnuzmtlE75ynDP37nq3Gy77FOuoOPVn1v067+UCT+gzHcporyc+XLzk/wP1n7
PM/m7HQ6awrO8MdlS41Wj45AJ08IqVo+6tin/8KHFke4yjS2tCKNOzQiMEeTS1ojbS1tygmauqmE
LiCHZBPWNf7Uqd6/z4K8fkBrMd/HjiBQlnp8FuQ02w2iSw65jQtX2bTBO2eQR9qxM6B5cNYI6C8e
la9fh6PxRYgUnrCKzMUSUi1aOh+xhBVOrJk9Fnhypenu2Br6zkbUAMumED9BI5yOtSH5yl3XyN9K
Ml8sbZSi8UQ3ErA1eCZZSRFtAqnG+bqBL+r6eVt55VRI39NIstGZ45z3erQqpMFATdkK25/ZWBPw
h2SP58I4aZ3jkoPb78pSNPsJrzfZLZsKE1wfq2pPKhJ84UYNLINdaMlH0ypt4i2pe9CiSf04RYN+
JrBDljfXJHK1ugizLz691Y2iNj+Zr1Jxk4Y6GMR123mYvcoz8iFRfNKbod/6Qee3t+RD1cp6uax0
0+IBuwtshryC7U//e3EsIJBY1kEt8tOkAGzOSG52jV3oa3i9+WdeTePVMItinq6Ro9h5mJ8I7Yu9
FE3hPpkqh9pFjsEnfI37QgkBQzqhRwaWfsh8OTs7WntOR+nT2zvkBfF+8SxodCDbS/0STgiCTXMs
8LovY/VDpI1mcZxSQGwtclUP+URdxbRzG4NIJfU4xKt9P5AZGV2v/EImR3pHtSO5i6tpcjNAVrd6
6ZieQe6DC2PfbcRoNY8JWVTtSaX2Y0D2cK/q/SENevZKZdZ3ShorB1Nv4Mdodo5Nc4W6IIzAj6Hc
DffBMBaPlU19xgoR4DGKWn5ykl458gfSQBmVH0hw7JUS6wIIwOzT5aMJCmwJoCqNiEW4NYymBoBy
8I/opLhgT+8jvgNOAvhcgh/vzVuz6LygiXaiz08lTJa3p2IprsH4zAMerFQ8kbC40pcoVNGYjR7r
R39C5dDwJYuv29+aiQmOCYkiKti+OAlpllIXpu3q8YDME0ivDf8exSIlTt7F8divNJmvNsX8WKAy
oLnTvKepfrlCRGOoQKkHjZhv/Gg2qvJgiFC/efvlFwf173fnIp4JPC+x+OUgYxj7viCTO1In0fam
2ruDmVc3bdWsbL7Lts88yQYqIRC0gNLMQMM55n613lXcGmsdQPZxitLAk/I8rKGHx+GmBj31AS+6
NYPZyyB+HpCDerbEeaF8AFy9HBCZg65NFK05Bnq9lbvxcagVr0nNHx2k0wrsN9iMdPP21/zDUqZu
T6uVUAlkHC2Dy0GBN8S0vLriODjUF6bqFI4QH6p2nw71N4vKJQr527bUNnIU/lLVdKVcfv3OSBPP
slZ0Q4E7Ll0shJnqNSWX4dhLyMV3mTm+jyk8UiRs+se6Ub/xSOotwLVubQ8vFitK0eAFIF+g0E/y
BkXg8sX1rK0pcGnVI7ya6UEuhJdKSn7bW6oRuTTmcZKsxbQt/DzfTXHqf6TK3e2MMS4PZWu3X7mO
8qfIL1eVcy47VbNpDcYTrD2iEDwb8LG5fDBUB9jZRMSPZjON71u7M27Tsle9NK3909TXrjkkPnJP
sbZLCufOqrHPRXn8B1VjahdWJg4tQcsuzGmXT0BiN6nMOioNk+uhKNYgjIseEI8LjYNIlKfVEPKi
v3X5uJKaQJ+J0ZgmmYM3krlS175TjHtHGzdqlu+CRt31koRy3LQyhYu1A9qMbBzjdrACJJ84SlyO
7AdZFkF/GB/HrKERO5oHlZapm/TS4BaJYuxy+lAHp1yT0licQC/jIlZOd53UE3zu4o2VhBa3HobT
o9YLsanrHAEmVLM8C02d3dvbc36FV3cu6mTovoFfhKZIO4nFcPmKoN2UxkJz+mlMZOnB6qV32SRB
hwXs7uW4Q4WjPnx+e8glwYtAGBkKYyZ0cL3AFlisv5Q6h8A0ZzrKljO5WprbVCbrKXUlrVKw0pnS
LQXb9EYrW+sGo8vvvkxxOLcy5VaeKsUdeqnb+Wlk71FdF2tKjS/oxf/5JDOAySFCV2WuGbDf+hU7
ZAijjPtrPKYZvAoFGn3QVgKG1OjApNAMxIlG4cqUrD+hLdC/8wNRP4i2hdwjkv6O3B5W5aBHeFMU
5tY2x8QzgStUbpjV4We9qxEUnzLPjgTcCGEWD6hjTfdVrJduM+ifWhsdtVhrh1ut7qK10/jyUPr9
cuD6QFKiUsVCWxxKokYKRw666Uj53/QcTbR3GjXkbTFhmeaWoY7YTqrUt5H9rU0hjYFiRhSzTd+z
iJ7V0a81L0yn9vvbS+Jyo/FUc/4L5XxWW9FYFouNBsKoi1t/RL6/ibUfht1mB4gkllemdbYNMZ3/
bAOG2Cm+vBbpXH0PRp6vRRuqGJjt5VkoW4OeG1muHIVvJTtq7oE3jI6yctNfbuj5/SwOLqQkoZsT
yi/fz28Cs1dKuzpyxHX7SjM+lnVpbRCrWNPHudzPv0eaPybODDOlYKnyAsZiBu3k1dEAdf/JwIxg
a2TOnarQyO0HKvahQ1nq7dlbRIvzoC/6VFRLNLr16FNfHiJ2WQwdt0F7BAqU77CDVJ/MMkPOMZea
U8Thsw3Hsf/QqrOLYN3hqRXOTq7wj4EoDcGB9nEEstaq106ay5vuvx9s3sPA37E4nGf/VYQ19UOm
1QWSWZBYCECEqnyhXdXe+b423eRj4d/5MU7d3GkgROQiu+VqiSgdxLiyU6wIycJ2iW4Ee2OK1Nuk
br7lgf1Tz6TYa7JxzU/hxYv94uSZYyS+IbJD6BuxIi8fV80gTkpaUR0rtTd2U9kPKDeacrC3ym5n
VwWg+alN97qFoR441uHYdTZKtb06hV/MEBwkv1nfKDhNvvO1Onggy2q+GSX6i8bMqU+DIv+pZiK9
hX2geXEZiDtEb0dwmo3qxYXhvAtVO9vqrSgeqlz+Isdx+YGDARgSYi7WA060XHdTXz2Eve8cu6aw
d2GEfkGrGPVtUeolXbHM9ESL0erKGvvDVHI8cF/NZzNLbHFpBIOkpbEVlkdLjs4Ogtno+pT6bZ/b
CBPmRfMYJKF06Pr2ycin6aOf2s5nfKc+xRBbdxy8zTamAuyqBqTu0YnHB9xnwltMCpyjXQx/ieia
dwS3CKQTEngA60uIYdSi34+DdXFMRr05OGNS0GJUCyxBEmPTTMaaAez1tmc8OuB8IKJ7QEiXKydq
EgM4p08fXFXlT9CxXCDjsVcJh1LM2Jg3jgEN4u0puT7USMU4q2kSAsjDGPlyzNSyKdhUQXnEMdV0
K1Wom7BBIZAtvYZ/vcyUXvYxiHB079EMYBFcVfekrjP1mqHs1MbmD6X/h5wGtyfCOLtNWn+N/nU9
noNUtsNxTT2RJuDilrRSMwyJQ/KjXTvSuS8AiwV+OLqjXHRbRYqKFaz21f03g3oBD6BFCxWU7Pby
U9Z101SiE1Q+ejTZJwjari3CDier2nQL0wcYXaT5TSV37UqmvyQIcflRadCR73lJC8lYLodGa88s
IpNXFY7Ufx5KMXwrlGL60GTGg1oa2p7SrYwkhKw+SKUwdjFE0xv8TfttoWC+LWVqvrFpx36KVaRc
BrPWXNy7B4wY9iY/uxmGL5LCxePbdXXIdE3ySr2tPrZJF3xsrdFNMlRt2M9ip5VNBpygG3vcHZr2
Lp/yFRm+qxU7v6tFwX+ONmZL4ct3LSp/TPuOZRSgaUqT3he7lCOUIDcZD29vjqsNuRhqEcLDiMwm
/AgLDhd58KSk/gQgRZA6OB+bsPykjs2a891L8ePi9iBToutFQZbM4dpMRu+UKMf0OTmyVOXbQbcl
rFETJ8fVGOexvhXY4VlhBqFbfSqrqcPUV8sfEHMIvapKw22b2tyFkj3JNwg+bKW0SPaS1FQ7J5rE
rsB95pjXAri7NmTuaMDcm6Tm55xabM0OSV13qKYid6d8iu5Ke9qUg53fNum6xd9cMbh8UXou3ACz
lgfi41dlDGmc6TFtfMSTcttwGr6jH48cJ7CeXZZKw8YZ9FPYaQ3Qk4Tmuj58eHtyr46H2SFGp0PE
Y3AbLWsKSd9Rn4+r+AiOKaQSLZn6z7TX+x0Be/M84p28f3vARRGFA5ARbbzTaMrQLCIdvly5ckYT
CKB8ctREad7anb/TyHaNGSCc9Up1CKRcf8i6KtgUOrIcosT5zAiHtdLYdaTHc8wt5dnQDQVvZ3FQ
tRXA4UoNkmMVjWLfOk64j3U8c0AhYRrd1j9V7D4PajAgDYzH8UZQUK2LjmnyY+N951f21zBam47r
bU0njzSWhhVVFuC+lx+nrbGVR2g7OyoogXyEDplspt4UWyOWlPdvT8SiP/YyEVTkSQ5nzp/NaX05
FioQ1LPIGY4FnoJuboc4auLWK88K2Lj9diINbltNz3YKyjGbMpfUHdyA9hZWGeAppYg8HJM0qglZ
FO8VdBFnnBw4xFqlEgch/saaAz6vjeFm+L6ThyuX9lW+Q5cR6O58X+MhR2Xu8vl1RfILPaTmqNsp
cKkhEztqnfbm7c+01B2a1+sLnH3W4OBIWtJgOQ0MW+27/NhJwU/RWYde2B/zGVNnoPF7wA+3cfNQ
+O812Hwucs3KHlDz+BxT6PESGdLZygPN4eHizLBn8MJMwwCgvTwzgBsGMpoS+ZH2vOWlMJ+38ahG
t6IwzzjrTPfZ+FhHtXSHYsxZTfv20K0lI4tji0IOy9SknDPXX0kCF0FFICmtim9w/16hdrBtm6nd
6LH8KzXQQ0gtjI4DUOw7LevabUo5K027ler5IoTmAUCkaejEUdcH2LX029GiIAbgIVfHoulMr5j6
ZJvX0Ycskr8GdSF5dRTqm8gsKc9qSrcSaCwW3u/BZ74NYohw4ZZFH/zejcg0i/oYDOKHKo36Owri
6fntaTauvvEc+87fmJecDdwWxWbTqLqp6M32SHnV3mt6H+wmOtMu04HK4ohWPJGUmd8papDvGgEK
URd9v5XC0D+bxRQf49yevppRHj9kdjTsNSX2P41OgcNfLYu9rmjhTg2HdpdpY7uzm8bAM1qddiLF
IGgu2hyanoQkxeTA93tqpy32EcPskG0p4afOTNI9EEZnK49h9WDGY02e2UvbMRqdu2ka0JEeSvRY
Ays6d4OluXKtJrtQBWXrl53uhmH+pSx3+XjXjaLed5ZevluVrl+ELuxbuDXQQpgqKiPcNpdHRNop
ca0N2nQsHfFdG+3eUx1Jvk1SB0/zfLZDJq+3gQALtd/7wVh8CcL6c9xSM66SWHwr8rS574qqeG+H
WCwHOMLtpCLM3S6yzbsiA1JrpHmPGf3oeE5nZEDFcZR023xU77XOVwE8BslhKid59/byuFqDaGhT
y6UYAGmZ1s5idWipZKW9HcpHcofGraNBeg9M2396exT1Dx/wxdMKuhcZ9pXSkSnk3hn8Sjm2ybDJ
B7ENRmsL1BvSfbWzleYU2uZBwslbcOzFfeZ2WfakpPss+BDgQp2lwtXGe7vH6sPJtkFzSKrmHIve
tXvhjVbrstncQus/GNz4KwflHx6eyiy+SRoOQWyjpb9ZDw4Uxa3GPrZWnm6sHH31ys4J7XV1AJKo
NYJZHtHvVbrcgBZAq9Ctgii/18taB1BJdacbIYQVUT95ZdffTqH9HWhlsTdaw7ktaWm/72SaDLYk
Jz9ipwp33EIgfSEYbIzAoNWpqv0hj5xk5e5+6ae9ugNY2HO8Rg4JZcLGFWIRvCiR3idhqEjHIdZG
3L3zhvZw8JRM3fA0TV1xX0mh86E2x2aj9S2eJNZoPPQlMPQcMGkgdLErZXksUXJQA83lSInoIA3m
Bhh2snKDLmIanhXFDC7quVND8fDFrOFV5cqC/QpOt1WPuSQpFJtz0PfFJLxYUqWVVOWPQ1EzhFmK
xzJ743K/B5AKkgDy6VFNI5/8q0z2DoCIbczyOr69NZbx4+/X4r3Ak/LXFXdoMBqln5pCOwK+aA84
pyqbdAw6ykbyHfmvG1a5uEnQJtmPivOhcUb1ABC7xBkgmDaqwu6Qo/zvovmXZ4IfbVOZBSfGuXD5
/nru0MCbKu0owv4XsXSRqfvO9N8nWm+tzOoicfg9FJcwE0phiLbW5VAwXUDYgkM4Dkr6LDky5JdM
YDMpyYFr5UG3wpb8w4rnBAI4CZbAor+z7JcHes6KnzLn6LRa/s2UHAcxQTveZELvEtcG+fBpQCiv
3oCJxNXTln7YRmdPLmSTKUawLAK5DYVbB871UZIt/2YSAkMACqC03vJoXNmh1wcntQ86S1RB50b1
sv7Zd0NKTXGKTpMWImA0qf13TSm0AzghjYab2t5UmTBWoqJlbsWkcMuBGKPmSlRPr/hyUrqimxyl
S8tT3WIwEOW0n9LMLHYoLYyPVQMSJGsH7SvHcrGJIZs+TrAXtjrot9/T9f8hnP8LMfZXB8UVhBOM
G6yo9Gv9L+D0JZST//U3lJOm4T/Bwc0kfEDPwFI4qX6rjM//hXoOmg7028lNX2OkFfmfiGoQ9qI/
hBQQPb3/wUjz3+bfQnADBUyWAb/4F0LjL+Jmry4Y9hqriOfjlkETENzO5UpyNOzt8NBRDmVRa7cY
+FW9W0qpFW6KAgincEpASn4q6GRFWrnTAUQolYwbUqf179KKe9ZVavlbZEXFTWgGT5DpEGLt1KOT
6HCpuiaqHsoQne8u8KfvXTkoHuRWmpGoR2Q3ul/f513/L8HWv1qV/7utm+prIr5m/3Db6ufX9h/5
r3+cGlC3Ncrw9RJuPP/2v3Xw/98Qvldm15T/s/L9w8/+H97X5OePPBNfL5bf/P/9a/mBxJ8RASAf
TZJatOX+vfwM+5/zCgO4T091Vr/7N5BYUux/UiAlnKIbMEN859L8fyOJVfWfLL4ZG8Oti0oHjbO/
WH7z6nq1+rA3BCWqk/2wBilzLlt/uW01AUIO/jEtvtFPM+WP4VoBdXlAvwzBe/LE1L0QbLhc4BIG
hmOoA0vThIyY/KfGERyEX5Xg3JCdvJqAp98P/hr6f3Uuz4MBUAGHBfKCJspiN/nC6WfdWunYo7Xh
jQ8Owhfl3lZctJJT/ZDtVWtlyD+9njqzqCn5k6cuqxZy1CiFnuvSsf2Vf8mfKSLSMFobZBkDzK81
C73B4MWiEVHmy28Ijaq3tcwA2hfZbmcFbhpUnm5EuykQf/8+INjobSKsQa1yCb3yEWYLaBX7RzQZ
PEl/LpJPZlG4NAldU6xZZy+TK96LQg9gFdrOHLXyorJkwewscniqZDfd1qwetWpNTGO5wF8w1PDr
OampYwATvfxyfRPjwxKOwanw5Xe2+iAHxkZq++3b625+ztfbaDnKIhzQS9XuxmAKTn639SXX1D76
j+auA79hZX9ZE5mHQiYOHWh27lxNvnwhpQ5a33aC8ESJtPLieFcaarwyxstXWb4PN9IM5gfXgsvL
5SBDr2kZ3aPwVAHgwrXNGwt0TG+Gb/mN+i2EuZZ74eCqH/H0Q66yd3Zvf87lcn95RzoTMPg1/Myt
edm8SmRUjKOzRs3DU5c8j3p5Cvv8AKjme18WKxO3AIqhyDF/zldDLQ4MriqcZvoyPDmdC77AOkI5
fCx36rvhPl1RW1gu9uVQi5mbGZlWKhhKMbubKpzA4q61V5eHEUMQ7EDpogEJCO2FN/Lqw8kmDvRO
UvE2JAf2aNwBdd1GuJ03igI6Zu1Yut5c8/zMaCwOQKAwi6pPXRtaQX0sOA2huo0dDtdmA0/07cXw
p0FmeQoEqWnbgGa4XAxtOIEPrTgj8jD+JakH/I6eqb+tLPnryaGMiei1zYebySCLUSI7o0cWquGp
pOZ41pUQhr/lS39ZSme5MQz6ikQEtKWvLkN5GCutsI3wZFOwGSfKpoqV/x0UcF7TM+cOCgByLYyy
lLKunSSi9x1wqvbVtk0ewkQ8dWG0f3te/vDFYL5RqwJhiRKTvLiT0nIyJ8PoxUlJPKWLFa/SpTX3
12V0PL/KxSCLaWkQexocSlinzf3jWTuouut87B4hvnvB4dvxafLGDbbYm+JWv6sGNz+pd6P7/j94
TyIt8jwTeM1LyPFqT+GzkIehVIuThsDNLDH2EGTNyjH0x2/5aozFeRvWCaALuWTG9ORgjwP91pW0
fm2ERRWBYrHUhE0hTn1jV9vQaDcNuveb/+RTUTgAVwJGYEn47GtkZOy0Facsrg4RlHkqBP93Iywu
2gb1zBS6JiNwwNU0vcJs5UMt/Axfds8sqPjvl1jGJFbrRL0YxKnaqXtsDvbTRrjn1LM34qdfcEOI
56fv1r7fPIDt+NbLrn+0vTWOzR+nC58TCmwzfWGJjjPCvmsqeRKnNm5vgimG7bQmx7wyxFKhJhA0
GkMxipPzaNtiX2drjoxLUOzvzUvhXJnxIjM18vLk1ktUu/1eY/N+Qxdknx6KXb3P7+N748E/W9vv
n28P1oZ5NI/JfbxTD/mu2ofb0f3xH6yZV4+xuHfDNKoDESviZJsn8PWEsWt28csO79WbLpYl8r1T
n8WWOKH/sfdvx591vC1NrBqwwLQ80x032TbZFnv8zFEOSZHgewx2a5Knf5xQShMUgV8it8V7Tk0k
iaE3xCkwy33flulXSS39n29/zOvQjAMZ0X2ElQBIXukINchYEMeb8HjyB1+DLSndja3m5cOa4tgf
3+bVQIvFo2SS0+cdnxQJQw+yNbI8a0P8cYHC40XMnz8gbBeH4gCpe0J+PTrdf0tvk51yp3wMBrc7
WNtyM3mal24yL/HsbXsXbBKvxZ/sfX8Ib+W7w39wxxDQ022m/8PTLF62zQQxwZRGJx2aphalD4Oy
JqX2gne7jOlpICv46vFRwdEvBXjNvBW4Ksb1CQUW62c9Sd1JiYamcrF0QofPgO/yuSuN6Vcx9Mmn
cTKar3WsJc+F3kX3pjaoRxHE4rbSxgDu6ChBqsijzv9uD2XJ6TjNyjhp1JT3rR/Jv4ZAGb93ZioL
18R4+L6XUV0n4lE0BONszgXK9p0EL0KtZy6lmmOFlkjZe6yO5HvV9PlnA4lVx6vTIYdKkhR2jP4R
zAKg5TXYMEco2YNfDWjpIO+hH6cyDe/tWjJxdBnsQdsOjRHnrp1UVuMCK0BhRQCRFfTPQ9qlTjsY
8FV0HwoB6NH802jLQ87fUmt2I6q4wFOG2v719u65TjdmvCWqpxDkaKajv3B5JAJvSZD4jpxzTMdo
hxFIvS1bmUq1VDrSfVtZ+iN7VrpLgcje01HFXbNOnY9vP8V8Gl2sBDp1FKRAYrKJaasvDoo004tM
iKg74ULzMBbHXDd+Ocms/vTAjbQCY7/ax4jhz8SNuS1FRLCkMFP8j8N+CGQGk11LaVxplfU6R0cX
7wPviL3D6iY/0Pm6lx9VLnQ1SHNdnO1EY5WMTVJ8Nu1e+4GKdVN7tp7JR2giUucaA2wRtIkN67aK
wuhXKuLgqXVKAju1iUGQ0KRIquc26OroRfvqg9/45LsYpOY/fFtNn6RhKH41rSn/UOup/TKmak+f
3e80mMnGgHVi2tpFuZWnNitgkxrx0SwdxFCVXFNGt1aG4C4w1PQ9/q/Dsx3aGn4uUSkykFeoAW6R
p1Uzt8KL4T6o0D9zIVbExn5AgikE8JMIeaXcs5ASINzh/KOTxVIEJjbXFS8/niWV4JzLTpwlJM/u
ZejCrqxAp8YOOM9d0SfNF9OqpVvbz9Fz9wMojlnwHSmrfhs6Zr5/e2m+OPpcziUZBSZopEcG8N2r
x0G4oy3LPD7HclzsylQJNoPv2wcJGO02b5TgDt1kyO7wzE9VUVhuO2r5sybPlOtBb+ttXdrdQ2X4
wy2am7I35Yl0AosRAn6PM4qBvXXy/WQn9WN+r6HWs5OHUtklozHeci7mmxpRzfsusZxN2OsIJkWN
tn37Ha8AJ1Q0sBYjxKR5SPNoqfHcN+gZO40inx0rmY+iXG9+dTYWKG6RK+qdwHfvM1T/6UZTKglL
z6TR3/faixKZ3GSPASn3ObPH6mtrTuMTolXhB2435VyPhZa6Y6CgPTXmffHUpCl380hgonUeGo/K
GSGu8j3yEUSTVtrG9ybadcKdSuSlvdaBpwBcbvgUVnVluRRhxM8uR9vfM+2wlb1QKsvkUTLjrvSE
LA3wH2rMkiAjOh8lNMue0DxGiUKOOrVxu9SKP6mdKL+je+T3rlIU8gewwfKpl6LmXo3RTnE705E2
fhJb+Bu8/ZGvKsEs6LkvB9ucL61fWxdbpij9rnfObe0EzqYBn1Pf146PhECdtN25HeNRbMqwLiJk
9KgSem1Z2/oeNHWMasvotx/efqKrg5AeE+QcmklUnPCYWcSIU6xDKtG7+Fy3kQNSJQXUn1nW09uj
XHXLjdlVSn1BG1LKuMrB5EARkiHS7Oz7heKWiH4gYSp1G2y0DjFXjZc6W9rn5t6Hr8213QyPfepj
5VePGDqHvfFUswd3bz/VH94dBNusvwutdS4aXB4yeROERqr12TnrbXtXNbmxnSDsr8z5dTxH1wSZ
FU4ySitcO4tqQRrXSoimVX5O0qq+C03Zf7ClwDzYc9JejPGpycv0nRJY+hZ1COYdt7htGhip1yKz
scUuaXBLJCS9AY13t/fl9KDIkraZ0hhUP/oRLeyag2n6xqFFue3QSV1x1xg4ntpRXHsTrYktkYbw
al9bU2meI4OLg3F+N25s+pF0ja763IEdGKVVl/m5L4NgU5voxda6TIE5NsKVQ3iJ+WMT0hSl0G+p
s62rvbgSABnqnV5O+dmmm3+HkJK5tQrZcVFaoKidZGAhuyQ+Owq2wAUm2Dd/uVjm4QEMw2mGuUNT
5XKxmCbg1tFsijOBqeQN5uA/yMj7reD61auogWFob8yRCeRGunOXwxRoNtYo7JXnYmpDDyE1HLLi
qZm2cWmGezUVzU4n8TsGqW9ywyv3lRYpXqfo0kFNkvEWn6rULYYYO5ZmUBGEE9YvIUFMiKdycDOi
6JDbOxWeLQfqbiiyNWb+VRhHZs1Cp8ZHQoaEyOJAwaY1A5jalWdnaDHoMyqEn2Un8IzaODXFjLNC
0v3tqbnqc7wMie7APKyN2MjlNws1P+TenspzLBmAmYTiH+xm0rYYA/KNJPBPnK+ku3GieG+P/KeX
tRiSqECeWW6L2WpUWtpBOVVnJ8ao0fYb23fraUq2Otp3G0SO2lNuq2uGWVfnFu8L9pveFBBgIsxF
uC5XqQ5NXavOUZ033jgI39PH0Fg5t663Nuk06ScYFvA2wFguv6qCHiLwpkg5BwOShdYQfmvwRPNa
rCE3f/sVYZTyTiDZ2F+w0y9HaoO6K8zQ0M5BxtZyHLSYueun/SghB4K6jLoxJC1YWTRLYDdvxRKF
QUr3G5AgINvLUdXAbmWzz6VzJAaU1XANqjvUdx2/3phNf9s49p0StufZs7zxbYQvO+PY+Hrh+vGa
LvP1hJJdzzJc89YhypwPhVfF3EqrdYFGjHQOGxpbSmT9GkT7L4lCAAp/No+f1+LlUT2DtVkzCKYD
mV+2rxJNTusmjILnyiqdranmrZuruIlquZ1u0b8O9m/P6nUMT6zzAgkgr4OhvQRp2yO8HdlorHMt
zC8g5veBX8VupIfvB/9k9DGiwhmcjxaMVqygfazuIGmubNDrlzboOdgWODVQcWidXX5ZylKknJpp
nTUYqV6mjtPtSHhCVyAf93geySu3xB8DPLDxc8YHCEJdarWnGdcXt6V9DoWMGHA4qernDCzFU61O
UedWtHSO+jg5LRqWgzF5kpr34c4Xif6j4d7/63LqjBZ6ARr9huotFnlaJkNnGYVzxhLDceVAkmah
3F9vz/RCQYtsDZI2+OC5/EYHmLv58iuPlVwlwtfTZ+EXHRl7l7Ku7Kg5FNWkTJ6RdM0NOHFF3zd6
q/fwda0xdmHE5/RSEcZ1q9TuvskFQF4PtYgh2Nh67yRegQwhCaZdPMpJbuzIluNPU2pZuWu0BTXu
UDECyQ1M334iOcs+FpD5htmDunI2vTrUm9EY4qeIpOQRnYJK3jTJ2JIAS6K7UdsIkZok9qUPpNBq
5kWidj4LKC0YXilWgYqWYRbpRsKZ8Kjjw/WcOxMSvJWTyZJbY5nCk/lFG2wAchr1ro6ENroFBmWP
I2JKg8celEwvLPJjIpfyj7c/+R/WmYU+HIsJaz8gwEv2S6h1Zt2VTfEcOEa7Kx1ElZ1JkxJ3prZ7
OmrBnuEnuGRG0a3RQfAOoiJ+Lv1mra13fXah6wQqaO5TooIxg4xen115WaQWNMvoWbaS4G40g8IF
xVGtHSbzz1yeXrN8FHAWYoqZGry4aWWjlpUq9qPnHkbBoRSyfRdYSDhZCsZveA3GB98W9Va0UnhU
2t5yWWj15u2Pfn2YzLg60DRAk0DaLTn4uZ+Y+pSb4ll2KueeZvbw3A+V/IBs81kbh2oNwf6H8aiZ
Q4YG7M/FsAw5CxDVcT4N4hl0q7RB9Kc7TOp8ExnysDOCcK0bdw2w4B6eKXEEunSDSY0u55IUXxpq
wVwOEB8OYz3LWdd6sGX/m7jrlSWl0p7N5+Qm/Fgn2eW+rW0kv1NdHek1b7BEdsI+qL4JMTnbRCQN
K32w61BvfkLOcTIp8rblJ8l0VPOojEXPtsIUGMi7eSPDI9M1YBQQT4M3dG35nInVsvwf1vkMrwTp
RLIMcm65AEusjqGXRc+UrLC9IMjcUVlca/j/4dKE1jvzI8kAiLuW3SkzlAe9s03ABBZlLFNulB1d
0nFnUCrYBzBfd0VnaW4cm9W70WjjWwO5/E0WytqmB7mxsuLnCV/sOqoVgDco/4O5sRYHe6kMZSUh
IvEsUudxiMdfCNidTT/47FvRQ513397eYNchJ3EgRhDwnShpXzXvbcrPlsjz+LmfjOLOlALjCIn3
EyVMZeXFrpNJ4I+krrOKKln5UhmnCXwDjSg1ezYm50scyM2Tg7/ZQ9TD+q+Uut9iJ97fpI0CoNwW
5vav35OMgVoAlF+MPc3FWrJb5OVjOp3P1mTJt2lFCbCQzXKLpfEa9hDflqs5hKWmUVKfvdNnhbbL
TW0WwNsnx6+eC7ZocZA7gUCZjQQ8pI863Ra6FBdenmn9l/9i7zyW40bWtH0v/x4n4M0WQFWxaERJ
LFJNbRCipE54m7BXPw/Y58yQIIcV2v4xy251KwtpP/OaxUJc8hAplCT9pk+rH2WVp/2VE+WQvUY8
J7HUXuoigypTWXea24jPs6YsYmcbi7437ArStZ6M7WnEI2o3qH1s7LDeyj/BIzLxEmht9Yc2jObf
KRbDF4NWt+aljUPRjymLZO0nwPJtCoD0IJDo68uIs0xEEIrWTR69qp/7A6pO5v1IVvzk6r1JM6RP
zM9TP5tPpUBCNJg5oLvCNnAml7kzXht16Y1roDF/jeC6zf5Aiv/VK1O04kkzet/DVeS+E9AXSo4j
0qTg2C6RT4HUiYAJeiCNaQ29b1i1tINhzJ27rrKaGwcG0CoY0uExNvU6lqCoxBSKj21GfjHXLAMS
yiyxH9M3OTp9r18KKp2nqlGiv0mAV8GHqVcdn+Bi+GvRenpOi5Xlu77q1QX8nDMVQVJW/BsVyMyI
78IKLVBR4lAPmVajuC8qGfeBiuM5Sqtyjgkwq9E5eArNJlaB9gDyzvNy24pMeWxcqcqgNDVUF2Kn
MTyfRtPshmOV6nRaLKOxQvptKOMSMZpqSAkq29llVH9brMjWd/NAghlMrJv9WWkq+iV1B7nJLz21
xyzBQ0M/7IzYjsIstnNsIIa2/MZNLauwh2zl+O6gKXJXUYtyfTk28xWOc95TQkH3KRrMAlMqEav8
RW1l7yzcGBpfxeINU4tSj5KwN63kmHg9ytQDzhr3vBE6Qq25C13bcwbjk0dwWfpOXpGbsjHKR3wy
MGGrqFar09TtuAIspGKU5ARBQgbCSqZQX5DDCSYkgmGAjNOnZz/xW7vLWsOHgmKWUL6drA2Wok2+
erT07nQ1TmVY2ou4hIpS3AB1mn+klFDtQF+mwr1IrX5R/U5xjNQX/aztO60sfrtWEaX+RH391HqR
xzK6Iv4iOXiP+Bo6SP67zWdFzvnvvs/z69a0E2DCMF6uJrXRvVCxO/HUyE58o2Wp2KFbl+rnBVBz
5Xddcm+OJvzrvKnysDWA8gXkXcWDUyEO1NhzfEDTKO59U4e2TW1CTYqg6er5oZrJ5pmibLGDNjZR
0hd6aV/OHo4W6JJN7be0q1FEyXT1e9O1HpzTJWm/Nm3rdH7bEaT7SzRYNwjItjJI3SXe16atlLtU
mrt2ltn9rJvDp1pLRgVtDYF7d6It2A5aQMsYwR6T76Xi2rdiKcUT3KGes69gmHkJ83JdaO92KF37
r4hueEvIo2DE4yjL9J0uKjk7hj4YYNnCSMM2z22PUpZWNWGkZIPtC6xZfjWuJ6+GKdUv3G5kGuYm
DjJ8bMJxSNTrbFTtX3HrQgeMq974phrLeMtysPMERTfMahT8l/xKVMYDtPKxCz21whE8ye3+tEyE
+adsXDSc4qS3/Jq0TLvtETf+JXSUXBFLr+s7T+QOXi3d8uRYk0nHDUIHYktDfpiFI3bCNEpKtE29
/D1Ytt8Vyqch9Y6eWszQyaLul03fIjQLaPk6aIBvwszsJmBj65VvoBVxowgyG/DjUXNZZKZUSe8Q
GPelq82VPwlUIwLdndW/9aGJPhOtjXciUuYHvCvmS68kWveVMbIJJ6nPUUaKm/l36npoLoimx7x7
srj1a6Q7lWAV7mfJojzB66FqGtUnfklFaC7sPe64RBc+92T6pXSz5Fod00oLWbsSYxxXmt9azYrm
M+Wbt4EgnDtCBY+y2zMj4fWrJlOpaE02N/eR3aEC1Vl6ULku4tIeDfQ0V7ywH4f5ohfWuaj8uRrz
OihaJRrI2elQ2lgSbTKedrKNTMx5f5+RXKdBxLN7EZul2OHOYY2hWjluQWlW5pk/zTNPWj2m8xig
+lQHedl1t12kZje6meqoiOKKc6lmzvKDt647zk6H7yA6GML0qa22uG8Ulrz1uKadkAnpgRWMbXKf
C0S7Al0n/uw0B7cTit55fIhx7VTY312eBfpEFRnpS0186RG7PUeCfwtIY9YpT5MRAeglAd3kCqaZ
pbrXa+29rteoPqSz/WWU5o8Cf99Plteou6qtysBoyuSQGqMM26KYgrFw8h3xCOfAdiS9LWlcm+PA
85mjxFt3uP/CI9A/wYEZDjXA+QMqZvpuNBf3KCdRf6VuIy5N6stn4sG3kedaqwEEy9KisLrVAE95
5RDLs9r7YWE2s7lCmzhGdaYvbOtMSeptIvFyqDdBrqdXiOQrTns/97HYGcmI7cSynLM9fueDYL/D
mNCp99FOWH/Fi5LipJrxjC1weR8p9Y9x8Ppb4bpNYCiK9ffHwew73wNACBYDPb7V8XizEWpg8b1I
7Oq+XZ1ZJsq7voXl1uGPRyGCXRMigtlVUfz192DK7jb2IOr7eOKJkzmaPZmt/SmNAW6wDbMaYYmV
RcsJfz3KrCoR3eqhech4KYKqN5OglgAwPv6W5yTu5Q3CCEwWNNZVR3HVa3w9zFJJS856NDxU/vew
8Tt/8avACWr/73hXBmfBFNu9sB1uM3doVSTRZDOcGlg+BlthFyQ7Zcddzljp7lL1k/3HX7gmMNsP
pKAPaAIPBu7pTe+AQABcDUYrD3bt3UqDyNyo06c8638rXXWm5Lrdf+vXvRxrk99E0Os73VSGh6G4
Nq2fSXr6+Fue2WYffcyaYL04Sro2UkWcmL4rz298z5dhvxvC45MZQDz2teBrHBy42kJ9H/tZqPpn
CBrbkgDZG4KPpImr+t6qLLrZLVBBsMzQjek+a0pVwyGrminzzbhnBnWmd5daVgMpq8tUqrusQpsP
MNnsYLYwqbm5I2ewbnO1W8ozSeyWkv38u7hfiIVpVCLvu8li1RbBCaVq5nt4oNNfvSZ7/ONIZR0l
Xo59Y0ZBWRnRV6dCrgu2FZ42lR75GCSMqBDX9r732va2aYYvo9bl13JuZTg3qgjRdM6+fryGmz3y
/FNX2x06TNqqKraZwoX8kqjOnu69xVHCfm5Al0yklh+Pstn1HGWNwuSKllzlqFHHeb1ROnMwlGLo
HXSzYvdLUigqUpRdH2SU3S4ie/y3NOMf8Vn/PzXKWbtT/zvH9eFH2f+Q/Wt2K//Hf9itKhxWMkkk
rzk0ALf+m91q2/9CMQk92bWgReOPFfqPAZVm/IvaCEAQWDYru2ttV/03u5W/cFVHAxlFt3Vt1P0J
u/VZ8eLlhYIvxCrKuCIdVw/01azn5YWSjrqT1YXb3g3WZH9zI2pODba6B2WGmSBdSiFxghRc12X6
MWn79KpFxvUHhRE9mCiP7RSla26s1FluhenVoSGM5ZYQwDmAFEKwOV3k04vZ/fzPT3tJYN1sbHf9
wSAe6M7SyYO2uHkWBVkjnXtAugCQljCflmU3VBjlVcj57DWkVMOPx3sWqtjOEICh1TGLWskbPHfa
WWhHc2ndDYmnPpiNd2sXy+xPhTLu+sn9luUmgnxljoark4BeBwEDc3zIST4d16+V4SaTogvSfIwC
2/H662EU3a6VeUPFxO2QFE2dvTmbziE1Le9oxPo51cRtfkJPZoXDUKdGBvofqv7LNaakY3MLF4gG
W+TTXtGP/pyKBJ3qLt/N1JHUtO2OStfffTx1bxpDDPwc8tFkBHxBwfr15lKmdCiWcpJ3wFUQa1P0
5KCLOrkqetlfetJsEYNR+iOeKONFPStKiONXF7pue85F+r1fwvg0hwDM0H7dhqA5UgZ1lDf9nVVa
3UWaV8Y1asnDdULYfzFbZveZwoe2l53aHh0rBdjSZRi1VJS1zszJO4tBz2AVJqWItxpUvJ6TGhiV
ppb1ckdg39MwyNEiGPvxvmEHHZw5n07t1GGZOKkw33ibPnGasl2REMpGJM/HXh3cL2M25t/o4us3
edcPD66S5/B2PeNMoPumCYPoLdcTu4anBEj8dgGNwtHyHNjvnduMyQ06wfXPuMZVwyqT7iY20CIy
ptY+IDJe3qEA1l7aQ8kWm5dS26tVNu2Nyl72/DHGbbRub5WEd+jjCd0GlPxEul/PAkRQOxGLeD2f
Si8aU1BEvTOTzjik9YzVp84rn3rZOe7oe9MBzZwj5HBXgqJef8uL6IsybezRE9Hvhsb0SpReknLx
Ib+BmZdFnuhBCuToNCB/rPqaUNWv5OCTs0/6Oc13Xt228IK1RO9g92MPvXdEY9lXePRq3wYDG52P
J2bbVgAizC+E6orpBNoeW8hDZ7XWImPNuMuLJTm0Q4SrtjnUB1XODRJSqX7V5Mt8pL5VhhRuzsKR
3mx0ChMkSM/NQguG9CbS78287nPMzu8MbbAe8xmU2iXN+A7nndJU7wBKz4bflVOWAVbC6cZvcnLi
0MFNFBU0tbO+F0Duy1DWmnfUotrK/UmZonvDzJ2fnhoj6DZ11hVgJ6cLEH0b8L613QkLAOSAfiat
bUJHweFa7LrCxVtwigzoFd6YdseWNn0NwaGBNzEumYZawDSMSygRnVuCriqLItCjyTwNXmPVvgBY
KNHn6rNf1Ju9X44uushH9VZkgetm3cmBjbYAFtKW3/h2QUkQo603YW3OOAkDXcrUA7DihW5lXefD
3pM16q5yLOqDGFAuC1zk9eDR6CsWbsnBF++0Ya00zk2Lhczca2i9iaVNr2jyKfS0o9bI/QIAT3aT
otgMFN3BPj5MogTIbNnVp9RucXDwepGFptYa9O1aXY8Og2zTKWyyJVWOtTWmx1GVbbVv9CK+rbvS
lcGoj5YalN2YnwtI3xA72NN05bn0UIRaL5XNxSdKsxvTtHfu7GLydrRqVB8H7WQ/KLX5vQLx/1lt
+ealsqw75KTiX1Ocm2cuizfBA2ohJDAArRB95eYgrnp5gDXMgIq4ks6dUjTZQV+wYSipkPuDKKuL
wtHHM8HDm8uJ8Qj68B/wPJtsaXM5OXW6zFKP3TtFSdBfjvMstCrh7CltnqNqvfNpyFyDjcOiALmn
rS8Od2yqWOPi3bVVDDI9tsQeoVbilE4X+0KnQf7x9fLOp/GMETgSFxE2brXRQW/2Ippc7y5baF0s
jWlzaLPfpZrrf75oRLtwz5hKKNtbWlZjAtaJCjW6GymrH1EBFKGolehioEEejm00nUty17DkVcS3
IqPNNcUl4KO9v8nQijpTHVRNlTsz16sLHFJXBdo8o8vIKS3R394n2CL6zVQuuyZvzAsvS+szO2eb
aaM7owEWA+dLcYZO6RbLEnna0LWVYt3NoNVzBI9AfR6zplHbEHyTG4XWVJhcZZFJZxAwtTcGkk2I
rmDpGPeLtNB9c/BdPMfkfBtKAaRDeGfFLOKfixDK6zNkGAXuCE3k3VlJbwd4IB7ryCuPWmNrdwYU
z6sKf3vfM6IhVBWH3ms1j58GO7bPbMC3gTnx3Eo4Z9uTDIFUeP1DuP0au0rc7JTLQvkZYeuHM4dn
3jaxIX/1TMYcarOED9Sk+fRDr7jmArVPEMdDxlfR/vJwsX+IZS791LDEQ4pmLnxlB1/FmwxizL2h
84FouDkO8sKqSpVPnQumuc5NQwQJuO5zlh9vzzB7HJ0c6GCYFMGGeP1FfVvLiSQ9ulNirKZRVDX8
frFp3cVlv4eYde4Mvzce88Y+B+eNheYmnumN3FaLxY7uPL29yKtVWZpyx5IUCLS5/Zkd/c56rcAs
bkP2DdYw24ImtatOj5GUvitdM7+r0Ly81SMBsDyy6wCPenGMm04Boa23YdzKMTQm8gKj13923Mw3
QoK/w+FoOOS6lV94qY3jZIztdlBEyEQjN9+5Rwes7i6vmwX0V9L8BUjmHED4vTlju7HvVzEyQs7X
a1QQOqi9kgjCPFH6iR19H9LlVzfoTzSrd396xzJjBggvQDgUAp7hFC/izdQo9WbE6fPOAE8TlIXx
PR5r6HCW8fjxQO8cakairMdWoFRPD+X1V40olRWz5YlTFTfyezNXyw/DQrTUr8xpVIK5sVIlKNOo
S0i0h2HxhSbt75g1YjVV0E6vz3Ai34kW+EEECWugQBJpbg63WUotKepSnHK7dS4cpRo/Sxi3wdgC
uVPTTu5ko+bX9NfrnetF7i1pSX2mr7dGA6/fAUBhAHII+YldyNY2kxKnqduhbXqiezoea0AcOyuZ
/5SUzttmod1CUkGFCKDR5tCXXdvZWTMBB8hkHMYEYGFC8/fM6Xtn264e4yRyZHJcmsbrbynayqE3
SEFadksD6rS7A2BDFbQZQq2ff3+8nZ7ZSq9njtyTJ5Sq1yr+uUXRz6WtKzjrpCde7LAUaimux6nH
DRY4Qasd2lhan8x8oJEY5ViOfQGZjBJfi+re57EZW3W3eHK+z/Xa+zy4SvWkl7V5tKOgcZqDUdjY
ZeU6yNkARHd78fFvX8/v5qcDd+OAP3eQAKm/nihbGxSPXnp66lT8umw6cJCK7rEZvlKt/KeOTbT/
8YBvAym6YnT5Vp8SIKXbZ8xK42yJOyM9je6UEFQoWCjnSJnX0eCd2QTvDUXNEaUvOAZrWv/62/LS
EoXRaxneK7PnxxMmxtgcWP6s4aTz51+1KrOvomxYNG8bBa2e2pbV8TgT/6bh0lTiYONsfIx1bTgz
gc9qPdslW22gWSzuY2PbwppicLeGKatTZjb9F9du9b/E4jpPmHtrj702G7+MoVdu0jKukHbE7wj6
pgJYoMjQvAC+nSj3Q8W0Z2lLq2JsRfUzyxYzC4SS0ihGo6PVKdRbDXHgMsrrqMYYN2RLGstu7JLu
c5lZlck5MlMA3blsH22ltp/aNrIBoBvTUAZDK0HqpBjjpL6iauOtIhvnmMZzkV8Le5iu1U7Qo1+E
PZLZza1thDjlGAJGWTwGxbLo+D95kz5fqfROnYDH0/0CwByA1qBHpdy3qZouvmnXzaNSmLB+9SiO
v6v1ZAAsT6s23zWOXg0++jDI8Y7C4Nlq+n2qUDH1h8qzO1/p61wExTxXn1ql7iB/gF0ntBcDetiF
nSlNmKRed200UlngkE/Tp0xr7qUSRekud+b5Kpe1+v3jffTswbFZXNq0MCIp/BI3bHVedCM3m0xr
61MhijjxsW3OR0yTh3QCFWI5UaipS4rEzOzaUBomN3uK7HbGODNv2y/V0I7cGEbjfFuI2emWlVLd
g1tOY3+Ipu5I48o4lrOoH3IxWIFKO/9T1sYVhN7ekJ8G2KH5aoYyfEns1PvZwdPvAowMRrB2ppP9
biw1SZBvz3U3GGOpTTtnlOlfySSVc2nQMwloMxOkk8wFLWdKmG/cryAjSXA67cnMdO+nVUqe4Raq
bOFrQ10P/AqMm5Bog5e+WirV6sFWRil9/ON1LzC1otoX+HfJIPcKOP6IOUQ/FYeGUFi1jY69iaE+
yilHsgREZnnDJ+GGbNbE8D5WNbh8YSNBDVvmQsONqLDKT5IF8NEet+0zfdS3lzDEIPKfVRIUia5t
cln3VepEvVef1ElX9ppXRpexNvyU2LjtYnd2rpwM+sPHO+3t5UhpHAcH2mWUOmmIvL4cER9ppTd0
1Umjah022Brt9cJ0dmo7zncfD/U2sCCrW6uIMGJoA27po+2A/ESlpc1JaPC3bK3rd940LWeu4DVE
er1fGGUtV2rrJDLO6w+igGxJK26a04SgR9ip7m3cK81ORACFYjl/LRuSDGvIpt3HX/dO6kpfyiB/
RlKIOvf2Pp41s05gxnSnjrDjh+os6o1TqfHN7CAXUC2K9rnOZL6zufzCzM7cT9RKvd8Y8TgXSVtE
Zx70d38ORwZnjrWX9uZFl4MkesxteQKWNx3MpDjpODP5kdWPT3Mds8dVd/7iVlq5by3HOEzLPHwp
oky91OukPBPYvrP0kK+R1EFiZmWhb6I9O4WNaU5qB0kZqgAGwXGolsM5xM07d8UKHaH1y0ZG/Xub
azXChXiSDOMJFRPtBmvS+Se6bATNaB7L3epohaqNIpDhqMzusuC3zjuUceIkaNS+h5ar5jxEtpqB
m3KVvnWPcKpl4cdRsvzs867rQ8uGnhTYoontcJl1DDlUZS5CFwyrHurxUGcXbdFaP6NEaoEulcIL
lrlNz1EJt61/oD7IYEA6UrE4BUNvbyLbXnMHUyTzdAJVGB30oePVxGqjOTbxghmJVx5wq+yuWZH7
pRzS+6LU60MF78SP6YrtC5HOlCya6nKKymGPW7h2OYqoCkFlTmcSinekB9hASBtQLoMKp28pgN6s
2QnE4+kkVGd+yJtpCADv5bmfrNY5bZcquB6oF0sKaE5jr+DFNSnHzq2ry8YR3q0ee/IRZO85v+Lt
3bfO4Xo2OLIgmjCwfX1V1EMfd5ZdzqemjIVfN8lw1eurln0/x/uPb4f3hmI/wjYAjrP65b4eSig4
niFdOp/6pIEcr1pNMBpRceiNuD1zAW5fkfWr6HsgEseJWwWcXw+lSiBUFhD+0/oyBoMTd6d5jNxA
pM1wU+aZe4NTbHMmxt4mWuugcOGQB6DlAc1hM6jmNX1iOwODNmYOjnky/NaclN0gqEepTXyuxPzm
emPAVWOdrB2dGrhvmywVpb5cdr1UT0XnzXuD4GQKLJHE1/XQmqGeRc1BXZsJy2RRDxm0+6Gt+nt0
ULybsRTtmS3+zpyvRJJVk3ud9i2zt689hbNlqifKlVkwJNipVtQc/HEstH3T6tPOmsb5zJy/dwes
EuKg2MBSwHZdb90XhRK3NY1Mr93lZEWKcrV4VulnZtJgEyPkoYPfs0PcqDrVbZnv1SVTT7heWiG1
pPqqH+WNQrvjympN9UtfK/KoqPVyTaRfhY2t/DGVnUCCXb8KPeGCSTns9U9Fi4bWslMtpzZOioe0
6vU1uvL27dDVZ47autVeBgDsDKIMYmeDrUE5ebMzKm3iAjZz7WQ6/XKkSzEf8xmlBSuHViDmQSXH
qKbdFGXyTPy2feUI1GmxIJCBPBGtv+1HAiVRqT17y8keZvVStvr8GYmVHx/fJG8/D6Yv95ZLjEND
6bmE9GLRZ4TNSHFz9VTWWREO/OO3UjUL3zOrbG909XTZNsXwqRByOBPhGOsivZ5ZeJfk6mu0CGl/
q/Iw43YJ0AyRoXox51C6ivm1ALYLfh9zGYT4zCRrw2VZ1B9lJ4icZdVPYyiRUUA4Ry2cHT1MVQ1q
d4D+skxxfa93sXUx0fpvgwqrIIyBUu+T4VQQhZdyXv6edPg8QQ0FDZHGpL9DLODRspb8s9uCXNiz
DQR8ZShtf5uLVV15YEmWS5k4YtpHXZZ874WSHNsEbENg0mJ8kDNGhtCc6uk29xxoAgaQleZMSP1c
LHk1T6sRPXwqhM3wESR1eb3Z3XxYO3F2dp92anMFgUbtw9SqpmtnTnKBPBa6drcKXYsClpVZfCkc
bNOCKipQxzDQ2+mDaSkwOzQbYMp+JJUSHySz+aEUfbo2bWHwoHCRKP5UlmWYlsPkYYA3FtWVIiWw
iXkSKTyiohm+LohYiL2nSwteSSSkr+GWlwTUe7oLOilIYpllkz5+vEXf6u3ArNYQd+DVp/z2Rou8
UoqxGg3Z3DtGHF/VddFfaFZaJUEq7FJwA1VV4hdx33wirUkvBGJimFv0djUHZqMojV8B+sdJdI6N
zDeWfLgQ8D12+dB4sY/KgGaFwMixtWpQKPUdL6vq0FXG+MmkLyV3bpul+2GhdhJEpdPeZqNGjbGw
F1PuNVUzzyTrb44FRxGs8moGxcPH+X+93PQv6iETbnU/DE27RwWNe4aViy9xHTAP7JJqV1hud6GK
2JQ+mkHNmXvnTR2buxX9azibVFJWk4PN62siBtv1bjLce1Y2XmRV0ewqR2YXUM6scBFWf1TGDIlV
V+cxzo0qGCs7/RI7xXz4eOXfSnqgwPJPgwoIxgq/ej0XgzolyINV0z3muPLR0UYXxJyMrQxGnZvm
gagt+keTXut/LepCYiScTNyWOCkNaK3l8kthDE6gZnP+zyL9H1Lz/9GXfLFIb/xwPv3o2/4VTnP9
7/+N0wSNSf8DhBN6CjjdrC5m/zbBWf+EptWazhKoPG+p/+A08blRaddRu8UDEuO7Z4Wh/wA1+UNr
ZQOBTqI/bj0f/j/wIXlO11/epfxN648gpwe6YBNjvd5QkATyGJ5u9JnXkLguRsGj656AiMwXtatf
EAApPoKeq3iogPv4u1Wak6JilyodxHUlvqSdMjkPmhtEcTIdk6rPApqauKIOPzGFenqe2v/bZewy
Upb/HQ+8et58//0j/1H+er3X+L/+2WsKTjf/4jEkZl9fhpXl8T+bzfqXy/qhvENbmyYE2/A/m033
QBLDCCLh1dZbdkWn/WevWfq/gBQSbK1VcLrXNJH+YKttUopV4oGkiXiav+sZUrLZajqlwXkAw/+Y
O5OLuoOYv41EmeD68TNVbKn/ZXcSB2o7z4ebKEqcr+Ap4h+jtHiELC/rH1/M4Od/NvlLzC9f/SLc
Wn8PwQNSC0SSiF4AnX+99ZMljmgeJ+ajVgzu1ZgkzSWWiXkwZfo5eMP6af9zyhgKerqzRiwWkB3G
2zxhlAtm4rMp/V5HB7c4LihRu7ZFIozeBKEy7it5ck647t0xwclhV8KmAGz5+vOk5c0lgrzp9w76
TXUAAxakOxGeUxvfPI7//rYX42xSb8sZhrEXc/pd7qew3ItLsWuOP1RfCc91fzZIybdDbRKyBih8
btAr/e74CNT4NoyiyFfDJPjZhBejb/hQq8OPN8mmDYR0AZ/GHIKo11dqypbykFPZiNo01Z96miEA
rktXP4q0NevQph9pHxy1rUXoFIO1i7RaqQPgI5UIBwh+XqALApMA3SuxBLVRQW5saTpGwWC1dkxw
Sr4ceJ2aGYHQx0InqB4BcKcx7lA4lWfZreGUEUn2WLlPrhyBBpCATJZvzFpRhksiiOXa2rIfo2Kw
L5BaGEp6MV69+BPEpUOXLIMR9Bygxs8jPVsA4He9vssnR/tZV10OJNLo5K+uSmycHWgNtbvJTaMM
0aqINuukVhFyaPk8+R33y2maba1GjLGcsXRaksxFRtouat9A/dw7JJGxeEFR08jCuLenMid4DTw4
7+D8Q02WaXdlNFpN76DQ0uvOk60IpGLiMTsUajMF0KRri55QAqZx6TCYHVNvRUNMKaH3UkR6F4Bq
avNQ9LL4OoOx+rOu+fNirzfkysPjSlS30BUv9vDNLdrlKdYWeWi1koy9n5UzUdz24qFuRHxNmYoy
ErCVbbFqNogdazVSn2qnLoIhRqs7wUQ08NqmO5MrvTmdz2Nxx7lrwEBSubl08bNL26TLtSd15A5k
sBq86jBoJQCmTs1pQ9lNcZdMcXKypRf9zmvakn6PaO/33ok0c/fxcXrn022wDy7XIOhheA+vL6Wu
bQVX8synl8LeI0Ax7iNN1hft7CxnhHRe338cVC51SoK0ikFxrTWs10PFbpQKvS+LR27HfJ8lnRL0
qZsF85yIwKS7GDj2BEMQ0vs1fOXi/k++dB1+HZjAz+RRBnGyufIpSvedphXGI7JUpY87GqXxCbtw
C93QMxWZTV1kHQpdYyIIQJoQSrZ1A3fEwzcl0Hxskt74PNJk3rtDc45jQCDw4g17/iBquMwo3SVy
kC12phOGPjuyth+rJkak27HbGx2V7iBakvnKQ+vh28cTSIN5OyLr9mzzSgRC3XNrcyRrNy8wLjZ+
DEmaPRUavvAHxUKh3U9kO5TX1BYAUkSK3bt+CUU32yGOUuqBcJPa88slNppDYTc5rVTNKdr9MDqA
PkiAgea6+KXuKgu/oWOvy4W3K43KpwlJmywca0q5aOrT4qeoNdsIDpStuDGxJTqOncnjLTRuzANx
VPproWjTB6kpmuRYOgi4HeLZ0mYERaT8HiWpIS5ci5dhR1VTmfzFGKcHSCNpc0i82Bl9u1WiT3jd
RNkhbeLM3S+mk3unYnDMGx2pEuDdmUCnYSntMYVvbyhjvTPhpf9CrKmsCScKZziWxlBJf64meYvi
SZ0FXTta9WFUZ0vdewh1eOEKYH6YzNq9R1qa/zjt9bwKsoI2TiDwCgD5uqC5ywurTReWI5I0mN3I
M2+qqKMAkghh42VV6c5y09OOSS+MEuDw57jGSPMi1wrVRuTPGm7ZikMeRLaWZxeN2caX0JkhGEPr
SOMDbIrC4gx0QENcLc7VwKjVNgontR6tQw0C3vM9VOVZMj0vtc9emazyKyBD24PT1RShFWMC276g
FQGqgHWZoRmMI1UfxxV/d6sHNgULlVfXbLR258UQWDjotsazqtIYW3Xi1RGJVl3iKG1liGmLkRsg
i0zxsNjC/ZplRQGpodRdAYoD+Q3K7bZ3Ao88PhSVOucBNQ/rC+oubUHPyytyvxotJGFk5JjfhgX5
nNDovDSc04WGoJr3aRM6cDHxsmj7Zm80Q5t/0WqICsB+I6c75rGXDuHi5CW24QZMqkNqF/FD33jN
t3ZZxM9s9oRx2RhpczXSdo12Wd5V7m7oR+XXME2rmJFBCXinJpV3v7R6/PdUILO/ixp0HAJv6gy2
87Ot+5Ia8UMtY1PzLaDWDmJEevZZcUyJEgDKYPu+iJGxoYtiH4TRLQ+2KSVOp7KvuDS1CY3mWtWT
fS8NNFmhl6G5WMW23e2zoZuGY85P/TJGnX450aektOhU+KArqGHVQTeP9GhL8Pg71IaioLNhU8Dl
WZr0lMfkpt8JpdzkV0bk434CEBDfir5U7q2u03iz1Dkbr0tdT9NrFScKefVfnJ3XctvKloZfaFCF
HG5BkMpWsCxbvEHRCbmRGkADTz8ffKrmmJRKLM/19lYTjcbqFf6QOROkOL+HBhOKOdBvEq0T6OUp
UxW7KvCmcbvIuMkhHuTTc+KWer4NpLLvqkn3v6CCGrw2QHHwWDTc4lvdAVcNCwuUYmgusfbU5n5N
8iL18j6bDaNH2ET4jzlc6V/YcgW/rVwaX3uEb1ToOF1iXnXawv/gqMZdW27U1VGBLPHTUpQgrTvP
th8N/mRFJ1ao7UATZ9pYZYssDT9etVsmaUkdBpPd3DtJ19/ZKhEFG9gOZIdl2f5E+WZytrnvlFTg
QzCHVj+6UCWBkVjdECOBFFcesNXOfGTwmr2MbTU8z4tVQ4LxkvFJ6/18n8rJ4VHSANFx9New+uNl
gYAtffQVfT12I8cpDIA4gzfeAZKDz6xpk4Zp2liwVQMu9l2YjHb/Y5zQ0AsDf9TdUC8c73tTQCwL
oUtrCMz3C/PHOe773543TlErizmGiKeVd0w/5OcMpWt858t5eogNZheATUqk7bAxFw/pkCIAU+Qe
b0KURv9o1XMKPtUqMhWylwh7CW1Mfs4OECQCovACTIsHEudEJnrLOS6th9YhrkUTbt3fEh3P9xDf
B/inVeHS/S10u9yU6CzMn2BLGXRPMSOMQ3CnyEiD+zUvnYm87zaoVE+Kahr5FKFYFUzXhCzTisDC
190WwEepNnGbN812LNXghELV7ldXAZAIGfZq9y1JQLatrGpoNlpRLuj5ZKJ8LQrT/sIIAivCXutK
rCRLY14i3CiCV4lQar8NepxbN30eoDUqJ3egcZ/4Qbth5LcQGnHduG+XVb2j71UyMXqEyRBmbYJx
hSpFOkYjWv8qSox4JspVfY901NJ49PLRwEckSKU6bH4Aide5NTdiOzVm/gX2ZlVvkXfVfpZGzc3e
a1MlgSxVSFEtyTRwjmqE6yPblEbH/rkZELTaHfpNugRVHeqVqJzN6A6Dtc2aUkecTLavSmgQW31n
rq6mYe5maAVdZ+7K1Gv8K6uuRoImFDgJdMjgUAtaADIEa5Y6O8UwsInixKfNpIYuyMNccwMIr+Ps
PqHqlvyoBDg4xK9TeWPmTfYkCiCvq3U78mFZ3N3S1GiczTwMaw6GzhXuT6RGKrS7vh3xSSt6tIe0
PH4cRqe/t4qSxrmF4MxvmhWLjg9r7O3NAkmHLSyn5TBCu1p2UzUrWK/J+MVXYwO2XOvmIWrMNrn3
Mtv9KUgj+tAC0ORHDIuMxyLt3R/9Ei+/KyuZd74WEwNLt20RMpC+W0UmMHRkmVC3edarKTEu4B9S
dDl9MGK3Ns1NvzXNDrhw0mozEpmjv5/rnFrM1ovpucxQC93yFDTkiSJUqV1cLg/21Ng/ElQI47BF
Y0qEczn13/Nh7u+lqFEW1eCfpFvcnuLvqlUzW+aoVt/YnhgjIeZWYk7QJT81r5Q/ZcW/DSmWi99k
sPNNUub2VtaPglFZuanb2Bc7yNnO137SOu7XxcudC2l6qtwso4b6MegQ785hZJ5uHdTBEG8jMt0O
vt+AEVwYJBEjcOALrcJxv9eing2klQYPoowbt9CZ7Z6zgejlvgBN92ViHFNElTf3Tz1aJy24O72W
ETdmukf1q3jN297lRBZudSBZyn9UwIIJXEzMkAeRQ/7gzAmupi1anMWuRjrXZPvH4KuRo5RoVUql
W27F3EbFzlJXVdpPtxBAXwKnre9rkWQvENsMO5xquXQ7BmregkKRZe/bUhTjpk3qIN0JfRqeZuHj
Ka7IOmNGS9ok+Hc+kSDhO0lDw1AKZa+2k3Jj5Xl2Zw5OUDHqM6Zq26qiTQhqhKnMyJBZAlaI1OAI
Of7a7ltz3lZLoui0qCaXW06tkpepppuX1ZwPG05ifAfPA6NYPg352WwFaaSjHKJgZk9hEqciXJgb
7cd6HLikjUrZUVONCn+m0lVfbb7TYmOZdIf5NonAZj7nt3CCdNhZ0vCjxAUDuIFCmUkQxsmsR66S
SXudd0m5i+FMgJeUZRXf4zJVHRq9dhHAU6PlM9AsfTPUl5gtSKe4VSiniIS+QzWZqhZwDDMxXMSG
VY1bc/Byi4xBa4j+4xB8TUVbP8B0kncAbWEwMGXrcXMptNHcJ0kP8DDrXfdW2BgmDCgTIz6tzGl6
Bl7bmButrnGgMPwORxWb/CKkA5FfrnGlJCVugHA6sp7ERQxa5jkf27WjUsBnvBjMlvChT4vbb8qm
cyY63sa07MAned/FPJcPcrDgR+Zc7Vda5o9EEuA6j+6CPdG13o3+lzh2ZHI1t1XfRMMiMvvGXFEq
8zZp8ibOo8Yb2v4RA+iiD5PGtpOdpgGivSiqmjhlTE38IyugiWwozK171AMLBNCQT+gvTen192VX
mPLKNgmb8EN1WieiRR5yY9izuWxnrUthAiyuEqEp5/6B1tSo7zykum66fja+VXUV/NAbwsHGSGq9
2kLxLLpw0MlBNgnKVctmKiton54tkGTss2K8w1+EawECBypzprtk923gFaEWL2LaKSafZOpd18yR
y0C5D52q1u6l1Be1a0Hy6Nwk/vjTzydotwYC7WLVfNSGS+wvphC9L/x6BZBhJGnoMoqwmW2xNzrk
NONEb64cajh3145t/uQnw4Ko1ZIRLiX1y0MLmwRttnG2so0XzN6v4I+wfSlE/pXKL74njSmglJtN
d2nngsnH0KFIVhKxiMOJpX8P6mRG6LIrnlo+NfAlSDfDIvLdJw6F/90tvNslW2F2T7bilIW57/pf
qGJh3sdTN043XMbDwRTmUIYOmJB7v0MLIXTjVMuisinrF5OQFt/NMi6ybGNjygYXP50wGTF1mbwk
vZF1t2NTZUhojeuDKbfs0+sKqc17P069+mZ2nBH5JhzFXjXabfhhUSHrbIOTXidoKjYRAaj+OXQV
wR/fDeywtHHKUNKhDT/SV0uCOOxSZ/ya0sf4buYKnINHDctofBic6yxL568cBAxYCiuz7IvRrLGS
MegeRWm6gthTBJAJZUUfP1YBHikAxZs4QmjXu8H9B/29WHbV45LpMLPwtd7r9oQkaOyWGqAKwXco
k6J7oThPX7S6EXuntQesPcvpZYyl1YWQ/7Xbpiya+mH0hxEIMvjArqW7ag73luEuz/Y4VuAtPdQn
SAqc13H2wLEFcep2vH6psnB17e6/J6oXP+bYC+JrcC2xfqNrJkBDCfIH4HeQF9/4Ed3XShvdz7lq
1JOTzAQiD9Ol28LSsMUT3hygCpq6NO29eK4fK3zieCtV6neRiZ2Te5V6WXpR1QkWMa5E/91nSq9A
jizzD+iL3/FAlwncFCu/Geg1kxsIf4mGnGgSCj+jmJml1dvh3C/Ol64Z6KZmdRLspAFzFE1NLw3A
eZieiJq0ajin9awvoSimhBo/tfpvPS0auvxTUtt3boYlzwUqC6m8tf3Ea7ZFXtD5mlSgvuaeNWig
Q/xKIEzaeGXUz0tf3aSm27hbJIocb+sP3fjkKabvIRpxU381Mjs2vyYLxIjQ6rIENUt/Eu7WKMT4
OxOjZe9yvRbZLtW8zEVusV9ywCi2O105MVpJdkxzFX8Avf5i+0yCHhI27dJJRNNdBevnhdu5H3yf
lm7w0C+YBgOTjE5cO3UzGJe6qDFU4OYdi13aumKA063ihkzJb7wNRTOXn2Xmk7OrzdzJdsZiK3md
KGvJt1OLrzopjdLFNcIOQbFfNNF2m7yyZ2zp3aRDfNVvFZavlVG14FziuPhMA0LYL9ns0BVnQ7zl
kvfiTbtSW994jGUN91tupg9SWrgQKezsjI3Sq/G5Ad/zjfpIdSHGjuVLCu2PJE9HMHEXN5Q4QU7i
sxkrOoRRAfTsrlS6HfM3+7a68FIFTz5IMLaHkNSVa2ZR15+LVOZfR45VvhlcL2f8gRYVn0KT1f0l
ilLU2XE3kVgZ7WC3aOhm8xeBygf+QbRlHnMGhyLUtab9apT2kGzikkNxA9B6rS+tonJuzDJuEE8o
hPPNB1A8babRqZ+rctadLf18uFT/Q8/ddMCbWK+D69a/miBDqSvTM4ux5f9NN9+Zzb1paXr4cYL2
Wsfjaxt3bUb+hcJaFtXOcpmxKyjdaQu+zN/WpXFmkTcdzT+L0KdFjwQ+/R+wxV+LFKVLg4aO6qtC
6SAafSu+rB3srKG0kK8O+TkI+wm0bB2002hig1YYCzDdk4Ej2vFS4qkdvy5Bjx4e+TnFXabfQXYT
OzTeX1I/m3eaWvIzU4C3D2piW0HLnWyWvTxVGOkmaWeuLMQ+8KS4gO3a3WjkGJuuWmB8F4N8/Me3
x12HOgFEC8ZmMI5PuvxOaxhDSS92H0zpcqEKqEV60bf/NEugIX20Cq5Sx2fEq51pTiyLnkal1Tdm
zX3nprLDX0NrzpD33xxHxuecENIRHdwVQNzjpbRRknR7idgjuByQpJbt/eyI4fnjbTsejqwPhIsL
wDZIuawC1uh4Ffo/MlZLKfY66imA4qGD2QiBD7RhNx+v9N7z/L3SyeelFN6YgS7EXvMTeWXRtIus
oPn98SJvTt2KOQDHwgwGiAvg5ePHaSfd1yELiH05JcWuq30sFBOzfZ3b3vo0+Yt29fF6pzj4df+Y
1MJ6ZN7CmN05eUvoWpcQ4tp+P684xkRrRLWBHeh8Rt+6jLAXaC6FSp5jfMMeYMapndZZ+EAClXAf
F1e6oRNP7TdlS/3MKOqdF7vaXPDj0DdYobPHO2HMSTc2fHB7h6h50RuMnQYI2FdLM/z4eA/eebHo
FPLlIYlKaeeeHKGOoQXXpWr3cuqqjVebBUrnVnwmnrz3PDjh8IUDiqMjvf6KvwJnKTGVnOxK7vMy
MGn+VD+XUqs2KZPhMyudgEb+fBPMXIiVnCEb0aHTmEnJ5k1J3+9LbYy31VCbl/TWxT3FhnGptVD5
0RtK73pUsV/g5oEekVNztxi9+csZk+RMHDi1SV2PGGX9CgggmBPZzOMnV429DL6Ypz1yyLjSxd5I
0RKkuXtRkhwgaUz5Y25js4V01DKFiNy+bwIIkX7yMI21/c2NZYuQs42oJy5CgYKjRckfM7MI5ith
QuTZFK4w8HIrh+Syaa3qTvNE8rO0Ku3ed6ZmiRYMa79gA137YdDRKt3M+DA/joT/e62IcSP6xyO1
3pJ4gqzvALrXaeyLq6LO28X1X7MqM27rXBlfLToTu49XeXM3rhu70g/5UIgWf1wD/zpSTSCHIJ48
RmYNdCGX3uRmIHPcSdaOUly6v7GoPDAoW86s/M5h9hG3wcCSb2ZVdD1+pV7dAgNPjWFv0VjYk922
d6NrVDu7dc7Z67yzFGreAArRm7FW4aKTpSwDlZMllvsSV04Yu2TJYJO/5m0nzjzUm9Ep6IL1iBqw
8lnxDfVGcxLo4WLZT523XTTX35L3qm1hTL/cPMtxJD1n/Prm2SAFoOFqkU4BI3tDmMoGJKxr35L7
RFI0OqXxmaxaR98q7T9/fFTeW4lP0F8fDhTFH8TOX0dl9E1NlG0y7v2BhlKcFdMOfwxj45vwdj9e
6m344anWNNQjDSV+nxoieTO9wrjxh70dpwv0aoCSRu+oDSSBZVMvY7ptWqikIJ9fFWXtN60chkst
S51Iz5T7cubXWJyP/8LICIb8GrS7IaRAcwoAgR+fn7msGl3LmnGfU1iGI1jhSzUGSH+ZTI7oUPhP
cT7HmHt17pM3NvqWMt956apKp98SXORmr79+/JPeexcrTgaDuTW71E9uAs3rJ6YE1rgfBj27Rcpf
36aD017T0D53wE6NQ9enxzSbWwDp03UvTm5R4TbTOJmD2mueOychg318S+hvgWFfem++BzNLweUP
pnrxESkrQ6t0govOqQEAIOYzfUKSXC1hb84MEryxBIGle734bad/Gpj0EK7p5VHcdmzUd5cmyYsx
adpLmaf688fbtm7LyYvkXHmo8uioCpOzHL9IU6GbV2aW2k+LEKi4jThb+LE4c1udqnD/2THejQ6c
iTL7TRQomcwacyXmvTDSbqu1nvtpaRbsva2mekqh7G3aSnphWrXGJy/PugccaNmxWcktsjfJzpPV
cAPIzb6k5lOXH+/BelhP9wDWItWIyRgH5bTjPTDMrpDZks97ZThDSIZUbdM2eW1jvrF0nOp/vcY4
PRAmTJ+dgD9yaoYZMMpYYQTznnkF885Y5dsmUefIUe88FPAYGlzcZTAFTuNuZ8lYz8xm2WuuvrZc
M1gBc2aFtb5od2Zv/D+eaqU8wo0g8EIBPYkI5qABMAnqeT+5unaN1SKzejzVth+/qneOKwB2CEkr
4QuB4JOsp2oSpJ6TbkbCZ+HllKP2varrc1IEp6rBHFcXHDpYVfAYrOWf5nqOOfltkBv7OPe666GF
0QrLJ6alazNGqujaXchuqFZRMFAHvR3va7qmIcIt5W3miJZuFxnDTLPszvIR69T8jGQ/MG6GgnGn
mHJx5gi/3ReSYBRuSFlQxQQxeHyE3cppRKwZxr4pkmzXtBV+QYOdnvmM38ZYVmFz7FXTB4L3SYLS
ab41uBgh73MRxBf5qFfR3MVtFMjJOvNAb48voDmirL1eM3yS60/562rNdUsG+CU5e9+hww+z3oTg
2rl3gd2qa+bxVvTxwXqTpnBmWUp3+WAIBacCujP2s8CZ9GDPcxsXWGrDDkbjxcWEcmkNmvLZfIHa
XPPt42VPaTRsJpruVBO0lrhM0IQ6fk6Uvmhld1LbA8cyL4kKUvvUtIh53tSc7k8afKO7ei4adF+A
yfZMr1PnW2xWbb5ZXC3Y9zbT8A2WJPRfP/5pb4/U+svWRo1DtQgy//iXpZMb1FjHxXsJYOUzn3b6
pfKy4swq7+w7Ugo0M1z4TFw/Jx90DD8o1mSu7YsJPhviim3kJkbLUDDt2k+Zm2UXuMYnZ0LwO6ty
tHiTXN/AFE9xr0ZrxfheMb6hgtGuEqyLfxV4rLzmpUwvjEE42yIoizPU4bdHGlAkYkE6VQUkrpWc
8/eR7ud2CeCMVoeO5PcqyBVY5rKjQ9/X6UWuz8PLP7/AYCVmQe4B7M+LPF6vNTUdDRwlDpwxUkTu
tbsMSN+ZmPD2mKCsB66VQwIDEDLg8SqMG1uzk25zcJ3lJ7TMPtL76txldhp4qO9dilw+ThqkK734
eBGmVmYDjso5NLF3R2Byb7x0scLUqZ2Lf9s0y4CxQv1AUk+SjTjd8UrCoqpsyFMPlfTbG9Q/7I1K
kvj+41VOtQIR2Ptz+ij0CHN0KE/Cm2dogNIGzsKSTRWIzCkwUWAzxzy7bT3NucXbNb9jNhGM4VTi
5xE1PtAZbIlGpws1JgAg8aW5Q4fawgmvNIQF3CYNLlRg5M2FyPRehtkEdD7SamN8DBY/eOl0zSDR
rLrSpFxHo/vMR3V6vv88E+earwUL1bcA77GoB2prtm4ytlDO6y3UwPZaLvY92IRzcjan5+5ktVOd
fCCZQSwCVhukUUaWhP9Ye3Fx5pneHLz1Pa3XEDkHpM9T8Q1yDWkgklMd2rzQNmVpwW8O4H6W0/jr
4yPxdiUyzxUfvnKc6MufBMK0H5JlwTftkJS8u0lzKegayvIFskH0z0vZ0EgtLFZJwXhdx2e8Ei2I
2FJlB6Er86assQVfWnjDRHf3THh/U7aSCMJhgLnCTU7oOw0PU07VPQq7OAhUamCI2DKqwfQDLkZL
K3JsuM1kM40e2rOIf42WUJHVWdNtOqeoeeVMk84kFm/PzfEPOnl4LUGNsPf04gCyh3GgUWmXSYlO
55kHf28ZuJQwK4FWYNmy3kB/5S+d4Vdj11jFIesSPeqCSn/wran+/vGbXLODvysXdtdFRZfYuyYP
1L4nq9QZILVJIkI06qhilPpwS1dE3QCJD77KyqLGRPRmu8zNsh3iND8zXXn7xZMe0wQgUOqoPZzW
GJ4NRhdgYH1g9ubd1maN5Ntq4jVkeQ0IIiV7+vh539nVowVPsqXYTFtgf359kMVQXbgJ4meDP45n
jsibpIxtpacK4ZBnIp65J9vquApUfVw3h7Ro0m81AnDg4lrsFGdj2DaYyV+lhs1AnzM6XCQu1uOo
AQZ1CJRk2SzEfDpqTrD9+Nnf2WwPQhCe3H/YkadqFzmy7Qn2p93BBvR9W2qe8+KvDk8W48i7QSbn
vNPeWQ85BZqR+pqZInlyfLaKcvAyNIP7AyjI5V7BEHhoW0+FiS/0u8ZG0uPj5zslAHMnwku2mTZx
KwI68E4WtJq29ixgqIfY6wxnl1eVY4ZZj6RTKEc//YE6m/8SLLr2UxYIC2XAtS/TvsfxFG/F6lOn
OKlRy5155ZAeo/fmToEetfC09HCoC6fij5XermsEvtq28r3frgQQcubGeOeIMvyhIcjXD8vydExg
455ZGrLvD0E5GCBg/P6mNuL4zGa9XYXaFJCdSabCyNg5adsM2cSII13kwal6tUX7Qr/EK/IfLdp4
I6yCEjb6yRYNolMdt6ycXGmD5Tu4S19uDL8oIjDO1r9+1DCETZivPpM+G0bEyXtHfhzGq1Ush4pS
b6dnS7wFMJud+XzehEqLL5n7joC5VnkrJ/nvgLwyOTod+ZID4xut36apDYfFKnNji1hGd5dbSr8C
ojeVW3gCGMt6QXkmU37zQfELQIDCjlrzIw748S/AVIc6x9LHg0w1+2Yepxn48wjIqlIAOlZk+8cf
1HGRw53LfMhCHM2kOOZInp5EQwxDj43pwhCy+QrIs25Cd1gUjp2OdYm2Sr5Ns9Wj5eNV/8jS/PdO
+s+yxAzasDAK33bTgMLIoXGMZS9nq36qvFoixjONoHILHC6NzeJ52bXnJTil2FY66lcuJGwyuBzz
2TNfyXFO9eenOAhHQc5eJTZRizvecTMDWCZsemBy8Suw2mLZGBmNsEYFwz8NVv8sxbNSxsNm1Rlo
nCwlAeqWonNhjsCguahhuoAESuNL4KXnCvOTQPlnLaoDTjPVJBrSp+rDVqxVJR7J+j5ossTbOMtc
PNR5DJKWtHzMtpOZdM8jzhlNRK4XOMCMx8TazEXZ3uK9G9sR2l3DJehB+CpW0ugWcjKivRdOEGsP
QVKg5Opk2rNmMPQPBafr2bfb/svHB+X4g/zPUxBXYOFbdA3f6D3MmdshmaxzPBGIRFDfl8a9bfRy
0yKg9bSoSb+FM9N+rywx3s25J87UYO8cjhUasvZHiT7M244PRzb3WomZ+rIfDbePeg14W0ayBPMD
y5CPH/XdpbjcDBqXvLbT3H5UQkoEcfW9ncHWHnwNtaq4BGvWwwz5eCmfX33y9XGJrsPhtZftnqpo
WKU5WwKLkH0FrDTKQFn96uPC3CCP2SEaRlNDtlpwnWKv/U/tjf+8z1WOLqD9SIA1TwJs3eTeWEMo
2auy7X7k3Bxb/rW9dkHTq6Xs83MT+fd2la6GtZYVNLjfjC5qkTolapt7HX5lBEXJv8Z82o9Sx+jO
fN3HoXt9tpW2y6XuI9XA2Of0rIwGlstZa+3tipC6QXst31lB236DdA5tKktF+vXj93hCl/7Pkihn
0Fghw2dfT5aEYyrjMVv0vZ93o7cbfbtpt3Ct0qcp6Ke9UA2oamzvi8fRtppbYq649Zwk37T8xTM3
ydtDhYEC4g3IrZEQ88EefypgOUfyvbXvC4QjoxeB6FSGimi5MTGhhoSZl89ZpwB2isb88fFGHGc6
f/ZhbZdxd64qGW8AT4tWIxotLWuP09F4XS5xGekBeOSPV3l7lkDqMNCjEclniujN8RMivrGkUBuD
vam1/kZXgYlFw3hI8FY/c5TergTwhjNL9CadZ4p4vJKp+kkS6/IDU14jMnK72jmdNqBqlclzdczb
vSPl1fFgBChir6za47VSpvLtEMji0CSBeC0UIzWgmuY2SYAad2NS3xlw3rZQeO0XbXJtwr5ESasS
gEqhtWy8AeBxprXnMqF39sAGkYXrASzu1THp+HctWtsguuqVh8nP8yjos2FTz31yYWZMRT9+se9t
ARMEzJmxi0LeaP3vf9fhrVCpgyw8QnWqutAXUW/r1DauPl7lbaqFEicySYgg0TME8nS8iox7xA0w
pjqg0mfddvR4mOvqE3wcJ4N4oLxXYA4y+njRdx7No0CjSEM0G0mS9av969EaaZYK1k9D3ozUrrRt
cTWL/N9zKJqcSLmuuBTC0Wno81JdU2rOW2qAMsaoG11JXdPMnSji/EyC/GfQenx5IVGF6RLje5Jk
Yt/xE7kAuYZuGehY614CySqQ7g8/0dIbKy7UPSe9ZdjuOnit54aDgEIJEicL0cv23M3kp+4lZbBb
QPQoNQRBptFi3N4s8E3JfmHnCK80wsla+mdTpV2x03PXuHYyHUVwlMTxEzLgrmBJozxOJY1g/beA
YOGHSpXOF0XLoQlbYg8ssbUeCqVnQeEAePwNQb/htWocfiNwiGHTocH1DMR2/DkM+M3DJMtFEwUm
Y4crwKHa90WvGjusmsbe6TpiixvaCSMcZR8Dwq7WecwMDFAVgjGflhCzGPOm9+CrMzWI85/e2OJ5
pQlLPUyToHdWx12tIr83oGRiVr+gu5Z3jnaDx0iib6q60FOIQjqyWTlcZm1jFtL8kdCbe5JJqn7X
DtRqZi8x5Hrlle3BWXzECzqp+9+FhXzvBrB7fecKXxlhJYuKnrgncxGNZQ7jVSxWBaVPLY67MaFG
wLkDFSK3lb8qfED4819GlDrPdTHfSYM59B6BjUEtPb3TBK5U5sixEN0Bx5oaOyGQFjeFNf/KcEp5
aIKV1Jxp6jIzBrAYJs47bWw3z53tDDs0MNKoNWSxmwenvrKJ/1dLn/rbXtBzSHSprikAIWc2pXmF
8oJ95hJ459Olnaxj84a2M0qpJ6VgCutQmViFHMTUNRRkHaBvtza2HweId8IsJTxwa1zTADecqlag
dzm5s+rLQztAc8UaMIjmZYQZkMzO/2MpblDL+2NjwNj8+MtNbGuCn24R0XF9vqzcxI2MUgZXKBDN
ZwrMd2It0l2rCiMD6DX+HS8VW9AFR6esDlpqwm1ltMHtkXTiZtSWNg07GQdPslHz079v5p9qC5wM
HZHTaItOBnJEXiwOg4NbBta9eANPsbVZMj89k4y8zTZp6JJucjyYRIPiOH5CwxJ5oNxAHGoLH0Rv
gVqVpmlxOdkDOqZTl+8+frR3SnZXRxgGrf51FvtGxlTDyHKyy3LVsrch3bR0w4sc08/eHGma6V78
VSsR8u9ICq5Rxs+2NlPoMxf1m3KQdgE+SBxT1J5R1D3Ji6xhVjF9LF5rDmtJMtG6sxwZf6o0I7tH
bTjeVfzEEJpHsW1nS525TN+cKsp2doDyDHU6htEnKYnt5Qn6IZVBJ93ov3GIfxm2XSM3nedXDXCu
y2Dq6zPv+e0jc9eh5cW4kfyabt7xexaLCHLuQfOQ9AsC6BCL27DRMQ3ArbF/KMoJJn0/VHde2/Vb
f+nPIV3fRCGemdyBjWf1FZ11vP7klil0Ass82PHqB+/Y6jZfnHNZ6B+k99+3OjkuMEGGWhxm+ASn
X85EkxxgWOUc6MT2RpgILFlhNvbBTd0k5bDqZmhlZAOR+2b3ENwQCEmQUdEpz+tNWhfyU6r57qsM
MHDZ1Fh7GFFlzbUJm2h08ESZJv0J1RH/Zqit4W4UcbyV0EzwMSmhn9ZMS1cmUfzbm4v6Ryxwa2jc
vsojg9Nmbfp2ztMIoR7jEkp242LTOkKHSaxxedXMyUzhlsfwvhVy+z8s9GqAy5bm0m5cxMC++HEH
SSLGfvIS5Sr/ypjHXr8w3BEpG8GFnIQ6quUjlqa14YQO9KcWvBCs8620U+fWypJxCkFJNvd1XZl2
2Amhf9IGh1+vcmVdJ45d/VBFZqNAxsHdVCKF5bqg+ypDiDbjvod/dgHGBDm/WFXafC40rLHm+OXB
EyLMrqqcXLWnDp8qgV7cKmUfli6OZwSNxgqB19p2ScQM94pMBPCiMdXZAzLMwXgFbRSaKRbrlreR
XVplEYrc2aOlad5LY9KDDSfl2U8z5g2fDPZkuBZloJ35sEAYn/5sG/4KjT8HQ02dWcvJBYtkgDEV
DbRXC041dN8BZirO7l0QeqjToqRMewQG7CptYFptgMNsbOjP6ZLXBztXpR8yUKvjyPWS2L7A9qe/
xeNcfsdMSPscDJrTXSthohFhWAP+UlnQqRupKblsRK1n3sU4jIiYlLGf/4AN7i7h0EIHCcXKKhzl
ZH53S+i0YYfYRhwusafinSqnAgDMNML7RtEGObbaFJDBAoSInB1a23m2Mcq++YGqj9ZFRY0TszuN
ar4AAm0b2ynAjWnjaY2DcrQeF8FnVLrETMvHR4ArxgfyM9piytlk3VTfU3Ildzkg8CE0+np5DWI1
35h+VsWbtOmTu6GQKJUEswZBRO+K5RHr90KLkqLRLofJRVUdEZb8LtEHFUcpevQ1GgkIi0RGMQTf
3HowPmeyL4ttJmf/e5nUy10FIdHcIZel9RgyTUyfO1u/V46cX+lPIi8w6g4RD6Nj75ddDBDfCMDx
oygqfwT7VRfBjSzrZF/3CDWFOU7G2K0FMTl2kU4InFhdHrq27J6cumqCjY67KHi9cnB+FNPSxmx+
7TRbyKUaIkXYhjxjbVrrd5VEPyHKA1PlF02A3180taI2InzbJu1l1oAVR6luJG2Ut1LNd2WLj90G
Cf7xoJq6mT+hxKzlj5CT43zvNrGjgR5rhwnGrJFp/ZOlx6WPpkGe1PnlsIxqRNhazG55N6U6qAiQ
mZp76TEm1jZ1l9Rfckh/fdhgRmRHeVLoPVNzuhIhJkzDBQN7tDaoB2J0iGa3+eW5Un7FX5n/xXDS
eQIuYvbPsYUOkouNl7Vb4ri//V/2zmPJcSzLtr/yrOZIgxaDNwFAUNNJugh3n8BcQmuNr+/FzNfV
4Yx84ZY17lFZVkYkSBC4955z9l47E4RQxJ8byxckc1htKOakxG6CzgdzOPWcMLJKtuLDRCo0sRhl
Iw3Lok1IsDC6uFsNSlMSnpzUZb/wBTO8BI0KU7LNTDH9oM2g7yY1Jvor9GUNwM0g6Xu6aPWbqjRq
5TAQ0Lfg1WJchqMPXXAs4Y0ABQKxhTolGgH7iKSud1NnjsuL6pP/B0FHuCDzRpnXTO1ycdOp8SQs
aNPIO6MZQ9XNhAp6q9qh/1xDRarOwdgL+RoUcJnsCGS1opt6UAzU/zQ01lLXFBucq3kFnFyY07cw
9I2D6Zskg5UKsdPYX5SgtqUyM/Z8T2X2hClnvfJ7vTpAzBQ+u7ZEk01erQKpacx8uAtp7O8HFQzJ
ZiykIFghI7ZWUsgZyeGhTxtHbJVCdhNl6GRvHEbydtRSTyOnkfwm86Sih4rAFBLKQFyYmUGoS9gp
K2RpoMh8McB4Ow+8Qyj8G5ALBR/cLsyxfDMgOKBNlJn8eTI/9KOFpZik7SDtwb7JUXDuxTar7IoG
6RNjZV9bSMKYTIsk9P11C1zEsEHKpG+9VCHPl8NwFl2C2Vi2hkTOF7LF53BLK4i2WsTng3YmJZEd
GlX4pjSRpiwv9SN571mpn4IEntkGOmaxZZgAN6A2E9xIl9Bejd1SmIB+qrNxWSjl9N7wqbntBlTV
3cw2+1l1Sd3acAUDxNcwcSz4ZVP07DcmhDMcxFaJ130eo6XZScGPca6RFci92eisT60kO4qfUv+T
S6fuOxF6pV3Xc6S6Fa2K8gIGCzUKcgJrPL2bmIG1QFDJIWwSqgcfCldAoSrPdwh8LFToftU+TGpR
fppNrjyzlsOsKpRA/ZHEU/VaVi3HM12IYu6sYoTFcqpL44Ufdy6dsjVGNr0iTO6EMpIyl/NFRwYS
uPZ3NU0MyQ35kpziW0laKFENClWNwrG0tTAil49GQdrbbC1S5Ob9QItVArPgkJVTiISpF8JkG52V
wkXNmDC782AqyyKgJnOqWvTv5UJvcmYnQnyP+1u7n/S2KuhRNBFR7CCLnui6BaYrj1ZyM4wZN0Kz
KmlXK0K7g9wm38Z5rr8YPghuG8BItzOJsQkcqRCiVxYONXMaC9aArcC7Z4nzZ/UA/B8Cgj9NwJ44
SdJcac0SpCEaZ4sOBlQhGht+Yaz0ibGEq/pizJ6niKEATUtvTXvoItVL0pIqPS9YZO2pzMQnNUqt
B0bCWYj7quo0DmCxsWqJ/GZ3KCX5M4wbPXVqMYneCpLoMjgDcbpV23Tu4CQVIuSTsRhkF4DV+FQ3
fThwji6q2CvyKYGzmcCfAnDRwfbKk0g5cbQDKFYS0/A4C1HabRKm4ZAniiqQ7am2UtUuZ6EvF6w0
U+hwxOHFavIZIpmohN1zlQvZWxUR+b4CDSYu4ykC6YhZfdoofRbpNrxBzLpylrYPmhq0zyX0kqM1
SGG16tRODdh+DPlOzc3yjDSqPOYkASYY9ktOhCllt5f7ciHa2PqTG90U3vRKaXOmEBkr6jAKHfnN
adTza8ejKS1GyRIgbhWSNa7pRBONkwPb3XIyEWmfRX30Dq4vg8BF2zRY+p2cx3ANS1W5Z/VWY+hd
swyJgjECxWer5EeDnrUCbGCa1WUzJQw8hrQbWC70SPnIiTqTb9JA8fdRKw4MBtQRSF6DpeyeVZ1d
ZmxiFahgm0jnycysCP1irN3T+RCNbWSaebKU4JakNlMt37zNWWoHBzTJMD0NnPs7Wxkno1t2Dawg
j2Zu0zFvYSZIjpnKlj9MUDYG0JXtkgMHb1MB0WTaWPEs+s8qHah5nYRSWbzmog6BT5yrufM6M9Bf
alOIJ1sf5/CsqJUMvWhoCF7uqAB/MHkFODyicBc2OpjRh5AUEbpt5IHaYjj1uquaY/FsRVIK4gxc
2bAAcCHjoClM/kZIIeQwL4qz0yhN4XBI/brUPvn9OvEp8VExgdiMRHFTscwEi9aq5XQXsmgAbW5l
5ZxV9ZCtBC3O6o2SjmHgDUTK6Q8l3NYd8HL9LpLUTvEY/kufACGm2tXJgUnclkexcbMBf5HXdEqX
uGNaqCVDpK6acagp3RaRkiUv4pajRs+q/AyIpexckY5U5OLgawvE7oVKU80SqqdemuURtaPYj3tZ
SmfjOKkk6i2LWa5H14jMIXBMXmDRZVo1xixcMqEmSpsMH108GYKDdqx4ziRfKNdTVnOIqHWkmzaz
HgWLgpplb0qrT+wVU5UknjqlSbCDyBGRZko305V8KjnoANCYPKOnr+r4XYFviGameESoO3BSN43m
oW/DoVpTxoDy4Rtn72UpGody6gXBE7DmT3ZTt8bg9LkUyY7GQnTUtJL1G4xdbyyaoNUVe0rq5oNK
WbyD3NO+sEQLhVeIGCosdcgCtEW6vE4kQZ2cnuSXH4IvzA23nGLCq6NO3MUUq6wYU0i8sdnXRmPz
X2xOoxhX1BxZJZRLQDf1Qa8rcfRGiYrNVTJ5amwyikR/WyZSucvQZ0ApGAKC27OB5OCFFKfZPs1Q
4NtipcuvY1ixe/cGgCLH7ytpETQCKvYCRLenBrOo2m3XR/kTJ7B4YY5N4WAjAzpcahg4oCUB/XKs
oGJPk6eJPTeu58BpepR7dignjRtUWVGjlLCUyumhqlFW6EmQkECezRFoRuAQSwxuQ70UG1lcGims
n11ZsOgkUS2Ju2SW5GNmdZXmqHVAfmd3mXBS7YiC7qYkej6Pmjg+itKU5DBdR/S7Rd1YtVs0gkGA
lilovqP1hmjAlJq7XafzD3YRMVHipVKHt6SR1U/LnK3zpA1SvE4FHTieQJ411VzmP4pVN99ksaBG
9tCK2ksPlFKF9SqYhcdyOyLIjDOpPZCBqdUHuRznN82vinpTTwOsb7+/EJoB5lKPs+F8Dkqt94t+
skrRabML0U82J/U2zceY8DMe02ExNNME6lybZt2WYQFbOxPC1uz2XTUM7kA62CHtcMfigR/Y+CTk
R6MT5STlrHQjDx8FDuyvhh/MrQPmU8TBDtiKt14RGBLGchZ+QMfNlLt2ZHyAz6gZ9qhmp37lW0w1
lrRCx88K1hsH03zUXi+JqKVbgJ3W3FIPLDDoF8ZWbKdIXe9SIGihU5QMp1i1yDjg3lJx8mWj+qWI
EzOkXJGjnPFDMr5bEMjhd8VA/Bed0Kk3FIzGRIFMb4J9RzXucMCbeBlkOQAxRHe0dRg8gv8p8FmA
zBX8+AAR1BDW4A4yqIvAKaVNLWUTHFqlp+GuCGF3Hw0XZqOqZwY2ZD/JPCVm5nyZyTBlwf+H7yrQ
otrRVIA5K0Hqc2UhD4xqcS5nQBsh6kXHpqwv96DWpIdxjJidsCF2L2M4TAfmx8NNFGeTv1bhElQc
uErhAPEkIItIKfonnD8kzobjWOyJpcnAr6HHRpgyKspbH0aNv7HmGeXlZDT6qsqM6mP2YasuZGyb
gt3Napi5FtlMd6AX622o0JiyCx1KmJ0S1nsLsLfDEdu2E61MwRKbVarFjXYD7MOA9TkUGbU4eoJV
L48cfJnmqluMZ3BQfQXUvpPVExRHtRPj/TRL6stYG0Zvy4nE1gmYKlQdOaSKtI1Rawa70/v2aZ4L
OASFYWSUkmFkbkegIf5WVlT6Hh0nKtEeQ725u0RF3M8Q2neWUg7hoimIFXC12DBu/FDVD3FUzu9Z
I7Sqw3+r+gzTRH8fKo7NtsX9egZl2MC/jQz5BRtpInPJcIxtv0iVR9p4wW3Sw32iOo/k3u45+Deg
56zyWEGWxc1FUGdCwUsWAEsPSO9FK6ojeX+8TipcYwiUNDQ6n3WkZEPmPNDkOx1JMxhDIgGapaLX
7WM9xtHnN33xS8/5S/ML3YVMbxLtP7oWprb8+58nrAkrXR60+Tsrkt0Fn8QLezBfZ/MuLyhjc9bj
fF3Er0l0lmDVfXP16/Ys+p0vV7/qYUl5aYmG0eXvFFF7zp3lW3Gr7ttH/cTyWEpO1C1Lw22Xv7/s
dVP6+qpXw4dcMctAFbhqquCymbU3WJgbQajtsYauqy30SXW6pv9mgP5Lm/Hqu14+1U93OtEhZfnt
wHeF6GYY3N8HIDopt72FCeur3wwbLj/c//+HpUP49XIAVUUx8fmS+ii7aZo5k/hJVDTwxfCbwdjv
vxgj6q9XGoRu8OW+z99Hob9hhMCVFEc3e4oamFqtJ1t3v//9fv/U8PB+vWCZA35vSK95LxNm4NzN
PDr+/grXY8WvT8gvaiAtLwMB3Gn+Tl/NvvjXhLdh/OYav/RvL88DahyksghXUAd+/RYM4zWGfFL+
nq+bpeoaS2H9zxI2YF5cXeLqRo1zo7XmKOfv6MgXdfYeSt8J1K58BL9e4mrAg4VQgqPEt6DuZZfN
ZZuw+ofKrRfzxjoFx9kJ/5O396f7dnk6fnqPNNyyDYz//D00O6Kgl1VHz3GpFvkyDVa58APX1jev
0t8+bz9d8WpwJtdTUxsJV9SxEfmk4jXfDXz/9mX96QpXqzC9Y84DdC7fRUH0VEFd61CgfX+TNN/o
T36Zg14/Elcrro/rNzK6KX/HTbFGEepMRs2JJnW7eg+w2xGlxovzj1r6Fhj1t8sECi2YMxcFsXb1
vNOon0uGwfm7cYuQY5M9RJuCVAc7Waq3NGQSN94Dv7+ddpP9XWzS3y74P1366j1gKDPpkWzm7731
0o331H/BULum8i4GByENl6ry/B+sHz9d8OqtQNicK1Nt5O8Zb5zVPmDqd0Tw4r+/yt//mD9d5upV
mBnmGhn4MpYQyTsfj2C3XZBG31zmbx//n65y9fjj0QiVjlbZe2aQIMGJNoq833+R7x6Nq8dfnlQB
CT23q4SZ2y5oDEkXPoUzkqb1nb/qb5fdn77N1QsgqAmxShLXKkzH8LRn4xlkcvbNLZN+uQpxzgyD
ec4li3Ax/eqXqeYiUOV5lN5lfRyOiL4A1fZ6gKE9nt0pvGhrqzbYM4xUiFnKU4dzefIakwzgdqOK
Zj1ustHOLF1160LoHSJsVZShpfndB708ib8cEy4ijAtx6uJm+LqaGhWD3+yy05nxCvC5Vtj6S/MU
3FsneqjrsDgQ3PLdpvHLzbk6Cclfr5nFWRtJCgeGzIw50T/P/s1kfiIVY2T+XaTYn07PX77gTwfc
q1cRyTZcoYxzUPYSHaJNcjLX+hGZm0EDYkdGWABg+iP7Zpn9/fkBmsTXb+hLfaOhpuBINN3O1o+y
dGCP/f6d+ds17afvdfVWTkUTZ4xc2ZQQodmCdBJQwAntMan7J5Wmet69WOHb768p//K0WEDDNPWi
X0FMgen+6/dS5K68sCX9V/TFaGRoRIyJYxCFFhJJbESR21YKv+SlwWSXXQwgBccKqTq90hgnabQU
kMfanG+tyZ9fE3wkqHAGZWhtTsdtuUETZBDmY1oMWTqBGPvsIlixe3k2cYorMKR9GVPkn1/qf2Mu
/4UX66ff95cw1WPUvuHNzf8P08WX/L35mnXJX/3vrEtZ/eOyECH+pU5EPsWv/lewqoBQ/g+IIljH
EfqpLHc86P8Ou1T+4Mdl/QOxKUOYuUjqm6Jrw//7L0HW/gDxJVFwXpwGqDj+SdblZYn6nzdcg81g
IGbCkKFqaHelaxKlbrVV2Xf5fNDGQoBa2DHODwLyQaLEDQRAuj/dpONf/+Gfkyyv/N6X66HewilB
XxdiAy6lry9BrWZjJFmhfBByErHEUE0XclSEtBchPg3ysyil9FT9Nl4K/jHLHoWgoodWyd/lE/9J
UfryxeF84o2ip4bN3aAz+/WDFHMGf7EpikOphExBaVX4eQSSOBvDbdW8NFnuL5WI0VChhsaqrrXP
oBluc0goLhh17YD24tQVVr7MlOHOKJoIvrYqnWXVX7WAo70ADY5b1RCZe4SPbhv0SEifZL2Egx0N
xTdrJnqp6x8Syz42cgTSqHCQ+lyVrKXGkIpQDHlP6y4IHTStHbk7bxpK86jxVHnTiSs13ajJOmi9
ul2lzSliQHy0ynXc2QbgLMHRP4pNljAfXSJVb8zFLC/q0GaV4vvSfrebfbGfil0ceWZOcUqgLqxx
AP6utgjWeuWi6QlIgrds2kzYofXck9+1xE4EDxHQfBhiIGir8If0DHp+MojY2kjTHnIPrfkideCi
5Q86mCSleMuljY5c21hf+r25C+64c4ySdqJr9a6FgirD2L1Uai8L3a7DM+gagztqXgqOkkBx1QFA
zopanrsjUQg6le6pvDeelCdiwyGyGUzXUF4RR+NlzQ8KYUKwkPMwvRd2vacvX4MFE0rBsKUfxUn4
YTFFQDGie2Pm+QLEsTe4Yz1trHA/K077hgqgIioTycGWEJjnSlxpFsIae9LsJGMEbGuSLe/jvbHW
XOMWAwm6Z/+jMTwT8jrz423wyq+m3TZ8q3g1GU7FUn9HSOjSX6pL4C/M0ffRjxkkO5kq1ZowIetm
ePD8vbXrtv5hMmztrti2XrobHy2mJ/s8dwC4Yx4NXmeiupxpU3va2j8zqqTxloTOWO45HY7jUjn2
AgIt22JCZCc31hPd4t38lL3me1NbZqUbj07g+Y68HD5j3/ZP6W5wrJ21Dhei2xDb7ZTP09r0xofA
qR0Sbwg2NRip2WhtU0juKACQpjjlZ/xp4S39RHIUi+vedLQNKSdesR2Y1oMrOcIzKVxu6FO+ZDa2
rlqXcVznSU7ynqyLxyleWmdzNy+tfb8Aj/PRH9KDdUIlJUxOephfeG2hnxO43tsaRP2jtMhP+UlN
HKtzUSlFCdF3qGMdXWTQ8dey9r/b4L/AE/+0wv+yDe5f6iZ8SdO/3QYvf/X/xYsb0h8WbneD5G4Z
GMRltf3veHHxDwtGJrsfmuaLqvnfm6Ck/oFGEF8u9Gxiyuiy/nsPVP9gtzIBOdJDQbxHjfCf74Ew
iHH+YB+7GNkv9cY19HiQsjQbxCg716PIXKuS7Fk0b/uBkV84Mor96Qb9zRb4tV7762rAOGDFwHzQ
EUx/3Xj0OBjGVABraEQodrOTPAc3A9l9hdLuCyUk7Ew1otU/vqYqIvLHpIf5CBjH12tmsR9y9huT
M6ETN2NkFauxHZdlEy3EvmAhlpNtZEnf7PVfjxZ/flHUlZejLucb8rqveha93luo9NL0LM/avOpb
c92OUEcEc5tG+ndeBvTCXzZALsc5CcIjF7zcVybRX78jvIgcn6Gon60brfdMog0j10zexdGWCL9o
4veI+WWeP3bBrRTfxN3BbG+UfMX+VPuOiM0e1Z70Ys127Ltd+G4G72ZxP1Y/wu4o9uu2/1TUtRkv
utZtQy+N79TmRg+3KZogbRH1jhEyhl6azdNMIjLxwPTDHfmuq9dN6Ko7BIDhgpTOqbhT+9swP6Th
zWw86cJyJhjTXPraWTHcUj6J6tlEKHdRBleybA8lITvCMmGXg9O8HOWVEISuAKZeOZv+WlkaG6Uk
gZk11rixHuYXPXQzrXXGdBM9McB9Jc0wEY606cFe7yMdFRLapuKIocVRsw9TfJrMW80EX+STm9ch
gjzJ1StaJ5cZj13KHz18N6DPuWUHndco656ClkrbVqpHfz75uduEJA2BPul6vrHmCNOjQQUuMf2O
tvXILj7blzg52IZiuSFvuTnmkYMyRkfOGJAZZXk8C0Hp1smWXAljeOo4h6hLUraiYm18R6y46vr8
9ZT8yaaFXaHioLg6JlVxUCPGsPTzEGVotHVGByrhNu5EgDsPgk8gbRMpu3yowLcI1V3Rqv0/fS94
GUQWHYTTiPrhZ3x9UCejbZOETOhza760Uxs6nENnRy8HJEAgi93fv/q/vIWXV48FktceUwxMzK9X
04gPRRFR6+e0s+79sAxtQ0cnn/fxbqzD7zyHvyxu5sVazvGTooIj/nVHxB+MXuiUMb0bmZsxiatc
tTXujRJJ4ZBtdSu6n2rkRL//ilcNI35UropLHxgNBk7AEleV9QSsT1QTI7mrJ+2pNVZhRoQVOUr4
I8ykQh9BiEUd6uOiSYYVQRA8y2V4F2X9SR9y0246U1njWysWOAZcdPvn338+43KP/6fW4PPheUcd
D2gDgNfFA/r1N4hkje6wHFi3eblHqsSvbXBsNFea7FoKQgpbFVdTspK8cS0OC3KJkDOE5UL4QFE5
IShCy4vc7LZl/uRwYt3XW2lTrQFyLckr7GqXbp+1RwlVhw5/EOU6f08iyrK3JYdsOUxCaI48RNEq
BkVbeBd2zaaAlGvrB/KGbsONvK2f003ghUt/US1kw8kFG2+EFLv+WXv6/d34cyH+9W5gOhZxxaPQ
vdoA4UmYGmoeBOj3IE6UN+yNiBkZdxGExJQaI8a2uKe6kI/plhsx0swX3bIGDA2mx64f0GoLlVPd
lvthG38Ur3wPo7QRL/z+c/4JsPzd57x04n6alcDlGga42dYtDp+dOtmD6YTrmhNrsRJWOcvop8S9
fUwOs+ef+kfpJt9Nm25BapR/SOSlHzr+Plxbq4DD81mBw+RMkRcVK6sjIcYVKpfcVXq2c7IjvM+k
sx66YPoGrCR4NxqHHaw37WRBCWqsjK2/Ho7SaTxPAqJNu8z4gxQ8SN3cqltS9ijzDWCvWfMaqoLi
OPkvYvHUtue8cpTaVh/Tg28Xnroql/Gp3Bc3cuIUt3Btlt/OCy77+vV9w1fOLFOD9KtekwkSxnUZ
FjzzNnoQN9KNtJ5v4l1zyA5Ezq6EH+pDY2cnoqkoLakp0YRoLVhsp7c8UoliZOTP2bhIc8csnGZc
18ORejQVnFxy6sbh76U1td/CiLxZW4bVAuesOTDsJsV4aWoOOpUOnau6kGgq7OKtlrg51FsSoBZC
uKlKXjovfa5uhU23Nn8gyf8h7ftD5glHNh4F5/CJgidDe8ricduJtqbeXmwrmsv7UBUrRYWY6Anx
cpgpRRc4GERkWKEd73//9P0Jkvz1Ll4Qw9zLi8X669M3xZxxMs48t/4e5eRDt1HW4T1zfTfdVSEE
goWAr7fwwsbRyXUgiHGvrzsv3eZbpnqudSrW40L28A8Td/djau10X6x+/xFxb1790tjmaULRcYAe
Sj/zuqNZqsVYzZhkTqm5jLIlqh2yIsza03kfgeax/m+T0rcba5EF6yDYlNE6NU46EU/5WrQ2+rBt
yifVujfbTdMsjGCvTQ69kslfYWap3krTC3q7LTbt53QT+i4iA+WUt3YtEoRsq+8JcXsvwbH8lPVF
V9wH06NZ30jjgn+vkPpKoRk60+CYRNkbzkVsI5Ht4kby7Vy4TeVOw6aIDwrpgSlS4GUaelGwao2c
s03oSLx2lnKTFptevDdQw07xYU72ZbUkUv6yGjdohQyyzg8XAWJnWK6c3+vKwbJcXsy+++DDV+3S
EBfx2Wzs7hVnm6LfJt02lr0CKIew1KfXibOinq9yZIKdju3EUBYJQZM17YOU4GuVD6MWuJNrToIx
4AWc5dwDzeERzcPEFuN51V7Cv12dYn4IJcKbd9l4NsJj3+0bMwIL8hAhwMoZh9BEsIZ/eJTRVMoY
1nCREQqdPfXqiO9ncqPPcyiec4w1SI3jNSYjZVHBpHTmyvhm57g+ymDpRWNjMq0BvXqhDXx9JcQs
VvUiSupzYJrvTc3RTYHKi+YRdXxYyt+YxK6GHya9ekpVDULWpTy8NGq/Xq6NRL3BFBncknFe2Z1E
vAfhkW+Q3S7n/E0Yq6ITGeu875UduiSXdDtXnYN6ZZXGpi6Ufyj4uXwg2qYw2/lQILalaxa0gMUv
EsNRPEum/4MANc3j4IjlQt8FuPDtMPCXrcKmKmQnXGWHqDJOmk7ydR6IJ2NS039YyPJxONZoMHCh
DlKMX50sWZvGIBPl+ezXw1JFWx+qDCP0qvKsWRLcOSONlVv8nRH4a6Pzchc0ojQ4PsD7BaJ3bQQe
I6U1zKITz13EzI2Jiuj0EoOoseTJ+/0Kd32a1TSiCOCf0h+/FM3G1eMtBKmKoTPrzm3VClAUMEqg
2dVm0knN5JlAL91NJNX7/UU5Kl8vq4w8ifDgIeeuXkgXXx+8sZZLhTBD+ZwkGwatWbwO1XcrVZyk
OMypQwhsZxEH/pJnva1gHIiR8CviwRT3GkrOsnjSqju1PfvlQy4ex3Gbj7dT+TA1r2Tc0tG4DWnh
ta+RjiVix2k5ybfJvDKnVV6hHFyhH5WQ1dEVl5QGtX7mPGbIyLLeiddGtUpwRajQLSTzZq4X0bxC
Yz+W+P946495t9f0FR4NERdVpQqHal6p0z4RPgtqjlnWnEYm51LwDLZeIoaCc2edjeKhMqiEVgYf
xLwRAk9W3kgd1aZFMR6awB30FXtcb5xScW1p2zpzpfzTQhRZN+BMb0yDL42bJl0S4mX36YaVfxYW
lvDDjO/l+SCHZyps46KTJE6BuyhsZPXD75ZY9KTikCunqLpLKW/1dhNLy3DAezatY+6VwEZbu4aw
i1pSszNzQfSFq2j0wL3uLSwEx8xfJIl7qj03ZAHRMi6JV5KcsMHEe8onip1VHTmFti5NZKBr6mfd
uOu7u5A/CkzXqZVb5DCj+dBZnoRcVVnRo4h8CufLWt2UCwI4B+0buMQvuzbHMoDFKmNInK+8T18f
L8Lbh8Ag5/IcRkFKwa7TnS3NlnQxfGsT5lGciaXxT0/TDJkuLAsV1rjKZa/PCuGfsey5qJxnYsd7
O6svqTSLC8rELLZJ9dkIBzEBu8lmGpwU8jCVjZ8vJX+vVg8tTjjBbcYnwfRSA6foXs4OkYzdRzuZ
lALaaSKKIXBUjDj0Ezg01htAjahGa30zxcdGvfBauLPTpiq83nL7jWzscjtT7jnVzUeftrV1svpu
QQT1oLha4PWYJ3xINk5jbuZLoq+4wWM4Nh8BGnosR2Ag3319iRKbf2Od+mR/mBlUDTdh/FjQ9wcK
gos0s6VuR+RVaRS2UT8YGLYBk9Y3qeJBSs2jb6ZAf+UV/nxqvNxlQAF/CkNhAF4zJM2mKoMpV+Rz
pGwS0qlqu9+la+3oL1Jn+OxRcu9nLPGPquFKmAMmRAN2POmEkp/EGY9iZXsZJelo7Mtwl6qvl38I
UKdF2YNPBFTvks87l/hA7GJ0LE7st9OhmDexsQ/z/Q1eOAkVFFHVjMHXKnszuJWxbxeJ8tiZ3IKC
/9kV4zqTSg/pt5XikHmZ4r1Fz4fEWOxy0W0YLeRxJbyWR6nZG4IrBVsoeLn+4E/3+KaxMFa2PL0E
6kkpafU3e3VeCvpNqdgY7mxRytBKsyDUN9P0YnY7C2NUa5yFiMlmt+tBG+I3PYsCPbvCEbCXE+9d
YYfS7H52a30ZKnYW3DVasfC7Vyka3FhIGCiggZ4ut2yiHuySFa5brd7LFNcxNXxko06pktHWDXd6
kHadvK+UpTzYunhQo3P9MriBdBxSp5zBGQj7VMdlVt1o/sGPBzfql1r9rrC2hYSqA6Rpe4KZtV1e
HxvtQQr8VRJQjpc3Vbt40ZjdaN1rMWq7ro3WiIuYIIGFGF9jsAfGh8ikrcKt1swh7tFlXjewuz2j
fZOIl8581nVPMUCThBu/Xk4M+PSaNTNBNqbeZeXGn9Zj4pYdfb2uOwb4YjL9tUzfNeVOtuveFcal
liy7iDPzKp7AIrAXcMz3SHi758dc5s8P8qtQeoRpZj7sIjc+C/ed6ErvjNpMipfKU4aFhTg6WdTj
Pglhetn9qT2MMyWw1/OWu2w06TJcT7HnG0vs8oyPFlWymVK3vG9JAHco4FJ7XjDUwc6lBGvRJXl5
OThagMsTs8s+6hah4ekry4WLUTnhUxLYxXOwtbzikLwIR0ZTmWT353HRrYdVR3f4pqOXqq9BQYTn
8Bly3gh3fFXdkpLen1A0VzhL1uU2/oHd3XemE/J39Uf+Tc0n/XrAhVcI7VaBqABq5TLw+LnjUHCW
zxIrl89xHZuLPsLHPlY9jgY2LliJkdtJ1iIWYS+NeMgXwDFcMji2qU5jJ6r0A+Cyeywyu0ZMvtkz
LkeOL+sK/UMkTqjcL6GVxAl+/WQg7bNI8LvxHIdp5wSaXLhkKUf/9ETJV0dLD5AOlAQwv6udSWkj
vzLjSTyT8ET3WesexFA8qmJPkT+/kMZ+HGLrmzUT3tGv302jaQn4/HLnmSF8/W5knAhQXCbpnBEQ
PDui4WbiikZUNLMSeFXu0v8elYUurXL5EAvLkOd0fkhZY+nCl2vzA0PuK8sP5jVaFl26NaRzEBfO
KDwZOFzH/hBprBnbKfzo9OM8fEjZo9FsxfS1745VDJr1gVjq2fQwX/WxI9WIgiBkYMBwk9jtNIcz
p0QX3jYqj2cgDr18cuoJm/yi4CQVb6J6nRvuOLhy52Ad540ZIlZem8lDmG5M2soexpmVvKWhseIg
cmoWFJMO/UKX1tVS8ianWvReswgO5omook//PvksHwsmucWWOQp/jqmRVy3+i73zam4cSdf0Xzkx
9+iFNxsbe0EQoJOhSImS6gZRKgPvPX79PqjuniNStWL0uZ6ZjumeriolTCLzy/d7je50r/Fz+ia9
ljtpI38ZHwT+ru17jN9EIudpoyz6fMlfmb+eJDeeDp2wHrONYtwM/UO2MpV1kb518bcxvSVaQOxc
obsVo/um3wh1huyJnaZYd9oxwok2f0mXWXnDBz7JblhupXhnAeL4myRcZ4prxSsSUtiwM/wscFPx
+aDFx/I1Lhbp6wjMndsGeKfEysYSuEhIS34N3z6v1Tnofpw8UD6w6ZkRkI+nkbEhR9VM2ukQSEul
XA/6OopucDWVBtezHIpK/r2qL+VwQwtugXqeia1+seB4q05XPGbGW5vfgcWb00zgBWVUpVUXImh3
gsnFK8Hn+BYt/MKuD8mr8DLbftzVNsU1CEGy0I+N5/QowFJHvveO4wu653h0oY5pD+pLd5J+Bofs
RI9cefBvijUXtC1vAzfmB1iE3S5JoctvvPvWNRyucZOdiq/aCXtiN85QmtvxkeX+J910gwmH9YG+
DKVlWyxCLnAd3BvrpFiIOCcukXBvigqt26N+r7vFNviS5TZcg8SpN81PkEA2TmlRv2q3yO+1W+VW
cywbutEqXunL2vVvoG0sYfm6lcMJRvgaAdDwQUW28gWsRTx6N96jCGODZ/dd/C5vfPJwFtjymdGi
vM23/Z2y7tb695rV2sld+U1+jnbwQLSHDOjzsewXfHHwbgoHAikuKv241cBQJWfK1iI9q+57YTyM
3WZUjnDmVtpwYwVuhDkDRAQVsuMiyBbGQXzNnuNb/bVFPcUruU2fEInxF4H1/IUfgy6s9RzZpi1B
jdHtILbLHLcEp+/XVo392M7sbvNeBK17qcdtD4bJ+v7WrY0V7tPNBGrv9MEqVJbdAxYi0lP/XfvR
3coktZiLip9kYq5nT7EDgiR060rHQgJirFvEq1pbyc1dnNyKpmvMrFc7j+1MXQQ/AnWRlQs9wi5o
aY5LsXU9betZCBxx3HA1yfUUzDFcM98G/UMMxOqv9fanGlJPHRVaxB3psKtaRYZpK/V9z9EE+VWz
5F+2Bj4gqzxfNj1L3WJiung2wDZNxJ6uBe07OpFXThEfMRnIY3OnB9abSr/n0rdH1arUNLx0OqSt
AWup5wv3woEsiY5+RxAb2yY+SNWNLrd7nDxNLZWXAv+xU1ED4lXiKzv2hw2by2HbwLgKo32Lhtf5
1gG7CyOBNpAO0ouVWaMjarBVi5y2xmBe2af+5L2e78H44FMZWPjg4zF3iUbgv6h0CICnw7BM1+W2
vRtu+hNKbddy+j2fBuy1CQeoYNsOj0VsVwiDgYif5L36OKLg34OSR90+ggcDYi5wHuEk7IYWTgW2
jGAX25lv09MoLmzta5rairbAE5PwhCTH0Netmdt72XDS5h5+bN85BnK7ZtlGzpBj5+HSrxH30c/5
Q78fX9turUSPvno3do7C8rwf98VOfq3W/ia9aVC3+KsQOk+8EpxmN+7VZbwCW33m992zvJ+yr/1N
cSe7PeuScqfC6YnuDKakt6wjR4OpV23HkAy926nZD/Et6sU2Wqr7IbJBfFWceFLHI+qhcwSIs2w5
eBkYvBu73wtP89p4K+65fKyCKMOfxD39NfFF+SmwRiY7cGLDX3hoI5f0YTgQscboe+WgL/VlbksL
vJZuqG9dFbmAvCRi6WcFj9FaCE/ZmxXZRY1YdBE/9Xx35qL8wYOel5r1tNVfggOKjfAxf+QoJGyL
h9ke5UeXzbum9d3a94JNNqzQIwdd1G/4fqW0klDmyov2Z+5kt+V9+AJssjXv2q211g/RD5/9ud9W
N8mj9m3cyrfxm6UAHENvAxTm78KwjZ4UhbYyulCO0ItG2mnK/KlO+k3SPdTezqzvsH0U3DjfJt16
HG6G7qFt9hiK+aobVm6rLwV8XiQ3NFl0WB4Q3a2semUpS6FdT+EqDNzesEEx1MLWvwBY6/jlRMu0
trWI2bKIn61sMTMLkCU7Y7Mv2ltZXo+tK4+QJW/j2g503G5sIbsR2tukIbrWs2Pt1gpPhb/16oVx
Bdf9zTdLpwISEubKho6Q7/ybNVsiLTysuA4oQIp7/KpxhkylAR+fQXWIORr/8RpBFvfMMQX7IG7z
sjkd5foY9b0QHzwAZbsJTVbMqtzmYvx9NImG+bwi+WXgfr5KMNzsZ2xJEuFC5gVmiYmS0rWBGR+i
2iuW05i+aXLW7hUjruyx+YaJikcaj+MHTe7AJF+ixIXLmWVsqTrbVZNirsRupePttWq6EFmphYGG
5dffPr/Qy9fAkwcNmtF1UddUCNDnr6EcECo3URoeisnKae20TFNdb5YcdrA0ktvN58NJl1juPB6O
ZvQkZxoE9vfn48V4d01FnYQHM5z6XVKON0PkmW5cBzWanOlbqXOiGiOI+aM50WgJTMMFGs5IQE+q
XVdxZuR+CFeLYPjqeA0C6xXGTYHe5vMr/aUafv8G4bzBn4BFwa7Cs9EunkyNb5UXV8p0lL+0jCfN
0sDkUbhXV9rRWyH+cvIH+qXB0d/mP5RnlnqaouGXJLbhzlKvVKGrR3vMKVMKsIzVxJHaOyL3lNAV
QpeMFkoSbU4s8hdSyP5/bNU7tVtbhzTa+dIuw1uh3FHllYkd4Q0Di1hzsT7qJkczu0WQbKTGbSuK
CJfWJzxaAS+l9DaTAW8fBO/QU+5HTlg6YAIUIuOOfySELnwj7+0BYmuJNQXMA7wvYCvAcaWJQrlE
Lcd+9Nyw+sGxMmwcpYJoWVEEanbRX3nEv0gvl4+YxDbaOvwHtP1iDUDFNGeZJeJxKqqbrE3JrUEW
bycBGyVuQzJmW/pXvEAQYsRUV6lI8oT3M7LifENTZH/lhTPzzi9GI7dbnI1VCRD406vwHc+Ao3Cg
88lmR1kOJbo4yb2q9t3KC79JRAAusqexy9dRj5HB5+Ne4sC4bdJKIwGdaUwO2a+jzbtxM6KVLb0O
s2NnCS5W0NgEDNG0CHV083IoA2bp9ZWGyoePfo79I+uNAxMdjl/c0vcAh6CSfCQpZXokfKRzKmM3
KrrHIY9qPkqv2Zf+ZrD5Q8KmCP4NaoMLNAHrAA2ZsMZzjcoXIhgosBXzRy61T2MSXqtMLwESfjwg
AtQGysF5W7moBJVSEQG3/f7oTTGQW1ZTa8u0bD5/Zb82i4u5QsgCaVvME2ixlyz/SMXcQCr17mje
AroBvS6GxwCTI6T3E58/RZ9tcugN12ay13BqEWdRGuzzKXtqw02e7aLgIFj3xbArNCfyCKLRINW7
iebI6bJonHZY9rjZVY9FvUz8pVRjgLO01HWNdVDoah6W4Y7BQdHa+aqD+0I1rS3PsTRa1EvpJ8dJ
utYDpVJj60gdH9NH6WQMMOfxM7OLO2ovfj05xRiekoYWOFJp+1Sfnd02dk7LMLnLFacJ10N6Fxlu
/+sQj/eMKdgd1JvSLRXHN1bRrknXoreK+1V3m62uJRR92CnYI/jvnMEAFwym3vlOoYoC9lpE5R3F
eLItvbunx7eYLHmwu6Z6wQ/8PgDO//zFfuAlYoZK5uuswAFfm7Go80EzI+izRNPFIz3JiGPgsBzx
23AUTYPb1dXqEh9TIKEOJzSh8Z0yL661lz/eNgmB5GdgsYy4CNP08ysQ/ckPem3IjomgnpIwxVZJ
DTw7KrPSaSJZXkb5z9Ygt+/zO//4lbIEywYJP5grE22pnA9bt7gqhV1RHUe9qreNuRLg4mEfbaeS
L1zBF3/zlE1qAES3OtqpObn4fDChEVuvr3IG681jKUrrOktQfuBY0u9zIZulgG2CeSctpKTIrxSC
vxkd5ikW6JQflGZEC5+PjteLHGS4uh+FTLToWWD/k/m3SquVSy0Mb8ebvowimoD+ic7cyz99zJYF
91CRidwiEucy90dWw8InY6tCY1Kjb5I514gW60WrLwarvrpOcSfnyxSjAYvhsDuz+i+BbKsXKyh+
Wn2EWtGsAbL6ZoOTlr9oZf2kYCZpy1kxu+Mivfn8Pj9wQaGAc5dz9h3iOLgp8vlDDrgbTG7pgKXp
CMmtwrUXPnTWHttG2GWVwlcs05IeGkNYWGwINgxR01HDjU6w1VoqEtFtJtE1elU/1vTZr1ze/I7P
ngzwPm4x7PY09ol7mjfld5tuVCTCbFApHsayMW1/GH8GXYkXa17UePXQ3acYMKCu08q04oGVueEQ
XQbPTYg1DmbPqtuYbe6kOuVeoRzIB28xp4DxVkRXLvXDhwldFcWqjkxRITLq8koJQ+v1IdOLo1XA
355qOiZWUUq2J8ffghJG2edP5sMGyhqA5puvA140pdnFOmDVbS1lvpEfR2NQoJTDW0m8NrnyDWpz
ZXf+/ImCorRGg0jwAa/i/Pn3WqXkNQ5cxxKyGkoxS35VpOFQB9MmKMP8Rldhq/njRBNYLYudjlnw
whIS5ZYssnsMV6197lmx603QewZD23Z63N8VWqjsYuwEFvr0opqIz7Mq0u+tAFvedmold5K/kTvJ
ocJ7s7DH3HAZoKWAwkS03FmlBtqdWaqdVCNsA5La40YVtkLs5QcrzZaR0vACJtwVC0NEdQg66jVm
9zAZToK1+AFawag1+d4om/GuCa+Upx9PTjIxGuwLCHg4xiIVPn9kdYiiua2T6Dg1aYTDNy3hTizz
JWkpOX6JQH5h1Hhbokz2LOaPiH/6RSNaP8RGvI1lz1EGtXsmBNieKnCASrYqV4UafKU0uoj7MPmx
XCaXyPdlcNK7DE4qZeJPLTMLjxpRiSul75R7qUHT6ncNnnsN06n1ctgEBWZleAvGcdOu6zJgQqtN
blcAAXs/I6UlSbeTFd6kRtdsYrVdhUld36iCv2s8SV5/Puk/7LlMQZQApJZDxyB28uKwrrRZJQRa
382MLgs5Y7W4obdGwAjUddMihjQxh3b5z8dkgZzrDTKJWCTPX2cvazB0cR88yFHzjdy1H2mQPCde
vElNj02QvhdiePfzMaWLuLL57VDvM9jMpbPmFeV8VBxTK1nH3+2QhWSE3urq0bDwMxtOGTZyWKD5
0ouW3qJDasptqsPZgZtJdA8O0GTUIBAtnTD0sWb9Lo6YS6PJCM16qXBSq/GcxW124U9QMeQ3o4H+
+6YPOXqqXQXgh/ZH7u47OQYQW5MxN6YHebjDjZaj3dob902yRDafxZw1OQid6gRPw+Ipld760qlp
37XaRrVcK/gJ7TcJQAYRZYKop+qTnq/N50xf9tmLoux6hDak33R2vddMpx3phEH4oU2qO3prW1gP
tsNPoTjEoOMog7NhExuYYN8b1ZMHfqc/q4nqmPG9zwVXhxHMLHcxPqkGkNi7sViO5kJ4ZdWl4RWi
5DRcY6aZ8qMIVUNcwXYOEXKF+ffnb+7jLoBNxhwWKAK7U6NdrJeYO2KgqsuskApuj7h/K+BHdz60
2rzv4itTkzWYaXC+PDMcX4LFbkCc+mUWRKilqThbOB5a1e3lh1xfeNN9jaMs0au2hsVGAlCgvRjm
V6u49XiJuXcMmpeg3dbKq6L+kNQfQw/EVez94kci3AYe2m5HjZ+ndgXnrc13nkgP5kkyn2ZrSzUi
+JRsrNZaYI9PvuODj+S9wbl7gFTRwRnp443XHvrgNpdXvvnSYjY9Ft/lurInBfyCN1S3GO+jsm5K
AqKGZ8vbjgGKX9Q8PVHXIyZwJkjKUDebLhAcpc/s0e4h0Kl9C3TSA8oBLMfka3TQI+ilWRgUGih8
mxFMEq9Onf5fm6JGVn5I2vdQKBaZtLdeBg5T5CcsBIj8mN16/kuZp6uOSx/Bsyt+VUbC1Hsi+OoJ
VsxCDDFlrNlNYhrcuBl+QTpACtNULaJTB1lpDut7qIpDFH9XaR7HsgUesDEDMlX8R8t/CKvXXD+I
MGaIvIa7o+MUy0kXQRFEtzQ6eFyMam2sfNUWr9CnoDEP+DfCnmDGtitBW5rw0kGiy40pL6ZTzp5H
7sDCsmxwFvpo7ZP8UzoOwZIOuKRC7opvZJQKs6fgMg2ctngQHugKdm/Kbkht8PlwlWc4iDo9K0Kz
UKFxgNfAXkOYDZOPTVJcxuZbL58Ey8mx8Zb5McuuX7YxOmG7DJZ6uzKidZKtLM7G3jaExth/sWog
yY2M1froRpXbz2o8JNyDQPjJ/K+H8b6pIKGjj6uHZ8x+6ce9tvnrQB8XFm4fLI1T/x1FOu08NOqI
C2nQVvKjFW89krLkrd+8+OYmmb4Y3deJmYkDSWdSbsy96jZwYtYx5gldUWuVtw6ejuawgw/PUshf
WXdTCccYZlS84Uw2yNs4gThwk7ZOVNzpEEWy+i2e+8nDIq43mfSgcvFC8b2THrrk6A3HiGZjrTmI
Rcxqo7Oj5/FTFtxm3p0irWR/FaRbFdvn6CZut1GyLdv5eK9Ma9iR2XQvZTscRzPVTTVCOp4R8ind
U5u46abNMaJZDapbhI9VjDTwILX7lsa/9yzzeUzDhshzy7yByJ5qazlbW7RIoUFtdRqS+RWgSZ3L
/IuFZDbK4YwnYpKC8PV8v+myvMnxxe8OEw3AEG5pEjULI2tGd5TEYxQl/WYq9f5ebUp1Uaf+TUbg
1tKzvGAViKAoZSuDC8cknsUyjLkypvw1OgXrUj2Fx0AOBk6urdU9mlH22Hhz/1bOncQQYT/MRLAM
slaTBsOqHHwQmK4Q3a5mm0osMba14NlqFGlRYJYJW7ZDd2I6etnYYaLD95zyVdxBzfp8Jf94/KQm
QnE4nwMtUUQUeP5ISP6oIykQkqPsif1eD7plqWRLDCu6BalfbMYdYhbTfxvaul7gBd5eO31/eCdc
wKwPnLWP8+n7AnXVWqnDMFJLjhze1Bu/2IMGjG7RqD+xXx8WTYP7SFIBDlcj4WxZPH1HNE7PqWCi
f/4s5rd/NjvmK1EtuiQiB1RIP+ePop+SwEqiLj1Oifjqa/gdxyMnrtlCeKXLd5rFuv75iB/L03lI
XSHQEsotx7+Lw3+WKkk9ySrQJwGfSzPPeruJjW8K4VH7VPURTrTyRq8I9TPz2nM8tbqvBvlRYTPc
luYIo09Pn3y54o+ZY0UJlHV2U8V4BP0wMPW3UT8PV57SL1bX+WNCZWBSnVL0w0m7LKlJWg/jMSxj
aHDMj07KglU3iPh1eG23lMidcIoES1zZ57ikw9aNrNTf42oc+7Qb2yzpsJu2pNUoiu1KbtWFVmJw
Gbe+5Pperbukwlgr05g1MCk561Pd1KtaKvT1mMO6CoLw24jLys2I2Uc/yuKVu1M/zAG8I4FqIUGr
yDiMi4q0HguyRtQpPsqIKha9WT+OYrS+8tY/1DOzQeW7QS7euudruL7HHkSaWqTRMRmpG0pVAY+G
/1FNFH+GL7u6ngDFJnro6LX1Urb32ZAUbmSIlZtw4pZ6+X7AQ27Rd1C+6DrZIlSG5RSNsy0uO8OA
dinVVcR9grkuVB9ZQiEYrrXk7SrXSvmPX/EMpsugWIRVwx6/+IqL0NQDLZiEg95AbMLJd3JKLPEJ
6PbxPCs4tOjUBa1/ow0zvOv7JFLwZyBo9eaVV3hhesOpgjbCbHsj85SpTY2L77ixVI/Ywlw4tGWy
0hqlW5UNT1GY1E2uyYgU5GJ0J1h5RLDYsjQq9xYhBPSUoJ/6GkWYltJpiYxrRMbfXpg0Wzxg9CAq
mFScLzBZ0WekNlbCobQwum78/qDg20J9kCxZ2xD/Zs1r13rLweMdpoGwE8ERbGOEJdUJZMPjeH3M
0+HlynS8ZKvNz4ujMV8y743D/MXZr8L2PRr9wj8SPZXdYcO+1pV2RQBRv5syb4Onf7XEF9a3B3UQ
bZXfZet1oe+IbXMiAXvoG4UuqSpmwpq4q5RaQf+ZWcHolmMm2gO6iF8X/B9flX/RAnv37j74qjzm
8Y/ka/veVezXn/jbVQw/FXLp+QAtEykFaOfffioCsqg/NFnU6CTCoQXtZer97Spm/gEeqnDoBxxF
AILpyr8dVQTrD9B/AAH2ZpBfoh7/iaPKRVIviRKgsOytwN0imeDqpYRJhkGM1X0hHmXpQSnvM5yL
cEZ9GOVdLuP4s1HEQ0GQA3pnD7WtflekTh2501bFO+rZIqIX9YG1bbNVXmx92pDesPB/QiiDVfJI
TZ4vWRa7iOSRO5RfLYmI6j0OSoO0a/RZ+mj1K390BuWG0MQFwht9kuDxsMkvhBZ/j6egehWJtCJN
Y4WOoenMR0Evlg2iJSnaatk+DL8Qi6Rn94N4a03ARPdkmGTIekTYpaZ+K8UnX+XwiVvIqK5HeEP+
sRsWyBAX5X1dbjXpWn9ROl92/3qi4Ce8ctBRwqTPV5ReJHnDDFLxSLjSi9b54XLwVWOnTMYXY2hB
DC36GILbPxMzp90aytgto54u/rtZuP9z7z/zbzvfNefLmBtE9A8gKQDqzHZ27/HrLKtJ7a3V6RgH
8klqJfOg+WK4A2zRwuilN/OveqE+peJAirBZrWSxIE5DScZjHtHf66Snz6/nfH/lcqjdmF5AuZhO
YGJ3UdPmuSn7o2L2x0quRLctQsutJ/WlUcZVGulbWcGKF47MX24z/1mXWJdYSv7X//0/34b/7f/I
f7MuZf7X81WJ3//vVUn5A6AYiyHqArSZIm/jb69Dg/WFah3aFWsP+Cwv8u9VSdL+mH83Cxk7JnyX
2arv316H6h8kvcxWIoQU/rli/X1tf83W+uL/fzp7ZyBbY+ayDM6sj8uehhGHEWFaA2ndZm7dgPvW
JGanwjKLkCJqydCt5VjMHtVQQU9NomC+VjN52IwVojiKnGrZNhPOPIFUTc67x/ibD2ueqP9darOC
05DAIBJBPQUN5kYXn3c6kFjjh0Lz5IlBBbwPtFfqpbSn1x+7laAmf+6sf76234x3+R3/Gm/ePLBi
xF7g8iwWdFBMptHvnvw6a52kR0qVRrV0bbmYi8HL24IUYc6NQDpexsUxPPCIrPGyoHsqDHjXmWAR
j1oFpoA7htUfzHbCUyMym5tU1vFINOrOFsqq3X/+bOdnd3YRs8klayb9Xgut+uWaFZJORkimmZ8E
TRjXtSwLL2OJnMgk3vKZSLsGqlLa7mXiHhH2wBz9fPiLgzcPl24Wp0x213lT5vh3vmYKqlZPZJmC
dTeoOr0cdm0rD+ZeERvpLteMDpFHJO+Ush7uokF9Ie/umpnJh9eN+RoFH3GnKLVpAM+//q7tmDUx
UUSJ35wqWfYgoANuNJWhX3nd842cP2hG4fulHidK6YMfxDBEfSkFQ3MqdaXayGEMZT9otVVFbsKV
oS4oXPNDtSwk8DJfMUxwGJbndzQVXS/l6jieRqnWlv7QRi7lkARpw7S2nawFAUlfAbzsRnjRe4R9
CcSJdYjt6LPne3Jqh0qiX1FJncMKf14TmxG+piLkEVm7OI6owDn4Clf9SVeELy1kAFQB2ToatAcc
3xZBWFzrs3984BbfMNWEOoe4Ipw6fwiyOamdXiTjKR8iyDtIype+3KNXSEPjyiz+MBSYkSQxfbFa
gn1/SVBpSm2stSTvTkmLvJCsNWM5WV2ACq+Wr2All5s6mwQvleqW8ShlL5koWVFGReD17akVstQd
DEvYeq2OuWSlaYd81EVHMipjIeTpNcH/726SI/HcS4TLBfvn/HlGTRsUalwNpxRQcS01rYCzRp64
qjZeC/74sODPGJyI0Tm6IWs2eTkfavChgliEp5081SOwNH6ROj9ZDEaI6WCtvH2+BH2YmAzG/gkg
iiWXzkM9H8woZCPpOq89xUOBWpW6injAyKjXxZgWN1MopLs2g5j8j0eVNKA8Gsfs4RwJzketpikG
wAnE0xSn3lvc450RVrRmQ1lYC22t0HgTlJ+fjzk/trMliAIDNAf6rMTNYkxxPiZXoXadVYqnzkdq
bfUeZwl+wPofjyJDWaYUpqJA+XWBgRC/ifdZ400nvQ4sh8zBZmEqhDR/PsqFHpT1BOwAQTeHsZmR
RuVyfjPEaSpdoXX6KSrM2xTRUeGjsWuKfRIiZa4cScHtTMO8dh0kp0H00YaOODsSWuhTPgynzy/n
Nx/HXCmA+8z+I9Rw51dTKkEhEJ2nn0xouTW85ykflvKU/U/ueqY3mqzrBIFd8lLH2MB2i67YCZsN
KBI9ZoO78NY89qqjQH5YyJvyG75n/neEBd41UuzvbvL94BdfSi4ZiZVWtX7KrFu1vTGMOz+4ouT5
OIQscwJngmo4uUB9P3+OnUKGeyJEzbMyiMkqmarUTWOiusj1i//xPGWS8uFTV0JO55/OhxL6VFUD
ErdPZa/3TixjOgDJv7iyXv9y9Dr/6DjQSyYE+5k1yXnsfBjJiKoQ2N86mWaXkwOY5M0Pv09gknsR
rcyll9MwXegE6WDLkKSrommCn2WW0LXzpSEy7LxU1VexTS0gO08P4iU8BEIHiBIKF1kjwcf31IAI
8MGMw2YVaIlBLHoZJ5g7Kc24U4uy20Nlg6tuIiGAYoeVcN8Kubj2SStFCavOZoAKZm4/zTxMry10
Hxcd7h9DSViFc0vhl2rtXXWlSXEJBN4bp6xOcqdIPYWmRd07n39/H8pYmuKs3ZwT4NbNJM3zp5xh
I1/JZm2dRo+1MybFp1t4TW7IW9kKgV5LdWxu2h6VdOTFs+1hnaT/iBM2L0i00vD9AT9UIBNenlIm
jEfrIRT8k0aA4GagU7SUxTheC32ekRxNK/LzW/74YHFzFKndRbZjcHr9/JaB58tUqpr4hCl9vDQm
HJf0FAXD56N8fLCMMkNmIGIzXnvxQcpz0CYJmPEpYKeGZKIUmkuaM74LfaftM7+rdn4GPKqUA0wi
3y+uLAi/HX8+lkID4gh82ZjDtFIlOTWLT5aqhXdF070KJXKKMKfI0YkCXPbDgLWFkgsv8JWudaYu
qDnzS+X2Yf7qANXYa13q34ekN4Ug0KNTgli0x22W7bXaGb5YgqCNxWMU+BhcjHSEkU5ltl5Oyboc
JfXK3PrNu6ZXCzAJmiPD2L98C16haoXAW0C8M62GsIEQ2eb16vN3/dtRaPmQdICpE2eI8xnVT75V
lgYzKi8bMMdkGLaFGF3zDvvtKKy3Fru2NYs7zkdJ+tTINDOOT3qDfqfvA2zUU6O+su7+0kidr7tz
LUeigihCzeE7OR+m9TpSdTsxOo1CbOL6mde3cz44uT+1RkBpup/ox8jEoKvWc96XwRwSmz7pmF1/
Ey0cgHPPGxwlw3HTGLqfhtjCVxx6A46LMGXjTykW5JU6KBMGKE01OkkYY3TkoRL2Ogm2y+dv5jdf
ATcDD3y+m/m4fn4z8uDTuvDa6JRONHNag2998ABbakGCFzHKqi14+VuayQ9FN14jxX2AV/kI0N/g
ZUbhyFu7PLrlKdKwgnP3KUsqzeHZQegRCmlTiaid4kKKVqMyGOu+bEW31HrtLu+88TB4Yuj6BDb/
D74FXJrmBhIAvnr5LHSQH5JCs+hkJaKxISs7RwyhZle+hfmJfpg+1Aa/xgFiu6iVO8sYqqabwtNk
9rHtxQMOiJafbsI0nTZTrg1XxvvNQ4bji7aA3D7sukFCzl8xzbKK6VrVJ6vvXgsDY4E8kLVFL+nj
ZhoU/UVqupdOxfKry/toI7UiAnmxq3dKlcdXdtMPqMzchqcCo8w0Z3brjDq+h0SCMIUTMmYNSL4s
ldi6NPWWg1Lq+FYdrJj19TMPLnN1X4V9VQQzK78Ur0z6C0H77OsJAZQ6cJaI4s5sXsz6UuA9x4rR
zJCBSSejbJ4pT/1NL8L96UWUfWmGDkKt0swdtTh5a1plfPQE+Udmpft8bA6jVllXALNffdN3M4O9
YMZXMBqcncKoNy4Lurw3M+ig3YvBbn/jt0X0otc1LEMPSRlGQIaJ9VxdwdhewA/Ubn0zKV/0clQb
PIMnLIjGREnuyqz1vgRSM5slGYl2qxuBUi+6HjkLtkKJDqnZ76THVB3gNQpjkN83+pRA54Qk84Jd
cjssJjI/H0srhyEmKFqyr/taegBug7YUQpJ/lOtCGRAoljh1VblffvHDJPiGAZf6mKR5hHJ8quHP
DRzTYL8VEyQgmSjnQ9cL2RdyuaXTaFrY6GptjveIqni4e0LmC77KYjNBNQxia5cPenaLaMT/1qVK
xq6E+82bMmHlnhPu9h0hARLrKE7lN6UzCSAmtUx9kwjQflAnEVvMIqNFsigKkWJ2Yi7hJqcE3wrL
SPH26CnOFa2dKUaWVT0KdQ7tL40Ka4IlNGFAlwdF9Cpmqffn0eA/LYx/cVh+t/N8aGE8E1cR1v9F
aNN/uW3TZl/P2hnzn/13O0On+TCf1WBJcxT/79AKmqzm3H+dWxzv+6uS8ge7MfRVjnascfIsYvi7
k0GaxaxIIbOC7pmOKFH6Jw3WC4IBRRvfmcFXqrPrUzNdLqV+b7RhKInNU9RGTPBKSZO7IQsN0dYo
y1ezAmcRDb4fO9Mod29lW+Era4o19CFFj5+8sinvkkFJD9IoTqualfnK+vphcwErwPOci7NADT94
svcQVsSK09hTGSH6R8m6xXnChBuUlurm3fvb/7kuvW/rfKi25qEAJsAMOFbzvs5X8qYzeog2U/M0
CiMGTH3lO74YRFfA3fnFnm+X89GAQxaoksybvLRf7eELChWcvhObU7uSdIiDKbqxgbaBjUagRLTS
IlVuGi9+lJLRvJtK4Taukl0VeJhpSD5Bk208ORjmasfU5IkLkkVy5zjGruEdYgO9SdxFxTryAYqL
OvBWQVtq2EwTePT5E/sFDL9b4Jk+QEs40oMai7Po7+KRjZ6qVGNaByfDEILvhEgre4rU2rbkeccL
CwvKrrQdVJw/W3UsVl0y2f4Yi8u0IUSjwiQnqdMKWdWjpnaR08V++OdL/c/69C/kf+RyU8zCcEdf
hbsspcf/v+WKZVdR/Kia/O+suffr1W9/1t/rl2j9gcQaZfL8cSBq5UT1dzuWX8LMDToQxR/cqblT
+1c7VhL/4BgIWAOuOVOFZrDnrzWMXwIXp+MyfwN8arDzL5qvnzZjf02yd5Pw8jFc1p94SoRt2KrR
pk13gRotDOlH2kEiB8YRcFySxjuo6nK/HEt7nJ5KHy9zB4JSpDkmJojellIhQFFs2I3q5PHa+Bbr
CxUbRf1Qlnvdu5usFe7jarI2pmecICPj++z5mMGxCptvpfogqTee/9h5m4CcLMP+f8ydV3PjWJat
/0rHvKMDOPARc+8DDUjKS+nrBZFGCe89fv39jqr6lgiqydHEPEx3liKtNo/fZu21oK7UzO9R+MFJ
7pTuzi6vKnHdWA+Fc2PED3ihCV+vFf96ju6bcedIDTT/WgOtLqK7WsFvAeo1t3e2VC+BiTL5Yed7
H0IE97MZ3ReoOdT5Cq6FWiakXJgVoG5KbzOoGvqDpXm9fw3ppJV/xB1J9LWoNkq8F/UhHL6LHrb8
AgIKv1nH3VM2fQj1j7N6UJIv2vxHnxzs8NZv9ll7sKbrYNjVfJ/Bs7hJQMW5N5ZGtiz97MJhn6xb
9MaS+3HaWRFljfvQvdGGbZxeN+V+DK/04XbqHyABanwAmDCffpNtL1CzQdWmg7dRVr6+tyGfmr/C
krqHYEb+KLzZ+BKOj13ysRzw1OLrDEII8642PlTNBz+9jcM9dGIxYgbONqL/qlol8waNv8m6qpU9
bPEC+h/NE+WuCu9fDsu77pGPRcaP/5T/5mdRTnUEu8n/Pf4lO/evbykdhqNfbPMWpPhj91xPT89N
l/JP/0ZH/Ff/8B/PL9/l41Q+/5//+Fl0OQHz03MQFfnRcZbMh1IcBopr6nrwQRAl//ur4VMetc+/
/vGh/d4+N/+4jTjC/7jv2nSK8uAtRS5umtNv/9dtYaMqCVSetCJBCLgtg1f2XxJd1j8tXBoYvklA
/Qlm/OuyEI50eKSiKVhqRK1kaftfDg/3CM3zDIYoi7IT0YT9ruvi+JWnFZWbTOqDUcYHPUbAdvzK
iw6Ufh9Zwbeqp4Wvr0PzSWviu7KZr5Wqeh6AkBXz/MGf2NuJY6D2lm1bp0IKLmaH17n+69VUv+F1
yPjw79vrr89DvyHVfZmclIiW1/HjUNOjOU198C1LyspTAgu+aPklgcVwoySozGSd+uW8zUXQyhRC
/M6zQWpJpgu504+NNrrIlUmJ9I+TpVybWr3NsqH+HExhtWrrMN3W1Wis8wqEQZWHVKcuaXodJ2kM
XhOCQh4HWZCSvt1iEbIw75jS0XmazWnlQrcdVkD4DfRmLOWg4mtAaqzfAdaeL/h4p4ZJpZFd11XJ
w87/jwdeN0EIzkTXn4SlwLRoQyExcLhWut9/cJvBa2jXNrVyXxXGtwtz/kIq9/dKs4NZYHBmrDMw
DonpPbYd94ZJqBhmj0hZriD3Wt3e/nE4ZGvULnek4G/MO3dr3rV7Z2MdrEMEj2x9DZfsnbKFJ37j
rt0t9Mb8vvx75b7e5/t29VDvW37qbsVBPLQrePP5iz/79c8HawMp4bf62t0aG5s/jn8M3yakcMiJ
Iv9CrH0ot9rdfBfcuJ/GR3gL4tX0IA79SlnT4bLuV/a23v584Jv+/Nny03HdbZindbR5NDfdGgZN
1BxpSuJn+gpWt229UXfqrtiqu95DUPN3fIDwYYPI497dm5t4V+wBQ0HsNf9S77QDSa/78V65Rs1p
a9+IW2Wv7iAzhEEURiS+Gymzl+/vbM2D4ukrdz8/GHc6ypfxDtXL9e/9dbGCtHhtb+THcDfVvrpu
9un6Q7Yi4F4jc7KDgegAm+3O/djsh9UlDbAXvM/JekKt5JLuo1a89DsiCK38ylTSR29z/xGlpOtq
XeyCx/5HRLNluwqRAy23kCchp7MPtjDibLUVtCXevI+2xY6/ukWxyHve3V1NAD7r9YdpNeyDDY19
K35jG2+TzcSnTpnyXP53O2nrYfUY8jCuUEjIP7kPcDNG/Hoz7JVN4OVr+W/3l4p/0olfjBMxPLR9
QXpzBy9BP6WRDeSH9Qz0iRvQRjo4V2NfxbTo5bshgveqmGLJAO78aNW2uvnzC/yBYZeFh5dfNdPw
jfpHs6sySJpgMe94vicU1ccSyaK+IFNsaZV68LVhXYuxuHr5otFYHApaaOyOE0rJxSJjxNXAMTIg
kBnu/TxWr3wO3hU+4F9f8kLmg/zA3vz9ey9/D6Yw50Li3Dy+TV5ONDISLtEMNQDU5uVb86pg58/5
GE9wDD+CqblSDOXGyMOnuA1vnOxZadsPmo+IaZTc6Yp2K8wZzK3jSfx+4G7nploLGM/VX0GITpyB
+G+cfy8K97GyIzhq3esua790wIr9htJ1/iMyhm9g5fcFnY3mVEOq1925hbWLtM+ONjsU8d0HeIx2
VTnCbDiHOwvhQqiWb8Y28VD82A6Gvy3CezPptm1bbn2YdwobJjmr36dwzFIY2BhGex3jZOopTmKV
PlFi/jAgnDMg/XXhNpQ52sWmIkMOvPulfEJb0PHUZbHTuUJk4aOa8NS0MYVryjnUjX6r4PeuKc9q
5gPVe498fn/BuHxSX9lmxVgwXkBiEFwR8ivHth1Y0aex1fwtrE7junKHaB3PQ7kyah1ysga1q9II
aZ2konx+1Iv9It0m3j4U+3DNNAqfi/1iDrXTjDTm3ceNeE4ynHdYOzJvDmDdpdayilvoMmeXBJ8L
iHJ33vgJpR+IJBdYPxli2BfwDRdp89LoELjrTPVjpSVQJxrBU5w5ybXW0e+q+krqkeJHJ8ksbouy
OERz1N0mJjoHGmEVJQaa7fPvhjHnm6CdUwS3yp9lXDYfM7u+lCM5nidSXi+flDI49VRYDZbq3rlD
pSLFf/jYadE3cFaw+KgIUEW6fZ030bcuMemxo7crndNLAHnjOD1DQZy+QvCNCK2DdkACVP75qzOt
DVntCLQOH9O826TD4G/Lfj54m8guaVSp4cHqRGAcsmRGiywKwbDZUKvlaUdxV3ZKV517Yxfc+Kgi
XveG9tWZ8uGxHUS9q2toKl9+aRUojpkGBK/5RNdQq06fuoDUm26q905lxI92W/qfjPZuzobpJg6u
XDvsP5AnrtdhidRZbEzqJhzNeN0MeX81AwXZQBbWPtmBf6daPUjGSf/0sn/+ByKgo3jovnzOP7T1
83N7+708Do7+V8ZKpCZenaOTNO8TXarR99fB1cs/+FduxHL+SSMsuVgq3yqgWK6xv6Id958wRKK9
Q7AkgUDy7fgr2nG0f5JkJDdC4kyl80aGSH9FO4bsx6HOK9WJ4PPgBnxPrGMe72WZl5EwYUpkshIu
C0PHe9nXi1BFAW4G8aUaAa2UamStgy6uu6+j0ZYpWhVxmbReUQEfelCpVVhPvuPE8d6Na3d6qHmg
dYA4FKedbDPoSdbv44wc0yqFsRxCX79WH5PCLT5T23egjMwohVGMSCKTp8byrUcjNH3fA2KpcFK0
PHdq4gpTKcbGaxIIiWi5j4HVbqtKdE/m3KuUmYWiPkAx1fx01VaB8Vdx4ytRjtq87huVJOlURCi7
UhiBA9s3OvOr1umyyh9TdNyoA6d7BT4xvTUHHwL7JIooJA1GC9os7/AYVlZkh40XR2bypFC0g587
7svUU0WvWQeVwlNqeFYzMVWp4la5tmrdOoDl4dU2evjzuXmdbX5rbUiZSpQCC00AeLw2lZL3gjmz
0YovgrimAFYjstHPpXudJVodbc6bW8Az5F6QJX4ckZcfYOKO7fkRD4yhteTHYiWeaWfqA9DbNCwY
ww9VZKKmSBZV4XWRF1P6c3Yb7WNfDs3XaWjYAlPEw3VhBo5veT4RWrISJ0Olnp+guHz8iZpAmeMg
yNEtbWK87I2hFGKDyKxCq0+sDzOkCkOI8kbqNrDKV/kIe3FmB5c+hjh2RQxUwaUzQP6Scgs9BktZ
VcvKu1lJ/Ym2K6hA6EWNAJrdJ3kCqXUStoPqGb7ioxYDj2JyPQaW/qxqabXRRkVY0EuUYv6u4926
n9nyDqQHNICEVb5KnK6cf2mt7ttPRqsP4YfBnyf/p9mPDXSkqmgH81JQIj2Iv10bORYOOmBnCfkE
S7dEjKixE05Ra8KmEcEQ/MdMyTrbWqEOPd35/XRcl5GGwJMyZ6CbJUz/Zbu9eibNXPfZHT6SlaE9
thbk906q3RqIg8OSlo0R5CRmhsbHeavLQ4NVjgzyCfD/SHbBheeWOQO8S1boo/YkeWfDhL5c3Sp8
eOjd+kLcczJCqA0ownFcYBtAG3iRIwmAraUiSal3+VY6ljRBw0K1b6e8d65gXTPFdduBqHIvnAqZ
BThaQVxTKuVw08NuYJykZoi0HD1rAiuAiWS26EVskofMjyuor12/+axNdeO1mVXyZv3/jN9/4Tqi
jEbXFOAtIDM4Pkt2rlngaBTCMDGrznNFCnsYbzvHKbtVRIPEz/PWjj1wdg9+P0g14P+Y5b1bzC3A
KdHPsx0HKKwl3b6uS3vnd7q+U/zUfWhoPYGaTp8RExjHC1sIroqTGSaIRbFMQ/xPku0vjPt+Uomo
0tk/jT+WebBOXKPJn5o6n5PvKVxvjQvymc+9c8zZJpBPAspv8FooKaqhSQlynHJA01pIwxZJbU30
j8Y94XmvI9eg5h1NntWoWJJ3KxFtDBF2Nxfz41A0Y7HzWeDssZjzuvWsQZtoMIFMspqeylZF5Fz4
lmI9zn4fzb/1qCrNYa82ViIbugdbpXwR9Ur/DKhuDiCHH3oH3b7JiZNbY4iEcRflqlY9gumwxnUg
ggLFhiHVA/s6UekKh3JBGxyEh4a0mJDEK8htjug+1ZMXzJGYu3Wn5RGqF0pBWHhwjSAz0MGNbTf9
FM6pHiH7F8zauCntEA7rWJ/H+WvniIjO2d7MCc2TMrCMtWp3oeIcyjQdIFkNVD28q2GNjNEqLTJj
z/cI3NkLlbHw+3WC5fhHmoetf4NnjYoqvMouV0ejWopT3IV27MTZgZ1ro01Tjubobtq5h9wTkhxF
QQmks4VvbtNKZKP+AAc7AJLfuW7lQ72vyixVok2hI6sgaBwzqtBed7o/GdCjTT2aMkGUKc6zq2Qu
xEH1kEy/E8ss4e4fi9AufyhmSesptL9weEWw5obt1tUGpXnGs7FbWg/mMH523TTNrxTdxydZ5Uik
ihtlzEsLPu1gDqG409QR3LTRxigVG0PTFWsRO3n6xRCzNqxqSyuGK9FZmbsfgiGj+B4A3zyEea8o
d5Y6Bbw+Cg3yzQdJ/Jk/4LuUv0F3OO5TUCsDzPddCXr4a2PYQcibnqo9oi7JOKm3eIWRgAeMcOe6
H6em8PROTA4b14rMK6eFMRQ5FqAl46eprMd94Np+4pW0RPG5tCSFQrvMYsQDQzuvP0ZqhnRUAZoG
Lt1UCTpr/uHkCrhXFPPSDhmz1CmMZDdojZ63N00lQs3alXmkpeXGHZJwBlodwAIwKy1sofBIzdeD
5fT6bmyyJD0MJe/KiFxEG3VOcOUEimlXWzt2jfgjTbxZ93mGgHnq1lUdq+Fh1BslZOs6WjZ6idDT
EhIeVYUfgzB20KsvBHKGelX0QW9lqx5urrlYzWNqFmiv0JJp66tuaC2Lvm8lG6Bum6gi6mNfkgMt
Sws1tlFJVPHgWBMzSyNYNRs/RB1oiHhZFdLqhg8saZMFdQJ6OjFxSNUB+do/RhEjoWJWRdXdlaIo
85t5crTp1so6kg1apCt9tU7EUAEF9NV+vJkKWwt3zmBrwa1mOkH02U6jIOlu+zgrnQbtl7BopzWb
wxgPZaS2vvMjraE/+eRHbQLL9lzH6Uja0B5a8NzO6Lvhp6Y3omhvGU05dFcZMAvr0CNvrweeM1JY
Evf1lCp+vVKz1i4eC8cZG2WTNjo3BSk0zUi/TcMgyEIpmYOi0qxo6ufM7tTu2lYz5PeUWm/9W8UP
2ydjHAzj59QC0Lr0IB5f10RQ1Iy4bIlfoBPAT5RvyStPw8/NMFEcmOqqCb32IoeOqskKVMttYHTl
aPcXHohTexKDT0KP1wH/e9nSGsuesq6fXC/xh3Cfh0WzL2x4ph2dS3qekU1+z1soxyekSy4ZhGRl
YNlqpPhW37eD4yLAg0oru3H0xrCf1/QaNDdO52gI1/nORrH0S/0Gi5jgxTRgSam+zeUJQHTxEnYF
fkUqZgK0LmzCq4SrYlxPI+VoVQ2rLyQSpkNKZx3c+XVtouCYDZkXVzE03laRaxeQMSe+K04leSlw
PhYYcrIwxwutBboSOUPs/w4nVDvjThMHU/axnZ/u4+XF9aD4p5qwN5PosUkFLqz4SgfhzZjWvxMe
3HI1lIraQJqDXwnHllPnnovg7EUxhqXLIYksSBCTfrNlHLYo/VhUE8vCbv3fFaesR9Iqz5NdLdR4
9IjRh/6QRAl6JRDCzcSn/tQeHJ8mrK/vHbqsQEGkQfkL93LZtj6aVuU7eigdn9AnINuVYwDpL2qH
oIhuK+JDZML0SjI0njd87O5JCWLynRaEYXR8SlCbXPlXRxgq6kmICmIhncprvPJDkJo7R3TaU87t
GO4KdDJXMwRpUtgEEtz9efPHUYPc5io03fwPSDhlVks/Nq+IwOpoibC9CSDNPtVFdUV7a3jn5zhK
F7bXG7ZI7FAkkXkcEDOLlU5FO+sxYaqHj+3eQHBJM6ZpJg+lFY/b9w5LMCq2E3tZUtQtZjXt1B7Q
rCTrCAObEuEI/CIoFJKQqt6WF+RujsOSl6uCB5Z8KEkrScywiLwmlBzIlgfBrolr5xDXiYtON7Jo
ouyQ9HJy1VpBzaFfuBLesAp+QdZKNcIw4pPjlQucBudXNxSUBdL2sRBiOFgWqH0xquJDqjhAbZQe
/Pf5iV2UxxmsbNwFxUATCRloWsOPzTq5jRtCN9SusOdEhQKkH3DsxQRrvdAyy3PVQEEnWJuLbt6m
aZkV62ZS7WHlqnUcXKK0PtlSpEaACvKZ0EmXVevjTxN0vR+UFl5VF2vKsC67tE4/910FkfdURe17
p/zloiLgNaBVZaUXz21cg7QGJFEBTKp7ykwALddACIa1MSXZxrGz5ldnRU564Yo4vpaZcoj8JG0H
7bbkenh9jwdp9BWFrcpvdkMyQqyoi+FJzZsBHGbXKStyN0gSnl/l4/TTi0VJW0GihGCby3Cxo9VE
U/QO928XDNpW1FlwnyuxvctFW35hU38VRpw/ZW0w3gS4c4/njS9vRJaRpBfHiZQcl9OyN526p5pW
lt/upoKgM0lBwCdR0XxMDQEiIW80b1BKxDjjZLywvotWATlu2u54YXGlSHchVno809SAlCDsx37X
d8G8ixwUA90xc3/Wcw9FSYRQ+zy0ydrVymib9t2wtxLL2iWIcVPLRIdMdD1ME74A5nl+Tk72OdsI
dguWko59rprFPi9Ki8ehraedUo30XJtduVOa+XufQVd33tLJ7GMJ0CpdOiTvab5enG8zqjJawuZp
l0ZwdI65UK/mEGbdJDaVb60SNjcIK1krxQ7aS9I1bw0SviOZmsc4LXDHs18YQV4bszvtyKrh45l9
CxYkDb67zO2v86NcsCCz0qj7ye5KmuCAHAPHOrZlKDRZAlrSdsxAs+1S1MloJEDNmbLfoUqtZl0I
uGSFUwV3oztpu7aJrbWj1uqHcp4sb06rL0YmynVAoIbUspbd0jUZPucKJK7nP+vxiuBtg6HABQUV
JBWESEQff9Q2yyoMOfHGjICOXaXKaMx/KEqqcAEEfnJvl3bzlPWqVZhrdxrUd20IrnoIKQBESTwY
yVOuoWPzyeCMfWqbM5Rgdn/IlTJ/NKv+OxisfkcGIV034eBe5UrUeufHffzA/WUYwBsEmdAAnLb8
Zs2YWGOIUISh5b9SJRmyTWjXKmxmul3CZ2xY/eeIctGn83aPr1tpVwZUsknNRSuBOtXxgDWRFIFd
T3BdRY7YkXQXm7wYxS4N4UIGCJUe/hv2WGMONsEVWb9je+WkjyR7SKWbPtV9m06xWyWmilPP8Y9Q
G9UL1+tbwxMyC+5qlL5wk47NKXpZpyDMVM8yCvc+R63BXLdQyFC7LUrSbpZvXPAZ3rRIuhYCSSBt
3GPHFotWdyNNKn4MhhpsVLcSu4m04RZgWbzKRqO40Owrd+TfaeI/F5B1Q32C1hHo/+XneeVSp4bS
N2MpmFBDEtqHUBTTEDVuemu6JBn6lino4gTGcIWclyrjK1OyWb8zhD97MxRM22aaFMrvxehsE3/0
lXc9An+Oi9sRqnjJ1aW+dE+8MgasJ5gMJ9K8eECbvjFD58aqasjKydY9nd+Tp+OSAFWOHn4tD6G9
2JPZYFnzEJuqJ2hh3Lqhm6xUmro+JU11SSzy9JjTCipZGuiCIwRb+hqta2ZlDCTVS+DBpPDfIa4b
xJBWDUT7qhkWW+6XS8Jlb41PgmpZOZYIMrDjLdJZ4aD2TquiyhvZ7qr1jeLjaIDlOeAXZZcetuUN
zmYEWQLmXxaFuJAWR064XdKHfYTEtq101b1W2NW0ivLWoVdurBu92qShgH+RLKgzfaQ3ZURI8PyC
vjHL3ONkNBmvZKhaDBiOXGWae3RSxKw0lOeycZ2XMOBWJAIQtrGtrTHH6bsCI7lh6fh9KbkBziDS
Xbxc9pxmwhwwWlk2xLu474eA1w7daFvbVvpkbrJuqt99+sljcPBJUPFq0oJzvLRMbgfWC4GbKLa+
9mo6eNqUG2szc5o/ce//luDtrTmVjhLbl3oJ9BTHlpQmGjtdKZDS0XHGBTiXA3ETPmKazLtegaJX
hxF8c34h39i5kBhATAorFadiGdlG4Adic250Xqcp3LRWAdNZNSf7Jq3M7XlTp/c2Swa0EfyGLGgu
90ykk8hVrAlh2iwT6zBS9LvBjoYbf1TCp1Rkl/qF3xgaO1QyC9G6AynPYj4zq+iVIcaeKAJ9o83t
+GCE2a+kGtv9+ZHJ8P/4hcADlOBqBif1WRbpAWpHQ5J00+xB1dR+VbscFV01zeMLL/upGTIPZO2o
pAEQBVh+vEFcFJ3GOoeLu1FDdOd55R26Tgqhfzk/nNP7hbwKiBqcJJJIvA3HdhxXGZUmNjRPTeG7
hvbe9WbSwL/UEP7V3ofGiPxW78XIIF14kk63iITq0GkpKDqTRFoEio7RRlkwj5pHXKJtYTxUvLzS
f09lON6GqXUpV/iWOVKTVCiRIEKffHGh5AQOWkBJyBtAUGw45WW6HSQdg3CD7lBFk91szk/t0qJM
r0uVWLI6pOjwCI+n1kcotmCErSRWRIzE1Z47YV+NFl1P1KGHC9O5PAFY410nMwbqBVzUsgEj17Le
LVQXnjmlVw8VTuFOyQo/XWUpIgjvdMtejOHqgriHa5Ydejw0k1i1CFuMlZ0Id6J00fLIuupq7gP0
JMvCunDojpMKMrXM4LiYJSKMNPOSDcCJVOq7vdFuR601D3lQ0hDkpsCApw5ZXOw1t/5c+wfRWOZX
flZduM7emlwNJ439AyfAyV5tEnynIVYQjQjScU1CNfYmCrzw+tbzhV1zYgoMBpQGEvwBIANcxvHU
jm7vA4DQy+3QWNO3Pk7L8KGsuia+ovEzeTi/Rd8yRscILx4pMI7i4vTrQNZ0LTLwk8o8vvadhBa+
ghJp6zbl+8f1wltAnprNSbfGYlyQhxiVZZTbWQtp+wHz3tOL5heSynWo8j/ePTBeag4fjw/WTvSk
O8sHCcbZC6ipe4RJzuekcuNNG+bGh/Omlk85WRWeA9Az7Aui7SUaEJ4+eCF8u91mftteWY11ILYw
tpLoD2IUHdH5cr4koLLg1+RAkM6R6XCyiTrbZXm3RI5OhTotmq1duvmDYrJNVqFVo+Y4UOCFBEa7
tkXne0DgVH9Nrm7aRqMRIWk/KxkYXINqX1qE84V74Y25gJOCzLlkMgSAt9hPo5u0uWZTzEfgM/fy
cXbTdWUU0zYAu7K3MsSvaxQQLsHeT8zy7eBswz8GWyzJr473VhsbgQ5UZEBNjsYnmHPRjqpNfQ1o
az6obU3WQWsvPNAnR0falDhDVoJQYClU7wejMoZJMWyNKU1+R3oHtzUOw6Eo1ea9m1maogvYZdXJ
6SxdDj2G/sKcooFeA1NZpRnCxXGfVgdAzskFv1S6Fa+9GzYTjhv5W5hiVS4hOepXcWI0zxWN9LDR
NYZioPJbl2tV9Yf3HhlphWIhOjPEiCc6yVE6Q9Zi2sMWqjR/N4qk8sbITj3iAEJSEGrXdStm753n
VBqVNQ/OKBCll66TV0PTzbbTK1DeW1EJfeOac7WqgO08hmXkr7RksLy06/L33nryHpe4OjlOKS66
mE9oezQt7jAKvdlGhTLtjnto2moiq94/Pso53AkcAom1XxwCtDRa2v9I6g5i0n8B70eGK4Y+aj2W
UfuxMNRx5xOg/jg/q28cgxdAJMgzmWg7qUGGEGLrNS2ckdn/1rtCg+Mud0izGdPjf8eS7L+1XyjC
F+6UkeUkuE2dAxepwX62FK4Wt3E3GZX0C9fY0inmFDCov00tptL2Q8Wnz33YOk5S0pmeoD3cl7R3
WwkdaPHkhw9KH8RrpS6GC57OAkbHzS5tA1IHI0nW/qSHs44dWiK6edi20FHT2G0MBzcIwofUHkfg
xVnSF3RxNlDtWhYCBxbKpQ9q74/3Kow/15VQPou0CfZ9BHcsSnuUwolpEac+vxhv3BPU3HnveMhh
yV0uu08U6RqkG7da2/7W8nT62KP6e+GakK/F4jIih0sYBIhDJzJfuEIzKrrkb1jxpreTq5Jb2HNq
X79x+lDfauOkXcg5nHiZTD0FEihbZJAA69TxYQVbhbxo2mOvMoTXtJS29c6IPEoA2kaqrCL5OCIp
OID8T8vxEuHXG68Y5gljZQ8vC78w36F21PkRiLbKGtNbrdJ6dddYznhrF/XsIDyVdvet2ZrGBdXd
N6eZCBMMhaybLaEbs5YOY6+y42CF6jaEts5109piY2VpvekT51JV4I0tDkulYNdxU8FwsaSQ7Rug
jbOl9duyqlIfQmUrfiblaX6kLWJsV31aGx6SsNavPh76TQlhAGwLqlE9F5OWoPIRlkhL9n7abnt1
jIoVQOliEzij8/38Jj+929gMBItoQbMeJ+xfTdFnJKX7fit6AtNyTkptS8RYoPlEnsW/4IufLoP0
JygikhGC7HLJg89h060SnNtWT9R+BX5l/kajBpeM34aMVtHefZ/iVFCshA5dUhW9uJiv3kO0tGfk
wZx+SyVPQBZDSm58Ttt5VtYOK1S835wkBpCm8A9BZB0frtagqt6pcbdtyijZzVTYvqgBeGtfBHG8
Pr9wp7eTA787P0AjvRCiHtsCRDc5k5pO2zDsmmfRI4uawlv85byVUycc1+W1mcX91BhDPVjRPG17
8FCbxm7Dr1qtxhXBjRC/Kx2p81tNL+D3oKzQfQEhqm9yMLjQoTT6TjWi/EMVNf4ltsSTbYufQ9+0
nGvS4qRGj0efEubpBV6CByFJCCUQUUERQrA7EXBuz0/ByZ4lve+AssPV58k66dQNINaFzLY2vSLq
uwewZcY2yIB/qVMFi8iUdOOF5/ENg5oKvxYRHbTs5MOPxxYOSdeGED54TmPmNyqL/1l36O1x3NC8
DTtbGS88dCdvAv6bJGfG66akwcweGySAS9t8ioUHmWRxL6LAelL1RP8dGHSjrDLwoSTnVMooV0Hn
qtm+iZRLQdWJNyKtQ4TInenKQu5im+HquXqa9MIL8rD6llPMvIMOsfuqNm0xrZMxDjZNp1o0a4jq
whY/3UrMJZyfLx13MAsvfC47HDrDtybhUVqRvU2mi8gvhHiHIIO19MJmOnn/GCcSIHREk/6gLLbY
t6UOC6Exl8LrRyXfRICQn5jR39mEmpJJe90+HbT3nxUqB9y3UDzy5gLaXCyv2ytEDMytaQ7JbTIp
zbCp0sam+20WU3yBOPSNzST5QgUYNYKskwT8qLsK3amt7hHERhtDTHAYVE65KTS9/KCXQ+2pQZLe
9jSwIaksiufzp/XkWmSjgEmlFYvaBk7b4vAE8ezPXZkieG8lGaINtn+YXZQpzltZwLyYRlwINivL
SL0IYNvCj4E+1sjqvDc8ZVT9L9WYDwdU6v2vTZaifdh29ETTANak4TadzbFcF1Dg/UH22TYufJI3
xmvSDyp7UTSZ31p8EEhvzKakRuaNSWB+rkCdHfoUtbDz4z29kiTgiNuBFhZ8heW7bcG30ubEZV5a
R78NQZPRSnVZWZDj2Y3vgJA/b++NUUlmQYr99HPjeS6OiZ5YQU9sgpKvOvwMIQnbmIpzqX4jt8KR
683C4RLQ0c7lhy+6uPYahRdjbhvDMyYzgAAe1WsCsGbvijbZnR/PyfyRaKAzV9LVSAjtC7/LKz+k
zWsCO/oVvWgAsw3hBRAhK3fyB60pHv046Tfn7Z0MDXuSMABUOM8IxaLjI49nG7X23FJ3GEP/kyqJ
H4D/I+1t1LXuX1iskzsNY6iHOFC8yb63ZclNsTOjaOJY8yaRTx9mt20+ZekMPFmfwyuCMwry0CJd
cH/eMCpTyPTc49+hJrnYIVmn1HQ0MEJAnuVN2bvqtVXY5o7rFbl7t5k2rUlr7PlpPT32EPaqBk4q
6CggjssCBHzMrj3nDFVL6uBBE4hyodRVbzTLjFZxqKjbIkP2uteMwuvUwryqc+fSU/nG2sojIevy
VAyAmB6vrZoPgYJWIGubheYWTbAerAOsCmnoX6o4nhxDhkvdlnjNlI22S/ho2SnCr+lZ8YTvJrfD
OAXXc0wr1/lZfWMpcZY5FmQZbSqCi/dJGd3csRqu7KoIDS+MfGQSwZJ6ihoZ14GVGdc0clwq+L81
iy9FK0DCYFOWgajV2XNkO6zkyErDepynV+BUEKaZ6OY5P743Dj/QFylsSSUcIRU5y68Ov+NnUJ1T
g8BXjdVNpejKGr0KtL3LKrpRAnGpBP7WfPIa4OkCiSUlJ//8lT3dp9NEQuU8KKvFPaKNVCJyKEuA
x7pr3UfnurOS2Ds/yDfnk1In8Rbngsv72GgmJiuuAMl7g6PGq6pNICgRqN6rdLFdMPXGfJIuwbWg
wRYeMFccmwK4PArI1/BnUthWV2WKS0OF03C/0XJpbALTri88f2/MKBYxB5ScQHFZxs0sOF4qH69t
CIJxE9TxDMRZ2DsaCesbMYV/TPDKX4gC3phQtiW2KK7yRi2PeWhXs9WxylzhabC2eiP2BtsJV1ac
XVIkOHG+IQDH7YfYDrA4M7o4gKU6GiJxfdXT6ef0Er0sNjma8Ru9TGvZwzd7jTND++MP7y6YSctA
xcmTEGeS+D9eSqOG0iTqMsBNkZ9tABW2q8YoCLBc51Jq/K1dQ95Bum54FkCbjk25ndNaegJkK0bC
yHOqcYbIss/uRdjQn6+0l5Kcb62fTmQuE+Ky33xxIBIQ2kE3ccEEcuNYExAKdLayPUiHX+8+egZu
EncLb4J0e49HFitVYqtJzqDCKRe/hinrrEdNCVVtNSGM/vW8tdN5JBTm+eEBkqiN5cM7z7XQE5eL
uiRu9hQDHeuIkHEH60V6paaUI8/bO51HSTtBihTOalwadTGPLVgCaB1yw+tC1dwbKeiGUMzVH5bj
h0/nTb3xvEtbwNzZi0DRluxOHXwOxP8dHB6jXZrt2hrsNG1WQWTX1Q7qhTjwzJYO1jurFkmSrQF+
5+mqrPWCct//4+y8euRE3rb/iZDI4ZSO0z2e7HiCnBYoKIpcwKd/f/g58fRY0/q/K+16ZVtDqrrr
DleguZakN+/f0dvAY60VMfynP3O4S68Q5IP6RhkFPeE0Sbwm5kQs0h+T7y5y66H8KHd00gFxBmNe
WFeu/Y8PTU3MkHOFrwBsXv/8r2ME3d/ampLRw10CKgNHSGifqswO9zCBm00A9PhKSvc2DP2JsAw5
Seo8QHivL1jmiyYFqaL90KliP8xj/iUJx+qG3qC5E43RfZBOksQ6GdWV+P62y8UepRkO9hYwtY2T
4etLZ0HvyGqYwHNmtZnEXsrHR15r2mCmWH9fRmc6ywp6au5V/q05ATpuxhohvmXSL27QTDuJkd6V
1fj2/dPeWiWlqLqiVT759T2NsL+d3FekRa7Kzp7dDbtibqtzptRyV3vh4/tL7V+XAzYH7n8F/1Pu
vb4cQD6OOcC6e4MpwHNjoz+wEeGI27QVjMuuKd2oPLx/ybdbmz7IWlaCMCWXvuy88DHD2oKwuXeK
DFcD2Sk41l3mr8JhUXoNdHLh/UHgBwFC5oyTE7JgIPcuDpsF91toipyoyDa1WzessSLrBvtp6hEm
87ux33pLAWldlvIH0fMLmhnBRk5MUz3lqyvP/ja1Rs4fgCJhG6wi8MjXr1sWoLMGq7UZt8j+UPbR
XGzgf2XqyqZ6+1m5DquaEncVir1Mrs3OHscyo7uFamL2Is0gP/slsmwSMGHsleGP9z/pPx4LeAKw
6LX9jeXbxUbqCr9KMxd0aTHxjlFy8O7CTJkP71/lHwuHp+FIWKtpOIUXa7UO+7ReaObvVSncl37K
ShlHhdZYSDaDHb9/sbcxmLHR2kwymZzh8H0RluammCmAE/qDXZZ9z4zI+w4TKV1uaAcb3Y5zYjIO
eYt+xZVP94+npBu5+vQRfil17ddLpLeCfs3W1pJoGc4eshl5bHRDA2HQMD++/5D/WCZci6Ec6dia
6V4sx9CiRTC59LOwGZWnjGC5FQ6SCLBAsl0WFNccCP95vXUAzGdk81+e6l3oT+EQ+Jy0xZIcSxGW
p4Bk5SZsCndr0/nZ/X88H3U7GeAKtL7kCJLStn7bz+4e3xZ/F9mgaFWRBJtiLcTmxO+vnSjrx3nV
XGKUxeYmcYG6snKEXn88p5gzJ2xCd9+0S9Du66oPno18agBkJG23M8MusGKwJ24aG3U3ZNug7KLD
MjMJNisE3QEXXws5b9YTtwTCnYDLqsJ64TL+gTxtPRDX+4ry78xdz7tqAqJRBvM1P7s3n5dLrQA4
bN3YotShr58+E+2SMxR19wxe67u0HqZDtkzZrhdwGEb4z1dA7W/CDtcDa7Y2KXGYBdf++npeniSr
F6+77+0WnmGHSw5SrrPV/2/+0pwhRAFqJGBptMxpGV48WIFKVVCPhX1ga4p9P7koyEetvSOSf35/
xb55JPBlxB0+FMNSHE8vws4UGp2fgvk+OPBanlk03gmWQnaFPPf2KvxoRuJrgMG75DLBRO7EBtzd
eQdLGY7cYVRu22mcTOXUhVfi6Jvlh+83IzS2HygvZMQvypTFKd1+Un14SGA3/WS+5B+TakYcqzD1
/4zd/eMxvvrTMISAn3ex+8rAQm3TacJDXriMj8y23yKO5NwmTn8uTSO5MvN4+xapYQGUAZJYxc0u
V8VYDEXht3V4cP152tH3XM4JUhDH91fEhQr42hnD8hbk84o8XGUCLjbw6AdAgVWPsaihLT92rLas
2huYzgPS3aK20zEeByBnH9ghvFIbYkdyYE6aOSfICQjD91FhR5whXVDGuq3KflMWjucgyNohC2wB
xf/WDJ78jVBo+6zrJbyHBOw8eEnhluTD5fwRCO1wTgrfftbT0JtximmztYH4b6NfKlLvp5j6ethA
+zU/TKE5fc+0jf5jQ2f43At6edvAnguGiq0dLSd6WMS/wq17O66COXFiHwLjY6ptaBuRDYXzzlRj
P94mdeBMO1UW/q/I6eAZ25mbvSRtqb9Le8lASgQ0R27TzkXuiODT9MfE69M71Y263w8yMMa97zX5
sgXGJtU+QK6iidPCFAE+FXZqPYRt3f3Sg5LVgQlvuEtQsUE4y5sW/ctJYVRi8M5uBJ7o5HrYzK1X
SHfTljiObktXTLI+DZVGVUD4DKNRsxq0nx0sTyBNFvdhig371o6KQd7j0Jpmu7RNveS34+IavyPx
QNsyN3NH3vRoMIe4fsnG6ja5a7QNr9BF0DkmHc2bvXR0JKPYDBleGHt84sR0o6p+mn7LuvEa2m8o
8RKOhnn+PCaBUywx9pttdOgYz7vbKyvy4pD7A62gWmZGDSv67ZihaherzsZ0l6dCHUTt9lsJdKSM
s9Rd9gOziThVSw4rtlK7tg+TK9e/PGZI6EkAV6UFWBZk9WvI+atEHRe8yiAfi13io/zdB933ZBxw
DwqNZh/Yqn+58riX16P4J3JxqK1UeMaMF1mSZycZsM5AnFJH1sleR7Zs98vU2miWVgwKtwu29/rG
tWvbuwm6Jux3CHbZ52kxh+gQTJ7tHQJX5AtWK42ZIF3ampg0YJuLCDoK38U31WWrz6rrTuYHNZhF
8ozyDewpB/3R5m6eUvPEbNXBkw+iGMpe7IVHnOL98XOfBpba2Y22+60fFLQtPKeYgrjt/B5VMKmt
5F6OSnVb1DurItZBSibEGKNqv3bAkQL0GoyMmSxcvJfahsd/XwBnv7WMulHxeuj+MMd8dHdtI0R1
FyH24Bx0b2bW0RZ28Z/lisJDa72hxIqJGiJ60IFdP3UCgwq+lPQ3FsJ9H4TV5eOHwDOWndZNnz9r
5LvMM/c65T8Kj/nNp1QY6XLbLzMIksRpAvTuVzvTcFMVsI8RFQB/Plldpx/yCV3Yw2xEqoRkPjkf
8Omb81/OElUH6llgJwVTmMjdeQzEjFgMjKOzje/BpaRfI9p23hZ5K+0vTZ82U31Ekz6rjyGatjkS
oiK1gGsha9bHufYX72RTmxrbsY2a9MGZhTk9ozRo/epJ66wzTTMrRRenjhiOhnYpd0mEVODGbVEp
+/L+SqR0u9h6q3wLRRZtAXR66fRfLP0uy7VNyFMnlJWspts09HKCPVxiNnxmKJX2sce2b/fIbvgv
5ZRM/0UpYeGhrhKO9kKBFI671gZa1tPeGY7Y/+Y/zLDK7lLFQb6To4vCHl4stbvL2RCpE6M6BGkX
VcLZjtGvtqt71rgWiHaaaMDW82L1fC9TqYfRSHX9CM7akHsvlAnWDqb2cnxBKqc10SJDaQ37+MAq
4h73NzVszKwCxqkgmRYfDCnyfIeHSDgi8IqYXvjZnTt3+eobS+h9sdtS/Qi7zEGOD72t7ibM0zJF
a9B0UKcjHtjlXTSjlfg7n5OoJhD5nZjver9U1mkeELGX1WKLfZSVUdvymhwn3wQAA7tvzPaCzVzW
CZJvWR31J4FTWi2JZ96cxHPSNPk2X0a1xFYm0mQv6APeubaKOuQTMWj+6vty9OPKBRx0kw+Bmvci
ZXd/SMq0BvXGYuw3Se6IU9K1xsD5Kb1ufkQALRpi25yWYO/lcEYKj07MY6t1dZyjbCo2gOkG82au
UDM7G6T4j4Yns7CIw3bSq2ea3c7GJmuDXnzEY93+gqV7MiCk2rL7UJgxmqzdyrKX5tZ0cmPeJmVd
YDCgQs/YMNnIlL/pbM66uAJWFa6KZbNcAG2M9ahjP1O5eW9WKD/9DBbHWI5idhTeNlk7YLYE2FOU
jyQu3qepqbrihc7zsjUqS4QnT4Tpz7Ysrad6wGnzhtdvztsG1csvPfsnPaL4xEcWIK8bY5t4i31w
TCGCWPsK4j0qU84XAPS5h8DukG85Op3mkKP9N3+v8jGy7juEV+bvddQ5fCbLnvAgLLIyj6GrTC/p
EAZiY5u93gInZjDbj2V1TBXCUdtZ10hLxUmeeZC30cyy4xJR3fIj9jbJN9eoe+c+x/idDy60me1h
X8ujp43ZfgmQActvO4TX6BvVo8pfEqeTwj7oMsiDm6hl9Q9xi8lm22zp/xRyt7i6ml/Qv/R+u/wh
6BB3AfIaOyiklvjYiKLvDlXKMXdMGytL/N3sth0WQgLH0O/YjlvuZ50krkFy7qP8cM5CQ7inbMnC
YF9ZhXPbGkGnj3MN7fdDFjWBc14SQ1rbshf1yFgaKVKIMeGE34sa7PIXA7QxOvOzPJLVxBnqnRk0
wWHw5xTBxTTPJmc3pka+bBQciih2iq6rv41W45S7rvPtn2bCJODnWNd5t83k0qePxuC0n1yrgZ9S
+ZMzH2Ztu2oT1Vl+HoapmD+0qKtMNKA4XXZlbxk39DQMkr9xJIeOhyaKBrxk0EHdmyuNYaIDL7Mv
kDhK9UFoOXxsKjS+/yMHczCUgXtYn1B+01Y8CdP6tVouXhMVeHPkg4sl0DL/BudDu/KikhDuYI9G
g0WIUUxlebCWZF7iImA2h5S+11nWph9aw3i+Ft8vwzuXXZ2dgBfRP8AC9HVmk86ADLKp9k4F6WL1
GLYLouobGiPtT8fGKv3Oa8clQfgH0MHOGFo5HepMEs3cyfCWh2hCDC0OC738583z4m06VY095jce
SqCHxUi6H1p3Y4FXpNZmANnewmIuChp7K8dhGIsrzeULn3BIsExU1hE4Pdi1cr6EQ7tUZMXEgP0U
Wl0Kf9NRQ3mDihtmesi1F6TNCi39slLhR7fyGrlrZFAHD6E7O1QCE9OPW6NKc3MtbSy3iRUT6OSJ
IkvA70pT20HpsJLODt0XZX3uil6cXFVb3nPlFu7n0OstfIFzdEZv/HqQ4RV0+R8gxN/dntUsHKgb
+SjEjbcUmKgHppqkznjSoKLqfVmZ5ofBp5Ku+7a6F7NZRLveHQTuHOmUZCC9u6/tXClnOyNeezLC
+avLbOc3eLgSTKmcx4/uMP7CbsS+RjN9kzhwq0AQbXjQnNo0Nl+vLJeJaxvgqnPS/jxjFjrVnVBx
KmqG0fHEgsJnIhfmXWDqSe1XENz/KujCy0K8fZ1sA6OhI7Buub+ydnfImIMmvnnq6Xl+ZIjV7xpg
6AiqCo6cCTOL7krr4cK/ZF1+JtB/5CyCdeD8pvfAo/Z1aFT+CaCHMIFf1Eptw5Hi4hzUjgjvAGij
nTumeXgybFohc9zOdrBsrCEoEjt2hjYKHouxW2RcdGU5vgjhhwK0qoeQ3aSH3N6QwZZ3Pv9X37Ul
M6orz3DZhobX5a11//+1vN+oDQxlGhSeM4WntAv1TU1CdE8fPrptmyn4PbTa2PAXqmuNlLdXpQlL
T9gBZ86Kudy3kTM0iT3Q/q3LQHiHVrSRPiodjOFDWs5l9lJETh/ehhYS0Ndy3HUlvtpUTL3QbQXK
QpqLWsbFOqkKvI8Ks5bnrjCj21CHKBD3kJPSx5yx6AOWexjviMZxu9hCFd++zwqEKPduOidIorWI
4x75ePndLMSI7+XctF55mKRdfplSGxaII2qoB9Q31X8dz+igoprU0RVe43o+vH6IFc7M3HJ1WQfj
fFEypl2XDbZZGafAHxCRzNPv2uvn35wl3gNnYbqbrWy4R8XS+z17S3KlvfdHO+ji8qtf31otcJ4g
h/h6r9ljXlcobRfncXEaa5tFqb4t+8anW0PqIbdTXqCCPTmZ2zwHtEsbTn6ve0Bi3cM+qi5k8NVJ
PZXu7IAEN9mMi0zkj1AO+Yc5SEK1LxZKzo2aVNBNcQY4zdiVxOh2jt0htPsHDWj9FglId4onFzME
6Cw1ZMm4ymr3l+sZLpXoNCNlk/aW3+8QV8/SMxOryD4Ps63DeO6K2vha95TK4sZ1tI9BG4emmcWe
1cMINrOku2pO/HbpgUIHrkWnF6Avv7x+bZVeIhpjpjhrP8UTy4nm/mR1i76jg64O9AHEOWI2HptW
+queQusEq6j//n4OcLlyOCRRogD4sJpNAl+6uIdI1Xma+MN4rlomQTdlQi4Ss8ctLE3Gkd6m4wgf
4y2r1c7e8JSZn91cmeX+f74NJuIufD0CQQgM4fWrmJZFW2GJIVERzK2z036AnR9C9tPGszNp4VWX
9zsvLYwP4yTLeB5LdWUR/2mr/L2IeROgPE3aLuAQAT1evIk2ymjJ5VlzxgQjDQ+rKMMSd2OImujS
4/MU58k0NreUWO0Pt+lDGwcAV90V/TS0S4xednBqyhQ1inrsjW4/tPnYblur8QtsD017xjdxNAex
h3Dc3arFrKbvCd84Oo1ahefKTdAeMoKyPnVR2iLNH7ZN7e89rD8OCR4E1e79N37ZKOdxmcKvD8rh
uqovvX7j2rKdJTUCdTZC/+dkhsa4FVnxOWt6LO/ev9Sbmfh6LfoHAAz4vsz9Lq4lRB+WmNyo86iN
nxPMMzdOSokHz9jM+aEe6I3GeesEat9WvfyokyzbLrkcvtKRG28AxV3de5cJN4HeZLrC0gd1Qopy
MWGZaWjqdhbt2QD6mm/6fkxjJI+bfmN6tDA3dpcv17iwf8jzr1fYqjtFVsL6JnhcptuEE9+cmn44
I2kXUhV5Ze0cR2V341EXPbqarmrkmJ8700iN5xnWYH3f4HaxLeayL78sGQ2qLxGNjvs8i4x0V0Vl
e6ayswNao601/EIxXk/7wF/K5CDo3vfx4qcBzoxFIfyvI34nnFlOlWssi+mm6UdoXxy61LX9F8NV
uSH2WKraajOOhGoaN+4U3kEiatIri+9NY4n3D9AKpWfwSiuO82JF1DoxXAwX1dnxnf5uzjwzBXfS
1eXRYkIZogVWWOm29bpmwRSpr3/C7pjCvSUElmRhxyI9QY4wtzmAjxzpLD/7VNapmo/TYhliW8+2
czN6yXAVm70ujItvCOmEMmPluTCauyiZ+goAQKZVew4CVvB9pzjZP+QZ3WHLQn733BSWd2curZcc
DLv0sntjdDFVGxy/QDYdy57g8/+8ucC00C0GxsPk+Q0d0G7NOSxAQxA6nfo8+SMYygGfCctS90MT
Zg9aR8kDOb5903peI2ITZTOcqCN3+py2gCavpJD/2FrIK+CRB550Re9dfNopk4nWQ+mcOxrJ9HsW
X8eBVS0Ht2Hev5iMoa9c8Q2ijonpiptlVkp0WQUcX8cyNYyllRhmf3b0mLYbXQfYJjq9zM0tH1Ni
o9y62u6eLMFf2oWKNium4+GKuSlKx7vyRd6+AB6fm0CTAZbQm7vRgZukZu23Z68L/PymXBiCbc3U
Hf0fQarzetvhMWLcvL8M1rf617okTQBwBGp43VHoLV7Sr+CMT0RMnxEBFiYYl87D8mKsLkCkFXnb
XHnj/7gao5iAETp1NonLRb4JMbIiNAQrMcBaqt1SLuaymZHYOzk4rP33/qNdzD15NAuGAAhzZrps
uj+ny1+VXDH7o1cXi7tb+qWld8hshLGk4VypBN4+E0sHEAyFCOz1N7I6deRNQQK8fpdLtegPo9X5
2Wc9MNTGijJMkivNl8tqfp3xUHnAkF9LeTiYawn912PN5pgNiSd8zHBczxIbhaVZQYk4JCHFHpFP
H7SRjumNtEjEoBXb8zBuoyEpfxgr5GXHpCcr4kSzskZsfJduabYInS0MUV1cbra+EE0t4nDEtuyq
V+dFHOTuGegjFcNgDII14++Lux/pYQfu4j92kS8fGEtFgmaii1w9zZIPi/LlN4wMsE9KBHo1daXK
J1nX+kvt2qK7krqtq+2vtb/eC7dAPg/FYp2NXySPw2x6larc7KlKg86KUzf1N1k5Wd90mwXP2TQF
dB2j8goa5GKbc9WV08E/7LjVxfAizlWiJ1HQ4/gY6ir5lQyZfEmMcFl+GFXTqW2J3sR8RVbhwg9j
nQtyTQz5gCqzEQBsvH7rlQRdQ4vefJz5NtFNPYHFPteuqkIZV0lpIyPhyMI/JF0qkTSKJr+svxqc
9Mt2jnSKjXrZI3FxJRpc1BDrXYEfWwX2wPuATrjInOvFTXCU6yascpddH5Szv2Fx3GhbuB6aKW51
SiaXSEQXvHKOGUCo9lqGuX7iv5YA0Q/ZUs5luG/gMKilXr+YIuhxmZkT67FqrDRH9B8fh0NbG4vx
xcHA5mHpK13t8nZsR6SS5y77mAAIkacKSoJZnBz0h6wYcLknkT8gHF2bYf/hwr2+QQIF7V0myNTp
3OjrG2xVmwSF2fvADhprQYJsgD6WMpXNaly1M1PizdzOCJzTa4+yKraGJbA2oqVh82iGOsKyHDAA
gyfAVC5HXOWU1bNdOWl3TvRU3SyIF+v/WlAhbh43Bu1/AHxadnspUp3E7YA2Pz2/KkHidGO5bf8s
J5n1jPLnOg+3ZV0bYb+1U8M6WnL29H6y5kjeJ1FVF3sjSkURD3U4zo9h0/p0RIwebap2JBfaiTL1
jJNKcq/dDOitvKAZnjtIs/fJgGKlnEV/x5Tedh/rwk4ZQpeG0P5D1U1oj1ZzQwMMx7x6ONpTjtQe
hgbGE3dVfqHxxGxf80HLjVfqnDTZLGZ5GprpDrS+Kx8SVfndtR7Y5S5jMa0cdWrhAKyiT8P19beq
DQU4zu2tR93o8RZXO0nTYZ5xLxe1JTeVK0p7W5RFrvcpMXxrTxop2TRbx2oQVq/gAdaV8XrlwI1j
8kJmt4ogXhK7eqXddFBu89Qvyb3upuwY0X7GNa2j21ElxX+hWyVHa0zUlWjzzwvTnKQxxhYnnrx+
DYZ2axu9nvZpitzsyLxMxkEFso7flg8inI0vUPT5zRYO9PH9I/8yo+MTgI/nkVdSYBAygX597awu
WQvTnD3VOsiibdeMIqKJDEx2A8Om2Ph9Ujov+WgFm8Ws8ycNI/1zGQl5JbC8fQcgDLkZG0QjHbZL
yL7BtLQVyhiehoCVjpuWHVulnG/lOLcH023y7ziDZpuy941P77+Ci0ONN0Ar5A+IjQY6IOeLiFZi
2tlKqYzH0MK9DH+RMZtvc9EKdwt2cIYM2o8Wjl8quhpM/zzV6yXHs2LAABvTAQC9mgb/nZqYOcC8
NurKJ71Oa+hYO025Vi8ztqL0ZlbYo8L1VGIFPqFRkUVutTxPk0e51c+RI7JtbkxC32pjZLJAMaST
R5twN/03gWWaxe8ZsqLGjzBBhVxj2pQd+tSO1GaKdFLeTvWQNXGYFfYc+/U0YeG5tBaT6qJqz0qn
SmICxi7c9SOzGhkKe179tycYj0z5gaTlVlpv7QDNVcQsM7fY07JV456+iiFw92mKoXshMVMPvjMv
3xIiYPLoqabxDxOIj2oH5HqJYESYojt0Qe42m6X38UHI/MEMfi49LIYNNoN1ckL1piQ49MiXHOhv
Cv8hCVN5Wwmmr4dZRt5qYWDYA6+KF9af2r7pgm1Nx3TYBiOyVRvZ2T7wAGZXzTNIdtE9VEnYyzPq
4gKdWkDGjFSVNyZWtckqmTMSRje62Aew5Z8giQQqDrKk/VyAbKAI7cQyffV86X1b6/kQ3NnQPYC7
qfzDkI9SMOtsMTXG0gmNBOCl+hjKytCftDu3xyKfBGAq32mNW61J8eKw1nO28wWzX46pagTLgfFG
54pfrWa0iqiRskHBpHPjNt9CnQb+w0paWh5APBvWDahAr8s2cxSku46MyNmQxTlLc2x0ZX4QRGDR
7Be9tMiNy4HjbQlmtvSkaqf/2vqWVrfQQEuaHKABf8M5Cx8qLfUnW81TGCP9MGL2Xqk62toS5AOu
gna5Xco0OgJKokjamJJR5CbKMoAL0MbCU9bkyXzwNN6z2EIzFNbhIj5TVpbRdjZWLI9fOlWzsfG8
x+kD2J4pviinE9GhXup63jCnBVjXqrCLYK54WbJpMaFDjcdz26i8mZ2pNG9Cqxp/NKVMiy0yB6qe
CZpj+LGj8HRuMVIfAuhlmdHEaL+OgTw2pbDFhoAwnq0AI7znHokZAAMzjTvkLWTkz/cshFJ+72zS
nLtkspW+Mbxo8WLPMER9CAajl+AOdSHPdBl67wUWSjreLo3p4do8ZfbPZZkLNpeuYbFrW4ZewcAW
R2XsrkZZ7ibl1gcZaNd6MYDULOnez7PuBtRT1dv7Nakho5KB+XEyagSODQv5XYg0iaf2IgTWIe+k
kriV7byMFu5mEUX3OLpKlA/2MswoeBbSSK4A4N8GSdgtDM5Jwmni0dJ7HagA+gIF8fP+CeSLvQUF
F+5EnZm3s6myj2oYVq0z1/1fD2Q23VrXQ2FdW6juxdlEhxoIBwSup6Jk2iJlmb+EIlQ/o6CjU63Y
z9aZdnZyX+HLfQ2M+PZA8jy4rFQcDBnp9lzk2jI0OwQPHO+RxbxYVjyEyJ/L2GeDwvxcfcezZJbj
HdBBCF3bDqny7Pj+yfSPwxmhWwtA5KqZCuDm4gX4nVyEP+X5UzWZpEZtmRb3HcOpG1c2ybMzmu7R
c2aMHfsleJwi6CtGnxuH9+/iovzifGRTopi8Itc5my+11ibRTmVkKflUetIq8Mjt8zk9sL/wfUjB
spo3ntX6wZV84F9XXQXtkGqilf1/gLm/ivZS0sB1y6V+CjAgfFQotP7uk2o5ArAv0Q1k2HKltvpH
MurT2QHtDReW4ta5KLTHGt5Y41TqqQvSqjoa1VRMOzBfmNk3SgVba8jC8G5u9KcqNcSB4XIHMpZs
7kMLmefh/Zf+dvX5JtMZej8svlW24fV+qzMwj7Vl1U+6VeW3rq+bWzkn3kYzUz8XTHGwhUmJCnoy
hiu77h9bnZwE7j9tBWhfb/KhgFO6nBr15KDgfDcOjrmdtDd8n2gux3PpUduKXjy9/7xvPzcSuLSf
UDhgqaPK+fp5S6tBmHKuxdM4AMasc8EpaGgli3jK6z3zImCG71/xz3Nc5F4O4lgWnFjCy5sNrv2W
bKFT7mORL2BcK6wN6Gb4YTYeU05WCwq0V+4XNI6cfd+4lUH8TrKo/0w0MNAoCZv1PO5T1ZwGt3TE
HT0KDuUksZdn7hwEPcFFLllsqNmJfs2BHMDpFjPyfxsrkbPTxUPekstt33+wN0sHiQHQEQRppJZX
b+3XrxKeiQLMMIpnGYhy2Uad1xwNcI8Hqx7NYxBhLhYHtIjADlbBNX/Hiw4Fi3Xt6RG1yCgY8l3a
URSi145Ep/7Z9TK97wyTJUOmBMm2bDZVOxZHxMCcewdY4snAkur5/We/HICt119bZfyX+TiEm3Wd
/RU20NK3gCy35hO7RTsbQ5SRIoUevd+olOeP9K3cuFnMoDuIxq9ehjoryxj3meAjKAPJ+FB6n96/
pTfbidiFUuXajVhZVO7lymbm3hgldGJR5OWTA3fhiHjjkoDtdr0jWkHJ7bi015QY3uwn5O3Yula0
6nbZ9D9fv4cFNHlCJ9x9ahIjCc8YkiPs1EgQ5aqJiqMGrfrz/ee86Ory5vE/WV8v88dVWu+ils8M
coJhSuenYTLkS9cY6inILXHISrLr9y/19pXS6wd/j8gFBzPzk9cPh7QsSGIdpc91Vreflba/6jz0
zxXlvYyHZCh2vlGL/7VIJ4tdFYqYLBKYaVy8vmjLkA+oW5M85Z2TnqnZwg0G64o0L/Hu/CYIzk1F
2hezs8crDdC3r5Yrw9hnuktDjNX9+tKLPampKIfsWdGbOcK3AhBrjW16n7QQ1a6cgwx0+HGvAiOK
VixXIFbMkNe1+/pyisVMDZUHT6QfTfsIekI3ZFtLITVUS+l2v80A1v7LAr02g35gIcw2kYKL2FcD
sqzxeshmcdf3FuQNuzZ+hU1T5Psuz+WDDiOZ7B3AIG28GCIH5UuXKTs1YdE5ZYw6ZB/GHYqJHeP6
LGm2feCNObpMcDNutLbUgHR8ZA0/rTyMyrvCw9uLKqtwrem+X8ffcY/nl3scdFfljGSC5lMtc/mx
EWVWAoXL/bVVPqbLLh3M5qdFQCi2yhdtuplF54yxT5S+69oBdguJtQmiKKva32HnzjKeh67uP3h9
Z3wVAJ2HO1CQ3aesVcaXsBq6n+ViOWIH/Wp58D2ZuJt0zLz+1nQG78md5PIT1DDFJ1JzVlyMtJY3
MH2wEs1tOxnick6zD9qx0fbWKIGKUy+FehoSa+hvqqpbvK1iMrHBxAVYW8rwqYqHXi7mxo1CLXem
Py3pEcduc2OEUFM/NZNlRIch7er/tAgLdkUJV/VQhqbOnisqd+N3a+O2+QCKW2xJK9W09yKhzDM6
tf5tKpzSiGns9v/xL/h1kkz9M/JH7ezcfsirmKbN+NHQc2N/Vm1dndqOc+EEU8sJdyijDWI7Z9bw
1eFMVztoXIgC0MDrRjDPALzjGtg1iTO/72/tofXACmNGp/y7uUyRKzZN5lwPIdXStA9NNbe3Lr2L
/KPXCdlsE6q9adNhFV0ep4lcLc6yagw2nqu8Y6sqaQGyh7sQD2oQ7sHD1Gf40Mz0TjY+Smrjp8Br
iuSEZNRoj7vFTvKl2FBvRfU3aQPIib0mrT4NsNiK7ZyOw2Gcw8x5ntBBdaHPlC34ElLRLCY/nZ04
syMK1P9H2Zn1xol1XfgXITEPt9Rou2yn4jhxcoOSdBoOwwEOM7/+e/B38xYVudStVtTqlpoCDmfY
e61nwdeax60oS/+N4n3g/q4VMtktiJH2tY7tIN20ZuqlD3DXZLmdWmOyT4WPCfAOMb742ZF77e7L
WGgc5Xur68ttXw3p75hl6luMdu9HkctChZpeyT1KrMB5SkXsP5Lo4ckd+SmR90b5u6y2lO4mjxzl
Cpuax/hPQoGzSmAh65x/mPzb5tw5w/jUaShEt0iNaRp0TG5dWLgtXTFRWsZbjvdN/5S1MzHUoSdc
97MfUfRHcFZQcVIw2o4cBplFqAlkQ92FaZvU067JRC2ebUXO3z5oCSR+LfvRDtoQmHMyhPzUSU8h
NdNC2jiJJmEd9kNehlGDOupYES7f8t1kxbjzPEizIQIRy3lME9W+KTl0vxfl2z8kWBraZuDVjqem
D5ofEhCWOEky9sq7cZIV8IfJdUNbpKN3lzWFU9zpAJt7dmNSvDmdbIp/IuW3NiWBznQ3Zpeav2ss
rdExq7pAklnAzns7VBOyDsIfa3WHFDt3KG6A3jsjya/cTWapof0dNVOf3fctZNmXtHNy4yjrCXIV
/SwtO9TZWDghUbLYKRiPmCB8VosjkKuR9mKpoEMXSZ/BMRKC5AJk8v12ARyOzA1enGz13o/sOy3p
0vje8yJp8wRNCK5+WpgRFbxcGNs2UvaTN4/elG7T0hFiz3bVpVBo59UbdmExhJ0TYSwNMQVYM2At
m3QNLTWTvWQD4by2RJ10j31EOW1TGL5UCCvdrgzt2HS/DlGNEyyylXrseKqds60n5P8PVpUYM5F5
FCmgBRtpsR8dp9qljUkbIbMxIm8Quqfu58BFHpHjikhsdzPWGdwpo8y0JpT4/Xb8D8z64GKE/ZOR
GPFnTiv5ahlG0x37gBf0FLWTN+Kj0GdA2qKElys9p/lZ9ahcn/C/eD17KZWbm8mqrOR+anUNhk7S
5qO3xQVWmgcNF9mSmjCqf8shSLXQy0vtj4Zbv8fJEDg18WyRdwuAs5YpsyXyPQ95NBvAxca+Tvjy
qqpFMNPXL36cJONdQ8rAXVLDGNhmkEkAgjtV4/4bZ4F4ptilafgQ+RoNqSvaTx0awB3O/szZ5IKR
tHNqu/hjeIoIxGSIqnbjgGbUD6lQw8mbRBH8510W7o1l+8hmB6nDWqYXux4qISNRLwWgsYr1qgt2
Y274oebqvbaz3aTfijxWt5JRro8QbFiRlFOUp8l41RQKlK7x4FroslgLWdoDVRaHtvNR0s9jmzDj
tu1gbkQ/DW+wleshHOYsvgVRvt5As3U2FyEdRj86BNblJqimEJsPpVG+zJhCftVcF/VTMuBRS0pt
g7dKv/uvm1pc1Zz2qVzQe2YPfXlB2xpsnuZkfUYNEJ+axEmrrW7DFB2dqfkMTD3D4Vx2w43t3vV9
clnkMy6lNlz26xTiWTWF2cSD9XlIArZuc5LsWVL8pyyfiyfXLV/++11yFqIkDIjq+tCNxnWSltlY
nxFDNj/GKXVCPY27zYh4aNp0DrzWutbz/1pNoYcPFx/8Nh0bSFerWl5ZIVtK+yR/cTqOI2Ec1JBD
yqJ/xqTb4qCfKi1s6a5hHmz8W8ie6/GMig3lGBotSg1X8hNR6JLKWe9/7oYKKxVSVnTaRMpvlOUk
zbbLbHFsZoqLmwo70rdhiLC/fPzU//ITkEKCheBQuCA1VmczJANq7LtMvrRjpoXTkMFZHAxpeWFc
BxUt8lmGsT54bzLQgh6KgNPfQCpcDzOmQtp6wA50zBvr0xOVXL3Paq954ZhjHWgqDi20JsO+t2Oy
1RtTydePb/nqguRcU7blpdssYMypl59TrTephqbbfDGIw3isB2yKg7Cdezo79T0WkVuI3utaLYVD
9BAORZ2lZLrWHXglbFdMmNGLU0pV00FyWxaqAOFI2GlaXBIoLdzXYfa9L7bboXc3raF81hAU3qKn
XBdBlp/CfTOJ8F3jU7i8d8/B7FinffRiy24AkWPLJ9+vK5AEEi+OkUuxNw2pbYdYj77nS/C3MJT1
I5k643PlzzAlPn4Xf/lBDiXcRVjGu6DbvDpRThZtIJ/57YsBJuGk0wr53uVABzfCwTAFKKsR2xol
E+UxcwZLHxscSLKAr8ExK/1X21e3WGVXXwRsJGcB1L6/Kzqwl48oi4KgVkaS04HR1RgSe+D/bJt8
+GEns3NisnibnMY64tnX7zJROtWNR7IentAIEczSel+GCia61SsKJjNy8i5XZ60WVXKPr0Xln7xK
+s0RsxfgWoCF2AI/fg/rugkX5avAt4f/kb7KGpIrYymKNPf9TxmUjX/allPzoeHfmgdTZw3YuWOh
ur01FLW6Me2va5LMf7Ct0IwBYaRCv56A9E4hWdMo5CNjCX5FBKU8VuVM9EJqBkOwc+ZU+57DebA3
jdtMyd3H931V2l+EmmgboOLwD4u44/Jto9hTCpt1fC5lPf4cTQ0/rpxJC7WaPPuOFas9BHasnUmj
TPG1ZN1r1fVz6LMBv1W7upon+C0L+BLSJrrppdR9+VtI2LQbtA752SjEdL8Q83acotJjBFnqwVry
PsMuCOIIJklTHCJ/zr72ao6s441nslznf6s8XJ4iLcj0ZVnCTLdaE1JhWN1Asfg89bq8U9NUPNlq
9DgHIlH6rQDa/fTssXmxpK/9oUAZYzp2bkzS18PCpa6Fkpg5k+LcWs8WZFj907x3zh1RVeXGlV1a
Yo6w9Velt/a0TexOdhsbr5Ibku3UmbuPH8L1B8FiiMMTlgKeAES9l++iA2+ajrU+nmFwFOeMnOj9
7HXBxoxkecitQbvjEd3aVy8P9vLBo6B8T8pEykhJbzUZEhpk9VURd+emnbsgdCNJgtyQO9odlZ30
8PEdXs0zBHLybNn86EBOIKtc3qFANaDqwjDOvp53cQhVglpF0UT/CoIO9jFhWTdODeuJlZUWdAzL
IFej/XBF4S/GhiR1JF32PAfHsZ/lo5uMYnpCdtHfMY6zr3SynR01XI8vbM4T/8ZL/dstM6uz0VkY
kWDwLm+Z6EajVHqtn2fYV9Gemlc/PcUd2PNICsO4y2nh5Tfa41cDmbtGwM/TA+JhcuS7vKZAX1I0
2aSfCf0Q4FnauTlSWunsje73nnWiilS8URGMio1dRsk/H7/kvzzzZS1hSqfYwsZ6dcduW/PNSGWd
WdPKNsRzp75VC843ayENHVm90oNMqFJhGfA2EU63GxPs1ZC28PjQuAPDyVeM1vry9mk2VPqkmeZ5
pv/Tbm1RafZdZoBuU0EUixtDbG3vWXZznMmYuExue/HUXV6uSST8KVyaZ5mC/tvWde/gM2hLezgh
RWjLQ9dkID+KKGktLJEusszSyUbtF2ISy6Ji3ffWsZPozGIRCNi0QZ/nVtjbCeKlTW1XTfHQNpNe
eaBCnWRPryx1NmXqcEqqvM4PK7NJdti6QdqEBJOASNpwVEWN2zcJJXFRVT0AjtEXznZ0lk1/G9jt
s+jHtL3RGjAs7vViNuFZsKdeImqXXt+aKtn0oi3pJrnnfBopOfXlOYVCZePrAc5VdhHb+UTk3kMn
qnLXjO1wsCtX/uz8ZHqDINMf0I7qt37U1dqCT2ZRbiyjkby0dc8rsc3eSUDXnA1JsfsgtFgFJ9IH
is7Y5L7UDjzwiioj+IlgV7VmoR1iZjHxOTUqeQv5cDXJ82NA4aEH5kBA4N5qCkT7lqh5LOezacok
B5KSRFsxjVO/8YzK2eF1HsI0i6ztxx/l3y6L3XlJCGDP46/3HJikPKAvpXH2oK04d5qrSHwjv5aq
dV1XvXZqkEXtm7ptbzSq/vIxsp4xCywrGifO5b//Twt0VBg50fXpZ8Ro2b+u8udtojSTQHSsg/WN
u1ybOZdvEfUiF+R8y85+vZpRN5LBPPf6OcIz8j1GI9RtOs5lkkJfnmxRCszpA/L9YZt0lWfu6nig
YWHIVN0ZaIxPvvKm/hOQHPetNzPLDGttdr1wjJW+VW6bTruhohvx0iHQTjYgaoS3BWhUHwWW5j4s
s0oGW3sQOeYR1S/ad2NqRQiuMyhu2Z/efcL/87EhU2ZII09dEGmo8NfBAWaaxfVgVe2DHGBSPsZR
Q2V87lMw+xgzRPSpymzKmvTHi2IT5bP7u8KhNZwAASdPgTbDspIDNbV9R/qxfq+PQa4dMBqhrC6R
bw8PlZX3P1KTHJ6dmDRtH02ZJW+cAta74fe7YNtHxDRzB16u1QDJ0rycTUTomETzrPnSBrXxnOZu
TXeGzlIaZlE6i3uKx/2zkk0nzxb1ti40KDsnXzGPyxuuktXyxUrNzhzz0bsQlg7r8iX9z4Bl4x0k
NR3OU8azVRn23zmbN3pmNNbW9ej/6SEfU/nVFK4ctsOEEzBMtbmwbizi16+Xw/tyFsPywVmFOePy
hzSOCubRcdNTGtlj3W1kOTTDW+mgvNzQW8pgFk6eomUgGjrToWx619vO0mhPE8rx9mHwVesk6Boh
/hisIyWbrlDrAkMZm9IqdP+PLeIRNBfKnZNXqSmHOROXcuNGqJxvbApW8w8peqaPTwdRN8cMlsvV
U02gzQ1tHJknSlpd800vDXFHL3YwtpSkq7Tb4IeInP2scGy8fjz1vTOUL74Trr1k2iBd43vhB1w+
SL0PAEl2jf0Ag84ekfMjIiXSOxF44OEXFkPxJSXkPOG3wAbDOddkeS82eTSopgnrzGxHmutpBPS1
deM3vN24Vps+9p29QPvLEu602UPR6ShzTYB9qE/RhevUtPJCe0AnVn83/a78jFITSkJWBK06aZHQ
ly6TORWEG6qMXp5oiyZMunGsN0Ygred29GE/5106xSfgQ+reT2C+7eBBxu3G6hGK0pJiFL4VTTfJ
fZETdArbkrNCm/V1vI8NoxpfsXaIr22Pjnbbwu37rXnoTU5lYyfYTJrS/+0LcoHvi0L1/xQRPYuQ
nU7DAYeBWRzKgFPXwfW06iEvHZCdbWFySs+wTB+BqeGH8KIUdXIIiE/4p4oqPQ7mhory3s2dKXig
1KTVh6H2jLusCkrBDdr9tLvxhnmBly+YIhdrKb2jd/7P6kBdDBQ7zW5OTjBvqmFLI6Q72jrtnQMY
8fnYZqPx7eMrXn+cKNK4IMXjxXt5NZ7pe3qstGlyqkthd/8E/WD+ALvu9weiK+OKjKHZYIGoI2l6
ISV0bwM7CYwjLtzUoe3oSpBgCWjhme66ocf3WSaM6TDHpTNu7bQ0XYhcgfg6adUgnpzYL71jh5TI
ujHbvTukLp8dHkSkK2zbmLquggAKfXIgAWvJyVRVm94NbSorA/QETOswaKr0LjGHSNwHdVcG6MLT
MjGLjVLeuB8INsC03mfRibW/NXel35ZpA1/S1L85og6eHarc8L5tM0fmMJjoRZ9gUE9f6grazE4F
NoHlFrP8PUTX7CWbhSEPfDI6/nXHVXO2HZtsJB1SS8E1bgwRmVgCGjt/X1Y9v6U+F6TQZj9+t6vT
E1MVtgsKtZwgaDQxdV5OFx25yHXcBsGDh+T8T+V7DvJSAfXOsKNPusbbCnvaI5RmEhnceh2rDfT7
xTGa4X2h9cKbWV088KZ4BszsPwwcz1iI23TAS0C+r/zlJWUav3KQyj1gZIHxk0KRI14bCALuL8cf
BAkSAJj6jauZxk/IL22rQml407OFQL837o00m9JXCoCIVMLcz/tu3CROpX3lI53BNDlRET9FdaKL
LQxKnyDHGafXHh9EFnyNjSR49qPZahjVTHKKUgFoI3ZyQfkEb7bMjs2o6l+jMSKauHHGen/ml6N0
aQnxueHyo3+xfiyzk/I1VrrzMHZVUUI2AIoYPBlO3e0QstTN3uI8f3CKVGaHxNGKN1tjrqRj7Dv1
XEGeQsj/p1aJK+51emcilAQDa98DVWMFSCl9yT0pSy6d4phjsk2Rp4/oWCu/brVdSdeTHYjEeYZB
r8hZbB0/tesDyv+42OLDC9wfTsFx/sWoR7989DMRN1uvSRveoONPcDrHVNh3ysIj+kKLU1qfMpjP
/anFaou4IxnnajMYYnJ2NvoLjgBFZRrIUPxZHpTUo+EFXiaPld/lnVUBNuIp8LL0s0QziShhdCdV
wUeo6uhbmdLCYsGirkB8r5/Z6ZsbWXAuGr4c7RXtKIW9Vo4pPOcax0Rko8mBFBZMAAulVql/hch8
mIYVB6WvH39a72fh9Xv0aEtg2CU0Alnz5bclct2Bm9IZD3m1dFPdTPk/2aTG+e+5MWX+2/BTmYSt
Ec07sNCT2E3JYm7tPT6AbecZSaxCFU2N+cj2OjOe1bseO1Wt9RqD4V8gdAXAvB+lcHrvJU4yllpH
H2qLVX1O+reqyb3kd530aifxJ0XBLqgbO9gEbcrq78fz+BJQoBI4JBAQVAlbzxtHlL/MLvwmEiFd
tPQ+8ILLJ4B7yM/9IpgeXJSQDUaioPtkabbVPfLNmfqDrXosBEHfieYxbfVZDDd+wPVOzCKvdWmj
UwZyrrwTtHxGGt298dC5lNkfs1aPH5XdtcAD8kinkJAWULHAKc9q//HbX3byly+fDRjOiWU7Bqtv
TYhI8pJifFemJ0iVQ4atX5Pn0cxJrNOdyrsxk6599syklLVBFWBjsxlv6yJY6+jKIirVfzDiolcc
gPzYio8RMdaEgVuDLN+6mhyEzWANVbaBIaU5TISaZuwLvTX9Zpt3UzM81FM6HnwCvuxQn+O0P8tK
5uYdw3Uocvi+so1vPKbrF8SoAMuE4pEuhbUGBOhG5qeJ6LUHvJC+cQBmqOPAnCu/+FzibWAxcPqv
Rsd8eePCf3k/uFp4VJD7+HNtOaA3VI5am4qTn6TdiKCSisGr3sXguVEMjU5/qxF8/S3Qe4dFxC4K
ryXT+uW3gLaoq5NUpKc2DUqSUnVg5NueLXT0id20L559PTIqpJtN8qsjQKg5fzwgl29tNSBpTFKl
JJZr6QmtRA6csLwU4kLwUHcyvR+j5ajPtKqfO9omj2Yezf2NvcV7AeLykgRWLPwEaEh82+ucArrD
eVXoscdp1/BgS400HM4Y9FTzoOmlqt/yuBXNJhsVWtQEKh3CGukk/icjnorvbmzEEaTqHqb2C15U
4K6mPhXurRbpX7a3Dvx0lEK0rWFjrGu4ujZ4VeCq+FQHEXvHcNL6bP7dD233pE3wT0JVCNwv2dK0
z/Kkel5SnxYCcxsZz4msWhnvcRBp7cltMQeErlkk2lMgcxehwYSJ7qiNlvNLiwxNiW3HO5D72Cv6
+EZ14fpbcmz0QLgP6LYBUFiG/P8c5mVXV3NDV/tUjoZxn8Yp+qBeF4l2FEmOhDrULFbFHR5NWd3y
k7/HNK/etcM6x6l3URngV7u8eGE5aUa4uPcw5EP1idzM/s3xUfrJELE/gmOvGmKmkLnVfeJ/2ihy
ObrQl+ZPo0y3jseJqkehMr1McK0VK3gni5+zjRbwNaWvOn8lTqFD4qiJoPxe15N1dNysjyO4q8ly
nG9j6Fq7wKdssxnnQiIt9ry62TVDoI2n2sAC8lvVWiXUczIkTaN2idanMg6nKivpNA29K73TaNH9
/dITe3AHLK6y900BQC9k4l5E06SGNSFgUvmTT7XjNIM50d3E1Ld/DJYej/nervKFP/Xxp3tVpeHb
War8i5UBWfh6kvRSr0LYV1PrcGd92GS+SQqHMrXiWxzD4twgkYIItTcqREz3ovTkz7Q0bK27+/hn
/GV8oRtaGmi0eOh1rFoNGbzppSYQn3xmzGKrBQ2nAz+ZdRTVjT0c5sb1t5lyoED/5wtjgGNMI/JA
GrYWSgHK5DgSk3uBsqDL2MaT3qD6pOQnaApFYVGkJywxt85G7zyh1ZhmA04/jZnBtq6y7LykYCfb
R/PDoun2vI1Ke1ftJ5CneVjmfv9HH6s0Cnu48cF9ZPvzo2qlbHdRM9gaanYbpvIgUv8hTSd/17PT
85aynhHt5wAuO67+oID6rYPm/BZlGRiwpimm5pHNq+EfI8oR00MSTKn70E9O3/7MJ1IHnjQP8tXn
ubazn/1YUzXR6gEYjBMB1B52dBcg7G8bO4tkv4VLdYt6+75QXT6VBczLppZ1DCezuRoGS8vAs6Qe
IKUuU+zP9PDV1mozOX2uQdR85YtlmwCSI/jC2aD8Duu898ct9t+5QRhNe0IepEy1fxDQAqz9eKj8
5dcxBVkUNl3aH5go1oXEHrVBEvl4gPNuxqUHzmJI7mxDcM4I5sz3DrFRNo9D0rnRq1mNBZts8kJE
DY8Im+GXAPevtQVvJeyf/VQpYf/nwUz9l+0OJi1cYnxHlxNl61HdHXGunnpnSO91P8VooRQ1lvjO
bhkoB3KayaW1EVhLdWOfeL0HWI6ULkI8cwFerLUgw9TOWQ/GniiKxv+XKBoEnJ4SRyQHHeoktxL2
jW3WdcWbxE1KumzC/SU3YW2gMb20MtPILE7OiMP+ocsj4R6DaPAPSsgznpL53wxyWgg7ePriqgFB
cz0E5VmHG1jdmMDWquD3R04tj40yLsvrKjNSVb8y86Y9pXOvTWKD/lnvt5Tb/BFujDMa9icHqtlz
BxpX24Cpd/JzN9c90Tr0GPFjhAPW24TkBh354ktdDr3tQj2IWu21yTU7OjMLacldAyysOi4I6OTT
jCTNvbVtdq/eJJMwSnEwwos3il3s5SjKyTIorFo0p1j6WfojtaxEfkYW7IOapzN7byNLLiGWM19C
VAVSiJ0hF8NXot6zvXA1UjtYugxQIxolcQnHmQLQhjnV+x7hzpcvaO3lZ51mHRyKfI5+RFnvxWGN
fz7fllXhvwqP001YGxPTPX3PyDsYMse3AK6jFna+BapvD/dOmQm8gEk0LqCC1De0dtuS/1Qcoy4q
fLgIphP/cAlV6re2lunOjpZuCQQnSjjezmZDXI/jyK54ip3cCug0B/aPaEgN7b4dTbf5rOWju+zN
XEwOuIF85KyGKY6towTdzwxxxl3HuKxDY7DbNqx0+s47Y6atcufCM42OyWjAC3Ryk60dWFOPUPaW
ttpPN6Pd/p40XMVVSHg7ToXczXyUcs3g59o3FzQ8iIDEUqCSP57FrlZaOE/LMY6dM3IKZ92WcQCP
O8TJxCfNlUb3K3F6HG8R/s57EpM0+GgJu45FgHFr9rzaaXBhpnYaBx7lZSaJy2HVJhX9EB8R9DQv
guvGCsZTy0NpgdM6tfaDQAbR3IvaqLyjAtBdbiYmlF/OIN3vc15n5DXpYxZM33Wh68SA0hwwZzcc
RCm7u8wl1uA+tg3yacMW5vWvhIXkVh7iWvHIR47gmAbbu5SdbuFKomCO2WwVpkxPgUYZ5GCkk7e1
JgeXhqWiE30b6Ow+iTYUs/IhPxSUUpKNnRpW6GWZRzAGQPUbZYjrWZDfxB4OczXTDlCz1aQPDENv
VV4UJ0Z+OxH8YtspmuNSeacmxnS0IaCF1ZoQEWvfxLX6Jb0o+I45jDhOzSqH7uvHA+x6+mAft/Sp
6f8teJXVUSFuPfYyCEdPbCVmPay7qdi2NYQX0Of0brvmFsTi3YN6sWt4BwEu+GzkUPQvVutyzrYh
z7qS8IHMrxJowTW5RSR/6Bl6QHIWN5QwBR7O0s5V0m+mbuAxbH04aygqilir+08GXgz5wJY7BopK
SEAAuNmmcDGEfhnPRXLjY1jeycUv9mk005XEMokpk8335bcAcJSeXTc4J2+E7tZlpffi5+2kQhOv
5Qv2dYxvBfriZ9kn3o1+6PVxiibeIuFC2IOtl/VqdXGChEhMCawTg8aX2Z3WGNXX1tZLUnUGPyaq
pPWshFa/rPCfmDtHNKkTheOkiLXxcNbh5ORMirOR3pseJuSB/Epafyofq3zI1HnB/kwHTI05eA0S
scyNAo98Hup+pOAMO9xKNr4WdHMGbicT04uua7b/OzNU9sfOpCDtyRR9tjEKa0o2Jj31LwK/1hhO
8OW8XWR7WBCJG2qDB6mPpUnEV98EuIgQnQsEPbZZO+mWuUYztpOuy/i72ZXqNKQJKoUwR5todZuY
yIfzaBn4fT8e/lf1MmYHZgYDqIZH7wG+3OXjpQtIabbW5f2o+tJBVNTyFRizpx9QRXef8aoSr+Us
+UocvR4mpyv2OPzKo16RWsWk3R4mWxn3tpH4n1M5QF53CRQLyZO7dQhZLwWUqPhrOYCwX2NDu5qR
EzDRKQ5ydY913jn6eS7+KSl2HydMS7vK1MvnPPuPWC6mwEW+4tBhhLbK9VfXpIRQDlGjDfd5DbZA
jFW/iXRTbrD4D0eDjUkoLK+/MeSXKed/Pzc6DgjpEGWyP6Na7K3qU1VaYcD26+4o7bn44nigBMOE
5kEbNjoV/RsjYD0Bvl+NuYhEeKrCyOMvB4DXBhodPb07VgQ0UgeTQg87sFXVdjLGhAEaAK76jzv/
5ZpLhQR9A6OO3JDLa8ZmP9Q16TFHBPjON8BMat5WfpzJJxt1GrFXmsq/FC27rRsX/tujZTXkqIbi
ZJGFXV4Y/EJA5r3RHcu2UVtvcMp5j+dbNCGKCu9WteLq0VKMpbW6JDUsveI1B0K5CJEk5967wh6T
7Zi56S5gG7AnA/yXqtjqf/wtv5cdLgYO18NxwQURQy2hqJd31xXBgGl0do8KcnZO7lI9xR3S5UVx
/wkzmT1svG5252dXTNW9yrTKPeWEl1Sf6kJx5q5nI/5Baoop4HNpGmi11kI8kmID1LammzrffSPX
f9bMaOPOnKA9bd2hTL/IFKPajgUvCI7Cl+YZihi0y0zCDDhJFbjDMRB5kbwG0wxDay/bCLv2jgFn
R79FXDjGz4S2MJMHrO12Hja13rX5b0UJCr97HTt4kIvUqRPAlSWlPClF1G7qruh+mzDlxIMOwC3f
EwHjxd8yjrzdXYMma1uTmRbfEUXX1xvLnhzmc2ZZ8zSwF95JH+3WRtUWKklz8PqyRvxgGRyCZIKB
XE6xRKvs9b364qVBVv75+GX9ZWxQHgwoHwXsMfV1mqxm2ByHwAHcTWVszF/MJDXQkRX6n2FUc/eU
T5l540O/Gvu0tRduBDUc9jPOGoIfiJ69npOLu0wZ+RMKUkPt0SrqPzTRinL38e2ttwwErPx/G8MC
1s22YfWFF2XZUkOYUPsQ02lRV6B0CCJ/3PoR4aZIMaudbKBbhYFW3LK1/OVGERstSE/YI5yzV9sV
Rwx+VOCB5iMfI1QYpn4fG5X1aM9m//vj21z+V6svbvFm+siu2Z+Ajbz84nLC5TivKffIOjKEtVmm
RJKQbJbeeHd/uY6PqpnWHVpONLarWzKCBrpzKfxjDDDB/tbr/eDcF8rWu1sz5NUqC80E2gY2PUIL
mEpWM6QQJgEXxPYckZBHz/Rih8967EPSKGQ1E16b0zsLhj6/0ZNZjZd3BSdDk2oQnGMO86vLGhzb
O9WP1rlKg3iXZyR7ulZNkKmyrOqIcT6XIYcZ719NJvbx45e43pG/X5yq6CIdxZlEIOvlW7ShAWZN
E5lnI4CnhRc8yKJ60/hzr+4m8K/WS9Onw2H0KosILs2RjwG+3JyQYUd/iJPZn3ax0w4OdXQiFB/T
ph+es0z65vbjH7qaM95/Z0AbiQMpEkHqVpe/04gJ8yH03TirydO/mjJK003WjN2GyTqXW+Ur8fLx
Fa9fCxVuWkHLIr1wqlZXpBSno3xQ5pmosjl+7uTUvCamlk/b0euNFsuYbnyHIJzEd5bX2F8/vvrq
DM79YhalP8ifS5F9XTGb2t6qaAeY524BoDej4fz2IqffaBLmnEaU5xbHarBvcpr2jebON8bF9eOm
pkt9mWP0ArF6j87+ny4Sd2kjGZ+tc1wRR9OXFdGYTmG+BrCAjU3l2+18Y9ZczVzvN8wfoIs4u0O/
WQ1EsJBdQOi8fY6I6Rk3mWf3r1qZUn+wRW1++vjprr70/78YXVh8VzxkznWXo4kIP91sKumc24ky
8dPotdq/ECIAHLuWPj6SL5ewB2v/u00DNLZv8LeHCc5f3yOPNNUKxtqZlkX2S9NQRWyo53j3NpTK
/3hmeL9HlL0LoMkIFgjV5T2aACiGFhncmbYRu9t01LSz20f6M1xN5HoJBq9t2XTjjf7jtb+OMbsY
9xelv8vWerX8mYlwlVlG9rmK54CsBBt0v+o6r9o4whq3UhbNPw1oGXznGqm0sxPvsHyZ3z9+w3//
GaR0LdAv5nNj9Yq1EvzRqHn2ubc0A/yZle1dQM8gxmKpPRht4t676VT9nhLhP6FaivCailsehHXJ
Z3kJaDFYHQ0+U5fW8uVLICO9LWs2DLyEpqvvjAnGzwFwRowMJxZANHsUWp/mbHQlVpcMPEswDPMy
oST5EWtyPd1YbP7yYcOHY72mSQxLdO3Et5Ut80xl9rkuMpRhSiR7uNvmLvWC7NRGlboxb19/1lDg
2AXBL+eqtGMuH0CSYuIhfTf6NNfYDQjaKapveo7IXVKjUDfmkOtJk50I35cNfZ59yXolDaIs0Sqz
ys7GWMnuuVXpbB3GZui3lqslhGD6ove2Mqnr7y7RQW+B3sO2unEUuZ5b6A1xGmHypsx35UNvqTJq
pTOV57Jril/8nm6TDoOlNllZ+PMhimLzIYsI9/l4wF+9WOZpRvtCz6RkhPH88kEbLEp9PAB2QEgx
yj1t2RA7NWjQtmr2FX3vG7d5fT34EQhoF305+tZ1gbWE4z+hEY3OZTYm0V1rdfKLXaE2A4wUN+0u
s8f5vzWuULNzSR7oUgNhBl1vrCXkf2hMfnBunLbq7srAEYc690gNrhw5Dgd9du3sxmNdF5LfL7oY
pznLMrKu/DWJS98kL4v4c26YMQE/xJmpN5hM/vxlbEY73aqGLeq9WQf5IwUE3MRTQNzsgukuxru6
rVW96wc30W58WFdjHXoRMRAcohDNIjVZbU+CZHIqLGXBufDa7jVTBGaBd/IhDHGkt5/7OuO0SoMz
P8u+kBy+PXHDZfaXEYCLHeWWjoeYDsXqF/RGUZfWNMWfexK47s1YmN+jEram/3+UncdypMy2hZ+I
CLyZQhmVvEpSuwnRakPiSUjs05+PPpNWVYcq/tEdnP92CgrInXuv9S3VJnmUG0VyaWq6/ot/HTnW
34JBIg84kSyU6ac65SkmDwDUR/AETn3RbmqrKA9F4/u8zROB37m/NPZGpGQzR7QJmDV9/Iqdfcts
zClAHTjrYGljcvv+FSuMAV09bK2jQPST7cbcK/Zdkydi7zBDuvB+nV8rCbjrda46Hodh+/vFBkul
VTzK/Jhpmjo0aLBfFkda3/DpfQmgxO0AayJYBzsEl+fj6zzfO9ffFHYodRgSIvt0bauGwOvBCT1m
YHA+Qf2190R+6Qc1au1XVzg19DqUCyrWkOiMVfp7glN14WX/x4u34oDplmELXxGaJwVh5ZLmA4fd
e7I68kVbZsNKPadTojkPDASgA8BMp3pJcdGvkbGTFl/ZWpVPoSHHrCKjSZi37Wguy4XH/s8Z+v1T
CNMDfQF+iD/d+ZPHoFK1WQ1+HlDFsbVvid125Ab+njeERavPBJyTPxyTH53o/Y3vdqmMCNDptgJ1
WXLlE9UC3Ssb4yyC1ZHBm6un8jPRZr51jaVHs+mOz0BxM0YCu94Lpt80oodHBVR+OZIQ2IwRsynZ
bAXuhbcLv/zaXz29NjAxAcGqtCZJ43j/1GVZvhieGnjDXF9rCduzvMgFz0snyVO45NME+r9hA26A
MXNTzCYGDq/Nbz19uBRIcbaP2u7aPkQ56NoAG0573j3bjufilX5Cy+UwKS6s5FPiGq237fQxGcLS
99FtJW6bPX98E/6xMJsaHSqscJxFThsOLmj8OuYT9BQ4rUFMCy6OL4wC8mEPJZy0tXwZXkQitOXC
a3f+eaEi05k1MfYlxf60ScWHgATdYkqOSjlGCRLfkBGKaWmQzDplFxrt55XpGroBupU2B4c8/fSE
5zeolAZw4se+KJJfyHO6fK+GzFIPozYGznaGDrTmwLgoGkvkqPUzLDWt2VhGLq1Np0vtwnv1r68O
x5V1O/ujZjg9OGhJomw5uOKYjpX32rCb3/e1ji/LsKCcQj2XIdPD6VCWdoxfRhsmpHdC7T/+9f+A
xU5egT9QjNVYS4PsVBOMPhdck0qCp1Hrq+Zgp9rih6QymOQC4VtctmVaD8D00ryFnzh4zpfE6eAd
NnaR9VdTrVXxa2zNKg41uyCZGLW1QE4tvQeT5KxHTFKiDAvaWDKK56l6nolUcCKS2R11D5RrTsPe
LpO7JRHFL6+n8KDZXVm3bQDadZfkVpY++3raiwj5hg+p0YGexQQhhyoN/Th2rw2jLbZOjxJyJxot
naNYIrnYO7XS9n3hA013YqD72HX1ONjAvanTH5khJK3znqCdPJutLOoGnnvyRbqOLErH6ES4iiqR
7gRjpofUt9UjOvFhvlW45sZNX2tCXuvGolvfLaew5+tO2ea8nQjmIjtD+DUiwVQuDwR/Wt+aoDKw
7uRZ+vrxj/fnVHf644G/ZueA4Ibh4KQKHvq6cEzpxk/KruafczXKZS98zXXRpvWpHdUEN2AemfEL
hmXnl/2byVaWEJUelMUu71Q7hO0g1b0NnzUJB7/uf4ChlGmUx3XXXCgo/sxcTv7cVQdgcObnvMCf
/P5zm1YTlo4k0J7EUpXDBtMmZqM6iWedtR0hbgZzKORDojrd32uoq1qSeUZOMl0ZD3bYAEblUNWO
1iBDbep1e8uj3TNa6rIkXEbLeFtinefAKvTmuzFm+bNX6pm9BfKpTxtDAR7b4kUuH5yGTPethtqF
hbsSTxvMUFPylA+5zf+BzHIoJPcrbMQwy61CwXDp/V8rmtObgQGYMyJqy3Xvf38zdBoyBBwF8ROj
bEv/zkZH2kiIv1EkjKjmxv5SMRwjLnicK/0eH3BwHaS6Vl/jh9JHJ4oHslJruj6XzrDnhS6yDUKy
EOrxaeYk8P4Pc5Vn1+5sVcecCXr7YLVi+ZrhWknvkRw7V9h6ugv78PmKdGNpu1HYM4DFnPB+RTFZ
qqnzoDziqjJ1cnyYu86lN7Rh0s2MmOpL4tp/LQgIiM8d00l60ev//le/D9EU04S4a46lO/pX7IBk
ssw9Y+YGzZOx17u46a4+flfPt1la6ehp2cf/1XkuEq0MFqNvjqDEOye0iUbvCmsxor6sssjqS3iL
LcOtC8uen5uob9axE10/EOanZUWJ4cN3Uq86joGMvfsUAnMdZcEkf5JMhCeZEfwSQE9eJ78LCcku
sjCzb/sLm/0/bjhvPKc3RjDg8YKTZ2rwhtRsqWCOkMBIp+nQvPE9FF9dG9N1LevmQjn9j/XwvDKq
Ae3J7O307KKmZNSAObXHmpygfVnH34IKhRfmpG5PWKE4fvzj/mMz59IYxfLYABs8S82s4A6N82zJ
Y0wkgbHLZoGlxgdIHlMkW/Oupd4QW2ocw7wZ6CezKQ11kR7xSan8wlH5X9eOv4fP4x+90x+Exl8P
tw4JhbCIoT0mcTzuE3Npbq3csBb8nPUD0bmIgj+++j/T7fefstXpRw3JWwxc6xTKwcTKhmTQI8ZM
bRIyY6E7bzTIpuBqaTx66Vnbtz7BDAlL64QJoTbET/qgQwqsQurdUUVmJn1Q2XqlWWDdDQ9jOtDK
EBB4zhFbWjbpukmlV5HeL8gjej4jAsdXb321hjofdqLV8RWOPthpVJh15zwGk3cp7/wf7/CqnGDg
joyY12ktaf+6s4GdadbkquIo27540UXh7nAz4wrIrPG6aZb8wL53+Pjm/uNgyDhktZhQKrqY3U42
zRJvddXGi3e0IXse+TlRM5iT9U2Orbl3tS77zERZ7UTQc6eTxG2upWFoZhSjZCoJLzTm//xuMSUy
Sehhz1rxmetd+usuzIFKvQ4K5DFJjZwE5plw4pL0rQmJqW/eNjksuwuVw/kjvbaTsdowwEBafWq0
AeQw5tmQe8cC94oGYx2EKzdhfk0zuB2YO9vpQml1fjphRYt4xLXhtyJy31/kSGoKwjdWzONl+SpS
ZUfFsqRu2Mpq2H78E+Or4F979wLBbgZhtO5/fLa4zverxU4uKfJEwFfaW/rvwlawPvDioy1+ow3T
Td0uwd06QK1UqUlg35iDpU5En9ivvNlF8AWinNbpIW+UnG8gj2oEKcRdVlw5tVvov3jfOhfsTTb4
mzpHTPddmTHRn068oEzLiPVtr3C7J9eTThIhglFFvQVRfTroE/SFl0RZiX2/kpjzsHGwsHEjjKy3
vtOgwhJxPZnNTJ0/0L4rNgistPmagA7zzkzKzukjoE06AH7b6U1OlHNgvmqc0dgIGjG9cMYdFnIQ
bSI4ndKKdwTjEAeNvbPPQy2Lvc/eYA33a0GfX7VoU3bOOAm1kRmd383I+1gA/0EZGSaaPok5Gokt
1F8xfyo9zCk546gZ2+XJ12TgbQsnGN6ETb7lxndq/aFUo/5sTI4xu6FT2UN8yLK6iW9dkfhoZlPD
eSr9uKsAAhbGZ6fKuxlFuBE/ZvWEmbHEL99uakuZv6hHHetTxWtY39SJQ1wrljr5thAa8r3taZ/t
e93obnifNYAyMCSWMM/rOX1pawauFtHqXwiGlE+pncg5Yo4UH8uchhR81TyPyoE23aaWRXcDVbXO
olRO3tGF4f8pTsbhJffy+MeQB0YR0n2vysNgJsmXBnXeL1qTRrwFYy2TZ3z1ixWVOeeAsADmYEWE
9qjivrKGeLzP9LF+A4HDKWo2Mtq/0goEAQAF8SOAPUyCuGb6hc0mDTpdwZqvurcFw4h/IwyRSSLr
fHKIiBALxI5DYmLf+Uusgid0CGQCaHrp3vjmPL7S7qyzHb7s6oYyzQ+i1iWzg11BgGWZ01k+uUul
1BabUqLCLHMbcu2pzb2jR+qYF+pQbr45nld/7xtzzO+5KLFZ5sHvtwsq+mtEzqUZ2qPej8+zj2Vu
syyk1m/bOJe/mhgkJuWePi5RHXt98dozPTRJTKih4NtDZ3gvRHXHb6PN8fYZc+403Ph6rsnIa/pY
7EVJcC0NmXloN7Gs5yVqsHzaCneBo3jMmbZ9bxXjELTkhl5uM3Ii19crIRE4TZUxbXrG7aTrTcLg
LBY0gLDTVaAYZboEOO6ag/FlqIg9+Go00jYfEsDV/bPF7f9CB6ce3mzhEagZEkRg1geRFOOtPhht
/S0Zkek+MYpdYFWNLcmJBI133o++S7LxdydS273vwGAuuxLUwRw2rq+uaz0NpnB1b1j8RABLnbwL
Hho7bp2bPGn1CQPLgONubsnejsZ55NS0iYkNuYd46JTX/IfFVpG0MbkRgEXakwW10sp9pla48mNO
nJ9KJxckB+qNOhSLHKk1lZqXsED9qIdOUi7eZl5s6R1B6SU1v2/e+Rut1LshUq0cH9plWYwDxx9t
7w6ZE+yxoKJJU4lLiEvaz+mwqwJFRKIpixkGMXCL5OAuqNBeBrsJ2nuuN65fsyybOE0WLXg8Q5ru
I/aIxNjapSp/KY0UmQtb5VnBwK6NjGMVNTB2Zwj+/rtu0S5piKOeEdaYzlMMfzTHKhIDhBtwNlzb
Cx6tfVzE+SVBw9n2xaAKvS/YMMptBL/r//7XHo0ILfEHDnhHt6i0n3mdvChaFunGJAmsu1D+nW3O
DoxzjolM/9bz22lsom4Tw4RPxYdVMdS7ulnKN8HRRobx7DhHU7XzhQL3vNpmIOEwcufKcM8jonh/
dQudJfhhJqkygJ638EH1+3Sqq59YRIx7o+2ma93trL2xOMMcgaOKZTgN9pePd+3TkxVDbiQr9C75
qtMaP5NTM+UssQ6Vz+Zs1WZoNUzBjL5O37S6yHatnnGUWoivm8hLGYE4tmX/n0dSmBmIFKJ3jcks
OLPVlTXiT8LEimeMuTLe6Zk5/dKKnilF3rLxXhNFal44T543Uh3wghSkXDEHWs477+89UXSAtvhK
HDsrrcPCIfEl82RyJztJbUCIYHM/Ei3ub+au6N6aGmMw7e4ZVZlNs/e/1oW8XytxnbMOxShuu/d/
DNw0OoZmNR39EWLmnBkqAnCgIDk4ynsKlHbJbv6P94oZIOc7tEKoCk51viimvaXorfnoNAVWaCmc
q9LKx0+zquNLHv3Tj8f6gDHgpx2ywiQx6b+/ODfztTjxk/q5d1oz2QSWCkBISjI5Ay9Tt6Jv20cG
kOWvj59rn3/271qUZW0DnwBDfap8LJvvlxVjAxyuNZtnH79Y/BBXFc8TL2L3ebFEsm+SoU42ZcV5
684iS+jzx6uf3uB19TWPghcb+Rsz3/erU93FQwOB8ZkmEKD4sqq9Jyhkw8HtBpJqPl7s9MtFbB8t
LqSjVORQ4q2TIt9b8sxy8T89m6PSJ7KcAhGiWyRolDma+WYnjRAXljwbpzHK51hOZiBOWFj5pz1Q
VJZjjQRavpSaBfc5XPlcFjFIlZdRlskyuUIdORqfan2iVqeeX4INghnrrU5MRp+tnxhzBDbLA6Aj
8JuFyZT52Q6trXnrWLHLBmslWheJElocJ+wh2IHBgsYPuqtIntmQ9DkcYojQYQGKzn3++JaeP7Rc
Htwbjk6r8vjU0dBncTpymlEvKpnK46pWvG05IbzkapojbercmynNxe+PFz2TdbIgM6TVtk6/BzrF
+kz/td2VfeI3i1/VL8SPw0kqW0BXUe+lyU3i9J5zEIR5b8ioLPFoz63jXftGQ/ZTp7XWHuz20OAD
7udmz4F2ugpm6pwrc9bUdPz471y3+/ev1gpI5VNFfQsl8bRdnzpIYnLZmc9zWzXgkumWqL2FTezC
Z/H8JWKdgNvKKZxm4ykP11B1QsfZMp8H2WXzrlq8nw6aszQyBp0xx3+/KD6HXA+HWF7f0ze2zBu7
A7L2rFUa0VV5UomDR2jWfGHn+ddF/b3OyRkZEXtWjDoJG5wGpI9ZBSVCCChljjfMfZCSfXxZ/1oO
wLVuISrEm3M6niO7yWsmf7GeU+bfFG1NeuM4afFDF3l1qTt6/lzQ+kZbvn55WfJUgJBmlfJEanLW
iPPx66g1sRsO9DVf/+sl0ddfbTjr+4kb4WRDkVKH9MoU+SWZpEEobK8WNk6mbVGatebbx4udbSMr
kWXF/jDa1SlSTr6tLoRSwyeG8cWq877diLIK3jj6gSX3e3u+RSeWvjhp1vxesGONF16As6/QujgS
ROzEzH3Zsd9/D5ALWEtOR+KFcxPBgQGWaguHnx+EWZwU8V41eXUwYnc5/PeLhjFADYwcbvW8vl8X
RwyeRGymL0K1McMcgn+2ldcnLws5yi81OF+6E73upqHtSPc/b2dIGGikoBmDeofq9mR1j6g7zWok
fqqMdqk15rjXpkr7bneyOfSiu9SVO3tF1vUornlokfcCPHp/tag7Y1EiLHyBr+xr12I0ymY39XGB
fgYyRrD5+OaevSWwxVbx1YqwIl7jlPdluhA5Kb4IAm0TVdI7Ke2fwdJcSuI6Q0wzjl/1dmtpiUvS
Oi0qbVsU7LTl/OKnNEi+kQxugd2VfkLYXTv0d25BL+3K7N0g3lqMruiyjq6Ucl85wXxdeKlThIU7
dstVnDoKKqvTQEIheLcbBefeuV2upSuL9sX3RXNV63prkDGm9WWUDwtRq0BuONeHquJMr/ZY9IEJ
kFHnknvfZt9F2oFp+PjOnv2QQFXZMTxq+lUmcTotaanlPAV84GVxNQ89xuR9MYif3Eu3v0TjOF8K
Zz8NVbKL8PjD8n7/zIyLmWDFE+0LeG31IkQemNGYdkcC/px+9/Flnddafyj12JKIP+F09Aco8VdZ
gOI25fBoti/9akbbx1NXXHmjHVgRqBPV/g50lXWrwmVx9sLqm2c0/wud82Wi3WHEXQnsoVoWUW30
ztOeZr2UZuTJbkI2MCQ22YN2svzIEp9ZBGmS5m+Heu2K6cHc7DQFHwhutOjkg8RhU15QtJx9X9fM
C2g4q2WCQvkUqcIr3uapW/YvhtcNoP1ITAFq3/SPk9nWn2fTa7Y20dj7jL7zhcflrGxefz18xLyJ
9MjPanQjKGUSk8n40gi6eVAFG0bn5M3afdSmuuz2pUiWSykMZ5/09W1kfIh1iBcUqdT7B6eXPpsk
nuUXQxr9tNeYaaJKaTIiFyjXxvuKhJld0eX/eSthXQaIkBWoBrDjnDywbeskaWq1w4tpESwe8qvq
18JaDj4Ona8DJ2SykV3zUk/l7DVZq0P8XwxsdY8K7qTYGcTUZgq60UvV09Uk1wshRxgMWlHu4tEr
mu3Hb8rZqZ6ppYd8BFIemwef9ZOrRG2Erq2axeuMWv0mlQyjDTFmt/T67tK23rt2ajysuNN7WnXO
Vc8l38t27P7bk8XWBemK3YtJF4Jnembvf2RYKcJxGobgXklZsfNmjqm7wISDUHTkzEYuxNv6v9WV
f9a0mSsR1ESZghjg/ZqQCUvAx7FGEJafKcwwaFtRZrXifi77bx/f55OflbUQABBZ4iIl/3P2fL+W
Jx1ZEHUbQGHWux/jVMbbHiI6GTnerD/+17UIs+RGrmYEVjw93JZJofmJN4prP3Zg/w6TA1Qc0HK7
UY2Pouvj1U6+CVwZNlBKH7zWvCdIFd9f2UpSdEGlx4emCOyrIpi7Rz2b5YbIIX9jmmV3IXXiH+ux
aSFLpvPw5+z3fr1K42Oc2cI9wKEbQh//+tWg10BrlGyDfUb296W64N8rMt3nXIVYxTm5QsPE2r30
i3OopPMp9aXxyMbdXeM8HaPWGYf9xzd0fdT/OiuuN5TeJopkAAOrt+NkuVwlPXAzkjxyVCEbuEV2
qDl6vbX63AhjXZuv0lItaKiCYh8HVrn7ePnTL8Kf9fm4c3vxzdBhOykmSxdwm6YK/0Acr/gqfFnc
JNWkf6WlUH71B00xWQzMPLKcyr8tbX3exwhMr8vF1i/8KSc73f//Eqaw9KPcFah5csB0LIbLE73s
QwWueeP0y/wDqoa3a2EjPtDyy1FpQRi+ysG8/vr4Lpy/rxhxIaez8QRIoU7BagvjiY5yzj1oGMOv
0f4RNC7K9Nmr5SV/8fp7nv7e7Kr86vr6s/snn6ESNw/HI5ZqKrvZjX1ab9jySL8l0GPvzuj9P760
k/30z13FJ8d9RTvIYWG99L9qIxhsrZPPBo+zMdsWrcysu/FJLo2MTm837cx0OOKutheWPb9Mpr+E
89F/WPVlp74dJDmAT+LJPnipEF8YWpWhu/TTbrI6PYKdaVw4NJxfJlgGKluMFNS2dJrfX2awMPLS
ktE6DIVNxPWYmpvAFuoYx1XshJLT4KPWm4yZPr675w8Oy3KkZzbAlaKdf79sUsX6+tW1+RwO6d5I
pHPwO+pBwg/dp4+X+tcVovbxaSyxe7mnrwcH3LgbVGkfZtnqvzsml5/jjMYQeffuMoW06JY7Qkjr
6b/eWZoiHLMhU1KMrZlH7y8R4KKMCQQIDi56qjtpwg6KKi1wblU5G7caUtio9d30wm599vysq3I0
WyVtmN5Or9ZDPdSV/eBjh7K9x8RTkJJMbFLfbRuSVFjmtn9hxbOfEhaEzsPKunx/+PC/v86JdOLY
n0znkHmzSXRKVYqrdNbjUBSNfqkYod7hn3v/HQCV+NfPeVL5MdMxiYHpoGi61ngsHYwhh6Z1gcFg
QBqDcGqDPAiRhLfOPfLeRn8DXtXhvLI8ddCrYYqBv6cOcILBHAF9oLZw28hc6J3C0OcAHXZVVs7b
2gVBsbXQMz0m2apptvRZf2HznrrIhEWs4YBORmauiVP3j7pVxuV2GeJSfjY7d5xvx1Jr/cehhnC7
9UTQOFf2LKt2M9txbH5B2J8Oke3zXF4vZu0VO2vo9XoztM0yfEL+Z1rPbG4G6SsloRChjoqoDKu8
iF9rRGEkhFbE/2xrw0g+VbWhJRuzTPv7xqoqTmZc7D0ZB6W4keMoj1o2TUyBU7fwtulgy+eC4uu7
Z5bes7LjhXw8K9CuxjaxfpskorzpztBpEW6+qka0rqVZ2BRAKENFnvuBP9NGTdX0udxClE3766Tv
xOO4lKZ777slZIYWG/yDl+rJERtL/rWiWASXwu0LPQIDrrPYUSKyyHmsI0iFfvlqGBUC7DEf7S+Q
Q1valoaxyG0yx8ra+33FhL2ctB+ttAtzO2rSMTaLBWYg5P+vv4EL7sPuLNsgROtWNDepNwdxEYrc
Gu68IUA4kYEMdO/8mJl4RKNUIxnKFaZ7J7KR27oA/X/uZZvE+3LIxV1LIHMb6n4z/sgTh/hZZC89
lJRE+5F5BhEu6L+Kr0mRQV5CRdBK/UkrGhjLTlEWxSPHQlt7yy25XHdl4gdvY5CX2W4Spiw3w6Ah
MB1lMwXXWtPpt3QHUSp08ywRo6lpAozjYPV4qDwyZsLSbAp7Z7g1u2urG/XeEQjPHrDhowYc5IAS
Hd1Tku9H8MVTlPpJqv9ojCFr7nQPsv9WMtlxf3dBmojIIRqrf6hLZS3bxCqd31BQgd3xzWhvvQ4o
LXMW1RnOQ+xMaOV8d6nznQcabAOhJe4/6UU7zUZkK8u+VR4j5D6kty5H8lrmSftVymB5sslcWr4z
U6jnalvGffkGKSJTX8051r43o+LtkfhokC438VwXJPCoBY4Nqbt0kZO67WtFNpPQk2cpLK/a5No8
FDfeXNVEyueuPud8sdNcjxSKlS6k25xrz7yNyDkLsx6uR8wtkNtF13o/cmVqHt39wWt3hEWpOQjZ
vMXnPNNojecI9dZxlnJ+6IR8y6tCjcDGCP5Cs4eB7Vm5w2JdTVBQHxFoGt6122mNjOp0Ln61MpU2
E5NGalsSWeXA39YV6jOcw1Fdk59cXnm5EhDCZqf2b5K6HuVVtRg44NkMxyZsoF7PN0Uv7e4nHbG0
+zlodtM8irxhGBMRgTA0V75yaieyy749VEQ70EGbh3EO4TgDxNeCUYeWpjSnuaUzYBcP+TgVeKot
a/4JyDaYNkXKJxsy5ZxqyPghRm+5s2b3yFjY9jeg84zPbTtWj6mjuf4uaf2pDmezdlIi4/KMF6Nb
+ufKJZAVKmYdtKFouj6569ZcJoBACp6igfzdZKhOqwMxjO7dMZBFsuwOdRocMlADrxUcamiPXsJ/
EFhjF/aem6BFq3lUdqC8i+vWJoAPg4Nr3pTamoZQVqpAHMT4Kd8WcT9lm1lJ/VNQLlq7GUlagj2W
Tj1tRC8tD77VkiKpiFGjy7IsMJkJjDTtvSQxwL6VMnG/VeXkP4CIYULa2X2P9qawh2zrDdyHt3bM
poQJRp8M0TTUEwhYeJWw3N0ptsKWflaya5y2T4icbFNoiAibyMXj+P9LYwz+eyyS4G1CnvjitpZ0
ovV8W6NyCqafQ5/x9bGAX95kKhHHxa1hyQ/ByIejECL4pGmDVRxMoWdyD9dpOWQ8pkzb4jr+PCWF
RAft9+m3Kff0O09iQtloS9PfCTP3k0gscz9s/V6bDkHQ1V8KDQFyOM5m46Gt1hT+uMD63Wpm50W1
20m5jcuGJlQ/eelPQkcqeqm1Vwdr1GbBRwg6vSbAEdjLbkGkFeyJRYZvotpBMyLsJPxIS6fyByGI
0gRKY85PJiErAq2Y0xcPgcinT+ggi6csjdNlpwWurB/sTGr2k2VrjA1DCua4O0wQ1n+reY3Baq1c
5k/FtDg3sxpJoNW0ufrWxGr6qgvp5Dvs1YG5g1Pb3op1nEcyr7Lvuzl3jXDsXdxww9qC2ktjcW+9
CmFv6CF1eSnoAv+CzmfIw7R4IyAt2fGr2LDwOXgbfhH1MB/KyCJwqtjJOuGUHKumQsAVA/O+sgZu
bphDiL4DrGXbbDh2eTc4o/s6xo2OxVQ6wTXD8cTZuJ2dlYc2lmN3sDj5qS0xi72+betAI6kp65En
Flknb610KDD+u6noNmlNjGLkdMwpQzdVznjnkLjyMHLqlZtMrzqdpmq5iuYsN70tgiSYdn5dudat
jR/xZ9bGKBkFYG+yBcZSZSG4iu7ol7aHCtZPi2zLwb//1ftl81VZ8L+29G7VFSdanYEPaH43jIWT
P5Vp3PSIzPViCA0t7/E3BPxYeywP/RElHFlTlH/Gw1w3HjUWOcVfg9z0loeqsH1UqBlBfKHBmaUK
p44Shh2nqkHAkuKjhXZuKI/PUGD88Oy0GoHwj+pOaX77XUv0Mb+19LH7ZZT0k8KlJhngWS8LvEpD
W/mfLaeTXWSM5fAr04wpP/QkI1ZXptHEyQ3/hRVEjdYJL+xM0T/4zM2zG190409vSPBKClc66pNR
q7zZJl2r03wtSsu4wr+6hjctM9zL1DaUuU8XXx0d0WcpF8iZcNNZse+Texi3Mf0Ts7mf+wbduGhz
IwsVNbD1C6KESvf+Ysb5RjbusA3qDqkPVePwa2A/Ubvan0CNj8mEytPJRxfgZuIlXwK7QwHIgMPM
NjzPQxA5iWv7oYkFUBymupyzvab7sxe2vS7Tm96YK5sWqhVXV0U+ii2ydSfeF15nfUqFXOqtIkSI
pLV+pi4LgmV+BgE9yX06UUZuCVl1aTpRp4GU0ybHuyqDID9qqTZauwQ1pB81i+c/ZomBbqJCGn/X
BFadXHeGREJtzYadX/V54v8SQYVXDrj+4O7KqcrqqBQiluyvvtlu8qbnVw9qUalrvFO41xzcHeKz
RCbU4pfscQ1VCBw37kyBh0IfbcdVATKCir1xjfIuhg0d72UTkxuY1nGaHXLQGLyIIx6QkK4jGOdq
ThGNmYS11UfXdozxWvDQI2KuZPziLUJrQ1NLjB4YdVD/JAIpx0DiUAo6HrvN9WiChe7Hghcgz2NY
eQWOD+I1abZir9X7YtsFCf6KDuXwgth5oaQrJMT10CYwmlBRr+eh37jpNOjrQ52V9PaTZFvZvtDx
otee8YiHKe/wpJXYU/VAgcaaHZHf5NMy+Ztp6fIHtzbr9qYsTbXpQGqVRNvUive3a5ZJvTiqD7oN
gy/+Am9xyteqJIbzRW+MeIwwnSleABN74m5stZpQZasTxoGTfW/k4VQ3anowcfbkB9OZyyDsaugH
fMBFs0vU0I5JiM4eAcgKfqTK9kyA8iBm4u5z7bdTS5fDH5KNMRRZvSOywwu2ney1p5z2uvXNF/zL
YYNRKY4wb7rapgGfpz2qxjYoDfhyNRu/bVhW9mZZ3wHD7ShTykI7ynoZX/w2KBAJyF7lYGSBMmqt
4vvtU5wCeNJUVd8yXTLzg20PqOGNoOaXq41x7u9hPHpBhAygGe/srqScocmYaY9U1pReTiIr75nI
Ge0rdmor/raMsr1XEOTVXutAp12wJv6ro8B0iR4UDWROvyfNCyenD9OrxD6gHb5eBsRYJmLZKO41
e6eX8+/VLLv/uInxpyFyeuyF0R/QIAeHivfi/Sl7BIUiSd6zDswovOzWwo9pbUoKeODU2TSma/Iu
abuGaKV5HQs+Q2EzDuZV7mituSPcCi6vS03yiiokEduET7gX0stNfzJn4FdwjUTc6i2iuQ3oDvfF
Dnq7ugWNb/yguVbtzFnM4s5zcn48xexT2/RDD6Sq0zhsHhsvS80bcxrLCcgClPTtbBcDN6PLs6jQ
6+rBHwc+iqFGYNz0LW+wOoT14tu/GbfE9sEohf8KHjyeb2s5OZ9dBa4jrNhCfuNG4xAYuLGW7pS9
aAWnLx+xCe+oJFs9bX34wfmoiFmpC1xUCnaSvyessVHXqUf43QGkk652tIaWm9kdzWpnEA1obMXs
5q9z4PfitdFiWNccCYEk2j2e6v9Rdma9cSJtFP5FSOzLLfTedjbHdpIblGQS9rWAKvj134O/m7g7
ciuzSKOZkWigqOV9z3kOq8MQ3+g3XBUugOPgC0L3QHODMsnFqKGeJiTYvPSkBbX9SQpruSuqzKQ5
vpSKEnXi/UQl2e9TNX5+e/BcV2hwzaBAohqFUgfRyeuxk3CyJ+isyU/B4J58r4p/AfNfZW8yu2Vh
vio/gbHF97SqzBAj2JfKKuKMlI4HxD2qjMbfPPDtAZWdo7avMA3E5Y1n+pcqPNejcklbDJUvetDX
t0azvqUPEDtHtw2yg5kt+QdtkURsl707P5k9kUweA+VsZiNBo1PssQccp9Y+6fj4f739mK9eMIoa
Mi14yXDyUXtddATYFprBUKOmIx5yOvTtaOJgIDUNFSnCxIpZ/5sYzR95GsfejVrj3y4NE4P3CxXC
QW/++jEYbdLQMNTdo5Ws+zqOLzu2Cv0uoEfCVjWuxy8ej+nsFdq0e/uu//YKaAFASyaJB7HoS2DO
H4Vyy0b5UXmze6QdAjGv7iwvZGqIVwqBNkbURQg3lpRXjNAYgGyHcBpB4g6smu9gHpfqxuz8lyEI
EJI/V14j7cSL0W5ZXjsl8GOO8zKJfSvroNtoStNPoyrbjEparm4Z1P7y+FcGJQAstNYUtS/asiIA
2l800jnCBDc3wBiSvXQABeMnSU+mMau96EmTsha7+vT20//LUoQyDkEn37ZlM1+/fvHCUOQTKLoU
wTD4uzJO8u9UXSfy1gPtOBJTuuZlLNW/Dzd67zTf10+Pj259Hn++crOKk7V+RqYJNIXvZRlY6W4y
MaxJ05PNhnJKEtlYuiARz0twSyPzt8e9dp34wwDee3n5WVPL4AEfPQYFxr8a/trZV7P80MnBqyOR
9vHPJGvEoWYXX91YiK/bjqCikHYgi0G1hxro9a3XWP5KChz0VUcqDWHeMSlFHNSJWg2ErPMwR/Md
KZMTk5tN7j1M6fKfeyd8yRgMaFljGA8u57xmnKxAEL1xBFNootftkiOCobvCq5cbGprrb3sFPpF3
AL0VEK15SU0UnoQWuTCvjNR0p51VwzBmhfQpnFWpXXZ3U1Vi2enJZvN2QVfk3ceAOnu6Qznu38nJ
mG615a7yA8mFDMi0xF27KmuY9F+/ABf8rUEMpX9M287Zmz2b+NBm1793y2A5KzRNOYHLavngld1Q
nkedpIKzXWOxOFegLTawrKlYFEbWb7VKIKH/xw+SBj+Dkumf+RDN/EWbMvAFS7A/5qeynajHujnW
a84CGyPxzF+L3WwnUGX9jYtefRBclJYhfh8UGqhXL6b/RdiC/kNRnJzK0NKwdxPzXe8V3TlNknI5
ijIzRmooc54eEh234L9OB1ye1g/MMYNUU8IxXr8SR+9M1lyb4CqJ73WoEY+HgqYb5aXS6A45vkok
IxgXcNu508PbD/z63vF+v2zGIYWg3r3YGPPmpbnQhT7GSU8KjdnCSjJhoUWJSOQJI2Rz7N1BdlGn
j/rvt699HRnh0R1mOljxcUifLmcDi2PR3FZzdtQJKXwk3ruv97oxKE5eOa1qBI1Be6fqDn2JSKsh
fpImCSebdpwqi0ICUc4be2imOokWkhrL74avWvNMjFSi74uqtw7uWKgvb//oq/VxXS1W3RQ9u9UW
dPEBtbXUqP3ZLVsmXLwUKb7MZK/sTKf/b1KBfSsE8nrzyeUcng+nF/6+VE4Zk6I127ntsUwA3dsU
Vn8T/1PshtoQ+Y3m+dVquN4anaSVNLFyPy9uTW8In1MNYt7ERjJZjKi2sEpaLkGQhsqyrfQn/XOW
zdONLcf1PMkTRUlE0xWhKDP+xaqw0haYGSfj2AfVpE5UVc3tYNXTfcbW62uXcmztge5jkg7KKg7z
RhO/+mai4IyuIbkh/bl64jj+UIjBM6HqDyTx4im0s0ahZeisowGm5hkHrHxvW4kVHKvAnup/c3Dq
YOiQNjOYsDeiVr28c8I5pFM3yHAobqF1JJe7Nw4ZA88/aiZyBeI6egzmM7bT8gZa+Gog+8yyIJux
cOJP4he8nnZWlG5Wc8g9Lq4qzdDk27m3anpTjTm9d1vv/u3v5vqxcjnkCgbZxBzhLve5CcHAipra
dOwxfm/aYc4/YGLM90qWt/ZXV+OYO6OVjmwVlQQirov9pGPjc8+WejqamZ7vK9uMtznAsahKKHUS
zWO+q4xk+Oc3uWoc6eWvzxOj6vqj/tjUIQPxBiTJ0zEYa+lv0totp2gqdTo9NC7t8pAsXfcr7ypV
Ht9+sldTOHp1Zk/whquGlL3N6yu3VGs8AIrLEflY/GwvifmRcq3pbK140sVpzjyi2sjmAtoBDwq+
w9uXv37aLxoujsegckEMXixfY1X1GqcT+0gIYoDJXvfSsLTL5jTIwtwWovrVGRDm3r7o9WhC57hS
Ydg9O2zjLmaMTBVaPrOWHpusLU6l4UxWRO6d10ca9aX48PbVrj4V0s6x6MDfXi1nV7ZMGaQ0BAyv
P7ddKyuoDS0drCRJ6R+6tfxFZZcn/M+XxPy7qvPQzqKbvRhOWU3Ok1/K4Yw8z6DTKUt6b2XOBgFl
u0pObdINN+5yfWavamQB1SIoO7gTVlv55daQaJI6ZiCNZ52oc2OfDqBwj+1Aw/DX2/d2FShKsQix
FBMefhIueLnL62n9u3mO8x8qT9MeM024dZRRus3+S4RyH3xHqDmIFgpzQDww1nzVGb/VPf2U/ANd
Wpn9bGpPuiGJ494tRfb1y/bWuZ/TGWdScu6t158T/AdYbcmon9uK4mRoYoIOTXQEH31i0Q6VmG8U
Ya4+X1T2KJxWbr6BMOeSXUVEIpBcFdC8LZXyTsJb7Hckuf1WhpHuk9g1xo95Z+mHfJL5/u0XcfUV
Bd5a9lgVoC9C//W//zFnIcF2horQszPxlpM7hpVlIVF2VOxWd2SapTf22dcDbL1VBLUUuBB1XZ62
l8Eipy6um7PlN739pHmNXu6qEgPLjZF8/Ug5WVtkJdFrw7x+iQzAJkVf1tXac8mOJpu34N+mlTU9
Fs+VM/vqqCG66mE9a9X0043t5uvbz/Xy+kRJrNACbHCIyVAur0Psj+c6ZYnesxSmZ/i61VerMG0y
HR2w8OZK7Yj7Jv+O93nZ29pUJpu3r305Hb9ce60usP6t9sKLE1ShOo0AEq7dsLqGWQ9IkhYIHUWv
Xb4MsqqfVNqr57cvevnNrBdlBHOoRErMMeJixeVjz/257LNzFvPZhxmapk+27EiCGhThnjn99eTG
BHlJaWCdXUEBhLViY2DhvUSuInc0SVlZ8jMxqukW1E98BPA8fLC8bNi4yi0PMPHbaCS02Yj6AbGa
h6fqxtP+y5teawkI4QnFZGRfTBY5upZO0K064123ngP6dO81AMRnf7IRqDlxrk6Bp8mNA4Xlxtf0
srD+OV+vD4CDCEJQNjvYVi7WfYGCxwBWlp9TuonkG9ABxmSe0MwKa9J9HvsSPRe9t54g3qVdliOO
RS2OikSjcT7IicCs3px35FTmOxT71gYUk3toEWufaSXk3yeR3sRwv5RSL340zn8+CoYmu5XLs/ZY
c+B0+3o59TLI37kKPO5Gk8hWQ0h6EJGyoQbcTOBhHiFrKdWHPE+S32K01pCDvABl27OgfK7NTvxC
1iUfLZUl5UHLTVcLTZfF4i5AsZh9xdFSql0cNFl8V1kJKfcTzeY79DZV8pR2dvpLZXoRbL3alU/A
sKdpF89mf5hp56L4bhPtd9rGyoA8YcXpTKcmb7v3NCjGO9yI/VKHVO/qfCPEOIrPMz36Yqe6rgX5
CbtBN/eYC2yDN6E71feq6Ywts6qWfuuWbhbvGjMYO0YlUpiIYFrrw6igmzw2g5OIUJuNMRm2lSUc
/WBbdfMrBXT83kiX8VutDLcmycycHhPaT1CPlkz9HqTRaqg5+6I7Fq7FSTFgyptC2x6ys9bFjr0d
S0/umtih0rSQwrQzrdSPT0HQk5eqSoOwB4Q1U/m5QfSSv++NQZcHCzTEOzw6qyzBG4FRSGcZwO82
dHoi8Fiets36rqju+7KIjzbMQRUGuduNH2e3U0ZkNHS02Q0ihwMwJkSy6Tzi3QFhUw/YZHolH+UQ
V/V77D9JEzX1QuCj7k/uecbAGkfOOFIUDrJlOBataIZwbmAlDaS7TiFcJP8b5lfiZU2zU8Ump+M5
bhJiar8C4LT1MJcDMC3HS9WPEfj5GGZIx375EjrFu6mwSLkfStP8FIxzn7yrie2c71vmCdzYU1d5
UbEodCrVPFhnN4eJGgLP68U2o0fwDW+m+CjTpVjDjL1Z7Jck89KIHn4K5Gi0gp0nge7tjdhmiCC7
nwE0+aLY0f6HfAaS1jQjkpl9fddZS18dZNXpyZadDUlxRt0N/01z0v3U9dbJtxM9+fKD7cVtcbf4
sW3stcnpjPsg7izqMqPrPy2js7THYELq4niOHD9mS2kZd1QRy5+eSkc9BDhB52SfT61grHEgfPAT
Qih/jZ1K2nM7BAOawNGqviHv8JPfqB7S4qMjK0/9duj0Fdsat2AMj6x144OVdC0Z0mNRI1CgOrWX
nDw4pSpr/jBaeZVtbatLhuMcqAQ+VbKgEq34BtoN+FshNnGsiHITDbPkUdkTZXZUB7rxiQ9Xsx5i
VSLf8KYUKH5pSfsn7VhZbpJpVTwVWW2b4TKWw/CIEMp89lOmvQ9C5sNWNKVufM7SEa1ZbMAp3swe
M8uXfI4lR2lCmNyAZIXF/s9weUgkFtt6H3nFUn1c2XuPVZmkxWZMdeeRUpwqHsEF6+VjbXtKhCWV
T3Fskgzc5pRoZa9BmW6kgVsGLdy0KeQS1N+ZrsV3+oTLt9rI9f90AgUyIsCR3nwbRAFuV++Fv4cD
HBibwoq7aR8bMh6RJhALu1EO6msMCxP/ox0MSX8yBLWYEKiS/glY91oeVINzJ/UK4xp5XaDyyYCJ
63PXEzoc2VNCvu8iLCPKPR1fL/7O8b0SHaXtTu+X6qtGJwUhKGmGfB/O1A0R30Pf3tFDjcet3pGK
FenKpfZmDml6IlOP1cRiYfiOw7dNQhT47hBCFwvOxmirfrs00nN2cd06DbJjWahtky/xF5HNso8o
bIqGtlXQfJkwrXYRcNr+yxy0fLQx59lnK0uCr/kISureM5Ngo6cw/E5aH8f7oLE1PZoSMVYHKkZA
j8KSIu6pXcys2KMwZXdTtQTCqCgnXQDJJ0T1T0Zaz/apIfk0PZqAd4+ds4zNx5YWdmuGcOtSY4OU
MrsP7GKcTyML+0mj2m5sgGDW7nbVwz8FJXrMDVs1QGKxMKTGjNxYX9MKOs6+DVBD7zmx5d7GR5yi
R6laI0JcQ8DTCWc0HUCkg6luHoKK5e3Zzkqz/tCOwhMngtWQCeWt2Va4dudeOzRpm/yKhWNgDGbe
nuztUBm22gAtRX48I4UkMJM+vP8lSMzgmYTabIn0uao88tPBZWyQ4brkyScI6I/I2X15yFKbZChk
2gP6qXyk9vN+Hoa4eSdyd5JnSl8LGuoKZQZyrCarxfBV6mmbHSUgg7vSD4rirpp6dapAkOqfpkDZ
J85LEP2IDtPGzewOrcFueuqOlgHgfcP53qyO7TQNeSSJKQ02DueWB0Xm2aMN3tE+9M3spc8xW1L5
YRWTfWUCaX4MVqrdL9hfy1M646P+4lDlkNsUYqAOq1+rjI0PoK74jHrL6E6jDxyvIz0u2+q5kxjf
OTpoQEHNrrlbHTFHPO6kblal20DOc0VrOmiAcJ4K/I/Z0u7V2C4tX7Kyi+FuAXfnvVuGWva/Rjf1
fqVl0zQ7qmD2cNDhx/0HUBY9MGgOF5VBbOe0gg0awM1m1VEgauJksV+cqu9/UCmV7cb1S/tX0PBT
omCGvbdDI27YG+UmjvGzTV2jvgsWMMno7hFll8+w/dr8SJakkf6Ox9i0oUnG9bMqsbwdkgwMQeSX
1XQAhGn7R0vLnKfSoDY5bqtZpyZABTg9e86snG1f95p1mDWvs7G722Z5Jutefs+8jMD43NF07Zx2
gAXO9uiVSURYlu3dxZOv74FWcAhrasC9j7rSg/1MWwfwlk4k0Q7WR1P/SJgnkqhuOuK+PA8qQ6TQ
lLj7kvXU2K2v04UYFAdZKAag+I2NTA6vBVWvd8xQSbbRk6TZphMJCcc15qgAyZwKyAWtoektrnK/
etKsHFVmq412vKtqiwW/68Ccoaox5cbMajPdewuYwh17xAlBIpjDPJwMkIf39YxWOtJk0o9bIymT
ceMOg/OsAjknUcuPbGCJdl6+lU1Q/ujmbjVyBxPCxSErvZ1vpxPbGL+J2aEFHapdSwsezWT2xA8v
bzKtYE+tj7+9xkMq1gw51sRJz6gfTqnp5/e9vRjmELrVkt8XdVs6x9nzs00ZV5mz1RZlwbe0ancO
DekJJ6rb1oq3bIFn1G9e4dooTzUv+0Y6d8leN5XqfUEJlSwEZJHjJqv9yX9HPUak7yuvBtM4w0rc
VyS2s6WjoxXstUF4NdLJJpmRznWETeLOaYMCwFCIktP7gJenaO/7jIrJJypI+RP4tKU+qKAHYMoO
w+w2ErzcF62Z0LgDbSwrM5pombcHmK9EfPVZ6WhbvGio9zsHmdpUO2qKJNADhTcWWVkdll2qyZ9m
1iQy9NrGsrcMbkRqvlnNFCapZUdMOJX7rSjsot8SoiALZipKextlegAvuowg+mTQRBJ10hL3meUK
953X4j8LQh25cHtuiM2Gya+hC45S9mWkmWu5gdq6tMFP69IP6nuU5m1P4TXWujxq2BxXdxLgfM6Y
LTVEFkit1x03Rf6PRFOMDptHu9O8VfMLPCV3q2pGRN2Lz6qvnWJjNABttpnnkuFhKVLQ3CXX5p9y
gcK3wZYij51e9KjtwHgE90lcLpjWLVYC80MbSPFx0ZOxuMNeEfRYC0TQJzVOIqAcd0tlpN9czUn7
YzwGM/MWlRHzk+YPBeBWa9174kIVyVYAhEnhcPml5oVBA1aSXtCSWjtW1BHKbE5PZDOIsk42dSJL
cPNgrO5Twth+IMRvaa8PgZfutaKcDpkVqBZedlEU4YAMR7+Ti9SsCK1/1m8MilPVrsrYr0WkkMWf
uTTxqUM3L80p63pX7hlEnYN9KVd6FIvAKt7PpVi0vSOMiophm3aRCUgteDeNGdslO01r46laVs1o
OddpcUrjHgyAKkYhtghs24OblJm+BYzFAc9AFUyqRIH4cuM0jU6nmVaQFmeh0wVdw0zWBXU0abkH
XqweCvnD19iQhOXgO2qbBEGpbzCXOW3oYFqbj+xHzOGwrGbqpQvcHlSg5sUoYOklkrS0Eu/WIyOJ
oBnGA6cwCv++DhJ72fKU8SanJPpN4dAu7ufKNdl9rj6U5CzmSnS4jVy8TeOgsP2UlcqYrJpkK0t/
ST9DeY13Abv8pN6MMuifvNic8lNnN9lnI5u9eVvO+GKHcMixvIdmO+bNVmU1ANSpH/vyIKaOf7/W
hf0zhSatYrPTI+tHXDs6kMlVgfq9ylzna7zM6Dxjc9H8LdpQds6kibQKWPKwDJCzWTeMKC2YI5ow
I0ykuFOZ64l7zTWbe99UlXlIBCFxfMn4OYkvB4krQ5kqnfdWzUU0TX38xfWR/4Qu/rMNjByHJ4m6
pItaqWrvlACK87agkKdv82gP3INlKrFlBxLz9BFcu0+keLfoY105FSeWdH8L6XypN6DEgl89M0gR
o4Jwh/7nUDT51w7crXqqygZLnh7jL6xlZv3EB9LN955AzbqXRp18g5MxzSed6KKZAJumGD6KuB9O
ld0bzSaVlSUPxWCaO6OFwIFaOO2yU9V4Cekpc7HU+X5agtTZJMQLspBZ2YgWgmqg5n8mDWXqT5Lz
1/duSYzfbQZRJyx9Ah/31si7VSxk1TZQjr5s6tEi2CBsrazr0rBdBDYg9ufIIE2Bzy9MkHt/NExV
6DsEoeVyqqkwDztvaVq14VDjyAgtSPM4Vx2iUbQVbjBvq65gJtWdxX72iGBX23mKjXZrIDw3Np2V
mdFIQ756Bk6/BLuKKF33wUS7LB47bejcTbYQ7LNJFie1d7OX+V5oZ87iR1DNjeVbLFyl3rEIy2HD
zF05x4niNCdfR0dh1kH/VkyYuWeix1nK4mQP/Hy8IsxiSZTk1Ir3xBK7AnYy2u5wQWeS2iEhmFUN
njMxJJtEdxm2HHT0JmQjaMv7sejFR3wiIt+7bm06+9VncJIugqvQKCtsO06+GN1+McBgovogvuS+
4OP53mdMFBsriHN/l3dTPmMi6LIi28ZWWql3gdsN3hMLreE9goxnux8iKOq/G7Ej8g8dRmHjzhfU
XCPSqLvlHuOTgf57nld/qtcFP5hZWcfqRqUtwdvsJkO9m5Fq9wJXzLYctS7bqTzRnwWSTT3qxxQB
dUwWPGrXWSa/3CQfdM5xrjYkoW1ksVbfqDJe13Qtx4bUSZ/A5x/8tQr5Rz25N5aCMab3ZwN01PQ+
d42EydIv0fTjp2z3vUc94lPFyP3HWBGKrKgcwPk6yKLRL1366V0rF35eNOXZavR6B5yeiUjT8ICG
XpYPewEwfDrBCnKtW+Xdtf38ulBIBxfiAZIAmnyBcVHdHOA0l4nJlVGFsIXjpF1q1L1ak554kug4
srzqR6IKDBwmBIfQ7U03Gimy/GdMSXWjeX2lUKD5Z9EERDaHMpI27kWnRHjKkbajFefKR37Bcr8s
J0qGZUMVpG0fO/THw3kueppWOD++5V5KSQD5CjY6AxfG29X2q6Izkwd/sTNnz+WAH3g9HDQ1l2lg
DsldNjnlk1ku+VEYQBaYxUrMP0ULXnLwMFbAjd++femrQr+FRgqVJp1JyHv+Jb214wMdbVQoJ4/8
1S/m2Mc7zbZwftjWdMZ8eSuu/upWGfhA9tCjkIuBVeuim0GOVrLU1lycZNo1USql894Bj3+/8BsZ
AmstSg7PfIzprTe+tixejT+uvLJY1uw+PL6XPBblcjDu7aA8CYWifVvMfp9/tJxxVjgwX2QMY0Ka
34wmJvJTVROqNrPD2Xk1xJRZ7/EHufM4B9u+mOrgOdeUvuwLZid757hlnhIeRjDhsfRh2YE7N0nf
e/tVXTZIaBzzkjz2CLRlkJe8/Pc/Zo1aVRWykyJ/FIlYtjZu1iq0U8E0jzOL9b7F5ntHVaZFUdMW
inwCErGY5F0R3Bg1F/PXyy+hf766R9C78GteD9j1dEw6gsofLeCExSaF4beX2ZLujXbpvwTTbG1h
ld7Sub5MEX+8Qi6LHAMcGvFlfC3epTBCDP0yZcorH4s6a9+DqCiw4uuVdexls+RhvJrzwzSduja0
WTP3vY/qxScljkpui90TYBVZMjfeysUXtP4oCubQxZlPwb5c9ufyODCknjBntFWdDiGu4XHjCWvE
hyfAwYRpN3rsCzH4JJu2nvuOwnFuYuQtG+2zr7r8v455/meF4acOrRQNZWSW6bgXspQ3FEKXfXp+
q7eix3mAVNBM90W/98cIYgviiKVL5wc+kq5mUwhaixAzbJghgWFChnQ6YdghAzUIWuM8qEWEHZa/
7UmrvvBuxHye26Z5GnPD/NeYmPW3kRyKSJSp2Tfstdn86rchzbPGQD2w5RVnZNrBJ1M4mR52dVsd
HZ7oLXnc9Zvjita6BjMbufzx+oq1HYip1kb1UGYxLq1iTOO7gPMNmAGqaFnYKqv8RyrUyxvg9uxV
JYYY7TIVeCymypw8pR4yaqCfPNefvxS4uJ6Nucg3fPT277eH58V8+3I9BIW8b5rnLuv+63tc064G
3qN6sBcHH34tGkS45fxotp7WwQjX2PLFgfjAYbC9oZb+26VROqzdQYhi4KtfX9pVsC/YIs4P4N3F
YfQ1Z8VSOT+bVhe7YnTsoz4l/mNV28Pj2ze93tTreWJlftrEEdOTWfU9F1euDJTugiuzrBcfwQt0
PbFD1Fa1xLRuyMT+ci1a89jNAMrbSCwv1u6k7YK5sufloRgN8cVQ/nBeQVgjjAjAvTdaxH8ZsVwM
dS1tB7hIl7w7OnlTgeh4fiCxi4iAgW2wQeDnOCIw1kdIHUUHTe3th/nXa2IrCFBLefx98ZXIYdIC
xdnzgcnjJ0Qt2Ua+sANt1xS9DR1pEO1wY3v8t2fqQP9C1m4BQ3IvnqlB5cgCMcxtQt18aM3mfS0K
66mc5x9v39v1OsZX8ceF1iH8x5yDA3PVBC/zA9Pz6uDPCR3uofb0Y+U9xsQeHbBVOj/fvujVA0Up
ws4f1SR+jVVh9/qiTlcufpl56rPTZxy8g1RSTImLwOl2WYNKB2YQps0bb/HFafbnNwFFC2HdOvUb
qxzqUtggunYxSs9rH1EEW2DvFnDnWxWU7B6yNq8+NB1E+GNi5uahS2l97PylM/RjbZpjsE9SS3Sn
xXj23LZ/TtLF+2B3tdjhPV/uOmlG3eBEpTdh741dLx2jSrmzvp87q9A4yTuAvqkbB8BmCExKHxI7
VochTro+clNRu2HS5vBYUN9YH6wkpeVByGf/NGXQMAhsn+WXPEit+D+KGMnyvc5V+18zzf6dMidM
78RgpgKntOkXNx7a5SmBoxkHFZxESLmYQRGPvX5Vdjt58YxY+7HnqIB5J8kxc5nDrOK90WPqQlbg
0EDJqVv8oJlH2bt0pAdpx6FM1c81MZH/NnaY1ii9uCs23UY/fhUC2rap8Px4eDRqGdiIKxryZ+Na
IzyFE0yxqUQvb3yMV7uu9ZpIgdYTE1ogpCmvH0JC4b2TTTM9ytoYZZhx0B6jHERGTblokfbWM4rp
v4BwZj/qfKHfJ4GUCmTGZBP4ayxNj1aJzNTqxrO4nCXW3+Wga+cjYqpHePj6d6kWd4UVy/bRG6bq
PlnG+ICwKFnWBY2Swj8/eDyqAasogXKY+y4WM2oELiGfVGNsJ7V+xPHo/7QTSyYbWiQSlIDny+rG
6LucnLg/ZHyrFIgzIUAD8/X9CWtAoOB146NW0Qrug7p7Qo6n74Qo5c+eGbE5l3Bl5A3x/jrnvZoo
ENitB2Ku7r6EAr2+bAXAkH6brX22IJ2KvTm43ntr9MVXw8uBp1VM+kxXtdec8yVvbr3Ul4P368sz
sFFNUsFDdu1dagr7GNgB1XPvM3Ql2h+O8kv1dcmT2dk4vesNj8IiBcyvpMOQa+JH37A05zDPKQwk
0x6K71ViZcFe2syye9q54sGfc6gthSkMsV3siazYYZZ2vaHZYubEYfS1yyF/9PuDHXdKk5wdsK6p
PUHUGaJrol0B5BiFIceNaqlvgD3Qg0d/XrXoS1z32HoSI99q9pQW+6JhJCDyH7txK5PYJOi+zLTh
Xqk0kO/pKgS/OMb57S+Zz7P9MBPM0X50AB9w3amfMQiHOtz3/t6N9cD/7x8HMeMXnZaLBhZxHxuI
168200ev85ck+AyJAi6FB37mM5l41bk1s9bdEoXR3OK8Xg1i4nmRHjOcOLZyqrhYyhEMNMArKIaq
OutQO+Sp/X6Y65KeZ+ImK9mHzsgnIzGaePf2zf71ynyr1Dcoc5mXHmCgIAv16ql+ZNWTfClUJfXB
HN97taFDf54JNCjj2yrGdSL4c/w6eD7QqYMqQe4NU/9iovAKwULM6re2REAS98JwnoFgeMGpI3vC
21GWkxMJpQuxjLmmnwki0ZpoBIOSngiNcrNT4DfUTvUpG75XdKdvba4unwsFrxc7NpOLZfFrL9a0
OM31xiKo7nEs3N4OEdS034FC9s02nm31XTlz/NDBAdA2b7+Py+n65bqY7ldnA6f3S3tK2k+IV1Sd
PGlO3KLHaeA19JP/MZvSZvv2pa4qJf+/FqJ0Fi0M6Jd5zbM00BkYmvbYq1acBzG036eYZD0tM42o
NbrM2lZ+FTiRIGk+P3I2cI+D44ngxn79ci5df8fqf7ZMLEGs2Rejv7Dp4BOeHD/Ok/Ktw0J24pdS
VDW9VAn1xl7FQFGdjIt5V2Uslf+4aLFWmdz/S24QxlXz4lUvhl+0HgbQJxXreo6fAujP1MTyOad1
jUGXTtyNJ399w+sVmbhZjqnUXJYTE5O5RwN89QT8aTzZhdNuZCXlu6rE+x72FquznrhzgyvSFfu3
3/p6N6++PO4WBaZh4nrEkXxZYM6Q0IC9GIqnLin1vS6kfteUY4wgYMgddFpy2g655bwnEbHfUhuv
b7zs6wH+4hOy2WJzGESE/3p2LdI59tF/Fk/JNMuzZjTe3kG4vi1GW7u1TP7tOTO218MRu0BoD6+v
JTzaJbGRlU9qaevdlDrVV+HZMtRwl+0x3i1fKb2SWD+Uxa0z6PX8saLtXaySK7kDr87rS4+d1GhD
B8WTv7io/fsgf9DTsdt2qGNOiwi651ijH/P2u708MzGSKd+irvGI11ltk68vqlRF20ZQHIeghZsW
BRMg4MyAtRBlWV6oEImVccve8Jc7XQ/2NMnhObDLvKhyagaMqT5rqic0f+5pGJfhMyNrYTdLkgJH
Hsv9Mixa8u/DCJhOwIOlWkP+7cVHmw9BvIzWUj+htDjR6EusSFJd2Zoyhnb19mP9yydDeQZkNaW1
FVxwOWQXPlaoudVTE8fTtypWwdawYdmQntweYXib55a61FfSsox7DNy33urfL4/o6MWtTR359Vvl
4Sfgclze6qgqdVZj79chVhKquNXYeJ+6Gb98asR0C1MOrJuO/A33xhz5t5dMWQOotY7dDun9698w
ZIpqdVzUTzFewif+D7EpPNCpg9Ihmwb5nIRKa8Q/1sbW8Qy0iE2uS/w7Q+z1VdsqC3rZZvXTMrvJ
wQ2U7m5BXYt90wo3iVQzdJFeBzh2Og5Yb7/0v31LHJ1eAriQ6FwOa06secHHWj95M3qtSCK3RWki
1K8Y9FS5bRa4vDfG9NVBmjokfR+PT5cixOooeX2/6YTE3Mus/LnVzHmktNzjFM3kkG4HByAOqsUS
IeH/ODuvHamVtm0fkSXnsOsO02GGAWboBnYs4GU55+yj/6/i36HtVlt80tpZIFFd5QpPuIOvSB+G
jkjhiQDaOFkVrDJQRnKUrOQ4ywBB/B7Y0aSNiKLARr79PaoRYMbbBOF19HwNqGPed95TyFHhbtEL
EJkBedCwc+IitHby0ETFtsJVt92EVMPslQ+yOAbcomiqi0BFFf2U2eKMcujZnar5xIlR82sE0fAc
9Li+PrXRgFZKU8t4pGTAoIxNa6pRdMwssCGPN8Xd30A1WCbpwdhj/oG0Ead0mvbhtaqNadvD8zhI
RZj8iOPuRy9P1pdQS1FAzbxg2vhlHKzc74tTyBLQ0eLZ5kzQAZ29Z3lf9LmB0uE1k31rx3kpI3rD
XrXtmsb5ptCyf0ZCLVwJSRelDUhd9JJEzIBELG3J2QWUY0E61VElXdDgi7c5zvTyJixI4xLVCb+k
+mAhc1yOAhDTPOtADg7NGOMe6sv9a8/GXKkl3/sItMdFqZ5fxItzuysHEhKYNJZ/1QakQtwgg1Qx
jPkkozQSya6Wjtaz78XVIR/tfMu5nVZ2wSKsYD1Eb0K0icgP58m3YggarjkhCWyG/jsoHuci1Lme
E0tPvpiSbqLmE5bJr2GK+8vjDbi4lRgac1qTY0kKRJfzdu6gd7GCNtgBylDnB9SQar5ESTGpDMeT
0RX20+Px7uw40lF6VtREbRrf4vf8VfrVplDpQHiEVyKs/q2Vk4ZUTJU3ZmjI28nw9I+Bz254POid
SbK3dSCIZIfUNsT6/zVobMcoWvdqdHUQ/X2F+c21Uiom0uY1ltXSGjvr3hyxQEISgLXlmRF//9dw
I6mBCassplnt22iLStNGpeoALzRAZ9P0QQRrauKsXK4G/+pNHA5TkrdcdNoxRVu86lLRw0of7Pia
afi7yVmAtFo7yXBnYuotjxf03gwdSwSiIBgUIsTbGeptzZUKa+DSWVisDxSr3wplRAp8iiwwd0ZM
UisHnx4PeueUqCq6GvQGUCOgCX476BSYkiZ3qXSRWskpXN+J4qvWZ9bWT4xuS7SudZsM7OfZikxr
5YTeeUmJRanCmoBFKE7PG3oIPMhqZJjexc8x7HNVKDcVvKdKDZB5VjwQqCbuiQnS6yjlelmzKTAR
pQwL/9qNm6R/erwWi49NiZyePPktH0FE6LdrERA4jgW4/wti4PLRHA1Qn2HdyfY2aQAerHzuxfkR
o7GvSEDEvp57SFSq6sd1KwcXWwqdndel8lPpxac2Qy0GMe7ReXs8u7XxZi+zp5ZDM0CbvLR+HP6e
LK8OXKvs+hQ9X/NnmPiN+n+YIZppZJLgY4hMZnsLk6IC3R49uIRl8cOXWrhJjRW/18DVmGAWfv33
CYrengEejPL+vNNGUziKKDdGF7mpw8+gQdNTavnVXvLomm8ICO3o+HjE5YYhfVQojAlTUTxnZ/d8
aPo9Zbgiuphyi92E0ylgEmVKH12RymurubgeYIuTOLKccHkVeV4DtJF1VKi5Rhc74q6TgPp7p6yz
mmI7VOk4bW3L045KANh6/3iWy43DwKL5Tk2Cq2IujqKMamzUphFeggFU2WYsnETaSnoYKzsw+fUX
aGbw+x6PubiWxGRpJ2K0zgEBrnt7FKEwoCDqtfGlaZr8ixdCjgE67DgfLGmw370pGf/naVWKYUES
xGv2U8uImioXHVsKrfCPiB1m3zVvwlCXYi2+ENx439PKRko7DTT/SUo94yd6gCHiGuWgQucOyN3r
sR52kAjKf76P+Bkmot0isAcvMQskPVwpU5hZ0YXG1NTtqsiI/Z0c9yNNOsl6f7zii3hNzJl4VUSQ
6IzNtxdk67F2CimG7SKjPexkQ/2zGqnb2ryX+9ChZOAC2Su+Z5kP5h3WRnx5/Avu7DNy5z8Bu9Az
nRcY0zCY7Hii5oQSQat+KqYieIp9WkMbnBH8vTwlifKvQaooZ/IE0RjnXC3abgpNjUHSjPgylW1V
b0vfoX5t2kX+JkFQO0CpdX5Btmnap6jV/IbXwAtWcEx3jjXNbGqJQIVQkZ2HqQmuEpKBNcIFmKYt
uYViJS9dJXW/ZMrKzo5mRG9f4ZjmK6da1O5vIhumbnMn8/YCJKSLcnvCoHsSwFVeckn1KKp3Udap
4wH8ZLryVe/Mj5YrmQnlCPQX5vvKbEHYp6mfXZyw1r4ajQ0TEI76poY79M5y+K8DDOSVl2eZDIGs
Yx+T/mGnQ+lp9tiVyoCBjxelFyx6B/9H7OlF8oR0aEsBStL8N0LJSt/KPOvtT7nV0V9Q0HerYOZ2
7RGF9WbaSWUfrSVFdx4MBHNgTdAPJTeaR1vIgys+qmDpRdHKINgVsItc2iJ2d0b+uxpWIvQ7oyEI
jJY1yw9JYt50zXWgDm3BF4XR1pafAJ6jaknN04r/Z8DoC1fu7HvDkfwTyYAGhw05u7PpiVW5XIGo
g+LWwSbXyLE21Lvq/yQ8yr49vizubF/Wj70LjgfRh7kzlVK3uMfgQQERw9Cmp8DDSejkRVn85fE4
dyelCRM1VCGI0mYbCemGPOJqyC9jERffFAeaE7L0dMlzpVu5ge+8eYgpUL/B6Rnhs/nmQGEUDR/k
Jy6mPbUYSClld4YiphySCXOnrDaVdxSuo30yae2KrNydq5d3BvlcElf6O/N+VgZIXQu0MbvIZYqZ
gW5W7P/Ys55qCK1vbROt2WffuRW47cQuIfqlOT8LtYcRcKiWWPnFkn31s+ObybYmC0OHLIlfAq8o
/R39KKCcj7/mvXmi4QfWhPSeG0l87b+SSKUpm3DUyuKCokK5wSEh3BVanG+1sQakj7r00z+Ox/cE
i67SXgCnzf/cjpeMsJfKMVEuOq3hM+YANeAWnc47PF+IqTVM0bV+4WLDMoo465SgKNogZnU7pKTb
lNlxoLj4KKnug2SsX+OgwYkgHWrA1I/nt4yUaAjStAEViTY9EoGzVyTRmhyYt6JeImWs36ys7D/a
PTy2fZoCQUIysDDKQ6cosGUTKcEQq7SOoAXWZLEW20n0JbkKqIARPxC63U5ao+2IXIKiXTA3kw/Q
T4crtkeQDuwuw3zQeMKsLFqzc1wgkImVqPJAu6AdKsTCZpPPkj4f/VhXL/hIJdco6BAMRCP2YzvW
KsyqYSh/yoOGG53cTNesqKLt4FtYlWGPiM92iVbBWAXD78efZLHF+VEUZWjRYkxIpWT2o/I4rmW5
NbSLlCXhz64OEw9Xi95R4R97fnqowgrwx+Mxl3uOMdG8Q08KdBnKRrfL35CsR/lgapcis60fEdZ8
H0rUFuCPBeru8VCLe19MT/AGgOsLYSXxU/46wRAVJ/GA6pdu6PVmg9xKlmyrXlpTH7u3o0TtliuR
4FCfV1N9u5X1cvQNjNGS4pm2vv7d73ALqX2l/p+B7Ufitpq29gTc+3hIjYKFAtCAk/BsIU1pHPKY
X3RpWjk23dbo4B6GNbos9Netr0PrIO3zeEHvfTuhJEd0xt2/gOFWTUkbw6+0CzQE/VnyLb18SvoB
fYy8s9d0KJdfj44JEyNK4HJitNuvl+OpK6VxpF2qUFOlDxZKGdquqWrZ/PV4Vou3lKwJcAZfkFYN
op6zUwAzFcDMZGBWrMkIFOuNyMed2JM/B9xl+8xG4Xzba7A8kLC1kpVNutw8jM69iGi/iITm/sFU
DYssaE3jUoQK+vBSgdxXX5YHNISqrQ8FU3Idcyz3j+e83Dy3o6q3i5vEZZgkqsSo8ti9BSi+HHP4
UPAyVOO/CJ70yuN2b42JYrluCdMdNPpux6tQOehxLzQvaLYnu8RWgx2lxNAtTb9+QZik3EQegs1Y
wLT/h5kyV4oDKLby2Ilt9tclEHU+fjrtZF7Qr8KBM9HlcBNkU13tcgdxt2D0ccP598UVnS1qdYS3
ixJ7N1jYLFaJeSmTWD/AQvN2eouV5RZIoQk+NjbLn49HvLeJaDLKRIR09zg3t5OURiCKMRZdl6Yw
7WtXDWq6H0LsdzaRr0KeVtKcpm5TozS8xgO6PzTDgppU2P/i7/9a34EZlQYqVxfQ+AFmSV6Fd2FF
97CqlPqIQxMrD0Z/zW1W3G43KSkEB8ototiExjH227fDxuNoZxHGilckPeSDgdTPAMwt/23TUmvc
JIEJDFTY2iJW4qPIZv7rfgZESB1a0PlsyJ3zWbddI0M8loprG/oqgkx1c1VCpd3xZ96mQNX7i1KN
2tlKq2Bl5MV6C/6DBSaX1gYLPocuaPlg1AjxldfIjzIUGhR9V/Zd/qT1YYgGS+GfwjSpVh7tO6sN
sglsEFKMQG3n7YayKGxId3V1DSo4O1Xul89IAlZPyD/ZO9yclB2m9sUOW9Dys9430soZXoaOdM9F
d1DYKOvis99+7SLzDSdD6exqosDRovggOb9NULnTq6yNk/5kESxhm2oaUk3oEmbZQcLv3DzGuI2u
3NeLN5CfwheHxyQgBMZc5bQYYp0PENdXGFMYn/qThtnkGP6IlN5YqTipiydQjEVzAVgZdT1gi7fT
9qsIqbJar67QLAtn4xPWvo291So7TO/q52psJX9HMOuhtRQFGeZNQneuxOSH8lMQQo3UBymqcRpM
KN1z90EtwTnJx7k2kqyPWmBI3h5ZRRMx6SJqpo3T5lPoos/aoqcFc9/aBHk8vSU1lNF/vLGYGiUX
XlswRsIf+3ZqU4IARYM5wFVFNnU75cKAzXSqbYh527Fpiw/EdcUKFXbx6DGmDXMT2RkOEXfH7ZhA
IgFiWn5zxW3UYq7CTn2glzRNyOHJdvHvtWExoEDqC84CmPLZJQW2yKk8o2uuaLXo16Km+cjlL+19
S5ZOFAwBu3RtGe2UaMrSTWBrLeoi2CX/81IzY9qgohng0Gm+nXaHhEc+yEV7BdcUvPJLv7VJ6D91
+pDu5LZSD16jroG5Fu89guUGoA7uZ6StjTnOZ/AjuGOD3l6TEqXuTc6ZBkNiIDDTjrJ+6q3UftJU
nP1cak5fH8/3D83t9m0Q1R5yLf7DvsyYf2e1qKGcd8mV6nTwpY/l9GAPVWttyszPoAuX9bjHRhhN
rCYN+udBcarvQYN4lVSh/XVsa6WFN9dJ+f96lN5fI/yq9i0yLgckjH1XKz4G+V6WVOcQwet7Clug
3isRxPK+ZQYkLIDHueK59G4/WTzKXYWjSnI14jH61sDNem6QclNdHZmMnZQoyVZpaSzACQ7cctLU
4+MlvHNSYL7QU6EkAZB8zvpwGq/OfTlPr4WtBR9LVNU+BBIWqpgVomHkF9ZKTWnu5g7aEPlsYLN8
MGSG1fkna5M4waxeya400avnWrXiA3YYHUqX09ThFqfnr47jB++laqWt63WjLG0yZJs+xdBWPyQI
L72NUzW06MTp0I0nq7xQqp+2YO+dbWKYzRbAovSJHmbcunmdtPFmMCbvUGlq+qbBENtY44Qeaarx
voVpqT/HcUAm9XhZVRHmznamaP+R/sJGpkc2O4qD5CDbWqjp1QGHjF8NFrNYCJhVnrmNUfffwUo5
6O7HCOrQp9P8HSbacXEUHH5tj22L3WzSrgh/1lMhfXWmQK/2ENN0wx0Kah4CKDOGbsIxOwHXQTfK
UgPzpVCTTNo8nsnc8eTPB+MzUUcReBk6m7c7tKTHU+VYghP2hFW109UIkcYCsZONStH4MFpOPm4h
jxsf6GVE4n1RrCPytd67jyX4p7rX+x+aTPNsi0N1guhpOpl7VZaSDSou/z3+sbPTJASWddDJmHLB
aQPyMksBgIADLi117wRootzTuFe2VAtyFFA1KFp1aW07FLeeUCZBDLZrwt3j4WeH6c/w1DqgIWNF
AvN5tlSRl9SA/h0UO7U4e8ozrHBiJaXiYdsBsXrwjyIFVElpanNukQ+isEeMePtpismzqkyaktOI
zJAJhqtXzc+YL9uyEE626l8pSsmwDpNolfo8C07/DC24Wzyz9CFJuOZDj7GXN36Cqn8qf0DWIg03
GhCMLxLCY9Em07v/fDkYVxZ4jg35MyxpD8kdSEUFZPjtsKlnmzReR3r4sjxqrtbH+ZM9ZtHnIO8z
NKBgMj6ZlcVmMxrV/hCnHTy5gpbDL7NCbfvx5777azgYQENAF5vyvF5tqBhLCYz4qamlACuUIfV2
XZto77qEELiL96AqNLac6UJ/NuJO74s62uAuPUWvlLqblbt19hT/WRwa5FSIKLwSisy2n1n0bSen
cnpq0v53aNbdbsoqVLhyT6NqRIvJtVS0OeVARS7r8VKI6+yv604MDSFdcCepwIko9va7JPj7yRWi
dScpoLRrBko+utwOP3Vely+Ph/ojRT8fiyYBChnUloF2z6aJLFXWdm2c4zsQpEdNS6DdZ0kdfoIh
l+fv9VDl33zZkoI9hFXQrZuiUfyvUkMB+KxTkFC3QABzwwWgXP7uzc760mpBrOxlVC7Gt8c/9t66
EPxSeCc+4o0VF9ZfOXNSTk0XxnVx6kdlfK9L/xKNVfuieaa3ck/fHYmQlxDCJnebh7woHpe2lPnF
yZdkdT+ZvoUgLkncLi38Pt4/ntadncaVw6w4+BCA5iglB4Lm4GlKccKEHkAx4nb9cMTpw//QS5WC
inanpW/IEejIlEyp3a9s9DtzxZCBwj4FbdtcFvblaKKQFhenpkyj1zZIzY/1VPffFLnXDv86UwZS
iG95wQBCzAGGUl51ej1m3YlIHv3jBmdRKZOMI+FE8iJJZvBCGf9Lq/prpeZZRghmE5goh8qBAUNz
eE5iK7NOtjxEQ5EWtsPntGU/uyJlX1nKxT1OfRcmH3UzrlOhJnG7QRs7NENVrtrTZCXKbmgkFf33
anqSpVHaNFVVHwa/vD5e08UrLVi/dMBs6HAYuc07JCZJtVWYRnGqVIDhG7tJyl2OMuu7POD0iKxZ
bn3Mi8pARdrzkQ2Lq6T53+OfcGfawM9gcpElCku02TtSI7MZqHB8jrReLCSy+wJLe3WazpHdY+CS
U4pykzbrVnbT8qOaFJIs2CgKcfCCmCBncWT0aIGdctztA1fppPiT1iAy/3h2y4eJvUPARp2ZgrMg
Ft1+VSksgEZh7H0KHExrvvRQE5D5ArySX6rJUQZ3DKMQlW4nVKRjbKtZs+9RL/Nd206yvDkULW6+
nx//qOVXFxZTAo0OHNlBbeD2N1VgFzu1l7pT0lLBo1ZZYi2ux8ORWybTXM8Z4t9e5PU7nGyKo9Zg
PvL4BywXnx8goC2CHupY8xxdatHkbY2kPymyr/1PGyWtdaVEn/75RFEKBognSkcC7C2CxL+vfLOv
xrqwulOH+OW3REsuFHPsHUDL4hn2XH8Q4q6rkYjYsDePIh1XgOXEIGBbqEDMvnhYNMjBmupwGtm1
H7H3K4oNH0NuXaUUmpTgLPv30Go0ZAmbwSRAVLxyn2FGNm4R46C0ObBdww9GKAUACMlXyDSSwdho
Rh8R2sV1bW1TBZrlBk1UtBlhcnv4E+DorRN21fiDWlYFUS6OAEsNaaOcG0XOPCw4B7tL3WDyklfY
sEHxFttA9ugHjIC1ra5p333HzPinUCEr3hAVrtBTpcSpv+tmLrWvHCj7kIVjrHxXcH5wfk+dUpPU
SRq8oTbsevNZEM0Ul+pWZbqdQi2ebDKADIsaZ8Mmk/LmihZHcfGK1ilOpZFrP2Cq1JA006wcVZf7
Qcm2aAWYxqYosSqkr9smT8VQNNmVmFP6naFi7RyE1yZymSxL7sKERF6xS4f/gnxwnvUMCzWXvdfY
aKxbk/PUgSCyN76hdM/OEKqVi0NJ9UWPxvg97qji42HuOVgSdDWQag+ZyuEpx9r3XYLFxXphr6C7
E4L5GMXgNRVcJ3XwVBBnejT8jqMwKClBU/pA2xJTgKOOz9SPpDZ6NP4rS5NekPbu3iIUY8tv9Hm7
jx626t6WDLJQ3c6a/Om1gA1QuppaWf1HFUqI5FLhCd88pOnijW96SbzTy6K0j0rZ4G9ZRikueHXY
B5i1GGFa/cciIT1c0tXKNm1kU9jDfMH+7iVJm69EN/MslOeQW0Og0Yk3YA0aszrJhESvSWxZnWyt
ly+BjaW9G3qopLpRCoJMRcJ+3EhRqjcvIEgG1dugsCM2WNHKr4nh+FiXeE07YFBKFXafNsz+GAUT
KjyuSQqDoLSjFdPaRSzi3tmxFL8WwjAtMXCUs+c1tkOfCkZYnywExbYm9rOdm6pRjoh+24JgtYbP
yPTlOGVV6Yca20w4SapyauLK/g7+b1qDwC0iJ5bRsXnqeYAgwDizd69DDCdtVLNCmR4n+MjTkaEc
pR7dKl8ZVx67eS1ffDOIZzx0woIO3MEsKYBBHBFdZ/WJ482H4v0ZehQfQU/SYe8+pgqy85VNkmwl
efo5GMpg7yWAoVb2zp05IwkBGIOLnxxlnqo6JIpt59XYCtaj+YQDRPeSVnW4S7RcWRlqUQCgecFI
Fn0T4nCoE7d3vwoSmpCj109ppZafkjjD86DzR26GJA9KZdMVQfH18au2iGSgopBXsMiA26kHzJ+b
IrOavlTLk64Exqc8SvMjcHDpRc3T6bck+UjnA8pd29cix7rZ16YuPP4ESlZg3OeotKjL1MxpRv2M
Iw+lXUTgze9Qijq0cE0YfnjC1/7eCI262hDcjj/7CH2Z7Tg1Uii8TeSVN3ex7ibCZBaYe2B/JAVz
YvyUNDVRlWWca7o0x4mEZd8kurRV1FbaqEO3hroXx3Y2fYr9FL6pMVHbm1f3ps4EpFAF+rnqDGPH
e9D/ihK1UvYTro45HYY6+uQHqE69ZGmMgNM/fnKwjaw6h0REk/CPbneZPtbBoOCqc/YMDnGLkBpi
A1V/rgwD8XUkdtOPupNL8v7xsHcW2RYakOjmkOQjAHI7rFEOmt21tnrGGcPZpIodVpeEQPFXEviZ
fIlM9Awfj7gIGYW8BcA8eA2iJTmHc44BhrqS4ylnKxzVi10Y2V6ZFPUJlRHtFzaWDgY+2P4g7Kyr
TzqlvWIFhn3nO8O9oukMc5P7e8798fsa3JSqKecK6sHXdGi1N6mC54A7n3SI00E+JqZfvhSyYDM/
nvvi1gJAxvdFexSaDDW22blW2yblDx3lHI/NWLtYpE7vauUgBO6j6LrSf1xe1YwGnAnFA8YDaDoL
H2lI9jncdOXMYRXSvBKiDnDRVTcgxt1m3GsHiGDZ7xJd/DfsNdX+OKhD9M/LffsrZnPWO5D0SHgo
57Ly/KuRm1yZhTVpeNR4w/QNWWJ9U6S+X8FIy/x85b26t+LIPYB6R7oO9PBsDcYU6f1sYMWH1qOD
hLw/ljMqyEHaGFa48nmXOwtpTKCCwPtFEjxHYfupmcpmaarnQO5j7dzKNg4meeofsTs0Qwwm9OaX
J8VT+JJ4eZutfO/lUaZGZ6hAdPjYtGTFwfsrR9GiYMzxITXP0uThCuUjlT5uxzYcX63CCrc0LowV
OYC7IwrcCswCQa6YXR620bdOTq30rGVpsUswQK9dWc6UT4VTmbtOUtV//5rk95SYeJGFDLl4N/+a
ot4iqoC+rHUuFfif2tRr6S4FvSxjmNSUK4Pd+ZoQyuEyEOJRtJmrnZuSbOB2b6nnGFbj66DF5hsq
9NNJ7abSjeWsR47QiMNtXnjWSuq32LWiuQSul7gGj8JFAafvELqv0gmtstzX670cDzKRcTwVOTxN
FAxX9u3iO1LpZsdyISCuC1JjVnyV8aAitJFLZhoXwkYpPCIMFJ9DoOLHBPWjf11ZcI1cgzR5YYzT
zJ+NZ1YRenfYkJ0NI5L2RcnJLJyw2QT0MndKHivXWArCL0rSaZ/+8QJmZCIJDaaE8GzWZxvI6SSj
M9SxOjdRo36SzUl7jYEpbiJsLgr38ViLII6xQBcZ3LwgjcBo327WIOVmd0K9Orc6vkmG38Snitcc
R50O0IJCLuiqUblWxb3zLcHZs38oGIMz0maj+iEUnMwf1HOdNoa/qftQeq9Kw3nrsFfYIezUrmye
5TMDmga9F3olXAVw4GdX7BSEtikB2DlLnp58xhPCq36ZcmQpbFkzo8znmqEeXTxDqP2k4I6OCAR5
gUNdKsxXFQ+XR0cjBUKehCyF1vv81+A5xdEK7PFcqbm1l1PhhOqPvwjb1u7bZUEOQjMNGWrJ3LsC
jH77gfMmbYPKUqazTw0hPaqTSXLeyV75pPYZlV2Uz+1+O2hIQ5RI1lTv8kQ4g4lMro8j0KOoiL48
3nKLK4tfhDoILFWhfQmn8fYXFXoCDhvLrnMxND4aQ6ZSJxsvJEU64xCGhCA63Xa48YMsbJ4yMm/7
/fEPWO55LkpuLdqWoGYWmO0xtUefZtlw1nHoACwPJGZDFyMxD1MZqvo+xGW6/w41TFstJsyych49
CHI02MnU/nTvtNu5c2E1BvmC/9oiSTudE4tPYJ3jtgao70q4NSIPk/a5H/8Y2ixud74/5RESfkns
vCkR8ufOtjCMBkMLpmYpKzf6fLPwSYQ+hZCnBJeBLubsdR7EEKjI9q9+Mzp6/TxkEokjOK+mtg52
LqGyKGtpoFOaH3xT2U0eBd7EnUqrzI9SEzTg5rgzprXjO9syrBZbhgCJG4OgYYHE9KbMQfPLwaST
Qt7o9pSw60MAnKPaViYKhN1ojC+GgqfrvuhGNf3HpFOMT3HzTxZPOL6QXqvppiqsi/pc2lrxlPIZ
TB4DcMa/uszyn9SiG5K9MyZxnLqJ0mfFEekueUTA2Rs2CN94ycp9Js7IX2ngnx9EdoI8AM+hyrG+
3UdZEkteIEXac4IZ3aGB6DK6AT5ja8+D+OC340BNolOCIQC3yOLRTRpnNOsELI6VSDgb4og3xC7S
D5a1STI8rHddmuXmJgunJnVBt4DDKocanOTjEzu7L5kuP0P0Lqg43DFDb2lkl1ou2c+xgd2Vm0r8
aLcqEUOAGAyzcmW45XZjOHoXwC9pMUITvV1dJzFgog6m/dzq6rC341HJj7rkYRqbB/GmTMJha0mK
uZVrxJdWvuy9saHd0t+kmIMam3g6/4oew7ZMi6FL7GeJTB85IkpX9KG8Xj0CefalQ0Te57hBOGZv
sDrRcHq80rO7Uaw0uAIU12kjENTN28ZwwaJuJCF9lmok53Q4JltuLGM/SbgWVOMoHeogXAsH7swZ
Eg0S6PQ5eRrmSgkKF74Ry43zTDoeldtEi3DjpJE0bk09jM5+3WOGBP77k1b1irpyuO/NmGwXpxqQ
lFQmF7FIh7YWxaZnjmmxszonOYyRp72YsnKts6DbUUG3949X+Q8D6eZcQatU6XwSRAi5zjk3FVcg
f5imcXyRY1+LtmOk1/ZPoITKe27oCHP7RucIEb6uM98zOR79r0NV0KGkDxN+TO3EeMOvNUk+g1zT
h01i+KNhueNgZf61MVuvKtxJnpR248jF+IRhyrTGXJyfSNGZ5kYQ4jd/6H3igvprm1adLeV2o2jP
GOvlu9GJlGijOZXz0srhKK2cx/knohBDq4X0BgIUizVvKspqOqkZJbGzj/vjTqkj7NmVvD+ZUTdh
pxwpn9vOWCuDLK4+JkbEBNRDx00HWMvtDIdgSgpdAtvWWpHiu2qh1NY7vVullTdWhDDOe5OCLqMp
5Q00u5I+QNZuUwsW1gqmeH48mLSgMYu+KjuGA3r7S3JnwBmROv/LiA0hrt2ONE3bIlf6ztxL0tg/
FaXV14cxw+PsO2rDDoZ2j/frn8b43/tVEM8QwCZqI1MQBJDbn4DASYYtdCk/O2iL+ls+cuEjuQrY
2Y3a0pK2nj/F52iUZf9I3Vb5UvXQ/ej2ajWctT7HHU7bIMPfRx8qjyugpP+VW9MG+TXH89DpD4f2
kHmlmr1i7GYOGwY06/fCDwJzlygaHrzUjwLtU+r1k/E0DN3w1SiUdjhaXivLm6iu2u7JN9K82/l6
oAWbRpX915oQP9iDnG74g8RBG8PWJpDmaK11qlzSoEvtLSaCWeOSP0g6LrSoJfJz6uG9IONsCpeG
YhxvJfD4GHd2AI7rnd73ifIJEPVwrHzHH14VrVaRPYWyrG97vBytb1E/Te9yAFLNVYIUhs7j77E4
EHDyuKf/pFBUY63ZI4FbqBUg1Ro8I44tK3tD7cpXv9SkDzU2ilsjTcv8QDC5VhWdpW2cPu4qsQV1
aGQw+cVG/evQa5Pfp7VROM+2Vk6bXIrrY50JWH02DuanGMPEf+ygMCIBH5ULcQEL+ZPZ1s8clEVQ
tnKe28ywtx760p/axui3RJyYEz9e1EX0y2BoeGOTw+QQkJxfM/FAe6yuiuAFnNukHGIjBL0GaFvW
3InW5khNTs7tbRmNjXDHtHDZtppRjrehEQRncYqTlZO/XHB+EUgn2shiDeYUoNqzaX9DHnvJ7Mr4
OWJt/4UUnVZ7LRy+lMZaay8srnWxBFx7cLVpGkL9vP3CRHtDCJHQf8kNrTmrDLunpRmezH4wVt7d
xVBItEEmg48oxHbJVm6HaoPOI88y1ecKDOOHVg2HD1JZhTioQnl5/GXnVznqZZTi6BuQBtOMm0fL
3Vj5LYAm85w4YSntmrp0dl3jGaY7mhxvVyoa54j0LirKejB8c7LR+vj4F4h1u7k/CamEojAVV46O
OedHDH3VFmWVtC9yYJn5NkFoP3n2yzEdfzwe6I+a43wkFNscdPdETdCYfcHSh/kXY1NPOgS6fVNP
mvU89Dh8bIvU0z6OOeI1bjkqRUASh/zHxu/VVNrz7lIDd6Fnm9K70oL4fsFMSSG3SNoeH0c9xyDc
jgx69JjJms6lIV/HUwtAy8XzHa2zVgLRxdZnxVBwRdGNoh/I5tk8lKpqKc3C3KQ60pza2lJe0TlS
Th4CqP+1lbSG0bkzHo+bIK9w09BEnW1HpauVSsEx5aXtpnyT6F76g5dKHd1YSz+mRW6uXOGL7U8l
GtqDgCTBGyfwvd3+tRQZHeFo82JPiGDWoenx1pjx9INUtH1/vCkWz4UYi+cCRB9nm87p7VjgYJwI
ubHmRS4r9UWJBmnv2JF3VvxS3detMfynBsO48gEXg9KOhoYA1IdrmzFnSVRv+XaPAzMqk9YkWF/o
BZpqHz8pbQG+DoiPteniPP7+eKqLgyZGJWpDHYXSEs3p26l6Y67i993IL4UygSiUjHD8BsowOD4e
ZvH1QE4RE7FbhIkRF/TtMAU9Mh1vDOXFqmwcbNVMT8/Er+YntbeU3eOxFjuTscSG5DQzK2p4t2NB
vRvkEGPilyHUsxNnQN3jBzOdjBClJjyBsuLyeMB7kxM1Q6xCQJGRmN0OWMghdbCowxcbCS7ZZfei
LD8BtDoiv9Kv7ZM/+OCbG4uUnpeAJ54FAhE5O+mQbCEBjkb8YfJ83d5GFeXh7eBELe1eBb7vVJaa
g1q0UV3ywoy/AgBC1dhHsMJwcwejEFSDHQxK/KH5rIFUKjapCaVKhn7eu9TZLOk7RgRWDRUGC6hf
9ZCyFcfKSrrvBG5emu2TtsCfuUva9NLHvf25GjRiRDkdwftjxR0WV0CxEq4Sj9f5j9bU7cxVQ2D4
BW+E1Z4H9h5qG+AZfOXFjE25dsghKnvCo4p0bdz5WmCHZwMroldqbT7emL6vf4y0Agv6SCf2p0Na
p+0JInahHuNwsCk1RYY1uGka19DQ0QZzMMNQ1fiS9+jFZbuKLnr/nCZoVdSbEanhCjZ1qObt57xm
+b4RCSvh1qubQVq57WaXwR8qD+ELEQWHhhtPvd1SHdphKJRWxdVMFOnrmKfdB2RTcX8HiLQLvDo+
FIaXrqzvvOj//0flDqCiCeuLhuftqIMaowQYGPmVlk1yHAiQDx3O1WehE/D/ODuvHbmRLEw/EQF6
c8t05UumJKb6hugeqem959PvF7XYRSWTSKIaMxBmWg1ERjDMMb95krV8/plQCMWHTDYexiDNdtGE
ofbtj7wyc/GoQFcBdUTmtLh72zGTCxkKpFeDqHORpUQfcbDTX1pXji+aNrV7niN/o+cpAvEPG0tM
nGSZ/1K2o769BEwoekpSW2mN1xdmfRjoYUOBKqb7MFR/hFM33xsYZLp5NvUbl764Gi4HZkDokHCh
IMsw78sVd/DE7pSmGDwWd7hvGy245/aSDmMp/52VdrNxDV/PU1TnRBdFpZHiLPsoYN+5lfKx95wB
eKtlwnSpJnvcF1ao7QMtjb82GB5/HZxuq0y3TBZYYmITBuf4UiGgLHk5U4gASjpG7eSVvtM/dDiI
UxPUHZp0qfJD9uXkWKZJBvOmIsyMJXvaN5Ck7kZJ3cpbFtf1//0lBElIQVCNoep/+UvCca6yYmhH
zx8n9U9LwHFnaHXsNVVlbHzeZXT5PpZQJSDpRGaUUOJyrKSPJDM1mslz+tEhJ4/mGa5jjyriLpkt
O3TTEpQjTbM8ctzIKOd/ul7BVKLtaXDch4UT/iDKcrJd58fVq1aiu7iPylGTHpJsyP4yDDQV3VhV
ct3lk7bBbuh848ftE7m2Xqj20KEXhW1A8ZdzsO2poiBgjB5rSmdvKsGcYMs6lSdUseqNeOT6QFhC
BJ/EQzR+KOxeDhb2VTG30DQ9y4p8xF5qPznM2YyHZW+1WOVUqj1sETjEIbs8hKQ5PCiEKO8ohMUh
NII+BRPaKV6Gm+BO1aR+T6oYTK48yfZjWIfKKa/QzGwTdQ6oiyTjRrazMmmAFlSwxQojVrd40VNk
60zUbVVvILk4xKpZPGXZJLtDKZv/RlHRf7v9Ra/vWNqb5AmovvBBrxhIql9Xc4h2iCe1tn8wrSTb
NQx6MJXaOUpBGeztELn324OuTvIdHQDwz6RhcPllSRUQSgYC4ZWQU09+rqT3WZe1L8bcloec7bRx
9q63LQAI0bJk52ImcPWQtI6UzhB2vYA+0xnWUdu4WtApX6exN5TPZcycczasaJGKbSvwjYvJzbNW
50mjeVZeKyGsDIdS2IDUQO1y71MnL1rSyEAf4uqAtYH1JYsk69MeMQ7VCKIjJBXBCXCKLn8EvcoS
1SDN9MB9KJGro+J+moBj7oygkCe3azIkHIxNCYerR4VhbThVlOeFIMgyhcgkJE4NOCJePsMzMMmL
6YBikriPY8nwLMSvHq1GnU42vot3n9xTjhiV0jooR8LhZc7EiZakUJsNDzXq+C/M7eIHZ/Ktr3qp
5ochwo7oP4wHegd9Pirs1AsuV9ieRnviETc8PdZzrm2L9g94jzh6sfsiPNXYqW7M8OqoMkOCEgJy
6ocgGxfhEHI60D84q94oScOPvCzgo+IVcJSUmsZPmPc/amBoW1TylVFRORA8SFxJqL6Is/yhcJlk
85ACA5a8KbJ+OGHg7wpF6faZSPCF2dCfTG6bLajy1YHlCiZvo2uN6wT3sfj7D4NSpk+xLVQlDz5E
9nfZmryDWlX+6HvL+nH7O15vWTEUNVJRsuMiXNxFdiLrZE2D5PlmJD+WQ1ietDHUz7WGg9Sg6yQ3
bU8Sh9TfFq5/dWhawyDdhGrPkqRf9GWnjFEYnDW0B6dvadTo3xwjw0s2hYRTISgjGUfFyaC85APM
n42L6uoWFlXwd9wol5V4bS4Xeapiwautw7Mel8W/dj51D+NoVV8hvcoGwZe95WuyOiB4VUiEogS+
VJjUR0canFINz2MYZKHbq6h/wNb5hZhl7kpyamwcmJVdJKQsGYkCMmyORbSStrWWzYHmeFMZBQ1x
E8HETupwf3MznStoYz3XhsOeBP3Id1DhslDZm9g2Tprl0/rUkoNR0b90ZdWX79R6SKvPPqGYJVJr
o77H6bxGMaSljUenP9PcRH9YuevGXj+2LSKiOwPtE2NvNmV1f/ukrMyPIUmMCMUEDla93C9lYpYE
sFFwLo0OzrwW9tL3Oi3GEQRS9fv2WCtbBRVK6Ap41lGLWtI/QhremoUcwrlOnHJPEzF5BWmWnNqp
jY9grP/8h+FYR8qmOgnnslciQe43Jq7tc9XNMcqQcas/qHHdHgPFmCV4cHBg/suIwk4WaAZ1osXh
Qzixq5U4Dc+pWiTtrg6yqH9o4txS9/WcxwleLwneOrcHXfuC1GlFusPq8lpefsE+1KU5oeXoSXEq
yc8V7pr5Dr+vqT3C/DW2nuSVp4PL7R11hMLBFTYByGcTZk4WnjHPpYtIf0TKj7XTSac5HqvyGcWl
5wRHkg1eyfUsVU4FzzJn/93M7HKWSlZHZM9ZdLZrFa8BMK7GrqhHXmpl2jqGq2Nxd4Pjpex3VfpW
CyXBc6iKzkEeqveAlLUjcPTuGfGKYuPErw8Fn0FmMIQJFrdZ3dr6pJU100JNu9iPhawesFUwvzqy
33z+LmMNuar/32Di6frwAMtDaUuVbIfnMh6Gyi2sfmrdQDVj6c6O862C/vVGYTS6h8IbgeBmyWev
JaVzJI2plU6vT7susBH8yXDyxrLcLl5mxEMec66Lt88eh3cYJbeMAOxc8eqUKghFyzY6U7GN7pS0
c84gGmEChVKx5ZC+8vUoeJBpwZynurN8HEoTAt8QqtG5Y1o/nFIDeuJbQoahSPXPpju8CdSCuTy5
WUQt//LjVeo0ZvUwh+cp0/QnjKSk57Qd1N0wNVuZ3Nq0QP9YpBnCZmepio2CTYpykBSe53DMOGtN
o2OO3Q1NsONhsMKNC+z6WRCKW/AvEJxFmm65UWL2ZaeaSXyu0V/4Yg7FjyE0JbgenfIWDV337fYG
uQ7QLodbxPiTWYQGWgbhOR9mEEQgCjMen2Fw/rIbs3p1AjhEb81QwuVK+EGH26NvTHaZ0UgRrnpO
E8Rns4966gFq7/pET1+koZ5xN9CzjW2zNh7XJi88J5/irfj7D2c+931IkLx/Z6e2h8fEiaXvgW31
uA1Oxt81pf+t6tvqgNB2IOSJhsmSAFi0apHzfETnfnL87/Ko5s+FGZS71p7Te8DW3eeYSmh6QQaH
l0bfCQUSUOSXE3T0Tqt6IHlnnYKy5jbw0OXnbgqr4ZB3aj7fOV0lW49DNM7xjv7clmTy2nzR2hEC
zYDJAYZejt9LVhv49OnPdqkPNC9L4qfJqrwsl4vfrMZW52DtcKIwJTDJCsMuCY9pKkVa2PjROS3r
/ls6dNQ6NFCB92Yw51tCs6uD4Q/FGlPFhvJ9OTn6pD3kKzk8F5LfdK9121f3alFO5csIKHGjSH9d
QgbSDAMKmh2PBiWxxV7F40AZgLbG54y+lE/PGT2+3ThGBmAkZ25d9E/Sv2zAPDs1HBr+aTZEbqcq
ydNIIrYRGK88X4KWBf0MnPW1olSe52nfpyUHRylM41ULnJEmW+g7x8FnZ6MY0oXRHaU1YFC3r4hr
cxTWQbCkgbapQvFUfJUPZ9Zvs0hLuzY5x7nqx/vKb6cfuunXO7NJHN3Vuff5U5koLzdRUXr5UOXE
Dq3hvExz1z+3arkF1Bcf+qKEyk8CPcvBJYIQDYbLn6SVmQVjyo/PeWZk066PKYO5Ogf7dHvuK6cJ
U1CLFg+5N6WCxTjBiEKCAdLwrOrlSIIuIxw/z02KHsoEi7qrGuvr7RFXngNuRRIPukI68m2LmF1N
eN7Ri8/OaZD5j9NEqxRD1hnhB1+df0eVI31rfKWByGVbG+aFK5MVIEIuZ86yaNJfLmpihnkyzmhx
an1+rhq5nXaKGVVY+0k5Elrm5t288hWRDqQMLfSv6PEtuvS93NMgBdB7VuOsGw5FBZHURYTDbDe2
8MrMkCCjJIAIKgnfMkkfUyUAnVhm5zLR5cBNQCPu9ToSMEejwk3UbLb4/muXBwRsSkxgSMACLol/
XawZNSJf2bmOfPVYW/SDp2ZW/1BdDB5aPY/uKL61OzrJurETfTngl3N8jBVp+nF7R63cHDY1fuIn
smoAA4vj21dqME9823NYq45EqTSOdxG6fCAHGuscyRaeiVoiH26Pulxy4LBQDrk5yXVl2KyLk4PW
eGdRLZ28qlfK+6HQ64c46rg7y6H/YyVO8FnFdTEgShL02LijCIQWA851z1vETOmrafbjGAftfTHM
9ejSb+melNGJPhnZiwHJ5EX/ROSBSwUPgGlBht+P6mmIbed3ISIMf5ARkpp9k8xbnT3xkT5eeGIw
+npEfxSgwbqK5f5wB6dUBmsM7mTPn5M03lNIzZpvkmMF4V6r8nTeuIXWvp5wZRJpHh3jZcjt5wUh
la3MXpg2tnLEKDFLnxDI0H5anWPvg0Qb2/3tDSO+z3KGvLUUfZDQ4mlffL+qDxVnzHE+gdA3u6FJ
W6OWjfxx6EkRd8VMCo8OX/aLss186iIHfevbP2B5TsQSI2JA+VkETsQXl0tcGWVZ9mWseLA/jMxV
O1X7lhk046TA0f/ppS7+0utO+v32qMs78P+OSl4KnUQ0UxanM5g7o5/bSfHkqlJyt8zJtVycU/SN
5V35ojqaASILJZ65YiRNGQyGqIxkb7YGvTkZbVP3+w759OgUxar81quD+VmHCeYmmhdCA5OyBboY
lysqtRlu0U6hepmK0cIRG0Ta8C4mP1H80PlU+FzKcoX06/aKXsFKGJb1BHGAmzZrqi3qCtqMeLnW
DZoXN3PxJZT1bC8j8JQjK1sN/M8QhLgOa6+f9PBQjwM8P7U2N6LHlQNLc/y93C+oOsvdFGuN0iVV
p1MXttJ619imfy+HNLRcIzW3uNfLoEHMGPi1TSMQHC0uPpcLjX/RWGFUq3mJP83Og6xI1b6Evts6
SY12n+FQu2k0q3iqHGuryLiygbkgODHAO0BnL4WDojJzShrVutdPWpftQeDH+sFpgy0ls5UNzNsN
zfBdLR4Xgss55qlakb1oOmAho3ZwOIjDE560vn4epjn+RX+scu5u76TVZRXUNlrX3PRLPH2dSPTC
I5+pDUMwnZqgBIXZQqvRXV/TpKd2dlJl34+6f06HeQvCsnIhomklMMlU4mgvLO4jCEg5XYeR9wVR
0L9LYFv1acwzNTmi6z88jNKQT/dN7wzfjDYgGYgNhHc+/4qjGErGQdWRK3GZcEGdKXuQoYoHmyJO
HicJmo2LGlzpvGbQ/ZWnXLXRSry97KsTp1aHNgO6avC4Lr90FMCXQZpU9co6VJMXyR+zfSNjY3vQ
0n6wdkEUzSIAzgtjb/AvC55IqJxv/4i17Ubj4///CPXyR0gqcmazUqpeJSvtK4iq7FdGeeRg5kaD
L0KmbUx65fXhliB+EaINhIyLd6Cy0MELsN3yVAkkBq9y2qM7N6lvcUuT8DClwfQ7Gx3T33gX1sbl
OSE6pmYPyn8R9LdT2tpKn2heWNTN3yHiyP5zmMmSdIzAYWZHf4rtv1TB4fr8+vLIk8trIP+IEBfr
OzRA1Utd8ygxNweoss7RB92Yuqo5R4fZGLfsh9YmarGLRUb/bkhwOSCS6XTo6kb37EJpnhJn6J8L
q4hhrVSJjUFynoeA7Slbbfm+rQ6MigMAQ6GmugzdEhyIc6suNE8aCuUY4TzpDkNSPzvyACu4jPwC
H9FJDdP/8GUBKSAERe0C8ZHFMcr0sVf0oNY8s9Cal3Hqxm991tPvUasKJRCasiPCsWjzbtE51p4+
YDAig+T2AlB6udJKFRbREMmAUzQgnXvc7ez2JI96MwBTrsvhv8xTKEeA9SPDkRcnx2jTYADto3tm
F6ZeUkrzF5ibtu/m6lxyVutQOxQhbajT7R28Ok0uZkrEdLavRCJmNQkLcJq8DnYI61WZZvpPUeTk
yDWklHF2t4db20aoIhBG8ZKD3xS35scMINen0agz3ZMj/UWSbLytgQsfWeLmmGrz/Fpo0vTr9phr
UySLpfCEZB1h+WJMJZBqv+uJpBx5rH9oUjXLR/Bp6ZFCXLPF4l8fDHiSQ8YoWAKXE0QTENfd3mLb
VJL1B9coNd3NQw9SVJ/kdjzenpr46Yt0Q+Q3QMMoPYD/W5yOwMckXDEb04O46j+qZVdk+2Isnqu6
PktlnJ4UbkX7Aelf1c18v9wYfuVrchOBrOeFowy+VDoGP4SBkVWYXjONo3mSet8M0EHUB6/Ox7m+
Q+kD4pqeRdOWPfvKxNmzuB0DxENwadkk8uPBMuGvM7KhD0L6V9v7sRq1blv6/xJkmLEbBCoVrmEs
8KQYi0iXP39ihR4tVUwAkGQji20Vo3Vf6JlseQX8z1OfKbgUSiO9jdAxZuRiuSqOtFG3RBlWnnQ6
VUJ4ksiC3s5iWMWm0Ye6p+VVgyZHh8rQkt5VKudfKQ461S3NQdv4ymtrLdBb4uLHl2DJoZu0WeYz
R5bXSUPQdbt0jMN/yi7Owr3cd7501PKpkU6OPhc4LdeW+lbzT7ZEItbmTSVbAAUFMHH5EIyqOskT
ckleXGe1O7eD6UrVGNauEfvf8EMOt+jIa5v744CL2AmbnFZKJ9/05E4q4kMLZuRbNDpyf+eDNtnb
SJrmrhIHUnW4fahXrhASeBqFoAxB1zqLgmKtNuOY5hVfOA/LEqvsBt26DqjDTg/aboP8KSKUxQ0C
eJaWMnhPQRBZ3FeaOqJXrfuGFyS17rvYS0e6m9v9uFGXWJsUCRbAMQQxgY8sbirEj5F9gcnt4fRZ
zQgvoH34NRxLXICiUZtq7/NrKLAbKGoJAf/lbtHlFM7NrBleMaFE+xCFttXs/NKk8RlXub2hN7eS
YolSC2QInjUAVItFtPQglrnqDc/M4QrxfIJqUodW/p5nmfXDcDr5NZvq/Bu6guPGLbQ6NGh7aFsU
fK5EY8w8pT4wmLo38uaCZNfk5l5P9Dy+VwEc1Q8qEltQysMp+i3x/z+p0PBulQjMHZFW/sBfWhyi
D+85HhN9k7St5WkhstRh38d/yX2l76bKqjfw3tfnETAV5htsH54bQsLLoVRMOAY9UlTPl4N62ElF
U/5GjcacjmmqGd3BliO40nKV0429vZmurx6V2g8rDBGPx3b5eW1p7NqBRMLLczPYIwoXZHvExXT1
u7CHuJuNNuz/vT3k9XFhSPSIOJVCsWRZulS0rAoGowejW2XdUyDpUbaryGF3shSFW93l6zsABDbu
60i+giq5CpBkZ4YWn0amp/ZF9D/FmpTmGKROtSWwtLaOyFygfiLwagS6l19wVFvFDJBx9wx7rvNj
kljRvI8nSzJOplZY+8T0xy0RlJVdA9yFYigQTqEJLc7Phw1qd5bZGEnteHRcterYVAVNqbiKTYHU
afzH0u7tP/B+q61S5fWrSRZMuYV0WNjHLFWuWMSJni6YUb8oDGeHlnlwjOhuRke7CbS/s8ae99Og
zNFOksNO36O+mmzVIFYW/ONvWLamKrVBEDsIonNuyMlr0LRRfEhKLFT3doeGuU6w73/6KhTJP9h2
UXjHe2Lxje3Bbrse9bEzT84cPmID1Gu7KnISzTXxJUeLLy5rN56y9qcft93GtX99G4rRkdrQkXOg
ACEW5MPXjiYy54IKx1n1DeVtohDg7wgnzLe61cHcjHn8hRC1QIY/0zYu4pUTy2klQqL4TyplLq4n
rWrMNNVNyRupxjzqEnzrLLGk7y14oNPty2HtswpTLCIE+P5XojEpxMs5H5PgjDpL7aJ7EnxxYn/a
d3P6XR0d4+32cCtHyBQNBSHLAYd2aSsNDkbGZyqRvDQPcWpF8WecDhmLHx10PNDHwK0nsGiBNZob
vdyVi0mw1hkWMUVy40UI1nQBKo2mH56ps0/mMemHwDq1VmT8hwWl+ItEJVkw5RXxOz5sm14r46IK
jeis4Hh74pEZUaWEqpXac9+cIkOixH57Tdc+IU8KvTC6q0Lw5nLEOusjJx616NxCWhyOEQCB/ORM
tRHewSKw6vsMdeCvt8dc+470hgjg6eeStiwOR5b4KNLrIIXVFrmGYZbHXSZheGEUrfPV7Iz60OjZ
lr/w2rGg9kt1jNWlL78YVJqhl6iVHZxDWLCjG3Mb3quRln1taiiLtye4OhaW7iT7AOyos18uakx9
TgJVBGo+HaovciKXOx8tGWdfdIOcb+yZtb1J2MXXg/MBan5RH8ot9BItJIXOidpmf8tKUgSnNo2q
fP/5SYESIUZn9WAfLB6wJpzrRksyx0sjqz/iAGb5O61tA+3emObGevv8aGwNWgWY2RI2L/alZiCb
oEiyQzlokBHrbIQbr97KeXRoYi38fXu0tTUkmaXBztQAhIi//3DuRr+0wpRIwzNo77+gywQECFBU
nRxuj7P2LPAQvwOuuDaXshuCvmUnXep7dD2M7M4JrOiZRon9PCvAWJFAs/MeJBRSg38HZHj1xvBr
oQDVEdJWqrbIvC8WVZZ7G2JMJXnJ7NiZK2lY10GwLx6LpoeYPjrVkSWOTtidJM0hy5v8x+35r518
IbbHPhW6I1c1gyBMSj/mBg+70n/24bU9J+QsT7kxpzQfTLpCdaZtnMaVDiZmEMAkEZWA6oG00OXX
1XMF51U/cjwlmOrkuShq320w8tROGLno+AfmfhbYLvJqqvpIvyx78Q1Mos85MhB/bi+AIk7jZZpL
iQxUMfkD6SBlwMvfElB27Uun8L0sxT7FrVnuO0jzpY8gg9I+yL0TnAIlabFYnYyTBCY425GWKgef
rtm0S60q2VdGvsW7WXsGMGvitOHyBjZrcYkEjWrM9AB9KFVFpu/HJq2G+zKRIyjeU9DdSRjC3t9e
itUhOeJYR7MTaAlergT6vF2gFrrlje2MsJqkVe0zP2+wD5o+aoRmYWb8vD3kOwdlsfrAdt6hd8BX
yaUuxywRycizoTNxPS9txQtlB+NidoakHCky140Lx0LV3CKWsnoXhn2AEqgm/0rm0f/qOzIKvUkR
5vdO5Y/5WZM6DF1u/8KVC4KfJYht5PDEAItXKrIKx9eMwKePU8aV60xZ5+wm8miv7VUpHtxSNbKD
oaW28cUoG20ri1/5KEJ8ixIMIgMEhIt9MM5TYjf4mZ+nsTGeKb93e7O2850ekzoopjFtwSEXE4b8
SbVfxKpsALRulzcCojkNCAaUFKckrL7rsVnJbiLJyl3lgHg9phU59p1vCaFkOCLmfLy93uLG+7Ah
xPC025HYRdYRsZklgBpvKjsgpvOfEYIqsKJTO3/Y9cLZg4Yxhiu3R7ueLFee6LgLJKLohV5uv0qx
hBdPoT6XRZTvpi4ND5YeZkdHiqM7w06Ke4dbYQ9rqt7IhpZ3IBN9L44Q+mgMjZrP5dBmNzVBF87q
s9kG8WM9VhF1mdDctbGjWS5Ijmxflq363FaydmdOduviPtFsVWkW24tfIepS/AfwDHym5e2Xh3Ks
d3GvP/kYbLw2HZIVfkS85yfFtFMxDdtidi8eHHiiVGkF1lQAoVQ4CJfT7h2S62JqeWWzZP5T1fGv
Qbj2JiP5WJa2+i6eY/vu9le+2lPiAIFzJVYCqIfy++WYUWtLARju+HkopOgx6EbzH6cz/4ocJ9uo
mV4tpwBwiIlBnmJplw2lSfN1uR7k5HlOihjjZcUvq72WD5OJ0E3Q/QUptN06sGuz0wRvhOhWPGLi
7z+ESl3ZNzXtnuQ5jdv8fg46CQugAYwZ9m3B2+dXUvDCYKbDbgAWeDlWH9pNE8Zm8jz6yE7ZgaL8
rYHT+EfLo34rNFubF3QfxH4p0vDtFmezYPQs0JWEs1miPlQbNHJsubsHQhpvZJNrn41YHc06bh+B
dryclh72vAF+lnLplGLbd/JzNMTxyYgxWznEgdJu+TlfHwNuG24cxqR6qCxtgzUtJtJs+GgRZdqf
RhTbP23fbny88uKW01/MyBsArdpSu7q+dtihHEEA/5S/Ad6IpfiwWyY5pSZqW3xBpw//zo1EP/Rp
AywZN732WE6T9ZcpOUq0y2J9/otew/hTxfH6cHsfLeJebgF+BZgbWnRUhACSXf6KLjWMfpojFryT
xy8yK2+E1e8kGHv5vraL2iV1mrU9BjjBDqHULcHnq+8NaI6yvKj6YZd+1UeZLVjUdjpMr3qbFv0j
Cqt6ewDMFlcGkrFyGnDj94Zvb8QSSy8/kVzTm0SNjlEBpLyDqj8sfttGlV6D0ni1kqiyTTevpOS7
plUIJO2quuyLniArxK+lpUj4TRE+bY+Fb0DLMKXMVHaTb8e/MZosWrfvi8ExXGCX1vBgZUY6PVl+
pOou9ZLun9tfaxkj87vfEySYtiBZgEktKliDVSIT3VfdS4SD6L6Ypg7bhLAvXGIvzd4VDb6JViP5
j6GjSN+jpHBOsaOW7W7AMEXeyXoRvrV+G2zsomX0CGdboXZLG4cADVSgvdjMlNcdv5D6/qWPpg7f
zjxNw13aSuZrUEZte+j1tv6BkFnYTK49YvvZlqbeEEzXdrwD5VWOXxMDjuZOjlQnflXGWFI2bsyr
nS6qjnBagFqBUYdMe7nTo6LTC7mNkxd5Gkt7F2oqYpedEb9kDUbS+yIeGv3o+J2Nfbvt183JRDBs
C7FydduYxDhYSCJ9AWaftPryR9hGMSBUULcvZgYkp4NC+Y8RV3JzsJ2cYmiR9Ptct2bv9ra5njqF
M5RAabSBQbhyc2iNrq57yWxfQF51x7Hy+3tzikfTbRHxtyJ1VxhZvJem0v5amla/caevjE6LBOoM
GFmCmyWBs/DNYexkp3sJHBnZ2naQu6NhGYN6oqQmB3/DVG+/kBiWtMb6dBTKWejqbhTWri6ad+go
6FiBSLCuenBFQBGeF6B9USXTP9pSSAah2NNvu1H8XaVK9a/bS74ynnC3An2AIhBwt8WBqC0KvVS/
4teGVD5wx6nWo52TJ+UXJUuLPyayQMnp9pDXlwMvNJ0vziARJLNcxB+THReoyXf5a0CYa7tT4U+B
5BJUShoab52PnbaphTXHrsx0+ZCNktkdCX3rsnA7cF0/DRVa5pOWdFqEqapehfK4cVGIn3CRVNAu
p8oBDhAEMbh+sVc+3LtTMYSOWg3Rq9pMWfYyNlMAfKru/J8JomVbsPDrnYd0EavMw8L+o9x4ORrD
x8Y4VOWrY+UTTtPSEPInfXRYXN+r1v6FwLHmIv1gPkxVJG8JFLx70C9mS2uJzI1jB6Nt2ZSs46yO
YZ+GIKai+DXpR03bQTovoi+j6VfAH0d96n6GADryvdUlcfkS9omeuhWX+6+mTiYfKTvD/smFVge7
bvadAIs00rFjKmdkIM00GcCC7ZJWWTnG2OoaVqGOJztRC9oNRk4UOoMqcBu50PSXnH3+jMJm/DVz
YKm7XRTlX6Gnqs6pMoau3ltjNI/7pkLG4OAXWpoFYAAaXDOhRdM4b3zpe1xEavw1DKz2Hx//i/nN
1GJQykHgsHNm9CW4R6pEfUsly/+JmZajPZjzOMUHK7X89A/YlKZ8TCjcaz/ySIb45Whpre2NUA/8
PbSlvnrIWj0d6DyKxAesQ1UeYYAb40MJ79N60LImfxm1pox2xmjNzb2EE7B238fxVL+yhUA+jv1M
wXAonBSIjxQ0FmxRuQyl4+3ztrK7SFdRsaSpDrj0KiyWcbwM8zh6Ndp2eJjqYnxTcfB78qljcvr0
pvojJZUxIWSqRBnbLN2qBF//Aigz4GxI4fgFoPUu9zfV847TTRSDTmn3rZbS8C0Ms3ZfWzI00ibF
ei2SZP1Fj0r/CDR3C151PT6nGEwFKgfsImfJ6U5ra0b8XPUpCgJ7PMaFA4bNQTQr3al2IihRTj2b
+jm2u+q5Q5Ap3Tv0VJONl/294n15zki4uGP5HYKWsOyhpoY5zYWjRq9RPs+Wiy9pJH+3a615Goa+
sV1FzbIn3mXrnGP/+oBIR3qG3hvY32Yef9NL47KM3xSfhs4vI0VM/TFOG8nYcq+4fhNskjWh9EzU
SQNycR01FbosiDNUrwrOSg+TGsNsDTOeJleiniYhqCYX/7u9R5fsQAIzm5YnLQlK2jDIlmNGGb5E
jtPnr30zK8NBkof8LbKbvD4UvWDwpqGBsbibKE0U/5hDR8t2ai4Nz4MSV5heSlqQGL9u/6b3B//i
c4kwkTWg7CwY+stajzHniDgMmfKlLurUeSn9sGu/TCTx6lMgx82w75vQMd00153w62SMhvRsJeWE
pZRc9AJPHIfpG4J7xbCT2x6/EbWS2uTQ11Oe/MT0YihPbTYNzttYdlNwKBBXf6mRgRq/oXiajcfS
1wJ5I8h5129cTIq2AUpxvGv8sXzwtapL7C7XtS/Yo8/38hTM/7O7Ite+W6ofnLS2cmIvqirOpRMO
kfPgoECQ3utt13qaWRXpPsTI8MnUU1336jSsnqyBcsUJQ7pOelLypM9+OEYUTd8yi3Lnrs6tzEt9
Neo3SjRLErbAfcHA4EBRGuKFXJIiQnPIYytLu1e5Qd0OsqhWIBorF0XwrR8aK3KzWXLCuywyBiza
065yWyB43+dAD7RDQguDf3s023IjZbu6a/gtyF5jwAjSRjhPXN51URj3XZ7142ueFZZyhzpe8DJH
VfHgQ63YJXma/ap8LYJoa/Xj2zzY0UbocnV6+QGMDQCbsuz1JdP7caEOljO+6h2WjC4OLPrvzKwj
YzcowBXkNtzCm1+XCOi6iWIZiDxgGggAXc5ZC+k26xgivcoQ4/+Rh/5hmoP4KPxI3Ji03HFHO0Fa
TbH84ktDovtM6WQLxnudK4tfQclblAppTjmLlR9HtdJakpJXyFfo6nZVpbd7KR/VBwlaUrDrpVwZ
7+UeOeoC3an8URvtOJrdvsq0UUiJwDkcpVmLnw2z7fW9NDRwvRUnpWY/GA08MWNStsxery8+fjV1
VLiwZMxcgItgWIH1AcplopTalNiEpmr/D+9HNh+KTp1f/Hb+n8WPTIDH1tZBaiSEv+Ih/yoVpvRJ
ODAnCvQxGkdE3UDiUGK9/Ix6pAddmYgFLHXrGMb2bx19jDcZA+GXJG1K57O1dMZ7VxOH8AJ/c1nT
mSNB5mrt6ZXrvEbRv5m/lI2tn+xIDb6H3Wy48+hwPqyuNs637/ar/FaA+AW7FRQyVbX3Hf0hvqdk
X1PG7s3Xuenbn72fNBH64oFiHXx61l+0Jv03gqH58/ao10eTTIs6L60DRodGdrnAmHeOTtkY1qsN
X6p3gd8lx94y519Z28TPXRX9e3u8qyyG8gERveDrCTX+JVC2sfq6GaTQeJ1nwCBZpY5vXVt3O+FJ
/+lr73KoxdRmM6klu4iNVzPP8NSzwxq/Fxk4yD6swuGICGB0SpwsPYzaGL+iBbDF+LwOrrCepUxI
3R6AHgHMomQRFKhXx3T4XkdEFJN7PSvL5q726zlx/w9p59XbNhau619EgL3cUpIl23EUJ5OEyQ2R
yt47f/1+lvcBtkURIpwzGMwAkwGWFlf7yls6p6pPKDwDvTFjO/uVt0NhEDPgE3CftpX+vqdz9FOb
+/i5wouq22G8Gt3lSThtdU+u950mEHyoppMA41gjdsirfSdB/R8JQtVzKQ0Iqctjt5fNevgPyRL0
y1RpTo8+ndzirV0GHKyEzJ4QjaIet+yhmI421jER+hnHY3nn21a5a0Ldei6otJ4oNAT3tzfeC0n7
IspAcgBFWlBlWLOLPuTlPJ0mGvUS7sp54l5Vjglhheb6SWoqbikDdnkIWxlJaVs2x3ulGwDetkHj
SLzI0EB2PQx+aRdHht8fsYlWzmRR4/BOmzsJM6tJl/+UamRPR6vN21OnyJMPYqyoEreyR6vIdr4q
x/tC1VLnAGZoMI5dq+C/pUZJr1BH0u3EVbN8EjwWaw72jSoZybPRGfoRTYEO4SlZGj5REKzz7+BX
1S+6NkvcDIKL5PZROdyHbT/5DzWAMy9D2+U56prOfzeQJhdujVE40tX50Bp/bn/V6+OM7gCQK8qD
NB4A8Fx+VKNpiq6oFevc0i8L935m+NIhh25O17Pr/C1+1Ytm8nIRiWUog1CFFh5Ll+OBC5IgDMjG
Welwdd1phU70l9CacGvZkI9WZTXzUZmiLnNJ//vioPVc1/cA4KRTGFlq+30owKojtjZDbxC9330H
MEdxIwezOiRAEoWyXpMRt93+UGu/nOBWwDOwZuNhWXyprIQzFAxJe/YDUH5WlanhXp0b/WxRMTX+
C/RO2gECl9S/WdIlh4T2lf1Bqdq8cs0c5e1DBMrkWJcUC4DUdkWfuDLwie6H5BTFDvpenn7iiwfz
Vnv5OnoUZG7cHREJwfJ3qb4eJFFnVvh6nDkSyI1FRejKuaU9NEVRurUjOft8rL47PWr9vCFvbrWS
lbK5LFDVkNevbiesl+w8Gbr2PPFyPiuOH34vgMEi5Bzpx3nq6i910/dbfHmxjRbbDEQTEAIwoQRB
y7dYalNpRmG4ODcjpht75N78vVXa2qkcG38/2nXT3nM9ZqcsKPA3u71Vrp9kUghaAjyOFJzt5eCF
XhiRbaT1OYNPf5Ir2F072faJWylDenkgJz9uD7jyAkC35ZEy0CAFcrvYmsg4FWY2xf25gKfY70e/
GBWhwx5gKxAOu7AvA1KFLPl8e9iVj0zdQ9AWcReBYyd+1quHp02qebbDbjjbJEqpxw/AtNOy8P7b
D0FTNr9r6i7GUz4befHJ8qd24+5aHR++jsoEaXAsw9yulnLCsKI72/hJJABBsFzutAn47eTUfsqO
M2F5SxOaHMdCMuStzs/aZxcQFVaYViav7+X8tQH/y1RJ+nOMx0oFDDGO7Dvd7v1nLUfiD51Rier3
KEUbhY2V/SWCTKoIXEbQFRbLTaPL6cvJYd4zcCx1iGA1hhis/FT9iNt08J2tEGPl8oM3BKRA9Ex5
hpcCKrmZaBW7dziPthWND/mo5X+541Ntn1hm0jyi+Z/8TkQL8aikjv9rqK1e2tfV2Ps7VepN/VEb
1EQ6Snkt4ZQamElJfcwyMxd51Q5kqm7HiJ73kXm4vUdfooLLm0AwnigEUQkngV3W6QY1Votiyudz
rETDswrhUduXaIvRy9f88t0YJPGHMKA8vZtRkg4PkkmAu5/7vq0fmzCMCpqhiMG5BQ4uYOywN63c
yaEnvEPZqnROJXyFxh2sutQec6VQE6/szGTYFelo/ZXnVvkKzZ7zF1GHdo5aMSBIOswBftG3J3q9
KaDIIBAifCIFZmmRaI2ppZSaJaGioMnxqeZR+hyQfT5l0E73nIp+Ixy7bntSxuLwCZsAQXA1F93z
VsF+25Hr/qzYVZLObpePMa1gs2p6V7O7rLvnGtQT/M3sWf8edtHwyFkKnYOBwm68V3MDh1MjqrSv
aO920bNizubPt34T4SzFfUjxT2A9FwdUylDxHxt9PqtOqGhuhykq/ldO9NCTH9+hyoyp3+0Rr68E
RhRaTmS6YDmWlbB6LJ15kIb53Op17A56qj4Eo/Sfb5dcUIXcyb9ybqLj7UGvl55CiVBt4XWlFL1k
WRd2n9k19M9zoRbTPs8T3U1GmD12Kp+G0ar/uz3cdch4Odzi+sGRBk9Af5DP/YT2Ozyb9jvCzF4W
T+rGA3MduQg4LHUXEluy+mVwmtj6qKR1KZ/LbGrurH7wrTtqT0b6s2mElUuiNqgrAG1DF7KYEzvZ
RWMyOm/khpLlUEhAZUloH2AJukyxuyhzrCn0jbOlTPXs0qtXwQEG8qHBbW3jWK2spYjEudqB5nHl
io//6k3VQ7sqciQszk2fzkcgFROqj0aKN2/dmPfkPJlyd3s510bkAbUABrCBSAIuRwz9WsczeVTO
SiVBAbWS8OiM+pjugqwL9vPQbEUrK/tHlKaE1hoQIJAAlwPWQaM0wLXUc97P43zQM6O3P8ip7uDN
o6q+vpGniovv8gEgDBQ8N6H3ItT5LofD3k11+tpRzkXEBZNJCL0ccU6s1Y0q+HU0ItCEdDcIRESG
s4CnSGE5AxpK1PPQFt1OaXQaQakx3GXYRO/IquR75I/iPV6r1JHfvIScEBIqYXmE1vdiCftA08aK
0uw5SavkIURN6V7zQZ50kDP3iBltwkbFXJbfFAYGzFqCGDbrYgmjiuIijoUqfsu5vhvDeDwWTtO9
y9MgfKf4sbNzcCx+xudEfUKS39lFdTcdEADbtGpYuXCFkg9VGsAtEF3EFfLqvJBkV7mGld2ZJzn9
NNdK8jsn+j/pXLuDmyuZPu8VSbWljXO6tompTqP1KOpuV3XGbiinSIjJnen6akdnsPvIlcQNZGq+
tfGMrY5lQM1AzJk67TJnpgClJ3A05bNRVP33KpbqT3gcAojuFSPYeMBWxxI4CnJdsGnLgneBSkOo
jsyr1LLxd+8H2OeS0/b6j6KzMZ+/vXHXVk9IhWKXJwsS3WIfKbHuzDWV1DMCOc4JVXxU4+K8uXMa
ef5Gsx9OZD1Hn28PujZFECLggV628LJwVZR613X1rJwjFOOfMaSQHzK1wviQxgsd1H8YTHQx0C6g
YLrcn21jl5NPo+NcJHNcPsroTh40W0JVOJJSY+NzrlzlVGbAx+EtBM7qKvEc7A7Ro5ir3DRiZ58g
/iSTaDvq96oapH2H+vgb7anE22gQb3IFEH6whIurZw6zUC+kVDtbkl3tISpoOcxlO94L5QlXqTXr
ji2tbODWV5YQGBmVKx5IWgvLhthk1d3QzTr3T1Sq33i2U+UHtZTmxCOn62+FTwEswlKQFhBAWaAO
4se8umJssgNnnkzqq1Gd3g95/6dsYHi0KRVy9meibbkJrZwKBhSy/xwJAtjFqbDsvBwjalpnUyvl
7lcv5OdO1CCN7sie9il/q1iV7lsU7ecNYfW1oYk9LPx8AfjzZS/nGqVGjNxGrJ0lSyo/gN7KkqOl
TZl9BLSWfCdDGmDYZsO/xD0majlIM1I0oeK++MhmkLR5yB1+niUz2deNlXUHJZr9pzmwq7PcpUW9
UdBb20PC3E1o2Qo5k8VUA6ycZK3R1DNlY+lDhN2Pta+KPk7uEnPOko0Pu9KTMy1xJAVaA6TGshE2
KiW0MZjKHxDnCh7s0MnMvZW1lA1yaX4gQIvueiVBtazN2gdJs4LofVhKwQP1FOXj7TvpGiyHOxaB
F3m84CFARrhcZVtLgwRmdPohCkzWuuhbTXejfIw+FvU8PvKqtPdNPJVI6psDDHVjRCavHOvf4Cap
WWM5U+wg2G9pwV9HUNSYKWwIuSbO3LK1pNSA4SyjrT/4cEESN/JLwgrAWu9AAFEPVgfpUwK2yo0m
POM33r2Xu/EypGHzkc0Kyg+nbumoA4otCbHtatn05R/0oUHgh4bxDo0b6xgqSfYxr/P+0KqR7ppd
UD8MRtxvXDTXh89WIbHTcxKs8iv5YUrj2Bjn9viBgCbudmMEBm6kPPKMLkXsuLYKB7KpZHXLIub6
2WA/UpwFzkSLC/bB5XbIyzbtY6ccPky+1v+Zbae9hxPUSJ+B7/MEG3pgBW9+qUCYUr0iKMfA4api
qU8ZPkltaJ+zQDmGdaKqbtPGBRS2zP6YzZX/4/aWvz7sIo3ErQy1PN6Al9P56g4P52hoEXa2cDNo
iz993xvUR03/64Cv+KfbQ12fLmyFAfgQPwl7WLby5efUs4DHNk/q95hrzfedPub3XVVYycEZMv9B
T/3h3IedfAjbRKt3FXqXnw2tDQtk0pXIC7Wp+BUlStFu7PCrPAjGBdhTja4tGBeAa5c/S639qgXy
Ur/POrX6A414hOtEL6M43Z7/1W4S/lDkkSipCBX9JZm5daJcV/xueg+rwx6Oeh5yYvSWFN1ogvxP
MJvm3f/fiIsP7sdmq0+oxr7vYGo0O8nW05MftM27CDzMMYrU4+3xlptJ+FTQAQJgAKicXbx4qyqz
kSA1RdlTmevJPc+y9lRo/lkJkzdTA1+GQnEYkRb+QRnzctHSKpvyoMyyp8jy6XHpeBwD8UsLDxAt
tuV2a/5QEJCbdomCaMvtaS6vIzE2rROI9hS4wXoql2N3jTGqQ2enT+NITypKKxMaYGa7gdkpJapY
tvYnR3z62+1Rxdvz6h4W7NYXigJ3Oi1tIIOXo1qN0srqKPtfOxwjsp96XvYeaDf/VE2V7DzF2MZl
H3EdNMwPCnpVzq6agy1Ng8XMX36DKOsT7gn9kqtqN72s3p9n6Sta2n64r3JHJhOpAIj/HqhmlkCu
zMoHuhPU5eH29Jfv0P+ODcWW80OXmxbW5fwV2sxqj+q9F499f7C7IN6Vsm/cFaEvOSfLSKy/FcHb
+0bP66Oct2F8mM1a2vgZq1/g1a9Y7Lu+aYamb3BAnLSiGU6pVo6gWyNtrp/NKBr/DLMeI88R1/qW
l6WY33L9aWSx1UXz7IoVlfoZvlqJJn2F8IVzeDnp2nNTkk3w7GMbePtrLyKOl48NrI7UDJ4CrCjx
GV49C0ZkyFUdDKEHkLiWP8pqrkruqGA3uycCCR71prWTP8SswzEv82brIllclf87PDGHkI5F/3PJ
v7NmoySurQLPrzFDdMosPs95Xn1LHDD6RFm5uRHzrh0uaBm8AjQLdQ7a5Xw1aXKCobAC/DIGe9jP
FPcPINpibd9ypdGP1SVr3PexPcW7toBwtaOaLFUbsfDaEuMrRM9OIIh4ii5/xVyVnVLMZeBZOHCf
Bs3x99rUGPvKBLR9e4HXhxKAJXJs0hrx568WWDJSxp+NwFPGIflSq0IpR3Vg/yhtb23lbWuD8fYR
W0Ouo+C4uDA1BXa82WKwi4/n+EShUU/vyrQqcXdXIkN9Ww78snkwbgdSzVtO+rL4irzlw9zYlf81
rGoFlEuihdPdIDXBfICKO1hve2RfhgOlTr79QiBbiqOpTTsGhVBZMir0LQdLTfZJWdofpnAI3MCf
3i78S+mfIEoYf6BYuGT7UVwL0l4upa86cZpbOhbieWkf5P85ephuGcmsnAubjNsRcgNMb9ko0mvE
OyWMEr+CHAl3zHN+UACb3XdzeWqm3vkv1yLrTkukIXHtAqvxjXO5snMIFbmIRP7DvxZrWdIBA0DV
BF6rTPGp6ab2sQuBYsBD4pm/fSSWmahYSQajFk57ARjf0mnKoCZDjtlJvLBFnb+3Asn6HZZ5He35
/6tDNsR1tJsTmYpmN89ysatsAbLLweb0+6op32xXJ34QKFHIaaJtBlzk8pD6wZiNaaqwtUplOMKs
oIaUhYi1lmPbPSh8gy14yNp6s9aUNyEAWFffO0siqW5CI/N0tf8bWNmc7SmyOtqu4e47WbMUnX0o
Owff1+xTrW0Nv7bcQnZP1M4oCbxkEK9upUDNdCWNfCyZjFj7ntoDYtrhrP/Iufh/317t1aGorsLM
l4X+pfjzV0OZVtA1mlPHXheFkr+T0fDJXWRah9Id5bTaSOtW3lNCfnrQCo83faxFJqmrYzy2UBS8
dO60+mNRGpn8wYzNcvhMHddydrPT99kvX1GaY21Qgnm+PduVB9XmHedBFaVWOtOXsy0BPvtBasde
GegToAiEjv+Sa+r/WVpj9HeZOYZbAOfVDyyAbKIXQhF7Ea+igMcCJ1Ls6bk5jTtzNKyUiI3u3dmP
R+X77QmujSaKZCZlXgFIX4zmt2OtjVGV4Bw2+hml+SqYrXOW2Zn6MxoG/e1vDLI/pM4y+C0hx3L5
PdMuAz8kW7FX6NiVuQO3ZL5vm2I+VVYRbqFM1if3f6Mtgk5fhUetBFHsaS2yHM9TNdf+I5Bp47fd
hlvaB2uDvXhmCUompb7F1AwA8Hov4S2cl4nffhzjNLZ3c4c57bMKodvYuHXXToaAEUMF5s65woRR
6CukqZ4iT5W0PnONEskcNQe95GYaRbhjMNhOoQEh7ZvfiAMP7T+cDFqDbBmBwcNJ43IlS7r2RVBa
idc0tfWjsSbrqMRDciikRnuOAKduPTOr3xeZS6Hoh2XAUs2i1c0uUgFNe4NSy/PeSdAOcFXEk4Zd
JlebLdDV4ajto0ECHp4n9HJ+fRn2bYkutWeGGkzXplbmZNfIVrZr7aHesB0SH2uRo9B5EJk/DFuK
SotAb/LbJm/TOPWcbrCrR3mKZu1xgNqxEb2uXGcOTDE6m9CRWLzFdapZTtDXlZZ5fjaa6Z0S6UY8
utFQT3dGJc3zQ2Gl+pbiyeqgCMMi+6gisrAMvAYttKpeGFF2o58jfzaC2XGlbhyafVskmnmnII67
ZTW5snw4udLhRAaNovwyMQkQMjTUSk48yahDVGMUCqB6Tc7tlxEE2Rzuze2LdHWWvFWQ1UD2g2u7
3C+TWo/B3BSJZ1TT8M3Jx9MUqFq5KyslaylxD+1WsifenuWmoV0GVZMVBaizeJsUwOjxhECNN2dF
/lGfuW0p8c5mtzMqbtknOuag2mW5s7K3v8qoC6PIilg7T+OypzvDSLMxV0g9SttZdWeUCMlYSZNp
T+mMi/wuHFUt6tyg9GV7V0tZb3+5/bHXVhd8gkgfHKHRL/78VRCCaFyPnImZeWqWFL/t3pGezF4z
/R0E9fH49rGQBiJhEBEICMnLsRwJ2d7Ir/HWDCrjXaTk+WdSI993Y7n9cXuotWtASFrQqqPbQTh5
OZSkt4QiCN97uR8o4z6bWis4wOnashZY+3wAvEBSERxrXDmX4xS1qQ56a+VeENrGT3rXNqaSXY5s
R44X7u05rY4lUOLURIQ8zuKdQPzKxJjbyTy7MdIT6jvFB5ydLQvFCG2LXbc6FrcnGG0aLlf5ctCh
uQdtNPWqBPer+yQZmmObc0UcFcjl/92e2NrxU4nTiIUdtuGykooWQOgUBu6kSR+bOH/IhmvDGjkn
A6IjbjeOf2pdG+9vD7o6Q2ApYC6J99HFulw52Ahz0aVs/Dpp9Hdpm3a/J6Pup73Rgkfe3x5s7Uqj
VotQFXkatJzl0gnQliKz8+M0T61jnWvZ5EZKDYJDntUA++8czvzd7UHXZkiSTt8KqVlBC7mcoYPm
shTpOLDacl1E7ugAby20yX4sA2sL3rA6luBzIypBTUBfjEX5z1T92c88xxhoQ5twww6FMWArpWjh
VkNw7Wu+qAAyNZCuy8Md6VZkm6mJniOF8OwO4aE0Awpc1wclq0P7gZz4jX04kZhDUwc8+v+GXOwW
G4B1iSVb7mUN6iTvolTrv+NYVVc7u5K7j0NF0+j26q1OUuhAcSnTrVkCRuKq7ZshbQvPlPHlgnk+
vvelSIndHj/3+0mJ80//MCCJEpeYEE3SF00oY27mUnGywgutMDsOLKdrmpG867K6eeR5mjeus9UJ
vhpvsWUGI8hSPcgLb6h49pghi0jpUf9D7J3/SJXS3qhtikO2fOUp21NtBBkDwnFxV08N2yVo6sKz
5KzO9rU5qvDiCrvaCA3XzgIRghAdR2aHf1+eu3LsnC6ggIPfcFd9SxVNOjVBVjy3k/M2/OTLrhTo
WwIITHZ47y5HmlvBcsn7wsMXMFYPKTiNH1UaboaAa0sl9AOF1B52X1dd6CCPY/xrCi+26uA5Kyr/
Uzw33QmW3ce8qrWNoGhruMVCDaB4gYzGhVfbwoGvz3LHLXJFKqj/q0G5N63mH1JOmFBADMTuZ+0W
oQlxszN3qp57NUAEfW/FlnZn+lldfTJqNdnSeVvbidQkUE2Dui7cVy7XLZTyKgnCoUCc3rA+xFIX
IWhXlcbGE7eS2BKaE1zSIOQmWeZ5w9gnfjMZudchge8/2mood8e0NKtjSebyrjVwsdjVfljIEIHK
LRHntVV8PfrizZOtRoQrNqHRrMnPQZEEzV2WKYXjJsgVyHunxIHp9hW29l3FBxVgU9EcXFxheW0i
QBQruTd2WTwcVUkZqru8l7eQg+vjkPnB3UOtdNkIrNqMgj6pgoc4rFT+ciJlKD84lH/eKM3ycsCF
MgvKx0IYdelrG1vjVMxRx0mookw6hln9oI/ILKW59T4sCj//h0eHzS9CWdIgWqyXG7MuZ18iCyw8
ffT7yk0Hv9hPQTqf6qrtzF1oOFtQr9U9CvgBHgGYQdp1lyPmlZaUVSMVniQN9YNdzM0uB6f1d6Yt
eOS0Ns/YhaX3o8rLd3uzrEWdxquRF0e+bvNBG9Kk9OYmtg/SOEynVGoyN2ny8DhjWPnVKX1p/w+D
AgEVsHdq28t7BlGdMsBSvPDQQEOHCHtB2y0HCMoxocxe5hrvdvagbz1JqxvWwlgcZxWQL8YiwS2T
oaRTHnDh2PROjlKXWPZBYN42nr7Vb/pqnMVqOrNMRSI2CVqG6gCzNfqFfaAiVKdoyh8iNMqfkqBt
393+qGsPLrLkvE8m4ScQvss9FKFWBoJP5A9zJo3HGK05+a7SxlJ7h1qqMW1cq6vDachkiso9Kcsi
cCFraLqxdhIPDRRV+omLVZc8yZ1Rmr0rusXxt9vTW1s8FL1k+i8wMoBJXU6v1Ufe3rDNIQ3VFOoU
JSUgrGrH3HKIXbux6Q8IRhZFVxQCLwcylcooMK9OPSspop9toQbzqYBCmN+VkKSg5Rlad7o9t9Uh
ReanI1VAeXAxt1mdNHly2szDkisLz44Btv1vXyht8xC0GEnsUlTU6o34YgkDe7lWmSFYDEiy11ai
9NArS44sCUPAOTB+NDOo3TuiqUz5o+h9Me8zPU3VY9cjd3pOh1SxUAOtW81AA08fws61Crhbx7pq
wujdRLD3+fZXWdth5KWAr4UhMUXwy4VoWjPoKsR/Pb0M5k85nMbeneJ0ug8yx/l0e6y1I0tfCCgR
q0C9ZLGbyX7bPNKk1OvgYtZ7OQzL4ZPa6rHvylTid04Sf7ftOTM3xl3b1WDROEJM8BpggaRCSxTC
oe3rLnW+QGJupWin4LO6hfpb22MiBEJKWFBNlyWufKxbKS6nzGtQvvL3auRPfzFalpH19fPvRqNM
x9ufdG1qQvOFmgYCSVcFbystQA9PEZtaytrxOWznOj3WhZ0Pu9sDre0TcXg0UwBkrzAjvGDGnORk
pW2SaqHbK3XUnWx56pq7JpwGe+PFXP2QyEZyVEGpgKG83JZZ2WMHb4Jwy9txPEZIdT3aM7ZsbtRG
lrWLw3H0/+VT4gsumu+UspbGQ3UCsExWpdxTYrzPDnPh0w3RgZz/uf0lV6eGm5cI6NiTy9pakpVo
A7ckv6bURrR/uhD31Qhx1GGntmNo7mPwdFvmeSLCWCak4mMKkX3BClkcvSzRimRCTs0bLexDDDnO
O9c352ZvzfYEO5f+3zvgdv4pi5PyA3XV8uftWa+dfdIQirEkq2SqiwXFVYnbnY6BJ2MmH7l+Kysl
3Ns2gMlUAreSG7NCODOyzC+3B1773CCMmTiAXK65RewVTzHPJMm/ZxeSfCBYR5fa7FvH3NMMbj43
INjmjSBhda4EXHhNCmWcZcwul6XWW62UeW1uDfFd4sBWfZCksqt/SPEcInlYtzhMuUjMJVtB7vrY
3AQCy8aNsPjOVVoag8CCerNGRSAw4sx6xJFEoHPsNP822mGjub0Gkm6jG7Z2QdBUoOcPEfyaMyKb
U2NOUkPFPUZyEhfwpBkfbZOL7yO8mTjcKlGvAVhAdMGpAvjEsV1yqsoGuWU7iam714PyxRjDe31Q
qbrL3Ri8C606+V7HffgQy1b9RU1y3FoMNfukdJPxfHuHXX9y3k+qZ3x0Ov88MJd3lRKNhTUDGvQk
v6nwB5esR7vN4hBWEPqWbgmmBMS+MzYfbo97vbMZ90XUmecGtsIioOlBX0S9ZYeeZvXlUU11Pz5w
cI12l0bdLJa6TDbi0RVcqhgTDguNQcEZWdwj8jwiNIWQI5l2m1hub83pSaUoOnx2JK2uXVpLpvUw
Rk6T3k1+8ps0oXECV43Hcos1eH2l8VNIAHD2pmlwxYe0LLjuRmdFXlyR2cwQV/6UQzRHD1mFS83B
H82xPUrY1ZMhSJm9M9pEt463l2BlE/IjkD6ArUHJ9lpSndJAbmQ09K2YCBYR7aL9lWud4ZZJYx6s
CFsB3DUBrbGJJy8yB/5jGiA1TpbSbGr8XEcDQndTqLCgWwloWJzRVx22Up1bBEXH0JtH20SgQi+V
7I5aHjKDt+e9OpCAv4u2KWXBxaVaTDK4JSUIvSqEZovQcBINd6mV1lu4mo2Bls9GrdamUcUVA2lO
dYooUqCjjKJEubGQa2cJ1A5KdgLqzoVy+eXsWpaTxB4jr0nQeHOpdMnyUUeba7irTIj3qBTK1Zbr
q0gWLx9ldg2cUAg0cOxQ1rwctKJVK+WBGnkBeiDhIxTi8aejpMH7scjH9AiqIhxdbZj7Yz5VZrKx
hqt7l4kQEAhSo7kUoVUjo1O0qsLdse+KL5YWDu/6sA2MuzGgPuSmTYhidlDE5nyIqdbqrjL2g5nD
PLCVP3kpt9X+9q66fkL4HkREmug88re4aF9t31aXY993ytiLByP/kspzTa8FT7qDmXGObo+1trEQ
YUfFlCITV9riqIRNqTTKHCdeCyVofEKdRUUqvK5HZ6v4sz6SMKsQ7qTXQMsIDcg2bJhVoJvTvgQ5
2/7FGKLc6qqsfT5iZep3QAv456I2EadqU1lSArhHTd/LY1h8k/r21zRPVrCxddamJGSLiWE5CFRC
Lhcq9RGiy/B59vgZQ3pApbVDZ5y+QLOBPFu74xH5w5SFBwdYyOK5yUxw8Dma7F4Uhtb00SmGNPqB
nlQUu5gyltH7xA57H06gXHXHXmqDczuY/paoztoD//pXLB54WeuxZsiq2GvbRj71dopAYEbgvG+H
Wn8wUkN9BFnR9Rsp19qw4nIQhkPgCpeAjZgmrtGVYexZ4ZAn+yAI9HvkcuT/wFnhRjd3yEm8g7w6
b8m6r20kJNXBHAm9nKueQdQNuMRXauxF4OMfAVMSv6gWxlFCb97cgpSvjkYd/aUEARx3EbE64QRN
fRhjD92w9FBNo/PJicqJEt4Yfbp96Ne2E7c7mC2Bz6e/dLlviz6vdKNMYnhTIcKOGAWUrQsJNI53
QRMY6q6xNEC4ZZKkkRtAQ93JSqjbH2//irUJIxIiEhJSEnD7l7+iVrpu7iHEebaPCNJOHiOlfC6y
aLBcrS8wvb093NrThmQzvesXKvnylVGhiLVDyhNaUuj50xvyl6HDBSFGNPEzmO54Y7j12f3fcOLu
eHWJB5U+KXOWYW9rakl9wEvOcp7LeQZeQXIbbb1ia4fkpaQkUOMi5rkcLmtaW62VIvBMzG3Sd5kq
+w3Sj/jcRMc6dqTvll8NxiGUarO8u/1hV2dKiQJAB+/HVemMZ3AaoUUB1zfM4SMmSMJRRSrTvZ2j
+Xh7rNVFhJUM/0+wE64Ks9MA9rZmrLBShh1mZ8ZjVXayC0w/3IfWaL25gS3oFjLYbbi5qJssbnhJ
jybU3qTAm3U9H/dhZgbOXpq7YOOCX/uGBO+U0ylM8J4sLnhraMHbS13sNW0VneO6zkTRRUqyateq
aqduTGvtM1J6AVkIAhfA1uLoOVmf+V1FuD7Sf8KkadaNH9JUaAfbHuIv86htvh2rE3wBNNo8yUTm
l/tTSyiGmoBEvDwL+ru0D51yJyVFizwo4jz727tkdTAay6KrxoO5JLJhIxAUCC+GXqhqdXZA97CY
XBWJkRbhOsSjbo+2+jGBUGHcJnyNlmhNs8G3vo6s0BtoUTxhqVA+KSA296BwYmMXyRGx4ttHpPwI
sklo0JP1Xn5MBXbOFHfkN0jy5mjutH+N2k+e86obDsrQhxufc22Cr4Zbvky1aUpdgbSzV2Batc/n
kTQOiYoD+XH0d6aa8Odfpie4cAYQ7asGZTfCs8eoiOVDTvE3QLgnYzKxv8s7c3L90uj/4aqmPUjV
mGBRmFFefs7K9KNKobHg9WauTLtSqqb/mqT1nSORvnZ/e3JryQ5HwBCkeIQ9lpUDFWWoYaBi4aVK
JR9Uan6nEpj9oxnKjuTaWlMgrC077oxFz4/bQ6+tI8VPiMRQ3olbF9sGc7pUxv0r8aZW+5ZKoxy7
ZtAkj7oy4mkayOnX2+OtvUnUOvmw3DDUWhfjJUnWGLk0Qs+wzOoPpdU232dFkh96s9BOhLPOyfFr
dT7cHnbt9FPy4i8htXvFmUYsBWab1QGk7Eb1fhwoRO1qExJTHpdStnE2VgcjzRAezXDgl/JtrVVE
TSCHKSi1vvFgQHNCDKvvDrWld+PdP8wMLCqZAKAZIMSXGzWVo7yNjRTLmgCqBMKn2bMtpTSMGiP8
l4DiBX8HZAZ0/5LhmI1BNvcIiHmj1FXzycLF54dZhvkHNIYMt51wMXDVPlC3GM+rmxTBHcAXQndr
2REdR8uKSYlJSOOq/qYXtv2eQHY+zhGaqaeMwrq1sV8WIwrwJGeeOh6nguRqCbVKCIadUgqpULWz
/KgW9ldFb0LMLOZ3Q1YmG7H34lD872gWMYVQaAOUvXh6k1gCeWK02ZMpD/jOBigyq+6EA49/KJWg
3jWQtR7mytS6jZ16PTDsOjYNxVmOGjSmy81ThX4aJfqYPcV+OD0EcfG5Y2EbSDa+coqSkbCjTMe3
NZuZLZVJ+ujARlhQ9JguB83grPpGHuRPgW1PgA1TzWnu0kgfeUcMX8P9b2iKjddxbaIA9JCmQm4D
6O9ion0V+GrMUXnitlfutLRxTrKG7VaA9dqHZjLTHeLzW4Mu7oGXiaIVA5ucpIpwcTFoEPYTtKEy
f6omrTn00azohyDo5qcYvMkWj1vnq70qmFHnpaGi6fSQOZqYHSzugaaKfMAshnMIFBA1Qjjdhw6c
yeNWxr88GgzkgNSmtUAtirO4mFWlKX7aZ41zCH0UW/xJ1z/iRd67wuTr3NptsfESr45HfCiEnA3y
0sV4Q6wq0lBaziEuSuuuydmZOZngAdjQuINCvjHcctFepifiDFFboCa12J0KN6gdSqpzSO2y+h5J
bXUoWzM6UqjeYvmvLBn4OOaFGwph4rKAqzQGdMxaxy4hK4x9EajtLlfbN3Jb2Bi0ZmlrijImSMdl
T9Wohtj/H87OY0lOZYuiX0QE3kyhbNNO3kwI3StdPCQmgeTr30IjdXVFV+iNpegs0hy7z95WswT7
BQHzMLVbd29nSCqYRlMfXA02r5Y5+SMkPOYNI/r6+1h580yQVeDtL0k3USuszcSdgv1UWMHBNWaJ
hl96a07p1ioXF99MA1Aacgz22DEjpsPnHjIXpYG33ezrW7h9y3b/yDEBMWzX5o/UvZwNSzRWH+xh
gt3EFmebGgl0Ar4zyn0+DkH49nrXvmpDNVEH2Rp4l9QyzNR1vY1k3n5YveKQr+TPlBPNw9urXPuq
DVHs0LBCfOByFT3RRT/Wqb/vV989lYzyZWFvNh4dfksRy4N++dvvQgIIED/oN2NTu7vEuejemshl
NMrDOvntw+iq7oGp62L39ne9esTEJohhwH+DqeLKX5xWWhruaJWIYXWr2UW6iw9d+qbYgzi6xYTz
ShFtU/zC3OLNYCiBGe3i/mmu0LTBRFNoSLviU0Vf9ugEUluj2jC973Ytx2fsf763Bj/LwrF1kqfR
HdxfaT1I1IigXrVv3NVLZ7f9IuYxwI6xx5C6X3y9WCvkBpK5PATZUJ9ra2juFqK0HQ0XOOXd1bhT
cHzfKB9c2/I/F92u2p8PJE/bXsBIc4DNtj+MRp/sEo2BgqlAs/vvT5deATk8pCUbe/nLpZye3dUy
lrKzNof1BuFTdLlH1VB/LppbfEPXPszB4W0aMLRTL7kmZVJKzZIV0h9DzkA3uYnvUvv0B/cATL+7
RYP46klyeFsiuFHV04G55EefkBxRY92UB8ah80cdpjBmk2B9KeB7ONSF95fgJWO7LMCI+DJoF3Gx
myH649xAQSSTbeIFlN2Z0JPOyx4mj2bXpURlb5/bRZq7LcXoAqM0hGAbXOripZiZbaZNMCV7u/FS
/9PEtG59csqs7c92RSM5qpAeMSVi6Q7CP1M3o0X29i+4cpakZBtAlftDK/Mi0NaN0Uq9Qmp7M5md
n0nvFsZuqS3xnDh5294wQldOktIdn6kDhwXydlFC0NOVeaRRJ5Io2wVITZMjuTN6G96+kPMcQFbW
r+IGqPL1HvMwyDwJYIA2M+b28jibqoSVyN8QBnPtRWa9jjsxm/KwMozzzJ2VuzHtM8hLRHrjcy9X
3qhZfr+SrU/JDP9FnDYmLkpRIGviGnGH9bipSnzPA2t4ZEqMeT50L4cgcs26j4sygzTx7052a7iT
823ZIbOSoC9efndfeKmXIBUa67Xv9xEilN2/qJpY+4lG7g37uv2tP0Pt32sBO0alnXYJWenLtXIQ
HJQxsilOh8nM9v0EWQlUwqo7V1ZujrugK4vive+m83ksmtS7J2QI0uPbH3xp5PkR4KdAyWEASVUv
41Qr06qyDIo5Zq6iPSWBmb4LCuW/L8QQvAOKMh6c2gzev73o5ZVmJebsyd+2y7XN6bz88pFfs3oC
8FLWgRD9xXQ45aNDwHDVuNcKYx1/NJiR7O8K/NTgXq66/ao/TJRfZpYJU/Mcz32xlp+N1auc3Qy8
0vliu0wTR6TV88e3v/TSUmxrAlqBKWHrS5OovlxT11pnModKxY02rP4edqNp2qGNVhqhnw/zLQGF
KxsLWIZo77fQGNn+y+UmQRW1mQMVo8HmHidnTD+VNn57UmYmIqmK/FaI9Pr+ALqmeQFxoks0dmmM
NUMPOj/L19hYsRShY4zgw7phNM56qmvuacIdPI6QEdzoalxCK7bTJCAD30nSAzLrEl2AZkLvJLma
4zE1tE9+n0gZ5nXuGbt+bZ5Nv/MYaAOK+JwMiVscejszPiUanDFnoIrjLUnK11aLyA3LYUCtTuH1
cmghmOyxbaZsibtCpt8YR07vylb/JedW+8Cj8p5gPS7e465u1bReG5EtZNx6nDDHbBIxL098LWQ9
dFo3x8nSLAczt9JdCnL6Mxg1477JsuLdTDf9wU7W4UkzXBjF3r7gVz8cQC/kepgy2Cxerp9MwJQd
j2OgrjV9gGM+6KHOnWDPgFHDXaMszavPndVVv0Avtp/fXvzK5aMxSJOCCB1k/SXBVgZdpkwWPr7K
Vm2PAE350AeLyZS5msbd7IwDQoB6fyO1v7oqSdxGD7Rh7C98xAIrEgQT3hxnbZbvle2p2EOQYGfq
pegps4/NEZt5SwPsEhe4XXj4ujdua3tzUa9K3oaeOSNKigAh4OxX29AduK28jQw3C57rZMn3U7uk
B6d0nrQt8jOQojv+HxsOWgGXRR5LYvTytGm+YTXhvo+1LJl+BHBqZZmeUeunqfg+yfLu/ahlweHt
RbfQ8aWf5MOBcW95yKa8c7EopC/jaoz+gsPv3aMG9YcIoeNMfr69zLVjJayk8QvxAdt7caxMwm/E
0xWs3MPSY708BQWdrukiWszcSyNrKI0nhcawuBEHXPERWznR3+wZjMGXT9hW1ZKUec0t9oQ4JPWY
PM9d/7EZ6ubGzb32WFnHhb2Hci04xpfHR4qoS3OYlligoPJx6JT6ZLalf9LSypwPnqfkU2r2AbkX
Q8o3DPaVr8TXMyQHEx6m8vIUkxWNS2q2KjahZA95QHNsTkXb31mrYdzSF79iFanOYhCYpaBm5V24
eiur/DXNBxUb/WSSgwhrl9mjeSbFBsSU1z9N3bf+c5fio20V4t+/vki/i+AQi0N8B+fpy112SeLX
yfDW2J4SlRyIKZlgC3PRJWm0KBlk982US33nAaW9xWBy5YTh8gV6Q29sk8e6iKykVTD+WC64Y1Rq
tBApuWy9t1eVg5f2qS30BcLT+qjpXVjkU3NrwvW3atLFW8UsMvpJVo3K6eXGS7tM5qrXOOXAn1ip
CRxtl1rMJj80Zr420aypqs2ijj5ME0GplurnZjUKsaMA4ZoQ3RZZt7c39vnvelPlXVzmVbuT5uzp
0w3XdcWu+CaPjt4sU+CvIoh1Y1vMLXOJ9X5WX307sSNP74q/7KhvdpsOMJNKFu+OOPDiOkxONTpG
VquY0kLh7Y1Vr/e2BasA0yF10RwXR+o3srcr158RlE0+nvYhifl2S/6IdCE1FkVhqjUOKAshzNhP
0+NaePpjA6/10zgaaYMagmd15zJz5x95r6Mj8vYjuPLc6ZFCVQIMhArEZR/BZspfG51C5ydMzC/p
pcw/JogCdnAFTlX1l1WjbY+xnMS9oL5Qy7twEQVDh+CLaz2u3FY9CEuiG602Ksxzk9b1LbjXFU9B
vrbxovxe7VI6DFGGvEqgcot9K52PhW8v73NYjD/rltRPi79MoQxKdSN7uXamUBESYoNTpBl8YdLw
mEtr1JkeF2hmREMf2HeDUFloCLPeA7aDohCo8zvNz8VTYnXpDSd87Zsh9dm0r34Xry+Wz2YvAzps
GDFFSO/fWq7ePZ2h7K4ShtFGRNhZu3PVprXx9j3a/u6lQSHU4PFQjHhd6PU1M0vLfjJiV1hzksMc
sVbyscdTwz+Q+NpoR6bw8uS/t5e9Zkdh0cJ7YBjwlBePdrH0Jjc1HmamldYO1hvrg6/0PjI0pscg
NC/2/UJ30aqW6saQz7U4j9Ybj5YGIwX7yy6uo9PtKOZhjSfKV3kkt6czUBfoDe9jFZSyCIuJYfRv
I6xO2T3deiCUJRP18Bsmxl8LkG1vmEYgLR80quA8uqg+2Y3NA5rEGmdNj55miQoZo05ZqHQx79Tc
j+GsT/0RRszgLAuIWJLW1sPBym4hha4lfAABN2LFrR4NZO6lUYN7Py18h1/SaFP3Q0lX/FjKRYuG
Ic1PuVqsnae5LTgX2VNFX3PV3gUjZRRjTnmRb1+PK68BnCCJNjAGKB4vUa4ZHrDwZ5Mzgovs5FCZ
22Nt1nkH56R4NEudqfymybobj/DKrQT0gpX7jRp8DQrP3Lahu65iFWiDzhBzq6aopLKT7lvXbxxY
xAcEDf1kEbvCNqga3vjuK1adGiQ9HprR0ApdZvuWRuVOQsIYZ0q3DyJZu7D3mVj1a8/4+1h1Uy6h
3Q0hG4KQFy/Qbpd+ovWHD0PcN1ZDwagbL1KEMwbvwRyQMg0HVZQ1lBKW1R3fPuCrrxBMAc+QII62
1oUL1ZrWHjTd4ISNKY8mWzmPhlGWbegjLX+3aG23Y/RBPDm1TYq9UFsPna5lFu3t33FtwzdlVfI9
UGRgul5e+kpvO8MZtktvG6jsNSrfpUKZCNTn2o1PvhIOUcqhmLIRjxMVmS+XslCikcxh6THJlvmu
c6thb+aG8e7tD7rixl6scmFP0q4HljGyyuhWxpdxqZKvjWf6B6P3YYM0pP/Ba5LqDKqr31mIcnx5
e/nLh8vcMVeUP/ibNgpD/fIjiQRzZ/FXFZd9Ejz4XtV9Lbul+KKrOi/wJGbQhPA42zfik8uvRuAK
wR86I6QVyG1cNn9qej69Cd9nDHBzBQkPUicIrbxTx7IehdwpNxcUWkX3oRv9qd9VJdWvG+M4l1dp
+w1b+MmIB9n0K5sVGPMQqNLwYuUXE4MV9EztndEXoDyqcvD+EuRF7Ek304emCNQAlfzLXLMKoKhm
atCLUyL+T3VddFE9JHXsrsH8TqHsyuief4te/jJa+L0oVV72mmN2L+1y6stC2E3jxyX4oygQvgJP
No7eh9Yu+0eYQL1h/7cXimFreIbBcHO8BPsvL1QnBo4uE36sEoa8dTnKd9mi97EjtSHf9drQfkA/
oFlveILX95hlf4+HUnJDHfRi2VI6rWNXmR+nhemcDUsiq00MGryTmTR3daO8SCXecsscXdoI9ncD
W21t4U0P4RJE01qVC1t9wB0SroTmxsuCYFe7NmI5b2/rlcvKQrQHAOOjS3CZx9q9TMYUgvG49ijA
QNcuD13imOeaQecbJuHqUoAjMArIg7yimRrazs6DufBjZ5XZw9A7JhNxnYhmM21vXJZrS+HPSIzp
HvoMdr68LANjZR6TlkEspNM9GHo1H4BBOV/mybsl8XblJfAtW/93w0fQ4Hm5FElhALl+HcRSS6en
fvV4ftB+x3OSZs+DWILz2wd27WbAOgJWneryhgJ5ud5itLDKeb0RF3k5Mmqwlv8mZjbd2MBr1x4Y
JU1fClAbAvflKkwKATMhqot9r0VSXNXDANLEG52zYHw4OVpO0hwnK/dvwTO2k/kzDdku/kb+t+FN
fpfpXi7sJQN4VFlasTBHYw0RUFR3Nlpnp8HRjCQCgGgea1dX9xKpbi1KnPomavYy+Pv9ExBKYlIN
7qBXkJe24e4EqWvGs+xsZtNsr931VVsd+nqZ4JlyK0GUUORVuJoV/aW3z/faznsb2SIFUmDXl+PI
M+ags+3Uir1sQCdwEf1pangguZb1H1Su+eGAEvCN5O/apdos6/bRzP9fvhewNxrlrMyILYjqdzlt
u3/yse2+vf1pr2I9dhbNL0rLzoaaJeh7ebh60/oZQH0zbpqguGto0uzdcUBRTRvNPT12D2ibJh67
FBX2alRruxvy4BZ185UNRg3RZou5Y/BRbbbjj5qN6UCUttaBES+OPdnpHv3swY6gTKmNqF6spRz3
E/2r1IyYseONRG9vwpXbhUQ4dWGa3477asgrtyY5uYNux3JO04e89o2PaTt6hwyCrDFS61L/srxG
2/m+vFWVvmKqqClsxX2s4nYQL78cf9IOquzsOM8ZUThBkCedaGCq56s1LI7I9t0462Z6w5RcscUQ
0HDmYGNY1r9A/yRpF+gzzEjxAjHYPnHW4T2TFT6j15Z7entvrxgP8hhymW3UdCu+v/xACBxSMQth
xppVNO1h7M3Z3U19KmwHgC2EmFFGQuE8zbbW5B86lKDPzSwC8fevCcYSDpet5qAv9xnpip7oKDDR
Rg6qIBxzu9r7nrDXG1fpynlC0cFJInsKtf3lc/LVbPqDnVvxmAfpfy0FqT5cnW7Yp4M/hzKbbo0w
X3k62zgBJU/acXzAxQVafRiZWrOx4mnW1x/VXNIGHNZ3+ST8I+ji+X4tgvpGOe7aR/JedNz4tvAl
3sk2J4kqcGbF1YCgtj9PNngjMLGGI+09ifEtEPjV9WjwcoNIwKl/vLxD8LgRvU6Qs+aFne+8xF4Y
/+qbCOrP6kgAI89v39kr9oDiBgPKLEclOdh+zx/mqMQTFHIVblwlkwmRDjXjYPmWZcqXe1SnjSU9
JUNAsxe6+0xbDjNcnbdAnlcMM1V/8FUBc7wbddp28H/8COhPWpGNlRv7ne0LERm1kYlPcy09Qow+
7/R7pyimydyPQdEUHwGOwB0YDWarZFglS3kr/H29KaRNiI6R3FD5fUWouQToeqi2c+OGCnu1T9tB
3pWFM0WpZZfvSnif3vlDGXz2reb/cP+sDbybhhIVkdfDK3JlKInLFc/VOi0RvgSeyVS2pRdpeium
+9kf8ymi/Gak4QDW/dfbF+K1veSyQ7+DZ6LvDW/Yy7NYzbE1ci2xY7TNWztcm3o+TvXqFmGnW9UN
U/XaYm6LbeyWAGHBU2w/5s+DL0w8od04sdfkau8XWXMou8w7WfPwgQAk+Ryg5/TUWFlzXOVUNDcs
2NXl2WPKncz8MKD7cvlc5sJBzsmOWU/dg0ijk1Y7yfs5M2CXUIl4zCRw2N3sVWIJ7YEM+Ea4dXW3
oUXedgFLfYluCeAq87zVwx07df1R6dX7wZzbc74stx76tZUYZyXyAbpC9H7x0Pu1LTo38+1Y67IT
2hHJv2lu6wd7WrK/rOiBD9kQE1BeInfCyV6YMNxt18Bg5ABVCQbxDM8T3F0HUAP18lxnEnXIHfrE
wVfwnHoar7D+fv77K7ypAuH8EIF8JUaWW2VROZ3rxOU6W3FfDct7PetkmHUoSb291OvIdWv4geim
Z7IJ3W3//scFLlVpyXYKnFhLYV2LmCwHup26VvPl7XVeuwWoNqnoUBfHq7/y6SvSGMIWnReTL2cH
w1/ewQI9ZWGZ6FbYJuutQta120LtDJoDzB8VnouHmQp8YSdZL7EntYTDYJENjXPTnNypETcuzGu/
zscxhrwVAXBCl51TrRNeR5rjxa1fuZ8Zj5/7OEDHpf6p/MXuf5gzTOlhn4ytfcP7XdtWDAyUj1sj
nVL/y+PzRzk7epm4ca/TMg99R/Mj0TpOpNVVUYZGW/7z9+dIqIR9pVXKG9k8zx/3pbc6029T342h
RhLjya+sqg/tsUqfpr4O5j3jUrdqZdd2F2AN14ewGzjTxVFO3eRbk9JcIn7RPXdTM50yr3OfHCGr
05qn+hBVft7cqgte86HYM+Jhi6jilUQNdrOEfJEb5PW2iEZQkSSsfVndF7kodoYzKrWfYb/5sEj9
L6UmcNtURMBGohNC6IYzfbnLZosmWJ7lftwkmoyytdL2eZ3lh7nTUexDDfHGNbryWhif8OFB2Hh4
XwX+0tTbwdBZj6Kucwag59/DA1V/ny3fuFHdvXJjuT0bJ+G2s6+qu95CEmt3isqcK6w9qngQMSaM
hKyVMTFd5N0aLLq6HpVHwjPYzWhJvdzKYqoS10soQDbj1DEJrQWPq1uLf1ZdDY91Od2ChV/bSmrJ
cKFZTOQw6vZyvdyb0OXWlAvAsml2wzLijQuAn4ultFvw/letRsK7jWBxi+0Zp4Nl++ViRVOLoQrS
IIY23TmMda59rP0CudemU4fC6fvI1qwSK+upaWfANJqGXuIYXyjKWjdgU6+fCz9l6/htXFC0Xy4M
g5sTY9MHCXBXEOoyfJR9aZRjTPs1H6uzayjrs213aXuApaH58bZRumRW3sJchrpA4SNJAcbUuvBi
Zu+nJkK3QVytps6IbdMM4ewFw49Bz6cqXOx6OttBLfda0moydFoP7UInGO1qp+zJ/9KgLvTkaf6t
d4yZurh/cLoRDJOabG+LntVlPpR2QpRtr8GCaZgAhFqnLK2I8tg4RlmZ1lbo1ole7SalvHe9Q6If
jr1a6B5KhPjgsZr7ZudogfyElLFj7WUGDiAKLEleZVWt0+9cA+KpBAYRZ79ChmVFy2IjAQwB1rJj
7kStn7c+z8kQlaZFs5MUlorgQTWXMSqKAKqcqLbNypDRAm1VKsN5rY1ijaZhypPHYtWb8gvdrn76
kepmlx8alxjhxPxKkQ2hKFwn+axJsx/NMKktb4GQptJUiu6P3/fzr6ndNvnkqmnWXJhe63n+aNt9
mj8s6E3LQ4bgtP6N0kKrnkTeNvnZErYWfHXmzPNPia5oIoYDLsCYwqCbkuHYMhuI3JW5pkF9J/pq
gha7SN307OrCRrFm8hPj2fE7EK+lkJOIsjxd3DV0mMsScBTq7NBalusvmeuqkqFhr4U4q95kditQ
fp8fh3Tu6nvli8l+ylIkBGJUnO38aNpD5UNMbcL3FTLqXJ86EejVuWHidPkENGOpo8ao+mRvBsq1
oQ/sVXnKfUq9ewvJDRXCL+E4B60fEn+PmINRR7R/0g5NmNQc3s3SMNefUBaZ1oM2OwhGMwZcoecV
OKruH7WF0bpw8ulHPkvXzdafjtaX+cFHJCV7GCVKDYel1PTxnZc21XosXRihd4zyb9NURs0QQQy6
bUqXM/DXNYj6qlr8r2hAtssv2tqLAce7S2Z4V7lwDv+LJEPTit08zip39jPz1nbUdsjRDqFhrV1V
hX7WpFkdgs6ypBkt9Ng2TuaWma1PpoRID03oRBvbh6BSItmhVDbmY1hZbaoVcCPBpXW/ug3tNa1d
xvlkMjTEf1urvBV5REfIzfKHZB29/iHXGEFDQtVVVmXs8q4x1tNCPwvR5x48qPaYWlvDPbLG0k2z
SMy1231R7WJUd8Xi2smhsSoAf/tVakV6chboN7o9sXQPnwplVn+cQ0N1czYzI7yCrNvVPY+0Dpsh
Ee5dE3gME680SdozlPtD8GyI3CrcyJBI9j5OSZoOP9NkLfMINpFiMPaZW8thiBDjBvRjB51bwu+c
aBimYJ7Z4oi+RAbFs9Fm9Ot20lmNZu8U67LuGw1EarhILfB+aPAfbfhEo33oJ1W0YWKUYxBu40b1
53LQFrkfhYBpJyDPpcBd96L8TE3G1yBsT0ZxWDuae2ZkmZlrPnq0ONddMg22eS8dt3POyvdIpXZV
C4DkaKqk7r4nNU2Cu6Z2/fXDXE3dkkWaGqQRFvNapj9F3ktgPbqR5AHxbNHpqx6Zmu4OR8bvG1BP
mteil7Ouq55gq3yZilOhd548MxpWVA+LPpjqeXDUMMygXdMkiJc+ddawbgvP/lm2JmLloV7MUxHm
VqBtcNTJ05OfiV1r6oclWtF/hmt0EXc9RIrl+zRPYZBhFCeF3Yuqk03dHcKxsAtWO3hOel3qdxkT
lWtcaO5gmuesVV4iwqGlebAz0xFOj0PtuOAloEuu3e+Z1Wnpv7mcegeEEK3LfWbKQh5LIfTuYMrJ
TO843F78K6Ca6B9Q99WUHrp2qfMWYF3K5n9k2pTrgdEwv6hCQzrTdEpnCClwM/5o/Et9X0/TEHpJ
Xb3Xkp7/ZPl5Up56U8GoV1KtS5/E0Mnp0cg6bTrrYqiXz1wQz42seelk5Pb2II6TayzdKTMnPTup
UWzXvemX6R/Vwh+yxv2Y0npyp8oozuPYzijnqlxMGCmh0RAy0z43fkwAGIZz4XeNPCyjniw/GoFD
iXzASLC5uq2/kW5aab9RY8/CH4bPa9DaEAsnnc3khp5mtv6dsVDh3DWZUmo8VAv0Vl9hnYL+YfZx
CsYBt1PLYyDcQAzIewHp3GcMXIxeJNaiaKMimWdxwgd23UeIMdrhK0g5XbV7V8Kj/H1RXB+cxTI0
HkkO+CXxZBo5EhulDwTt0XMzapuM30NaTt93aYII8lK3Pde6zLUza3vuh3VWc/4pS3nVZ50MdTkJ
zcyBmDtOq/KwsoP8fhrdZCQzHfzqh+Nq7hxL+iAbRe9YKuczHYCy+qoqMbsm+rW8mVPtAFVocZrl
YBzLzlFyDhU1bfcogfyM76kx2+2OiL2lNtkLR7giBKZGthJ0AAWfFXXtZt8UPsCDsHbq1kfptM2R
ZxJE0Q9dgRL5vpx8zRpDEMtpvqsZudaiRvPdQYbjQhgaSohF2lOmZI+z6IDvRpytCQVHndvuKUW7
ZA037ZUgDhq9zfYlPGfZN8dtA3VnuUtvz/vFqr35DuC7H3yTw6Tl79MpMCV0q4PsrVPfe0kQLsPI
RFFYda4wu53OO0UsHmWKT1IHMXwvVzvRjtPa5Hm2BzGcewJmSjdff5TDLKr/hr7T+YUtle7gGSGa
bv3cFpldFpEgY14jZddozUWLPXKmqKYFy9M6BpY6oHxCd+kfS1unzo7wk0vyIYG24IDwSjcCLxuW
7Ngwl2g+prnK2pjeGQOuO2Y+EpiBjG1HKhCUP7FKzbIf27rawWvAUKYyV5iqm3Wtuuei0zgqNaOV
GAGv0Z1QE4HzX5WV+Qev77MJz40A052U00B8li4yLheV/NvlA114DZ2+bq8yTxMR6sfON6fw/fxR
iMYvj9Xg981RNiUBuA4HBnPOsAYdGOxESFCKxKQeiuRrwG+VRvM494njsRpw56Nqh8QIxTROP3Nf
wibt+2n+vbeS9HNvKR1YY+pNxiGvZfXBstLEeVqqdS72gEAkrDrlqLfBkWEXuzxI5XXyfinrPj0Z
mgS52eW40bu6auYPi2Uly3PX+VrwLWlKIw+ZGXbf2xSQtfca7JXzv12NHIfRGpMVEfYlz2p1OM7F
mhwj1vVa/iwZgCujyhb2h2FsrWckl1c7DBoz6GJYC8ud2gaBznqrw8whvGUsdrUxukTCcHES2iFJ
uUQqVUZ7xNqmzkmYw2IjQ2sNHwRdgBynwDb96lu76yPPgM9257uJTHetLbIPycSFjAxPqz/kbSd+
lr4/JkczkK36vtaeVf1UK7yikfJKl9ucCUNfdhCOohGUzXQuvxNgyuCdVnbt/Hk04bQDuZsu9WmF
Ngdyzlor6nviJEEleygJZnqceUe8nnTeO9xbrt/NNCftXeArW4YQCPv6Iee6rnVopYX3XwJ2i+Qs
ID08pmBXxLEriJajWbVJCSZgsuWz2dNCvJeGmOevtkbbKhStnJs9ghdpcCpbmgYEUWuaHgvpppaz
62rT5fo41uLtRzvzkOpSSAIFBmbwfpqknh8NO9XcnPAucNtQTo7+viqr5VehN/W0c/glH0tLC8Y9
Lsw2Q9efJvW0JsoIyKJswgR03lcV5LsVcgMROVXXlbtSTTDq016us13RGShda37qiVPLfHnwDfdZ
O/sCL6UdaaYtaxKuut5ru7llIIxetV83x9Lyh+Qx60sr/VJ6vdfsZ6EP1rGYbb2NVOY4/QHWmnx+
GFQv6SiJZmh/UDWR1V7zSlxcamHOvnXF2prnDQOYM6QwL8EptWar/WLZk3tEL7oH+lNbStZhXS5l
tg9mN5+fySy8eUfM6BdANTtjPZuCwVGyRUiayyTWW79IedZW4d1hQYC6hk7v925UlJ08pED5p507
B7VgR82R3re51MkOBZ/Zixi1y7rjyqDWGNp+WtZf2l63pkOtW2LdeXKRalf6bYK+DkI3+nlBq87d
m1UPY2ghSsYRrdJJ1cd17j0dHb2qVVHTwj2u84QIsdITeZVaxo8rVVSAFCC0gxlo72CMtQy1wk2r
PHaSxTO6Z22ycLVzhD6jYVKYd+lHVJOv33ljZdi7pOsGfyElzlKPAJax8/tunQz4uDBF8A3ai/iV
j6XVMTBoKvXg1hDgP5I7N/Y/GSda7yTqAty3yRjJ4VKbpYagAWZqLNL9oBLQp7tCSpKgBfqtrz4g
ed5er1lflW3ly9nokopmjZnN1tlI5djfCdNKUX3zVdmEuT4EH+BYdD4hNK6+O8Syerh0EzSWjVTC
ZzbFUNWeV2z1Uemq1P+BSp1eRJqk58JEarXCXi5K62ytlf2uJt+iUDIYQXdWjYYoWWc0lhtCHKL8
nejbYQzzRYPgNPGDpd5pi1r8qBXt9CRLA5iQkS0gG6oiMce4bG2FPWBELCyoTxY7ZVh9FrablPBp
ycvUirJW2F+peAT5oc390YrSWjRd1EGtI/bFKsBwWX7m2cjkllkTNn7tKgQEa9zcWjMnOwyN7oa2
Ofr/BdOQfmsyCMxDz87c//Q+SP9xV2+to7mAisoKemHwT4l6cLQNmaBXzuQRcwSFtheBnVahKVLn
60xD+L9smeopytAFUZEbTPX3Et14UqccM7ADNN6S/YiiSc5roUvUZlsQxKZV5Q6ITyoqu9HOifZR
o7eN0IJr4R9n0eYuLGkyL2EHw8VHtyc5CXNzcYv9UlaeBkLOq8poZnqUmdtZlmKnaeOgYUs9+a6Z
6z6IEqoY99oE3V441dIY9p2tUrjYCTK10BrURi1uq0RGrdnXeVivsjGi/3F0Xstx41gYfiJWMYdb
hg7KsixZ9g3L9shgJkECDHj6/XpvtrbKM55WiwTO+WPNclJl2zgnUUqiY/U87PYxpyHRh+a8soM8
h211k5yXwb6eMNdTlM1coB7o18J9u/vafGIEZu/bSmlAB+ROpLYgJuS7dptxzLbIb/+yno24hK35
mC/77d17WOn0cDJH1jUFbGuCkzg5Fucl9kxLPIKdrC+W77c6r4+DSvcBudTDRhrNI7aJbsoSDkhi
EsUy/XOXJrSLkkKqiWglazyrnjM6Ry3VLFlE2wCX5U6ea9oJ1uLU2hOYU5MMpLgu4ez+s2qKnTNn
IUYl4ynr5mwlVfabzydzCrReoiqUfewmr+qDSL0W0CJK21r336fB3bc03iduh2phoM9FWDt/e8/e
11yPjtPkDcAjn0U0IVczQqoX7e30cw2hVf0eXTW02Hpb20pZaFG7B7rbciZKJU6G5eQRqRUoKIG6
AQvdjuOhILwqXMmFbbGMxJEKf2wjS7aKxS7Ye0P1AU8+BKkXGM/ldDbeTlaejb5ya5AGlvtCVFmy
KH7BzRIz4MSmYidwvEaXfMe3Cc6ls6DKRxX+F1k3i2rvHnXmtpGkE+TgvbGdj7Za4ttmG/yZ6sb5
tbfxlifzQayOXQ7Nk14BWzhNyvi7FMdcn2Yv5MKtUPzIVKK7AQMZjfdJPKrTYaUIJtZysIMLr9ng
cVBKp0+Xbdm9tPGkH+WDaw7B3731BeFMEy5/j6S6FOFSteWOEWPHt8M1kS6745T44HofT+9whMyg
ER0XN0F9uKWlbFd8qMJZZRpNjSsIEBz7PneG2H4K60XZXM42cZRIphM3E2GT/Od7Y42XjYPvs3ar
oE7DMiJzMZrX8ZX5RxGQ7dEnmh4hLcipyzSwvSJeLBEIHHwsyZsrQVa8jtxSdVgMPdMktyyqu91/
DksUvXwjjnvC3Q/C5fR2UOZBPdR/mBhcnDdSW/9t49IGxd7N4dvApdxno64m9ms7rv7ZjRpVAfx0
/OrdUY95r9naUlXhTMsMbSvLG8Jl0T9XkdqXp9H25F20hvVb3cyxTsfKaR41l/RwMjEy37tOST7k
oCNnhF3Q5VSIoS8p9txUkzX71AUM9x7Mo88cf2kBE6OMiHd8eBjCwzLl2TJj1gNIVCfkbN148sGd
jhP4IUvLSNVrSnOo4V4f17LKfAKqVSYCPLwFw8Xc3HfgzHVhw6gk3+3VlOCa4daxKBL8fGxWHReS
vEt2/kn1beFqu3kNa8u3ry5vzJZhjB30386yUUaP3ezrB0cC8V9LjQfhUtaGWtKEWWDKKdmd3ybP
NMAupDQhshhcCSrMlqwyeSwRO/rk+o8HbLqT7gMZD2itw8A9i32hfeJYdcU/oiJfXJlFdjuLe8vs
qe2RkJFBmMI1OQN1TZdpJyEui+sAn46qfP6009s60W+0Hf2jZZlB5avv8wa7lGrZF7tBBFjPU9ie
CV9vGmgQNEcZlkc7ydjI1zqFYK+Wcy/1wPqVzFvwGQVNtJ6iBTwo65Ru+hQ4VKm/U70HEAoWu2fW
iDjq8yEOyNBMTTzUMQ+APTo3OPj/Q5M23w07TfsaG3f7QL5WT9k0hfynBkXxxmPVgK6fB6GtNwXC
66Zy7ucaBmodozFbjeVgxhrL8J/vTlxwA+kvfSrrhBV4oFub9x5pj1VsbEV7ZtzFvU6JkvI8ILv4
EGgu+2wV2LmlG4zmVAZ6/pjbpFXpwZPW5B37Xk/2CIROwU0PZOiNSxUVftRHzz0NM7zA1absUxt2
nHYc91MRJbXVZlALxzdXWvGnLay4uYuF0c6LK2XPfOMyvBW4k5c55VaR3uMNtZVUDh7GXCMEWd9q
PBtLvi0VktG256U8OWYl4JxXWm9ZUrH7XjGhlC/SVkIWegqcb9y5icjL3h4+l00HMjW32Jb7ms5R
vxh8yeqTbJ73rQMtrdOJTuI/bURHB405HAIYqPUEHFEL/lBMletlOvTllYZHozPh9/ofv3vrS+tk
mNKWeeAfeZcsN8PYmC61Z3+Hi5CivuVGwSGckqYTTaHaNRFFM2xjnHXR0v0dPTMtxUTiCfevOdan
UQXeH/+2+KSLYX04swz0AqK4G++GmF07P+LKLfNtWvXPuh/D3yF84L/SqcffIrFIBCxLa3ZS2/ju
XnC5MFU1Sw8YtvQEsjy0dDwVlBIuY96CB/Azs9WlU9Aez926zH2mmiN45XcbHbzM/vDhy2hsSTyp
bsm21Rp89Cw7ThZPRvuMr2GkMz5bP55EO6zghkvM9VUS0jGko2+qvdCc0I+3t/KdAKxyzmLcZn1R
QmWYUwjQ8yb36JaSEGzvM71Fe163vZGXw931GzqWocr9WZkXuXDDFfEwanNfAwofBWsWv66aAIck
61cLKsilkU/wta9+k4UkIcyZKqW3ZRMQyVDMtAepNNEoydJg7ypWNSKR+Z6rIawzo3zz1Oub3Ktn
9t35pTaJBCpY6iiPZhnnTbcSuhMSwHgCS3DFybeX/a/DnR4W4ujFdSUmrM2HHXIEYm4hE2crK9CP
xh+rk/YHvsGB3NoxHWVdvekxBFPn2R0+R2ffmZW2cGuznpDHKVV6HF6MrKXMSRFv3qHa7TqD5TZf
5cpilIuum4Nsauv4bR+ljM7SyPJXMlrd3WbNSj+I0K+udVAtIeO9s703wabcrEFZsUMtqeHI8RXR
963qqrm2RkbJKS6JhM4CmCOLzU5Vd2Atm0oDqNs76aMRT93ZzFu22kt1jwqpnbMudMspb7lo7tiG
JYkD0eypvF9omcnmA8FJJuepuqFuyWjjIQDXBEJdR6jcVtxqSaQR7wtBTbII4J2Yx5jEmrwVlnpj
nh7XdPVo0Ey3qnUxfGM5/+eVMRbh1h3NIz+4qR6DwKq2u/pYWfXdPhC/Y3KYrHReAaGzWxHwIxXZ
DWc3Jd0/pyMGQY/rnaq1Rnb608yHVaZHH8sy02ATx0lgnvuwdzyeNqzcz7IKrXdf2OVvmgqWmLmn
Bas+TIJRF/i1TXEIj/bd7ImR4kunCu49ZtI18/xjeDezKP/tnMBHyhLdPvv4SL0U3H/U6U7QqpMJ
27F+NrtFqnqbsAJmyKhNU1j0scHveePupn05xF3Wa+sm0Gtd4Kd2Ssg4WkMexHxbcREWvjI1o94x
BWEa6ol0njERUZ1jIddLHnsxZCKrMe/H3swbzIgVDH2K5Umu+TYH7AL2XB3eXaCl5WSrXkCIJn8d
XiJ6u3Dc7oo2MWLE+v+aPRnQJJX9/hmt0yZOR5BYaw5etJZXS8yD+2QhHu1OIgTs5bquoweCsTcX
CKevPx1NhiGDrzv2oAXsiTQ6yGM9OX7nYO0KbW7KaXV4NyJ5SObOY69/eBOP3ymqKiXT0QzVVyxj
Q3y5o2r+WhFVfm5Bl/Lv9+4WX2o2mvikgwoEbXdq75z4VVedrQ5y4TxPw7Q+KdykUeoOGyAgvMfK
njwzyRY4h2ScMc02NfsbZ/QJ3Ve5XUpHackc4jrfmz2qzBnsmkF26autzSOya/bnGkMwb07XA9ve
HvRvOJ1msvK7bXa4JOgw73jhKZoDCUzMtqUiDLfpXKvFLfrKl+o0Tpoa80PHU5uCICT2JfS74Adn
Kg8ntRQtT1+3iSP1Qh1YXPAMJdjS5+N+amcFQrlZ6kgtEKs6VbB84PSi2RtSBFWcZJsd1jJzm4r5
MWFZ7tJySAjdG0Gmf7i8rWW+zy5dF+OuKQ/j0eN/pXDau75ZkjczWrzOSN5AH9fB3Axc/t78PqBw
mGoGZAtFJQ7XuTTOfBimuqD87fUJobTe3mmT25FV3UWk7/xQVYWK2Yln9gTUJUlXNOGmJsZ6JBfo
3GwCuNt1ra0MZiH4wJzbrBnxBa3JtXb9z0GKnXAb6cWPBDQyuNvONj/AX4ziDGno9HdxFJTto9Uf
i/iOy0xaF8QmXPmO8VeI/8k5fia1lnBiPZEL94GsG/WDJ2Jx0zlQBGc0TA5g86W7NdkQhyuEn9d7
TVFXU8RxH9VrfBJbCcllBd63ZC4rt9j3weKfbsPaJhpajAzoNm7Ux5vA7njaAGD6D17Dqm/TMtnc
47EbnKZ/27jzP0rh9scb8YF85URixX3hkfXwx5+9pT/xsSgFpRSh9J4XhaPvZ7s7Sj6WyLr1eXOr
pYhXpvvLOPRciZMhKiX1Zz/8tY+eIka656W7jCSuexd7mwb7zUe+YPLj6P2lWOJw5lAmN+bgGFTm
1a77/qCicIU3So0zV8F5ALhyUjlA6DwcE8hD6jOyKsqedv63Bfk2LOXEPgVXF0Y9+uwiBCk4lpJ1
f5l2xS90l7GrwEubYHxrlsrqM7N6srmnbC3xThMdD8mLWcPVOqlwXKeCFMV+vK9iyvNSz4VCvQRm
sFeoZq9W2Tj42/hQ1R2u19uXtN0PiQnC7xtR9fuTwxMmmGUg84I3EyzUdRRIH2fZFH7NYswwSbPT
Y7tPx9/h6Lm3Vq6dyxy75ccG7oT1aN3hwmDe4yiVep7XvGzF/Eev0H4F3Fj7yyAQqgoa3LokX8Nj
wG+squ5pDcKjvwpL6ww4aM2kXb2yUM+cae0z981HGcZlloTz/Kfb9HzlRAs+KQv22Shp/fxl8NxZ
T87ms+wuOAB4Y+LflMNOH9EW/GhJ6SB6rJvexRrXKY+ITL1ec3DlfjsO53oW3Yejdj882VOngAqq
/Vfk70nCXdWV+r/Oc9qn0KaXHfXGGOrUl9JYdzqp4zFDlwMW2swzwTVqDZIvoxVUBW7y+iJkkNCh
uANclaWI/krPF/6J2z/xv43RMbmnimltz/tGtEQv2m2YBmsduhfayMwZ0ty7B+8C1/PH/puLFPUE
vhEPqVVX61/fJd18QRrBeeM3qpjjqVlP2zCq/eTViWuem57coCogIqSA8R8KO6iIZMM+FuQxWwlE
TtQEv5uhAgaI9e14EeIo/0BjT7/j5nhGaJ4MeRtRFJHqORm4PF3sdeliDSjMLOlGxSwU4OhC07nO
zabWM43K/pyFyu4VpbTcUWlFS6ud8+gkY8rpOncMkqwWajerzWvrsyxQOKFf13JbrkuNw5elKWl/
MSD0TyhdbVawcA4uM8+kxzamPbSZk2jjU9fV1T/SukKgbra5nx55Sg7rWXz8HQVuhWwrp/orqvil
BIGp1Ct+0yhFPtdWkG96eGqCPepOdHfN3qc84uFrm/YWsNlWINORqo4fJOcK1gNzA4ACx7Ye2j6Z
k88DBZD31HjD+lmZWQ8gjf1uXcpOdw3CnDnZOFZQr6QmsLYo76XF2x8rF75wRk189koTlSdpR/X8
KK1uC6H7quCrikf7PySxYklx49v2t4OpCPuOV2/N29HZWCf7eI2/KGDkzSn3pi2GYV+qc7BFMK8z
Q9gDkqr2Do2VQ96JQM3h87uy4DH2pVBBO07feARZAKd+b52Trexly+qQ0pFiY/iVOaakUX2pqdIr
WhyXy8bi/HcuDj4mIE0JyJZ7sCXrwzHv0uE/JxPk41zQ4lw3MeXwbC2qYkYfguVUOYHYMgRCQzJk
HRKQNi8jh06FLtkZ4WcT8qnCku2vi5CdnXRy+Oza7BzTzVS9LLmp2snKnMaZfoQdIpp0q31Nvog0
TZyuWpSIGxIPdNQj6CJhuPG5DGKripZ0RuuPGGwL2/pOzE6yp/s0BV+WWofl6bBWhjvfkBKJFIXm
oZZY0r+UkakxW/x5V/SdCeQzW4xoNT8G1VlpeTSTvuuMOdzTbTMA/LJ5isINxD3l1vXLQh3cXmmy
R1TdicnIAtoB5UeimgTJka9rBkcLIOXW6oTipUFdxCJ9SKiMicrV+S4cKxNeIjx/KlfBLI5rJ1q/
Kmp+mOC07n68QvoEQ5WGQxM8VnvTvU7VPv9goSlZuC17+CZKJ7hy1yg7T4yWbKJmuEH1urOuc29E
n+K0HpuirOfh2wGN+6fZj+TJn7xpY46Z63+KkRLAGQZ2zISG0AfoNqt7iQ6P2Qt523NjH+uXbdXt
mu6I57y0l0l/34yNukqARhJY4Lpuk6lDLXTfuV8s7T3CQ8/tv49R3zb5LB2ot3YRnZOi4rKjzInV
/rOr+v3KfW/uqRS14Tb9SnQ5p9OrMDb/D+pkw1JtOXHexd1BDPNW8cVHpY2cLXTGLUihP46kULE/
37lNt334pMQH2ViW417U29Hd7TBz4x2Jo51PIrelA0yNsnlxxdau9ysFjf/qARlliiufbFoXAsyj
TtmZPw53DE8LLh/UBLT1xKeBifoWdFU3rCaWXCIgk7bsUmUShnF3r6f3IG76L85DBCCt6KoXO7ar
4nbVmzzWXlx+xUgCT3FcQrQ2TtChFpHl/FGSggEZy2Ack7ZfBl3e9gNnATc5IYVuhYCIl6bzudD2
gzti9+dNU9uAOxYxhthOK5r9h8Ts3C+g1d2SkXZs6gKJB7SxNa6q+9Y2zvDT70Eoss13eu/a2p3q
HqJR9LBarp6mI68rt4JEQ19ZwP2o7rzwcyI5VUHQp6BNwwB/z2NcBHNVT3kXSh9+wWtYGnZDCvZZ
skYMTyrR9nYtAYsgSalrlfJovi3Q5W2hKtF0b13Z4mdq+LjMDj0/IuVEECDUntr+RdWlavlFkHZ5
RxfNqLLAtD74ooVK4WERrEo5959wzobYObbtYLOQLPSDC94XWp19aRHds/sfJNZkyiUuJ1VNN+i8
i5T6b29bUfKhYypIgfmR62qWnz9hNFZuDkUcVFnSWZ6ddXYZ/Q6CnTCGHeI634XEbD+2SXWKqD5/
6Pxt/su3an3Z0zFNhWQJtS/eEEVQZ0goYadKwRBK2dOsURg24/IHiTUbOwJy95EmefN94XUas7q0
1vuDWXwvnKGx/5Brvj0c5G1V582y428bZhM/dbtOz5dQG6bZoFetm/GiNB2mXdIKM69fCcZSqEhB
smQ5MiiMxDSxIJTRhwkOYBvlrl5y8adyKl+Wzhf19UDQEWaRv249qVWRpyksrAP3VFuTzQWg6S/N
pSFXF9a8S+zzEYZwfLPTLU+GuCCZtU65jDyhqPODtLSjDbpgTpL17Jf7Xl42d0bxpBoqr4MpZiBp
m7jxrixBWNk0b3uQcVZuFkZ24L+T6RrvidxQBCKOO9VObi8GcBUwVkepCHZ7YhYf9upHVdex9cuw
QInzCCjWZTyh4+pQ9jYN25ULMlhzNKrgeTvSoyin5hZFtk82VXTSEZhntm1BuF028n76LGxdw5WN
Sk7wTE9cJ2PY278TRK1fTaDcjo9QLsHZYQmJbv8md3Nz8Dq+waU2OputMubflIKTGqGN/a0W4YZA
GQtUk/oW3MoeLf1nU6IteyQ2V1Qnbxv2H22r5jrb6ib0Tj67GTQNLcj6rPW8cwQkUetcF4v7+tzW
JO4+0Jo3WSf2r4guW+is6MyMBYrZAOLZFzwslpXLbZ3vPaUpdRhKzoE4bvl6LUv+t3ZhqM9xrUqf
CaRuDQeO5c8P4c4vL+tlvb6qHjUnuFAwe2ky32T2FrTucApK04hn03kqyUPt+foUckdE/9xoij6w
xJb7aYfDjO6aJF7+eLzX4B+9CyI3hZRjpTaALTl5vUCtYuahzxie5kdnspv7xln8U2ut22MyVQ7h
AlwJTyNNBu9IJJewMB2WBkSB8eI9IvCFJrNmz3udIt+IbJZkl95R++p/D2aZPPe+PNocrr+nJXIN
hjdMgF5/L5B/rGDLlQ0/FpfWRScSWCXcR9cuIihHdhq/+Ti0UOa9b8awvRh+4icsoS1BbiGCmLPV
utMDfiCkLnLFIXHTiTSSaxunLpd6KMIclecmUn9TPrOuCViMI2/Bbm75RHOgTPR7mKSkVKBoRKFm
hKKKfyREJsc5wnN05E1i5r+oYtECV2DbCmrDN6cNL3bh1FV5RxyumorV2+v3Ywl51m5s5rfjEOzt
kKo3+biolJ2pta5/7hawbxpyDyN0LX91/RI9QFTvr0hRjv/wREX4DIC5QWgQuZJeUrX9+LDWPrqX
YVv9QtdB86EnBxhm4ybMbUS3RzrB7HxDJ6P/7ivKSRaDJnrxwls191ARUXbD9Kd7Lfb4bqnG5PsI
ZfxEM0z3tSSabWqpfHXXyDZ4qd11fR5nR3/ak5cwdCTr9iz5cAD9U9D9aCRDvVGB3lM1zf5Xb3hT
kW2R9daKoL/vpbGZu7Dh5X5i74+yt6ESuUv6IKLHdjZ9aP46GuB9Wm/ifBX0nypm+zmajrmmg/Jy
RWhnMvb34gYcF7UO5andh+lsnGj4mvbOu6oyCK+Ltof3xVmce+EvFjSqz0oUDFOVJyNUX7C4jwgo
dcEevb0iPf2vGlbB98GHGRqSiazOYbIgmQklS1+aS1clv/HfEfHR3PinSZ7taFLP6ODC99sLfW5d
KD1r52Nvxq8vgyfUOR7iBzEBgLv+4adE+UIwB7L7iZA3eYL7PSVJ9zp0sQu9yV2bjYl/atZjuRdk
PQy2/oVC4avXG1KE4bgfkSim/ClFp164PyzTMn4vZ4Izs3pCibO915PFekXap85UPK1jjlIufI9v
HVhFEC1eNrBrPgZVGKERn9T8XxgaNzy1Thc9mqWT120JFwH0O0uU8PGIeKRen/Ct83SDGaD2jge9
nMy4jrqomvYgzGZyoiyM2+BTucZ6NRhAP+YYU0g1ivl5tAbx34ZenNGKFIffYe/bPzQLxS9rtvzv
g9U7z7DZ44u9dP2dFNa25HbVeifBXfHgjGtfJADR97D6TMn6cPt/IzJLhDbjXqWxP4WFRjkE/+4m
T4cKbkqjVRXgrN0vp0UblXaJ09x18MXnGI00hBlp6x/hcMS/Fbf+nQtd+i/pURxFTw48iUTLr8Gs
mXPkCaXE/khq5fAuHMUUH0t5D1SGbb0XZnpzS2X/DnCeFIwBkLerBK9LjPvTmn2koqZ1C73M/nvM
u3Jpt7WGzlgBMuv2TXBvvziRx19lzZH7p05upos9EOj9guOOM7eDPXSHBal7UjsnyLXoIxGmf2BE
pjSYsyt6cVq/+8HlHEHdle6dbRH6iQjiKEc66Wr7vG9xd28PKLMRDlkD9IrT738836pe9xBfTlc3
1lM0tPs308zunnqLdE/r5Na/rLX0ftbbLHcMF/NxZVizVqwjfvlGdkD/cyfOB9Gw49dfc1V6/P2i
rIFG5Or+AhBQ3zAkTahVjpBnbh87/p4GgvwFBTglAszYIrk6vW+BRSYYmDhGCK05YoFtYN1438SI
P2Ya+rrYRuk9Iqac7hXyyHsXAUeqosE87+SGVRnyPMfKg21ACBlXHHUde2QBVDi+JFN7wOiDIL6X
YqlfW0hvpKW2tQM3i1H80kc5aPxWSIiUscb/Kr2IfEEaF6ehChKWhqCmlcJpqkOiGPSDx4Qx8mmy
FLakEP/XX3gVFIieH5v3cUjw9Cc4vDCOhTcn1p2wLPcP41VPwxZqUXU1k1/eiBXjVvLCUOL4r56y
a/eObQykyCSWpb/GXm52CsZmf3iVXEJk4zjaf5YrYvhLK8XW/121H+mzwn/Y/mq7o7dZ+OJyLthb
TJDF2mq/o4QMOsQp7eD0BToTap/l0k2GZWoIHZKIzDRjy9nN0AYjP9zWunfYPdrjyq6hEPLdWjnx
/AA2kKAksWVNOG2pqY2/zfLo1LsVVujtMhj82pzqSJbRi6Jx3X0UPeLoIghEfMUTY/4jHrvus+ro
dXWp2AXGl6FnaDihC9p3+1TNTh+bp9EKZTSdFvaMRpyXCKyuTmO5TitmvGQ66jcp0eWu3HvKxD8H
qIewCOp6VN+119/kHp03HQeuhQDd8nL2ZlQdNS46Q5PoeMA9FAhlY2QMypQS17CFlMJ+6EZUjDTP
Qcmw3Y524y4TGm/IJZntSO12kXtbWDlPA0xTfHH7RZV8n5A58i+HnAuYuhnprOrqllR2/OgXs1pn
pGi10mm8ouX1GOBLTW2WHS/xsVBFxs5sn6K43sR3bUVczLEmdvIJWcyswTQWz24pB8VC8B46nR6u
K067CFKEufvORzKQsNLu25b5wi3JP+8QZhY1qr/2ofIjVeb83PViw6K58f7Jb6RChh9u+2+N4db+
fsyclL+WyO539gPautl7xCJ6+ycB2S7JM4bJtX0NtXLmpwlG171ipR7dMwkaM0p5f4ac4UloJ4xR
e9fXT+EEp4cocrG9woe6ic7dWA7qXxgO7QJTgwL5DVdDOfwYPe3AQ2+uC0Li7ZJ5da0np37ae1yw
AOd0zLhZjRGpPJs93GHZWNK4OjzbUgy+PerTXMTEHd3bKDdKg98j9uqT5Xq191mpOrIeYTwPfr3z
Yi3HUwnFFX/H2YLBwB6qkbxbMybNS4d0OEIHOXjlBTdlVKakyx/m2h8Y9J6XpF5K2P7IY78wFv/R
KuXbisXFivWxH1kNVuYPJ9DcsX4lrSdonmnz4EA2sY2kYginAAyIBrN5fraqFSgkFZZsRZIpeIsg
OPMDJtHFsaMWpTLOZN1dsbJr2ONohkpPw20UgmAnNujg0+5i7fz2m7DEJLIpPCsFzuKphPLEDHWL
DirnRJ9HwRBUTHxC18k7tfjq7B10bHpXzvaYKVvXM1jR4E6e92uyLR6RaGkt16KDOmL3Ti28W3Il
O6tkfsVnE+wP5Qpym3LSWWNe8uuMNOq/GxiSedYwoccAki+dj8YePfkSoBhqnksnhheXgBTzPzSf
vbjzY/4a3EoV0u3UA0MRd5MKt/WMhnErf5PIvc3/ZjkGy3VwAWwLVL5VyTMrDnnWkd76B5IWrOQc
xQAXFxGNhgqRoSzL3IkQhGbJ5nv+L1ynflMQo79tLw16Juu0gAjiaR2wYadHFAOR4UaGwa4GlnLQ
QCFNYQl3CnlIXVJ3crutNjd3mo5n/xSDeIsfzIxKDvDf1u7Zd0Eia72duF5cCIS5jmrr/rB6NK6q
tq0ZYrslZZ3rIxzQtzP07FvHbjfo+d7312SCdF1U4+cy8q1DgZaow3mzdugHWCaW8rfQ4BNBfOt4
66PVHkN0Djo4ofdt72lsw9jAn9/oYXQF+4zv635DJrTeZMlHk1ESKOVP3MbNdhWj4wWccrhaR5Lp
ggZzQzKppjj4UvRxKQNybN9GOUIvuN7oN/djOdnohD1hwwAUMaiwfFZR0zS/JqcRvKrs+q7p8jHC
KlueGIB6V51044zTdB2wGfXzueMrOaaPUIHX/7TxrrgHIC2v/csYB0sXvrulh785rShnCHOn1nHN
RiVkF98Nkxj+rZwkSWZ1a5OcAqFWDMxo821zLnev3R6IKMcKa9io1pcILynOVnJpXqNtdViIvLbf
s60j1oc3Y/Hc5c9I8rqDWzGAZAhP9UiHyLNOxrntMxBRq3mIgtbyf0ZmpAuUkiM9nIYpoNAhnTiK
Kxu7Oha8qwz9/3F0Zstt60oU/SJWcQKHV82SFU/xmBeW7eRwAkmAA0jw6+/SfTt1qpLYEgl07957
dZpdmzjy0CQkK/XCi0P2Wu4DzksOWnyN6Z1lANCdsS5MDLC133a/tK/q+hJzzzLMmRl2dBtsBHPK
w7TO3iFqUWZPMljYtEg+Jujz98Cp8+6ERpk6/sl4VgXea89OevtTxEFXvLc1JK8APyoJ2nHD3HEd
cDOxu6rdmKGOcAdVIx6hhQ0NxV4Y9AWfNnIexssQpAhV+5ltTurajh6BGxhJdTxsBxip5VObMKhu
NzJZOkzHjATlxjp9mX71QAOHHHHeKcoCeCDM7EPYV+Hs7wH2R4F5SMTUrmcS1qr9Jh/BwIPfInCe
lEL1vHoJZupip5ycfq2Zlyl7Jrg9snBgRrXINmSFMTh3Prux73i+gpqR0ZqLnLBo5izHngr2r1gj
PV7CMQNG4ZhoYmIS61T9Xt0i7T8KB1tByLlWp+rCQGh0kCQZkHU96Y8wo8+p+ZyKXZHMjDspeHS0
XfKkro8064oYhBSN/JGAxIrHCOhF8x+uSV38F8y3nZ4sswdPjsMdM5ulTitdTXBLCzKcZAiDnePn
jUCOLU3+RsZBVucJm2r3EOFHKJ6kR+7qsFZh3J5nW40UQisEKHkOyk7QMsekCol4JqtwGSFjtfsy
7cidBGpvpPAx86Aac5BqdCqy42NqzbEQrpd3u8owKzgR42Qon922tt25Ux21e9303j/bSlk/YdMX
g8Gjyrt3afBzXSofoZRSnTjwRzelSfaDS32anY2ccFTvNK6wONlFmYrVt7vU2WpPNs/j6U208Cza
TeEDdtrkUEtgvDDTQchPTF4LUL4iod9a/CWKd7rJjTkoRq/6s+kR20lHut7yjuXCtIQtuH+8lwCL
DTeTE5Zdv2tD7Gf3yrcJUy/rufnRBQ6GGyZUs4OW5NXZgcufg9UgnjOtSrTDiNGMTD8P0q9uxjFG
pAEDdXfxz56/9NUxo16aTl1MuV9RAVa187kideBsLUs3fQ+nDoDDFnkyG5fNFIeV/EuJn2PcBT9L
1yKYx2ZXG4yxhtKB2PrMCGgKthXebQouZqjtY44By77leMBgVjhc17sucaLwh/tFu8eZjBmo1axE
0DYFQIByE2iR6UOZlr6+J3bplPtktCr8m8VubIZt6DbhfKigd1WUJPiXF37APOq/EK9YGhxCvqq2
nhOiCG1I3pHFtUL6+Lzz0oEnMCVMNBzXjIDlhtYollBn7SBuNXOuXp3YLJjuxVRWzWHsx7j4b8w4
znCM5oucX4hfJ/bIGQ/XnAZoyQGOUx96twwZwUbMgvQlvqeC9tuubTa7OyUNtcTUG16QqDU2foF7
P1dXzDakuitz8wf08VQ2p7KbXDwo7NqA1jAOdWBfwjE14W1UEak7YsW0VE5c2WqhhiTH9Qe2SN8f
tSCHdhrTRXYjT7Jylt8gJpjgHZQdEGasMKSMji1VT7Fjq6rv2YMz4zA+1klOw8tXPYtjI6YINyVG
Jj8gVzYsGQb5zuYE7ebMl+LK577a+2kpAnUIR2PSbzKpnFg7NxlHdqPkpW9fFNtvP3GDhZ8q9BZu
MYW5qLxWk0AM3GMzhcwg/Mkr7jy/dQiA8ZxXPf6REQ1qx+IiuV7HoveHd6rPQb/7M3FsdgZzVc1X
SfmQnyjE4n5nJ8Lj8szz3g7JzlJVkao1MReoQx9lxuTFrclaJEft1FOOezSrVhZTyRZmeKLSZTjo
erDjbz9oxnnGXDoXbcjwQeHeZGcPXqPhNJASq0awRevUPXgxb3aLzD+sPMKqr4rlNx58p3hcaZ/t
nxqHivMlIM0t33XOwsZzx8FarjhNXS/94mPt7NH2EX4owpNLle/cRo0Ldjud0FK7LEBYf+CXEXWi
WDOhz5sap3jEGYYVpRNsxDgiAPAcauPoDQyM0EmZPuLS5vbmwo30dQVhPPR75Ma4a/E3DCYKdiHc
iKY6hSZQ1Su7FTqc5bgdxPI3XfPe/iAJuOMPg7vIf55IsMb/FVM9+//cRQ+m3jAUDaX/S+Kknod9
5ramPWq3HHi/hzk1ccIllc+j2HlLB1FiG+tekW6R7ljKo0TvB8vgk2k/MW0vw+Ni8jZ56nK4KHcg
TvX4XLcqEfe9drL2uWfEWn3oDmvXoZjXVN27TOOiTeCEFTt46O/LL4H4n50F9mnuEW5Rb2dYol1u
3SJkNaPHCCh8XdH/o2fXUrNCPwna29/AjPu6GJsE/c1CaVnY1XOFMPDsAhM2d1nurvJdCCnSZzJt
5Pdpk2u/3XmKE/mUZlXknTQKV7iPO06gu5HnQh+BPwU4fZQLRDgp2E+xswuZ84sttTvfIAMrPYgA
y7BwKFkdBo/4ctbwFHkgn0o+lGCaxmOfpPhmGHvPK0keYePyYnjAomhHiCBuzoyltL/CoQ5RdqZ8
LZ19w/BGjNy5uMn0ju0dBfavTiRO/w0vppHTdiY8CZ3famcJ79TstYuzW5lj/b9TW4gj4/etyGGS
Bl5FZTe4NQPn3xxQjih2S0bZcsRGOZf3QhO9Yc31GhSHXA65OI0h0lUBhoLe4jIsKyEvcurddLOn
RgSxf/GtuZam2GsUloA51/6ZJHYbHtrVaUaKj2YFAtCRYEt+UYO13qMhNWf7PXF84BI+J+v0a6x0
1B4KvUxC4SRJ3eiLUr2AK0YKmJZsaKKWPhOPDPNqXFfOJw2EWHiiMS8t2zDE2j7ssF7m0LtLghym
uqZLUbb05m09Bp8OWlX4pGsOrHOxMOK4a/ECExLkzjKQSmrP2w1tlBRoiVXeVpeJSWkFs2jlMAPM
otG4wcXo4rDyB9MnU0S2Pw4gr4aXHgPJ7Xzrgjh6ayzd+z/ACYl6naJWEubK/CUmftcyQn0jUONC
Monw0r6ZLg36g6Z97j6xDNgMHx60kvJnVq5RTxgfHQo5Ioq8xrgvfPPkWEjGzNG8Yt1ht5TNU9JM
NwuLpz3K/z6ZSEyaSM5OvEk7nenoWnQSc32fY+s4rGNlpqMF81LuQ6AXAkZDj//iWucxKeA0XJbm
dxeGKn1Q9cr0cR4nftc5oXrzdix1m+aPueDjVdQ+grP32FTITBeJNl7vBZ99mm7rJU/DYx4n/edw
gwGQ8UwtVhITePNXMo3QHC9ofQyc6OWgulBPs0TwGiuSgH+yJCzR5unxFDW/z9yheluhE8xUbJhn
awr7CEcnvrWMICFeCeV8Stim4wujqbF9ZWbMfHTTTUMx/8KJMK+3fxgJtZtTkid+O6Jol17a2v7B
K/q8jvc27TxE6GwMWBWCnZVMi2ndgEy79kd7z73ZMZRyRvId2C27ejAFw/YipCeoajE0+IcDbAQV
ulZ5n6WhdrYEQsf+a7HDqk74trtym5cRAISEcgenUZnPAEHZPTMJkWwQBSSDFp0mS/8rLAKZvi6q
S3H1hipxww3HV6HpP3xYPRuksUWQhUk0P3JCynRXkoFLXteWpD1RyzLjWNuXXsUmpV50I3HyTscO
ATORe+2669xMJuF97vlUHuc61OxujnTnW/WIB2cqxDONVcDuarayxuFLlbrBfF56CYAaxRYROm9s
GqMzVWVwAJLn+k+yacvxSVgU8NcRdoL34SYMQQ8ZoBJ5R5YYnqtxTZdkm6gQWQRaIVbJ/TyNdXOp
y6EjIpqXIVtdjoUNZ5Yp9gHk/QqLri1w2na3jaXMxv2qobUXrazGP106KT6MwvMuc5I65QOJOEUr
2HeUMruWUEh7dIxiQLzBnEjIbwd0CSMAk7sCTkGDC6Mg5FH3MW0rsYKsX/dMgNFQEzz89GFOGYX9
HqaTSR9QdpvyxGnDRAq9z/GTz05R9X7YXvuohnx6+P4JIqKIkQL2wtfJsZTLG2LsWLvAMSIuMxKK
XX5kWq/qbAifhruKe0pX2zJv0TNjljD5zzLDqTRu47bK188RFAZgOHZEdfgVMH1nPFpB2E5mn2o8
phgDi8rz98CCcM01rkmGx5WpFPo/ppUUC5ozwb2MbY7ZHDKFLE9+OY5N8euGven3sl8tTqaBNqx9
qBEF3PI83eqykkKCUGC7m8zY4VHCuxlNSX5BpKL3u1dzSlwBx70Yp//ohElLbpn63JxXbVTJ5Xc/
eyDBDmxk99o7un7r/lsHneqAVX594TsHP1zqiYVBU8cnuq7MIHbkdTP7JFXhNs8AXpJoPsdrECp5
IXUyVvcEdKpDR/Nd/0NFNwkCUY0JbySGCkzE96YXb44m2lc1zj8LATHuy3ydn9Elkvjodl35t8jx
o27WRUxBjOrqDk6zWTm+goMzpet7yEvxNzMgm9ggBF5sQ0sZ3NXh0s//Ud57j3nYlgw0pyL1dmIi
rkQASvsPy4BGdZBOVtRnJ/HbQyNtEZDUXIYn491sHRiXTfzHQ1LtII3MIGVwDmGsnAksV797iIPt
fcEtXH8bcp2uR1eeFgbRyR+C+ZVzNk6CjRt1kX3rjaXC2NAqefLQIc3dbKn+tN4PinwiicW1N1uv
9wYan9DcOoKwE2xvJg+Em7bQmJf8hYw5vmts84eBKx40RpwP8RMXj/stZYEDnNBPcJlFXHRH3M40
5gY0mM8z2tHRbqfaJwFfkAHLEHtKRutBY1d/x8yu/Wf8FgZ+jE3qBeNOgNEBDKr/MTQJazZkh+/s
JCal60uVtIEH/Txt/H07DNV0LXEy6ifBSrTgHQPuGL7nTTj5D1mCmHHnsOO0vysxHUCJkVHj9+9I
mKE4w8eSFzXoBbk9atMU7w2Y12OaFYB0+WWd+lzJLBsxpeZdFHzj1Gt7d9tXgOHOeHLi6lAEK9mt
yHNT534opUHsbiwdz4aRb7K+FbVo5l8YiYBCzP+nxcPZLh5DrKIQJ+SYrpe0caLx0+G2TEbKRURN
VJW24N9g/403YXmDt2WwoDCqY6RgdM4TyLvyVLtorSu1w1iWLSJs2sTLni9uSRsiErgmGO91sknr
rQjXGvsXODYUUmy6WWveAwTTEPdZgnzv1YMT3lFGRe5djhdvunOIQ4X4ROuunt5DIbRzcVNc+sjv
YvFxwaWD6U8+Gr74clINDo4FCmI+j3VN6lSlXf2A6XRpqbiCuN57oqdgoK6ZOVWSeY1gvACRqfG8
RynnVOnxN9PVYFCumiVU+0S2S3SQVQprxweCSIiwIuCqdvhExi+a5mXeJXThBEqr2f5enKpCQfXn
ANhSjlXy3tfz2t1CGtEjq8iN2csmz+f9wAiyepyzOQ12Ljd6cW+lvYUR5upPSV7nPseaSCLPw/68
j6Swz7rCY30NHIBcdwtHJDOtuvcvkiwTJTJFB1L5GhOZekKkI80JsckNjtonOY3xHMX8sQ/q7Cw5
8ogmTbjkH7h7ymGTcJAlp5v9JdyAm1AeT0JCcCycooiAU1zO4wPm2Tr4meFL5CRHQ9b9ODhbbU+o
y+gB0zGotEIDKg4l5pJ+m9JjCzQxRdXLgpKh6u28Z3svCwpyl3afk3EOgdJuq94dDSQLx0mprzvv
P85TiTlJE6Jr2kteYmYNjwTJimnnoYat+2GxeYis6TffyWJ9NWyXRHefMD0JEpfx1CS3XYejk/KQ
omCQFiPoqjA2qsJcWMIo+dIzH3TKcRVtHEFy7wqnO62LK+0TEA/SVPTWg321BRZjyDRtFdqHrquD
/3QQdP/IhLrimIokvw8ySsx9VU5UVW5Lj0KrTEuIPXxgwzKpsHL8ENhYzSGn2DrHeQlBeswcCYBi
LQN+NqgKN826icb6kOFhecYWXxHeIkV8BSHYkR7Hs+0d+D2CZ6Je7Zfn+XV5qvhymoPse4GmAKHR
bmKKFOfCX74cKidey99KLP+PdFGOXTKXhbA7kAc4gmhaeXHRlSKGFXPxE8jIvMSccD+OHyb2Wuox
7u/HztWv/EZD+Jk39TB9iwIJCFF7rNuTV5q+OxeyZzCqO5Vne4bI8FHydCCX4FnC8ExFunqvoE1g
QS/KZnrysbTbk4M0DcrEk3V+5dFqv1mHLKPD2pfZ84QUGOxUSHW9bzBGGZ4CopfIBaJIduBQsVbn
bBjBzdIPrtt+2XoU+ZaHm6qopDXUe591DPV33UqgUghb2SAJSLfCr/yd6zAm3CQpvkoSZ1qa6ASa
OAfAkVSUhaQJFC+S3bNprFNbJjG62S0GjfyPU4ZqOfsaZMij6+aZvVGiWLCKlVvJGGiD9igwV42h
dVO5AxO4TUrurtpPdengQAMLJ+5zdxj/odc54u8E2fSjH7yy+s0YGCdIzLT5nvkg4Nhknf0zszJu
+Vy71jmhciZ/kZ7kJXUgdpHKCAu1D+M4fsIjPlaHaJiBs5D/9GAvgwduAAiwTHorezB2gFoIU+Oj
Ja/xEJByRQbMdAl8oF4dUnxiVP7WMOrXr2RH+2OG6G0psWrwGkAKlXufwc2pzl0qMBhnQb6Ki055
/RnDe8lD7pq2244L85ULiqGRVFQKTJ/pPGyOiotmR8xzVMAI7Hzv48402w4EmIdtKol/z7Rj6tDz
wPznAFO9kQg6S4+KN9U9pHXWZMdiSNxzo6QOr0iW5CuH+oZ9obUqXmokH5h/dAv+FghrcrQMGJH3
hfRIgDusMPyl21g/uCxIllvWgbV/Zx4cZrKGJeIRKh6LI5ivOywtaRjcbryy9SIUEcwgu7qNa/YY
m3SIT1QCDEbNXLtYzhgfsdtqXvtnTgPMvGtZDMsOltGK15LBc5Ae7ajX+zYW6nHM5lAeo9tAPGJo
Ex+jRQ0QW1OyAeVdx8quMDi0fFH1iTFITpNMr+XttTOIuL8kCtnFe/OUI0a9J1xYYAUgadL8mafI
q671QHz3SNXWjCxgjbK/lgnbXTZ5iTqOcwXtLiB48FHgC2dQSs/8FsH1oPWjfGJHRsQ94ZwWoMLj
l5FEaY5Ummu7yyvBUYgsTyQ8ryOfV4zaObzL4Ri6+xWhy36BQmGm/2111xKldrOmkAAHVeayFpVY
bpLjkdDJncufjJsXJm+KmybWHBn4QzjByydvsg3jTK8ovRwvUVdki7X4mPO8eZNDup66wZvyD+mu
GVhFH0CSOZS9bXuSFjh1d9McAaQYfM8LNn5g0nsIuxPTJI1L5IANl5mR4zhghRKP9w0Xds82JRKn
NWFprq8Ve/0yTh8l+NoFSlC31LsAYFi6Z+4PtbefffA5PCEXlzhmfzLsrrxPbBkvu7ixhoUyhZlK
75lVJKb+u2itmSBkiQLiA2zGC94xUbECYe/TGnVnv49BTY1tl35qJi/pHkkOFbyUyp9OqhmJiSdZ
Pl0IoonkJ7FgHz44421xBTrR75YU3zjTlGk5l3yUCCNNAi8ae0b5168jFk9ziwrL/EHPD/TwS/si
Yc79N0zk/8glKwl+wBcrx+TQDnWz0+WMp5iEkM2vIVZQ5JxqBvnhN5h0zj5QebgnZWPlca7TRRxs
10v7u/RZGMogNU3URcM1LXAJ+Zk+Jn0jSNoqZN1NtWKpRQuG/1ojSTLROKm5WPBjJcAlcqz01QG/
Dt1mPC/yKWIkrnbl6NfqsBT+BBBF1tydeZLO069FVeqieNbJmsWrc2zUbZne1Gr3KdOVk+yrQEzX
Va8ePvCVN/tO4iwlMd3p6VwFRPF3uT/VBABsiS00yzxGoBt2fymMhmM8XBdC6HRQq9Nf21yToWsN
BdtL73AzHn1DI7OJrajEn2YkcbWpEfz/csXmj8lAAv9IdKx6cmYnhINwGxahO/dLj6OJGbyzgePB
bGr2FvEnjm6JFZ4VOndShtBWNEnTnfV08dgDKODPG5O/DyyTm3fkKjz5B519CjYYA9d7qEZjvkU9
ivGbotzB5ZICC3ka+yGm3pGI0cEjkK22iTXOn2hwxoUgo0cLN1Ug3Yjdj9+LNQS2brgGDEkRO9zY
IGfuYdnTK3tsCXxdungEAuIFWK2gGM9/IpTV8kFWbj4RWXaAG3JkNv342PW9T+id3FF1LNyIOnZy
DHEEFnu1zBFWVo30y0CMYEkBSRO3a8pj3wVq+qWpdKeTruf821Qcwiir7vKSWzMH+8mu4JxKpnd6
hyBETQNN29VbyUaYE+Bwg1pfVNNLmpciOjTBPE+HuZr1T5FSaN+a4vG5rRwBoHrCnAdxJwog62Cj
nckSr+G7xOQv93Vtg3qzFBUPcSi5+Dd08vNHmqu43cm2Daod0AfDrEv5ybFdu5JAoCqvTW7l6why
ApNk29Z/MBrm8k7Bwn3zfDg6d+CLgifm/PINxM7KNM/Ph0uSmImEOUYczG+rnQlTZssayHvsack/
Jqp5fA7Bvs0XTHadvk8j0Z6nQeEpBRiRvhK8BqpuJLFqjFeVsvdhkxOxL2tGcIUxVbBnqDDt8RVa
8mF6kkg6LIFSN2xXhrkXkFH6LzKmsfMhpJ83h0oJJg+ZD4/7oFhYkG2BUKSXOsPIsiOnWM+n2gTR
GUDieARhOBI+mIsU5/ZMcXJPtrJx92VnHVLdil0WhOEwpfvYbY9lULA5Z8RqR+e32pqzp47d6ACY
bH31ssp3fhUdw6obAr0nkwgpgBc4A5c9j+Un81eXR9Yqk8b3Mqoy55nRFNOjZBH9eHEjHQznReey
P5QYwZ1N5aTpn0VnoCgkFR/w3cUnjhUNS+6eSEfS/aYtA5EXXSeCobuzxOKDsHmVcHsMGCbcGmrz
bphiL+uwkNsKgSiwMXPDNW7bZqcyyNpAx/Nx+vT8lHZjkw3F+GrYCYb26439bhqduHyWN7PwZmxT
Rz/UPTukjqNkWeGZSKhjj2PlxmDCjMa4s+qafnYY0C62Kz47Gkf2XfXXySRt+zNAPHiYR7rua9aD
jMWCik8fISYEE74Zhypqryj8gMXg3BmNa8Ll8J8tCchdt67VUx3G8ifjd/w9VDQ7ZPz5IBEtjXkB
Dzr2CI5yZf4bW6D7MM8ZDyiBHzxQbYwUnqu63ZXxmqhTZPFscazVqXfp4zS+LIMN3kRSNvesLwas
42FpeytcHyJXGPuQShExl9+W8gn+CwHz4RemSWbm+YKBk1D65HU7r3Da+Gud2ZZxYftgUhzLgZ6c
LhNteKfg1xEidqAigkXhuKlGohlbP4TtuonB4bwyu+ULrmybcS4UZhkPVJcy2dXCBICNO6f6GEQ0
v4IxR0NUIN/e8Epk9ZXVds7wGeUxy/JcU/QHNAvp3gNgFr/agHEDk8qy+rFu3l6LXvbVv8EP3J4d
LcjSFPoJtFOWPDC0oh4GXmmMHZlwzeGqP2aicURZGr63E9b96nVkaUL9Oo6r/pUw/W2+EhEK/Ygf
av5vhNpXbaW3en+oplR7gVHdN3gh5vpbCad+bAa3xqAX+ZDlbO2mGNe90c6/fOGSJaKjQTkZU7fv
n9JCMGyM+bav1lTlzxRkrvPtEpUlsBj3Nj7wWGT0MrRfcuf5MbkgRoThaRmQAs7Qbkz4xBwudp+b
lUqEw7fpxHIn3cJPnmJy88EOR/9SX7yuGf8aL3XVcZpT2d2xMFIyyikF48l2xne20YleDOKdHdzd
7EeoS5tROKv+LVXYpI/4b/2Ff7J1/3V1mYYXXyS++0GedXruRpnNl6FsTEwkwvMGeK94cx/pTWT2
osgnZFuDb33Z9+BhnxfsgB0jh2k4pxWa++8OQC+7NoJJHOt2gAdOfQ9xiXhChTPiE5taJH4lkHfL
jUnwe7JVjKULpzrFeUnyrkrrw+AmmMJSxjPbEE70Hug4KzmnMnSCx35my+A1s/6I9UrX07JlCoas
2Mzp8lTYnKVelO6j2dqgFJ/10ntdvu1yr5k3jcoa/NkC7h0eFV2Q9KEoAInYZ8G/sEMy+OXivHqH
uFe5x4zBRAxFyB+fxcwltYuKzl9ZLqKq8a8AjsaoL0WZgU3Lh71v+J4x1wylh7SyDp3YlRVj5muh
EfZ80UzhRzzqKfhOqD7PAwsSkAHZUlP/BKENhi2FTkfMgDcCO0Q2phekBo+2fm3UtRxZObkjFpfB
We3oqraFyzxrAzWv/2xDr2Be3/VCkCSO9Xdat0Ai+jXsSyZSI+Z/cL7rXycL6CDAQod/14a0xq98
nixDrqTOmAF0tDR6mHxaNVrhbsNGD8o1SLy4BkwvHbrW1kCnA8MZ8yzJUA4P7FpBsGFwm8dbUc8W
kunAnsce83kPKalmzwhtVneDDmKGOmGHyBDFJhwTXgl/j9GTioYtu2tbjYLj+a9U7BEk/qCFLFbX
kFmCQkwbn2vpP89iKoeO23c/LAzIWVpBS8FRnKHTbVyTjY+kPiduby7IAnBkMr/M2Ex+QL5Da0hL
M1taBxc+GLlnnM7CiuXkURwvG3QY0p4abtPTgH0Vr6CEobLROIaCHUzI6bOoV5iiNcoVq1bCJqp+
lWsMOiMmqYCtV5juYx0YuN/sRTFwqbl5lqudjjwxAHlgHjhPGs9MRsFW6UuQpi6xSuH40ILrKfwv
SF1kDScI5KG0tfONvR6Xl+jT6mFaFIdcBspLof7K/g2nBYDYuGIXGVqoP2xrddOMPcIOt7gI/NBd
Giz+m/IL9/fQmK7dM5DGf11Pjc83YczyF6GkeRUEAQVILkY1G78JJjbwoJyQnYC814CBiwQx1Wb9
7Gotv9fIL6CJMqRhWV4TkmrLxjFDuaujCAUdbXXjBUnzXMwxLiQ5Y7jlVzPRj4WpeuJLi+y2gOKh
ycGVpXNwi0ixH9zezLZNXahH3Sg/J+BZIjhgdRuLbWBTQLxsjF3l1qM9e5naSD9ydUoAhYITnTxj
y2L7CNf1W+POeOaXolvfpybCBMib2RTb2ETJQ+kZCgU67YlgpO9YuZk8H5MopM0O3k5GyO6QkXxJ
tux0bjw6hAoFHO+/ejODv37BEKhiApu4p3MGhsDlhSn+u/XHIOtXd/kdx7UA54bZijKOz5uaLUf7
tC1rPsJucsi5WXLKLhs1HrQfL7B24fUmm5vd8sjamTYlY9sTbq9QQ8ptxft8hm+X6IuVjIM3BVwL
8rJFgr91JvfyOfv1jAkeBOyTqX3mSrLNkh9JmBaGSUTw9xCrKHnzbINwLqlhn9E4+U+crLcFNuXA
i+mMk4r3axfD+hig7q17P8nkU5l7xZeabuRBEnfOoeXaKba9Gni6oOFk95HXkCememBYyAfBbWyz
lGI6ztOl2y7lrRVp2pYqSfpRl+87EwyIflWpMVOwO+wVdynTdoIwtyi2Tfuz8bCG7EaMBv+c1cn/
sQmo95nkJ/45i5r13XAOTtt0kPHHsjh9wdCpLF8JB88fshF+QgwsnB4SYEnutgtm2HvG5dbalLSy
v9PByxBwowl2ECNsmv6gwrKOEIENkVxVLS5VPHTvqUXVumR8eD/YCOGIAJOjxV/rIr7E2FjLg+yg
I2ACGKd9O2XxQySsM+0H0RRXv1k4koMlqwpYHUI9mKFNfmzJ63IgkJE6G3Yo+c0eeCQDRsOYAh2a
6S/rCCL60FUtDJ0msczBTogeyCrDKO+vV8Qejr5wEcOpnIbsqW4CsBgGg3+xW2AXd9uuG2eoVH3p
hnIzB77Pw+LO4YXEmfOVIj+l1OBLfc9nydx6YCXkmdEXvwEpoHw6tGxzoscaFnXXVejduyQNLP8H
qf93kDFM0xtGPB41I6B+wu4EqcmnIAA13jUonAyQgoK59V7hjooPyQCsnygQmkn/KHussRs2KvH2
tqsGOsGUOU/uclEm367fY/oOul7/NxucB6wI6eaRxZ8jYM+f1YOMEm4aT/XJ/Y0OgBuNx6rD9IZE
HeDkx9HR+scZtvf0IckA9ISR2bCwQCbCucR+maw84a1WaAmYGMzIJliXUvcjFhaN/mDpIsUJXCoj
TSZq8IeZZHPl6CJZTsybCV11prenisUI1IZxXbC8KyWTLYpAf5V91Cf7pPAkkGUdFd+Kg+mLyAQr
u7qxSws67ALZbmlHEqs9+uTfNFXRmm2bQsdjd1n7IEjOCMGKvG2KrZaPvxf9FF4NF1Hzj/U8lq52
HPz2thKqv7UyYNwaWgqVTumf2MMwtkOUzQUhM0YyR1+1xTVosB1vb8UcxH65EEezhABIdMp+qLZr
ieYwycIj8x9k8xcz6RDrgafa5WoBnKeg4312y/Phds2MbQhmq9HPgpSFjkj2xOz6KCndCTLnaDTn
ae3719qt+HOso7DqoVwQRDaxdJKvNINqRVVGxmDT4rmuH+e8HtjIUmf1d4zkmp6meExenT6ZLX7D
iDhN0HTTf9qGZMQa6JF8MQ5oXrZE09Xv4fQl/TEddPeCbbEXm4myF2xFGzfsysn7JX4d2XD4MsPu
xkwQpP/j6LyWJMW1KPpFRIAAAa9JelPe9gtRbQbvBELA19+V921iYnq6KhOkY/Zee1iOzuzCtU4J
1VkOEcbqbue3jV1vx2B0H9j56JGjgLlruMGvVfYX46h8/J2yZrX/WejVBbfEUMHbwfh9MO4sn1LD
xPWzyw1r58K1O3Nqy7DGEA46ra1ihll59aPZd47DtsnwG1NTLCl23I2D68+60tzwcqGSDv5OegQB
yK9iVde8Wd0IMMvgs05Oit6/DCESTEKV8qTYjJ7fES0F1WkQj2FyLwM7AgBWgJyZRAnnlmWBBMSY
JWbtlgHnQhpSz7vOrhIFtVuUrnnkaMnqfz6LbnX0GNwS/KGZ6m+gCKXNK/72dnlxCrm8LEhYGVXN
U8gL3krohTyruYEKvxbidWX6nnGNR1P2Dts5mj+zoZjaq+2MQtwyosA57orCA6aAXyC5aLR8xBvV
2OF2gcSehPu4/P8CqlCPTBIKiEddUaptR5Q3parPhmXDrD0ZHkOtluXYV626cL1z1eC3M9NfRmLE
G/nojxAdLAkCM90I9Z4uRRPcTOlH/tbW/MSflS5a7wtXqRM8B7Bd+bSRJDN2hZSFeIhkLP3IId5S
Wnew6XbsihJ7b7ROD1TjeRBXRrBo5/HT7aZGyTv8oAlnEArnCM1jshiGd0B7gEim1Tz177ilAGGk
oUr0AyuB1t+1mhn7t155Ryq+Mzi+ezQNVf4Mb4wNiSd19YFospebsV/MYzYYCEfNOq1IROG5Bke3
8rv5wlK3Fx/t0K3T1vIVMZAb9t54uk1iO8V/LAtm96TwXIxPAwF43UfrSh4TZimMPXwU2Tz0fw17
XfREQY0cY3WGAJqoRmtPTKZBrkNT0hCvAIzewzrD+qi70JHSdtUofbxn0ilU+O4C68L5ihQj+Q6F
zOwX2IYT+C+63DNQGhU8aBQow7ViXXtg9tE0qPARL5ywlgDxWR2mkr+BcfpscxA+C+uUT5Ys3igY
EcoD5q+UPcV1gZHlLQxU471hAnPBCTKHw8KHENKKBwAWGAaxJNuwzmEIvOVoIeSBct8+Io2owjeW
f2RyOegq820nF/Fk6jxbjj7wg6sxqfOWRCUGRAu3wK7UTX72G5vZGzuLFLxKXlMsRSOPfjy7U3Wd
+7ujRGp2Z8+1xS79POK/wdWLXQSvwbRA50FWOFqnFU1khovRhk346A4pyZHuOpjlgTUSUk0SvnP3
V+mwtf3mnSr8HUJPJB90Kj5XuK7QcP4iOR7hZcBIgSy3KlBTTWj9wsSCIjfAFbEJPO7ms2DI1d+a
lu09zrBkvPWRFaEItIHwBTjSIuypivU9DgSw0lnEPnhELHVz3ah/Q+TU/NDDBslPxK/5o4OBiWYp
RMkmJV+b//C5qZB5WSXYIc3znGWnuU2zZ1TYa7odwR8MsQbzCr2E9cGNaa9iMce3lFdxL4r7ceTj
5op7qxZbv/D6+iVZusHZe2tNnzrOaFfBp5h1If/LDh79sPbDfRk1DAr8MGMT0UwzOI+k7qOtx1KJ
py7PTbuduI+tD5+RrvwaR+s9xXGDmaK1Dl7AVeE1fMIbgiFEeCPhZZ0Y3bgt17rCYCQoWaPOKh5a
b14xGY9lznpS9WzUwiWYr6MgppoyDZQ5IRxRrbsV+0LY3trKVu9Lr7o7zm117KeCabF1UyDSvSfI
+aV30Lzt6hAuvHEfraC82owOvDmgc9FUHorRj76zLAz+hUiIKQjWaPpb1rIm7GHQHUgCgO6vapQ1
4Ztk7zTIcZr5g74WTceST87Va5BKkfBlMoqRHqvWMWGCifOauJLs5HQ+cCEUEthI15z0hUOOBeMn
QLiwvN4ZB8tjhOgU1GnPUndXL3maxxJlYXGo7D4n6rPu/1RRZbf02VaHcNKKjHtMKdbanY/I/9pH
rPW3TNZtw1CxEwbEKm5vdM5l9Tgtvc8GCVKK/QERByodtGpawCmoxXqd1wJYr+NGnT7Wcuj6/WIz
dEec04sqJvXVsY4l3m0adLeA0SUkCs+YaEabiWCAy2mbsAZ79qkjIYrCPh4GxKs65zlcrGb59P6f
NlP0c47VVhD7dkNiP5+ohLzsJkTbfdGZ1sNBONIHijBoAO2pyIYtNq0OVw4Etb0rG7O3AkJCNmTp
LvO+HiKVn+oczTskFCdi4slLw5RPmmA+JOyX6geHCmG9+L6c/N2YBOKe85FPRXsUfuY9JXryum8/
J0aa8JBl0Ae2ucFHQogYNLaKfSeu7BAoG2B54gpyYY2GdkkIGAcBFZUne0m5HWWp7J69xalOnqxy
C8ytO6x7h+FY9ySndfgXoXtlhbEsoVNfhjZdtlrcWdhMl9btZDGsvzCtZb1htRgcnibw/ATfYLh4
qkTY5XuHguOeZNIW3lePaB7z+ZxbP45r429j0+PVO9R42s3jCfhEdWT9sL6sIu2j+SCwI3kU2Fj0
BV+HcdnMu6tlXZA0oQ+p64RSM5UWe1iYetg+VVnsOU6sJxSMnRO3I1briHS/Uta7UHrBFDcZKwXU
1cqlM9WN/rUMYXnxZ4RaccTsPTpI7coeehJsH0kpGVDhxkstFTc4doDgRDPtzGj7JReBacAVsxJZ
wQ6s7DNlFqF9beRcWp8ZGsSL0lUwxxJezrInSZAg1N5CN0BFSSUM2GgdP1dMQfUeKR6I5FGDKEI/
3D5zwNmvRIQk67PqAwo8dpttQ6004zmrujuD2fdrCxBCNX4RXIeow0FHhCK2Sd4TlHC/WCaKgu9w
ZoCBOEq4x7YO60en99qftrnTQ9YeZnIfRYt7LayBy39cxQxXqWjtS905i/5d23nUPdsYGPcUzB09
/eLL5s3paj89Byy6q7PNoOzg5a5CUjE3wn7uWB+i+XCk+PGc+5OSh8KQ+9f6LRwUN8TmuQA/NDtJ
NElCZaIdht+Ok3bbtUuhfBMUSXgQOwQ3e13mKfG2NXKIYDvzLZS7O0vV44gnynNPB7U03PSjKl7U
Yk/2wdMEcG7gYDBkYa8GSGMSNkYdZubaSg4skyWLwyFNAv+QTJ2+L0MGd33xMjX/JelC/uspia5Q
ITMECoL06sOggml9R0xOteE7c/JX6S4db8qxkicOHAhZCJdHsGIu6NaNO1Lln/6fEfJlm4ULEg28
SsSfMUjJfrZ7DCU7SOWcnHWXNdaPNeDsFUKV4WOZ5f4HZo/W/ma52oQvpuGcRErJVWgTpLx2fuz4
9jp+u/NkW2yN7tKHbZb1YYIaBOvyxtABoJCvs06dcsC8wRsaHQ80FktR63tYPe8C6mpRAAQLB7tU
VGoo5Np34afb/Atwqj5mHShWzdk4QWq2HiXPFanfkN74iqpvLJ0loRtDF0zEPbTDTQ8gPWHcdtN0
GZ2MULlN5tYpLzRfefOTMheSX143DILGoSmJ6GLkiladnoivRfP9UuGB1PI4e2pyuMN6tK6Y/8DG
jBhZfsE6iELOADuZTkqFc3OsAvS6ey/gwD1nVHj+0Xb95FbRSa5PXrci+hiCdU4JDMlEeqILRo29
sVlUJuf+nsX9hKZgXQ927nf2o3aBkNfA0pACODVcK1X1miq14bfF/1hGwn9u3FKd7ybZddfeFwTA
MtwnCcjqn1iYpW0nVFKohckV3+IAdM7YgiVLuDZM0+GtnMww/RmtemhGhF8qWF7aMKusnTLz/UEX
QtI6UEm9paIkGXpjeJB+2MhZ4vuucHB30BAT98kxuY5OUUezdqvrQJ5Xoi38K+pKpoIhr/j4yRBT
V4eocq05zoZohAazqGELOqUadwNDC27T8G6DjSvpyflnSZIBPjGP7zyucRSs5t0C5O0++mC9WD+T
L824f9stFib4e892Q9Wu+gdmiXLYtzQVqDCyisYdQWM5/4xLoxksqs78KUyXLE/+NPeYt8cpIjiH
8xZrm2/86ZlJiuOgv7vrq7hysgcYmEHNBI6BGst8QrVi4S+meSawc6gO2cRCMTZkiJztepTkXZiR
U7TMi67dgu8LHu+WXNol8hm9jZyd2npqyCRbNr47ELUy9vAX97bBDg4BjED4rfGt9JUMEOGcUfgG
/Bo6neq9AiPwNvcA9mMI6gH5KfOUsX6bpyAN9nXuWGeSlNCsiAIqz45VKNVUN4ZOHxdEe+LCKZA2
EdBRFE69QBFObbVdwejIvcvU7bcdFUvCOiIaHhgH3cWZ0Gi3KW7slU9jhteH8YMKxGQaPBgDi7rZ
M4BhxQ5l/E4+E+RIxsEIa9ztu1mRRON2ZstQt31KC/zYcZ8MdAoo3BW5CPeE4MUBOBeHozXZbPVG
/0/Q1bp9H3F+i0dWvraIe5k6SD8BFt7QHZYXBW1xjdcCYxkpaXVhzgTtFf8c0EDpPgV9dnEDladw
D9x+fm+K3kLePEbWpSBVSV5z212jc577bQUwy5v/RaLT+SdH2fRcR3nQntnV4pXdBCzInovIme+k
YtswSQwnNKQuoZYEmc8dzYVhZcogyqHMcfSIg5Yc63GXtFn7hQlxrR75NpvmjIeOoLYlB4d2YoeI
qYDH3F3+FpQ83BlaDnWMr0+QVCAYYW+5aNjPW11iiOluiCSioE4qn/SREl17h/8+3Dgab1UIONdG
ZJu35wqYNAgfpmHHoCeCApYgw6ytRgtFAjoL05cVZWBwZEso5/dqDDChDJAbjspTZRojZb9nUBKE
076MKfodGZnaeg1nrJUcbyz7nhgfeM9Wy1zgKeUTIi49SxjxeBhYD4FVIFLt2Hj9tDWRw5vOKI22
IPDmg7XU+Y29vfAOBSfI2dizyZCGAON8iDxfk5zCAVy4eF/9sHnEOGsfJKk2ICvbRg37JUPQ/8q6
Mn0jSLXpjk0ZWgdTj6SR2H2ozmXIvPF5Zt1Z/GCT13DuQrnmf1VhEYgKF5QHnwWp239OSDbOgdXb
ZGbOuNan3krrq1lx5W5mVbpwjgOM9XGI67k7Lxo6NluwyK/2gbZmSDsL8Q38GwNZx+H33FpkPDCV
mNimkavip48TCLz5DMkHIHsG7fM/4IcaLRN7vRe+/4zfLwzyYFe6oAjQE4yV/qyqpMVPHbAzFGQU
M4Fk39LsuA6Vdxi5dXDmEOzkbNRSASLFaqGvdcOu6slWuKCYXeAfJhE1b3emL+AOsgBZKX/B+JJq
aYZk3SXGgM71GckEVw+a6VM2kWEXd1lWfo51WLj7kNj5nHT11X9cGmdMdviUeh+34h3CvbLKeUZE
w4KDma6LHKJwol+YkADeABIZ+4eWoXiwQVfT/YJJlzF5Su6kw4JSjsXYhIPGklVBYF9Bi7fxFzAJ
z5Gx0RIKu+ieW6oy+0ijID79QTush4vQHMkfbdan2UadhQYNLTZu6tW+oDoieGxWXRi9ZEEdqt0q
CsVYeBT/MRE1tHc8eX8pqc0ZoSgKZJuzGDTKpOz/7uJnEiiJVXTPvez0cwjPyI8tyyD/QZ2Gb3Qh
+OtOx+7JKNJl9dcZchTsMZVduAfZ4iVvOhyyswPisvqHf8mFP4f9VaDky4ceIKFhMk9gtzvb00HD
n5g/PJpZ+2/iuH1+DNE7MRTEwAwy32nepsRHP7N6eYr/N+3JAt2yLpvGC0CMELI8dqLdCo0fq0Lj
La8DIBAqrShbom+yAAMIOwIwIGSTJnsgZGHhlV5cxEeZFYgcbOWck8SYoyW9JGFe/DcEEo2ZBH82
MpQJCweTwj1rE/M6RVEwqfR1Vut0NQvL4rgllDaJ7bFeiEzEaPYouGuGN78Jk3Yz9GOTH5rJ8kBC
RHP6wEqNX1woTbhe47TiEo0wATcqWfEMGBSsnFOIXX5TYeuUv9hj7r5RmgzEY1BB+zjqweoPrYdL
/0BMwb0ytFi0n/q6L4+zQuEfL1WwYupLHXUBLDv/Rt1TVwRIUGk9LLn2km02tCHsYo3+fQsM0ceO
KoEdILInwuFoq3BJiSPwErL5nLpM/mNcxJEBK0RHWzpm6wddNN1j1tqgHBPP0/VHuSQrayYf6/or
fT3oVCugZYxRSKAdE0UgjkTo6WUv11Z2Z1Nlfnul1Jv5D4Xl/wdjb4RYNYjgkERhSMChrNHfptjp
+xN5grjmFlhjCaN0PrCPcMzdN7DrIRtiia8KLk0q4G0UCAVXXBjqyHSjG7/SsAsCeXEpk5fvZp2V
dZqJ4rwNssaKxKTR+5CIWGScDx5RWzAMVkIYjNUOSABl1iEKJAsTEIAdKXng/cm8g4lK2H0Fop23
QRFPdgSBnsGjU4UW92gDDyKsPTDQY1FH0y6mktbQiXRpYXaY9d02ZIc7T/XLIygh4aGOjYZ734Wd
eicKN5n2MA7IiUGBD5e7nexQbQiXhUnKhauvxFnegVaoc+lNltkC0uQW65Y1glbbyCzqczJkOlHD
IEjbMcHCfRAGQr/D0h3JnaQN+NaqZZncISbmWIe0ZiPkJ7Zqk9DOREQsD+MLSCuyKehJLWxrtujO
ajBSXW2a4TttcQzMwbGb/oHXNFsvSzl5vwqrpGsnpWNYr2Wx2D8DwURdnKxd8D6YsqErx8tPMikn
aRbjn64XFvy0AzsYjvKd5jglR6FwrZ6EETt6mEt7DG9DZbigwWY475npowcm1WXOnZdVzMkbY66N
aAmHgpsy7dUKGu1Wmjx/nB0TpnHfKrL2rEI32ZmLp3ysaVuJgnSCKLzNjFmxaruj+18BfePgBEuJ
Xh+G5J4piCXPEDFnDguRZE9cZrbZsMiWzs6sORrMrAU2J1DC8Dj1vfWFnV/8CaueeE2cyv2BOKDq
Xyes9nczEp6GCClhEE8nWxQN1NnUefLJr4Qw5AkLKSZ8PZphsTCliAdnRIeeOANr3cQdSW5tmd5e
J8LcRMxLDQVq7FbkfJuAh3fZpuvi67jzoPZsHWOV+5ZBnhvXXe56z2zRS72biXK6r+AnlezWFdQ3
alWr7m4UDaT+bSYSDV95YBqSD5le0kW5yfghy5ZSzC6IlcLyHaEadSZeil0TIkrfQj/AKT7g8v3n
iSl8LylrSWees+43dEnUImI2i751phX9p8vGbxeoSvuMDC0WJzDcx08iPQA0SbSMj3aXoVonqxnF
Dmitz5osqCjGegE5Iue099lUTePZr8PZ3pbCZUFSkuP8tHgMu49DMc7jyQx5+ALSgLmBx9Qi4kfX
JA7nfObkLYHT2RBQQZffRAkZijhCs/AY9n6AlEfgujwRFY4YGQiZIOqPCMkPlx7C+o3GOIHLZZS6
zb5J02d3CtBUM7f7QuiD4Mf3sVXumDxlLNnTymuGT79NovVEt6Yn+KJtBFo9TFb7qPikmX+TBmjf
qUl+9UISx/K46IA2JcNwdsLjltb7jsTM9oFVV3iBxOvz0ElMOyAXWrjTK7k11aUGzeYcEvV/Pvsc
huBJW2D4IxlZu2hNPHXIPbAev1Dpi0czUxRuHSIxdCwU5C6qrwXYRowAJCOsZDZdUKlNB3GgPOAT
nDBC+pYjuLw8pyKHwF2fJ+EGTH9LMzzX8NuYGI8+Hq4P3yYX4KcGUSEvEZxZYGJRkGqnewozD031
lr+tWSyu69JhdMHM02UZyoVoYCCFFdHHK5wBHux8YrbvIK55Balg2r2ZTfhMYem1u3Gdm0s3VPa0
9R0P73q7UpB80RZl6YGtwcQovBTDOXKh5m0pNtxoV41yeG8WTXvQZbaBOrTk/rENmDnvhBLyLyZh
zeGouT42XdOIz2IS4QX0ZPEVtoRcbIho0eTlKdn/tMqmo+5b4haIwkUxs/FZkNHhOKP/hJgzIS0v
aIdwN6qhaTE9tuXJRWSjj0vbzt6B8QzJQZSQLG7nEqX1gcSG9nslw9P6su2FrHULKl5FP5NMR9JL
56cIky8CC6sv2x/LQqYbR2APqGFli5SQED6L0UemavcXLNu1PI0ECtwGACvzRiTL+B9Ui0JuV8/F
LrtKHN1HciiM3DE9a+vzZNa7dQEAE7JVUuAi1nsY2dG6+cOfwEn931nXY/UOrbFasdcR/5xNDV4J
XKpVdsoax3rG3a4wpYVILq7kMyT2hfo8QQq9iN74h5YQrfRESG+1rXWCXCOGfJTUxygCSHIx7gKG
Bh4BQjaPgXZMR1NnFza3y3OS85AesXMu3M0yI/FT+VyhSPrg6Oyp7JHHrYHp/VdsccR21qnO3B32
I2wECFWNAY3hkcQEWY3OJR+Yn0NEd3WW74KxkqRnwCla5nsLgb8ETIlav6JJG/9k2dWQ/ynLEoui
VStB+Ao4frR8G+rHlcqePwdnb8+GtVTOtsDQ4e6IiSJ/T7YeDW1NO7cCgsAeSHIU/+Mtxiok+wAi
xh3VfvRPIyMdkR/3LIJaj3Zh49P2M8dRVfqZug0jzUfJGiZ5JS8OnyWQxgjjJi8JQpjLUg2d+48q
ZC32ExfUv5YsnO9uJET7FIU9NCvDgmZF2CDYmvAENtEZe4U6k0qQJueuH5zXMZI1ryXbCmdf4acy
Z7Ij5v9IZbb/NEyBqvsLU4U7zDeSJegYdutW2RC60RJawwO4NmO9iwkrVLLkTBmYN5YujXKaI9li
OlbqtxrAjH1LUmbZf7uSuIDDgiSRzxSMlffFA4j5Ih4gPSXHjC9f/FZytJ3TkqPmY77VzVZ1DALX
LjGvCu8/mugeAf/MV3ROZkmS7NZyvBF9pMcU7q/lFxTgIe8eYQnJoOwTBCwMxRZS3uToLDyU5wS3
K5YOgXiUE0lAo0982+sCklyRW8cyYZSrt2KGFgs6Bc4JmzjX8rnGtMslZCeZJW8dYGZ4oxFFzy6N
gK/vwG5I+eI4PXtn7C5TvrcnfuIH1NGIs8zgq5O0LOme1sCvmMl5EqvWBKnLpZex/H6f9kH1wHOa
kHA2MaUHelwCoAnGWu5y6FgeHynL5PlsZ4jwmBH7YfBe43EAFFepwGVB3OovO+/ET492JnobcCcC
xmdBeI7MoEnblUXwwjlvkXC2GEatsAma69R5BHH2a41WH4JNdBxYUpFr74zuRYMNng+UmDTbnRWG
TBfxtdRbP5w9f4/EIKg+3YLVxykzlORvUQbCZKPHNJM3oiYQQcOVljnqgqKW2SsjWZ/mvWRQIA9j
D8Wb0W59B1NEPnxW0OkBu5vtmlr0rJugJ9X0FYGVVz+scKryPZO05HfTAinFs4gcbV+PZGTGtWNY
SNEikeM3B938Za3T/JUFRlrHzu8C78ZMDS8fUspyq4CU/G105yFnlIULz3VwHGtT4+02aAslg6YV
rUK5WSYbz3yh9Wx2NcE3EblWXtccR4scy52vQjJdbSAs1qmVk9JnbiZnOoYu3dcLTprp7i2saXXH
FCZ7HrGs36w4DQgl82zidkI78X9RPHCiDA2V2EEsDCw2CYIGpLUVcUaHOvKImcfgCepUjL55Qnsd
Vu8BY7t7hLAWF36BxeVkRC6yLZMIwqbrwuiNqm6pviOM6guEgS6frBc5NMhccg1kBZcveo0PgL0S
lCDOHRT3BnmA3CldDPklIdMZEa7lZeVl6YzXfK+S3L4ffiiV/HS+6APnpxnYnR5xo6fRvnUH92EM
6V+wfGepFU8lUIsz980KfZISkL/TkY31UsCqYjyzdv06vprWbkvU3xriwFnDJ5N77TMCO7OZ0MtP
Jsrp604yBTVj1om5Y5LYWzANmcfIxqnT7ISLOrAgAHcBKtAxneyLpWwZxjPpg91VVhPJihEjOAbI
uZc2hvAzzk4wFpDnstgpVfhw37qgWiryGrKkBui1QdgbXAqRpGSIQ7RB9k56OD0xYigAr/fupZ3W
oDjMYV14O9JveHnkAOQFciIPwitz5hC20BJxtoMvsUw8p2jW0LpGHrdYO6bJHywsU/TcKW7eazmv
ks9H8mejx0LqZXgjC08VzxJ9zl2do52EqoGcHNzLLDNPDdwrUHyQ+fDWF0suIVphSt4HcyRoFyDX
d8j68iQ5tDID1r9xZj4nLBQ5FNV1W8+uEgSEB17zSaM7P9vSbRxAtDk+BAZk8myzSLJo4i0PYXxQ
ilfSt1eyukwFuGOHdbEOt4JjFUdN3rUHLfs+ePeinK6SZeS6x4aNy6GH+TMi+2ZTw/bJsMXPAxG8
c7yiBsc5LHmfVKCJQ4S09WuYAvE3AyeHroijEg5pxLgImYVtf2YMXomkRDFINLnd+b/mvCS1mlKE
ZHi6TIImk44gHtgmXJdPqIBI8nKdxn3sF+mTqAZtnHqxHQLOsU2fQPDBdq7gPYgyyu3dgqzpHnoi
ffuwAmh9Y9HMHqVBU10eJCMNZGDp/yORgfbhCtFK2GdvFlEBfV4SIqBqKhkWhCMJpaOavV+oUKCV
sDHDY7iEzOUhrfZ+dYlq5e9dhhTEuvSVnLeUjoKTlSw6lOWymFm6aY3Qi/Ong8uOO4LhM9dzEkPV
SP/lo90TuNhOoKWj1f2rc1L40irJf9MDgbVAg/gXeizZDg4e8ZNbMyrbEEBeWL85h5HyJwMP4Y4i
kejPynICJGUV9MFr23rw6DxX980xn1HFIoIDVP6Q0W7/qplVFdtABcWb3XmPs56j6lEVs7gGgS7n
eFG+S0bMEoBxjBbLdo+9nD1QH6wDmYmDfcg5ItBqvtKnj3LPbnUlzWDVlDlVtRRUovVAfQXlbzUN
9sua/hFKEQJACPZN+Rx0YspvWqzlH2dtPWdX11gbNL+ZRdsT07+vv8sFDeGhXt1ujlGnEr2danrC
s8Pob4ibwCm6jVXKFslDU9ufairNZ+/0Qb+vQ+NEO1U4lntp0yj54pmY+gMcUz/9nCqA3HFgDQzI
g2CRt3qhp9iG6P2IiZ67lJinPhELN2wi3qLQEE7XReM6fajegOA0kW9fWxJO6i2gEpJBGXy587Z1
vOyjWWycV24JJgOrEfvFaDtH6O1iex6G+oa3pKWibRpUO4uz2Bd78Qmr7nCeAscIU22jditqar83
G+ef/TJhwcovBKR1zS/G5iNcaJVhlVp4EuekeqHzTb/A7zFcw4rFTEsHSerFfmpbeBHTGrVvvR2I
GUBk10o4crHKWmu8rk2gu3ih78lfJ79XHGJz4EfbCIkZRsKJMR9YMzwpMzJj1SeVx6Gubbxxg6X5
Ge8aE0wpDFhBQfGAT86QHpp2wP3aVXUXwUyHzdSxxujTgtlZ0eHf6TvDcLLJpUboa6zQQR6ODY+m
ohpcp7UPGYEmZr3hOs5YyPYWdnv1JLq8d/Z0Xl37sTT2SnKX63ZjtC/zZMBHLjM8yoPE4/xSd57m
g4UsB3QCkbHGbckyO1rOakXGuJ+Jy6lvfdhIeS3ykfPx4qReS7IKSu1wAmfHOefBPeh8fWAtr/Vv
9lCz/5WwIS0+VFajZSYCBVZC7AyE2m4L1a3N1WZYj5qsZoILJixMRnBRfYA7fmKEXh2chj/+mlX4
nUCssapAqNtp3zoXmjn1YbXrLH/qK7SaGxr+nv+oNiYDYpeSF4DmfVLX0Zmr+btIW0EAm7V4xDTY
VRNHnTdcyKLx1lcbzpx77qYKOJTlLFNw0jTC8yanBCU+lDwKZgyNXCh3vR4M08GwPvhD/2PwBpSB
g8iMIhIlFZd0AwUoBRtEJwU99KxYqeo40a5Y6Y9Bam8dCJ+QEKRtmu3YoiHeRsLS1YtdkPmnNr0k
PPemFi4u5F4jwKYb6wepXwrhDs2NQmoZPnxD98tss0zTrW/NuAZdhLiwS2Q7/hl9d80ecM2La+No
9YbM266Pbi+gg0nMIDYDg5Y4m8WlEqwawSyodRqbTVDej9di1nCQK5PMaE366U4EawFFfTcF6lhs
QGX4u+T9MjvAorIikoWSczNmgMSQotoRBHS+GC84uH2EqjsHxSuPS7QOrNtIzKxiFFuEoYJqxo0U
UQYSIBsA7WPVbkx3m1tBm970wKSJ2p3RDpaErkSncvR0+OUwtv1sUf6ieUGEc8uqIl8frGmy618g
RlT+1GC4hLQDJmZFDq6qKHjV9Gn9FtaC+WkHi5K99alMjujhky+0wd0JWhmqe3RxNi897dR1qntU
jOO9UCPWkYnTGwuHPrgA1MVXYCO+dGLTz8581OgKxK6vnVE+ZTy8GMIqCB8PlibTYTtz7f0OFXL6
g5C+znBAMlzcKCeUxdZpuio680STTgHh757PYLpvNiOV2vqSXgCSyLCcZ75vOzY+g+Vrj64A1Qbs
2fGiui5d9dHXq1P/Xf1wsc78DUH9mjv9/ETy62xfLWH7n1SGXl2R3jwX4DahM6AtibtiCJ3Pufbm
pTzwXZQpi2jsgz6TRSJOf3WZq5N95QbFR84qlZi1kpcP294doP7KwjLKWH9HzfieFGmqsNgLhYkS
FF7l7H0qtOrG+jlJfvHyri4wXBb6aBf6LLW3dJh33/5YG+KS8TepoAYDIIriZywBdt7PSjqgwhfi
zjop/UBsRVgx2NNVMqCh1Hnu9a+Gf6xOpc8pzBnK5Nl7a9dxPmdRAYKh524h3aZosSh3EmY8kGD/
/qiVhfyhDfOGzxpj6ZknzKCin0KcWaKTNIIkqntQflMgxL/xYfneMQgLMuozyPbdZ8XmpCNxim8d
M//iIDTrQQzuBSrxT5+4+AekDEQFwroazJ6kMTEiski6mVFIUI+MqELvA0SkJLKtmiz3HY2+1x4M
wiPnVN4JQJRTZBi9SB8/jzbjVB0r4OfZrvCdDt8n4riLybo0IkoJl8XOdXD+UbpYycnuZjxGw1qU
v3nJ1S+DzR2arLTdL/ZH5NItUBGj/3F0HkuS4lAU/SIiMALENklb3pveEFXV1XgjYQR8/RxmOx09
0ZkJ0jP3nnvKApfQZrZo3UcTJg4RtlOfvq2qHh/ATDG5bnE7IG8jWBqHRyum5puqLDK/peVxv3Q+
sZj7dNT5fIW5pH5qolH+y8CPGDLZXSMRw0rIWEU2NGWMNHxe38JZuJd+wSsZWx5by3hgItuxwuEq
OrFQTZACNyOUlLzxxXMr9VLitoJIpZ1qq5g6p/ZYXGyR6mjOi5lxITGjFzlMyGrqbqrrYz7Mgd4b
KjOiICGykyiM0Ji837ljbZxFaYtERufMLsFTImakNnM0CSWjexyJKbcOpe/7t25pjWg+Vq+453ph
Ez9FrgtLXoc+i/t2DlQY5xan05EUlVmekjnc2ODAtYvhPSk32lClZarR7dgYMfvU9F+lk4NdkwCE
MPyShjDhP+iZm7pe/dIgzOE9p5ATO4NRBWos9mi3fzJjhBxgh9Z+dW8nrMT/1hxUeKyNsMq4Xpjl
QEQgC6eG6pY+O66Hs4pnfnljs0cFDQOQbpw5RA+fNHdaJLyhsX77QuXXom6j8qpd0y47W0Ha3DYl
wdmY/tQ0ubs5Xz2yuwVTnf2EoexzxiGXXuUBRL43KofierR1U2wW2qi9NSRH2D+L75I8hU83Ablj
ufqDxwYud4pJQcXMj33wRkGRvnkO5pqTql2UlhfA3vX8OeENQL46+1F1GpmcPUEIlH8nZHzo8Kfa
EZ8mGcb5lpgfojzRxwJshsXfEgI2YMLfyczt2DQ6zQ8uC3lLVC4CBg+Xx3NoXPKH0UwI+15aDL3U
xVntlf0mAJbxrnH8gdwYW9fOg7/OuXfyuY0ipOCWKHV3HKeyMgoROqkJI/AwBIRU8I0v7eU6ovIL
QZI5oZh2EKFLi2aFFT7rQmXLv7iipOAfQf7zGT3OFBJ3jDR3V+c94wf8jAYcjt0v2KVzpwdk3ywB
FClBt4TjrsbtQuU530QdydxHYWx5BVki+Z5CkJr7sXK87oM6cirItOes+HKBZLyBMRmJBUmb31BP
5tSI2XvDkhH+ZtzIRF04dAR4xEnmIuj8LkJbYPaugoWHMWVu/9FfT8t5tgtwfR0BIG9osjn0MdRx
G6vEZhMSKpcpTWYCP7kGE7z+QZWyfmHL9P6ANebDuJK1DhM8LHXHEAnRFqWD6S4nzGU9ryMlQ4yf
BOtSRCn4QUS0s/LNR9F8Jolj3JyCNOf3zI2L4AH1VGMjc6HiUrd+7gbrDbRCa9njFgzxkxOhAvvP
2bhbuqFL4t0OAQNqdFX1t+oC0186AE2wDUKvqK4TeFYWQGZiUZ58m79V7BJUmQyD0dpzfIKMcG4B
uJbYCicdPq3dQMoGMv2cBOsRXxtvA4nIOVfoq9fZ1l+M8I53DuGT2Y9zNiTc3qgJCE3Bl9butVfX
xd2mbn/lLSFPpi+qJQaDU7isYpfy7DqqBFldJsRz/eBlQfw5JK44j8SisCAtxHwTREUvLgWhnDDZ
qPmh2WM5Il0lj1jbt29WVdQ0YjldM1m2GOIP3lQTtiPGyR3grmWm+zNrV4d7TznDemJxWy5XkrkW
u3eIy81fdMQRX0TB+91+1gEgwRO+As8ct3Cg5c0vrWmIi3JjfwK3IE2EtZZKoiev4D2nchUBnjHs
/UCWJBgDXXak1e4KtCo7u7XIzk1TyqmrIKp7BYgXzXly3K5zYDAVSVquGDZ1q+e4Lw3rsowt6NI3
sUfQuhuvBHROzxWVfHaEo2U/tSnozZ29/coMNushP2HvKSNGHC0napUOBiWRqe0b25b1mdhJsipo
kVZ1BtyDUKCgtP8slhAzQ8RJe55QufJ5kZ89AKQJkm/YYznemTRQlDyJJg+Q9dJyy/6C5Iok8y3Y
l5MPqUty5L4ad0F0NwqHfekceBpS42AtB9v1lPeQLdPKbYOTHzEQ+umXIXMXnIhrrm4nm+s5cjsT
HTPhMJliIdusKH0rQd4tmg/9RD+hMfHiI/qVtfLUNRkDhqyCOR9veO/rEF2u3b0gzCD4Gz0H/Yu2
SpMAJFzG7DC2vn9fsCdc4WdiGM21Wr9b3veU7mqEa8xY3ndwbbLoA4QC0zaBmoDzlaiC8Iznhh04
IBmYe4r2D8mVF7nFyePUaS49Xdh00JCWm/HI8iR3D/yuDmb3zEh2S9XorQfFfCfq97pl0xKcUHUM
nI92DpLSeXLLgi5Pad+yTkPrLfrkuz3fgpuzS+BRTNGHFNZiv47CNxXNloUSobOZOe3tPE/C3xm+
S0IKFKkdCM0U4LwGDjYaKzP3vGJMVqsnhIvLcld02Kt4lsHYtuPUcZmSlHDLMnRkIDpyup0AJPhf
LDlchLD01cNJNSDnL0gmUVjlJUSF2Mep8bIZwTLuZ0thk2im/rawKHDJdlzY7VizOzAbTgeqxqFy
EfsRcpDiFELPMFwZiwtjjwmGo5O8tSa9Csi/BVbfy/SeqToMIINPxxxCKdb5dSoGMlMoGzLwdCmp
lB+ytKvbKIVjQCIzzhkM20jBB0/EDEs5zhNLyW+BoAQinkLDu++ZlzNiaLLxcU17Ek6YPMgrkjdI
X+zKJL12SktGb8oex3NFBki5C+SENIIksAU1GWP5TRtg9Crs5gSz0zU3bF+z8An4EQRfpvTyrnZs
gqpavGm/KymXwx4BpRGxvdkUzkGdzTCN/Igu3EK6atBVeeLcZQsU19EnbYACqJHySP0ymvuOVKRD
RYMeHlJAHN5NLyOtDpogE7GbRnAEx7Jwqbgm8tSKywwW7VelMwo77IiANskF/KdX8uPOWRCC9YbY
QqLKmeVTvl7UZAAS5gUFO2+yIFgdTJZOTwObG1a6oeKKvuvQk4Qev0bfTeey7Ps/fTEPPoom8p63
lG9wDtzbeuzz7gbvrJLTOSCNr78qbbdy0PFwnX44qsN9UBuYQ0iyVM1PY9yZzabCsxgjdAfgqGlj
vlTYlROKg0UtE8JM8C6fiV21J3Bitf0mEIOXT/A7En03A8JaOfepLcwMczHYglLzBJudy+qZ2eIK
aQG9Gp7hnWLQVjwHdYj6ICRXW7K4z6iIC2p3fEpl2gd3eCbIAWIDsDFaVsKFlrh1e7YMZTn1m2+l
Lsm0y0sGik7kB49LTu7AOcwkZ9YuqJidk2Q3EHWDSpfjn814tbCaTQ6ikg1tFE+lSIqjmxFyCZ9l
BDf8VNa2E20AFqufnyIk+sgslN/Vw64kwnJJjzQYlVD7dWmjP75VldleOdbav3Ykt5X7CkXyHZaz
+Tm3ksLs8Lsy6Jnp4mXcQy6+bRhIPtWaQpndZG+uPOmh0vQx7j+lVprTzRhC2o+EZhaXENH0cuog
1YpPi269IKMF9U8RT1aRgvdb8wouZT/16+cqDELcmJe7AqRru6ZDPQuH7HvIx3rLv4pMoO48xlvc
hwxA0bBLv6wS1qVISpdhVycdehY7zOGxiYwR8d0YIi+5llDk2AjWCfrIPXedL45kdFuSNAviyds7
DsBEIOpMffaPGOkBa8WaY0mQLx6mkGUAU0ED3dO/taO7c1k4Qm5Hx5ZXP9JDhcZpybmMDp+sLQBq
JdGNSBKpAzLrxlKzu9yOTep3fxkGzkxvEscOMK+3bu6cGvBHqPQqDO0Y5CE/r3I4IL8v06/WkZF7
EHM2p9cuqJWRZEtnzpL1Y+a6+puhhpspo3q7eiTcBT/CvkMhMlPs9pVzV+TR5p2i+X3TNT69J/aO
nvjovMEC4uGKyclvWnvV/mGewbkckAuX46+ghxAJS9UMNoaeuHz9O/a2fo2WsU3g2FLpeNm9JB7d
QdGUFxqzXbVM+g4351QeOAer5h5AlEBLCOIuvcl9pBsP2qHB/k7mHu7TwenFnLA8RtaZ4ZVnSRP8
+JQT7ib9TaoPj5sNj8fIFOsqsmEufyxY85DA131n5+zdWnZFxrDa6/Yupu3oQJEP+4b/I7jhr2ge
1yB9EdgbWCqyYsnDU8tqefruhXQ0ztyss46m1YFzkmqgZl7BAmaQiEIyNvY9irCI8CuZGBvTdE2J
FbsWGSrsubOwvUEFHqWEq+WrYOGCqmVKL72jfRtulwrM8t0SGxyeJhGwIoXIizP5syyomxFeulm6
n0TbLYgrTVTfzKVyW3LTMzroKYEB8u0YH46NYRQ1IHzgEkjuYX5wO+DZc1hlRZkNdbfpJuynfQ7K
Mpw6oC6AmWXnntZi1fMdDNpQMHGDkIPgx56j15mRR3Xo62gJTyMem/7Yoc0u5rj2h5rEe0g39jPZ
QSRrMpxy9cX2up5c4VyUFWcelh4PgEmbTAyeQU1aIcnhM70ZZorVzQEJIgZCkx9R30DDhcdwhCqo
mvJcA3kQLQYMDkPS06bQ4a0lOqiwdwu78e6zHIYheAkUQlnylnRALJEJSb2M28JkXo+VnI6W/TGT
sKjbhwXWEv4j24rvZlzKJsZt15vdnCa2+Cxlpovsmvcm9LBFl+jyW7wEIPN3xIVwSjMStsnwS22d
QC0LQMTtZKECKJhakNfAOmwG8ASvCG8BHXPHh9Fc3B8zsw/vhn1Faf8GDcp6pLizBb4YsbSQhEmU
TEOhFpNmHtjI5sE2huLsdenoITFcWClc1QGT1rMRMt/cjrbHqU5UCJlXmGfQ4A3M/GMfKcefijpu
+ou+gbEfEUauHElDUVBSBISWnivPGOtpIASDrkoYHnrhqCAI8H+zV78NQY+LB+lB0Blh6gJ0wgna
ZuPTSPmloium2T2guBjXZw5+p8HuW+V3IcQgU9wBJ2yNPLZA1pQ64Pt1axCLjR3aMgabj096IfvA
oF6XxTody6YIq8+EOmC6ljx5w8k0mmyKOo1ywxq96aPzNDuDOXW2QwKf1QtwRYwtMLoaZ1lIV9oo
oxfG/cOEDDhDx6n72gUPZqQkUT2F9nWox2C+VPRWqEH5kup9jV6NRTJqBQZmRZU/oZRVzPn9qSTZ
SNE2xAs+iG7fNNT8e8tEA6UR8wu6tawhnQ7ltLvrvWXIzgxs/OUcsvmz96y07BeXByg624Qqf3PK
M2Ssi0DctN5AiK2r13dV2e54sOuyMdjCe9xbArMIMyU/QUWA24C5aDdn04WIqOS3bz3ilDs/kf0v
8hDf/6K1cTp+EhRwcYCMxT8TrqzMI+o5Ym/G2YOu0BZ9HR6Z68FALlVvxS3Raqz7vMmaWOZxIvX7
Dk+fwWiySvFdStNeow0pAOqVK12UQ9VOQVT5MyaP1MXMJkGSYhhXZX7d97qNroEuTC1u5godW0qI
vXtgNUWpFqYpkSVhkfNghVZboN5sZ3/lUITciJRXZh/W0ObruQbZ2PNsO01yzSmATGqY5PCTsXV8
sSt7ZuWL4wylvNNSDzcC+QezKeoEhuI0bDtZytbfzdjlgEosAe+ABfKUeKUoiP44QAL8h8WjEDlQ
3QQIUGhQsivSZcLpHql4kV/6yB/s63CuFv9AMkT22k9CStS/9IC38MvVWyERV34FTcpUrvHBae0T
n73AsSsd608q/ep3wFHe8Gs4/etorQuWKjL/6tig9PoGFoPFnxxeVghdsuVvToGtnrAk1+5lJbnt
p0qDrgXlBGEcPV+35iQGpsZlzVeY6x765u8woQGDRhpF6yO5Wdl9C/FpOSV17auYDe8WXtPaYXsI
SXMmZEaHzRmVcSb2TtdGihkoIsfHwWXXdBw0sVT368Bk/5ltFSkcfD9Zy3FLPNKOhYF/okWClpf1
5RsIBe+f3+bFGUk1mHuMW/mLUGOqrorAA31Bzg5c9EBa9t2STjh/iRatnyZbTO2xDhZHkrAUCaL0
QN2qnQjy/lk1c8lwmsPoWCBubk4yb9N7KVhtnyePaRexO1WELXUiKvJg9SoAHiWyxN55IQPo+6yp
TQBqfBSYG/pBMpBJCysOnBwLAhkAIrwwY5kvoeXg9B5NKGgTmhRzDxnQ6g4uL3E7VhDiOHUQDxFS
izWGGIoosE6NTkjFKFEKlEyfhSaqR+fsoQkWtR5aOQMlhGtTeDtEaSmqTJxO22mNqe2oAl7jryTF
yLYPE8t/QncEtH5sTPqoarv4K6zCvmkYkzOI+x/SZUU+sv1yXbcDEe89osR6GWCwDwWjNHC8zY0P
pgJ92NDbm056TiIykMCZlRu0cLiGNRAiN+tXbpugrM2P41ADhyQZQNkI2/wyEUWwzZlw/yEFnATZ
XNZaD3s76NRyjbY97W4Qp2GJmIvsk6pvCQjx6tKXEa+Hf2X8jMQrnA3le2MN3XdBePzfAsqmc7Ul
Ob9YGsllzJaxuVJ8pHyfYSVnXOOQt/HSOn30lnKOPvlz2VXovzh8bTT42n6pQep2F9J4piN7P75l
mYQEEXqdb+IQ8XlPcQM4dgb+nHwztvKQc0Apq062X3ju2VYy/1lte/0rWS6RuDiuxSmCYIsrz6ps
eabUW1hTRnx6EqrtFKsqr05Ek2ubcF8j/iDaK/X7mwGQoGA7zpPC3KT1IXeKkpkZCUzrlRmnEP4W
QvtbpFZDeuEX9IA2O2if943tlyw6uoiObrbKBEj3UPXO9YCHMd+N3oyvipu3uVt0bibsCcaBSuQ6
zd5boevcrKtWb6Msxw98juB0IkuW5SFMqSPjcXC2DjFPuz+KYRDMk5wh22djTf1fvdoY76PBEIaE
WKQI5HXlNsH0jfOO8Szw4eA7NQsv5egKNe9Y7tm/xJ4uv2xam/FGrQlyzF3QJOmPg4SnhFO39t5Z
5iR971qAO5ymqOHdIzJy2dyOSvrNsaet82IvVL5+FnXCIpxYu+iIPHAk44Mo1+2l1cOLSaGwHFij
bihBRBQEJFG3k6AG/4Vut2gyD8cRQrfYDALDRJpl7mfAOti/6UkDm18a3NNAbbysJrYX0RJmZ2sC
6+MllnORY1QR51JqyuJgSPzmGlkZGaEAJ9qfwlqZRucU9s+yFeUHTrL0O4GDZw7Nwt2NmiOiMx2m
EGd7LvR90lElxmk2QU1vB51+gtbGfgS2KWA11yaKYVDKEg/Row/YB13juPdDjywsgqqqOi4FLn8C
7sMtlFBY4gnxDwvHICeIeSaeWz7UTuD9BRgwAToX2vuqMvQkZ+wWdMRei9iHsK8lPATEGTX3HraR
kvs7t8s7x8aod2dy7W8UVPgHmKgk7vJ95cv1AnV9BlFYzyAT7TrqvH0+O/hdOlP2gmpejaAx0RcO
ZzW1M2AzaBrOyYlQCPKvqgkvGkCR7DNsxfYOd4ccH42m5dlJjVX1qu394tyMdAnXi8oUgHDNBGC3
0gD5h8wai/DI2b1caCkEYmCiXAPrzghsGOHZTmh6DhhMvemdsWhm39cde4R/2GrwaR/GsAM2epwQ
U+fpLcs/QqRPLBq8fjgUIZ5S+g938gu+5zJ9tmbbz4ExRcmob5rR9145xMPw4GdZ0cdLWKWfPY6J
/u+64K8WB2a5gxMHBu82gd3Cq79UVgXX44B9AHsJUoKaECg0xvtyEaO6RYi39MfRLC2CQiQx1rz3
qcQSnnbXwgWpEkZ3T+x4cUT4sHLVrlwqN4LRELr6PYDz2p5w4Xbt3YIz1MI2mcB7jkFwNdkDyV+5
y+R7ZWiD6mZBPMziFKoD/nIScaCOBVVcWmI114aDMT+vHNDovIgNTPEgIzK6oB8ZaCZFOG1BA0HE
oYHlrYpX355fszXSArdvX+sjsiKnPjgoEp/8FJPZPqzJD2KcYlWvBQkB7m3SBRSvDCSQmzLZ1+KV
qdz4G/ECUytLfyIScA64lvH+BDbbQIJrY56a7fgPW1Wfgs6fwnPnMFpmqwXC5sxyx03/Eu+FGBJc
oQiObZch9A4x+GZnEnQWj8W50HZz7WfjMP7lgnfzW6AQfF8Fhr0NotOKZ3er159QQqTJM5SpbaO4
rAI4QbXwWB83x3h2NCuoL+64VLpn4aeILqlix/dwyZb8lKaY/neqnzGV0ZEjWaeXtxmsZA7NS0DJ
CJkmqGQdF5KaN25QKDlPPk09u4WaKPXiPpMYVLkBQEiVK2RniiKoj8AbpPQlYKJueaDqcckFkFCh
boE7+r89gI7lhjGG7F8mxyb0jZm4QkAUWuGlLoEkPZqc0vejwzERnL2U4RASqsZgPc/WabekvjW+
Z5kv26vWIKiNmax2NvFWSkf3Xjv39oFBpc3dQDxl+891WAkeka/5ME6zJmME6sHxfEbfPlWXKTOM
zJjHREifUqSd4tFDgPo54gfzbjWpxcPRSSgwYCi42H2Wkp/rOJHcvtEi9GxUjLkvI0Fba0QnP0xI
8H2TEiBuEAPODrB4ogyQpVpJl710tVy+qCuW6VFFBDgTUWQc/4QCzsUyZHVC1ju05k13m6ZNX1yT
1hAWd13L8mcfATBkZY3Xo2G4A7Tbw7CJDRAAv+tBV2UALuEwocfqVERUAG61/qZF+TLox7n2k+Jl
LKccfT8/C4fWUrCM55qJEushD5xQ6xc6DUP0aOqkNRsoax0IolAiGYL3DoPKDMRixLPOn0gveh9k
tPR/i4g2+owRavTPk/Sd/J0rz7EemJib5EmkherPlDEkC5o59PCMew5XSu33onmY0WZnh23n45xt
H8/bIchRbtFTs85m12STQZII7OZJ7VOcUub0xMxCurA0oiNxZDZtqLBdwozkVZdiuDkEft7XPwAJ
4FrMWZh/KGHSyyywsTBQcsnFQjQyvboBkw5Ec8rMF2cq8ISJ1AQ/CXnrfawZTJM+VFpcomE0uXeM
wokiKQue1f12gwXb1DV4j1zQQgy84USxAGzB0iATAr7Z9I4+r5M9brQqhaHKjpB7srJZyg6ogARF
qhu5XiUhViZmXjPMSDVJWwEINOTx9MyF0rgcEKjoSs5/rCavHpcsyjKMU5mPYhMpNuRmmHjvc8f9
iCVSp692BvOF6byxbi1MDjiVel6oGEEe1TyiNTFtEbz5G3rr4V9uOtRIFhJ8Nspd7vNXIGQwULdy
kOUUgH8xXmNB9lETJ+yQ8frt/WTECon8G2lyY1b5XgZl0e4VcvsPdP0s9/JgNuTM4jP8RFPjEhhE
lsol8ImvO0wMxt+Gddvx9G693Gke0luYhgw2q7KV4ztY0eprXd1+Q6qZxIqzcPQeQQWZJ+MmwyeZ
lc0/txfld0Le7JXrmhGIY4cwfzdzmWNzQ1r0xXAU5ZVelO4OGg6DdYjqqviIxgYEnoP++TPHp/Zs
oY3PkDcjP9kbLIt3dUZg1i7SLforIG76py+pVtizu+UjVlrvLbI991+Z5/+nNY1jGK+y1qizx0DZ
kC+dkmhA1Mds79LG2QeOy7k4Iz0t92yR62uJMhPyETHHaoeCEaayAVfacOgp/IuLUKQXYY9kkVEk
nGukorA4qmWAScgVBeftWizYKFSGeG0ne5uOgG7PqnD0ifafFl0fxKRp6l/qrDY/uKYJcwqYBmpn
0bjh9YDo0MZJJdiEy7bjsyrCbXLaijCqrgKvGjAWcV6NhEUhXJU2GhX0ikUynTgM6l8zKfFtGc7b
DQheW1djF6ifkBVfhIavbkh+jRjIH1IL8tVhXIW6GzxHPnPnpMGZJD7iGxZ0s8AwGr6n3ci5Svdm
5aG+aEag4P2mtHrWqieU0uW+JtG3ZWl7cFi5/BP9aL0YFMHnVXXuPUzlja4DlqlnZ1ZmCE642mMT
FW59ypMUE9qSVfJaV2v02kDBGOMRjgPqxrbFNpK7FCmoQLD3RmwEHyxEM+piauk+TdOQParE4S5M
BQFaQAfS+c7ppwYwB1Jyb5cBJ7vG1Ld+2xPVeZx5ZF3vgpkunA2rg6NWTPP8ZuwFTibNKHtPdtYa
dbbXMBPOovriI3aa4lH7wyNrNfVSpEt7WzTEY+3QzDA48/uwf6ygPjKmScP5n1MWaEfYhAUnrxyq
9jjY5JMfLYsE+hjdOQGWUs3rH+xT6lnqKUVEYm/e4GFymvpI3USiOe99O8W2RTl1aPx8NbHJJXgr
xHT2jhlf+VCUdvaN7SlkRmRaP9/jYSyeIhrbkKoxqb9Gzwp/omKYij1PAhlZHS3ZUwTth3+Gg4/n
wBJBXUebTSFe09pi0rZ25auOFnQqtWX8m7RzGvcYUTmpXdgXHKCpZpBEbBDn6i4CTvah5znEfBzw
+1M1JDwaXGgIhDgbYLOPXe48kIXIOQWQy/lK2RPxULWjOPXLUH34o1t9AG5pPofBQ1jp2Iu4YeFQ
vCRNAAt6aBjXX6a6qE/VDO1vP7PX/kSGQ4eUhAopv1kRQVE7FJS9odtC3nRRm2dnKA8sx3vsrdNF
NLTPMkHwDd5pYc+leRnBM3Ud5QDBNoisnNCGZkzvSJ5kuYY/ZLlrA8bM1x813eazF1iELmMAkdiB
lPe44BaaDxZOrD9Vlk33RmLSo7x2fYq2qRbrJsRiCgZSrnq1bJReO6yjNprINI3MnmlPXxxsREAI
OXvmwLt+jDb8OtsWpjlt6LxJ3l8W6kFTgh43NLu7VKfjEDMcmjr24igBDggn4D2Ta1y++wR/2bu1
NMSal7qXYOWmjGQI1Se0YCnYMHGsOSrvZLim1whjunkP/75IP4s+8/7lSJ2CHRqunvF6NWDCqLP2
KwfVcG3nZoP/Gwc6MV1HKglWWZp3uL/Ocs+wVkP/QLF1m82zW1+cYoZkArSjBlXkKsieBY1Le250
sQkvYVDAfVLaTg8W6OXpGlQly0ShUXgyrHD8u0nV1u+IGPvkb/90eK2pwTpHoulPsNQO6vdxE7B7
k79JXksNkzAqOvVcznX4HenecItyBuJThQVyWGxXQFViFHojRgFmkwYNVI8EmladSD2EG8c9qcxO
u249E30AQA55KDZCODqqOpFY3OIQUmmSnf2uhTQiDdX7IYM/5nOo++afR4JRenBohQa22L21mRK6
/oKV0/kAsM4Odw64ieKceTX7XAsMOjDSKWwYeNh+suNGYzUC7Ivtw5jL6AmpGlc3trX0lp0wayzb
nujtbMc07xXhuAV0/TZ5Q6iPrTNJjXfqBhaX/Dj4yR1yCbfMzFlu/uqG3s3t6k9d1U12TQEh7vn9
Farwrsi+sSC3r7WsGT93iUjrqxTCBoN5y2ZCkLNK6o96ku1zQkIO5XOZ+rcClxP4nTkwn2k6cEuz
4xB6nzluGh6mgBz7ne3WHboeJtZ7w6ZL7qYChyRC/V7fezS+ePN9S33zppOHEQRJ+2/G9UOeLBIL
hKpiLL5khIPaG+kkj42dwYHCmTc8RsQNMWos2uaCgL2bmD+FxI5tRSfDjnB23ysg8+xD2BVvXmZi
aMBVyuZSpdk2/u9L9IIjJmHyCti/chupDLWt5808pQTMNHczwO2fFE4RYTerylWcDWX61iMnnXlx
m+FOtvVsscTgZd255Yh7pfL0QMJBlPzygDPOgTTcMFwv7GdOxvo5XRvd7P2hX/44WC8eWTgMfsx4
XYH6hod1l6zD9sSQWfcehou5kFQr7HjtI3vjUSXAM5x0KlPAJPP64SB1vsUNiLHCHgFp8PXZjN1C
f+rQ6RM2baCKZjAe+TLo9pfZgd1ls1ilaCktv91XkeXdOhRgZLXktbwm/RurEj+n2+497bE6XGaP
YmwgYNKOLaNddthUJ1iBnDUyB11agT4g0ubb5xgK3yqRM7PNEPcw91Cdd+b556N1taPeA1fSvtXz
xBxjQPD8uNSbVYriVu4b8PrFNujBFqsoafENVYK2bMQ0cNa4bghsyafplVDD5pnGe/qes6LEVtQT
k2MxaujihpllvcuIFLfjdK2dkzsQdki9upl3tdeUb0jW9VsPea/gctycDLm1sLGOgHnDYygI9PKm
PPzHoSLDPd6TQh5MNZivDCrW+9qxf90FHlPcA3FxeXBWEmPZKaVmve/lSOuFOrxA+2Wq/M0TuBdA
cRJMf5X1VvOErjBDq4NBHp9W0syfWUetFWcNk8o9rEbnwslFQ98jQqn2FnIBc8ZKkN5h5mKr5TH5
gMqYc+2QTFb7RYzXMIjw4OcpdwCrbiDpaWu+64qNzxFnVH9wiA5gS6gQ2zDu1Nras8Wfsifmyynl
Vtda+xknpH03zIUz76OmQme2SNa0l4GE0Rf8vP0ZYKDNenBF7si6lhUrK2y3GA/FuCagF3gkvD0k
Hu9ztAa4kZoEyuGSSczsx+1x8fl6eYsObLNhbtCAQqtEN6jJ5LLCQB0tbM80UMSBL7AESR2fW0V5
VUkBG0IKwg0QKZH7yma1t0EgRq05SceoMab45OrApqyeQrLK0qNygvlPn88b8UW7GIZZuQoUDMg9
iO0axvaLWasAW+BiQ9lZyI1fC4A2UGIcMvR2qkF8uRdlCYvHtnPEIRqiNpi6vHW+hg7IdMwR7t6v
8IaQyfiG7KgJzRZBrINYWOZHG1a2z0qzXpy5yPtjUwfVu1yWzN91ULYQYFAvVOeh7yJSpHHyJSey
umhDmB6CKtW0Nv+KscAD6Q6ouS61FfbQCillmD0KI5JzyqgEa/tM/jW8oep2XSZhcb2kU/MShMSf
7LFNJNFdwfn8Z8xMxq6oVdLZqyYxtK/k+X4zGIA1Ms59x1CJXZ73CBum03v8lsVDXmrPIGvgD/cY
llfeC6wkZG5Lipy951vZxypqVN9p7qUP1dR4w4F0J3GaQptMpdkvx1vqvTk/ubSU+U5wEdm8/SM0
nd4qnR8AT8WXM8J6iXVnNfoFTrt8rO2RzaJZXW2f/BFlKLplTXPHDiGH3w2BihmPq4ovbKfNL+Zy
p40rO8GzQfSksx4sEWQWji7cHRzrucVMhT4F0h7FXUbq5bTnwtRUMpC9PqZSAurT4xB8iWCVGm+M
5yDETLMtnToYp3My+gIhJBF2zVFS8f56DCDTfYGOnAITW8sDdiEuXL9lbYcJa/iVjGg0Iwk3BKaE
Ky45TTaue7AUfv2GYojVXdcP4sBABUUIEz0auQrSwgvztu5GMZTDY1XpxrzUAA3DHYIcti1oc/4j
7bx65FayPP9VBv08xDJIBs1gZx/SVJaVykhKSi+EzBW99/z0+6Mag62kiExUbQPdDVxd6GQw3Ilz
/gZXZWDMGmXJyIpmuX6sR/1Uhte1KlOLVZyOiN5Tbm1/TSCron1dAbHYCfAabszp/ivjOHoZkaAN
t5k0p73NkxN9/NyXX/Q2yu7UGieTnZHrdNF1mX9LLR0YDRpSxSPCZsHHSbcNiAZtMv6mSjv8o0Jn
+Uo6Wdza1FujXYHEH6pVRpPuE9RGvwRM8DNNKpBCcUtpPwxyhOtLJzPAlKdzpc0p2nqgiZNiOwWZ
J/7ADkPTiFy36wsk37F2bn+RfFFDZVMWUfIEaCYwwajaeadRiuB43olgbDlEVE12zosDFy27aoLO
tDaaGPsYuk2lWl63SW360O12EsPY3IexltNfBmhVf8MHgM9kxfSYKXDXoarf+Oj0t7Ru8rEEeURZ
mT57NmlUvLZCSekAh6zP2Uaj0cNDg13gQK97VNkppfCd2ODWAwt7M8t06Li+l8iHNLGjD48asBm4
FJITrHz0NEujeYO2gIn/WmQmrf9FM4Wa2tuWOYcBWkYS4X80spCxfIkwhUYkvy+s9g7rOse4Mtox
kgcTQ8PsJ5xWzUIvQivqHg3GIjf3CDsgknirOyizkv/7okV0PkiECYuXoufQPAR2a9XZte3guWTe
wdenAbEPAzvkgwx6geLOvo5hRxh7pAgHZFQCfOs2KvV9dX498MKH0zeQqjnK9Jig058egHzTukPC
k0MyNRoufG6o2rqN8A9UtoPIclwnADthuArRatYC6xFqj3AfnxDMwRl4GwRQ1pFc0Dh+YP8Ex8hB
YWwTVeBSySzCTMChNaXO+5xcb2dgWfpBAq3H774CKpLUnE8b+NfKt4qC22/TMKov1HKrehshNUBC
lWLUsm1CTx5pauPg0+aaAIMnMT3fhTkEmp3q24m+7Tqz+j1DhvEA6I1olj2pJDx8oOx4ncc6kqMI
kBs8x4bxt21CtMYIOx3oCAHrJ/OB0hDv4WGp10AKNUkJoqgeilaR4wa1b+eHlfTjFUrvVOex1GhA
HrUNVTTL0EHF9W0Tfh2A6H/zMcoL90OmZ9SdeKzhOEZfTF7zO+i92zwapmsIU2T5CASTlBVDiYS7
P8nW4H8V+8FIC4S/eddZgICmBsbhYJKtblEA9ao9ikcYxOcSV5GwyxyXyjrwFaiwqXlr0sIHUlnH
ACCdJlWeVdOgPiP1qPwdUIQdt+kkZXtnR5X2Qs4Hcst3SIw3k4pz6L43wLxspERYyVBVPbrB+wQ+
SZHRUNlCfgR9FGo2Hu66oVjlbTMvkV0EbUY5qP0whShICcC7nhdZ/hYDswjJDzHZn01etDRTwVFo
eOd1GkQwsJ94iZQxbur9CD5soI1FDqdR9CkKCOAcD/if8QgG4I0aQYZxSBtUtnldV1lzG3m1b+7C
Tuu7rS09ihHIr/Bvo6sjN1GWez9AEtVHB1QoSSoki3+kKPVfCIR1LBNzZGUXWoNY/IBu7SZsEC/d
QW0zjo5K9fcqo0r9BGCM+hJji69bMPZPSCwNP2SmFw+aiaHtVUgPx9tjVWM4+xoTNm5MfZY20iv6
1jtDg3i8lSUTjD+DWSVbXDWoqqHl6qgblLbQLLA7b6RZGkW/siTDmzWrM+UDok4J2m+WWt1mcYa+
smXa5SENMXC8caDc36lNFbtWwIGMRyhCgjv0DsAggm4GvyQa07A23hSmRzAeAp4fYlw/gjAef/Yo
GPO+Bm1Sb+Toh+GGwjBvH57DiM7yObj5a2qin81A679qU5M/epKJor6YUYjIFHTrsRDTkcsde/V7
lMqMNn0bPsdirrCGqT52iKzbrDcDzznodwNVG157kAhIXiEEWH4ffVdzRFtFHHZwFhSEHOA9TeHR
GYVl7gKwhM5VQYO62JAQ0ClAVFlC0hNc1gic9wFCERhswfyFPodzm9X/5PE3YpNcDs0d8whtKBJe
OL+6qMZtWo4ixCwLTdqzpoL1VTrGTEueUtRoeHtlwOHwo/jIE2vgxa6Esr2mMlmV29YU8hEZn+E7
/MXqe8SL5Se9XL/lwTcNbgK3+Jn+Z+Mi2129DGiUozIUCOR1hG4yYkQg+RD/CfMN9CWZ/r5En7S4
LlUrQFijcjo8uNqCRtBtCK4feyoTHoG2/9d//K//879/Dv/l/5M/5slIm/0/sjZ9zMOsqf/7X8a/
/oOuwvxPb379978sXaqqIQ0HVKVFwRMMKn/+8/tzmPn8y+I/AzUM6qqm0VzoafPQIYVfeEH3eD6I
dRpE8kBQHcOxhWZIRzdN+zTIZIfSRiwidutcHR85jXDsVEr/qfJsY6uPE/h9dGGCw/mo89/6amj/
jmrqOLfotKCEvojK072zW2RLXceymqdERuaLrmeKsscbLITRNQLasxNTPZA7wqQ+H9xcC27pKDNr
FrNiLL4roBIKEKBJ3aiuxvuZX2Y/kVZ59yi3etlNUVU9VKbzMVc/s63xnEFp3tKt+Te9mkuR4vNr
Nmri4qEFVXqi/veLlmr4tZsgpo2B6K+yXmB/cz7syncWKiFxnlYdB3v207AdQLNClmHsmuXwnHoU
ljs7BqVDxkcHf+BNeozFDEMCTps42/PBF+t3nmSC2zQ1bYh6QhenwUdtpM2Y1bGbaCWJaA7D5RYI
dtJen4+z8m2FaphwQyyNgZrOaRyz4rlJGAap4HGjKAHnOhcShZW+a770KDweMiwXvp6PKvlbF0tY
APkkWTMtw4CJcRrVpts8eJkVuSzyWXYUUuaIdUARATvMmyJ4OB9u9WOyXViyBtwMa/45rxYQJAcM
epQidkEO0f0UkTwGeoD21fkwK3tDqI5qgjS3TdOSywUjpnpA0SJxvXyA74mfToWhOr0zi+sG/FQZ
aN7V+ZBr0ydUlidofRC3cv7zVyPD8V6XWKvGbtgbWvjc2zHZnEKkce/3hZF/s0tf7VDw5HF8ez70
2kfFZYkNwhFrgZw4De3XKNEjjM1oi5E6fYTsbonUrd+9Y4W+jrNYoXYXT7YIJQwRAHcQvEv/Bchb
ucf/DKpBEKKvm/vhj3cMjmKXZiKxrHGDnA5OFPZEtVhPXMvJm+5jHJda92QCZdq9J47umCBWbb7j
4iPCwLPSAeKvO/D8Qvi7Vif/Oa/AP15YKKuzZQq6G7aOUNpyQPTmARW1WeoCQJ5N7+Xg7xE0xX7x
/IBWF6SjqTRCVWHZ2mK2kkR6lNuCzDVhUX0mgQjEXld1Bx2+qLZ44Um9FqDoIrLV85HXdh9kmv+J
rKunU8YZBh8DTJyLeLj6UVgJ2oocPQLSCcLAP+qGOtf5iGtj1VQN8R7Q6xrb4DQiglYRHpJ15kYt
oF6PlOOhqYb0SUXYGOHGnGYmJaP4QtS1s1NjSdL8N03YwIuoYWlMRV9nmYulikODRZ2KH2gQFq6F
b8PP8yNc+6avYy2WJ63dfIDkxmyGevPFUZpZVKvEmXiAQPzUwTd//v8LuFg+DlB6Ve+izE3tpGJw
ihlme7hFxYuoNeNrmcFofce64fRChJiCBQ/LxfcM8JDUCqzu3LxPjAOtM9k82BHGdtspsSXqaVZk
lnfnh7m2GzVbGFy7mpDGcpcADYf+WrWJSzO4LreVh7nsfqB5feFzrq7Q/xdnuSdkFpUispMEXdLg
O53YEZpDoD+FdiztT1jA9uENFr7WpYRtdYm+Crs4PRu0PoLOqhO3Q6tKUD1JPXBJJU2/A570Rnjh
bFsLx/Vn244lNKZysWiCBkmNKQxTwHuqdxXDk7ohM/QRmE7DT+cnbu2D6oLdLk3bVDEAOd3yXIeF
D82V9Fczhp8z9+A204EebBLbP/Bavead3V6YxLVNyPEiVcl/NLARpzHNlAK+DLgAe7pB1hbxo+IG
lpN1h1eXTwExK6v786MU81m5zM90Ha4iGBbN0WztNOSIXGFjKgbXkt0E3y1wB1XX3ShdDigDJNVc
HoK4Sj1ooGuo2EVzJfvZWPP8z1idVxPQFpqZjmXL+c9fJTeT01Qy1e3IVXxkMTbIZ7R3qOtAxebF
Qc31fLTVqbVJhqWgpcfcnkaTkYIh4RhErgc0+QZScAG4HpLxs5lSASyS0j4OjmpcOGHXTgIdRdE5
fzN0CNanUQ0k0+Zq7JwJBypkgrGrdzWVxGF3fnRr35JEhgzYhhElxWLhJrC8wZl0sWtgBnTXDl7R
Xg3xVAqQCaV34XhbDybZjbamzenw6aC6vMfuwhkjFzVT4zsy0MqtmvsmUq1quz8/rrXNYeimyjuf
DoBjLEI1+gjGStGZNaHaeMjT+NkOQTk+4vcBnB6CYHlhxtbWCeUsQ6JyYKu6utiOZZqrqQU9122b
CrHmIB/6H2NtUmZpdcjEGPhVQ3WgHoMm8/mxrn1WtgPMeoOnt6ouMhy79kouREGyT8Uen8+wEPsp
k3q/s1F7uBBMrEaTGhbcmDyzQhfj5Eb0shHklwu8tdoWFMk/acJC48Mq9YMCmWrHIdDC+DbH/sVA
RBkVyMC0H2tIgnf0DSWKR1is0dqi1vslVkrz5vznEPMvWJ5S5JlzEYYCDyn06TLDeTVPMDxNXPjz
ALU9E+80pZr+iSGog18TMaBdqT91Dn6VqH+KBosS3n3aVYAbxvnfsraNeT47FpvLpD62mJqm71WB
gnnkJjk2jggKqgiT5L1aB++4614HWs5KpA11XOQ8ZVO1/jYVqLTstE4IcdPmIM8v7K759Fl+YYul
awFa0CS0+tMvrNYSjKZdUoWgL5RvAcoqYI8q06Ltg94bxTlsPQFphx8QIqq357/pWnDkg+Yrb37e
avNGfHX8mzoVEnym7KOFdhTI6Qh++iPuDobygrTuGB1KOp7RA5qrcfMpsAC1Hc7/gJUdQHrP+qf2
BDtGLEbfFn1Q1fyuo9RQqEJ1NmnNa6OR2RcgVIH+9uFy/NPc56ajLLJ8Tycd+g6U0By4OG31gugl
0muiRGHkSoL4D3dWVqNwk/l9da9UoPXecf9pFjkGiQYdWgrkp59bGyAQxqXhHAUoe3uuWHO0UsAv
nadR4FnjGaCYnyUuf9mFu2ntqEGNRjNMCxQPTa7FRp7RYWVE5+NodiZ9tq7VBEeMPzmPRQrI+Iqa
sZ89wx4Cc2g7vXIke4YyoWKct1c8B9Fuven64d5HsQenkWJs9YdxgMvgnl8Q6z/Unk9f9jmn3WJJ
6rQK4Zhq3tFBcSk/UKHDm1qV3fiInoeKvMlIU0x0Nh00uxmm9sZTZ+hHEIYDnfOik97BL7muMLF2
YuvAarAPIlGjC/nb2sKlGuRw+2rsXrn4nhXExN4rVPvYK7A2cbpv70MsKH4ioNJOb0+bNFJhZuTP
GbysrcUoYvoqTtpHvUMCmTbYRM+wKHtxp3SZX6IsWveBsS1a4YQfz0/HPIzF6TTvTsnO1A0ewoth
YtYwaGQgzhE8O6oKbYPfRJ8IXvxGBgbmY13J/Dds/+RbXYjkeUB3PLo+/xNWkgGKQ5JvDbkGQYPF
cYwlvYQg7jlH0G30aNGMgVtc5Mbn1pugxWhdZH9DtzuWN+fjrqQ9ZMVIWkldZ9Msk1Wcs1sofsI7
wo3pwZpw52azhBza1/4UhwfEgsPswljn4275uVEaFoKrwKbzsEi1JiNG7aXwvGOMrHJ4W3T02KI4
1xwc/6DDwmpsK/pLcKhRYAu6r+dHvLamsdOjCeBQpRZyER1ttEzAEVOOUapo4w6GXQKgVrNLPbru
jKYaL1x9Yv4LF8NFxoevbOomB6K92Ot9x+rBbN2jVFyLGiSBbd1MXpyLL340qM9dmY8vUTPOcv1h
Capu0KJrW8mQP0wxE+bTZLm6V2xPvVDMXkt7yHgoMatC1/++lHEqwXSq0JWjRHPji19N3UPMt6G1
inxjtOvqLkWirzERJMwSSKa0vZ3HJEC/CWmj+XOdn5iVpchFrFrz40VQnVncG55FmQonSuWYeLQM
eBTKyPhnSkKwclSlqh2J+6BdWP4rS5FXuNDRmKEFBT309K5KLVPFgdF3jm1p6bc5tvFY22Jybe8c
s4yBqWF1VR8ofvgewM8w8b6cH/NKusdwqaNS+VaFYcyL9VVqIhKc6wBkWEelj1PcSJ0CzvHYgZc6
H2ft29K1kEhV0RfXtcXxIkDulVAjnGMSpuCmslGo91bQ4ctRI42K9H/edU/nQ66caDpnCtUb4lL7
XgxtEJ2TBzgaHMFS1XdRr/fBoQm1GDgchoNbwFO0mHO/59Q5H3h1rH96JzD7OV3mOX/1TWULhMXp
e+dYIzJ9mxZeCSxKQ7HYUi3rcyd8pAfeEZHSO8eZLoRpL1ZRR/t6RNPCO6J97NwqoeZ/hUYLg4ai
LVrEmJ6Kq/MRVw4xbiqe4HPfi0tjMZ9VmwPa9RrnGHOYXvmITt/FWvgprob28/lIayuUTJKTiy2p
yT+ZzKuvSX++bMjg7ONYGeEOJhK+Iko/Tto7Zg2aKhhflU7lX6ckMp7U2VPFPhpl3RzUxiiDLdwC
81lX0Gm9ynJFfDs/srVvyIYAFPGnKbu8cs1BtCHsAdbJrIwH2Yce4lYBZgWDrcNQ6u21DF0Kh89I
fXGuRJ0uyyEIwghzbYo/gNoAU+YTSKKgR+BEtaGknB/b2qxxo5vgMcgySShOg0XINaODHTpHm8W4
lzRpZvARYpTvmLXXcbTTOHpXDnrSTc4RNaf+OXGwvLvKdQgoSPTM+gm21qS/zg9tZdrmbovtSL6j
IGc7DSlGu8N2RLePiqZ9N7zYOU76dKzi0nw6H2iteEkk2+IVys2NQv5ppDQbkPFApvvo2FhJpk2l
PuD+5Fvo+lbZAXEU7F6lA9E2V0L7KHtw9VpdJP+c/xkrx5lBNYBsRZKEWstiTcNTDq+ngXXTIEev
R6b43OPmuCVe+kHgf3ph2Cvfl0cyhVIqNSpsvsVhlmOLGraeoxxR1CcBn2z/KfYCgZyN5rRvX6Zz
3iklD3B8+dRFLCcuvTTTDO+oTBlK6th/jTjmhnPF9M0fUWJHJyi0kXBShzidSkT8MB+LhHI07Br0
LYryYDqrVCr1NbZ6Wf1ZRMCvLzwrVpILjox5u+ugBWjtnQaF7OP5VTP5NIQwqHoJMt/eC23Aq0T2
KNbvsC3Rgoci8EP8qYfy0sJZy++Ib4H6oCkMFHixfnHcNKty8HwXwovorjQWkgM3oJutCMD6PQnp
azeUJUKwmBlmQPGQZF8hQSMrDS0ci4e3zwE/hcaxQ6KoGouNa4IO0TJL8V1oJzAGBfqxNFUz1Cdi
sPORnMSn8wG1la0D/gWkMtkA16Qx//mruwv4W4GalMUE2ApKwNRFpJvyCCqvx14EFqKDWEr6j0A4
dbzEiyIy3C7pugnbNByWrlS0N6NrHy8VFAnsSYQfUDhFhLanG1ZdOaaBeJNIDR9l/4nbvz8O3KAP
kV0r4qNdz3QrbhY1BrqZ9MBSvcKw9gWQDv8eQbCm+nF+tGurjVKWSuUApQtu6tPB+shf1b3RKkds
yT0rBpFZOsPHVIzZp6HLrKdUWOnNkJjWfYdR0v588LVDg+cNOofo+rHgFkutrEGbh07ku8jA11+8
EPEeLN2yehNT5bwQa/67Fu8pkEwWqZ1FhYvHy+lAEYGAxS9H74iIBE9ElBa8CikKlIsQYO4fcCuE
5i6hB9eIg/dqv0EO3oguLOaV7JYOL6cWp5dGOX5Rp9W1uq3GZn7UIVKGgytWV/6LlwXqMwd50u9a
SOkPYyOH9PfbvzR3+tyA4QNQTjwdvW+lsHOsxjt6qLztzRoCLbaucNHUQE6H87HWbkBpOWCRKNyD
O14WRspSAi+GNUMOH0xINRSpd68qgCcR3ImGR5HjBHVl242GxpiEEoVJIbhlWJLVUFwoRa09o6VN
hYSWE83Zv0BRGUapAqcu3u2mHd632LM9aoVjHuxR4EzoKdmLhUEDlhomyi6p1L+YCZakdaVMbD20
tTbh4OfOhXtlbRkwGSZVA/qbJJKns9E6FAzazvaOhZYikG0CeFavc2zb1Q22CoXYqOggoqljWe9Y
f7bhSAry5LDGErzhW04pCgyXj2FiQ9+z6qH9qAazR5tP+X47KaCt9jhPY+N8fk2snak2CDiJo6wE
O7K4SYOglz76gM5Rj1F2tJEl2qhtEn7MInGDvHp/YdpXw6E4Sh42y/csnx/qlMNybgKWu1Oln82B
AuimiBRtO1gomNxy84Xdh/MjXDtfOEDJnGniAtxabG1UFvrCiVrmtMO6eRN6Ji6pKEPEHwpacTDq
SiOFDBa3yefKqLMrI2jsl/M/Ye04ZbTo5pKroNw9p/evLq4cQlZdDaZzDLF8uO5IkhqkTK1fbRR0
+YUUfu3emK8LEgTqA3JZdgljKunmwHAluijX0Pjg5XAJDr9SFRiLwPdaeTKnBk1quwDl+Y4jxqTo
I01qBGCQzcULYlRyNM5bbo6+oroTYIn7bPqmEe0NHAeNvRn37J1m9NxRt6/8ABD8lczBdt68+YtT
kATzQVXS5BJbbORaAFCoUCU/NjM1bNAKqzzIvvneKWUZXvjiK7PLq1Ol5ET9kfLPYnbTeEIaC9sA
d0qr8CZGCwfFSaw2r6Q0+vLCCbWygeYuA5kHXTeqrfOfv1pKbacO2NqEodtBvX+aIWib0UuThw5m
HMZe+aU++sru+dNIBW0Bu+YvxAd8uAg+Zhm6rR7rEJ2jcECRumqq5N70xz9qeqP5Q00n4xYWQBDc
DWqLoe3bZ3Muxsw1CzTi/0JD4hse48EBbkCZW+uA3/JPPYBP16hV/cIJ9aeftchHzNfBFkun6aAG
tYMWuqjqOT9DMMnqIY1Ee6hGZPNJtVF/2JBKICAieYO/NHmHcvxmgNwF0wJeDtVnXZrfbSWftC0U
3bG6sAbWFhz9m/maArThmPrpGtBjA1h/wC8cVWNAZqkKbOOQ6g264RTBUVE6//VXlxxYd5UTlDak
vgiHP54EaOcQroIafZVo2E9dDUhSoxoJ0Ce4N8z2x/mQ65PgmIhzWzRQSPlPh+gFge+DQvHdTHNA
Vm1gi5nPmOKM6AogT51fdyoyPjcNMkP3WeqYWOM4VmwFmxbx1huV3IWyVhkDRsK3qvhlt0YvLuCc
12aBWsx8cVK0o1B4+hMzxo/1Klj1AOGFCEkuAzcHXAeulQpxngtzsBps7v+C7JyRSIvvgeSzldam
EroCf07/Yz0pTXM1YXfaHCYk3X6f//zzibXcAnMDQZ8zYSBmi6Sg7ORoYTQQuWmZBclO1uAVn1GL
my5eF9paJBYxUBIpwM0sIoFKl8iqpCh9lgoanDGl7u+INsAf0zA+LrcgnlB90ADNUmyOhhtPj4o9
eNYcQ0ZZXiMo312dH/vaapeArrk5qRbx3D6d1qQp2kDv1ci1v0Vh1d3KTCk/CC8IPQwijPrSeb6W
k3NXAmL7dzy5KG/XRu3r6FSErmFEorvBb6tNr1p9gPWtmsFdSZXFe8Tfwt+aZoM/EC8gmOhpUObB
O05ZE+wpZX6Qbsz/6cjnu4QMCoEyLUvLcYONbbSbsk7/JWmgbt/+lbk0DZPSqUouuFjPU9M7E0TR
COqORP6/HqwUn8gWWN9G7UoMC0jN1Au5yUpmRAGVW0SnaDQfLafjGzDh0kSehm7K2zZ7cLwhbg4C
ycMHdFL9+Cose388tAWil9ilDBna8+cHvXaXsoGpPtIVdjDvPv0BBQrApATkRkrdzNWKtCuQR6LB
s210BaqoGvCz9wNFx88YsYQbS8mMd0Bw4aMxeuqgFEH1+aB5lT8oitl6Krvb1XOl+9IXIybNicM9
lXape364a2cWJRjyTUkqKpa96IrsHiRhHbgBemDRrYkM3x4PCf0qzfJWvT4fbK06BjiGdwwMNKoJ
f/bZq4H1Q9FCv6IkiEsDTgpVKr5X1B30g0hzbo1MV6fboEkQVkBoJXR+tGQv6EBHTsM/qRnEhTxi
7RxhfeuQgsHk4SVy+qFDvc2s3Bt95P4U69afyJLa0rDCfTEi/rGjD5M+nv8E8/pdntqUa9hNZL6E
XiwvOdRGFOncmanXoFaseVpn3KKoaeb7QpH+tlTsDm0EFEb9CyfHemSag/+O/Kdw9+rbq16sYhRq
kwHbdqvv6ezK7hkiswOEfVCsh9RJAWo5JETZ/h1jti1J2g1GCmTL6Vc2cH1RuFx8d4TI9ATi0Lu1
a9Q3v3f80aYD92PfWpNa/vP2sH8wnnOColnWYnIFyEUKkU0AOlc0Vx1qYJuQY/w6QAXjS1f0Q4Ow
QhRP7xitTYuQ/QQrT1u+7dC6le3gU3LNUf5/8XCwealx2LstVXTRruIU/6ONnyj45Z0f7lqxhsOC
W34+soE5zVv91QSjZiS5fUPl2CLTNd7ZCI/fIPKAtI2vNhZujZDhEzusrDsgtlgYW9ZOKVkMW1G1
EwIBaqF9boBW++/Iwejk0Apn3Wu8OE9/l46K0YwP891mCGDS4R3Rf0OCsPllx4339fxHWNvQlAd1
CzTPfMgsYplIuLCKDd/1E8TitnlnDd2urGAPWZ1odwmCS++ZboN1TdUAErY5p2mvvjpFL3hLahK6
swfO8zBhP2uHxfBbS+MOEV+qCjtVudhrXB2nQUUWcOV8fC/WNroKIZrVQeBGUzi59HNa9bF3Sn16
9oA1VTsDSdlLHfd5/SyPLrJb6kEULrgaF98WwSEEhGUXukiM1F+rqJ7VJie72Fp6arcXruG104qX
M6EMMk8ui9PPmmtpFlZQB6HQBjXaHtinPPFqwOchH/QquUqsGPmPKsyRsnr7EpqhwFSCKBVQ+jyN
rE9Rw4ONyzdA7ud7Fwf2PfpUHWLqWvCtHGkiXEiz1r4rxV5uxBmnynSeBvSURENMQQ9czBHAXWt4
z6i3cS2LZo9sTBRegCCtZFg0NNHP55FI92DZoUJBrJgFeng680yv72tsqgoOA39E7iyd6vFD28YY
hFjJrHUUYodaXJ3/wCvjtYAczgRD2lK0xE/HqyPWnE9YZ7kokGm7Qit4OzTS/jWCcnw5H2plm/A2
YgnNqG7YMIubB8sitI+MNHIHI8MhdpoMUdwq1IKwFrQH4J+9k43lhQW0snSpLJjOTKKkPL3cm2aL
kUhWGyHPpU7sHKcKHCQShfUbvTd5V/lJcvAEONcLy2g+aBbbk6eQtHkA8B9qt6ef1UJ2p1OwXj0C
rJ2dyNSwK57StoRLdf6jro6P7c8IeQ9BFD0NNJqeZvrVANbZwOB9myQWvhMx5WRvZ6NznTzVuW7W
W/r1oPvPh16bT/blTG2i5CDsxWFrBBoGL2MCxMLv83tEwIyrLioahP0NbdcIZbxwCq19U+AjM+uG
xyab5nSo8LTKBJssgAYdEr83QsaAZK0i6S/gVNZKKQgkALCgxaTzrF0869D+yhQHLbwjeMT+JkIe
Hfk8pb8ZrVHZIsATf9JS5JAOfpUjYNwrvyj1IDbjm42JXp40UfWarKbEw1XvLqyrtfMCnqMODoIE
+6/mQ5lO6Mu3tX0ELeSotyUGof61ZjV9+ynCmUHZlIrRPgOk0MuDQXfKv3n7nJM1UI2DaMX/L+bc
6jqJ7B5oWUxe8H4J6nE3Atm7GgdTbjFZeQcx2AL+AyqSk0Oj33M657xJAh17Me9Ywy7/oRa6lmPE
ZWLFsAuLSQk3ZkP1+G6Y8MR+Oj/UteUGZoFrfb55gA2ehvaQi6ZDkSpHzwKRtdWVsu2Qu7fqn++I
wx0HcW1GgSzhuB6WRSlKoPSTpnC4jovKSrYGBbpLCJC1k54+L6IN1KkssSwQ5gj6orEBHBH9wWaL
HFZ6B2oXk9o2Dz+fH9J6KAqRpJm8L5c9qyxtFISXCaUrcXzdpeqP2Kv6z0XNXfqOSOAagEGRzlKG
OZ0kDb0qnHZD75iGQbOLsxx/2qJT71nD3oWrem1QVNyoRMxT9ZeQQRnLbkppNx9FiDb4mNYp1u4h
lrUbv3D6C3fl2rFOFgJalZcp9Nj5x7xKZNGnrnV0iJWjGfg4TIVqj+e7VXQTRgh4n984tB2nW0ef
8gtTN2+o5cXlzOe5o5I+G8uKi55Qj5UAgl2eJtV39kfxkljqj6LVnHsRBR4C7easjR8W5X0TN9WF
dGRl3LZKPoLoB5WAv/rtigcftvE7niepk70odTqM27FzijtNdsk3s3TCl8pB/vHCsbpylfFY42KZ
u9hcpYtCQIw84ejbceAmlp19ne9poJc1WsymEhvPZA3RhcNlNSBLdj7CeREv122DVnlXyIi8Fquc
L2hge49D7b+ItI0FF0niXxjg34cZOCiKlDPSnYhLmHc5C+vmCGMdRwTVnlFd5L4iCdO/n9+Of00f
1BFmDjwI9VnaqfOwXy1bPVLTTMGx1q0RK3txMmE3m26wimBjjXqD4Jxuh6hkyjdrZSziLlIDVDqi
QeAl4cLv5lLwLPmEjGF+wPe+x2IpVBF6H7233oVzUOo3QjgcByDoTwebDCzMAFsTt2M2dzz9jF1c
IbWLo5X2jMhl/tazjng8L2kSw5edz/DTeAIOJJVS5ClMOOwdPIlCVzfYvxbKxxDAUfLWrTiHm+uC
lMZsbt5FCotZRq5ZfVwinG4jRxP0+Q6nn+w6rmR1yAvD3GLga13YF38vILY/r3fOZzCfIIVOxzgO
eZEacsjduXxyM2jOXeyFKA+bPdXutIyoPAZ9dQGm+NfJrhOUV7TJs4/TVi5Wbe/lVYBya+4KTJys
XUCF6jkZI3Xclc3FV9BqMEC7TCVMD5rtpyOMCzmi9pEUbkm+86XN8+LJKujwI/utDm/NmOeBvYq1
yNa60K56bcwKNxmxcdmjXY4ML2BDtErP7/u/jrM50AxgIFGb+6yLV6Q2FRFtqR7llKKwn/oYNVbc
p+OtZ/kaIqB2eyFFX1smsNBtano8BgBBn37EgdugArKYuQ2U65uGxXGD9PvYb/AXlXdWXitPZdjs
zw/yr9ybQb4OulgmQoYYaepR7qZVPt2zMhQMX8MB224bu5cvbZn4PwJsMjcddk0XDta1VYPkENhG
QIa6aS0+MLYw9oBeQw6oIKvBcyV2txs6FLR3tLaH4/mB/nVZzAMl3UaLb1bKWGqKeXZigWBvchdZ
/vIpxqoZNfQ8yy4VwVc/KAx8mPgWLKzlZtcU3VKmus3caaQ96aRYS/nO9E+lej+G3FJHNFplQFut
yJILR/dfWc6fEf5PZPppp+unnDrNx14vc1GXt78UNsUzcwLwqrU+Vhpt53ya9GLAwg5LLm8GSyuf
zn/itQ0jLD4wSFGBJsDinDNa5NcL3BBdQBF3mlYYHzSsp7E8wMSwG7Ts2/lwK/sFnA1SjpypNBCX
ZabC4dBm76N0lBsN1YghxSjTpijJ4RF/QibUvu8xZbg6H3VlkPDqeAEQG/rssmwYo2aSOa2ducD1
rbtQzb0D5LrsFtIjlocxkiDlW9Mc4EtcxKCrQV1Y3CGLeS36qp4zRzcrmng/BJVWXldo3zZvvopP
4yzOnxyNlgFh18xFhNrDlgee+aFrO83CU5rix/nPuLJYeWwzb0wGyOJlrtimIQlBmKdurRelgNPt
tDeireqfM5LaLeMIajK2ATzGNtXs9PIcYSHpHM7/iNW5lNCgyD64nZeF2KotRUjxl7lEWJ3SUjwd
/Mazr0lIpsPUgJs/H2/lwAOHZgsQecT8K9lphQLbudMzt4ixAlEaTrlNTdv1epqcLLuwbFYHB6YY
RUMVAtsyk9Nkia2q5+ccRGGL+VQ+PdNTV2+qOhAfcL/0L2zH1cHxwprxaOyQpSiQsHy8ZicGl8dd
dT+0hlJvirYPsp0SDo5+YRuubX60JykP0vihqTyP/lVSbhaaVSV1mLvsDpxxIxxYJs9Sn4Tdto9c
6tPe02vr99vnD9U/0DBoeVC8WWSPvqlmMS7t7BBD2A9OIaB5oZz/LbPSS4oha7MHpwLuPD0mlYPm
dHwiR5i6H3H4aRr0ze9TPQqV2xw3r/GBHHnwvqmtQm/xwppZ/aqwVsF3UYzkv6dRkf6nXA17x40K
Vf0EkszWD406xD9EqdmfSi9+yNUAiejzn3XlyhSo8XKO/6mtLMu9VmMAmdTr1FW9Ovzs4Ea6aVqt
sHd2HwocSTPpBJtgtLX8OsDAOriQ560OGjYYMgGzsNMSq0qvJ/eEgmhXkqCD7nlesOmc0rM3SlOJ
fRtMiF0nHerW50e9NsMS4swfWiRnz+JYR7igCXDX5TDoqxREkz1tuSOL66icBdbBy/xfzs6rN24k
XNO/iABzuCU7qCVZsjWyLemGkDQ2cy4Ww6/fh97dc9zshhoawANfGIPqKlb4whv+wzQXYgVwLq47
8tjjbwujzSjxJkSsT9PzZ2wrmk0LP/nrrAp5sASI0iDTo/oC7Prct2UPL+oP9CnoyhyPistSaIBU
RSpMD9G1ntAFIgyKfmoqporj0Cvb3jDFeybi7J+P1/fcZyWMdqnW2fylrvYy3jD4RHaIlDVSOF+Q
LMfXDROCwq/retrobVFvPKu+pI125l3jdlnQAIxK01Y7nm8rVQQ8koj5EuxdWYY9PAy49G7KCUbl
JulqjFgyXJJx9fJC6yFupfP28byXfXNU7FrUZQEFANVkQ9PxO/4FcyY1NWz4BaU+u+l1Iov4nv6J
O+4+HufMfc84S55C10I7QdroaWy2jYPUUINBCWZo+dT3h3ZuswrHNnwJrv7DcDAYKScv8gZrQB41
GJ1yvJ0+IXvBTqrgb+m3dmiGM1yzKkfQ7/O3Evv2fwdcXfbzMNvky6h399y0GP44yuj3itf9rFuS
QKzcsHsbk/Ita4b5AoTnzNXA0ABpaKMudKDVUXXaSs8yB10lI8IuyLd7zOV3uHb0Pxpv8P7NUJi/
sGnOHBZGXEDVKOkBmV+NiEr5KEyMTJ/apo3vVSN2AGmNuJ/i09T+xq3ew8jLxt/m44967rT8Pexq
jXuJv59mKtmTF7WvVV05N6UpMrxkKtm81mF7A5DoHl+x/hqv1KrZfjz62WWmHA2sAiEzAqXjk9KV
E+AowReeZR09gT28aYpoehWqOe1N4Qyfj69JF4DtkKLxZ72DkezOlHTI8ie7F29dW+ENZUTakyI1
65LU9JlbF1gfBX3ExpDmWicpWt+HpafGaMDn6nXY1MW10YZj73dK1O8TkQiMgeNwcSj+PB56uX7+
Gnr1SbECzBL0l/MnrU2h1TiN52w9xbR+CsLACyt6btfyToIMB8bBjbd6QsGj0/vPzPSpKnqJKcqs
C3mtN7nE0k9xvE2m6BiYyQbPp6uPt865y49CF208+BDgSFdbp+wjT+QKqG/QrdPNaEFHcyEGvJt9
11+IE84ORQxIFvgH8rUaKkQVvNdiJX0Cgtwe3GbuDrKC+ZmjJv7wH2ZFG5UpQcviBTs+EEo1WdmE
N+cTprjp3sUc0B+z3rxLHB6S/zAUXsqLRiJF/DV5wZnZuNrijdDODWaJMpvMnR2bOEPFuVONF+6Z
c+cB0Zf/GW21UcSUjcg/Io2oY1CHY1sNtOuLFg5mkOR4BDS4HoU+EsLOvra68kIIdIrt5kgADkRI
BHUD9stqWWfAl2okGb3oCQgxQx9yVDx1fUBPAZqYA8Z61G8pw1n/FLh4Y9EByv86x+37Eofj3F5C
mIwrD2YWOcwqNtCbfsKUMS2eiqEbdjLOnBsa8+3WtnCF9j//hcGzIxEDe5mTsroIMJSGbaUpOU8K
lg9J0adaUCcdoOpG0Hr+eLBzawwOx1y0KNH7pIFxvHVzq6uVqazSJ/qmYgLnq2XDdlLnfivzFiNe
w9b6Iejwf52uNZzW7jzM1eoNqK/m28c/5cylRH7I3YsBBq4Ja4Bg5KXx2OWIyyVV7tyWyWB4gaMM
vhW+h0W2fPNCv7S/z7xkNL+xD0Q7ZsGyrdaaTpiN/ywArwbM6ZsFNE/bOXjlOs9D2jYIAyRumX3+
9aTLB0IGpeolwl+FDEKvUF2dx+TJ7cv0OpzHCp9pbxivoJmqd5FUlU9LcYPwWVJTi+EWlZzVTYik
g4qJZ4jg76Q4PqRh94ARZ/4V6qob2Gk0XBrwTCgNZoYPSYiAdMa6OWUMolIdyYCpltpBL/Sx2mba
oKkXlvLclkGZmgSYpJsHbbV5Oy2yx0hzWUqpZN/0tMP7u6jMIboZaHFG+6Z2qS2GaEyMnx2ZE0Nr
asGvUSYC1XB8bJIEtISuQfEpB4/EWlI3j5FvMuocIG8WoUcCjrYNLK90/v3kMVn2Dc8aKRrijgg6
HI+M+JCK1LDXP0Ua7fHAwR6rpzNtx1C6E3s0Aq2cxW6S2qWr4uQOZOClagQoBYgi1ZXjgdPSdZNq
LAYE8UX7parkddSjQ4wVfDF8tiS2BJWLIi9NDo1m42rD4vKE1bQXO0+Z2U0/8YscHxJMpQJPTs5n
b9tlKFrC3DgAHDglx7Nq2sEapZY6Tz2tz2FbKeABtkZsjTdFiQ3cx9/u5LpZpkUVjKgZ3A24qePB
6tQgokrN/NmFpb6Numj+bQ729DPu1Or7ss8uxbMnB2SZnE5RjWo/VMe1hPtcG3nXiqx8HmKr2Jpt
18Y4Z3nFTe7V8wsiZOMBqU3vP0yTPB5YGi5KUKJWny8MhV2OENSfG6+1N2WpKqoP9wTko2cXV7jg
Cu0/jWhhl8JXQuh01cKpOYkpzfD8uajnwR/h+H4pnD76EmNyuKsrd7gw3klcxLoSN7uL4sYiobua
4WTY9aCMbvE8wgfaTn2ibIVqjd/ptvQ7rFvjxi+yMSVx8MJPWhjxYJDFw7AFj8y9fpJyFmUaY508
pf/UWosN5hyIS+ZFazIQIQ4xFyUKnkWIhQQ9x/sUORGltztDe9XGZtpVbS2eKfVBDZhVCMpG/FyP
nbLLYAl8p+7Q3aZ99w04lHj8+Lj8kQT6qyTD7wDu90ePcAE4ct8e/46yEiBF1Ll5sfTcVmrfUPJR
3uCx3KO13nsITfkVnIJkixaGCk8iSyOj8x1s6of7OTdn8yrq3ap/FwJNjk0hPPeHg3Pem5MB7ILf
gi048vtJBZABbKsn79rB7n6B1bV+YmCsdr5mFvLOqO0+eb8wteVeOZ4a1mYgYyDTLVfd+t4Rthjq
JNSSl3EA7nwH0kG8YGyLTTRhL9j6yVGjbYZKtHWVGI1pbBt7VHNjWyZlPt9Maq1pX51EiXN/jp0h
3kxlGk0wPZO53itTlYV3GpDq6pBGFD0wrERj51AXeqF9yzL+0bGlYV1ATqxuN956gBMc+IVovihW
LkWLv1oLM4C+0HGa6RWocfWg917S+56GtYLQvWhnl/ICRQzy6noRES4FOAHUjwIpweP6Pk2GUslh
4r1YeVJbe6WbSMR8gPGNfT0XoxNtG4nUdeAAi9G+tD3EMQ+No2lrhZVWYqPtmMWuTSP3RY1jRduE
3lSkPvAv6QZNYtcxTvVxWz4U2F9m/lDN0b3Vw/24tVxhYB8vvKHcx26jlT87MwyjmxZVo7m5n0dR
N+ILtrDF3jTosTzMKaKSV1nVYw6JLYFS4/BrtqPc041pr9W0LDosf0ct+Tpr0fCltFvdhcDYp292
F2N6WJnt/GiWaPBsOkVyJnMnb3bpNI3yClfOLNxXqdS7YMyjCvu4vEnTXV97Y389unNLBW4wptC+
q2SRv2eUxaTv6GHbbB0DJ8HXyZwQlO+y3EmDvMisyB/R4jTTnZ0PYfIPPJD82ZtYspuSRrkTNFaR
p1/qBr3unmKBSWveF1ZjKTdGEzovDuFRvDUaL79v2rkXSCxgQ763kFCLtp035eZhxPm13ggd3OR2
lu1Qb3GczYUv8tF7QF5Vr311sDpvD1IvC/3JgqoejFFnYCRcG5PYwenpk0OrUKdB2WBWHjoes/Cq
Qnmg8IFfjfGj1wy1uy01O3Y3XQ+69bZU1TpHctsuPLlF2UNNArC4o3MjzUpzaB6gLhc0TZhCD5pG
94dBmdS+cSbdax7Jnsz+zqqs0gQDMGfXeo+OwD91zJm9bct2vFOttu/93IoTD63auY0OjdRHjwew
baytaVRasVd6z0m/qJme2Xd1ImzQvUjrz1dd4qaeL9wYFHsxlxD0zVG5SXoacoFU06F8iVBG64OR
Z/7NtTtnChq7qr9yfS6rlprRiLm3Hk83BtoS+Z1TDfO/0SxitLJF5dSYCyOjgvhDrraho/u1TAY3
4M2yp32EeUxxNw+qouW+kXG51hulQELgi0lgEj5idaP1h6aJPO2LqbZKeQjxpR6rwOibsnjEy16J
diPah/GrJu2mvO9UJxfVphN5qG+HUK/RonKKRE1/hErcx7o/aJ1T6UExJIX1jwr00L4pKiBWB6ep
ooqmEdlDwNHrxaPqKnoZ7fTZMGp86hPFkf5Q2GZ4PQz2iFtJm0RZC7tb5m4qfOxEkHlsQz2LN7o9
hVTWMVZ6qqc4Ur/HUas+zDQHI7/lXkgPCVeztkPyX/8V4hl2Y2ooBWxgi+M7qstWNR7nWJmGV82o
DeAoUu3T70MtrTtTMeLm1up5m3xuKISTXTfCX7UJB28MIksX7UZ6NuCcQa8K9QHf4vRXD9TVulNV
8qKJyp7tj0pazAFurdZ+RuZZ89XWsd/suTR+NshhaGzvGOdse5pxHg5rY8ghgTpd51eoHEWB3kSY
kzZOV3UobrlIS5hFPQI4mhMN2dy5f3cxxi6CLlOKrx3ARdeP7codr0qaLZMvuyjEmtcpq+K6wZKq
26mxiA+zkRvaphU4mfveJCaBEp6S9uqWoKoqNijUuvdSmZXG70y71DZmaFXx3jBT3cTq2MKFeNfC
GM0OEuZSBxYBE0frGWGS4j2UJuc67/Mu3iBKK817+Hiiv85b9GhvUaRPZbFL1dm0r5M2jH9aeTp1
m3w2rBixfh3PcKeJrEdo6OmwUebJwSQW3UdZRX7jkkcHOrrZ95GZheIp90AuBbSJ9BSHQHWZXVVL
ZUNvX693RAGIdNU9V9S3SurySh1KnaSthUsSFGNczDfdkIf9PfxrBBNyGLpPLc2j3zxvZvQ9Kqdp
N2qoW70Lx470wOpmoF4o/efd3qrn8qvqZZ4VVHabWltjNPt6N9FykkFtN+a4U2huguDOcML0pwzk
41VOlyTelKHp/MSdNZluBrGwjd3cMvtDL7zFBrVKKn+YhShv2wzM17a2k9E+lNrAfoalrds+fcSq
fTCTMqn3YJmkvQ3VEkx6VzuKdislekPapkOySnubCmSq7lRoplDprTHN9dtoKaSCBohYT1jgYx+E
ZDP1zz4d6irZw1PHo3mT1/FcBB9HQ6t2Bo2/xQ8JOAs1L6pRa7F7mudh703Z/JpGVievqkjkjw0q
0/19aISccZdnBFdrpjjuKiGM2i/K3v2kTM7yK6jwEbdQLUGqZc32w+tAw5za1l5DI8fLmEv/SRNe
VkIxuSRGeRIqMRS5OxVw2Jpk1OZxqAR5IY0jUeuv3IrlUzeJ6MaJk/ZF1PMk97XmZJcMTlYZC5Oz
qZECCUaIkTx+XTbIkMrKCGzjNy83Y8tXnHq402Sh3QoFmbSoxlHAqWocFEah1Rc+76pysPR1qS5S
rPiTE1prgF1pDXSGWiV9E6IemyCb7OS5oCS1scc8v5QzLEt3FFi7AIX/9OQACsG2XpX0ujZyLfpT
6WsUC+UhhRMlvvB2VNVGg8/gbqyIQu6+tKTl3RcF9O9to4pGbttoJijLjBRmAZyy5hACyn80QQNL
yrzCk7/DIXYrcwNVv09+DEqsqjt4JoV6SLy2+7cpbTvn3nSL6mYG5CiviPVK4wLW9WTjQNZHYoTU
jMNIsruqO8l0tDskpazXmWi5XV5zLfqa6XF7MyiyZdM2fdVeqHWdfD7GXOjrC3NyEZ5bZWFtX7qT
TsH3dXm1eh9+xJBc9wqlE7/yov6SCq61To1YHEojS90fFixbZzXHaEBudI4T9XVMcULb1bVW9l9H
pcOp3CKRGbZWq82wevh61qbUc/cFdIbUA5ozsKUmpD/G3E9hdOb/xA0ifPYeJunc3ul12WtXmF3b
3sOMu3eNX/nirlz6tWHE9a9kqkOL8FzCThj9CqGP5HvNSxZtQ3Q4ijvPzYsi0IEuZlu917VnNCYH
zbfNpgE7WdNFI8mp0+66KuI5fjTb2mq/RqVe9XipG2NfbUB5q1Gg4OatuAFynWF6KExApX6VhDqG
x5A2la2jZ1YqA2FLzdmhBowDeTCanYN2DpcFBfJtIS25mItXoqSJFqa17B7MmSfspxdGRfnmxK3V
fbJ2xV21EAVJ71RoMdSuVlcWKsRpMrTD9Ey/INomc4ljUZy4d85svGHxqFzoc62fBBv2GwkyXC4K
qTotreMbUrTxqA2xUJ+VilxhZ09ZtJuUTP+q5lYe7VV3lhvdzY3Uz2JEO/zOrjLzwsZfHzZ+A8q8
XNGUQGi3rVVNh0hVotwr9efIjozAcbPssRyq2KeCbxJyQGW7UIw8Kbz8GZGDDXoC/QAqA8ezzmqt
t5q0058dk6giEZD387hNdkMVhr4y2PMedQ4tKBPxQ0mU9EbrzShwm/ySoP6ZmbPyHHoEKyg06at6
WmHFBQc8N55DkSQHFebV1pTt9A3glXrTi364+jgA+OMb//etzcQXEisP1KKuymtxPPF2cvrBGmzz
eUq97l9H5PadR95j30CncVQ/6VPX2wiRzfke+y+FFLdV2m2vy3rehAP4tB1Yi/BCQWNVPaVZwo9C
UxYeA/Vac00siLDg6aG6mc/AgOJAR2tp61ZNr/qzLIeXokKLYDe3Rqj+vLAay/KuV4MOJnQbXs1T
OdMum8C3cTM+x7Eb/gBj0hYbxDXrqyYWhreNq3iaN1mYxs+ZV7U/6Z6mW4i3qvbJ12ZZAIh/3MIA
jSFyLC/DXxUd00uq1BpG67nvpPs1bXUnCL3YFgSBjUPQ6VZZv/947mfWHMcfKv9UdBZK7erypxup
KjOqtc91kvxOB7O6Uc0K96kC2tWGcp34gROR/jnc0PKhEQiBUWyiJLyIaBzPU2qUJNSit5/lOKhX
phrjyzHM8/hAgdv0XSuLLpFxzlxviFgti4rYA7CW1cp6xNi5rEvruWy7ud2WUzvf4PfizD6y3OEd
+CyRBUZqySGAD1QFamtMF9rr64hwmTRTpYBNY2ARdz2edG80Qs07Jq2iBrAXgD+uidGrYCTJ2qgZ
1MMiMcrNNFqXHI9O6nbL0OBGQWiBX8X7aLl+/tpXvUGBDftC9zkZw2z4kpbsiIc4Ny3QIJml91v0
w7L2Dqq3EUx27xpbSQY/BCk65XcVknfxoUgH5UraYT//xnxe7xNfpeuQ7LrO0cb30RxEn+KUE2sP
M/QKN6ghc91CDerqTz8SVCBpVaGnT/cIgPrxXJq2QqCqylnGmic8tXqR+vFo5qAlvCy700AUXQin
T/cOIwJuo4/k0oNYC+nbkRlqghr1sxwgHc2mIp5GRUw7ERfFtYd91VVnqNO+5mnb5zykFy6FZWse
X058PS5GhyBtOS+rNwpHQmGSG9vPnoz7ve5WYhPF3oga7TjvPr4MzryHXL4cSTRoAUrS8Dhe3Jhq
6hSOtf1sDy2Kbj36TQfhaX3sV41tio10+5wqVq99wVC+9K4Ex22r09cCdpfUVfTpy4mfwzMFhF11
l2768c9BFMmU+aTZz82ky2+xHTbbuJ7ynRPXmj/DLN07uflJuVIuJwZlwaFhIfGO+NzxoKOrwL6s
hf1MiOjs7Uod3lLHARTSwd/5XOP1/42FhgcFfITz1skTJWKja9PMftYqPf0xoKbol6j+H7qqKi98
29PrZ5kXwhrLiw9+fHXnNh6wLIUv/5zbEnsrXmBfRnobTFl1SKxICaIZJUfdipIL+/f8wKhwAZyH
17aeY2xQEzKlZT8rQ+dtxkSWV3hT4AJVeohp99VWDu1raGnFhft2rSTC4iKqw6Ak4MSUSJ4ef0hL
9ollxk3+Yo4olTyCL/Y033AjjdZvr+Z+ZdHt2U2FMZi7pjAbZ8PeyjTMceqhuDFjTbDhh5oqcieN
dGvguHLJLPPMgaOnSIS/YGghNK87f0klqqwqRuMlrsVLGObZzpJpHBh5rm+yCAtCsJhmYHZz7TfR
mAfdGHn7lNLd5uOTf3rJYFUFChOjDgQP7HUAKhK16+NYus+IdcUAj+T4tWuk8joNlnKp+nQacoCA
RC2CzNqku7+G1AEwrwubDOw5owNxE2pGewhjKwV0ryo/Zk1k6Gu2l071cmqPb1H6RODdqf3QmycI
ON4M6Rw5+WzL5KXVDZoXNOGfe3wqOpIqs0d/sR///XhFzw2I/txik7CUndb+TpQlhjgy1fRFdtb0
EwBvt/VaXd1DaJieeqG+fTzcn+B4PUHiC6gpi5sbLevjCcK9derecaKXJnFr+5+qyPQ6oJ7WqTd5
rCa+UlMaRWDr326Mw5vWwFrRnxyh7Wti3q20uwwk5ZD0+c4acKJ/qqG6XliSMx8eITOPe5wYBPLl
KgKavHEykrBzn8PWrDeVReCVjiKnGpYN72bRu34bpzwwH6/Mma2NYCv8MnILKF9rerTS5c2MvTaj
ovECXCnTb2dvtJ5UJe0uyZWe3nXsrT+ykkSbBCfLb/kr0FJyK81jdNNeVCdJg6ar5L5ou9wvCd9v
7FjtHyatr4Mog1Ty2VkyGkQKgGe4KZ7QDmpMCrqhj/MXJMUcwwelVAZDhyOInxXmJendM5uN0UDT
Ac2Eoowe8mqe+G3109BlL9hmqnpQimbEudBEiPerkmLsuDVFZU2bKEfta5tng+u8QtUe72t6sKFv
6aH6W0UI0bmZatlMW3Qo3fQxEx379JPLQi4FttrBBIlC80n9LsEWE7cSEb8lE49OUGE3uiFKnsIt
wtSX8BMnX3+JVJD1JIUlgwXMcbwqc1a02Dx58Vuhh9mttLN87xYFfXKWx5eVYnxv7eTW6GR74Yk9
uWuWMhEFBOJT5KlgZBwPHJcjlTIKe68p78MrJbr5Rsp6/FbnzfgKNeSS/cf58QBxEYdTnTopFpWO
UZljpr+GXVFe6Tl2XXIs822JYF7jR6gyX6hOnRuQDAbteJozPJWrCTphPiRJOJqvADHc11mO9tcy
pzum4nu4MaR50cr5pCbK9YRtE2f4T9bmrD+lpsZtb+nKu1u0vb2phkaQ8egxLfDQS8obo41z+ZZr
k2MphxjCc/UAIlqIf0pjaqJdYsyyaa8KbZy6C9+aeJyveXTTLxxguBI8oo52Gtd0apS2AjXmd1AB
MeLButfFRFJgeRMnGMbStcJbl9rNPlLcfL43W7pBtAU7kjsltWLvro70YoMITelsRs0qhjtR90jD
lI6pdldt6QzlYVQihIZyiNYIMAKKsq7mLjGTqxbrTrkbVFkoTyLsgT9SqDTyrduL+N0gVoix6RFE
54PUkvIhy5GBjwMYoOWUbu3aaJvGL+kcf6d/q0xPXiycZ8MiMf6imYn5TGye5u+zKaN+m3plHgcA
FvK3WAgn8evSwXavxjF070UNKvuDHKf4a6O3lCpEbfC/BpZKMoL6Hl3Q4VBFtpU8OGnaP6BVGY5X
ShkW/5jgmSZfWXBMmyl1aAMq2VjfTLrQH2evE9rLVMxYblVZVqT3khbAjY0mZOLPdBTzxRLELr53
5qiqB3fswLr5cwduetPZRnrrQXl1r83INXrfiZQW45S8zXBQTmpPHOiUxM2vrqByFHSN1tKRmfXq
IYWPbNKkT7L8Fj8hQ+XzeeF3y+nxd+m0arJ9y85M5IOGWNkkFdSAPVLNym1YFKMXJINTtY92M8Xq
sO3Nps7KrR2iyRvjBRTF7m4E0v40K6lqvmexTIddUlDl3XmNYvw2k3CuCohMrkfB3B6ARA0XHuCT
a3EpZy2Ab+JbeKvrsp7mRWpS1Or0zhUh9nE+9LvEFNFuyar9Fvwd4rtYbqvJkF1IAU5GdiCJAaKl
j0rJhWfg+F6sbKQBikma/9qDWrQITMAr2oCg077RX6q+t6BzsJ+g+ll5e4FtPI2Dj5+fk9IBgQei
LChNgRtciHLHP2AqxsQqijL6LdDoi74ZrnCflEGbCcSK9h7OeZrezE3YbtO4L77zOk0X4vqTkAuc
LbUDWpFkXnSbVwEJ7TatJHHJ3gjvtX2Cp020qcupNHz0S+4UDOVcmulefQk0ub6wqSZSySTgJuRe
gu5V7pW7jRjrVrXfJiTcd808NYdad+t9jvooCokNDhgfr7S5uhRpY6M6gUwD3U/wt2svxz6P0Bt2
Ru8NxTZnBkMkc19Z3ugLILh1NLmg3kHa8gqh52FTUjz+oqqi1DOvrPdGpSjxzbGTj1YVFb8A3Vif
FEZD/gmBgiWeJHrRFy+o47H0yQynRB/CNxVXqKu0m8V1lzQqurjIszTyopTynwD875flz4DAkiD/
cVgIY44HRBI7zxOv8mhaW/E3R3ryPnQhIUt1EIcJ47fID2tqBkVbmwejqV91UStXH3/Ik5T4z4+A
00Ucxc4FG3D8I1qp1TS2c++taHq93YT27PoJEd73WMjpephccxvbafY+jFH4S4/n4T63SrXwrUJ1
dx//lvX98X9/CqVq+kPUjNck6bzs1XEW0nurPbe3D56UZevLHlNS3xtQsdkYWjPTfqzSb1o/Rd8+
Hv10S/P50VH5/6OvFgIhLtPqkft8a4Yy2didO0WBEV926z09q4zjElZBQacGsSZbTYY+Dp7oWPBc
z/4xPTg59iysPU/jcGMn3nyhzXNuPLAr8J+xBAKSu7qTKunak+dN7ts4WAZqriN259M0BDjkmC+i
aZML78+5Iwt5g8iYQws8flnnv5IyuSB5xyLy3vKotb7qYxs9l7E7HmYzzS+Ryc7NjU46pYaFbET0
eDxW1hIRtjgfv2FU74z7qrfzm8pI3NlXcsXDtje3jO+f3iZgBTSyG8o2iBmtltPUysFV0ip8U0Kt
j4KO7lW0UzOe8gtX7JnTsNgW8NHoVNKoXSV9Nd4fEw4F4Vun1lVQlaEHKqJWtjaGvVd6O+VBU4Xt
Y5q23f7jKZ75gkuWAX0fqgF16dUX1AUCnGbTem8aNu7eflbnFNcq05y36gj87kLUsH4zOfXIUZLA
I6KI4tea1W4nulByLVLeclMxu6UgO+V+p9vxe1grOVGEKPzI8MKnjyd5ZutwySMAQWWMXXpSd8ZN
hQqzxfKGbYTQRCWvSBXHg4KRwdbK+kv2LufGg6sCMYYUjjGX2OWvY0EzsM01dVLeFnzEtQIrZyMr
WFRbxU3SW5NVuNRuP/cZFx0s4qCFIqOvPiNtp9QLkTB5i9DcjDawasNA0e20DMo4DS/s1jO3J2OR
KXH0//S/jqeXW0Pc1bEM30qz7nUaySbwMm2c1Qu3y7ndQtxBvk/3nu2yOvGebBsjm53wzSmi/jDr
w7TN8iy5pm8d3jrNnB/aaQ4vPJLnBl0MyClqw8MDs3E8ubEKKy/r+uhdIVMIzLwdtvhIY+gRa81V
X/fml1pP0gun8HRQ9NIoZuo0UFHTWPMNhlCqSaja0XufxNBjC6uRdIggpe3cMWpuS731ah8WuLn5
+GCcfknGXSIg6lrQgNbGPFSs2zGKHc5EJozWb/gQhCSUjH5/PM7p9uQCRaOJ5QRvQ5/2eFFxRbOL
rurj93FwvFtjKiY/HRz7wdQVb/v5oRYWBXgPcgN+8PFQRZRkKcaDCUMNxe2k6Okj3pJgm5Gy+PS1
8seAEfYLb+4CqzkeKmq6uIPWwaw8o/xSKJ1yGCeNoyDjWzfuqt3HMzuzSdDm4HHgDl3EbFa3ihnW
TtEn8Hc6tbM2iTOKJ08x8kPhpQmYOUNHgba6JMy+TrNYRDoo6ITTuqDMt54j+Ja2NMsqeVfVYdgb
ehpuDFxS/WTKjDsqzAKe4aj/AOQxbr1MtS9cNec2DqHFUgpb2FtrLf4waSanMZTkneqcPPBMpoHp
lPmDM8vk8PHynl7aZAVUspFG5yywW4+/plW50prtpnjvxtxotmqRVNlXF8l8/TsVKvEtqiFdXxKe
OjcotTAOGskkoc3qmxZ1lgFhr6p3bYDkq+Jj/I26kHE7jWV8hcjGeOF2OzMedQISZww8SeXWgUbp
2XML/Kl6N1rH8oEyJ2iLDp3YDNNg/k4pE1948U8/4PIK0pBCY4+i5rqeCTAoLaN+zN/VSZ93bhU5
32ViYAykyfmT3jF8Pkh2SBbTjQClS7X4+AsSRlTxMNTZuxLSKXicspb0P/TCQjlU0AUeP94vJzNb
8jjY74uwFe3f9VKiMhnVg5GI90Xm6UWgfeRrBKg8vooh/8NYZGYgJJZSB8Ww45mBHqttdU76d0Ot
LFACyFpteRMheHRKcqkFcXLPkIRTm11yI2ZGnng8mDThLDehPr57Y9fdGmFiB009WPejTA/SS7eJ
XmYXzt7JOwRaDjAw+DSdY+CtEZlV7YZlHqX6u5qphC944jXqVqdWeCHvO/1mC6kPs3E69VTpjOV4
/BWYeZnsJHma/i7oUcCuxWPkOh5DKYJc9S5Fgcs6HaX8fK8Fawf/FP1lesDHg2mdBeel9/J/c6s3
AD+W1nd4oWkwj7kDADQpA4hs3jbK9PLfj7fmSbUBmVAkFhaVa/RnVRBKx0Mbo20UfSvb35RM7dcE
obMbMqvpoUlhG+VtNPxbIx74mJraeI3bpPtDL6bhwlqvrcIWvLNjoFVKIZ24hv+Of0RSKmNYzZb4
ZRhgu7eznYatbyV91FAXm3rkTRIV7SPE/s3vilnEgOImQ7sqBqvNqBkX+qvIQL8fclWr1N2FFVrv
uIWiwXOGUC1ZMgIWqx9nJAiIiNzSfyFWZDxIMzReFZBWT1S8WxzMNOhsI9WjbUMmetOkpXQCz1K0
hdNYLcGEKX+0czb+hIXRX1JkOIGQLj8OAOnisMZOBT58vHJa6+ZCarP+S22F9yWh8/Sk4QPZ+Hrn
GvcDHMHB9wSySv5Aub7w6U7E8Ua29XAlzBgKbWw2sXXhe66fjuVHkQgTCZDVLGzt4x/lSOJEmdna
r3nKx19Wo1W/rZyqqslXe0Cs7JLn2Zn9wwGlRr1YYZJ9m+tIHGJREWuj8yutWhU3iqEUqCI6hfCb
uIvuq64u1VsnntT/w9yZLbeNZFv7Vf7oe+hgHk6c0xcgKUryJMu2JNcNwpZlzPOMp/+/JF1tEVSL
pWbEKaK6K8ohmclMZO7cw9pruXoStfYy56q+8TK9c+kPTH9kI/7MeaA2abR8efPsrwSpXxGsEwCB
6Z7HJXaSwyvRKt6PuDW+SbHpUe7Puv6tZ8HdmEbV48vDze0xmV5q6/Tms9UISOa5Ss9pa1ohVP/R
5xJwJxmNmFoqpTdVUTeXvZZ1V3pvB6uXB50br82gaHeR4Qe3S+Z3923TLhfQY8ag+QRktdECfU3J
y6EhMFeuW3hP1wMcM5e1T0fvyyM/s7rYaPLaJLoFWHn22vspKA2jlfxHeIr6r0Vj58sgCrU3ejvE
y8EOLl4ebm916SCCcxQrzW0HB8lsonhKchhGUfTIwalTV4NY62HQ2rGGoiPtXfJaMPQaencozpxf
RVCBsKoiIQKoYD8hrKBa06IaET9WCUeHlpt86TuVZ6D1y7332h3LYJQ26SzHFRPc1btvs6gstbOz
Nn4EWhGObklPq7RKNLIf4O+lFcQdVfFKz535kcen9UwDF4QvMbNhNElGFMq79NHw/eyi8mz7Dd3A
3uUUAmF9+RU+s5QMBQCXiwYSm3nP3URTdxHLRfoYJGq4Sh1FOh8CVc1oSyRBcGBee9tTzAvFERFh
Io4x5yEhCxkpErJjj6AXg0UYD9pFSzFqPY6ddJ2iOfefjAdRjY2TCTB3rpgjN6CaIiXMH8PI8GGE
KPKyuZTVwXjjV1kuuUWhawegk3tnX0yR0yDMDfjQ+auLA2ryUmylj2YUDR+9qCxWVR6ZbtXGAG7k
Wm3elrohZJKL/pDT9My75HqBB4m9IwI/8fMnHtpoEDD4tHo+Bu2Q087UlflFXfZRSKU7Na9f3jjP
vEsGIyzBjuPLz1s1skwL00Sr88cpi7VVjnr9CkjhsO5gZVz0tN4dsDXPjsfNSelUYMnmC5uqahsU
6ZA/tlVkXpCQiFELrNJrLq7souaaP1AO2F9M2JUU8rrgo4X40GwxyyG1/D5V4sfJ6uWb0m/LJQnm
8ZpE/iHs+L7LiRNFbxOB84b3TJ7ZUaUA34mzlDz6dlkgwjOpCZwLtnnn1Gr0EcV4esYiuQQ51Wkf
THoOz+tuKg+UEPcXmC9BgYDbAx4SMlu7u4es5ChHY87htKZobcR5BN1Epv2whiK+qJ38tWgdRkKj
CzgsSQNSTfN8NrzGXdFIU/ZYj/q3ui2bC1/j4iomaxkSKp2/vF33XyfQMCqxpCWFdPmctooWoTbW
PKl91GLdex/KE8Q1kRNe6lr3+PqRQBLidlDcp7w98/VCB5nMRqq6R69Xi7eT6gSrvvPDc8Tmq/XL
Q83uX2BdUFqCjgXCoEADNpfjGacaqg4pVX/6Wa7TL1yrK7Jq/m3h1+Zlahv+0gvk+lDTyrOjCkgZ
dk7DwRYb6YmZ6QFq9k3QKD9peND1VWOX6m2jN+0ahI72oBVqctdCsqK8zpiLyZIMocRDMM/1P48/
qcyCiFYa9eeojgoqXJmn3fhwcn8M0tpT3CiuugM3v7hmnwSh2xEh6aP0LGzAPB1qDujHqH6m/QwG
qkh+m0+3amRJB7I8s3O3HUXMCh+Dlt45PC9tSExmmaL9bMDxXEK4Akyyl2j9zOMMlclRRTf0dbg1
htxk57miCDHxt2e2zR7awZFSXftZ5qhsr8S/03U5hrRwhC0gqQmH4+WdOjt+2xGx3vQukCUktt3d
M0WZwRKoJvpPIIjhqnYi8zIMYCuVOl1avTzU/noSbFEHoEzGP5TldodqeycUylyB78r+WI0gxKZw
adS5B4m4nNI6obXfXz0izGoExJoOdIP/746o+HbeGyBnfFePaueqtZ2PEVGvs4wqnUbfGgG3Aztz
/whCOcY6cs1z4dPDsDvi6CFAGutQd7itAq/au5ZGFIhApPFnnQz2Cr0z/5sGGi779vJMxUW0eyIY
T7AOEsPSmj0HEjuxEZhOUkGsCupTfucPbXAJS5jtamXh3/lprFzDdYPiiVXrb8xRtg6pTu/vI3gr
6XXipoRogiXYnXijOp3ZyHnku7GhAz5B0vEDq0wLt54f6hDZO/6CBxWYixiLtNdc7LPI8l6Saqvz
qbfAnwJiGxafrkj94rVvk4FosmH/0EbFeRRv+4lBtfpyGKtOHtixXjrFKwfefXWZNJB4fcwwiaYL
oq7xr1oVBo4D1mcDwt15pQyOHycyh9QpsHO7g3ulGfTFpLGVPNqXxvOJLKL6JkgK/zpMNYjIEttq
ZLDhgA2Xo1TKzpXiQU1GF9KUL8rINzO3zPKxcdW4T4kCBwVfJXIhRgj16zyFV20B1UKjuyBlTcRx
YfkIvxlRm0sfzaoIsisjkjqZRnvE8lzNlEf8YmWALKlwPXpDw2Gha779Haai7D5IA9gYzcmqtHbl
TZWt5UuSQBP9QhVsHfcv7/a9U8ZlI7SR8KZJG0OzvLs0ZJRLLRk0xXdNJ60vs9pL32l6mS6CoMj+
IBAc7mvbrg51BsxCCKpGsGRgwzjhhNeEEbvDdgZEM3qdqr4b0EJUX/ZlPlaLvoOJ701SdFZyRa9U
/wZGtyJdlRRBDsURexaUFhjBOCwqc/SmzpE3Jm1etPf0WgATleqMLsDXhjw2WH55kTtZ+93UfeOA
1d6bNGNCbQlnB56TSPvuThqkOEQ6HXxKrm7kP3Kk3D5k8JNTuO2dK3UY9LUBuv/cHCbzwAl4ZrZ4
3YhVc/WKdoyZLSU8ig0nhkvRHavwwmr8Mr7wVXXyb5pQq/W3OV5wesDX3ttZ1MhJRgkCUBqtaDrZ
na3i623UkiiMQODqutvARNgslMpQUjft/WIhFZLzrgLA4h0wNZv82s5xJ6IBAyk6+0CS0PK7OzJk
SbmTahotJo3cNdnVQDhZV4ui1ZTkrqHXH4Sx3irNhY0iYNgsLBv4ztvBDLP2nZX1XOHnRNRwXFTw
Pn5o20kKXKVSgaGnUtoWS9tp9HWAs0ofX1HDH42TDeGbSyuvb/0I4sRslzrusXxpaQSrkC1Rs/Pe
OA2nWXWlzFJC9LKkelrpaSqH782YJMsSfuqqWCaAHF9J6Y13h81DBZ6oB55LEvm76xHjP8vEPepd
77RLQ/3iJIGbjp9eZ0jmg8wWPW77RpuUQL3TPkGXIbnD6IYfnAN7ar6P54PMgsgmQP3bkHz1jtDN
1ZSFL11V4aV9iP93vnVnw2gz62RatGQX0mYu/oV1I38aLw/NZO5lzIeYRVC5bxgEEbwTiAaCt0rj
SuPSfPA/N1/Um5dfzNzqzEeaWZ2SFnJLrhhJ+RBfwcJlrIx3wRVyLC8Pc2jNZheJCtY/p+9OvfPe
ZctoKX9Cqf76uCFmVizs9caTvFC9w1Av9KXnBivp/OUhNiomT23HfLVmzleIBJFWlEyj/Fa+L9fn
IV0HbvulA6f/I5Tc8N659JfSJVRxxqGM6JwrYH5O59FfGkpl3PTML/LXlX5Re4sxvZbrxq0k40pR
Xfhg3hv2ytcuFU1yJaMEkHMpyW+m+pzvvOzh7DA/Q85W02D88rLMXdL5qswsiAx4P0oG9lBgfU/7
j3X2ta0O2I9nDwTXhcg/UzuZN22qAZ4fHBzsn9j9nF4pfzh/+Ev/PL94eSbPbtMnw8xOQz5GoRPE
DJP/jC/yh/FeuhzXxw0xOwmSWTRaSrnyrl35K7FNR/e13vTmfTyZxewkNBrt5FMihrgq3vpX6mV5
GR86CcIC7Z2EJ2PMTkIV6IVV6YyhfMgct3sLJgvVtep7Ubmttoh/yN+PW7aZv1D7jiw1Kbs//zm9
kW61q2x96OXP+9K3J+zJnGb72IqVoJAglb7z/ijequv8D/O6596+6qrz5jb4ok9ucx8cEGc5tONm
F2MT50MVhIw5jgvpziyXUrFwPptfjlu92c2YFX4CwyOr16+Gi+2m0y5fHuLZy5ekKf4y5F0c0103
AoWdCZBerN5Z1VUufbL1T0Y/uVr/9bhhZntbzn0viSaGKYKVY6yj+KooFqF+4JBuytFPtzchPu1G
hD4m2gJggWYXcGPRd14l8vTVqe0gc5VwaD96wBs72sRpTD/PsxxmQpiwwgsJsY5sGcPV+DOMKx23
AymEA1mH+eICyAB3JUCsQF0oHc/s0tgPlRY1nvLVjhPk3+Qh+1DhIeOulZpLGDoc8KTEKu5OX5Dh
UOGGDIik6rw7CaY1vk7sBH/4RurorheFCarOnnXILZzfHHj/BD3EAeBWAc7M6erbwYOWW1e9r12t
2mWwAOvWylcExpOtLChW1a9U7AJQA0wOHxekvOh131yyTxINCXDV0K+S4g+tTI0F5y6TF7aEmpVl
TEgAR01xiDRwfsCJm7myRJ4Y0gsNdZndc9GQpwJ7pYXfalUK30xBHH4w0TR8B6Gx/WHKp/xtAmD/
QLJx7/0JfTDFZlEhpqG0MjuMqZbIgwTxMgyeKigUsg5rhAHUxctnce/twYovKu0AucnBgfbanZpU
2BCup0r2rZJKp1hAwZ1/coSk8hqISXrgxtmfEp0wQmMT/CFh6pyU1C7IByJ8k34rzKx9WyHb+DEr
jUMLJ97GzsYHAC9gZAqEQrQ0zKHGkgdVkR6b5pcwyLvzQjKNd50VKheRn972dmdeSMhWFK4kKd1i
arv+QCQ+r4MBDKGQaBOX0oPD4ZsrYBtyEpdS4NtfyoBrgVbXwa6+WYMMcDzLgxZmW7sKQ7DWE128
n2GkzFTHNX0/lh7jhF87sOgbgOVsPcj7w8EHxJT/mEO8uQ49iNl1/7aR4D6GCiSurWxttE3nf0yh
7rDeVE2mK0sq0FW98CFCdlxZZ/d9qmBbKB7R8G1Hb1HDnhc3rklDtlm6TlKb9VWq1kaxJNxtunQx
+iS3Lka9jvRXShuxpNRF6HUEEcX+YU13d2mZOMga9LH+ZexM6T0oYUiFO6qzd5WdKt05JDg5IKiX
T8beobcp6pGa4ghSJAL4tDtmxQYObDO1vxQKi0bS03OhwrCu4JjXLj1wwu/03CoP3MD7e5czD6yI
2RLJg8ffHdRT+y6Zitr7EtQBha8q0usEJc1ao0e8bWxrnfSaMl6GaSdndAaombdUe3qYD1iFeUS5
URymtxcwCCcSnOTu1+hEGKbTYv3FnPx6eg+jil8tUSA3tcsA1Fm5nCryeSsyNAWBYJR6xgFnZ88s
CVYRUWEhm0YTxjy1JEeFboSymt9O8Rj2FAWiYTg3Sm8M3Kw1/UOGaW841hq8HZsLBBCA15mBt/3K
Qm3Dim+TKUnI+dQZHfBSRFu5G7Pun1/eWXurKxpauDEBK3M3Aw/dXd0+ponMCFrpC3JT48ek1dpF
kWjZuoj93rUncktjEg1LEnb2gT29b5s2CUK0c8Q/QPlmm5oslQE/TFLdakElva9Sx3mrd5HzPh9b
Y8Gk9TdanKofFU8P3utK8FNVmvSAX7Z3rrjRRL+gaBjkP+Ydg46Rxrrkl3jjXDaR4OWLV4Xaxz/6
3siu9NL/GsJbtnrdksPtTZkeDBR+EOLdc8yOoffCo2iN26rIs+uaKujHPu317iPU4dPPXrUac5ka
Uxm994LJO1Tvmb9w0s/Ut9lY9Ndw3c6VOGFGL+PO7odbM7fst15CGvJ7XahOsgi1qKJqAJonXY96
06/zEVLc1771Tfqb65AiAP/eQ7l4nU/q0wzH257gSFkEkWpfZbHdxldahwiNm4Ndf5/VavEpKmvz
KuvG8LuWe4NxwLrNXWDxPYDm01whkIykqnc3vmQovTO2pXxb1o03ujgJRbXu1SapIMLzfZBFbVoc
QMDsjwnwGJoAht0W3HbHbIcUlQeo+m8dpFGWjd45H6bSgXoklpagfA4RPs93N7gwlH7gNSHokCGd
m1mS2Ggmta6L6jaaIAwJuqZ/B7nHdC45jq+6JRsdjt+0/vHy9p47VhpdCNxQ0Kuyu7jrZ8fajw2t
ADFv3GotstKC5jK6M/RRO3QnPjcOhwfWQAajnjS7F9K2t8MK3h/sZCeFV5MnJdYiVatKP7Bl5waZ
CYHIxBaDDBFtMeLnT3z8uhkdaNpa5daPh9qNFS9f9RB3u4HsHZIw3D+cDIVXT0MAUFfgprtDOS2t
k4gsKbcQnOdvtamy3rS97lGaZYvSjRAtmyCfvicdFEcvv7X9rUnHndChAwDDO5ujiJXaseAsVeVb
xNOs8yypLPmqxOOw3RL39bPWIqP06hFp/acUzBbFIZxDJvo4k+O6k/1bK4jrc8+0mnNHyZyVDb2J
a9FQeQCisXcaAJzSuQUHI6gXZL5ma+tnVO/HrJ1uo1xN1tVIWikD3ruQOSOXfiqbqyJv71+e494e
BTMs8Au6uM4F1+bu+1S6mAb0Kptu49yRPsSJpp9r9ZgfuFCeHcUGjUUjOg1y84Ziz0fVoEUy8NZR
hmY5lomO5FAwHDCYfHW+7VPnHcIpgalDjReNRLpWZlGg0WVTC1VG+MWTKglCv2pEsNTU8jL+Pphl
WMtuENMdYbgA0UoncrUoDLL7qeqMVDDCg6D+Ac6iHi/MPrGRWWmSAJXbKENtZpEAunK+Uwqxxth1
IGPw7jUn8rpyIQVmXzkugOtW4ooeTHNaaFPvpR9qLW9pJ86GujHXFL5bEl0RHSjKoh+rwIiXHsKu
4wDxrlWkb/zCQzfApTJP5ndd12ySYBE1k2aSbbeRDLpE2QUsv0tvdmID/qjSjnq8luhFZ1y0iAAj
0jHmaqmYbgBCOrbITMI86XY9TRpvnQiFmvf0cGhVv4RQaCjjlVHWdvwGXrIgvw8jNc8/wQ8XhNEl
Am863dC9KXuoKo3ZMPqBWygqMj5uAJVNKbmqWiSI0yha3hHnSI1JPbA3yvKSzIYS3U2Riqa9G3gw
Vqju1BeB2RIpka+4SGVjnD40NVRIa6I6O/4JzstBfEL3YXr84BljS9oTycLovEIYK3ygpyrLViFq
MQSm6BeCMZEBnXdXPTeId07wbUY/86GJ5fMSVp9+YZRTZ95qkCeVrmbEano+hPkkX9u+HjRvVT8x
QlRstKKNfTfRAkETFzXIibqWHrfJ+0bxEgAvQ4u28wUt1JZ04fta093o4GBSuIux9ytncBLjOq7Q
aPkqyyRahoUSpdBwLOha0rWKTZLl/qWiSvkjrNmFYK5Vh3DlJVpvnBs+Ci9rx8kkeTmq9VB/Qlew
ztYjrm6wLsjLj5eBWSTdshg0L1p2WeDXS8uWfH3Re33Sv2l9rdLXyLQ4/aIqNWSXdK8rqiukJk37
U2xLrX0/eqNTTYuoA+6yGqQk9xdh1QbGGvKWNKA7wbS7c/wxehYMu0ZkN5nsqnNHPjtcdgr4lHjh
hCiWQDADzNkaXdXs7bhisyOhtYLQokScD6XDZryWAkmarqhI+c2HvmvV8Gun1rqx7j3QJF+mLtFQ
i/eToXdTePimb36Ext4KLZQ2zXDqaiHgRvKtlj/TjgN82jK1wLRXulXAwwk7qa6dmyaS8+8AWuqi
sdXsIG5x/dqo5YyelpF2cdduoZFytcSrq898Bbu/HIhak4uo7Bx51erakN7kQFCLx5IwP0ZgB2qT
69FWSkNehLBiAYVTeyi+VLYfojvlpI/5oogtY8wWcqJUNTz1eMXpklenhSjBTYinvC/0wEJDOQm9
zvuj5CshzCMhreYZy6TWIeHoy8wbvundMHi05mg+pM1phiF4F8Ve6l/S3hna5iIvmqgRKlJypny2
0wCeTB3EAG5QmPnRZLh0obbcrErmS8pF1wFp/5EBngibi1iNWI+lWhIR/aBXwg5XGR1IzveX74u9
WxjKja3AJ9EY2dKZT8NkIiTeEumzktQZGDAZSOEiqarhnZmEGBw5K8ID1+Lcu6FVGVgtZpsYkPbR
eToDlA/woEpKv0aBVTZLz1ed6ryVQm14gE7FsH6+PMO5h6MLvxBIFk43OA3AhLs3YhYhjOBUccVw
veMsWq+ogkfaFjL7TVx12Bw1jqwu48VPTb0OVGNQvr78DfYmDOJJiJ87AG3pXJ+jU4D0FwWGJ7kr
kG27cwIt+DHIdv1R1Uvk/F491obZR/A1Au+d38xajZDh2FjRXQtr60VeGIO6JC/ddG6QlnZ5wIfb
W1tUPYilSXvrcGNBW7W7tqo+Sii3tfGd0ueopQF6c27Qp22u+zBN1wgSql9xc2N1WVhJfvfyTPcq
HCDBSSTA3QC0H0aAeTwV6oaEeHLa3MEn730uzIj0xXntD0WBfrKU6e0q8ZG2X6ChqT7k1egPtDfR
f9BaC3XSB+VjZ3nScCBvvSksPHVZYE4kNGA5aJBhu82XpE5DOiT9Sr6Fc67TwnUAgxS88ZmNZ3KN
zRqG5LwB/KyT0Ikmi1xiFFT2vZ9ZKVC8ukvqHDpwGeWbhVNmtn9BQjAz/SUSbNgYregPMmDubU9i
YrL6UHMJdlfAarsv0ZHy0de8TL0fIAQ016lVxupFXzh4QnhIwaGIYy8LI5jm8RzxioHyix6X3fHC
kp0YjoZ8n0aTrr0n/a4OS8/W6uI8HMoU/FTvYx7Wqio1keJamCD/2i+MXjuvDAv1yZf30d4eBvKL
swx4EuJo8ZV2v85Qyqrf6FZ4X9eetVKSeAAyB7uuESn1Up2C7tybjHIxSHF2oEa1v/CCC4T/QQcE
cNSYebe8fCksuBXuCcvwN7UpgD658BwdSlf6t9NX5gLgb8aNFv0TpugvmgfnadPXU4rre29NVnxJ
P1l4adaOdBMGTXRptmrySjgL40H8pWDuN8ojc7GpTFKqxkuG+l5pcg+pI7NLb5sw9aplU+Zq5daT
Qdedlnr6gRrE/roSAgmufXH+AMfPshA9ZVxh6od7I0R45qqMHCl7F4TZFC2tDLruA+v6zIYWVxoE
+HS5wzo+J7HIKJClfddX9xKNT/LnMKrx2+vSzlA8GX09uiJDAK1ejvxGugQF3AzLAJbIcGHnYXwo
STG/0An9BFkzXwXyZJDPYnGe5A7SOLWDuOuDewFPXY6G6V3W2vvK0hY+Oa2Ll8/O/koTXdAGSOYY
v4URdwcbPBWG73p07m0oE77QgqBcR4UJz7YM++XNy2NtKkc7llUQrOO70n0AAyK43t3BPDNrHLOt
pPu0yXziKvhxrTpcQD/rUAnNiyQdP+b49ulbKK1kCfVXyAdui5Jy3ttCk3y/ofgjRC6Qgal674sc
lYOQnUYw1r6omq5W3sVjESRXKdA1iNQRCTO+BIPdf3p5InuLBuQfh4BsKNQgVKnFG3zyhhofRVkr
k5U7CjlWcMXeKL/aBIUBHAWxKS1fOxpUFvCOQlW9qWXMVk1LKxme3NS806XYuEPQFliZKRmrsijs
AwdBnKudFyRYM+A1o8tGMGbOa+EjHG5I0pqGwKAqIhrzl2E51RcpNOlLSim6G/FaL7l2o5U/6flr
/UpBqCyI2NGCAAc8r3y2BqihOCztO494JKRi5GTxeeKjpfLG92VHOuD77B002usETTJdTGLceWtB
C/cpKR8ZHmejbRZ6N2mLqPX9K5agBtKdRQdwNvPx2DUAnKlVU4QnmTsHkMUhktZOL6vfO9W8tu3O
v6pis/3c5+kdEdEhRe690ShNiIw9vdJQ5YA13t2kRd03MTWF4YHGAWrvUyWjg2vlTrhWrSIsViPs
xIcygvNsD3AVU3jpoiEGizrv70u6purbeJIfHMfLrmmzyN60kVUeOBDPzIzstKA/ETc+Ic/uzJBb
DTPdzuUHqfW6W6MzhhVSBskyHyFtdFWpfHzdAUSXSQaoTQKenD/wjdl4LXrhuKRe/ICUueyWTpCs
um5M3S4qpwMOxf7UqLLw0jjupI9x53anRiKKta2S5iEbzGotF1O/Jih5V+BAvoNRqXtlrLFBv4Pn
EX0OouttNhxObFSO5jTCttkLZQ27Ofd1P1mYuXlIZ0p81FPTYuDkk58WZwDTCZ3o7syGSGAaLDh5
aqvN0WlPp8sQdoa3ATLJty+/r71F5EUhPwC1GZcoEePMPYWF1hy1yWgfxsZJ7m14WmzfCgt0H5vg
ovLNA9eacC93ZyaOF9lN8tFcpPNNb8gT+AQ6ZB58q7DujUg2yKENco+wdWsN2QqeDSCvAnrkv9Je
UoSEloCyGEeO62heDdX7Qh4nO0sfnJxbzsWL89yJKHgxdKhCH9gr+6uKPaGWTaUZ68Xm3H2BlVl2
CMcaI/bEdC78PO5+WnQe3NkJ1fPWzw/Zrz2wMe0v1FkFuwSIFLBLs6iGFFeQ0OQkfYfgxh6+m0Dc
pkvJikJPWdhJ5WX1wprGuFBXEzIa/WUxhAhNZGWYB5ejZ8BI6HYhm9EtWrtJl00XRlmDKFifRc2b
iHtBdRU5lKUWtSHNSxW3hUjIWiQRNMcSyqNVSwEFGpriEBfWfCUFFgRuI24ASth00s2iBrlW0nQ0
If4ePWW8yclgXiTOWK4gc4q/GsrYH3hz86NHBxEpi41yD3aMuG33zcltIXlqWWl/QGYULcCFDC46
9/E6pvp1KHie3wCCsImrW+DMsCg0s+2OlYecAZ1Q+DtUj535WMhOBK2YP/qtlCxbdHbyc38qSSOr
kcFtuOhCQJCDG5aiWXThNEIqYkG7WqRFyxpMl44ei161LuYXvYIDC7OXgDChLQEaQ6AvmnGBW+1+
W27OoEu8InlodafpH9USoVkaVLu4R6ebXK600oJajh87X0Jzfmhgpv/oo1CcLXw7C2lRiqiAlfkB
v2RmUEjGCHYeepI43EgEzf2ElshokiS5ubFyHBFV65xz2j3Is8m2v4qhSlrXRZ6uXjaa8xhoMypN
rI5FdzASZ/MkQupXkWcmRnMDKRjYnKgPLpLMKa9yleRHZfTdGxyI7lzHai9M2vQ+IIN6CJg+Oxni
OwBWwvEEOsgJmTPStfZU5Z7ulDdFHxfRAo4zxV6k7Wivraq23zd+GBzq83tmscnqCRYEYFlEXbMN
C463L4ZcKW/idtSus34o1hJqNPeB7zRL28bkTJ6url9e7GcHBRVJ5Q1Awx6bqBQCEGrSvrpJkeK5
DKhVrGWlDN9BqeYtaGbsXCmP+gNveGYGNosLZZjBpiLDBTRqd7OXhl2QfWnqG1ra6TWLKoycBoSZ
XsrX8rRvxzJJJ1I9QjF47sckkVRR5VCrmyCXzOyyJYEgo+2R696baapr/zyjsYzajmpHyk2lRPq4
DDy1ilzdltSGXjbFL193WcLrgfHDGxBYQhBSc1jjRKPbQFUkv+nbSKPvzU4uGkemmOIN8YEDPDOC
26GEM8CI5MfmJB7Q6jRqL2fIviSh/05ylG7V5sEhZ3sWrG1Gof0bY8v9jwMwu0YaJSTWKIvsZsjH
4F2b1w9TKg2fwLoFEDEZ1UqDzgMFr6i8AEL5x8s7eL6ZxGqSN9YFDQQNqnMobCT5VtT5engjTU70
kVtaWjj51F3BjpcfOCzPrKZAEwpHgMgJFNDuvqUANSSSkeY3UgcLoV8PzQcUAOJvL0/omdUUqBBy
EyBeUUqbOY1JGnsIBknFTazQrYcqWrWIPM9cak5grbpWLy+6UadMXQpdcwTYD5HFzU2fYEOh+5wL
CeSvCGt2Z5mUca9ZbY/Rl6vgg+wVVKllLZSTJRz8xR+Z4XuH7mpx4J84rmwgAQ8l5oYGTjBrCSv1
JI0BqqOIg1Jtb9AuhYytVmR1qWYTMj3gfjJ/mVA7fZ95TfvglE16BYqleWidIH1QIPT7njCPX4pc
//Uw/Dc8a9fbwet//g9/fsgLOnn9oJn98Z/vwocqr/Ofzf+Iv/avX9v9S//8UDxmn5rq8bF5962Y
/+bOX+Tzf42//NZ82/nDKoP2dvzYPlbjzWPdJs3LP91+UyYiPug6D7Pmc773EX/plzaT+bcf9P8e
N9/r81g8/u8/vv1IkakK66YKH5p//PrR5Y///Qe5bqFU/F97n7WZz0ufkXxj2u0PPlxTzrgMBCBZ
0L/y4GMneeb/+jGgrjN2Ij6BoMAVD6eCAZ+s579bhr1v9cxSvfw7L81gu0BiFVAP4sY+bhHsM6pf
wPoFm9XT2VvWmazgEYk+lM3Dz/+W2T/kbdaIPeqHefZ0Dwia2b8y99kH/N4AzhnXE9U3weqzfXaX
wNbPsIYUPskFbp7tjjuhDSAqsn9tEWYn6fcimEySpLsFW+N2DWb7gNLAmWhBQnjh75r+7AX+3v9w
o/y12c8+4ffsVfUMAIEQmkVuZfPsbAELE4DOBQlS+OzEwy3ytxyC2ev7vQSUIoVi6185B7PP+L0I
unq24asl8NmuAYZuxxQoZ4KVRcN//JumP3t/T6Yv8pF/ZfKzT/g9ec05Y2rwBwqJSvGwmk8nzy2A
s8cuIH29ef4uOzh7fU/WgLzidl9uPY1/XdCvuQvVM9IAZAvRg94+u6tgO2dQhFCOpPa9efDgTu0g
UML7a3thtpJP9gKXIXAiiLR2Z2+ZZ7CViXvg1x7Ynrj/+4tgtot/7wGR3DnqGEiafiaYb+g1/WUE
WMyn54B7wiFFTS3O3O6Ak1sD0ZR73BoosvD4eMR5ejp5Qzvb7nswyZvn5O4B/GHRO/hX5v9vt7+u
nwGv4J6ntLR5ZlsAN/mMUFvwFJ2cEeS7HXsNathAiCzJ2MzmbZtnZJAJBQQn6ebZLPQpHf+jt75q
cAHA/2aDh/hzjk9OAOHBmVAYo6dP3xyArb35v1+C2eZ9YgGpG24vpf/8FlS45UiHopjJJz2ZvUQl
5oyLQfQiner0CVSOPP68YkI98u40em2emRvoqJgH2hhojd4awb8rHvi3e0DACo5eBd409LyQhD9/
DxISQIsH7AVBpc1zep4Qhcojt4JqEhbR6ueQ5nzGGrAToKWAbvTPqOnv8gX+7U7gMhRCC0ddh1iD
DcZb8KpuHrbWE6OAU4itQH3tl08o5CUZ75RMonN8jkw/w+1FUQh2/s0zuxpBKZ5xZxoIWG+Pw8nd
C/gyR/tFyhk0r6Lr+VcWYHcjSBaOA6wwMG2f3BagDkMsc9Qx0KwzFVScgHg8dwwksHncmhY0PQKI
LZ5TOwcAho+1BRqRITIuyFT8in9nWwAe4jODNCp5glObPYiq7aH8z/0iciQ0Y4ApwhRunx1LKFkG
mXSBzf7zuji5c4BqrABdHXcQyBezwyGH/eX/8Kqf3AcSYQI2gNCJQGHznN4qUO06dhVU+8wA6wX9
xK+tMMuV2HiJwDeo71MlFc/JHQhFFhn/v5o6nrkYv5NFkqpvVoLIexYtmPIZ00ccCHjmn8flxDwD
EcgcexzUM1AjAp32fPnM1s6oK4iOnN/H5cRWAbLdo02jzXanwYUq4Xa7zy4Gxz4DyiQApr9M59Y1
PyEvEbFkCO2OvSBJnQksJgmUX2HRbB1s40wTwkDo5mzX6eQyaHi4RyeQqaQAYoBDBAWGzTO7IhyN
YgMqIqJut3m2y35Cu0Ely7+12P+5u6DLJBJwGH+d+73COqVl0dojjszWPG4d9BNaBSLoo+8HsqmC
wlFIiP5rlk/dBUXRqamQaYDS49R8RrqiBPDyKHeJs0B6gEaaP92h2VnAaaSgBDvYn6HlyZ0FGDGP
tggqJx7xN4RSfp2GXbto2fiMHBbwLNtNcnreErisowNo+YwWElFF/TNXMvOcyanpdDzR4bVdhZML
Ibm5hArvcQdCO6PrD7/5zzTC/ECINANBFmm17eVwelckDt+xeBPSCYKxAWWP36iqp2YRRwE8BuLO
YJs2z8kZR3oRBZPPUXtBk89EpVX0+f5rxz9dBUfhCiWHSUlm+/PTK7gBRj12L+g4hWSWkHj57Rw/
XQXTOUP2EC1AKC42z8mtAl0solp41F4QFyWld1DMv5xCzv3TVYAw8YyAWzRG/9oMmwFPyF2iIco5
NoDAXRKN0Q5QxO27nlWfsAuWMMII8G1/fnLugohutsbqP3edybTRN8Sr/rP6NFsFOs9wGvEoQGpv
rOPWSzupvbDhRD3uRFB+Iq1AtfFZp0lyBDCT/BKFidM7CgBGjzQIJJthucBhFBw44pkZBFGI5YKk
R+/XUTi5KxJPToiOHrcJrDOowEHm0a+yeealJ1XGLAqP5NcyneBRsARX7bGrQBqRNj3yaJtn5jSC
1iINx54DpnpyZ2ErC3ns/MkraTBt/c6l7l6OJJ5MUaL87Ugx4CkZRHzdo3cBoQEFNohKfuPPnq4C
IFW8SUv0mm13yQlejvRjHXsWCCOB4guFk+0sZ3bRIqECglVoZm+fEzwRytEFGIHEorOfcuuvvbBn
ETbABBZKUNOd2FlACePooIEDDwgJi/g7e/j0LFCAEnB+SlC/Ad2ntQoCq3nsKmgafTvgkXG9n70X
bJGDpfQCQGN7Fk7PIuggS460CBpVd6F0QLPt9mHHP90LDpETbFL0t//yIU4vsUQD9NGeEnsBQBoJ
tD8bmXZXAXpBPCUuCBAKp2YRYDaAE/PY0yABX0W7lfARdPL22V0CnUwC/bqwNf5eotMyCqrAHh95
HHTAWLBXCVHV7TOLHi3cCBh2INj+lW/Znr8TcpbwGI/ONhM+geIWgtm/MoyzwAHTCBOAxQX523Se
1l4gKXY0elFkEoTiDloNzzpLG+Qe+tEq2l+nZhREA8bRmRQD0D4bABLZZ+cPWgf+s//P3dUst3Ec
4VfZysV2VRwHoChKh7iKAEFSIkHRBERXfBsAI2DExQ68P5TBVKpyyUPknJMPueWYG98kT5KvdzEU
erAiQExbZMQqyQJJ9/b29PR093R/3aTKtbuj44lpAaDZQi0CZdvLuWeAKi2/fIuAvYIkCypcFz9/
ehYB/IcekN/uoIMD2wBw/4stz/0E5Fb/QHgAkMLieHhyOwItfqFpJbwkcFMx15yQWpe9JNSvYswi
gLSAoF1+Pb18ElCVQrcCXh9NnAgeCeK0/OJSQIsjgKlKGLPKIDxgK2xwgt5BI7QnJh51COTA6GwJ
fmHtLzjEgFUCS8AIwA1CoSP7VYJSqIhX3TL0+XvWSVimS5Z+6NIn5ZMW//viFVcfzp7l3st989jo
VKXDybz8wXzB6JmaAn+hpWNzo5c7+ptY449s/Ol3jMkl3+g+qm2b5Sq6MEPlaBFSAmEFhFLuxFFP
xddqZFNHjEjTzJlQ0keFyvVUxYxnKqQOJXxsk1GRqsxRIoZR/eg+Vigb24j5DAJO1bhgHOPCMpzy
uUrUlJMltKb7JVGnnXdZwFWddYAn1UXNw3++4IakiXtq3H05fV/eMSD+kek1G+6e380eZ3fup2Pi
PuEr0Vi3EJVE79ugLRuba8PIkrP7UVTb7ftWqm5M7OiUK7NWa9YzS+vJTBTV+oay2raxnQ64CKh7
L5RuZ1j4xol8+1Cyh6lOhpPoqDDYmY5cafkkiKv4KlbJKHqV0X+YoaJJjqHMHxVzj2uUf4eT7RUp
tsaUqQbGuIUTPq+s6txRKg02YYWHCuJcp4WjUhFFWBxK9G1a4AhgzGJSdjjdS53om0Lz8xCNduso
P94xgJsXLP+Xdwy0sXtGbNfvrF2F9Wb1CNhlCe13t6CkkZQNDlXIrv7FDK2jU+q5hAnsKeCdRedw
ZlMdkbXqmp+hnhyPCqPk3IO396veJibXo6iXwyFkxrBE3g4VTxsEUhVH+1MNRDW2rFXg8OkFADNI
j6xf2rZKzWCgFYPqQtSNWg6qHfzkG1T0H28DE9Rs+AZe5v+3C5zUJIVCOmGWWi5gzNvzWVownSMc
nE8u2Ib6cKRuFNQ5NTNHq+SXalpCSb9KPS0jWO5golmqNPMjy4vrYLKp+tkxVwqAklqhRF/bdOSJ
QMKVxohUZXLHXskt9QeFcnuqByrhJhOxUzjdN1NPBpQ1DWX2B6Bcpo5MKQKq/w6l2lPFyET7qfK8
f6C4CRAHpCg36ZQyDGV5cSARz1FnatKVc0kiafOjzvKopZIrxy9JvEkTbkPZ/7OeamYpkfEPp3pm
IyjdV1nk+zAlElsoz0cWZKNeMRjVIJ+iAV3CLPeLZFAXcyE5BHv3UkBG+4Mi6hYZ08gFdQG1/MtF
p9e5uOwc/DUi5dEpBObrP+YyY7AfMGFwJ4pbDnSjrrU2y+d3Z5Gj/Tx5pDsXyTlZ26aSll/hN3NB
9tNiwFc2fFPtQ96IJkv/uqXSQcHjDgGl2U/GhYl5VEkTEEM3LHGLzAvznQiNLZRuf6JhFSdIhzLS
Ema9reawYHUWgGpEQhlve9pByFyhNA8ssKC9oIXQNqToJtGFnhWD2AwdTTqEaCpQ6BMQ7fpBtISB
xaXBCDFoMdOORWKYGjFCGT6G+2ccmdL5IRSHUKqvocfe+qErMJxuV6XIU1NA7miVLO/eF21uGLx0
bZJnCPoV94YlHJNzAK/nli6qWLoCGIPuLbZPIlTpihOT51lpTc/0teEWhOa6hq5n9ZTTYuh5nSKW
D+lVM1Kjkv2+HagxlxKVh4Ty3y/Sq0o+beilzeqMYbO51mVYnxKpBHVpkiFYLt8oh2GvrIJJ/DSP
wLnRSrF/s0l0adKxqTXy8IzCBfi2d+8TBBS5ZRNlUrav0Tsaznkbd6JDxVVqT8DE9RT3igAZGc5s
j3KPnQLX2rnh+Rlg8AmQL3ObcGHyye2vsZ7OHUmyopiP4T4GmCN6ga7CE3gohh43Glccuo+r7VWd
AtHXh0gKDfU3jiy9xA6Gya49FZfd5s7n9fxRc/QF3hzAnUflR+6d+LtPeiVQIR2eA8aB8FGl+b3/
Y93lx8i88VN67X5Yf6ztJ6iESVkUKHB27cPQeXmshoARRbHR2BTTZbMgkYFt2QyCLc/0Y53eaEx6
9EomJDwVMK+81LyEX9Iq4jFua9gKUgfzR+3drhTjQCdTlbJcnkTS7VUKMfArw+cCCtfJcuttDupH
CBVC+0YPJ1y2Eqf1oVm5N6XRVaHcHqrU6joHWKKmoTqSHZN0IlMxZyjLR2aAq0wvS09Du4MJIzJL
Ms38oPUVaOvt5ZFOkXLhZCXkgLv0IXORCfA2VAjt1MLdZKYBaMfhdI+LBDaHCQEtzOF0Xw1XjAM6
4wTo5irm3EqEt6916ikYpjOGM/saGb2umnMvu0QlDlWHU4UJwVwbCP0lmKzJJ4XvmqA7MpxyL7bX
6spnWUDGpwZ2HYEM7hy8K3gC2w4WSPGLng5skY4drTKXJZGT7dp4BJkwursCsTRyZIrnsBq7Aoai
S7adMSuR7D3TSL2k5EawfFhjT8AfPrPpB14Lh2HC7g22j54xONLzehoS2eNzm+bFWPFKB4kSrAuL
U45vPHRYhcuBdrT2CRPWSuie65VWEwlHng+SiDp6M69Op0kgCMEMXysEdOnIUSITgblc7uP2qtb7
oEf88ACshgRZk99Uu84Rq1gWMMdvr6gUirk/QBp0j9leFIuyhxOTjEeWh43PBHTuEs7VEHrXxghW
x2wpE+rNCtUPurVAAe045QotEdX0dOqXrtD041COUfytI/sOzgur1cB4Xol6JhjmfALaQz3yIz3g
lkn4cyeY2XvNpA2YMkDiCzi2t38n818XmmFkISA1MZagsYPmRqDHrX/c4yU50W0N/duktoGaTqBP
K10vPK1mhygxXfM7rK/psVJv7/xCW0yR8jfM4pU3vJSsT6w2KIvsbcQH0s28Uxv982EUO0Vq+e00
YVCs2IuHsVnt5roK5rIEP0wElHxUsScHtFQGCqJnC1igGp6r7rEgnt/QTuAcY2YzxloT4AXw9zGs
CrjsYQt5jmrIsW87CbhzF4A++AOcZNyx7K48pfg4uRn+9kb149AZ5Ski+pLRyg+YeiALNhqAObm3
WnLTB7UQYJhhTaU95jZgMwF+dQfvR9Od7r3u3/RxXZ3Zmc3VlC8VatQwTuMFYNcxXA+TR5/fm3Db
+GFqPEn1wC06eRaY3AfIQKgDWtyBsglMmJV9uMVq3VX7R5+IrF4QiCPNyNqB64tZ2+i/dlzVOGfV
+z3eKUW2eZMzaklS/w9nUDxGu4dycidtEMg7opgOkeky0RUjuSSmDXd/y+bZB79hT4IuIkfmWjYF
UhStIi2SkVkWwY4A2fZEsdBu9cB8uFxdaRs52VR80rZYvWXGaYi4xkGcz2u25YaLd6CndohaKVjV
9c8T0MA2GjBTyzsK1pf4rk/Ut+3UpryaU6Jc5q75qnQJ68sN7z1qNlyGtprp6FKnIxYV33s4b0j5
4L1BbpKXBj5f8WYfrp2d8XyWO/0j8yRRFtL5GaAKFnYvptblRDNTRYicoereQZVVyslKxMKdfGLs
jJtridokKiY+Un7f+QuBxOeRGvBNSFMzQqV7NPGOgVUf/OGKtqoIKLsP57V9++9cR6OvXl1br1oN
6Ivh5E90MmfaWxOYPVwWp2bgewWN1dB0C7pwdPMJO1zKCWmhCgF+PSk8Ezhsu+huHqsMYCZuncj+
YCSN+7j9cYibOJvnzAhjhqgE3Vh9YF4HUA1FyHpEBXZxFwfp0L8dEpFtQTWuvByy8VxgL3cVUfYj
6obEMde1N2R//UJ1iSKWMwMX3+lAqcESR0ZJlZ9EmGTkHrP9zqjM8Lctk2WqcORKriW6Fy5ufy0S
w08kjAtwz9me7QtEJl5PEk1RDDVsPT0fTnQca0S/FS0SRYmDGUy6yjut5CCbEiUXPbpj4BeIgNdz
77C9mHsEs6CiU229ex0ayRYuEcBscZXGiBkBuuhW4wGmxMnftzxKaxJ6eLAIbv9po76d3v5a1i2e
p7f/SoaG52mbOwKyRo+p8VJ5uKUIf4G+Sm58A92U6CR/O17Z4BJVLsgTXKEqNDpUGXOLmhIVI8DS
M/6VnAjaHfIw1Fbllqu0SRIH7E8rMQhmV7inbG81fjLTgRp8YO5WUwIJoMrd91b2t0TJSMukUR/O
HKvCQL4+XBz7g7lma4fhELgo/CPGV+/hzhOGen089Xh52CZFOF9gIvbdGFEtmvr5USGg/fuorxgo
854TFnDV9lPgJ/DzUiAsANTDOEb3ajZxml6aFwFBdAH3huJzRlaC4UnhL5rAQdZC/pjv0h0BXpEW
HdgRXzOJY6yXmugUGB0sFSGRMQDSAQcWlDgXgXw6jk7or97+xbI6YPay+7j9afMKvS/o3ORCBqS6
CGWfqsC2eK1m3DQ0JEAETubpeH7jmzOcMuFiqG75T6yXYG3sCIi4OtFraAsoxgngrq4mqyIR2Nen
it9JoOwnXM6oilJ2ZYtIoJGiCg0XhJ4uS3imqAwemWseLTckcBpAWM39PS1xFXGmZzxObuwJLB1B
haLroa40DEM+wlXjHPXzK4os0WBzDlBdM5uttL7fW5Gw4RUVmqXHagaz4d6/dCwkQF76E2X8Suwm
DX8Njcf76r1ZlTTcdQnSBjkrR6fysSQ4RkBLbqGvHU0Ji/T2ZqBrxCHRAnFpdA7UXiYPCVP3BlVj
9jp6laMgYBZ9F3Vw72jzYrEzlx/XwHQ6gQVYPPCkSFQ2QQz5XeT+aeoeuocJio6L7X2e3gx3+/G8
zt6gYErC9+ma0QiFwB2V5Y5d0tkKmvPT+yzb0DYspNabmCsUYiWQ2t0/K/Tp5YeinBL1WCJXFThV
FBYoNfF///aP7Io+HaVzXDyBg2PcnQIWp06oKDvEUE+BXEDfoJ7h21ONlqXlN9zDdBzM0HXfClAM
jaDgyql79t2BUXaOeMlEP6A+RrGc18u93b2mxN3Egb0aWQiwr64QRho+MeDlHtUmrl28R0xwlDWl
X2CGo66AVqJJB/HAOxtf1Vi352gSALbwy+fPUXL/4gWKgNca2Mdb97pyyFAtWH4b2sSY9bL8rQ5V
dblRM/f8SHAmRl39cehb8vL/J1HaX4FoA3hSTS1LikjcgrXQLe4jIArE1T2aPWFrMaEkwva2JSCt
r080Zvsk42/qjjWJqo0yO0CYn0D9oakUdc+R6G1tW+tMDpyMytEnj0SiwfXQvOcJegF//xD9e4TQ
6wDky54qM0xXc1X3YrFv6E8tBoOgQXW+kguTmAS0oF+ma2ixqQ/qrvmFUpG8iVdiSgYwFVl4sNo4
UXxsadhQTMcavZoLDS3foTs8QM907L7HNAsNMk7RtnfITgww+HF75yiRyjYkbnTbkxRBH+BIa87h
hgR0zJn+ELVVXNOoJ9G9eGY8jEiJes1LlaDQtGCyloB9O0MhEqcqsWdJwD9pJLo4kA4aCd0LbK92
5yYfAq6v9nBB247AA9QM+MD0CjWFnC8FsrfnEAyX+UuB7YhDKpuouD5Tt9q193ALUyHgHesYOLO/
j/Yz4ExmKIAqjU2fdiyCXUSb7SKZMD8F3VThi9K3V4BeYVIrh7xXp+X22tRH/phzK5H77xdonveY
FdDMH7G8pgITPSxypGWcXMucm0R55oqT2Vwf327Q6kCJWAKidZt2me9ddGxhcDpCKnQz09BoCTiL
t8sDbjBHJ7Fp9KZAXgn+Yq0bhxHGzzC79dnuCwR5aGhcX7pfF/18psCnpiUyNPBZfpsnEt7V9GN+
3resFLu9PEnVMXDf6MEjbQGIy/amxEXJRZF5t0ZNibRa//Y/qBub6+UtiW5b9/FTlnVZXzqL2P/z
aH9d46xblnKtFup7Tyi/0k25/DZPQ/vrOna/wLesaRd+Ym+5rBpO0fk8ZfqNYYzw6/v/AQAA//8=
</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solidFill>
      <a:srgbClr val="FAF6EE"/>
    </a:solidFill>
    <a:ln cap="rnd">
      <a:solidFill>
        <a:schemeClr val="bg1">
          <a:lumMod val="85000"/>
        </a:schemeClr>
      </a:solidFill>
    </a:ln>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2">
  <a:schemeClr val="accent2"/>
</cs:colorStyle>
</file>

<file path=xl/charts/colors11.xml><?xml version="1.0" encoding="utf-8"?>
<cs:colorStyle xmlns:cs="http://schemas.microsoft.com/office/drawing/2012/chartStyle" xmlns:a="http://schemas.openxmlformats.org/drawingml/2006/main" meth="withinLinear" id="16">
  <a:schemeClr val="accent3"/>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6">
  <a:schemeClr val="accent3"/>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image" Target="../media/image3.png"/><Relationship Id="rId21" Type="http://schemas.openxmlformats.org/officeDocument/2006/relationships/image" Target="../media/image15.png"/><Relationship Id="rId7" Type="http://schemas.openxmlformats.org/officeDocument/2006/relationships/chart" Target="../charts/chart8.xml"/><Relationship Id="rId12" Type="http://schemas.openxmlformats.org/officeDocument/2006/relationships/chart" Target="../charts/chart12.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image" Target="../media/image10.svg"/><Relationship Id="rId20" Type="http://schemas.openxmlformats.org/officeDocument/2006/relationships/image" Target="../media/image14.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image" Target="../media/image9.png"/><Relationship Id="rId10" Type="http://schemas.openxmlformats.org/officeDocument/2006/relationships/chart" Target="../charts/chart10.xml"/><Relationship Id="rId19" Type="http://schemas.openxmlformats.org/officeDocument/2006/relationships/image" Target="../media/image13.png"/><Relationship Id="rId4" Type="http://schemas.openxmlformats.org/officeDocument/2006/relationships/image" Target="../media/image4.svg"/><Relationship Id="rId9" Type="http://schemas.microsoft.com/office/2014/relationships/chartEx" Target="../charts/chartEx2.xml"/><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2</xdr:col>
      <xdr:colOff>487680</xdr:colOff>
      <xdr:row>3</xdr:row>
      <xdr:rowOff>15240</xdr:rowOff>
    </xdr:from>
    <xdr:to>
      <xdr:col>10</xdr:col>
      <xdr:colOff>182880</xdr:colOff>
      <xdr:row>18</xdr:row>
      <xdr:rowOff>15240</xdr:rowOff>
    </xdr:to>
    <xdr:graphicFrame macro="">
      <xdr:nvGraphicFramePr>
        <xdr:cNvPr id="2" name="Chart 1">
          <a:extLst>
            <a:ext uri="{FF2B5EF4-FFF2-40B4-BE49-F238E27FC236}">
              <a16:creationId xmlns:a16="http://schemas.microsoft.com/office/drawing/2014/main" id="{E89325E3-24AF-BDA6-5EF8-86F9B99986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114300</xdr:colOff>
      <xdr:row>19</xdr:row>
      <xdr:rowOff>1</xdr:rowOff>
    </xdr:from>
    <xdr:to>
      <xdr:col>11</xdr:col>
      <xdr:colOff>114300</xdr:colOff>
      <xdr:row>26</xdr:row>
      <xdr:rowOff>175261</xdr:rowOff>
    </xdr:to>
    <mc:AlternateContent xmlns:mc="http://schemas.openxmlformats.org/markup-compatibility/2006" xmlns:a14="http://schemas.microsoft.com/office/drawing/2010/main">
      <mc:Choice Requires="a14">
        <xdr:graphicFrame macro="">
          <xdr:nvGraphicFramePr>
            <xdr:cNvPr id="3" name="retailer">
              <a:extLst>
                <a:ext uri="{FF2B5EF4-FFF2-40B4-BE49-F238E27FC236}">
                  <a16:creationId xmlns:a16="http://schemas.microsoft.com/office/drawing/2014/main" id="{B0B49CC5-94C7-E97F-A7E3-1E2DC5B704A6}"/>
                </a:ext>
              </a:extLst>
            </xdr:cNvPr>
            <xdr:cNvGraphicFramePr/>
          </xdr:nvGraphicFramePr>
          <xdr:xfrm>
            <a:off x="0" y="0"/>
            <a:ext cx="0" cy="0"/>
          </xdr:xfrm>
          <a:graphic>
            <a:graphicData uri="http://schemas.microsoft.com/office/drawing/2010/slicer">
              <sle:slicer xmlns:sle="http://schemas.microsoft.com/office/drawing/2010/slicer" name="retailer"/>
            </a:graphicData>
          </a:graphic>
        </xdr:graphicFrame>
      </mc:Choice>
      <mc:Fallback xmlns="">
        <xdr:sp macro="" textlink="">
          <xdr:nvSpPr>
            <xdr:cNvPr id="0" name=""/>
            <xdr:cNvSpPr>
              <a:spLocks noTextEdit="1"/>
            </xdr:cNvSpPr>
          </xdr:nvSpPr>
          <xdr:spPr>
            <a:xfrm>
              <a:off x="7101840" y="34747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304800</xdr:colOff>
      <xdr:row>18</xdr:row>
      <xdr:rowOff>114301</xdr:rowOff>
    </xdr:from>
    <xdr:to>
      <xdr:col>7</xdr:col>
      <xdr:colOff>304800</xdr:colOff>
      <xdr:row>26</xdr:row>
      <xdr:rowOff>137161</xdr:rowOff>
    </xdr:to>
    <mc:AlternateContent xmlns:mc="http://schemas.openxmlformats.org/markup-compatibility/2006" xmlns:a14="http://schemas.microsoft.com/office/drawing/2010/main">
      <mc:Choice Requires="a14">
        <xdr:graphicFrame macro="">
          <xdr:nvGraphicFramePr>
            <xdr:cNvPr id="4" name="store_location">
              <a:extLst>
                <a:ext uri="{FF2B5EF4-FFF2-40B4-BE49-F238E27FC236}">
                  <a16:creationId xmlns:a16="http://schemas.microsoft.com/office/drawing/2014/main" id="{75858141-3207-45C3-3FE2-4891F7E609BE}"/>
                </a:ext>
              </a:extLst>
            </xdr:cNvPr>
            <xdr:cNvGraphicFramePr/>
          </xdr:nvGraphicFramePr>
          <xdr:xfrm>
            <a:off x="0" y="0"/>
            <a:ext cx="0" cy="0"/>
          </xdr:xfrm>
          <a:graphic>
            <a:graphicData uri="http://schemas.microsoft.com/office/drawing/2010/slicer">
              <sle:slicer xmlns:sle="http://schemas.microsoft.com/office/drawing/2010/slicer" name="store_location"/>
            </a:graphicData>
          </a:graphic>
        </xdr:graphicFrame>
      </mc:Choice>
      <mc:Fallback xmlns="">
        <xdr:sp macro="" textlink="">
          <xdr:nvSpPr>
            <xdr:cNvPr id="0" name=""/>
            <xdr:cNvSpPr>
              <a:spLocks noTextEdit="1"/>
            </xdr:cNvSpPr>
          </xdr:nvSpPr>
          <xdr:spPr>
            <a:xfrm>
              <a:off x="4853940" y="34061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1059180</xdr:colOff>
      <xdr:row>17</xdr:row>
      <xdr:rowOff>91441</xdr:rowOff>
    </xdr:from>
    <xdr:to>
      <xdr:col>4</xdr:col>
      <xdr:colOff>30480</xdr:colOff>
      <xdr:row>24</xdr:row>
      <xdr:rowOff>83821</xdr:rowOff>
    </xdr:to>
    <mc:AlternateContent xmlns:mc="http://schemas.openxmlformats.org/markup-compatibility/2006" xmlns:a14="http://schemas.microsoft.com/office/drawing/2010/main">
      <mc:Choice Requires="a14">
        <xdr:graphicFrame macro="">
          <xdr:nvGraphicFramePr>
            <xdr:cNvPr id="5" name="project_type">
              <a:extLst>
                <a:ext uri="{FF2B5EF4-FFF2-40B4-BE49-F238E27FC236}">
                  <a16:creationId xmlns:a16="http://schemas.microsoft.com/office/drawing/2014/main" id="{6266F363-EDFE-4731-837A-7B5DF3FAED31}"/>
                </a:ext>
              </a:extLst>
            </xdr:cNvPr>
            <xdr:cNvGraphicFramePr/>
          </xdr:nvGraphicFramePr>
          <xdr:xfrm>
            <a:off x="0" y="0"/>
            <a:ext cx="0" cy="0"/>
          </xdr:xfrm>
          <a:graphic>
            <a:graphicData uri="http://schemas.microsoft.com/office/drawing/2010/slicer">
              <sle:slicer xmlns:sle="http://schemas.microsoft.com/office/drawing/2010/slicer" name="project_type"/>
            </a:graphicData>
          </a:graphic>
        </xdr:graphicFrame>
      </mc:Choice>
      <mc:Fallback xmlns="">
        <xdr:sp macro="" textlink="">
          <xdr:nvSpPr>
            <xdr:cNvPr id="0" name=""/>
            <xdr:cNvSpPr>
              <a:spLocks noTextEdit="1"/>
            </xdr:cNvSpPr>
          </xdr:nvSpPr>
          <xdr:spPr>
            <a:xfrm>
              <a:off x="2750820" y="3200401"/>
              <a:ext cx="1828800" cy="1272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426720</xdr:colOff>
      <xdr:row>18</xdr:row>
      <xdr:rowOff>137161</xdr:rowOff>
    </xdr:from>
    <xdr:to>
      <xdr:col>1</xdr:col>
      <xdr:colOff>563880</xdr:colOff>
      <xdr:row>24</xdr:row>
      <xdr:rowOff>121921</xdr:rowOff>
    </xdr:to>
    <mc:AlternateContent xmlns:mc="http://schemas.openxmlformats.org/markup-compatibility/2006" xmlns:a14="http://schemas.microsoft.com/office/drawing/2010/main">
      <mc:Choice Requires="a14">
        <xdr:graphicFrame macro="">
          <xdr:nvGraphicFramePr>
            <xdr:cNvPr id="6" name="brand">
              <a:extLst>
                <a:ext uri="{FF2B5EF4-FFF2-40B4-BE49-F238E27FC236}">
                  <a16:creationId xmlns:a16="http://schemas.microsoft.com/office/drawing/2014/main" id="{C716AA98-5B7B-4E79-C5D6-A954FB019C0F}"/>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426720" y="34290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320040</xdr:colOff>
      <xdr:row>17</xdr:row>
      <xdr:rowOff>144781</xdr:rowOff>
    </xdr:from>
    <xdr:to>
      <xdr:col>15</xdr:col>
      <xdr:colOff>320040</xdr:colOff>
      <xdr:row>23</xdr:row>
      <xdr:rowOff>53340</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5A086C8F-AA7B-3167-FD5C-478BA95AA7D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745980" y="3253741"/>
              <a:ext cx="1828800" cy="1165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449580</xdr:colOff>
      <xdr:row>25</xdr:row>
      <xdr:rowOff>83820</xdr:rowOff>
    </xdr:from>
    <xdr:to>
      <xdr:col>1</xdr:col>
      <xdr:colOff>586740</xdr:colOff>
      <xdr:row>39</xdr:row>
      <xdr:rowOff>104775</xdr:rowOff>
    </xdr:to>
    <mc:AlternateContent xmlns:mc="http://schemas.openxmlformats.org/markup-compatibility/2006" xmlns:a14="http://schemas.microsoft.com/office/drawing/2010/main">
      <mc:Choice Requires="a14">
        <xdr:graphicFrame macro="">
          <xdr:nvGraphicFramePr>
            <xdr:cNvPr id="7" name="City">
              <a:extLst>
                <a:ext uri="{FF2B5EF4-FFF2-40B4-BE49-F238E27FC236}">
                  <a16:creationId xmlns:a16="http://schemas.microsoft.com/office/drawing/2014/main" id="{706C2C32-863A-8CE6-CEEE-0CFBB335BB54}"/>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49580" y="46558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457200</xdr:colOff>
      <xdr:row>1</xdr:row>
      <xdr:rowOff>175260</xdr:rowOff>
    </xdr:from>
    <xdr:to>
      <xdr:col>12</xdr:col>
      <xdr:colOff>129540</xdr:colOff>
      <xdr:row>16</xdr:row>
      <xdr:rowOff>175260</xdr:rowOff>
    </xdr:to>
    <xdr:graphicFrame macro="">
      <xdr:nvGraphicFramePr>
        <xdr:cNvPr id="2" name="Chart 1">
          <a:extLst>
            <a:ext uri="{FF2B5EF4-FFF2-40B4-BE49-F238E27FC236}">
              <a16:creationId xmlns:a16="http://schemas.microsoft.com/office/drawing/2014/main" id="{C56660D0-61DE-A2DC-B805-8AFBC154E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53340</xdr:colOff>
      <xdr:row>3</xdr:row>
      <xdr:rowOff>38100</xdr:rowOff>
    </xdr:from>
    <xdr:to>
      <xdr:col>11</xdr:col>
      <xdr:colOff>22860</xdr:colOff>
      <xdr:row>18</xdr:row>
      <xdr:rowOff>38100</xdr:rowOff>
    </xdr:to>
    <xdr:graphicFrame macro="">
      <xdr:nvGraphicFramePr>
        <xdr:cNvPr id="2" name="Chart 1">
          <a:extLst>
            <a:ext uri="{FF2B5EF4-FFF2-40B4-BE49-F238E27FC236}">
              <a16:creationId xmlns:a16="http://schemas.microsoft.com/office/drawing/2014/main" id="{5990CF18-841F-EDBB-49AE-588BACAEC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373380</xdr:colOff>
      <xdr:row>5</xdr:row>
      <xdr:rowOff>7620</xdr:rowOff>
    </xdr:from>
    <xdr:to>
      <xdr:col>13</xdr:col>
      <xdr:colOff>571500</xdr:colOff>
      <xdr:row>20</xdr:row>
      <xdr:rowOff>53340</xdr:rowOff>
    </xdr:to>
    <mc:AlternateContent xmlns:mc="http://schemas.openxmlformats.org/markup-compatibility/2006">
      <mc:Choice xmlns:cx4="http://schemas.microsoft.com/office/drawing/2016/5/10/chartex" Requires="cx4">
        <xdr:graphicFrame macro="">
          <xdr:nvGraphicFramePr>
            <xdr:cNvPr id="5" name="Chart 4">
              <a:extLst>
                <a:ext uri="{FF2B5EF4-FFF2-40B4-BE49-F238E27FC236}">
                  <a16:creationId xmlns:a16="http://schemas.microsoft.com/office/drawing/2014/main" id="{B85D8FD2-E355-06C4-EBEE-B5B5A2C0ACB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239000" y="922020"/>
              <a:ext cx="4465320" cy="27889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262890</xdr:colOff>
      <xdr:row>1525</xdr:row>
      <xdr:rowOff>38100</xdr:rowOff>
    </xdr:from>
    <xdr:to>
      <xdr:col>11</xdr:col>
      <xdr:colOff>567690</xdr:colOff>
      <xdr:row>1540</xdr:row>
      <xdr:rowOff>38100</xdr:rowOff>
    </xdr:to>
    <xdr:graphicFrame macro="">
      <xdr:nvGraphicFramePr>
        <xdr:cNvPr id="2" name="Chart 1">
          <a:extLst>
            <a:ext uri="{FF2B5EF4-FFF2-40B4-BE49-F238E27FC236}">
              <a16:creationId xmlns:a16="http://schemas.microsoft.com/office/drawing/2014/main" id="{C057C188-18C9-181D-9D2C-5DE77C3E24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144780</xdr:colOff>
      <xdr:row>5</xdr:row>
      <xdr:rowOff>7620</xdr:rowOff>
    </xdr:from>
    <xdr:to>
      <xdr:col>11</xdr:col>
      <xdr:colOff>449580</xdr:colOff>
      <xdr:row>20</xdr:row>
      <xdr:rowOff>7620</xdr:rowOff>
    </xdr:to>
    <xdr:graphicFrame macro="">
      <xdr:nvGraphicFramePr>
        <xdr:cNvPr id="3" name="Chart 2">
          <a:extLst>
            <a:ext uri="{FF2B5EF4-FFF2-40B4-BE49-F238E27FC236}">
              <a16:creationId xmlns:a16="http://schemas.microsoft.com/office/drawing/2014/main" id="{7FF56FAC-1498-EC54-FA6C-08A6D13B66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457200</xdr:colOff>
      <xdr:row>3</xdr:row>
      <xdr:rowOff>148590</xdr:rowOff>
    </xdr:from>
    <xdr:to>
      <xdr:col>13</xdr:col>
      <xdr:colOff>152400</xdr:colOff>
      <xdr:row>18</xdr:row>
      <xdr:rowOff>148590</xdr:rowOff>
    </xdr:to>
    <xdr:graphicFrame macro="">
      <xdr:nvGraphicFramePr>
        <xdr:cNvPr id="2" name="Chart 1">
          <a:extLst>
            <a:ext uri="{FF2B5EF4-FFF2-40B4-BE49-F238E27FC236}">
              <a16:creationId xmlns:a16="http://schemas.microsoft.com/office/drawing/2014/main" id="{64FF4992-22A6-B7C1-8420-CBE6E6FD45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426720</xdr:colOff>
      <xdr:row>22</xdr:row>
      <xdr:rowOff>91440</xdr:rowOff>
    </xdr:from>
    <xdr:to>
      <xdr:col>4</xdr:col>
      <xdr:colOff>1287780</xdr:colOff>
      <xdr:row>37</xdr:row>
      <xdr:rowOff>91440</xdr:rowOff>
    </xdr:to>
    <xdr:graphicFrame macro="">
      <xdr:nvGraphicFramePr>
        <xdr:cNvPr id="3" name="Chart 2">
          <a:extLst>
            <a:ext uri="{FF2B5EF4-FFF2-40B4-BE49-F238E27FC236}">
              <a16:creationId xmlns:a16="http://schemas.microsoft.com/office/drawing/2014/main" id="{9D31188A-EEF7-956C-FDA6-6C56F1E8C5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88174</xdr:colOff>
      <xdr:row>0</xdr:row>
      <xdr:rowOff>59871</xdr:rowOff>
    </xdr:from>
    <xdr:to>
      <xdr:col>23</xdr:col>
      <xdr:colOff>80554</xdr:colOff>
      <xdr:row>3</xdr:row>
      <xdr:rowOff>136071</xdr:rowOff>
    </xdr:to>
    <xdr:sp macro="" textlink="">
      <xdr:nvSpPr>
        <xdr:cNvPr id="2" name="Rectangle: Rounded Corners 1">
          <a:extLst>
            <a:ext uri="{FF2B5EF4-FFF2-40B4-BE49-F238E27FC236}">
              <a16:creationId xmlns:a16="http://schemas.microsoft.com/office/drawing/2014/main" id="{8BE8F6CA-4CE3-55D3-0EC8-1F1AED0F21EF}"/>
            </a:ext>
          </a:extLst>
        </xdr:cNvPr>
        <xdr:cNvSpPr/>
      </xdr:nvSpPr>
      <xdr:spPr>
        <a:xfrm>
          <a:off x="88174" y="59871"/>
          <a:ext cx="14013180" cy="631371"/>
        </a:xfrm>
        <a:prstGeom prst="roundRect">
          <a:avLst/>
        </a:prstGeom>
        <a:solidFill>
          <a:srgbClr val="F8EFE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rgbClr val="284E3F"/>
              </a:solidFill>
              <a:latin typeface="Berlin Sans FB Demi" panose="020E0802020502020306" pitchFamily="34" charset="0"/>
            </a:rPr>
            <a:t>          Home Improvement Product Sales Performance Dashboard</a:t>
          </a:r>
        </a:p>
      </xdr:txBody>
    </xdr:sp>
    <xdr:clientData/>
  </xdr:twoCellAnchor>
  <xdr:twoCellAnchor>
    <xdr:from>
      <xdr:col>0</xdr:col>
      <xdr:colOff>114300</xdr:colOff>
      <xdr:row>4</xdr:row>
      <xdr:rowOff>0</xdr:rowOff>
    </xdr:from>
    <xdr:to>
      <xdr:col>3</xdr:col>
      <xdr:colOff>464820</xdr:colOff>
      <xdr:row>56</xdr:row>
      <xdr:rowOff>30480</xdr:rowOff>
    </xdr:to>
    <xdr:sp macro="" textlink="">
      <xdr:nvSpPr>
        <xdr:cNvPr id="3" name="Rectangle: Single Corner Rounded 2">
          <a:extLst>
            <a:ext uri="{FF2B5EF4-FFF2-40B4-BE49-F238E27FC236}">
              <a16:creationId xmlns:a16="http://schemas.microsoft.com/office/drawing/2014/main" id="{7ED3E664-8EEC-0979-37FB-388F3597F6C2}"/>
            </a:ext>
          </a:extLst>
        </xdr:cNvPr>
        <xdr:cNvSpPr/>
      </xdr:nvSpPr>
      <xdr:spPr>
        <a:xfrm>
          <a:off x="114300" y="731520"/>
          <a:ext cx="2179320" cy="9540240"/>
        </a:xfrm>
        <a:prstGeom prst="round1Rect">
          <a:avLst/>
        </a:prstGeom>
        <a:solidFill>
          <a:srgbClr val="F4ECD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2000">
            <a:solidFill>
              <a:srgbClr val="284E3F"/>
            </a:solidFill>
            <a:latin typeface="Berlin Sans FB" panose="020E0602020502020306" pitchFamily="34" charset="0"/>
          </a:endParaRPr>
        </a:p>
        <a:p>
          <a:pPr algn="l"/>
          <a:r>
            <a:rPr lang="en-IN" sz="2000">
              <a:solidFill>
                <a:srgbClr val="284E3F"/>
              </a:solidFill>
              <a:latin typeface="Berlin Sans FB" panose="020E0602020502020306" pitchFamily="34" charset="0"/>
            </a:rPr>
            <a:t>     Filters</a:t>
          </a:r>
        </a:p>
      </xdr:txBody>
    </xdr:sp>
    <xdr:clientData/>
  </xdr:twoCellAnchor>
  <xdr:twoCellAnchor>
    <xdr:from>
      <xdr:col>3</xdr:col>
      <xdr:colOff>601980</xdr:colOff>
      <xdr:row>4</xdr:row>
      <xdr:rowOff>38100</xdr:rowOff>
    </xdr:from>
    <xdr:to>
      <xdr:col>22</xdr:col>
      <xdr:colOff>563880</xdr:colOff>
      <xdr:row>9</xdr:row>
      <xdr:rowOff>60960</xdr:rowOff>
    </xdr:to>
    <xdr:grpSp>
      <xdr:nvGrpSpPr>
        <xdr:cNvPr id="12" name="Group 11">
          <a:extLst>
            <a:ext uri="{FF2B5EF4-FFF2-40B4-BE49-F238E27FC236}">
              <a16:creationId xmlns:a16="http://schemas.microsoft.com/office/drawing/2014/main" id="{E82257AB-EA73-8E72-CAA3-DE24CBAC5487}"/>
            </a:ext>
          </a:extLst>
        </xdr:cNvPr>
        <xdr:cNvGrpSpPr/>
      </xdr:nvGrpSpPr>
      <xdr:grpSpPr>
        <a:xfrm>
          <a:off x="2430780" y="778329"/>
          <a:ext cx="11544300" cy="948145"/>
          <a:chOff x="2354580" y="784860"/>
          <a:chExt cx="9364980" cy="937260"/>
        </a:xfrm>
      </xdr:grpSpPr>
      <xdr:sp macro="" textlink="KPI!E7">
        <xdr:nvSpPr>
          <xdr:cNvPr id="6" name="Rectangle: Top Corners Rounded 5">
            <a:extLst>
              <a:ext uri="{FF2B5EF4-FFF2-40B4-BE49-F238E27FC236}">
                <a16:creationId xmlns:a16="http://schemas.microsoft.com/office/drawing/2014/main" id="{5F69C4F4-5DBC-0CC2-8B60-49E699EF3E23}"/>
              </a:ext>
            </a:extLst>
          </xdr:cNvPr>
          <xdr:cNvSpPr/>
        </xdr:nvSpPr>
        <xdr:spPr>
          <a:xfrm>
            <a:off x="2354580" y="792480"/>
            <a:ext cx="1394460" cy="906780"/>
          </a:xfrm>
          <a:prstGeom prst="round2SameRect">
            <a:avLst/>
          </a:prstGeom>
          <a:solidFill>
            <a:srgbClr val="CBDDC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US" sz="1200" b="1" i="0" u="none" strike="noStrike">
                <a:solidFill>
                  <a:srgbClr val="284E3F"/>
                </a:solidFill>
                <a:latin typeface="Aptos Narrow"/>
              </a:rPr>
              <a:t>Total Sales</a:t>
            </a:r>
            <a:fld id="{A19B57E4-10A0-4529-9AC9-E18BF7AA61B8}" type="TxLink">
              <a:rPr lang="en-US" sz="1600" b="1" i="0" u="none" strike="noStrike">
                <a:solidFill>
                  <a:srgbClr val="284E3F"/>
                </a:solidFill>
                <a:latin typeface="Aptos Narrow"/>
              </a:rPr>
              <a:pPr algn="r"/>
              <a:t> $1,94,09,082 </a:t>
            </a:fld>
            <a:endParaRPr lang="en-IN" sz="1600" b="1">
              <a:solidFill>
                <a:srgbClr val="284E3F"/>
              </a:solidFill>
            </a:endParaRPr>
          </a:p>
        </xdr:txBody>
      </xdr:sp>
      <xdr:sp macro="" textlink="KPI!E9">
        <xdr:nvSpPr>
          <xdr:cNvPr id="7" name="Rectangle: Top Corners Rounded 6">
            <a:extLst>
              <a:ext uri="{FF2B5EF4-FFF2-40B4-BE49-F238E27FC236}">
                <a16:creationId xmlns:a16="http://schemas.microsoft.com/office/drawing/2014/main" id="{294B9636-F995-441F-9ED7-AD76E207020E}"/>
              </a:ext>
            </a:extLst>
          </xdr:cNvPr>
          <xdr:cNvSpPr/>
        </xdr:nvSpPr>
        <xdr:spPr>
          <a:xfrm>
            <a:off x="3924300" y="807720"/>
            <a:ext cx="1394460" cy="906780"/>
          </a:xfrm>
          <a:prstGeom prst="round2SameRect">
            <a:avLst/>
          </a:prstGeom>
          <a:solidFill>
            <a:srgbClr val="FCE6C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US" sz="1200" b="1" i="0" u="none" strike="noStrike">
                <a:solidFill>
                  <a:srgbClr val="284E3F"/>
                </a:solidFill>
                <a:latin typeface="Aptos Narrow"/>
                <a:ea typeface="+mn-ea"/>
                <a:cs typeface="+mn-cs"/>
              </a:rPr>
              <a:t>Total Units Sold</a:t>
            </a:r>
          </a:p>
          <a:p>
            <a:pPr marL="0" indent="0" algn="r"/>
            <a:fld id="{E1CCB9BD-E28D-43AD-8E53-66BB09DB61BA}" type="TxLink">
              <a:rPr lang="en-US" sz="1600" b="1" i="0" u="none" strike="noStrike">
                <a:solidFill>
                  <a:srgbClr val="284E3F"/>
                </a:solidFill>
                <a:latin typeface="Aptos Narrow"/>
                <a:ea typeface="+mn-ea"/>
                <a:cs typeface="+mn-cs"/>
              </a:rPr>
              <a:pPr marL="0" indent="0" algn="r"/>
              <a:t>64231</a:t>
            </a:fld>
            <a:endParaRPr lang="en-IN" sz="1600" b="1" i="0" u="none" strike="noStrike">
              <a:solidFill>
                <a:srgbClr val="284E3F"/>
              </a:solidFill>
              <a:latin typeface="Aptos Narrow"/>
              <a:ea typeface="+mn-ea"/>
              <a:cs typeface="+mn-cs"/>
            </a:endParaRPr>
          </a:p>
        </xdr:txBody>
      </xdr:sp>
      <xdr:sp macro="" textlink="KPI!E5">
        <xdr:nvSpPr>
          <xdr:cNvPr id="8" name="Rectangle: Top Corners Rounded 7">
            <a:extLst>
              <a:ext uri="{FF2B5EF4-FFF2-40B4-BE49-F238E27FC236}">
                <a16:creationId xmlns:a16="http://schemas.microsoft.com/office/drawing/2014/main" id="{8CAB388A-9411-4C11-A64D-8AC2D2FDD4A9}"/>
              </a:ext>
            </a:extLst>
          </xdr:cNvPr>
          <xdr:cNvSpPr/>
        </xdr:nvSpPr>
        <xdr:spPr>
          <a:xfrm>
            <a:off x="5433060" y="807720"/>
            <a:ext cx="1470660" cy="906780"/>
          </a:xfrm>
          <a:prstGeom prst="round2SameRect">
            <a:avLst/>
          </a:prstGeom>
          <a:solidFill>
            <a:srgbClr val="C3DBE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US" sz="1200" b="1" i="0" u="none" strike="noStrike">
                <a:solidFill>
                  <a:srgbClr val="284E3F"/>
                </a:solidFill>
                <a:latin typeface="Aptos Narrow"/>
                <a:ea typeface="+mn-ea"/>
                <a:cs typeface="+mn-cs"/>
              </a:rPr>
              <a:t>Total Transactions</a:t>
            </a:r>
          </a:p>
          <a:p>
            <a:pPr marL="0" indent="0" algn="r"/>
            <a:fld id="{C9DD1216-C12A-4CCF-8DCD-5AC1E62B7515}" type="TxLink">
              <a:rPr lang="en-US" sz="1600" b="1" i="0" u="none" strike="noStrike">
                <a:solidFill>
                  <a:srgbClr val="284E3F"/>
                </a:solidFill>
                <a:latin typeface="Aptos Narrow"/>
                <a:ea typeface="+mn-ea"/>
                <a:cs typeface="+mn-cs"/>
              </a:rPr>
              <a:pPr marL="0" indent="0" algn="r"/>
              <a:t>2341</a:t>
            </a:fld>
            <a:endParaRPr lang="en-IN" sz="1600" b="1" i="0" u="none" strike="noStrike">
              <a:solidFill>
                <a:srgbClr val="284E3F"/>
              </a:solidFill>
              <a:latin typeface="Aptos Narrow"/>
              <a:ea typeface="+mn-ea"/>
              <a:cs typeface="+mn-cs"/>
            </a:endParaRPr>
          </a:p>
        </xdr:txBody>
      </xdr:sp>
      <xdr:sp macro="" textlink="KPI!C13">
        <xdr:nvSpPr>
          <xdr:cNvPr id="9" name="Rectangle: Top Corners Rounded 8">
            <a:extLst>
              <a:ext uri="{FF2B5EF4-FFF2-40B4-BE49-F238E27FC236}">
                <a16:creationId xmlns:a16="http://schemas.microsoft.com/office/drawing/2014/main" id="{4001DDCB-7321-4B0C-9799-18BB14D59C31}"/>
              </a:ext>
            </a:extLst>
          </xdr:cNvPr>
          <xdr:cNvSpPr/>
        </xdr:nvSpPr>
        <xdr:spPr>
          <a:xfrm>
            <a:off x="7010400" y="815340"/>
            <a:ext cx="1668780" cy="906780"/>
          </a:xfrm>
          <a:prstGeom prst="round2SameRect">
            <a:avLst/>
          </a:prstGeom>
          <a:solidFill>
            <a:srgbClr val="F6D6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US" sz="1200" b="1" i="0" u="none" strike="noStrike">
                <a:solidFill>
                  <a:srgbClr val="284E3F"/>
                </a:solidFill>
                <a:latin typeface="Aptos Narrow"/>
                <a:ea typeface="+mn-ea"/>
                <a:cs typeface="+mn-cs"/>
              </a:rPr>
              <a:t>Avg.Transaction Value</a:t>
            </a:r>
          </a:p>
          <a:p>
            <a:pPr marL="0" indent="0" algn="r"/>
            <a:fld id="{FD7A2A42-B4EA-437D-8E36-EBE2DE6BAB0C}" type="TxLink">
              <a:rPr lang="en-US" sz="1600" b="1" i="0" u="none" strike="noStrike">
                <a:solidFill>
                  <a:srgbClr val="284E3F"/>
                </a:solidFill>
                <a:latin typeface="Aptos Narrow"/>
                <a:ea typeface="+mn-ea"/>
                <a:cs typeface="+mn-cs"/>
              </a:rPr>
              <a:pPr marL="0" indent="0" algn="r"/>
              <a:t> $8,290.94 </a:t>
            </a:fld>
            <a:endParaRPr lang="en-IN" sz="1600" b="1" i="0" u="none" strike="noStrike">
              <a:solidFill>
                <a:srgbClr val="284E3F"/>
              </a:solidFill>
              <a:latin typeface="Aptos Narrow"/>
              <a:ea typeface="+mn-ea"/>
              <a:cs typeface="+mn-cs"/>
            </a:endParaRPr>
          </a:p>
        </xdr:txBody>
      </xdr:sp>
      <xdr:sp macro="" textlink="KPI!C11">
        <xdr:nvSpPr>
          <xdr:cNvPr id="10" name="Rectangle: Top Corners Rounded 9">
            <a:extLst>
              <a:ext uri="{FF2B5EF4-FFF2-40B4-BE49-F238E27FC236}">
                <a16:creationId xmlns:a16="http://schemas.microsoft.com/office/drawing/2014/main" id="{1E4A0A02-8FAC-4003-929B-9DF8BAE3E195}"/>
              </a:ext>
            </a:extLst>
          </xdr:cNvPr>
          <xdr:cNvSpPr/>
        </xdr:nvSpPr>
        <xdr:spPr>
          <a:xfrm>
            <a:off x="8793480" y="800100"/>
            <a:ext cx="1394460" cy="906780"/>
          </a:xfrm>
          <a:prstGeom prst="round2SameRect">
            <a:avLst/>
          </a:prstGeom>
          <a:solidFill>
            <a:srgbClr val="D6CCD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US" sz="1200" b="1" i="0" u="none" strike="noStrike">
                <a:solidFill>
                  <a:srgbClr val="284E3F"/>
                </a:solidFill>
                <a:latin typeface="Aptos Narrow"/>
                <a:ea typeface="+mn-ea"/>
                <a:cs typeface="+mn-cs"/>
              </a:rPr>
              <a:t>Total Discount</a:t>
            </a:r>
          </a:p>
          <a:p>
            <a:pPr marL="0" indent="0" algn="r"/>
            <a:fld id="{38690303-8F84-4E45-91D3-6F99CDD7AF49}" type="TxLink">
              <a:rPr lang="en-US" sz="1600" b="1" i="0" u="none" strike="noStrike">
                <a:solidFill>
                  <a:srgbClr val="284E3F"/>
                </a:solidFill>
                <a:latin typeface="Aptos Narrow"/>
                <a:ea typeface="+mn-ea"/>
                <a:cs typeface="+mn-cs"/>
              </a:rPr>
              <a:pPr marL="0" indent="0" algn="r"/>
              <a:t> $25,39,323 </a:t>
            </a:fld>
            <a:endParaRPr lang="en-IN" sz="1600" b="1" i="0" u="none" strike="noStrike">
              <a:solidFill>
                <a:srgbClr val="284E3F"/>
              </a:solidFill>
              <a:latin typeface="Aptos Narrow"/>
              <a:ea typeface="+mn-ea"/>
              <a:cs typeface="+mn-cs"/>
            </a:endParaRPr>
          </a:p>
        </xdr:txBody>
      </xdr:sp>
      <xdr:sp macro="" textlink="KPI!C15">
        <xdr:nvSpPr>
          <xdr:cNvPr id="11" name="Rectangle: Top Corners Rounded 10">
            <a:extLst>
              <a:ext uri="{FF2B5EF4-FFF2-40B4-BE49-F238E27FC236}">
                <a16:creationId xmlns:a16="http://schemas.microsoft.com/office/drawing/2014/main" id="{0A9A37EB-44D8-4FCA-A85D-C5D598B6BF2F}"/>
              </a:ext>
            </a:extLst>
          </xdr:cNvPr>
          <xdr:cNvSpPr/>
        </xdr:nvSpPr>
        <xdr:spPr>
          <a:xfrm>
            <a:off x="10325100" y="784860"/>
            <a:ext cx="1394460" cy="906780"/>
          </a:xfrm>
          <a:prstGeom prst="round2SameRect">
            <a:avLst/>
          </a:prstGeom>
          <a:solidFill>
            <a:srgbClr val="CBDDC8"/>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US" sz="1200" b="1" i="0" u="none" strike="noStrike">
                <a:solidFill>
                  <a:srgbClr val="284E3F"/>
                </a:solidFill>
                <a:latin typeface="Aptos Narrow"/>
                <a:ea typeface="+mn-ea"/>
                <a:cs typeface="+mn-cs"/>
              </a:rPr>
              <a:t>Unique SKUs Sold</a:t>
            </a:r>
            <a:endParaRPr lang="en-US" sz="1600" b="1" i="0" u="none" strike="noStrike">
              <a:solidFill>
                <a:srgbClr val="284E3F"/>
              </a:solidFill>
              <a:latin typeface="Aptos Narrow"/>
              <a:ea typeface="+mn-ea"/>
              <a:cs typeface="+mn-cs"/>
            </a:endParaRPr>
          </a:p>
          <a:p>
            <a:pPr marL="0" indent="0" algn="r"/>
            <a:fld id="{D08FD6B4-9D6A-41FD-892E-B42F9ECEA05A}" type="TxLink">
              <a:rPr lang="en-US" sz="1600" b="1" i="0" u="none" strike="noStrike">
                <a:solidFill>
                  <a:srgbClr val="284E3F"/>
                </a:solidFill>
                <a:latin typeface="Aptos Narrow"/>
                <a:ea typeface="+mn-ea"/>
                <a:cs typeface="+mn-cs"/>
              </a:rPr>
              <a:pPr marL="0" indent="0" algn="r"/>
              <a:t>2314</a:t>
            </a:fld>
            <a:endParaRPr lang="en-IN" sz="1600" b="1" i="0" u="none" strike="noStrike">
              <a:solidFill>
                <a:srgbClr val="284E3F"/>
              </a:solidFill>
              <a:latin typeface="Aptos Narrow"/>
              <a:ea typeface="+mn-ea"/>
              <a:cs typeface="+mn-cs"/>
            </a:endParaRPr>
          </a:p>
        </xdr:txBody>
      </xdr:sp>
    </xdr:grpSp>
    <xdr:clientData/>
  </xdr:twoCellAnchor>
  <xdr:twoCellAnchor editAs="oneCell">
    <xdr:from>
      <xdr:col>4</xdr:col>
      <xdr:colOff>99060</xdr:colOff>
      <xdr:row>6</xdr:row>
      <xdr:rowOff>30480</xdr:rowOff>
    </xdr:from>
    <xdr:to>
      <xdr:col>4</xdr:col>
      <xdr:colOff>447751</xdr:colOff>
      <xdr:row>8</xdr:row>
      <xdr:rowOff>15240</xdr:rowOff>
    </xdr:to>
    <xdr:pic>
      <xdr:nvPicPr>
        <xdr:cNvPr id="16" name="Graphic 15" descr="Database with solid fill">
          <a:extLst>
            <a:ext uri="{FF2B5EF4-FFF2-40B4-BE49-F238E27FC236}">
              <a16:creationId xmlns:a16="http://schemas.microsoft.com/office/drawing/2014/main" id="{16FCB6A6-518B-ED72-E5C3-C64495C69E8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37460" y="1127760"/>
          <a:ext cx="348691" cy="350520"/>
        </a:xfrm>
        <a:prstGeom prst="rect">
          <a:avLst/>
        </a:prstGeom>
      </xdr:spPr>
    </xdr:pic>
    <xdr:clientData/>
  </xdr:twoCellAnchor>
  <xdr:twoCellAnchor editAs="oneCell">
    <xdr:from>
      <xdr:col>7</xdr:col>
      <xdr:colOff>259080</xdr:colOff>
      <xdr:row>6</xdr:row>
      <xdr:rowOff>38100</xdr:rowOff>
    </xdr:from>
    <xdr:to>
      <xdr:col>8</xdr:col>
      <xdr:colOff>30480</xdr:colOff>
      <xdr:row>8</xdr:row>
      <xdr:rowOff>53340</xdr:rowOff>
    </xdr:to>
    <xdr:pic>
      <xdr:nvPicPr>
        <xdr:cNvPr id="18" name="Graphic 17" descr="Shopping cart with solid fill">
          <a:extLst>
            <a:ext uri="{FF2B5EF4-FFF2-40B4-BE49-F238E27FC236}">
              <a16:creationId xmlns:a16="http://schemas.microsoft.com/office/drawing/2014/main" id="{EAD92CBC-20B5-AE69-C775-9DD65529F8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526280" y="1135380"/>
          <a:ext cx="381000" cy="381000"/>
        </a:xfrm>
        <a:prstGeom prst="rect">
          <a:avLst/>
        </a:prstGeom>
      </xdr:spPr>
    </xdr:pic>
    <xdr:clientData/>
  </xdr:twoCellAnchor>
  <xdr:twoCellAnchor editAs="oneCell">
    <xdr:from>
      <xdr:col>10</xdr:col>
      <xdr:colOff>213360</xdr:colOff>
      <xdr:row>6</xdr:row>
      <xdr:rowOff>76200</xdr:rowOff>
    </xdr:from>
    <xdr:to>
      <xdr:col>10</xdr:col>
      <xdr:colOff>579120</xdr:colOff>
      <xdr:row>8</xdr:row>
      <xdr:rowOff>76200</xdr:rowOff>
    </xdr:to>
    <xdr:pic>
      <xdr:nvPicPr>
        <xdr:cNvPr id="20" name="Graphic 19" descr="Bar graph with upward trend with solid fill">
          <a:extLst>
            <a:ext uri="{FF2B5EF4-FFF2-40B4-BE49-F238E27FC236}">
              <a16:creationId xmlns:a16="http://schemas.microsoft.com/office/drawing/2014/main" id="{832E8E8A-2AFF-20BA-04FB-B2855DA20F5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309360" y="1173480"/>
          <a:ext cx="365760" cy="365760"/>
        </a:xfrm>
        <a:prstGeom prst="rect">
          <a:avLst/>
        </a:prstGeom>
      </xdr:spPr>
    </xdr:pic>
    <xdr:clientData/>
  </xdr:twoCellAnchor>
  <xdr:twoCellAnchor>
    <xdr:from>
      <xdr:col>3</xdr:col>
      <xdr:colOff>586740</xdr:colOff>
      <xdr:row>9</xdr:row>
      <xdr:rowOff>167640</xdr:rowOff>
    </xdr:from>
    <xdr:to>
      <xdr:col>13</xdr:col>
      <xdr:colOff>45720</xdr:colOff>
      <xdr:row>24</xdr:row>
      <xdr:rowOff>167640</xdr:rowOff>
    </xdr:to>
    <xdr:graphicFrame macro="">
      <xdr:nvGraphicFramePr>
        <xdr:cNvPr id="21" name="Chart 20">
          <a:extLst>
            <a:ext uri="{FF2B5EF4-FFF2-40B4-BE49-F238E27FC236}">
              <a16:creationId xmlns:a16="http://schemas.microsoft.com/office/drawing/2014/main" id="{760D6FF1-520A-4EAE-9FC4-6189F30861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220980</xdr:colOff>
      <xdr:row>10</xdr:row>
      <xdr:rowOff>15240</xdr:rowOff>
    </xdr:from>
    <xdr:to>
      <xdr:col>22</xdr:col>
      <xdr:colOff>563880</xdr:colOff>
      <xdr:row>24</xdr:row>
      <xdr:rowOff>152400</xdr:rowOff>
    </xdr:to>
    <xdr:graphicFrame macro="">
      <xdr:nvGraphicFramePr>
        <xdr:cNvPr id="22" name="Chart 21">
          <a:extLst>
            <a:ext uri="{FF2B5EF4-FFF2-40B4-BE49-F238E27FC236}">
              <a16:creationId xmlns:a16="http://schemas.microsoft.com/office/drawing/2014/main" id="{74F2B084-6E23-4EB0-B46A-3EF452AA9D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243840</xdr:colOff>
      <xdr:row>25</xdr:row>
      <xdr:rowOff>144780</xdr:rowOff>
    </xdr:from>
    <xdr:to>
      <xdr:col>22</xdr:col>
      <xdr:colOff>586740</xdr:colOff>
      <xdr:row>40</xdr:row>
      <xdr:rowOff>45720</xdr:rowOff>
    </xdr:to>
    <mc:AlternateContent xmlns:mc="http://schemas.openxmlformats.org/markup-compatibility/2006">
      <mc:Choice xmlns:cx4="http://schemas.microsoft.com/office/drawing/2016/5/10/chartex" Requires="cx4">
        <xdr:graphicFrame macro="">
          <xdr:nvGraphicFramePr>
            <xdr:cNvPr id="23" name="Chart 22">
              <a:extLst>
                <a:ext uri="{FF2B5EF4-FFF2-40B4-BE49-F238E27FC236}">
                  <a16:creationId xmlns:a16="http://schemas.microsoft.com/office/drawing/2014/main" id="{C266B1FB-C0A3-4AA5-9947-D02C935032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8168640" y="4716780"/>
              <a:ext cx="5829300" cy="26441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25</xdr:row>
      <xdr:rowOff>144780</xdr:rowOff>
    </xdr:from>
    <xdr:to>
      <xdr:col>13</xdr:col>
      <xdr:colOff>15240</xdr:colOff>
      <xdr:row>40</xdr:row>
      <xdr:rowOff>144780</xdr:rowOff>
    </xdr:to>
    <xdr:graphicFrame macro="">
      <xdr:nvGraphicFramePr>
        <xdr:cNvPr id="24" name="Chart 23">
          <a:extLst>
            <a:ext uri="{FF2B5EF4-FFF2-40B4-BE49-F238E27FC236}">
              <a16:creationId xmlns:a16="http://schemas.microsoft.com/office/drawing/2014/main" id="{88EF5E5C-5F01-4477-AE6A-16B220D6DF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15240</xdr:colOff>
      <xdr:row>41</xdr:row>
      <xdr:rowOff>91440</xdr:rowOff>
    </xdr:from>
    <xdr:to>
      <xdr:col>13</xdr:col>
      <xdr:colOff>0</xdr:colOff>
      <xdr:row>56</xdr:row>
      <xdr:rowOff>15240</xdr:rowOff>
    </xdr:to>
    <xdr:graphicFrame macro="">
      <xdr:nvGraphicFramePr>
        <xdr:cNvPr id="25" name="Chart 24">
          <a:extLst>
            <a:ext uri="{FF2B5EF4-FFF2-40B4-BE49-F238E27FC236}">
              <a16:creationId xmlns:a16="http://schemas.microsoft.com/office/drawing/2014/main" id="{969BCD41-5F67-4BB0-8DF3-85FAF8B201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236220</xdr:colOff>
      <xdr:row>41</xdr:row>
      <xdr:rowOff>83820</xdr:rowOff>
    </xdr:from>
    <xdr:to>
      <xdr:col>22</xdr:col>
      <xdr:colOff>579120</xdr:colOff>
      <xdr:row>55</xdr:row>
      <xdr:rowOff>167640</xdr:rowOff>
    </xdr:to>
    <xdr:graphicFrame macro="">
      <xdr:nvGraphicFramePr>
        <xdr:cNvPr id="26" name="Chart 25">
          <a:extLst>
            <a:ext uri="{FF2B5EF4-FFF2-40B4-BE49-F238E27FC236}">
              <a16:creationId xmlns:a16="http://schemas.microsoft.com/office/drawing/2014/main" id="{6F005A2D-58BA-4B66-97C3-281DBBA51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13</xdr:col>
      <xdr:colOff>388620</xdr:colOff>
      <xdr:row>6</xdr:row>
      <xdr:rowOff>76200</xdr:rowOff>
    </xdr:from>
    <xdr:to>
      <xdr:col>14</xdr:col>
      <xdr:colOff>144780</xdr:colOff>
      <xdr:row>8</xdr:row>
      <xdr:rowOff>144780</xdr:rowOff>
    </xdr:to>
    <xdr:pic>
      <xdr:nvPicPr>
        <xdr:cNvPr id="28" name="Graphic 27" descr="Coins with solid fill">
          <a:extLst>
            <a:ext uri="{FF2B5EF4-FFF2-40B4-BE49-F238E27FC236}">
              <a16:creationId xmlns:a16="http://schemas.microsoft.com/office/drawing/2014/main" id="{78ED46FB-ED16-0992-8B44-DD1115E449FE}"/>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313420" y="1173480"/>
          <a:ext cx="365760" cy="434340"/>
        </a:xfrm>
        <a:prstGeom prst="rect">
          <a:avLst/>
        </a:prstGeom>
      </xdr:spPr>
    </xdr:pic>
    <xdr:clientData/>
  </xdr:twoCellAnchor>
  <xdr:twoCellAnchor editAs="oneCell">
    <xdr:from>
      <xdr:col>17</xdr:col>
      <xdr:colOff>83820</xdr:colOff>
      <xdr:row>6</xdr:row>
      <xdr:rowOff>53340</xdr:rowOff>
    </xdr:from>
    <xdr:to>
      <xdr:col>17</xdr:col>
      <xdr:colOff>411480</xdr:colOff>
      <xdr:row>8</xdr:row>
      <xdr:rowOff>22860</xdr:rowOff>
    </xdr:to>
    <xdr:pic>
      <xdr:nvPicPr>
        <xdr:cNvPr id="30" name="Graphic 29" descr="Dollar with solid fill">
          <a:extLst>
            <a:ext uri="{FF2B5EF4-FFF2-40B4-BE49-F238E27FC236}">
              <a16:creationId xmlns:a16="http://schemas.microsoft.com/office/drawing/2014/main" id="{904E0DB9-E09B-2FEA-9F59-BE6533241149}"/>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0447020" y="1150620"/>
          <a:ext cx="327660" cy="335280"/>
        </a:xfrm>
        <a:prstGeom prst="rect">
          <a:avLst/>
        </a:prstGeom>
      </xdr:spPr>
    </xdr:pic>
    <xdr:clientData/>
  </xdr:twoCellAnchor>
  <xdr:twoCellAnchor editAs="oneCell">
    <xdr:from>
      <xdr:col>20</xdr:col>
      <xdr:colOff>121920</xdr:colOff>
      <xdr:row>6</xdr:row>
      <xdr:rowOff>22860</xdr:rowOff>
    </xdr:from>
    <xdr:to>
      <xdr:col>20</xdr:col>
      <xdr:colOff>571500</xdr:colOff>
      <xdr:row>8</xdr:row>
      <xdr:rowOff>76200</xdr:rowOff>
    </xdr:to>
    <xdr:pic>
      <xdr:nvPicPr>
        <xdr:cNvPr id="32" name="Graphic 31" descr="Bar chart with solid fill">
          <a:extLst>
            <a:ext uri="{FF2B5EF4-FFF2-40B4-BE49-F238E27FC236}">
              <a16:creationId xmlns:a16="http://schemas.microsoft.com/office/drawing/2014/main" id="{1AF86622-B4D6-F9CB-3CCA-7CE27DEF1371}"/>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313920" y="1120140"/>
          <a:ext cx="449580" cy="419100"/>
        </a:xfrm>
        <a:prstGeom prst="rect">
          <a:avLst/>
        </a:prstGeom>
      </xdr:spPr>
    </xdr:pic>
    <xdr:clientData/>
  </xdr:twoCellAnchor>
  <xdr:twoCellAnchor editAs="oneCell">
    <xdr:from>
      <xdr:col>0</xdr:col>
      <xdr:colOff>289560</xdr:colOff>
      <xdr:row>44</xdr:row>
      <xdr:rowOff>38101</xdr:rowOff>
    </xdr:from>
    <xdr:to>
      <xdr:col>3</xdr:col>
      <xdr:colOff>274320</xdr:colOff>
      <xdr:row>54</xdr:row>
      <xdr:rowOff>38100</xdr:rowOff>
    </xdr:to>
    <mc:AlternateContent xmlns:mc="http://schemas.openxmlformats.org/markup-compatibility/2006" xmlns:a14="http://schemas.microsoft.com/office/drawing/2010/main">
      <mc:Choice Requires="a14">
        <xdr:graphicFrame macro="">
          <xdr:nvGraphicFramePr>
            <xdr:cNvPr id="4" name="brand 1">
              <a:extLst>
                <a:ext uri="{FF2B5EF4-FFF2-40B4-BE49-F238E27FC236}">
                  <a16:creationId xmlns:a16="http://schemas.microsoft.com/office/drawing/2014/main" id="{BB88BD7F-28D6-47F3-8F0C-33AFBADCBBC6}"/>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289560" y="8001001"/>
              <a:ext cx="1813560" cy="1809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251460</xdr:colOff>
      <xdr:row>24</xdr:row>
      <xdr:rowOff>76200</xdr:rowOff>
    </xdr:from>
    <xdr:to>
      <xdr:col>3</xdr:col>
      <xdr:colOff>228600</xdr:colOff>
      <xdr:row>31</xdr:row>
      <xdr:rowOff>45720</xdr:rowOff>
    </xdr:to>
    <mc:AlternateContent xmlns:mc="http://schemas.openxmlformats.org/markup-compatibility/2006" xmlns:a14="http://schemas.microsoft.com/office/drawing/2010/main">
      <mc:Choice Requires="a14">
        <xdr:graphicFrame macro="">
          <xdr:nvGraphicFramePr>
            <xdr:cNvPr id="5" name="project_type 1">
              <a:extLst>
                <a:ext uri="{FF2B5EF4-FFF2-40B4-BE49-F238E27FC236}">
                  <a16:creationId xmlns:a16="http://schemas.microsoft.com/office/drawing/2014/main" id="{18CF6AB4-D43C-48A0-8F5B-C8F8C0EF8992}"/>
                </a:ext>
              </a:extLst>
            </xdr:cNvPr>
            <xdr:cNvGraphicFramePr/>
          </xdr:nvGraphicFramePr>
          <xdr:xfrm>
            <a:off x="0" y="0"/>
            <a:ext cx="0" cy="0"/>
          </xdr:xfrm>
          <a:graphic>
            <a:graphicData uri="http://schemas.microsoft.com/office/drawing/2010/slicer">
              <sle:slicer xmlns:sle="http://schemas.microsoft.com/office/drawing/2010/slicer" name="project_type 1"/>
            </a:graphicData>
          </a:graphic>
        </xdr:graphicFrame>
      </mc:Choice>
      <mc:Fallback xmlns="">
        <xdr:sp macro="" textlink="">
          <xdr:nvSpPr>
            <xdr:cNvPr id="0" name=""/>
            <xdr:cNvSpPr>
              <a:spLocks noTextEdit="1"/>
            </xdr:cNvSpPr>
          </xdr:nvSpPr>
          <xdr:spPr>
            <a:xfrm>
              <a:off x="251460" y="4419600"/>
              <a:ext cx="1805940" cy="12363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259080</xdr:colOff>
      <xdr:row>31</xdr:row>
      <xdr:rowOff>152400</xdr:rowOff>
    </xdr:from>
    <xdr:to>
      <xdr:col>3</xdr:col>
      <xdr:colOff>259080</xdr:colOff>
      <xdr:row>43</xdr:row>
      <xdr:rowOff>83820</xdr:rowOff>
    </xdr:to>
    <mc:AlternateContent xmlns:mc="http://schemas.openxmlformats.org/markup-compatibility/2006" xmlns:a14="http://schemas.microsoft.com/office/drawing/2010/main">
      <mc:Choice Requires="a14">
        <xdr:graphicFrame macro="">
          <xdr:nvGraphicFramePr>
            <xdr:cNvPr id="13" name="store_location 1">
              <a:extLst>
                <a:ext uri="{FF2B5EF4-FFF2-40B4-BE49-F238E27FC236}">
                  <a16:creationId xmlns:a16="http://schemas.microsoft.com/office/drawing/2014/main" id="{CA3D7C83-B28D-4764-9AC6-14FBC2576DAB}"/>
                </a:ext>
              </a:extLst>
            </xdr:cNvPr>
            <xdr:cNvGraphicFramePr/>
          </xdr:nvGraphicFramePr>
          <xdr:xfrm>
            <a:off x="0" y="0"/>
            <a:ext cx="0" cy="0"/>
          </xdr:xfrm>
          <a:graphic>
            <a:graphicData uri="http://schemas.microsoft.com/office/drawing/2010/slicer">
              <sle:slicer xmlns:sle="http://schemas.microsoft.com/office/drawing/2010/slicer" name="store_location 1"/>
            </a:graphicData>
          </a:graphic>
        </xdr:graphicFrame>
      </mc:Choice>
      <mc:Fallback xmlns="">
        <xdr:sp macro="" textlink="">
          <xdr:nvSpPr>
            <xdr:cNvPr id="0" name=""/>
            <xdr:cNvSpPr>
              <a:spLocks noTextEdit="1"/>
            </xdr:cNvSpPr>
          </xdr:nvSpPr>
          <xdr:spPr>
            <a:xfrm>
              <a:off x="259080" y="5762625"/>
              <a:ext cx="1828800" cy="2103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243840</xdr:colOff>
      <xdr:row>14</xdr:row>
      <xdr:rowOff>7620</xdr:rowOff>
    </xdr:from>
    <xdr:to>
      <xdr:col>3</xdr:col>
      <xdr:colOff>243840</xdr:colOff>
      <xdr:row>23</xdr:row>
      <xdr:rowOff>121920</xdr:rowOff>
    </xdr:to>
    <mc:AlternateContent xmlns:mc="http://schemas.openxmlformats.org/markup-compatibility/2006" xmlns:a14="http://schemas.microsoft.com/office/drawing/2010/main">
      <mc:Choice Requires="a14">
        <xdr:graphicFrame macro="">
          <xdr:nvGraphicFramePr>
            <xdr:cNvPr id="14" name="retailer 1">
              <a:extLst>
                <a:ext uri="{FF2B5EF4-FFF2-40B4-BE49-F238E27FC236}">
                  <a16:creationId xmlns:a16="http://schemas.microsoft.com/office/drawing/2014/main" id="{C08D94FD-2CCD-43F8-A333-7E884D67DF24}"/>
                </a:ext>
              </a:extLst>
            </xdr:cNvPr>
            <xdr:cNvGraphicFramePr/>
          </xdr:nvGraphicFramePr>
          <xdr:xfrm>
            <a:off x="0" y="0"/>
            <a:ext cx="0" cy="0"/>
          </xdr:xfrm>
          <a:graphic>
            <a:graphicData uri="http://schemas.microsoft.com/office/drawing/2010/slicer">
              <sle:slicer xmlns:sle="http://schemas.microsoft.com/office/drawing/2010/slicer" name="retailer 1"/>
            </a:graphicData>
          </a:graphic>
        </xdr:graphicFrame>
      </mc:Choice>
      <mc:Fallback xmlns="">
        <xdr:sp macro="" textlink="">
          <xdr:nvSpPr>
            <xdr:cNvPr id="0" name=""/>
            <xdr:cNvSpPr>
              <a:spLocks noTextEdit="1"/>
            </xdr:cNvSpPr>
          </xdr:nvSpPr>
          <xdr:spPr>
            <a:xfrm>
              <a:off x="243840" y="2541270"/>
              <a:ext cx="1828800"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220980</xdr:colOff>
      <xdr:row>7</xdr:row>
      <xdr:rowOff>167640</xdr:rowOff>
    </xdr:from>
    <xdr:to>
      <xdr:col>3</xdr:col>
      <xdr:colOff>220980</xdr:colOff>
      <xdr:row>13</xdr:row>
      <xdr:rowOff>76199</xdr:rowOff>
    </xdr:to>
    <mc:AlternateContent xmlns:mc="http://schemas.openxmlformats.org/markup-compatibility/2006" xmlns:a14="http://schemas.microsoft.com/office/drawing/2010/main">
      <mc:Choice Requires="a14">
        <xdr:graphicFrame macro="">
          <xdr:nvGraphicFramePr>
            <xdr:cNvPr id="15" name="Year 1">
              <a:extLst>
                <a:ext uri="{FF2B5EF4-FFF2-40B4-BE49-F238E27FC236}">
                  <a16:creationId xmlns:a16="http://schemas.microsoft.com/office/drawing/2014/main" id="{77FCA789-B736-48FD-B644-ECF7DA8CF05C}"/>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20980" y="1434465"/>
              <a:ext cx="1828800" cy="994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175260</xdr:colOff>
      <xdr:row>0</xdr:row>
      <xdr:rowOff>0</xdr:rowOff>
    </xdr:from>
    <xdr:to>
      <xdr:col>1</xdr:col>
      <xdr:colOff>198120</xdr:colOff>
      <xdr:row>3</xdr:row>
      <xdr:rowOff>83820</xdr:rowOff>
    </xdr:to>
    <xdr:pic>
      <xdr:nvPicPr>
        <xdr:cNvPr id="17" name="Graphic 1" descr="Suburban scene with solid fill">
          <a:extLst>
            <a:ext uri="{FF2B5EF4-FFF2-40B4-BE49-F238E27FC236}">
              <a16:creationId xmlns:a16="http://schemas.microsoft.com/office/drawing/2014/main" id="{1D1D1C0E-8DCE-76F3-CB9A-6E614FCCAB2A}"/>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75260" y="0"/>
          <a:ext cx="632460" cy="632460"/>
        </a:xfrm>
        <a:prstGeom prst="rect">
          <a:avLst/>
        </a:prstGeom>
      </xdr:spPr>
    </xdr:pic>
    <xdr:clientData/>
  </xdr:twoCellAnchor>
  <xdr:twoCellAnchor editAs="oneCell">
    <xdr:from>
      <xdr:col>0</xdr:col>
      <xdr:colOff>190500</xdr:colOff>
      <xdr:row>6</xdr:row>
      <xdr:rowOff>15240</xdr:rowOff>
    </xdr:from>
    <xdr:to>
      <xdr:col>0</xdr:col>
      <xdr:colOff>441960</xdr:colOff>
      <xdr:row>7</xdr:row>
      <xdr:rowOff>83820</xdr:rowOff>
    </xdr:to>
    <xdr:pic>
      <xdr:nvPicPr>
        <xdr:cNvPr id="27" name="Picture 26">
          <a:extLst>
            <a:ext uri="{FF2B5EF4-FFF2-40B4-BE49-F238E27FC236}">
              <a16:creationId xmlns:a16="http://schemas.microsoft.com/office/drawing/2014/main" id="{36FA627A-54FC-9A23-78AD-237150DF824B}"/>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90500" y="1112520"/>
          <a:ext cx="251460" cy="25146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 refreshedDate="46300.992543518521" createdVersion="8" refreshedVersion="8" minRefreshableVersion="3" recordCount="2341" xr:uid="{28393DC1-88B0-4FA7-A11D-DFC81913D19F}">
  <cacheSource type="worksheet">
    <worksheetSource name="Salesdata"/>
  </cacheSource>
  <cacheFields count="21">
    <cacheField name="transaction_id" numFmtId="0">
      <sharedItems/>
    </cacheField>
    <cacheField name="retailer" numFmtId="0">
      <sharedItems count="12">
        <s v="Do it Best"/>
        <s v="Lowe's"/>
        <s v="Harbor Freight Tools"/>
        <s v="Contractors' Warehouse"/>
        <s v="Ace Hardware"/>
        <s v="Menards"/>
        <s v="84 Lumber"/>
        <s v="Floor &amp; Decor"/>
        <s v="Costco"/>
        <s v="The Home Depot"/>
        <s v="Walmart"/>
        <s v="N/A"/>
      </sharedItems>
    </cacheField>
    <cacheField name="store_location" numFmtId="0">
      <sharedItems count="2270">
        <s v="South Joyceburgh, AS"/>
        <s v="New Scott, MS"/>
        <s v="North David, TX"/>
        <s v="Floresfort, AK"/>
        <s v="North Margaretside, IL"/>
        <s v="Burketown, PR"/>
        <s v="Port Dominiqueview, FL"/>
        <s v="Beckermouth, MA"/>
        <s v="N/A"/>
        <s v="Brittanyborough, NE"/>
        <s v="Andersonshire, ND"/>
        <s v="Woodstown, WA"/>
        <s v="West David, IA"/>
        <s v="Katherineborough, NJ"/>
        <s v="Williamview, DC"/>
        <s v="West Lauren, MO"/>
        <s v="Smithborough, AR"/>
        <s v="Port Ginamouth, NJ"/>
        <s v="West Marieshire, NM"/>
        <s v="Mortonstad, OH"/>
        <s v="Branchstad, WV"/>
        <s v="Makaylaberg, MA"/>
        <s v="West Royton, ME"/>
        <s v="West Benjamin, ME"/>
        <s v="Sandraville, PA"/>
        <s v="West Gregoryshire, TX"/>
        <s v="Lake Lisa, NJ"/>
        <s v="Jessicastad, MD"/>
        <s v="North Mario, ND"/>
        <s v="Sotoport, NE"/>
        <s v="West Laurabury, NV"/>
        <s v="Lake Bonnieside, HI"/>
        <s v="Carolyntown, GU"/>
        <s v="East Tarabury, NE"/>
        <s v="Herringville, MI"/>
        <s v="Sparksland, MI"/>
        <s v="South Jodyhaven, DE"/>
        <s v="Devinbury, KS"/>
        <s v="Jillfurt, PA"/>
        <s v="East Kimberlyview, GA"/>
        <s v="North Nicolasland, NJ"/>
        <s v="Stevenfort, VA"/>
        <s v="Lake Jennifer, WV"/>
        <s v="Lake Aliciafurt, MT"/>
        <s v="North Christinaville, KS"/>
        <s v="Kimberlyport, CT"/>
        <s v="South Lisa, GA"/>
        <s v="Prattmouth, NV"/>
        <s v="Sharonhaven, ND"/>
        <s v="Darrellstad, NC"/>
        <s v="South Lori, AK"/>
        <s v="Lake Glennborough, PW"/>
        <s v="Port Krista, GA"/>
        <s v="Lauraburgh, OH"/>
        <s v="Murphyton, NH"/>
        <s v="Cristinamouth, MN"/>
        <s v="New Erinchester, MO"/>
        <s v="New Taylorburgh, NC"/>
        <s v="Port Ricky, PR"/>
        <s v="Schroederburgh, WY"/>
        <s v="Port Nancyview, KS"/>
        <s v="Santoshaven, AS"/>
        <s v="New William, GA"/>
        <s v="Leviside, OH"/>
        <s v="New Rachel, MT"/>
        <s v="New Monicamouth, TN"/>
        <s v="East Codytown, KY"/>
        <s v="Charlesfurt, AZ"/>
        <s v="North Roberthaven, OR"/>
        <s v="West Cameronchester, FM"/>
        <s v="Johnside, MD"/>
        <s v="Port Sabrina, DE"/>
        <s v="Port Cynthiabury, PW"/>
        <s v="South Joshua, MA"/>
        <s v="East Emily, DC"/>
        <s v="Port Julie, LA"/>
        <s v="Lake Sarahbury, RI"/>
        <s v="Lisaview, FM"/>
        <s v="Smithborough, MI"/>
        <s v="South Ivanview, DE"/>
        <s v="South Donaldtown, PA"/>
        <s v="Gibsonfort, ID"/>
        <s v="North Kennethmouth, OH"/>
        <s v="Spencerfurt, OK"/>
        <s v="West Jessica, AL"/>
        <s v="East Anthony, NY"/>
        <s v="Bethshire, UT"/>
        <s v="Lake Lindaland, SC"/>
        <s v="Vanessafurt, ND"/>
        <s v="West Brianchester, IA"/>
        <s v="Lake Jamieland, MO"/>
        <s v="Bethville, NC"/>
        <s v="Port Mariaview, NM"/>
        <s v="Port Sabrinaton, NJ"/>
        <s v="Blevinsfort, MO"/>
        <s v="Lake Rickyfurt, PA"/>
        <s v="Thompsonshire, OR"/>
        <s v="Kristinaton, UT"/>
        <s v="Smithside, CT"/>
        <s v="East Edward, MH"/>
        <s v="Kirkland, WY"/>
        <s v="Richardfurt, AK"/>
        <s v="Port Lori, IA"/>
        <s v="Burketon, RI"/>
        <s v="Andrewshire, KY"/>
        <s v="Tamaraburgh, IA"/>
        <s v="Andersonshire, MS"/>
        <s v="Lake Courtneyburgh, TN"/>
        <s v="Eduardobury, AR"/>
        <s v="Jessicaview, IL"/>
        <s v="Melaniestad, MI"/>
        <s v="Perkinsland, MD"/>
        <s v="Robertton, TX"/>
        <s v="West Jamie, MI"/>
        <s v="East Amberside, CO"/>
        <s v="Rodrigueztown, GU"/>
        <s v="East Andre, MT"/>
        <s v="Luishaven, MT"/>
        <s v="Gouldbury, MI"/>
        <s v="Port Robertberg, OR"/>
        <s v="Lake Teresatown, PA"/>
        <s v="Bishopmouth, FM"/>
        <s v="Powellborough, SD"/>
        <s v="New Jeffrey, WA"/>
        <s v="East Reginafurt, CO"/>
        <s v="Hugheston, GU"/>
        <s v="Melissabury, CT"/>
        <s v="North Jason, WA"/>
        <s v="Lisamouth, VI"/>
        <s v="Blackberg, FM"/>
        <s v="North Reneebury, CO"/>
        <s v="New Jenniferville, MP"/>
        <s v="Feliciaview, DC"/>
        <s v="Port Joseph, NC"/>
        <s v="South Mark, OH"/>
        <s v="North Davidfurt, MI"/>
        <s v="Griffinside, WI"/>
        <s v="Larryport, HI"/>
        <s v="Angelaborough, VI"/>
        <s v="Lake Vincent, DC"/>
        <s v="Mejiaberg, CO"/>
        <s v="Port Lori, PW"/>
        <s v="Carterton, MH"/>
        <s v="Port Jason, PW"/>
        <s v="West Donaldland, AR"/>
        <s v="Jonesville, MH"/>
        <s v="Aaronfurt, NH"/>
        <s v="Mcdonaldport, CA"/>
        <s v="Jeremyfurt, AZ"/>
        <s v="Lake Chadtown, MT"/>
        <s v="West Benjamin, DE"/>
        <s v="Morganburgh, VA"/>
        <s v="North Kaylahaven, DC"/>
        <s v="East Charlesview, OK"/>
        <s v="New Roberta, MP"/>
        <s v="Tylerside, MH"/>
        <s v="Michaelberg, SD"/>
        <s v="Hallmouth, HI"/>
        <s v="Port Robertberg, ME"/>
        <s v="East Pamelaview, AK"/>
        <s v="Patrickberg, AZ"/>
        <s v="Hillhaven, AL"/>
        <s v="East Charlesland, WV"/>
        <s v="Smithborough, TN"/>
        <s v="Cassandraville, VT"/>
        <s v="Ramirezside, DE"/>
        <s v="Robertfurt, AZ"/>
        <s v="Port Gregory, FL"/>
        <s v="Savageton, SD"/>
        <s v="East Michelleshire, OK"/>
        <s v="South Garrettport, UT"/>
        <s v="Port Michaelfurt, HI"/>
        <s v="New Diana, SC"/>
        <s v="Isaacburgh, PW"/>
        <s v="Stewartland, PA"/>
        <s v="South Sarah, CA"/>
        <s v="Lake Wendy, UT"/>
        <s v="Juliastad, MP"/>
        <s v="Ruthton, MA"/>
        <s v="Codyborough, MO"/>
        <s v="Leonhaven, HI"/>
        <s v="Mccallton, NJ"/>
        <s v="Johnsonton, NE"/>
        <s v="Lake Elizabeth, NH"/>
        <s v="Kevinstad, AL"/>
        <s v="Rileyview, NM"/>
        <s v="West Jeffreyhaven, NY"/>
        <s v="Lake Randy, MA"/>
        <s v="West Holly, ND"/>
        <s v="West Sonya, FL"/>
        <s v="Lake Robert, OR"/>
        <s v="North Patrick, FM"/>
        <s v="South Jodi, CO"/>
        <s v="New Jennaport, IA"/>
        <s v="Cameronland, PW"/>
        <s v="Olsonmouth, FL"/>
        <s v="Lake Annaville, AR"/>
        <s v="Port Ronald, MI"/>
        <s v="Robertstad, OR"/>
        <s v="North Lindaview, ID"/>
        <s v="Lake Shane, GA"/>
        <s v="North Jeremyhaven, IL"/>
        <s v="South Brendan, NH"/>
        <s v="New Debra, WY"/>
        <s v="Jacobville, VA"/>
        <s v="South Carol, WI"/>
        <s v="East Taylorfurt, OR"/>
        <s v="New Ashleyfurt, ND"/>
        <s v="Ashleyside, KS"/>
        <s v="Perrystad, VI"/>
        <s v="Chavezland, SC"/>
        <s v="Port Priscillaton, AS"/>
        <s v="Alexanderstad, ND"/>
        <s v="Hardymouth, AZ"/>
        <s v="Danielsfort, IL"/>
        <s v="Josephtown, MD"/>
        <s v="East Brianna, OH"/>
        <s v="Davidshire, FM"/>
        <s v="Lake Frederick, MH"/>
        <s v="Kristinaton, GU"/>
        <s v="Bennettton, LA"/>
        <s v="North Ginaburgh, SD"/>
        <s v="Evansbury, GU"/>
        <s v="South Emilyberg, NH"/>
        <s v="Shaneview, NV"/>
        <s v="Lake Josephmouth, KS"/>
        <s v="Jordanmouth, MI"/>
        <s v="Allenburgh, IL"/>
        <s v="Port Michelleport, MO"/>
        <s v="North Eric, UT"/>
        <s v="New Christopher, ND"/>
        <s v="North Joyce, NJ"/>
        <s v="Robertshaven, MO"/>
        <s v="North Katherineburgh, CT"/>
        <s v="Morrisfurt, NY"/>
        <s v="Port Maryport, DE"/>
        <s v="Port Patricia, NE"/>
        <s v="New Mollymouth, ME"/>
        <s v="South Charles, WI"/>
        <s v="North Jimmyside, KS"/>
        <s v="Lake Michaelland, FM"/>
        <s v="North Steven, VT"/>
        <s v="East Elizabethside, AZ"/>
        <s v="Evanstown, RI"/>
        <s v="New Madison, FM"/>
        <s v="South Jonathantown, WY"/>
        <s v="West Brendan, AZ"/>
        <s v="East Petertown, VA"/>
        <s v="Jaredfurt, RI"/>
        <s v="Lake Dianeland, PA"/>
        <s v="Elizabethland, MO"/>
        <s v="Durhamtown, AZ"/>
        <s v="Johnborough, MN"/>
        <s v="Lake Tyrone, NH"/>
        <s v="South Davidland, CA"/>
        <s v="Lake Nathanielstad, IL"/>
        <s v="West Nicole, MA"/>
        <s v="New William, CT"/>
        <s v="Brendaland, OR"/>
        <s v="North Garyberg, OR"/>
        <s v="New Gregorymouth, NV"/>
        <s v="Novakview, IN"/>
        <s v="Port Kelly, MT"/>
        <s v="Port Amanda, NE"/>
        <s v="Lindachester, AK"/>
        <s v="Port Richard, FL"/>
        <s v="North Melissa, IN"/>
        <s v="East Pamelaton, ID"/>
        <s v="Port Brianahaven, NV"/>
        <s v="Johnsonfurt, CT"/>
        <s v="South Sandrashire, MH"/>
        <s v="Rothstad, PA"/>
        <s v="New Aliciabury, WY"/>
        <s v="Lake Melanie, KS"/>
        <s v="East Barbara, IA"/>
        <s v="South Paulmouth, MH"/>
        <s v="Amandafurt, AS"/>
        <s v="Lake Heidi, PR"/>
        <s v="Port Karen, HI"/>
        <s v="New Leah, IL"/>
        <s v="East Sandra, FM"/>
        <s v="Michelleborough, IA"/>
        <s v="Sharonport, AK"/>
        <s v="Powellview, MO"/>
        <s v="New Becky, WA"/>
        <s v="New Debra, NE"/>
        <s v="East Katherineview, CT"/>
        <s v="Christineshire, GU"/>
        <s v="East Nicole, NM"/>
        <s v="New Emily, CT"/>
        <s v="North Valerietown, AR"/>
        <s v="Gillview, TX"/>
        <s v="Parrishland, WY"/>
        <s v="Christopherview, GU"/>
        <s v="Christopherland, VI"/>
        <s v="Moonchester, KY"/>
        <s v="North Barbara, IN"/>
        <s v="Fritzberg, VT"/>
        <s v="Douglasmouth, MA"/>
        <s v="North John, NE"/>
        <s v="Navarrofort, MN"/>
        <s v="South Abigail, LA"/>
        <s v="Shawborough, SC"/>
        <s v="Claytonborough, MP"/>
        <s v="Danielmouth, SC"/>
        <s v="West Katie, PR"/>
        <s v="Melissatown, AZ"/>
        <s v="Donnachester, ND"/>
        <s v="New Brettburgh, VT"/>
        <s v="Brownport, AS"/>
        <s v="Pottsville, MS"/>
        <s v="North Dylanton, AZ"/>
        <s v="Mcclureberg, DC"/>
        <s v="North Jamieberg, SC"/>
        <s v="West Sandrafort, MS"/>
        <s v="Reesehaven, AS"/>
        <s v="West Jessica, WV"/>
        <s v="New Jennifershire, TN"/>
        <s v="Maddoxland, WA"/>
        <s v="Jenniferville, OK"/>
        <s v="West Markview, ND"/>
        <s v="East Robert, KS"/>
        <s v="West Brianbury, SC"/>
        <s v="Lindahaven, PW"/>
        <s v="Ortizstad, SD"/>
        <s v="Lake Mark, PA"/>
        <s v="West Erika, AL"/>
        <s v="Port Cesar, DC"/>
        <s v="Dannybury, AL"/>
        <s v="Vasquezchester, MT"/>
        <s v="Danielside, MO"/>
        <s v="Andrewfurt, AR"/>
        <s v="West Brandibury, KY"/>
        <s v="Hamptonfort, DC"/>
        <s v="North Diane, RI"/>
        <s v="New Gabriellefurt, AR"/>
        <s v="Lake William, NC"/>
        <s v="East Lisa, NM"/>
        <s v="West Jamesmouth, MN"/>
        <s v="Kimville, KY"/>
        <s v="West Reneemouth, KS"/>
        <s v="Bradleyland, MP"/>
        <s v="Port Sierra, NM"/>
        <s v="West Shelby, MO"/>
        <s v="Williamville, SD"/>
        <s v="North Amber, DE"/>
        <s v="South Brittanyland, RI"/>
        <s v="Warrenland, IN"/>
        <s v="Port Tammyfurt, FL"/>
        <s v="Austinchester, LA"/>
        <s v="Woodberg, MA"/>
        <s v="Michaelbury, MN"/>
        <s v="Lake Veronicamouth, MS"/>
        <s v="East Johnmouth, HI"/>
        <s v="Port Tannerland, ID"/>
        <s v="Tuckerbury, WV"/>
        <s v="West Brittany, CA"/>
        <s v="Frankmouth, SC"/>
        <s v="North Ryanbury, NV"/>
        <s v="Jasonport, MO"/>
        <s v="Geraldshire, CO"/>
        <s v="New Leslieborough, IN"/>
        <s v="Johnton, AL"/>
        <s v="Port Monica, TX"/>
        <s v="West Tiffany, IL"/>
        <s v="West Williamville, VT"/>
        <s v="West Christopher, AR"/>
        <s v="Perkinstown, GA"/>
        <s v="West Cindy, ND"/>
        <s v="East Melissashire, WA"/>
        <s v="North Ashley, NM"/>
        <s v="Zacharyborough, PA"/>
        <s v="Higginsbury, VI"/>
        <s v="West Cheryl, ID"/>
        <s v="New Sarah, SD"/>
        <s v="Lake Diana, GU"/>
        <s v="East Jillland, RI"/>
        <s v="Jeffreyfurt, MI"/>
        <s v="Deannamouth, IL"/>
        <s v="Michaelhaven, WI"/>
        <s v="Justinberg, ID"/>
        <s v="Wigginsville, DC"/>
        <s v="Keyberg, SC"/>
        <s v="South Richardport, GU"/>
        <s v="West Denisestad, NH"/>
        <s v="Christopherton, SD"/>
        <s v="Lake Linda, KY"/>
        <s v="North Tinaside, MA"/>
        <s v="Frankport, NH"/>
        <s v="New Arianafurt, MD"/>
        <s v="Lake Katherine, IA"/>
        <s v="Port Troy, GA"/>
        <s v="North Angela, MA"/>
        <s v="West Chrismouth, WV"/>
        <s v="Randystad, CO"/>
        <s v="North Shannon, WY"/>
        <s v="Michelleshire, UT"/>
        <s v="Anthonyburgh, SD"/>
        <s v="Kimmouth, IL"/>
        <s v="Port Danielside, SD"/>
        <s v="Amyville, NM"/>
        <s v="Gomezville, CO"/>
        <s v="New Courtney, AZ"/>
        <s v="Bellview, DC"/>
        <s v="Lindseyfurt, GU"/>
        <s v="West Vickimouth, HI"/>
        <s v="Arnoldberg, SC"/>
        <s v="Tonyaville, NH"/>
        <s v="Port Jenniferfort, AK"/>
        <s v="Loristad, NH"/>
        <s v="North Douglas, MT"/>
        <s v="Charlesview, DC"/>
        <s v="Garciamouth, ME"/>
        <s v="Thomaston, CA"/>
        <s v="Williamshaven, ME"/>
        <s v="North Kevinburgh, NV"/>
        <s v="Dawsonmouth, MN"/>
        <s v="East Michael, WA"/>
        <s v="New Heather, SC"/>
        <s v="New Gloriaview, RI"/>
        <s v="West Davidchester, NV"/>
        <s v="Malonetown, GA"/>
        <s v="South Mark, SD"/>
        <s v="Mccoyfort, SD"/>
        <s v="Justintown, MS"/>
        <s v="Danielleberg, PW"/>
        <s v="Port Kaylahaven, VA"/>
        <s v="Port Gabriel, NJ"/>
        <s v="Brandonfurt, MH"/>
        <s v="Dixonbury, FM"/>
        <s v="Garyborough, IN"/>
        <s v="Samanthastad, GU"/>
        <s v="North Anthony, ND"/>
        <s v="Ronaldview, KS"/>
        <s v="Austinside, NY"/>
        <s v="Kirbyberg, MD"/>
        <s v="Port Sheryl, AS"/>
        <s v="Smithmouth, KS"/>
        <s v="Michaelland, UT"/>
        <s v="East James, AK"/>
        <s v="Port Michaeltown, AL"/>
        <s v="Millerburgh, MO"/>
        <s v="Donaldton, WV"/>
        <s v="East James, DC"/>
        <s v="Amyland, VI"/>
        <s v="Lake John, MO"/>
        <s v="Lake Paigehaven, IA"/>
        <s v="Port Eric, KS"/>
        <s v="West Jessicatown, WV"/>
        <s v="Port Sylvia, NM"/>
        <s v="East Scott, CT"/>
        <s v="North Johnmouth, GU"/>
        <s v="Barrymouth, WI"/>
        <s v="Nicholeside, RI"/>
        <s v="Jesseland, ND"/>
        <s v="North Davidton, CT"/>
        <s v="Butlermouth, WY"/>
        <s v="Lake Timothystad, VI"/>
        <s v="New Christophershire, DE"/>
        <s v="Patrickberg, VT"/>
        <s v="Christopherville, ID"/>
        <s v="Port Monicaview, TN"/>
        <s v="Alexandermouth, NE"/>
        <s v="East Kathryn, MT"/>
        <s v="Rowlandland, OK"/>
        <s v="Lake Rachel, NV"/>
        <s v="Foxbury, AL"/>
        <s v="Wendychester, TN"/>
        <s v="West Jenny, AZ"/>
        <s v="South Daryltown, ND"/>
        <s v="Sarahton, VI"/>
        <s v="Edwardberg, GA"/>
        <s v="Jeromeville, NE"/>
        <s v="Timothytown, CT"/>
        <s v="New Amyhaven, FM"/>
        <s v="Kimberlymouth, MD"/>
        <s v="New Scottland, FL"/>
        <s v="Myersbury, WA"/>
        <s v="New Carrieborough, IL"/>
        <s v="Shafferview, SC"/>
        <s v="Holmesbury, OR"/>
        <s v="Smithport, ID"/>
        <s v="North Rachelborough, GU"/>
        <s v="Brianton, ID"/>
        <s v="Hardymouth, NV"/>
        <s v="Port Allison, NJ"/>
        <s v="Karifort, HI"/>
        <s v="Evansbury, OR"/>
        <s v="New Jeffreymouth, OR"/>
        <s v="Colebury, NJ"/>
        <s v="Joshuaside, NE"/>
        <s v="West Russell, HI"/>
        <s v="Port Elizabethmouth, LA"/>
        <s v="Kathleenmouth, MO"/>
        <s v="Johnburgh, PR"/>
        <s v="Lake Joshuaside, MS"/>
        <s v="Barbaraburgh, ME"/>
        <s v="South Michael, CO"/>
        <s v="Myersberg, WI"/>
        <s v="Kennethchester, AK"/>
        <s v="Davisland, UT"/>
        <s v="New Laura, MI"/>
        <s v="West Brianborough, NC"/>
        <s v="Armstrongborough, AK"/>
        <s v="Lake Stevenberg, TX"/>
        <s v="Pagebury, AR"/>
        <s v="Julieview, CA"/>
        <s v="New Stephanie, VA"/>
        <s v="North Justin, TN"/>
        <s v="Port Cindyview, IN"/>
        <s v="West Danieltown, AL"/>
        <s v="West Mark, FM"/>
        <s v="New Mark, LA"/>
        <s v="Lake Devonmouth, WV"/>
        <s v="Sarahton, TX"/>
        <s v="West Allen, WV"/>
        <s v="West Shane, AK"/>
        <s v="North Allison, WV"/>
        <s v="South Jay, VT"/>
        <s v="New Joseph, VI"/>
        <s v="Millerport, TN"/>
        <s v="Johnsonborough, NJ"/>
        <s v="New Margaret, AR"/>
        <s v="South John, DC"/>
        <s v="Branditon, ID"/>
        <s v="Goodhaven, SD"/>
        <s v="Jeremyview, SD"/>
        <s v="Valentinetown, NY"/>
        <s v="Curtisshire, PW"/>
        <s v="West Jessica, AK"/>
        <s v="Allenhaven, RI"/>
        <s v="Port Sharonfurt, IA"/>
        <s v="Andreashire, VT"/>
        <s v="Weberbury, MT"/>
        <s v="Port Johnathantown, AR"/>
        <s v="North Carlos, SD"/>
        <s v="Matthewburgh, FM"/>
        <s v="Jennyburgh, DE"/>
        <s v="Jerrymouth, IA"/>
        <s v="Maryland, VI"/>
        <s v="Lake Barbara, KS"/>
        <s v="Harveyside, AL"/>
        <s v="North Leslie, LA"/>
        <s v="Kathleentown, UT"/>
        <s v="Lake Kennethburgh, AK"/>
        <s v="Lindabury, FL"/>
        <s v="Port Steven, NJ"/>
        <s v="Glendatown, MT"/>
        <s v="Petermouth, AK"/>
        <s v="Hollyton, AR"/>
        <s v="West Davidberg, AZ"/>
        <s v="Annetown, OK"/>
        <s v="North Donaldshire, NH"/>
        <s v="New Alicia, NM"/>
        <s v="East Monique, AS"/>
        <s v="Lake Melissa, VT"/>
        <s v="West Dawnville, VI"/>
        <s v="New Mitchellview, AK"/>
        <s v="East Connieview, MA"/>
        <s v="Port Derekport, MS"/>
        <s v="Jamesport, TN"/>
        <s v="North Jenniferberg, AS"/>
        <s v="New Connie, ND"/>
        <s v="Boothborough, DC"/>
        <s v="Robinsonville, ME"/>
        <s v="New Bonnieside, AK"/>
        <s v="Melindamouth, ND"/>
        <s v="Marcborough, CA"/>
        <s v="Christopherhaven, OK"/>
        <s v="Lake Rebeccaview, AL"/>
        <s v="New Justinstad, VI"/>
        <s v="Lake Randy, IA"/>
        <s v="Johnstad, PR"/>
        <s v="East Leah, PW"/>
        <s v="Collinsland, MH"/>
        <s v="West Madison, MI"/>
        <s v="Port Victorchester, NY"/>
        <s v="Frankstad, NJ"/>
        <s v="Joshualand, PR"/>
        <s v="Jessicamouth, MN"/>
        <s v="Garrettberg, HI"/>
        <s v="South Michaelbury, MD"/>
        <s v="Lake Laurenside, WI"/>
        <s v="New Paulland, IN"/>
        <s v="North Shellyburgh, MP"/>
        <s v="Lake Kristenport, WI"/>
        <s v="North Morganshire, AK"/>
        <s v="South Davidfort, WI"/>
        <s v="Matthewmouth, GU"/>
        <s v="Port Juanport, NH"/>
        <s v="New Toddtown, FL"/>
        <s v="Thompsonshire, SD"/>
        <s v="Lake Sarah, ID"/>
        <s v="South Rachel, LA"/>
        <s v="Clarkmouth, MA"/>
        <s v="North Rachelstad, ND"/>
        <s v="West Marie, TN"/>
        <s v="Riceview, KS"/>
        <s v="Faithborough, NE"/>
        <s v="East Markview, KS"/>
        <s v="Walshfort, UT"/>
        <s v="South Sandraberg, WA"/>
        <s v="East Anita, NJ"/>
        <s v="South Crystal, AL"/>
        <s v="Mortonmouth, DE"/>
        <s v="Rodriguezshire, PR"/>
        <s v="North Katrina, IA"/>
        <s v="West Brianchester, GA"/>
        <s v="Lake Heidi, WI"/>
        <s v="Port Rhonda, FL"/>
        <s v="Lake Patricia, OH"/>
        <s v="Nathanshire, FL"/>
        <s v="Lake Kathy, MP"/>
        <s v="East Julie, VA"/>
        <s v="Port Dylanburgh, TX"/>
        <s v="Debrahaven, PR"/>
        <s v="Gabriellemouth, KY"/>
        <s v="East Alejandroborough, NV"/>
        <s v="Tylerberg, AK"/>
        <s v="Port Karen, NJ"/>
        <s v="South Breanna, WV"/>
        <s v="South Thomas, NC"/>
        <s v="Rodriguezburgh, WV"/>
        <s v="Jeffreyberg, NV"/>
        <s v="Port Brian, HI"/>
        <s v="Lake Ian, GA"/>
        <s v="North Margaretbury, TX"/>
        <s v="Hernandezside, AL"/>
        <s v="Cynthiaton, CA"/>
        <s v="North Vincent, GA"/>
        <s v="Davidtown, OK"/>
        <s v="Aaronhaven, NY"/>
        <s v="Michaelshire, DC"/>
        <s v="Patrickmouth, WI"/>
        <s v="Susanborough, SC"/>
        <s v="South Angela, WV"/>
        <s v="Danielland, OK"/>
        <s v="East Jessica, NJ"/>
        <s v="Youngtown, IN"/>
        <s v="Nguyenview, OK"/>
        <s v="Hinesmouth, MI"/>
        <s v="East Virginiahaven, MT"/>
        <s v="Williamtown, WV"/>
        <s v="West Anthonymouth, CA"/>
        <s v="New Alyssaview, LA"/>
        <s v="Kruegermouth, MN"/>
        <s v="Scottfort, SD"/>
        <s v="Dawnberg, MH"/>
        <s v="North Nicholasbury, FM"/>
        <s v="East Brad, PA"/>
        <s v="Riceton, AL"/>
        <s v="New James, UT"/>
        <s v="Mariaborough, IN"/>
        <s v="Port Jonathanshire, MA"/>
        <s v="South Isaac, NC"/>
        <s v="New Derrick, GA"/>
        <s v="South Allison, FL"/>
        <s v="Thompsonland, WI"/>
        <s v="South Amanda, NM"/>
        <s v="Port Morgan, AZ"/>
        <s v="Thompsonshire, NM"/>
        <s v="North Jefferychester, TX"/>
        <s v="Shortport, NJ"/>
        <s v="Taylorton, AL"/>
        <s v="Nicholasborough, NE"/>
        <s v="North Stephen, WY"/>
        <s v="Silvafort, MI"/>
        <s v="Russelltown, MI"/>
        <s v="North Tracyfurt, MA"/>
        <s v="New Paulville, HI"/>
        <s v="South Donnastad, MS"/>
        <s v="Port Gregory, NJ"/>
        <s v="South Jacqueline, GA"/>
        <s v="Kimberlyview, KY"/>
        <s v="Marvintown, PR"/>
        <s v="New Mary, DC"/>
        <s v="Tonyport, MA"/>
        <s v="East Lisaberg, IL"/>
        <s v="South Tabitha, NY"/>
        <s v="Gomezfurt, MA"/>
        <s v="Robertoborough, PR"/>
        <s v="West Kevin, IA"/>
        <s v="Waltersborough, OK"/>
        <s v="Kimberlyview, MI"/>
        <s v="Bryanbury, MO"/>
        <s v="West Rogerside, NE"/>
        <s v="East Cynthia, KS"/>
        <s v="Owenbury, MO"/>
        <s v="Annetteport, LA"/>
        <s v="Port Benjaminland, CO"/>
        <s v="Johnnyton, NC"/>
        <s v="Lake Kathy, ND"/>
        <s v="Tiffanyshire, KS"/>
        <s v="New Sean, GA"/>
        <s v="Shawtown, VT"/>
        <s v="West Richard, VA"/>
        <s v="Jenniferfurt, VA"/>
        <s v="Cruzfort, NV"/>
        <s v="North Heathermouth, UT"/>
        <s v="Bettyburgh, ME"/>
        <s v="Kendraside, NH"/>
        <s v="South Ashley, KY"/>
        <s v="New Robertstad, MI"/>
        <s v="Huangland, MH"/>
        <s v="Chenport, AR"/>
        <s v="Port Michaelfurt, MA"/>
        <s v="Annport, FL"/>
        <s v="Port Eric, AK"/>
        <s v="East Emily, TX"/>
        <s v="South Roger, NE"/>
        <s v="Port Jamesmouth, AS"/>
        <s v="Robersonfurt, KY"/>
        <s v="Samanthahaven, KY"/>
        <s v="Sarahmouth, FM"/>
        <s v="Dianastad, NE"/>
        <s v="Youngside, LA"/>
        <s v="Michelleport, KY"/>
        <s v="New Michael, PW"/>
        <s v="Lake Tinaview, OH"/>
        <s v="Darleneborough, AK"/>
        <s v="South Kennethstad, KY"/>
        <s v="Port Lisaburgh, AK"/>
        <s v="Sandratown, PR"/>
        <s v="Margaretland, MH"/>
        <s v="Millerville, IN"/>
        <s v="Lake Rachael, NM"/>
        <s v="Thompsonton, PA"/>
        <s v="Jacksonfurt, OK"/>
        <s v="West Kathyfort, CA"/>
        <s v="Frankton, PR"/>
        <s v="Smithmouth, PA"/>
        <s v="New Jimmytown, KS"/>
        <s v="West Jennifer, SC"/>
        <s v="Anitaton, MA"/>
        <s v="East Natalie, NJ"/>
        <s v="New Kathrynville, MD"/>
        <s v="Davistown, LA"/>
        <s v="Port David, DE"/>
        <s v="Lestad, TN"/>
        <s v="Port Gabriel, FM"/>
        <s v="Kennedyhaven, AZ"/>
        <s v="New Erin, CO"/>
        <s v="Jonesborough, CT"/>
        <s v="New Ryanshire, VA"/>
        <s v="Jameston, OR"/>
        <s v="West Melindaborough, LA"/>
        <s v="Normanland, WI"/>
        <s v="Lake William, PW"/>
        <s v="North Christopherport, WY"/>
        <s v="Jacobshaven, OH"/>
        <s v="Elizabethchester, WV"/>
        <s v="New Paul, AL"/>
        <s v="Port Stephen, AK"/>
        <s v="New Garyfort, IN"/>
        <s v="Clarkview, PW"/>
        <s v="North Elizabeth, DE"/>
        <s v="West Stevemouth, UT"/>
        <s v="Lake Meredithstad, IA"/>
        <s v="Gonzalesport, DC"/>
        <s v="East Matthewville, NY"/>
        <s v="New Kevinburgh, GA"/>
        <s v="New Victoria, OR"/>
        <s v="East Stephenstad, NC"/>
        <s v="Port Annefurt, MP"/>
        <s v="West Baileyview, OK"/>
        <s v="Kellyfort, RI"/>
        <s v="East Javierhaven, MD"/>
        <s v="Whitemouth, WV"/>
        <s v="West Sarahmouth, NE"/>
        <s v="Yeseniashire, IA"/>
        <s v="New Gary, UT"/>
        <s v="West Michelle, NH"/>
        <s v="North Courtneychester, NY"/>
        <s v="Karentown, WV"/>
        <s v="Port Laurie, VI"/>
        <s v="Smithfurt, NH"/>
        <s v="Grantton, SC"/>
        <s v="West Crystal, CO"/>
        <s v="Isaacside, ID"/>
        <s v="Amyfurt, WI"/>
        <s v="Williamsmouth, TX"/>
        <s v="New Beverlyburgh, GU"/>
        <s v="Ronaldhaven, IA"/>
        <s v="Jenniferside, AR"/>
        <s v="East Ashley, FM"/>
        <s v="Draketown, CT"/>
        <s v="West Carol, VI"/>
        <s v="East Ruth, AL"/>
        <s v="Matthewsmouth, AL"/>
        <s v="Taylorport, PA"/>
        <s v="Annamouth, KY"/>
        <s v="Brittanybury, MH"/>
        <s v="West Markfurt, RI"/>
        <s v="North Charles, PR"/>
        <s v="North Russelltown, VT"/>
        <s v="North Peterton, KS"/>
        <s v="Mercerview, TN"/>
        <s v="North Dianahaven, MD"/>
        <s v="Port Jack, ME"/>
        <s v="Tylermouth, KY"/>
        <s v="Johnsonville, NC"/>
        <s v="Ryanburgh, ND"/>
        <s v="East Rachel, TX"/>
        <s v="North Matthewchester, CA"/>
        <s v="Andersonchester, TN"/>
        <s v="New Michael, NH"/>
        <s v="Wellsburgh, MD"/>
        <s v="Johnland, VT"/>
        <s v="Lake Ashley, KS"/>
        <s v="Edwardstown, VT"/>
        <s v="East Deborahberg, MI"/>
        <s v="Rachelshire, TX"/>
        <s v="Davidberg, WY"/>
        <s v="North Edward, MS"/>
        <s v="Thomasshire, TN"/>
        <s v="Hamiltonville, MP"/>
        <s v="East Michelleborough, DE"/>
        <s v="East Shane, FL"/>
        <s v="Port Savannah, WV"/>
        <s v="Christinebury, SC"/>
        <s v="North Alexandriaport, IN"/>
        <s v="Lestermouth, NH"/>
        <s v="South Shaun, PW"/>
        <s v="Josephstad, WY"/>
        <s v="Andersonmouth, MT"/>
        <s v="South Wendy, AK"/>
        <s v="Simmonsfort, SC"/>
        <s v="Hillfort, SD"/>
        <s v="East Rachelbury, AR"/>
        <s v="North Mitchellshire, NE"/>
        <s v="Maureenmouth, OK"/>
        <s v="Fowlershire, AR"/>
        <s v="West Daleview, NE"/>
        <s v="West Crystalton, NM"/>
        <s v="North Tiffanytown, SC"/>
        <s v="East Darleneview, AK"/>
        <s v="Maryport, NH"/>
        <s v="Port Dylanland, MO"/>
        <s v="Lake Caitlinborough, IA"/>
        <s v="Pagemouth, DE"/>
        <s v="Davisburgh, GU"/>
        <s v="Lorettaborough, VI"/>
        <s v="South Kristenland, MH"/>
        <s v="Port Lorettahaven, AR"/>
        <s v="Lauraside, GA"/>
        <s v="South Danny, NY"/>
        <s v="South Angela, HI"/>
        <s v="Alisonshire, AK"/>
        <s v="East Tina, MO"/>
        <s v="Port Kenneth, AZ"/>
        <s v="North Samantha, CO"/>
        <s v="Kevinberg, GU"/>
        <s v="Hernandeztown, PR"/>
        <s v="Kennedyside, MN"/>
        <s v="Tomchester, MN"/>
        <s v="East Sherrystad, NC"/>
        <s v="Alvaradoton, GA"/>
        <s v="Josephview, AL"/>
        <s v="East Kaylaview, OH"/>
        <s v="Peterstad, NC"/>
        <s v="Bruceport, PW"/>
        <s v="Palmerchester, MT"/>
        <s v="Lake Kaylaport, KY"/>
        <s v="Woodhaven, NJ"/>
        <s v="Dunlapview, MI"/>
        <s v="Lake Robertaburgh, KY"/>
        <s v="East Christopher, OH"/>
        <s v="Scottport, PW"/>
        <s v="Brianbury, PW"/>
        <s v="Lloydland, PR"/>
        <s v="Tracyside, NM"/>
        <s v="West Deniseton, OK"/>
        <s v="Turnertown, SC"/>
        <s v="Jaychester, KY"/>
        <s v="New Mary, OH"/>
        <s v="East Nathanton, WY"/>
        <s v="East Kathyburgh, OH"/>
        <s v="Port Amber, MD"/>
        <s v="Lake Emily, KY"/>
        <s v="South Heather, MN"/>
        <s v="Port John, NM"/>
        <s v="Charlesshire, SD"/>
        <s v="North Carolynton, VT"/>
        <s v="Curtisstad, VI"/>
        <s v="Vasquezville, MS"/>
        <s v="Port Hollyfort, AZ"/>
        <s v="East Debbie, HI"/>
        <s v="East Ryanstad, WI"/>
        <s v="Fischermouth, NV"/>
        <s v="South Natashahaven, WI"/>
        <s v="Johnview, CO"/>
        <s v="Taylorstad, NY"/>
        <s v="Lake Annetteside, AK"/>
        <s v="Jonesview, MN"/>
        <s v="Port Lisa, NH"/>
        <s v="Lake Kathleenfurt, TN"/>
        <s v="South Catherineborough, NH"/>
        <s v="Lake Ernest, AZ"/>
        <s v="Port Kennethburgh, VI"/>
        <s v="Port Russellville, NH"/>
        <s v="Lake Zachary, GA"/>
        <s v="New Erikastad, TN"/>
        <s v="New Kimville, AS"/>
        <s v="South Ericview, MH"/>
        <s v="Matthewborough, FM"/>
        <s v="North Jaime, NH"/>
        <s v="South Carl, PR"/>
        <s v="New Barrymouth, SD"/>
        <s v="East Lindaside, WV"/>
        <s v="Cheryltown, MT"/>
        <s v="South Ann, ME"/>
        <s v="Port Reneebury, LA"/>
        <s v="North Paulmouth, IL"/>
        <s v="Castrostad, NE"/>
        <s v="Markmouth, IA"/>
        <s v="Vickiborough, FL"/>
        <s v="Brittanyfurt, MT"/>
        <s v="North Kevin, NY"/>
        <s v="Grahamshire, AR"/>
        <s v="East Erinchester, KS"/>
        <s v="Lake Jenniferborough, GA"/>
        <s v="Port Michael, CO"/>
        <s v="Port Katrina, MS"/>
        <s v="Cochranview, AL"/>
        <s v="Williamsfurt, ID"/>
        <s v="Tracieland, KS"/>
        <s v="Joelchester, OK"/>
        <s v="West Miketown, TN"/>
        <s v="West Brianstad, DC"/>
        <s v="Donnafort, DC"/>
        <s v="East Melissa, HI"/>
        <s v="Lake Charlesburgh, VA"/>
        <s v="New Jenniferberg, SD"/>
        <s v="South Elizabeth, MH"/>
        <s v="West Markland, MP"/>
        <s v="East Adamport, MA"/>
        <s v="South Rebeccafurt, VT"/>
        <s v="Leachchester, MN"/>
        <s v="Robinsonberg, FM"/>
        <s v="Snyderborough, IA"/>
        <s v="Maychester, MD"/>
        <s v="Kleinville, FL"/>
        <s v="New Andreatown, LA"/>
        <s v="Mccoymouth, DC"/>
        <s v="Lake Mandy, WA"/>
        <s v="New Jamesfort, MD"/>
        <s v="Baxterhaven, MD"/>
        <s v="Morganton, PA"/>
        <s v="Hartmanmouth, MP"/>
        <s v="Thomaschester, OK"/>
        <s v="North Nataliemouth, ND"/>
        <s v="South Jamie, HI"/>
        <s v="New Jefferyton, NC"/>
        <s v="Lake William, PA"/>
        <s v="Melanieview, AZ"/>
        <s v="Mannchester, CA"/>
        <s v="North Hollytown, GA"/>
        <s v="Rhondamouth, KY"/>
        <s v="East Howardberg, KY"/>
        <s v="Sheppardville, IN"/>
        <s v="Travisfort, MI"/>
        <s v="Lake Craig, WY"/>
        <s v="Morrisfort, MI"/>
        <s v="Hannahburgh, AS"/>
        <s v="Mendozamouth, AZ"/>
        <s v="Gregoryshire, HI"/>
        <s v="Carlosshire, NH"/>
        <s v="Gonzalesberg, SD"/>
        <s v="Thompsonstad, IA"/>
        <s v="Willieland, UT"/>
        <s v="Robertmouth, OK"/>
        <s v="West Christinatown, NJ"/>
        <s v="Houstonchester, HI"/>
        <s v="North Melissa, WV"/>
        <s v="Warrenton, WI"/>
        <s v="West Michael, RI"/>
        <s v="Morrisonfort, CA"/>
        <s v="Lake Kristinaland, AL"/>
        <s v="South Larry, PR"/>
        <s v="West Courtneyton, SD"/>
        <s v="Taraville, FM"/>
        <s v="New Robertland, NE"/>
        <s v="Williamside, NM"/>
        <s v="Johnsonfort, CT"/>
        <s v="South Jessicatown, WA"/>
        <s v="New Gregorymouth, AL"/>
        <s v="Maldonadoborough, SC"/>
        <s v="West Roberto, ME"/>
        <s v="West Jacqueline, NH"/>
        <s v="Campbellport, OH"/>
        <s v="Josephfort, PA"/>
        <s v="Leemouth, GA"/>
        <s v="Millerfort, ID"/>
        <s v="New Victoria, TX"/>
        <s v="Danielsbury, DE"/>
        <s v="Lake Emmamouth, ND"/>
        <s v="Smithside, IA"/>
        <s v="Davidshire, WI"/>
        <s v="Howardborough, NJ"/>
        <s v="Burtonberg, IN"/>
        <s v="Amandaport, WY"/>
        <s v="Abbottmouth, VA"/>
        <s v="Matthewburgh, MN"/>
        <s v="Cunninghamland, WI"/>
        <s v="Holtbury, FL"/>
        <s v="Port Stephaniehaven, PR"/>
        <s v="Patrickberg, AR"/>
        <s v="East Kathyville, PA"/>
        <s v="Lisahaven, FM"/>
        <s v="Ruizside, WI"/>
        <s v="Berrybury, AL"/>
        <s v="Richardsport, WA"/>
        <s v="Lake Shannon, NE"/>
        <s v="Mollyton, WV"/>
        <s v="Sabrinaton, NY"/>
        <s v="Lake Alexanderfurt, NH"/>
        <s v="South Chloe, FL"/>
        <s v="Bradfordfort, NC"/>
        <s v="Lake Aprilmouth, NC"/>
        <s v="West Douglasmouth, NE"/>
        <s v="Jeffreyburgh, MD"/>
        <s v="Phillipsland, PW"/>
        <s v="West Jeremy, CT"/>
        <s v="New Abigail, MI"/>
        <s v="Yolandafort, VA"/>
        <s v="Jordanville, CO"/>
        <s v="Burgessville, SC"/>
        <s v="Freemanside, MD"/>
        <s v="South Katherine, ID"/>
        <s v="New Sandra, MI"/>
        <s v="East Angela, PR"/>
        <s v="Port Jonstad, WA"/>
        <s v="Floresburgh, AK"/>
        <s v="New Mark, VT"/>
        <s v="Davidton, GU"/>
        <s v="Scottberg, NJ"/>
        <s v="West Morgan, CT"/>
        <s v="Ramosburgh, PR"/>
        <s v="Port Jeffreybury, PR"/>
        <s v="Masonmouth, VT"/>
        <s v="Fisherberg, MO"/>
        <s v="Jenningsshire, RI"/>
        <s v="West Zachary, WV"/>
        <s v="Paulborough, KY"/>
        <s v="Rodriguezberg, AS"/>
        <s v="Smithmouth, FL"/>
        <s v="East Heather, FL"/>
        <s v="Hunterville, MN"/>
        <s v="West Jessica, MT"/>
        <s v="New Lauren, NE"/>
        <s v="Kimberlyshire, KY"/>
        <s v="Everettland, VT"/>
        <s v="Jessicachester, MA"/>
        <s v="New Elizabeth, WY"/>
        <s v="West Peterberg, FL"/>
        <s v="Hortonstad, CT"/>
        <s v="Davisborough, VT"/>
        <s v="Schneiderville, KS"/>
        <s v="Port Sarah, VT"/>
        <s v="Stephenstad, MS"/>
        <s v="Charlotteshire, PA"/>
        <s v="Lake Christopherhaven, IL"/>
        <s v="Christinashire, NM"/>
        <s v="North Debra, IA"/>
        <s v="East Peterside, RI"/>
        <s v="Turnerton, LA"/>
        <s v="Kennethmouth, IL"/>
        <s v="Jonathanburgh, WV"/>
        <s v="Nicholsonmouth, VI"/>
        <s v="Philipland, KY"/>
        <s v="Mccartyville, NC"/>
        <s v="New Rachelmouth, MN"/>
        <s v="North Jill, PW"/>
        <s v="South Kathyberg, ME"/>
        <s v="Lake Aaronport, MD"/>
        <s v="New Veronica, PA"/>
        <s v="North Melissa, RI"/>
        <s v="New Alexandraside, DC"/>
        <s v="South Debbiefort, OH"/>
        <s v="New Jennyville, SD"/>
        <s v="South Karibury, IA"/>
        <s v="Michaelchester, CT"/>
        <s v="Kennethmouth, MN"/>
        <s v="Mendozabury, CT"/>
        <s v="North Meagan, DC"/>
        <s v="Perezburgh, MA"/>
        <s v="North Gary, VI"/>
        <s v="Port John, OR"/>
        <s v="Jamieland, NC"/>
        <s v="East Kennethport, PA"/>
        <s v="Jillhaven, VA"/>
        <s v="South Spencerville, HI"/>
        <s v="Lake Karina, CO"/>
        <s v="Macdonaldbury, ME"/>
        <s v="New Reneefurt, AK"/>
        <s v="Port Jerrymouth, ID"/>
        <s v="Lake Heather, KY"/>
        <s v="South Eduardoberg, KS"/>
        <s v="Reginachester, MH"/>
        <s v="Lindahaven, MH"/>
        <s v="Fernandezshire, TX"/>
        <s v="Sophiahaven, HI"/>
        <s v="Andersonburgh, AS"/>
        <s v="East Laura, MN"/>
        <s v="South Coreybury, WA"/>
        <s v="Tylerchester, OR"/>
        <s v="New Ashley, TX"/>
        <s v="Aaronfort, NE"/>
        <s v="West Tara, SC"/>
        <s v="Johnsonport, MT"/>
        <s v="Youngtown, MT"/>
        <s v="Martinezport, TX"/>
        <s v="Lake Aliciaburgh, AK"/>
        <s v="East Tiffanyville, MP"/>
        <s v="South Mary, IA"/>
        <s v="Lisamouth, VA"/>
        <s v="Thomasburgh, KY"/>
        <s v="Traceyburgh, GA"/>
        <s v="Moorechester, KY"/>
        <s v="Estestown, KY"/>
        <s v="Lake Kirkland, PR"/>
        <s v="Lake Andrew, CA"/>
        <s v="South Maryville, NH"/>
        <s v="Denisetown, MD"/>
        <s v="East Jessica, IL"/>
        <s v="North Jacqueline, ND"/>
        <s v="Lake Jonathan, NE"/>
        <s v="Markfurt, MH"/>
        <s v="Rickychester, FM"/>
        <s v="Malonemouth, PW"/>
        <s v="East Bridget, WY"/>
        <s v="Katrinamouth, WI"/>
        <s v="Toddland, CT"/>
        <s v="Michaelstad, HI"/>
        <s v="Leeburgh, MP"/>
        <s v="Port Michaelmouth, AR"/>
        <s v="New Kenneth, RI"/>
        <s v="Davidmouth, WV"/>
        <s v="Jamestown, NH"/>
        <s v="East Michaelland, TX"/>
        <s v="Barbaraburgh, KY"/>
        <s v="New Beverly, LA"/>
        <s v="Jamesside, MD"/>
        <s v="East Terri, PW"/>
        <s v="Lopezville, NY"/>
        <s v="Melissamouth, AL"/>
        <s v="Smithhaven, GA"/>
        <s v="South Charlesburgh, TX"/>
        <s v="North Jennifertown, MD"/>
        <s v="East Barbaraborough, MI"/>
        <s v="West Eric, MS"/>
        <s v="Jacobhaven, VT"/>
        <s v="Port Karenview, IN"/>
        <s v="Jenniferton, AK"/>
        <s v="Gutierrezbury, FM"/>
        <s v="Masonville, SD"/>
        <s v="Hintonmouth, MA"/>
        <s v="South Jenna, MN"/>
        <s v="Lake Marcshire, UT"/>
        <s v="Lake Jeffrey, SC"/>
        <s v="Angelashire, AZ"/>
        <s v="Jeremyborough, CA"/>
        <s v="East Joshuaton, MP"/>
        <s v="Michaelfurt, WA"/>
        <s v="Sarahchester, OH"/>
        <s v="New Mary, NJ"/>
        <s v="Brownview, LA"/>
        <s v="East Christinastad, GU"/>
        <s v="Lisafort, WY"/>
        <s v="Port Nicoleport, MO"/>
        <s v="Port Melissa, AZ"/>
        <s v="Port Kylemouth, AL"/>
        <s v="Deborahfurt, HI"/>
        <s v="Mendezmouth, NY"/>
        <s v="Lake Fredbury, NH"/>
        <s v="North Tracy, NE"/>
        <s v="Port Robertmouth, AR"/>
        <s v="Staceyberg, OH"/>
        <s v="South Kelly, MO"/>
        <s v="Collinsshire, VT"/>
        <s v="North Riley, NJ"/>
        <s v="Port David, IA"/>
        <s v="East Robertmouth, FM"/>
        <s v="Woodview, CO"/>
        <s v="Wrightstad, PA"/>
        <s v="Lake Aaronview, IL"/>
        <s v="Hollandchester, AZ"/>
        <s v="Mannfurt, SC"/>
        <s v="Christinaborough, NJ"/>
        <s v="West Donnachester, PR"/>
        <s v="Samanthaland, CO"/>
        <s v="Pamelamouth, DE"/>
        <s v="Jamesborough, MI"/>
        <s v="South Josephtown, OR"/>
        <s v="Jasmineside, MD"/>
        <s v="Port Jamesstad, KS"/>
        <s v="Lake Teresatown, CT"/>
        <s v="West Alicia, CO"/>
        <s v="South Daniel, ND"/>
        <s v="Heatherborough, MI"/>
        <s v="New Kaylaborough, AS"/>
        <s v="North Colin, SC"/>
        <s v="South Tiffany, MN"/>
        <s v="North Melaniemouth, DE"/>
        <s v="Ramirezhaven, IN"/>
        <s v="West Robertville, LA"/>
        <s v="Nelsonville, MA"/>
        <s v="New Monicashire, WY"/>
        <s v="Jessicaton, NY"/>
        <s v="Crystaltown, VA"/>
        <s v="Mayoberg, VA"/>
        <s v="East Karen, MA"/>
        <s v="Sharonbury, IL"/>
        <s v="Lake Christopher, NV"/>
        <s v="East Sarah, GA"/>
        <s v="Mcdanielview, DE"/>
        <s v="Stewartfurt, MI"/>
        <s v="Lake Danny, NY"/>
        <s v="Jamesville, DE"/>
        <s v="Port Cody, NY"/>
        <s v="East Rebecca, NJ"/>
        <s v="Anthonyview, KS"/>
        <s v="Ericton, MH"/>
        <s v="Longland, CT"/>
        <s v="West Lisa, OK"/>
        <s v="Huntville, SD"/>
        <s v="East Joshua, TX"/>
        <s v="Hillborough, NH"/>
        <s v="East Joyce, WA"/>
        <s v="West Sabrina, VI"/>
        <s v="West Bethany, DC"/>
        <s v="New Shannon, WA"/>
        <s v="North Jenniferchester, UT"/>
        <s v="Martinezside, VA"/>
        <s v="Cherryborough, MO"/>
        <s v="West Courtney, CA"/>
        <s v="Kristophermouth, TN"/>
        <s v="Lake Tamara, HI"/>
        <s v="Brownview, OH"/>
        <s v="South Tamimouth, ID"/>
        <s v="South Sarah, NY"/>
        <s v="Greenburgh, VT"/>
        <s v="Frazierchester, AK"/>
        <s v="North Veronica, CO"/>
        <s v="Port Garrettland, SC"/>
        <s v="North Natashaland, AL"/>
        <s v="Tammyfurt, MD"/>
        <s v="Brendashire, NJ"/>
        <s v="Ramirezberg, AR"/>
        <s v="New Amyhaven, MH"/>
        <s v="Howellport, TX"/>
        <s v="Brentborough, KY"/>
        <s v="Maryport, IN"/>
        <s v="Brendaton, CO"/>
        <s v="Donaldsontown, PR"/>
        <s v="Burnettfurt, FL"/>
        <s v="North Alexander, ND"/>
        <s v="New Richard, OH"/>
        <s v="North Lesliefort, OK"/>
        <s v="South Kathryn, CA"/>
        <s v="West John, IL"/>
        <s v="North Derek, AS"/>
        <s v="South Jennifer, KS"/>
        <s v="Stacymouth, WV"/>
        <s v="New Stephentown, ND"/>
        <s v="North Jennifer, IN"/>
        <s v="South Billytown, CO"/>
        <s v="North Curtis, WI"/>
        <s v="South Rebeccamouth, ND"/>
        <s v="Johnsonmouth, VI"/>
        <s v="Hancockmouth, FM"/>
        <s v="North Elizabeth, FM"/>
        <s v="Lake Michaelborough, KY"/>
        <s v="Rojashaven, VI"/>
        <s v="North Suzanne, HI"/>
        <s v="Hortonborough, IL"/>
        <s v="Knightborough, NV"/>
        <s v="Robertmouth, MA"/>
        <s v="Port Katherine, MP"/>
        <s v="Mcphersonstad, OR"/>
        <s v="New Johnmouth, DE"/>
        <s v="Lake Jenniferside, UT"/>
        <s v="Lake Danaton, SD"/>
        <s v="Rachelside, CT"/>
        <s v="North James, MS"/>
        <s v="Tanyabury, IL"/>
        <s v="Kellistad, IN"/>
        <s v="North Michelle, NJ"/>
        <s v="Lydiaberg, SD"/>
        <s v="East Jesseshire, WA"/>
        <s v="North John, KS"/>
        <s v="Maxborough, MA"/>
        <s v="West Teresaberg, DC"/>
        <s v="Jonesmouth, MI"/>
        <s v="East Sarahview, NM"/>
        <s v="New Cody, PR"/>
        <s v="Carterside, AR"/>
        <s v="Amandaview, AK"/>
        <s v="West Johnborough, TN"/>
        <s v="Clayfort, HI"/>
        <s v="North Susan, PW"/>
        <s v="New Kirk, AR"/>
        <s v="Jamesfurt, IL"/>
        <s v="Alexhaven, NC"/>
        <s v="South Jeffreyview, PR"/>
        <s v="Martinezville, PW"/>
        <s v="North Rodneyside, AR"/>
        <s v="East Adrianberg, NH"/>
        <s v="Jenniferton, PR"/>
        <s v="Matthewport, WA"/>
        <s v="New Samanthamouth, VA"/>
        <s v="Benjaminmouth, DC"/>
        <s v="East Janetland, KY"/>
        <s v="Kaitlynton, OK"/>
        <s v="Heidiview, NM"/>
        <s v="Steinstad, MS"/>
        <s v="Johnsstad, AR"/>
        <s v="Reedport, NV"/>
        <s v="New Calvinmouth, RI"/>
        <s v="Lake Tiffany, ME"/>
        <s v="Tammychester, SC"/>
        <s v="Tinafort, IA"/>
        <s v="Jonesshire, RI"/>
        <s v="Lake Kennethmouth, HI"/>
        <s v="East Henry, CA"/>
        <s v="South Kellyfort, RI"/>
        <s v="Wallaceburgh, MO"/>
        <s v="Port Scottbury, CT"/>
        <s v="New Jademouth, IN"/>
        <s v="Ruizhaven, FL"/>
        <s v="Brentmouth, VI"/>
        <s v="Margarethaven, WY"/>
        <s v="New Tiffany, AS"/>
        <s v="Pachecomouth, WI"/>
        <s v="Lauraville, HI"/>
        <s v="West Michaelbury, MI"/>
        <s v="Watsonmouth, UT"/>
        <s v="Lake Gregville, GU"/>
        <s v="New Theresafort, PA"/>
        <s v="Victoriashire, MT"/>
        <s v="East Patrick, WV"/>
        <s v="North Charles, OK"/>
        <s v="Lake Taylor, IA"/>
        <s v="Millerport, MO"/>
        <s v="New Jessicachester, MD"/>
        <s v="Port Chelsea, MO"/>
        <s v="West Susan, PW"/>
        <s v="Hensleystad, SD"/>
        <s v="Nancychester, UT"/>
        <s v="Port Robert, ND"/>
        <s v="New Daniel, AZ"/>
        <s v="East Michael, MI"/>
        <s v="New Rebecca, OR"/>
        <s v="Annahaven, LA"/>
        <s v="West Manuelfort, GU"/>
        <s v="Port Margaretchester, LA"/>
        <s v="South Jennifer, DE"/>
        <s v="Hillstad, MH"/>
        <s v="South Annette, NM"/>
        <s v="Kirstenville, PR"/>
        <s v="Pamelaburgh, NY"/>
        <s v="East Gina, WA"/>
        <s v="New Melissaland, SD"/>
        <s v="Lake Johnton, MO"/>
        <s v="West Sarah, LA"/>
        <s v="Alexanderview, KS"/>
        <s v="Jonesland, MD"/>
        <s v="South David, NJ"/>
        <s v="Colliertown, AL"/>
        <s v="West Alexandra, IA"/>
        <s v="New Paul, HI"/>
        <s v="Kellyberg, CA"/>
        <s v="Port Jamesport, NY"/>
        <s v="Lake Kristaville, LA"/>
        <s v="Brownside, IL"/>
        <s v="Martinfurt, WY"/>
        <s v="Kennethburgh, IN"/>
        <s v="North Leeville, OR"/>
        <s v="Kevinmouth, AZ"/>
        <s v="South Richardbury, MD"/>
        <s v="New Lorifurt, KS"/>
        <s v="Sandovalhaven, MT"/>
        <s v="Riverachester, UT"/>
        <s v="Lake Jessicaside, DC"/>
        <s v="Longchester, WY"/>
        <s v="Ryanside, VT"/>
        <s v="Johnnychester, NC"/>
        <s v="Morrowfurt, PW"/>
        <s v="Williamsbury, WA"/>
        <s v="Lake Kimberly, SC"/>
        <s v="Andersonburgh, GU"/>
        <s v="Kariport, UT"/>
        <s v="North Ronald, KS"/>
        <s v="West Samanthaland, CA"/>
        <s v="Perkinsberg, AR"/>
        <s v="Port Chrisville, NC"/>
        <s v="Kristenmouth, VI"/>
        <s v="New Latoyafort, IL"/>
        <s v="East Charlesport, ME"/>
        <s v="West Bobbyville, MD"/>
        <s v="Fieldsmouth, TN"/>
        <s v="East Megan, SD"/>
        <s v="Amandabury, NM"/>
        <s v="South Nicholasport, TN"/>
        <s v="Rachaelmouth, AS"/>
        <s v="South Gabriellehaven, CT"/>
        <s v="New Scott, ME"/>
        <s v="Zacharychester, CA"/>
        <s v="Sarahfort, NM"/>
        <s v="West Devon, VT"/>
        <s v="Lake Keith, VA"/>
        <s v="New Nataliechester, VT"/>
        <s v="Port Amandaside, MP"/>
        <s v="South Stacyside, AS"/>
        <s v="Livingstonland, WI"/>
        <s v="North Bradleyfort, MP"/>
        <s v="Lake Stevenville, WY"/>
        <s v="Smithfurt, AL"/>
        <s v="Lake Kevin, MI"/>
        <s v="Port William, UT"/>
        <s v="Lake Daniellehaven, RI"/>
        <s v="Natalieburgh, TN"/>
        <s v="Susanchester, MD"/>
        <s v="East Joseph, MO"/>
        <s v="Edwardsport, MA"/>
        <s v="West Pamchester, LA"/>
        <s v="Turnerport, AK"/>
        <s v="West Angela, NJ"/>
        <s v="Mistychester, VT"/>
        <s v="Lawsonville, AR"/>
        <s v="West Angel, IL"/>
        <s v="Matthewshire, AS"/>
        <s v="North Jeffery, AR"/>
        <s v="Branditon, SD"/>
        <s v="Port Josephland, CO"/>
        <s v="Port Andreaview, CA"/>
        <s v="Lake Michaelhaven, AR"/>
        <s v="Lake Valerieland, FM"/>
        <s v="Gillville, RI"/>
        <s v="Lake Linda, SD"/>
        <s v="South Kelly, WV"/>
        <s v="Maryside, OR"/>
        <s v="East Heather, WA"/>
        <s v="Erikaview, MA"/>
        <s v="Port Chad, AK"/>
        <s v="West Michael, SD"/>
        <s v="Port Nancyshire, SD"/>
        <s v="New Dana, ID"/>
        <s v="New Jasmine, WA"/>
        <s v="Davidview, ID"/>
        <s v="East Jimmy, NY"/>
        <s v="Smithmouth, VT"/>
        <s v="East Mauricebury, MO"/>
        <s v="New Mariah, GA"/>
        <s v="South Nicholas, AK"/>
        <s v="Danielleview, CO"/>
        <s v="Port Normanport, DC"/>
        <s v="South Coreyberg, UT"/>
        <s v="North Ashley, IA"/>
        <s v="Kimberlymouth, MT"/>
        <s v="West Reginald, WA"/>
        <s v="North Deborahmouth, KY"/>
        <s v="Reedmouth, PW"/>
        <s v="South Emilyville, MT"/>
        <s v="West Jenny, CT"/>
        <s v="South Susan, UT"/>
        <s v="East John, KS"/>
        <s v="Nicolebury, AR"/>
        <s v="East Emily, ID"/>
        <s v="Sheilaville, NH"/>
        <s v="Welchburgh, PR"/>
        <s v="Port Aliciaberg, NV"/>
        <s v="Brianburgh, LA"/>
        <s v="Baxterview, MH"/>
        <s v="Beckerview, WV"/>
        <s v="Edwardport, OH"/>
        <s v="North Thomasstad, RI"/>
        <s v="Andersonfort, IN"/>
        <s v="New Kenneth, ID"/>
        <s v="Tapiaport, NE"/>
        <s v="New Bryantown, MP"/>
        <s v="North Susanland, MO"/>
        <s v="South Alanview, HI"/>
        <s v="Hodgeschester, WI"/>
        <s v="Port Brian, IN"/>
        <s v="Petershire, DE"/>
        <s v="West Valerie, DE"/>
        <s v="Lake Kim, AL"/>
        <s v="New Sydney, GA"/>
        <s v="Markton, PR"/>
        <s v="West Anne, IA"/>
        <s v="West Meagan, SC"/>
        <s v="Joshuaside, AZ"/>
        <s v="North Dylan, NY"/>
        <s v="Johnsonborough, MO"/>
        <s v="North Andrewhaven, LA"/>
        <s v="Calvintown, AK"/>
        <s v="Bowersburgh, DE"/>
        <s v="North Samanthatown, DE"/>
        <s v="West Brendaside, MP"/>
        <s v="Christophermouth, PR"/>
        <s v="Ariasfort, RI"/>
        <s v="Martinezfurt, TX"/>
        <s v="Gallagherstad, AL"/>
        <s v="Dannyland, FL"/>
        <s v="Tannermouth, HI"/>
        <s v="South Nathanhaven, WA"/>
        <s v="Katrinaborough, ID"/>
        <s v="Houstonchester, MO"/>
        <s v="Josephchester, LA"/>
        <s v="East Zachary, MD"/>
        <s v="South Tinafort, NJ"/>
        <s v="Port William, CT"/>
        <s v="Melissatown, FM"/>
        <s v="Wellsburgh, MA"/>
        <s v="Kathrynhaven, GU"/>
        <s v="Port David, ME"/>
        <s v="South Sarah, MN"/>
        <s v="East Garrettberg, IA"/>
        <s v="South Ericstad, KS"/>
        <s v="South Erin, MS"/>
        <s v="South Geraldside, MT"/>
        <s v="Lake Sarahburgh, MO"/>
        <s v="South Ronaldshire, VA"/>
        <s v="South Sydney, WA"/>
        <s v="West Judith, PW"/>
        <s v="Kennethton, KY"/>
        <s v="South Carolmouth, WA"/>
        <s v="Danielborough, CO"/>
        <s v="North Gregoryfort, AR"/>
        <s v="Stephenville, AR"/>
        <s v="Scottfort, TX"/>
        <s v="Port Victoria, NM"/>
        <s v="Taylormouth, CA"/>
        <s v="Georgemouth, AK"/>
        <s v="Lewisshire, PR"/>
        <s v="Brittanyview, FM"/>
        <s v="Lake Dennisburgh, KY"/>
        <s v="Rossshire, NM"/>
        <s v="Markborough, PW"/>
        <s v="West Kevin, AR"/>
        <s v="Craneport, WV"/>
        <s v="Paulside, NV"/>
        <s v="Lake Susanberg, NY"/>
        <s v="South Tracy, CA"/>
        <s v="Catherineview, NE"/>
        <s v="West Russellton, MD"/>
        <s v="West Matthew, MH"/>
        <s v="Guerreroview, GU"/>
        <s v="Jeffersonview, VI"/>
        <s v="Kellymouth, DC"/>
        <s v="Holmesland, VT"/>
        <s v="Port Anthonymouth, NC"/>
        <s v="Lorichester, OH"/>
        <s v="Averyview, MN"/>
        <s v="Johnsonstad, PA"/>
        <s v="South Jeffrey, KY"/>
        <s v="Annton, GU"/>
        <s v="Robinsonville, WA"/>
        <s v="Lopezside, MT"/>
        <s v="Ellisland, AK"/>
        <s v="New Mariah, MP"/>
        <s v="North Shawn, FM"/>
        <s v="Hollandton, NC"/>
        <s v="East Dustinburgh, OK"/>
        <s v="West Pamelashire, NV"/>
        <s v="Stevenland, MH"/>
        <s v="East Robertmouth, NM"/>
        <s v="Kirbyborough, TN"/>
        <s v="Port Kathleen, AK"/>
        <s v="Melissaville, VT"/>
        <s v="Charlotteland, NH"/>
        <s v="Francofurt, ME"/>
        <s v="Stevenfort, KS"/>
        <s v="Nicoleview, MO"/>
        <s v="Teresaberg, UT"/>
        <s v="East Andrew, MH"/>
        <s v="East Alyssa, HI"/>
        <s v="Port Jose, ME"/>
        <s v="Parkerstad, WA"/>
        <s v="West Codyton, MO"/>
        <s v="Vargaschester, AL"/>
        <s v="New Angela, NC"/>
        <s v="Kylefurt, NE"/>
        <s v="New Adrianport, AZ"/>
        <s v="Martinmouth, VA"/>
        <s v="Port Tylerbury, IL"/>
        <s v="Port Douglas, AR"/>
        <s v="Camposborough, NV"/>
        <s v="West Christopherchester, KS"/>
        <s v="North Andrea, AL"/>
        <s v="Williamsberg, AR"/>
        <s v="East Joshuashire, AZ"/>
        <s v="Aaronstad, MN"/>
        <s v="East Melindaberg, NM"/>
        <s v="Lake Adamborough, OH"/>
        <s v="West Brandifort, PR"/>
        <s v="West Mark, MP"/>
        <s v="New Jeffrey, AS"/>
        <s v="Rebeccaberg, RI"/>
        <s v="Michaelborough, MT"/>
        <s v="Barnesborough, OK"/>
        <s v="Port Kennethmouth, VT"/>
        <s v="Cunninghamton, SD"/>
        <s v="Davidsonburgh, OH"/>
        <s v="Tamaraberg, OR"/>
        <s v="Port Juan, ND"/>
        <s v="West Christopher, FM"/>
        <s v="South Kristafort, WV"/>
        <s v="New Pamelaland, IN"/>
        <s v="Jeffreyberg, GU"/>
        <s v="Lake Erinfurt, MT"/>
        <s v="North Mitchellfurt, MI"/>
        <s v="South Melissa, LA"/>
        <s v="New Robert, IL"/>
        <s v="Ramosside, AZ"/>
        <s v="Lake Michael, OH"/>
        <s v="Bestfurt, OH"/>
        <s v="New Angie, MN"/>
        <s v="South Christopherport, PA"/>
        <s v="North Angela, AK"/>
        <s v="Port Timothyville, GU"/>
        <s v="North Timothymouth, TN"/>
        <s v="Ramosside, MN"/>
        <s v="Lake Kennethfurt, FL"/>
        <s v="West Joseph, WI"/>
        <s v="New Roberta, WY"/>
        <s v="Lake Yvonne, AR"/>
        <s v="Lake Matthew, AZ"/>
        <s v="Brianton, KS"/>
        <s v="Port Samanthachester, ID"/>
        <s v="Snowhaven, NJ"/>
        <s v="New Jessicastad, PA"/>
        <s v="East Angela, SD"/>
        <s v="Lake Timothyshire, AL"/>
        <s v="Thomasside, NC"/>
        <s v="Prestonhaven, MT"/>
        <s v="Jacksonmouth, PA"/>
        <s v="Pagestad, WA"/>
        <s v="North Gary, NM"/>
        <s v="Garciahaven, MP"/>
        <s v="Ashleeland, TX"/>
        <s v="East Melanie, GA"/>
        <s v="Haynesberg, MD"/>
        <s v="Amandaberg, NM"/>
        <s v="East Laura, VT"/>
        <s v="Briggsborough, CA"/>
        <s v="Matthewhaven, RI"/>
        <s v="Robertville, CT"/>
        <s v="Alexisfurt, MP"/>
        <s v="North Mirandafurt, VT"/>
        <s v="Piercebury, CA"/>
        <s v="Joshuaton, IA"/>
        <s v="Richmondtown, FM"/>
        <s v="West Dianaberg, WA"/>
        <s v="East Timothy, AS"/>
        <s v="Port Nicoleburgh, MI"/>
        <s v="North Suzannemouth, MI"/>
        <s v="Lake Kendraville, AK"/>
        <s v="Cherylborough, WY"/>
        <s v="South Kaitlynview, MA"/>
        <s v="Stephenside, MI"/>
        <s v="New Kathrynmouth, UT"/>
        <s v="East Teresabury, MH"/>
        <s v="New Jessica, UT"/>
        <s v="Stevenburgh, KS"/>
        <s v="Johnsonbury, MD"/>
        <s v="North Lisa, GU"/>
        <s v="South Pamelaside, NY"/>
        <s v="Thomasshire, VI"/>
        <s v="Karenshire, KY"/>
        <s v="Port Anthonyside, OR"/>
        <s v="Acostaborough, WI"/>
        <s v="New Raymond, VT"/>
        <s v="West Robert, MT"/>
        <s v="Jasonview, NH"/>
        <s v="Lake Debra, TX"/>
        <s v="Markmouth, PA"/>
        <s v="Shawbury, OK"/>
        <s v="Moniqueborough, WA"/>
        <s v="West Jessicastad, DE"/>
        <s v="West Briannamouth, NH"/>
        <s v="Charlesview, HI"/>
        <s v="West Julia, MI"/>
        <s v="Kristinbury, NE"/>
        <s v="Buckfort, PR"/>
        <s v="East Jesse, WV"/>
        <s v="Rebeccaburgh, NM"/>
        <s v="Lake Christinefurt, VT"/>
        <s v="New Rebecca, NY"/>
        <s v="Goodton, SC"/>
        <s v="Port Jennifer, MT"/>
        <s v="Davisshire, PR"/>
        <s v="West Danielfurt, RI"/>
        <s v="Rubenview, IN"/>
        <s v="Alvaradofurt, TN"/>
        <s v="Patriciamouth, VT"/>
        <s v="Markbury, RI"/>
        <s v="South Keith, MO"/>
        <s v="Port Bruce, PA"/>
        <s v="Carlaview, WA"/>
        <s v="New Phillipfurt, OR"/>
        <s v="Franciscoville, GU"/>
        <s v="North Kyle, PA"/>
        <s v="West Jennifer, NM"/>
        <s v="West Amandaside, NY"/>
        <s v="West Spencer, TX"/>
        <s v="East Justinton, CO"/>
        <s v="New Alicia, AS"/>
        <s v="Morseborough, MO"/>
        <s v="Gentryport, AK"/>
        <s v="Bethberg, DC"/>
        <s v="Mooremouth, AL"/>
        <s v="New Caseyville, MD"/>
        <s v="West Shelly, PW"/>
        <s v="West Christyview, MS"/>
        <s v="West Benjamin, NE"/>
        <s v="Lake Kyleberg, FL"/>
        <s v="Emilystad, AS"/>
        <s v="Millston, SC"/>
        <s v="East Emily, OK"/>
        <s v="Rushmouth, VI"/>
        <s v="New Laura, ID"/>
        <s v="Weberport, PR"/>
        <s v="East Jeffrey, VI"/>
        <s v="Jennifermouth, RI"/>
        <s v="Port Jeremiah, MP"/>
        <s v="East Marcusstad, MH"/>
        <s v="East Jennifer, OR"/>
        <s v="Lopezberg, MI"/>
        <s v="Lake Gary, MD"/>
        <s v="East Tamaraberg, NV"/>
        <s v="Juliabury, TN"/>
        <s v="North Heather, OR"/>
        <s v="South Jorge, GU"/>
        <s v="Lake Gary, AK"/>
        <s v="Melissaville, MO"/>
        <s v="West Christine, NC"/>
        <s v="South Loriview, MO"/>
        <s v="Curtischester, ME"/>
        <s v="Sarahtown, GU"/>
        <s v="Sarahtown, MN"/>
        <s v="Port Dianahaven, NY"/>
        <s v="West Kevin, MA"/>
        <s v="Kaylaside, MA"/>
        <s v="New Adrianland, AZ"/>
        <s v="Peterschester, OR"/>
        <s v="Lake Haleyland, IL"/>
        <s v="South Caitlinville, IA"/>
        <s v="Christopherburgh, VI"/>
        <s v="East Jacobborough, CT"/>
        <s v="South Danielleside, MT"/>
        <s v="Lovemouth, MO"/>
        <s v="Nancyfurt, AK"/>
        <s v="North Jamesside, MI"/>
        <s v="Edwardborough, WV"/>
        <s v="Mooreborough, TX"/>
        <s v="West Roger, LA"/>
        <s v="Meganhaven, AK"/>
        <s v="Manuelborough, MS"/>
        <s v="Shafferstad, GA"/>
        <s v="East Susanchester, CA"/>
        <s v="Gonzalezchester, AS"/>
        <s v="New Barbaraview, RI"/>
        <s v="Juliaside, AL"/>
        <s v="North Jamesberg, OH"/>
        <s v="Lake Kristinechester, NE"/>
        <s v="South Elizabethville, AK"/>
        <s v="Wheelertown, SC"/>
        <s v="Williamsside, GU"/>
        <s v="Tonyview, MO"/>
        <s v="Thomasfort, MS"/>
        <s v="West Brandonbury, CO"/>
        <s v="South Robert, VI"/>
        <s v="Port Danielle, PA"/>
        <s v="Timothyshire, GA"/>
        <s v="North Andrew, ID"/>
        <s v="Port Joshua, SD"/>
        <s v="Port Derrickburgh, RI"/>
        <s v="Beckermouth, WV"/>
        <s v="Port Kimberly, WA"/>
        <s v="Scottfurt, AR"/>
        <s v="Port Michaelstad, PR"/>
        <s v="Derekborough, MP"/>
        <s v="Collinsfurt, MP"/>
        <s v="East Haleystad, RI"/>
        <s v="Roblesberg, OR"/>
        <s v="Riveraland, MP"/>
        <s v="Phillipsfurt, MN"/>
        <s v="Beardborough, NM"/>
        <s v="East Davidfurt, AL"/>
        <s v="West Anthonyton, NM"/>
        <s v="West Tony, DE"/>
        <s v="North Tracyview, NE"/>
        <s v="Andrewport, GA"/>
        <s v="Davidhaven, AL"/>
        <s v="Castrofort, VI"/>
        <s v="East Kevin, UT"/>
        <s v="Davidport, MI"/>
        <s v="Lake Ernestland, AR"/>
        <s v="North Christopherberg, AZ"/>
        <s v="Lake Evan, TN"/>
        <s v="Cookfurt, AL"/>
        <s v="Mcdonaldside, TN"/>
        <s v="Barberburgh, NY"/>
        <s v="North Jasonstad, MO"/>
        <s v="Port Edwardshire, OH"/>
        <s v="Johnsonside, ID"/>
        <s v="East Travisside, IL"/>
        <s v="Port Jessicamouth, MD"/>
        <s v="New Stanleyfurt, CT"/>
        <s v="Andreastad, OH"/>
        <s v="Howellfurt, PW"/>
        <s v="New Hunter, IL"/>
        <s v="East Beverlymouth, IL"/>
        <s v="Debrastad, MN"/>
        <s v="Thomaschester, TN"/>
        <s v="New Samuel, SC"/>
        <s v="Brooksland, MO"/>
        <s v="North Bobbyside, NH"/>
        <s v="Port Peterville, OH"/>
        <s v="Port Jonathanland, NY"/>
        <s v="Kennethland, UT"/>
        <s v="Lake Terrifort, GA"/>
        <s v="Allisonbury, UT"/>
        <s v="New Mary, WA"/>
        <s v="Martinstad, SC"/>
        <s v="North Stefanie, OR"/>
        <s v="South Danielville, ME"/>
        <s v="Randyfort, UT"/>
        <s v="Darleneton, MD"/>
        <s v="Vasquezborough, MH"/>
        <s v="Phyllisside, MO"/>
        <s v="Tammyville, FL"/>
        <s v="North Danielle, MH"/>
        <s v="South Alisonchester, PR"/>
        <s v="Cruzborough, SD"/>
        <s v="South Timothy, VT"/>
        <s v="West Jerry, MD"/>
        <s v="Dunnmouth, CA"/>
        <s v="North Alanview, LA"/>
        <s v="Alanshire, GU"/>
        <s v="Port Alexandrashire, SD"/>
        <s v="Angelashire, LA"/>
        <s v="Craigborough, AS"/>
        <s v="Barnesfort, KY"/>
        <s v="Mooreport, MH"/>
        <s v="South Mariah, MT"/>
        <s v="West Jasmine, SC"/>
        <s v="Lake Jessica, KS"/>
        <s v="West Alison, TN"/>
        <s v="Lake Vicki, VT"/>
        <s v="Mooremouth, MP"/>
        <s v="Davidview, AL"/>
        <s v="Carlahaven, WY"/>
        <s v="Farmerport, TX"/>
        <s v="Justinfort, VT"/>
        <s v="Mcdowellhaven, MA"/>
        <s v="South Thomasberg, DE"/>
        <s v="Brownview, NM"/>
        <s v="Port Dawn, FL"/>
        <s v="Curtisview, MO"/>
        <s v="Garrettburgh, CA"/>
        <s v="Brockhaven, DE"/>
        <s v="Westmouth, OR"/>
        <s v="Higginsburgh, AZ"/>
        <s v="New Grant, GU"/>
        <s v="Vanessaport, AL"/>
        <s v="Port Katherine, MN"/>
        <s v="North Victor, ME"/>
        <s v="Port Debra, DC"/>
        <s v="Darrenton, KY"/>
        <s v="Caseyside, MA"/>
        <s v="Gravestown, PA"/>
        <s v="Port Jennifer, LA"/>
        <s v="South Zachary, VA"/>
        <s v="Tammyport, IL"/>
        <s v="East Jennifermouth, VI"/>
        <s v="Port Jasonfort, RI"/>
        <s v="New Michaelfort, CA"/>
        <s v="Mercedesville, CT"/>
        <s v="Guerreromouth, GU"/>
        <s v="Lake Jesse, TN"/>
        <s v="Ryanburgh, NE"/>
        <s v="South Kristifurt, GU"/>
        <s v="West Matthew, ID"/>
        <s v="Martinezborough, NM"/>
        <s v="Port Michaelshire, MD"/>
        <s v="Danielburgh, IA"/>
        <s v="Thomaston, IN"/>
        <s v="North Michael, WY"/>
        <s v="West Arthurbury, RI"/>
        <s v="Montgomerymouth, AZ"/>
        <s v="Johnsonton, AL"/>
        <s v="Miguelstad, ND"/>
        <s v="South Keithview, ND"/>
        <s v="Lake Stephanie, WV"/>
        <s v="Rodriguezchester, MA"/>
        <s v="Olsenfurt, FM"/>
        <s v="New Danielmouth, AR"/>
        <s v="New Justin, AL"/>
        <s v="North Ashley, VA"/>
        <s v="Buckhaven, MH"/>
        <s v="Richardborough, IN"/>
        <s v="Port Debra, RI"/>
        <s v="Kendraland, ID"/>
        <s v="South Amanda, NH"/>
        <s v="Smithshire, NJ"/>
        <s v="South Lindaborough, AS"/>
        <s v="West Daniellehaven, OR"/>
        <s v="East Joshuamouth, KY"/>
        <s v="West James, MT"/>
        <s v="Rodriguezmouth, OH"/>
        <s v="New Walter, NC"/>
        <s v="North Barbarafort, NJ"/>
        <s v="West Marc, FL"/>
        <s v="Port Davidchester, CT"/>
        <s v="Irwinmouth, CA"/>
        <s v="Lake Johnmouth, AS"/>
        <s v="Port Craig, MN"/>
        <s v="South Kathy, SD"/>
        <s v="New John, HI"/>
        <s v="North Juanland, NC"/>
        <s v="East Kimberly, NY"/>
        <s v="Garciafort, KY"/>
        <s v="Port Charlesbury, NC"/>
        <s v="Port Charlesfurt, NJ"/>
        <s v="Davisport, MT"/>
        <s v="Travisport, FL"/>
        <s v="Lopezton, OR"/>
        <s v="North Cory, MH"/>
        <s v="East Logan, MP"/>
        <s v="North Brittany, SD"/>
        <s v="Garymouth, AL"/>
        <s v="Lake Justin, MH"/>
        <s v="South Jennifer, VI"/>
        <s v="New Amandamouth, NV"/>
        <s v="North Alexandrafurt, AR"/>
        <s v="South Ariel, KS"/>
        <s v="Port Nicholas, SD"/>
        <s v="Jasonburgh, NC"/>
        <s v="Jeremystad, VA"/>
        <s v="Curtisland, WA"/>
        <s v="South Benjaminfort, ID"/>
        <s v="Tonyborough, MO"/>
        <s v="New Holly, GU"/>
        <s v="North Wesleymouth, NM"/>
        <s v="North Robertobury, NY"/>
        <s v="South Ricky, OR"/>
        <s v="New Ryanton, SD"/>
        <s v="Langside, CO"/>
        <s v="Staceyview, NJ"/>
        <s v="Miguelside, VA"/>
        <s v="East Ashleyhaven, NC"/>
        <s v="East Micheleborough, VA"/>
        <s v="Jamesport, HI"/>
        <s v="Leemouth, VT"/>
        <s v="Lake Teresaville, TN"/>
        <s v="New Jeffrey, ND"/>
        <s v="Kellyport, TX"/>
        <s v="Davilaland, DC"/>
        <s v="Lake Crystalhaven, RI"/>
        <s v="Lake Phillip, NH"/>
        <s v="Armstronghaven, AL"/>
        <s v="South Joshua, KY"/>
        <s v="East Tarahaven, DE"/>
        <s v="Matafurt, WV"/>
        <s v="East Jennifer, PA"/>
        <s v="Jasonfurt, ND"/>
        <s v="Chadberg, VT"/>
        <s v="North Laurahaven, NC"/>
        <s v="East Ryan, PA"/>
        <s v="Reginaldmouth, TN"/>
        <s v="Petersonton, AS"/>
        <s v="Pearsonshire, MD"/>
        <s v="Port Gary, VI"/>
        <s v="Lake Jamesside, KY"/>
        <s v="South Antonioburgh, AL"/>
        <s v="South Michaelmouth, MS"/>
        <s v="Port Stevenland, PR"/>
        <s v="Thomaschester, PA"/>
        <s v="Hammondport, OK"/>
        <s v="Lake Norma, AR"/>
        <s v="Port Michaelmouth, DE"/>
        <s v="Timothyside, DC"/>
        <s v="Lake Deborah, OR"/>
        <s v="Lake Sandyside, VT"/>
        <s v="Nicolechester, GU"/>
        <s v="Kevinton, WA"/>
        <s v="Griffithtown, NJ"/>
        <s v="Laurenton, PW"/>
        <s v="New Joseph, GA"/>
        <s v="Davidland, KS"/>
        <s v="Erinmouth, ND"/>
        <s v="East Thomasview, CA"/>
        <s v="Melindamouth, VI"/>
        <s v="Antonioland, SC"/>
        <s v="Andersonland, OK"/>
        <s v="Conwayton, WV"/>
        <s v="Figueroamouth, MT"/>
        <s v="New Jessicaside, OR"/>
        <s v="Lake Joshuaside, WY"/>
        <s v="New Kristifurt, MO"/>
        <s v="Carterstad, OK"/>
        <s v="Port Susan, GA"/>
        <s v="North Deniseport, MN"/>
        <s v="Johnstown, IL"/>
        <s v="North Michaelshire, OK"/>
        <s v="Lake Hannah, MA"/>
        <s v="East Spencer, MN"/>
        <s v="Brianport, MH"/>
        <s v="Josephville, KY"/>
        <s v="Port Sherryport, VT"/>
        <s v="Ericside, ID"/>
        <s v="New Steven, VT"/>
        <s v="South Robert, NM"/>
        <s v="New Aaron, IA"/>
        <s v="East Robert, WY"/>
        <s v="New Davidview, AK"/>
        <s v="North Brian, AZ"/>
        <s v="South Steven, FL"/>
        <s v="Markburgh, UT"/>
        <s v="Robertsmouth, OR"/>
        <s v="Wilsonstad, WA"/>
        <s v="New Nathan, MI"/>
        <s v="Port Beth, ME"/>
        <s v="West Kara, AZ"/>
        <s v="Port Amberstad, KS"/>
        <s v="Coxton, NE"/>
        <s v="Joehaven, MT"/>
        <s v="North Colleen, KY"/>
        <s v="Port Tiffany, GA"/>
        <s v="Port Katherine, IL"/>
        <s v="Lucerohaven, OR"/>
        <s v="Amandastad, MH"/>
        <s v="Jenniferfurt, RI"/>
        <s v="Anthonyport, ND"/>
        <s v="Johnsonchester, LA"/>
        <s v="Kathrynbury, WI"/>
        <s v="Lozanofurt, MI"/>
        <s v="Juanmouth, CT"/>
        <s v="Lake Edward, CA"/>
        <s v="Williamville, NV"/>
        <s v="New Brianstad, CA"/>
        <s v="New Parker, CA"/>
        <s v="Taylorhaven, DE"/>
        <s v="Port Amandaport, NM"/>
        <s v="Romeroview, AK"/>
        <s v="Sparksside, NY"/>
        <s v="Rogersview, WI"/>
        <s v="New Matthewmouth, AR"/>
        <s v="Joannafort, MA"/>
        <s v="Williamsview, PW"/>
        <s v="North Edwardton, FL"/>
        <s v="East Alanburgh, OH"/>
        <s v="Christopherfort, MN"/>
        <s v="Stanleyview, MH"/>
        <s v="Watkinsport, MN"/>
        <s v="East Christopherstad, MP"/>
        <s v="New Beverlychester, MI"/>
        <s v="Andresmouth, GA"/>
        <s v="Brownbury, GU"/>
        <s v="Port Brian, WI"/>
        <s v="Lake Richardton, WV"/>
        <s v="East Brandytown, AS"/>
        <s v="Williamsview, OH"/>
        <s v="Michaelview, NV"/>
        <s v="Port Steveville, PR"/>
        <s v="Sanchezchester, SD"/>
        <s v="West Joseph, MN"/>
        <s v="East Jesse, AZ"/>
        <s v="Hillborough, GU"/>
        <s v="Port Meagan, MA"/>
        <s v="East Robertland, AZ"/>
        <s v="Rachelland, PW"/>
        <s v="Austinview, NH"/>
        <s v="Leonburgh, GU"/>
        <s v="Charlesbury, OR"/>
        <s v="Simpsonberg, IN"/>
        <s v="Port Laurenborough, PA"/>
        <s v="New Kimberly, MP"/>
        <s v="Davisbury, LA"/>
        <s v="Robertville, VI"/>
        <s v="Curtisfurt, IA"/>
        <s v="Lake Ryan, SD"/>
        <s v="Port Lisaborough, GU"/>
        <s v="New Angie, MP"/>
        <s v="North Daniel, DE"/>
        <s v="Fullerchester, AS"/>
        <s v="Kelliville, NM"/>
        <s v="North Marissa, PR"/>
        <s v="Smithstad, UT"/>
        <s v="Deannaview, IL"/>
        <s v="Walkerborough, OH"/>
        <s v="South Patricia, SD"/>
        <s v="New Donaldshire, MO"/>
        <s v="Whiteport, SC"/>
        <s v="Stephenshire, MN"/>
        <s v="Port William, NV"/>
        <s v="New Danielton, IL"/>
        <s v="West Stephanie, MO"/>
        <s v="South Luis, GU"/>
        <s v="Port Emilymouth, TX"/>
        <s v="Hilltown, NH"/>
        <s v="Lake Brettfurt, AR"/>
        <s v="Priceville, MS"/>
        <s v="East Cynthiamouth, UT"/>
        <s v="Port Kimberlyhaven, MD"/>
        <s v="Marissaland, NV"/>
        <s v="Lake Elizabethville, GU"/>
        <s v="Harperville, VI"/>
        <s v="Bradleychester, AR"/>
        <s v="West Ronaldview, MA"/>
        <s v="Michelemouth, AR"/>
        <s v="East Kevin, IL"/>
        <s v="Maryburgh, NM"/>
        <s v="Beckberg, VI"/>
        <s v="Michaelport, PR"/>
        <s v="Chapmanland, RI"/>
        <s v="Aaronton, DE"/>
        <s v="Jesusville, DC"/>
        <s v="Mannport, DE"/>
        <s v="Port Michaelport, AK"/>
        <s v="Burtonfurt, CT"/>
        <s v="Buckberg, KY"/>
        <s v="Willisbury, LA"/>
        <s v="Shellyside, WY"/>
        <s v="Woodsberg, MD"/>
        <s v="Merrittside, AS"/>
        <s v="East Ricardo, NH"/>
        <s v="South Donna, NE"/>
        <s v="North William, MI"/>
        <s v="Ronaldshire, SD"/>
        <s v="East Paigeborough, ME"/>
        <s v="New Carrie, CO"/>
        <s v="Amandaside, IN"/>
        <s v="Richardshire, OR"/>
        <s v="South Kennethhaven, AK"/>
        <s v="North Sandrachester, AS"/>
        <s v="South Brandon, MP"/>
        <s v="North Stephanietown, AL"/>
        <s v="Brettberg, NJ"/>
        <s v="Amychester, AS"/>
        <s v="Sandrachester, SC"/>
        <s v="New Michaelview, WY"/>
        <s v="West Jeremy, AR"/>
        <s v="Camerontown, DC"/>
        <s v="North Johnnyshire, HI"/>
        <s v="North Patricia, FM"/>
        <s v="East Valerieville, NC"/>
        <s v="Nathanfort, OK"/>
        <s v="Westborough, SC"/>
        <s v="Jenniferview, TN"/>
        <s v="New Jo, NM"/>
        <s v="South Stevenshire, OR"/>
        <s v="Lake Regina, FL"/>
        <s v="New Ashley, WY"/>
        <s v="East Josephfort, AS"/>
        <s v="Kingtown, WV"/>
        <s v="Port Robin, MI"/>
        <s v="South Josephfort, IA"/>
        <s v="Tarabury, WI"/>
        <s v="Yatesmouth, AS"/>
        <s v="East Thomas, MT"/>
        <s v="Crystalfurt, AL"/>
        <s v="North Katherine, PA"/>
        <s v="Michaelville, MA"/>
        <s v="Lake Maxwellfurt, MO"/>
        <s v="West Cynthia, OR"/>
        <s v="West Deborahbury, IL"/>
        <s v="New Shannonfort, TX"/>
        <s v="Bowenfurt, NV"/>
        <s v="Wilsonshire, MD"/>
        <s v="Davisborough, MH"/>
        <s v="Jacksonfurt, ME"/>
        <s v="West Douglasmouth, NY"/>
        <s v="Bridgeschester, AZ"/>
        <s v="Fordton, MH"/>
        <s v="New Haley, MN"/>
        <s v="West Charles, MH"/>
        <s v="Thompsonmouth, NC"/>
        <s v="Lake Tylerfort, MI"/>
        <s v="Arthurstad, AS"/>
        <s v="Mauricechester, GA"/>
        <s v="Lake Kelly, WA"/>
        <s v="Rebeccaberg, WI"/>
        <s v="Moranton, RI"/>
        <s v="South David, IN"/>
        <s v="Port Sarah, RI"/>
        <s v="Swansonburgh, NC"/>
        <s v="Cynthiaborough, ME"/>
        <s v="Port Rebecca, WI"/>
        <s v="West Ethan, IL"/>
        <s v="Turnerfort, MT"/>
        <s v="Brittanystad, OK"/>
        <s v="Johnsonshire, NM"/>
        <s v="North Samanthamouth, NH"/>
        <s v="Cohenmouth, IL"/>
        <s v="West Susan, TN"/>
        <s v="Port Laurenfort, IN"/>
        <s v="Coreytown, WY"/>
        <s v="Hoodstad, TN"/>
        <s v="Berrybury, KS"/>
        <s v="New Aaron, CO"/>
        <s v="Lake James, DC"/>
        <s v="Port Jesse, OR"/>
        <s v="Medinashire, TX"/>
        <s v="East Teresa, IN"/>
        <s v="Sanchezside, PW"/>
        <s v="Kevinshire, DE"/>
        <s v="West Kathryn, AL"/>
        <s v="East Christopherburgh, GA"/>
        <s v="South Kathrynbury, WV"/>
        <s v="Karentown, MN"/>
        <s v="New Sara, IA"/>
        <s v="New Allen, MT"/>
        <s v="Edwardsburgh, NH"/>
        <s v="Jameshaven, LA"/>
        <s v="Port Victoriaburgh, AS"/>
        <s v="Port Dillon, TN"/>
        <s v="South Howardborough, NC"/>
        <s v="Lisaville, VA"/>
        <s v="Wellsborough, CT"/>
        <s v="Raventown, KS"/>
        <s v="Alexanderfort, NE"/>
        <s v="North Jack, WY"/>
        <s v="Bakerberg, AS"/>
        <s v="Port Michael, FM"/>
        <s v="Madisonfort, NV"/>
        <s v="New Lisashire, TN"/>
        <s v="Davischester, RI"/>
        <s v="West Diane, CA"/>
        <s v="New Danny, MD"/>
        <s v="Lake Ryanhaven, WI"/>
        <s v="Kennethview, NC"/>
        <s v="Lake Amber, MO"/>
        <s v="Mooreton, NH"/>
        <s v="Ashleyview, VT"/>
        <s v="North Rebeccafurt, MT"/>
        <s v="South Nicole, MA"/>
        <s v="Rodriguezshire, SD"/>
        <s v="East Danielle, AZ"/>
        <s v="New Daniel, MH"/>
        <s v="West Paula, OH"/>
        <s v="Erinmouth, AR"/>
        <s v="New Melissa, KY"/>
        <s v="Ronaldland, CT"/>
        <s v="South Sabrina, NJ"/>
        <s v="Harristown, MO"/>
        <s v="East Patriciaborough, MT"/>
        <s v="West Lorrainehaven, FM"/>
        <s v="Randallmouth, NH"/>
        <s v="North Jason, HI"/>
        <s v="Mullinsshire, TN"/>
        <s v="West Megan, MN"/>
        <s v="West Cody, FM"/>
        <s v="New Troyside, MI"/>
        <s v="East Corystad, ND"/>
        <s v="Evanfort, SC"/>
        <s v="South Robertton, WI"/>
        <s v="Torresmouth, NJ"/>
        <s v="North Melissa, NC"/>
        <s v="Nicholetown, OR"/>
        <s v="South Christown, UT"/>
        <s v="Medinaport, PR"/>
        <s v="Port Amberton, TN"/>
        <s v="Skinnerbury, MH"/>
        <s v="Hallberg, TN"/>
        <s v="Kimbury, IA"/>
        <s v="Ramseyburgh, AK"/>
      </sharedItems>
    </cacheField>
    <cacheField name="City" numFmtId="0">
      <sharedItems count="2088">
        <s v="South Joyceburgh"/>
        <s v="New Scott"/>
        <s v="North David"/>
        <s v="Floresfort"/>
        <s v="North Margaretside"/>
        <s v="Burketown"/>
        <s v="Port Dominiqueview"/>
        <s v="Beckermouth"/>
        <s v="N/A"/>
        <s v="Brittanyborough"/>
        <s v="Andersonshire"/>
        <s v="Woodstown"/>
        <s v="West David"/>
        <s v="Katherineborough"/>
        <s v="Williamview"/>
        <s v="West Lauren"/>
        <s v="Smithborough"/>
        <s v="Port Ginamouth"/>
        <s v="West Marieshire"/>
        <s v="Mortonstad"/>
        <s v="Branchstad"/>
        <s v="Makaylaberg"/>
        <s v="West Royton"/>
        <s v="West Benjamin"/>
        <s v="Sandraville"/>
        <s v="West Gregoryshire"/>
        <s v="Lake Lisa"/>
        <s v="Jessicastad"/>
        <s v="North Mario"/>
        <s v="Sotoport"/>
        <s v="West Laurabury"/>
        <s v="Lake Bonnieside"/>
        <s v="Carolyntown"/>
        <s v="East Tarabury"/>
        <s v="Herringville"/>
        <s v="Sparksland"/>
        <s v="South Jodyhaven"/>
        <s v="Devinbury"/>
        <s v="Jillfurt"/>
        <s v="East Kimberlyview"/>
        <s v="North Nicolasland"/>
        <s v="Stevenfort"/>
        <s v="Lake Jennifer"/>
        <s v="Lake Aliciafurt"/>
        <s v="North Christinaville"/>
        <s v="Kimberlyport"/>
        <s v="South Lisa"/>
        <s v="Prattmouth"/>
        <s v="Sharonhaven"/>
        <s v="Darrellstad"/>
        <s v="South Lori"/>
        <s v="Lake Glennborough"/>
        <s v="Port Krista"/>
        <s v="Lauraburgh"/>
        <s v="Murphyton"/>
        <s v="Cristinamouth"/>
        <s v="New Erinchester"/>
        <s v="New Taylorburgh"/>
        <s v="Port Ricky"/>
        <s v="Schroederburgh"/>
        <s v="Port Nancyview"/>
        <s v="Santoshaven"/>
        <s v="New William"/>
        <s v="Leviside"/>
        <s v="New Rachel"/>
        <s v="New Monicamouth"/>
        <s v="East Codytown"/>
        <s v="Charlesfurt"/>
        <s v="North Roberthaven"/>
        <s v="West Cameronchester"/>
        <s v="Johnside"/>
        <s v="Port Sabrina"/>
        <s v="Port Cynthiabury"/>
        <s v="South Joshua"/>
        <s v="East Emily"/>
        <s v="Port Julie"/>
        <s v="Lake Sarahbury"/>
        <s v="Lisaview"/>
        <s v="South Ivanview"/>
        <s v="South Donaldtown"/>
        <s v="Gibsonfort"/>
        <s v="North Kennethmouth"/>
        <s v="Spencerfurt"/>
        <s v="West Jessica"/>
        <s v="East Anthony"/>
        <s v="Bethshire"/>
        <s v="Lake Lindaland"/>
        <s v="Vanessafurt"/>
        <s v="West Brianchester"/>
        <s v="Lake Jamieland"/>
        <s v="Bethville"/>
        <s v="Port Mariaview"/>
        <s v="Port Sabrinaton"/>
        <s v="Blevinsfort"/>
        <s v="Lake Rickyfurt"/>
        <s v="Thompsonshire"/>
        <s v="Kristinaton"/>
        <s v="Smithside"/>
        <s v="East Edward"/>
        <s v="Kirkland"/>
        <s v="Richardfurt"/>
        <s v="Port Lori"/>
        <s v="Burketon"/>
        <s v="Andrewshire"/>
        <s v="Tamaraburgh"/>
        <s v="Lake Courtneyburgh"/>
        <s v="Eduardobury"/>
        <s v="Jessicaview"/>
        <s v="Melaniestad"/>
        <s v="Perkinsland"/>
        <s v="Robertton"/>
        <s v="West Jamie"/>
        <s v="East Amberside"/>
        <s v="Rodrigueztown"/>
        <s v="East Andre"/>
        <s v="Luishaven"/>
        <s v="Gouldbury"/>
        <s v="Port Robertberg"/>
        <s v="Lake Teresatown"/>
        <s v="Bishopmouth"/>
        <s v="Powellborough"/>
        <s v="New Jeffrey"/>
        <s v="East Reginafurt"/>
        <s v="Hugheston"/>
        <s v="Melissabury"/>
        <s v="North Jason"/>
        <s v="Lisamouth"/>
        <s v="Blackberg"/>
        <s v="North Reneebury"/>
        <s v="New Jenniferville"/>
        <s v="Feliciaview"/>
        <s v="Port Joseph"/>
        <s v="South Mark"/>
        <s v="North Davidfurt"/>
        <s v="Griffinside"/>
        <s v="Larryport"/>
        <s v="Angelaborough"/>
        <s v="Lake Vincent"/>
        <s v="Mejiaberg"/>
        <s v="Carterton"/>
        <s v="Port Jason"/>
        <s v="West Donaldland"/>
        <s v="Jonesville"/>
        <s v="Aaronfurt"/>
        <s v="Mcdonaldport"/>
        <s v="Jeremyfurt"/>
        <s v="Lake Chadtown"/>
        <s v="Morganburgh"/>
        <s v="North Kaylahaven"/>
        <s v="East Charlesview"/>
        <s v="New Roberta"/>
        <s v="Tylerside"/>
        <s v="Michaelberg"/>
        <s v="Hallmouth"/>
        <s v="East Pamelaview"/>
        <s v="Patrickberg"/>
        <s v="Hillhaven"/>
        <s v="East Charlesland"/>
        <s v="Cassandraville"/>
        <s v="Ramirezside"/>
        <s v="Robertfurt"/>
        <s v="Port Gregory"/>
        <s v="Savageton"/>
        <s v="East Michelleshire"/>
        <s v="South Garrettport"/>
        <s v="Port Michaelfurt"/>
        <s v="New Diana"/>
        <s v="Isaacburgh"/>
        <s v="Stewartland"/>
        <s v="South Sarah"/>
        <s v="Lake Wendy"/>
        <s v="Juliastad"/>
        <s v="Ruthton"/>
        <s v="Codyborough"/>
        <s v="Leonhaven"/>
        <s v="Mccallton"/>
        <s v="Johnsonton"/>
        <s v="Lake Elizabeth"/>
        <s v="Kevinstad"/>
        <s v="Rileyview"/>
        <s v="West Jeffreyhaven"/>
        <s v="Lake Randy"/>
        <s v="West Holly"/>
        <s v="West Sonya"/>
        <s v="Lake Robert"/>
        <s v="North Patrick"/>
        <s v="South Jodi"/>
        <s v="New Jennaport"/>
        <s v="Cameronland"/>
        <s v="Olsonmouth"/>
        <s v="Lake Annaville"/>
        <s v="Port Ronald"/>
        <s v="Robertstad"/>
        <s v="North Lindaview"/>
        <s v="Lake Shane"/>
        <s v="North Jeremyhaven"/>
        <s v="South Brendan"/>
        <s v="New Debra"/>
        <s v="Jacobville"/>
        <s v="South Carol"/>
        <s v="East Taylorfurt"/>
        <s v="New Ashleyfurt"/>
        <s v="Ashleyside"/>
        <s v="Perrystad"/>
        <s v="Chavezland"/>
        <s v="Port Priscillaton"/>
        <s v="Alexanderstad"/>
        <s v="Hardymouth"/>
        <s v="Danielsfort"/>
        <s v="Josephtown"/>
        <s v="East Brianna"/>
        <s v="Davidshire"/>
        <s v="Lake Frederick"/>
        <s v="Bennettton"/>
        <s v="North Ginaburgh"/>
        <s v="Evansbury"/>
        <s v="South Emilyberg"/>
        <s v="Shaneview"/>
        <s v="Lake Josephmouth"/>
        <s v="Jordanmouth"/>
        <s v="Allenburgh"/>
        <s v="Port Michelleport"/>
        <s v="North Eric"/>
        <s v="New Christopher"/>
        <s v="North Joyce"/>
        <s v="Robertshaven"/>
        <s v="North Katherineburgh"/>
        <s v="Morrisfurt"/>
        <s v="Port Maryport"/>
        <s v="Port Patricia"/>
        <s v="New Mollymouth"/>
        <s v="South Charles"/>
        <s v="North Jimmyside"/>
        <s v="Lake Michaelland"/>
        <s v="North Steven"/>
        <s v="East Elizabethside"/>
        <s v="Evanstown"/>
        <s v="New Madison"/>
        <s v="South Jonathantown"/>
        <s v="West Brendan"/>
        <s v="East Petertown"/>
        <s v="Jaredfurt"/>
        <s v="Lake Dianeland"/>
        <s v="Elizabethland"/>
        <s v="Durhamtown"/>
        <s v="Johnborough"/>
        <s v="Lake Tyrone"/>
        <s v="South Davidland"/>
        <s v="Lake Nathanielstad"/>
        <s v="West Nicole"/>
        <s v="Brendaland"/>
        <s v="North Garyberg"/>
        <s v="New Gregorymouth"/>
        <s v="Novakview"/>
        <s v="Port Kelly"/>
        <s v="Port Amanda"/>
        <s v="Lindachester"/>
        <s v="Port Richard"/>
        <s v="North Melissa"/>
        <s v="East Pamelaton"/>
        <s v="Port Brianahaven"/>
        <s v="Johnsonfurt"/>
        <s v="South Sandrashire"/>
        <s v="Rothstad"/>
        <s v="New Aliciabury"/>
        <s v="Lake Melanie"/>
        <s v="East Barbara"/>
        <s v="South Paulmouth"/>
        <s v="Amandafurt"/>
        <s v="Lake Heidi"/>
        <s v="Port Karen"/>
        <s v="New Leah"/>
        <s v="East Sandra"/>
        <s v="Michelleborough"/>
        <s v="Sharonport"/>
        <s v="Powellview"/>
        <s v="New Becky"/>
        <s v="East Katherineview"/>
        <s v="Christineshire"/>
        <s v="East Nicole"/>
        <s v="New Emily"/>
        <s v="North Valerietown"/>
        <s v="Gillview"/>
        <s v="Parrishland"/>
        <s v="Christopherview"/>
        <s v="Christopherland"/>
        <s v="Moonchester"/>
        <s v="North Barbara"/>
        <s v="Fritzberg"/>
        <s v="Douglasmouth"/>
        <s v="North John"/>
        <s v="Navarrofort"/>
        <s v="South Abigail"/>
        <s v="Shawborough"/>
        <s v="Claytonborough"/>
        <s v="Danielmouth"/>
        <s v="West Katie"/>
        <s v="Melissatown"/>
        <s v="Donnachester"/>
        <s v="New Brettburgh"/>
        <s v="Brownport"/>
        <s v="Pottsville"/>
        <s v="North Dylanton"/>
        <s v="Mcclureberg"/>
        <s v="North Jamieberg"/>
        <s v="West Sandrafort"/>
        <s v="Reesehaven"/>
        <s v="New Jennifershire"/>
        <s v="Maddoxland"/>
        <s v="Jenniferville"/>
        <s v="West Markview"/>
        <s v="East Robert"/>
        <s v="West Brianbury"/>
        <s v="Lindahaven"/>
        <s v="Ortizstad"/>
        <s v="Lake Mark"/>
        <s v="West Erika"/>
        <s v="Port Cesar"/>
        <s v="Dannybury"/>
        <s v="Vasquezchester"/>
        <s v="Danielside"/>
        <s v="Andrewfurt"/>
        <s v="West Brandibury"/>
        <s v="Hamptonfort"/>
        <s v="North Diane"/>
        <s v="New Gabriellefurt"/>
        <s v="Lake William"/>
        <s v="East Lisa"/>
        <s v="West Jamesmouth"/>
        <s v="Kimville"/>
        <s v="West Reneemouth"/>
        <s v="Bradleyland"/>
        <s v="Port Sierra"/>
        <s v="West Shelby"/>
        <s v="Williamville"/>
        <s v="North Amber"/>
        <s v="South Brittanyland"/>
        <s v="Warrenland"/>
        <s v="Port Tammyfurt"/>
        <s v="Austinchester"/>
        <s v="Woodberg"/>
        <s v="Michaelbury"/>
        <s v="Lake Veronicamouth"/>
        <s v="East Johnmouth"/>
        <s v="Port Tannerland"/>
        <s v="Tuckerbury"/>
        <s v="West Brittany"/>
        <s v="Frankmouth"/>
        <s v="North Ryanbury"/>
        <s v="Jasonport"/>
        <s v="Geraldshire"/>
        <s v="New Leslieborough"/>
        <s v="Johnton"/>
        <s v="Port Monica"/>
        <s v="West Tiffany"/>
        <s v="West Williamville"/>
        <s v="West Christopher"/>
        <s v="Perkinstown"/>
        <s v="West Cindy"/>
        <s v="East Melissashire"/>
        <s v="North Ashley"/>
        <s v="Zacharyborough"/>
        <s v="Higginsbury"/>
        <s v="West Cheryl"/>
        <s v="New Sarah"/>
        <s v="Lake Diana"/>
        <s v="East Jillland"/>
        <s v="Jeffreyfurt"/>
        <s v="Deannamouth"/>
        <s v="Michaelhaven"/>
        <s v="Justinberg"/>
        <s v="Wigginsville"/>
        <s v="Keyberg"/>
        <s v="South Richardport"/>
        <s v="West Denisestad"/>
        <s v="Christopherton"/>
        <s v="Lake Linda"/>
        <s v="North Tinaside"/>
        <s v="Frankport"/>
        <s v="New Arianafurt"/>
        <s v="Lake Katherine"/>
        <s v="Port Troy"/>
        <s v="North Angela"/>
        <s v="West Chrismouth"/>
        <s v="Randystad"/>
        <s v="North Shannon"/>
        <s v="Michelleshire"/>
        <s v="Anthonyburgh"/>
        <s v="Kimmouth"/>
        <s v="Port Danielside"/>
        <s v="Amyville"/>
        <s v="Gomezville"/>
        <s v="New Courtney"/>
        <s v="Bellview"/>
        <s v="Lindseyfurt"/>
        <s v="West Vickimouth"/>
        <s v="Arnoldberg"/>
        <s v="Tonyaville"/>
        <s v="Port Jenniferfort"/>
        <s v="Loristad"/>
        <s v="North Douglas"/>
        <s v="Charlesview"/>
        <s v="Garciamouth"/>
        <s v="Thomaston"/>
        <s v="Williamshaven"/>
        <s v="North Kevinburgh"/>
        <s v="Dawsonmouth"/>
        <s v="East Michael"/>
        <s v="New Heather"/>
        <s v="New Gloriaview"/>
        <s v="West Davidchester"/>
        <s v="Malonetown"/>
        <s v="Mccoyfort"/>
        <s v="Justintown"/>
        <s v="Danielleberg"/>
        <s v="Port Kaylahaven"/>
        <s v="Port Gabriel"/>
        <s v="Brandonfurt"/>
        <s v="Dixonbury"/>
        <s v="Garyborough"/>
        <s v="Samanthastad"/>
        <s v="North Anthony"/>
        <s v="Ronaldview"/>
        <s v="Austinside"/>
        <s v="Kirbyberg"/>
        <s v="Port Sheryl"/>
        <s v="Smithmouth"/>
        <s v="Michaelland"/>
        <s v="East James"/>
        <s v="Port Michaeltown"/>
        <s v="Millerburgh"/>
        <s v="Donaldton"/>
        <s v="Amyland"/>
        <s v="Lake John"/>
        <s v="Lake Paigehaven"/>
        <s v="Port Eric"/>
        <s v="West Jessicatown"/>
        <s v="Port Sylvia"/>
        <s v="East Scott"/>
        <s v="North Johnmouth"/>
        <s v="Barrymouth"/>
        <s v="Nicholeside"/>
        <s v="Jesseland"/>
        <s v="North Davidton"/>
        <s v="Butlermouth"/>
        <s v="Lake Timothystad"/>
        <s v="New Christophershire"/>
        <s v="Christopherville"/>
        <s v="Port Monicaview"/>
        <s v="Alexandermouth"/>
        <s v="East Kathryn"/>
        <s v="Rowlandland"/>
        <s v="Lake Rachel"/>
        <s v="Foxbury"/>
        <s v="Wendychester"/>
        <s v="West Jenny"/>
        <s v="South Daryltown"/>
        <s v="Sarahton"/>
        <s v="Edwardberg"/>
        <s v="Jeromeville"/>
        <s v="Timothytown"/>
        <s v="New Amyhaven"/>
        <s v="Kimberlymouth"/>
        <s v="New Scottland"/>
        <s v="Myersbury"/>
        <s v="New Carrieborough"/>
        <s v="Shafferview"/>
        <s v="Holmesbury"/>
        <s v="Smithport"/>
        <s v="North Rachelborough"/>
        <s v="Brianton"/>
        <s v="Port Allison"/>
        <s v="Karifort"/>
        <s v="New Jeffreymouth"/>
        <s v="Colebury"/>
        <s v="Joshuaside"/>
        <s v="West Russell"/>
        <s v="Port Elizabethmouth"/>
        <s v="Kathleenmouth"/>
        <s v="Johnburgh"/>
        <s v="Lake Joshuaside"/>
        <s v="Barbaraburgh"/>
        <s v="South Michael"/>
        <s v="Myersberg"/>
        <s v="Kennethchester"/>
        <s v="Davisland"/>
        <s v="New Laura"/>
        <s v="West Brianborough"/>
        <s v="Armstrongborough"/>
        <s v="Lake Stevenberg"/>
        <s v="Pagebury"/>
        <s v="Julieview"/>
        <s v="New Stephanie"/>
        <s v="North Justin"/>
        <s v="Port Cindyview"/>
        <s v="West Danieltown"/>
        <s v="West Mark"/>
        <s v="New Mark"/>
        <s v="Lake Devonmouth"/>
        <s v="West Allen"/>
        <s v="West Shane"/>
        <s v="North Allison"/>
        <s v="South Jay"/>
        <s v="New Joseph"/>
        <s v="Millerport"/>
        <s v="Johnsonborough"/>
        <s v="New Margaret"/>
        <s v="South John"/>
        <s v="Branditon"/>
        <s v="Goodhaven"/>
        <s v="Jeremyview"/>
        <s v="Valentinetown"/>
        <s v="Curtisshire"/>
        <s v="Allenhaven"/>
        <s v="Port Sharonfurt"/>
        <s v="Andreashire"/>
        <s v="Weberbury"/>
        <s v="Port Johnathantown"/>
        <s v="North Carlos"/>
        <s v="Matthewburgh"/>
        <s v="Jennyburgh"/>
        <s v="Jerrymouth"/>
        <s v="Maryland"/>
        <s v="Lake Barbara"/>
        <s v="Harveyside"/>
        <s v="North Leslie"/>
        <s v="Kathleentown"/>
        <s v="Lake Kennethburgh"/>
        <s v="Lindabury"/>
        <s v="Port Steven"/>
        <s v="Glendatown"/>
        <s v="Petermouth"/>
        <s v="Hollyton"/>
        <s v="West Davidberg"/>
        <s v="Annetown"/>
        <s v="North Donaldshire"/>
        <s v="New Alicia"/>
        <s v="East Monique"/>
        <s v="Lake Melissa"/>
        <s v="West Dawnville"/>
        <s v="New Mitchellview"/>
        <s v="East Connieview"/>
        <s v="Port Derekport"/>
        <s v="Jamesport"/>
        <s v="North Jenniferberg"/>
        <s v="New Connie"/>
        <s v="Boothborough"/>
        <s v="Robinsonville"/>
        <s v="New Bonnieside"/>
        <s v="Melindamouth"/>
        <s v="Marcborough"/>
        <s v="Christopherhaven"/>
        <s v="Lake Rebeccaview"/>
        <s v="New Justinstad"/>
        <s v="Johnstad"/>
        <s v="East Leah"/>
        <s v="Collinsland"/>
        <s v="West Madison"/>
        <s v="Port Victorchester"/>
        <s v="Frankstad"/>
        <s v="Joshualand"/>
        <s v="Jessicamouth"/>
        <s v="Garrettberg"/>
        <s v="South Michaelbury"/>
        <s v="Lake Laurenside"/>
        <s v="New Paulland"/>
        <s v="North Shellyburgh"/>
        <s v="Lake Kristenport"/>
        <s v="North Morganshire"/>
        <s v="South Davidfort"/>
        <s v="Matthewmouth"/>
        <s v="Port Juanport"/>
        <s v="New Toddtown"/>
        <s v="Lake Sarah"/>
        <s v="South Rachel"/>
        <s v="Clarkmouth"/>
        <s v="North Rachelstad"/>
        <s v="West Marie"/>
        <s v="Riceview"/>
        <s v="Faithborough"/>
        <s v="East Markview"/>
        <s v="Walshfort"/>
        <s v="South Sandraberg"/>
        <s v="East Anita"/>
        <s v="South Crystal"/>
        <s v="Mortonmouth"/>
        <s v="Rodriguezshire"/>
        <s v="North Katrina"/>
        <s v="Port Rhonda"/>
        <s v="Lake Patricia"/>
        <s v="Nathanshire"/>
        <s v="Lake Kathy"/>
        <s v="East Julie"/>
        <s v="Port Dylanburgh"/>
        <s v="Debrahaven"/>
        <s v="Gabriellemouth"/>
        <s v="East Alejandroborough"/>
        <s v="Tylerberg"/>
        <s v="South Breanna"/>
        <s v="South Thomas"/>
        <s v="Rodriguezburgh"/>
        <s v="Jeffreyberg"/>
        <s v="Port Brian"/>
        <s v="Lake Ian"/>
        <s v="North Margaretbury"/>
        <s v="Hernandezside"/>
        <s v="Cynthiaton"/>
        <s v="North Vincent"/>
        <s v="Davidtown"/>
        <s v="Aaronhaven"/>
        <s v="Michaelshire"/>
        <s v="Patrickmouth"/>
        <s v="Susanborough"/>
        <s v="South Angela"/>
        <s v="Danielland"/>
        <s v="East Jessica"/>
        <s v="Youngtown"/>
        <s v="Nguyenview"/>
        <s v="Hinesmouth"/>
        <s v="East Virginiahaven"/>
        <s v="Williamtown"/>
        <s v="West Anthonymouth"/>
        <s v="New Alyssaview"/>
        <s v="Kruegermouth"/>
        <s v="Scottfort"/>
        <s v="Dawnberg"/>
        <s v="North Nicholasbury"/>
        <s v="East Brad"/>
        <s v="Riceton"/>
        <s v="New James"/>
        <s v="Mariaborough"/>
        <s v="Port Jonathanshire"/>
        <s v="South Isaac"/>
        <s v="New Derrick"/>
        <s v="South Allison"/>
        <s v="Thompsonland"/>
        <s v="South Amanda"/>
        <s v="Port Morgan"/>
        <s v="North Jefferychester"/>
        <s v="Shortport"/>
        <s v="Taylorton"/>
        <s v="Nicholasborough"/>
        <s v="North Stephen"/>
        <s v="Silvafort"/>
        <s v="Russelltown"/>
        <s v="North Tracyfurt"/>
        <s v="New Paulville"/>
        <s v="South Donnastad"/>
        <s v="South Jacqueline"/>
        <s v="Kimberlyview"/>
        <s v="Marvintown"/>
        <s v="New Mary"/>
        <s v="Tonyport"/>
        <s v="East Lisaberg"/>
        <s v="South Tabitha"/>
        <s v="Gomezfurt"/>
        <s v="Robertoborough"/>
        <s v="West Kevin"/>
        <s v="Waltersborough"/>
        <s v="Bryanbury"/>
        <s v="West Rogerside"/>
        <s v="East Cynthia"/>
        <s v="Owenbury"/>
        <s v="Annetteport"/>
        <s v="Port Benjaminland"/>
        <s v="Johnnyton"/>
        <s v="Tiffanyshire"/>
        <s v="New Sean"/>
        <s v="Shawtown"/>
        <s v="West Richard"/>
        <s v="Jenniferfurt"/>
        <s v="Cruzfort"/>
        <s v="North Heathermouth"/>
        <s v="Bettyburgh"/>
        <s v="Kendraside"/>
        <s v="South Ashley"/>
        <s v="New Robertstad"/>
        <s v="Huangland"/>
        <s v="Chenport"/>
        <s v="Annport"/>
        <s v="South Roger"/>
        <s v="Port Jamesmouth"/>
        <s v="Robersonfurt"/>
        <s v="Samanthahaven"/>
        <s v="Sarahmouth"/>
        <s v="Dianastad"/>
        <s v="Youngside"/>
        <s v="Michelleport"/>
        <s v="New Michael"/>
        <s v="Lake Tinaview"/>
        <s v="Darleneborough"/>
        <s v="South Kennethstad"/>
        <s v="Port Lisaburgh"/>
        <s v="Sandratown"/>
        <s v="Margaretland"/>
        <s v="Millerville"/>
        <s v="Lake Rachael"/>
        <s v="Thompsonton"/>
        <s v="Jacksonfurt"/>
        <s v="West Kathyfort"/>
        <s v="Frankton"/>
        <s v="New Jimmytown"/>
        <s v="West Jennifer"/>
        <s v="Anitaton"/>
        <s v="East Natalie"/>
        <s v="New Kathrynville"/>
        <s v="Davistown"/>
        <s v="Port David"/>
        <s v="Lestad"/>
        <s v="Kennedyhaven"/>
        <s v="New Erin"/>
        <s v="Jonesborough"/>
        <s v="New Ryanshire"/>
        <s v="Jameston"/>
        <s v="West Melindaborough"/>
        <s v="Normanland"/>
        <s v="North Christopherport"/>
        <s v="Jacobshaven"/>
        <s v="Elizabethchester"/>
        <s v="New Paul"/>
        <s v="Port Stephen"/>
        <s v="New Garyfort"/>
        <s v="Clarkview"/>
        <s v="North Elizabeth"/>
        <s v="West Stevemouth"/>
        <s v="Lake Meredithstad"/>
        <s v="Gonzalesport"/>
        <s v="East Matthewville"/>
        <s v="New Kevinburgh"/>
        <s v="New Victoria"/>
        <s v="East Stephenstad"/>
        <s v="Port Annefurt"/>
        <s v="West Baileyview"/>
        <s v="Kellyfort"/>
        <s v="East Javierhaven"/>
        <s v="Whitemouth"/>
        <s v="West Sarahmouth"/>
        <s v="Yeseniashire"/>
        <s v="New Gary"/>
        <s v="West Michelle"/>
        <s v="North Courtneychester"/>
        <s v="Karentown"/>
        <s v="Port Laurie"/>
        <s v="Smithfurt"/>
        <s v="Grantton"/>
        <s v="West Crystal"/>
        <s v="Isaacside"/>
        <s v="Amyfurt"/>
        <s v="Williamsmouth"/>
        <s v="New Beverlyburgh"/>
        <s v="Ronaldhaven"/>
        <s v="Jenniferside"/>
        <s v="East Ashley"/>
        <s v="Draketown"/>
        <s v="West Carol"/>
        <s v="East Ruth"/>
        <s v="Matthewsmouth"/>
        <s v="Taylorport"/>
        <s v="Annamouth"/>
        <s v="Brittanybury"/>
        <s v="West Markfurt"/>
        <s v="North Charles"/>
        <s v="North Russelltown"/>
        <s v="North Peterton"/>
        <s v="Mercerview"/>
        <s v="North Dianahaven"/>
        <s v="Port Jack"/>
        <s v="Tylermouth"/>
        <s v="Johnsonville"/>
        <s v="Ryanburgh"/>
        <s v="East Rachel"/>
        <s v="North Matthewchester"/>
        <s v="Andersonchester"/>
        <s v="Wellsburgh"/>
        <s v="Johnland"/>
        <s v="Lake Ashley"/>
        <s v="Edwardstown"/>
        <s v="East Deborahberg"/>
        <s v="Rachelshire"/>
        <s v="Davidberg"/>
        <s v="North Edward"/>
        <s v="Thomasshire"/>
        <s v="Hamiltonville"/>
        <s v="East Michelleborough"/>
        <s v="East Shane"/>
        <s v="Port Savannah"/>
        <s v="Christinebury"/>
        <s v="North Alexandriaport"/>
        <s v="Lestermouth"/>
        <s v="South Shaun"/>
        <s v="Josephstad"/>
        <s v="Andersonmouth"/>
        <s v="South Wendy"/>
        <s v="Simmonsfort"/>
        <s v="Hillfort"/>
        <s v="East Rachelbury"/>
        <s v="North Mitchellshire"/>
        <s v="Maureenmouth"/>
        <s v="Fowlershire"/>
        <s v="West Daleview"/>
        <s v="West Crystalton"/>
        <s v="North Tiffanytown"/>
        <s v="East Darleneview"/>
        <s v="Maryport"/>
        <s v="Port Dylanland"/>
        <s v="Lake Caitlinborough"/>
        <s v="Pagemouth"/>
        <s v="Davisburgh"/>
        <s v="Lorettaborough"/>
        <s v="South Kristenland"/>
        <s v="Port Lorettahaven"/>
        <s v="Lauraside"/>
        <s v="South Danny"/>
        <s v="Alisonshire"/>
        <s v="East Tina"/>
        <s v="Port Kenneth"/>
        <s v="North Samantha"/>
        <s v="Kevinberg"/>
        <s v="Hernandeztown"/>
        <s v="Kennedyside"/>
        <s v="Tomchester"/>
        <s v="East Sherrystad"/>
        <s v="Alvaradoton"/>
        <s v="Josephview"/>
        <s v="East Kaylaview"/>
        <s v="Peterstad"/>
        <s v="Bruceport"/>
        <s v="Palmerchester"/>
        <s v="Lake Kaylaport"/>
        <s v="Woodhaven"/>
        <s v="Dunlapview"/>
        <s v="Lake Robertaburgh"/>
        <s v="East Christopher"/>
        <s v="Scottport"/>
        <s v="Brianbury"/>
        <s v="Lloydland"/>
        <s v="Tracyside"/>
        <s v="West Deniseton"/>
        <s v="Turnertown"/>
        <s v="Jaychester"/>
        <s v="East Nathanton"/>
        <s v="East Kathyburgh"/>
        <s v="Port Amber"/>
        <s v="Lake Emily"/>
        <s v="South Heather"/>
        <s v="Port John"/>
        <s v="Charlesshire"/>
        <s v="North Carolynton"/>
        <s v="Curtisstad"/>
        <s v="Vasquezville"/>
        <s v="Port Hollyfort"/>
        <s v="East Debbie"/>
        <s v="East Ryanstad"/>
        <s v="Fischermouth"/>
        <s v="South Natashahaven"/>
        <s v="Johnview"/>
        <s v="Taylorstad"/>
        <s v="Lake Annetteside"/>
        <s v="Jonesview"/>
        <s v="Port Lisa"/>
        <s v="Lake Kathleenfurt"/>
        <s v="South Catherineborough"/>
        <s v="Lake Ernest"/>
        <s v="Port Kennethburgh"/>
        <s v="Port Russellville"/>
        <s v="Lake Zachary"/>
        <s v="New Erikastad"/>
        <s v="New Kimville"/>
        <s v="South Ericview"/>
        <s v="Matthewborough"/>
        <s v="North Jaime"/>
        <s v="South Carl"/>
        <s v="New Barrymouth"/>
        <s v="East Lindaside"/>
        <s v="Cheryltown"/>
        <s v="South Ann"/>
        <s v="Port Reneebury"/>
        <s v="North Paulmouth"/>
        <s v="Castrostad"/>
        <s v="Markmouth"/>
        <s v="Vickiborough"/>
        <s v="Brittanyfurt"/>
        <s v="North Kevin"/>
        <s v="Grahamshire"/>
        <s v="East Erinchester"/>
        <s v="Lake Jenniferborough"/>
        <s v="Port Michael"/>
        <s v="Port Katrina"/>
        <s v="Cochranview"/>
        <s v="Williamsfurt"/>
        <s v="Tracieland"/>
        <s v="Joelchester"/>
        <s v="West Miketown"/>
        <s v="West Brianstad"/>
        <s v="Donnafort"/>
        <s v="East Melissa"/>
        <s v="Lake Charlesburgh"/>
        <s v="New Jenniferberg"/>
        <s v="South Elizabeth"/>
        <s v="West Markland"/>
        <s v="East Adamport"/>
        <s v="South Rebeccafurt"/>
        <s v="Leachchester"/>
        <s v="Robinsonberg"/>
        <s v="Snyderborough"/>
        <s v="Maychester"/>
        <s v="Kleinville"/>
        <s v="New Andreatown"/>
        <s v="Mccoymouth"/>
        <s v="Lake Mandy"/>
        <s v="New Jamesfort"/>
        <s v="Baxterhaven"/>
        <s v="Morganton"/>
        <s v="Hartmanmouth"/>
        <s v="Thomaschester"/>
        <s v="North Nataliemouth"/>
        <s v="South Jamie"/>
        <s v="New Jefferyton"/>
        <s v="Melanieview"/>
        <s v="Mannchester"/>
        <s v="North Hollytown"/>
        <s v="Rhondamouth"/>
        <s v="East Howardberg"/>
        <s v="Sheppardville"/>
        <s v="Travisfort"/>
        <s v="Lake Craig"/>
        <s v="Morrisfort"/>
        <s v="Hannahburgh"/>
        <s v="Mendozamouth"/>
        <s v="Gregoryshire"/>
        <s v="Carlosshire"/>
        <s v="Gonzalesberg"/>
        <s v="Thompsonstad"/>
        <s v="Willieland"/>
        <s v="Robertmouth"/>
        <s v="West Christinatown"/>
        <s v="Houstonchester"/>
        <s v="Warrenton"/>
        <s v="West Michael"/>
        <s v="Morrisonfort"/>
        <s v="Lake Kristinaland"/>
        <s v="South Larry"/>
        <s v="West Courtneyton"/>
        <s v="Taraville"/>
        <s v="New Robertland"/>
        <s v="Williamside"/>
        <s v="Johnsonfort"/>
        <s v="South Jessicatown"/>
        <s v="Maldonadoborough"/>
        <s v="West Roberto"/>
        <s v="West Jacqueline"/>
        <s v="Campbellport"/>
        <s v="Josephfort"/>
        <s v="Leemouth"/>
        <s v="Millerfort"/>
        <s v="Danielsbury"/>
        <s v="Lake Emmamouth"/>
        <s v="Howardborough"/>
        <s v="Burtonberg"/>
        <s v="Amandaport"/>
        <s v="Abbottmouth"/>
        <s v="Cunninghamland"/>
        <s v="Holtbury"/>
        <s v="Port Stephaniehaven"/>
        <s v="East Kathyville"/>
        <s v="Lisahaven"/>
        <s v="Ruizside"/>
        <s v="Berrybury"/>
        <s v="Richardsport"/>
        <s v="Lake Shannon"/>
        <s v="Mollyton"/>
        <s v="Sabrinaton"/>
        <s v="Lake Alexanderfurt"/>
        <s v="South Chloe"/>
        <s v="Bradfordfort"/>
        <s v="Lake Aprilmouth"/>
        <s v="West Douglasmouth"/>
        <s v="Jeffreyburgh"/>
        <s v="Phillipsland"/>
        <s v="West Jeremy"/>
        <s v="New Abigail"/>
        <s v="Yolandafort"/>
        <s v="Jordanville"/>
        <s v="Burgessville"/>
        <s v="Freemanside"/>
        <s v="South Katherine"/>
        <s v="New Sandra"/>
        <s v="East Angela"/>
        <s v="Port Jonstad"/>
        <s v="Floresburgh"/>
        <s v="Davidton"/>
        <s v="Scottberg"/>
        <s v="West Morgan"/>
        <s v="Ramosburgh"/>
        <s v="Port Jeffreybury"/>
        <s v="Masonmouth"/>
        <s v="Fisherberg"/>
        <s v="Jenningsshire"/>
        <s v="West Zachary"/>
        <s v="Paulborough"/>
        <s v="Rodriguezberg"/>
        <s v="East Heather"/>
        <s v="Hunterville"/>
        <s v="New Lauren"/>
        <s v="Kimberlyshire"/>
        <s v="Everettland"/>
        <s v="Jessicachester"/>
        <s v="New Elizabeth"/>
        <s v="West Peterberg"/>
        <s v="Hortonstad"/>
        <s v="Davisborough"/>
        <s v="Schneiderville"/>
        <s v="Port Sarah"/>
        <s v="Stephenstad"/>
        <s v="Charlotteshire"/>
        <s v="Lake Christopherhaven"/>
        <s v="Christinashire"/>
        <s v="North Debra"/>
        <s v="East Peterside"/>
        <s v="Turnerton"/>
        <s v="Kennethmouth"/>
        <s v="Jonathanburgh"/>
        <s v="Nicholsonmouth"/>
        <s v="Philipland"/>
        <s v="Mccartyville"/>
        <s v="New Rachelmouth"/>
        <s v="North Jill"/>
        <s v="South Kathyberg"/>
        <s v="Lake Aaronport"/>
        <s v="New Veronica"/>
        <s v="New Alexandraside"/>
        <s v="South Debbiefort"/>
        <s v="New Jennyville"/>
        <s v="South Karibury"/>
        <s v="Michaelchester"/>
        <s v="Mendozabury"/>
        <s v="North Meagan"/>
        <s v="Perezburgh"/>
        <s v="North Gary"/>
        <s v="Jamieland"/>
        <s v="East Kennethport"/>
        <s v="Jillhaven"/>
        <s v="South Spencerville"/>
        <s v="Lake Karina"/>
        <s v="Macdonaldbury"/>
        <s v="New Reneefurt"/>
        <s v="Port Jerrymouth"/>
        <s v="Lake Heather"/>
        <s v="South Eduardoberg"/>
        <s v="Reginachester"/>
        <s v="Fernandezshire"/>
        <s v="Sophiahaven"/>
        <s v="Andersonburgh"/>
        <s v="East Laura"/>
        <s v="South Coreybury"/>
        <s v="Tylerchester"/>
        <s v="New Ashley"/>
        <s v="Aaronfort"/>
        <s v="West Tara"/>
        <s v="Johnsonport"/>
        <s v="Martinezport"/>
        <s v="Lake Aliciaburgh"/>
        <s v="East Tiffanyville"/>
        <s v="South Mary"/>
        <s v="Thomasburgh"/>
        <s v="Traceyburgh"/>
        <s v="Moorechester"/>
        <s v="Estestown"/>
        <s v="Lake Kirkland"/>
        <s v="Lake Andrew"/>
        <s v="South Maryville"/>
        <s v="Denisetown"/>
        <s v="North Jacqueline"/>
        <s v="Lake Jonathan"/>
        <s v="Markfurt"/>
        <s v="Rickychester"/>
        <s v="Malonemouth"/>
        <s v="East Bridget"/>
        <s v="Katrinamouth"/>
        <s v="Toddland"/>
        <s v="Michaelstad"/>
        <s v="Leeburgh"/>
        <s v="Port Michaelmouth"/>
        <s v="New Kenneth"/>
        <s v="Davidmouth"/>
        <s v="Jamestown"/>
        <s v="East Michaelland"/>
        <s v="New Beverly"/>
        <s v="Jamesside"/>
        <s v="East Terri"/>
        <s v="Lopezville"/>
        <s v="Melissamouth"/>
        <s v="Smithhaven"/>
        <s v="South Charlesburgh"/>
        <s v="North Jennifertown"/>
        <s v="East Barbaraborough"/>
        <s v="West Eric"/>
        <s v="Jacobhaven"/>
        <s v="Port Karenview"/>
        <s v="Jenniferton"/>
        <s v="Gutierrezbury"/>
        <s v="Masonville"/>
        <s v="Hintonmouth"/>
        <s v="South Jenna"/>
        <s v="Lake Marcshire"/>
        <s v="Lake Jeffrey"/>
        <s v="Angelashire"/>
        <s v="Jeremyborough"/>
        <s v="East Joshuaton"/>
        <s v="Michaelfurt"/>
        <s v="Sarahchester"/>
        <s v="Brownview"/>
        <s v="East Christinastad"/>
        <s v="Lisafort"/>
        <s v="Port Nicoleport"/>
        <s v="Port Melissa"/>
        <s v="Port Kylemouth"/>
        <s v="Deborahfurt"/>
        <s v="Mendezmouth"/>
        <s v="Lake Fredbury"/>
        <s v="North Tracy"/>
        <s v="Port Robertmouth"/>
        <s v="Staceyberg"/>
        <s v="South Kelly"/>
        <s v="Collinsshire"/>
        <s v="North Riley"/>
        <s v="East Robertmouth"/>
        <s v="Woodview"/>
        <s v="Wrightstad"/>
        <s v="Lake Aaronview"/>
        <s v="Hollandchester"/>
        <s v="Mannfurt"/>
        <s v="Christinaborough"/>
        <s v="West Donnachester"/>
        <s v="Samanthaland"/>
        <s v="Pamelamouth"/>
        <s v="Jamesborough"/>
        <s v="South Josephtown"/>
        <s v="Jasmineside"/>
        <s v="Port Jamesstad"/>
        <s v="West Alicia"/>
        <s v="South Daniel"/>
        <s v="Heatherborough"/>
        <s v="New Kaylaborough"/>
        <s v="North Colin"/>
        <s v="South Tiffany"/>
        <s v="North Melaniemouth"/>
        <s v="Ramirezhaven"/>
        <s v="West Robertville"/>
        <s v="Nelsonville"/>
        <s v="New Monicashire"/>
        <s v="Jessicaton"/>
        <s v="Crystaltown"/>
        <s v="Mayoberg"/>
        <s v="East Karen"/>
        <s v="Sharonbury"/>
        <s v="Lake Christopher"/>
        <s v="East Sarah"/>
        <s v="Mcdanielview"/>
        <s v="Stewartfurt"/>
        <s v="Lake Danny"/>
        <s v="Jamesville"/>
        <s v="Port Cody"/>
        <s v="East Rebecca"/>
        <s v="Anthonyview"/>
        <s v="Ericton"/>
        <s v="Longland"/>
        <s v="West Lisa"/>
        <s v="Huntville"/>
        <s v="East Joshua"/>
        <s v="Hillborough"/>
        <s v="East Joyce"/>
        <s v="West Sabrina"/>
        <s v="West Bethany"/>
        <s v="New Shannon"/>
        <s v="North Jenniferchester"/>
        <s v="Martinezside"/>
        <s v="Cherryborough"/>
        <s v="West Courtney"/>
        <s v="Kristophermouth"/>
        <s v="Lake Tamara"/>
        <s v="South Tamimouth"/>
        <s v="Greenburgh"/>
        <s v="Frazierchester"/>
        <s v="North Veronica"/>
        <s v="Port Garrettland"/>
        <s v="North Natashaland"/>
        <s v="Tammyfurt"/>
        <s v="Brendashire"/>
        <s v="Ramirezberg"/>
        <s v="Howellport"/>
        <s v="Brentborough"/>
        <s v="Brendaton"/>
        <s v="Donaldsontown"/>
        <s v="Burnettfurt"/>
        <s v="North Alexander"/>
        <s v="New Richard"/>
        <s v="North Lesliefort"/>
        <s v="South Kathryn"/>
        <s v="West John"/>
        <s v="North Derek"/>
        <s v="South Jennifer"/>
        <s v="Stacymouth"/>
        <s v="New Stephentown"/>
        <s v="North Jennifer"/>
        <s v="South Billytown"/>
        <s v="North Curtis"/>
        <s v="South Rebeccamouth"/>
        <s v="Johnsonmouth"/>
        <s v="Hancockmouth"/>
        <s v="Lake Michaelborough"/>
        <s v="Rojashaven"/>
        <s v="North Suzanne"/>
        <s v="Hortonborough"/>
        <s v="Knightborough"/>
        <s v="Port Katherine"/>
        <s v="Mcphersonstad"/>
        <s v="New Johnmouth"/>
        <s v="Lake Jenniferside"/>
        <s v="Lake Danaton"/>
        <s v="Rachelside"/>
        <s v="North James"/>
        <s v="Tanyabury"/>
        <s v="Kellistad"/>
        <s v="North Michelle"/>
        <s v="Lydiaberg"/>
        <s v="East Jesseshire"/>
        <s v="Maxborough"/>
        <s v="West Teresaberg"/>
        <s v="Jonesmouth"/>
        <s v="East Sarahview"/>
        <s v="New Cody"/>
        <s v="Carterside"/>
        <s v="Amandaview"/>
        <s v="West Johnborough"/>
        <s v="Clayfort"/>
        <s v="North Susan"/>
        <s v="New Kirk"/>
        <s v="Jamesfurt"/>
        <s v="Alexhaven"/>
        <s v="South Jeffreyview"/>
        <s v="Martinezville"/>
        <s v="North Rodneyside"/>
        <s v="East Adrianberg"/>
        <s v="Matthewport"/>
        <s v="New Samanthamouth"/>
        <s v="Benjaminmouth"/>
        <s v="East Janetland"/>
        <s v="Kaitlynton"/>
        <s v="Heidiview"/>
        <s v="Steinstad"/>
        <s v="Johnsstad"/>
        <s v="Reedport"/>
        <s v="New Calvinmouth"/>
        <s v="Lake Tiffany"/>
        <s v="Tammychester"/>
        <s v="Tinafort"/>
        <s v="Jonesshire"/>
        <s v="Lake Kennethmouth"/>
        <s v="East Henry"/>
        <s v="South Kellyfort"/>
        <s v="Wallaceburgh"/>
        <s v="Port Scottbury"/>
        <s v="New Jademouth"/>
        <s v="Ruizhaven"/>
        <s v="Brentmouth"/>
        <s v="Margarethaven"/>
        <s v="New Tiffany"/>
        <s v="Pachecomouth"/>
        <s v="Lauraville"/>
        <s v="West Michaelbury"/>
        <s v="Watsonmouth"/>
        <s v="Lake Gregville"/>
        <s v="New Theresafort"/>
        <s v="Victoriashire"/>
        <s v="East Patrick"/>
        <s v="Lake Taylor"/>
        <s v="New Jessicachester"/>
        <s v="Port Chelsea"/>
        <s v="West Susan"/>
        <s v="Hensleystad"/>
        <s v="Nancychester"/>
        <s v="Port Robert"/>
        <s v="New Daniel"/>
        <s v="New Rebecca"/>
        <s v="Annahaven"/>
        <s v="West Manuelfort"/>
        <s v="Port Margaretchester"/>
        <s v="Hillstad"/>
        <s v="South Annette"/>
        <s v="Kirstenville"/>
        <s v="Pamelaburgh"/>
        <s v="East Gina"/>
        <s v="New Melissaland"/>
        <s v="Lake Johnton"/>
        <s v="West Sarah"/>
        <s v="Alexanderview"/>
        <s v="Jonesland"/>
        <s v="South David"/>
        <s v="Colliertown"/>
        <s v="West Alexandra"/>
        <s v="Kellyberg"/>
        <s v="Port Jamesport"/>
        <s v="Lake Kristaville"/>
        <s v="Brownside"/>
        <s v="Martinfurt"/>
        <s v="Kennethburgh"/>
        <s v="North Leeville"/>
        <s v="Kevinmouth"/>
        <s v="South Richardbury"/>
        <s v="New Lorifurt"/>
        <s v="Sandovalhaven"/>
        <s v="Riverachester"/>
        <s v="Lake Jessicaside"/>
        <s v="Longchester"/>
        <s v="Ryanside"/>
        <s v="Johnnychester"/>
        <s v="Morrowfurt"/>
        <s v="Williamsbury"/>
        <s v="Lake Kimberly"/>
        <s v="Kariport"/>
        <s v="North Ronald"/>
        <s v="West Samanthaland"/>
        <s v="Perkinsberg"/>
        <s v="Port Chrisville"/>
        <s v="Kristenmouth"/>
        <s v="New Latoyafort"/>
        <s v="East Charlesport"/>
        <s v="West Bobbyville"/>
        <s v="Fieldsmouth"/>
        <s v="East Megan"/>
        <s v="Amandabury"/>
        <s v="South Nicholasport"/>
        <s v="Rachaelmouth"/>
        <s v="South Gabriellehaven"/>
        <s v="Zacharychester"/>
        <s v="Sarahfort"/>
        <s v="West Devon"/>
        <s v="Lake Keith"/>
        <s v="New Nataliechester"/>
        <s v="Port Amandaside"/>
        <s v="South Stacyside"/>
        <s v="Livingstonland"/>
        <s v="North Bradleyfort"/>
        <s v="Lake Stevenville"/>
        <s v="Lake Kevin"/>
        <s v="Port William"/>
        <s v="Lake Daniellehaven"/>
        <s v="Natalieburgh"/>
        <s v="Susanchester"/>
        <s v="East Joseph"/>
        <s v="Edwardsport"/>
        <s v="West Pamchester"/>
        <s v="Turnerport"/>
        <s v="West Angela"/>
        <s v="Mistychester"/>
        <s v="Lawsonville"/>
        <s v="West Angel"/>
        <s v="Matthewshire"/>
        <s v="North Jeffery"/>
        <s v="Port Josephland"/>
        <s v="Port Andreaview"/>
        <s v="Lake Michaelhaven"/>
        <s v="Lake Valerieland"/>
        <s v="Gillville"/>
        <s v="Maryside"/>
        <s v="Erikaview"/>
        <s v="Port Chad"/>
        <s v="Port Nancyshire"/>
        <s v="New Dana"/>
        <s v="New Jasmine"/>
        <s v="Davidview"/>
        <s v="East Jimmy"/>
        <s v="East Mauricebury"/>
        <s v="New Mariah"/>
        <s v="South Nicholas"/>
        <s v="Danielleview"/>
        <s v="Port Normanport"/>
        <s v="South Coreyberg"/>
        <s v="West Reginald"/>
        <s v="North Deborahmouth"/>
        <s v="Reedmouth"/>
        <s v="South Emilyville"/>
        <s v="South Susan"/>
        <s v="East John"/>
        <s v="Nicolebury"/>
        <s v="Sheilaville"/>
        <s v="Welchburgh"/>
        <s v="Port Aliciaberg"/>
        <s v="Brianburgh"/>
        <s v="Baxterview"/>
        <s v="Beckerview"/>
        <s v="Edwardport"/>
        <s v="North Thomasstad"/>
        <s v="Andersonfort"/>
        <s v="Tapiaport"/>
        <s v="New Bryantown"/>
        <s v="North Susanland"/>
        <s v="South Alanview"/>
        <s v="Hodgeschester"/>
        <s v="Petershire"/>
        <s v="West Valerie"/>
        <s v="Lake Kim"/>
        <s v="New Sydney"/>
        <s v="Markton"/>
        <s v="West Anne"/>
        <s v="West Meagan"/>
        <s v="North Dylan"/>
        <s v="North Andrewhaven"/>
        <s v="Calvintown"/>
        <s v="Bowersburgh"/>
        <s v="North Samanthatown"/>
        <s v="West Brendaside"/>
        <s v="Christophermouth"/>
        <s v="Ariasfort"/>
        <s v="Martinezfurt"/>
        <s v="Gallagherstad"/>
        <s v="Dannyland"/>
        <s v="Tannermouth"/>
        <s v="South Nathanhaven"/>
        <s v="Katrinaborough"/>
        <s v="Josephchester"/>
        <s v="East Zachary"/>
        <s v="South Tinafort"/>
        <s v="Kathrynhaven"/>
        <s v="East Garrettberg"/>
        <s v="South Ericstad"/>
        <s v="South Erin"/>
        <s v="South Geraldside"/>
        <s v="Lake Sarahburgh"/>
        <s v="South Ronaldshire"/>
        <s v="South Sydney"/>
        <s v="West Judith"/>
        <s v="Kennethton"/>
        <s v="South Carolmouth"/>
        <s v="Danielborough"/>
        <s v="North Gregoryfort"/>
        <s v="Stephenville"/>
        <s v="Port Victoria"/>
        <s v="Taylormouth"/>
        <s v="Georgemouth"/>
        <s v="Lewisshire"/>
        <s v="Brittanyview"/>
        <s v="Lake Dennisburgh"/>
        <s v="Rossshire"/>
        <s v="Markborough"/>
        <s v="Craneport"/>
        <s v="Paulside"/>
        <s v="Lake Susanberg"/>
        <s v="South Tracy"/>
        <s v="Catherineview"/>
        <s v="West Russellton"/>
        <s v="West Matthew"/>
        <s v="Guerreroview"/>
        <s v="Jeffersonview"/>
        <s v="Kellymouth"/>
        <s v="Holmesland"/>
        <s v="Port Anthonymouth"/>
        <s v="Lorichester"/>
        <s v="Averyview"/>
        <s v="Johnsonstad"/>
        <s v="South Jeffrey"/>
        <s v="Annton"/>
        <s v="Lopezside"/>
        <s v="Ellisland"/>
        <s v="North Shawn"/>
        <s v="Hollandton"/>
        <s v="East Dustinburgh"/>
        <s v="West Pamelashire"/>
        <s v="Stevenland"/>
        <s v="Kirbyborough"/>
        <s v="Port Kathleen"/>
        <s v="Melissaville"/>
        <s v="Charlotteland"/>
        <s v="Francofurt"/>
        <s v="Nicoleview"/>
        <s v="Teresaberg"/>
        <s v="East Andrew"/>
        <s v="East Alyssa"/>
        <s v="Port Jose"/>
        <s v="Parkerstad"/>
        <s v="West Codyton"/>
        <s v="Vargaschester"/>
        <s v="New Angela"/>
        <s v="Kylefurt"/>
        <s v="New Adrianport"/>
        <s v="Martinmouth"/>
        <s v="Port Tylerbury"/>
        <s v="Port Douglas"/>
        <s v="Camposborough"/>
        <s v="West Christopherchester"/>
        <s v="North Andrea"/>
        <s v="Williamsberg"/>
        <s v="East Joshuashire"/>
        <s v="Aaronstad"/>
        <s v="East Melindaberg"/>
        <s v="Lake Adamborough"/>
        <s v="West Brandifort"/>
        <s v="Rebeccaberg"/>
        <s v="Michaelborough"/>
        <s v="Barnesborough"/>
        <s v="Port Kennethmouth"/>
        <s v="Cunninghamton"/>
        <s v="Davidsonburgh"/>
        <s v="Tamaraberg"/>
        <s v="Port Juan"/>
        <s v="South Kristafort"/>
        <s v="New Pamelaland"/>
        <s v="Lake Erinfurt"/>
        <s v="North Mitchellfurt"/>
        <s v="South Melissa"/>
        <s v="New Robert"/>
        <s v="Ramosside"/>
        <s v="Lake Michael"/>
        <s v="Bestfurt"/>
        <s v="New Angie"/>
        <s v="South Christopherport"/>
        <s v="Port Timothyville"/>
        <s v="North Timothymouth"/>
        <s v="Lake Kennethfurt"/>
        <s v="West Joseph"/>
        <s v="Lake Yvonne"/>
        <s v="Lake Matthew"/>
        <s v="Port Samanthachester"/>
        <s v="Snowhaven"/>
        <s v="New Jessicastad"/>
        <s v="Lake Timothyshire"/>
        <s v="Thomasside"/>
        <s v="Prestonhaven"/>
        <s v="Jacksonmouth"/>
        <s v="Pagestad"/>
        <s v="Garciahaven"/>
        <s v="Ashleeland"/>
        <s v="East Melanie"/>
        <s v="Haynesberg"/>
        <s v="Amandaberg"/>
        <s v="Briggsborough"/>
        <s v="Matthewhaven"/>
        <s v="Robertville"/>
        <s v="Alexisfurt"/>
        <s v="North Mirandafurt"/>
        <s v="Piercebury"/>
        <s v="Joshuaton"/>
        <s v="Richmondtown"/>
        <s v="West Dianaberg"/>
        <s v="East Timothy"/>
        <s v="Port Nicoleburgh"/>
        <s v="North Suzannemouth"/>
        <s v="Lake Kendraville"/>
        <s v="Cherylborough"/>
        <s v="South Kaitlynview"/>
        <s v="Stephenside"/>
        <s v="New Kathrynmouth"/>
        <s v="East Teresabury"/>
        <s v="New Jessica"/>
        <s v="Stevenburgh"/>
        <s v="Johnsonbury"/>
        <s v="North Lisa"/>
        <s v="South Pamelaside"/>
        <s v="Karenshire"/>
        <s v="Port Anthonyside"/>
        <s v="Acostaborough"/>
        <s v="New Raymond"/>
        <s v="West Robert"/>
        <s v="Jasonview"/>
        <s v="Lake Debra"/>
        <s v="Shawbury"/>
        <s v="Moniqueborough"/>
        <s v="West Jessicastad"/>
        <s v="West Briannamouth"/>
        <s v="West Julia"/>
        <s v="Kristinbury"/>
        <s v="Buckfort"/>
        <s v="East Jesse"/>
        <s v="Rebeccaburgh"/>
        <s v="Lake Christinefurt"/>
        <s v="Goodton"/>
        <s v="Port Jennifer"/>
        <s v="Davisshire"/>
        <s v="West Danielfurt"/>
        <s v="Rubenview"/>
        <s v="Alvaradofurt"/>
        <s v="Patriciamouth"/>
        <s v="Markbury"/>
        <s v="South Keith"/>
        <s v="Port Bruce"/>
        <s v="Carlaview"/>
        <s v="New Phillipfurt"/>
        <s v="Franciscoville"/>
        <s v="North Kyle"/>
        <s v="West Amandaside"/>
        <s v="West Spencer"/>
        <s v="East Justinton"/>
        <s v="Morseborough"/>
        <s v="Gentryport"/>
        <s v="Bethberg"/>
        <s v="Mooremouth"/>
        <s v="New Caseyville"/>
        <s v="West Shelly"/>
        <s v="West Christyview"/>
        <s v="Lake Kyleberg"/>
        <s v="Emilystad"/>
        <s v="Millston"/>
        <s v="Rushmouth"/>
        <s v="Weberport"/>
        <s v="East Jeffrey"/>
        <s v="Jennifermouth"/>
        <s v="Port Jeremiah"/>
        <s v="East Marcusstad"/>
        <s v="East Jennifer"/>
        <s v="Lopezberg"/>
        <s v="Lake Gary"/>
        <s v="East Tamaraberg"/>
        <s v="Juliabury"/>
        <s v="North Heather"/>
        <s v="South Jorge"/>
        <s v="West Christine"/>
        <s v="South Loriview"/>
        <s v="Curtischester"/>
        <s v="Sarahtown"/>
        <s v="Port Dianahaven"/>
        <s v="Kaylaside"/>
        <s v="New Adrianland"/>
        <s v="Peterschester"/>
        <s v="Lake Haleyland"/>
        <s v="South Caitlinville"/>
        <s v="Christopherburgh"/>
        <s v="East Jacobborough"/>
        <s v="South Danielleside"/>
        <s v="Lovemouth"/>
        <s v="Nancyfurt"/>
        <s v="North Jamesside"/>
        <s v="Edwardborough"/>
        <s v="Mooreborough"/>
        <s v="West Roger"/>
        <s v="Meganhaven"/>
        <s v="Manuelborough"/>
        <s v="Shafferstad"/>
        <s v="East Susanchester"/>
        <s v="Gonzalezchester"/>
        <s v="New Barbaraview"/>
        <s v="Juliaside"/>
        <s v="North Jamesberg"/>
        <s v="Lake Kristinechester"/>
        <s v="South Elizabethville"/>
        <s v="Wheelertown"/>
        <s v="Williamsside"/>
        <s v="Tonyview"/>
        <s v="Thomasfort"/>
        <s v="West Brandonbury"/>
        <s v="South Robert"/>
        <s v="Port Danielle"/>
        <s v="Timothyshire"/>
        <s v="North Andrew"/>
        <s v="Port Joshua"/>
        <s v="Port Derrickburgh"/>
        <s v="Port Kimberly"/>
        <s v="Scottfurt"/>
        <s v="Port Michaelstad"/>
        <s v="Derekborough"/>
        <s v="Collinsfurt"/>
        <s v="East Haleystad"/>
        <s v="Roblesberg"/>
        <s v="Riveraland"/>
        <s v="Phillipsfurt"/>
        <s v="Beardborough"/>
        <s v="East Davidfurt"/>
        <s v="West Anthonyton"/>
        <s v="West Tony"/>
        <s v="North Tracyview"/>
        <s v="Andrewport"/>
        <s v="Davidhaven"/>
        <s v="Castrofort"/>
        <s v="East Kevin"/>
        <s v="Davidport"/>
        <s v="Lake Ernestland"/>
        <s v="North Christopherberg"/>
        <s v="Lake Evan"/>
        <s v="Cookfurt"/>
        <s v="Mcdonaldside"/>
        <s v="Barberburgh"/>
        <s v="North Jasonstad"/>
        <s v="Port Edwardshire"/>
        <s v="Johnsonside"/>
        <s v="East Travisside"/>
        <s v="Port Jessicamouth"/>
        <s v="New Stanleyfurt"/>
        <s v="Andreastad"/>
        <s v="Howellfurt"/>
        <s v="New Hunter"/>
        <s v="East Beverlymouth"/>
        <s v="Debrastad"/>
        <s v="New Samuel"/>
        <s v="Brooksland"/>
        <s v="North Bobbyside"/>
        <s v="Port Peterville"/>
        <s v="Port Jonathanland"/>
        <s v="Kennethland"/>
        <s v="Lake Terrifort"/>
        <s v="Allisonbury"/>
        <s v="Martinstad"/>
        <s v="North Stefanie"/>
        <s v="South Danielville"/>
        <s v="Randyfort"/>
        <s v="Darleneton"/>
        <s v="Vasquezborough"/>
        <s v="Phyllisside"/>
        <s v="Tammyville"/>
        <s v="North Danielle"/>
        <s v="South Alisonchester"/>
        <s v="Cruzborough"/>
        <s v="South Timothy"/>
        <s v="West Jerry"/>
        <s v="Dunnmouth"/>
        <s v="North Alanview"/>
        <s v="Alanshire"/>
        <s v="Port Alexandrashire"/>
        <s v="Craigborough"/>
        <s v="Barnesfort"/>
        <s v="Mooreport"/>
        <s v="South Mariah"/>
        <s v="West Jasmine"/>
        <s v="Lake Jessica"/>
        <s v="West Alison"/>
        <s v="Lake Vicki"/>
        <s v="Carlahaven"/>
        <s v="Farmerport"/>
        <s v="Justinfort"/>
        <s v="Mcdowellhaven"/>
        <s v="South Thomasberg"/>
        <s v="Port Dawn"/>
        <s v="Curtisview"/>
        <s v="Garrettburgh"/>
        <s v="Brockhaven"/>
        <s v="Westmouth"/>
        <s v="Higginsburgh"/>
        <s v="New Grant"/>
        <s v="Vanessaport"/>
        <s v="North Victor"/>
        <s v="Port Debra"/>
        <s v="Darrenton"/>
        <s v="Caseyside"/>
        <s v="Gravestown"/>
        <s v="South Zachary"/>
        <s v="Tammyport"/>
        <s v="East Jennifermouth"/>
        <s v="Port Jasonfort"/>
        <s v="New Michaelfort"/>
        <s v="Mercedesville"/>
        <s v="Guerreromouth"/>
        <s v="Lake Jesse"/>
        <s v="South Kristifurt"/>
        <s v="Martinezborough"/>
        <s v="Port Michaelshire"/>
        <s v="Danielburgh"/>
        <s v="North Michael"/>
        <s v="West Arthurbury"/>
        <s v="Montgomerymouth"/>
        <s v="Miguelstad"/>
        <s v="South Keithview"/>
        <s v="Lake Stephanie"/>
        <s v="Rodriguezchester"/>
        <s v="Olsenfurt"/>
        <s v="New Danielmouth"/>
        <s v="New Justin"/>
        <s v="Buckhaven"/>
        <s v="Richardborough"/>
        <s v="Kendraland"/>
        <s v="Smithshire"/>
        <s v="South Lindaborough"/>
        <s v="West Daniellehaven"/>
        <s v="East Joshuamouth"/>
        <s v="West James"/>
        <s v="Rodriguezmouth"/>
        <s v="New Walter"/>
        <s v="North Barbarafort"/>
        <s v="West Marc"/>
        <s v="Port Davidchester"/>
        <s v="Irwinmouth"/>
        <s v="Lake Johnmouth"/>
        <s v="Port Craig"/>
        <s v="South Kathy"/>
        <s v="New John"/>
        <s v="North Juanland"/>
        <s v="East Kimberly"/>
        <s v="Garciafort"/>
        <s v="Port Charlesbury"/>
        <s v="Port Charlesfurt"/>
        <s v="Davisport"/>
        <s v="Travisport"/>
        <s v="Lopezton"/>
        <s v="North Cory"/>
        <s v="East Logan"/>
        <s v="North Brittany"/>
        <s v="Garymouth"/>
        <s v="Lake Justin"/>
        <s v="New Amandamouth"/>
        <s v="North Alexandrafurt"/>
        <s v="South Ariel"/>
        <s v="Port Nicholas"/>
        <s v="Jasonburgh"/>
        <s v="Jeremystad"/>
        <s v="Curtisland"/>
        <s v="South Benjaminfort"/>
        <s v="Tonyborough"/>
        <s v="New Holly"/>
        <s v="North Wesleymouth"/>
        <s v="North Robertobury"/>
        <s v="South Ricky"/>
        <s v="New Ryanton"/>
        <s v="Langside"/>
        <s v="Staceyview"/>
        <s v="Miguelside"/>
        <s v="East Ashleyhaven"/>
        <s v="East Micheleborough"/>
        <s v="Lake Teresaville"/>
        <s v="Kellyport"/>
        <s v="Davilaland"/>
        <s v="Lake Crystalhaven"/>
        <s v="Lake Phillip"/>
        <s v="Armstronghaven"/>
        <s v="East Tarahaven"/>
        <s v="Matafurt"/>
        <s v="Jasonfurt"/>
        <s v="Chadberg"/>
        <s v="North Laurahaven"/>
        <s v="East Ryan"/>
        <s v="Reginaldmouth"/>
        <s v="Petersonton"/>
        <s v="Pearsonshire"/>
        <s v="Port Gary"/>
        <s v="Lake Jamesside"/>
        <s v="South Antonioburgh"/>
        <s v="South Michaelmouth"/>
        <s v="Port Stevenland"/>
        <s v="Hammondport"/>
        <s v="Lake Norma"/>
        <s v="Timothyside"/>
        <s v="Lake Deborah"/>
        <s v="Lake Sandyside"/>
        <s v="Nicolechester"/>
        <s v="Kevinton"/>
        <s v="Griffithtown"/>
        <s v="Laurenton"/>
        <s v="Davidland"/>
        <s v="Erinmouth"/>
        <s v="East Thomasview"/>
        <s v="Antonioland"/>
        <s v="Andersonland"/>
        <s v="Conwayton"/>
        <s v="Figueroamouth"/>
        <s v="New Jessicaside"/>
        <s v="New Kristifurt"/>
        <s v="Carterstad"/>
        <s v="Port Susan"/>
        <s v="North Deniseport"/>
        <s v="Johnstown"/>
        <s v="North Michaelshire"/>
        <s v="Lake Hannah"/>
        <s v="East Spencer"/>
        <s v="Brianport"/>
        <s v="Josephville"/>
        <s v="Port Sherryport"/>
        <s v="Ericside"/>
        <s v="New Steven"/>
        <s v="New Aaron"/>
        <s v="New Davidview"/>
        <s v="North Brian"/>
        <s v="South Steven"/>
        <s v="Markburgh"/>
        <s v="Robertsmouth"/>
        <s v="Wilsonstad"/>
        <s v="New Nathan"/>
        <s v="Port Beth"/>
        <s v="West Kara"/>
        <s v="Port Amberstad"/>
        <s v="Coxton"/>
        <s v="Joehaven"/>
        <s v="North Colleen"/>
        <s v="Port Tiffany"/>
        <s v="Lucerohaven"/>
        <s v="Amandastad"/>
        <s v="Anthonyport"/>
        <s v="Johnsonchester"/>
        <s v="Kathrynbury"/>
        <s v="Lozanofurt"/>
        <s v="Juanmouth"/>
        <s v="Lake Edward"/>
        <s v="New Brianstad"/>
        <s v="New Parker"/>
        <s v="Taylorhaven"/>
        <s v="Port Amandaport"/>
        <s v="Romeroview"/>
        <s v="Sparksside"/>
        <s v="Rogersview"/>
        <s v="New Matthewmouth"/>
        <s v="Joannafort"/>
        <s v="Williamsview"/>
        <s v="North Edwardton"/>
        <s v="East Alanburgh"/>
        <s v="Christopherfort"/>
        <s v="Stanleyview"/>
        <s v="Watkinsport"/>
        <s v="East Christopherstad"/>
        <s v="New Beverlychester"/>
        <s v="Andresmouth"/>
        <s v="Brownbury"/>
        <s v="Lake Richardton"/>
        <s v="East Brandytown"/>
        <s v="Michaelview"/>
        <s v="Port Steveville"/>
        <s v="Sanchezchester"/>
        <s v="Port Meagan"/>
        <s v="East Robertland"/>
        <s v="Rachelland"/>
        <s v="Austinview"/>
        <s v="Leonburgh"/>
        <s v="Charlesbury"/>
        <s v="Simpsonberg"/>
        <s v="Port Laurenborough"/>
        <s v="New Kimberly"/>
        <s v="Davisbury"/>
        <s v="Curtisfurt"/>
        <s v="Lake Ryan"/>
        <s v="Port Lisaborough"/>
        <s v="North Daniel"/>
        <s v="Fullerchester"/>
        <s v="Kelliville"/>
        <s v="North Marissa"/>
        <s v="Smithstad"/>
        <s v="Deannaview"/>
        <s v="Walkerborough"/>
        <s v="South Patricia"/>
        <s v="New Donaldshire"/>
        <s v="Whiteport"/>
        <s v="Stephenshire"/>
        <s v="New Danielton"/>
        <s v="West Stephanie"/>
        <s v="South Luis"/>
        <s v="Port Emilymouth"/>
        <s v="Hilltown"/>
        <s v="Lake Brettfurt"/>
        <s v="Priceville"/>
        <s v="East Cynthiamouth"/>
        <s v="Port Kimberlyhaven"/>
        <s v="Marissaland"/>
        <s v="Lake Elizabethville"/>
        <s v="Harperville"/>
        <s v="Bradleychester"/>
        <s v="West Ronaldview"/>
        <s v="Michelemouth"/>
        <s v="Maryburgh"/>
        <s v="Beckberg"/>
        <s v="Michaelport"/>
        <s v="Chapmanland"/>
        <s v="Aaronton"/>
        <s v="Jesusville"/>
        <s v="Mannport"/>
        <s v="Port Michaelport"/>
        <s v="Burtonfurt"/>
        <s v="Buckberg"/>
        <s v="Willisbury"/>
        <s v="Shellyside"/>
        <s v="Woodsberg"/>
        <s v="Merrittside"/>
        <s v="East Ricardo"/>
        <s v="South Donna"/>
        <s v="North William"/>
        <s v="Ronaldshire"/>
        <s v="East Paigeborough"/>
        <s v="New Carrie"/>
        <s v="Amandaside"/>
        <s v="Richardshire"/>
        <s v="South Kennethhaven"/>
        <s v="North Sandrachester"/>
        <s v="South Brandon"/>
        <s v="North Stephanietown"/>
        <s v="Brettberg"/>
        <s v="Amychester"/>
        <s v="Sandrachester"/>
        <s v="New Michaelview"/>
        <s v="Camerontown"/>
        <s v="North Johnnyshire"/>
        <s v="North Patricia"/>
        <s v="East Valerieville"/>
        <s v="Nathanfort"/>
        <s v="Westborough"/>
        <s v="Jenniferview"/>
        <s v="New Jo"/>
        <s v="South Stevenshire"/>
        <s v="Lake Regina"/>
        <s v="East Josephfort"/>
        <s v="Kingtown"/>
        <s v="Port Robin"/>
        <s v="South Josephfort"/>
        <s v="Tarabury"/>
        <s v="Yatesmouth"/>
        <s v="East Thomas"/>
        <s v="Crystalfurt"/>
        <s v="North Katherine"/>
        <s v="Michaelville"/>
        <s v="Lake Maxwellfurt"/>
        <s v="West Cynthia"/>
        <s v="West Deborahbury"/>
        <s v="New Shannonfort"/>
        <s v="Bowenfurt"/>
        <s v="Wilsonshire"/>
        <s v="Bridgeschester"/>
        <s v="Fordton"/>
        <s v="New Haley"/>
        <s v="West Charles"/>
        <s v="Thompsonmouth"/>
        <s v="Lake Tylerfort"/>
        <s v="Arthurstad"/>
        <s v="Mauricechester"/>
        <s v="Lake Kelly"/>
        <s v="Moranton"/>
        <s v="Swansonburgh"/>
        <s v="Cynthiaborough"/>
        <s v="Port Rebecca"/>
        <s v="West Ethan"/>
        <s v="Turnerfort"/>
        <s v="Brittanystad"/>
        <s v="Johnsonshire"/>
        <s v="North Samanthamouth"/>
        <s v="Cohenmouth"/>
        <s v="Port Laurenfort"/>
        <s v="Coreytown"/>
        <s v="Hoodstad"/>
        <s v="Lake James"/>
        <s v="Port Jesse"/>
        <s v="Medinashire"/>
        <s v="East Teresa"/>
        <s v="Sanchezside"/>
        <s v="Kevinshire"/>
        <s v="West Kathryn"/>
        <s v="East Christopherburgh"/>
        <s v="South Kathrynbury"/>
        <s v="New Sara"/>
        <s v="New Allen"/>
        <s v="Edwardsburgh"/>
        <s v="Jameshaven"/>
        <s v="Port Victoriaburgh"/>
        <s v="Port Dillon"/>
        <s v="South Howardborough"/>
        <s v="Lisaville"/>
        <s v="Wellsborough"/>
        <s v="Raventown"/>
        <s v="Alexanderfort"/>
        <s v="North Jack"/>
        <s v="Bakerberg"/>
        <s v="Madisonfort"/>
        <s v="New Lisashire"/>
        <s v="Davischester"/>
        <s v="West Diane"/>
        <s v="New Danny"/>
        <s v="Lake Ryanhaven"/>
        <s v="Kennethview"/>
        <s v="Lake Amber"/>
        <s v="Mooreton"/>
        <s v="Ashleyview"/>
        <s v="North Rebeccafurt"/>
        <s v="South Nicole"/>
        <s v="East Danielle"/>
        <s v="West Paula"/>
        <s v="New Melissa"/>
        <s v="Ronaldland"/>
        <s v="South Sabrina"/>
        <s v="Harristown"/>
        <s v="East Patriciaborough"/>
        <s v="West Lorrainehaven"/>
        <s v="Randallmouth"/>
        <s v="Mullinsshire"/>
        <s v="West Megan"/>
        <s v="West Cody"/>
        <s v="New Troyside"/>
        <s v="East Corystad"/>
        <s v="Evanfort"/>
        <s v="South Robertton"/>
        <s v="Torresmouth"/>
        <s v="Nicholetown"/>
        <s v="South Christown"/>
        <s v="Medinaport"/>
        <s v="Port Amberton"/>
        <s v="Skinnerbury"/>
        <s v="Hallberg"/>
        <s v="Kimbury"/>
        <s v="Ramseyburgh"/>
      </sharedItems>
    </cacheField>
    <cacheField name="State" numFmtId="0">
      <sharedItems count="60">
        <s v=" AS"/>
        <s v=" MS"/>
        <s v=" TX"/>
        <s v=" AK"/>
        <s v=" IL"/>
        <s v=" PR"/>
        <s v=" FL"/>
        <s v=" MA"/>
        <s v="N/A"/>
        <s v=" NE"/>
        <s v=" ND"/>
        <s v=" WA"/>
        <s v=" IA"/>
        <s v=" NJ"/>
        <s v=" DC"/>
        <s v=" MO"/>
        <s v=" AR"/>
        <s v=" NM"/>
        <s v=" OH"/>
        <s v=" WV"/>
        <s v=" ME"/>
        <s v=" PA"/>
        <s v=" MD"/>
        <s v=" NV"/>
        <s v=" HI"/>
        <s v=" GU"/>
        <s v=" MI"/>
        <s v=" DE"/>
        <s v=" KS"/>
        <s v=" GA"/>
        <s v=" VA"/>
        <s v=" MT"/>
        <s v=" CT"/>
        <s v=" NC"/>
        <s v=" PW"/>
        <s v=" NH"/>
        <s v=" MN"/>
        <s v=" WY"/>
        <s v=" TN"/>
        <s v=" KY"/>
        <s v=" AZ"/>
        <s v=" OR"/>
        <s v=" FM"/>
        <s v=" LA"/>
        <s v=" RI"/>
        <s v=" ID"/>
        <s v=" OK"/>
        <s v=" AL"/>
        <s v=" NY"/>
        <s v=" UT"/>
        <s v=" SC"/>
        <s v=" MH"/>
        <s v=" CO"/>
        <s v=" SD"/>
        <s v=" VI"/>
        <s v=" MP"/>
        <s v=" WI"/>
        <s v=" CA"/>
        <s v=" VT"/>
        <s v=" IN"/>
      </sharedItems>
    </cacheField>
    <cacheField name="project_type" numFmtId="0">
      <sharedItems count="21">
        <s v="Electrical Upgrade"/>
        <s v="Drywall Patch"/>
        <s v="Landscaping"/>
        <s v="Irrigation Setup"/>
        <s v="Roof Repair"/>
        <s v="Flooring Install"/>
        <s v="HVAC Replacement"/>
        <s v="Door Install"/>
        <s v="Fence Installation"/>
        <s v="Garage Organization"/>
        <s v="Plumbing Rough-In"/>
        <s v="Interior Painting"/>
        <s v="Shed Construction"/>
        <s v="Bathroom Renovation"/>
        <s v="Exterior Painting"/>
        <s v="Kitchen Remodel"/>
        <s v="N/A"/>
        <s v="Basement Finish"/>
        <s v="Tile Backsplash"/>
        <s v="Deck Build"/>
        <s v="Window Replacement"/>
      </sharedItems>
    </cacheField>
    <cacheField name="sku" numFmtId="0">
      <sharedItems count="2314">
        <s v="ELE-382095"/>
        <s v="DRY-123851"/>
        <s v="ELE-160787"/>
        <s v="OUT-878292"/>
        <s v="TOO-526831"/>
        <s v="LUM-453299"/>
        <s v="KIT-784519"/>
        <s v="FLO-136466"/>
        <s v="DOO-950203"/>
        <s v="OUT-491404"/>
        <s v="HVA-939567"/>
        <s v="LIG-327351"/>
        <s v="LIG-725417"/>
        <s v="LIG-437293"/>
        <s v="DRY-504374"/>
        <s v="FLO-425397"/>
        <s v="PAI-196403"/>
        <s v="FLO-867691"/>
        <s v="PLU-983680"/>
        <s v="APP-700346"/>
        <s v="TOO-295745"/>
        <s v="DRY-556499"/>
        <s v="FLO-293663"/>
        <s v="DRY-964765"/>
        <s v="APP-771744"/>
        <s v="DRY-883871"/>
        <s v="FLO-231749"/>
        <s v="TOO-613169"/>
        <s v="APP-762999"/>
        <s v="STO-352854"/>
        <s v="PAI-403220"/>
        <s v="TOO-787277"/>
        <s v="TOO-529219"/>
        <s v="DOO-417950"/>
        <s v="LUM-843049"/>
        <s v="LUM-375488"/>
        <s v="FLO-953511"/>
        <s v="LIG-582166"/>
        <s v="LUM-132617"/>
        <s v="PLU-284585"/>
        <s v="ELE-771264"/>
        <s v="PAI-238296"/>
        <s v="LUM-584054"/>
        <s v="DRY-786464"/>
        <s v="LIG-886512"/>
        <s v="LIG-940499"/>
        <s v="LUM-143802"/>
        <s v="OUT-796536"/>
        <s v="STO-540235"/>
        <s v="PLU-901048"/>
        <s v="LIG-472911"/>
        <s v="PLU-850913"/>
        <s v="ELE-519285"/>
        <s v="PLU-233699"/>
        <s v="HVA-758334"/>
        <s v="APP-431610"/>
        <s v="FLO-343349"/>
        <s v="KIT-228256"/>
        <s v="LUM-584170"/>
        <s v="STO-728509"/>
        <s v="N/A"/>
        <s v="HVA-649425"/>
        <s v="FLO-951374"/>
        <s v="ELE-409947"/>
        <s v="FLO-981893"/>
        <s v="PAI-493613"/>
        <s v="FLO-986510"/>
        <s v="HVA-377184"/>
        <s v="DRY-690798"/>
        <s v="DRY-732024"/>
        <s v="PLU-625317"/>
        <s v="DRY-282951"/>
        <s v="STO-138777"/>
        <s v="LUM-868989"/>
        <s v="PAI-265369"/>
        <s v="PAI-455430"/>
        <s v="STO-461051"/>
        <s v="ELE-552229"/>
        <s v="PAI-509953"/>
        <s v="STO-761548"/>
        <s v="DRY-701367"/>
        <s v="DRY-114218"/>
        <s v="APP-555895"/>
        <s v="DRY-694380"/>
        <s v="DOO-187749"/>
        <s v="PLU-236853"/>
        <s v="ELE-282967"/>
        <s v="APP-241128"/>
        <s v="APP-513971"/>
        <s v="DOO-155960"/>
        <s v="TOO-436614"/>
        <s v="PLU-546121"/>
        <s v="KIT-557688"/>
        <s v="APP-902512"/>
        <s v="KIT-502670"/>
        <s v="LUM-853030"/>
        <s v="TOO-271263"/>
        <s v="STO-537926"/>
        <s v="TOO-214567"/>
        <s v="HVA-378524"/>
        <s v="DOO-648046"/>
        <s v="PAI-761393"/>
        <s v="OUT-554409"/>
        <s v="PLU-826811"/>
        <s v="LUM-590300"/>
        <s v="LIG-360014"/>
        <s v="DRY-395664"/>
        <s v="KIT-921795"/>
        <s v="LUM-180811"/>
        <s v="HVA-904957"/>
        <s v="ELE-109296"/>
        <s v="PLU-232993"/>
        <s v="ELE-399081"/>
        <s v="DRY-614632"/>
        <s v="LIG-285236"/>
        <s v="ELE-987158"/>
        <s v="APP-767371"/>
        <s v="FLO-980479"/>
        <s v="APP-713385"/>
        <s v="LIG-574427"/>
        <s v="ELE-828979"/>
        <s v="LIG-532227"/>
        <s v="KIT-918135"/>
        <s v="LUM-942772"/>
        <s v="DOO-214768"/>
        <s v="HVA-375792"/>
        <s v="DRY-462015"/>
        <s v="ELE-291901"/>
        <s v="DOO-710670"/>
        <s v="TOO-144947"/>
        <s v="HVA-261200"/>
        <s v="PLU-575200"/>
        <s v="ELE-156041"/>
        <s v="APP-206709"/>
        <s v="ELE-886751"/>
        <s v="DRY-748002"/>
        <s v="ELE-475249"/>
        <s v="LIG-491644"/>
        <s v="LIG-660282"/>
        <s v="FLO-207184"/>
        <s v="DOO-260165"/>
        <s v="HVA-166023"/>
        <s v="STO-153055"/>
        <s v="PLU-183831"/>
        <s v="APP-328030"/>
        <s v="DRY-974417"/>
        <s v="LUM-507444"/>
        <s v="APP-936854"/>
        <s v="PLU-236104"/>
        <s v="APP-185852"/>
        <s v="LUM-948999"/>
        <s v="LIG-910933"/>
        <s v="KIT-227337"/>
        <s v="DOO-611612"/>
        <s v="PLU-755070"/>
        <s v="FLO-665268"/>
        <s v="FLO-332287"/>
        <s v="STO-435815"/>
        <s v="ELE-286949"/>
        <s v="FLO-363152"/>
        <s v="APP-104336"/>
        <s v="FLO-195754"/>
        <s v="FLO-509595"/>
        <s v="TOO-630338"/>
        <s v="DOO-347160"/>
        <s v="STO-353963"/>
        <s v="KIT-358689"/>
        <s v="TOO-965255"/>
        <s v="STO-891524"/>
        <s v="APP-642738"/>
        <s v="PAI-521634"/>
        <s v="STO-257130"/>
        <s v="DOO-319710"/>
        <s v="HVA-613005"/>
        <s v="LUM-827670"/>
        <s v="FLO-323136"/>
        <s v="LUM-281069"/>
        <s v="LUM-302135"/>
        <s v="KIT-817369"/>
        <s v="HVA-627654"/>
        <s v="HVA-690797"/>
        <s v="DRY-389314"/>
        <s v="APP-245572"/>
        <s v="OUT-980550"/>
        <s v="DRY-748025"/>
        <s v="KIT-369667"/>
        <s v="DRY-572689"/>
        <s v="DRY-345807"/>
        <s v="STO-604667"/>
        <s v="OUT-393823"/>
        <s v="DOO-141481"/>
        <s v="HVA-321680"/>
        <s v="PLU-969470"/>
        <s v="STO-251994"/>
        <s v="FLO-513681"/>
        <s v="HVA-812766"/>
        <s v="PLU-568549"/>
        <s v="DOO-232759"/>
        <s v="OUT-635013"/>
        <s v="LIG-280818"/>
        <s v="LIG-173725"/>
        <s v="KIT-194942"/>
        <s v="TOO-973055"/>
        <s v="OUT-524675"/>
        <s v="TOO-923009"/>
        <s v="TOO-308983"/>
        <s v="TOO-211476"/>
        <s v="STO-221142"/>
        <s v="TOO-965470"/>
        <s v="DRY-467991"/>
        <s v="FLO-170283"/>
        <s v="PAI-484705"/>
        <s v="LUM-788395"/>
        <s v="DRY-283847"/>
        <s v="ELE-812511"/>
        <s v="OUT-436976"/>
        <s v="DRY-875641"/>
        <s v="APP-761751"/>
        <s v="APP-978871"/>
        <s v="ELE-579967"/>
        <s v="STO-304625"/>
        <s v="LIG-565054"/>
        <s v="LUM-220589"/>
        <s v="OUT-931688"/>
        <s v="STO-579822"/>
        <s v="PLU-499144"/>
        <s v="LUM-875953"/>
        <s v="ELE-883263"/>
        <s v="LIG-931348"/>
        <s v="OUT-361223"/>
        <s v="PLU-407864"/>
        <s v="DOO-905564"/>
        <s v="DOO-431507"/>
        <s v="STO-934896"/>
        <s v="HVA-633023"/>
        <s v="APP-996769"/>
        <s v="STO-844294"/>
        <s v="DOO-498259"/>
        <s v="HVA-747512"/>
        <s v="TOO-865663"/>
        <s v="LUM-331629"/>
        <s v="KIT-148432"/>
        <s v="HVA-830751"/>
        <s v="STO-525166"/>
        <s v="LUM-107487"/>
        <s v="LUM-965782"/>
        <s v="HVA-774240"/>
        <s v="LUM-954381"/>
        <s v="LUM-675792"/>
        <s v="DOO-893255"/>
        <s v="LIG-735938"/>
        <s v="KIT-899794"/>
        <s v="APP-645119"/>
        <s v="DRY-959959"/>
        <s v="OUT-973347"/>
        <s v="APP-618001"/>
        <s v="ELE-905624"/>
        <s v="DOO-702445"/>
        <s v="STO-515840"/>
        <s v="DOO-604374"/>
        <s v="LUM-690282"/>
        <s v="LUM-776827"/>
        <s v="APP-511323"/>
        <s v="DRY-958098"/>
        <s v="LIG-530514"/>
        <s v="LUM-528736"/>
        <s v="KIT-410476"/>
        <s v="FLO-432469"/>
        <s v="DOO-161239"/>
        <s v="STO-296119"/>
        <s v="OUT-667863"/>
        <s v="HVA-807578"/>
        <s v="FLO-119812"/>
        <s v="PLU-436123"/>
        <s v="PAI-660299"/>
        <s v="HVA-492503"/>
        <s v="FLO-441257"/>
        <s v="OUT-781478"/>
        <s v="HVA-984392"/>
        <s v="DOO-627080"/>
        <s v="TOO-613145"/>
        <s v="ELE-479444"/>
        <s v="DOO-271348"/>
        <s v="HVA-297838"/>
        <s v="PLU-860085"/>
        <s v="OUT-665733"/>
        <s v="OUT-597805"/>
        <s v="DRY-271034"/>
        <s v="HVA-819056"/>
        <s v="OUT-641306"/>
        <s v="STO-298143"/>
        <s v="TOO-432408"/>
        <s v="TOO-689772"/>
        <s v="LUM-623855"/>
        <s v="HVA-885353"/>
        <s v="OUT-525655"/>
        <s v="KIT-603188"/>
        <s v="TOO-102867"/>
        <s v="FLO-632875"/>
        <s v="PAI-646990"/>
        <s v="PLU-123428"/>
        <s v="ELE-570765"/>
        <s v="KIT-529048"/>
        <s v="DOO-955333"/>
        <s v="LIG-361676"/>
        <s v="FLO-202631"/>
        <s v="OUT-120162"/>
        <s v="KIT-229089"/>
        <s v="LIG-566818"/>
        <s v="OUT-949486"/>
        <s v="DOO-493498"/>
        <s v="KIT-499559"/>
        <s v="ELE-387387"/>
        <s v="HVA-804266"/>
        <s v="DOO-107310"/>
        <s v="HVA-536387"/>
        <s v="KIT-480707"/>
        <s v="FLO-855565"/>
        <s v="LUM-412389"/>
        <s v="OUT-590051"/>
        <s v="FLO-656133"/>
        <s v="OUT-547612"/>
        <s v="PLU-702998"/>
        <s v="APP-420261"/>
        <s v="DOO-683951"/>
        <s v="STO-929432"/>
        <s v="TOO-878006"/>
        <s v="ELE-547696"/>
        <s v="STO-691232"/>
        <s v="APP-120515"/>
        <s v="LIG-557701"/>
        <s v="LIG-405469"/>
        <s v="PAI-266112"/>
        <s v="DOO-106666"/>
        <s v="TOO-809485"/>
        <s v="APP-702175"/>
        <s v="OUT-924749"/>
        <s v="LUM-843141"/>
        <s v="OUT-211415"/>
        <s v="TOO-795749"/>
        <s v="ELE-707545"/>
        <s v="ELE-825274"/>
        <s v="DRY-455754"/>
        <s v="PLU-858329"/>
        <s v="LIG-956681"/>
        <s v="OUT-204310"/>
        <s v="PAI-298955"/>
        <s v="DRY-778706"/>
        <s v="OUT-624563"/>
        <s v="OUT-365346"/>
        <s v="DOO-224965"/>
        <s v="TOO-459799"/>
        <s v="LIG-942845"/>
        <s v="KIT-634821"/>
        <s v="PLU-407173"/>
        <s v="STO-133936"/>
        <s v="OUT-484360"/>
        <s v="PAI-399666"/>
        <s v="PLU-459349"/>
        <s v="ELE-772366"/>
        <s v="KIT-694335"/>
        <s v="STO-809932"/>
        <s v="DOO-269659"/>
        <s v="PAI-334103"/>
        <s v="FLO-625424"/>
        <s v="PAI-723564"/>
        <s v="STO-906973"/>
        <s v="PAI-828951"/>
        <s v="ELE-151831"/>
        <s v="ELE-686766"/>
        <s v="LUM-203441"/>
        <s v="APP-945011"/>
        <s v="HVA-704700"/>
        <s v="ELE-223107"/>
        <s v="FLO-372728"/>
        <s v="LUM-468490"/>
        <s v="ELE-953513"/>
        <s v="APP-815092"/>
        <s v="PLU-650385"/>
        <s v="PLU-329919"/>
        <s v="DOO-729558"/>
        <s v="DRY-638918"/>
        <s v="ELE-609312"/>
        <s v="STO-680718"/>
        <s v="OUT-767890"/>
        <s v="APP-216217"/>
        <s v="OUT-189019"/>
        <s v="ELE-167284"/>
        <s v="LIG-686083"/>
        <s v="KIT-252947"/>
        <s v="LUM-313873"/>
        <s v="TOO-555440"/>
        <s v="LUM-870573"/>
        <s v="TOO-188899"/>
        <s v="KIT-366296"/>
        <s v="LIG-968262"/>
        <s v="LIG-360522"/>
        <s v="APP-676295"/>
        <s v="FLO-717653"/>
        <s v="KIT-630454"/>
        <s v="FLO-900818"/>
        <s v="KIT-995551"/>
        <s v="STO-918496"/>
        <s v="DRY-584691"/>
        <s v="FLO-682701"/>
        <s v="DRY-591422"/>
        <s v="DOO-920527"/>
        <s v="DOO-770381"/>
        <s v="PLU-617966"/>
        <s v="OUT-139741"/>
        <s v="KIT-417988"/>
        <s v="PAI-448255"/>
        <s v="LIG-105473"/>
        <s v="OUT-151440"/>
        <s v="TOO-917207"/>
        <s v="DRY-750552"/>
        <s v="PAI-633801"/>
        <s v="ELE-628949"/>
        <s v="TOO-375429"/>
        <s v="HVA-680307"/>
        <s v="TOO-648941"/>
        <s v="TOO-540581"/>
        <s v="KIT-938104"/>
        <s v="STO-815815"/>
        <s v="APP-413174"/>
        <s v="FLO-309870"/>
        <s v="ELE-569379"/>
        <s v="APP-178362"/>
        <s v="PAI-705311"/>
        <s v="HVA-907389"/>
        <s v="TOO-884012"/>
        <s v="STO-792149"/>
        <s v="ELE-974924"/>
        <s v="OUT-267279"/>
        <s v="PAI-269447"/>
        <s v="LUM-444712"/>
        <s v="PLU-503084"/>
        <s v="STO-364432"/>
        <s v="DRY-517439"/>
        <s v="ELE-979442"/>
        <s v="PAI-423317"/>
        <s v="APP-932227"/>
        <s v="HVA-831142"/>
        <s v="ELE-370908"/>
        <s v="OUT-257611"/>
        <s v="FLO-187340"/>
        <s v="HVA-226814"/>
        <s v="LUM-951310"/>
        <s v="ELE-227813"/>
        <s v="DRY-964872"/>
        <s v="ELE-844188"/>
        <s v="DRY-584411"/>
        <s v="PLU-131268"/>
        <s v="DOO-346767"/>
        <s v="LIG-129505"/>
        <s v="PAI-541854"/>
        <s v="DOO-620467"/>
        <s v="ELE-529757"/>
        <s v="KIT-204508"/>
        <s v="ELE-323607"/>
        <s v="STO-499568"/>
        <s v="PAI-772980"/>
        <s v="TOO-323600"/>
        <s v="ELE-905833"/>
        <s v="LIG-242353"/>
        <s v="APP-226484"/>
        <s v="STO-322682"/>
        <s v="KIT-206819"/>
        <s v="APP-595475"/>
        <s v="DOO-896293"/>
        <s v="LUM-141878"/>
        <s v="PAI-950728"/>
        <s v="FLO-515955"/>
        <s v="STO-327714"/>
        <s v="LIG-319924"/>
        <s v="APP-371974"/>
        <s v="OUT-403279"/>
        <s v="APP-147795"/>
        <s v="APP-377472"/>
        <s v="OUT-755806"/>
        <s v="DRY-431372"/>
        <s v="PLU-188546"/>
        <s v="PAI-880435"/>
        <s v="KIT-777609"/>
        <s v="DRY-360313"/>
        <s v="PLU-476149"/>
        <s v="KIT-277614"/>
        <s v="LUM-189836"/>
        <s v="OUT-954937"/>
        <s v="FLO-823942"/>
        <s v="KIT-396603"/>
        <s v="OUT-281949"/>
        <s v="PAI-366610"/>
        <s v="PLU-701358"/>
        <s v="ELE-793029"/>
        <s v="STO-205969"/>
        <s v="STO-382111"/>
        <s v="TOO-305378"/>
        <s v="FLO-892486"/>
        <s v="ELE-506106"/>
        <s v="FLO-161187"/>
        <s v="APP-709986"/>
        <s v="DOO-243651"/>
        <s v="DRY-745082"/>
        <s v="STO-935747"/>
        <s v="OUT-436211"/>
        <s v="STO-119110"/>
        <s v="HVA-232414"/>
        <s v="TOO-495110"/>
        <s v="DOO-728847"/>
        <s v="DOO-735285"/>
        <s v="STO-572978"/>
        <s v="ELE-717304"/>
        <s v="LUM-560025"/>
        <s v="DOO-290207"/>
        <s v="TOO-864251"/>
        <s v="APP-585365"/>
        <s v="ELE-403417"/>
        <s v="DRY-146512"/>
        <s v="HVA-694889"/>
        <s v="APP-490092"/>
        <s v="DRY-621025"/>
        <s v="KIT-428818"/>
        <s v="ELE-724008"/>
        <s v="OUT-631458"/>
        <s v="PAI-901140"/>
        <s v="HVA-254743"/>
        <s v="APP-162883"/>
        <s v="FLO-926261"/>
        <s v="LUM-163042"/>
        <s v="APP-707877"/>
        <s v="TOO-756401"/>
        <s v="PAI-868091"/>
        <s v="LIG-971441"/>
        <s v="PLU-780899"/>
        <s v="KIT-475238"/>
        <s v="ELE-792482"/>
        <s v="STO-898244"/>
        <s v="LIG-502019"/>
        <s v="PAI-217781"/>
        <s v="STO-640915"/>
        <s v="TOO-422305"/>
        <s v="LUM-335903"/>
        <s v="PLU-241033"/>
        <s v="KIT-542491"/>
        <s v="HVA-983523"/>
        <s v="PAI-942756"/>
        <s v="HVA-577715"/>
        <s v="DRY-725398"/>
        <s v="TOO-383425"/>
        <s v="LUM-777072"/>
        <s v="APP-979893"/>
        <s v="DRY-323861"/>
        <s v="TOO-245571"/>
        <s v="PAI-466925"/>
        <s v="PLU-595692"/>
        <s v="PAI-797580"/>
        <s v="OUT-476032"/>
        <s v="KIT-550539"/>
        <s v="DOO-409619"/>
        <s v="PLU-366117"/>
        <s v="LIG-691053"/>
        <s v="OUT-258767"/>
        <s v="PAI-638629"/>
        <s v="PLU-955725"/>
        <s v="PLU-455493"/>
        <s v="DOO-657515"/>
        <s v="DRY-771481"/>
        <s v="HVA-118863"/>
        <s v="FLO-771678"/>
        <s v="PAI-799521"/>
        <s v="DOO-483401"/>
        <s v="TOO-280857"/>
        <s v="STO-653014"/>
        <s v="DRY-886581"/>
        <s v="PLU-768820"/>
        <s v="TOO-863150"/>
        <s v="LUM-847750"/>
        <s v="PAI-200000"/>
        <s v="PLU-654099"/>
        <s v="TOO-951033"/>
        <s v="KIT-962032"/>
        <s v="KIT-249558"/>
        <s v="PLU-324912"/>
        <s v="FLO-610263"/>
        <s v="FLO-776866"/>
        <s v="ELE-764658"/>
        <s v="OUT-172396"/>
        <s v="PLU-640783"/>
        <s v="APP-725016"/>
        <s v="PAI-833729"/>
        <s v="TOO-717219"/>
        <s v="APP-616440"/>
        <s v="HVA-707847"/>
        <s v="STO-802968"/>
        <s v="PAI-629302"/>
        <s v="PLU-407265"/>
        <s v="DOO-824915"/>
        <s v="LUM-910986"/>
        <s v="TOO-578936"/>
        <s v="FLO-801343"/>
        <s v="STO-266797"/>
        <s v="LUM-356507"/>
        <s v="OUT-748350"/>
        <s v="DOO-437440"/>
        <s v="ELE-463361"/>
        <s v="PAI-820459"/>
        <s v="HVA-951223"/>
        <s v="PLU-883978"/>
        <s v="PAI-753600"/>
        <s v="ELE-823548"/>
        <s v="LIG-585540"/>
        <s v="FLO-389841"/>
        <s v="PLU-742935"/>
        <s v="KIT-436112"/>
        <s v="HVA-539126"/>
        <s v="PLU-252800"/>
        <s v="FLO-566380"/>
        <s v="LUM-562665"/>
        <s v="HVA-311096"/>
        <s v="LIG-472129"/>
        <s v="LIG-273488"/>
        <s v="APP-909212"/>
        <s v="LUM-441982"/>
        <s v="ELE-613335"/>
        <s v="APP-416763"/>
        <s v="DOO-817638"/>
        <s v="HVA-913001"/>
        <s v="DRY-789896"/>
        <s v="HVA-997605"/>
        <s v="DRY-511158"/>
        <s v="FLO-702224"/>
        <s v="PLU-839205"/>
        <s v="DOO-275842"/>
        <s v="KIT-634613"/>
        <s v="OUT-169071"/>
        <s v="APP-177920"/>
        <s v="APP-692930"/>
        <s v="DRY-517656"/>
        <s v="STO-301758"/>
        <s v="PLU-477663"/>
        <s v="HVA-346990"/>
        <s v="DOO-352116"/>
        <s v="LIG-189838"/>
        <s v="APP-812202"/>
        <s v="ELE-125407"/>
        <s v="DOO-156361"/>
        <s v="KIT-876400"/>
        <s v="FLO-594015"/>
        <s v="LIG-490363"/>
        <s v="LUM-629489"/>
        <s v="OUT-220533"/>
        <s v="APP-378118"/>
        <s v="DOO-955767"/>
        <s v="HVA-383695"/>
        <s v="KIT-644061"/>
        <s v="LIG-493602"/>
        <s v="APP-878713"/>
        <s v="DOO-422980"/>
        <s v="TOO-931793"/>
        <s v="LUM-397176"/>
        <s v="LIG-912406"/>
        <s v="FLO-213037"/>
        <s v="LUM-474968"/>
        <s v="FLO-123487"/>
        <s v="LIG-239910"/>
        <s v="DRY-246691"/>
        <s v="KIT-342700"/>
        <s v="DOO-741444"/>
        <s v="KIT-559636"/>
        <s v="APP-242909"/>
        <s v="PLU-948357"/>
        <s v="LIG-759142"/>
        <s v="KIT-267204"/>
        <s v="HVA-909424"/>
        <s v="PAI-295689"/>
        <s v="OUT-510122"/>
        <s v="TOO-937990"/>
        <s v="ELE-241368"/>
        <s v="HVA-255187"/>
        <s v="LUM-183018"/>
        <s v="APP-895676"/>
        <s v="FLO-775318"/>
        <s v="LIG-869776"/>
        <s v="KIT-735276"/>
        <s v="LUM-218964"/>
        <s v="DRY-997567"/>
        <s v="LIG-652470"/>
        <s v="TOO-226462"/>
        <s v="KIT-580433"/>
        <s v="DRY-685196"/>
        <s v="DOO-180793"/>
        <s v="APP-373701"/>
        <s v="OUT-840748"/>
        <s v="DRY-161580"/>
        <s v="ELE-938439"/>
        <s v="LUM-624344"/>
        <s v="KIT-856280"/>
        <s v="FLO-590183"/>
        <s v="STO-909855"/>
        <s v="TOO-913238"/>
        <s v="PLU-568288"/>
        <s v="FLO-657352"/>
        <s v="FLO-711216"/>
        <s v="STO-164676"/>
        <s v="PAI-417520"/>
        <s v="TOO-535186"/>
        <s v="LIG-519846"/>
        <s v="DOO-974481"/>
        <s v="DRY-181244"/>
        <s v="LUM-168718"/>
        <s v="KIT-473886"/>
        <s v="HVA-755628"/>
        <s v="ELE-871033"/>
        <s v="DRY-280796"/>
        <s v="PAI-990874"/>
        <s v="HVA-186572"/>
        <s v="TOO-990743"/>
        <s v="PAI-872004"/>
        <s v="ELE-106272"/>
        <s v="PAI-573347"/>
        <s v="STO-125615"/>
        <s v="FLO-142901"/>
        <s v="FLO-616150"/>
        <s v="HVA-187641"/>
        <s v="OUT-276147"/>
        <s v="DRY-898896"/>
        <s v="FLO-625915"/>
        <s v="DOO-752595"/>
        <s v="FLO-401824"/>
        <s v="DRY-659614"/>
        <s v="LUM-504591"/>
        <s v="OUT-897522"/>
        <s v="DRY-271648"/>
        <s v="ELE-914791"/>
        <s v="OUT-775208"/>
        <s v="OUT-151636"/>
        <s v="LUM-304833"/>
        <s v="KIT-579597"/>
        <s v="KIT-492223"/>
        <s v="HVA-123461"/>
        <s v="OUT-767121"/>
        <s v="FLO-647327"/>
        <s v="OUT-770779"/>
        <s v="ELE-706153"/>
        <s v="PLU-113832"/>
        <s v="DOO-879594"/>
        <s v="PLU-850328"/>
        <s v="DOO-969193"/>
        <s v="LIG-715511"/>
        <s v="DOO-878260"/>
        <s v="DRY-944788"/>
        <s v="PLU-371723"/>
        <s v="LIG-451472"/>
        <s v="TOO-419985"/>
        <s v="KIT-606292"/>
        <s v="PLU-541791"/>
        <s v="LUM-111570"/>
        <s v="DOO-873624"/>
        <s v="APP-633284"/>
        <s v="PAI-547020"/>
        <s v="FLO-989667"/>
        <s v="ELE-473321"/>
        <s v="PLU-536665"/>
        <s v="APP-483115"/>
        <s v="HVA-661018"/>
        <s v="ELE-540481"/>
        <s v="TOO-158967"/>
        <s v="DRY-330596"/>
        <s v="PLU-689412"/>
        <s v="TOO-108799"/>
        <s v="KIT-659381"/>
        <s v="DOO-655787"/>
        <s v="OUT-189097"/>
        <s v="OUT-294172"/>
        <s v="FLO-810093"/>
        <s v="LIG-664590"/>
        <s v="OUT-348951"/>
        <s v="LIG-306680"/>
        <s v="KIT-472433"/>
        <s v="PLU-620378"/>
        <s v="PLU-718834"/>
        <s v="HVA-512789"/>
        <s v="TOO-192422"/>
        <s v="APP-707566"/>
        <s v="HVA-795165"/>
        <s v="PAI-469951"/>
        <s v="PLU-192791"/>
        <s v="PAI-715486"/>
        <s v="FLO-647680"/>
        <s v="PLU-312408"/>
        <s v="KIT-216207"/>
        <s v="LUM-502919"/>
        <s v="DOO-888232"/>
        <s v="LUM-275950"/>
        <s v="OUT-962670"/>
        <s v="APP-114611"/>
        <s v="FLO-691746"/>
        <s v="DOO-474640"/>
        <s v="STO-578589"/>
        <s v="LUM-220736"/>
        <s v="ELE-584156"/>
        <s v="DRY-178392"/>
        <s v="ELE-856942"/>
        <s v="APP-148828"/>
        <s v="LIG-697677"/>
        <s v="HVA-416408"/>
        <s v="FLO-990793"/>
        <s v="TOO-827915"/>
        <s v="KIT-492360"/>
        <s v="DOO-333139"/>
        <s v="DRY-193823"/>
        <s v="OUT-353197"/>
        <s v="DOO-734823"/>
        <s v="ELE-680182"/>
        <s v="DOO-130892"/>
        <s v="DRY-277712"/>
        <s v="LUM-477117"/>
        <s v="LIG-769881"/>
        <s v="PAI-107704"/>
        <s v="KIT-930392"/>
        <s v="STO-493750"/>
        <s v="ELE-752846"/>
        <s v="STO-654354"/>
        <s v="STO-797853"/>
        <s v="LIG-549205"/>
        <s v="DOO-566277"/>
        <s v="ELE-798800"/>
        <s v="PAI-851236"/>
        <s v="FLO-273190"/>
        <s v="FLO-345521"/>
        <s v="LUM-424658"/>
        <s v="HVA-698118"/>
        <s v="ELE-628180"/>
        <s v="DOO-227918"/>
        <s v="STO-409285"/>
        <s v="DOO-460854"/>
        <s v="HVA-249222"/>
        <s v="LIG-505231"/>
        <s v="TOO-754289"/>
        <s v="LUM-845787"/>
        <s v="DRY-915323"/>
        <s v="DRY-216441"/>
        <s v="KIT-208600"/>
        <s v="DRY-626306"/>
        <s v="TOO-307194"/>
        <s v="OUT-986627"/>
        <s v="STO-355541"/>
        <s v="LUM-641696"/>
        <s v="KIT-805784"/>
        <s v="FLO-217247"/>
        <s v="LIG-596163"/>
        <s v="TOO-493648"/>
        <s v="APP-214131"/>
        <s v="KIT-412144"/>
        <s v="DRY-493450"/>
        <s v="DOO-374218"/>
        <s v="OUT-701751"/>
        <s v="HVA-182300"/>
        <s v="PAI-664071"/>
        <s v="STO-342135"/>
        <s v="OUT-964340"/>
        <s v="OUT-471174"/>
        <s v="FLO-593352"/>
        <s v="KIT-408357"/>
        <s v="TOO-606576"/>
        <s v="DRY-329212"/>
        <s v="OUT-226044"/>
        <s v="PAI-818317"/>
        <s v="DRY-807191"/>
        <s v="DRY-816296"/>
        <s v="PLU-160173"/>
        <s v="OUT-102448"/>
        <s v="TOO-899614"/>
        <s v="KIT-403445"/>
        <s v="OUT-894531"/>
        <s v="OUT-568764"/>
        <s v="STO-474996"/>
        <s v="LIG-352295"/>
        <s v="FLO-181489"/>
        <s v="KIT-981527"/>
        <s v="STO-199443"/>
        <s v="KIT-875809"/>
        <s v="LIG-687403"/>
        <s v="HVA-720448"/>
        <s v="PAI-158931"/>
        <s v="APP-672913"/>
        <s v="FLO-841429"/>
        <s v="STO-574712"/>
        <s v="OUT-585797"/>
        <s v="KIT-358205"/>
        <s v="FLO-511019"/>
        <s v="PLU-636685"/>
        <s v="LIG-876773"/>
        <s v="FLO-625268"/>
        <s v="DOO-105018"/>
        <s v="PAI-233753"/>
        <s v="APP-738853"/>
        <s v="ELE-886521"/>
        <s v="TOO-825613"/>
        <s v="PAI-977416"/>
        <s v="DOO-680285"/>
        <s v="HVA-681211"/>
        <s v="DRY-836486"/>
        <s v="HVA-354263"/>
        <s v="APP-325202"/>
        <s v="HVA-844805"/>
        <s v="LUM-594015"/>
        <s v="DRY-520070"/>
        <s v="PAI-508158"/>
        <s v="HVA-956184"/>
        <s v="LUM-481775"/>
        <s v="OUT-726058"/>
        <s v="DRY-540023"/>
        <s v="STO-321919"/>
        <s v="DRY-333989"/>
        <s v="HVA-113998"/>
        <s v="PAI-905677"/>
        <s v="DRY-345916"/>
        <s v="PAI-471154"/>
        <s v="DOO-268286"/>
        <s v="ELE-445901"/>
        <s v="FLO-188018"/>
        <s v="KIT-571088"/>
        <s v="DOO-295729"/>
        <s v="APP-954042"/>
        <s v="PLU-121348"/>
        <s v="ELE-524528"/>
        <s v="PAI-336754"/>
        <s v="DRY-768650"/>
        <s v="KIT-442123"/>
        <s v="LUM-322382"/>
        <s v="LUM-919911"/>
        <s v="KIT-252179"/>
        <s v="KIT-623749"/>
        <s v="DRY-962147"/>
        <s v="ELE-130620"/>
        <s v="APP-591476"/>
        <s v="LUM-790187"/>
        <s v="OUT-712858"/>
        <s v="LIG-322203"/>
        <s v="DOO-948069"/>
        <s v="LUM-180283"/>
        <s v="KIT-248080"/>
        <s v="PAI-796738"/>
        <s v="ELE-262354"/>
        <s v="FLO-390106"/>
        <s v="KIT-775772"/>
        <s v="LUM-215578"/>
        <s v="FLO-659709"/>
        <s v="PLU-649033"/>
        <s v="LUM-101555"/>
        <s v="TOO-544256"/>
        <s v="DOO-294594"/>
        <s v="PAI-803199"/>
        <s v="ELE-335244"/>
        <s v="APP-284481"/>
        <s v="ELE-725912"/>
        <s v="KIT-256877"/>
        <s v="DOO-294882"/>
        <s v="OUT-868004"/>
        <s v="STO-614738"/>
        <s v="KIT-294098"/>
        <s v="DRY-553242"/>
        <s v="HVA-766525"/>
        <s v="FLO-482828"/>
        <s v="PLU-459472"/>
        <s v="ELE-588804"/>
        <s v="APP-603748"/>
        <s v="APP-674027"/>
        <s v="PAI-603936"/>
        <s v="APP-625837"/>
        <s v="PLU-999857"/>
        <s v="LIG-528094"/>
        <s v="FLO-930418"/>
        <s v="DRY-309362"/>
        <s v="ELE-535566"/>
        <s v="OUT-713112"/>
        <s v="KIT-609677"/>
        <s v="KIT-537234"/>
        <s v="PLU-728728"/>
        <s v="APP-386184"/>
        <s v="HVA-515999"/>
        <s v="HVA-557203"/>
        <s v="PLU-277835"/>
        <s v="DOO-389985"/>
        <s v="HVA-409375"/>
        <s v="DRY-515516"/>
        <s v="TOO-875131"/>
        <s v="LIG-669166"/>
        <s v="DOO-988676"/>
        <s v="LIG-208787"/>
        <s v="FLO-902991"/>
        <s v="APP-504239"/>
        <s v="PLU-916870"/>
        <s v="APP-371082"/>
        <s v="PAI-586704"/>
        <s v="APP-167779"/>
        <s v="TOO-746708"/>
        <s v="OUT-640779"/>
        <s v="PAI-358088"/>
        <s v="HVA-379306"/>
        <s v="APP-554867"/>
        <s v="PLU-169081"/>
        <s v="PLU-334117"/>
        <s v="FLO-761407"/>
        <s v="OUT-576153"/>
        <s v="PLU-616136"/>
        <s v="LIG-933422"/>
        <s v="TOO-298797"/>
        <s v="APP-872825"/>
        <s v="DOO-799557"/>
        <s v="PLU-857475"/>
        <s v="LIG-100625"/>
        <s v="TOO-906376"/>
        <s v="DOO-766839"/>
        <s v="PAI-656203"/>
        <s v="PAI-179528"/>
        <s v="DRY-750666"/>
        <s v="HVA-114698"/>
        <s v="TOO-231978"/>
        <s v="OUT-483597"/>
        <s v="LIG-736331"/>
        <s v="ELE-837153"/>
        <s v="PAI-374056"/>
        <s v="KIT-908595"/>
        <s v="HVA-197493"/>
        <s v="PLU-394036"/>
        <s v="HVA-794964"/>
        <s v="LIG-988698"/>
        <s v="APP-121940"/>
        <s v="OUT-756843"/>
        <s v="DOO-864300"/>
        <s v="STO-589546"/>
        <s v="TOO-218906"/>
        <s v="DRY-300716"/>
        <s v="FLO-889873"/>
        <s v="OUT-553872"/>
        <s v="TOO-569760"/>
        <s v="OUT-730062"/>
        <s v="KIT-380199"/>
        <s v="FLO-887134"/>
        <s v="DRY-256132"/>
        <s v="LUM-705900"/>
        <s v="KIT-443016"/>
        <s v="PLU-950537"/>
        <s v="HVA-592235"/>
        <s v="PLU-227374"/>
        <s v="DOO-478076"/>
        <s v="LIG-861079"/>
        <s v="HVA-392448"/>
        <s v="ELE-589526"/>
        <s v="HVA-686787"/>
        <s v="KIT-305658"/>
        <s v="STO-577429"/>
        <s v="KIT-699717"/>
        <s v="DOO-185947"/>
        <s v="DRY-616853"/>
        <s v="HVA-334024"/>
        <s v="HVA-647950"/>
        <s v="STO-960927"/>
        <s v="TOO-486611"/>
        <s v="HVA-735234"/>
        <s v="PLU-965825"/>
        <s v="STO-936090"/>
        <s v="HVA-924886"/>
        <s v="KIT-318741"/>
        <s v="PAI-100770"/>
        <s v="DOO-439776"/>
        <s v="KIT-282570"/>
        <s v="APP-273445"/>
        <s v="DRY-607541"/>
        <s v="LUM-223161"/>
        <s v="DRY-180549"/>
        <s v="KIT-701137"/>
        <s v="PLU-441728"/>
        <s v="DOO-711921"/>
        <s v="APP-310606"/>
        <s v="HVA-900589"/>
        <s v="LIG-516985"/>
        <s v="TOO-393235"/>
        <s v="LUM-425967"/>
        <s v="TOO-851379"/>
        <s v="PLU-112521"/>
        <s v="PAI-279947"/>
        <s v="ELE-717667"/>
        <s v="PLU-603044"/>
        <s v="STO-756234"/>
        <s v="STO-472918"/>
        <s v="FLO-333668"/>
        <s v="FLO-561115"/>
        <s v="STO-125685"/>
        <s v="DRY-744623"/>
        <s v="ELE-952127"/>
        <s v="DOO-407560"/>
        <s v="HVA-118313"/>
        <s v="KIT-844450"/>
        <s v="PLU-275402"/>
        <s v="DOO-450848"/>
        <s v="APP-893559"/>
        <s v="OUT-737300"/>
        <s v="OUT-257744"/>
        <s v="LUM-383217"/>
        <s v="ELE-778085"/>
        <s v="LUM-968181"/>
        <s v="TOO-199878"/>
        <s v="STO-147922"/>
        <s v="PLU-429017"/>
        <s v="DOO-747814"/>
        <s v="STO-372890"/>
        <s v="DRY-504720"/>
        <s v="ELE-237458"/>
        <s v="OUT-869794"/>
        <s v="FLO-355069"/>
        <s v="STO-497738"/>
        <s v="FLO-708534"/>
        <s v="DRY-434275"/>
        <s v="PAI-518630"/>
        <s v="LUM-413390"/>
        <s v="STO-760513"/>
        <s v="ELE-349124"/>
        <s v="DRY-663177"/>
        <s v="STO-720012"/>
        <s v="LUM-210326"/>
        <s v="TOO-617521"/>
        <s v="LIG-129759"/>
        <s v="KIT-227930"/>
        <s v="PAI-225757"/>
        <s v="OUT-533880"/>
        <s v="LUM-144508"/>
        <s v="DRY-999188"/>
        <s v="FLO-394848"/>
        <s v="DOO-176662"/>
        <s v="PLU-849794"/>
        <s v="TOO-416128"/>
        <s v="KIT-309574"/>
        <s v="TOO-595162"/>
        <s v="LIG-141748"/>
        <s v="STO-100687"/>
        <s v="DRY-718774"/>
        <s v="DRY-985026"/>
        <s v="DOO-968744"/>
        <s v="DRY-437771"/>
        <s v="STO-890001"/>
        <s v="DOO-851870"/>
        <s v="DRY-166020"/>
        <s v="STO-172834"/>
        <s v="PAI-251842"/>
        <s v="ELE-224636"/>
        <s v="HVA-203136"/>
        <s v="LUM-571682"/>
        <s v="LUM-666744"/>
        <s v="KIT-301687"/>
        <s v="PLU-386993"/>
        <s v="APP-915990"/>
        <s v="OUT-509098"/>
        <s v="ELE-992483"/>
        <s v="FLO-957446"/>
        <s v="TOO-456676"/>
        <s v="DOO-137466"/>
        <s v="OUT-633067"/>
        <s v="OUT-834749"/>
        <s v="DOO-797042"/>
        <s v="LUM-499091"/>
        <s v="FLO-147221"/>
        <s v="STO-502613"/>
        <s v="DRY-684408"/>
        <s v="PLU-493485"/>
        <s v="LUM-487056"/>
        <s v="KIT-290593"/>
        <s v="PLU-426783"/>
        <s v="LUM-684100"/>
        <s v="LUM-524539"/>
        <s v="PLU-720566"/>
        <s v="PLU-910273"/>
        <s v="DOO-736108"/>
        <s v="PLU-502169"/>
        <s v="ELE-724482"/>
        <s v="HVA-385855"/>
        <s v="OUT-768344"/>
        <s v="APP-793331"/>
        <s v="TOO-541637"/>
        <s v="STO-307835"/>
        <s v="DOO-722386"/>
        <s v="PAI-315924"/>
        <s v="PLU-927516"/>
        <s v="DRY-261764"/>
        <s v="ELE-829125"/>
        <s v="KIT-544330"/>
        <s v="TOO-386749"/>
        <s v="PLU-256575"/>
        <s v="ELE-984944"/>
        <s v="APP-712012"/>
        <s v="APP-577214"/>
        <s v="HVA-253593"/>
        <s v="PLU-344397"/>
        <s v="KIT-456830"/>
        <s v="APP-298739"/>
        <s v="LUM-194117"/>
        <s v="FLO-425929"/>
        <s v="KIT-542823"/>
        <s v="PAI-252179"/>
        <s v="PAI-840479"/>
        <s v="FLO-165379"/>
        <s v="DOO-571175"/>
        <s v="PAI-539191"/>
        <s v="DOO-255039"/>
        <s v="PLU-525344"/>
        <s v="DRY-694034"/>
        <s v="APP-180805"/>
        <s v="HVA-689888"/>
        <s v="TOO-405449"/>
        <s v="FLO-906890"/>
        <s v="DRY-415310"/>
        <s v="TOO-889030"/>
        <s v="APP-836940"/>
        <s v="PLU-364802"/>
        <s v="LUM-591237"/>
        <s v="TOO-562167"/>
        <s v="DOO-188069"/>
        <s v="HVA-417552"/>
        <s v="PAI-482927"/>
        <s v="OUT-301670"/>
        <s v="PLU-938467"/>
        <s v="DOO-658958"/>
        <s v="FLO-566180"/>
        <s v="STO-684170"/>
        <s v="LUM-109974"/>
        <s v="DOO-722526"/>
        <s v="LUM-583444"/>
        <s v="HVA-372187"/>
        <s v="LUM-504771"/>
        <s v="OUT-162234"/>
        <s v="LUM-489015"/>
        <s v="KIT-692800"/>
        <s v="LUM-678793"/>
        <s v="PAI-544760"/>
        <s v="APP-967228"/>
        <s v="LIG-406218"/>
        <s v="APP-493520"/>
        <s v="ELE-548362"/>
        <s v="OUT-111770"/>
        <s v="APP-587149"/>
        <s v="ELE-787552"/>
        <s v="DRY-857127"/>
        <s v="DRY-905190"/>
        <s v="LUM-440237"/>
        <s v="LUM-994567"/>
        <s v="APP-937933"/>
        <s v="OUT-924443"/>
        <s v="PLU-997192"/>
        <s v="STO-773908"/>
        <s v="STO-559651"/>
        <s v="TOO-197414"/>
        <s v="OUT-546578"/>
        <s v="OUT-910891"/>
        <s v="HVA-257188"/>
        <s v="HVA-551443"/>
        <s v="KIT-770168"/>
        <s v="STO-966380"/>
        <s v="OUT-495037"/>
        <s v="APP-118501"/>
        <s v="DRY-849273"/>
        <s v="TOO-889882"/>
        <s v="HVA-894095"/>
        <s v="TOO-435873"/>
        <s v="PLU-739750"/>
        <s v="DOO-722233"/>
        <s v="OUT-499909"/>
        <s v="ELE-609198"/>
        <s v="LIG-845406"/>
        <s v="OUT-699173"/>
        <s v="PLU-486384"/>
        <s v="PAI-744717"/>
        <s v="HVA-424468"/>
        <s v="OUT-516416"/>
        <s v="PAI-623833"/>
        <s v="HVA-334225"/>
        <s v="STO-106571"/>
        <s v="OUT-658195"/>
        <s v="FLO-289168"/>
        <s v="PAI-548954"/>
        <s v="PAI-928389"/>
        <s v="KIT-720558"/>
        <s v="ELE-890925"/>
        <s v="ELE-757119"/>
        <s v="FLO-693692"/>
        <s v="PLU-922389"/>
        <s v="TOO-891667"/>
        <s v="HVA-892168"/>
        <s v="KIT-301518"/>
        <s v="KIT-589889"/>
        <s v="HVA-216303"/>
        <s v="LUM-395147"/>
        <s v="PLU-698978"/>
        <s v="OUT-168390"/>
        <s v="APP-722023"/>
        <s v="FLO-811938"/>
        <s v="PLU-206488"/>
        <s v="HVA-229702"/>
        <s v="TOO-838929"/>
        <s v="TOO-837216"/>
        <s v="HVA-961316"/>
        <s v="DRY-937462"/>
        <s v="KIT-124105"/>
        <s v="PLU-463897"/>
        <s v="DOO-365107"/>
        <s v="PAI-329913"/>
        <s v="PLU-953142"/>
        <s v="DOO-196845"/>
        <s v="LIG-249901"/>
        <s v="LIG-500873"/>
        <s v="STO-868367"/>
        <s v="DOO-752600"/>
        <s v="KIT-894553"/>
        <s v="ELE-393456"/>
        <s v="LIG-914587"/>
        <s v="DRY-803325"/>
        <s v="STO-924162"/>
        <s v="STO-825643"/>
        <s v="LIG-100616"/>
        <s v="TOO-765054"/>
        <s v="STO-363486"/>
        <s v="STO-625557"/>
        <s v="FLO-396858"/>
        <s v="PLU-512647"/>
        <s v="DRY-251803"/>
        <s v="FLO-111539"/>
        <s v="OUT-622868"/>
        <s v="STO-871414"/>
        <s v="TOO-364611"/>
        <s v="LUM-760641"/>
        <s v="DRY-553653"/>
        <s v="LUM-776391"/>
        <s v="DOO-947858"/>
        <s v="OUT-462145"/>
        <s v="LUM-602527"/>
        <s v="DOO-347403"/>
        <s v="KIT-768608"/>
        <s v="ELE-564872"/>
        <s v="DRY-504139"/>
        <s v="HVA-206784"/>
        <s v="DRY-904239"/>
        <s v="LUM-755704"/>
        <s v="DOO-225741"/>
        <s v="TOO-611696"/>
        <s v="LIG-635118"/>
        <s v="TOO-382716"/>
        <s v="LIG-181124"/>
        <s v="PAI-514252"/>
        <s v="TOO-775549"/>
        <s v="APP-936720"/>
        <s v="FLO-882401"/>
        <s v="DOO-314336"/>
        <s v="FLO-520702"/>
        <s v="APP-474171"/>
        <s v="LUM-285766"/>
        <s v="STO-980365"/>
        <s v="ELE-554990"/>
        <s v="HVA-946895"/>
        <s v="DRY-389101"/>
        <s v="LIG-857434"/>
        <s v="LUM-921522"/>
        <s v="DOO-404968"/>
        <s v="TOO-556523"/>
        <s v="DOO-249197"/>
        <s v="TOO-750702"/>
        <s v="FLO-632247"/>
        <s v="LUM-694654"/>
        <s v="STO-483865"/>
        <s v="LIG-529284"/>
        <s v="PAI-905090"/>
        <s v="ELE-628617"/>
        <s v="HVA-130206"/>
        <s v="LUM-210791"/>
        <s v="OUT-471362"/>
        <s v="ELE-788813"/>
        <s v="TOO-422177"/>
        <s v="DRY-447302"/>
        <s v="PLU-207289"/>
        <s v="LUM-828225"/>
        <s v="FLO-183638"/>
        <s v="OUT-151760"/>
        <s v="STO-372940"/>
        <s v="APP-778818"/>
        <s v="LIG-518557"/>
        <s v="LIG-361971"/>
        <s v="TOO-621174"/>
        <s v="DOO-474767"/>
        <s v="DOO-750433"/>
        <s v="DOO-238863"/>
        <s v="DRY-423572"/>
        <s v="KIT-435249"/>
        <s v="LUM-695727"/>
        <s v="PAI-810813"/>
        <s v="PAI-680856"/>
        <s v="PLU-637664"/>
        <s v="DRY-399429"/>
        <s v="PAI-610661"/>
        <s v="HVA-781164"/>
        <s v="TOO-343074"/>
        <s v="LUM-368766"/>
        <s v="PAI-589615"/>
        <s v="FLO-446022"/>
        <s v="HVA-696443"/>
        <s v="HVA-262868"/>
        <s v="DRY-385403"/>
        <s v="APP-152918"/>
        <s v="PLU-209808"/>
        <s v="LUM-814582"/>
        <s v="OUT-232222"/>
        <s v="PLU-169055"/>
        <s v="DRY-721093"/>
        <s v="PAI-597608"/>
        <s v="LUM-689556"/>
        <s v="DRY-539631"/>
        <s v="STO-641299"/>
        <s v="OUT-970067"/>
        <s v="HVA-461127"/>
        <s v="ELE-156690"/>
        <s v="TOO-639550"/>
        <s v="LIG-821270"/>
        <s v="APP-161445"/>
        <s v="FLO-380769"/>
        <s v="HVA-578106"/>
        <s v="STO-196392"/>
        <s v="KIT-568606"/>
        <s v="HVA-427780"/>
        <s v="DOO-383309"/>
        <s v="HVA-690749"/>
        <s v="FLO-384425"/>
        <s v="PLU-907648"/>
        <s v="LUM-213816"/>
        <s v="ELE-346605"/>
        <s v="STO-207856"/>
        <s v="KIT-722634"/>
        <s v="STO-625308"/>
        <s v="PAI-729173"/>
        <s v="FLO-579582"/>
        <s v="HVA-170792"/>
        <s v="LIG-183331"/>
        <s v="HVA-504223"/>
        <s v="ELE-451220"/>
        <s v="STO-304669"/>
        <s v="STO-236798"/>
        <s v="TOO-559995"/>
        <s v="OUT-834710"/>
        <s v="STO-161287"/>
        <s v="OUT-162247"/>
        <s v="STO-913941"/>
        <s v="KIT-835864"/>
        <s v="PAI-719398"/>
        <s v="KIT-894892"/>
        <s v="LIG-286573"/>
        <s v="APP-487644"/>
        <s v="HVA-308034"/>
        <s v="KIT-905629"/>
        <s v="STO-441904"/>
        <s v="KIT-484329"/>
        <s v="DRY-578854"/>
        <s v="ELE-702923"/>
        <s v="APP-668818"/>
        <s v="PAI-719076"/>
        <s v="PLU-985683"/>
        <s v="FLO-886915"/>
        <s v="DOO-121919"/>
        <s v="LUM-910868"/>
        <s v="LUM-346387"/>
        <s v="DRY-850305"/>
        <s v="LUM-912667"/>
        <s v="LUM-956977"/>
        <s v="LIG-456735"/>
        <s v="ELE-888728"/>
        <s v="OUT-978141"/>
        <s v="APP-436720"/>
        <s v="LIG-922200"/>
        <s v="STO-139493"/>
        <s v="APP-772957"/>
        <s v="STO-371181"/>
        <s v="ELE-763298"/>
        <s v="KIT-731530"/>
        <s v="PLU-555507"/>
        <s v="LUM-937718"/>
        <s v="APP-491149"/>
        <s v="PLU-620996"/>
        <s v="DOO-852639"/>
        <s v="TOO-313288"/>
        <s v="DOO-563628"/>
        <s v="HVA-784469"/>
        <s v="FLO-199881"/>
        <s v="DOO-547079"/>
        <s v="PAI-940485"/>
        <s v="DRY-253960"/>
        <s v="STO-335135"/>
        <s v="STO-104984"/>
        <s v="STO-445997"/>
        <s v="ELE-982122"/>
        <s v="ELE-915977"/>
        <s v="LUM-789357"/>
        <s v="PAI-875910"/>
        <s v="TOO-327903"/>
        <s v="DOO-212116"/>
        <s v="ELE-277177"/>
        <s v="HVA-294971"/>
        <s v="OUT-830811"/>
        <s v="TOO-169708"/>
        <s v="KIT-732633"/>
        <s v="DOO-637811"/>
        <s v="PLU-894496"/>
        <s v="DOO-258491"/>
        <s v="LIG-931589"/>
        <s v="OUT-757106"/>
        <s v="LUM-343665"/>
        <s v="FLO-702192"/>
        <s v="PAI-935061"/>
        <s v="APP-655177"/>
        <s v="HVA-108852"/>
        <s v="STO-618549"/>
        <s v="PAI-709019"/>
        <s v="DOO-829269"/>
        <s v="LIG-835043"/>
        <s v="PLU-229587"/>
        <s v="OUT-498420"/>
        <s v="PLU-558827"/>
        <s v="STO-322743"/>
        <s v="STO-858277"/>
        <s v="FLO-734637"/>
        <s v="FLO-366094"/>
        <s v="HVA-424846"/>
        <s v="KIT-933728"/>
        <s v="STO-299805"/>
        <s v="DRY-132264"/>
        <s v="DRY-985440"/>
        <s v="TOO-930431"/>
        <s v="DOO-910490"/>
        <s v="PLU-436806"/>
        <s v="ELE-658447"/>
        <s v="DOO-532859"/>
        <s v="ELE-837795"/>
        <s v="KIT-514840"/>
        <s v="FLO-941022"/>
        <s v="APP-315164"/>
        <s v="PLU-999626"/>
        <s v="DOO-767462"/>
        <s v="LUM-185305"/>
        <s v="ELE-276601"/>
        <s v="KIT-477435"/>
        <s v="APP-503279"/>
        <s v="PAI-525076"/>
        <s v="OUT-503501"/>
        <s v="LIG-335252"/>
        <s v="DOO-420244"/>
        <s v="PLU-672458"/>
        <s v="PLU-877875"/>
        <s v="PAI-863850"/>
        <s v="ELE-267637"/>
        <s v="APP-629396"/>
        <s v="KIT-670853"/>
        <s v="HVA-872730"/>
        <s v="FLO-491319"/>
        <s v="DOO-370103"/>
        <s v="LIG-743381"/>
        <s v="PAI-365344"/>
        <s v="PAI-647867"/>
        <s v="KIT-953430"/>
        <s v="LIG-199106"/>
        <s v="FLO-116663"/>
        <s v="OUT-931572"/>
        <s v="APP-662315"/>
        <s v="LIG-180825"/>
        <s v="OUT-158311"/>
        <s v="LIG-373999"/>
        <s v="APP-262123"/>
        <s v="OUT-683360"/>
        <s v="FLO-121805"/>
        <s v="LIG-346915"/>
        <s v="FLO-931187"/>
        <s v="LUM-112671"/>
        <s v="LIG-899581"/>
        <s v="PAI-925576"/>
        <s v="LUM-105461"/>
        <s v="PAI-399981"/>
        <s v="PAI-969946"/>
        <s v="HVA-533701"/>
        <s v="HVA-832692"/>
        <s v="LIG-600709"/>
        <s v="APP-483850"/>
        <s v="TOO-683190"/>
        <s v="PAI-186818"/>
        <s v="DOO-985979"/>
        <s v="PAI-259362"/>
        <s v="STO-469718"/>
        <s v="FLO-477137"/>
        <s v="PAI-813574"/>
        <s v="LIG-609137"/>
        <s v="ELE-461185"/>
        <s v="DOO-334966"/>
        <s v="PAI-979803"/>
        <s v="KIT-121382"/>
        <s v="ELE-319698"/>
        <s v="ELE-845851"/>
        <s v="PAI-974617"/>
        <s v="STO-291913"/>
        <s v="LUM-265636"/>
        <s v="KIT-325391"/>
        <s v="DOO-667187"/>
        <s v="DOO-702584"/>
        <s v="HVA-271661"/>
        <s v="DRY-668246"/>
        <s v="APP-383063"/>
        <s v="LIG-694344"/>
        <s v="HVA-106675"/>
        <s v="TOO-333111"/>
        <s v="APP-974309"/>
        <s v="DOO-485541"/>
        <s v="OUT-267035"/>
        <s v="LIG-482326"/>
        <s v="LIG-375994"/>
        <s v="LIG-438710"/>
        <s v="FLO-782337"/>
        <s v="DRY-880317"/>
        <s v="APP-858571"/>
        <s v="KIT-340841"/>
        <s v="ELE-152165"/>
        <s v="TOO-102266"/>
        <s v="OUT-243625"/>
        <s v="OUT-919184"/>
        <s v="PLU-261707"/>
        <s v="LIG-667278"/>
        <s v="ELE-759232"/>
        <s v="FLO-907471"/>
        <s v="FLO-901222"/>
        <s v="TOO-134565"/>
        <s v="APP-304970"/>
        <s v="DOO-412461"/>
        <s v="KIT-950260"/>
        <s v="PLU-892039"/>
        <s v="FLO-444562"/>
        <s v="TOO-823549"/>
        <s v="KIT-103385"/>
        <s v="KIT-681162"/>
        <s v="OUT-191316"/>
        <s v="DRY-612682"/>
        <s v="DOO-459975"/>
        <s v="KIT-365230"/>
        <s v="HVA-805105"/>
        <s v="TOO-434242"/>
        <s v="TOO-684986"/>
        <s v="OUT-539900"/>
        <s v="PAI-595395"/>
        <s v="TOO-358042"/>
        <s v="DOO-354697"/>
        <s v="KIT-538336"/>
        <s v="FLO-361442"/>
        <s v="ELE-885652"/>
        <s v="APP-171229"/>
        <s v="DRY-361439"/>
        <s v="LIG-273863"/>
        <s v="FLO-701050"/>
        <s v="PAI-239694"/>
        <s v="PLU-717630"/>
        <s v="APP-822367"/>
        <s v="LIG-216815"/>
        <s v="TOO-597849"/>
        <s v="FLO-763449"/>
        <s v="APP-424825"/>
        <s v="FLO-884059"/>
        <s v="LIG-167858"/>
        <s v="LUM-749747"/>
        <s v="LUM-282213"/>
        <s v="KIT-735179"/>
        <s v="TOO-973318"/>
        <s v="LIG-977418"/>
        <s v="FLO-774528"/>
        <s v="FLO-543265"/>
        <s v="PLU-436739"/>
        <s v="HVA-922202"/>
        <s v="TOO-494940"/>
        <s v="LUM-256083"/>
        <s v="PAI-891961"/>
        <s v="LUM-630126"/>
        <s v="OUT-802239"/>
        <s v="TOO-967741"/>
        <s v="LIG-526811"/>
        <s v="ELE-625947"/>
        <s v="HVA-113349"/>
        <s v="HVA-518970"/>
        <s v="OUT-886996"/>
        <s v="DOO-310877"/>
        <s v="LUM-992475"/>
        <s v="TOO-115719"/>
        <s v="PLU-595890"/>
        <s v="ELE-987795"/>
        <s v="DOO-815315"/>
        <s v="LUM-608221"/>
        <s v="DOO-762359"/>
        <s v="OUT-728649"/>
        <s v="TOO-294554"/>
        <s v="OUT-625764"/>
        <s v="HVA-575376"/>
        <s v="HVA-748788"/>
        <s v="KIT-103217"/>
        <s v="FLO-136922"/>
        <s v="ELE-380245"/>
        <s v="HVA-893441"/>
        <s v="STO-984953"/>
        <s v="LIG-157113"/>
        <s v="PLU-315801"/>
        <s v="ELE-822072"/>
        <s v="STO-210002"/>
        <s v="DRY-449169"/>
        <s v="PLU-311279"/>
        <s v="STO-351326"/>
        <s v="LIG-373162"/>
        <s v="HVA-189366"/>
        <s v="HVA-494899"/>
        <s v="OUT-792184"/>
        <s v="HVA-726338"/>
        <s v="DOO-916970"/>
        <s v="LIG-687986"/>
        <s v="KIT-580480"/>
        <s v="STO-211912"/>
        <s v="OUT-269499"/>
        <s v="DRY-270225"/>
        <s v="DRY-939586"/>
        <s v="PLU-752971"/>
        <s v="FLO-873293"/>
        <s v="FLO-234669"/>
        <s v="HVA-640606"/>
        <s v="KIT-968221"/>
        <s v="DRY-763351"/>
        <s v="APP-105622"/>
        <s v="FLO-406073"/>
        <s v="APP-646199"/>
        <s v="LUM-981536"/>
        <s v="TOO-742848"/>
        <s v="ELE-502630"/>
        <s v="HVA-158770"/>
        <s v="DOO-524722"/>
        <s v="OUT-733684"/>
        <s v="FLO-896090"/>
        <s v="PLU-750208"/>
        <s v="LUM-894649"/>
        <s v="LIG-272604"/>
        <s v="DRY-577927"/>
        <s v="OUT-602086"/>
        <s v="TOO-598998"/>
        <s v="DRY-862279"/>
        <s v="LUM-947718"/>
        <s v="TOO-451336"/>
        <s v="DOO-487993"/>
        <s v="KIT-717814"/>
        <s v="DRY-199926"/>
        <s v="DRY-334474"/>
        <s v="TOO-672971"/>
        <s v="KIT-728470"/>
        <s v="APP-840458"/>
        <s v="LIG-650858"/>
        <s v="LIG-240617"/>
        <s v="HVA-818035"/>
        <s v="OUT-639822"/>
        <s v="STO-960031"/>
        <s v="DRY-271504"/>
        <s v="OUT-549528"/>
        <s v="PLU-228740"/>
        <s v="DRY-194314"/>
        <s v="KIT-521829"/>
        <s v="LIG-610039"/>
        <s v="STO-232197"/>
        <s v="LUM-397034"/>
        <s v="STO-147899"/>
        <s v="STO-640198"/>
        <s v="PLU-781438"/>
        <s v="PAI-906078"/>
        <s v="FLO-145700"/>
        <s v="DRY-196876"/>
        <s v="LUM-650334"/>
        <s v="LUM-751020"/>
        <s v="APP-479787"/>
        <s v="FLO-502492"/>
        <s v="LUM-230636"/>
        <s v="TOO-403411"/>
        <s v="HVA-123378"/>
        <s v="OUT-913301"/>
        <s v="TOO-789682"/>
        <s v="KIT-506678"/>
        <s v="DOO-462328"/>
        <s v="ELE-413937"/>
        <s v="DOO-898406"/>
        <s v="PLU-523037"/>
        <s v="PLU-724599"/>
        <s v="FLO-835468"/>
        <s v="DRY-139906"/>
        <s v="OUT-399545"/>
        <s v="ELE-553195"/>
        <s v="DOO-349591"/>
        <s v="HVA-144886"/>
        <s v="OUT-606021"/>
        <s v="TOO-561067"/>
        <s v="PLU-498068"/>
        <s v="TOO-822038"/>
        <s v="KIT-565310"/>
        <s v="DOO-159972"/>
        <s v="ELE-358111"/>
        <s v="TOO-550877"/>
        <s v="FLO-602115"/>
        <s v="FLO-582907"/>
        <s v="PAI-243368"/>
        <s v="LUM-668464"/>
        <s v="PAI-433124"/>
        <s v="PAI-835478"/>
        <s v="PAI-149474"/>
        <s v="FLO-507827"/>
        <s v="KIT-487314"/>
        <s v="OUT-379080"/>
        <s v="DRY-734203"/>
        <s v="LUM-602692"/>
        <s v="TOO-101899"/>
        <s v="STO-984788"/>
        <s v="STO-703536"/>
        <s v="PLU-203185"/>
        <s v="FLO-132034"/>
        <s v="APP-124018"/>
        <s v="HVA-192337"/>
        <s v="FLO-239723"/>
        <s v="DRY-989484"/>
        <s v="LIG-668008"/>
        <s v="HVA-403398"/>
        <s v="OUT-620571"/>
        <s v="DOO-640701"/>
        <s v="APP-570571"/>
        <s v="DRY-274641"/>
        <s v="DRY-756033"/>
        <s v="DRY-323990"/>
        <s v="ELE-756324"/>
        <s v="HVA-338750"/>
        <s v="LIG-841532"/>
        <s v="APP-433163"/>
        <s v="APP-276627"/>
        <s v="HVA-804322"/>
        <s v="OUT-964842"/>
        <s v="LUM-939643"/>
        <s v="STO-715688"/>
        <s v="OUT-818397"/>
        <s v="KIT-727102"/>
        <s v="PAI-732511"/>
        <s v="DOO-776260"/>
        <s v="LUM-817305"/>
        <s v="APP-141397"/>
        <s v="TOO-979982"/>
        <s v="ELE-798235"/>
        <s v="LUM-775842"/>
        <s v="ELE-789320"/>
        <s v="LIG-668780"/>
        <s v="OUT-704429"/>
        <s v="HVA-314936"/>
        <s v="APP-695703"/>
        <s v="PLU-485550"/>
        <s v="ELE-232987"/>
        <s v="DRY-375556"/>
        <s v="LIG-713503"/>
        <s v="PLU-760215"/>
        <s v="KIT-832760"/>
        <s v="DRY-261238"/>
        <s v="LIG-428247"/>
        <s v="LUM-584154"/>
        <s v="OUT-780256"/>
        <s v="OUT-236986"/>
        <s v="DRY-378382"/>
        <s v="LUM-658619"/>
        <s v="PAI-177451"/>
        <s v="FLO-962751"/>
        <s v="LIG-234451"/>
        <s v="PAI-645131"/>
        <s v="OUT-787546"/>
        <s v="PAI-703285"/>
        <s v="LUM-437906"/>
        <s v="KIT-203297"/>
        <s v="PAI-430798"/>
        <s v="PLU-351174"/>
        <s v="STO-764928"/>
        <s v="PLU-909533"/>
        <s v="DRY-331320"/>
        <s v="KIT-670396"/>
        <s v="DRY-732359"/>
        <s v="KIT-422423"/>
        <s v="LUM-982030"/>
        <s v="PLU-292995"/>
        <s v="HVA-198296"/>
        <s v="FLO-782145"/>
        <s v="DOO-971282"/>
        <s v="TOO-405160"/>
        <s v="KIT-784562"/>
        <s v="KIT-690935"/>
        <s v="LUM-360516"/>
        <s v="APP-305650"/>
        <s v="KIT-591372"/>
        <s v="FLO-950935"/>
        <s v="KIT-952765"/>
        <s v="PLU-205769"/>
        <s v="PLU-679156"/>
        <s v="TOO-172982"/>
        <s v="DOO-568322"/>
        <s v="KIT-924318"/>
        <s v="PLU-910216"/>
        <s v="OUT-745897"/>
        <s v="LUM-370191"/>
        <s v="OUT-581945"/>
        <s v="HVA-891345"/>
        <s v="OUT-227503"/>
        <s v="FLO-327189"/>
        <s v="STO-227722"/>
        <s v="DOO-623754"/>
        <s v="ELE-569765"/>
        <s v="FLO-432433"/>
        <s v="KIT-863257"/>
        <s v="PLU-969578"/>
        <s v="DOO-986586"/>
        <s v="LUM-705809"/>
        <s v="HVA-718913"/>
        <s v="OUT-700936"/>
        <s v="KIT-798051"/>
        <s v="DOO-620444"/>
        <s v="DOO-913409"/>
        <s v="DRY-138813"/>
        <s v="DRY-717169"/>
        <s v="FLO-639740"/>
        <s v="PLU-201832"/>
        <s v="LIG-841813"/>
        <s v="PAI-485108"/>
        <s v="PAI-263999"/>
        <s v="LUM-767273"/>
        <s v="FLO-329501"/>
        <s v="OUT-725517"/>
        <s v="APP-625736"/>
        <s v="OUT-369754"/>
        <s v="FLO-598062"/>
        <s v="DOO-621368"/>
        <s v="STO-293225"/>
        <s v="KIT-207931"/>
        <s v="LUM-817784"/>
        <s v="DOO-497461"/>
        <s v="KIT-634463"/>
        <s v="FLO-635267"/>
        <s v="LUM-308121"/>
        <s v="KIT-645194"/>
        <s v="PAI-422987"/>
        <s v="APP-490961"/>
        <s v="PAI-103152"/>
        <s v="PLU-569238"/>
        <s v="LIG-554742"/>
        <s v="TOO-615447"/>
        <s v="HVA-603007"/>
        <s v="PLU-458321"/>
        <s v="LUM-536830"/>
        <s v="LIG-650881"/>
        <s v="STO-130646"/>
        <s v="TOO-699831"/>
        <s v="HVA-738661"/>
        <s v="FLO-229815"/>
        <s v="KIT-126693"/>
        <s v="DOO-750542"/>
        <s v="HVA-394653"/>
        <s v="APP-708275"/>
        <s v="LUM-846402"/>
        <s v="LUM-928631"/>
        <s v="PAI-595794"/>
        <s v="TOO-848549"/>
        <s v="PLU-668849"/>
        <s v="HVA-826161"/>
        <s v="DOO-400010"/>
        <s v="PLU-927367"/>
        <s v="PAI-530418"/>
        <s v="DOO-855519"/>
        <s v="LIG-723547"/>
        <s v="HVA-521309"/>
        <s v="APP-486252"/>
        <s v="OUT-565566"/>
        <s v="PAI-662617"/>
        <s v="ELE-427359"/>
        <s v="TOO-681844"/>
        <s v="DRY-958976"/>
        <s v="OUT-851013"/>
        <s v="FLO-933093"/>
        <s v="OUT-153551"/>
        <s v="KIT-999061"/>
        <s v="DRY-307456"/>
        <s v="APP-543752"/>
        <s v="PAI-392633"/>
        <s v="LIG-412207"/>
        <s v="LUM-974375"/>
        <s v="OUT-195873"/>
        <s v="LIG-926099"/>
        <s v="TOO-892748"/>
        <s v="APP-733054"/>
        <s v="APP-942970"/>
        <s v="LUM-648775"/>
        <s v="STO-486946"/>
        <s v="LUM-437409"/>
        <s v="HVA-152302"/>
        <s v="APP-414863"/>
        <s v="LIG-976522"/>
        <s v="PLU-810967"/>
        <s v="ELE-626032"/>
        <s v="HVA-255574"/>
        <s v="FLO-899525"/>
        <s v="LIG-402925"/>
        <s v="DOO-959927"/>
        <s v="ELE-394018"/>
        <s v="DRY-612897"/>
        <s v="STO-655385"/>
        <s v="OUT-487006"/>
        <s v="DOO-218231"/>
        <s v="APP-157663"/>
        <s v="OUT-626479"/>
        <s v="STO-160984"/>
        <s v="FLO-846359"/>
        <s v="DRY-580362"/>
        <s v="PLU-340894"/>
        <s v="PAI-834397"/>
        <s v="ELE-991784"/>
        <s v="PLU-807166"/>
        <s v="OUT-960635"/>
        <s v="STO-201621"/>
        <s v="OUT-307133"/>
        <s v="LIG-234592"/>
        <s v="OUT-249206"/>
        <s v="PLU-218557"/>
        <s v="STO-426781"/>
        <s v="DOO-758497"/>
        <s v="LUM-851800"/>
        <s v="PLU-510722"/>
        <s v="ELE-178236"/>
        <s v="STO-176770"/>
        <s v="OUT-865220"/>
        <s v="ELE-317077"/>
        <s v="DOO-298263"/>
        <s v="DOO-634363"/>
        <s v="APP-321868"/>
        <s v="OUT-363737"/>
        <s v="ELE-782228"/>
        <s v="DRY-970863"/>
        <s v="STO-629876"/>
        <s v="STO-546167"/>
        <s v="STO-722904"/>
        <s v="DRY-129793"/>
        <s v="DOO-436942"/>
        <s v="KIT-750616"/>
        <s v="OUT-586352"/>
        <s v="HVA-546139"/>
        <s v="DOO-402420"/>
        <s v="HVA-426728"/>
        <s v="DRY-308729"/>
        <s v="FLO-638287"/>
        <s v="OUT-262441"/>
        <s v="FLO-699753"/>
        <s v="APP-936785"/>
        <s v="LIG-641488"/>
        <s v="APP-389734"/>
        <s v="KIT-977796"/>
        <s v="OUT-687948"/>
        <s v="ELE-843040"/>
        <s v="PAI-886617"/>
        <s v="FLO-639342"/>
        <s v="ELE-858933"/>
        <s v="LIG-540625"/>
        <s v="DRY-633229"/>
        <s v="OUT-308329"/>
        <s v="PLU-351807"/>
        <s v="DRY-563790"/>
        <s v="PAI-892405"/>
        <s v="ELE-627943"/>
        <s v="FLO-257564"/>
        <s v="DRY-295816"/>
        <s v="OUT-323795"/>
        <s v="OUT-752766"/>
        <s v="PLU-735630"/>
        <s v="LUM-314670"/>
        <s v="TOO-376724"/>
        <s v="LUM-901195"/>
        <s v="DRY-107483"/>
        <s v="PAI-254375"/>
        <s v="PAI-502422"/>
        <s v="KIT-443195"/>
        <s v="LIG-899546"/>
        <s v="STO-481223"/>
        <s v="FLO-906634"/>
        <s v="DOO-431089"/>
        <s v="OUT-818634"/>
        <s v="LUM-402013"/>
        <s v="FLO-580863"/>
        <s v="HVA-838502"/>
        <s v="DOO-962464"/>
        <s v="HVA-775006"/>
        <s v="KIT-463260"/>
        <s v="PAI-322726"/>
        <s v="LUM-973252"/>
        <s v="OUT-249963"/>
        <s v="TOO-130020"/>
        <s v="STO-159465"/>
        <s v="STO-382899"/>
        <s v="DRY-764639"/>
        <s v="STO-556213"/>
        <s v="HVA-817088"/>
        <s v="OUT-521753"/>
        <s v="PAI-782969"/>
        <s v="TOO-676962"/>
        <s v="DOO-942128"/>
        <s v="APP-421009"/>
        <s v="DRY-938998"/>
        <s v="STO-287006"/>
        <s v="TOO-122829"/>
        <s v="ELE-899440"/>
        <s v="DRY-876675"/>
        <s v="LUM-995278"/>
        <s v="LUM-495728"/>
        <s v="STO-132045"/>
        <s v="DRY-627152"/>
        <s v="LIG-462116"/>
        <s v="TOO-573339"/>
        <s v="HVA-710974"/>
        <s v="OUT-763471"/>
        <s v="TOO-305982"/>
        <s v="OUT-341789"/>
        <s v="PAI-139697"/>
        <s v="STO-368273"/>
        <s v="HVA-428300"/>
        <s v="PAI-532258"/>
        <s v="DRY-492630"/>
        <s v="ELE-978520"/>
        <s v="PAI-419540"/>
        <s v="STO-129881"/>
        <s v="APP-224488"/>
        <s v="DRY-635934"/>
        <s v="OUT-814972"/>
        <s v="HVA-208038"/>
        <s v="HVA-200444"/>
        <s v="ELE-201219"/>
        <s v="STO-107359"/>
        <s v="APP-737548"/>
        <s v="TOO-406486"/>
        <s v="PLU-802234"/>
        <s v="LUM-833641"/>
        <s v="APP-437585"/>
        <s v="TOO-513014"/>
        <s v="LUM-952848"/>
        <s v="ELE-667042"/>
        <s v="ELE-849970"/>
        <s v="LIG-309059"/>
        <s v="HVA-121277"/>
        <s v="DRY-259050"/>
        <s v="DRY-792065"/>
        <s v="KIT-968122"/>
        <s v="DOO-725694"/>
        <s v="ELE-387035"/>
        <s v="ELE-465656"/>
        <s v="PLU-980305"/>
        <s v="TOO-455853"/>
        <s v="ELE-897475"/>
        <s v="PLU-867017"/>
        <s v="KIT-429125"/>
        <s v="FLO-433925"/>
        <s v="KIT-454123"/>
        <s v="LUM-467483"/>
        <s v="PAI-231550"/>
        <s v="DOO-901663"/>
        <s v="HVA-322208"/>
        <s v="PAI-303250"/>
        <s v="DOO-372652"/>
        <s v="KIT-858647"/>
        <s v="FLO-735330"/>
        <s v="KIT-988692"/>
        <s v="LIG-689750"/>
        <s v="LIG-752559"/>
        <s v="HVA-442506"/>
        <s v="DOO-184369"/>
        <s v="STO-129934"/>
        <s v="OUT-569536"/>
        <s v="DOO-647887"/>
        <s v="TOO-447153"/>
        <s v="DRY-978066"/>
        <s v="LUM-382552"/>
        <s v="PAI-189416"/>
        <s v="OUT-174167"/>
        <s v="FLO-639785"/>
        <s v="DOO-681629"/>
        <s v="TOO-526268"/>
        <s v="DOO-144242"/>
        <s v="TOO-873640"/>
        <s v="FLO-696475"/>
        <s v="APP-170223"/>
        <s v="HVA-607855"/>
        <s v="PAI-543042"/>
        <s v="FLO-569591"/>
        <s v="PLU-692425"/>
        <s v="LIG-986488"/>
        <s v="PAI-733734"/>
        <s v="HVA-719299"/>
        <s v="PAI-696811"/>
        <s v="STO-839384"/>
        <s v="OUT-720885"/>
        <s v="PAI-330934"/>
        <s v="PLU-529562"/>
        <s v="PAI-965695"/>
        <s v="STO-570695"/>
        <s v="ELE-877977"/>
        <s v="PAI-635816"/>
        <s v="PAI-611163"/>
        <s v="ELE-150212"/>
        <s v="KIT-911207"/>
        <s v="ELE-543094"/>
        <s v="ELE-688729"/>
        <s v="PAI-480556"/>
        <s v="DOO-560239"/>
        <s v="TOO-927535"/>
        <s v="DRY-914152"/>
        <s v="OUT-696456"/>
        <s v="STO-929891"/>
        <s v="OUT-766783"/>
        <s v="ELE-767352"/>
        <s v="LIG-689771"/>
        <s v="KIT-580392"/>
        <s v="PAI-421352"/>
        <s v="APP-854365"/>
        <s v="ELE-898764"/>
        <s v="ELE-199843"/>
        <s v="STO-573710"/>
        <s v="LIG-417791"/>
        <s v="LIG-842928"/>
        <s v="PLU-118473"/>
        <s v="APP-426724"/>
        <s v="DRY-707028"/>
        <s v="PAI-411561"/>
        <s v="STO-714167"/>
        <s v="HVA-144607"/>
        <s v="PAI-681587"/>
        <s v="LUM-503510"/>
        <s v="ELE-814416"/>
        <s v="APP-204709"/>
        <s v="STO-267144"/>
        <s v="DOO-393137"/>
        <s v="LIG-951685"/>
        <s v="FLO-363096"/>
        <s v="FLO-665335"/>
        <s v="PAI-659202"/>
        <s v="FLO-780934"/>
        <s v="PAI-422344"/>
        <s v="PLU-443618"/>
        <s v="APP-158406"/>
        <s v="DRY-551924"/>
        <s v="DRY-542426"/>
        <s v="PLU-366212"/>
        <s v="OUT-899916"/>
        <s v="PAI-834833"/>
        <s v="DRY-312333"/>
        <s v="APP-166844"/>
        <s v="DRY-333655"/>
        <s v="ELE-726976"/>
        <s v="FLO-188542"/>
        <s v="APP-726372"/>
        <s v="DOO-907210"/>
        <s v="APP-432642"/>
        <s v="APP-442283"/>
        <s v="STO-181791"/>
        <s v="DOO-194074"/>
        <s v="STO-930512"/>
        <s v="DOO-697090"/>
        <s v="HVA-416847"/>
        <s v="STO-413306"/>
        <s v="LIG-868447"/>
        <s v="KIT-913704"/>
        <s v="DRY-193863"/>
        <s v="TOO-983928"/>
        <s v="PLU-292106"/>
        <s v="DRY-188829"/>
        <s v="LUM-689630"/>
        <s v="APP-960856"/>
        <s v="ELE-840519"/>
        <s v="TOO-923384"/>
        <s v="APP-352512"/>
        <s v="ELE-651664"/>
        <s v="APP-405459"/>
        <s v="FLO-636140"/>
        <s v="OUT-435061"/>
        <s v="KIT-892239"/>
        <s v="STO-128447"/>
        <s v="STO-981414"/>
        <s v="APP-950532"/>
        <s v="PAI-608092"/>
        <s v="TOO-767156"/>
        <s v="KIT-565718"/>
        <s v="LIG-583373"/>
        <s v="APP-974825"/>
        <s v="OUT-492682"/>
        <s v="DRY-209249"/>
        <s v="KIT-736222"/>
        <s v="LIG-291705"/>
        <s v="OUT-563342"/>
        <s v="PAI-119124"/>
        <s v="DOO-527191"/>
        <s v="LIG-442143"/>
        <s v="PLU-582613"/>
        <s v="OUT-540643"/>
        <s v="APP-133533"/>
        <s v="PLU-962091"/>
        <s v="TOO-620179"/>
        <s v="PAI-179725"/>
        <s v="HVA-576155"/>
        <s v="LIG-896406"/>
        <s v="LIG-558969"/>
        <s v="PLU-479324"/>
        <s v="DOO-463988"/>
        <s v="TOO-330636"/>
        <s v="PLU-649672"/>
      </sharedItems>
    </cacheField>
    <cacheField name="brand" numFmtId="0">
      <sharedItems count="22">
        <s v="Behr"/>
        <s v="Philips"/>
        <s v="N/A"/>
        <s v="Makita"/>
        <s v="LG"/>
        <s v="Kobalt"/>
        <s v="Milwaukee"/>
        <s v="Toro"/>
        <s v="Whirlpool"/>
        <s v="DEWALT"/>
        <s v="Schlage"/>
        <s v="Husky"/>
        <s v="Samsung"/>
        <s v="Delta"/>
        <s v="GE"/>
        <s v="Rust-Oleum"/>
        <s v="Moen"/>
        <s v="Kwikset"/>
        <s v="Bosch"/>
        <s v="EGO"/>
        <s v="Glidden"/>
        <s v="Ryobi"/>
      </sharedItems>
    </cacheField>
    <cacheField name="unit_price" numFmtId="0">
      <sharedItems containsSemiMixedTypes="0" containsString="0" containsNumber="1" minValue="0.81" maxValue="4479.6400000000003"/>
    </cacheField>
    <cacheField name="quantity" numFmtId="0">
      <sharedItems containsSemiMixedTypes="0" containsString="0" containsNumber="1" containsInteger="1" minValue="1" maxValue="397"/>
    </cacheField>
    <cacheField name="bulk_discount_applied_%" numFmtId="0">
      <sharedItems containsSemiMixedTypes="0" containsString="0" containsNumber="1" containsInteger="1" minValue="0" maxValue="35" count="20">
        <n v="5"/>
        <n v="15"/>
        <n v="25"/>
        <n v="0"/>
        <n v="18"/>
        <n v="10"/>
        <n v="20"/>
        <n v="3"/>
        <n v="7"/>
        <n v="2"/>
        <n v="17"/>
        <n v="28"/>
        <n v="12"/>
        <n v="13"/>
        <n v="8"/>
        <n v="27"/>
        <n v="22"/>
        <n v="30"/>
        <n v="23"/>
        <n v="35"/>
      </sharedItems>
    </cacheField>
    <cacheField name="subtotal_before_discount" numFmtId="0">
      <sharedItems containsSemiMixedTypes="0" containsString="0" containsNumber="1" minValue="10.33" maxValue="377689"/>
    </cacheField>
    <cacheField name="total_after_discount" numFmtId="0">
      <sharedItems containsSemiMixedTypes="0" containsString="0" containsNumber="1" minValue="10.33" maxValue="302151.2"/>
    </cacheField>
    <cacheField name="Discount Amount" numFmtId="0">
      <sharedItems containsSemiMixedTypes="0" containsString="0" containsNumber="1" minValue="0" maxValue="75537.799999999988"/>
    </cacheField>
    <cacheField name="pro_program" numFmtId="0">
      <sharedItems count="8">
        <s v="Contractors' Warehouse CBC"/>
        <s v="Lowe's MVPs Pro Rewards"/>
        <s v="Ace Rewards"/>
        <s v="None"/>
        <s v="Do it Best Rewards"/>
        <s v="Home Depot Pro Xtra"/>
        <s v="Menards Contractor"/>
        <s v="N/A"/>
      </sharedItems>
    </cacheField>
    <cacheField name="purchase_date" numFmtId="14">
      <sharedItems containsSemiMixedTypes="0" containsNonDate="0" containsDate="1" containsString="0" minDate="2024-02-15T14:10:42" maxDate="2025-08-07T22:11:32" count="2341">
        <d v="2024-09-10T02:15:59"/>
        <d v="2024-11-06T07:02:37"/>
        <d v="2024-05-16T12:50:33"/>
        <d v="2024-11-10T05:37:10"/>
        <d v="2024-07-24T16:02:53"/>
        <d v="2024-03-17T09:34:47"/>
        <d v="2025-07-23T18:36:47"/>
        <d v="2024-07-12T19:33:13"/>
        <d v="2024-05-16T17:05:00"/>
        <d v="2024-05-06T08:55:48"/>
        <d v="2024-02-27T04:13:06"/>
        <d v="2024-05-12T15:36:34"/>
        <d v="2024-09-19T01:17:34"/>
        <d v="2025-02-04T17:06:09"/>
        <d v="2024-09-21T09:19:29"/>
        <d v="2024-11-09T16:55:32"/>
        <d v="2024-06-04T13:55:09"/>
        <d v="2024-06-18T21:35:42"/>
        <d v="2025-06-30T04:55:46"/>
        <d v="2025-06-24T17:04:03"/>
        <d v="2025-03-07T11:38:48"/>
        <d v="2024-11-23T07:37:22"/>
        <d v="2024-11-05T17:11:56"/>
        <d v="2024-03-03T19:53:57"/>
        <d v="2025-07-21T12:20:52"/>
        <d v="2024-08-15T03:12:46"/>
        <d v="2024-04-04T00:53:21"/>
        <d v="2025-07-30T09:47:22"/>
        <d v="2024-12-03T11:44:10"/>
        <d v="2024-03-21T06:26:52"/>
        <d v="2024-04-03T04:45:35"/>
        <d v="2024-03-26T20:07:31"/>
        <d v="2024-06-15T18:44:19"/>
        <d v="2024-12-10T16:46:47"/>
        <d v="2024-08-28T07:32:48"/>
        <d v="2025-07-16T06:50:03"/>
        <d v="2025-06-04T19:45:00"/>
        <d v="2025-08-01T09:20:08"/>
        <d v="2025-06-30T09:55:35"/>
        <d v="2025-02-01T18:54:38"/>
        <d v="2025-03-04T00:36:54"/>
        <d v="2024-12-03T07:07:32"/>
        <d v="2024-09-15T06:45:48"/>
        <d v="2024-03-10T00:27:31"/>
        <d v="2025-07-05T13:12:08"/>
        <d v="2024-12-22T10:29:22"/>
        <d v="2024-03-26T05:13:51"/>
        <d v="2024-08-23T15:34:41"/>
        <d v="2024-03-26T15:38:18"/>
        <d v="2025-08-05T15:13:26"/>
        <d v="2024-12-27T21:16:28"/>
        <d v="2024-05-20T21:47:29"/>
        <d v="2025-06-29T22:26:57"/>
        <d v="2024-04-07T15:57:45"/>
        <d v="2024-03-20T21:00:30"/>
        <d v="2024-07-19T23:11:34"/>
        <d v="2024-09-15T16:02:26"/>
        <d v="2024-04-04T14:54:45"/>
        <d v="2024-03-30T10:15:55"/>
        <d v="2025-02-23T08:04:40"/>
        <d v="2024-07-18T22:05:45"/>
        <d v="2024-09-12T05:18:21"/>
        <d v="2025-04-04T13:22:23"/>
        <d v="2024-11-24T14:35:08"/>
        <d v="2024-03-25T22:51:04"/>
        <d v="2024-11-18T19:15:54"/>
        <d v="2024-11-14T20:45:27"/>
        <d v="2025-06-05T15:25:57"/>
        <d v="2024-04-03T09:56:22"/>
        <d v="2024-04-24T02:11:14"/>
        <d v="2025-07-17T09:45:04"/>
        <d v="2025-03-17T21:46:45"/>
        <d v="2024-08-18T14:22:34"/>
        <d v="2024-05-10T15:09:27"/>
        <d v="2025-02-18T23:13:46"/>
        <d v="2025-06-22T11:25:08"/>
        <d v="2024-05-09T02:46:07"/>
        <d v="2025-01-16T01:09:09"/>
        <d v="2024-11-08T05:20:17"/>
        <d v="2024-09-11T13:45:11"/>
        <d v="2024-10-16T05:08:56"/>
        <d v="2025-05-23T11:04:26"/>
        <d v="2024-05-12T10:57:19"/>
        <d v="2025-04-17T00:51:43"/>
        <d v="2024-05-04T16:49:26"/>
        <d v="2024-12-07T09:39:17"/>
        <d v="2025-04-02T01:59:20"/>
        <d v="2024-08-18T01:54:54"/>
        <d v="2024-07-12T00:18:44"/>
        <d v="2024-08-22T13:41:56"/>
        <d v="2024-03-15T09:55:56"/>
        <d v="2024-03-01T05:37:34"/>
        <d v="2024-06-14T03:32:39"/>
        <d v="2024-06-19T10:55:01"/>
        <d v="2024-10-29T19:28:57"/>
        <d v="2025-07-05T13:47:31"/>
        <d v="2025-06-24T21:20:25"/>
        <d v="2025-06-20T08:15:34"/>
        <d v="2025-07-18T13:49:09"/>
        <d v="2024-08-03T04:57:38"/>
        <d v="2024-03-23T08:52:05"/>
        <d v="2025-07-06T16:51:02"/>
        <d v="2025-08-03T15:40:49"/>
        <d v="2025-06-19T09:30:30"/>
        <d v="2025-05-22T04:30:11"/>
        <d v="2024-08-20T20:45:24"/>
        <d v="2024-08-26T14:02:54"/>
        <d v="2024-07-25T02:08:49"/>
        <d v="2024-05-23T14:37:14"/>
        <d v="2024-08-08T01:16:10"/>
        <d v="2024-02-23T20:11:06"/>
        <d v="2025-05-19T04:14:15"/>
        <d v="2025-07-08T05:23:17"/>
        <d v="2024-09-19T20:45:05"/>
        <d v="2025-07-08T09:41:01"/>
        <d v="2025-03-29T01:56:46"/>
        <d v="2024-11-22T00:58:42"/>
        <d v="2025-03-26T14:28:30"/>
        <d v="2024-04-01T17:37:43"/>
        <d v="2025-01-22T22:46:22"/>
        <d v="2025-06-22T14:48:32"/>
        <d v="2025-01-22T03:52:10"/>
        <d v="2025-05-05T11:09:05"/>
        <d v="2024-05-02T13:31:33"/>
        <d v="2024-04-25T03:07:34"/>
        <d v="2024-08-15T22:50:46"/>
        <d v="2025-01-09T01:04:03"/>
        <d v="2025-05-07T22:27:00"/>
        <d v="2025-02-05T03:36:06"/>
        <d v="2024-05-01T23:36:07"/>
        <d v="2025-03-03T22:03:58"/>
        <d v="2024-08-13T11:45:23"/>
        <d v="2024-05-18T11:04:39"/>
        <d v="2024-06-01T20:42:16"/>
        <d v="2024-03-26T19:39:13"/>
        <d v="2024-11-26T04:50:19"/>
        <d v="2024-04-16T14:57:25"/>
        <d v="2024-06-23T19:07:41"/>
        <d v="2025-02-14T16:43:02"/>
        <d v="2024-12-18T03:52:39"/>
        <d v="2025-08-07T10:51:43"/>
        <d v="2024-05-09T01:16:07"/>
        <d v="2025-04-24T12:12:16"/>
        <d v="2024-08-03T19:04:59"/>
        <d v="2025-01-04T06:01:37"/>
        <d v="2024-07-22T05:47:33"/>
        <d v="2025-01-27T07:23:40"/>
        <d v="2024-02-16T00:34:57"/>
        <d v="2024-08-10T13:41:43"/>
        <d v="2025-01-13T19:28:23"/>
        <d v="2024-04-25T08:50:09"/>
        <d v="2024-12-12T03:18:24"/>
        <d v="2025-04-14T19:15:13"/>
        <d v="2025-08-07T22:11:32"/>
        <d v="2024-04-12T20:50:33"/>
        <d v="2024-06-30T16:06:59"/>
        <d v="2024-09-09T17:49:46"/>
        <d v="2024-03-16T16:27:00"/>
        <d v="2025-03-20T03:54:05"/>
        <d v="2025-05-09T19:33:11"/>
        <d v="2025-07-09T21:40:15"/>
        <d v="2024-03-30T04:32:57"/>
        <d v="2024-05-13T23:06:20"/>
        <d v="2025-02-19T09:17:39"/>
        <d v="2024-02-19T23:01:52"/>
        <d v="2025-05-14T05:43:04"/>
        <d v="2024-03-02T09:13:00"/>
        <d v="2024-04-07T12:38:42"/>
        <d v="2025-03-07T20:18:24"/>
        <d v="2024-11-07T22:02:34"/>
        <d v="2024-02-29T16:42:17"/>
        <d v="2024-09-19T23:13:35"/>
        <d v="2024-05-05T01:29:13"/>
        <d v="2025-07-13T19:14:00"/>
        <d v="2025-07-27T18:36:05"/>
        <d v="2024-10-17T04:46:28"/>
        <d v="2024-05-13T15:58:09"/>
        <d v="2024-09-12T03:29:35"/>
        <d v="2025-06-17T08:23:00"/>
        <d v="2024-12-30T20:51:08"/>
        <d v="2025-01-23T13:08:45"/>
        <d v="2025-03-03T13:39:54"/>
        <d v="2024-05-23T16:29:01"/>
        <d v="2025-03-16T20:18:21"/>
        <d v="2024-11-13T19:31:15"/>
        <d v="2024-12-17T13:26:14"/>
        <d v="2024-10-09T04:18:43"/>
        <d v="2025-05-06T07:00:41"/>
        <d v="2025-04-30T12:12:50"/>
        <d v="2024-09-26T20:43:18"/>
        <d v="2025-04-24T23:28:47"/>
        <d v="2025-07-31T21:44:58"/>
        <d v="2024-04-29T10:21:34"/>
        <d v="2025-03-18T02:41:32"/>
        <d v="2024-09-28T10:52:35"/>
        <d v="2024-11-29T02:36:18"/>
        <d v="2025-04-04T08:53:50"/>
        <d v="2024-03-23T10:47:01"/>
        <d v="2024-12-15T02:38:22"/>
        <d v="2024-12-31T23:21:30"/>
        <d v="2025-03-11T03:45:28"/>
        <d v="2025-01-14T20:38:39"/>
        <d v="2025-08-01T23:58:32"/>
        <d v="2024-09-10T03:27:53"/>
        <d v="2024-09-10T21:48:39"/>
        <d v="2024-09-07T00:55:46"/>
        <d v="2024-03-05T00:00:22"/>
        <d v="2025-07-11T02:28:07"/>
        <d v="2025-05-13T15:46:44"/>
        <d v="2025-03-11T01:59:25"/>
        <d v="2025-06-21T13:51:00"/>
        <d v="2024-11-01T05:56:08"/>
        <d v="2025-04-15T00:12:42"/>
        <d v="2024-05-05T10:06:58"/>
        <d v="2025-08-03T12:11:53"/>
        <d v="2025-06-11T14:06:26"/>
        <d v="2024-10-19T12:54:02"/>
        <d v="2025-05-19T15:20:23"/>
        <d v="2024-05-29T18:05:34"/>
        <d v="2024-12-20T13:25:09"/>
        <d v="2025-01-10T10:38:13"/>
        <d v="2025-06-10T12:41:06"/>
        <d v="2024-04-25T04:42:04"/>
        <d v="2025-05-26T12:15:09"/>
        <d v="2025-02-11T11:58:19"/>
        <d v="2025-04-01T23:45:48"/>
        <d v="2025-01-14T12:12:17"/>
        <d v="2024-06-16T19:08:17"/>
        <d v="2025-06-17T15:03:54"/>
        <d v="2024-12-25T17:46:54"/>
        <d v="2024-09-13T02:37:54"/>
        <d v="2025-04-04T12:14:17"/>
        <d v="2024-10-16T07:37:57"/>
        <d v="2025-03-06T23:52:22"/>
        <d v="2025-05-25T23:25:25"/>
        <d v="2024-10-27T17:32:20"/>
        <d v="2025-01-30T22:07:35"/>
        <d v="2024-03-27T23:17:33"/>
        <d v="2024-07-23T14:08:41"/>
        <d v="2024-11-02T16:54:45"/>
        <d v="2025-01-06T20:04:53"/>
        <d v="2025-04-10T08:31:25"/>
        <d v="2024-11-29T13:10:34"/>
        <d v="2024-06-07T17:10:47"/>
        <d v="2024-05-23T15:10:45"/>
        <d v="2024-08-20T02:07:33"/>
        <d v="2024-04-22T05:56:53"/>
        <d v="2025-03-16T23:16:06"/>
        <d v="2024-07-07T03:28:11"/>
        <d v="2024-06-22T13:22:07"/>
        <d v="2024-11-22T20:27:04"/>
        <d v="2024-09-05T13:53:20"/>
        <d v="2024-10-14T14:38:19"/>
        <d v="2024-12-30T01:14:21"/>
        <d v="2025-07-11T14:04:25"/>
        <d v="2024-11-05T05:25:23"/>
        <d v="2025-05-04T10:40:12"/>
        <d v="2024-09-29T07:54:24"/>
        <d v="2024-06-02T21:39:27"/>
        <d v="2025-01-27T18:58:45"/>
        <d v="2024-08-29T20:29:30"/>
        <d v="2025-03-11T22:14:49"/>
        <d v="2024-03-30T11:50:36"/>
        <d v="2024-09-25T11:57:28"/>
        <d v="2024-05-14T10:20:21"/>
        <d v="2025-02-06T00:19:06"/>
        <d v="2025-06-19T01:21:54"/>
        <d v="2025-01-15T22:14:31"/>
        <d v="2025-02-15T17:28:28"/>
        <d v="2024-07-09T23:12:38"/>
        <d v="2025-06-25T23:41:33"/>
        <d v="2025-02-02T07:09:38"/>
        <d v="2025-01-13T16:01:46"/>
        <d v="2025-06-18T15:07:46"/>
        <d v="2024-08-18T19:52:42"/>
        <d v="2025-06-19T11:56:49"/>
        <d v="2025-02-28T22:45:29"/>
        <d v="2024-10-29T17:11:29"/>
        <d v="2025-04-01T01:51:24"/>
        <d v="2025-01-26T12:05:00"/>
        <d v="2024-05-22T07:01:51"/>
        <d v="2025-05-26T03:07:07"/>
        <d v="2025-04-21T13:51:47"/>
        <d v="2024-08-17T11:46:44"/>
        <d v="2024-03-31T05:50:43"/>
        <d v="2025-02-10T23:40:18"/>
        <d v="2024-03-29T06:03:53"/>
        <d v="2025-02-03T06:57:41"/>
        <d v="2024-12-29T05:32:33"/>
        <d v="2024-08-21T14:29:46"/>
        <d v="2024-08-16T19:07:33"/>
        <d v="2025-01-26T23:22:57"/>
        <d v="2024-06-22T10:25:32"/>
        <d v="2025-03-21T10:54:54"/>
        <d v="2024-06-26T09:39:47"/>
        <d v="2025-07-15T09:00:38"/>
        <d v="2024-06-13T01:54:24"/>
        <d v="2024-08-25T14:35:26"/>
        <d v="2024-07-09T10:53:50"/>
        <d v="2024-05-28T18:18:43"/>
        <d v="2025-04-28T14:36:45"/>
        <d v="2025-03-27T06:24:26"/>
        <d v="2025-05-06T13:03:28"/>
        <d v="2024-02-17T00:38:02"/>
        <d v="2025-05-01T22:52:39"/>
        <d v="2025-02-09T22:15:08"/>
        <d v="2024-07-13T02:29:34"/>
        <d v="2025-05-05T05:19:26"/>
        <d v="2025-04-03T06:59:56"/>
        <d v="2024-05-11T22:38:01"/>
        <d v="2024-12-12T06:55:31"/>
        <d v="2024-10-03T12:08:02"/>
        <d v="2024-04-16T10:54:38"/>
        <d v="2024-02-20T06:29:11"/>
        <d v="2024-09-20T10:19:45"/>
        <d v="2024-12-05T13:33:23"/>
        <d v="2024-12-02T02:12:56"/>
        <d v="2024-10-29T17:21:01"/>
        <d v="2024-06-01T02:35:31"/>
        <d v="2025-06-26T22:22:13"/>
        <d v="2025-08-05T07:52:57"/>
        <d v="2024-03-24T21:04:22"/>
        <d v="2025-04-04T01:58:09"/>
        <d v="2025-06-04T14:45:52"/>
        <d v="2025-03-11T01:39:32"/>
        <d v="2025-04-05T13:53:00"/>
        <d v="2024-04-28T22:27:43"/>
        <d v="2025-04-22T23:39:18"/>
        <d v="2024-06-11T03:22:32"/>
        <d v="2024-03-11T08:28:17"/>
        <d v="2025-05-10T04:03:13"/>
        <d v="2025-01-01T12:17:29"/>
        <d v="2025-02-28T02:20:08"/>
        <d v="2024-06-29T15:58:30"/>
        <d v="2024-05-17T00:36:51"/>
        <d v="2025-04-10T14:30:47"/>
        <d v="2025-01-11T18:50:33"/>
        <d v="2025-04-15T11:25:21"/>
        <d v="2025-03-02T06:13:52"/>
        <d v="2024-12-26T22:18:01"/>
        <d v="2024-10-14T09:02:10"/>
        <d v="2024-05-14T17:43:38"/>
        <d v="2024-06-05T09:07:35"/>
        <d v="2024-12-06T22:57:45"/>
        <d v="2024-06-06T15:51:53"/>
        <d v="2025-07-12T06:50:20"/>
        <d v="2024-02-21T12:28:47"/>
        <d v="2024-02-17T18:39:51"/>
        <d v="2024-11-26T07:59:43"/>
        <d v="2025-02-23T11:53:55"/>
        <d v="2025-06-24T01:32:27"/>
        <d v="2025-03-22T08:07:04"/>
        <d v="2025-05-26T21:30:41"/>
        <d v="2024-02-19T00:32:38"/>
        <d v="2025-01-24T00:25:41"/>
        <d v="2024-10-03T19:38:23"/>
        <d v="2024-12-31T16:32:22"/>
        <d v="2025-04-22T06:30:53"/>
        <d v="2025-07-25T23:15:10"/>
        <d v="2024-10-25T00:55:32"/>
        <d v="2025-05-05T05:53:18"/>
        <d v="2024-06-17T18:27:10"/>
        <d v="2024-07-21T19:13:50"/>
        <d v="2024-11-06T22:57:49"/>
        <d v="2024-12-20T08:59:57"/>
        <d v="2024-10-23T00:57:49"/>
        <d v="2025-03-08T01:02:08"/>
        <d v="2024-05-05T09:36:23"/>
        <d v="2024-08-29T19:41:09"/>
        <d v="2025-01-14T13:20:12"/>
        <d v="2025-01-03T10:48:53"/>
        <d v="2024-09-24T02:55:06"/>
        <d v="2024-02-26T19:32:06"/>
        <d v="2025-04-16T16:17:27"/>
        <d v="2024-06-04T02:32:32"/>
        <d v="2024-09-30T16:20:38"/>
        <d v="2025-07-15T09:04:22"/>
        <d v="2024-03-07T10:55:50"/>
        <d v="2025-06-10T01:33:32"/>
        <d v="2024-04-04T05:01:00"/>
        <d v="2025-06-12T21:16:44"/>
        <d v="2024-03-01T18:03:24"/>
        <d v="2024-10-26T20:26:22"/>
        <d v="2024-08-18T12:14:04"/>
        <d v="2024-07-17T16:04:23"/>
        <d v="2024-09-20T19:25:42"/>
        <d v="2025-02-17T09:29:48"/>
        <d v="2024-10-31T16:37:17"/>
        <d v="2024-12-13T18:45:55"/>
        <d v="2024-06-28T02:54:13"/>
        <d v="2025-05-16T07:52:13"/>
        <d v="2025-06-21T13:12:34"/>
        <d v="2024-06-04T13:20:06"/>
        <d v="2024-07-29T06:23:23"/>
        <d v="2024-03-23T18:06:32"/>
        <d v="2025-05-20T17:54:22"/>
        <d v="2024-12-20T22:12:54"/>
        <d v="2025-03-14T03:47:42"/>
        <d v="2024-07-24T17:56:31"/>
        <d v="2025-03-27T23:14:09"/>
        <d v="2025-05-06T23:19:52"/>
        <d v="2025-05-17T02:41:52"/>
        <d v="2025-06-24T11:31:13"/>
        <d v="2025-05-06T02:00:36"/>
        <d v="2025-03-08T03:44:57"/>
        <d v="2024-07-07T16:58:39"/>
        <d v="2024-06-08T16:44:44"/>
        <d v="2025-06-01T03:59:25"/>
        <d v="2024-08-13T15:34:59"/>
        <d v="2024-10-27T19:08:55"/>
        <d v="2025-05-13T17:18:36"/>
        <d v="2024-10-22T00:26:36"/>
        <d v="2025-06-29T08:34:05"/>
        <d v="2025-07-11T23:19:25"/>
        <d v="2024-03-15T19:04:13"/>
        <d v="2024-11-16T03:17:59"/>
        <d v="2024-08-14T06:06:51"/>
        <d v="2025-03-16T12:26:00"/>
        <d v="2025-04-18T07:18:05"/>
        <d v="2024-03-10T19:46:03"/>
        <d v="2024-04-30T14:12:05"/>
        <d v="2024-10-13T20:57:18"/>
        <d v="2025-03-18T02:15:57"/>
        <d v="2024-10-09T19:51:06"/>
        <d v="2024-03-04T19:02:25"/>
        <d v="2024-08-28T11:56:12"/>
        <d v="2025-02-24T06:22:57"/>
        <d v="2025-03-26T15:59:44"/>
        <d v="2024-11-28T21:12:34"/>
        <d v="2025-01-03T20:12:20"/>
        <d v="2025-05-30T22:24:31"/>
        <d v="2024-03-17T16:15:42"/>
        <d v="2024-10-17T23:40:37"/>
        <d v="2024-03-05T20:15:39"/>
        <d v="2024-06-26T20:55:37"/>
        <d v="2024-06-14T19:46:21"/>
        <d v="2024-05-14T17:03:12"/>
        <d v="2024-10-08T10:01:57"/>
        <d v="2024-10-25T09:50:21"/>
        <d v="2024-08-19T12:01:12"/>
        <d v="2024-08-23T22:44:05"/>
        <d v="2025-02-19T17:13:37"/>
        <d v="2025-03-04T19:41:22"/>
        <d v="2024-04-14T17:27:29"/>
        <d v="2025-03-07T23:11:57"/>
        <d v="2024-09-16T11:10:51"/>
        <d v="2024-07-14T07:45:57"/>
        <d v="2024-05-08T21:29:46"/>
        <d v="2024-05-21T20:58:44"/>
        <d v="2024-09-19T23:09:06"/>
        <d v="2024-08-22T20:24:08"/>
        <d v="2024-10-25T19:16:55"/>
        <d v="2024-03-17T08:17:44"/>
        <d v="2025-04-21T05:40:12"/>
        <d v="2024-06-23T08:31:54"/>
        <d v="2025-03-13T06:28:12"/>
        <d v="2025-05-18T04:01:32"/>
        <d v="2024-08-15T14:37:32"/>
        <d v="2025-05-11T01:31:39"/>
        <d v="2024-08-14T17:36:58"/>
        <d v="2025-05-04T09:00:08"/>
        <d v="2024-04-07T11:42:03"/>
        <d v="2025-02-01T13:49:54"/>
        <d v="2024-12-11T04:43:51"/>
        <d v="2025-04-14T09:02:28"/>
        <d v="2025-01-13T21:51:57"/>
        <d v="2024-12-04T20:39:28"/>
        <d v="2025-01-27T12:50:30"/>
        <d v="2024-04-18T03:48:11"/>
        <d v="2025-01-02T00:10:26"/>
        <d v="2024-12-26T01:49:37"/>
        <d v="2024-10-16T11:21:51"/>
        <d v="2025-08-04T04:39:28"/>
        <d v="2024-07-15T03:15:36"/>
        <d v="2024-06-28T05:08:49"/>
        <d v="2025-01-16T10:42:53"/>
        <d v="2025-05-09T19:22:24"/>
        <d v="2024-11-07T19:50:56"/>
        <d v="2024-08-29T23:14:09"/>
        <d v="2024-03-16T21:11:57"/>
        <d v="2025-05-11T04:46:03"/>
        <d v="2024-05-24T06:22:44"/>
        <d v="2024-06-11T13:44:49"/>
        <d v="2024-12-18T19:10:28"/>
        <d v="2025-02-08T05:15:40"/>
        <d v="2024-05-27T03:04:01"/>
        <d v="2024-07-12T16:02:28"/>
        <d v="2024-04-22T06:40:35"/>
        <d v="2025-08-07T15:43:38"/>
        <d v="2025-04-25T08:33:27"/>
        <d v="2025-04-03T01:37:27"/>
        <d v="2024-12-29T00:45:02"/>
        <d v="2025-03-02T15:24:13"/>
        <d v="2025-02-12T20:22:01"/>
        <d v="2024-03-12T19:27:09"/>
        <d v="2025-03-20T06:30:25"/>
        <d v="2024-11-14T10:51:59"/>
        <d v="2024-11-28T01:36:59"/>
        <d v="2024-11-28T12:24:13"/>
        <d v="2024-05-08T13:02:40"/>
        <d v="2025-02-13T02:00:00"/>
        <d v="2025-07-18T11:08:40"/>
        <d v="2025-05-24T11:55:12"/>
        <d v="2025-05-31T02:36:52"/>
        <d v="2024-05-21T23:22:48"/>
        <d v="2024-06-11T01:35:34"/>
        <d v="2025-01-13T00:30:31"/>
        <d v="2025-02-06T01:02:23"/>
        <d v="2024-07-09T10:36:37"/>
        <d v="2025-04-25T14:17:43"/>
        <d v="2024-05-11T02:02:07"/>
        <d v="2024-07-04T06:34:52"/>
        <d v="2024-12-23T16:36:37"/>
        <d v="2025-02-09T10:51:50"/>
        <d v="2024-09-30T00:59:28"/>
        <d v="2025-02-23T04:52:06"/>
        <d v="2024-06-21T23:54:18"/>
        <d v="2025-05-21T06:00:55"/>
        <d v="2024-06-28T21:19:13"/>
        <d v="2024-07-25T12:10:18"/>
        <d v="2024-11-30T11:56:22"/>
        <d v="2024-06-10T14:05:27"/>
        <d v="2025-06-18T01:27:55"/>
        <d v="2025-01-11T10:12:56"/>
        <d v="2024-11-17T05:53:02"/>
        <d v="2025-01-03T17:16:02"/>
        <d v="2025-05-13T05:15:49"/>
        <d v="2025-04-21T12:42:37"/>
        <d v="2024-08-21T16:19:49"/>
        <d v="2024-10-21T00:25:54"/>
        <d v="2024-10-28T19:48:36"/>
        <d v="2024-03-28T17:33:41"/>
        <d v="2024-07-04T10:05:16"/>
        <d v="2024-11-12T11:43:59"/>
        <d v="2024-10-08T07:04:11"/>
        <d v="2024-03-15T10:36:43"/>
        <d v="2024-07-24T09:09:20"/>
        <d v="2025-07-27T08:05:51"/>
        <d v="2024-05-23T21:15:57"/>
        <d v="2025-06-20T11:38:29"/>
        <d v="2025-01-16T17:29:37"/>
        <d v="2024-07-28T18:58:39"/>
        <d v="2024-03-03T06:45:29"/>
        <d v="2024-08-31T20:07:11"/>
        <d v="2025-07-28T17:16:40"/>
        <d v="2024-10-25T01:49:01"/>
        <d v="2025-01-17T20:08:21"/>
        <d v="2024-05-20T02:21:13"/>
        <d v="2025-02-09T01:52:17"/>
        <d v="2024-06-15T12:03:57"/>
        <d v="2024-09-14T19:29:03"/>
        <d v="2024-09-03T05:24:58"/>
        <d v="2024-02-26T13:06:24"/>
        <d v="2024-05-16T10:41:33"/>
        <d v="2025-07-11T02:05:59"/>
        <d v="2025-06-09T10:31:15"/>
        <d v="2024-10-17T07:32:25"/>
        <d v="2024-03-29T02:21:04"/>
        <d v="2025-02-09T07:44:18"/>
        <d v="2025-04-07T11:18:51"/>
        <d v="2024-08-30T04:31:33"/>
        <d v="2024-05-30T22:58:51"/>
        <d v="2024-10-09T03:32:05"/>
        <d v="2024-12-26T22:51:40"/>
        <d v="2024-03-23T04:41:19"/>
        <d v="2024-03-17T17:44:20"/>
        <d v="2025-05-25T05:35:35"/>
        <d v="2025-07-25T12:51:38"/>
        <d v="2025-03-17T19:51:37"/>
        <d v="2024-10-21T12:21:14"/>
        <d v="2025-04-18T00:45:50"/>
        <d v="2025-03-17T22:34:24"/>
        <d v="2024-08-22T19:51:21"/>
        <d v="2025-02-09T13:28:17"/>
        <d v="2025-01-19T10:55:24"/>
        <d v="2024-11-16T19:22:09"/>
        <d v="2025-07-27T03:56:18"/>
        <d v="2025-01-21T00:54:19"/>
        <d v="2024-10-19T16:58:41"/>
        <d v="2025-04-05T17:06:44"/>
        <d v="2024-10-30T18:37:18"/>
        <d v="2024-11-10T23:53:46"/>
        <d v="2024-07-31T01:57:41"/>
        <d v="2025-02-21T20:23:14"/>
        <d v="2025-03-11T03:54:46"/>
        <d v="2025-07-09T13:11:59"/>
        <d v="2025-07-28T00:57:12"/>
        <d v="2025-05-16T23:51:15"/>
        <d v="2025-03-11T13:20:14"/>
        <d v="2024-02-26T23:31:52"/>
        <d v="2025-02-05T14:18:14"/>
        <d v="2025-02-21T14:28:02"/>
        <d v="2025-07-22T12:11:45"/>
        <d v="2024-05-07T04:23:28"/>
        <d v="2024-07-18T04:09:01"/>
        <d v="2025-02-19T14:28:05"/>
        <d v="2025-03-06T08:17:34"/>
        <d v="2025-05-24T05:19:57"/>
        <d v="2025-05-03T20:49:39"/>
        <d v="2025-06-13T14:03:00"/>
        <d v="2024-12-20T13:39:52"/>
        <d v="2024-11-08T21:37:23"/>
        <d v="2025-04-14T05:21:56"/>
        <d v="2024-04-21T18:13:55"/>
        <d v="2024-12-19T01:51:18"/>
        <d v="2024-10-28T18:46:01"/>
        <d v="2025-03-14T10:46:31"/>
        <d v="2025-02-17T04:23:17"/>
        <d v="2025-03-14T09:05:28"/>
        <d v="2025-01-04T09:58:00"/>
        <d v="2024-05-10T08:39:44"/>
        <d v="2025-05-13T23:11:35"/>
        <d v="2024-12-06T13:47:28"/>
        <d v="2024-08-28T16:55:05"/>
        <d v="2025-05-13T02:10:58"/>
        <d v="2024-09-05T08:27:14"/>
        <d v="2024-11-27T07:56:27"/>
        <d v="2025-07-27T01:25:32"/>
        <d v="2025-04-23T04:58:02"/>
        <d v="2024-12-31T02:00:25"/>
        <d v="2024-05-11T11:47:00"/>
        <d v="2024-04-23T21:56:27"/>
        <d v="2024-06-06T12:53:50"/>
        <d v="2025-06-09T12:49:24"/>
        <d v="2025-06-29T23:00:09"/>
        <d v="2025-04-02T06:57:59"/>
        <d v="2024-12-01T03:50:20"/>
        <d v="2024-07-21T10:08:52"/>
        <d v="2024-06-27T12:07:33"/>
        <d v="2025-04-12T05:03:28"/>
        <d v="2024-11-12T09:00:31"/>
        <d v="2025-07-24T06:40:21"/>
        <d v="2025-06-04T19:24:30"/>
        <d v="2024-03-04T17:52:02"/>
        <d v="2025-01-21T21:07:18"/>
        <d v="2024-11-15T18:28:21"/>
        <d v="2025-05-02T22:40:21"/>
        <d v="2025-06-21T19:56:19"/>
        <d v="2024-07-22T17:02:27"/>
        <d v="2025-07-03T20:24:50"/>
        <d v="2025-05-28T16:36:28"/>
        <d v="2025-04-28T12:37:17"/>
        <d v="2025-07-10T05:28:01"/>
        <d v="2024-04-27T17:41:39"/>
        <d v="2024-06-12T06:56:53"/>
        <d v="2025-07-06T10:40:48"/>
        <d v="2025-03-28T21:16:19"/>
        <d v="2025-04-06T09:10:47"/>
        <d v="2024-06-22T18:23:39"/>
        <d v="2024-07-26T12:57:22"/>
        <d v="2024-08-27T02:59:51"/>
        <d v="2025-07-23T08:15:19"/>
        <d v="2024-05-18T10:54:32"/>
        <d v="2025-01-09T09:54:43"/>
        <d v="2024-03-02T12:55:42"/>
        <d v="2024-10-24T04:58:13"/>
        <d v="2025-02-28T19:33:06"/>
        <d v="2025-06-24T11:08:39"/>
        <d v="2025-04-27T14:49:30"/>
        <d v="2024-12-19T12:22:50"/>
        <d v="2024-11-20T21:28:25"/>
        <d v="2024-06-03T03:27:49"/>
        <d v="2024-04-19T01:52:47"/>
        <d v="2024-10-24T01:31:13"/>
        <d v="2024-10-17T20:58:58"/>
        <d v="2024-10-17T11:13:51"/>
        <d v="2024-05-05T22:05:10"/>
        <d v="2024-09-12T08:29:54"/>
        <d v="2025-01-04T02:06:34"/>
        <d v="2024-09-09T22:01:36"/>
        <d v="2024-05-02T19:00:02"/>
        <d v="2024-09-05T15:00:32"/>
        <d v="2024-03-01T00:44:56"/>
        <d v="2024-10-09T18:02:11"/>
        <d v="2024-03-17T22:21:23"/>
        <d v="2025-01-15T07:46:11"/>
        <d v="2025-05-05T12:58:00"/>
        <d v="2025-02-14T04:48:29"/>
        <d v="2024-04-29T15:55:42"/>
        <d v="2024-12-11T17:54:28"/>
        <d v="2024-05-16T09:10:59"/>
        <d v="2024-03-30T07:55:05"/>
        <d v="2025-06-24T01:13:26"/>
        <d v="2025-03-22T03:44:47"/>
        <d v="2024-02-16T05:56:39"/>
        <d v="2024-06-21T13:26:05"/>
        <d v="2025-02-26T22:21:25"/>
        <d v="2025-06-19T09:16:01"/>
        <d v="2024-05-20T05:35:58"/>
        <d v="2024-07-08T15:29:42"/>
        <d v="2025-06-12T22:24:39"/>
        <d v="2024-03-11T11:34:02"/>
        <d v="2025-07-27T08:50:51"/>
        <d v="2025-01-08T15:28:07"/>
        <d v="2024-04-25T15:37:10"/>
        <d v="2025-04-27T12:37:15"/>
        <d v="2024-12-18T04:51:10"/>
        <d v="2025-03-26T21:01:56"/>
        <d v="2025-07-19T06:41:17"/>
        <d v="2024-04-03T10:15:09"/>
        <d v="2025-05-19T12:18:34"/>
        <d v="2024-10-26T02:35:05"/>
        <d v="2025-06-10T10:53:19"/>
        <d v="2024-02-28T11:41:02"/>
        <d v="2024-02-29T09:57:15"/>
        <d v="2025-05-04T10:32:53"/>
        <d v="2024-04-05T11:59:31"/>
        <d v="2024-09-19T07:33:59"/>
        <d v="2024-03-10T06:55:35"/>
        <d v="2024-06-30T11:51:43"/>
        <d v="2024-12-11T04:13:19"/>
        <d v="2025-03-02T12:02:59"/>
        <d v="2024-10-29T12:14:05"/>
        <d v="2024-07-30T22:49:25"/>
        <d v="2024-06-30T05:34:14"/>
        <d v="2024-09-05T10:57:08"/>
        <d v="2024-07-08T10:37:54"/>
        <d v="2024-12-07T23:51:20"/>
        <d v="2024-08-18T13:09:11"/>
        <d v="2025-03-26T02:04:37"/>
        <d v="2024-07-15T13:18:48"/>
        <d v="2024-03-09T03:12:06"/>
        <d v="2024-03-04T01:44:15"/>
        <d v="2025-02-01T23:19:11"/>
        <d v="2024-02-17T12:25:35"/>
        <d v="2024-04-18T01:41:59"/>
        <d v="2025-06-26T04:56:24"/>
        <d v="2024-02-29T22:27:19"/>
        <d v="2025-04-29T21:02:26"/>
        <d v="2025-05-11T14:48:27"/>
        <d v="2025-05-29T06:33:03"/>
        <d v="2024-03-20T01:20:05"/>
        <d v="2025-06-02T01:21:13"/>
        <d v="2025-02-10T16:37:24"/>
        <d v="2025-03-03T23:17:57"/>
        <d v="2024-05-13T16:34:35"/>
        <d v="2024-06-09T22:22:12"/>
        <d v="2024-11-28T07:06:43"/>
        <d v="2024-03-27T20:59:34"/>
        <d v="2024-10-29T04:21:45"/>
        <d v="2025-03-07T12:20:34"/>
        <d v="2024-08-28T09:41:07"/>
        <d v="2024-10-05T07:38:32"/>
        <d v="2024-11-05T14:58:11"/>
        <d v="2024-09-17T00:48:30"/>
        <d v="2025-05-01T03:03:35"/>
        <d v="2024-11-09T10:23:26"/>
        <d v="2025-06-20T00:17:10"/>
        <d v="2025-06-22T04:44:50"/>
        <d v="2024-11-03T16:02:18"/>
        <d v="2025-06-11T11:46:06"/>
        <d v="2025-01-04T19:26:15"/>
        <d v="2025-05-14T05:38:24"/>
        <d v="2024-11-16T06:58:54"/>
        <d v="2024-07-19T03:47:06"/>
        <d v="2024-12-31T11:01:00"/>
        <d v="2024-05-11T16:09:16"/>
        <d v="2024-04-15T03:50:25"/>
        <d v="2025-07-29T11:23:35"/>
        <d v="2024-10-03T06:53:47"/>
        <d v="2024-09-07T14:33:58"/>
        <d v="2024-09-13T18:25:34"/>
        <d v="2025-07-27T09:47:40"/>
        <d v="2024-10-17T10:19:22"/>
        <d v="2025-05-24T16:54:02"/>
        <d v="2024-02-27T17:50:45"/>
        <d v="2024-10-10T23:18:39"/>
        <d v="2025-05-23T07:04:33"/>
        <d v="2025-05-19T20:30:13"/>
        <d v="2024-07-20T08:14:02"/>
        <d v="2024-10-10T12:57:16"/>
        <d v="2024-04-10T12:11:09"/>
        <d v="2025-05-23T00:22:32"/>
        <d v="2025-05-28T12:50:25"/>
        <d v="2025-02-23T02:25:00"/>
        <d v="2025-06-20T08:11:33"/>
        <d v="2025-01-11T02:15:40"/>
        <d v="2025-06-22T12:52:50"/>
        <d v="2024-08-29T08:16:44"/>
        <d v="2025-03-07T10:37:54"/>
        <d v="2025-03-02T08:19:26"/>
        <d v="2025-07-02T19:29:20"/>
        <d v="2024-08-28T23:17:46"/>
        <d v="2024-08-31T16:01:34"/>
        <d v="2024-07-21T08:13:32"/>
        <d v="2024-09-13T11:07:03"/>
        <d v="2024-03-28T07:38:52"/>
        <d v="2025-01-25T12:32:40"/>
        <d v="2025-05-01T04:44:07"/>
        <d v="2025-06-05T20:51:09"/>
        <d v="2024-12-22T06:29:00"/>
        <d v="2024-12-09T02:08:51"/>
        <d v="2024-07-30T07:18:19"/>
        <d v="2025-06-10T16:48:12"/>
        <d v="2024-04-24T16:50:41"/>
        <d v="2025-04-08T20:34:27"/>
        <d v="2025-07-06T20:10:49"/>
        <d v="2025-06-13T23:10:09"/>
        <d v="2024-08-19T23:41:22"/>
        <d v="2025-01-14T19:59:51"/>
        <d v="2025-05-21T08:05:49"/>
        <d v="2024-05-06T10:14:31"/>
        <d v="2025-02-20T12:36:36"/>
        <d v="2025-01-23T08:45:29"/>
        <d v="2024-10-23T23:10:31"/>
        <d v="2024-05-14T11:15:55"/>
        <d v="2025-04-10T13:19:57"/>
        <d v="2024-09-04T10:33:01"/>
        <d v="2024-08-13T03:09:08"/>
        <d v="2025-01-16T07:28:56"/>
        <d v="2024-12-22T22:48:54"/>
        <d v="2025-02-15T22:51:34"/>
        <d v="2025-03-20T08:57:02"/>
        <d v="2024-04-19T01:43:13"/>
        <d v="2024-07-13T14:43:37"/>
        <d v="2024-06-27T20:28:44"/>
        <d v="2025-01-17T21:17:33"/>
        <d v="2024-05-29T13:42:49"/>
        <d v="2024-10-16T21:51:26"/>
        <d v="2024-12-18T10:44:01"/>
        <d v="2024-05-10T21:03:49"/>
        <d v="2025-04-13T14:39:20"/>
        <d v="2025-05-18T07:33:22"/>
        <d v="2025-07-26T13:28:21"/>
        <d v="2025-01-28T03:21:08"/>
        <d v="2025-05-29T18:54:11"/>
        <d v="2024-08-28T23:38:01"/>
        <d v="2024-10-12T17:50:47"/>
        <d v="2024-06-06T03:24:22"/>
        <d v="2024-12-11T12:43:14"/>
        <d v="2024-08-09T10:31:12"/>
        <d v="2024-08-17T01:08:34"/>
        <d v="2024-11-21T12:54:27"/>
        <d v="2025-04-17T11:44:05"/>
        <d v="2024-06-26T02:17:07"/>
        <d v="2024-06-19T09:22:24"/>
        <d v="2025-02-09T22:27:52"/>
        <d v="2024-12-08T01:50:43"/>
        <d v="2025-04-24T08:36:41"/>
        <d v="2024-07-06T08:46:38"/>
        <d v="2024-05-05T11:06:26"/>
        <d v="2024-10-17T17:18:53"/>
        <d v="2024-03-29T21:26:36"/>
        <d v="2024-07-02T19:30:56"/>
        <d v="2025-07-27T08:04:53"/>
        <d v="2025-01-02T12:38:45"/>
        <d v="2024-12-14T15:32:40"/>
        <d v="2025-02-24T21:01:19"/>
        <d v="2024-04-11T01:25:33"/>
        <d v="2024-08-22T07:13:40"/>
        <d v="2025-06-26T06:32:23"/>
        <d v="2024-06-05T01:25:19"/>
        <d v="2025-02-05T18:05:03"/>
        <d v="2025-07-14T13:54:24"/>
        <d v="2024-08-24T16:50:53"/>
        <d v="2024-02-25T12:26:15"/>
        <d v="2024-10-10T01:24:33"/>
        <d v="2024-05-31T23:54:14"/>
        <d v="2024-08-02T18:21:56"/>
        <d v="2024-12-02T00:17:05"/>
        <d v="2024-11-01T03:07:32"/>
        <d v="2025-03-10T13:46:48"/>
        <d v="2024-07-02T13:39:34"/>
        <d v="2025-07-25T11:59:47"/>
        <d v="2024-04-05T04:53:11"/>
        <d v="2025-05-17T19:54:28"/>
        <d v="2024-05-01T04:53:26"/>
        <d v="2025-06-27T03:05:46"/>
        <d v="2025-03-17T19:25:07"/>
        <d v="2025-07-25T08:07:12"/>
        <d v="2025-05-19T09:43:00"/>
        <d v="2024-11-25T07:30:19"/>
        <d v="2025-02-26T12:41:23"/>
        <d v="2024-10-18T15:47:58"/>
        <d v="2024-12-04T00:22:34"/>
        <d v="2025-04-17T11:24:36"/>
        <d v="2024-02-24T21:01:29"/>
        <d v="2024-06-26T03:56:56"/>
        <d v="2024-02-22T20:51:09"/>
        <d v="2025-01-24T19:45:30"/>
        <d v="2024-12-21T22:23:16"/>
        <d v="2024-03-01T13:38:08"/>
        <d v="2024-06-07T05:42:38"/>
        <d v="2024-05-19T11:13:48"/>
        <d v="2025-03-26T22:27:33"/>
        <d v="2024-05-24T03:09:21"/>
        <d v="2024-10-26T05:18:17"/>
        <d v="2024-09-29T02:34:15"/>
        <d v="2024-09-11T11:14:54"/>
        <d v="2024-08-05T19:41:51"/>
        <d v="2024-12-08T15:00:38"/>
        <d v="2025-02-11T05:48:23"/>
        <d v="2024-10-19T15:45:17"/>
        <d v="2024-12-12T04:12:05"/>
        <d v="2025-07-11T00:10:19"/>
        <d v="2024-10-01T06:37:41"/>
        <d v="2025-05-18T18:02:27"/>
        <d v="2024-05-17T06:56:12"/>
        <d v="2025-02-11T17:12:41"/>
        <d v="2024-05-27T16:28:42"/>
        <d v="2025-04-22T17:40:42"/>
        <d v="2025-01-01T11:13:16"/>
        <d v="2024-10-12T13:22:58"/>
        <d v="2024-06-04T08:38:47"/>
        <d v="2025-01-02T23:09:22"/>
        <d v="2024-11-08T05:41:49"/>
        <d v="2025-08-02T06:10:17"/>
        <d v="2024-07-06T17:46:47"/>
        <d v="2025-01-08T15:09:06"/>
        <d v="2025-03-21T14:57:29"/>
        <d v="2024-07-20T01:40:14"/>
        <d v="2025-06-19T10:27:02"/>
        <d v="2024-09-22T00:38:14"/>
        <d v="2025-05-20T12:42:58"/>
        <d v="2024-03-13T10:56:01"/>
        <d v="2024-08-14T02:36:06"/>
        <d v="2024-06-12T12:02:28"/>
        <d v="2025-01-10T17:38:12"/>
        <d v="2024-10-02T04:25:11"/>
        <d v="2025-06-01T14:55:31"/>
        <d v="2025-07-13T19:04:58"/>
        <d v="2024-07-04T04:41:23"/>
        <d v="2024-03-12T07:45:17"/>
        <d v="2024-03-20T19:15:18"/>
        <d v="2025-03-04T15:39:25"/>
        <d v="2025-03-26T20:25:21"/>
        <d v="2025-07-03T23:08:41"/>
        <d v="2024-03-21T09:35:49"/>
        <d v="2025-05-12T16:54:42"/>
        <d v="2025-04-09T21:35:48"/>
        <d v="2025-07-28T14:12:38"/>
        <d v="2024-09-30T19:33:54"/>
        <d v="2025-08-01T23:35:50"/>
        <d v="2024-08-19T07:31:48"/>
        <d v="2024-10-25T04:11:05"/>
        <d v="2025-02-25T00:12:31"/>
        <d v="2025-03-18T08:39:11"/>
        <d v="2025-06-09T03:11:24"/>
        <d v="2024-04-04T13:27:35"/>
        <d v="2025-04-02T02:15:11"/>
        <d v="2024-10-10T12:42:05"/>
        <d v="2024-02-22T09:59:40"/>
        <d v="2024-11-30T08:15:18"/>
        <d v="2025-01-29T10:48:49"/>
        <d v="2024-12-27T04:06:56"/>
        <d v="2025-01-30T16:47:21"/>
        <d v="2025-05-10T12:24:15"/>
        <d v="2025-01-03T16:16:17"/>
        <d v="2024-04-05T06:20:02"/>
        <d v="2024-04-05T07:53:57"/>
        <d v="2024-07-11T08:24:11"/>
        <d v="2024-03-20T06:24:22"/>
        <d v="2025-02-04T15:40:45"/>
        <d v="2024-09-26T11:00:10"/>
        <d v="2024-07-02T07:36:51"/>
        <d v="2025-04-02T11:10:57"/>
        <d v="2025-02-13T21:09:18"/>
        <d v="2024-12-05T11:12:36"/>
        <d v="2024-03-17T17:04:18"/>
        <d v="2025-06-03T16:23:41"/>
        <d v="2025-05-30T18:00:52"/>
        <d v="2024-07-19T09:33:02"/>
        <d v="2024-05-18T11:03:10"/>
        <d v="2024-06-12T03:19:05"/>
        <d v="2025-02-03T19:51:28"/>
        <d v="2024-04-18T08:41:18"/>
        <d v="2024-02-24T13:52:38"/>
        <d v="2024-06-20T08:51:54"/>
        <d v="2024-10-14T06:51:32"/>
        <d v="2024-08-18T21:07:28"/>
        <d v="2024-08-07T21:39:39"/>
        <d v="2025-01-10T15:02:46"/>
        <d v="2025-07-10T16:07:53"/>
        <d v="2025-06-24T21:30:26"/>
        <d v="2024-05-16T06:10:25"/>
        <d v="2024-09-21T23:23:38"/>
        <d v="2025-05-29T09:34:50"/>
        <d v="2025-01-04T01:20:10"/>
        <d v="2024-10-21T12:39:40"/>
        <d v="2024-04-17T09:36:54"/>
        <d v="2025-04-28T17:56:34"/>
        <d v="2025-03-30T02:54:35"/>
        <d v="2024-03-29T15:20:21"/>
        <d v="2025-07-06T02:22:34"/>
        <d v="2024-06-12T19:36:13"/>
        <d v="2025-01-28T17:11:17"/>
        <d v="2024-04-20T13:43:40"/>
        <d v="2025-08-07T05:19:19"/>
        <d v="2024-04-13T09:25:58"/>
        <d v="2024-11-12T21:47:47"/>
        <d v="2025-02-21T14:45:33"/>
        <d v="2024-06-16T16:15:21"/>
        <d v="2025-07-27T20:56:38"/>
        <d v="2024-07-23T01:07:02"/>
        <d v="2025-04-16T01:28:22"/>
        <d v="2025-05-28T09:19:34"/>
        <d v="2024-06-01T18:00:05"/>
        <d v="2025-07-09T04:15:51"/>
        <d v="2024-10-12T02:57:53"/>
        <d v="2024-05-06T10:00:11"/>
        <d v="2025-06-22T15:45:18"/>
        <d v="2025-02-18T06:25:50"/>
        <d v="2025-08-05T01:07:20"/>
        <d v="2024-05-12T21:52:51"/>
        <d v="2024-09-08T22:44:14"/>
        <d v="2024-02-20T09:03:02"/>
        <d v="2024-03-29T07:33:52"/>
        <d v="2024-03-21T07:48:14"/>
        <d v="2025-03-17T15:27:55"/>
        <d v="2025-07-12T09:33:45"/>
        <d v="2025-03-03T09:16:06"/>
        <d v="2024-05-26T10:22:45"/>
        <d v="2024-04-10T12:35:05"/>
        <d v="2024-09-01T17:31:33"/>
        <d v="2024-09-18T23:23:43"/>
        <d v="2024-06-25T00:12:43"/>
        <d v="2024-11-11T15:40:52"/>
        <d v="2024-07-09T11:05:58"/>
        <d v="2025-06-29T17:32:23"/>
        <d v="2025-03-06T13:02:15"/>
        <d v="2025-06-29T04:20:41"/>
        <d v="2024-06-22T07:40:58"/>
        <d v="2024-12-14T04:20:06"/>
        <d v="2024-04-03T21:50:12"/>
        <d v="2024-04-10T23:15:35"/>
        <d v="2025-04-01T22:14:55"/>
        <d v="2024-06-19T14:03:32"/>
        <d v="2024-04-15T04:00:12"/>
        <d v="2024-04-24T07:28:01"/>
        <d v="2024-11-21T19:22:10"/>
        <d v="2024-10-05T21:11:29"/>
        <d v="2024-07-12T16:33:20"/>
        <d v="2024-12-03T22:20:24"/>
        <d v="2024-10-03T11:47:03"/>
        <d v="2024-08-29T21:23:57"/>
        <d v="2024-07-07T10:02:54"/>
        <d v="2025-08-01T00:59:52"/>
        <d v="2025-02-13T12:33:19"/>
        <d v="2024-11-25T00:23:17"/>
        <d v="2024-10-08T18:36:04"/>
        <d v="2025-04-19T21:37:13"/>
        <d v="2024-07-30T05:23:32"/>
        <d v="2024-12-21T03:39:53"/>
        <d v="2024-08-20T10:49:52"/>
        <d v="2024-09-28T13:28:38"/>
        <d v="2025-06-05T23:50:30"/>
        <d v="2025-06-04T23:20:16"/>
        <d v="2025-06-09T22:46:12"/>
        <d v="2025-05-06T03:55:00"/>
        <d v="2024-07-18T23:32:37"/>
        <d v="2025-04-15T00:57:17"/>
        <d v="2025-01-25T09:57:01"/>
        <d v="2024-08-23T16:59:07"/>
        <d v="2024-11-07T02:15:59"/>
        <d v="2025-03-29T23:34:04"/>
        <d v="2025-03-02T13:02:51"/>
        <d v="2025-03-21T16:20:06"/>
        <d v="2025-01-04T14:45:35"/>
        <d v="2025-03-12T18:51:40"/>
        <d v="2024-06-10T13:30:10"/>
        <d v="2024-11-29T19:19:27"/>
        <d v="2024-02-28T12:29:56"/>
        <d v="2024-06-21T00:23:18"/>
        <d v="2025-06-07T18:09:41"/>
        <d v="2024-12-01T23:32:14"/>
        <d v="2025-01-23T13:47:22"/>
        <d v="2025-03-24T23:56:04"/>
        <d v="2024-03-27T16:43:33"/>
        <d v="2025-01-12T14:31:39"/>
        <d v="2025-01-25T18:07:30"/>
        <d v="2025-05-16T12:19:22"/>
        <d v="2025-03-26T23:56:05"/>
        <d v="2025-08-01T07:15:22"/>
        <d v="2024-02-24T16:05:52"/>
        <d v="2024-12-30T03:32:42"/>
        <d v="2024-11-27T07:49:05"/>
        <d v="2024-06-11T16:50:21"/>
        <d v="2024-09-09T16:48:07"/>
        <d v="2025-06-07T16:30:33"/>
        <d v="2024-02-19T02:08:26"/>
        <d v="2025-03-25T04:45:35"/>
        <d v="2025-04-30T09:34:02"/>
        <d v="2024-03-03T03:56:13"/>
        <d v="2024-12-26T10:33:23"/>
        <d v="2025-03-18T10:43:49"/>
        <d v="2024-12-18T19:09:28"/>
        <d v="2024-03-30T19:08:05"/>
        <d v="2025-03-03T10:35:08"/>
        <d v="2025-03-29T09:12:53"/>
        <d v="2024-08-27T17:38:47"/>
        <d v="2024-10-04T01:39:11"/>
        <d v="2024-11-28T09:36:21"/>
        <d v="2024-08-25T14:12:22"/>
        <d v="2024-06-23T23:39:05"/>
        <d v="2024-06-08T20:08:04"/>
        <d v="2025-07-03T02:07:36"/>
        <d v="2025-06-22T19:03:05"/>
        <d v="2024-06-20T20:40:26"/>
        <d v="2024-12-30T19:25:04"/>
        <d v="2024-09-14T07:31:43"/>
        <d v="2025-01-30T15:35:51"/>
        <d v="2024-03-18T10:50:48"/>
        <d v="2025-08-04T09:52:17"/>
        <d v="2024-05-06T21:14:51"/>
        <d v="2024-06-28T02:15:00"/>
        <d v="2024-10-09T04:16:17"/>
        <d v="2024-09-06T15:54:54"/>
        <d v="2024-05-24T09:02:32"/>
        <d v="2024-09-28T00:39:50"/>
        <d v="2024-04-05T09:57:48"/>
        <d v="2025-08-04T19:08:03"/>
        <d v="2025-01-31T10:24:30"/>
        <d v="2024-05-04T21:43:48"/>
        <d v="2025-02-19T23:08:44"/>
        <d v="2024-03-22T20:03:52"/>
        <d v="2025-02-02T14:08:32"/>
        <d v="2025-06-04T18:15:32"/>
        <d v="2024-12-26T02:06:03"/>
        <d v="2024-06-22T00:25:29"/>
        <d v="2024-05-07T23:28:49"/>
        <d v="2024-12-16T02:19:41"/>
        <d v="2025-02-03T15:22:47"/>
        <d v="2024-11-06T22:03:27"/>
        <d v="2024-02-25T12:22:51"/>
        <d v="2025-07-24T22:32:01"/>
        <d v="2024-10-04T07:31:42"/>
        <d v="2025-07-08T10:23:52"/>
        <d v="2024-02-25T03:52:07"/>
        <d v="2024-09-07T19:22:16"/>
        <d v="2024-07-09T16:33:53"/>
        <d v="2024-10-04T16:20:39"/>
        <d v="2025-06-13T23:15:52"/>
        <d v="2024-12-15T19:30:42"/>
        <d v="2025-06-26T21:35:58"/>
        <d v="2024-04-10T13:17:04"/>
        <d v="2024-09-28T02:50:29"/>
        <d v="2024-02-25T20:39:56"/>
        <d v="2024-10-21T13:25:38"/>
        <d v="2024-06-09T15:20:25"/>
        <d v="2024-06-26T05:31:16"/>
        <d v="2024-08-09T21:43:27"/>
        <d v="2024-11-08T22:27:56"/>
        <d v="2024-10-04T08:19:29"/>
        <d v="2024-05-07T10:40:45"/>
        <d v="2025-02-17T02:57:54"/>
        <d v="2024-08-25T02:42:41"/>
        <d v="2024-03-02T20:27:14"/>
        <d v="2025-04-22T23:53:06"/>
        <d v="2025-03-27T13:31:17"/>
        <d v="2024-06-10T10:08:59"/>
        <d v="2024-09-02T03:08:58"/>
        <d v="2025-06-04T07:27:43"/>
        <d v="2024-12-18T11:11:02"/>
        <d v="2024-08-20T18:01:04"/>
        <d v="2024-07-01T09:33:38"/>
        <d v="2024-08-21T13:01:49"/>
        <d v="2024-03-24T02:52:24"/>
        <d v="2025-02-01T01:25:14"/>
        <d v="2024-06-04T18:13:17"/>
        <d v="2024-11-07T08:19:36"/>
        <d v="2025-06-05T02:14:27"/>
        <d v="2025-04-05T13:24:30"/>
        <d v="2025-01-07T03:15:27"/>
        <d v="2024-09-26T04:25:49"/>
        <d v="2024-04-24T02:29:14"/>
        <d v="2024-12-20T16:13:21"/>
        <d v="2024-06-09T09:24:19"/>
        <d v="2024-10-23T09:57:06"/>
        <d v="2025-05-01T19:26:46"/>
        <d v="2024-09-22T07:30:14"/>
        <d v="2025-05-24T16:27:22"/>
        <d v="2025-06-11T22:18:29"/>
        <d v="2024-07-15T13:42:18"/>
        <d v="2025-02-09T19:42:17"/>
        <d v="2024-11-28T03:47:56"/>
        <d v="2024-03-09T21:58:51"/>
        <d v="2025-03-24T17:19:08"/>
        <d v="2024-09-14T09:22:00"/>
        <d v="2025-05-26T03:36:12"/>
        <d v="2024-02-26T13:16:49"/>
        <d v="2025-02-15T00:41:29"/>
        <d v="2025-03-23T21:29:52"/>
        <d v="2025-01-17T14:53:50"/>
        <d v="2024-05-23T06:21:15"/>
        <d v="2025-01-25T00:08:46"/>
        <d v="2024-10-28T06:44:20"/>
        <d v="2025-04-30T08:07:07"/>
        <d v="2024-06-25T13:21:16"/>
        <d v="2025-05-14T23:34:09"/>
        <d v="2025-07-11T18:56:03"/>
        <d v="2024-07-24T06:58:49"/>
        <d v="2025-06-16T15:50:04"/>
        <d v="2024-07-05T05:09:30"/>
        <d v="2024-11-22T01:37:32"/>
        <d v="2024-10-07T01:11:30"/>
        <d v="2025-05-25T01:33:51"/>
        <d v="2024-12-05T12:21:27"/>
        <d v="2024-09-17T10:56:35"/>
        <d v="2025-06-17T19:36:25"/>
        <d v="2024-07-01T14:38:24"/>
        <d v="2025-05-24T21:33:51"/>
        <d v="2024-04-24T08:39:23"/>
        <d v="2025-05-14T16:24:02"/>
        <d v="2024-11-16T21:15:50"/>
        <d v="2024-03-08T10:15:51"/>
        <d v="2025-01-23T15:25:53"/>
        <d v="2024-09-01T14:06:48"/>
        <d v="2024-08-01T09:44:59"/>
        <d v="2024-07-13T17:23:08"/>
        <d v="2025-02-05T01:26:51"/>
        <d v="2024-08-24T07:05:20"/>
        <d v="2025-01-11T02:30:26"/>
        <d v="2024-03-28T08:41:45"/>
        <d v="2025-06-08T03:20:05"/>
        <d v="2025-08-03T14:17:08"/>
        <d v="2025-07-24T11:39:56"/>
        <d v="2024-05-14T18:10:47"/>
        <d v="2025-08-06T00:19:25"/>
        <d v="2024-04-27T01:59:15"/>
        <d v="2024-03-26T12:26:09"/>
        <d v="2025-01-26T09:17:16"/>
        <d v="2025-03-10T15:11:42"/>
        <d v="2024-04-07T02:35:25"/>
        <d v="2024-09-06T21:20:10"/>
        <d v="2025-04-29T12:28:04"/>
        <d v="2024-06-29T05:46:09"/>
        <d v="2024-07-08T06:17:31"/>
        <d v="2025-01-11T11:52:12"/>
        <d v="2024-05-03T18:11:30"/>
        <d v="2024-06-16T00:49:03"/>
        <d v="2024-06-04T15:50:22"/>
        <d v="2024-08-19T23:36:27"/>
        <d v="2024-07-05T04:39:30"/>
        <d v="2025-07-25T22:03:46"/>
        <d v="2025-01-29T21:34:24"/>
        <d v="2024-05-06T19:48:56"/>
        <d v="2024-09-21T14:10:18"/>
        <d v="2025-05-14T13:12:47"/>
        <d v="2024-10-01T13:05:32"/>
        <d v="2024-06-07T15:05:06"/>
        <d v="2025-04-14T04:28:35"/>
        <d v="2024-05-09T16:08:12"/>
        <d v="2025-08-04T07:49:37"/>
        <d v="2025-05-28T14:00:09"/>
        <d v="2025-06-17T00:07:36"/>
        <d v="2024-05-11T14:42:02"/>
        <d v="2025-07-29T06:57:35"/>
        <d v="2024-10-07T01:27:02"/>
        <d v="2024-05-02T08:56:33"/>
        <d v="2025-03-24T10:33:12"/>
        <d v="2024-08-01T13:58:57"/>
        <d v="2024-11-19T07:49:46"/>
        <d v="2024-09-14T09:26:48"/>
        <d v="2024-12-08T15:26:43"/>
        <d v="2024-08-14T21:48:17"/>
        <d v="2024-12-09T20:25:11"/>
        <d v="2024-05-22T08:55:59"/>
        <d v="2024-09-03T13:26:58"/>
        <d v="2024-05-12T00:48:29"/>
        <d v="2025-01-22T18:35:56"/>
        <d v="2024-06-05T14:15:29"/>
        <d v="2024-11-06T08:45:28"/>
        <d v="2024-05-11T13:12:52"/>
        <d v="2024-03-08T13:16:17"/>
        <d v="2025-06-23T03:15:24"/>
        <d v="2024-08-26T02:40:30"/>
        <d v="2024-08-21T02:11:11"/>
        <d v="2025-02-10T11:06:43"/>
        <d v="2024-02-18T09:03:40"/>
        <d v="2024-12-06T21:58:42"/>
        <d v="2025-01-28T21:51:18"/>
        <d v="2024-09-12T02:58:34"/>
        <d v="2024-03-28T16:28:49"/>
        <d v="2024-05-03T05:34:22"/>
        <d v="2024-12-08T23:35:19"/>
        <d v="2025-02-23T18:18:09"/>
        <d v="2024-07-16T06:13:30"/>
        <d v="2024-11-13T04:21:28"/>
        <d v="2025-01-18T02:12:15"/>
        <d v="2025-01-05T01:26:26"/>
        <d v="2025-04-22T23:15:15"/>
        <d v="2025-02-22T05:16:23"/>
        <d v="2024-11-08T19:35:50"/>
        <d v="2025-04-15T04:22:03"/>
        <d v="2024-10-17T07:00:23"/>
        <d v="2024-11-25T02:14:06"/>
        <d v="2025-04-22T21:49:25"/>
        <d v="2024-12-18T10:59:13"/>
        <d v="2024-08-19T17:45:20"/>
        <d v="2024-08-05T12:23:08"/>
        <d v="2024-12-07T00:09:47"/>
        <d v="2024-07-04T08:07:06"/>
        <d v="2024-02-29T14:57:39"/>
        <d v="2025-04-30T00:46:12"/>
        <d v="2025-07-04T18:27:59"/>
        <d v="2025-03-20T16:19:44"/>
        <d v="2024-08-25T07:47:31"/>
        <d v="2025-03-08T04:53:59"/>
        <d v="2025-08-02T18:44:25"/>
        <d v="2024-06-08T05:03:24"/>
        <d v="2025-03-27T08:18:08"/>
        <d v="2024-10-14T13:27:36"/>
        <d v="2025-01-29T09:45:27"/>
        <d v="2025-07-29T06:26:40"/>
        <d v="2025-07-07T11:11:44"/>
        <d v="2025-01-13T19:26:11"/>
        <d v="2024-07-28T20:33:54"/>
        <d v="2025-04-26T22:25:24"/>
        <d v="2024-08-18T04:25:55"/>
        <d v="2025-05-25T08:33:00"/>
        <d v="2024-07-26T22:50:18"/>
        <d v="2024-08-25T09:00:31"/>
        <d v="2024-07-13T21:24:45"/>
        <d v="2025-01-17T00:02:55"/>
        <d v="2025-02-27T14:58:17"/>
        <d v="2025-06-09T06:46:09"/>
        <d v="2024-10-05T03:53:28"/>
        <d v="2025-02-27T23:30:00"/>
        <d v="2024-09-10T05:59:48"/>
        <d v="2024-04-29T14:34:38"/>
        <d v="2024-11-03T18:52:53"/>
        <d v="2024-07-07T13:25:04"/>
        <d v="2024-10-24T02:57:48"/>
        <d v="2025-03-24T12:53:04"/>
        <d v="2025-07-27T10:18:20"/>
        <d v="2024-07-14T15:54:08"/>
        <d v="2025-04-05T06:53:40"/>
        <d v="2024-11-15T19:32:14"/>
        <d v="2024-05-01T11:58:55"/>
        <d v="2024-10-15T15:41:35"/>
        <d v="2025-04-12T11:12:11"/>
        <d v="2024-11-09T13:27:40"/>
        <d v="2024-09-02T01:30:27"/>
        <d v="2025-01-05T06:50:24"/>
        <d v="2025-06-30T05:01:56"/>
        <d v="2024-10-17T07:10:37"/>
        <d v="2024-11-14T15:34:59"/>
        <d v="2025-03-11T07:11:21"/>
        <d v="2025-03-01T21:27:48"/>
        <d v="2025-07-25T04:30:50"/>
        <d v="2025-07-13T06:26:28"/>
        <d v="2025-01-27T08:19:48"/>
        <d v="2024-11-02T17:15:44"/>
        <d v="2024-05-13T09:05:22"/>
        <d v="2024-07-11T22:05:02"/>
        <d v="2025-04-13T04:31:45"/>
        <d v="2024-11-22T07:47:25"/>
        <d v="2025-07-29T23:24:04"/>
        <d v="2024-04-24T02:57:08"/>
        <d v="2024-03-22T00:00:14"/>
        <d v="2025-07-26T10:15:25"/>
        <d v="2025-04-07T14:34:41"/>
        <d v="2025-06-18T12:17:17"/>
        <d v="2024-11-26T03:32:36"/>
        <d v="2024-11-07T05:13:13"/>
        <d v="2025-06-30T02:44:20"/>
        <d v="2025-04-24T22:25:05"/>
        <d v="2024-09-26T20:53:59"/>
        <d v="2024-10-21T00:09:31"/>
        <d v="2025-06-03T19:41:07"/>
        <d v="2025-01-07T15:25:22"/>
        <d v="2024-11-07T14:24:53"/>
        <d v="2025-06-09T04:33:38"/>
        <d v="2024-10-11T05:43:26"/>
        <d v="2024-09-13T13:02:12"/>
        <d v="2025-02-25T10:46:24"/>
        <d v="2025-01-04T07:25:52"/>
        <d v="2025-05-20T14:55:19"/>
        <d v="2025-02-17T10:17:18"/>
        <d v="2024-12-21T18:15:11"/>
        <d v="2025-07-07T20:16:30"/>
        <d v="2025-02-07T09:20:21"/>
        <d v="2024-06-04T07:59:02"/>
        <d v="2025-03-27T03:33:43"/>
        <d v="2024-11-22T09:01:15"/>
        <d v="2024-03-18T08:31:08"/>
        <d v="2025-03-31T16:19:10"/>
        <d v="2024-07-06T23:13:22"/>
        <d v="2024-08-19T21:45:15"/>
        <d v="2024-10-03T08:48:59"/>
        <d v="2024-09-07T04:42:23"/>
        <d v="2025-04-04T12:37:38"/>
        <d v="2024-05-19T05:56:09"/>
        <d v="2025-02-02T21:12:45"/>
        <d v="2025-06-19T08:21:44"/>
        <d v="2025-02-10T15:19:38"/>
        <d v="2024-09-27T04:49:54"/>
        <d v="2024-06-30T06:55:55"/>
        <d v="2025-04-29T04:45:00"/>
        <d v="2024-04-17T20:34:00"/>
        <d v="2024-07-11T11:19:55"/>
        <d v="2024-06-05T16:38:57"/>
        <d v="2025-03-25T17:27:56"/>
        <d v="2024-09-08T17:44:50"/>
        <d v="2025-06-20T18:05:55"/>
        <d v="2024-08-12T20:50:55"/>
        <d v="2024-08-04T12:34:30"/>
        <d v="2024-09-27T01:05:20"/>
        <d v="2024-12-13T10:00:01"/>
        <d v="2025-01-21T18:34:42"/>
        <d v="2025-04-06T01:12:14"/>
        <d v="2024-12-09T17:52:38"/>
        <d v="2025-07-07T23:36:01"/>
        <d v="2025-03-02T13:57:59"/>
        <d v="2024-11-07T18:27:41"/>
        <d v="2024-08-19T08:03:48"/>
        <d v="2024-12-23T12:50:06"/>
        <d v="2024-08-19T13:38:27"/>
        <d v="2024-06-27T18:11:17"/>
        <d v="2025-07-27T04:15:22"/>
        <d v="2024-03-10T09:37:27"/>
        <d v="2025-05-24T12:13:23"/>
        <d v="2025-03-03T12:19:19"/>
        <d v="2025-02-23T01:21:39"/>
        <d v="2024-02-15T14:10:42"/>
        <d v="2024-10-03T06:47:19"/>
        <d v="2024-06-21T19:01:21"/>
        <d v="2024-06-06T23:07:24"/>
        <d v="2025-05-18T23:34:36"/>
        <d v="2024-05-13T08:27:39"/>
        <d v="2025-06-21T06:53:39"/>
        <d v="2025-05-14T15:33:24"/>
        <d v="2024-10-01T19:23:29"/>
        <d v="2025-06-18T12:34:41"/>
        <d v="2025-04-24T14:54:32"/>
        <d v="2024-05-18T11:16:57"/>
        <d v="2025-05-09T22:36:49"/>
        <d v="2024-03-20T14:12:20"/>
        <d v="2025-06-10T07:15:51"/>
        <d v="2024-12-15T22:14:02"/>
        <d v="2025-03-31T06:53:26"/>
        <d v="2024-07-26T06:41:29"/>
        <d v="2024-07-18T10:43:42"/>
        <d v="2024-09-24T07:39:19"/>
        <d v="2024-02-22T12:54:18"/>
        <d v="2024-09-13T01:16:18"/>
        <d v="2024-12-22T00:55:52"/>
        <d v="2024-07-16T07:57:12"/>
        <d v="2024-10-05T20:53:56"/>
        <d v="2025-05-22T02:20:30"/>
        <d v="2025-02-21T07:25:51"/>
        <d v="2024-06-29T14:40:42"/>
        <d v="2024-10-27T21:29:00"/>
        <d v="2024-04-27T19:48:47"/>
        <d v="2024-12-12T17:14:26"/>
        <d v="2024-10-23T18:25:54"/>
        <d v="2025-06-17T09:14:19"/>
        <d v="2025-04-10T23:21:54"/>
        <d v="2024-04-15T00:50:39"/>
        <d v="2025-04-18T11:47:52"/>
        <d v="2025-01-23T10:35:32"/>
        <d v="2025-02-22T19:24:18"/>
        <d v="2024-11-25T06:09:34"/>
        <d v="2024-09-04T01:08:24"/>
        <d v="2025-02-11T22:58:16"/>
        <d v="2025-07-15T23:23:57"/>
        <d v="2024-07-29T00:51:20"/>
        <d v="2025-07-06T02:11:59"/>
        <d v="2025-04-10T02:46:37"/>
        <d v="2024-12-05T17:16:23"/>
        <d v="2025-02-14T04:40:01"/>
        <d v="2025-05-18T23:16:35"/>
        <d v="2025-06-11T10:52:27"/>
        <d v="2024-08-20T00:20:14"/>
        <d v="2025-03-18T02:10:26"/>
        <d v="2024-06-06T18:10:46"/>
        <d v="2024-12-05T11:03:08"/>
        <d v="2025-07-13T12:07:45"/>
        <d v="2024-11-22T09:02:07"/>
        <d v="2025-01-30T15:03:14"/>
        <d v="2024-05-26T13:14:52"/>
        <d v="2025-07-20T13:33:14"/>
        <d v="2025-05-14T13:51:59"/>
        <d v="2025-05-25T03:13:13"/>
        <d v="2024-07-05T06:48:50"/>
        <d v="2024-08-09T03:04:25"/>
        <d v="2024-08-06T23:22:25"/>
        <d v="2024-06-06T21:20:41"/>
        <d v="2024-10-04T03:13:16"/>
        <d v="2024-12-13T10:02:32"/>
        <d v="2025-07-22T17:11:06"/>
        <d v="2025-03-11T08:40:54"/>
        <d v="2024-12-28T07:08:55"/>
        <d v="2024-09-02T11:36:11"/>
        <d v="2025-07-05T09:07:49"/>
        <d v="2025-04-09T08:11:11"/>
        <d v="2025-02-21T00:58:03"/>
        <d v="2024-06-07T21:38:05"/>
        <d v="2024-02-23T16:35:23"/>
        <d v="2024-03-24T15:38:31"/>
        <d v="2024-04-29T04:54:32"/>
        <d v="2024-05-23T03:39:27"/>
        <d v="2024-06-27T10:42:29"/>
        <d v="2025-08-01T19:52:08"/>
        <d v="2024-09-21T12:52:10"/>
        <d v="2025-07-17T20:25:14"/>
        <d v="2024-05-13T07:55:50"/>
        <d v="2024-02-19T12:28:03"/>
        <d v="2025-05-20T07:55:55"/>
        <d v="2025-07-01T10:12:59"/>
        <d v="2024-03-24T09:49:27"/>
        <d v="2024-09-11T12:37:21"/>
        <d v="2025-08-02T18:30:31"/>
        <d v="2025-08-06T11:36:04"/>
        <d v="2025-07-28T07:35:32"/>
        <d v="2024-12-18T06:45:41"/>
        <d v="2025-06-16T13:39:26"/>
        <d v="2025-05-03T14:29:09"/>
        <d v="2024-12-05T11:17:27"/>
        <d v="2024-11-29T02:57:25"/>
        <d v="2024-03-31T02:38:28"/>
        <d v="2025-07-31T07:32:26"/>
        <d v="2024-07-31T06:16:14"/>
        <d v="2025-04-13T02:46:24"/>
        <d v="2024-07-14T13:26:07"/>
        <d v="2024-12-13T00:34:00"/>
        <d v="2024-11-22T04:05:10"/>
        <d v="2025-02-13T04:51:03"/>
        <d v="2024-08-20T19:08:45"/>
        <d v="2025-07-25T14:48:52"/>
        <d v="2025-02-12T21:04:52"/>
        <d v="2024-11-20T05:18:52"/>
        <d v="2025-06-11T15:37:45"/>
        <d v="2024-11-11T14:44:03"/>
        <d v="2024-08-31T05:20:15"/>
        <d v="2024-02-20T21:00:08"/>
        <d v="2024-04-01T02:13:05"/>
        <d v="2024-05-31T04:47:27"/>
        <d v="2025-01-19T23:45:09"/>
        <d v="2025-04-16T07:07:38"/>
        <d v="2024-05-21T07:15:12"/>
        <d v="2025-04-20T20:31:30"/>
        <d v="2024-07-06T17:48:30"/>
        <d v="2025-01-24T18:43:45"/>
        <d v="2024-12-08T07:29:12"/>
        <d v="2024-10-16T23:41:58"/>
        <d v="2024-12-20T18:28:59"/>
        <d v="2025-03-06T18:48:18"/>
        <d v="2025-07-08T10:53:43"/>
        <d v="2025-06-11T21:31:38"/>
        <d v="2024-03-29T10:08:10"/>
        <d v="2024-11-13T09:46:17"/>
        <d v="2024-04-21T04:29:43"/>
        <d v="2025-01-27T16:44:03"/>
        <d v="2024-04-25T01:51:29"/>
        <d v="2024-05-22T05:09:14"/>
        <d v="2025-02-04T12:05:17"/>
        <d v="2025-04-24T18:25:32"/>
        <d v="2025-03-02T15:13:12"/>
        <d v="2024-03-16T02:41:10"/>
        <d v="2024-11-24T01:36:56"/>
        <d v="2025-08-03T18:37:01"/>
        <d v="2025-08-07T02:13:48"/>
        <d v="2024-07-29T21:55:14"/>
        <d v="2025-07-16T06:57:42"/>
        <d v="2024-06-09T13:58:53"/>
        <d v="2024-08-16T00:18:25"/>
        <d v="2024-09-05T11:33:42"/>
        <d v="2024-08-11T15:33:06"/>
        <d v="2024-03-20T11:49:17"/>
        <d v="2024-04-04T19:56:49"/>
        <d v="2025-04-20T17:22:53"/>
        <d v="2025-05-22T18:31:26"/>
        <d v="2024-12-02T01:54:30"/>
        <d v="2024-04-28T11:13:20"/>
        <d v="2025-04-25T22:31:38"/>
        <d v="2024-10-29T09:11:52"/>
        <d v="2024-12-03T02:43:18"/>
        <d v="2025-03-18T13:20:43"/>
        <d v="2025-07-25T10:54:06"/>
        <d v="2024-11-23T05:00:37"/>
        <d v="2024-03-08T20:54:14"/>
        <d v="2024-06-21T18:58:45"/>
        <d v="2025-07-28T21:08:46"/>
        <d v="2025-04-08T03:53:17"/>
        <d v="2025-05-29T21:39:37"/>
        <d v="2024-06-25T09:26:03"/>
        <d v="2024-08-17T07:11:27"/>
        <d v="2024-06-14T22:27:45"/>
        <d v="2024-11-18T00:19:28"/>
        <d v="2024-11-25T22:19:13"/>
        <d v="2025-03-26T22:53:48"/>
        <d v="2024-04-06T02:40:10"/>
        <d v="2025-05-29T03:04:59"/>
        <d v="2024-07-18T13:10:01"/>
        <d v="2024-11-07T22:43:06"/>
        <d v="2025-07-07T23:32:51"/>
        <d v="2025-05-17T09:04:36"/>
        <d v="2025-03-06T21:50:26"/>
        <d v="2024-12-29T19:09:24"/>
        <d v="2024-08-09T23:17:32"/>
        <d v="2025-04-29T15:32:25"/>
        <d v="2024-12-03T02:24:20"/>
        <d v="2025-02-13T17:31:13"/>
        <d v="2025-07-13T08:14:07"/>
        <d v="2025-07-18T23:10:55"/>
        <d v="2024-11-21T17:25:16"/>
        <d v="2024-08-10T22:20:06"/>
        <d v="2025-07-05T15:21:43"/>
        <d v="2024-05-12T01:23:25"/>
        <d v="2025-06-01T21:37:52"/>
        <d v="2024-04-18T05:38:43"/>
        <d v="2025-05-13T00:03:27"/>
        <d v="2024-12-04T15:23:25"/>
        <d v="2024-04-09T15:08:58"/>
        <d v="2024-11-29T23:07:16"/>
        <d v="2025-05-13T11:54:45"/>
        <d v="2024-09-26T07:21:31"/>
        <d v="2025-07-26T11:03:18"/>
        <d v="2024-06-23T11:29:34"/>
        <d v="2024-12-14T04:12:49"/>
        <d v="2024-12-13T05:31:56"/>
        <d v="2024-11-17T08:47:55"/>
        <d v="2025-06-02T00:31:43"/>
        <d v="2025-03-01T23:03:08"/>
        <d v="2024-04-22T17:54:13"/>
        <d v="2024-11-30T02:20:28"/>
        <d v="2024-06-17T14:45:08"/>
        <d v="2025-02-07T11:25:06"/>
        <d v="2024-06-05T11:19:30"/>
        <d v="2024-06-06T17:28:04"/>
        <d v="2024-08-27T10:19:11"/>
        <d v="2024-10-13T23:11:44"/>
        <d v="2025-04-11T03:19:49"/>
        <d v="2024-05-11T17:11:45"/>
        <d v="2025-04-08T06:04:55"/>
        <d v="2025-07-03T09:43:45"/>
        <d v="2024-03-18T18:29:52"/>
        <d v="2024-04-17T07:29:19"/>
        <d v="2024-05-09T12:15:01"/>
        <d v="2024-09-07T13:14:16"/>
        <d v="2024-06-26T19:43:28"/>
        <d v="2024-11-19T03:22:13"/>
        <d v="2024-03-06T04:48:09"/>
        <d v="2024-03-26T03:33:21"/>
        <d v="2024-06-08T14:36:40"/>
        <d v="2024-08-13T06:37:34"/>
        <d v="2024-11-17T15:15:52"/>
        <d v="2024-07-20T12:30:28"/>
        <d v="2025-06-10T17:25:42"/>
        <d v="2025-01-01T19:35:13"/>
        <d v="2025-02-22T19:39:05"/>
        <d v="2025-04-21T20:31:09"/>
        <d v="2024-03-04T11:34:14"/>
        <d v="2024-04-20T06:24:22"/>
        <d v="2025-03-11T15:06:25"/>
        <d v="2025-06-25T21:47:32"/>
        <d v="2025-04-17T22:02:41"/>
        <d v="2024-06-06T12:18:25"/>
        <d v="2024-07-31T10:15:55"/>
        <d v="2025-04-18T16:00:02"/>
        <d v="2025-06-13T14:11:37"/>
        <d v="2024-04-11T22:47:44"/>
        <d v="2025-02-20T17:16:28"/>
        <d v="2024-08-24T17:03:18"/>
        <d v="2025-02-20T08:27:40"/>
        <d v="2025-05-22T01:04:19"/>
        <d v="2024-03-08T20:19:39"/>
        <d v="2024-12-11T16:51:33"/>
        <d v="2024-10-31T21:00:46"/>
        <d v="2025-01-16T06:10:41"/>
        <d v="2024-04-07T08:51:15"/>
        <d v="2024-06-05T14:26:13"/>
        <d v="2025-08-01T12:21:26"/>
        <d v="2024-08-08T18:43:25"/>
        <d v="2024-12-14T19:24:56"/>
        <d v="2025-07-24T23:30:33"/>
        <d v="2024-09-13T14:51:01"/>
        <d v="2025-01-20T16:08:14"/>
        <d v="2025-07-03T03:29:53"/>
        <d v="2024-03-20T23:23:45"/>
        <d v="2025-04-30T07:49:34"/>
        <d v="2024-04-06T05:56:38"/>
        <d v="2025-06-09T04:38:11"/>
        <d v="2025-03-05T08:00:54"/>
        <d v="2024-05-31T15:58:07"/>
        <d v="2025-05-07T07:52:03"/>
        <d v="2024-05-21T11:22:13"/>
        <d v="2024-02-15T14:57:29"/>
        <d v="2024-09-26T13:33:32"/>
        <d v="2024-06-26T10:10:07"/>
        <d v="2025-01-15T08:06:27"/>
        <d v="2025-06-29T02:56:26"/>
        <d v="2024-08-01T22:35:56"/>
        <d v="2025-01-09T11:01:37"/>
        <d v="2025-01-28T15:05:50"/>
        <d v="2024-06-07T11:12:49"/>
        <d v="2024-04-27T03:23:02"/>
        <d v="2024-04-13T06:01:34"/>
        <d v="2025-04-14T11:12:18"/>
        <d v="2025-06-22T02:46:13"/>
        <d v="2024-10-28T17:41:05"/>
        <d v="2025-06-06T21:33:11"/>
        <d v="2024-05-12T12:45:04"/>
        <d v="2024-11-07T19:47:48"/>
        <d v="2025-02-16T08:44:08"/>
        <d v="2024-03-15T06:37:37"/>
        <d v="2024-09-11T07:03:28"/>
        <d v="2024-07-29T02:13:13"/>
        <d v="2025-02-25T15:09:46"/>
        <d v="2025-04-10T13:20:49"/>
        <d v="2024-03-29T13:29:44"/>
        <d v="2025-06-03T05:10:18"/>
        <d v="2025-04-08T05:26:45"/>
        <d v="2025-01-16T05:20:16"/>
        <d v="2025-04-04T21:17:18"/>
        <d v="2025-05-15T22:02:19"/>
        <d v="2024-04-07T15:10:35"/>
        <d v="2025-07-11T08:58:54"/>
        <d v="2025-05-14T04:21:14"/>
        <d v="2024-06-11T17:06:26"/>
        <d v="2024-10-07T17:12:39"/>
        <d v="2025-03-11T06:30:42"/>
        <d v="2024-09-23T11:45:05"/>
        <d v="2025-06-27T14:32:11"/>
        <d v="2024-07-10T10:29:43"/>
        <d v="2024-03-29T01:30:36"/>
        <d v="2024-05-28T00:01:38"/>
        <d v="2025-08-04T10:55:39"/>
        <d v="2025-03-25T12:49:58"/>
        <d v="2025-06-19T00:11:26"/>
        <d v="2025-07-03T22:23:05"/>
        <d v="2024-04-28T21:29:57"/>
        <d v="2024-06-10T20:24:53"/>
        <d v="2024-04-08T01:43:32"/>
        <d v="2025-05-05T08:09:48"/>
        <d v="2024-04-30T05:15:28"/>
        <d v="2025-02-03T06:08:00"/>
        <d v="2025-07-06T20:43:02"/>
        <d v="2025-01-10T14:30:33"/>
        <d v="2024-11-04T11:55:53"/>
        <d v="2024-08-05T03:30:08"/>
        <d v="2025-03-03T20:44:45"/>
        <d v="2024-05-03T18:40:29"/>
        <d v="2024-05-31T02:13:17"/>
        <d v="2024-11-04T17:46:05"/>
        <d v="2024-02-16T20:09:58"/>
        <d v="2024-03-27T17:34:11"/>
        <d v="2024-02-26T00:55:46"/>
        <d v="2025-02-13T18:57:57"/>
        <d v="2025-05-31T07:37:47"/>
        <d v="2024-07-01T02:49:16"/>
        <d v="2024-04-27T13:11:02"/>
        <d v="2025-02-06T02:08:45"/>
        <d v="2024-03-01T07:02:10"/>
        <d v="2025-03-30T08:54:29"/>
        <d v="2024-03-12T00:23:55"/>
        <d v="2024-05-21T00:36:48"/>
        <d v="2024-03-01T09:35:24"/>
        <d v="2024-08-18T01:50:36"/>
        <d v="2024-11-17T22:52:08"/>
        <d v="2025-06-28T14:18:37"/>
        <d v="2024-09-27T10:27:50"/>
        <d v="2024-12-18T21:30:35"/>
        <d v="2024-06-16T07:20:45"/>
        <d v="2025-07-30T05:59:16"/>
        <d v="2025-01-22T04:18:03"/>
        <d v="2025-01-18T20:03:59"/>
        <d v="2024-10-31T21:52:45"/>
        <d v="2024-09-25T16:55:23"/>
        <d v="2024-12-13T16:28:28"/>
        <d v="2024-06-19T15:24:42"/>
        <d v="2024-04-08T12:02:56"/>
        <d v="2025-05-08T00:53:58"/>
        <d v="2024-11-28T03:10:53"/>
        <d v="2024-03-23T13:42:05"/>
        <d v="2025-03-28T15:37:12"/>
        <d v="2024-04-25T07:01:09"/>
        <d v="2025-06-20T02:34:54"/>
        <d v="2024-04-25T22:10:08"/>
        <d v="2025-02-12T23:49:25"/>
        <d v="2024-10-22T00:18:48"/>
        <d v="2024-11-20T04:34:20"/>
        <d v="2024-07-24T05:03:50"/>
        <d v="2025-07-31T20:05:12"/>
        <d v="2024-03-13T09:22:28"/>
        <d v="2024-08-18T10:34:48"/>
        <d v="2024-05-09T16:04:36"/>
        <d v="2025-01-16T17:14:06"/>
        <d v="2025-02-18T00:51:08"/>
        <d v="2024-11-29T21:48:09"/>
        <d v="2025-04-11T06:43:01"/>
        <d v="2025-04-19T22:28:33"/>
        <d v="2024-02-18T16:59:26"/>
        <d v="2025-04-20T02:37:06"/>
        <d v="2025-01-24T12:49:10"/>
        <d v="2024-11-15T13:55:27"/>
        <d v="2024-07-30T03:54:57"/>
        <d v="2024-09-25T02:10:30"/>
        <d v="2025-04-29T03:00:21"/>
        <d v="2024-05-28T10:55:30"/>
        <d v="2024-08-27T03:43:37"/>
        <d v="2024-10-25T16:40:54"/>
        <d v="2024-05-29T19:23:05"/>
        <d v="2024-07-28T12:13:24"/>
        <d v="2025-06-14T11:40:55"/>
        <d v="2024-10-19T11:47:03"/>
        <d v="2024-03-12T14:10:27"/>
        <d v="2024-03-27T22:55:44"/>
        <d v="2024-08-03T05:01:34"/>
        <d v="2025-03-01T22:07:37"/>
        <d v="2025-04-26T10:34:12"/>
        <d v="2025-05-16T06:13:43"/>
        <d v="2025-05-28T02:36:57"/>
        <d v="2025-01-05T15:14:14"/>
        <d v="2024-08-29T10:30:58"/>
        <d v="2024-06-15T08:41:21"/>
        <d v="2025-06-23T04:06:47"/>
        <d v="2025-02-06T06:46:57"/>
        <d v="2025-07-02T16:02:26"/>
        <d v="2025-03-26T07:26:16"/>
        <d v="2025-06-24T21:09:39"/>
        <d v="2025-05-21T01:04:00"/>
        <d v="2024-12-07T13:35:12"/>
        <d v="2024-07-03T16:50:28"/>
        <d v="2024-06-27T19:36:56"/>
        <d v="2025-01-01T03:35:43"/>
        <d v="2024-04-13T08:42:46"/>
        <d v="2024-08-01T00:28:37"/>
        <d v="2025-03-12T00:18:06"/>
        <d v="2024-02-22T02:52:49"/>
        <d v="2025-05-31T12:37:52"/>
        <d v="2024-03-17T14:46:25"/>
        <d v="2025-08-06T05:00:56"/>
        <d v="2024-06-17T12:42:27"/>
        <d v="2025-07-31T21:06:17"/>
        <d v="2024-07-07T08:52:28"/>
        <d v="2025-01-08T15:59:23"/>
        <d v="2025-07-28T02:34:47"/>
        <d v="2024-04-21T00:34:31"/>
        <d v="2024-05-03T08:55:24"/>
        <d v="2024-12-26T14:21:10"/>
        <d v="2024-11-11T22:15:04"/>
        <d v="2024-12-29T03:19:10"/>
        <d v="2024-06-03T03:35:59"/>
        <d v="2024-06-15T01:48:51"/>
        <d v="2024-03-02T00:43:12"/>
        <d v="2024-12-26T19:28:50"/>
        <d v="2025-04-01T03:30:37"/>
        <d v="2024-04-06T21:06:46"/>
        <d v="2024-09-27T16:06:06"/>
        <d v="2024-12-18T18:23:31"/>
        <d v="2024-10-10T17:47:55"/>
        <d v="2025-07-19T19:24:31"/>
        <d v="2025-04-22T22:40:55"/>
        <d v="2025-02-22T13:58:53"/>
        <d v="2024-11-14T05:17:41"/>
        <d v="2024-09-20T11:16:21"/>
        <d v="2025-01-16T18:57:05"/>
        <d v="2024-08-09T07:29:37"/>
        <d v="2024-03-13T23:25:15"/>
        <d v="2025-01-15T05:46:17"/>
        <d v="2025-05-04T20:21:39"/>
        <d v="2024-05-25T14:00:09"/>
        <d v="2025-02-22T10:17:24"/>
        <d v="2025-01-22T04:20:10"/>
        <d v="2025-02-17T00:47:22"/>
        <d v="2025-02-25T21:03:17"/>
        <d v="2025-06-09T20:15:55"/>
        <d v="2024-06-16T17:39:41"/>
        <d v="2024-10-21T02:51:06"/>
        <d v="2025-05-13T03:31:34"/>
        <d v="2025-08-05T19:06:12"/>
        <d v="2024-10-25T15:31:41"/>
        <d v="2024-12-15T04:27:19"/>
        <d v="2025-05-29T01:40:51"/>
        <d v="2024-09-11T09:04:45"/>
        <d v="2024-12-31T02:46:46"/>
        <d v="2025-03-19T06:48:23"/>
        <d v="2025-03-26T12:14:30"/>
        <d v="2025-03-09T09:19:25"/>
        <d v="2024-10-01T01:28:01"/>
        <d v="2024-07-31T19:46:41"/>
        <d v="2024-04-28T06:19:08"/>
        <d v="2024-05-31T13:30:38"/>
        <d v="2025-04-15T20:43:38"/>
        <d v="2025-07-21T18:24:59"/>
        <d v="2024-11-07T14:04:16"/>
        <d v="2024-10-31T19:39:26"/>
        <d v="2024-03-08T18:06:09"/>
        <d v="2024-02-27T23:46:28"/>
        <d v="2024-05-15T15:51:50"/>
        <d v="2025-01-21T10:51:23"/>
        <d v="2024-11-12T23:46:59"/>
        <d v="2025-05-20T07:29:37"/>
        <d v="2025-07-16T21:23:28"/>
        <d v="2025-03-07T14:32:42"/>
        <d v="2025-04-14T04:48:41"/>
        <d v="2024-05-12T02:36:20"/>
        <d v="2024-05-04T18:02:20"/>
        <d v="2024-09-05T17:30:41"/>
        <d v="2025-07-07T16:57:23"/>
        <d v="2024-06-23T08:00:20"/>
        <d v="2024-02-27T11:53:43"/>
        <d v="2024-09-05T11:40:50"/>
        <d v="2025-06-01T21:06:47"/>
        <d v="2024-07-31T17:27:28"/>
        <d v="2025-01-07T12:57:05"/>
        <d v="2025-01-12T07:27:33"/>
        <d v="2025-08-03T16:39:26"/>
        <d v="2024-06-30T02:39:26"/>
        <d v="2024-07-02T23:19:01"/>
        <d v="2025-07-06T03:48:28"/>
        <d v="2024-08-14T11:54:55"/>
        <d v="2024-10-08T18:16:20"/>
        <d v="2025-06-07T09:46:01"/>
        <d v="2025-07-12T02:39:35"/>
        <d v="2024-07-10T14:56:06"/>
        <d v="2025-04-06T17:32:58"/>
        <d v="2025-02-24T16:00:08"/>
        <d v="2024-12-02T10:01:04"/>
        <d v="2025-03-17T18:37:10"/>
        <d v="2024-10-08T23:09:20"/>
        <d v="2025-04-28T12:15:20"/>
        <d v="2025-01-27T18:38:40"/>
        <d v="2024-08-23T02:21:54"/>
        <d v="2024-06-27T19:52:01"/>
        <d v="2025-06-07T06:09:03"/>
        <d v="2024-11-14T03:56:38"/>
        <d v="2025-04-18T12:24:01"/>
        <d v="2024-10-03T22:19:20"/>
        <d v="2025-08-04T01:33:49"/>
        <d v="2024-05-16T13:19:42"/>
        <d v="2025-02-28T17:54:16"/>
        <d v="2024-02-27T05:26:05"/>
        <d v="2024-05-12T01:32:42"/>
        <d v="2024-12-20T02:16:52"/>
        <d v="2024-09-01T02:25:11"/>
        <d v="2025-06-21T21:59:26"/>
        <d v="2024-09-25T18:33:16"/>
        <d v="2024-06-29T06:22:21"/>
        <d v="2025-06-28T00:13:25"/>
        <d v="2024-11-05T12:30:24"/>
        <d v="2024-03-02T23:59:18"/>
        <d v="2025-05-23T22:30:52"/>
        <d v="2025-04-05T20:59:58"/>
        <d v="2025-02-02T20:57:42"/>
        <d v="2024-12-11T22:04:49"/>
        <d v="2024-06-01T06:31:34"/>
        <d v="2025-01-26T21:41:15"/>
        <d v="2024-10-01T14:26:53"/>
        <d v="2025-08-01T22:11:44"/>
        <d v="2024-08-21T06:16:57"/>
        <d v="2024-05-16T04:49:01"/>
        <d v="2024-04-22T15:05:45"/>
        <d v="2025-08-07T01:52:05"/>
        <d v="2024-03-31T20:16:26"/>
        <d v="2024-03-29T12:28:51"/>
        <d v="2024-06-13T18:01:32"/>
        <d v="2025-02-09T04:27:12"/>
        <d v="2024-12-12T10:50:14"/>
        <d v="2025-02-20T13:44:48"/>
        <d v="2025-05-29T04:00:56"/>
        <d v="2024-11-11T19:24:49"/>
        <d v="2024-05-09T18:28:42"/>
        <d v="2025-05-11T21:14:00"/>
        <d v="2025-02-24T20:52:29"/>
        <d v="2024-07-21T14:40:05"/>
        <d v="2025-01-18T12:51:04"/>
        <d v="2024-08-21T21:44:00"/>
        <d v="2025-01-30T20:14:57"/>
        <d v="2024-06-30T22:22:46"/>
        <d v="2024-12-02T11:36:38"/>
        <d v="2024-08-02T22:41:33"/>
        <d v="2024-05-10T02:22:18"/>
        <d v="2024-09-13T22:06:00"/>
        <d v="2024-02-15T23:34:45"/>
        <d v="2024-07-31T00:08:43"/>
        <d v="2024-05-23T20:28:01"/>
        <d v="2024-12-11T09:14:51"/>
        <d v="2024-08-20T06:49:18"/>
        <d v="2025-06-18T03:34:06"/>
        <d v="2025-01-18T00:07:43"/>
        <d v="2025-07-17T12:41:01"/>
        <d v="2025-06-14T05:11:12"/>
        <d v="2024-08-06T09:25:44"/>
        <d v="2024-12-26T15:16:10"/>
        <d v="2024-09-01T09:47:40"/>
        <d v="2024-11-08T08:58:53"/>
        <d v="2024-09-29T07:03:17"/>
        <d v="2024-10-19T00:51:25"/>
        <d v="2025-01-23T14:44:22"/>
        <d v="2025-01-08T03:56:58"/>
        <d v="2024-06-10T23:00:53"/>
        <d v="2024-08-15T11:56:24"/>
        <d v="2024-03-23T02:23:51"/>
        <d v="2024-08-10T02:30:31"/>
        <d v="2024-07-22T14:08:41"/>
        <d v="2025-03-30T22:09:13"/>
        <d v="2024-04-24T06:08:43"/>
        <d v="2024-04-28T02:37:56"/>
        <d v="2024-09-28T22:08:24"/>
        <d v="2024-04-10T06:21:46"/>
        <d v="2024-11-04T20:34:10"/>
        <d v="2024-03-13T14:41:17"/>
        <d v="2025-07-06T21:46:31"/>
        <d v="2025-03-07T02:12:53"/>
        <d v="2025-05-13T03:49:16"/>
        <d v="2024-07-24T10:05:16"/>
        <d v="2024-10-18T04:32:17"/>
        <d v="2024-03-08T16:04:50"/>
        <d v="2024-10-24T10:29:25"/>
        <d v="2024-12-15T16:28:20"/>
        <d v="2025-02-20T20:56:12"/>
        <d v="2024-10-30T04:18:40"/>
        <d v="2025-03-08T22:14:14"/>
        <d v="2025-06-06T11:13:45"/>
        <d v="2024-06-22T00:25:34"/>
        <d v="2024-12-30T22:52:17"/>
        <d v="2025-03-20T01:11:32"/>
        <d v="2024-06-30T15:52:35"/>
        <d v="2024-09-22T22:34:18"/>
        <d v="2024-04-11T10:06:43"/>
        <d v="2024-12-05T07:26:22"/>
        <d v="2024-03-09T12:07:16"/>
        <d v="2024-06-07T14:58:41"/>
        <d v="2025-07-26T22:27:06"/>
        <d v="2025-08-06T13:14:16"/>
        <d v="2024-07-13T09:04:55"/>
        <d v="2024-10-03T12:24:47"/>
        <d v="2025-07-16T13:35:55"/>
        <d v="2025-06-25T22:47:13"/>
        <d v="2024-08-06T18:57:37"/>
        <d v="2025-05-28T21:25:07"/>
        <d v="2024-11-14T15:22:52"/>
        <d v="2024-09-28T16:24:43"/>
        <d v="2024-11-26T15:55:13"/>
        <d v="2025-04-04T09:03:21"/>
        <d v="2024-06-25T17:25:40"/>
        <d v="2025-02-25T22:12:58"/>
        <d v="2025-04-01T17:03:38"/>
        <d v="2024-04-12T08:11:51"/>
        <d v="2025-05-07T03:57:51"/>
        <d v="2024-11-06T12:49:48"/>
        <d v="2024-12-31T07:10:11"/>
        <d v="2024-03-07T02:17:19"/>
        <d v="2024-10-17T20:21:32"/>
        <d v="2025-05-22T12:37:37"/>
        <d v="2024-11-17T04:07:29"/>
        <d v="2025-04-30T19:25:03"/>
        <d v="2024-07-04T15:36:54"/>
        <d v="2025-04-08T14:23:41"/>
        <d v="2024-04-12T22:38:27"/>
        <d v="2024-09-16T07:07:27"/>
        <d v="2025-04-09T15:48:33"/>
        <d v="2024-06-21T21:37:50"/>
        <d v="2024-12-21T18:30:16"/>
        <d v="2025-04-16T19:33:08"/>
        <d v="2025-05-07T01:27:50"/>
        <d v="2025-07-11T11:46:53"/>
        <d v="2024-11-14T20:46:30"/>
        <d v="2024-03-06T08:17:59"/>
        <d v="2025-06-24T21:35:45"/>
        <d v="2025-06-17T14:17:18"/>
        <d v="2024-11-28T10:08:14"/>
        <d v="2024-12-22T13:35:50"/>
        <d v="2024-05-08T06:57:41"/>
        <d v="2024-11-09T21:22:52"/>
        <d v="2024-03-13T16:50:13"/>
        <d v="2025-07-14T00:29:57"/>
        <d v="2025-05-27T09:27:36"/>
        <d v="2024-08-14T19:31:36"/>
        <d v="2025-06-12T10:34:52"/>
        <d v="2025-05-17T06:42:50"/>
        <d v="2025-01-30T18:48:54"/>
        <d v="2025-03-19T18:26:04"/>
        <d v="2024-10-24T23:24:50"/>
        <d v="2025-05-03T23:32:10"/>
        <d v="2024-04-09T21:23:25"/>
        <d v="2025-01-07T03:57:12"/>
        <d v="2025-07-19T04:25:23"/>
        <d v="2024-04-05T15:59:25"/>
        <d v="2024-02-19T01:40:58"/>
        <d v="2024-11-23T21:01:52"/>
        <d v="2025-05-21T17:09:30"/>
        <d v="2025-04-11T23:17:19"/>
        <d v="2025-05-27T07:50:59"/>
        <d v="2025-03-17T04:00:31"/>
        <d v="2024-10-03T03:54:09"/>
        <d v="2025-07-25T22:00:11"/>
        <d v="2024-09-13T03:18:13"/>
        <d v="2024-08-11T11:11:09"/>
        <d v="2025-03-04T13:13:08"/>
        <d v="2024-07-01T06:46:57"/>
        <d v="2024-09-08T10:04:25"/>
        <d v="2024-11-19T19:08:18"/>
        <d v="2024-03-15T15:33:03"/>
        <d v="2024-08-01T02:37:45"/>
        <d v="2025-01-05T09:50:08"/>
        <d v="2024-07-28T21:02:13"/>
        <d v="2024-07-03T05:48:30"/>
        <d v="2024-12-14T06:09:10"/>
        <d v="2024-10-28T10:07:18"/>
        <d v="2025-05-15T02:33:09"/>
        <d v="2025-03-07T02:09:08"/>
        <d v="2024-11-24T17:33:52"/>
        <d v="2024-07-27T10:06:33"/>
        <d v="2024-05-28T02:04:42"/>
        <d v="2024-10-04T14:42:43"/>
        <d v="2024-10-15T15:03:26"/>
        <d v="2024-05-16T08:12:51"/>
        <d v="2024-08-19T11:49:23"/>
        <d v="2024-11-24T21:54:23"/>
        <d v="2024-12-01T07:33:45"/>
        <d v="2024-11-03T08:55:43"/>
        <d v="2025-04-22T22:04:48"/>
        <d v="2024-02-26T21:20:02"/>
        <d v="2025-03-29T14:58:07"/>
        <d v="2024-09-25T14:30:18"/>
        <d v="2024-05-29T13:48:16"/>
        <d v="2025-05-19T16:31:30"/>
        <d v="2025-07-09T17:10:04"/>
        <d v="2025-07-23T16:55:47"/>
        <d v="2024-10-06T18:12:03"/>
        <d v="2025-08-03T11:49:27"/>
        <d v="2025-01-01T05:49:25"/>
        <d v="2024-02-27T17:30:27"/>
        <d v="2024-04-04T03:45:44"/>
        <d v="2025-02-03T05:28:04"/>
        <d v="2025-02-09T17:20:34"/>
        <d v="2024-04-27T19:20:31"/>
        <d v="2024-02-28T06:32:33"/>
        <d v="2024-08-04T07:53:22"/>
        <d v="2025-03-24T08:19:27"/>
        <d v="2024-08-17T22:46:10"/>
        <d v="2025-03-07T21:51:35"/>
        <d v="2024-04-14T06:03:23"/>
        <d v="2025-07-22T07:52:09"/>
        <d v="2024-07-28T00:53:43"/>
        <d v="2025-05-21T13:50:31"/>
        <d v="2024-08-17T01:16:32"/>
        <d v="2025-01-26T14:51:10"/>
        <d v="2025-07-18T18:17:44"/>
        <d v="2025-04-06T19:14:33"/>
        <d v="2024-05-30T23:07:33"/>
        <d v="2024-03-26T06:41:54"/>
        <d v="2024-06-12T06:34:35"/>
        <d v="2024-05-15T02:41:38"/>
        <d v="2024-04-23T11:23:28"/>
        <d v="2024-08-29T20:19:36"/>
        <d v="2024-08-30T12:04:24"/>
        <d v="2025-06-04T07:43:50"/>
        <d v="2024-10-09T11:18:50"/>
        <d v="2024-11-14T10:37:55"/>
        <d v="2024-06-04T16:56:33"/>
        <d v="2024-03-19T03:47:37"/>
        <d v="2024-12-23T01:46:03"/>
        <d v="2025-05-29T15:58:04"/>
        <d v="2024-04-13T07:45:20"/>
        <d v="2024-05-11T08:39:32"/>
        <d v="2024-10-08T13:58:14"/>
        <d v="2024-08-15T08:45:39"/>
        <d v="2025-02-14T05:06:20"/>
        <d v="2025-04-14T01:09:32"/>
        <d v="2024-09-17T16:34:53"/>
        <d v="2024-04-02T13:09:40"/>
        <d v="2025-01-24T08:43:20"/>
        <d v="2025-04-03T09:16:12"/>
        <d v="2025-02-27T13:49:53"/>
        <d v="2024-04-24T11:16:41"/>
        <d v="2025-05-21T14:41:07"/>
        <d v="2024-10-13T02:05:46"/>
        <d v="2025-07-02T23:04:43"/>
        <d v="2024-04-17T19:26:27"/>
        <d v="2024-06-28T02:52:10"/>
        <d v="2025-05-28T21:41:35"/>
        <d v="2025-04-27T21:04:36"/>
        <d v="2025-06-29T14:41:39"/>
        <d v="2024-04-01T20:53:41"/>
        <d v="2024-09-05T06:55:47"/>
        <d v="2024-04-10T23:42:41"/>
        <d v="2024-12-26T12:45:51"/>
        <d v="2024-03-24T00:26:49"/>
        <d v="2025-04-18T06:05:15"/>
        <d v="2025-06-18T20:54:07"/>
        <d v="2024-08-01T21:38:11"/>
        <d v="2025-06-11T00:57:07"/>
        <d v="2024-12-29T05:21:30"/>
        <d v="2024-10-30T06:50:41"/>
        <d v="2024-03-07T20:32:40"/>
        <d v="2024-12-22T23:55:22"/>
        <d v="2025-08-02T14:10:53"/>
        <d v="2024-08-04T21:23:19"/>
        <d v="2024-07-03T14:12:32"/>
        <d v="2024-04-15T13:28:00"/>
        <d v="2025-05-08T21:04:31"/>
        <d v="2024-08-28T12:09:29"/>
        <d v="2024-05-28T15:40:18"/>
        <d v="2024-12-07T01:27:10"/>
        <d v="2024-07-30T22:45:56"/>
        <d v="2024-04-25T01:29:13"/>
        <d v="2025-03-26T23:37:43"/>
        <d v="2025-03-24T19:04:20"/>
        <d v="2024-04-20T03:13:20"/>
        <d v="2025-07-30T18:37:12"/>
        <d v="2024-03-02T10:06:28"/>
        <d v="2025-01-28T00:22:21"/>
        <d v="2025-02-15T20:21:06"/>
        <d v="2025-04-30T11:41:10"/>
        <d v="2024-07-04T12:42:38"/>
        <d v="2024-09-05T18:50:23"/>
        <d v="2024-08-24T05:01:14"/>
        <d v="2025-08-06T15:01:57"/>
        <d v="2025-07-14T14:40:49"/>
        <d v="2024-06-30T11:00:50"/>
        <d v="2024-05-28T17:47:34"/>
        <d v="2024-09-05T05:54:24"/>
        <d v="2024-08-09T16:39:43"/>
        <d v="2024-05-19T22:36:20"/>
        <d v="2025-02-15T16:28:01"/>
        <d v="2024-03-22T13:32:17"/>
        <d v="2024-12-22T07:08:04"/>
        <d v="2024-07-04T16:57:01"/>
        <d v="2025-01-11T12:53:23"/>
        <d v="2025-08-02T14:18:14"/>
        <d v="2024-11-14T07:03:01"/>
        <d v="2025-05-24T21:08:04"/>
        <d v="2024-08-13T20:04:36"/>
        <d v="2025-05-13T06:03:36"/>
        <d v="2024-03-15T22:55:24"/>
        <d v="2025-03-05T00:18:02"/>
        <d v="2024-03-10T06:13:49"/>
        <d v="2024-11-02T05:44:35"/>
        <d v="2024-10-21T11:06:11"/>
        <d v="2025-01-05T12:12:25"/>
        <d v="2024-11-24T06:47:40"/>
        <d v="2024-08-13T13:49:31"/>
        <d v="2024-07-10T02:20:08"/>
        <d v="2025-02-22T21:39:46"/>
        <d v="2024-10-14T16:41:23"/>
        <d v="2025-02-09T20:40:44"/>
        <d v="2024-05-11T09:29:20"/>
        <d v="2024-10-18T07:19:37"/>
        <d v="2025-01-24T22:04:52"/>
        <d v="2024-06-02T08:55:55"/>
        <d v="2024-08-11T19:18:27"/>
        <d v="2025-03-11T12:04:30"/>
        <d v="2025-02-16T11:21:07"/>
        <d v="2024-04-26T22:12:37"/>
        <d v="2025-04-24T21:13:34"/>
        <d v="2025-04-28T02:24:19"/>
        <d v="2025-07-04T22:15:19"/>
        <d v="2024-07-02T20:53:40"/>
        <d v="2024-12-19T01:07:32"/>
        <d v="2025-03-29T14:40:24"/>
        <d v="2025-01-10T11:17:16"/>
        <d v="2024-10-11T05:08:00"/>
        <d v="2024-12-30T07:15:44"/>
        <d v="2024-10-19T21:20:42"/>
        <d v="2025-06-15T09:35:48"/>
        <d v="2025-02-19T05:51:00"/>
        <d v="2024-09-29T23:06:21"/>
        <d v="2025-03-30T19:48:46"/>
        <d v="2025-03-02T22:52:08"/>
        <d v="2024-07-09T12:18:08"/>
        <d v="2025-03-21T09:17:40"/>
        <d v="2025-05-06T10:53:03"/>
        <d v="2024-05-17T14:13:18"/>
        <d v="2024-03-18T04:05:47"/>
        <d v="2025-03-27T14:43:02"/>
        <d v="2025-07-12T16:35:32"/>
        <d v="2025-04-15T02:37:21"/>
        <d v="2025-02-23T23:38:19"/>
        <d v="2025-06-15T15:09:41"/>
        <d v="2024-10-23T13:39:44"/>
        <d v="2024-08-01T13:23:44"/>
        <d v="2025-01-27T05:50:48"/>
        <d v="2025-05-16T14:25:00"/>
        <d v="2024-09-26T03:22:29"/>
        <d v="2025-02-11T03:48:02"/>
        <d v="2025-01-27T19:40:24"/>
        <d v="2024-07-01T02:38:19"/>
        <d v="2024-12-15T10:13:33"/>
        <d v="2024-10-13T10:39:33"/>
        <d v="2025-02-27T03:15:37"/>
        <d v="2025-02-02T18:08:15"/>
        <d v="2025-03-31T01:21:36"/>
        <d v="2024-12-10T13:19:12"/>
        <d v="2024-08-28T13:36:36"/>
        <d v="2025-02-26T19:28:04"/>
        <d v="2025-04-27T13:30:54"/>
        <d v="2024-12-02T13:06:57"/>
        <d v="2024-11-29T19:26:17"/>
        <d v="2025-02-18T05:32:34"/>
        <d v="2024-07-21T13:51:31"/>
        <d v="2024-11-04T05:53:59"/>
        <d v="2025-04-25T11:27:06"/>
        <d v="2025-04-19T17:05:28"/>
        <d v="2024-06-08T03:50:11"/>
        <d v="2024-05-31T04:51:46"/>
        <d v="2024-12-20T14:21:50"/>
        <d v="2024-11-22T01:49:02"/>
        <d v="2025-07-18T18:13:25"/>
        <d v="2025-03-29T22:11:08"/>
        <d v="2025-06-24T07:19:07"/>
        <d v="2025-04-01T02:24:02"/>
        <d v="2025-06-21T01:43:07"/>
        <d v="2024-12-07T02:51:31"/>
        <d v="2024-08-17T19:11:27"/>
        <d v="2024-04-22T12:33:44"/>
        <d v="2025-04-18T04:58:58"/>
        <d v="2024-12-16T19:16:40"/>
        <d v="2024-12-10T11:02:39"/>
        <d v="2024-12-26T04:32:27"/>
        <d v="2024-05-26T16:51:50"/>
        <d v="2025-03-24T19:07:36"/>
        <d v="2025-02-26T21:43:06"/>
        <d v="2024-09-02T20:41:03"/>
        <d v="2025-05-25T02:29:07"/>
        <d v="2024-03-04T11:56:33"/>
        <d v="2024-04-28T19:25:39"/>
        <d v="2025-07-04T11:06:08"/>
        <d v="2025-03-26T04:03:09"/>
        <d v="2024-02-23T02:04:41"/>
        <d v="2025-01-19T01:41:37"/>
        <d v="2024-11-12T17:15:27"/>
        <d v="2024-12-01T17:21:34"/>
        <d v="2024-09-22T17:51:48"/>
        <d v="2024-06-29T19:32:12"/>
        <d v="2024-04-19T16:44:35"/>
        <d v="2025-01-10T15:37:14"/>
        <d v="2024-10-13T08:11:48"/>
        <d v="2024-07-02T22:12:06"/>
        <d v="2025-04-28T12:46:41"/>
        <d v="2024-02-21T04:38:57"/>
        <d v="2024-02-19T08:41:19"/>
        <d v="2025-05-03T05:19:31"/>
        <d v="2025-06-23T07:40:48"/>
        <d v="2024-09-15T15:25:19"/>
        <d v="2025-06-25T03:16:04"/>
        <d v="2025-07-04T03:40:39"/>
        <d v="2024-12-27T17:10:02"/>
        <d v="2024-02-15T19:47:14"/>
        <d v="2025-01-10T04:06:55"/>
        <d v="2024-05-18T20:32:32"/>
        <d v="2025-02-16T09:15:07"/>
        <d v="2025-02-08T11:10:32"/>
        <d v="2025-03-02T20:32:32"/>
        <d v="2024-07-20T06:24:03"/>
        <d v="2024-05-29T08:34:30"/>
        <d v="2024-03-05T11:44:48"/>
      </sharedItems>
      <fieldGroup par="20"/>
    </cacheField>
    <cacheField name="Year" numFmtId="0">
      <sharedItems containsSemiMixedTypes="0" containsString="0" containsNumber="1" containsInteger="1" minValue="2024" maxValue="2025" count="2">
        <n v="2024"/>
        <n v="2025"/>
      </sharedItems>
    </cacheField>
    <cacheField name="Month" numFmtId="0">
      <sharedItems/>
    </cacheField>
    <cacheField name="Months (purchase_date)" numFmtId="0" databaseField="0">
      <fieldGroup base="15">
        <rangePr groupBy="months" startDate="2024-02-15T14:10:42" endDate="2025-08-07T22:11:32"/>
        <groupItems count="14">
          <s v="&lt;15-02-2024"/>
          <s v="Jan"/>
          <s v="Feb"/>
          <s v="Mar"/>
          <s v="Apr"/>
          <s v="May"/>
          <s v="Jun"/>
          <s v="Jul"/>
          <s v="Aug"/>
          <s v="Sep"/>
          <s v="Oct"/>
          <s v="Nov"/>
          <s v="Dec"/>
          <s v="&gt;07-08-2025"/>
        </groupItems>
      </fieldGroup>
    </cacheField>
    <cacheField name="Quarters (purchase_date)" numFmtId="0" databaseField="0">
      <fieldGroup base="15">
        <rangePr groupBy="quarters" startDate="2024-02-15T14:10:42" endDate="2025-08-07T22:11:32"/>
        <groupItems count="6">
          <s v="&lt;15-02-2024"/>
          <s v="Qtr1"/>
          <s v="Qtr2"/>
          <s v="Qtr3"/>
          <s v="Qtr4"/>
          <s v="&gt;07-08-2025"/>
        </groupItems>
      </fieldGroup>
    </cacheField>
    <cacheField name="Years (purchase_date)" numFmtId="0" databaseField="0">
      <fieldGroup base="15">
        <rangePr groupBy="years" startDate="2024-02-15T14:10:42" endDate="2025-08-07T22:11:32"/>
        <groupItems count="4">
          <s v="&lt;15-02-2024"/>
          <s v="2024"/>
          <s v="2025"/>
          <s v="&gt;07-08-2025"/>
        </groupItems>
      </fieldGroup>
    </cacheField>
  </cacheFields>
  <extLst>
    <ext xmlns:x14="http://schemas.microsoft.com/office/spreadsheetml/2009/9/main" uri="{725AE2AE-9491-48be-B2B4-4EB974FC3084}">
      <x14:pivotCacheDefinition pivotCacheId="994334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s v="DO-20240910-11568"/>
    <x v="0"/>
    <x v="0"/>
    <x v="0"/>
    <x v="0"/>
    <x v="0"/>
    <x v="0"/>
    <x v="0"/>
    <n v="187.31"/>
    <n v="20"/>
    <x v="0"/>
    <n v="3746.2"/>
    <n v="3558.89"/>
    <n v="187.30999999999995"/>
    <x v="0"/>
    <x v="0"/>
    <x v="0"/>
    <s v="Sep"/>
  </r>
  <r>
    <s v="LOW-20241106-63550"/>
    <x v="1"/>
    <x v="1"/>
    <x v="1"/>
    <x v="1"/>
    <x v="0"/>
    <x v="1"/>
    <x v="1"/>
    <n v="29.88"/>
    <n v="75"/>
    <x v="1"/>
    <n v="2241"/>
    <n v="1904.85"/>
    <n v="336.15000000000009"/>
    <x v="1"/>
    <x v="1"/>
    <x v="0"/>
    <s v="Nov"/>
  </r>
  <r>
    <s v="HAR-20240516-41194"/>
    <x v="2"/>
    <x v="2"/>
    <x v="2"/>
    <x v="2"/>
    <x v="1"/>
    <x v="2"/>
    <x v="2"/>
    <n v="497.18"/>
    <n v="60"/>
    <x v="2"/>
    <n v="29830.799999999999"/>
    <n v="22373.1"/>
    <n v="7457.7000000000007"/>
    <x v="0"/>
    <x v="2"/>
    <x v="0"/>
    <s v="May"/>
  </r>
  <r>
    <s v="LOW-20241110-17341"/>
    <x v="1"/>
    <x v="3"/>
    <x v="3"/>
    <x v="3"/>
    <x v="2"/>
    <x v="3"/>
    <x v="3"/>
    <n v="155.18"/>
    <n v="10"/>
    <x v="1"/>
    <n v="1551.8"/>
    <n v="1319.03"/>
    <n v="232.76999999999998"/>
    <x v="2"/>
    <x v="3"/>
    <x v="0"/>
    <s v="Nov"/>
  </r>
  <r>
    <s v="HAR-20240724-68170"/>
    <x v="2"/>
    <x v="4"/>
    <x v="4"/>
    <x v="4"/>
    <x v="3"/>
    <x v="4"/>
    <x v="4"/>
    <n v="799.08"/>
    <n v="1"/>
    <x v="3"/>
    <n v="799.08"/>
    <n v="799.08"/>
    <n v="0"/>
    <x v="3"/>
    <x v="4"/>
    <x v="0"/>
    <s v="Jul"/>
  </r>
  <r>
    <s v="CON-20240317-39471"/>
    <x v="3"/>
    <x v="5"/>
    <x v="5"/>
    <x v="5"/>
    <x v="0"/>
    <x v="5"/>
    <x v="5"/>
    <n v="24.68"/>
    <n v="30"/>
    <x v="4"/>
    <n v="740.4"/>
    <n v="607.13"/>
    <n v="133.26999999999998"/>
    <x v="2"/>
    <x v="5"/>
    <x v="0"/>
    <s v="Mar"/>
  </r>
  <r>
    <s v="ACE-20250723-12817"/>
    <x v="4"/>
    <x v="6"/>
    <x v="6"/>
    <x v="6"/>
    <x v="4"/>
    <x v="6"/>
    <x v="6"/>
    <n v="1989.69"/>
    <n v="12"/>
    <x v="0"/>
    <n v="23876.28"/>
    <n v="22682.47"/>
    <n v="1193.8099999999977"/>
    <x v="4"/>
    <x v="6"/>
    <x v="1"/>
    <s v="Jul"/>
  </r>
  <r>
    <s v="ACE-20240712-93941"/>
    <x v="4"/>
    <x v="7"/>
    <x v="7"/>
    <x v="7"/>
    <x v="0"/>
    <x v="7"/>
    <x v="7"/>
    <n v="3.76"/>
    <n v="295"/>
    <x v="3"/>
    <n v="1109.2"/>
    <n v="1109.2"/>
    <n v="0"/>
    <x v="1"/>
    <x v="7"/>
    <x v="0"/>
    <s v="Jul"/>
  </r>
  <r>
    <s v="LOW-20240516-70955"/>
    <x v="1"/>
    <x v="8"/>
    <x v="8"/>
    <x v="8"/>
    <x v="5"/>
    <x v="8"/>
    <x v="8"/>
    <n v="490.01"/>
    <n v="8"/>
    <x v="5"/>
    <n v="3920.08"/>
    <n v="3528.07"/>
    <n v="392.00999999999976"/>
    <x v="3"/>
    <x v="8"/>
    <x v="0"/>
    <s v="May"/>
  </r>
  <r>
    <s v="MEN-20240506-54477"/>
    <x v="5"/>
    <x v="9"/>
    <x v="9"/>
    <x v="9"/>
    <x v="6"/>
    <x v="9"/>
    <x v="9"/>
    <n v="1340.35"/>
    <n v="1"/>
    <x v="3"/>
    <n v="1340.35"/>
    <n v="1340.35"/>
    <n v="0"/>
    <x v="5"/>
    <x v="9"/>
    <x v="0"/>
    <s v="May"/>
  </r>
  <r>
    <s v="LOW-20240227-51049"/>
    <x v="1"/>
    <x v="10"/>
    <x v="10"/>
    <x v="10"/>
    <x v="3"/>
    <x v="10"/>
    <x v="10"/>
    <n v="1804.3"/>
    <n v="6"/>
    <x v="3"/>
    <n v="10825.8"/>
    <n v="10825.8"/>
    <n v="0"/>
    <x v="0"/>
    <x v="10"/>
    <x v="0"/>
    <s v="Feb"/>
  </r>
  <r>
    <s v="84-20240512-36897"/>
    <x v="6"/>
    <x v="11"/>
    <x v="11"/>
    <x v="11"/>
    <x v="7"/>
    <x v="11"/>
    <x v="6"/>
    <n v="320.58999999999997"/>
    <n v="5"/>
    <x v="5"/>
    <n v="1602.95"/>
    <n v="1442.65"/>
    <n v="160.29999999999995"/>
    <x v="0"/>
    <x v="11"/>
    <x v="0"/>
    <s v="May"/>
  </r>
  <r>
    <s v="CON-20240919-17854"/>
    <x v="3"/>
    <x v="12"/>
    <x v="12"/>
    <x v="12"/>
    <x v="8"/>
    <x v="12"/>
    <x v="11"/>
    <n v="348.02"/>
    <n v="5"/>
    <x v="3"/>
    <n v="1740.1"/>
    <n v="1740.1"/>
    <n v="0"/>
    <x v="5"/>
    <x v="12"/>
    <x v="0"/>
    <s v="Sep"/>
  </r>
  <r>
    <s v="FLO-20250204-51705"/>
    <x v="7"/>
    <x v="13"/>
    <x v="13"/>
    <x v="13"/>
    <x v="5"/>
    <x v="13"/>
    <x v="3"/>
    <n v="558.33000000000004"/>
    <n v="2"/>
    <x v="3"/>
    <n v="1116.6600000000001"/>
    <n v="1116.6600000000001"/>
    <n v="0"/>
    <x v="0"/>
    <x v="13"/>
    <x v="1"/>
    <s v="Feb"/>
  </r>
  <r>
    <s v="LOW-20240921-28948"/>
    <x v="1"/>
    <x v="14"/>
    <x v="14"/>
    <x v="14"/>
    <x v="9"/>
    <x v="14"/>
    <x v="12"/>
    <n v="9.6999999999999993"/>
    <n v="2"/>
    <x v="5"/>
    <n v="19.399999999999999"/>
    <n v="17.46"/>
    <n v="1.9399999999999977"/>
    <x v="3"/>
    <x v="14"/>
    <x v="0"/>
    <s v="Sep"/>
  </r>
  <r>
    <s v="CON-20241109-72842"/>
    <x v="3"/>
    <x v="15"/>
    <x v="15"/>
    <x v="15"/>
    <x v="10"/>
    <x v="15"/>
    <x v="13"/>
    <n v="3.07"/>
    <n v="238"/>
    <x v="2"/>
    <n v="730.66"/>
    <n v="548"/>
    <n v="182.65999999999997"/>
    <x v="4"/>
    <x v="15"/>
    <x v="0"/>
    <s v="Nov"/>
  </r>
  <r>
    <s v="HAR-20240604-27408"/>
    <x v="2"/>
    <x v="16"/>
    <x v="16"/>
    <x v="16"/>
    <x v="11"/>
    <x v="16"/>
    <x v="3"/>
    <n v="198.15"/>
    <n v="2"/>
    <x v="3"/>
    <n v="396.3"/>
    <n v="396.3"/>
    <n v="0"/>
    <x v="2"/>
    <x v="16"/>
    <x v="0"/>
    <s v="Jun"/>
  </r>
  <r>
    <s v="ACE-20240618-91145"/>
    <x v="4"/>
    <x v="17"/>
    <x v="17"/>
    <x v="13"/>
    <x v="5"/>
    <x v="17"/>
    <x v="9"/>
    <n v="1.71"/>
    <n v="289"/>
    <x v="1"/>
    <n v="494.19"/>
    <n v="420.06"/>
    <n v="74.13"/>
    <x v="6"/>
    <x v="17"/>
    <x v="0"/>
    <s v="Jun"/>
  </r>
  <r>
    <s v="COS-20250630-61444"/>
    <x v="8"/>
    <x v="18"/>
    <x v="18"/>
    <x v="17"/>
    <x v="12"/>
    <x v="18"/>
    <x v="3"/>
    <n v="95.11"/>
    <n v="100"/>
    <x v="1"/>
    <n v="9511"/>
    <n v="8084.35"/>
    <n v="1426.6499999999996"/>
    <x v="2"/>
    <x v="18"/>
    <x v="1"/>
    <s v="Jun"/>
  </r>
  <r>
    <s v="ACE-20250624-91914"/>
    <x v="4"/>
    <x v="19"/>
    <x v="19"/>
    <x v="18"/>
    <x v="6"/>
    <x v="19"/>
    <x v="9"/>
    <n v="564.32000000000005"/>
    <n v="8"/>
    <x v="3"/>
    <n v="4514.5600000000004"/>
    <n v="4514.5600000000004"/>
    <n v="0"/>
    <x v="5"/>
    <x v="19"/>
    <x v="1"/>
    <s v="Jun"/>
  </r>
  <r>
    <s v="HAR-20250307-82670"/>
    <x v="2"/>
    <x v="20"/>
    <x v="20"/>
    <x v="19"/>
    <x v="10"/>
    <x v="20"/>
    <x v="14"/>
    <n v="210.89"/>
    <n v="75"/>
    <x v="3"/>
    <n v="15816.75"/>
    <n v="15816.75"/>
    <n v="0"/>
    <x v="4"/>
    <x v="20"/>
    <x v="1"/>
    <s v="Mar"/>
  </r>
  <r>
    <s v="LOW-20241123-23858"/>
    <x v="1"/>
    <x v="21"/>
    <x v="21"/>
    <x v="7"/>
    <x v="13"/>
    <x v="21"/>
    <x v="15"/>
    <n v="91.61"/>
    <n v="2"/>
    <x v="3"/>
    <n v="183.22"/>
    <n v="183.22"/>
    <n v="0"/>
    <x v="0"/>
    <x v="21"/>
    <x v="0"/>
    <s v="Nov"/>
  </r>
  <r>
    <s v="DO-20241105-79168"/>
    <x v="0"/>
    <x v="22"/>
    <x v="22"/>
    <x v="20"/>
    <x v="0"/>
    <x v="22"/>
    <x v="14"/>
    <n v="1.1499999999999999"/>
    <n v="64"/>
    <x v="2"/>
    <n v="73.599999999999994"/>
    <n v="55.2"/>
    <n v="18.399999999999991"/>
    <x v="5"/>
    <x v="22"/>
    <x v="0"/>
    <s v="Nov"/>
  </r>
  <r>
    <s v="DO-20240303-80533"/>
    <x v="0"/>
    <x v="23"/>
    <x v="23"/>
    <x v="20"/>
    <x v="0"/>
    <x v="23"/>
    <x v="5"/>
    <n v="101.64"/>
    <n v="5"/>
    <x v="5"/>
    <n v="508.2"/>
    <n v="457.38"/>
    <n v="50.819999999999993"/>
    <x v="1"/>
    <x v="23"/>
    <x v="0"/>
    <s v="Mar"/>
  </r>
  <r>
    <s v="ACE-20250721-38719"/>
    <x v="4"/>
    <x v="8"/>
    <x v="8"/>
    <x v="8"/>
    <x v="9"/>
    <x v="24"/>
    <x v="12"/>
    <n v="2787.37"/>
    <n v="20"/>
    <x v="6"/>
    <n v="55747.4"/>
    <n v="44597.919999999998"/>
    <n v="11149.480000000003"/>
    <x v="5"/>
    <x v="24"/>
    <x v="1"/>
    <s v="Jul"/>
  </r>
  <r>
    <s v="MEN-20240815-10720"/>
    <x v="5"/>
    <x v="24"/>
    <x v="24"/>
    <x v="21"/>
    <x v="7"/>
    <x v="25"/>
    <x v="4"/>
    <n v="123.82"/>
    <n v="25"/>
    <x v="6"/>
    <n v="3095.5"/>
    <n v="2476.4"/>
    <n v="619.09999999999991"/>
    <x v="1"/>
    <x v="25"/>
    <x v="0"/>
    <s v="Aug"/>
  </r>
  <r>
    <s v="DO-20240404-40227"/>
    <x v="0"/>
    <x v="25"/>
    <x v="25"/>
    <x v="2"/>
    <x v="13"/>
    <x v="26"/>
    <x v="2"/>
    <n v="4.63"/>
    <n v="302"/>
    <x v="6"/>
    <n v="1398.26"/>
    <n v="1118.6099999999999"/>
    <n v="279.65000000000009"/>
    <x v="5"/>
    <x v="26"/>
    <x v="0"/>
    <s v="Apr"/>
  </r>
  <r>
    <s v="DO-20250730-68390"/>
    <x v="0"/>
    <x v="26"/>
    <x v="26"/>
    <x v="13"/>
    <x v="2"/>
    <x v="27"/>
    <x v="14"/>
    <n v="1412.96"/>
    <n v="8"/>
    <x v="3"/>
    <n v="11303.68"/>
    <n v="11303.68"/>
    <n v="0"/>
    <x v="3"/>
    <x v="27"/>
    <x v="1"/>
    <s v="Jul"/>
  </r>
  <r>
    <s v="CON-20241203-30851"/>
    <x v="3"/>
    <x v="27"/>
    <x v="27"/>
    <x v="22"/>
    <x v="14"/>
    <x v="28"/>
    <x v="9"/>
    <n v="627.5"/>
    <n v="15"/>
    <x v="3"/>
    <n v="9412.5"/>
    <n v="9412.5"/>
    <n v="0"/>
    <x v="5"/>
    <x v="28"/>
    <x v="0"/>
    <s v="Dec"/>
  </r>
  <r>
    <s v="DO-20240321-19427"/>
    <x v="0"/>
    <x v="28"/>
    <x v="28"/>
    <x v="10"/>
    <x v="8"/>
    <x v="29"/>
    <x v="16"/>
    <n v="393.12"/>
    <n v="4"/>
    <x v="3"/>
    <n v="1572.48"/>
    <n v="1572.48"/>
    <n v="0"/>
    <x v="7"/>
    <x v="29"/>
    <x v="0"/>
    <s v="Mar"/>
  </r>
  <r>
    <s v="84-20240403-90737"/>
    <x v="6"/>
    <x v="29"/>
    <x v="29"/>
    <x v="9"/>
    <x v="2"/>
    <x v="30"/>
    <x v="16"/>
    <n v="289.91000000000003"/>
    <n v="40"/>
    <x v="1"/>
    <n v="11596.4"/>
    <n v="9856.94"/>
    <n v="1739.4599999999991"/>
    <x v="4"/>
    <x v="30"/>
    <x v="0"/>
    <s v="Apr"/>
  </r>
  <r>
    <s v="LOW-20240326-44041"/>
    <x v="1"/>
    <x v="30"/>
    <x v="30"/>
    <x v="23"/>
    <x v="7"/>
    <x v="31"/>
    <x v="2"/>
    <n v="589.21"/>
    <n v="2"/>
    <x v="3"/>
    <n v="1178.42"/>
    <n v="1178.42"/>
    <n v="0"/>
    <x v="3"/>
    <x v="31"/>
    <x v="0"/>
    <s v="Mar"/>
  </r>
  <r>
    <s v="LOW-20240615-48008"/>
    <x v="1"/>
    <x v="31"/>
    <x v="31"/>
    <x v="24"/>
    <x v="9"/>
    <x v="32"/>
    <x v="15"/>
    <n v="1402.85"/>
    <n v="2"/>
    <x v="3"/>
    <n v="2805.7"/>
    <n v="2805.7"/>
    <n v="0"/>
    <x v="6"/>
    <x v="32"/>
    <x v="0"/>
    <s v="Jun"/>
  </r>
  <r>
    <s v="THE-20241210-87550"/>
    <x v="9"/>
    <x v="32"/>
    <x v="32"/>
    <x v="25"/>
    <x v="6"/>
    <x v="33"/>
    <x v="9"/>
    <n v="455.9"/>
    <n v="10"/>
    <x v="1"/>
    <n v="4559"/>
    <n v="3875.15"/>
    <n v="683.84999999999991"/>
    <x v="6"/>
    <x v="33"/>
    <x v="0"/>
    <s v="Dec"/>
  </r>
  <r>
    <s v="FLO-20240828-11562"/>
    <x v="7"/>
    <x v="33"/>
    <x v="33"/>
    <x v="9"/>
    <x v="15"/>
    <x v="34"/>
    <x v="17"/>
    <n v="964.03"/>
    <n v="8"/>
    <x v="3"/>
    <n v="7712.24"/>
    <n v="7712.24"/>
    <n v="0"/>
    <x v="7"/>
    <x v="34"/>
    <x v="0"/>
    <s v="Aug"/>
  </r>
  <r>
    <s v="WAL-20250716-87532"/>
    <x v="10"/>
    <x v="34"/>
    <x v="34"/>
    <x v="26"/>
    <x v="4"/>
    <x v="35"/>
    <x v="18"/>
    <n v="940.74"/>
    <n v="12"/>
    <x v="0"/>
    <n v="11288.88"/>
    <n v="10724.44"/>
    <n v="564.43999999999869"/>
    <x v="0"/>
    <x v="35"/>
    <x v="1"/>
    <s v="Jul"/>
  </r>
  <r>
    <s v="THE-20250604-94809"/>
    <x v="9"/>
    <x v="35"/>
    <x v="35"/>
    <x v="26"/>
    <x v="4"/>
    <x v="36"/>
    <x v="15"/>
    <n v="5.32"/>
    <n v="262"/>
    <x v="6"/>
    <n v="1393.84"/>
    <n v="1115.07"/>
    <n v="278.77"/>
    <x v="4"/>
    <x v="36"/>
    <x v="1"/>
    <s v="Jun"/>
  </r>
  <r>
    <s v="WAL-20250801-51979"/>
    <x v="10"/>
    <x v="36"/>
    <x v="36"/>
    <x v="27"/>
    <x v="12"/>
    <x v="37"/>
    <x v="4"/>
    <n v="566.41999999999996"/>
    <n v="60"/>
    <x v="3"/>
    <n v="33985.199999999997"/>
    <n v="33985.199999999997"/>
    <n v="0"/>
    <x v="1"/>
    <x v="37"/>
    <x v="1"/>
    <s v="Aug"/>
  </r>
  <r>
    <s v="84-20250630-27009"/>
    <x v="6"/>
    <x v="37"/>
    <x v="37"/>
    <x v="28"/>
    <x v="1"/>
    <x v="38"/>
    <x v="14"/>
    <n v="437.72"/>
    <n v="6"/>
    <x v="5"/>
    <n v="2626.32"/>
    <n v="2363.69"/>
    <n v="262.63000000000011"/>
    <x v="2"/>
    <x v="38"/>
    <x v="1"/>
    <s v="Jun"/>
  </r>
  <r>
    <s v="COS-20250201-83251"/>
    <x v="8"/>
    <x v="38"/>
    <x v="38"/>
    <x v="21"/>
    <x v="9"/>
    <x v="39"/>
    <x v="2"/>
    <n v="541.16999999999996"/>
    <n v="6"/>
    <x v="3"/>
    <n v="3247.02"/>
    <n v="3247.02"/>
    <n v="0"/>
    <x v="4"/>
    <x v="39"/>
    <x v="1"/>
    <s v="Feb"/>
  </r>
  <r>
    <s v="LOW-20250304-96417"/>
    <x v="1"/>
    <x v="39"/>
    <x v="39"/>
    <x v="29"/>
    <x v="10"/>
    <x v="40"/>
    <x v="2"/>
    <n v="175"/>
    <n v="5"/>
    <x v="0"/>
    <n v="875"/>
    <n v="831.25"/>
    <n v="43.75"/>
    <x v="5"/>
    <x v="40"/>
    <x v="1"/>
    <s v="Mar"/>
  </r>
  <r>
    <s v="84-20241203-64404"/>
    <x v="6"/>
    <x v="40"/>
    <x v="40"/>
    <x v="13"/>
    <x v="11"/>
    <x v="41"/>
    <x v="12"/>
    <n v="209.89"/>
    <n v="2"/>
    <x v="5"/>
    <n v="419.78"/>
    <n v="377.8"/>
    <n v="41.979999999999961"/>
    <x v="7"/>
    <x v="41"/>
    <x v="0"/>
    <s v="Dec"/>
  </r>
  <r>
    <s v="FLO-20240915-63293"/>
    <x v="7"/>
    <x v="41"/>
    <x v="41"/>
    <x v="30"/>
    <x v="12"/>
    <x v="42"/>
    <x v="1"/>
    <n v="939.18"/>
    <n v="12"/>
    <x v="1"/>
    <n v="11270.16"/>
    <n v="9579.64"/>
    <n v="1690.5200000000004"/>
    <x v="5"/>
    <x v="42"/>
    <x v="0"/>
    <s v="Sep"/>
  </r>
  <r>
    <s v="CON-20240310-72764"/>
    <x v="3"/>
    <x v="42"/>
    <x v="42"/>
    <x v="19"/>
    <x v="16"/>
    <x v="43"/>
    <x v="19"/>
    <n v="102.18"/>
    <n v="1"/>
    <x v="7"/>
    <n v="102.18"/>
    <n v="99.11"/>
    <n v="3.0700000000000074"/>
    <x v="2"/>
    <x v="43"/>
    <x v="0"/>
    <s v="Mar"/>
  </r>
  <r>
    <s v="LOW-20250705-98607"/>
    <x v="1"/>
    <x v="43"/>
    <x v="43"/>
    <x v="31"/>
    <x v="13"/>
    <x v="44"/>
    <x v="2"/>
    <n v="480.4"/>
    <n v="25"/>
    <x v="4"/>
    <n v="12010"/>
    <n v="9848.2000000000007"/>
    <n v="2161.7999999999993"/>
    <x v="2"/>
    <x v="44"/>
    <x v="1"/>
    <s v="Jul"/>
  </r>
  <r>
    <s v="HAR-20241222-69268"/>
    <x v="2"/>
    <x v="44"/>
    <x v="44"/>
    <x v="28"/>
    <x v="7"/>
    <x v="45"/>
    <x v="16"/>
    <n v="177.04"/>
    <n v="12"/>
    <x v="0"/>
    <n v="2124.48"/>
    <n v="2018.26"/>
    <n v="106.22000000000003"/>
    <x v="5"/>
    <x v="45"/>
    <x v="0"/>
    <s v="Dec"/>
  </r>
  <r>
    <s v="84-20240326-19338"/>
    <x v="6"/>
    <x v="45"/>
    <x v="45"/>
    <x v="32"/>
    <x v="6"/>
    <x v="46"/>
    <x v="2"/>
    <n v="11.92"/>
    <n v="20"/>
    <x v="6"/>
    <n v="238.4"/>
    <n v="190.72"/>
    <n v="47.680000000000007"/>
    <x v="6"/>
    <x v="46"/>
    <x v="0"/>
    <s v="Mar"/>
  </r>
  <r>
    <s v="WAL-20240823-72535"/>
    <x v="10"/>
    <x v="46"/>
    <x v="46"/>
    <x v="29"/>
    <x v="3"/>
    <x v="47"/>
    <x v="13"/>
    <n v="672.01"/>
    <n v="12"/>
    <x v="1"/>
    <n v="8064.12"/>
    <n v="6854.5"/>
    <n v="1209.6199999999999"/>
    <x v="2"/>
    <x v="47"/>
    <x v="0"/>
    <s v="Aug"/>
  </r>
  <r>
    <s v="THE-20240326-32557"/>
    <x v="9"/>
    <x v="47"/>
    <x v="47"/>
    <x v="23"/>
    <x v="17"/>
    <x v="48"/>
    <x v="0"/>
    <n v="322.3"/>
    <n v="1"/>
    <x v="3"/>
    <n v="322.3"/>
    <n v="322.3"/>
    <n v="0"/>
    <x v="3"/>
    <x v="48"/>
    <x v="0"/>
    <s v="Mar"/>
  </r>
  <r>
    <s v="ACE-20250805-81765"/>
    <x v="4"/>
    <x v="48"/>
    <x v="48"/>
    <x v="10"/>
    <x v="8"/>
    <x v="49"/>
    <x v="8"/>
    <n v="233.91"/>
    <n v="5"/>
    <x v="8"/>
    <n v="1169.55"/>
    <n v="1087.68"/>
    <n v="81.869999999999891"/>
    <x v="4"/>
    <x v="49"/>
    <x v="1"/>
    <s v="Aug"/>
  </r>
  <r>
    <s v="DO-20241227-36277"/>
    <x v="0"/>
    <x v="49"/>
    <x v="49"/>
    <x v="33"/>
    <x v="8"/>
    <x v="50"/>
    <x v="2"/>
    <n v="238.26"/>
    <n v="4"/>
    <x v="0"/>
    <n v="953.04"/>
    <n v="905.39"/>
    <n v="47.649999999999977"/>
    <x v="4"/>
    <x v="50"/>
    <x v="0"/>
    <s v="Dec"/>
  </r>
  <r>
    <s v="84-20240520-93838"/>
    <x v="6"/>
    <x v="50"/>
    <x v="50"/>
    <x v="3"/>
    <x v="17"/>
    <x v="51"/>
    <x v="12"/>
    <n v="506.98"/>
    <n v="5"/>
    <x v="5"/>
    <n v="2534.9"/>
    <n v="2281.41"/>
    <n v="253.49000000000024"/>
    <x v="1"/>
    <x v="51"/>
    <x v="0"/>
    <s v="May"/>
  </r>
  <r>
    <s v="LOW-20250629-66685"/>
    <x v="1"/>
    <x v="51"/>
    <x v="51"/>
    <x v="34"/>
    <x v="10"/>
    <x v="52"/>
    <x v="11"/>
    <n v="27.66"/>
    <n v="3"/>
    <x v="3"/>
    <n v="82.98"/>
    <n v="82.98"/>
    <n v="0"/>
    <x v="5"/>
    <x v="52"/>
    <x v="1"/>
    <s v="Jun"/>
  </r>
  <r>
    <s v="ACE-20240407-51052"/>
    <x v="4"/>
    <x v="52"/>
    <x v="52"/>
    <x v="29"/>
    <x v="0"/>
    <x v="53"/>
    <x v="12"/>
    <n v="186.37"/>
    <n v="1"/>
    <x v="3"/>
    <n v="186.37"/>
    <n v="186.37"/>
    <n v="0"/>
    <x v="2"/>
    <x v="53"/>
    <x v="0"/>
    <s v="Apr"/>
  </r>
  <r>
    <s v="CON-20240320-27995"/>
    <x v="3"/>
    <x v="53"/>
    <x v="53"/>
    <x v="18"/>
    <x v="1"/>
    <x v="54"/>
    <x v="6"/>
    <n v="2740.78"/>
    <n v="15"/>
    <x v="3"/>
    <n v="41111.699999999997"/>
    <n v="41111.699999999997"/>
    <n v="0"/>
    <x v="6"/>
    <x v="54"/>
    <x v="0"/>
    <s v="Mar"/>
  </r>
  <r>
    <s v="DO-20240719-74631"/>
    <x v="0"/>
    <x v="54"/>
    <x v="54"/>
    <x v="35"/>
    <x v="18"/>
    <x v="55"/>
    <x v="20"/>
    <n v="2954.94"/>
    <n v="6"/>
    <x v="5"/>
    <n v="17729.64"/>
    <n v="15956.68"/>
    <n v="1772.9599999999991"/>
    <x v="0"/>
    <x v="55"/>
    <x v="0"/>
    <s v="Jul"/>
  </r>
  <r>
    <s v="84-20240915-15911"/>
    <x v="6"/>
    <x v="55"/>
    <x v="55"/>
    <x v="36"/>
    <x v="19"/>
    <x v="56"/>
    <x v="14"/>
    <n v="5.2"/>
    <n v="263"/>
    <x v="1"/>
    <n v="1367.6"/>
    <n v="1162.46"/>
    <n v="205.13999999999987"/>
    <x v="6"/>
    <x v="56"/>
    <x v="0"/>
    <s v="Sep"/>
  </r>
  <r>
    <s v="THE-20240404-90302"/>
    <x v="9"/>
    <x v="56"/>
    <x v="56"/>
    <x v="15"/>
    <x v="15"/>
    <x v="57"/>
    <x v="20"/>
    <n v="1246.8699999999999"/>
    <n v="8"/>
    <x v="3"/>
    <n v="9974.9599999999991"/>
    <n v="9974.9599999999991"/>
    <n v="0"/>
    <x v="3"/>
    <x v="57"/>
    <x v="0"/>
    <s v="Apr"/>
  </r>
  <r>
    <s v="WAL-20240330-16233"/>
    <x v="10"/>
    <x v="57"/>
    <x v="57"/>
    <x v="33"/>
    <x v="6"/>
    <x v="58"/>
    <x v="3"/>
    <n v="265.77"/>
    <n v="1"/>
    <x v="3"/>
    <n v="265.77"/>
    <n v="265.77"/>
    <n v="0"/>
    <x v="1"/>
    <x v="58"/>
    <x v="0"/>
    <s v="Mar"/>
  </r>
  <r>
    <s v="COS-20250223-41381"/>
    <x v="8"/>
    <x v="58"/>
    <x v="58"/>
    <x v="5"/>
    <x v="10"/>
    <x v="59"/>
    <x v="15"/>
    <n v="335.75"/>
    <n v="10"/>
    <x v="3"/>
    <n v="3357.5"/>
    <n v="3357.5"/>
    <n v="0"/>
    <x v="7"/>
    <x v="59"/>
    <x v="1"/>
    <s v="Feb"/>
  </r>
  <r>
    <s v="ACE-20240718-88106"/>
    <x v="4"/>
    <x v="59"/>
    <x v="59"/>
    <x v="37"/>
    <x v="13"/>
    <x v="60"/>
    <x v="20"/>
    <n v="4252.1400000000003"/>
    <n v="8"/>
    <x v="3"/>
    <n v="34017.120000000003"/>
    <n v="34017.120000000003"/>
    <n v="0"/>
    <x v="3"/>
    <x v="60"/>
    <x v="0"/>
    <s v="Jul"/>
  </r>
  <r>
    <s v="HAR-20240912-13814"/>
    <x v="2"/>
    <x v="60"/>
    <x v="60"/>
    <x v="28"/>
    <x v="10"/>
    <x v="61"/>
    <x v="17"/>
    <n v="3349.18"/>
    <n v="1"/>
    <x v="3"/>
    <n v="3349.18"/>
    <n v="3349.18"/>
    <n v="0"/>
    <x v="3"/>
    <x v="61"/>
    <x v="0"/>
    <s v="Sep"/>
  </r>
  <r>
    <s v="LOW-20250404-93259"/>
    <x v="1"/>
    <x v="8"/>
    <x v="8"/>
    <x v="8"/>
    <x v="9"/>
    <x v="62"/>
    <x v="12"/>
    <n v="0.98"/>
    <n v="385"/>
    <x v="9"/>
    <n v="377.3"/>
    <n v="369.75"/>
    <n v="7.5500000000000114"/>
    <x v="7"/>
    <x v="62"/>
    <x v="1"/>
    <s v="Apr"/>
  </r>
  <r>
    <s v="WAL-20241124-90196"/>
    <x v="10"/>
    <x v="61"/>
    <x v="61"/>
    <x v="0"/>
    <x v="6"/>
    <x v="63"/>
    <x v="6"/>
    <n v="581.38"/>
    <n v="5"/>
    <x v="3"/>
    <n v="2906.9"/>
    <n v="2906.9"/>
    <n v="0"/>
    <x v="2"/>
    <x v="63"/>
    <x v="0"/>
    <s v="Nov"/>
  </r>
  <r>
    <s v="84-20240325-60702"/>
    <x v="6"/>
    <x v="62"/>
    <x v="62"/>
    <x v="29"/>
    <x v="1"/>
    <x v="64"/>
    <x v="14"/>
    <n v="1.31"/>
    <n v="322"/>
    <x v="3"/>
    <n v="421.82"/>
    <n v="421.82"/>
    <n v="0"/>
    <x v="6"/>
    <x v="64"/>
    <x v="0"/>
    <s v="Mar"/>
  </r>
  <r>
    <s v="DO-20241118-46519"/>
    <x v="0"/>
    <x v="8"/>
    <x v="8"/>
    <x v="8"/>
    <x v="20"/>
    <x v="65"/>
    <x v="20"/>
    <n v="173.64"/>
    <n v="6"/>
    <x v="3"/>
    <n v="1041.8399999999999"/>
    <n v="1041.8399999999999"/>
    <n v="0"/>
    <x v="1"/>
    <x v="65"/>
    <x v="0"/>
    <s v="Nov"/>
  </r>
  <r>
    <s v="FLO-20241114-88616"/>
    <x v="7"/>
    <x v="63"/>
    <x v="63"/>
    <x v="18"/>
    <x v="14"/>
    <x v="66"/>
    <x v="13"/>
    <n v="4.17"/>
    <n v="34"/>
    <x v="1"/>
    <n v="141.78"/>
    <n v="120.51"/>
    <n v="21.269999999999996"/>
    <x v="5"/>
    <x v="66"/>
    <x v="0"/>
    <s v="Nov"/>
  </r>
  <r>
    <s v="84-20250605-43841"/>
    <x v="6"/>
    <x v="64"/>
    <x v="64"/>
    <x v="31"/>
    <x v="6"/>
    <x v="67"/>
    <x v="1"/>
    <n v="3776.89"/>
    <n v="100"/>
    <x v="6"/>
    <n v="377689"/>
    <n v="302151.2"/>
    <n v="75537.799999999988"/>
    <x v="3"/>
    <x v="67"/>
    <x v="1"/>
    <s v="Jun"/>
  </r>
  <r>
    <s v="MEN-20240403-16705"/>
    <x v="5"/>
    <x v="65"/>
    <x v="65"/>
    <x v="38"/>
    <x v="6"/>
    <x v="68"/>
    <x v="17"/>
    <n v="114.69"/>
    <n v="3"/>
    <x v="7"/>
    <n v="344.07"/>
    <n v="333.75"/>
    <n v="10.319999999999993"/>
    <x v="1"/>
    <x v="68"/>
    <x v="0"/>
    <s v="Apr"/>
  </r>
  <r>
    <s v="HAR-20240424-71609"/>
    <x v="2"/>
    <x v="66"/>
    <x v="66"/>
    <x v="39"/>
    <x v="18"/>
    <x v="69"/>
    <x v="4"/>
    <n v="115.81"/>
    <n v="1"/>
    <x v="3"/>
    <n v="115.81"/>
    <n v="115.81"/>
    <n v="0"/>
    <x v="4"/>
    <x v="69"/>
    <x v="0"/>
    <s v="Apr"/>
  </r>
  <r>
    <s v="THE-20250717-78008"/>
    <x v="9"/>
    <x v="67"/>
    <x v="67"/>
    <x v="40"/>
    <x v="13"/>
    <x v="70"/>
    <x v="1"/>
    <n v="314.93"/>
    <n v="15"/>
    <x v="3"/>
    <n v="4723.95"/>
    <n v="4723.95"/>
    <n v="0"/>
    <x v="4"/>
    <x v="70"/>
    <x v="1"/>
    <s v="Jul"/>
  </r>
  <r>
    <s v="WAL-20250317-44743"/>
    <x v="10"/>
    <x v="68"/>
    <x v="68"/>
    <x v="41"/>
    <x v="3"/>
    <x v="71"/>
    <x v="10"/>
    <n v="62.33"/>
    <n v="25"/>
    <x v="3"/>
    <n v="1558.25"/>
    <n v="1558.25"/>
    <n v="0"/>
    <x v="2"/>
    <x v="71"/>
    <x v="1"/>
    <s v="Mar"/>
  </r>
  <r>
    <s v="COS-20240818-53307"/>
    <x v="8"/>
    <x v="69"/>
    <x v="69"/>
    <x v="42"/>
    <x v="12"/>
    <x v="72"/>
    <x v="9"/>
    <n v="137.55000000000001"/>
    <n v="30"/>
    <x v="1"/>
    <n v="4126.5"/>
    <n v="3507.53"/>
    <n v="618.9699999999998"/>
    <x v="7"/>
    <x v="72"/>
    <x v="0"/>
    <s v="Aug"/>
  </r>
  <r>
    <s v="COS-20240510-84664"/>
    <x v="8"/>
    <x v="70"/>
    <x v="70"/>
    <x v="22"/>
    <x v="20"/>
    <x v="73"/>
    <x v="1"/>
    <n v="1099.44"/>
    <n v="5"/>
    <x v="5"/>
    <n v="5497.2"/>
    <n v="4947.4799999999996"/>
    <n v="549.72000000000025"/>
    <x v="2"/>
    <x v="73"/>
    <x v="0"/>
    <s v="May"/>
  </r>
  <r>
    <s v="COS-20250218-98321"/>
    <x v="8"/>
    <x v="71"/>
    <x v="71"/>
    <x v="27"/>
    <x v="0"/>
    <x v="74"/>
    <x v="5"/>
    <n v="285.74"/>
    <n v="6"/>
    <x v="7"/>
    <n v="1714.44"/>
    <n v="1663.01"/>
    <n v="51.430000000000064"/>
    <x v="7"/>
    <x v="74"/>
    <x v="1"/>
    <s v="Feb"/>
  </r>
  <r>
    <s v="CON-20250622-23094"/>
    <x v="3"/>
    <x v="72"/>
    <x v="72"/>
    <x v="34"/>
    <x v="18"/>
    <x v="75"/>
    <x v="5"/>
    <n v="185.95"/>
    <n v="3"/>
    <x v="0"/>
    <n v="557.85"/>
    <n v="529.96"/>
    <n v="27.889999999999986"/>
    <x v="3"/>
    <x v="75"/>
    <x v="1"/>
    <s v="Jun"/>
  </r>
  <r>
    <s v="84-20240509-36406"/>
    <x v="6"/>
    <x v="73"/>
    <x v="73"/>
    <x v="7"/>
    <x v="7"/>
    <x v="76"/>
    <x v="18"/>
    <n v="475.25"/>
    <n v="8"/>
    <x v="3"/>
    <n v="3802"/>
    <n v="3802"/>
    <n v="0"/>
    <x v="3"/>
    <x v="76"/>
    <x v="0"/>
    <s v="May"/>
  </r>
  <r>
    <s v="CON-20250116-42270"/>
    <x v="3"/>
    <x v="74"/>
    <x v="74"/>
    <x v="14"/>
    <x v="0"/>
    <x v="77"/>
    <x v="4"/>
    <n v="40.72"/>
    <n v="1"/>
    <x v="3"/>
    <n v="40.72"/>
    <n v="40.72"/>
    <n v="0"/>
    <x v="4"/>
    <x v="77"/>
    <x v="1"/>
    <s v="Jan"/>
  </r>
  <r>
    <s v="MEN-20241108-27782"/>
    <x v="5"/>
    <x v="75"/>
    <x v="75"/>
    <x v="43"/>
    <x v="4"/>
    <x v="78"/>
    <x v="5"/>
    <n v="256.72000000000003"/>
    <n v="30"/>
    <x v="3"/>
    <n v="7701.6"/>
    <n v="7701.6"/>
    <n v="0"/>
    <x v="0"/>
    <x v="78"/>
    <x v="0"/>
    <s v="Nov"/>
  </r>
  <r>
    <s v="WAL-20240911-90137"/>
    <x v="10"/>
    <x v="76"/>
    <x v="76"/>
    <x v="44"/>
    <x v="11"/>
    <x v="79"/>
    <x v="8"/>
    <n v="376.12"/>
    <n v="10"/>
    <x v="5"/>
    <n v="3761.2"/>
    <n v="3385.08"/>
    <n v="376.11999999999989"/>
    <x v="4"/>
    <x v="79"/>
    <x v="0"/>
    <s v="Sep"/>
  </r>
  <r>
    <s v="84-20241016-72482"/>
    <x v="6"/>
    <x v="77"/>
    <x v="77"/>
    <x v="42"/>
    <x v="1"/>
    <x v="80"/>
    <x v="12"/>
    <n v="75.36"/>
    <n v="12"/>
    <x v="0"/>
    <n v="904.32"/>
    <n v="859.1"/>
    <n v="45.220000000000027"/>
    <x v="6"/>
    <x v="80"/>
    <x v="0"/>
    <s v="Oct"/>
  </r>
  <r>
    <s v="WAL-20250523-18535"/>
    <x v="10"/>
    <x v="78"/>
    <x v="16"/>
    <x v="26"/>
    <x v="1"/>
    <x v="81"/>
    <x v="10"/>
    <n v="113.34"/>
    <n v="20"/>
    <x v="3"/>
    <n v="2266.8000000000002"/>
    <n v="2266.8000000000002"/>
    <n v="0"/>
    <x v="4"/>
    <x v="81"/>
    <x v="1"/>
    <s v="May"/>
  </r>
  <r>
    <s v="FLO-20240512-12463"/>
    <x v="7"/>
    <x v="79"/>
    <x v="78"/>
    <x v="27"/>
    <x v="19"/>
    <x v="82"/>
    <x v="10"/>
    <n v="1478.36"/>
    <n v="2"/>
    <x v="0"/>
    <n v="2956.72"/>
    <n v="2808.88"/>
    <n v="147.83999999999969"/>
    <x v="4"/>
    <x v="82"/>
    <x v="0"/>
    <s v="May"/>
  </r>
  <r>
    <s v="CON-20250417-75478"/>
    <x v="3"/>
    <x v="80"/>
    <x v="79"/>
    <x v="21"/>
    <x v="11"/>
    <x v="83"/>
    <x v="10"/>
    <n v="139.53"/>
    <n v="15"/>
    <x v="10"/>
    <n v="2092.9499999999998"/>
    <n v="1737.15"/>
    <n v="355.79999999999973"/>
    <x v="7"/>
    <x v="83"/>
    <x v="1"/>
    <s v="Apr"/>
  </r>
  <r>
    <s v="DO-20240504-99484"/>
    <x v="0"/>
    <x v="81"/>
    <x v="80"/>
    <x v="45"/>
    <x v="17"/>
    <x v="84"/>
    <x v="10"/>
    <n v="213.92"/>
    <n v="25"/>
    <x v="5"/>
    <n v="5348"/>
    <n v="4813.2"/>
    <n v="534.80000000000018"/>
    <x v="1"/>
    <x v="84"/>
    <x v="0"/>
    <s v="May"/>
  </r>
  <r>
    <s v="LOW-20241207-19830"/>
    <x v="1"/>
    <x v="82"/>
    <x v="81"/>
    <x v="18"/>
    <x v="16"/>
    <x v="85"/>
    <x v="17"/>
    <n v="554.03"/>
    <n v="6"/>
    <x v="3"/>
    <n v="3324.18"/>
    <n v="3324.18"/>
    <n v="0"/>
    <x v="5"/>
    <x v="85"/>
    <x v="0"/>
    <s v="Dec"/>
  </r>
  <r>
    <s v="CON-20250402-66622"/>
    <x v="3"/>
    <x v="83"/>
    <x v="82"/>
    <x v="46"/>
    <x v="6"/>
    <x v="86"/>
    <x v="20"/>
    <n v="264.24"/>
    <n v="40"/>
    <x v="5"/>
    <n v="10569.6"/>
    <n v="9512.64"/>
    <n v="1056.9600000000009"/>
    <x v="1"/>
    <x v="86"/>
    <x v="1"/>
    <s v="Apr"/>
  </r>
  <r>
    <s v="MEN-20240818-61710"/>
    <x v="5"/>
    <x v="84"/>
    <x v="83"/>
    <x v="47"/>
    <x v="0"/>
    <x v="87"/>
    <x v="13"/>
    <n v="601.72"/>
    <n v="12"/>
    <x v="8"/>
    <n v="7220.64"/>
    <n v="6715.2"/>
    <n v="505.44000000000051"/>
    <x v="0"/>
    <x v="87"/>
    <x v="0"/>
    <s v="Aug"/>
  </r>
  <r>
    <s v="DO-20240712-37573"/>
    <x v="0"/>
    <x v="85"/>
    <x v="84"/>
    <x v="48"/>
    <x v="16"/>
    <x v="88"/>
    <x v="15"/>
    <n v="1393.18"/>
    <n v="100"/>
    <x v="3"/>
    <n v="139318"/>
    <n v="139318"/>
    <n v="0"/>
    <x v="0"/>
    <x v="88"/>
    <x v="0"/>
    <s v="Jul"/>
  </r>
  <r>
    <s v="DO-20240822-56864"/>
    <x v="0"/>
    <x v="86"/>
    <x v="85"/>
    <x v="49"/>
    <x v="8"/>
    <x v="89"/>
    <x v="16"/>
    <n v="492.29"/>
    <n v="25"/>
    <x v="7"/>
    <n v="12307.25"/>
    <n v="11938.03"/>
    <n v="369.21999999999935"/>
    <x v="2"/>
    <x v="89"/>
    <x v="0"/>
    <s v="Aug"/>
  </r>
  <r>
    <s v="84-20240315-46754"/>
    <x v="6"/>
    <x v="87"/>
    <x v="86"/>
    <x v="50"/>
    <x v="7"/>
    <x v="90"/>
    <x v="9"/>
    <n v="204.89"/>
    <n v="6"/>
    <x v="5"/>
    <n v="1229.3399999999999"/>
    <n v="1106.4100000000001"/>
    <n v="122.92999999999984"/>
    <x v="5"/>
    <x v="90"/>
    <x v="0"/>
    <s v="Mar"/>
  </r>
  <r>
    <s v="COS-20240301-24466"/>
    <x v="8"/>
    <x v="88"/>
    <x v="87"/>
    <x v="10"/>
    <x v="15"/>
    <x v="91"/>
    <x v="17"/>
    <n v="72.36"/>
    <n v="4"/>
    <x v="0"/>
    <n v="289.44"/>
    <n v="274.97000000000003"/>
    <n v="14.46999999999997"/>
    <x v="2"/>
    <x v="91"/>
    <x v="0"/>
    <s v="Mar"/>
  </r>
  <r>
    <s v="DO-20240614-90755"/>
    <x v="0"/>
    <x v="89"/>
    <x v="88"/>
    <x v="12"/>
    <x v="0"/>
    <x v="92"/>
    <x v="2"/>
    <n v="2589.16"/>
    <n v="25"/>
    <x v="1"/>
    <n v="64729"/>
    <n v="55019.65"/>
    <n v="9709.3499999999985"/>
    <x v="1"/>
    <x v="92"/>
    <x v="0"/>
    <s v="Jun"/>
  </r>
  <r>
    <s v="THE-20240619-58880"/>
    <x v="9"/>
    <x v="90"/>
    <x v="89"/>
    <x v="15"/>
    <x v="17"/>
    <x v="93"/>
    <x v="4"/>
    <n v="1179.57"/>
    <n v="10"/>
    <x v="3"/>
    <n v="11795.7"/>
    <n v="11795.7"/>
    <n v="0"/>
    <x v="4"/>
    <x v="93"/>
    <x v="0"/>
    <s v="Jun"/>
  </r>
  <r>
    <s v="WAL-20241029-97718"/>
    <x v="10"/>
    <x v="91"/>
    <x v="90"/>
    <x v="33"/>
    <x v="19"/>
    <x v="94"/>
    <x v="0"/>
    <n v="1504.96"/>
    <n v="3"/>
    <x v="7"/>
    <n v="4514.88"/>
    <n v="4379.43"/>
    <n v="135.44999999999982"/>
    <x v="1"/>
    <x v="94"/>
    <x v="0"/>
    <s v="Oct"/>
  </r>
  <r>
    <s v="WAL-20250705-94963"/>
    <x v="10"/>
    <x v="92"/>
    <x v="91"/>
    <x v="17"/>
    <x v="1"/>
    <x v="95"/>
    <x v="14"/>
    <n v="574.04999999999995"/>
    <n v="40"/>
    <x v="1"/>
    <n v="22962"/>
    <n v="19517.7"/>
    <n v="3444.2999999999993"/>
    <x v="5"/>
    <x v="95"/>
    <x v="1"/>
    <s v="Jul"/>
  </r>
  <r>
    <s v="THE-20250624-42576"/>
    <x v="11"/>
    <x v="93"/>
    <x v="92"/>
    <x v="13"/>
    <x v="3"/>
    <x v="96"/>
    <x v="13"/>
    <n v="571.78"/>
    <n v="20"/>
    <x v="3"/>
    <n v="11435.6"/>
    <n v="11435.6"/>
    <n v="0"/>
    <x v="2"/>
    <x v="96"/>
    <x v="1"/>
    <s v="Jun"/>
  </r>
  <r>
    <s v="WAL-20250620-68245"/>
    <x v="10"/>
    <x v="94"/>
    <x v="93"/>
    <x v="15"/>
    <x v="12"/>
    <x v="97"/>
    <x v="6"/>
    <n v="419.9"/>
    <n v="15"/>
    <x v="5"/>
    <n v="6298.5"/>
    <n v="5668.65"/>
    <n v="629.85000000000036"/>
    <x v="2"/>
    <x v="97"/>
    <x v="1"/>
    <s v="Jun"/>
  </r>
  <r>
    <s v="THE-20250718-68054"/>
    <x v="9"/>
    <x v="95"/>
    <x v="94"/>
    <x v="21"/>
    <x v="19"/>
    <x v="98"/>
    <x v="18"/>
    <n v="1006.75"/>
    <n v="30"/>
    <x v="5"/>
    <n v="30202.5"/>
    <n v="27182.25"/>
    <n v="3020.25"/>
    <x v="5"/>
    <x v="98"/>
    <x v="1"/>
    <s v="Jul"/>
  </r>
  <r>
    <s v="COS-20240803-92427"/>
    <x v="8"/>
    <x v="96"/>
    <x v="95"/>
    <x v="41"/>
    <x v="9"/>
    <x v="99"/>
    <x v="8"/>
    <n v="4057.16"/>
    <n v="8"/>
    <x v="3"/>
    <n v="32457.279999999999"/>
    <n v="32457.279999999999"/>
    <n v="0"/>
    <x v="0"/>
    <x v="99"/>
    <x v="0"/>
    <s v="Aug"/>
  </r>
  <r>
    <s v="MEN-20240323-79766"/>
    <x v="5"/>
    <x v="97"/>
    <x v="96"/>
    <x v="49"/>
    <x v="18"/>
    <x v="100"/>
    <x v="10"/>
    <n v="456.18"/>
    <n v="60"/>
    <x v="6"/>
    <n v="27370.799999999999"/>
    <n v="21896.639999999999"/>
    <n v="5474.16"/>
    <x v="3"/>
    <x v="100"/>
    <x v="0"/>
    <s v="Mar"/>
  </r>
  <r>
    <s v="84-20250706-57701"/>
    <x v="6"/>
    <x v="98"/>
    <x v="97"/>
    <x v="32"/>
    <x v="19"/>
    <x v="101"/>
    <x v="4"/>
    <n v="161.69999999999999"/>
    <n v="15"/>
    <x v="5"/>
    <n v="2425.5"/>
    <n v="2182.9499999999998"/>
    <n v="242.55000000000018"/>
    <x v="5"/>
    <x v="101"/>
    <x v="1"/>
    <s v="Jul"/>
  </r>
  <r>
    <s v="HAR-20250803-72413"/>
    <x v="2"/>
    <x v="99"/>
    <x v="98"/>
    <x v="51"/>
    <x v="20"/>
    <x v="102"/>
    <x v="5"/>
    <n v="1059.75"/>
    <n v="2"/>
    <x v="3"/>
    <n v="2119.5"/>
    <n v="2119.5"/>
    <n v="0"/>
    <x v="1"/>
    <x v="102"/>
    <x v="1"/>
    <s v="Aug"/>
  </r>
  <r>
    <s v="COS-20250619-81253"/>
    <x v="8"/>
    <x v="100"/>
    <x v="99"/>
    <x v="37"/>
    <x v="20"/>
    <x v="103"/>
    <x v="0"/>
    <n v="167.73"/>
    <n v="25"/>
    <x v="6"/>
    <n v="4193.25"/>
    <n v="3354.6"/>
    <n v="838.65000000000009"/>
    <x v="0"/>
    <x v="103"/>
    <x v="1"/>
    <s v="Jun"/>
  </r>
  <r>
    <s v="LOW-20250522-45784"/>
    <x v="1"/>
    <x v="101"/>
    <x v="100"/>
    <x v="3"/>
    <x v="13"/>
    <x v="104"/>
    <x v="9"/>
    <n v="479.01"/>
    <n v="1"/>
    <x v="0"/>
    <n v="479.01"/>
    <n v="455.06"/>
    <n v="23.949999999999989"/>
    <x v="2"/>
    <x v="104"/>
    <x v="1"/>
    <s v="May"/>
  </r>
  <r>
    <s v="THE-20240820-94283"/>
    <x v="9"/>
    <x v="102"/>
    <x v="101"/>
    <x v="12"/>
    <x v="6"/>
    <x v="105"/>
    <x v="8"/>
    <n v="182.43"/>
    <n v="12"/>
    <x v="1"/>
    <n v="2189.16"/>
    <n v="1860.79"/>
    <n v="328.36999999999989"/>
    <x v="1"/>
    <x v="105"/>
    <x v="0"/>
    <s v="Aug"/>
  </r>
  <r>
    <s v="CON-20240826-78931"/>
    <x v="3"/>
    <x v="103"/>
    <x v="102"/>
    <x v="44"/>
    <x v="15"/>
    <x v="106"/>
    <x v="6"/>
    <n v="56.16"/>
    <n v="4"/>
    <x v="3"/>
    <n v="224.64"/>
    <n v="224.64"/>
    <n v="0"/>
    <x v="2"/>
    <x v="106"/>
    <x v="0"/>
    <s v="Aug"/>
  </r>
  <r>
    <s v="LOW-20240725-97059"/>
    <x v="1"/>
    <x v="104"/>
    <x v="103"/>
    <x v="39"/>
    <x v="14"/>
    <x v="107"/>
    <x v="12"/>
    <n v="2984.16"/>
    <n v="10"/>
    <x v="1"/>
    <n v="29841.599999999999"/>
    <n v="25365.360000000001"/>
    <n v="4476.239999999998"/>
    <x v="3"/>
    <x v="107"/>
    <x v="0"/>
    <s v="Jul"/>
  </r>
  <r>
    <s v="WAL-20240523-67596"/>
    <x v="10"/>
    <x v="105"/>
    <x v="104"/>
    <x v="12"/>
    <x v="0"/>
    <x v="108"/>
    <x v="12"/>
    <n v="675.51"/>
    <n v="2"/>
    <x v="3"/>
    <n v="1351.02"/>
    <n v="1351.02"/>
    <n v="0"/>
    <x v="6"/>
    <x v="108"/>
    <x v="0"/>
    <s v="May"/>
  </r>
  <r>
    <s v="HAR-20240808-74793"/>
    <x v="2"/>
    <x v="106"/>
    <x v="10"/>
    <x v="1"/>
    <x v="1"/>
    <x v="109"/>
    <x v="3"/>
    <n v="2686.17"/>
    <n v="2"/>
    <x v="3"/>
    <n v="5372.34"/>
    <n v="5372.34"/>
    <n v="0"/>
    <x v="3"/>
    <x v="109"/>
    <x v="0"/>
    <s v="Aug"/>
  </r>
  <r>
    <s v="COS-20240223-88089"/>
    <x v="8"/>
    <x v="107"/>
    <x v="105"/>
    <x v="38"/>
    <x v="18"/>
    <x v="110"/>
    <x v="7"/>
    <n v="701.96"/>
    <n v="40"/>
    <x v="1"/>
    <n v="28078.400000000001"/>
    <n v="23866.639999999999"/>
    <n v="4211.760000000002"/>
    <x v="0"/>
    <x v="110"/>
    <x v="0"/>
    <s v="Feb"/>
  </r>
  <r>
    <s v="HAR-20250519-67544"/>
    <x v="2"/>
    <x v="108"/>
    <x v="106"/>
    <x v="16"/>
    <x v="3"/>
    <x v="111"/>
    <x v="15"/>
    <n v="447.89"/>
    <n v="4"/>
    <x v="3"/>
    <n v="1791.56"/>
    <n v="1791.56"/>
    <n v="0"/>
    <x v="6"/>
    <x v="111"/>
    <x v="1"/>
    <s v="May"/>
  </r>
  <r>
    <s v="ACE-20250708-10744"/>
    <x v="4"/>
    <x v="109"/>
    <x v="107"/>
    <x v="4"/>
    <x v="14"/>
    <x v="112"/>
    <x v="11"/>
    <n v="704.91"/>
    <n v="40"/>
    <x v="3"/>
    <n v="28196.400000000001"/>
    <n v="28196.400000000001"/>
    <n v="0"/>
    <x v="5"/>
    <x v="112"/>
    <x v="1"/>
    <s v="Jul"/>
  </r>
  <r>
    <s v="LOW-20240919-96873"/>
    <x v="1"/>
    <x v="110"/>
    <x v="108"/>
    <x v="26"/>
    <x v="19"/>
    <x v="113"/>
    <x v="6"/>
    <n v="6.28"/>
    <n v="8"/>
    <x v="3"/>
    <n v="50.24"/>
    <n v="50.24"/>
    <n v="0"/>
    <x v="2"/>
    <x v="113"/>
    <x v="0"/>
    <s v="Sep"/>
  </r>
  <r>
    <s v="84-20250708-12517"/>
    <x v="11"/>
    <x v="111"/>
    <x v="109"/>
    <x v="22"/>
    <x v="6"/>
    <x v="114"/>
    <x v="14"/>
    <n v="256.49"/>
    <n v="3"/>
    <x v="3"/>
    <n v="769.47"/>
    <n v="769.47"/>
    <n v="0"/>
    <x v="0"/>
    <x v="114"/>
    <x v="1"/>
    <s v="Jul"/>
  </r>
  <r>
    <s v="DO-20250329-22347"/>
    <x v="0"/>
    <x v="112"/>
    <x v="110"/>
    <x v="2"/>
    <x v="13"/>
    <x v="115"/>
    <x v="0"/>
    <n v="561.25"/>
    <n v="6"/>
    <x v="5"/>
    <n v="3367.5"/>
    <n v="3030.75"/>
    <n v="336.75"/>
    <x v="2"/>
    <x v="115"/>
    <x v="1"/>
    <s v="Mar"/>
  </r>
  <r>
    <s v="84-20241122-37912"/>
    <x v="6"/>
    <x v="113"/>
    <x v="111"/>
    <x v="26"/>
    <x v="14"/>
    <x v="116"/>
    <x v="15"/>
    <n v="1991.06"/>
    <n v="1"/>
    <x v="0"/>
    <n v="1991.06"/>
    <n v="1891.51"/>
    <n v="99.549999999999955"/>
    <x v="2"/>
    <x v="116"/>
    <x v="0"/>
    <s v="Nov"/>
  </r>
  <r>
    <s v="LOW-20250326-10041"/>
    <x v="1"/>
    <x v="114"/>
    <x v="112"/>
    <x v="52"/>
    <x v="4"/>
    <x v="117"/>
    <x v="15"/>
    <n v="4.5599999999999996"/>
    <n v="270"/>
    <x v="2"/>
    <n v="1231.2"/>
    <n v="923.4"/>
    <n v="307.80000000000007"/>
    <x v="4"/>
    <x v="117"/>
    <x v="1"/>
    <s v="Mar"/>
  </r>
  <r>
    <s v="CON-20240401-39490"/>
    <x v="3"/>
    <x v="115"/>
    <x v="113"/>
    <x v="25"/>
    <x v="4"/>
    <x v="118"/>
    <x v="3"/>
    <n v="202.59"/>
    <n v="5"/>
    <x v="5"/>
    <n v="1012.95"/>
    <n v="911.66"/>
    <n v="101.29000000000008"/>
    <x v="3"/>
    <x v="118"/>
    <x v="0"/>
    <s v="Apr"/>
  </r>
  <r>
    <s v="THE-20250122-50976"/>
    <x v="9"/>
    <x v="116"/>
    <x v="114"/>
    <x v="31"/>
    <x v="8"/>
    <x v="119"/>
    <x v="4"/>
    <n v="244.01"/>
    <n v="15"/>
    <x v="5"/>
    <n v="3660.15"/>
    <n v="3294.14"/>
    <n v="366.01000000000022"/>
    <x v="1"/>
    <x v="119"/>
    <x v="1"/>
    <s v="Jan"/>
  </r>
  <r>
    <s v="MEN-20250622-25253"/>
    <x v="5"/>
    <x v="117"/>
    <x v="115"/>
    <x v="31"/>
    <x v="4"/>
    <x v="120"/>
    <x v="17"/>
    <n v="28.11"/>
    <n v="50"/>
    <x v="2"/>
    <n v="1405.5"/>
    <n v="1054.1199999999999"/>
    <n v="351.38000000000011"/>
    <x v="1"/>
    <x v="120"/>
    <x v="1"/>
    <s v="Jun"/>
  </r>
  <r>
    <s v="FLO-20250122-31013"/>
    <x v="7"/>
    <x v="118"/>
    <x v="116"/>
    <x v="26"/>
    <x v="17"/>
    <x v="121"/>
    <x v="14"/>
    <n v="236.23"/>
    <n v="30"/>
    <x v="3"/>
    <n v="7086.9"/>
    <n v="7086.9"/>
    <n v="0"/>
    <x v="3"/>
    <x v="121"/>
    <x v="1"/>
    <s v="Jan"/>
  </r>
  <r>
    <s v="WAL-20250505-39110"/>
    <x v="10"/>
    <x v="119"/>
    <x v="117"/>
    <x v="41"/>
    <x v="14"/>
    <x v="122"/>
    <x v="1"/>
    <n v="600.09"/>
    <n v="40"/>
    <x v="4"/>
    <n v="24003.599999999999"/>
    <n v="19682.95"/>
    <n v="4320.6499999999978"/>
    <x v="6"/>
    <x v="122"/>
    <x v="1"/>
    <s v="May"/>
  </r>
  <r>
    <s v="MEN-20240502-71603"/>
    <x v="5"/>
    <x v="120"/>
    <x v="118"/>
    <x v="21"/>
    <x v="18"/>
    <x v="123"/>
    <x v="11"/>
    <n v="509.96"/>
    <n v="30"/>
    <x v="3"/>
    <n v="15298.8"/>
    <n v="15298.8"/>
    <n v="0"/>
    <x v="5"/>
    <x v="123"/>
    <x v="0"/>
    <s v="May"/>
  </r>
  <r>
    <s v="84-20240425-57635"/>
    <x v="6"/>
    <x v="121"/>
    <x v="119"/>
    <x v="42"/>
    <x v="20"/>
    <x v="124"/>
    <x v="19"/>
    <n v="803.24"/>
    <n v="2"/>
    <x v="3"/>
    <n v="1606.48"/>
    <n v="1606.48"/>
    <n v="0"/>
    <x v="4"/>
    <x v="124"/>
    <x v="0"/>
    <s v="Apr"/>
  </r>
  <r>
    <s v="THE-20240815-83493"/>
    <x v="9"/>
    <x v="122"/>
    <x v="120"/>
    <x v="53"/>
    <x v="14"/>
    <x v="125"/>
    <x v="13"/>
    <n v="2253.1799999999998"/>
    <n v="12"/>
    <x v="0"/>
    <n v="27038.16"/>
    <n v="25686.25"/>
    <n v="1351.9099999999999"/>
    <x v="7"/>
    <x v="125"/>
    <x v="0"/>
    <s v="Aug"/>
  </r>
  <r>
    <s v="CON-20250109-16445"/>
    <x v="3"/>
    <x v="123"/>
    <x v="121"/>
    <x v="11"/>
    <x v="16"/>
    <x v="126"/>
    <x v="14"/>
    <n v="115.41"/>
    <n v="1"/>
    <x v="3"/>
    <n v="115.41"/>
    <n v="115.41"/>
    <n v="0"/>
    <x v="2"/>
    <x v="126"/>
    <x v="1"/>
    <s v="Jan"/>
  </r>
  <r>
    <s v="HAR-20250507-49969"/>
    <x v="2"/>
    <x v="124"/>
    <x v="122"/>
    <x v="52"/>
    <x v="10"/>
    <x v="127"/>
    <x v="21"/>
    <n v="332.37"/>
    <n v="4"/>
    <x v="0"/>
    <n v="1329.48"/>
    <n v="1263.01"/>
    <n v="66.470000000000027"/>
    <x v="0"/>
    <x v="127"/>
    <x v="1"/>
    <s v="May"/>
  </r>
  <r>
    <s v="CON-20250205-70347"/>
    <x v="3"/>
    <x v="125"/>
    <x v="123"/>
    <x v="25"/>
    <x v="17"/>
    <x v="128"/>
    <x v="0"/>
    <n v="793.96"/>
    <n v="12"/>
    <x v="5"/>
    <n v="9527.52"/>
    <n v="8574.77"/>
    <n v="952.75"/>
    <x v="5"/>
    <x v="128"/>
    <x v="1"/>
    <s v="Feb"/>
  </r>
  <r>
    <s v="84-20240501-76575"/>
    <x v="6"/>
    <x v="126"/>
    <x v="124"/>
    <x v="32"/>
    <x v="14"/>
    <x v="129"/>
    <x v="2"/>
    <n v="508.53"/>
    <n v="6"/>
    <x v="3"/>
    <n v="3051.18"/>
    <n v="3051.18"/>
    <n v="0"/>
    <x v="4"/>
    <x v="129"/>
    <x v="0"/>
    <s v="May"/>
  </r>
  <r>
    <s v="COS-20250303-41901"/>
    <x v="8"/>
    <x v="127"/>
    <x v="125"/>
    <x v="11"/>
    <x v="12"/>
    <x v="130"/>
    <x v="0"/>
    <n v="1519.56"/>
    <n v="10"/>
    <x v="0"/>
    <n v="15195.6"/>
    <n v="14435.82"/>
    <n v="759.78000000000065"/>
    <x v="0"/>
    <x v="130"/>
    <x v="1"/>
    <s v="Mar"/>
  </r>
  <r>
    <s v="DO-20240813-22923"/>
    <x v="0"/>
    <x v="128"/>
    <x v="126"/>
    <x v="54"/>
    <x v="15"/>
    <x v="131"/>
    <x v="5"/>
    <n v="87.98"/>
    <n v="15"/>
    <x v="5"/>
    <n v="1319.7"/>
    <n v="1187.73"/>
    <n v="131.97000000000003"/>
    <x v="1"/>
    <x v="131"/>
    <x v="0"/>
    <s v="Aug"/>
  </r>
  <r>
    <s v="COS-20240518-57133"/>
    <x v="8"/>
    <x v="129"/>
    <x v="127"/>
    <x v="42"/>
    <x v="13"/>
    <x v="132"/>
    <x v="18"/>
    <n v="172.69"/>
    <n v="1"/>
    <x v="3"/>
    <n v="172.69"/>
    <n v="172.69"/>
    <n v="0"/>
    <x v="7"/>
    <x v="132"/>
    <x v="0"/>
    <s v="May"/>
  </r>
  <r>
    <s v="MEN-20240601-40443"/>
    <x v="5"/>
    <x v="130"/>
    <x v="128"/>
    <x v="52"/>
    <x v="6"/>
    <x v="133"/>
    <x v="2"/>
    <n v="1269.8900000000001"/>
    <n v="20"/>
    <x v="6"/>
    <n v="25397.8"/>
    <n v="20318.240000000002"/>
    <n v="5079.5599999999977"/>
    <x v="0"/>
    <x v="133"/>
    <x v="0"/>
    <s v="Jun"/>
  </r>
  <r>
    <s v="LOW-20240326-64468"/>
    <x v="1"/>
    <x v="131"/>
    <x v="129"/>
    <x v="55"/>
    <x v="14"/>
    <x v="134"/>
    <x v="8"/>
    <n v="490.54"/>
    <n v="15"/>
    <x v="3"/>
    <n v="7358.1"/>
    <n v="7358.1"/>
    <n v="0"/>
    <x v="5"/>
    <x v="134"/>
    <x v="0"/>
    <s v="Mar"/>
  </r>
  <r>
    <s v="84-20241126-49978"/>
    <x v="6"/>
    <x v="132"/>
    <x v="130"/>
    <x v="14"/>
    <x v="4"/>
    <x v="135"/>
    <x v="6"/>
    <n v="38.53"/>
    <n v="6"/>
    <x v="0"/>
    <n v="231.18"/>
    <n v="219.62"/>
    <n v="11.560000000000002"/>
    <x v="4"/>
    <x v="135"/>
    <x v="0"/>
    <s v="Nov"/>
  </r>
  <r>
    <s v="84-20240416-10829"/>
    <x v="6"/>
    <x v="133"/>
    <x v="131"/>
    <x v="33"/>
    <x v="12"/>
    <x v="136"/>
    <x v="20"/>
    <n v="641.66999999999996"/>
    <n v="15"/>
    <x v="5"/>
    <n v="9625.0499999999993"/>
    <n v="8662.5499999999993"/>
    <n v="962.5"/>
    <x v="5"/>
    <x v="136"/>
    <x v="0"/>
    <s v="Apr"/>
  </r>
  <r>
    <s v="COS-20240623-46609"/>
    <x v="8"/>
    <x v="134"/>
    <x v="132"/>
    <x v="18"/>
    <x v="16"/>
    <x v="137"/>
    <x v="8"/>
    <n v="565.14"/>
    <n v="25"/>
    <x v="7"/>
    <n v="14128.5"/>
    <n v="13704.65"/>
    <n v="423.85000000000036"/>
    <x v="5"/>
    <x v="137"/>
    <x v="0"/>
    <s v="Jun"/>
  </r>
  <r>
    <s v="84-20250214-82333"/>
    <x v="6"/>
    <x v="135"/>
    <x v="133"/>
    <x v="26"/>
    <x v="14"/>
    <x v="138"/>
    <x v="20"/>
    <n v="248.49"/>
    <n v="20"/>
    <x v="6"/>
    <n v="4969.8"/>
    <n v="3975.84"/>
    <n v="993.96"/>
    <x v="4"/>
    <x v="138"/>
    <x v="1"/>
    <s v="Feb"/>
  </r>
  <r>
    <s v="ACE-20241218-88816"/>
    <x v="4"/>
    <x v="136"/>
    <x v="134"/>
    <x v="56"/>
    <x v="1"/>
    <x v="139"/>
    <x v="7"/>
    <n v="5.12"/>
    <n v="387"/>
    <x v="1"/>
    <n v="1981.44"/>
    <n v="1684.22"/>
    <n v="297.22000000000003"/>
    <x v="1"/>
    <x v="139"/>
    <x v="0"/>
    <s v="Dec"/>
  </r>
  <r>
    <s v="WAL-20250807-29749"/>
    <x v="10"/>
    <x v="137"/>
    <x v="135"/>
    <x v="24"/>
    <x v="2"/>
    <x v="140"/>
    <x v="17"/>
    <n v="619.04999999999995"/>
    <n v="5"/>
    <x v="0"/>
    <n v="3095.25"/>
    <n v="2940.49"/>
    <n v="154.76000000000022"/>
    <x v="6"/>
    <x v="140"/>
    <x v="1"/>
    <s v="Aug"/>
  </r>
  <r>
    <s v="HAR-20240509-36392"/>
    <x v="2"/>
    <x v="138"/>
    <x v="136"/>
    <x v="54"/>
    <x v="1"/>
    <x v="141"/>
    <x v="9"/>
    <n v="3773"/>
    <n v="4"/>
    <x v="3"/>
    <n v="15092"/>
    <n v="15092"/>
    <n v="0"/>
    <x v="2"/>
    <x v="141"/>
    <x v="0"/>
    <s v="May"/>
  </r>
  <r>
    <s v="CON-20250424-62400"/>
    <x v="3"/>
    <x v="139"/>
    <x v="137"/>
    <x v="14"/>
    <x v="14"/>
    <x v="142"/>
    <x v="14"/>
    <n v="315.16000000000003"/>
    <n v="25"/>
    <x v="6"/>
    <n v="7879"/>
    <n v="6303.2"/>
    <n v="1575.8000000000002"/>
    <x v="2"/>
    <x v="142"/>
    <x v="1"/>
    <s v="Apr"/>
  </r>
  <r>
    <s v="WAL-20240803-23878"/>
    <x v="10"/>
    <x v="140"/>
    <x v="138"/>
    <x v="52"/>
    <x v="17"/>
    <x v="143"/>
    <x v="3"/>
    <n v="336.26"/>
    <n v="60"/>
    <x v="3"/>
    <n v="20175.599999999999"/>
    <n v="20175.599999999999"/>
    <n v="0"/>
    <x v="7"/>
    <x v="143"/>
    <x v="0"/>
    <s v="Aug"/>
  </r>
  <r>
    <s v="WAL-20250104-29620"/>
    <x v="10"/>
    <x v="141"/>
    <x v="101"/>
    <x v="34"/>
    <x v="18"/>
    <x v="144"/>
    <x v="15"/>
    <n v="2160.7199999999998"/>
    <n v="8"/>
    <x v="3"/>
    <n v="17285.759999999998"/>
    <n v="17285.759999999998"/>
    <n v="0"/>
    <x v="5"/>
    <x v="144"/>
    <x v="1"/>
    <s v="Jan"/>
  </r>
  <r>
    <s v="LOW-20240722-18481"/>
    <x v="11"/>
    <x v="142"/>
    <x v="139"/>
    <x v="51"/>
    <x v="17"/>
    <x v="145"/>
    <x v="14"/>
    <n v="71.39"/>
    <n v="12"/>
    <x v="5"/>
    <n v="856.68"/>
    <n v="771.01"/>
    <n v="85.669999999999959"/>
    <x v="3"/>
    <x v="145"/>
    <x v="0"/>
    <s v="Jul"/>
  </r>
  <r>
    <s v="FLO-20250127-25697"/>
    <x v="7"/>
    <x v="143"/>
    <x v="140"/>
    <x v="34"/>
    <x v="4"/>
    <x v="146"/>
    <x v="15"/>
    <n v="612.66"/>
    <n v="5"/>
    <x v="0"/>
    <n v="3063.3"/>
    <n v="2910.14"/>
    <n v="153.16000000000031"/>
    <x v="2"/>
    <x v="146"/>
    <x v="1"/>
    <s v="Jan"/>
  </r>
  <r>
    <s v="FLO-20240216-81833"/>
    <x v="7"/>
    <x v="144"/>
    <x v="141"/>
    <x v="16"/>
    <x v="1"/>
    <x v="147"/>
    <x v="6"/>
    <n v="2971.9"/>
    <n v="15"/>
    <x v="1"/>
    <n v="44578.5"/>
    <n v="37891.72"/>
    <n v="6686.7799999999988"/>
    <x v="6"/>
    <x v="147"/>
    <x v="0"/>
    <s v="Feb"/>
  </r>
  <r>
    <s v="HAR-20240810-44921"/>
    <x v="2"/>
    <x v="145"/>
    <x v="142"/>
    <x v="51"/>
    <x v="5"/>
    <x v="148"/>
    <x v="0"/>
    <n v="393.65"/>
    <n v="15"/>
    <x v="10"/>
    <n v="5904.75"/>
    <n v="4900.9399999999996"/>
    <n v="1003.8100000000004"/>
    <x v="5"/>
    <x v="148"/>
    <x v="0"/>
    <s v="Aug"/>
  </r>
  <r>
    <s v="84-20250113-89673"/>
    <x v="6"/>
    <x v="146"/>
    <x v="143"/>
    <x v="35"/>
    <x v="7"/>
    <x v="149"/>
    <x v="12"/>
    <n v="1070.03"/>
    <n v="12"/>
    <x v="6"/>
    <n v="12840.36"/>
    <n v="10272.290000000001"/>
    <n v="2568.0699999999997"/>
    <x v="1"/>
    <x v="149"/>
    <x v="1"/>
    <s v="Jan"/>
  </r>
  <r>
    <s v="84-20240425-44766"/>
    <x v="6"/>
    <x v="147"/>
    <x v="144"/>
    <x v="57"/>
    <x v="14"/>
    <x v="150"/>
    <x v="4"/>
    <n v="972.64"/>
    <n v="60"/>
    <x v="11"/>
    <n v="58358.400000000001"/>
    <n v="42018.05"/>
    <n v="16340.349999999999"/>
    <x v="0"/>
    <x v="150"/>
    <x v="0"/>
    <s v="Apr"/>
  </r>
  <r>
    <s v="MEN-20241212-82983"/>
    <x v="5"/>
    <x v="148"/>
    <x v="145"/>
    <x v="40"/>
    <x v="4"/>
    <x v="151"/>
    <x v="13"/>
    <n v="28.27"/>
    <n v="12"/>
    <x v="0"/>
    <n v="339.24"/>
    <n v="322.27999999999997"/>
    <n v="16.960000000000036"/>
    <x v="7"/>
    <x v="151"/>
    <x v="0"/>
    <s v="Dec"/>
  </r>
  <r>
    <s v="THE-20250414-10117"/>
    <x v="9"/>
    <x v="149"/>
    <x v="146"/>
    <x v="31"/>
    <x v="14"/>
    <x v="152"/>
    <x v="4"/>
    <n v="617"/>
    <n v="25"/>
    <x v="4"/>
    <n v="15425"/>
    <n v="12648.5"/>
    <n v="2776.5"/>
    <x v="2"/>
    <x v="152"/>
    <x v="1"/>
    <s v="Apr"/>
  </r>
  <r>
    <s v="WAL-20250807-13661"/>
    <x v="10"/>
    <x v="150"/>
    <x v="23"/>
    <x v="27"/>
    <x v="7"/>
    <x v="153"/>
    <x v="17"/>
    <n v="746.73"/>
    <n v="4"/>
    <x v="3"/>
    <n v="2986.92"/>
    <n v="2986.92"/>
    <n v="0"/>
    <x v="3"/>
    <x v="153"/>
    <x v="1"/>
    <s v="Aug"/>
  </r>
  <r>
    <s v="DO-20240412-87643"/>
    <x v="0"/>
    <x v="151"/>
    <x v="147"/>
    <x v="30"/>
    <x v="10"/>
    <x v="154"/>
    <x v="6"/>
    <n v="452.33"/>
    <n v="4"/>
    <x v="0"/>
    <n v="1809.32"/>
    <n v="1718.85"/>
    <n v="90.470000000000027"/>
    <x v="6"/>
    <x v="154"/>
    <x v="0"/>
    <s v="Apr"/>
  </r>
  <r>
    <s v="THE-20240630-24674"/>
    <x v="9"/>
    <x v="152"/>
    <x v="148"/>
    <x v="14"/>
    <x v="19"/>
    <x v="60"/>
    <x v="12"/>
    <n v="324.75"/>
    <n v="5"/>
    <x v="0"/>
    <n v="1623.75"/>
    <n v="1542.56"/>
    <n v="81.190000000000055"/>
    <x v="3"/>
    <x v="155"/>
    <x v="0"/>
    <s v="Jun"/>
  </r>
  <r>
    <s v="THE-20240909-67537"/>
    <x v="9"/>
    <x v="153"/>
    <x v="149"/>
    <x v="46"/>
    <x v="3"/>
    <x v="155"/>
    <x v="4"/>
    <n v="5.88"/>
    <n v="288"/>
    <x v="6"/>
    <n v="1693.44"/>
    <n v="1354.75"/>
    <n v="338.69000000000005"/>
    <x v="2"/>
    <x v="156"/>
    <x v="0"/>
    <s v="Sep"/>
  </r>
  <r>
    <s v="HAR-20240316-47705"/>
    <x v="2"/>
    <x v="154"/>
    <x v="150"/>
    <x v="55"/>
    <x v="14"/>
    <x v="156"/>
    <x v="19"/>
    <n v="5.22"/>
    <n v="89"/>
    <x v="3"/>
    <n v="464.58"/>
    <n v="464.58"/>
    <n v="0"/>
    <x v="5"/>
    <x v="157"/>
    <x v="0"/>
    <s v="Mar"/>
  </r>
  <r>
    <s v="THE-20250320-87018"/>
    <x v="9"/>
    <x v="155"/>
    <x v="151"/>
    <x v="51"/>
    <x v="16"/>
    <x v="157"/>
    <x v="18"/>
    <n v="358.42"/>
    <n v="20"/>
    <x v="6"/>
    <n v="7168.4"/>
    <n v="5734.72"/>
    <n v="1433.6799999999994"/>
    <x v="0"/>
    <x v="158"/>
    <x v="1"/>
    <s v="Mar"/>
  </r>
  <r>
    <s v="THE-20250509-34326"/>
    <x v="9"/>
    <x v="156"/>
    <x v="152"/>
    <x v="53"/>
    <x v="9"/>
    <x v="158"/>
    <x v="1"/>
    <n v="81.25"/>
    <n v="6"/>
    <x v="7"/>
    <n v="487.5"/>
    <n v="472.88"/>
    <n v="14.620000000000005"/>
    <x v="1"/>
    <x v="159"/>
    <x v="1"/>
    <s v="May"/>
  </r>
  <r>
    <s v="FLO-20250709-65598"/>
    <x v="7"/>
    <x v="157"/>
    <x v="153"/>
    <x v="24"/>
    <x v="1"/>
    <x v="159"/>
    <x v="12"/>
    <n v="1.77"/>
    <n v="185"/>
    <x v="1"/>
    <n v="327.45"/>
    <n v="278.33"/>
    <n v="49.120000000000005"/>
    <x v="4"/>
    <x v="160"/>
    <x v="1"/>
    <s v="Jul"/>
  </r>
  <r>
    <s v="ACE-20240330-18363"/>
    <x v="4"/>
    <x v="158"/>
    <x v="117"/>
    <x v="20"/>
    <x v="0"/>
    <x v="160"/>
    <x v="0"/>
    <n v="2534.1799999999998"/>
    <n v="10"/>
    <x v="5"/>
    <n v="25341.8"/>
    <n v="22807.62"/>
    <n v="2534.1800000000003"/>
    <x v="3"/>
    <x v="161"/>
    <x v="0"/>
    <s v="Mar"/>
  </r>
  <r>
    <s v="FLO-20240513-54876"/>
    <x v="7"/>
    <x v="159"/>
    <x v="154"/>
    <x v="3"/>
    <x v="11"/>
    <x v="161"/>
    <x v="7"/>
    <n v="3.83"/>
    <n v="309"/>
    <x v="1"/>
    <n v="1183.47"/>
    <n v="1005.95"/>
    <n v="177.51999999999998"/>
    <x v="6"/>
    <x v="162"/>
    <x v="0"/>
    <s v="May"/>
  </r>
  <r>
    <s v="MEN-20250219-76643"/>
    <x v="5"/>
    <x v="160"/>
    <x v="155"/>
    <x v="40"/>
    <x v="1"/>
    <x v="162"/>
    <x v="5"/>
    <n v="4.7300000000000004"/>
    <n v="32"/>
    <x v="5"/>
    <n v="151.36000000000001"/>
    <n v="136.22"/>
    <n v="15.140000000000015"/>
    <x v="6"/>
    <x v="163"/>
    <x v="1"/>
    <s v="Feb"/>
  </r>
  <r>
    <s v="84-20240219-89753"/>
    <x v="6"/>
    <x v="161"/>
    <x v="156"/>
    <x v="47"/>
    <x v="3"/>
    <x v="163"/>
    <x v="6"/>
    <n v="345.13"/>
    <n v="5"/>
    <x v="0"/>
    <n v="1725.65"/>
    <n v="1639.37"/>
    <n v="86.2800000000002"/>
    <x v="5"/>
    <x v="164"/>
    <x v="0"/>
    <s v="Feb"/>
  </r>
  <r>
    <s v="COS-20250514-69889"/>
    <x v="8"/>
    <x v="162"/>
    <x v="157"/>
    <x v="19"/>
    <x v="14"/>
    <x v="164"/>
    <x v="15"/>
    <n v="234.93"/>
    <n v="1"/>
    <x v="5"/>
    <n v="234.93"/>
    <n v="211.44"/>
    <n v="23.490000000000009"/>
    <x v="6"/>
    <x v="165"/>
    <x v="1"/>
    <s v="May"/>
  </r>
  <r>
    <s v="MEN-20240302-24902"/>
    <x v="5"/>
    <x v="163"/>
    <x v="16"/>
    <x v="38"/>
    <x v="2"/>
    <x v="165"/>
    <x v="16"/>
    <n v="86.76"/>
    <n v="40"/>
    <x v="1"/>
    <n v="3470.4"/>
    <n v="2949.84"/>
    <n v="520.55999999999995"/>
    <x v="6"/>
    <x v="166"/>
    <x v="0"/>
    <s v="Mar"/>
  </r>
  <r>
    <s v="MEN-20240407-12889"/>
    <x v="5"/>
    <x v="164"/>
    <x v="158"/>
    <x v="58"/>
    <x v="19"/>
    <x v="166"/>
    <x v="18"/>
    <n v="277.81"/>
    <n v="50"/>
    <x v="3"/>
    <n v="13890.5"/>
    <n v="13890.5"/>
    <n v="0"/>
    <x v="4"/>
    <x v="167"/>
    <x v="0"/>
    <s v="Apr"/>
  </r>
  <r>
    <s v="84-20250307-55432"/>
    <x v="6"/>
    <x v="165"/>
    <x v="159"/>
    <x v="27"/>
    <x v="10"/>
    <x v="167"/>
    <x v="4"/>
    <n v="982.67"/>
    <n v="8"/>
    <x v="1"/>
    <n v="7861.36"/>
    <n v="6682.16"/>
    <n v="1179.1999999999998"/>
    <x v="1"/>
    <x v="168"/>
    <x v="1"/>
    <s v="Mar"/>
  </r>
  <r>
    <s v="LOW-20241107-13572"/>
    <x v="1"/>
    <x v="166"/>
    <x v="160"/>
    <x v="40"/>
    <x v="9"/>
    <x v="168"/>
    <x v="6"/>
    <n v="357.2"/>
    <n v="1"/>
    <x v="3"/>
    <n v="357.2"/>
    <n v="357.2"/>
    <n v="0"/>
    <x v="3"/>
    <x v="169"/>
    <x v="0"/>
    <s v="Nov"/>
  </r>
  <r>
    <s v="COS-20240229-14987"/>
    <x v="8"/>
    <x v="167"/>
    <x v="161"/>
    <x v="6"/>
    <x v="6"/>
    <x v="169"/>
    <x v="8"/>
    <n v="2462.5"/>
    <n v="4"/>
    <x v="3"/>
    <n v="9850"/>
    <n v="9850"/>
    <n v="0"/>
    <x v="7"/>
    <x v="170"/>
    <x v="0"/>
    <s v="Feb"/>
  </r>
  <r>
    <s v="MEN-20240919-18272"/>
    <x v="5"/>
    <x v="168"/>
    <x v="162"/>
    <x v="53"/>
    <x v="17"/>
    <x v="170"/>
    <x v="21"/>
    <n v="281.70999999999998"/>
    <n v="20"/>
    <x v="1"/>
    <n v="5634.2"/>
    <n v="4789.07"/>
    <n v="845.13000000000011"/>
    <x v="3"/>
    <x v="171"/>
    <x v="0"/>
    <s v="Sep"/>
  </r>
  <r>
    <s v="MEN-20240505-81224"/>
    <x v="5"/>
    <x v="169"/>
    <x v="163"/>
    <x v="46"/>
    <x v="14"/>
    <x v="171"/>
    <x v="17"/>
    <n v="75.45"/>
    <n v="1"/>
    <x v="3"/>
    <n v="75.45"/>
    <n v="75.45"/>
    <n v="0"/>
    <x v="2"/>
    <x v="172"/>
    <x v="0"/>
    <s v="May"/>
  </r>
  <r>
    <s v="MEN-20250713-42706"/>
    <x v="5"/>
    <x v="170"/>
    <x v="164"/>
    <x v="49"/>
    <x v="10"/>
    <x v="172"/>
    <x v="3"/>
    <n v="1005.4"/>
    <n v="8"/>
    <x v="0"/>
    <n v="8043.2"/>
    <n v="7641.04"/>
    <n v="402.15999999999985"/>
    <x v="1"/>
    <x v="173"/>
    <x v="1"/>
    <s v="Jul"/>
  </r>
  <r>
    <s v="WAL-20250727-56995"/>
    <x v="10"/>
    <x v="171"/>
    <x v="165"/>
    <x v="24"/>
    <x v="18"/>
    <x v="173"/>
    <x v="2"/>
    <n v="2912.32"/>
    <n v="1"/>
    <x v="3"/>
    <n v="2912.32"/>
    <n v="2912.32"/>
    <n v="0"/>
    <x v="3"/>
    <x v="174"/>
    <x v="1"/>
    <s v="Jul"/>
  </r>
  <r>
    <s v="84-20241017-98429"/>
    <x v="6"/>
    <x v="172"/>
    <x v="166"/>
    <x v="50"/>
    <x v="19"/>
    <x v="174"/>
    <x v="20"/>
    <n v="1104.6500000000001"/>
    <n v="6"/>
    <x v="1"/>
    <n v="6627.9"/>
    <n v="5633.71"/>
    <n v="994.1899999999996"/>
    <x v="1"/>
    <x v="175"/>
    <x v="0"/>
    <s v="Oct"/>
  </r>
  <r>
    <s v="HAR-20240513-65701"/>
    <x v="2"/>
    <x v="173"/>
    <x v="167"/>
    <x v="34"/>
    <x v="10"/>
    <x v="175"/>
    <x v="18"/>
    <n v="0.98"/>
    <n v="305"/>
    <x v="2"/>
    <n v="298.89999999999998"/>
    <n v="224.17"/>
    <n v="74.72999999999999"/>
    <x v="1"/>
    <x v="176"/>
    <x v="0"/>
    <s v="May"/>
  </r>
  <r>
    <s v="FLO-20240912-36930"/>
    <x v="7"/>
    <x v="174"/>
    <x v="168"/>
    <x v="21"/>
    <x v="1"/>
    <x v="176"/>
    <x v="20"/>
    <n v="918"/>
    <n v="2"/>
    <x v="0"/>
    <n v="1836"/>
    <n v="1744.2"/>
    <n v="91.799999999999955"/>
    <x v="1"/>
    <x v="177"/>
    <x v="0"/>
    <s v="Sep"/>
  </r>
  <r>
    <s v="DO-20250617-61765"/>
    <x v="0"/>
    <x v="175"/>
    <x v="169"/>
    <x v="57"/>
    <x v="11"/>
    <x v="177"/>
    <x v="11"/>
    <n v="586.09"/>
    <n v="15"/>
    <x v="5"/>
    <n v="8791.35"/>
    <n v="7912.22"/>
    <n v="879.13000000000011"/>
    <x v="6"/>
    <x v="178"/>
    <x v="1"/>
    <s v="Jun"/>
  </r>
  <r>
    <s v="DO-20241230-45108"/>
    <x v="0"/>
    <x v="176"/>
    <x v="170"/>
    <x v="49"/>
    <x v="4"/>
    <x v="178"/>
    <x v="15"/>
    <n v="2164.98"/>
    <n v="20"/>
    <x v="1"/>
    <n v="43299.6"/>
    <n v="36804.660000000003"/>
    <n v="6494.9399999999951"/>
    <x v="1"/>
    <x v="179"/>
    <x v="0"/>
    <s v="Dec"/>
  </r>
  <r>
    <s v="FLO-20250123-80761"/>
    <x v="7"/>
    <x v="177"/>
    <x v="171"/>
    <x v="55"/>
    <x v="14"/>
    <x v="179"/>
    <x v="2"/>
    <n v="1891.18"/>
    <n v="3"/>
    <x v="0"/>
    <n v="5673.54"/>
    <n v="5389.86"/>
    <n v="283.68000000000029"/>
    <x v="5"/>
    <x v="180"/>
    <x v="1"/>
    <s v="Jan"/>
  </r>
  <r>
    <s v="HAR-20250303-39189"/>
    <x v="2"/>
    <x v="178"/>
    <x v="172"/>
    <x v="7"/>
    <x v="15"/>
    <x v="180"/>
    <x v="3"/>
    <n v="4282.45"/>
    <n v="20"/>
    <x v="1"/>
    <n v="85649"/>
    <n v="72801.649999999994"/>
    <n v="12847.350000000006"/>
    <x v="4"/>
    <x v="181"/>
    <x v="1"/>
    <s v="Mar"/>
  </r>
  <r>
    <s v="WAL-20240523-36276"/>
    <x v="10"/>
    <x v="8"/>
    <x v="8"/>
    <x v="8"/>
    <x v="20"/>
    <x v="181"/>
    <x v="14"/>
    <n v="147.19999999999999"/>
    <n v="30"/>
    <x v="1"/>
    <n v="4416"/>
    <n v="3753.6"/>
    <n v="662.40000000000009"/>
    <x v="3"/>
    <x v="182"/>
    <x v="0"/>
    <s v="May"/>
  </r>
  <r>
    <s v="LOW-20250316-29574"/>
    <x v="1"/>
    <x v="8"/>
    <x v="8"/>
    <x v="8"/>
    <x v="0"/>
    <x v="182"/>
    <x v="7"/>
    <n v="1126.23"/>
    <n v="6"/>
    <x v="7"/>
    <n v="6757.38"/>
    <n v="6554.66"/>
    <n v="202.72000000000025"/>
    <x v="2"/>
    <x v="183"/>
    <x v="1"/>
    <s v="Mar"/>
  </r>
  <r>
    <s v="LOW-20241113-21201"/>
    <x v="1"/>
    <x v="179"/>
    <x v="173"/>
    <x v="15"/>
    <x v="18"/>
    <x v="183"/>
    <x v="2"/>
    <n v="1395.27"/>
    <n v="8"/>
    <x v="3"/>
    <n v="11162.16"/>
    <n v="11162.16"/>
    <n v="0"/>
    <x v="2"/>
    <x v="184"/>
    <x v="0"/>
    <s v="Nov"/>
  </r>
  <r>
    <s v="FLO-20241217-14554"/>
    <x v="7"/>
    <x v="180"/>
    <x v="174"/>
    <x v="24"/>
    <x v="2"/>
    <x v="184"/>
    <x v="14"/>
    <n v="49.8"/>
    <n v="12"/>
    <x v="6"/>
    <n v="597.6"/>
    <n v="478.08"/>
    <n v="119.52000000000004"/>
    <x v="0"/>
    <x v="185"/>
    <x v="0"/>
    <s v="Dec"/>
  </r>
  <r>
    <s v="THE-20241009-32170"/>
    <x v="9"/>
    <x v="181"/>
    <x v="175"/>
    <x v="13"/>
    <x v="12"/>
    <x v="185"/>
    <x v="20"/>
    <n v="246.75"/>
    <n v="3"/>
    <x v="9"/>
    <n v="740.25"/>
    <n v="725.44"/>
    <n v="14.809999999999945"/>
    <x v="0"/>
    <x v="186"/>
    <x v="0"/>
    <s v="Oct"/>
  </r>
  <r>
    <s v="WAL-20250506-15837"/>
    <x v="10"/>
    <x v="182"/>
    <x v="176"/>
    <x v="9"/>
    <x v="3"/>
    <x v="186"/>
    <x v="0"/>
    <n v="36.01"/>
    <n v="15"/>
    <x v="12"/>
    <n v="540.15"/>
    <n v="475.33"/>
    <n v="64.819999999999993"/>
    <x v="1"/>
    <x v="187"/>
    <x v="1"/>
    <s v="May"/>
  </r>
  <r>
    <s v="THE-20250430-90205"/>
    <x v="9"/>
    <x v="183"/>
    <x v="177"/>
    <x v="35"/>
    <x v="10"/>
    <x v="187"/>
    <x v="14"/>
    <n v="11.6"/>
    <n v="25"/>
    <x v="6"/>
    <n v="290"/>
    <n v="232"/>
    <n v="58"/>
    <x v="4"/>
    <x v="188"/>
    <x v="1"/>
    <s v="Apr"/>
  </r>
  <r>
    <s v="COS-20240926-56666"/>
    <x v="8"/>
    <x v="184"/>
    <x v="178"/>
    <x v="47"/>
    <x v="3"/>
    <x v="188"/>
    <x v="5"/>
    <n v="194.48"/>
    <n v="2"/>
    <x v="3"/>
    <n v="388.96"/>
    <n v="388.96"/>
    <n v="0"/>
    <x v="0"/>
    <x v="189"/>
    <x v="0"/>
    <s v="Sep"/>
  </r>
  <r>
    <s v="WAL-20250424-13281"/>
    <x v="10"/>
    <x v="185"/>
    <x v="179"/>
    <x v="17"/>
    <x v="14"/>
    <x v="189"/>
    <x v="8"/>
    <n v="116.57"/>
    <n v="6"/>
    <x v="5"/>
    <n v="699.42"/>
    <n v="629.48"/>
    <n v="69.939999999999941"/>
    <x v="7"/>
    <x v="190"/>
    <x v="1"/>
    <s v="Apr"/>
  </r>
  <r>
    <s v="84-20250731-12389"/>
    <x v="6"/>
    <x v="186"/>
    <x v="180"/>
    <x v="48"/>
    <x v="6"/>
    <x v="190"/>
    <x v="15"/>
    <n v="672.52"/>
    <n v="15"/>
    <x v="1"/>
    <n v="10087.799999999999"/>
    <n v="8574.6299999999992"/>
    <n v="1513.17"/>
    <x v="5"/>
    <x v="191"/>
    <x v="1"/>
    <s v="Jul"/>
  </r>
  <r>
    <s v="LOW-20240429-40743"/>
    <x v="11"/>
    <x v="187"/>
    <x v="181"/>
    <x v="7"/>
    <x v="16"/>
    <x v="191"/>
    <x v="6"/>
    <n v="181.8"/>
    <n v="15"/>
    <x v="5"/>
    <n v="2727"/>
    <n v="2454.3000000000002"/>
    <n v="272.69999999999982"/>
    <x v="3"/>
    <x v="192"/>
    <x v="0"/>
    <s v="Apr"/>
  </r>
  <r>
    <s v="84-20250318-29561"/>
    <x v="6"/>
    <x v="188"/>
    <x v="182"/>
    <x v="10"/>
    <x v="3"/>
    <x v="192"/>
    <x v="12"/>
    <n v="343.87"/>
    <n v="50"/>
    <x v="3"/>
    <n v="17193.5"/>
    <n v="17193.5"/>
    <n v="0"/>
    <x v="6"/>
    <x v="193"/>
    <x v="1"/>
    <s v="Mar"/>
  </r>
  <r>
    <s v="THE-20240928-94247"/>
    <x v="9"/>
    <x v="189"/>
    <x v="183"/>
    <x v="6"/>
    <x v="2"/>
    <x v="193"/>
    <x v="20"/>
    <n v="333.05"/>
    <n v="1"/>
    <x v="13"/>
    <n v="333.05"/>
    <n v="289.75"/>
    <n v="43.300000000000011"/>
    <x v="1"/>
    <x v="194"/>
    <x v="0"/>
    <s v="Sep"/>
  </r>
  <r>
    <s v="THE-20241129-70894"/>
    <x v="9"/>
    <x v="190"/>
    <x v="184"/>
    <x v="41"/>
    <x v="16"/>
    <x v="194"/>
    <x v="15"/>
    <n v="4.67"/>
    <n v="35"/>
    <x v="5"/>
    <n v="163.44999999999999"/>
    <n v="147.1"/>
    <n v="16.349999999999994"/>
    <x v="4"/>
    <x v="195"/>
    <x v="0"/>
    <s v="Nov"/>
  </r>
  <r>
    <s v="LOW-20250404-90501"/>
    <x v="1"/>
    <x v="191"/>
    <x v="185"/>
    <x v="42"/>
    <x v="8"/>
    <x v="195"/>
    <x v="19"/>
    <n v="831.22"/>
    <n v="6"/>
    <x v="3"/>
    <n v="4987.32"/>
    <n v="4987.32"/>
    <n v="0"/>
    <x v="3"/>
    <x v="196"/>
    <x v="1"/>
    <s v="Apr"/>
  </r>
  <r>
    <s v="84-20240323-18588"/>
    <x v="6"/>
    <x v="192"/>
    <x v="186"/>
    <x v="52"/>
    <x v="13"/>
    <x v="196"/>
    <x v="7"/>
    <n v="447.92"/>
    <n v="1"/>
    <x v="9"/>
    <n v="447.92"/>
    <n v="438.96"/>
    <n v="8.9600000000000364"/>
    <x v="4"/>
    <x v="197"/>
    <x v="0"/>
    <s v="Mar"/>
  </r>
  <r>
    <s v="HAR-20241215-97175"/>
    <x v="2"/>
    <x v="193"/>
    <x v="187"/>
    <x v="12"/>
    <x v="13"/>
    <x v="197"/>
    <x v="16"/>
    <n v="949.87"/>
    <n v="2"/>
    <x v="3"/>
    <n v="1899.74"/>
    <n v="1899.74"/>
    <n v="0"/>
    <x v="0"/>
    <x v="198"/>
    <x v="0"/>
    <s v="Dec"/>
  </r>
  <r>
    <s v="LOW-20241231-42143"/>
    <x v="1"/>
    <x v="194"/>
    <x v="188"/>
    <x v="34"/>
    <x v="3"/>
    <x v="198"/>
    <x v="19"/>
    <n v="121.5"/>
    <n v="2"/>
    <x v="3"/>
    <n v="243"/>
    <n v="243"/>
    <n v="0"/>
    <x v="2"/>
    <x v="199"/>
    <x v="0"/>
    <s v="Dec"/>
  </r>
  <r>
    <s v="FLO-20250311-60067"/>
    <x v="7"/>
    <x v="195"/>
    <x v="189"/>
    <x v="6"/>
    <x v="3"/>
    <x v="199"/>
    <x v="11"/>
    <n v="259.10000000000002"/>
    <n v="8"/>
    <x v="6"/>
    <n v="2072.8000000000002"/>
    <n v="1658.24"/>
    <n v="414.56000000000017"/>
    <x v="3"/>
    <x v="200"/>
    <x v="1"/>
    <s v="Mar"/>
  </r>
  <r>
    <s v="CON-20250114-76039"/>
    <x v="3"/>
    <x v="196"/>
    <x v="190"/>
    <x v="16"/>
    <x v="14"/>
    <x v="200"/>
    <x v="5"/>
    <n v="453.19"/>
    <n v="1"/>
    <x v="3"/>
    <n v="453.19"/>
    <n v="453.19"/>
    <n v="0"/>
    <x v="4"/>
    <x v="201"/>
    <x v="1"/>
    <s v="Jan"/>
  </r>
  <r>
    <s v="WAL-20250801-80446"/>
    <x v="10"/>
    <x v="8"/>
    <x v="8"/>
    <x v="8"/>
    <x v="13"/>
    <x v="201"/>
    <x v="18"/>
    <n v="1308.77"/>
    <n v="6"/>
    <x v="5"/>
    <n v="7852.62"/>
    <n v="7067.36"/>
    <n v="785.26000000000022"/>
    <x v="6"/>
    <x v="202"/>
    <x v="1"/>
    <s v="Aug"/>
  </r>
  <r>
    <s v="MEN-20240910-10759"/>
    <x v="5"/>
    <x v="8"/>
    <x v="8"/>
    <x v="8"/>
    <x v="9"/>
    <x v="202"/>
    <x v="19"/>
    <n v="217.35"/>
    <n v="30"/>
    <x v="5"/>
    <n v="6520.5"/>
    <n v="5868.45"/>
    <n v="652.05000000000018"/>
    <x v="7"/>
    <x v="203"/>
    <x v="0"/>
    <s v="Sep"/>
  </r>
  <r>
    <s v="WAL-20240910-10749"/>
    <x v="10"/>
    <x v="197"/>
    <x v="191"/>
    <x v="26"/>
    <x v="12"/>
    <x v="203"/>
    <x v="12"/>
    <n v="363"/>
    <n v="25"/>
    <x v="6"/>
    <n v="9075"/>
    <n v="7260"/>
    <n v="1815"/>
    <x v="6"/>
    <x v="204"/>
    <x v="0"/>
    <s v="Sep"/>
  </r>
  <r>
    <s v="HAR-20240907-36537"/>
    <x v="2"/>
    <x v="198"/>
    <x v="192"/>
    <x v="41"/>
    <x v="18"/>
    <x v="204"/>
    <x v="6"/>
    <n v="1442.75"/>
    <n v="5"/>
    <x v="0"/>
    <n v="7213.75"/>
    <n v="6853.06"/>
    <n v="360.6899999999996"/>
    <x v="0"/>
    <x v="205"/>
    <x v="0"/>
    <s v="Sep"/>
  </r>
  <r>
    <s v="CON-20240305-51857"/>
    <x v="3"/>
    <x v="199"/>
    <x v="193"/>
    <x v="45"/>
    <x v="2"/>
    <x v="205"/>
    <x v="4"/>
    <n v="669.9"/>
    <n v="25"/>
    <x v="6"/>
    <n v="16747.5"/>
    <n v="13398"/>
    <n v="3349.5"/>
    <x v="3"/>
    <x v="206"/>
    <x v="0"/>
    <s v="Mar"/>
  </r>
  <r>
    <s v="FLO-20250711-11470"/>
    <x v="7"/>
    <x v="200"/>
    <x v="194"/>
    <x v="29"/>
    <x v="6"/>
    <x v="60"/>
    <x v="7"/>
    <n v="211.1"/>
    <n v="25"/>
    <x v="6"/>
    <n v="5277.5"/>
    <n v="4222"/>
    <n v="1055.5"/>
    <x v="2"/>
    <x v="207"/>
    <x v="1"/>
    <s v="Jul"/>
  </r>
  <r>
    <s v="DO-20250513-95941"/>
    <x v="0"/>
    <x v="201"/>
    <x v="195"/>
    <x v="4"/>
    <x v="20"/>
    <x v="206"/>
    <x v="0"/>
    <n v="1078.47"/>
    <n v="3"/>
    <x v="0"/>
    <n v="3235.41"/>
    <n v="3073.64"/>
    <n v="161.76999999999998"/>
    <x v="6"/>
    <x v="208"/>
    <x v="1"/>
    <s v="May"/>
  </r>
  <r>
    <s v="ACE-20250311-35805"/>
    <x v="4"/>
    <x v="202"/>
    <x v="196"/>
    <x v="35"/>
    <x v="1"/>
    <x v="207"/>
    <x v="2"/>
    <n v="29.09"/>
    <n v="25"/>
    <x v="1"/>
    <n v="727.25"/>
    <n v="618.16"/>
    <n v="109.09000000000003"/>
    <x v="6"/>
    <x v="209"/>
    <x v="1"/>
    <s v="Mar"/>
  </r>
  <r>
    <s v="THE-20250621-56328"/>
    <x v="9"/>
    <x v="203"/>
    <x v="197"/>
    <x v="37"/>
    <x v="14"/>
    <x v="208"/>
    <x v="20"/>
    <n v="506.36"/>
    <n v="4"/>
    <x v="0"/>
    <n v="2025.44"/>
    <n v="1924.17"/>
    <n v="101.26999999999998"/>
    <x v="1"/>
    <x v="210"/>
    <x v="1"/>
    <s v="Jun"/>
  </r>
  <r>
    <s v="THE-20241101-71149"/>
    <x v="9"/>
    <x v="204"/>
    <x v="198"/>
    <x v="30"/>
    <x v="1"/>
    <x v="209"/>
    <x v="8"/>
    <n v="100.73"/>
    <n v="8"/>
    <x v="1"/>
    <n v="805.84"/>
    <n v="684.96"/>
    <n v="120.88"/>
    <x v="2"/>
    <x v="211"/>
    <x v="0"/>
    <s v="Nov"/>
  </r>
  <r>
    <s v="84-20250415-99226"/>
    <x v="6"/>
    <x v="205"/>
    <x v="199"/>
    <x v="56"/>
    <x v="3"/>
    <x v="210"/>
    <x v="17"/>
    <n v="5.33"/>
    <n v="229"/>
    <x v="1"/>
    <n v="1220.57"/>
    <n v="1037.48"/>
    <n v="183.08999999999992"/>
    <x v="1"/>
    <x v="212"/>
    <x v="1"/>
    <s v="Apr"/>
  </r>
  <r>
    <s v="COS-20240505-68724"/>
    <x v="8"/>
    <x v="206"/>
    <x v="200"/>
    <x v="41"/>
    <x v="1"/>
    <x v="211"/>
    <x v="14"/>
    <n v="242.62"/>
    <n v="2"/>
    <x v="9"/>
    <n v="485.24"/>
    <n v="475.54"/>
    <n v="9.6999999999999886"/>
    <x v="0"/>
    <x v="213"/>
    <x v="0"/>
    <s v="May"/>
  </r>
  <r>
    <s v="CON-20250803-56224"/>
    <x v="3"/>
    <x v="207"/>
    <x v="201"/>
    <x v="10"/>
    <x v="14"/>
    <x v="212"/>
    <x v="7"/>
    <n v="50.25"/>
    <n v="30"/>
    <x v="6"/>
    <n v="1507.5"/>
    <n v="1206"/>
    <n v="301.5"/>
    <x v="1"/>
    <x v="214"/>
    <x v="1"/>
    <s v="Aug"/>
  </r>
  <r>
    <s v="ACE-20250611-54733"/>
    <x v="4"/>
    <x v="208"/>
    <x v="202"/>
    <x v="28"/>
    <x v="1"/>
    <x v="213"/>
    <x v="11"/>
    <n v="143.88999999999999"/>
    <n v="30"/>
    <x v="1"/>
    <n v="4316.7"/>
    <n v="3669.19"/>
    <n v="647.50999999999976"/>
    <x v="6"/>
    <x v="215"/>
    <x v="1"/>
    <s v="Jun"/>
  </r>
  <r>
    <s v="COS-20241019-68365"/>
    <x v="8"/>
    <x v="209"/>
    <x v="203"/>
    <x v="54"/>
    <x v="5"/>
    <x v="214"/>
    <x v="18"/>
    <n v="394.41"/>
    <n v="30"/>
    <x v="12"/>
    <n v="11832.3"/>
    <n v="10412.42"/>
    <n v="1419.8799999999992"/>
    <x v="2"/>
    <x v="216"/>
    <x v="0"/>
    <s v="Oct"/>
  </r>
  <r>
    <s v="MEN-20250519-86192"/>
    <x v="5"/>
    <x v="210"/>
    <x v="204"/>
    <x v="50"/>
    <x v="12"/>
    <x v="215"/>
    <x v="6"/>
    <n v="172.35"/>
    <n v="50"/>
    <x v="2"/>
    <n v="8617.5"/>
    <n v="6463.12"/>
    <n v="2154.38"/>
    <x v="1"/>
    <x v="217"/>
    <x v="1"/>
    <s v="May"/>
  </r>
  <r>
    <s v="DO-20240529-26389"/>
    <x v="0"/>
    <x v="211"/>
    <x v="205"/>
    <x v="0"/>
    <x v="3"/>
    <x v="216"/>
    <x v="5"/>
    <n v="84.79"/>
    <n v="20"/>
    <x v="3"/>
    <n v="1695.8"/>
    <n v="1695.8"/>
    <n v="0"/>
    <x v="6"/>
    <x v="218"/>
    <x v="0"/>
    <s v="May"/>
  </r>
  <r>
    <s v="ACE-20241220-17892"/>
    <x v="4"/>
    <x v="212"/>
    <x v="206"/>
    <x v="10"/>
    <x v="8"/>
    <x v="217"/>
    <x v="8"/>
    <n v="808.59"/>
    <n v="8"/>
    <x v="5"/>
    <n v="6468.72"/>
    <n v="5821.85"/>
    <n v="646.86999999999989"/>
    <x v="1"/>
    <x v="219"/>
    <x v="0"/>
    <s v="Dec"/>
  </r>
  <r>
    <s v="LOW-20250110-98287"/>
    <x v="1"/>
    <x v="213"/>
    <x v="207"/>
    <x v="40"/>
    <x v="10"/>
    <x v="218"/>
    <x v="11"/>
    <n v="2954.75"/>
    <n v="3"/>
    <x v="7"/>
    <n v="8864.25"/>
    <n v="8598.32"/>
    <n v="265.93000000000029"/>
    <x v="1"/>
    <x v="220"/>
    <x v="1"/>
    <s v="Jan"/>
  </r>
  <r>
    <s v="DO-20250610-62338"/>
    <x v="0"/>
    <x v="214"/>
    <x v="208"/>
    <x v="4"/>
    <x v="17"/>
    <x v="219"/>
    <x v="6"/>
    <n v="271.37"/>
    <n v="100"/>
    <x v="6"/>
    <n v="27137"/>
    <n v="21709.599999999999"/>
    <n v="5427.4000000000015"/>
    <x v="5"/>
    <x v="221"/>
    <x v="1"/>
    <s v="Jun"/>
  </r>
  <r>
    <s v="CON-20240425-79350"/>
    <x v="3"/>
    <x v="215"/>
    <x v="209"/>
    <x v="22"/>
    <x v="0"/>
    <x v="220"/>
    <x v="7"/>
    <n v="204.07"/>
    <n v="5"/>
    <x v="3"/>
    <n v="1020.35"/>
    <n v="1020.35"/>
    <n v="0"/>
    <x v="4"/>
    <x v="222"/>
    <x v="0"/>
    <s v="Apr"/>
  </r>
  <r>
    <s v="ACE-20250526-69761"/>
    <x v="4"/>
    <x v="216"/>
    <x v="210"/>
    <x v="18"/>
    <x v="2"/>
    <x v="221"/>
    <x v="10"/>
    <n v="478.01"/>
    <n v="5"/>
    <x v="7"/>
    <n v="2390.0500000000002"/>
    <n v="2318.35"/>
    <n v="71.700000000000273"/>
    <x v="5"/>
    <x v="223"/>
    <x v="1"/>
    <s v="May"/>
  </r>
  <r>
    <s v="WAL-20250211-85311"/>
    <x v="10"/>
    <x v="8"/>
    <x v="8"/>
    <x v="8"/>
    <x v="4"/>
    <x v="222"/>
    <x v="14"/>
    <n v="704.5"/>
    <n v="15"/>
    <x v="1"/>
    <n v="10567.5"/>
    <n v="8982.3799999999992"/>
    <n v="1585.1200000000008"/>
    <x v="5"/>
    <x v="224"/>
    <x v="1"/>
    <s v="Feb"/>
  </r>
  <r>
    <s v="84-20250401-59472"/>
    <x v="6"/>
    <x v="217"/>
    <x v="211"/>
    <x v="42"/>
    <x v="13"/>
    <x v="223"/>
    <x v="20"/>
    <n v="1000.31"/>
    <n v="8"/>
    <x v="5"/>
    <n v="8002.48"/>
    <n v="7202.23"/>
    <n v="800.25"/>
    <x v="6"/>
    <x v="225"/>
    <x v="1"/>
    <s v="Apr"/>
  </r>
  <r>
    <s v="WAL-20250114-56025"/>
    <x v="10"/>
    <x v="218"/>
    <x v="212"/>
    <x v="51"/>
    <x v="3"/>
    <x v="224"/>
    <x v="16"/>
    <n v="446.82"/>
    <n v="20"/>
    <x v="5"/>
    <n v="8936.4"/>
    <n v="8042.76"/>
    <n v="893.63999999999942"/>
    <x v="7"/>
    <x v="226"/>
    <x v="1"/>
    <s v="Jan"/>
  </r>
  <r>
    <s v="THE-20240616-94676"/>
    <x v="9"/>
    <x v="219"/>
    <x v="96"/>
    <x v="25"/>
    <x v="4"/>
    <x v="225"/>
    <x v="0"/>
    <n v="693.14"/>
    <n v="50"/>
    <x v="5"/>
    <n v="34657"/>
    <n v="31191.3"/>
    <n v="3465.7000000000007"/>
    <x v="2"/>
    <x v="227"/>
    <x v="0"/>
    <s v="Jun"/>
  </r>
  <r>
    <s v="COS-20250617-75142"/>
    <x v="8"/>
    <x v="220"/>
    <x v="213"/>
    <x v="43"/>
    <x v="12"/>
    <x v="226"/>
    <x v="7"/>
    <n v="250.23"/>
    <n v="2"/>
    <x v="3"/>
    <n v="500.46"/>
    <n v="500.46"/>
    <n v="0"/>
    <x v="0"/>
    <x v="228"/>
    <x v="1"/>
    <s v="Jun"/>
  </r>
  <r>
    <s v="MEN-20241225-33163"/>
    <x v="5"/>
    <x v="221"/>
    <x v="214"/>
    <x v="53"/>
    <x v="14"/>
    <x v="227"/>
    <x v="21"/>
    <n v="793.44"/>
    <n v="6"/>
    <x v="3"/>
    <n v="4760.6400000000003"/>
    <n v="4760.6400000000003"/>
    <n v="0"/>
    <x v="7"/>
    <x v="229"/>
    <x v="0"/>
    <s v="Dec"/>
  </r>
  <r>
    <s v="THE-20240913-11450"/>
    <x v="9"/>
    <x v="8"/>
    <x v="8"/>
    <x v="8"/>
    <x v="3"/>
    <x v="228"/>
    <x v="14"/>
    <n v="299.5"/>
    <n v="6"/>
    <x v="3"/>
    <n v="1797"/>
    <n v="1797"/>
    <n v="0"/>
    <x v="5"/>
    <x v="230"/>
    <x v="0"/>
    <s v="Sep"/>
  </r>
  <r>
    <s v="WAL-20250404-54508"/>
    <x v="10"/>
    <x v="222"/>
    <x v="215"/>
    <x v="25"/>
    <x v="20"/>
    <x v="229"/>
    <x v="18"/>
    <n v="893.13"/>
    <n v="20"/>
    <x v="1"/>
    <n v="17862.599999999999"/>
    <n v="15183.21"/>
    <n v="2679.3899999999994"/>
    <x v="4"/>
    <x v="231"/>
    <x v="1"/>
    <s v="Apr"/>
  </r>
  <r>
    <s v="MEN-20241016-65897"/>
    <x v="5"/>
    <x v="223"/>
    <x v="216"/>
    <x v="35"/>
    <x v="8"/>
    <x v="230"/>
    <x v="11"/>
    <n v="209.62"/>
    <n v="1"/>
    <x v="3"/>
    <n v="209.62"/>
    <n v="209.62"/>
    <n v="0"/>
    <x v="6"/>
    <x v="232"/>
    <x v="0"/>
    <s v="Oct"/>
  </r>
  <r>
    <s v="LOW-20250306-84403"/>
    <x v="1"/>
    <x v="224"/>
    <x v="217"/>
    <x v="23"/>
    <x v="4"/>
    <x v="231"/>
    <x v="5"/>
    <n v="507.18"/>
    <n v="2"/>
    <x v="3"/>
    <n v="1014.36"/>
    <n v="1014.36"/>
    <n v="0"/>
    <x v="6"/>
    <x v="233"/>
    <x v="1"/>
    <s v="Mar"/>
  </r>
  <r>
    <s v="WAL-20250525-92555"/>
    <x v="10"/>
    <x v="225"/>
    <x v="218"/>
    <x v="28"/>
    <x v="7"/>
    <x v="232"/>
    <x v="6"/>
    <n v="682.15"/>
    <n v="30"/>
    <x v="5"/>
    <n v="20464.5"/>
    <n v="18418.05"/>
    <n v="2046.4500000000007"/>
    <x v="5"/>
    <x v="234"/>
    <x v="1"/>
    <s v="May"/>
  </r>
  <r>
    <s v="CON-20241027-58321"/>
    <x v="3"/>
    <x v="226"/>
    <x v="219"/>
    <x v="26"/>
    <x v="8"/>
    <x v="233"/>
    <x v="13"/>
    <n v="48.54"/>
    <n v="4"/>
    <x v="3"/>
    <n v="194.16"/>
    <n v="194.16"/>
    <n v="0"/>
    <x v="5"/>
    <x v="235"/>
    <x v="0"/>
    <s v="Oct"/>
  </r>
  <r>
    <s v="HAR-20250130-37220"/>
    <x v="2"/>
    <x v="227"/>
    <x v="220"/>
    <x v="4"/>
    <x v="6"/>
    <x v="234"/>
    <x v="0"/>
    <n v="2500.4299999999998"/>
    <n v="10"/>
    <x v="3"/>
    <n v="25004.3"/>
    <n v="25004.3"/>
    <n v="0"/>
    <x v="4"/>
    <x v="236"/>
    <x v="1"/>
    <s v="Jan"/>
  </r>
  <r>
    <s v="WAL-20240327-41762"/>
    <x v="10"/>
    <x v="228"/>
    <x v="221"/>
    <x v="15"/>
    <x v="16"/>
    <x v="235"/>
    <x v="19"/>
    <n v="1738.33"/>
    <n v="10"/>
    <x v="3"/>
    <n v="17383.3"/>
    <n v="17383.3"/>
    <n v="0"/>
    <x v="2"/>
    <x v="237"/>
    <x v="0"/>
    <s v="Mar"/>
  </r>
  <r>
    <s v="DO-20240723-19723"/>
    <x v="11"/>
    <x v="229"/>
    <x v="222"/>
    <x v="49"/>
    <x v="5"/>
    <x v="236"/>
    <x v="13"/>
    <n v="75.97"/>
    <n v="3"/>
    <x v="3"/>
    <n v="227.91"/>
    <n v="227.91"/>
    <n v="0"/>
    <x v="0"/>
    <x v="238"/>
    <x v="0"/>
    <s v="Jul"/>
  </r>
  <r>
    <s v="DO-20241102-27182"/>
    <x v="0"/>
    <x v="230"/>
    <x v="223"/>
    <x v="10"/>
    <x v="9"/>
    <x v="237"/>
    <x v="11"/>
    <n v="310.47000000000003"/>
    <n v="15"/>
    <x v="1"/>
    <n v="4657.05"/>
    <n v="3958.49"/>
    <n v="698.5600000000004"/>
    <x v="3"/>
    <x v="239"/>
    <x v="0"/>
    <s v="Nov"/>
  </r>
  <r>
    <s v="WAL-20250106-81091"/>
    <x v="10"/>
    <x v="231"/>
    <x v="224"/>
    <x v="13"/>
    <x v="20"/>
    <x v="238"/>
    <x v="1"/>
    <n v="3194.55"/>
    <n v="10"/>
    <x v="0"/>
    <n v="31945.5"/>
    <n v="30348.22"/>
    <n v="1597.2799999999988"/>
    <x v="5"/>
    <x v="240"/>
    <x v="1"/>
    <s v="Jan"/>
  </r>
  <r>
    <s v="THE-20250410-74787"/>
    <x v="9"/>
    <x v="232"/>
    <x v="225"/>
    <x v="15"/>
    <x v="15"/>
    <x v="239"/>
    <x v="3"/>
    <n v="1378.49"/>
    <n v="1"/>
    <x v="3"/>
    <n v="1378.49"/>
    <n v="1378.49"/>
    <n v="0"/>
    <x v="3"/>
    <x v="241"/>
    <x v="1"/>
    <s v="Apr"/>
  </r>
  <r>
    <s v="ACE-20241129-19017"/>
    <x v="4"/>
    <x v="233"/>
    <x v="226"/>
    <x v="32"/>
    <x v="8"/>
    <x v="240"/>
    <x v="12"/>
    <n v="1130.42"/>
    <n v="4"/>
    <x v="3"/>
    <n v="4521.68"/>
    <n v="4521.68"/>
    <n v="0"/>
    <x v="4"/>
    <x v="242"/>
    <x v="0"/>
    <s v="Nov"/>
  </r>
  <r>
    <s v="84-20240607-25539"/>
    <x v="6"/>
    <x v="234"/>
    <x v="227"/>
    <x v="48"/>
    <x v="12"/>
    <x v="241"/>
    <x v="11"/>
    <n v="2871.88"/>
    <n v="5"/>
    <x v="3"/>
    <n v="14359.4"/>
    <n v="14359.4"/>
    <n v="0"/>
    <x v="3"/>
    <x v="243"/>
    <x v="0"/>
    <s v="Jun"/>
  </r>
  <r>
    <s v="CON-20240523-84918"/>
    <x v="3"/>
    <x v="235"/>
    <x v="228"/>
    <x v="27"/>
    <x v="2"/>
    <x v="242"/>
    <x v="0"/>
    <n v="1089.44"/>
    <n v="12"/>
    <x v="1"/>
    <n v="13073.28"/>
    <n v="11112.29"/>
    <n v="1960.9899999999998"/>
    <x v="7"/>
    <x v="244"/>
    <x v="0"/>
    <s v="May"/>
  </r>
  <r>
    <s v="FLO-20240820-85979"/>
    <x v="7"/>
    <x v="236"/>
    <x v="229"/>
    <x v="9"/>
    <x v="20"/>
    <x v="243"/>
    <x v="4"/>
    <n v="76.37"/>
    <n v="3"/>
    <x v="3"/>
    <n v="229.11"/>
    <n v="229.11"/>
    <n v="0"/>
    <x v="0"/>
    <x v="245"/>
    <x v="0"/>
    <s v="Aug"/>
  </r>
  <r>
    <s v="FLO-20240422-98474"/>
    <x v="7"/>
    <x v="237"/>
    <x v="230"/>
    <x v="20"/>
    <x v="10"/>
    <x v="244"/>
    <x v="15"/>
    <n v="488.6"/>
    <n v="1"/>
    <x v="3"/>
    <n v="488.6"/>
    <n v="488.6"/>
    <n v="0"/>
    <x v="2"/>
    <x v="246"/>
    <x v="0"/>
    <s v="Apr"/>
  </r>
  <r>
    <s v="ACE-20250316-71660"/>
    <x v="4"/>
    <x v="238"/>
    <x v="231"/>
    <x v="56"/>
    <x v="12"/>
    <x v="245"/>
    <x v="12"/>
    <n v="894.84"/>
    <n v="8"/>
    <x v="5"/>
    <n v="7158.72"/>
    <n v="6442.85"/>
    <n v="715.86999999999989"/>
    <x v="6"/>
    <x v="247"/>
    <x v="1"/>
    <s v="Mar"/>
  </r>
  <r>
    <s v="FLO-20240707-47768"/>
    <x v="7"/>
    <x v="239"/>
    <x v="232"/>
    <x v="28"/>
    <x v="14"/>
    <x v="246"/>
    <x v="19"/>
    <n v="1048.23"/>
    <n v="25"/>
    <x v="6"/>
    <n v="26205.75"/>
    <n v="20964.599999999999"/>
    <n v="5241.1500000000015"/>
    <x v="4"/>
    <x v="248"/>
    <x v="0"/>
    <s v="Jul"/>
  </r>
  <r>
    <s v="DO-20240622-28557"/>
    <x v="0"/>
    <x v="240"/>
    <x v="233"/>
    <x v="42"/>
    <x v="0"/>
    <x v="247"/>
    <x v="2"/>
    <n v="118.18"/>
    <n v="40"/>
    <x v="5"/>
    <n v="4727.2"/>
    <n v="4254.4799999999996"/>
    <n v="472.72000000000025"/>
    <x v="5"/>
    <x v="249"/>
    <x v="0"/>
    <s v="Jun"/>
  </r>
  <r>
    <s v="CON-20241122-40237"/>
    <x v="3"/>
    <x v="241"/>
    <x v="234"/>
    <x v="58"/>
    <x v="4"/>
    <x v="248"/>
    <x v="6"/>
    <n v="1051.08"/>
    <n v="12"/>
    <x v="5"/>
    <n v="12612.96"/>
    <n v="11351.66"/>
    <n v="1261.2999999999993"/>
    <x v="5"/>
    <x v="250"/>
    <x v="0"/>
    <s v="Nov"/>
  </r>
  <r>
    <s v="MEN-20240905-26430"/>
    <x v="5"/>
    <x v="242"/>
    <x v="235"/>
    <x v="40"/>
    <x v="2"/>
    <x v="249"/>
    <x v="8"/>
    <n v="195.91"/>
    <n v="2"/>
    <x v="0"/>
    <n v="391.82"/>
    <n v="372.23"/>
    <n v="19.589999999999975"/>
    <x v="5"/>
    <x v="251"/>
    <x v="0"/>
    <s v="Sep"/>
  </r>
  <r>
    <s v="CON-20241014-46014"/>
    <x v="3"/>
    <x v="243"/>
    <x v="236"/>
    <x v="44"/>
    <x v="8"/>
    <x v="250"/>
    <x v="11"/>
    <n v="56.84"/>
    <n v="3"/>
    <x v="3"/>
    <n v="170.52"/>
    <n v="170.52"/>
    <n v="0"/>
    <x v="4"/>
    <x v="252"/>
    <x v="0"/>
    <s v="Oct"/>
  </r>
  <r>
    <s v="COS-20241230-14564"/>
    <x v="8"/>
    <x v="244"/>
    <x v="237"/>
    <x v="42"/>
    <x v="14"/>
    <x v="251"/>
    <x v="20"/>
    <n v="2379.7800000000002"/>
    <n v="1"/>
    <x v="3"/>
    <n v="2379.7800000000002"/>
    <n v="2379.7800000000002"/>
    <n v="0"/>
    <x v="0"/>
    <x v="253"/>
    <x v="0"/>
    <s v="Dec"/>
  </r>
  <r>
    <s v="COS-20250711-39440"/>
    <x v="8"/>
    <x v="245"/>
    <x v="238"/>
    <x v="37"/>
    <x v="19"/>
    <x v="252"/>
    <x v="1"/>
    <n v="1834.32"/>
    <n v="12"/>
    <x v="1"/>
    <n v="22011.84"/>
    <n v="18710.060000000001"/>
    <n v="3301.7799999999988"/>
    <x v="0"/>
    <x v="254"/>
    <x v="1"/>
    <s v="Jul"/>
  </r>
  <r>
    <s v="LOW-20241105-24431"/>
    <x v="1"/>
    <x v="246"/>
    <x v="239"/>
    <x v="40"/>
    <x v="12"/>
    <x v="253"/>
    <x v="10"/>
    <n v="29.33"/>
    <n v="5"/>
    <x v="14"/>
    <n v="146.65"/>
    <n v="134.91999999999999"/>
    <n v="11.730000000000018"/>
    <x v="1"/>
    <x v="255"/>
    <x v="0"/>
    <s v="Nov"/>
  </r>
  <r>
    <s v="FLO-20250504-67119"/>
    <x v="7"/>
    <x v="247"/>
    <x v="240"/>
    <x v="30"/>
    <x v="19"/>
    <x v="254"/>
    <x v="11"/>
    <n v="1227.5999999999999"/>
    <n v="12"/>
    <x v="12"/>
    <n v="14731.2"/>
    <n v="12963.46"/>
    <n v="1767.7400000000016"/>
    <x v="5"/>
    <x v="256"/>
    <x v="1"/>
    <s v="May"/>
  </r>
  <r>
    <s v="DO-20240929-49689"/>
    <x v="0"/>
    <x v="248"/>
    <x v="241"/>
    <x v="44"/>
    <x v="8"/>
    <x v="255"/>
    <x v="11"/>
    <n v="1434"/>
    <n v="4"/>
    <x v="0"/>
    <n v="5736"/>
    <n v="5449.2"/>
    <n v="286.80000000000018"/>
    <x v="5"/>
    <x v="257"/>
    <x v="0"/>
    <s v="Sep"/>
  </r>
  <r>
    <s v="WAL-20240602-24500"/>
    <x v="10"/>
    <x v="249"/>
    <x v="242"/>
    <x v="21"/>
    <x v="11"/>
    <x v="256"/>
    <x v="8"/>
    <n v="737.44"/>
    <n v="40"/>
    <x v="6"/>
    <n v="29497.599999999999"/>
    <n v="23598.080000000002"/>
    <n v="5899.5199999999968"/>
    <x v="6"/>
    <x v="258"/>
    <x v="0"/>
    <s v="Jun"/>
  </r>
  <r>
    <s v="MEN-20250127-56054"/>
    <x v="5"/>
    <x v="250"/>
    <x v="243"/>
    <x v="15"/>
    <x v="5"/>
    <x v="257"/>
    <x v="12"/>
    <n v="827.67"/>
    <n v="100"/>
    <x v="9"/>
    <n v="82767"/>
    <n v="81111.66"/>
    <n v="1655.3399999999965"/>
    <x v="0"/>
    <x v="259"/>
    <x v="1"/>
    <s v="Jan"/>
  </r>
  <r>
    <s v="ACE-20240829-24297"/>
    <x v="4"/>
    <x v="251"/>
    <x v="244"/>
    <x v="40"/>
    <x v="5"/>
    <x v="258"/>
    <x v="13"/>
    <n v="151.02000000000001"/>
    <n v="20"/>
    <x v="3"/>
    <n v="3020.4"/>
    <n v="3020.4"/>
    <n v="0"/>
    <x v="6"/>
    <x v="260"/>
    <x v="0"/>
    <s v="Aug"/>
  </r>
  <r>
    <s v="COS-20250311-63618"/>
    <x v="8"/>
    <x v="252"/>
    <x v="245"/>
    <x v="36"/>
    <x v="4"/>
    <x v="259"/>
    <x v="17"/>
    <n v="434.96"/>
    <n v="4"/>
    <x v="5"/>
    <n v="1739.84"/>
    <n v="1565.86"/>
    <n v="173.98000000000002"/>
    <x v="5"/>
    <x v="261"/>
    <x v="1"/>
    <s v="Mar"/>
  </r>
  <r>
    <s v="THE-20240330-77921"/>
    <x v="9"/>
    <x v="253"/>
    <x v="246"/>
    <x v="35"/>
    <x v="17"/>
    <x v="260"/>
    <x v="2"/>
    <n v="1095.74"/>
    <n v="1"/>
    <x v="3"/>
    <n v="1095.74"/>
    <n v="1095.74"/>
    <n v="0"/>
    <x v="3"/>
    <x v="262"/>
    <x v="0"/>
    <s v="Mar"/>
  </r>
  <r>
    <s v="HAR-20240925-78902"/>
    <x v="2"/>
    <x v="254"/>
    <x v="247"/>
    <x v="57"/>
    <x v="2"/>
    <x v="261"/>
    <x v="7"/>
    <n v="830.11"/>
    <n v="4"/>
    <x v="8"/>
    <n v="3320.44"/>
    <n v="3088.01"/>
    <n v="232.42999999999984"/>
    <x v="1"/>
    <x v="263"/>
    <x v="0"/>
    <s v="Sep"/>
  </r>
  <r>
    <s v="DO-20240514-22389"/>
    <x v="0"/>
    <x v="255"/>
    <x v="248"/>
    <x v="4"/>
    <x v="6"/>
    <x v="262"/>
    <x v="10"/>
    <n v="1205.27"/>
    <n v="25"/>
    <x v="1"/>
    <n v="30131.75"/>
    <n v="25611.99"/>
    <n v="4519.7599999999984"/>
    <x v="7"/>
    <x v="264"/>
    <x v="0"/>
    <s v="May"/>
  </r>
  <r>
    <s v="84-20250206-19463"/>
    <x v="6"/>
    <x v="256"/>
    <x v="249"/>
    <x v="7"/>
    <x v="2"/>
    <x v="263"/>
    <x v="3"/>
    <n v="9.6999999999999993"/>
    <n v="3"/>
    <x v="3"/>
    <n v="29.1"/>
    <n v="29.1"/>
    <n v="0"/>
    <x v="2"/>
    <x v="265"/>
    <x v="1"/>
    <s v="Feb"/>
  </r>
  <r>
    <s v="MEN-20250619-26945"/>
    <x v="5"/>
    <x v="257"/>
    <x v="62"/>
    <x v="32"/>
    <x v="5"/>
    <x v="264"/>
    <x v="9"/>
    <n v="230.97"/>
    <n v="4"/>
    <x v="0"/>
    <n v="923.88"/>
    <n v="877.69"/>
    <n v="46.189999999999941"/>
    <x v="2"/>
    <x v="266"/>
    <x v="1"/>
    <s v="Jun"/>
  </r>
  <r>
    <s v="DO-20250115-58530"/>
    <x v="0"/>
    <x v="258"/>
    <x v="250"/>
    <x v="41"/>
    <x v="0"/>
    <x v="265"/>
    <x v="13"/>
    <n v="476.92"/>
    <n v="2"/>
    <x v="3"/>
    <n v="953.84"/>
    <n v="953.84"/>
    <n v="0"/>
    <x v="7"/>
    <x v="267"/>
    <x v="1"/>
    <s v="Jan"/>
  </r>
  <r>
    <s v="CON-20250215-10438"/>
    <x v="3"/>
    <x v="259"/>
    <x v="251"/>
    <x v="41"/>
    <x v="12"/>
    <x v="266"/>
    <x v="10"/>
    <n v="2337.41"/>
    <n v="8"/>
    <x v="3"/>
    <n v="18699.28"/>
    <n v="18699.28"/>
    <n v="0"/>
    <x v="4"/>
    <x v="268"/>
    <x v="1"/>
    <s v="Feb"/>
  </r>
  <r>
    <s v="THE-20240709-56275"/>
    <x v="9"/>
    <x v="260"/>
    <x v="252"/>
    <x v="23"/>
    <x v="11"/>
    <x v="267"/>
    <x v="0"/>
    <n v="5.94"/>
    <n v="397"/>
    <x v="11"/>
    <n v="2358.1799999999998"/>
    <n v="1697.89"/>
    <n v="660.28999999999974"/>
    <x v="7"/>
    <x v="269"/>
    <x v="0"/>
    <s v="Jul"/>
  </r>
  <r>
    <s v="FLO-20250625-98538"/>
    <x v="7"/>
    <x v="261"/>
    <x v="253"/>
    <x v="59"/>
    <x v="19"/>
    <x v="268"/>
    <x v="13"/>
    <n v="582.75"/>
    <n v="5"/>
    <x v="0"/>
    <n v="2913.75"/>
    <n v="2768.06"/>
    <n v="145.69000000000005"/>
    <x v="5"/>
    <x v="270"/>
    <x v="1"/>
    <s v="Jun"/>
  </r>
  <r>
    <s v="HAR-20250202-61754"/>
    <x v="2"/>
    <x v="262"/>
    <x v="254"/>
    <x v="31"/>
    <x v="1"/>
    <x v="269"/>
    <x v="15"/>
    <n v="252.77"/>
    <n v="6"/>
    <x v="7"/>
    <n v="1516.62"/>
    <n v="1471.12"/>
    <n v="45.5"/>
    <x v="5"/>
    <x v="271"/>
    <x v="1"/>
    <s v="Feb"/>
  </r>
  <r>
    <s v="84-20250113-19267"/>
    <x v="6"/>
    <x v="263"/>
    <x v="255"/>
    <x v="9"/>
    <x v="15"/>
    <x v="270"/>
    <x v="5"/>
    <n v="556.17999999999995"/>
    <n v="5"/>
    <x v="5"/>
    <n v="2780.9"/>
    <n v="2502.81"/>
    <n v="278.09000000000015"/>
    <x v="1"/>
    <x v="272"/>
    <x v="1"/>
    <s v="Jan"/>
  </r>
  <r>
    <s v="ACE-20250618-41303"/>
    <x v="4"/>
    <x v="8"/>
    <x v="8"/>
    <x v="8"/>
    <x v="10"/>
    <x v="271"/>
    <x v="17"/>
    <n v="4284.0600000000004"/>
    <n v="10"/>
    <x v="0"/>
    <n v="42840.6"/>
    <n v="40698.57"/>
    <n v="2142.0299999999988"/>
    <x v="7"/>
    <x v="273"/>
    <x v="1"/>
    <s v="Jun"/>
  </r>
  <r>
    <s v="DO-20240818-17201"/>
    <x v="0"/>
    <x v="264"/>
    <x v="256"/>
    <x v="3"/>
    <x v="13"/>
    <x v="272"/>
    <x v="18"/>
    <n v="3.88"/>
    <n v="165"/>
    <x v="1"/>
    <n v="640.20000000000005"/>
    <n v="544.16999999999996"/>
    <n v="96.030000000000086"/>
    <x v="6"/>
    <x v="274"/>
    <x v="0"/>
    <s v="Aug"/>
  </r>
  <r>
    <s v="CON-20250619-46801"/>
    <x v="3"/>
    <x v="265"/>
    <x v="257"/>
    <x v="6"/>
    <x v="14"/>
    <x v="273"/>
    <x v="20"/>
    <n v="231.54"/>
    <n v="60"/>
    <x v="6"/>
    <n v="13892.4"/>
    <n v="11113.92"/>
    <n v="2778.4799999999996"/>
    <x v="3"/>
    <x v="275"/>
    <x v="1"/>
    <s v="Jun"/>
  </r>
  <r>
    <s v="COS-20250228-79273"/>
    <x v="8"/>
    <x v="266"/>
    <x v="258"/>
    <x v="59"/>
    <x v="18"/>
    <x v="274"/>
    <x v="20"/>
    <n v="231.86"/>
    <n v="1"/>
    <x v="3"/>
    <n v="231.86"/>
    <n v="231.86"/>
    <n v="0"/>
    <x v="3"/>
    <x v="276"/>
    <x v="1"/>
    <s v="Feb"/>
  </r>
  <r>
    <s v="ACE-20241029-59476"/>
    <x v="4"/>
    <x v="267"/>
    <x v="259"/>
    <x v="45"/>
    <x v="11"/>
    <x v="275"/>
    <x v="10"/>
    <n v="510.88"/>
    <n v="25"/>
    <x v="1"/>
    <n v="12772"/>
    <n v="10856.2"/>
    <n v="1915.7999999999993"/>
    <x v="3"/>
    <x v="277"/>
    <x v="0"/>
    <s v="Oct"/>
  </r>
  <r>
    <s v="HAR-20250401-78320"/>
    <x v="2"/>
    <x v="268"/>
    <x v="260"/>
    <x v="23"/>
    <x v="10"/>
    <x v="276"/>
    <x v="10"/>
    <n v="3.8"/>
    <n v="245"/>
    <x v="6"/>
    <n v="931"/>
    <n v="744.8"/>
    <n v="186.20000000000005"/>
    <x v="0"/>
    <x v="278"/>
    <x v="1"/>
    <s v="Apr"/>
  </r>
  <r>
    <s v="WAL-20250126-50613"/>
    <x v="10"/>
    <x v="269"/>
    <x v="261"/>
    <x v="32"/>
    <x v="4"/>
    <x v="277"/>
    <x v="20"/>
    <n v="212.55"/>
    <n v="3"/>
    <x v="3"/>
    <n v="637.65"/>
    <n v="637.65"/>
    <n v="0"/>
    <x v="2"/>
    <x v="279"/>
    <x v="1"/>
    <s v="Jan"/>
  </r>
  <r>
    <s v="CON-20240522-62368"/>
    <x v="3"/>
    <x v="270"/>
    <x v="262"/>
    <x v="51"/>
    <x v="0"/>
    <x v="278"/>
    <x v="16"/>
    <n v="315.51"/>
    <n v="1"/>
    <x v="3"/>
    <n v="315.51"/>
    <n v="315.51"/>
    <n v="0"/>
    <x v="1"/>
    <x v="280"/>
    <x v="0"/>
    <s v="May"/>
  </r>
  <r>
    <s v="COS-20250526-30946"/>
    <x v="8"/>
    <x v="271"/>
    <x v="263"/>
    <x v="21"/>
    <x v="14"/>
    <x v="279"/>
    <x v="20"/>
    <n v="1060.53"/>
    <n v="20"/>
    <x v="1"/>
    <n v="21210.6"/>
    <n v="18029.009999999998"/>
    <n v="3181.59"/>
    <x v="1"/>
    <x v="281"/>
    <x v="1"/>
    <s v="May"/>
  </r>
  <r>
    <s v="CON-20250421-17827"/>
    <x v="3"/>
    <x v="272"/>
    <x v="264"/>
    <x v="37"/>
    <x v="14"/>
    <x v="280"/>
    <x v="6"/>
    <n v="219.66"/>
    <n v="3"/>
    <x v="3"/>
    <n v="658.98"/>
    <n v="658.98"/>
    <n v="0"/>
    <x v="4"/>
    <x v="282"/>
    <x v="1"/>
    <s v="Apr"/>
  </r>
  <r>
    <s v="DO-20240817-97362"/>
    <x v="0"/>
    <x v="273"/>
    <x v="265"/>
    <x v="28"/>
    <x v="15"/>
    <x v="281"/>
    <x v="14"/>
    <n v="24.35"/>
    <n v="5"/>
    <x v="3"/>
    <n v="121.75"/>
    <n v="121.75"/>
    <n v="0"/>
    <x v="2"/>
    <x v="283"/>
    <x v="0"/>
    <s v="Aug"/>
  </r>
  <r>
    <s v="COS-20240331-79008"/>
    <x v="8"/>
    <x v="274"/>
    <x v="266"/>
    <x v="12"/>
    <x v="12"/>
    <x v="282"/>
    <x v="6"/>
    <n v="1146.56"/>
    <n v="3"/>
    <x v="3"/>
    <n v="3439.68"/>
    <n v="3439.68"/>
    <n v="0"/>
    <x v="3"/>
    <x v="284"/>
    <x v="0"/>
    <s v="Mar"/>
  </r>
  <r>
    <s v="ACE-20250210-30816"/>
    <x v="4"/>
    <x v="275"/>
    <x v="267"/>
    <x v="51"/>
    <x v="17"/>
    <x v="283"/>
    <x v="1"/>
    <n v="1658.19"/>
    <n v="10"/>
    <x v="0"/>
    <n v="16581.900000000001"/>
    <n v="15752.81"/>
    <n v="829.09000000000196"/>
    <x v="6"/>
    <x v="285"/>
    <x v="1"/>
    <s v="Feb"/>
  </r>
  <r>
    <s v="LOW-20240329-67426"/>
    <x v="1"/>
    <x v="276"/>
    <x v="268"/>
    <x v="0"/>
    <x v="10"/>
    <x v="284"/>
    <x v="17"/>
    <n v="516"/>
    <n v="6"/>
    <x v="3"/>
    <n v="3096"/>
    <n v="3096"/>
    <n v="0"/>
    <x v="6"/>
    <x v="286"/>
    <x v="0"/>
    <s v="Mar"/>
  </r>
  <r>
    <s v="WAL-20250203-60111"/>
    <x v="10"/>
    <x v="277"/>
    <x v="269"/>
    <x v="5"/>
    <x v="7"/>
    <x v="285"/>
    <x v="11"/>
    <n v="174.98"/>
    <n v="12"/>
    <x v="0"/>
    <n v="2099.7600000000002"/>
    <n v="1994.77"/>
    <n v="104.99000000000024"/>
    <x v="3"/>
    <x v="287"/>
    <x v="1"/>
    <s v="Feb"/>
  </r>
  <r>
    <s v="HAR-20241229-28497"/>
    <x v="2"/>
    <x v="278"/>
    <x v="270"/>
    <x v="24"/>
    <x v="20"/>
    <x v="286"/>
    <x v="12"/>
    <n v="555.20000000000005"/>
    <n v="2"/>
    <x v="3"/>
    <n v="1110.4000000000001"/>
    <n v="1110.4000000000001"/>
    <n v="0"/>
    <x v="0"/>
    <x v="288"/>
    <x v="0"/>
    <s v="Dec"/>
  </r>
  <r>
    <s v="LOW-20240821-86252"/>
    <x v="1"/>
    <x v="279"/>
    <x v="271"/>
    <x v="4"/>
    <x v="14"/>
    <x v="287"/>
    <x v="1"/>
    <n v="147.34"/>
    <n v="2"/>
    <x v="0"/>
    <n v="294.68"/>
    <n v="279.95"/>
    <n v="14.730000000000018"/>
    <x v="4"/>
    <x v="289"/>
    <x v="0"/>
    <s v="Aug"/>
  </r>
  <r>
    <s v="DO-20240816-67910"/>
    <x v="0"/>
    <x v="280"/>
    <x v="272"/>
    <x v="42"/>
    <x v="8"/>
    <x v="288"/>
    <x v="11"/>
    <n v="3977.97"/>
    <n v="5"/>
    <x v="3"/>
    <n v="19889.849999999999"/>
    <n v="19889.849999999999"/>
    <n v="0"/>
    <x v="2"/>
    <x v="290"/>
    <x v="0"/>
    <s v="Aug"/>
  </r>
  <r>
    <s v="HAR-20250126-47456"/>
    <x v="11"/>
    <x v="281"/>
    <x v="273"/>
    <x v="12"/>
    <x v="9"/>
    <x v="289"/>
    <x v="16"/>
    <n v="947.42"/>
    <n v="6"/>
    <x v="5"/>
    <n v="5684.52"/>
    <n v="5116.07"/>
    <n v="568.45000000000073"/>
    <x v="0"/>
    <x v="291"/>
    <x v="1"/>
    <s v="Jan"/>
  </r>
  <r>
    <s v="WAL-20240622-11470"/>
    <x v="10"/>
    <x v="282"/>
    <x v="274"/>
    <x v="3"/>
    <x v="12"/>
    <x v="290"/>
    <x v="2"/>
    <n v="166.86"/>
    <n v="8"/>
    <x v="0"/>
    <n v="1334.88"/>
    <n v="1268.1400000000001"/>
    <n v="66.740000000000009"/>
    <x v="2"/>
    <x v="292"/>
    <x v="0"/>
    <s v="Jun"/>
  </r>
  <r>
    <s v="THE-20250321-29483"/>
    <x v="9"/>
    <x v="283"/>
    <x v="275"/>
    <x v="15"/>
    <x v="18"/>
    <x v="291"/>
    <x v="16"/>
    <n v="1196.56"/>
    <n v="6"/>
    <x v="5"/>
    <n v="7179.36"/>
    <n v="6461.42"/>
    <n v="717.9399999999996"/>
    <x v="4"/>
    <x v="293"/>
    <x v="1"/>
    <s v="Mar"/>
  </r>
  <r>
    <s v="THE-20240626-34968"/>
    <x v="9"/>
    <x v="284"/>
    <x v="276"/>
    <x v="11"/>
    <x v="18"/>
    <x v="292"/>
    <x v="1"/>
    <n v="308.39"/>
    <n v="4"/>
    <x v="3"/>
    <n v="1233.56"/>
    <n v="1233.56"/>
    <n v="0"/>
    <x v="2"/>
    <x v="294"/>
    <x v="0"/>
    <s v="Jun"/>
  </r>
  <r>
    <s v="WAL-20250715-21662"/>
    <x v="10"/>
    <x v="285"/>
    <x v="197"/>
    <x v="9"/>
    <x v="18"/>
    <x v="293"/>
    <x v="17"/>
    <n v="565.33000000000004"/>
    <n v="60"/>
    <x v="1"/>
    <n v="33919.800000000003"/>
    <n v="28831.83"/>
    <n v="5087.9700000000012"/>
    <x v="2"/>
    <x v="295"/>
    <x v="1"/>
    <s v="Jul"/>
  </r>
  <r>
    <s v="WAL-20240613-69842"/>
    <x v="10"/>
    <x v="286"/>
    <x v="277"/>
    <x v="32"/>
    <x v="8"/>
    <x v="294"/>
    <x v="19"/>
    <n v="2490.64"/>
    <n v="30"/>
    <x v="4"/>
    <n v="74719.199999999997"/>
    <n v="61269.74"/>
    <n v="13449.46"/>
    <x v="4"/>
    <x v="296"/>
    <x v="0"/>
    <s v="Jun"/>
  </r>
  <r>
    <s v="HAR-20240825-27079"/>
    <x v="2"/>
    <x v="287"/>
    <x v="278"/>
    <x v="25"/>
    <x v="0"/>
    <x v="295"/>
    <x v="13"/>
    <n v="982.71"/>
    <n v="2"/>
    <x v="3"/>
    <n v="1965.42"/>
    <n v="1965.42"/>
    <n v="0"/>
    <x v="3"/>
    <x v="297"/>
    <x v="0"/>
    <s v="Aug"/>
  </r>
  <r>
    <s v="FLO-20240709-69356"/>
    <x v="7"/>
    <x v="288"/>
    <x v="279"/>
    <x v="17"/>
    <x v="6"/>
    <x v="296"/>
    <x v="16"/>
    <n v="510.72"/>
    <n v="25"/>
    <x v="6"/>
    <n v="12768"/>
    <n v="10214.4"/>
    <n v="2553.6000000000004"/>
    <x v="5"/>
    <x v="298"/>
    <x v="0"/>
    <s v="Jul"/>
  </r>
  <r>
    <s v="ACE-20240528-15945"/>
    <x v="11"/>
    <x v="289"/>
    <x v="280"/>
    <x v="32"/>
    <x v="3"/>
    <x v="297"/>
    <x v="7"/>
    <n v="64.08"/>
    <n v="5"/>
    <x v="3"/>
    <n v="320.39999999999998"/>
    <n v="320.39999999999998"/>
    <n v="0"/>
    <x v="2"/>
    <x v="299"/>
    <x v="0"/>
    <s v="May"/>
  </r>
  <r>
    <s v="WAL-20250428-15339"/>
    <x v="10"/>
    <x v="290"/>
    <x v="281"/>
    <x v="16"/>
    <x v="17"/>
    <x v="298"/>
    <x v="14"/>
    <n v="5.31"/>
    <n v="331"/>
    <x v="1"/>
    <n v="1757.61"/>
    <n v="1493.97"/>
    <n v="263.63999999999987"/>
    <x v="0"/>
    <x v="300"/>
    <x v="1"/>
    <s v="Apr"/>
  </r>
  <r>
    <s v="FLO-20250327-32800"/>
    <x v="7"/>
    <x v="291"/>
    <x v="282"/>
    <x v="2"/>
    <x v="0"/>
    <x v="299"/>
    <x v="10"/>
    <n v="131.66999999999999"/>
    <n v="50"/>
    <x v="6"/>
    <n v="6583.5"/>
    <n v="5266.8"/>
    <n v="1316.6999999999998"/>
    <x v="0"/>
    <x v="301"/>
    <x v="1"/>
    <s v="Mar"/>
  </r>
  <r>
    <s v="DO-20250506-25111"/>
    <x v="0"/>
    <x v="292"/>
    <x v="283"/>
    <x v="37"/>
    <x v="1"/>
    <x v="300"/>
    <x v="0"/>
    <n v="258.61"/>
    <n v="6"/>
    <x v="0"/>
    <n v="1551.66"/>
    <n v="1474.08"/>
    <n v="77.580000000000155"/>
    <x v="4"/>
    <x v="302"/>
    <x v="1"/>
    <s v="May"/>
  </r>
  <r>
    <s v="FLO-20240217-33948"/>
    <x v="7"/>
    <x v="293"/>
    <x v="284"/>
    <x v="25"/>
    <x v="14"/>
    <x v="301"/>
    <x v="2"/>
    <n v="167.54"/>
    <n v="15"/>
    <x v="0"/>
    <n v="2513.1"/>
    <n v="2387.44"/>
    <n v="125.65999999999985"/>
    <x v="2"/>
    <x v="303"/>
    <x v="0"/>
    <s v="Feb"/>
  </r>
  <r>
    <s v="FLO-20250501-64836"/>
    <x v="7"/>
    <x v="294"/>
    <x v="285"/>
    <x v="54"/>
    <x v="15"/>
    <x v="302"/>
    <x v="8"/>
    <n v="2923.19"/>
    <n v="4"/>
    <x v="3"/>
    <n v="11692.76"/>
    <n v="11692.76"/>
    <n v="0"/>
    <x v="1"/>
    <x v="304"/>
    <x v="1"/>
    <s v="May"/>
  </r>
  <r>
    <s v="COS-20250209-21854"/>
    <x v="8"/>
    <x v="295"/>
    <x v="286"/>
    <x v="39"/>
    <x v="12"/>
    <x v="303"/>
    <x v="21"/>
    <n v="693.53"/>
    <n v="3"/>
    <x v="3"/>
    <n v="2080.59"/>
    <n v="2080.59"/>
    <n v="0"/>
    <x v="1"/>
    <x v="305"/>
    <x v="1"/>
    <s v="Feb"/>
  </r>
  <r>
    <s v="WAL-20240713-12277"/>
    <x v="10"/>
    <x v="296"/>
    <x v="287"/>
    <x v="59"/>
    <x v="3"/>
    <x v="304"/>
    <x v="14"/>
    <n v="523.52"/>
    <n v="6"/>
    <x v="14"/>
    <n v="3141.12"/>
    <n v="2889.83"/>
    <n v="251.28999999999996"/>
    <x v="0"/>
    <x v="306"/>
    <x v="0"/>
    <s v="Jul"/>
  </r>
  <r>
    <s v="ACE-20250505-24424"/>
    <x v="4"/>
    <x v="297"/>
    <x v="288"/>
    <x v="58"/>
    <x v="0"/>
    <x v="305"/>
    <x v="5"/>
    <n v="5.66"/>
    <n v="301"/>
    <x v="15"/>
    <n v="1703.66"/>
    <n v="1243.67"/>
    <n v="459.99"/>
    <x v="2"/>
    <x v="307"/>
    <x v="1"/>
    <s v="May"/>
  </r>
  <r>
    <s v="84-20250403-37737"/>
    <x v="6"/>
    <x v="298"/>
    <x v="289"/>
    <x v="7"/>
    <x v="5"/>
    <x v="306"/>
    <x v="17"/>
    <n v="259.62"/>
    <n v="2"/>
    <x v="3"/>
    <n v="519.24"/>
    <n v="519.24"/>
    <n v="0"/>
    <x v="7"/>
    <x v="308"/>
    <x v="1"/>
    <s v="Apr"/>
  </r>
  <r>
    <s v="COS-20240511-87174"/>
    <x v="8"/>
    <x v="299"/>
    <x v="290"/>
    <x v="9"/>
    <x v="2"/>
    <x v="307"/>
    <x v="14"/>
    <n v="2803.9"/>
    <n v="3"/>
    <x v="3"/>
    <n v="8411.7000000000007"/>
    <n v="8411.7000000000007"/>
    <n v="0"/>
    <x v="2"/>
    <x v="309"/>
    <x v="0"/>
    <s v="May"/>
  </r>
  <r>
    <s v="FLO-20241212-65804"/>
    <x v="7"/>
    <x v="300"/>
    <x v="291"/>
    <x v="36"/>
    <x v="19"/>
    <x v="308"/>
    <x v="18"/>
    <n v="501.21"/>
    <n v="40"/>
    <x v="6"/>
    <n v="20048.400000000001"/>
    <n v="16038.72"/>
    <n v="4009.6800000000021"/>
    <x v="6"/>
    <x v="310"/>
    <x v="0"/>
    <s v="Dec"/>
  </r>
  <r>
    <s v="FLO-20241003-20422"/>
    <x v="7"/>
    <x v="301"/>
    <x v="292"/>
    <x v="43"/>
    <x v="8"/>
    <x v="309"/>
    <x v="20"/>
    <n v="964.91"/>
    <n v="5"/>
    <x v="3"/>
    <n v="4824.55"/>
    <n v="4824.55"/>
    <n v="0"/>
    <x v="0"/>
    <x v="311"/>
    <x v="0"/>
    <s v="Oct"/>
  </r>
  <r>
    <s v="WAL-20240416-47140"/>
    <x v="10"/>
    <x v="302"/>
    <x v="293"/>
    <x v="50"/>
    <x v="17"/>
    <x v="310"/>
    <x v="16"/>
    <n v="908.57"/>
    <n v="1"/>
    <x v="3"/>
    <n v="908.57"/>
    <n v="908.57"/>
    <n v="0"/>
    <x v="6"/>
    <x v="312"/>
    <x v="0"/>
    <s v="Apr"/>
  </r>
  <r>
    <s v="WAL-20240220-23258"/>
    <x v="10"/>
    <x v="303"/>
    <x v="294"/>
    <x v="55"/>
    <x v="15"/>
    <x v="311"/>
    <x v="18"/>
    <n v="1634.72"/>
    <n v="12"/>
    <x v="3"/>
    <n v="19616.64"/>
    <n v="19616.64"/>
    <n v="0"/>
    <x v="2"/>
    <x v="313"/>
    <x v="0"/>
    <s v="Feb"/>
  </r>
  <r>
    <s v="DO-20240920-98961"/>
    <x v="0"/>
    <x v="304"/>
    <x v="295"/>
    <x v="50"/>
    <x v="4"/>
    <x v="312"/>
    <x v="1"/>
    <n v="277.32"/>
    <n v="6"/>
    <x v="8"/>
    <n v="1663.92"/>
    <n v="1547.45"/>
    <n v="116.47000000000003"/>
    <x v="4"/>
    <x v="314"/>
    <x v="0"/>
    <s v="Sep"/>
  </r>
  <r>
    <s v="LOW-20241205-72890"/>
    <x v="1"/>
    <x v="305"/>
    <x v="296"/>
    <x v="5"/>
    <x v="14"/>
    <x v="313"/>
    <x v="16"/>
    <n v="4140.75"/>
    <n v="4"/>
    <x v="5"/>
    <n v="16563"/>
    <n v="14906.7"/>
    <n v="1656.2999999999993"/>
    <x v="7"/>
    <x v="315"/>
    <x v="0"/>
    <s v="Dec"/>
  </r>
  <r>
    <s v="CON-20241202-50119"/>
    <x v="3"/>
    <x v="306"/>
    <x v="297"/>
    <x v="40"/>
    <x v="9"/>
    <x v="314"/>
    <x v="12"/>
    <n v="824.33"/>
    <n v="50"/>
    <x v="1"/>
    <n v="41216.5"/>
    <n v="35034.03"/>
    <n v="6182.4700000000012"/>
    <x v="0"/>
    <x v="316"/>
    <x v="0"/>
    <s v="Dec"/>
  </r>
  <r>
    <s v="HAR-20241029-97776"/>
    <x v="2"/>
    <x v="307"/>
    <x v="298"/>
    <x v="10"/>
    <x v="11"/>
    <x v="315"/>
    <x v="16"/>
    <n v="583.75"/>
    <n v="30"/>
    <x v="1"/>
    <n v="17512.5"/>
    <n v="14885.62"/>
    <n v="2626.8799999999992"/>
    <x v="1"/>
    <x v="317"/>
    <x v="0"/>
    <s v="Oct"/>
  </r>
  <r>
    <s v="84-20240601-21602"/>
    <x v="6"/>
    <x v="308"/>
    <x v="299"/>
    <x v="58"/>
    <x v="4"/>
    <x v="316"/>
    <x v="3"/>
    <n v="1909.19"/>
    <n v="100"/>
    <x v="2"/>
    <n v="190919"/>
    <n v="143189.25"/>
    <n v="47729.75"/>
    <x v="1"/>
    <x v="318"/>
    <x v="0"/>
    <s v="Jun"/>
  </r>
  <r>
    <s v="CON-20250626-30571"/>
    <x v="3"/>
    <x v="309"/>
    <x v="300"/>
    <x v="0"/>
    <x v="1"/>
    <x v="317"/>
    <x v="19"/>
    <n v="4.24"/>
    <n v="375"/>
    <x v="2"/>
    <n v="1590"/>
    <n v="1192.5"/>
    <n v="397.5"/>
    <x v="2"/>
    <x v="319"/>
    <x v="1"/>
    <s v="Jun"/>
  </r>
  <r>
    <s v="WAL-20250805-84712"/>
    <x v="10"/>
    <x v="310"/>
    <x v="301"/>
    <x v="1"/>
    <x v="13"/>
    <x v="318"/>
    <x v="0"/>
    <n v="644.77"/>
    <n v="20"/>
    <x v="3"/>
    <n v="12895.4"/>
    <n v="12895.4"/>
    <n v="0"/>
    <x v="3"/>
    <x v="320"/>
    <x v="1"/>
    <s v="Aug"/>
  </r>
  <r>
    <s v="FLO-20240324-63661"/>
    <x v="7"/>
    <x v="311"/>
    <x v="302"/>
    <x v="40"/>
    <x v="8"/>
    <x v="319"/>
    <x v="2"/>
    <n v="1375.97"/>
    <n v="15"/>
    <x v="1"/>
    <n v="20639.55"/>
    <n v="17543.62"/>
    <n v="3095.9300000000003"/>
    <x v="0"/>
    <x v="321"/>
    <x v="0"/>
    <s v="Mar"/>
  </r>
  <r>
    <s v="ACE-20250404-48105"/>
    <x v="4"/>
    <x v="312"/>
    <x v="303"/>
    <x v="14"/>
    <x v="2"/>
    <x v="320"/>
    <x v="8"/>
    <n v="3.14"/>
    <n v="31"/>
    <x v="1"/>
    <n v="97.34"/>
    <n v="82.74"/>
    <n v="14.600000000000009"/>
    <x v="4"/>
    <x v="322"/>
    <x v="1"/>
    <s v="Apr"/>
  </r>
  <r>
    <s v="ACE-20250604-51229"/>
    <x v="4"/>
    <x v="313"/>
    <x v="304"/>
    <x v="50"/>
    <x v="11"/>
    <x v="321"/>
    <x v="8"/>
    <n v="1256.9100000000001"/>
    <n v="10"/>
    <x v="3"/>
    <n v="12569.1"/>
    <n v="12569.1"/>
    <n v="0"/>
    <x v="6"/>
    <x v="323"/>
    <x v="1"/>
    <s v="Jun"/>
  </r>
  <r>
    <s v="ACE-20250311-21947"/>
    <x v="4"/>
    <x v="314"/>
    <x v="305"/>
    <x v="1"/>
    <x v="14"/>
    <x v="322"/>
    <x v="1"/>
    <n v="616.89"/>
    <n v="1"/>
    <x v="3"/>
    <n v="616.89"/>
    <n v="616.89"/>
    <n v="0"/>
    <x v="1"/>
    <x v="324"/>
    <x v="1"/>
    <s v="Mar"/>
  </r>
  <r>
    <s v="84-20250405-71696"/>
    <x v="6"/>
    <x v="315"/>
    <x v="306"/>
    <x v="0"/>
    <x v="20"/>
    <x v="323"/>
    <x v="11"/>
    <n v="217.37"/>
    <n v="2"/>
    <x v="3"/>
    <n v="434.74"/>
    <n v="434.74"/>
    <n v="0"/>
    <x v="5"/>
    <x v="325"/>
    <x v="1"/>
    <s v="Apr"/>
  </r>
  <r>
    <s v="MEN-20240428-25019"/>
    <x v="5"/>
    <x v="316"/>
    <x v="83"/>
    <x v="19"/>
    <x v="17"/>
    <x v="324"/>
    <x v="18"/>
    <n v="652.91"/>
    <n v="12"/>
    <x v="3"/>
    <n v="7834.92"/>
    <n v="7834.92"/>
    <n v="0"/>
    <x v="0"/>
    <x v="326"/>
    <x v="0"/>
    <s v="Apr"/>
  </r>
  <r>
    <s v="MEN-20250422-64410"/>
    <x v="5"/>
    <x v="317"/>
    <x v="307"/>
    <x v="38"/>
    <x v="15"/>
    <x v="325"/>
    <x v="14"/>
    <n v="250.61"/>
    <n v="1"/>
    <x v="3"/>
    <n v="250.61"/>
    <n v="250.61"/>
    <n v="0"/>
    <x v="1"/>
    <x v="327"/>
    <x v="1"/>
    <s v="Apr"/>
  </r>
  <r>
    <s v="MEN-20240611-92537"/>
    <x v="5"/>
    <x v="318"/>
    <x v="308"/>
    <x v="11"/>
    <x v="18"/>
    <x v="326"/>
    <x v="5"/>
    <n v="741.38"/>
    <n v="25"/>
    <x v="3"/>
    <n v="18534.5"/>
    <n v="18534.5"/>
    <n v="0"/>
    <x v="5"/>
    <x v="328"/>
    <x v="0"/>
    <s v="Jun"/>
  </r>
  <r>
    <s v="FLO-20240311-74363"/>
    <x v="7"/>
    <x v="319"/>
    <x v="309"/>
    <x v="46"/>
    <x v="4"/>
    <x v="327"/>
    <x v="8"/>
    <n v="107.57"/>
    <n v="75"/>
    <x v="1"/>
    <n v="8067.75"/>
    <n v="6857.59"/>
    <n v="1210.1599999999999"/>
    <x v="0"/>
    <x v="329"/>
    <x v="0"/>
    <s v="Mar"/>
  </r>
  <r>
    <s v="MEN-20250510-70240"/>
    <x v="5"/>
    <x v="320"/>
    <x v="310"/>
    <x v="10"/>
    <x v="6"/>
    <x v="328"/>
    <x v="14"/>
    <n v="141.49"/>
    <n v="50"/>
    <x v="3"/>
    <n v="7074.5"/>
    <n v="7074.5"/>
    <n v="0"/>
    <x v="2"/>
    <x v="330"/>
    <x v="1"/>
    <s v="May"/>
  </r>
  <r>
    <s v="84-20250101-43753"/>
    <x v="6"/>
    <x v="321"/>
    <x v="311"/>
    <x v="28"/>
    <x v="20"/>
    <x v="329"/>
    <x v="13"/>
    <n v="724.07"/>
    <n v="1"/>
    <x v="3"/>
    <n v="724.07"/>
    <n v="724.07"/>
    <n v="0"/>
    <x v="3"/>
    <x v="331"/>
    <x v="1"/>
    <s v="Jan"/>
  </r>
  <r>
    <s v="COS-20250228-96821"/>
    <x v="8"/>
    <x v="322"/>
    <x v="312"/>
    <x v="50"/>
    <x v="18"/>
    <x v="330"/>
    <x v="11"/>
    <n v="143.53"/>
    <n v="1"/>
    <x v="0"/>
    <n v="143.53"/>
    <n v="136.35"/>
    <n v="7.1800000000000068"/>
    <x v="5"/>
    <x v="332"/>
    <x v="1"/>
    <s v="Feb"/>
  </r>
  <r>
    <s v="CON-20240629-15779"/>
    <x v="3"/>
    <x v="323"/>
    <x v="313"/>
    <x v="34"/>
    <x v="9"/>
    <x v="331"/>
    <x v="13"/>
    <n v="340.69"/>
    <n v="1"/>
    <x v="3"/>
    <n v="340.69"/>
    <n v="340.69"/>
    <n v="0"/>
    <x v="4"/>
    <x v="333"/>
    <x v="0"/>
    <s v="Jun"/>
  </r>
  <r>
    <s v="WAL-20240517-60169"/>
    <x v="10"/>
    <x v="324"/>
    <x v="314"/>
    <x v="53"/>
    <x v="1"/>
    <x v="332"/>
    <x v="21"/>
    <n v="166.78"/>
    <n v="3"/>
    <x v="8"/>
    <n v="500.34"/>
    <n v="465.32"/>
    <n v="35.019999999999982"/>
    <x v="4"/>
    <x v="334"/>
    <x v="0"/>
    <s v="May"/>
  </r>
  <r>
    <s v="HAR-20250410-31814"/>
    <x v="2"/>
    <x v="325"/>
    <x v="315"/>
    <x v="21"/>
    <x v="12"/>
    <x v="333"/>
    <x v="9"/>
    <n v="659.43"/>
    <n v="1"/>
    <x v="3"/>
    <n v="659.43"/>
    <n v="659.43"/>
    <n v="0"/>
    <x v="6"/>
    <x v="335"/>
    <x v="1"/>
    <s v="Apr"/>
  </r>
  <r>
    <s v="LOW-20250111-12151"/>
    <x v="1"/>
    <x v="326"/>
    <x v="316"/>
    <x v="47"/>
    <x v="4"/>
    <x v="334"/>
    <x v="6"/>
    <n v="590.30999999999995"/>
    <n v="10"/>
    <x v="5"/>
    <n v="5903.1"/>
    <n v="5312.79"/>
    <n v="590.3100000000004"/>
    <x v="6"/>
    <x v="336"/>
    <x v="1"/>
    <s v="Jan"/>
  </r>
  <r>
    <s v="FLO-20250415-50570"/>
    <x v="7"/>
    <x v="327"/>
    <x v="317"/>
    <x v="14"/>
    <x v="12"/>
    <x v="335"/>
    <x v="18"/>
    <n v="2051.85"/>
    <n v="15"/>
    <x v="1"/>
    <n v="30777.75"/>
    <n v="26161.09"/>
    <n v="4616.66"/>
    <x v="6"/>
    <x v="337"/>
    <x v="1"/>
    <s v="Apr"/>
  </r>
  <r>
    <s v="84-20250302-60130"/>
    <x v="6"/>
    <x v="328"/>
    <x v="318"/>
    <x v="47"/>
    <x v="16"/>
    <x v="336"/>
    <x v="14"/>
    <n v="1429.5"/>
    <n v="50"/>
    <x v="11"/>
    <n v="71475"/>
    <n v="51462"/>
    <n v="20013"/>
    <x v="5"/>
    <x v="338"/>
    <x v="1"/>
    <s v="Mar"/>
  </r>
  <r>
    <s v="HAR-20241226-69647"/>
    <x v="2"/>
    <x v="329"/>
    <x v="319"/>
    <x v="31"/>
    <x v="7"/>
    <x v="337"/>
    <x v="21"/>
    <n v="303.26"/>
    <n v="5"/>
    <x v="5"/>
    <n v="1516.3"/>
    <n v="1364.67"/>
    <n v="151.62999999999988"/>
    <x v="3"/>
    <x v="339"/>
    <x v="0"/>
    <s v="Dec"/>
  </r>
  <r>
    <s v="THE-20241014-33996"/>
    <x v="9"/>
    <x v="330"/>
    <x v="320"/>
    <x v="15"/>
    <x v="3"/>
    <x v="338"/>
    <x v="1"/>
    <n v="640.71"/>
    <n v="60"/>
    <x v="15"/>
    <n v="38442.6"/>
    <n v="28063.1"/>
    <n v="10379.5"/>
    <x v="2"/>
    <x v="340"/>
    <x v="0"/>
    <s v="Oct"/>
  </r>
  <r>
    <s v="HAR-20240514-68230"/>
    <x v="2"/>
    <x v="331"/>
    <x v="321"/>
    <x v="16"/>
    <x v="16"/>
    <x v="339"/>
    <x v="15"/>
    <n v="331.96"/>
    <n v="4"/>
    <x v="3"/>
    <n v="1327.84"/>
    <n v="1327.84"/>
    <n v="0"/>
    <x v="3"/>
    <x v="341"/>
    <x v="0"/>
    <s v="May"/>
  </r>
  <r>
    <s v="COS-20240605-37518"/>
    <x v="8"/>
    <x v="332"/>
    <x v="322"/>
    <x v="39"/>
    <x v="3"/>
    <x v="340"/>
    <x v="19"/>
    <n v="195.85"/>
    <n v="15"/>
    <x v="5"/>
    <n v="2937.75"/>
    <n v="2643.97"/>
    <n v="293.7800000000002"/>
    <x v="2"/>
    <x v="342"/>
    <x v="0"/>
    <s v="Jun"/>
  </r>
  <r>
    <s v="WAL-20241206-63314"/>
    <x v="10"/>
    <x v="333"/>
    <x v="323"/>
    <x v="14"/>
    <x v="7"/>
    <x v="341"/>
    <x v="16"/>
    <n v="420.77"/>
    <n v="2"/>
    <x v="3"/>
    <n v="841.54"/>
    <n v="841.54"/>
    <n v="0"/>
    <x v="1"/>
    <x v="343"/>
    <x v="0"/>
    <s v="Dec"/>
  </r>
  <r>
    <s v="ACE-20240606-98021"/>
    <x v="4"/>
    <x v="334"/>
    <x v="324"/>
    <x v="44"/>
    <x v="12"/>
    <x v="342"/>
    <x v="4"/>
    <n v="69.91"/>
    <n v="4"/>
    <x v="5"/>
    <n v="279.64"/>
    <n v="251.68"/>
    <n v="27.95999999999998"/>
    <x v="4"/>
    <x v="344"/>
    <x v="0"/>
    <s v="Jun"/>
  </r>
  <r>
    <s v="FLO-20250712-31508"/>
    <x v="7"/>
    <x v="335"/>
    <x v="325"/>
    <x v="16"/>
    <x v="4"/>
    <x v="343"/>
    <x v="9"/>
    <n v="115.88"/>
    <n v="6"/>
    <x v="3"/>
    <n v="695.28"/>
    <n v="695.28"/>
    <n v="0"/>
    <x v="1"/>
    <x v="345"/>
    <x v="1"/>
    <s v="Jul"/>
  </r>
  <r>
    <s v="ACE-20240221-49559"/>
    <x v="4"/>
    <x v="336"/>
    <x v="326"/>
    <x v="33"/>
    <x v="12"/>
    <x v="344"/>
    <x v="21"/>
    <n v="291.39999999999998"/>
    <n v="12"/>
    <x v="0"/>
    <n v="3496.8"/>
    <n v="3321.96"/>
    <n v="174.84000000000015"/>
    <x v="3"/>
    <x v="346"/>
    <x v="0"/>
    <s v="Feb"/>
  </r>
  <r>
    <s v="CON-20240217-95226"/>
    <x v="3"/>
    <x v="337"/>
    <x v="327"/>
    <x v="17"/>
    <x v="18"/>
    <x v="345"/>
    <x v="18"/>
    <n v="1114.48"/>
    <n v="1"/>
    <x v="0"/>
    <n v="1114.48"/>
    <n v="1058.76"/>
    <n v="55.720000000000027"/>
    <x v="4"/>
    <x v="347"/>
    <x v="0"/>
    <s v="Feb"/>
  </r>
  <r>
    <s v="CON-20241126-51940"/>
    <x v="3"/>
    <x v="338"/>
    <x v="328"/>
    <x v="36"/>
    <x v="10"/>
    <x v="346"/>
    <x v="2"/>
    <n v="128.57"/>
    <n v="1"/>
    <x v="5"/>
    <n v="128.57"/>
    <n v="115.71"/>
    <n v="12.86"/>
    <x v="6"/>
    <x v="348"/>
    <x v="0"/>
    <s v="Nov"/>
  </r>
  <r>
    <s v="ACE-20250223-57142"/>
    <x v="4"/>
    <x v="339"/>
    <x v="329"/>
    <x v="39"/>
    <x v="19"/>
    <x v="347"/>
    <x v="16"/>
    <n v="104.19"/>
    <n v="1"/>
    <x v="3"/>
    <n v="104.19"/>
    <n v="104.19"/>
    <n v="0"/>
    <x v="0"/>
    <x v="349"/>
    <x v="1"/>
    <s v="Feb"/>
  </r>
  <r>
    <s v="LOW-20250624-11835"/>
    <x v="1"/>
    <x v="340"/>
    <x v="330"/>
    <x v="28"/>
    <x v="13"/>
    <x v="348"/>
    <x v="19"/>
    <n v="133.27000000000001"/>
    <n v="2"/>
    <x v="3"/>
    <n v="266.54000000000002"/>
    <n v="266.54000000000002"/>
    <n v="0"/>
    <x v="3"/>
    <x v="350"/>
    <x v="1"/>
    <s v="Jun"/>
  </r>
  <r>
    <s v="HAR-20250322-39620"/>
    <x v="2"/>
    <x v="341"/>
    <x v="331"/>
    <x v="55"/>
    <x v="6"/>
    <x v="349"/>
    <x v="18"/>
    <n v="740.8"/>
    <n v="25"/>
    <x v="6"/>
    <n v="18520"/>
    <n v="14816"/>
    <n v="3704"/>
    <x v="3"/>
    <x v="351"/>
    <x v="1"/>
    <s v="Mar"/>
  </r>
  <r>
    <s v="CON-20250526-56868"/>
    <x v="3"/>
    <x v="342"/>
    <x v="332"/>
    <x v="17"/>
    <x v="2"/>
    <x v="350"/>
    <x v="7"/>
    <n v="184.19"/>
    <n v="4"/>
    <x v="7"/>
    <n v="736.76"/>
    <n v="714.66"/>
    <n v="22.100000000000023"/>
    <x v="5"/>
    <x v="352"/>
    <x v="1"/>
    <s v="May"/>
  </r>
  <r>
    <s v="FLO-20240219-92504"/>
    <x v="7"/>
    <x v="343"/>
    <x v="333"/>
    <x v="15"/>
    <x v="10"/>
    <x v="351"/>
    <x v="18"/>
    <n v="93.03"/>
    <n v="10"/>
    <x v="12"/>
    <n v="930.3"/>
    <n v="818.66"/>
    <n v="111.63999999999999"/>
    <x v="4"/>
    <x v="353"/>
    <x v="0"/>
    <s v="Feb"/>
  </r>
  <r>
    <s v="MEN-20250124-27969"/>
    <x v="5"/>
    <x v="344"/>
    <x v="334"/>
    <x v="53"/>
    <x v="2"/>
    <x v="352"/>
    <x v="18"/>
    <n v="65.61"/>
    <n v="2"/>
    <x v="3"/>
    <n v="131.22"/>
    <n v="131.22"/>
    <n v="0"/>
    <x v="0"/>
    <x v="354"/>
    <x v="1"/>
    <s v="Jan"/>
  </r>
  <r>
    <s v="MEN-20241003-64062"/>
    <x v="5"/>
    <x v="345"/>
    <x v="335"/>
    <x v="27"/>
    <x v="6"/>
    <x v="353"/>
    <x v="18"/>
    <n v="2001.57"/>
    <n v="3"/>
    <x v="3"/>
    <n v="6004.71"/>
    <n v="6004.71"/>
    <n v="0"/>
    <x v="2"/>
    <x v="355"/>
    <x v="0"/>
    <s v="Oct"/>
  </r>
  <r>
    <s v="COS-20241231-49324"/>
    <x v="8"/>
    <x v="346"/>
    <x v="336"/>
    <x v="44"/>
    <x v="1"/>
    <x v="354"/>
    <x v="14"/>
    <n v="39.75"/>
    <n v="5"/>
    <x v="9"/>
    <n v="198.75"/>
    <n v="194.78"/>
    <n v="3.9699999999999989"/>
    <x v="7"/>
    <x v="356"/>
    <x v="0"/>
    <s v="Dec"/>
  </r>
  <r>
    <s v="DO-20250422-14024"/>
    <x v="0"/>
    <x v="347"/>
    <x v="337"/>
    <x v="59"/>
    <x v="20"/>
    <x v="355"/>
    <x v="12"/>
    <n v="389.49"/>
    <n v="3"/>
    <x v="3"/>
    <n v="1168.47"/>
    <n v="1168.47"/>
    <n v="0"/>
    <x v="5"/>
    <x v="357"/>
    <x v="1"/>
    <s v="Apr"/>
  </r>
  <r>
    <s v="WAL-20250725-67797"/>
    <x v="10"/>
    <x v="348"/>
    <x v="338"/>
    <x v="6"/>
    <x v="11"/>
    <x v="356"/>
    <x v="12"/>
    <n v="1471.48"/>
    <n v="12"/>
    <x v="1"/>
    <n v="17657.759999999998"/>
    <n v="15009.1"/>
    <n v="2648.659999999998"/>
    <x v="1"/>
    <x v="358"/>
    <x v="1"/>
    <s v="Jul"/>
  </r>
  <r>
    <s v="DO-20241025-57584"/>
    <x v="0"/>
    <x v="349"/>
    <x v="339"/>
    <x v="43"/>
    <x v="14"/>
    <x v="357"/>
    <x v="3"/>
    <n v="320.06"/>
    <n v="10"/>
    <x v="1"/>
    <n v="3200.6"/>
    <n v="2720.51"/>
    <n v="480.08999999999969"/>
    <x v="4"/>
    <x v="359"/>
    <x v="0"/>
    <s v="Oct"/>
  </r>
  <r>
    <s v="ACE-20250505-67848"/>
    <x v="4"/>
    <x v="350"/>
    <x v="340"/>
    <x v="7"/>
    <x v="17"/>
    <x v="358"/>
    <x v="5"/>
    <n v="65.31"/>
    <n v="3"/>
    <x v="3"/>
    <n v="195.93"/>
    <n v="195.93"/>
    <n v="0"/>
    <x v="3"/>
    <x v="360"/>
    <x v="1"/>
    <s v="May"/>
  </r>
  <r>
    <s v="WAL-20240617-70055"/>
    <x v="10"/>
    <x v="351"/>
    <x v="341"/>
    <x v="36"/>
    <x v="3"/>
    <x v="359"/>
    <x v="16"/>
    <n v="372.52"/>
    <n v="5"/>
    <x v="3"/>
    <n v="1862.6"/>
    <n v="1862.6"/>
    <n v="0"/>
    <x v="2"/>
    <x v="361"/>
    <x v="0"/>
    <s v="Jun"/>
  </r>
  <r>
    <s v="CON-20240721-41059"/>
    <x v="3"/>
    <x v="352"/>
    <x v="342"/>
    <x v="1"/>
    <x v="8"/>
    <x v="360"/>
    <x v="13"/>
    <n v="2505.9"/>
    <n v="3"/>
    <x v="3"/>
    <n v="7517.7"/>
    <n v="7517.7"/>
    <n v="0"/>
    <x v="0"/>
    <x v="362"/>
    <x v="0"/>
    <s v="Jul"/>
  </r>
  <r>
    <s v="WAL-20241106-21489"/>
    <x v="10"/>
    <x v="353"/>
    <x v="343"/>
    <x v="24"/>
    <x v="10"/>
    <x v="361"/>
    <x v="18"/>
    <n v="158.6"/>
    <n v="2"/>
    <x v="3"/>
    <n v="317.2"/>
    <n v="317.2"/>
    <n v="0"/>
    <x v="3"/>
    <x v="363"/>
    <x v="0"/>
    <s v="Nov"/>
  </r>
  <r>
    <s v="MEN-20241220-90545"/>
    <x v="5"/>
    <x v="354"/>
    <x v="344"/>
    <x v="45"/>
    <x v="17"/>
    <x v="362"/>
    <x v="16"/>
    <n v="316.36"/>
    <n v="2"/>
    <x v="3"/>
    <n v="632.72"/>
    <n v="632.72"/>
    <n v="0"/>
    <x v="5"/>
    <x v="364"/>
    <x v="0"/>
    <s v="Dec"/>
  </r>
  <r>
    <s v="THE-20241023-43204"/>
    <x v="9"/>
    <x v="355"/>
    <x v="345"/>
    <x v="19"/>
    <x v="12"/>
    <x v="363"/>
    <x v="12"/>
    <n v="51.74"/>
    <n v="12"/>
    <x v="14"/>
    <n v="620.88"/>
    <n v="571.21"/>
    <n v="49.669999999999959"/>
    <x v="0"/>
    <x v="365"/>
    <x v="0"/>
    <s v="Oct"/>
  </r>
  <r>
    <s v="HAR-20250308-97983"/>
    <x v="2"/>
    <x v="356"/>
    <x v="346"/>
    <x v="57"/>
    <x v="10"/>
    <x v="364"/>
    <x v="15"/>
    <n v="3.89"/>
    <n v="185"/>
    <x v="3"/>
    <n v="719.65"/>
    <n v="719.65"/>
    <n v="0"/>
    <x v="3"/>
    <x v="366"/>
    <x v="1"/>
    <s v="Mar"/>
  </r>
  <r>
    <s v="LOW-20240505-19962"/>
    <x v="11"/>
    <x v="357"/>
    <x v="347"/>
    <x v="50"/>
    <x v="20"/>
    <x v="365"/>
    <x v="5"/>
    <n v="167.15"/>
    <n v="50"/>
    <x v="1"/>
    <n v="8357.5"/>
    <n v="7103.88"/>
    <n v="1253.6199999999999"/>
    <x v="3"/>
    <x v="367"/>
    <x v="0"/>
    <s v="May"/>
  </r>
  <r>
    <s v="HAR-20240829-91298"/>
    <x v="2"/>
    <x v="358"/>
    <x v="348"/>
    <x v="23"/>
    <x v="19"/>
    <x v="366"/>
    <x v="16"/>
    <n v="46.78"/>
    <n v="8"/>
    <x v="5"/>
    <n v="374.24"/>
    <n v="336.82"/>
    <n v="37.420000000000016"/>
    <x v="2"/>
    <x v="368"/>
    <x v="0"/>
    <s v="Aug"/>
  </r>
  <r>
    <s v="DO-20250114-71068"/>
    <x v="0"/>
    <x v="359"/>
    <x v="349"/>
    <x v="15"/>
    <x v="12"/>
    <x v="367"/>
    <x v="10"/>
    <n v="296.43"/>
    <n v="5"/>
    <x v="3"/>
    <n v="1482.15"/>
    <n v="1482.15"/>
    <n v="0"/>
    <x v="6"/>
    <x v="369"/>
    <x v="1"/>
    <s v="Jan"/>
  </r>
  <r>
    <s v="CON-20250103-98407"/>
    <x v="3"/>
    <x v="360"/>
    <x v="350"/>
    <x v="52"/>
    <x v="15"/>
    <x v="368"/>
    <x v="3"/>
    <n v="92.98"/>
    <n v="2"/>
    <x v="3"/>
    <n v="185.96"/>
    <n v="185.96"/>
    <n v="0"/>
    <x v="0"/>
    <x v="370"/>
    <x v="1"/>
    <s v="Jan"/>
  </r>
  <r>
    <s v="CON-20240924-78833"/>
    <x v="3"/>
    <x v="361"/>
    <x v="351"/>
    <x v="59"/>
    <x v="7"/>
    <x v="369"/>
    <x v="11"/>
    <n v="272.60000000000002"/>
    <n v="20"/>
    <x v="10"/>
    <n v="5452"/>
    <n v="4525.16"/>
    <n v="926.84000000000015"/>
    <x v="0"/>
    <x v="371"/>
    <x v="0"/>
    <s v="Sep"/>
  </r>
  <r>
    <s v="ACE-20240226-73370"/>
    <x v="4"/>
    <x v="362"/>
    <x v="352"/>
    <x v="47"/>
    <x v="14"/>
    <x v="370"/>
    <x v="8"/>
    <n v="1077.55"/>
    <n v="12"/>
    <x v="3"/>
    <n v="12930.6"/>
    <n v="12930.6"/>
    <n v="0"/>
    <x v="7"/>
    <x v="372"/>
    <x v="0"/>
    <s v="Feb"/>
  </r>
  <r>
    <s v="COS-20250416-65099"/>
    <x v="8"/>
    <x v="363"/>
    <x v="353"/>
    <x v="2"/>
    <x v="20"/>
    <x v="371"/>
    <x v="19"/>
    <n v="866.88"/>
    <n v="50"/>
    <x v="6"/>
    <n v="43344"/>
    <n v="34675.199999999997"/>
    <n v="8668.8000000000029"/>
    <x v="4"/>
    <x v="373"/>
    <x v="1"/>
    <s v="Apr"/>
  </r>
  <r>
    <s v="LOW-20240604-19579"/>
    <x v="1"/>
    <x v="364"/>
    <x v="354"/>
    <x v="4"/>
    <x v="10"/>
    <x v="60"/>
    <x v="11"/>
    <n v="428.71"/>
    <n v="6"/>
    <x v="5"/>
    <n v="2572.2600000000002"/>
    <n v="2315.0300000000002"/>
    <n v="257.23"/>
    <x v="7"/>
    <x v="374"/>
    <x v="0"/>
    <s v="Jun"/>
  </r>
  <r>
    <s v="FLO-20240930-47708"/>
    <x v="7"/>
    <x v="365"/>
    <x v="355"/>
    <x v="58"/>
    <x v="18"/>
    <x v="372"/>
    <x v="13"/>
    <n v="1697.65"/>
    <n v="1"/>
    <x v="3"/>
    <n v="1697.65"/>
    <n v="1697.65"/>
    <n v="0"/>
    <x v="6"/>
    <x v="375"/>
    <x v="0"/>
    <s v="Sep"/>
  </r>
  <r>
    <s v="CON-20250715-58717"/>
    <x v="3"/>
    <x v="366"/>
    <x v="356"/>
    <x v="16"/>
    <x v="15"/>
    <x v="373"/>
    <x v="8"/>
    <n v="36.83"/>
    <n v="12"/>
    <x v="4"/>
    <n v="441.96"/>
    <n v="362.41"/>
    <n v="79.549999999999955"/>
    <x v="4"/>
    <x v="376"/>
    <x v="1"/>
    <s v="Jul"/>
  </r>
  <r>
    <s v="HAR-20240307-43185"/>
    <x v="2"/>
    <x v="367"/>
    <x v="357"/>
    <x v="29"/>
    <x v="3"/>
    <x v="374"/>
    <x v="2"/>
    <n v="5.42"/>
    <n v="303"/>
    <x v="3"/>
    <n v="1642.26"/>
    <n v="1642.26"/>
    <n v="0"/>
    <x v="3"/>
    <x v="377"/>
    <x v="0"/>
    <s v="Mar"/>
  </r>
  <r>
    <s v="DO-20250610-51009"/>
    <x v="0"/>
    <x v="368"/>
    <x v="358"/>
    <x v="10"/>
    <x v="6"/>
    <x v="375"/>
    <x v="4"/>
    <n v="472.28"/>
    <n v="3"/>
    <x v="0"/>
    <n v="1416.84"/>
    <n v="1346"/>
    <n v="70.839999999999918"/>
    <x v="0"/>
    <x v="378"/>
    <x v="1"/>
    <s v="Jun"/>
  </r>
  <r>
    <s v="MEN-20240404-96675"/>
    <x v="5"/>
    <x v="369"/>
    <x v="359"/>
    <x v="11"/>
    <x v="16"/>
    <x v="376"/>
    <x v="13"/>
    <n v="712.81"/>
    <n v="8"/>
    <x v="13"/>
    <n v="5702.48"/>
    <n v="4961.16"/>
    <n v="741.31999999999971"/>
    <x v="5"/>
    <x v="379"/>
    <x v="0"/>
    <s v="Apr"/>
  </r>
  <r>
    <s v="DO-20250612-71708"/>
    <x v="0"/>
    <x v="370"/>
    <x v="360"/>
    <x v="17"/>
    <x v="11"/>
    <x v="377"/>
    <x v="15"/>
    <n v="2260.54"/>
    <n v="1"/>
    <x v="3"/>
    <n v="2260.54"/>
    <n v="2260.54"/>
    <n v="0"/>
    <x v="6"/>
    <x v="380"/>
    <x v="1"/>
    <s v="Jun"/>
  </r>
  <r>
    <s v="ACE-20240301-23979"/>
    <x v="4"/>
    <x v="371"/>
    <x v="361"/>
    <x v="21"/>
    <x v="11"/>
    <x v="378"/>
    <x v="14"/>
    <n v="679.96"/>
    <n v="100"/>
    <x v="3"/>
    <n v="67996"/>
    <n v="67996"/>
    <n v="0"/>
    <x v="2"/>
    <x v="381"/>
    <x v="0"/>
    <s v="Mar"/>
  </r>
  <r>
    <s v="84-20241026-12199"/>
    <x v="6"/>
    <x v="372"/>
    <x v="362"/>
    <x v="54"/>
    <x v="1"/>
    <x v="379"/>
    <x v="16"/>
    <n v="410.41"/>
    <n v="8"/>
    <x v="3"/>
    <n v="3283.28"/>
    <n v="3283.28"/>
    <n v="0"/>
    <x v="3"/>
    <x v="382"/>
    <x v="0"/>
    <s v="Oct"/>
  </r>
  <r>
    <s v="MEN-20240818-24167"/>
    <x v="5"/>
    <x v="373"/>
    <x v="363"/>
    <x v="45"/>
    <x v="13"/>
    <x v="380"/>
    <x v="2"/>
    <n v="1073.1099999999999"/>
    <n v="8"/>
    <x v="3"/>
    <n v="8584.8799999999992"/>
    <n v="8584.8799999999992"/>
    <n v="0"/>
    <x v="2"/>
    <x v="383"/>
    <x v="0"/>
    <s v="Aug"/>
  </r>
  <r>
    <s v="FLO-20240717-73582"/>
    <x v="7"/>
    <x v="374"/>
    <x v="364"/>
    <x v="53"/>
    <x v="4"/>
    <x v="381"/>
    <x v="8"/>
    <n v="69.11"/>
    <n v="2"/>
    <x v="3"/>
    <n v="138.22"/>
    <n v="138.22"/>
    <n v="0"/>
    <x v="2"/>
    <x v="384"/>
    <x v="0"/>
    <s v="Jul"/>
  </r>
  <r>
    <s v="MEN-20240920-47798"/>
    <x v="5"/>
    <x v="375"/>
    <x v="365"/>
    <x v="25"/>
    <x v="3"/>
    <x v="382"/>
    <x v="13"/>
    <n v="492.46"/>
    <n v="1"/>
    <x v="3"/>
    <n v="492.46"/>
    <n v="492.46"/>
    <n v="0"/>
    <x v="5"/>
    <x v="385"/>
    <x v="0"/>
    <s v="Sep"/>
  </r>
  <r>
    <s v="DO-20250217-67225"/>
    <x v="0"/>
    <x v="376"/>
    <x v="366"/>
    <x v="44"/>
    <x v="2"/>
    <x v="383"/>
    <x v="21"/>
    <n v="296.47000000000003"/>
    <n v="15"/>
    <x v="5"/>
    <n v="4447.05"/>
    <n v="4002.35"/>
    <n v="444.70000000000027"/>
    <x v="1"/>
    <x v="386"/>
    <x v="1"/>
    <s v="Feb"/>
  </r>
  <r>
    <s v="CON-20241031-98572"/>
    <x v="3"/>
    <x v="377"/>
    <x v="367"/>
    <x v="26"/>
    <x v="4"/>
    <x v="384"/>
    <x v="21"/>
    <n v="668.03"/>
    <n v="2"/>
    <x v="3"/>
    <n v="1336.06"/>
    <n v="1336.06"/>
    <n v="0"/>
    <x v="3"/>
    <x v="387"/>
    <x v="0"/>
    <s v="Oct"/>
  </r>
  <r>
    <s v="COS-20241213-11936"/>
    <x v="8"/>
    <x v="378"/>
    <x v="368"/>
    <x v="4"/>
    <x v="16"/>
    <x v="385"/>
    <x v="0"/>
    <n v="1811.86"/>
    <n v="10"/>
    <x v="0"/>
    <n v="18118.599999999999"/>
    <n v="17212.669999999998"/>
    <n v="905.93000000000029"/>
    <x v="1"/>
    <x v="388"/>
    <x v="0"/>
    <s v="Dec"/>
  </r>
  <r>
    <s v="HAR-20240628-69947"/>
    <x v="2"/>
    <x v="379"/>
    <x v="369"/>
    <x v="56"/>
    <x v="11"/>
    <x v="386"/>
    <x v="13"/>
    <n v="350.24"/>
    <n v="30"/>
    <x v="1"/>
    <n v="10507.2"/>
    <n v="8931.1200000000008"/>
    <n v="1576.08"/>
    <x v="1"/>
    <x v="389"/>
    <x v="0"/>
    <s v="Jun"/>
  </r>
  <r>
    <s v="HAR-20250516-27464"/>
    <x v="2"/>
    <x v="380"/>
    <x v="370"/>
    <x v="45"/>
    <x v="7"/>
    <x v="387"/>
    <x v="3"/>
    <n v="449.06"/>
    <n v="40"/>
    <x v="1"/>
    <n v="17962.400000000001"/>
    <n v="15268.04"/>
    <n v="2694.3600000000006"/>
    <x v="3"/>
    <x v="390"/>
    <x v="1"/>
    <s v="May"/>
  </r>
  <r>
    <s v="ACE-20250621-69917"/>
    <x v="4"/>
    <x v="381"/>
    <x v="371"/>
    <x v="14"/>
    <x v="16"/>
    <x v="388"/>
    <x v="7"/>
    <n v="24.19"/>
    <n v="10"/>
    <x v="5"/>
    <n v="241.9"/>
    <n v="217.71"/>
    <n v="24.189999999999998"/>
    <x v="6"/>
    <x v="391"/>
    <x v="1"/>
    <s v="Jun"/>
  </r>
  <r>
    <s v="WAL-20240604-28323"/>
    <x v="10"/>
    <x v="382"/>
    <x v="372"/>
    <x v="50"/>
    <x v="9"/>
    <x v="389"/>
    <x v="15"/>
    <n v="468.07"/>
    <n v="5"/>
    <x v="8"/>
    <n v="2340.35"/>
    <n v="2176.5300000000002"/>
    <n v="163.81999999999971"/>
    <x v="2"/>
    <x v="392"/>
    <x v="0"/>
    <s v="Jun"/>
  </r>
  <r>
    <s v="LOW-20240729-69794"/>
    <x v="1"/>
    <x v="383"/>
    <x v="373"/>
    <x v="25"/>
    <x v="7"/>
    <x v="390"/>
    <x v="6"/>
    <n v="1134.01"/>
    <n v="1"/>
    <x v="3"/>
    <n v="1134.01"/>
    <n v="1134.01"/>
    <n v="0"/>
    <x v="1"/>
    <x v="393"/>
    <x v="0"/>
    <s v="Jul"/>
  </r>
  <r>
    <s v="ACE-20240323-59071"/>
    <x v="4"/>
    <x v="384"/>
    <x v="374"/>
    <x v="35"/>
    <x v="4"/>
    <x v="391"/>
    <x v="6"/>
    <n v="203.19"/>
    <n v="40"/>
    <x v="16"/>
    <n v="8127.6"/>
    <n v="6339.53"/>
    <n v="1788.0700000000006"/>
    <x v="1"/>
    <x v="394"/>
    <x v="0"/>
    <s v="Mar"/>
  </r>
  <r>
    <s v="84-20250520-18582"/>
    <x v="6"/>
    <x v="385"/>
    <x v="375"/>
    <x v="53"/>
    <x v="4"/>
    <x v="392"/>
    <x v="17"/>
    <n v="650.07000000000005"/>
    <n v="4"/>
    <x v="5"/>
    <n v="2600.2800000000002"/>
    <n v="2340.25"/>
    <n v="260.0300000000002"/>
    <x v="6"/>
    <x v="395"/>
    <x v="1"/>
    <s v="May"/>
  </r>
  <r>
    <s v="84-20241220-45416"/>
    <x v="6"/>
    <x v="386"/>
    <x v="376"/>
    <x v="39"/>
    <x v="4"/>
    <x v="393"/>
    <x v="16"/>
    <n v="401.38"/>
    <n v="8"/>
    <x v="3"/>
    <n v="3211.04"/>
    <n v="3211.04"/>
    <n v="0"/>
    <x v="5"/>
    <x v="396"/>
    <x v="0"/>
    <s v="Dec"/>
  </r>
  <r>
    <s v="THE-20250314-21215"/>
    <x v="9"/>
    <x v="387"/>
    <x v="377"/>
    <x v="7"/>
    <x v="20"/>
    <x v="394"/>
    <x v="8"/>
    <n v="1467.06"/>
    <n v="4"/>
    <x v="3"/>
    <n v="5868.24"/>
    <n v="5868.24"/>
    <n v="0"/>
    <x v="5"/>
    <x v="397"/>
    <x v="1"/>
    <s v="Mar"/>
  </r>
  <r>
    <s v="FLO-20240724-68104"/>
    <x v="7"/>
    <x v="388"/>
    <x v="378"/>
    <x v="35"/>
    <x v="18"/>
    <x v="395"/>
    <x v="11"/>
    <n v="49.51"/>
    <n v="10"/>
    <x v="3"/>
    <n v="495.1"/>
    <n v="495.1"/>
    <n v="0"/>
    <x v="5"/>
    <x v="398"/>
    <x v="0"/>
    <s v="Jul"/>
  </r>
  <r>
    <s v="ACE-20250327-47252"/>
    <x v="4"/>
    <x v="389"/>
    <x v="379"/>
    <x v="22"/>
    <x v="20"/>
    <x v="396"/>
    <x v="6"/>
    <n v="37.25"/>
    <n v="10"/>
    <x v="9"/>
    <n v="372.5"/>
    <n v="365.05"/>
    <n v="7.4499999999999886"/>
    <x v="2"/>
    <x v="399"/>
    <x v="1"/>
    <s v="Mar"/>
  </r>
  <r>
    <s v="FLO-20250506-27598"/>
    <x v="7"/>
    <x v="390"/>
    <x v="380"/>
    <x v="12"/>
    <x v="9"/>
    <x v="397"/>
    <x v="2"/>
    <n v="1745.98"/>
    <n v="5"/>
    <x v="0"/>
    <n v="8729.9"/>
    <n v="8293.4"/>
    <n v="436.5"/>
    <x v="5"/>
    <x v="400"/>
    <x v="1"/>
    <s v="May"/>
  </r>
  <r>
    <s v="84-20250517-24642"/>
    <x v="6"/>
    <x v="391"/>
    <x v="381"/>
    <x v="29"/>
    <x v="16"/>
    <x v="398"/>
    <x v="2"/>
    <n v="3.45"/>
    <n v="303"/>
    <x v="6"/>
    <n v="1045.3499999999999"/>
    <n v="836.28"/>
    <n v="209.06999999999994"/>
    <x v="4"/>
    <x v="401"/>
    <x v="1"/>
    <s v="May"/>
  </r>
  <r>
    <s v="84-20250624-61006"/>
    <x v="6"/>
    <x v="392"/>
    <x v="382"/>
    <x v="7"/>
    <x v="4"/>
    <x v="399"/>
    <x v="5"/>
    <n v="800.9"/>
    <n v="1"/>
    <x v="3"/>
    <n v="800.9"/>
    <n v="800.9"/>
    <n v="0"/>
    <x v="2"/>
    <x v="402"/>
    <x v="1"/>
    <s v="Jun"/>
  </r>
  <r>
    <s v="LOW-20250506-74003"/>
    <x v="1"/>
    <x v="393"/>
    <x v="383"/>
    <x v="19"/>
    <x v="15"/>
    <x v="400"/>
    <x v="7"/>
    <n v="0.94"/>
    <n v="204"/>
    <x v="2"/>
    <n v="191.76"/>
    <n v="143.82"/>
    <n v="47.94"/>
    <x v="1"/>
    <x v="403"/>
    <x v="1"/>
    <s v="May"/>
  </r>
  <r>
    <s v="WAL-20250308-68208"/>
    <x v="10"/>
    <x v="394"/>
    <x v="384"/>
    <x v="52"/>
    <x v="12"/>
    <x v="401"/>
    <x v="8"/>
    <n v="906.74"/>
    <n v="2"/>
    <x v="0"/>
    <n v="1813.48"/>
    <n v="1722.81"/>
    <n v="90.670000000000073"/>
    <x v="1"/>
    <x v="404"/>
    <x v="1"/>
    <s v="Mar"/>
  </r>
  <r>
    <s v="ACE-20240707-47116"/>
    <x v="4"/>
    <x v="395"/>
    <x v="385"/>
    <x v="37"/>
    <x v="12"/>
    <x v="402"/>
    <x v="20"/>
    <n v="440.94"/>
    <n v="2"/>
    <x v="3"/>
    <n v="881.88"/>
    <n v="881.88"/>
    <n v="0"/>
    <x v="2"/>
    <x v="405"/>
    <x v="0"/>
    <s v="Jul"/>
  </r>
  <r>
    <s v="CON-20240608-51086"/>
    <x v="3"/>
    <x v="396"/>
    <x v="386"/>
    <x v="49"/>
    <x v="17"/>
    <x v="403"/>
    <x v="0"/>
    <n v="74.13"/>
    <n v="8"/>
    <x v="5"/>
    <n v="593.04"/>
    <n v="533.74"/>
    <n v="59.299999999999955"/>
    <x v="3"/>
    <x v="406"/>
    <x v="0"/>
    <s v="Jun"/>
  </r>
  <r>
    <s v="FLO-20250601-75784"/>
    <x v="7"/>
    <x v="397"/>
    <x v="387"/>
    <x v="53"/>
    <x v="14"/>
    <x v="404"/>
    <x v="19"/>
    <n v="1.42"/>
    <n v="335"/>
    <x v="1"/>
    <n v="475.7"/>
    <n v="404.34"/>
    <n v="71.360000000000014"/>
    <x v="5"/>
    <x v="407"/>
    <x v="1"/>
    <s v="Jun"/>
  </r>
  <r>
    <s v="WAL-20240813-86058"/>
    <x v="10"/>
    <x v="398"/>
    <x v="388"/>
    <x v="4"/>
    <x v="0"/>
    <x v="405"/>
    <x v="1"/>
    <n v="57.01"/>
    <n v="20"/>
    <x v="1"/>
    <n v="1140.2"/>
    <n v="969.17"/>
    <n v="171.03000000000009"/>
    <x v="0"/>
    <x v="408"/>
    <x v="0"/>
    <s v="Aug"/>
  </r>
  <r>
    <s v="COS-20241027-68850"/>
    <x v="8"/>
    <x v="399"/>
    <x v="389"/>
    <x v="53"/>
    <x v="19"/>
    <x v="406"/>
    <x v="4"/>
    <n v="383.09"/>
    <n v="2"/>
    <x v="3"/>
    <n v="766.18"/>
    <n v="766.18"/>
    <n v="0"/>
    <x v="6"/>
    <x v="409"/>
    <x v="0"/>
    <s v="Oct"/>
  </r>
  <r>
    <s v="HAR-20250513-80202"/>
    <x v="2"/>
    <x v="400"/>
    <x v="390"/>
    <x v="17"/>
    <x v="18"/>
    <x v="407"/>
    <x v="9"/>
    <n v="756.52"/>
    <n v="25"/>
    <x v="3"/>
    <n v="18913"/>
    <n v="18913"/>
    <n v="0"/>
    <x v="1"/>
    <x v="410"/>
    <x v="1"/>
    <s v="May"/>
  </r>
  <r>
    <s v="FLO-20241022-20650"/>
    <x v="7"/>
    <x v="401"/>
    <x v="391"/>
    <x v="52"/>
    <x v="15"/>
    <x v="408"/>
    <x v="9"/>
    <n v="115.09"/>
    <n v="10"/>
    <x v="3"/>
    <n v="1150.9000000000001"/>
    <n v="1150.9000000000001"/>
    <n v="0"/>
    <x v="0"/>
    <x v="411"/>
    <x v="0"/>
    <s v="Oct"/>
  </r>
  <r>
    <s v="ACE-20250629-81572"/>
    <x v="4"/>
    <x v="402"/>
    <x v="392"/>
    <x v="40"/>
    <x v="15"/>
    <x v="409"/>
    <x v="13"/>
    <n v="1162.72"/>
    <n v="3"/>
    <x v="3"/>
    <n v="3488.16"/>
    <n v="3488.16"/>
    <n v="0"/>
    <x v="4"/>
    <x v="412"/>
    <x v="1"/>
    <s v="Jun"/>
  </r>
  <r>
    <s v="THE-20250711-76322"/>
    <x v="9"/>
    <x v="403"/>
    <x v="393"/>
    <x v="14"/>
    <x v="1"/>
    <x v="410"/>
    <x v="15"/>
    <n v="754.38"/>
    <n v="6"/>
    <x v="0"/>
    <n v="4526.28"/>
    <n v="4299.97"/>
    <n v="226.30999999999949"/>
    <x v="5"/>
    <x v="413"/>
    <x v="1"/>
    <s v="Jul"/>
  </r>
  <r>
    <s v="ACE-20240315-65594"/>
    <x v="4"/>
    <x v="404"/>
    <x v="394"/>
    <x v="25"/>
    <x v="0"/>
    <x v="411"/>
    <x v="4"/>
    <n v="38.97"/>
    <n v="4"/>
    <x v="0"/>
    <n v="155.88"/>
    <n v="148.09"/>
    <n v="7.789999999999992"/>
    <x v="2"/>
    <x v="414"/>
    <x v="0"/>
    <s v="Mar"/>
  </r>
  <r>
    <s v="COS-20241116-93109"/>
    <x v="8"/>
    <x v="405"/>
    <x v="395"/>
    <x v="24"/>
    <x v="8"/>
    <x v="412"/>
    <x v="20"/>
    <n v="463.22"/>
    <n v="12"/>
    <x v="1"/>
    <n v="5558.64"/>
    <n v="4724.84"/>
    <n v="833.80000000000018"/>
    <x v="3"/>
    <x v="415"/>
    <x v="0"/>
    <s v="Nov"/>
  </r>
  <r>
    <s v="LOW-20240814-58611"/>
    <x v="1"/>
    <x v="406"/>
    <x v="396"/>
    <x v="50"/>
    <x v="6"/>
    <x v="413"/>
    <x v="14"/>
    <n v="828.55"/>
    <n v="6"/>
    <x v="0"/>
    <n v="4971.3"/>
    <n v="4722.7299999999996"/>
    <n v="248.57000000000062"/>
    <x v="5"/>
    <x v="416"/>
    <x v="0"/>
    <s v="Aug"/>
  </r>
  <r>
    <s v="THE-20250316-87436"/>
    <x v="9"/>
    <x v="407"/>
    <x v="397"/>
    <x v="35"/>
    <x v="4"/>
    <x v="414"/>
    <x v="4"/>
    <n v="15.13"/>
    <n v="4"/>
    <x v="3"/>
    <n v="60.52"/>
    <n v="60.52"/>
    <n v="0"/>
    <x v="3"/>
    <x v="417"/>
    <x v="1"/>
    <s v="Mar"/>
  </r>
  <r>
    <s v="COS-20250418-84487"/>
    <x v="8"/>
    <x v="408"/>
    <x v="398"/>
    <x v="3"/>
    <x v="19"/>
    <x v="415"/>
    <x v="5"/>
    <n v="112.81"/>
    <n v="40"/>
    <x v="1"/>
    <n v="4512.3999999999996"/>
    <n v="3835.54"/>
    <n v="676.85999999999967"/>
    <x v="1"/>
    <x v="418"/>
    <x v="1"/>
    <s v="Apr"/>
  </r>
  <r>
    <s v="84-20240310-27920"/>
    <x v="6"/>
    <x v="409"/>
    <x v="399"/>
    <x v="35"/>
    <x v="19"/>
    <x v="416"/>
    <x v="16"/>
    <n v="248.78"/>
    <n v="20"/>
    <x v="6"/>
    <n v="4975.6000000000004"/>
    <n v="3980.48"/>
    <n v="995.12000000000035"/>
    <x v="0"/>
    <x v="419"/>
    <x v="0"/>
    <s v="Mar"/>
  </r>
  <r>
    <s v="FLO-20240430-82899"/>
    <x v="7"/>
    <x v="410"/>
    <x v="400"/>
    <x v="31"/>
    <x v="19"/>
    <x v="417"/>
    <x v="14"/>
    <n v="355"/>
    <n v="12"/>
    <x v="5"/>
    <n v="4260"/>
    <n v="3834"/>
    <n v="426"/>
    <x v="4"/>
    <x v="420"/>
    <x v="0"/>
    <s v="Apr"/>
  </r>
  <r>
    <s v="LOW-20241013-42977"/>
    <x v="1"/>
    <x v="411"/>
    <x v="401"/>
    <x v="14"/>
    <x v="2"/>
    <x v="60"/>
    <x v="5"/>
    <n v="232.35"/>
    <n v="3"/>
    <x v="9"/>
    <n v="697.05"/>
    <n v="683.11"/>
    <n v="13.939999999999941"/>
    <x v="2"/>
    <x v="421"/>
    <x v="0"/>
    <s v="Oct"/>
  </r>
  <r>
    <s v="84-20250318-37455"/>
    <x v="6"/>
    <x v="412"/>
    <x v="402"/>
    <x v="20"/>
    <x v="2"/>
    <x v="418"/>
    <x v="16"/>
    <n v="93.78"/>
    <n v="1"/>
    <x v="9"/>
    <n v="93.78"/>
    <n v="91.9"/>
    <n v="1.8799999999999955"/>
    <x v="6"/>
    <x v="422"/>
    <x v="1"/>
    <s v="Mar"/>
  </r>
  <r>
    <s v="LOW-20241009-46368"/>
    <x v="1"/>
    <x v="413"/>
    <x v="403"/>
    <x v="57"/>
    <x v="9"/>
    <x v="419"/>
    <x v="4"/>
    <n v="1584.34"/>
    <n v="3"/>
    <x v="3"/>
    <n v="4753.0200000000004"/>
    <n v="4753.0200000000004"/>
    <n v="0"/>
    <x v="3"/>
    <x v="423"/>
    <x v="0"/>
    <s v="Oct"/>
  </r>
  <r>
    <s v="MEN-20240304-20512"/>
    <x v="5"/>
    <x v="414"/>
    <x v="404"/>
    <x v="20"/>
    <x v="2"/>
    <x v="420"/>
    <x v="9"/>
    <n v="663.63"/>
    <n v="20"/>
    <x v="3"/>
    <n v="13272.6"/>
    <n v="13272.6"/>
    <n v="0"/>
    <x v="3"/>
    <x v="424"/>
    <x v="0"/>
    <s v="Mar"/>
  </r>
  <r>
    <s v="MEN-20240828-63686"/>
    <x v="5"/>
    <x v="415"/>
    <x v="405"/>
    <x v="23"/>
    <x v="15"/>
    <x v="421"/>
    <x v="10"/>
    <n v="453.45"/>
    <n v="12"/>
    <x v="1"/>
    <n v="5441.4"/>
    <n v="4625.1899999999996"/>
    <n v="816.21"/>
    <x v="2"/>
    <x v="425"/>
    <x v="0"/>
    <s v="Aug"/>
  </r>
  <r>
    <s v="COS-20250224-77966"/>
    <x v="8"/>
    <x v="416"/>
    <x v="406"/>
    <x v="36"/>
    <x v="9"/>
    <x v="422"/>
    <x v="7"/>
    <n v="2995.58"/>
    <n v="20"/>
    <x v="6"/>
    <n v="59911.6"/>
    <n v="47929.279999999999"/>
    <n v="11982.32"/>
    <x v="4"/>
    <x v="426"/>
    <x v="1"/>
    <s v="Feb"/>
  </r>
  <r>
    <s v="DO-20250326-72710"/>
    <x v="0"/>
    <x v="417"/>
    <x v="407"/>
    <x v="11"/>
    <x v="0"/>
    <x v="423"/>
    <x v="10"/>
    <n v="36.17"/>
    <n v="6"/>
    <x v="3"/>
    <n v="217.02"/>
    <n v="217.02"/>
    <n v="0"/>
    <x v="6"/>
    <x v="427"/>
    <x v="1"/>
    <s v="Mar"/>
  </r>
  <r>
    <s v="LOW-20241128-99810"/>
    <x v="1"/>
    <x v="418"/>
    <x v="408"/>
    <x v="50"/>
    <x v="17"/>
    <x v="424"/>
    <x v="5"/>
    <n v="2527.4299999999998"/>
    <n v="1"/>
    <x v="3"/>
    <n v="2527.4299999999998"/>
    <n v="2527.4299999999998"/>
    <n v="0"/>
    <x v="2"/>
    <x v="428"/>
    <x v="0"/>
    <s v="Nov"/>
  </r>
  <r>
    <s v="84-20250103-94788"/>
    <x v="6"/>
    <x v="419"/>
    <x v="409"/>
    <x v="44"/>
    <x v="1"/>
    <x v="425"/>
    <x v="18"/>
    <n v="4.9000000000000004"/>
    <n v="86"/>
    <x v="7"/>
    <n v="421.4"/>
    <n v="408.76"/>
    <n v="12.639999999999986"/>
    <x v="1"/>
    <x v="429"/>
    <x v="1"/>
    <s v="Jan"/>
  </r>
  <r>
    <s v="ACE-20250530-43847"/>
    <x v="4"/>
    <x v="420"/>
    <x v="410"/>
    <x v="23"/>
    <x v="11"/>
    <x v="426"/>
    <x v="7"/>
    <n v="351.34"/>
    <n v="2"/>
    <x v="3"/>
    <n v="702.68"/>
    <n v="702.68"/>
    <n v="0"/>
    <x v="3"/>
    <x v="430"/>
    <x v="1"/>
    <s v="May"/>
  </r>
  <r>
    <s v="ACE-20240317-59602"/>
    <x v="4"/>
    <x v="421"/>
    <x v="411"/>
    <x v="29"/>
    <x v="7"/>
    <x v="427"/>
    <x v="0"/>
    <n v="1785.89"/>
    <n v="15"/>
    <x v="9"/>
    <n v="26788.35"/>
    <n v="26252.58"/>
    <n v="535.7699999999968"/>
    <x v="0"/>
    <x v="431"/>
    <x v="0"/>
    <s v="Mar"/>
  </r>
  <r>
    <s v="LOW-20241017-11391"/>
    <x v="1"/>
    <x v="422"/>
    <x v="132"/>
    <x v="53"/>
    <x v="2"/>
    <x v="428"/>
    <x v="13"/>
    <n v="93.98"/>
    <n v="5"/>
    <x v="0"/>
    <n v="469.9"/>
    <n v="446.4"/>
    <n v="23.5"/>
    <x v="1"/>
    <x v="432"/>
    <x v="0"/>
    <s v="Oct"/>
  </r>
  <r>
    <s v="WAL-20240305-11429"/>
    <x v="10"/>
    <x v="423"/>
    <x v="412"/>
    <x v="53"/>
    <x v="4"/>
    <x v="429"/>
    <x v="4"/>
    <n v="1824.3"/>
    <n v="12"/>
    <x v="1"/>
    <n v="21891.599999999999"/>
    <n v="18607.86"/>
    <n v="3283.739999999998"/>
    <x v="2"/>
    <x v="433"/>
    <x v="0"/>
    <s v="Mar"/>
  </r>
  <r>
    <s v="CON-20240626-54470"/>
    <x v="3"/>
    <x v="424"/>
    <x v="413"/>
    <x v="1"/>
    <x v="6"/>
    <x v="430"/>
    <x v="20"/>
    <n v="1025.95"/>
    <n v="100"/>
    <x v="3"/>
    <n v="102595"/>
    <n v="102595"/>
    <n v="0"/>
    <x v="2"/>
    <x v="434"/>
    <x v="0"/>
    <s v="Jun"/>
  </r>
  <r>
    <s v="FLO-20240614-13956"/>
    <x v="7"/>
    <x v="425"/>
    <x v="414"/>
    <x v="34"/>
    <x v="9"/>
    <x v="431"/>
    <x v="20"/>
    <n v="29.94"/>
    <n v="12"/>
    <x v="3"/>
    <n v="359.28"/>
    <n v="359.28"/>
    <n v="0"/>
    <x v="3"/>
    <x v="435"/>
    <x v="0"/>
    <s v="Jun"/>
  </r>
  <r>
    <s v="MEN-20240514-86757"/>
    <x v="11"/>
    <x v="426"/>
    <x v="415"/>
    <x v="30"/>
    <x v="2"/>
    <x v="432"/>
    <x v="15"/>
    <n v="775.55"/>
    <n v="3"/>
    <x v="9"/>
    <n v="2326.65"/>
    <n v="2280.12"/>
    <n v="46.5300000000002"/>
    <x v="0"/>
    <x v="436"/>
    <x v="0"/>
    <s v="May"/>
  </r>
  <r>
    <s v="COS-20241008-74527"/>
    <x v="8"/>
    <x v="427"/>
    <x v="416"/>
    <x v="13"/>
    <x v="9"/>
    <x v="433"/>
    <x v="6"/>
    <n v="951"/>
    <n v="10"/>
    <x v="0"/>
    <n v="9510"/>
    <n v="9034.5"/>
    <n v="475.5"/>
    <x v="1"/>
    <x v="437"/>
    <x v="0"/>
    <s v="Oct"/>
  </r>
  <r>
    <s v="CON-20241025-16062"/>
    <x v="3"/>
    <x v="428"/>
    <x v="417"/>
    <x v="51"/>
    <x v="5"/>
    <x v="434"/>
    <x v="6"/>
    <n v="89.96"/>
    <n v="1"/>
    <x v="3"/>
    <n v="89.96"/>
    <n v="89.96"/>
    <n v="0"/>
    <x v="3"/>
    <x v="438"/>
    <x v="0"/>
    <s v="Oct"/>
  </r>
  <r>
    <s v="MEN-20240819-16473"/>
    <x v="5"/>
    <x v="429"/>
    <x v="418"/>
    <x v="42"/>
    <x v="10"/>
    <x v="435"/>
    <x v="14"/>
    <n v="999.11"/>
    <n v="5"/>
    <x v="3"/>
    <n v="4995.55"/>
    <n v="4995.55"/>
    <n v="0"/>
    <x v="4"/>
    <x v="439"/>
    <x v="0"/>
    <s v="Aug"/>
  </r>
  <r>
    <s v="THE-20240823-46808"/>
    <x v="9"/>
    <x v="430"/>
    <x v="419"/>
    <x v="59"/>
    <x v="18"/>
    <x v="436"/>
    <x v="18"/>
    <n v="178.26"/>
    <n v="15"/>
    <x v="0"/>
    <n v="2673.9"/>
    <n v="2540.1999999999998"/>
    <n v="133.70000000000027"/>
    <x v="4"/>
    <x v="440"/>
    <x v="0"/>
    <s v="Aug"/>
  </r>
  <r>
    <s v="ACE-20250219-21266"/>
    <x v="4"/>
    <x v="431"/>
    <x v="420"/>
    <x v="25"/>
    <x v="20"/>
    <x v="437"/>
    <x v="17"/>
    <n v="73.88"/>
    <n v="8"/>
    <x v="5"/>
    <n v="591.04"/>
    <n v="531.94000000000005"/>
    <n v="59.099999999999909"/>
    <x v="4"/>
    <x v="441"/>
    <x v="1"/>
    <s v="Feb"/>
  </r>
  <r>
    <s v="HAR-20250304-22995"/>
    <x v="2"/>
    <x v="432"/>
    <x v="421"/>
    <x v="10"/>
    <x v="14"/>
    <x v="438"/>
    <x v="1"/>
    <n v="8.93"/>
    <n v="3"/>
    <x v="5"/>
    <n v="26.79"/>
    <n v="24.11"/>
    <n v="2.6799999999999997"/>
    <x v="1"/>
    <x v="442"/>
    <x v="1"/>
    <s v="Mar"/>
  </r>
  <r>
    <s v="84-20240414-61248"/>
    <x v="11"/>
    <x v="433"/>
    <x v="422"/>
    <x v="28"/>
    <x v="14"/>
    <x v="439"/>
    <x v="9"/>
    <n v="317.76"/>
    <n v="3"/>
    <x v="3"/>
    <n v="953.28"/>
    <n v="953.28"/>
    <n v="0"/>
    <x v="7"/>
    <x v="443"/>
    <x v="0"/>
    <s v="Apr"/>
  </r>
  <r>
    <s v="HAR-20250307-47359"/>
    <x v="2"/>
    <x v="434"/>
    <x v="423"/>
    <x v="48"/>
    <x v="15"/>
    <x v="440"/>
    <x v="3"/>
    <n v="178.29"/>
    <n v="12"/>
    <x v="1"/>
    <n v="2139.48"/>
    <n v="1818.56"/>
    <n v="320.92000000000007"/>
    <x v="4"/>
    <x v="444"/>
    <x v="1"/>
    <s v="Mar"/>
  </r>
  <r>
    <s v="HAR-20240916-21614"/>
    <x v="2"/>
    <x v="435"/>
    <x v="424"/>
    <x v="22"/>
    <x v="6"/>
    <x v="441"/>
    <x v="9"/>
    <n v="2115.64"/>
    <n v="12"/>
    <x v="4"/>
    <n v="25387.68"/>
    <n v="20817.900000000001"/>
    <n v="4569.7799999999988"/>
    <x v="1"/>
    <x v="445"/>
    <x v="0"/>
    <s v="Sep"/>
  </r>
  <r>
    <s v="LOW-20240714-47230"/>
    <x v="1"/>
    <x v="436"/>
    <x v="425"/>
    <x v="0"/>
    <x v="18"/>
    <x v="442"/>
    <x v="3"/>
    <n v="4111.5"/>
    <n v="15"/>
    <x v="5"/>
    <n v="61672.5"/>
    <n v="55505.25"/>
    <n v="6167.25"/>
    <x v="7"/>
    <x v="446"/>
    <x v="0"/>
    <s v="Jul"/>
  </r>
  <r>
    <s v="FLO-20240508-46789"/>
    <x v="7"/>
    <x v="437"/>
    <x v="426"/>
    <x v="28"/>
    <x v="16"/>
    <x v="443"/>
    <x v="8"/>
    <n v="684.88"/>
    <n v="50"/>
    <x v="3"/>
    <n v="34244"/>
    <n v="34244"/>
    <n v="0"/>
    <x v="0"/>
    <x v="447"/>
    <x v="0"/>
    <s v="May"/>
  </r>
  <r>
    <s v="WAL-20240521-44103"/>
    <x v="10"/>
    <x v="438"/>
    <x v="427"/>
    <x v="49"/>
    <x v="9"/>
    <x v="444"/>
    <x v="14"/>
    <n v="787.91"/>
    <n v="30"/>
    <x v="1"/>
    <n v="23637.3"/>
    <n v="20091.7"/>
    <n v="3545.5999999999985"/>
    <x v="1"/>
    <x v="448"/>
    <x v="0"/>
    <s v="May"/>
  </r>
  <r>
    <s v="DO-20240919-20500"/>
    <x v="0"/>
    <x v="439"/>
    <x v="428"/>
    <x v="3"/>
    <x v="9"/>
    <x v="445"/>
    <x v="12"/>
    <n v="2.2999999999999998"/>
    <n v="327"/>
    <x v="2"/>
    <n v="752.1"/>
    <n v="564.08000000000004"/>
    <n v="188.01999999999998"/>
    <x v="5"/>
    <x v="449"/>
    <x v="0"/>
    <s v="Sep"/>
  </r>
  <r>
    <s v="CON-20240822-16622"/>
    <x v="3"/>
    <x v="8"/>
    <x v="8"/>
    <x v="8"/>
    <x v="5"/>
    <x v="446"/>
    <x v="16"/>
    <n v="2940.5"/>
    <n v="1"/>
    <x v="5"/>
    <n v="2940.5"/>
    <n v="2646.45"/>
    <n v="294.05000000000018"/>
    <x v="3"/>
    <x v="450"/>
    <x v="0"/>
    <s v="Aug"/>
  </r>
  <r>
    <s v="FLO-20241025-44649"/>
    <x v="7"/>
    <x v="440"/>
    <x v="429"/>
    <x v="47"/>
    <x v="16"/>
    <x v="447"/>
    <x v="6"/>
    <n v="885.36"/>
    <n v="30"/>
    <x v="5"/>
    <n v="26560.799999999999"/>
    <n v="23904.720000000001"/>
    <n v="2656.0799999999981"/>
    <x v="2"/>
    <x v="451"/>
    <x v="0"/>
    <s v="Oct"/>
  </r>
  <r>
    <s v="HAR-20240317-66763"/>
    <x v="2"/>
    <x v="441"/>
    <x v="430"/>
    <x v="15"/>
    <x v="15"/>
    <x v="448"/>
    <x v="13"/>
    <n v="8.5"/>
    <n v="3"/>
    <x v="3"/>
    <n v="25.5"/>
    <n v="25.5"/>
    <n v="0"/>
    <x v="5"/>
    <x v="452"/>
    <x v="0"/>
    <s v="Mar"/>
  </r>
  <r>
    <s v="ACE-20250421-56487"/>
    <x v="4"/>
    <x v="442"/>
    <x v="431"/>
    <x v="19"/>
    <x v="10"/>
    <x v="449"/>
    <x v="17"/>
    <n v="75.319999999999993"/>
    <n v="8"/>
    <x v="5"/>
    <n v="602.55999999999995"/>
    <n v="542.29999999999995"/>
    <n v="60.259999999999991"/>
    <x v="2"/>
    <x v="453"/>
    <x v="1"/>
    <s v="Apr"/>
  </r>
  <r>
    <s v="MEN-20240623-90661"/>
    <x v="5"/>
    <x v="443"/>
    <x v="428"/>
    <x v="14"/>
    <x v="0"/>
    <x v="450"/>
    <x v="17"/>
    <n v="181.61"/>
    <n v="60"/>
    <x v="3"/>
    <n v="10896.6"/>
    <n v="10896.6"/>
    <n v="0"/>
    <x v="3"/>
    <x v="454"/>
    <x v="0"/>
    <s v="Jun"/>
  </r>
  <r>
    <s v="LOW-20250313-58956"/>
    <x v="1"/>
    <x v="444"/>
    <x v="432"/>
    <x v="54"/>
    <x v="9"/>
    <x v="451"/>
    <x v="16"/>
    <n v="15.43"/>
    <n v="15"/>
    <x v="3"/>
    <n v="231.45"/>
    <n v="231.45"/>
    <n v="0"/>
    <x v="6"/>
    <x v="455"/>
    <x v="1"/>
    <s v="Mar"/>
  </r>
  <r>
    <s v="MEN-20250518-66036"/>
    <x v="5"/>
    <x v="445"/>
    <x v="433"/>
    <x v="15"/>
    <x v="17"/>
    <x v="452"/>
    <x v="5"/>
    <n v="62.48"/>
    <n v="1"/>
    <x v="9"/>
    <n v="62.48"/>
    <n v="61.23"/>
    <n v="1.25"/>
    <x v="2"/>
    <x v="456"/>
    <x v="1"/>
    <s v="May"/>
  </r>
  <r>
    <s v="WAL-20240815-81005"/>
    <x v="10"/>
    <x v="446"/>
    <x v="434"/>
    <x v="12"/>
    <x v="7"/>
    <x v="453"/>
    <x v="11"/>
    <n v="768.6"/>
    <n v="15"/>
    <x v="3"/>
    <n v="11529"/>
    <n v="11529"/>
    <n v="0"/>
    <x v="3"/>
    <x v="457"/>
    <x v="0"/>
    <s v="Aug"/>
  </r>
  <r>
    <s v="HAR-20250511-18166"/>
    <x v="2"/>
    <x v="447"/>
    <x v="435"/>
    <x v="28"/>
    <x v="6"/>
    <x v="454"/>
    <x v="18"/>
    <n v="95.98"/>
    <n v="40"/>
    <x v="5"/>
    <n v="3839.2"/>
    <n v="3455.28"/>
    <n v="383.91999999999962"/>
    <x v="7"/>
    <x v="458"/>
    <x v="1"/>
    <s v="May"/>
  </r>
  <r>
    <s v="CON-20240814-97167"/>
    <x v="3"/>
    <x v="448"/>
    <x v="436"/>
    <x v="19"/>
    <x v="3"/>
    <x v="455"/>
    <x v="20"/>
    <n v="23.48"/>
    <n v="75"/>
    <x v="1"/>
    <n v="1761"/>
    <n v="1496.85"/>
    <n v="264.15000000000009"/>
    <x v="0"/>
    <x v="459"/>
    <x v="0"/>
    <s v="Aug"/>
  </r>
  <r>
    <s v="ACE-20250504-80197"/>
    <x v="4"/>
    <x v="449"/>
    <x v="437"/>
    <x v="17"/>
    <x v="15"/>
    <x v="456"/>
    <x v="7"/>
    <n v="296.57"/>
    <n v="10"/>
    <x v="0"/>
    <n v="2965.7"/>
    <n v="2817.41"/>
    <n v="148.28999999999996"/>
    <x v="3"/>
    <x v="460"/>
    <x v="1"/>
    <s v="May"/>
  </r>
  <r>
    <s v="WAL-20240407-22059"/>
    <x v="10"/>
    <x v="450"/>
    <x v="438"/>
    <x v="32"/>
    <x v="11"/>
    <x v="457"/>
    <x v="15"/>
    <n v="775.04"/>
    <n v="40"/>
    <x v="3"/>
    <n v="31001.599999999999"/>
    <n v="31001.599999999999"/>
    <n v="0"/>
    <x v="3"/>
    <x v="461"/>
    <x v="0"/>
    <s v="Apr"/>
  </r>
  <r>
    <s v="DO-20250201-77358"/>
    <x v="0"/>
    <x v="451"/>
    <x v="439"/>
    <x v="25"/>
    <x v="17"/>
    <x v="458"/>
    <x v="3"/>
    <n v="1343.82"/>
    <n v="4"/>
    <x v="5"/>
    <n v="5375.28"/>
    <n v="4837.75"/>
    <n v="537.52999999999975"/>
    <x v="5"/>
    <x v="462"/>
    <x v="1"/>
    <s v="Feb"/>
  </r>
  <r>
    <s v="LOW-20241211-23520"/>
    <x v="1"/>
    <x v="452"/>
    <x v="440"/>
    <x v="56"/>
    <x v="14"/>
    <x v="459"/>
    <x v="5"/>
    <n v="773.01"/>
    <n v="4"/>
    <x v="3"/>
    <n v="3092.04"/>
    <n v="3092.04"/>
    <n v="0"/>
    <x v="2"/>
    <x v="463"/>
    <x v="0"/>
    <s v="Dec"/>
  </r>
  <r>
    <s v="FLO-20250414-81474"/>
    <x v="7"/>
    <x v="453"/>
    <x v="441"/>
    <x v="44"/>
    <x v="16"/>
    <x v="460"/>
    <x v="2"/>
    <n v="156.9"/>
    <n v="2"/>
    <x v="7"/>
    <n v="313.8"/>
    <n v="304.39"/>
    <n v="9.410000000000025"/>
    <x v="6"/>
    <x v="464"/>
    <x v="1"/>
    <s v="Apr"/>
  </r>
  <r>
    <s v="CON-20250113-71116"/>
    <x v="3"/>
    <x v="454"/>
    <x v="442"/>
    <x v="10"/>
    <x v="1"/>
    <x v="461"/>
    <x v="14"/>
    <n v="224"/>
    <n v="8"/>
    <x v="0"/>
    <n v="1792"/>
    <n v="1702.4"/>
    <n v="89.599999999999909"/>
    <x v="4"/>
    <x v="465"/>
    <x v="1"/>
    <s v="Jan"/>
  </r>
  <r>
    <s v="LOW-20241204-80006"/>
    <x v="1"/>
    <x v="455"/>
    <x v="443"/>
    <x v="32"/>
    <x v="8"/>
    <x v="462"/>
    <x v="3"/>
    <n v="1192.95"/>
    <n v="15"/>
    <x v="13"/>
    <n v="17894.25"/>
    <n v="15568"/>
    <n v="2326.25"/>
    <x v="1"/>
    <x v="466"/>
    <x v="0"/>
    <s v="Dec"/>
  </r>
  <r>
    <s v="LOW-20250127-16500"/>
    <x v="11"/>
    <x v="456"/>
    <x v="444"/>
    <x v="37"/>
    <x v="3"/>
    <x v="463"/>
    <x v="13"/>
    <n v="639.62"/>
    <n v="4"/>
    <x v="3"/>
    <n v="2558.48"/>
    <n v="2558.48"/>
    <n v="0"/>
    <x v="7"/>
    <x v="467"/>
    <x v="1"/>
    <s v="Jan"/>
  </r>
  <r>
    <s v="WAL-20240418-94718"/>
    <x v="10"/>
    <x v="457"/>
    <x v="445"/>
    <x v="54"/>
    <x v="7"/>
    <x v="464"/>
    <x v="5"/>
    <n v="196.6"/>
    <n v="6"/>
    <x v="1"/>
    <n v="1179.5999999999999"/>
    <n v="1002.66"/>
    <n v="176.93999999999994"/>
    <x v="0"/>
    <x v="468"/>
    <x v="0"/>
    <s v="Apr"/>
  </r>
  <r>
    <s v="84-20250102-90590"/>
    <x v="6"/>
    <x v="458"/>
    <x v="446"/>
    <x v="27"/>
    <x v="9"/>
    <x v="465"/>
    <x v="5"/>
    <n v="344.98"/>
    <n v="1"/>
    <x v="3"/>
    <n v="344.98"/>
    <n v="344.98"/>
    <n v="0"/>
    <x v="3"/>
    <x v="469"/>
    <x v="1"/>
    <s v="Jan"/>
  </r>
  <r>
    <s v="THE-20241226-27722"/>
    <x v="9"/>
    <x v="459"/>
    <x v="155"/>
    <x v="58"/>
    <x v="11"/>
    <x v="466"/>
    <x v="8"/>
    <n v="80.44"/>
    <n v="3"/>
    <x v="9"/>
    <n v="241.32"/>
    <n v="236.49"/>
    <n v="4.8299999999999841"/>
    <x v="6"/>
    <x v="470"/>
    <x v="0"/>
    <s v="Dec"/>
  </r>
  <r>
    <s v="84-20241016-72794"/>
    <x v="6"/>
    <x v="460"/>
    <x v="447"/>
    <x v="45"/>
    <x v="20"/>
    <x v="467"/>
    <x v="3"/>
    <n v="2394.04"/>
    <n v="2"/>
    <x v="3"/>
    <n v="4788.08"/>
    <n v="4788.08"/>
    <n v="0"/>
    <x v="4"/>
    <x v="471"/>
    <x v="0"/>
    <s v="Oct"/>
  </r>
  <r>
    <s v="THE-20250804-65149"/>
    <x v="9"/>
    <x v="461"/>
    <x v="448"/>
    <x v="38"/>
    <x v="0"/>
    <x v="468"/>
    <x v="3"/>
    <n v="1097.44"/>
    <n v="10"/>
    <x v="0"/>
    <n v="10974.4"/>
    <n v="10425.68"/>
    <n v="548.71999999999935"/>
    <x v="5"/>
    <x v="472"/>
    <x v="1"/>
    <s v="Aug"/>
  </r>
  <r>
    <s v="WAL-20240715-48598"/>
    <x v="10"/>
    <x v="462"/>
    <x v="449"/>
    <x v="9"/>
    <x v="12"/>
    <x v="469"/>
    <x v="5"/>
    <n v="1052.71"/>
    <n v="5"/>
    <x v="3"/>
    <n v="5263.55"/>
    <n v="5263.55"/>
    <n v="0"/>
    <x v="5"/>
    <x v="473"/>
    <x v="0"/>
    <s v="Jul"/>
  </r>
  <r>
    <s v="ACE-20240628-40476"/>
    <x v="4"/>
    <x v="463"/>
    <x v="450"/>
    <x v="31"/>
    <x v="6"/>
    <x v="470"/>
    <x v="9"/>
    <n v="799.97"/>
    <n v="20"/>
    <x v="3"/>
    <n v="15999.4"/>
    <n v="15999.4"/>
    <n v="0"/>
    <x v="4"/>
    <x v="474"/>
    <x v="0"/>
    <s v="Jun"/>
  </r>
  <r>
    <s v="84-20250116-34254"/>
    <x v="6"/>
    <x v="464"/>
    <x v="451"/>
    <x v="46"/>
    <x v="14"/>
    <x v="471"/>
    <x v="3"/>
    <n v="80.27"/>
    <n v="1"/>
    <x v="3"/>
    <n v="80.27"/>
    <n v="80.27"/>
    <n v="0"/>
    <x v="0"/>
    <x v="475"/>
    <x v="1"/>
    <s v="Jan"/>
  </r>
  <r>
    <s v="WAL-20250509-81079"/>
    <x v="10"/>
    <x v="465"/>
    <x v="452"/>
    <x v="23"/>
    <x v="15"/>
    <x v="472"/>
    <x v="3"/>
    <n v="2.9"/>
    <n v="396"/>
    <x v="2"/>
    <n v="1148.4000000000001"/>
    <n v="861.3"/>
    <n v="287.10000000000014"/>
    <x v="3"/>
    <x v="476"/>
    <x v="1"/>
    <s v="May"/>
  </r>
  <r>
    <s v="FLO-20241107-40075"/>
    <x v="7"/>
    <x v="466"/>
    <x v="453"/>
    <x v="47"/>
    <x v="6"/>
    <x v="473"/>
    <x v="7"/>
    <n v="445.02"/>
    <n v="3"/>
    <x v="3"/>
    <n v="1335.06"/>
    <n v="1335.06"/>
    <n v="0"/>
    <x v="5"/>
    <x v="477"/>
    <x v="0"/>
    <s v="Nov"/>
  </r>
  <r>
    <s v="FLO-20240829-91739"/>
    <x v="7"/>
    <x v="467"/>
    <x v="454"/>
    <x v="38"/>
    <x v="10"/>
    <x v="474"/>
    <x v="6"/>
    <n v="519.63"/>
    <n v="4"/>
    <x v="7"/>
    <n v="2078.52"/>
    <n v="2016.16"/>
    <n v="62.3599999999999"/>
    <x v="1"/>
    <x v="478"/>
    <x v="0"/>
    <s v="Aug"/>
  </r>
  <r>
    <s v="THE-20240316-70913"/>
    <x v="9"/>
    <x v="8"/>
    <x v="8"/>
    <x v="8"/>
    <x v="13"/>
    <x v="475"/>
    <x v="9"/>
    <n v="2441.37"/>
    <n v="4"/>
    <x v="3"/>
    <n v="9765.48"/>
    <n v="9765.48"/>
    <n v="0"/>
    <x v="6"/>
    <x v="479"/>
    <x v="0"/>
    <s v="Mar"/>
  </r>
  <r>
    <s v="CON-20250511-51530"/>
    <x v="3"/>
    <x v="468"/>
    <x v="455"/>
    <x v="40"/>
    <x v="6"/>
    <x v="476"/>
    <x v="16"/>
    <n v="1393.23"/>
    <n v="8"/>
    <x v="0"/>
    <n v="11145.84"/>
    <n v="10588.55"/>
    <n v="557.29000000000087"/>
    <x v="0"/>
    <x v="480"/>
    <x v="1"/>
    <s v="May"/>
  </r>
  <r>
    <s v="DO-20240524-74963"/>
    <x v="0"/>
    <x v="469"/>
    <x v="456"/>
    <x v="10"/>
    <x v="5"/>
    <x v="477"/>
    <x v="3"/>
    <n v="2121.9"/>
    <n v="4"/>
    <x v="9"/>
    <n v="8487.6"/>
    <n v="8317.85"/>
    <n v="169.75"/>
    <x v="1"/>
    <x v="481"/>
    <x v="0"/>
    <s v="May"/>
  </r>
  <r>
    <s v="COS-20240611-65493"/>
    <x v="8"/>
    <x v="470"/>
    <x v="457"/>
    <x v="54"/>
    <x v="14"/>
    <x v="478"/>
    <x v="13"/>
    <n v="1073.9000000000001"/>
    <n v="15"/>
    <x v="3"/>
    <n v="16108.5"/>
    <n v="16108.5"/>
    <n v="0"/>
    <x v="1"/>
    <x v="482"/>
    <x v="0"/>
    <s v="Jun"/>
  </r>
  <r>
    <s v="COS-20241218-60911"/>
    <x v="8"/>
    <x v="471"/>
    <x v="458"/>
    <x v="29"/>
    <x v="5"/>
    <x v="479"/>
    <x v="10"/>
    <n v="28.23"/>
    <n v="12"/>
    <x v="1"/>
    <n v="338.76"/>
    <n v="287.95"/>
    <n v="50.81"/>
    <x v="0"/>
    <x v="483"/>
    <x v="0"/>
    <s v="Dec"/>
  </r>
  <r>
    <s v="LOW-20250208-22182"/>
    <x v="1"/>
    <x v="472"/>
    <x v="459"/>
    <x v="9"/>
    <x v="0"/>
    <x v="480"/>
    <x v="2"/>
    <n v="113.13"/>
    <n v="6"/>
    <x v="3"/>
    <n v="678.78"/>
    <n v="678.78"/>
    <n v="0"/>
    <x v="6"/>
    <x v="484"/>
    <x v="1"/>
    <s v="Feb"/>
  </r>
  <r>
    <s v="84-20240527-52056"/>
    <x v="6"/>
    <x v="473"/>
    <x v="460"/>
    <x v="32"/>
    <x v="9"/>
    <x v="481"/>
    <x v="4"/>
    <n v="73.930000000000007"/>
    <n v="25"/>
    <x v="17"/>
    <n v="1848.25"/>
    <n v="1293.77"/>
    <n v="554.48"/>
    <x v="6"/>
    <x v="485"/>
    <x v="0"/>
    <s v="May"/>
  </r>
  <r>
    <s v="THE-20240712-75922"/>
    <x v="9"/>
    <x v="474"/>
    <x v="461"/>
    <x v="42"/>
    <x v="14"/>
    <x v="482"/>
    <x v="4"/>
    <n v="123.43"/>
    <n v="40"/>
    <x v="1"/>
    <n v="4937.2"/>
    <n v="4196.62"/>
    <n v="740.57999999999993"/>
    <x v="0"/>
    <x v="486"/>
    <x v="0"/>
    <s v="Jul"/>
  </r>
  <r>
    <s v="MEN-20240422-33762"/>
    <x v="5"/>
    <x v="475"/>
    <x v="462"/>
    <x v="22"/>
    <x v="11"/>
    <x v="483"/>
    <x v="13"/>
    <n v="1413.69"/>
    <n v="3"/>
    <x v="14"/>
    <n v="4241.07"/>
    <n v="3901.78"/>
    <n v="339.28999999999951"/>
    <x v="2"/>
    <x v="487"/>
    <x v="0"/>
    <s v="Apr"/>
  </r>
  <r>
    <s v="ACE-20250807-63928"/>
    <x v="4"/>
    <x v="476"/>
    <x v="463"/>
    <x v="6"/>
    <x v="5"/>
    <x v="484"/>
    <x v="14"/>
    <n v="23.98"/>
    <n v="5"/>
    <x v="3"/>
    <n v="119.9"/>
    <n v="119.9"/>
    <n v="0"/>
    <x v="2"/>
    <x v="488"/>
    <x v="1"/>
    <s v="Aug"/>
  </r>
  <r>
    <s v="LOW-20250425-99963"/>
    <x v="1"/>
    <x v="477"/>
    <x v="464"/>
    <x v="11"/>
    <x v="16"/>
    <x v="485"/>
    <x v="15"/>
    <n v="284.68"/>
    <n v="60"/>
    <x v="6"/>
    <n v="17080.8"/>
    <n v="13664.64"/>
    <n v="3416.16"/>
    <x v="6"/>
    <x v="489"/>
    <x v="1"/>
    <s v="Apr"/>
  </r>
  <r>
    <s v="CON-20250403-32193"/>
    <x v="3"/>
    <x v="478"/>
    <x v="465"/>
    <x v="4"/>
    <x v="18"/>
    <x v="486"/>
    <x v="18"/>
    <n v="1000.34"/>
    <n v="6"/>
    <x v="3"/>
    <n v="6002.04"/>
    <n v="6002.04"/>
    <n v="0"/>
    <x v="5"/>
    <x v="490"/>
    <x v="1"/>
    <s v="Apr"/>
  </r>
  <r>
    <s v="DO-20241229-77495"/>
    <x v="0"/>
    <x v="479"/>
    <x v="466"/>
    <x v="50"/>
    <x v="10"/>
    <x v="487"/>
    <x v="20"/>
    <n v="333.98"/>
    <n v="2"/>
    <x v="3"/>
    <n v="667.96"/>
    <n v="667.96"/>
    <n v="0"/>
    <x v="4"/>
    <x v="491"/>
    <x v="0"/>
    <s v="Dec"/>
  </r>
  <r>
    <s v="CON-20250302-23020"/>
    <x v="3"/>
    <x v="480"/>
    <x v="467"/>
    <x v="41"/>
    <x v="16"/>
    <x v="488"/>
    <x v="17"/>
    <n v="628.55999999999995"/>
    <n v="100"/>
    <x v="7"/>
    <n v="62856"/>
    <n v="60970.32"/>
    <n v="1885.6800000000003"/>
    <x v="7"/>
    <x v="492"/>
    <x v="1"/>
    <s v="Mar"/>
  </r>
  <r>
    <s v="ACE-20250212-60003"/>
    <x v="4"/>
    <x v="481"/>
    <x v="468"/>
    <x v="45"/>
    <x v="12"/>
    <x v="489"/>
    <x v="1"/>
    <n v="2.19"/>
    <n v="314"/>
    <x v="3"/>
    <n v="687.66"/>
    <n v="687.66"/>
    <n v="0"/>
    <x v="5"/>
    <x v="493"/>
    <x v="1"/>
    <s v="Feb"/>
  </r>
  <r>
    <s v="DO-20240312-48806"/>
    <x v="0"/>
    <x v="482"/>
    <x v="469"/>
    <x v="25"/>
    <x v="15"/>
    <x v="490"/>
    <x v="10"/>
    <n v="2650.5"/>
    <n v="12"/>
    <x v="1"/>
    <n v="31806"/>
    <n v="27035.1"/>
    <n v="4770.9000000000015"/>
    <x v="0"/>
    <x v="494"/>
    <x v="0"/>
    <s v="Mar"/>
  </r>
  <r>
    <s v="ACE-20250320-66685"/>
    <x v="4"/>
    <x v="483"/>
    <x v="470"/>
    <x v="45"/>
    <x v="8"/>
    <x v="491"/>
    <x v="19"/>
    <n v="652.6"/>
    <n v="4"/>
    <x v="0"/>
    <n v="2610.4"/>
    <n v="2479.88"/>
    <n v="130.51999999999998"/>
    <x v="1"/>
    <x v="495"/>
    <x v="1"/>
    <s v="Mar"/>
  </r>
  <r>
    <s v="FLO-20241114-21972"/>
    <x v="7"/>
    <x v="484"/>
    <x v="207"/>
    <x v="23"/>
    <x v="18"/>
    <x v="492"/>
    <x v="9"/>
    <n v="83.19"/>
    <n v="1"/>
    <x v="3"/>
    <n v="83.19"/>
    <n v="83.19"/>
    <n v="0"/>
    <x v="6"/>
    <x v="496"/>
    <x v="0"/>
    <s v="Nov"/>
  </r>
  <r>
    <s v="LOW-20241128-93128"/>
    <x v="1"/>
    <x v="485"/>
    <x v="471"/>
    <x v="13"/>
    <x v="18"/>
    <x v="493"/>
    <x v="20"/>
    <n v="77.23"/>
    <n v="2"/>
    <x v="3"/>
    <n v="154.46"/>
    <n v="154.46"/>
    <n v="0"/>
    <x v="6"/>
    <x v="497"/>
    <x v="0"/>
    <s v="Nov"/>
  </r>
  <r>
    <s v="COS-20241128-24844"/>
    <x v="8"/>
    <x v="486"/>
    <x v="472"/>
    <x v="24"/>
    <x v="14"/>
    <x v="494"/>
    <x v="3"/>
    <n v="394.89"/>
    <n v="3"/>
    <x v="5"/>
    <n v="1184.67"/>
    <n v="1066.2"/>
    <n v="118.47000000000003"/>
    <x v="3"/>
    <x v="498"/>
    <x v="0"/>
    <s v="Nov"/>
  </r>
  <r>
    <s v="COS-20240508-51722"/>
    <x v="8"/>
    <x v="487"/>
    <x v="215"/>
    <x v="41"/>
    <x v="14"/>
    <x v="495"/>
    <x v="19"/>
    <n v="218.19"/>
    <n v="4"/>
    <x v="3"/>
    <n v="872.76"/>
    <n v="872.76"/>
    <n v="0"/>
    <x v="3"/>
    <x v="499"/>
    <x v="0"/>
    <s v="May"/>
  </r>
  <r>
    <s v="HAR-20250213-67861"/>
    <x v="2"/>
    <x v="488"/>
    <x v="473"/>
    <x v="41"/>
    <x v="18"/>
    <x v="496"/>
    <x v="5"/>
    <n v="219.49"/>
    <n v="3"/>
    <x v="3"/>
    <n v="658.47"/>
    <n v="658.47"/>
    <n v="0"/>
    <x v="2"/>
    <x v="500"/>
    <x v="1"/>
    <s v="Feb"/>
  </r>
  <r>
    <s v="WAL-20250718-27555"/>
    <x v="10"/>
    <x v="489"/>
    <x v="474"/>
    <x v="13"/>
    <x v="3"/>
    <x v="497"/>
    <x v="18"/>
    <n v="991.01"/>
    <n v="1"/>
    <x v="7"/>
    <n v="991.01"/>
    <n v="961.28"/>
    <n v="29.730000000000018"/>
    <x v="2"/>
    <x v="501"/>
    <x v="1"/>
    <s v="Jul"/>
  </r>
  <r>
    <s v="FLO-20250524-97128"/>
    <x v="7"/>
    <x v="490"/>
    <x v="475"/>
    <x v="9"/>
    <x v="15"/>
    <x v="498"/>
    <x v="9"/>
    <n v="5.25"/>
    <n v="266"/>
    <x v="2"/>
    <n v="1396.5"/>
    <n v="1047.3800000000001"/>
    <n v="349.11999999999989"/>
    <x v="6"/>
    <x v="502"/>
    <x v="1"/>
    <s v="May"/>
  </r>
  <r>
    <s v="COS-20250531-71554"/>
    <x v="8"/>
    <x v="491"/>
    <x v="476"/>
    <x v="24"/>
    <x v="12"/>
    <x v="499"/>
    <x v="1"/>
    <n v="284.57"/>
    <n v="6"/>
    <x v="0"/>
    <n v="1707.42"/>
    <n v="1622.05"/>
    <n v="85.370000000000118"/>
    <x v="3"/>
    <x v="503"/>
    <x v="1"/>
    <s v="May"/>
  </r>
  <r>
    <s v="COS-20240521-88612"/>
    <x v="8"/>
    <x v="492"/>
    <x v="477"/>
    <x v="43"/>
    <x v="11"/>
    <x v="500"/>
    <x v="4"/>
    <n v="4.49"/>
    <n v="185"/>
    <x v="3"/>
    <n v="830.65"/>
    <n v="830.65"/>
    <n v="0"/>
    <x v="7"/>
    <x v="504"/>
    <x v="0"/>
    <s v="May"/>
  </r>
  <r>
    <s v="THE-20240611-88719"/>
    <x v="9"/>
    <x v="493"/>
    <x v="478"/>
    <x v="15"/>
    <x v="6"/>
    <x v="501"/>
    <x v="12"/>
    <n v="1929.82"/>
    <n v="3"/>
    <x v="3"/>
    <n v="5789.46"/>
    <n v="5789.46"/>
    <n v="0"/>
    <x v="4"/>
    <x v="505"/>
    <x v="0"/>
    <s v="Jun"/>
  </r>
  <r>
    <s v="WAL-20250113-20541"/>
    <x v="10"/>
    <x v="494"/>
    <x v="479"/>
    <x v="5"/>
    <x v="19"/>
    <x v="502"/>
    <x v="20"/>
    <n v="1002.07"/>
    <n v="50"/>
    <x v="6"/>
    <n v="50103.5"/>
    <n v="40082.800000000003"/>
    <n v="10020.699999999997"/>
    <x v="4"/>
    <x v="506"/>
    <x v="1"/>
    <s v="Jan"/>
  </r>
  <r>
    <s v="FLO-20250206-86747"/>
    <x v="7"/>
    <x v="495"/>
    <x v="480"/>
    <x v="1"/>
    <x v="13"/>
    <x v="503"/>
    <x v="14"/>
    <n v="60.15"/>
    <n v="25"/>
    <x v="3"/>
    <n v="1503.75"/>
    <n v="1503.75"/>
    <n v="0"/>
    <x v="4"/>
    <x v="507"/>
    <x v="1"/>
    <s v="Feb"/>
  </r>
  <r>
    <s v="LOW-20240709-85410"/>
    <x v="1"/>
    <x v="496"/>
    <x v="481"/>
    <x v="20"/>
    <x v="0"/>
    <x v="504"/>
    <x v="16"/>
    <n v="288.39999999999998"/>
    <n v="8"/>
    <x v="5"/>
    <n v="2307.1999999999998"/>
    <n v="2076.48"/>
    <n v="230.7199999999998"/>
    <x v="1"/>
    <x v="508"/>
    <x v="0"/>
    <s v="Jul"/>
  </r>
  <r>
    <s v="THE-20250425-17921"/>
    <x v="9"/>
    <x v="497"/>
    <x v="482"/>
    <x v="52"/>
    <x v="18"/>
    <x v="505"/>
    <x v="2"/>
    <n v="107.83"/>
    <n v="4"/>
    <x v="3"/>
    <n v="431.32"/>
    <n v="431.32"/>
    <n v="0"/>
    <x v="6"/>
    <x v="509"/>
    <x v="1"/>
    <s v="Apr"/>
  </r>
  <r>
    <s v="HAR-20240511-92711"/>
    <x v="2"/>
    <x v="498"/>
    <x v="483"/>
    <x v="56"/>
    <x v="18"/>
    <x v="506"/>
    <x v="5"/>
    <n v="441.41"/>
    <n v="25"/>
    <x v="3"/>
    <n v="11035.25"/>
    <n v="11035.25"/>
    <n v="0"/>
    <x v="2"/>
    <x v="510"/>
    <x v="0"/>
    <s v="May"/>
  </r>
  <r>
    <s v="84-20240704-13646"/>
    <x v="6"/>
    <x v="499"/>
    <x v="484"/>
    <x v="3"/>
    <x v="17"/>
    <x v="507"/>
    <x v="12"/>
    <n v="2824.14"/>
    <n v="40"/>
    <x v="4"/>
    <n v="112965.6"/>
    <n v="92631.79"/>
    <n v="20333.810000000012"/>
    <x v="0"/>
    <x v="511"/>
    <x v="0"/>
    <s v="Jul"/>
  </r>
  <r>
    <s v="COS-20241223-31096"/>
    <x v="8"/>
    <x v="500"/>
    <x v="485"/>
    <x v="49"/>
    <x v="5"/>
    <x v="508"/>
    <x v="4"/>
    <n v="1069.6099999999999"/>
    <n v="3"/>
    <x v="14"/>
    <n v="3208.83"/>
    <n v="2952.12"/>
    <n v="256.71000000000004"/>
    <x v="4"/>
    <x v="512"/>
    <x v="0"/>
    <s v="Dec"/>
  </r>
  <r>
    <s v="ACE-20250209-82989"/>
    <x v="4"/>
    <x v="501"/>
    <x v="486"/>
    <x v="26"/>
    <x v="17"/>
    <x v="509"/>
    <x v="3"/>
    <n v="1115.44"/>
    <n v="30"/>
    <x v="3"/>
    <n v="33463.199999999997"/>
    <n v="33463.199999999997"/>
    <n v="0"/>
    <x v="3"/>
    <x v="513"/>
    <x v="1"/>
    <s v="Feb"/>
  </r>
  <r>
    <s v="FLO-20240930-95279"/>
    <x v="7"/>
    <x v="502"/>
    <x v="487"/>
    <x v="33"/>
    <x v="5"/>
    <x v="510"/>
    <x v="7"/>
    <n v="968.21"/>
    <n v="5"/>
    <x v="3"/>
    <n v="4841.05"/>
    <n v="4841.05"/>
    <n v="0"/>
    <x v="6"/>
    <x v="514"/>
    <x v="0"/>
    <s v="Sep"/>
  </r>
  <r>
    <s v="MEN-20250223-18836"/>
    <x v="5"/>
    <x v="503"/>
    <x v="488"/>
    <x v="3"/>
    <x v="14"/>
    <x v="511"/>
    <x v="17"/>
    <n v="246.26"/>
    <n v="75"/>
    <x v="3"/>
    <n v="18469.5"/>
    <n v="18469.5"/>
    <n v="0"/>
    <x v="3"/>
    <x v="515"/>
    <x v="1"/>
    <s v="Feb"/>
  </r>
  <r>
    <s v="ACE-20240621-16174"/>
    <x v="4"/>
    <x v="504"/>
    <x v="489"/>
    <x v="2"/>
    <x v="6"/>
    <x v="512"/>
    <x v="9"/>
    <n v="746.86"/>
    <n v="10"/>
    <x v="3"/>
    <n v="7468.6"/>
    <n v="7468.6"/>
    <n v="0"/>
    <x v="0"/>
    <x v="516"/>
    <x v="0"/>
    <s v="Jun"/>
  </r>
  <r>
    <s v="CON-20250521-12841"/>
    <x v="3"/>
    <x v="505"/>
    <x v="490"/>
    <x v="16"/>
    <x v="8"/>
    <x v="513"/>
    <x v="10"/>
    <n v="1130.74"/>
    <n v="12"/>
    <x v="3"/>
    <n v="13568.88"/>
    <n v="13568.88"/>
    <n v="0"/>
    <x v="3"/>
    <x v="517"/>
    <x v="1"/>
    <s v="May"/>
  </r>
  <r>
    <s v="FLO-20240628-34708"/>
    <x v="7"/>
    <x v="506"/>
    <x v="491"/>
    <x v="57"/>
    <x v="12"/>
    <x v="514"/>
    <x v="15"/>
    <n v="330.27"/>
    <n v="8"/>
    <x v="3"/>
    <n v="2642.16"/>
    <n v="2642.16"/>
    <n v="0"/>
    <x v="3"/>
    <x v="518"/>
    <x v="0"/>
    <s v="Jun"/>
  </r>
  <r>
    <s v="84-20240725-72998"/>
    <x v="6"/>
    <x v="8"/>
    <x v="8"/>
    <x v="8"/>
    <x v="9"/>
    <x v="515"/>
    <x v="3"/>
    <n v="933.08"/>
    <n v="4"/>
    <x v="3"/>
    <n v="3732.32"/>
    <n v="3732.32"/>
    <n v="0"/>
    <x v="4"/>
    <x v="519"/>
    <x v="0"/>
    <s v="Jul"/>
  </r>
  <r>
    <s v="FLO-20241130-62233"/>
    <x v="7"/>
    <x v="507"/>
    <x v="492"/>
    <x v="30"/>
    <x v="19"/>
    <x v="516"/>
    <x v="14"/>
    <n v="557.66"/>
    <n v="20"/>
    <x v="3"/>
    <n v="11153.2"/>
    <n v="11153.2"/>
    <n v="0"/>
    <x v="3"/>
    <x v="520"/>
    <x v="0"/>
    <s v="Nov"/>
  </r>
  <r>
    <s v="MEN-20240610-81703"/>
    <x v="5"/>
    <x v="508"/>
    <x v="493"/>
    <x v="38"/>
    <x v="4"/>
    <x v="517"/>
    <x v="14"/>
    <n v="784.58"/>
    <n v="1"/>
    <x v="3"/>
    <n v="784.58"/>
    <n v="784.58"/>
    <n v="0"/>
    <x v="2"/>
    <x v="521"/>
    <x v="0"/>
    <s v="Jun"/>
  </r>
  <r>
    <s v="THE-20250618-45167"/>
    <x v="9"/>
    <x v="509"/>
    <x v="494"/>
    <x v="59"/>
    <x v="6"/>
    <x v="518"/>
    <x v="13"/>
    <n v="66.8"/>
    <n v="15"/>
    <x v="5"/>
    <n v="1002"/>
    <n v="901.8"/>
    <n v="100.20000000000005"/>
    <x v="3"/>
    <x v="522"/>
    <x v="1"/>
    <s v="Jun"/>
  </r>
  <r>
    <s v="ACE-20250111-71968"/>
    <x v="4"/>
    <x v="510"/>
    <x v="495"/>
    <x v="47"/>
    <x v="2"/>
    <x v="519"/>
    <x v="20"/>
    <n v="1615.88"/>
    <n v="15"/>
    <x v="1"/>
    <n v="24238.2"/>
    <n v="20602.47"/>
    <n v="3635.7299999999996"/>
    <x v="4"/>
    <x v="523"/>
    <x v="1"/>
    <s v="Jan"/>
  </r>
  <r>
    <s v="84-20241117-75851"/>
    <x v="6"/>
    <x v="511"/>
    <x v="496"/>
    <x v="42"/>
    <x v="12"/>
    <x v="520"/>
    <x v="8"/>
    <n v="1246.33"/>
    <n v="1"/>
    <x v="9"/>
    <n v="1246.33"/>
    <n v="1221.4000000000001"/>
    <n v="24.929999999999836"/>
    <x v="6"/>
    <x v="524"/>
    <x v="0"/>
    <s v="Nov"/>
  </r>
  <r>
    <s v="MEN-20250103-87544"/>
    <x v="5"/>
    <x v="512"/>
    <x v="497"/>
    <x v="43"/>
    <x v="2"/>
    <x v="521"/>
    <x v="11"/>
    <n v="5.05"/>
    <n v="8"/>
    <x v="3"/>
    <n v="40.4"/>
    <n v="40.4"/>
    <n v="0"/>
    <x v="3"/>
    <x v="525"/>
    <x v="1"/>
    <s v="Jan"/>
  </r>
  <r>
    <s v="ACE-20250513-64231"/>
    <x v="4"/>
    <x v="513"/>
    <x v="498"/>
    <x v="19"/>
    <x v="0"/>
    <x v="522"/>
    <x v="21"/>
    <n v="735.33"/>
    <n v="100"/>
    <x v="3"/>
    <n v="73533"/>
    <n v="73533"/>
    <n v="0"/>
    <x v="4"/>
    <x v="526"/>
    <x v="1"/>
    <s v="May"/>
  </r>
  <r>
    <s v="CON-20250421-85210"/>
    <x v="3"/>
    <x v="514"/>
    <x v="457"/>
    <x v="2"/>
    <x v="1"/>
    <x v="523"/>
    <x v="21"/>
    <n v="574.9"/>
    <n v="2"/>
    <x v="3"/>
    <n v="1149.8"/>
    <n v="1149.8"/>
    <n v="0"/>
    <x v="3"/>
    <x v="527"/>
    <x v="1"/>
    <s v="Apr"/>
  </r>
  <r>
    <s v="THE-20240821-81643"/>
    <x v="9"/>
    <x v="515"/>
    <x v="499"/>
    <x v="19"/>
    <x v="19"/>
    <x v="524"/>
    <x v="20"/>
    <n v="1061.1400000000001"/>
    <n v="5"/>
    <x v="3"/>
    <n v="5305.7"/>
    <n v="5305.7"/>
    <n v="0"/>
    <x v="4"/>
    <x v="528"/>
    <x v="0"/>
    <s v="Aug"/>
  </r>
  <r>
    <s v="DO-20241021-70957"/>
    <x v="0"/>
    <x v="516"/>
    <x v="500"/>
    <x v="3"/>
    <x v="11"/>
    <x v="525"/>
    <x v="13"/>
    <n v="156.71"/>
    <n v="4"/>
    <x v="3"/>
    <n v="626.84"/>
    <n v="626.84"/>
    <n v="0"/>
    <x v="4"/>
    <x v="529"/>
    <x v="0"/>
    <s v="Oct"/>
  </r>
  <r>
    <s v="THE-20241028-18825"/>
    <x v="9"/>
    <x v="517"/>
    <x v="501"/>
    <x v="19"/>
    <x v="17"/>
    <x v="526"/>
    <x v="11"/>
    <n v="1775.42"/>
    <n v="3"/>
    <x v="3"/>
    <n v="5326.26"/>
    <n v="5326.26"/>
    <n v="0"/>
    <x v="6"/>
    <x v="530"/>
    <x v="0"/>
    <s v="Oct"/>
  </r>
  <r>
    <s v="THE-20240328-36065"/>
    <x v="9"/>
    <x v="518"/>
    <x v="502"/>
    <x v="58"/>
    <x v="15"/>
    <x v="527"/>
    <x v="10"/>
    <n v="2471.7199999999998"/>
    <n v="8"/>
    <x v="3"/>
    <n v="19773.759999999998"/>
    <n v="19773.759999999998"/>
    <n v="0"/>
    <x v="6"/>
    <x v="531"/>
    <x v="0"/>
    <s v="Mar"/>
  </r>
  <r>
    <s v="MEN-20240704-19266"/>
    <x v="5"/>
    <x v="519"/>
    <x v="503"/>
    <x v="54"/>
    <x v="13"/>
    <x v="528"/>
    <x v="15"/>
    <n v="5.91"/>
    <n v="244"/>
    <x v="6"/>
    <n v="1442.04"/>
    <n v="1153.6300000000001"/>
    <n v="288.40999999999985"/>
    <x v="0"/>
    <x v="532"/>
    <x v="0"/>
    <s v="Jul"/>
  </r>
  <r>
    <s v="84-20241112-17573"/>
    <x v="6"/>
    <x v="520"/>
    <x v="504"/>
    <x v="38"/>
    <x v="8"/>
    <x v="529"/>
    <x v="13"/>
    <n v="1080.29"/>
    <n v="25"/>
    <x v="0"/>
    <n v="27007.25"/>
    <n v="25656.89"/>
    <n v="1350.3600000000006"/>
    <x v="2"/>
    <x v="533"/>
    <x v="0"/>
    <s v="Nov"/>
  </r>
  <r>
    <s v="THE-20241008-52415"/>
    <x v="9"/>
    <x v="521"/>
    <x v="505"/>
    <x v="13"/>
    <x v="19"/>
    <x v="530"/>
    <x v="18"/>
    <n v="372.16"/>
    <n v="1"/>
    <x v="9"/>
    <n v="372.16"/>
    <n v="364.72"/>
    <n v="7.4399999999999977"/>
    <x v="4"/>
    <x v="534"/>
    <x v="0"/>
    <s v="Oct"/>
  </r>
  <r>
    <s v="THE-20240315-98674"/>
    <x v="9"/>
    <x v="522"/>
    <x v="506"/>
    <x v="16"/>
    <x v="19"/>
    <x v="531"/>
    <x v="0"/>
    <n v="1000.43"/>
    <n v="8"/>
    <x v="3"/>
    <n v="8003.44"/>
    <n v="8003.44"/>
    <n v="0"/>
    <x v="1"/>
    <x v="535"/>
    <x v="0"/>
    <s v="Mar"/>
  </r>
  <r>
    <s v="FLO-20240724-77999"/>
    <x v="7"/>
    <x v="523"/>
    <x v="507"/>
    <x v="14"/>
    <x v="12"/>
    <x v="532"/>
    <x v="15"/>
    <n v="278.02999999999997"/>
    <n v="4"/>
    <x v="0"/>
    <n v="1112.1199999999999"/>
    <n v="1056.51"/>
    <n v="55.6099999999999"/>
    <x v="1"/>
    <x v="536"/>
    <x v="0"/>
    <s v="Jul"/>
  </r>
  <r>
    <s v="CON-20250727-72643"/>
    <x v="3"/>
    <x v="524"/>
    <x v="508"/>
    <x v="45"/>
    <x v="20"/>
    <x v="533"/>
    <x v="8"/>
    <n v="96.67"/>
    <n v="15"/>
    <x v="3"/>
    <n v="1450.05"/>
    <n v="1450.05"/>
    <n v="0"/>
    <x v="2"/>
    <x v="537"/>
    <x v="1"/>
    <s v="Jul"/>
  </r>
  <r>
    <s v="FLO-20240523-89757"/>
    <x v="7"/>
    <x v="525"/>
    <x v="509"/>
    <x v="53"/>
    <x v="20"/>
    <x v="534"/>
    <x v="2"/>
    <n v="471.09"/>
    <n v="50"/>
    <x v="4"/>
    <n v="23554.5"/>
    <n v="19314.689999999999"/>
    <n v="4239.8100000000013"/>
    <x v="0"/>
    <x v="538"/>
    <x v="0"/>
    <s v="May"/>
  </r>
  <r>
    <s v="MEN-20250620-88334"/>
    <x v="5"/>
    <x v="526"/>
    <x v="510"/>
    <x v="53"/>
    <x v="14"/>
    <x v="535"/>
    <x v="3"/>
    <n v="861.48"/>
    <n v="8"/>
    <x v="3"/>
    <n v="6891.84"/>
    <n v="6891.84"/>
    <n v="0"/>
    <x v="5"/>
    <x v="539"/>
    <x v="1"/>
    <s v="Jun"/>
  </r>
  <r>
    <s v="THE-20250116-64223"/>
    <x v="9"/>
    <x v="527"/>
    <x v="511"/>
    <x v="48"/>
    <x v="3"/>
    <x v="536"/>
    <x v="0"/>
    <n v="128.08000000000001"/>
    <n v="4"/>
    <x v="0"/>
    <n v="512.32000000000005"/>
    <n v="486.7"/>
    <n v="25.620000000000061"/>
    <x v="4"/>
    <x v="540"/>
    <x v="1"/>
    <s v="Jan"/>
  </r>
  <r>
    <s v="FLO-20240728-10331"/>
    <x v="7"/>
    <x v="528"/>
    <x v="512"/>
    <x v="34"/>
    <x v="8"/>
    <x v="537"/>
    <x v="18"/>
    <n v="163.69999999999999"/>
    <n v="3"/>
    <x v="5"/>
    <n v="491.1"/>
    <n v="441.99"/>
    <n v="49.110000000000014"/>
    <x v="3"/>
    <x v="541"/>
    <x v="0"/>
    <s v="Jul"/>
  </r>
  <r>
    <s v="HAR-20240303-77908"/>
    <x v="2"/>
    <x v="529"/>
    <x v="83"/>
    <x v="3"/>
    <x v="9"/>
    <x v="538"/>
    <x v="3"/>
    <n v="328.65"/>
    <n v="2"/>
    <x v="3"/>
    <n v="657.3"/>
    <n v="657.3"/>
    <n v="0"/>
    <x v="7"/>
    <x v="542"/>
    <x v="0"/>
    <s v="Mar"/>
  </r>
  <r>
    <s v="COS-20240831-13329"/>
    <x v="8"/>
    <x v="530"/>
    <x v="513"/>
    <x v="44"/>
    <x v="18"/>
    <x v="539"/>
    <x v="15"/>
    <n v="228.48"/>
    <n v="8"/>
    <x v="12"/>
    <n v="1827.84"/>
    <n v="1608.5"/>
    <n v="219.33999999999992"/>
    <x v="0"/>
    <x v="543"/>
    <x v="0"/>
    <s v="Aug"/>
  </r>
  <r>
    <s v="THE-20250728-59966"/>
    <x v="9"/>
    <x v="531"/>
    <x v="514"/>
    <x v="12"/>
    <x v="19"/>
    <x v="540"/>
    <x v="9"/>
    <n v="57.58"/>
    <n v="50"/>
    <x v="3"/>
    <n v="2879"/>
    <n v="2879"/>
    <n v="0"/>
    <x v="4"/>
    <x v="544"/>
    <x v="1"/>
    <s v="Jul"/>
  </r>
  <r>
    <s v="DO-20241025-66685"/>
    <x v="0"/>
    <x v="532"/>
    <x v="515"/>
    <x v="58"/>
    <x v="10"/>
    <x v="541"/>
    <x v="10"/>
    <n v="1491.37"/>
    <n v="20"/>
    <x v="3"/>
    <n v="29827.4"/>
    <n v="29827.4"/>
    <n v="0"/>
    <x v="5"/>
    <x v="545"/>
    <x v="0"/>
    <s v="Oct"/>
  </r>
  <r>
    <s v="84-20250117-61645"/>
    <x v="6"/>
    <x v="533"/>
    <x v="516"/>
    <x v="31"/>
    <x v="16"/>
    <x v="542"/>
    <x v="19"/>
    <n v="1120.24"/>
    <n v="12"/>
    <x v="13"/>
    <n v="13442.88"/>
    <n v="11695.31"/>
    <n v="1747.5699999999997"/>
    <x v="1"/>
    <x v="546"/>
    <x v="1"/>
    <s v="Jan"/>
  </r>
  <r>
    <s v="CON-20240520-78914"/>
    <x v="11"/>
    <x v="534"/>
    <x v="517"/>
    <x v="16"/>
    <x v="19"/>
    <x v="543"/>
    <x v="18"/>
    <n v="454.79"/>
    <n v="6"/>
    <x v="0"/>
    <n v="2728.74"/>
    <n v="2592.3000000000002"/>
    <n v="136.4399999999996"/>
    <x v="1"/>
    <x v="547"/>
    <x v="0"/>
    <s v="May"/>
  </r>
  <r>
    <s v="LOW-20250209-91470"/>
    <x v="1"/>
    <x v="535"/>
    <x v="518"/>
    <x v="53"/>
    <x v="9"/>
    <x v="544"/>
    <x v="18"/>
    <n v="905.67"/>
    <n v="10"/>
    <x v="5"/>
    <n v="9056.7000000000007"/>
    <n v="8151.03"/>
    <n v="905.67000000000098"/>
    <x v="3"/>
    <x v="548"/>
    <x v="1"/>
    <s v="Feb"/>
  </r>
  <r>
    <s v="THE-20240615-76366"/>
    <x v="9"/>
    <x v="536"/>
    <x v="519"/>
    <x v="42"/>
    <x v="13"/>
    <x v="545"/>
    <x v="13"/>
    <n v="2285.87"/>
    <n v="12"/>
    <x v="1"/>
    <n v="27430.44"/>
    <n v="23315.87"/>
    <n v="4114.57"/>
    <x v="1"/>
    <x v="549"/>
    <x v="0"/>
    <s v="Jun"/>
  </r>
  <r>
    <s v="THE-20240914-12046"/>
    <x v="9"/>
    <x v="537"/>
    <x v="520"/>
    <x v="27"/>
    <x v="13"/>
    <x v="546"/>
    <x v="8"/>
    <n v="300.16000000000003"/>
    <n v="25"/>
    <x v="5"/>
    <n v="7504"/>
    <n v="6753.6"/>
    <n v="750.39999999999964"/>
    <x v="0"/>
    <x v="550"/>
    <x v="0"/>
    <s v="Sep"/>
  </r>
  <r>
    <s v="DO-20240903-51142"/>
    <x v="0"/>
    <x v="538"/>
    <x v="521"/>
    <x v="12"/>
    <x v="19"/>
    <x v="547"/>
    <x v="7"/>
    <n v="4241.13"/>
    <n v="4"/>
    <x v="3"/>
    <n v="16964.52"/>
    <n v="16964.52"/>
    <n v="0"/>
    <x v="6"/>
    <x v="551"/>
    <x v="0"/>
    <s v="Sep"/>
  </r>
  <r>
    <s v="LOW-20240226-77001"/>
    <x v="1"/>
    <x v="539"/>
    <x v="522"/>
    <x v="54"/>
    <x v="20"/>
    <x v="548"/>
    <x v="0"/>
    <n v="85.27"/>
    <n v="1"/>
    <x v="9"/>
    <n v="85.27"/>
    <n v="83.56"/>
    <n v="1.7099999999999937"/>
    <x v="2"/>
    <x v="552"/>
    <x v="0"/>
    <s v="Feb"/>
  </r>
  <r>
    <s v="FLO-20240516-90449"/>
    <x v="7"/>
    <x v="540"/>
    <x v="523"/>
    <x v="28"/>
    <x v="18"/>
    <x v="549"/>
    <x v="16"/>
    <n v="1263.1199999999999"/>
    <n v="8"/>
    <x v="0"/>
    <n v="10104.959999999999"/>
    <n v="9599.7099999999991"/>
    <n v="505.25"/>
    <x v="7"/>
    <x v="553"/>
    <x v="0"/>
    <s v="May"/>
  </r>
  <r>
    <s v="84-20250711-93446"/>
    <x v="6"/>
    <x v="541"/>
    <x v="524"/>
    <x v="47"/>
    <x v="4"/>
    <x v="550"/>
    <x v="7"/>
    <n v="294.63"/>
    <n v="75"/>
    <x v="2"/>
    <n v="22097.25"/>
    <n v="16572.939999999999"/>
    <n v="5524.3100000000013"/>
    <x v="1"/>
    <x v="554"/>
    <x v="1"/>
    <s v="Jul"/>
  </r>
  <r>
    <s v="THE-20250609-48131"/>
    <x v="11"/>
    <x v="542"/>
    <x v="525"/>
    <x v="43"/>
    <x v="1"/>
    <x v="551"/>
    <x v="8"/>
    <n v="2939.96"/>
    <n v="4"/>
    <x v="7"/>
    <n v="11759.84"/>
    <n v="11407.04"/>
    <n v="352.79999999999927"/>
    <x v="6"/>
    <x v="555"/>
    <x v="1"/>
    <s v="Jun"/>
  </r>
  <r>
    <s v="DO-20241017-89761"/>
    <x v="0"/>
    <x v="543"/>
    <x v="526"/>
    <x v="49"/>
    <x v="5"/>
    <x v="552"/>
    <x v="16"/>
    <n v="13.28"/>
    <n v="5"/>
    <x v="7"/>
    <n v="66.400000000000006"/>
    <n v="64.41"/>
    <n v="1.9900000000000091"/>
    <x v="4"/>
    <x v="556"/>
    <x v="0"/>
    <s v="Oct"/>
  </r>
  <r>
    <s v="84-20240329-21649"/>
    <x v="6"/>
    <x v="544"/>
    <x v="527"/>
    <x v="3"/>
    <x v="2"/>
    <x v="553"/>
    <x v="5"/>
    <n v="248.53"/>
    <n v="5"/>
    <x v="3"/>
    <n v="1242.6500000000001"/>
    <n v="1242.6500000000001"/>
    <n v="0"/>
    <x v="2"/>
    <x v="557"/>
    <x v="0"/>
    <s v="Mar"/>
  </r>
  <r>
    <s v="FLO-20250209-33147"/>
    <x v="7"/>
    <x v="545"/>
    <x v="528"/>
    <x v="6"/>
    <x v="0"/>
    <x v="554"/>
    <x v="6"/>
    <n v="340.86"/>
    <n v="8"/>
    <x v="3"/>
    <n v="2726.88"/>
    <n v="2726.88"/>
    <n v="0"/>
    <x v="3"/>
    <x v="558"/>
    <x v="1"/>
    <s v="Feb"/>
  </r>
  <r>
    <s v="84-20250407-75763"/>
    <x v="6"/>
    <x v="8"/>
    <x v="8"/>
    <x v="8"/>
    <x v="8"/>
    <x v="555"/>
    <x v="8"/>
    <n v="325.35000000000002"/>
    <n v="2"/>
    <x v="0"/>
    <n v="650.70000000000005"/>
    <n v="618.16"/>
    <n v="32.540000000000077"/>
    <x v="5"/>
    <x v="559"/>
    <x v="1"/>
    <s v="Apr"/>
  </r>
  <r>
    <s v="HAR-20240830-89424"/>
    <x v="2"/>
    <x v="546"/>
    <x v="529"/>
    <x v="13"/>
    <x v="18"/>
    <x v="556"/>
    <x v="4"/>
    <n v="251.2"/>
    <n v="1"/>
    <x v="3"/>
    <n v="251.2"/>
    <n v="251.2"/>
    <n v="0"/>
    <x v="4"/>
    <x v="560"/>
    <x v="0"/>
    <s v="Aug"/>
  </r>
  <r>
    <s v="COS-20240530-18763"/>
    <x v="8"/>
    <x v="547"/>
    <x v="530"/>
    <x v="31"/>
    <x v="2"/>
    <x v="557"/>
    <x v="7"/>
    <n v="386.98"/>
    <n v="12"/>
    <x v="3"/>
    <n v="4643.76"/>
    <n v="4643.76"/>
    <n v="0"/>
    <x v="4"/>
    <x v="561"/>
    <x v="0"/>
    <s v="May"/>
  </r>
  <r>
    <s v="LOW-20241009-29054"/>
    <x v="1"/>
    <x v="548"/>
    <x v="531"/>
    <x v="3"/>
    <x v="3"/>
    <x v="558"/>
    <x v="21"/>
    <n v="2809.55"/>
    <n v="75"/>
    <x v="16"/>
    <n v="210716.25"/>
    <n v="164358.68"/>
    <n v="46357.570000000007"/>
    <x v="6"/>
    <x v="562"/>
    <x v="0"/>
    <s v="Oct"/>
  </r>
  <r>
    <s v="MEN-20241226-54594"/>
    <x v="11"/>
    <x v="549"/>
    <x v="532"/>
    <x v="16"/>
    <x v="8"/>
    <x v="559"/>
    <x v="18"/>
    <n v="1093.0999999999999"/>
    <n v="10"/>
    <x v="1"/>
    <n v="10931"/>
    <n v="9291.35"/>
    <n v="1639.6499999999996"/>
    <x v="6"/>
    <x v="563"/>
    <x v="0"/>
    <s v="Dec"/>
  </r>
  <r>
    <s v="ACE-20240323-53773"/>
    <x v="4"/>
    <x v="550"/>
    <x v="533"/>
    <x v="40"/>
    <x v="2"/>
    <x v="560"/>
    <x v="16"/>
    <n v="658.27"/>
    <n v="1"/>
    <x v="0"/>
    <n v="658.27"/>
    <n v="625.36"/>
    <n v="32.909999999999968"/>
    <x v="2"/>
    <x v="564"/>
    <x v="0"/>
    <s v="Mar"/>
  </r>
  <r>
    <s v="THE-20240317-97394"/>
    <x v="9"/>
    <x v="551"/>
    <x v="534"/>
    <x v="46"/>
    <x v="0"/>
    <x v="561"/>
    <x v="21"/>
    <n v="522.4"/>
    <n v="25"/>
    <x v="0"/>
    <n v="13060"/>
    <n v="12407"/>
    <n v="653"/>
    <x v="1"/>
    <x v="565"/>
    <x v="0"/>
    <s v="Mar"/>
  </r>
  <r>
    <s v="COS-20250525-58412"/>
    <x v="8"/>
    <x v="552"/>
    <x v="535"/>
    <x v="35"/>
    <x v="7"/>
    <x v="562"/>
    <x v="20"/>
    <n v="633.20000000000005"/>
    <n v="1"/>
    <x v="3"/>
    <n v="633.20000000000005"/>
    <n v="633.20000000000005"/>
    <n v="0"/>
    <x v="3"/>
    <x v="566"/>
    <x v="1"/>
    <s v="May"/>
  </r>
  <r>
    <s v="COS-20250725-91177"/>
    <x v="8"/>
    <x v="553"/>
    <x v="536"/>
    <x v="17"/>
    <x v="18"/>
    <x v="563"/>
    <x v="12"/>
    <n v="348.19"/>
    <n v="5"/>
    <x v="5"/>
    <n v="1740.95"/>
    <n v="1566.86"/>
    <n v="174.09000000000015"/>
    <x v="6"/>
    <x v="567"/>
    <x v="1"/>
    <s v="Jul"/>
  </r>
  <r>
    <s v="DO-20250317-64535"/>
    <x v="0"/>
    <x v="554"/>
    <x v="537"/>
    <x v="0"/>
    <x v="12"/>
    <x v="564"/>
    <x v="18"/>
    <n v="109.94"/>
    <n v="12"/>
    <x v="1"/>
    <n v="1319.28"/>
    <n v="1121.3900000000001"/>
    <n v="197.88999999999987"/>
    <x v="4"/>
    <x v="568"/>
    <x v="1"/>
    <s v="Mar"/>
  </r>
  <r>
    <s v="DO-20241021-97271"/>
    <x v="0"/>
    <x v="555"/>
    <x v="538"/>
    <x v="58"/>
    <x v="20"/>
    <x v="565"/>
    <x v="4"/>
    <n v="45.62"/>
    <n v="10"/>
    <x v="1"/>
    <n v="456.2"/>
    <n v="387.77"/>
    <n v="68.430000000000007"/>
    <x v="2"/>
    <x v="569"/>
    <x v="0"/>
    <s v="Oct"/>
  </r>
  <r>
    <s v="THE-20250418-45623"/>
    <x v="9"/>
    <x v="556"/>
    <x v="539"/>
    <x v="54"/>
    <x v="18"/>
    <x v="566"/>
    <x v="6"/>
    <n v="605.9"/>
    <n v="15"/>
    <x v="1"/>
    <n v="9088.5"/>
    <n v="7725.22"/>
    <n v="1363.2799999999997"/>
    <x v="6"/>
    <x v="570"/>
    <x v="1"/>
    <s v="Apr"/>
  </r>
  <r>
    <s v="DO-20250317-26931"/>
    <x v="0"/>
    <x v="557"/>
    <x v="540"/>
    <x v="3"/>
    <x v="4"/>
    <x v="567"/>
    <x v="9"/>
    <n v="101.23"/>
    <n v="5"/>
    <x v="8"/>
    <n v="506.15"/>
    <n v="470.72"/>
    <n v="35.42999999999995"/>
    <x v="4"/>
    <x v="571"/>
    <x v="1"/>
    <s v="Mar"/>
  </r>
  <r>
    <s v="HAR-20240822-90726"/>
    <x v="2"/>
    <x v="558"/>
    <x v="541"/>
    <x v="7"/>
    <x v="2"/>
    <x v="568"/>
    <x v="4"/>
    <n v="1607.09"/>
    <n v="2"/>
    <x v="3"/>
    <n v="3214.18"/>
    <n v="3214.18"/>
    <n v="0"/>
    <x v="1"/>
    <x v="572"/>
    <x v="0"/>
    <s v="Aug"/>
  </r>
  <r>
    <s v="COS-20250209-99606"/>
    <x v="8"/>
    <x v="559"/>
    <x v="542"/>
    <x v="1"/>
    <x v="19"/>
    <x v="569"/>
    <x v="12"/>
    <n v="5"/>
    <n v="291"/>
    <x v="3"/>
    <n v="1455"/>
    <n v="1455"/>
    <n v="0"/>
    <x v="2"/>
    <x v="573"/>
    <x v="1"/>
    <s v="Feb"/>
  </r>
  <r>
    <s v="84-20250119-59131"/>
    <x v="6"/>
    <x v="560"/>
    <x v="543"/>
    <x v="38"/>
    <x v="15"/>
    <x v="570"/>
    <x v="11"/>
    <n v="292.91000000000003"/>
    <n v="40"/>
    <x v="1"/>
    <n v="11716.4"/>
    <n v="9958.94"/>
    <n v="1757.4599999999991"/>
    <x v="5"/>
    <x v="574"/>
    <x v="1"/>
    <s v="Jan"/>
  </r>
  <r>
    <s v="FLO-20241116-73493"/>
    <x v="7"/>
    <x v="561"/>
    <x v="544"/>
    <x v="0"/>
    <x v="16"/>
    <x v="571"/>
    <x v="14"/>
    <n v="697.62"/>
    <n v="20"/>
    <x v="3"/>
    <n v="13952.4"/>
    <n v="13952.4"/>
    <n v="0"/>
    <x v="5"/>
    <x v="575"/>
    <x v="0"/>
    <s v="Nov"/>
  </r>
  <r>
    <s v="THE-20250727-38741"/>
    <x v="9"/>
    <x v="562"/>
    <x v="545"/>
    <x v="10"/>
    <x v="1"/>
    <x v="572"/>
    <x v="13"/>
    <n v="1234.6400000000001"/>
    <n v="1"/>
    <x v="3"/>
    <n v="1234.6400000000001"/>
    <n v="1234.6400000000001"/>
    <n v="0"/>
    <x v="5"/>
    <x v="576"/>
    <x v="1"/>
    <s v="Jul"/>
  </r>
  <r>
    <s v="LOW-20250121-60385"/>
    <x v="1"/>
    <x v="563"/>
    <x v="546"/>
    <x v="14"/>
    <x v="1"/>
    <x v="573"/>
    <x v="17"/>
    <n v="253.21"/>
    <n v="2"/>
    <x v="3"/>
    <n v="506.42"/>
    <n v="506.42"/>
    <n v="0"/>
    <x v="0"/>
    <x v="577"/>
    <x v="1"/>
    <s v="Jan"/>
  </r>
  <r>
    <s v="MEN-20241019-85882"/>
    <x v="5"/>
    <x v="564"/>
    <x v="547"/>
    <x v="20"/>
    <x v="7"/>
    <x v="574"/>
    <x v="6"/>
    <n v="132.56"/>
    <n v="1"/>
    <x v="3"/>
    <n v="132.56"/>
    <n v="132.56"/>
    <n v="0"/>
    <x v="3"/>
    <x v="578"/>
    <x v="0"/>
    <s v="Oct"/>
  </r>
  <r>
    <s v="MEN-20250405-69709"/>
    <x v="5"/>
    <x v="565"/>
    <x v="548"/>
    <x v="3"/>
    <x v="5"/>
    <x v="575"/>
    <x v="2"/>
    <n v="220.92"/>
    <n v="6"/>
    <x v="5"/>
    <n v="1325.52"/>
    <n v="1192.97"/>
    <n v="132.54999999999995"/>
    <x v="4"/>
    <x v="579"/>
    <x v="1"/>
    <s v="Apr"/>
  </r>
  <r>
    <s v="WAL-20241030-65110"/>
    <x v="10"/>
    <x v="566"/>
    <x v="549"/>
    <x v="10"/>
    <x v="6"/>
    <x v="576"/>
    <x v="2"/>
    <n v="1097.99"/>
    <n v="5"/>
    <x v="0"/>
    <n v="5489.95"/>
    <n v="5215.45"/>
    <n v="274.5"/>
    <x v="2"/>
    <x v="580"/>
    <x v="0"/>
    <s v="Oct"/>
  </r>
  <r>
    <s v="THE-20241110-46681"/>
    <x v="9"/>
    <x v="567"/>
    <x v="550"/>
    <x v="57"/>
    <x v="19"/>
    <x v="577"/>
    <x v="20"/>
    <n v="767.67"/>
    <n v="4"/>
    <x v="3"/>
    <n v="3070.68"/>
    <n v="3070.68"/>
    <n v="0"/>
    <x v="3"/>
    <x v="581"/>
    <x v="0"/>
    <s v="Nov"/>
  </r>
  <r>
    <s v="CON-20240731-77193"/>
    <x v="3"/>
    <x v="568"/>
    <x v="551"/>
    <x v="46"/>
    <x v="15"/>
    <x v="578"/>
    <x v="2"/>
    <n v="312.37"/>
    <n v="3"/>
    <x v="3"/>
    <n v="937.11"/>
    <n v="937.11"/>
    <n v="0"/>
    <x v="1"/>
    <x v="582"/>
    <x v="0"/>
    <s v="Jul"/>
  </r>
  <r>
    <s v="DO-20250221-38977"/>
    <x v="0"/>
    <x v="569"/>
    <x v="552"/>
    <x v="47"/>
    <x v="1"/>
    <x v="579"/>
    <x v="11"/>
    <n v="622.77"/>
    <n v="8"/>
    <x v="3"/>
    <n v="4982.16"/>
    <n v="4982.16"/>
    <n v="0"/>
    <x v="5"/>
    <x v="583"/>
    <x v="1"/>
    <s v="Feb"/>
  </r>
  <r>
    <s v="ACE-20250311-53402"/>
    <x v="4"/>
    <x v="570"/>
    <x v="553"/>
    <x v="54"/>
    <x v="1"/>
    <x v="580"/>
    <x v="2"/>
    <n v="523.04999999999995"/>
    <n v="3"/>
    <x v="0"/>
    <n v="1569.15"/>
    <n v="1490.69"/>
    <n v="78.460000000000036"/>
    <x v="1"/>
    <x v="584"/>
    <x v="1"/>
    <s v="Mar"/>
  </r>
  <r>
    <s v="MEN-20250709-98198"/>
    <x v="5"/>
    <x v="571"/>
    <x v="181"/>
    <x v="12"/>
    <x v="8"/>
    <x v="581"/>
    <x v="6"/>
    <n v="652.48"/>
    <n v="60"/>
    <x v="2"/>
    <n v="39148.800000000003"/>
    <n v="29361.599999999999"/>
    <n v="9787.2000000000044"/>
    <x v="7"/>
    <x v="585"/>
    <x v="1"/>
    <s v="Jul"/>
  </r>
  <r>
    <s v="CON-20250728-63962"/>
    <x v="3"/>
    <x v="572"/>
    <x v="554"/>
    <x v="5"/>
    <x v="20"/>
    <x v="582"/>
    <x v="19"/>
    <n v="213.03"/>
    <n v="8"/>
    <x v="3"/>
    <n v="1704.24"/>
    <n v="1704.24"/>
    <n v="0"/>
    <x v="1"/>
    <x v="586"/>
    <x v="1"/>
    <s v="Jul"/>
  </r>
  <r>
    <s v="HAR-20250516-87576"/>
    <x v="2"/>
    <x v="573"/>
    <x v="555"/>
    <x v="34"/>
    <x v="20"/>
    <x v="583"/>
    <x v="10"/>
    <n v="249.02"/>
    <n v="25"/>
    <x v="5"/>
    <n v="6225.5"/>
    <n v="5602.95"/>
    <n v="622.55000000000018"/>
    <x v="2"/>
    <x v="587"/>
    <x v="1"/>
    <s v="May"/>
  </r>
  <r>
    <s v="WAL-20250311-92124"/>
    <x v="10"/>
    <x v="574"/>
    <x v="556"/>
    <x v="51"/>
    <x v="12"/>
    <x v="584"/>
    <x v="5"/>
    <n v="4.95"/>
    <n v="183"/>
    <x v="1"/>
    <n v="905.85"/>
    <n v="769.97"/>
    <n v="135.88"/>
    <x v="4"/>
    <x v="588"/>
    <x v="1"/>
    <s v="Mar"/>
  </r>
  <r>
    <s v="DO-20240226-41329"/>
    <x v="0"/>
    <x v="575"/>
    <x v="557"/>
    <x v="26"/>
    <x v="8"/>
    <x v="585"/>
    <x v="8"/>
    <n v="1.17"/>
    <n v="164"/>
    <x v="2"/>
    <n v="191.88"/>
    <n v="143.91"/>
    <n v="47.97"/>
    <x v="6"/>
    <x v="589"/>
    <x v="0"/>
    <s v="Feb"/>
  </r>
  <r>
    <s v="THE-20250205-83780"/>
    <x v="9"/>
    <x v="576"/>
    <x v="558"/>
    <x v="48"/>
    <x v="16"/>
    <x v="586"/>
    <x v="16"/>
    <n v="23.54"/>
    <n v="1"/>
    <x v="9"/>
    <n v="23.54"/>
    <n v="23.07"/>
    <n v="0.46999999999999886"/>
    <x v="4"/>
    <x v="590"/>
    <x v="1"/>
    <s v="Feb"/>
  </r>
  <r>
    <s v="DO-20250221-50091"/>
    <x v="0"/>
    <x v="577"/>
    <x v="559"/>
    <x v="13"/>
    <x v="4"/>
    <x v="587"/>
    <x v="20"/>
    <n v="787.03"/>
    <n v="3"/>
    <x v="0"/>
    <n v="2361.09"/>
    <n v="2243.04"/>
    <n v="118.05000000000018"/>
    <x v="6"/>
    <x v="591"/>
    <x v="1"/>
    <s v="Feb"/>
  </r>
  <r>
    <s v="LOW-20250722-95717"/>
    <x v="1"/>
    <x v="578"/>
    <x v="560"/>
    <x v="5"/>
    <x v="17"/>
    <x v="588"/>
    <x v="6"/>
    <n v="246.18"/>
    <n v="2"/>
    <x v="3"/>
    <n v="492.36"/>
    <n v="492.36"/>
    <n v="0"/>
    <x v="4"/>
    <x v="592"/>
    <x v="1"/>
    <s v="Jul"/>
  </r>
  <r>
    <s v="DO-20240507-64660"/>
    <x v="0"/>
    <x v="8"/>
    <x v="8"/>
    <x v="8"/>
    <x v="15"/>
    <x v="589"/>
    <x v="9"/>
    <n v="1032.56"/>
    <n v="25"/>
    <x v="3"/>
    <n v="25814"/>
    <n v="25814"/>
    <n v="0"/>
    <x v="4"/>
    <x v="593"/>
    <x v="0"/>
    <s v="May"/>
  </r>
  <r>
    <s v="THE-20240718-93931"/>
    <x v="9"/>
    <x v="579"/>
    <x v="561"/>
    <x v="36"/>
    <x v="13"/>
    <x v="590"/>
    <x v="21"/>
    <n v="219.13"/>
    <n v="8"/>
    <x v="13"/>
    <n v="1753.04"/>
    <n v="1525.14"/>
    <n v="227.89999999999986"/>
    <x v="4"/>
    <x v="594"/>
    <x v="0"/>
    <s v="Jul"/>
  </r>
  <r>
    <s v="WAL-20250219-80103"/>
    <x v="10"/>
    <x v="580"/>
    <x v="562"/>
    <x v="24"/>
    <x v="18"/>
    <x v="591"/>
    <x v="7"/>
    <n v="1291.76"/>
    <n v="6"/>
    <x v="5"/>
    <n v="7750.56"/>
    <n v="6975.5"/>
    <n v="775.0600000000004"/>
    <x v="4"/>
    <x v="595"/>
    <x v="1"/>
    <s v="Feb"/>
  </r>
  <r>
    <s v="DO-20250306-91122"/>
    <x v="0"/>
    <x v="581"/>
    <x v="563"/>
    <x v="22"/>
    <x v="3"/>
    <x v="592"/>
    <x v="1"/>
    <n v="1235.06"/>
    <n v="1"/>
    <x v="3"/>
    <n v="1235.06"/>
    <n v="1235.06"/>
    <n v="0"/>
    <x v="2"/>
    <x v="596"/>
    <x v="1"/>
    <s v="Mar"/>
  </r>
  <r>
    <s v="84-20250524-90743"/>
    <x v="6"/>
    <x v="582"/>
    <x v="564"/>
    <x v="56"/>
    <x v="17"/>
    <x v="593"/>
    <x v="5"/>
    <n v="3429.36"/>
    <n v="15"/>
    <x v="5"/>
    <n v="51440.4"/>
    <n v="46296.36"/>
    <n v="5144.0400000000009"/>
    <x v="7"/>
    <x v="597"/>
    <x v="1"/>
    <s v="May"/>
  </r>
  <r>
    <s v="HAR-20250503-54764"/>
    <x v="2"/>
    <x v="583"/>
    <x v="565"/>
    <x v="59"/>
    <x v="6"/>
    <x v="594"/>
    <x v="10"/>
    <n v="215.98"/>
    <n v="20"/>
    <x v="3"/>
    <n v="4319.6000000000004"/>
    <n v="4319.6000000000004"/>
    <n v="0"/>
    <x v="5"/>
    <x v="598"/>
    <x v="1"/>
    <s v="May"/>
  </r>
  <r>
    <s v="THE-20250613-82086"/>
    <x v="9"/>
    <x v="584"/>
    <x v="566"/>
    <x v="55"/>
    <x v="6"/>
    <x v="595"/>
    <x v="1"/>
    <n v="224.53"/>
    <n v="15"/>
    <x v="3"/>
    <n v="3367.95"/>
    <n v="3367.95"/>
    <n v="0"/>
    <x v="3"/>
    <x v="599"/>
    <x v="1"/>
    <s v="Jun"/>
  </r>
  <r>
    <s v="ACE-20241220-90341"/>
    <x v="4"/>
    <x v="585"/>
    <x v="567"/>
    <x v="56"/>
    <x v="4"/>
    <x v="596"/>
    <x v="15"/>
    <n v="180.73"/>
    <n v="25"/>
    <x v="1"/>
    <n v="4518.25"/>
    <n v="3840.51"/>
    <n v="677.73999999999978"/>
    <x v="1"/>
    <x v="600"/>
    <x v="0"/>
    <s v="Dec"/>
  </r>
  <r>
    <s v="THE-20241108-50438"/>
    <x v="9"/>
    <x v="586"/>
    <x v="568"/>
    <x v="3"/>
    <x v="15"/>
    <x v="597"/>
    <x v="11"/>
    <n v="628.6"/>
    <n v="25"/>
    <x v="10"/>
    <n v="15715"/>
    <n v="13043.45"/>
    <n v="2671.5499999999993"/>
    <x v="2"/>
    <x v="601"/>
    <x v="0"/>
    <s v="Nov"/>
  </r>
  <r>
    <s v="ACE-20250414-19646"/>
    <x v="4"/>
    <x v="8"/>
    <x v="8"/>
    <x v="8"/>
    <x v="5"/>
    <x v="598"/>
    <x v="12"/>
    <n v="855.22"/>
    <n v="20"/>
    <x v="6"/>
    <n v="17104.400000000001"/>
    <n v="13683.52"/>
    <n v="3420.880000000001"/>
    <x v="3"/>
    <x v="602"/>
    <x v="1"/>
    <s v="Apr"/>
  </r>
  <r>
    <s v="84-20240421-69234"/>
    <x v="6"/>
    <x v="8"/>
    <x v="8"/>
    <x v="8"/>
    <x v="8"/>
    <x v="599"/>
    <x v="1"/>
    <n v="753.6"/>
    <n v="1"/>
    <x v="3"/>
    <n v="753.6"/>
    <n v="753.6"/>
    <n v="0"/>
    <x v="5"/>
    <x v="603"/>
    <x v="0"/>
    <s v="Apr"/>
  </r>
  <r>
    <s v="THE-20241219-14180"/>
    <x v="9"/>
    <x v="587"/>
    <x v="569"/>
    <x v="56"/>
    <x v="20"/>
    <x v="600"/>
    <x v="7"/>
    <n v="4.57"/>
    <n v="236"/>
    <x v="3"/>
    <n v="1078.52"/>
    <n v="1078.52"/>
    <n v="0"/>
    <x v="4"/>
    <x v="604"/>
    <x v="0"/>
    <s v="Dec"/>
  </r>
  <r>
    <s v="THE-20241028-23381"/>
    <x v="11"/>
    <x v="588"/>
    <x v="570"/>
    <x v="25"/>
    <x v="16"/>
    <x v="601"/>
    <x v="15"/>
    <n v="99.02"/>
    <n v="5"/>
    <x v="3"/>
    <n v="495.1"/>
    <n v="495.1"/>
    <n v="0"/>
    <x v="7"/>
    <x v="605"/>
    <x v="0"/>
    <s v="Oct"/>
  </r>
  <r>
    <s v="THE-20250314-56561"/>
    <x v="9"/>
    <x v="589"/>
    <x v="571"/>
    <x v="35"/>
    <x v="13"/>
    <x v="602"/>
    <x v="6"/>
    <n v="21.26"/>
    <n v="8"/>
    <x v="0"/>
    <n v="170.08"/>
    <n v="161.58000000000001"/>
    <n v="8.5"/>
    <x v="0"/>
    <x v="606"/>
    <x v="1"/>
    <s v="Mar"/>
  </r>
  <r>
    <s v="HAR-20250217-42607"/>
    <x v="2"/>
    <x v="590"/>
    <x v="572"/>
    <x v="6"/>
    <x v="7"/>
    <x v="603"/>
    <x v="10"/>
    <n v="541.94000000000005"/>
    <n v="12"/>
    <x v="1"/>
    <n v="6503.28"/>
    <n v="5527.79"/>
    <n v="975.48999999999978"/>
    <x v="6"/>
    <x v="607"/>
    <x v="1"/>
    <s v="Feb"/>
  </r>
  <r>
    <s v="LOW-20250314-82577"/>
    <x v="1"/>
    <x v="591"/>
    <x v="95"/>
    <x v="53"/>
    <x v="1"/>
    <x v="604"/>
    <x v="6"/>
    <n v="547.02"/>
    <n v="4"/>
    <x v="3"/>
    <n v="2188.08"/>
    <n v="2188.08"/>
    <n v="0"/>
    <x v="3"/>
    <x v="608"/>
    <x v="1"/>
    <s v="Mar"/>
  </r>
  <r>
    <s v="HAR-20250104-26920"/>
    <x v="2"/>
    <x v="592"/>
    <x v="573"/>
    <x v="45"/>
    <x v="8"/>
    <x v="605"/>
    <x v="1"/>
    <n v="664.46"/>
    <n v="1"/>
    <x v="3"/>
    <n v="664.46"/>
    <n v="664.46"/>
    <n v="0"/>
    <x v="6"/>
    <x v="609"/>
    <x v="1"/>
    <s v="Jan"/>
  </r>
  <r>
    <s v="ACE-20240510-89868"/>
    <x v="4"/>
    <x v="593"/>
    <x v="574"/>
    <x v="43"/>
    <x v="8"/>
    <x v="606"/>
    <x v="18"/>
    <n v="233.67"/>
    <n v="2"/>
    <x v="7"/>
    <n v="467.34"/>
    <n v="453.32"/>
    <n v="14.019999999999982"/>
    <x v="4"/>
    <x v="610"/>
    <x v="0"/>
    <s v="May"/>
  </r>
  <r>
    <s v="84-20250513-51720"/>
    <x v="6"/>
    <x v="594"/>
    <x v="575"/>
    <x v="7"/>
    <x v="2"/>
    <x v="607"/>
    <x v="3"/>
    <n v="1933.77"/>
    <n v="1"/>
    <x v="0"/>
    <n v="1933.77"/>
    <n v="1837.08"/>
    <n v="96.690000000000055"/>
    <x v="2"/>
    <x v="611"/>
    <x v="1"/>
    <s v="May"/>
  </r>
  <r>
    <s v="ACE-20241206-55294"/>
    <x v="4"/>
    <x v="595"/>
    <x v="576"/>
    <x v="10"/>
    <x v="0"/>
    <x v="608"/>
    <x v="6"/>
    <n v="6.28"/>
    <n v="2"/>
    <x v="3"/>
    <n v="12.56"/>
    <n v="12.56"/>
    <n v="0"/>
    <x v="5"/>
    <x v="612"/>
    <x v="0"/>
    <s v="Dec"/>
  </r>
  <r>
    <s v="LOW-20240828-53466"/>
    <x v="1"/>
    <x v="596"/>
    <x v="577"/>
    <x v="38"/>
    <x v="9"/>
    <x v="609"/>
    <x v="21"/>
    <n v="16.91"/>
    <n v="3"/>
    <x v="0"/>
    <n v="50.73"/>
    <n v="48.19"/>
    <n v="2.5399999999999991"/>
    <x v="5"/>
    <x v="613"/>
    <x v="0"/>
    <s v="Aug"/>
  </r>
  <r>
    <s v="COS-20250513-99513"/>
    <x v="8"/>
    <x v="597"/>
    <x v="578"/>
    <x v="28"/>
    <x v="2"/>
    <x v="610"/>
    <x v="2"/>
    <n v="597.91999999999996"/>
    <n v="40"/>
    <x v="3"/>
    <n v="23916.799999999999"/>
    <n v="23916.799999999999"/>
    <n v="0"/>
    <x v="1"/>
    <x v="614"/>
    <x v="1"/>
    <s v="May"/>
  </r>
  <r>
    <s v="HAR-20240905-24125"/>
    <x v="2"/>
    <x v="598"/>
    <x v="579"/>
    <x v="9"/>
    <x v="19"/>
    <x v="611"/>
    <x v="4"/>
    <n v="364.68"/>
    <n v="1"/>
    <x v="7"/>
    <n v="364.68"/>
    <n v="353.74"/>
    <n v="10.939999999999998"/>
    <x v="2"/>
    <x v="615"/>
    <x v="0"/>
    <s v="Sep"/>
  </r>
  <r>
    <s v="ACE-20241127-84280"/>
    <x v="4"/>
    <x v="599"/>
    <x v="580"/>
    <x v="28"/>
    <x v="16"/>
    <x v="612"/>
    <x v="19"/>
    <n v="4.6100000000000003"/>
    <n v="106"/>
    <x v="1"/>
    <n v="488.66"/>
    <n v="415.36"/>
    <n v="73.300000000000011"/>
    <x v="2"/>
    <x v="616"/>
    <x v="0"/>
    <s v="Nov"/>
  </r>
  <r>
    <s v="DO-20250727-39717"/>
    <x v="0"/>
    <x v="600"/>
    <x v="581"/>
    <x v="49"/>
    <x v="19"/>
    <x v="613"/>
    <x v="19"/>
    <n v="370.57"/>
    <n v="2"/>
    <x v="5"/>
    <n v="741.14"/>
    <n v="667.03"/>
    <n v="74.110000000000014"/>
    <x v="4"/>
    <x v="617"/>
    <x v="1"/>
    <s v="Jul"/>
  </r>
  <r>
    <s v="WAL-20250423-72224"/>
    <x v="10"/>
    <x v="601"/>
    <x v="582"/>
    <x v="11"/>
    <x v="15"/>
    <x v="614"/>
    <x v="14"/>
    <n v="316.73"/>
    <n v="15"/>
    <x v="1"/>
    <n v="4750.95"/>
    <n v="4038.31"/>
    <n v="712.63999999999987"/>
    <x v="2"/>
    <x v="618"/>
    <x v="1"/>
    <s v="Apr"/>
  </r>
  <r>
    <s v="THE-20241231-23075"/>
    <x v="9"/>
    <x v="8"/>
    <x v="8"/>
    <x v="8"/>
    <x v="12"/>
    <x v="615"/>
    <x v="12"/>
    <n v="2379.1999999999998"/>
    <n v="5"/>
    <x v="0"/>
    <n v="11896"/>
    <n v="11301.2"/>
    <n v="594.79999999999927"/>
    <x v="2"/>
    <x v="619"/>
    <x v="0"/>
    <s v="Dec"/>
  </r>
  <r>
    <s v="CON-20240511-37425"/>
    <x v="3"/>
    <x v="602"/>
    <x v="583"/>
    <x v="13"/>
    <x v="5"/>
    <x v="616"/>
    <x v="18"/>
    <n v="556.49"/>
    <n v="12"/>
    <x v="1"/>
    <n v="6677.88"/>
    <n v="5676.2"/>
    <n v="1001.6800000000003"/>
    <x v="4"/>
    <x v="620"/>
    <x v="0"/>
    <s v="May"/>
  </r>
  <r>
    <s v="HAR-20240423-39326"/>
    <x v="2"/>
    <x v="603"/>
    <x v="584"/>
    <x v="47"/>
    <x v="6"/>
    <x v="617"/>
    <x v="6"/>
    <n v="3.72"/>
    <n v="88"/>
    <x v="2"/>
    <n v="327.36"/>
    <n v="245.52"/>
    <n v="81.84"/>
    <x v="5"/>
    <x v="621"/>
    <x v="0"/>
    <s v="Apr"/>
  </r>
  <r>
    <s v="84-20240606-81552"/>
    <x v="6"/>
    <x v="604"/>
    <x v="585"/>
    <x v="27"/>
    <x v="20"/>
    <x v="618"/>
    <x v="12"/>
    <n v="647.74"/>
    <n v="8"/>
    <x v="3"/>
    <n v="5181.92"/>
    <n v="5181.92"/>
    <n v="0"/>
    <x v="5"/>
    <x v="622"/>
    <x v="0"/>
    <s v="Jun"/>
  </r>
  <r>
    <s v="LOW-20250609-87830"/>
    <x v="1"/>
    <x v="605"/>
    <x v="586"/>
    <x v="5"/>
    <x v="17"/>
    <x v="619"/>
    <x v="0"/>
    <n v="3490.1"/>
    <n v="20"/>
    <x v="1"/>
    <n v="69802"/>
    <n v="59331.7"/>
    <n v="10470.300000000003"/>
    <x v="4"/>
    <x v="623"/>
    <x v="1"/>
    <s v="Jun"/>
  </r>
  <r>
    <s v="DO-20250629-13470"/>
    <x v="0"/>
    <x v="606"/>
    <x v="587"/>
    <x v="12"/>
    <x v="1"/>
    <x v="620"/>
    <x v="2"/>
    <n v="276.29000000000002"/>
    <n v="1"/>
    <x v="5"/>
    <n v="276.29000000000002"/>
    <n v="248.66"/>
    <n v="27.630000000000024"/>
    <x v="2"/>
    <x v="624"/>
    <x v="1"/>
    <s v="Jun"/>
  </r>
  <r>
    <s v="84-20250402-11664"/>
    <x v="6"/>
    <x v="8"/>
    <x v="8"/>
    <x v="8"/>
    <x v="17"/>
    <x v="621"/>
    <x v="20"/>
    <n v="444.27"/>
    <n v="5"/>
    <x v="3"/>
    <n v="2221.35"/>
    <n v="2221.35"/>
    <n v="0"/>
    <x v="7"/>
    <x v="625"/>
    <x v="1"/>
    <s v="Apr"/>
  </r>
  <r>
    <s v="COS-20241201-93890"/>
    <x v="8"/>
    <x v="607"/>
    <x v="88"/>
    <x v="29"/>
    <x v="1"/>
    <x v="622"/>
    <x v="17"/>
    <n v="1186.02"/>
    <n v="3"/>
    <x v="0"/>
    <n v="3558.06"/>
    <n v="3380.16"/>
    <n v="177.90000000000009"/>
    <x v="6"/>
    <x v="626"/>
    <x v="0"/>
    <s v="Dec"/>
  </r>
  <r>
    <s v="COS-20240721-75825"/>
    <x v="8"/>
    <x v="608"/>
    <x v="269"/>
    <x v="56"/>
    <x v="4"/>
    <x v="623"/>
    <x v="8"/>
    <n v="470.48"/>
    <n v="3"/>
    <x v="3"/>
    <n v="1411.44"/>
    <n v="1411.44"/>
    <n v="0"/>
    <x v="0"/>
    <x v="627"/>
    <x v="0"/>
    <s v="Jul"/>
  </r>
  <r>
    <s v="COS-20240627-94575"/>
    <x v="8"/>
    <x v="609"/>
    <x v="588"/>
    <x v="6"/>
    <x v="8"/>
    <x v="624"/>
    <x v="12"/>
    <n v="547.72"/>
    <n v="15"/>
    <x v="0"/>
    <n v="8215.7999999999993"/>
    <n v="7805.01"/>
    <n v="410.78999999999905"/>
    <x v="7"/>
    <x v="628"/>
    <x v="0"/>
    <s v="Jun"/>
  </r>
  <r>
    <s v="MEN-20250412-62506"/>
    <x v="5"/>
    <x v="610"/>
    <x v="589"/>
    <x v="18"/>
    <x v="12"/>
    <x v="625"/>
    <x v="13"/>
    <n v="904.96"/>
    <n v="60"/>
    <x v="15"/>
    <n v="54297.599999999999"/>
    <n v="39637.25"/>
    <n v="14660.349999999999"/>
    <x v="4"/>
    <x v="629"/>
    <x v="1"/>
    <s v="Apr"/>
  </r>
  <r>
    <s v="ACE-20241112-35959"/>
    <x v="4"/>
    <x v="611"/>
    <x v="590"/>
    <x v="6"/>
    <x v="11"/>
    <x v="626"/>
    <x v="7"/>
    <n v="851.96"/>
    <n v="6"/>
    <x v="5"/>
    <n v="5111.76"/>
    <n v="4600.58"/>
    <n v="511.18000000000029"/>
    <x v="6"/>
    <x v="630"/>
    <x v="0"/>
    <s v="Nov"/>
  </r>
  <r>
    <s v="HAR-20250724-10778"/>
    <x v="2"/>
    <x v="612"/>
    <x v="591"/>
    <x v="55"/>
    <x v="6"/>
    <x v="627"/>
    <x v="18"/>
    <n v="491.42"/>
    <n v="60"/>
    <x v="6"/>
    <n v="29485.200000000001"/>
    <n v="23588.16"/>
    <n v="5897.0400000000009"/>
    <x v="4"/>
    <x v="631"/>
    <x v="1"/>
    <s v="Jul"/>
  </r>
  <r>
    <s v="MEN-20250604-12258"/>
    <x v="5"/>
    <x v="613"/>
    <x v="592"/>
    <x v="30"/>
    <x v="10"/>
    <x v="628"/>
    <x v="11"/>
    <n v="97.44"/>
    <n v="6"/>
    <x v="0"/>
    <n v="584.64"/>
    <n v="555.41"/>
    <n v="29.230000000000018"/>
    <x v="6"/>
    <x v="632"/>
    <x v="1"/>
    <s v="Jun"/>
  </r>
  <r>
    <s v="84-20240304-49932"/>
    <x v="6"/>
    <x v="614"/>
    <x v="593"/>
    <x v="2"/>
    <x v="6"/>
    <x v="629"/>
    <x v="20"/>
    <n v="4364.28"/>
    <n v="1"/>
    <x v="3"/>
    <n v="4364.28"/>
    <n v="4364.28"/>
    <n v="0"/>
    <x v="1"/>
    <x v="633"/>
    <x v="0"/>
    <s v="Mar"/>
  </r>
  <r>
    <s v="COS-20250121-43723"/>
    <x v="8"/>
    <x v="615"/>
    <x v="594"/>
    <x v="5"/>
    <x v="1"/>
    <x v="630"/>
    <x v="8"/>
    <n v="143.46"/>
    <n v="60"/>
    <x v="3"/>
    <n v="8607.6"/>
    <n v="8607.6"/>
    <n v="0"/>
    <x v="1"/>
    <x v="634"/>
    <x v="1"/>
    <s v="Jan"/>
  </r>
  <r>
    <s v="CON-20241115-50665"/>
    <x v="3"/>
    <x v="616"/>
    <x v="595"/>
    <x v="39"/>
    <x v="7"/>
    <x v="631"/>
    <x v="3"/>
    <n v="1.88"/>
    <n v="145"/>
    <x v="2"/>
    <n v="272.60000000000002"/>
    <n v="204.45"/>
    <n v="68.150000000000034"/>
    <x v="4"/>
    <x v="635"/>
    <x v="0"/>
    <s v="Nov"/>
  </r>
  <r>
    <s v="WAL-20250502-84474"/>
    <x v="10"/>
    <x v="617"/>
    <x v="596"/>
    <x v="23"/>
    <x v="3"/>
    <x v="632"/>
    <x v="21"/>
    <n v="568.65"/>
    <n v="100"/>
    <x v="6"/>
    <n v="56865"/>
    <n v="45492"/>
    <n v="11373"/>
    <x v="5"/>
    <x v="636"/>
    <x v="1"/>
    <s v="May"/>
  </r>
  <r>
    <s v="HAR-20250621-14248"/>
    <x v="2"/>
    <x v="618"/>
    <x v="597"/>
    <x v="3"/>
    <x v="7"/>
    <x v="633"/>
    <x v="6"/>
    <n v="290.45"/>
    <n v="1"/>
    <x v="5"/>
    <n v="290.45"/>
    <n v="261.39999999999998"/>
    <n v="29.050000000000011"/>
    <x v="5"/>
    <x v="637"/>
    <x v="1"/>
    <s v="Jun"/>
  </r>
  <r>
    <s v="WAL-20240722-90310"/>
    <x v="10"/>
    <x v="619"/>
    <x v="270"/>
    <x v="13"/>
    <x v="7"/>
    <x v="634"/>
    <x v="7"/>
    <n v="76.27"/>
    <n v="30"/>
    <x v="1"/>
    <n v="2288.1"/>
    <n v="1944.88"/>
    <n v="343.2199999999998"/>
    <x v="0"/>
    <x v="638"/>
    <x v="0"/>
    <s v="Jul"/>
  </r>
  <r>
    <s v="CON-20250703-67255"/>
    <x v="3"/>
    <x v="620"/>
    <x v="598"/>
    <x v="19"/>
    <x v="6"/>
    <x v="635"/>
    <x v="18"/>
    <n v="1093.93"/>
    <n v="4"/>
    <x v="7"/>
    <n v="4375.72"/>
    <n v="4244.45"/>
    <n v="131.27000000000044"/>
    <x v="6"/>
    <x v="639"/>
    <x v="1"/>
    <s v="Jul"/>
  </r>
  <r>
    <s v="MEN-20250528-75482"/>
    <x v="5"/>
    <x v="621"/>
    <x v="599"/>
    <x v="33"/>
    <x v="16"/>
    <x v="636"/>
    <x v="17"/>
    <n v="2813.08"/>
    <n v="2"/>
    <x v="3"/>
    <n v="5626.16"/>
    <n v="5626.16"/>
    <n v="0"/>
    <x v="6"/>
    <x v="640"/>
    <x v="1"/>
    <s v="May"/>
  </r>
  <r>
    <s v="LOW-20250428-95703"/>
    <x v="1"/>
    <x v="622"/>
    <x v="600"/>
    <x v="19"/>
    <x v="0"/>
    <x v="637"/>
    <x v="19"/>
    <n v="368.82"/>
    <n v="2"/>
    <x v="3"/>
    <n v="737.64"/>
    <n v="737.64"/>
    <n v="0"/>
    <x v="0"/>
    <x v="641"/>
    <x v="1"/>
    <s v="Apr"/>
  </r>
  <r>
    <s v="CON-20250710-72613"/>
    <x v="3"/>
    <x v="623"/>
    <x v="601"/>
    <x v="23"/>
    <x v="8"/>
    <x v="638"/>
    <x v="17"/>
    <n v="8.7799999999999994"/>
    <n v="8"/>
    <x v="5"/>
    <n v="70.239999999999995"/>
    <n v="63.22"/>
    <n v="7.019999999999996"/>
    <x v="6"/>
    <x v="642"/>
    <x v="1"/>
    <s v="Jul"/>
  </r>
  <r>
    <s v="84-20240427-45816"/>
    <x v="6"/>
    <x v="624"/>
    <x v="602"/>
    <x v="24"/>
    <x v="11"/>
    <x v="639"/>
    <x v="10"/>
    <n v="347.63"/>
    <n v="1"/>
    <x v="9"/>
    <n v="347.63"/>
    <n v="340.68"/>
    <n v="6.9499999999999886"/>
    <x v="7"/>
    <x v="643"/>
    <x v="0"/>
    <s v="Apr"/>
  </r>
  <r>
    <s v="THE-20240612-12012"/>
    <x v="9"/>
    <x v="625"/>
    <x v="603"/>
    <x v="29"/>
    <x v="10"/>
    <x v="640"/>
    <x v="15"/>
    <n v="502.26"/>
    <n v="50"/>
    <x v="1"/>
    <n v="25113"/>
    <n v="21346.05"/>
    <n v="3766.9500000000007"/>
    <x v="0"/>
    <x v="644"/>
    <x v="0"/>
    <s v="Jun"/>
  </r>
  <r>
    <s v="LOW-20250706-51447"/>
    <x v="1"/>
    <x v="626"/>
    <x v="604"/>
    <x v="2"/>
    <x v="17"/>
    <x v="641"/>
    <x v="4"/>
    <n v="3007.13"/>
    <n v="10"/>
    <x v="0"/>
    <n v="30071.3"/>
    <n v="28567.73"/>
    <n v="1503.5699999999997"/>
    <x v="1"/>
    <x v="645"/>
    <x v="1"/>
    <s v="Jul"/>
  </r>
  <r>
    <s v="HAR-20250328-26661"/>
    <x v="2"/>
    <x v="627"/>
    <x v="605"/>
    <x v="47"/>
    <x v="15"/>
    <x v="642"/>
    <x v="9"/>
    <n v="1178.8399999999999"/>
    <n v="6"/>
    <x v="5"/>
    <n v="7073.04"/>
    <n v="6365.74"/>
    <n v="707.30000000000018"/>
    <x v="2"/>
    <x v="646"/>
    <x v="1"/>
    <s v="Mar"/>
  </r>
  <r>
    <s v="COS-20250406-32521"/>
    <x v="8"/>
    <x v="628"/>
    <x v="606"/>
    <x v="57"/>
    <x v="3"/>
    <x v="643"/>
    <x v="4"/>
    <n v="147.22999999999999"/>
    <n v="2"/>
    <x v="3"/>
    <n v="294.45999999999998"/>
    <n v="294.45999999999998"/>
    <n v="0"/>
    <x v="3"/>
    <x v="647"/>
    <x v="1"/>
    <s v="Apr"/>
  </r>
  <r>
    <s v="CON-20240622-63230"/>
    <x v="3"/>
    <x v="629"/>
    <x v="607"/>
    <x v="29"/>
    <x v="17"/>
    <x v="644"/>
    <x v="16"/>
    <n v="1843.64"/>
    <n v="8"/>
    <x v="3"/>
    <n v="14749.12"/>
    <n v="14749.12"/>
    <n v="0"/>
    <x v="0"/>
    <x v="648"/>
    <x v="0"/>
    <s v="Jun"/>
  </r>
  <r>
    <s v="FLO-20240726-86745"/>
    <x v="7"/>
    <x v="630"/>
    <x v="608"/>
    <x v="46"/>
    <x v="15"/>
    <x v="645"/>
    <x v="12"/>
    <n v="405.61"/>
    <n v="10"/>
    <x v="10"/>
    <n v="4056.1"/>
    <n v="3366.56"/>
    <n v="689.54"/>
    <x v="6"/>
    <x v="649"/>
    <x v="0"/>
    <s v="Jul"/>
  </r>
  <r>
    <s v="WAL-20240827-34459"/>
    <x v="10"/>
    <x v="631"/>
    <x v="609"/>
    <x v="48"/>
    <x v="10"/>
    <x v="646"/>
    <x v="13"/>
    <n v="277.83"/>
    <n v="4"/>
    <x v="3"/>
    <n v="1111.32"/>
    <n v="1111.32"/>
    <n v="0"/>
    <x v="0"/>
    <x v="650"/>
    <x v="0"/>
    <s v="Aug"/>
  </r>
  <r>
    <s v="WAL-20250723-13423"/>
    <x v="10"/>
    <x v="632"/>
    <x v="610"/>
    <x v="14"/>
    <x v="11"/>
    <x v="647"/>
    <x v="21"/>
    <n v="2795.73"/>
    <n v="1"/>
    <x v="0"/>
    <n v="2795.73"/>
    <n v="2655.94"/>
    <n v="139.78999999999996"/>
    <x v="6"/>
    <x v="651"/>
    <x v="1"/>
    <s v="Jul"/>
  </r>
  <r>
    <s v="CON-20240518-25920"/>
    <x v="3"/>
    <x v="633"/>
    <x v="611"/>
    <x v="56"/>
    <x v="11"/>
    <x v="648"/>
    <x v="4"/>
    <n v="2.0499999999999998"/>
    <n v="315"/>
    <x v="2"/>
    <n v="645.75"/>
    <n v="484.31"/>
    <n v="161.44"/>
    <x v="5"/>
    <x v="652"/>
    <x v="0"/>
    <s v="May"/>
  </r>
  <r>
    <s v="COS-20250109-95023"/>
    <x v="8"/>
    <x v="634"/>
    <x v="612"/>
    <x v="50"/>
    <x v="14"/>
    <x v="649"/>
    <x v="9"/>
    <n v="287.66000000000003"/>
    <n v="1"/>
    <x v="0"/>
    <n v="287.66000000000003"/>
    <n v="273.27999999999997"/>
    <n v="14.380000000000052"/>
    <x v="2"/>
    <x v="653"/>
    <x v="1"/>
    <s v="Jan"/>
  </r>
  <r>
    <s v="CON-20240302-96403"/>
    <x v="3"/>
    <x v="635"/>
    <x v="613"/>
    <x v="19"/>
    <x v="16"/>
    <x v="650"/>
    <x v="18"/>
    <n v="1161.28"/>
    <n v="2"/>
    <x v="0"/>
    <n v="2322.56"/>
    <n v="2206.4299999999998"/>
    <n v="116.13000000000011"/>
    <x v="0"/>
    <x v="654"/>
    <x v="0"/>
    <s v="Mar"/>
  </r>
  <r>
    <s v="DO-20241024-38745"/>
    <x v="0"/>
    <x v="636"/>
    <x v="614"/>
    <x v="46"/>
    <x v="19"/>
    <x v="651"/>
    <x v="19"/>
    <n v="54.97"/>
    <n v="10"/>
    <x v="3"/>
    <n v="549.70000000000005"/>
    <n v="549.70000000000005"/>
    <n v="0"/>
    <x v="3"/>
    <x v="655"/>
    <x v="0"/>
    <s v="Oct"/>
  </r>
  <r>
    <s v="LOW-20250228-97227"/>
    <x v="1"/>
    <x v="637"/>
    <x v="615"/>
    <x v="13"/>
    <x v="9"/>
    <x v="652"/>
    <x v="7"/>
    <n v="2626.19"/>
    <n v="12"/>
    <x v="0"/>
    <n v="31514.28"/>
    <n v="29938.57"/>
    <n v="1575.7099999999991"/>
    <x v="5"/>
    <x v="656"/>
    <x v="1"/>
    <s v="Feb"/>
  </r>
  <r>
    <s v="COS-20250624-84434"/>
    <x v="8"/>
    <x v="638"/>
    <x v="616"/>
    <x v="59"/>
    <x v="9"/>
    <x v="653"/>
    <x v="5"/>
    <n v="1014.34"/>
    <n v="1"/>
    <x v="3"/>
    <n v="1014.34"/>
    <n v="1014.34"/>
    <n v="0"/>
    <x v="6"/>
    <x v="657"/>
    <x v="1"/>
    <s v="Jun"/>
  </r>
  <r>
    <s v="WAL-20250427-69676"/>
    <x v="10"/>
    <x v="639"/>
    <x v="617"/>
    <x v="46"/>
    <x v="1"/>
    <x v="654"/>
    <x v="13"/>
    <n v="1300.45"/>
    <n v="100"/>
    <x v="2"/>
    <n v="130045"/>
    <n v="97533.75"/>
    <n v="32511.25"/>
    <x v="3"/>
    <x v="658"/>
    <x v="1"/>
    <s v="Apr"/>
  </r>
  <r>
    <s v="COS-20241219-54199"/>
    <x v="8"/>
    <x v="640"/>
    <x v="618"/>
    <x v="26"/>
    <x v="15"/>
    <x v="655"/>
    <x v="9"/>
    <n v="1326.26"/>
    <n v="8"/>
    <x v="5"/>
    <n v="10610.08"/>
    <n v="9549.07"/>
    <n v="1061.0100000000002"/>
    <x v="5"/>
    <x v="659"/>
    <x v="0"/>
    <s v="Dec"/>
  </r>
  <r>
    <s v="CON-20241120-76983"/>
    <x v="3"/>
    <x v="641"/>
    <x v="619"/>
    <x v="31"/>
    <x v="13"/>
    <x v="656"/>
    <x v="21"/>
    <n v="452.76"/>
    <n v="4"/>
    <x v="3"/>
    <n v="1811.04"/>
    <n v="1811.04"/>
    <n v="0"/>
    <x v="5"/>
    <x v="660"/>
    <x v="0"/>
    <s v="Nov"/>
  </r>
  <r>
    <s v="ACE-20240603-25486"/>
    <x v="4"/>
    <x v="642"/>
    <x v="620"/>
    <x v="19"/>
    <x v="10"/>
    <x v="657"/>
    <x v="8"/>
    <n v="2563.94"/>
    <n v="6"/>
    <x v="5"/>
    <n v="15383.64"/>
    <n v="13845.28"/>
    <n v="1538.3599999999988"/>
    <x v="0"/>
    <x v="661"/>
    <x v="0"/>
    <s v="Jun"/>
  </r>
  <r>
    <s v="FLO-20240419-30544"/>
    <x v="7"/>
    <x v="643"/>
    <x v="621"/>
    <x v="57"/>
    <x v="17"/>
    <x v="658"/>
    <x v="15"/>
    <n v="151.22"/>
    <n v="5"/>
    <x v="0"/>
    <n v="756.1"/>
    <n v="718.29"/>
    <n v="37.810000000000059"/>
    <x v="6"/>
    <x v="662"/>
    <x v="0"/>
    <s v="Apr"/>
  </r>
  <r>
    <s v="HAR-20241024-46898"/>
    <x v="2"/>
    <x v="644"/>
    <x v="622"/>
    <x v="43"/>
    <x v="12"/>
    <x v="659"/>
    <x v="6"/>
    <n v="1491.75"/>
    <n v="12"/>
    <x v="3"/>
    <n v="17901"/>
    <n v="17901"/>
    <n v="0"/>
    <x v="5"/>
    <x v="663"/>
    <x v="0"/>
    <s v="Oct"/>
  </r>
  <r>
    <s v="MEN-20241017-76463"/>
    <x v="5"/>
    <x v="645"/>
    <x v="623"/>
    <x v="36"/>
    <x v="7"/>
    <x v="660"/>
    <x v="12"/>
    <n v="835.37"/>
    <n v="6"/>
    <x v="0"/>
    <n v="5012.22"/>
    <n v="4761.6099999999997"/>
    <n v="250.61000000000058"/>
    <x v="4"/>
    <x v="664"/>
    <x v="0"/>
    <s v="Oct"/>
  </r>
  <r>
    <s v="MEN-20241017-13202"/>
    <x v="5"/>
    <x v="646"/>
    <x v="624"/>
    <x v="53"/>
    <x v="15"/>
    <x v="661"/>
    <x v="18"/>
    <n v="421.2"/>
    <n v="4"/>
    <x v="3"/>
    <n v="1684.8"/>
    <n v="1684.8"/>
    <n v="0"/>
    <x v="0"/>
    <x v="665"/>
    <x v="0"/>
    <s v="Oct"/>
  </r>
  <r>
    <s v="ACE-20240505-61514"/>
    <x v="4"/>
    <x v="647"/>
    <x v="625"/>
    <x v="51"/>
    <x v="10"/>
    <x v="662"/>
    <x v="11"/>
    <n v="5.45"/>
    <n v="226"/>
    <x v="7"/>
    <n v="1231.7"/>
    <n v="1194.75"/>
    <n v="36.950000000000045"/>
    <x v="1"/>
    <x v="666"/>
    <x v="0"/>
    <s v="May"/>
  </r>
  <r>
    <s v="FLO-20240912-42126"/>
    <x v="7"/>
    <x v="648"/>
    <x v="626"/>
    <x v="42"/>
    <x v="17"/>
    <x v="663"/>
    <x v="4"/>
    <n v="372.26"/>
    <n v="5"/>
    <x v="0"/>
    <n v="1861.3"/>
    <n v="1768.23"/>
    <n v="93.069999999999936"/>
    <x v="5"/>
    <x v="667"/>
    <x v="0"/>
    <s v="Sep"/>
  </r>
  <r>
    <s v="THE-20250104-51534"/>
    <x v="9"/>
    <x v="649"/>
    <x v="627"/>
    <x v="21"/>
    <x v="1"/>
    <x v="664"/>
    <x v="8"/>
    <n v="1.48"/>
    <n v="153"/>
    <x v="3"/>
    <n v="226.44"/>
    <n v="226.44"/>
    <n v="0"/>
    <x v="5"/>
    <x v="668"/>
    <x v="1"/>
    <s v="Jan"/>
  </r>
  <r>
    <s v="WAL-20240909-10118"/>
    <x v="10"/>
    <x v="650"/>
    <x v="628"/>
    <x v="47"/>
    <x v="20"/>
    <x v="665"/>
    <x v="19"/>
    <n v="44.3"/>
    <n v="5"/>
    <x v="0"/>
    <n v="221.5"/>
    <n v="210.42"/>
    <n v="11.080000000000013"/>
    <x v="6"/>
    <x v="669"/>
    <x v="0"/>
    <s v="Sep"/>
  </r>
  <r>
    <s v="CON-20240502-97648"/>
    <x v="3"/>
    <x v="651"/>
    <x v="629"/>
    <x v="49"/>
    <x v="1"/>
    <x v="666"/>
    <x v="13"/>
    <n v="19.600000000000001"/>
    <n v="1"/>
    <x v="3"/>
    <n v="19.600000000000001"/>
    <n v="19.600000000000001"/>
    <n v="0"/>
    <x v="2"/>
    <x v="670"/>
    <x v="0"/>
    <s v="May"/>
  </r>
  <r>
    <s v="DO-20240905-57131"/>
    <x v="0"/>
    <x v="652"/>
    <x v="630"/>
    <x v="59"/>
    <x v="5"/>
    <x v="667"/>
    <x v="8"/>
    <n v="1400.36"/>
    <n v="10"/>
    <x v="0"/>
    <n v="14003.6"/>
    <n v="13303.42"/>
    <n v="700.18000000000029"/>
    <x v="4"/>
    <x v="671"/>
    <x v="0"/>
    <s v="Sep"/>
  </r>
  <r>
    <s v="ACE-20240301-90618"/>
    <x v="4"/>
    <x v="653"/>
    <x v="631"/>
    <x v="7"/>
    <x v="8"/>
    <x v="668"/>
    <x v="21"/>
    <n v="175.51"/>
    <n v="5"/>
    <x v="0"/>
    <n v="877.55"/>
    <n v="833.67"/>
    <n v="43.879999999999995"/>
    <x v="3"/>
    <x v="672"/>
    <x v="0"/>
    <s v="Mar"/>
  </r>
  <r>
    <s v="THE-20241009-96667"/>
    <x v="9"/>
    <x v="654"/>
    <x v="632"/>
    <x v="33"/>
    <x v="14"/>
    <x v="669"/>
    <x v="16"/>
    <n v="1469.62"/>
    <n v="1"/>
    <x v="3"/>
    <n v="1469.62"/>
    <n v="1469.62"/>
    <n v="0"/>
    <x v="1"/>
    <x v="673"/>
    <x v="0"/>
    <s v="Oct"/>
  </r>
  <r>
    <s v="ACE-20240317-37975"/>
    <x v="4"/>
    <x v="655"/>
    <x v="633"/>
    <x v="29"/>
    <x v="11"/>
    <x v="670"/>
    <x v="8"/>
    <n v="2866.45"/>
    <n v="2"/>
    <x v="3"/>
    <n v="5732.9"/>
    <n v="5732.9"/>
    <n v="0"/>
    <x v="1"/>
    <x v="674"/>
    <x v="0"/>
    <s v="Mar"/>
  </r>
  <r>
    <s v="DO-20250115-34049"/>
    <x v="0"/>
    <x v="656"/>
    <x v="634"/>
    <x v="6"/>
    <x v="13"/>
    <x v="671"/>
    <x v="9"/>
    <n v="551.95000000000005"/>
    <n v="3"/>
    <x v="3"/>
    <n v="1655.85"/>
    <n v="1655.85"/>
    <n v="0"/>
    <x v="3"/>
    <x v="675"/>
    <x v="1"/>
    <s v="Jan"/>
  </r>
  <r>
    <s v="CON-20250505-62031"/>
    <x v="3"/>
    <x v="657"/>
    <x v="635"/>
    <x v="56"/>
    <x v="15"/>
    <x v="672"/>
    <x v="9"/>
    <n v="238.92"/>
    <n v="3"/>
    <x v="3"/>
    <n v="716.76"/>
    <n v="716.76"/>
    <n v="0"/>
    <x v="0"/>
    <x v="676"/>
    <x v="1"/>
    <s v="May"/>
  </r>
  <r>
    <s v="FLO-20250214-65408"/>
    <x v="7"/>
    <x v="658"/>
    <x v="636"/>
    <x v="17"/>
    <x v="7"/>
    <x v="673"/>
    <x v="17"/>
    <n v="2204.58"/>
    <n v="12"/>
    <x v="3"/>
    <n v="26454.959999999999"/>
    <n v="26454.959999999999"/>
    <n v="0"/>
    <x v="5"/>
    <x v="677"/>
    <x v="1"/>
    <s v="Feb"/>
  </r>
  <r>
    <s v="84-20240429-62760"/>
    <x v="6"/>
    <x v="659"/>
    <x v="637"/>
    <x v="40"/>
    <x v="8"/>
    <x v="674"/>
    <x v="20"/>
    <n v="3150.4"/>
    <n v="3"/>
    <x v="3"/>
    <n v="9451.2000000000007"/>
    <n v="9451.2000000000007"/>
    <n v="0"/>
    <x v="2"/>
    <x v="678"/>
    <x v="0"/>
    <s v="Apr"/>
  </r>
  <r>
    <s v="HAR-20241211-99474"/>
    <x v="2"/>
    <x v="660"/>
    <x v="95"/>
    <x v="17"/>
    <x v="4"/>
    <x v="675"/>
    <x v="7"/>
    <n v="61.01"/>
    <n v="2"/>
    <x v="3"/>
    <n v="122.02"/>
    <n v="122.02"/>
    <n v="0"/>
    <x v="0"/>
    <x v="679"/>
    <x v="0"/>
    <s v="Dec"/>
  </r>
  <r>
    <s v="MEN-20240516-42942"/>
    <x v="5"/>
    <x v="661"/>
    <x v="638"/>
    <x v="2"/>
    <x v="18"/>
    <x v="676"/>
    <x v="15"/>
    <n v="1382.74"/>
    <n v="6"/>
    <x v="3"/>
    <n v="8296.44"/>
    <n v="8296.44"/>
    <n v="0"/>
    <x v="1"/>
    <x v="680"/>
    <x v="0"/>
    <s v="May"/>
  </r>
  <r>
    <s v="WAL-20240330-81117"/>
    <x v="10"/>
    <x v="662"/>
    <x v="639"/>
    <x v="13"/>
    <x v="11"/>
    <x v="677"/>
    <x v="14"/>
    <n v="154.41"/>
    <n v="10"/>
    <x v="0"/>
    <n v="1544.1"/>
    <n v="1466.89"/>
    <n v="77.209999999999809"/>
    <x v="2"/>
    <x v="681"/>
    <x v="0"/>
    <s v="Mar"/>
  </r>
  <r>
    <s v="THE-20250624-50590"/>
    <x v="9"/>
    <x v="663"/>
    <x v="640"/>
    <x v="47"/>
    <x v="17"/>
    <x v="678"/>
    <x v="6"/>
    <n v="215.43"/>
    <n v="3"/>
    <x v="3"/>
    <n v="646.29"/>
    <n v="646.29"/>
    <n v="0"/>
    <x v="4"/>
    <x v="682"/>
    <x v="1"/>
    <s v="Jun"/>
  </r>
  <r>
    <s v="MEN-20250322-49314"/>
    <x v="5"/>
    <x v="664"/>
    <x v="641"/>
    <x v="9"/>
    <x v="20"/>
    <x v="679"/>
    <x v="19"/>
    <n v="961.3"/>
    <n v="2"/>
    <x v="3"/>
    <n v="1922.6"/>
    <n v="1922.6"/>
    <n v="0"/>
    <x v="0"/>
    <x v="683"/>
    <x v="1"/>
    <s v="Mar"/>
  </r>
  <r>
    <s v="CON-20240216-30129"/>
    <x v="3"/>
    <x v="665"/>
    <x v="642"/>
    <x v="37"/>
    <x v="2"/>
    <x v="680"/>
    <x v="6"/>
    <n v="494.08"/>
    <n v="3"/>
    <x v="0"/>
    <n v="1482.24"/>
    <n v="1408.13"/>
    <n v="74.1099999999999"/>
    <x v="3"/>
    <x v="684"/>
    <x v="0"/>
    <s v="Feb"/>
  </r>
  <r>
    <s v="MEN-20240621-92730"/>
    <x v="5"/>
    <x v="666"/>
    <x v="643"/>
    <x v="26"/>
    <x v="20"/>
    <x v="681"/>
    <x v="9"/>
    <n v="1068.69"/>
    <n v="30"/>
    <x v="3"/>
    <n v="32060.7"/>
    <n v="32060.7"/>
    <n v="0"/>
    <x v="3"/>
    <x v="685"/>
    <x v="0"/>
    <s v="Jun"/>
  </r>
  <r>
    <s v="LOW-20250226-19230"/>
    <x v="1"/>
    <x v="667"/>
    <x v="644"/>
    <x v="26"/>
    <x v="19"/>
    <x v="682"/>
    <x v="17"/>
    <n v="3.08"/>
    <n v="212"/>
    <x v="2"/>
    <n v="652.96"/>
    <n v="489.72"/>
    <n v="163.24"/>
    <x v="2"/>
    <x v="686"/>
    <x v="1"/>
    <s v="Feb"/>
  </r>
  <r>
    <s v="ACE-20250619-20322"/>
    <x v="4"/>
    <x v="668"/>
    <x v="645"/>
    <x v="7"/>
    <x v="12"/>
    <x v="683"/>
    <x v="15"/>
    <n v="103.9"/>
    <n v="6"/>
    <x v="5"/>
    <n v="623.4"/>
    <n v="561.05999999999995"/>
    <n v="62.340000000000032"/>
    <x v="3"/>
    <x v="687"/>
    <x v="1"/>
    <s v="Jun"/>
  </r>
  <r>
    <s v="CON-20240520-48705"/>
    <x v="3"/>
    <x v="669"/>
    <x v="646"/>
    <x v="24"/>
    <x v="11"/>
    <x v="684"/>
    <x v="20"/>
    <n v="648.91999999999996"/>
    <n v="5"/>
    <x v="0"/>
    <n v="3244.6"/>
    <n v="3082.37"/>
    <n v="162.23000000000002"/>
    <x v="0"/>
    <x v="688"/>
    <x v="0"/>
    <s v="May"/>
  </r>
  <r>
    <s v="WAL-20240708-14863"/>
    <x v="10"/>
    <x v="670"/>
    <x v="647"/>
    <x v="1"/>
    <x v="12"/>
    <x v="685"/>
    <x v="4"/>
    <n v="390.96"/>
    <n v="2"/>
    <x v="7"/>
    <n v="781.92"/>
    <n v="758.46"/>
    <n v="23.459999999999923"/>
    <x v="6"/>
    <x v="689"/>
    <x v="0"/>
    <s v="Jul"/>
  </r>
  <r>
    <s v="FLO-20250612-12184"/>
    <x v="7"/>
    <x v="671"/>
    <x v="161"/>
    <x v="13"/>
    <x v="19"/>
    <x v="686"/>
    <x v="5"/>
    <n v="134.25"/>
    <n v="40"/>
    <x v="3"/>
    <n v="5370"/>
    <n v="5370"/>
    <n v="0"/>
    <x v="6"/>
    <x v="690"/>
    <x v="1"/>
    <s v="Jun"/>
  </r>
  <r>
    <s v="ACE-20240311-12314"/>
    <x v="4"/>
    <x v="672"/>
    <x v="648"/>
    <x v="29"/>
    <x v="12"/>
    <x v="687"/>
    <x v="2"/>
    <n v="506.13"/>
    <n v="40"/>
    <x v="1"/>
    <n v="20245.2"/>
    <n v="17208.419999999998"/>
    <n v="3036.7800000000025"/>
    <x v="1"/>
    <x v="691"/>
    <x v="0"/>
    <s v="Mar"/>
  </r>
  <r>
    <s v="DO-20250727-58445"/>
    <x v="11"/>
    <x v="673"/>
    <x v="649"/>
    <x v="39"/>
    <x v="1"/>
    <x v="688"/>
    <x v="5"/>
    <n v="815.3"/>
    <n v="3"/>
    <x v="3"/>
    <n v="2445.9"/>
    <n v="2445.9"/>
    <n v="0"/>
    <x v="4"/>
    <x v="692"/>
    <x v="1"/>
    <s v="Jul"/>
  </r>
  <r>
    <s v="ACE-20250108-91562"/>
    <x v="4"/>
    <x v="674"/>
    <x v="650"/>
    <x v="5"/>
    <x v="3"/>
    <x v="689"/>
    <x v="17"/>
    <n v="2456.91"/>
    <n v="2"/>
    <x v="3"/>
    <n v="4913.82"/>
    <n v="4913.82"/>
    <n v="0"/>
    <x v="0"/>
    <x v="693"/>
    <x v="1"/>
    <s v="Jan"/>
  </r>
  <r>
    <s v="COS-20240425-50569"/>
    <x v="8"/>
    <x v="675"/>
    <x v="651"/>
    <x v="14"/>
    <x v="17"/>
    <x v="690"/>
    <x v="11"/>
    <n v="12.04"/>
    <n v="5"/>
    <x v="5"/>
    <n v="60.2"/>
    <n v="54.18"/>
    <n v="6.0200000000000031"/>
    <x v="0"/>
    <x v="694"/>
    <x v="0"/>
    <s v="Apr"/>
  </r>
  <r>
    <s v="MEN-20250427-38620"/>
    <x v="5"/>
    <x v="676"/>
    <x v="652"/>
    <x v="7"/>
    <x v="9"/>
    <x v="691"/>
    <x v="11"/>
    <n v="868.55"/>
    <n v="3"/>
    <x v="0"/>
    <n v="2605.65"/>
    <n v="2475.37"/>
    <n v="130.2800000000002"/>
    <x v="6"/>
    <x v="695"/>
    <x v="1"/>
    <s v="Apr"/>
  </r>
  <r>
    <s v="WAL-20241218-96558"/>
    <x v="10"/>
    <x v="677"/>
    <x v="653"/>
    <x v="4"/>
    <x v="6"/>
    <x v="692"/>
    <x v="18"/>
    <n v="671.91"/>
    <n v="30"/>
    <x v="3"/>
    <n v="20157.3"/>
    <n v="20157.3"/>
    <n v="0"/>
    <x v="5"/>
    <x v="696"/>
    <x v="0"/>
    <s v="Dec"/>
  </r>
  <r>
    <s v="HAR-20250326-67740"/>
    <x v="2"/>
    <x v="678"/>
    <x v="654"/>
    <x v="48"/>
    <x v="6"/>
    <x v="693"/>
    <x v="11"/>
    <n v="42.7"/>
    <n v="20"/>
    <x v="6"/>
    <n v="854"/>
    <n v="683.2"/>
    <n v="170.79999999999995"/>
    <x v="6"/>
    <x v="697"/>
    <x v="1"/>
    <s v="Mar"/>
  </r>
  <r>
    <s v="LOW-20250719-61536"/>
    <x v="1"/>
    <x v="679"/>
    <x v="655"/>
    <x v="7"/>
    <x v="3"/>
    <x v="694"/>
    <x v="16"/>
    <n v="86.55"/>
    <n v="4"/>
    <x v="3"/>
    <n v="346.2"/>
    <n v="346.2"/>
    <n v="0"/>
    <x v="1"/>
    <x v="698"/>
    <x v="1"/>
    <s v="Jul"/>
  </r>
  <r>
    <s v="FLO-20240403-34300"/>
    <x v="7"/>
    <x v="680"/>
    <x v="656"/>
    <x v="5"/>
    <x v="8"/>
    <x v="695"/>
    <x v="5"/>
    <n v="191.57"/>
    <n v="6"/>
    <x v="1"/>
    <n v="1149.42"/>
    <n v="977.01"/>
    <n v="172.41000000000008"/>
    <x v="5"/>
    <x v="699"/>
    <x v="0"/>
    <s v="Apr"/>
  </r>
  <r>
    <s v="CON-20250519-75412"/>
    <x v="3"/>
    <x v="681"/>
    <x v="657"/>
    <x v="12"/>
    <x v="2"/>
    <x v="696"/>
    <x v="10"/>
    <n v="578.59"/>
    <n v="100"/>
    <x v="10"/>
    <n v="57859"/>
    <n v="48022.97"/>
    <n v="9836.0299999999988"/>
    <x v="5"/>
    <x v="700"/>
    <x v="1"/>
    <s v="May"/>
  </r>
  <r>
    <s v="CON-20241026-97539"/>
    <x v="3"/>
    <x v="682"/>
    <x v="658"/>
    <x v="46"/>
    <x v="17"/>
    <x v="697"/>
    <x v="6"/>
    <n v="92.85"/>
    <n v="25"/>
    <x v="3"/>
    <n v="2321.25"/>
    <n v="2321.25"/>
    <n v="0"/>
    <x v="3"/>
    <x v="701"/>
    <x v="0"/>
    <s v="Oct"/>
  </r>
  <r>
    <s v="HAR-20250610-96988"/>
    <x v="2"/>
    <x v="683"/>
    <x v="649"/>
    <x v="26"/>
    <x v="8"/>
    <x v="698"/>
    <x v="7"/>
    <n v="4.6500000000000004"/>
    <n v="104"/>
    <x v="4"/>
    <n v="483.6"/>
    <n v="396.55"/>
    <n v="87.050000000000011"/>
    <x v="5"/>
    <x v="702"/>
    <x v="1"/>
    <s v="Jun"/>
  </r>
  <r>
    <s v="WAL-20240228-74661"/>
    <x v="10"/>
    <x v="8"/>
    <x v="8"/>
    <x v="8"/>
    <x v="7"/>
    <x v="699"/>
    <x v="17"/>
    <n v="438.44"/>
    <n v="2"/>
    <x v="0"/>
    <n v="876.88"/>
    <n v="833.04"/>
    <n v="43.840000000000032"/>
    <x v="0"/>
    <x v="703"/>
    <x v="0"/>
    <s v="Feb"/>
  </r>
  <r>
    <s v="COS-20240229-63101"/>
    <x v="8"/>
    <x v="684"/>
    <x v="659"/>
    <x v="15"/>
    <x v="9"/>
    <x v="700"/>
    <x v="14"/>
    <n v="242.06"/>
    <n v="2"/>
    <x v="5"/>
    <n v="484.12"/>
    <n v="435.71"/>
    <n v="48.410000000000025"/>
    <x v="3"/>
    <x v="704"/>
    <x v="0"/>
    <s v="Feb"/>
  </r>
  <r>
    <s v="CON-20250504-63632"/>
    <x v="3"/>
    <x v="685"/>
    <x v="660"/>
    <x v="9"/>
    <x v="13"/>
    <x v="701"/>
    <x v="9"/>
    <n v="304.45"/>
    <n v="5"/>
    <x v="0"/>
    <n v="1522.25"/>
    <n v="1446.14"/>
    <n v="76.1099999999999"/>
    <x v="3"/>
    <x v="705"/>
    <x v="1"/>
    <s v="May"/>
  </r>
  <r>
    <s v="MEN-20240405-55604"/>
    <x v="5"/>
    <x v="686"/>
    <x v="661"/>
    <x v="28"/>
    <x v="1"/>
    <x v="702"/>
    <x v="8"/>
    <n v="2.2400000000000002"/>
    <n v="130"/>
    <x v="17"/>
    <n v="291.2"/>
    <n v="203.84"/>
    <n v="87.359999999999985"/>
    <x v="0"/>
    <x v="706"/>
    <x v="0"/>
    <s v="Apr"/>
  </r>
  <r>
    <s v="WAL-20240919-10094"/>
    <x v="10"/>
    <x v="687"/>
    <x v="662"/>
    <x v="15"/>
    <x v="1"/>
    <x v="703"/>
    <x v="13"/>
    <n v="1.81"/>
    <n v="125"/>
    <x v="1"/>
    <n v="226.25"/>
    <n v="192.31"/>
    <n v="33.94"/>
    <x v="5"/>
    <x v="707"/>
    <x v="0"/>
    <s v="Sep"/>
  </r>
  <r>
    <s v="CON-20240310-90672"/>
    <x v="3"/>
    <x v="688"/>
    <x v="663"/>
    <x v="43"/>
    <x v="19"/>
    <x v="704"/>
    <x v="15"/>
    <n v="59.69"/>
    <n v="1"/>
    <x v="9"/>
    <n v="59.69"/>
    <n v="58.5"/>
    <n v="1.1899999999999977"/>
    <x v="5"/>
    <x v="708"/>
    <x v="0"/>
    <s v="Mar"/>
  </r>
  <r>
    <s v="WAL-20240630-84770"/>
    <x v="10"/>
    <x v="689"/>
    <x v="664"/>
    <x v="52"/>
    <x v="17"/>
    <x v="705"/>
    <x v="8"/>
    <n v="62.82"/>
    <n v="6"/>
    <x v="1"/>
    <n v="376.92"/>
    <n v="320.38"/>
    <n v="56.54000000000002"/>
    <x v="2"/>
    <x v="709"/>
    <x v="0"/>
    <s v="Jun"/>
  </r>
  <r>
    <s v="CON-20241211-67865"/>
    <x v="3"/>
    <x v="690"/>
    <x v="665"/>
    <x v="33"/>
    <x v="0"/>
    <x v="706"/>
    <x v="9"/>
    <n v="1249.58"/>
    <n v="25"/>
    <x v="3"/>
    <n v="31239.5"/>
    <n v="31239.5"/>
    <n v="0"/>
    <x v="0"/>
    <x v="710"/>
    <x v="0"/>
    <s v="Dec"/>
  </r>
  <r>
    <s v="COS-20250302-40912"/>
    <x v="8"/>
    <x v="691"/>
    <x v="591"/>
    <x v="10"/>
    <x v="17"/>
    <x v="707"/>
    <x v="21"/>
    <n v="303.62"/>
    <n v="3"/>
    <x v="3"/>
    <n v="910.86"/>
    <n v="910.86"/>
    <n v="0"/>
    <x v="6"/>
    <x v="711"/>
    <x v="1"/>
    <s v="Mar"/>
  </r>
  <r>
    <s v="COS-20241029-95705"/>
    <x v="8"/>
    <x v="692"/>
    <x v="666"/>
    <x v="28"/>
    <x v="8"/>
    <x v="708"/>
    <x v="5"/>
    <n v="674.4"/>
    <n v="15"/>
    <x v="1"/>
    <n v="10116"/>
    <n v="8598.6"/>
    <n v="1517.3999999999996"/>
    <x v="4"/>
    <x v="712"/>
    <x v="0"/>
    <s v="Oct"/>
  </r>
  <r>
    <s v="MEN-20240730-84392"/>
    <x v="5"/>
    <x v="693"/>
    <x v="667"/>
    <x v="29"/>
    <x v="14"/>
    <x v="709"/>
    <x v="7"/>
    <n v="86.47"/>
    <n v="5"/>
    <x v="0"/>
    <n v="432.35"/>
    <n v="410.73"/>
    <n v="21.620000000000005"/>
    <x v="3"/>
    <x v="713"/>
    <x v="0"/>
    <s v="Jul"/>
  </r>
  <r>
    <s v="DO-20240630-33748"/>
    <x v="0"/>
    <x v="694"/>
    <x v="668"/>
    <x v="58"/>
    <x v="5"/>
    <x v="710"/>
    <x v="2"/>
    <n v="735.16"/>
    <n v="6"/>
    <x v="5"/>
    <n v="4410.96"/>
    <n v="3969.86"/>
    <n v="441.09999999999991"/>
    <x v="0"/>
    <x v="714"/>
    <x v="0"/>
    <s v="Jun"/>
  </r>
  <r>
    <s v="MEN-20240905-29432"/>
    <x v="5"/>
    <x v="695"/>
    <x v="669"/>
    <x v="30"/>
    <x v="2"/>
    <x v="711"/>
    <x v="15"/>
    <n v="2306.25"/>
    <n v="25"/>
    <x v="5"/>
    <n v="57656.25"/>
    <n v="51890.62"/>
    <n v="5765.6299999999974"/>
    <x v="2"/>
    <x v="715"/>
    <x v="0"/>
    <s v="Sep"/>
  </r>
  <r>
    <s v="WAL-20240708-94512"/>
    <x v="10"/>
    <x v="696"/>
    <x v="670"/>
    <x v="30"/>
    <x v="1"/>
    <x v="712"/>
    <x v="2"/>
    <n v="364.46"/>
    <n v="30"/>
    <x v="4"/>
    <n v="10933.8"/>
    <n v="8965.7199999999993"/>
    <n v="1968.08"/>
    <x v="5"/>
    <x v="716"/>
    <x v="0"/>
    <s v="Jul"/>
  </r>
  <r>
    <s v="84-20241207-97347"/>
    <x v="6"/>
    <x v="697"/>
    <x v="671"/>
    <x v="23"/>
    <x v="0"/>
    <x v="713"/>
    <x v="12"/>
    <n v="609.55999999999995"/>
    <n v="8"/>
    <x v="5"/>
    <n v="4876.4799999999996"/>
    <n v="4388.83"/>
    <n v="487.64999999999964"/>
    <x v="6"/>
    <x v="717"/>
    <x v="0"/>
    <s v="Dec"/>
  </r>
  <r>
    <s v="84-20240818-95987"/>
    <x v="6"/>
    <x v="698"/>
    <x v="672"/>
    <x v="49"/>
    <x v="8"/>
    <x v="714"/>
    <x v="9"/>
    <n v="120.61"/>
    <n v="2"/>
    <x v="7"/>
    <n v="241.22"/>
    <n v="233.98"/>
    <n v="7.2400000000000091"/>
    <x v="4"/>
    <x v="718"/>
    <x v="0"/>
    <s v="Aug"/>
  </r>
  <r>
    <s v="HAR-20250326-32427"/>
    <x v="2"/>
    <x v="699"/>
    <x v="673"/>
    <x v="20"/>
    <x v="18"/>
    <x v="715"/>
    <x v="9"/>
    <n v="279.14999999999998"/>
    <n v="6"/>
    <x v="0"/>
    <n v="1674.9"/>
    <n v="1591.15"/>
    <n v="83.75"/>
    <x v="0"/>
    <x v="719"/>
    <x v="1"/>
    <s v="Mar"/>
  </r>
  <r>
    <s v="THE-20240715-82405"/>
    <x v="9"/>
    <x v="700"/>
    <x v="674"/>
    <x v="35"/>
    <x v="7"/>
    <x v="716"/>
    <x v="18"/>
    <n v="2556.31"/>
    <n v="15"/>
    <x v="1"/>
    <n v="38344.65"/>
    <n v="32592.95"/>
    <n v="5751.7000000000007"/>
    <x v="4"/>
    <x v="720"/>
    <x v="0"/>
    <s v="Jul"/>
  </r>
  <r>
    <s v="WAL-20240309-63334"/>
    <x v="10"/>
    <x v="701"/>
    <x v="675"/>
    <x v="39"/>
    <x v="0"/>
    <x v="717"/>
    <x v="12"/>
    <n v="1396.83"/>
    <n v="4"/>
    <x v="0"/>
    <n v="5587.32"/>
    <n v="5307.95"/>
    <n v="279.36999999999989"/>
    <x v="2"/>
    <x v="721"/>
    <x v="0"/>
    <s v="Mar"/>
  </r>
  <r>
    <s v="84-20240304-25690"/>
    <x v="6"/>
    <x v="702"/>
    <x v="676"/>
    <x v="26"/>
    <x v="2"/>
    <x v="718"/>
    <x v="7"/>
    <n v="160.35"/>
    <n v="6"/>
    <x v="3"/>
    <n v="962.1"/>
    <n v="962.1"/>
    <n v="0"/>
    <x v="4"/>
    <x v="722"/>
    <x v="0"/>
    <s v="Mar"/>
  </r>
  <r>
    <s v="FLO-20250201-86661"/>
    <x v="7"/>
    <x v="703"/>
    <x v="677"/>
    <x v="51"/>
    <x v="11"/>
    <x v="719"/>
    <x v="13"/>
    <n v="677.66"/>
    <n v="4"/>
    <x v="9"/>
    <n v="2710.64"/>
    <n v="2656.43"/>
    <n v="54.210000000000036"/>
    <x v="4"/>
    <x v="723"/>
    <x v="1"/>
    <s v="Feb"/>
  </r>
  <r>
    <s v="ACE-20240217-80824"/>
    <x v="4"/>
    <x v="704"/>
    <x v="678"/>
    <x v="16"/>
    <x v="19"/>
    <x v="720"/>
    <x v="19"/>
    <n v="331.83"/>
    <n v="60"/>
    <x v="1"/>
    <n v="19909.8"/>
    <n v="16923.330000000002"/>
    <n v="2986.4699999999975"/>
    <x v="6"/>
    <x v="724"/>
    <x v="0"/>
    <s v="Feb"/>
  </r>
  <r>
    <s v="ACE-20240418-86835"/>
    <x v="4"/>
    <x v="705"/>
    <x v="165"/>
    <x v="7"/>
    <x v="9"/>
    <x v="721"/>
    <x v="15"/>
    <n v="448.71"/>
    <n v="10"/>
    <x v="0"/>
    <n v="4487.1000000000004"/>
    <n v="4262.74"/>
    <n v="224.36000000000058"/>
    <x v="1"/>
    <x v="725"/>
    <x v="0"/>
    <s v="Apr"/>
  </r>
  <r>
    <s v="COS-20250626-62615"/>
    <x v="8"/>
    <x v="706"/>
    <x v="679"/>
    <x v="6"/>
    <x v="0"/>
    <x v="722"/>
    <x v="13"/>
    <n v="1.81"/>
    <n v="129"/>
    <x v="16"/>
    <n v="233.49"/>
    <n v="182.12"/>
    <n v="51.370000000000005"/>
    <x v="1"/>
    <x v="726"/>
    <x v="1"/>
    <s v="Jun"/>
  </r>
  <r>
    <s v="LOW-20240229-92229"/>
    <x v="1"/>
    <x v="707"/>
    <x v="435"/>
    <x v="3"/>
    <x v="4"/>
    <x v="723"/>
    <x v="1"/>
    <n v="3"/>
    <n v="209"/>
    <x v="3"/>
    <n v="627"/>
    <n v="627"/>
    <n v="0"/>
    <x v="3"/>
    <x v="727"/>
    <x v="0"/>
    <s v="Feb"/>
  </r>
  <r>
    <s v="FLO-20250429-57423"/>
    <x v="7"/>
    <x v="708"/>
    <x v="74"/>
    <x v="2"/>
    <x v="11"/>
    <x v="724"/>
    <x v="17"/>
    <n v="1318.93"/>
    <n v="60"/>
    <x v="6"/>
    <n v="79135.8"/>
    <n v="63308.639999999999"/>
    <n v="15827.160000000003"/>
    <x v="2"/>
    <x v="728"/>
    <x v="1"/>
    <s v="Apr"/>
  </r>
  <r>
    <s v="THE-20250511-52382"/>
    <x v="9"/>
    <x v="709"/>
    <x v="680"/>
    <x v="9"/>
    <x v="7"/>
    <x v="725"/>
    <x v="14"/>
    <n v="1038.42"/>
    <n v="6"/>
    <x v="7"/>
    <n v="6230.52"/>
    <n v="6043.6"/>
    <n v="186.92000000000007"/>
    <x v="1"/>
    <x v="729"/>
    <x v="1"/>
    <s v="May"/>
  </r>
  <r>
    <s v="WAL-20250529-88401"/>
    <x v="10"/>
    <x v="8"/>
    <x v="8"/>
    <x v="8"/>
    <x v="3"/>
    <x v="726"/>
    <x v="17"/>
    <n v="107.82"/>
    <n v="6"/>
    <x v="3"/>
    <n v="646.91999999999996"/>
    <n v="646.91999999999996"/>
    <n v="0"/>
    <x v="4"/>
    <x v="730"/>
    <x v="1"/>
    <s v="May"/>
  </r>
  <r>
    <s v="FLO-20240320-82397"/>
    <x v="7"/>
    <x v="710"/>
    <x v="681"/>
    <x v="0"/>
    <x v="3"/>
    <x v="727"/>
    <x v="20"/>
    <n v="2.0499999999999998"/>
    <n v="282"/>
    <x v="2"/>
    <n v="578.1"/>
    <n v="433.58"/>
    <n v="144.52000000000004"/>
    <x v="7"/>
    <x v="731"/>
    <x v="0"/>
    <s v="Mar"/>
  </r>
  <r>
    <s v="ACE-20250602-37031"/>
    <x v="4"/>
    <x v="711"/>
    <x v="682"/>
    <x v="39"/>
    <x v="7"/>
    <x v="728"/>
    <x v="11"/>
    <n v="472.94"/>
    <n v="50"/>
    <x v="6"/>
    <n v="23647"/>
    <n v="18917.599999999999"/>
    <n v="4729.4000000000015"/>
    <x v="1"/>
    <x v="732"/>
    <x v="1"/>
    <s v="Jun"/>
  </r>
  <r>
    <s v="THE-20250210-86179"/>
    <x v="9"/>
    <x v="8"/>
    <x v="8"/>
    <x v="8"/>
    <x v="2"/>
    <x v="729"/>
    <x v="0"/>
    <n v="4.1900000000000004"/>
    <n v="321"/>
    <x v="3"/>
    <n v="1344.99"/>
    <n v="1344.99"/>
    <n v="0"/>
    <x v="4"/>
    <x v="733"/>
    <x v="1"/>
    <s v="Feb"/>
  </r>
  <r>
    <s v="ACE-20250303-15962"/>
    <x v="4"/>
    <x v="712"/>
    <x v="683"/>
    <x v="39"/>
    <x v="9"/>
    <x v="730"/>
    <x v="18"/>
    <n v="92.9"/>
    <n v="40"/>
    <x v="1"/>
    <n v="3716"/>
    <n v="3158.6"/>
    <n v="557.40000000000009"/>
    <x v="3"/>
    <x v="734"/>
    <x v="1"/>
    <s v="Mar"/>
  </r>
  <r>
    <s v="FLO-20240513-73664"/>
    <x v="7"/>
    <x v="713"/>
    <x v="684"/>
    <x v="42"/>
    <x v="7"/>
    <x v="731"/>
    <x v="7"/>
    <n v="260.08999999999997"/>
    <n v="1"/>
    <x v="3"/>
    <n v="260.08999999999997"/>
    <n v="260.08999999999997"/>
    <n v="0"/>
    <x v="3"/>
    <x v="735"/>
    <x v="0"/>
    <s v="May"/>
  </r>
  <r>
    <s v="THE-20240609-64132"/>
    <x v="9"/>
    <x v="714"/>
    <x v="685"/>
    <x v="9"/>
    <x v="3"/>
    <x v="732"/>
    <x v="0"/>
    <n v="114.23"/>
    <n v="60"/>
    <x v="2"/>
    <n v="6853.8"/>
    <n v="5140.3500000000004"/>
    <n v="1713.4499999999998"/>
    <x v="7"/>
    <x v="736"/>
    <x v="0"/>
    <s v="Jun"/>
  </r>
  <r>
    <s v="WAL-20241128-77422"/>
    <x v="10"/>
    <x v="715"/>
    <x v="686"/>
    <x v="43"/>
    <x v="15"/>
    <x v="733"/>
    <x v="21"/>
    <n v="145.83000000000001"/>
    <n v="15"/>
    <x v="3"/>
    <n v="2187.4499999999998"/>
    <n v="2187.4499999999998"/>
    <n v="0"/>
    <x v="7"/>
    <x v="737"/>
    <x v="0"/>
    <s v="Nov"/>
  </r>
  <r>
    <s v="CON-20240327-31817"/>
    <x v="3"/>
    <x v="716"/>
    <x v="687"/>
    <x v="39"/>
    <x v="4"/>
    <x v="734"/>
    <x v="1"/>
    <n v="257.52"/>
    <n v="1"/>
    <x v="9"/>
    <n v="257.52"/>
    <n v="252.37"/>
    <n v="5.1499999999999773"/>
    <x v="4"/>
    <x v="738"/>
    <x v="0"/>
    <s v="Mar"/>
  </r>
  <r>
    <s v="FLO-20241029-16208"/>
    <x v="7"/>
    <x v="717"/>
    <x v="688"/>
    <x v="34"/>
    <x v="15"/>
    <x v="735"/>
    <x v="19"/>
    <n v="389.79"/>
    <n v="2"/>
    <x v="3"/>
    <n v="779.58"/>
    <n v="779.58"/>
    <n v="0"/>
    <x v="1"/>
    <x v="739"/>
    <x v="0"/>
    <s v="Oct"/>
  </r>
  <r>
    <s v="DO-20250307-31086"/>
    <x v="0"/>
    <x v="718"/>
    <x v="689"/>
    <x v="18"/>
    <x v="14"/>
    <x v="736"/>
    <x v="17"/>
    <n v="165.09"/>
    <n v="15"/>
    <x v="3"/>
    <n v="2476.35"/>
    <n v="2476.35"/>
    <n v="0"/>
    <x v="6"/>
    <x v="740"/>
    <x v="1"/>
    <s v="Mar"/>
  </r>
  <r>
    <s v="DO-20240828-98711"/>
    <x v="0"/>
    <x v="719"/>
    <x v="690"/>
    <x v="3"/>
    <x v="17"/>
    <x v="737"/>
    <x v="6"/>
    <n v="25.88"/>
    <n v="10"/>
    <x v="5"/>
    <n v="258.8"/>
    <n v="232.92"/>
    <n v="25.880000000000024"/>
    <x v="1"/>
    <x v="741"/>
    <x v="0"/>
    <s v="Aug"/>
  </r>
  <r>
    <s v="WAL-20241005-64069"/>
    <x v="10"/>
    <x v="720"/>
    <x v="691"/>
    <x v="39"/>
    <x v="20"/>
    <x v="738"/>
    <x v="2"/>
    <n v="232.34"/>
    <n v="30"/>
    <x v="16"/>
    <n v="6970.2"/>
    <n v="5436.76"/>
    <n v="1533.4399999999996"/>
    <x v="0"/>
    <x v="742"/>
    <x v="0"/>
    <s v="Oct"/>
  </r>
  <r>
    <s v="COS-20241105-97599"/>
    <x v="8"/>
    <x v="721"/>
    <x v="692"/>
    <x v="3"/>
    <x v="19"/>
    <x v="739"/>
    <x v="17"/>
    <n v="2823.67"/>
    <n v="8"/>
    <x v="0"/>
    <n v="22589.360000000001"/>
    <n v="21459.89"/>
    <n v="1129.4700000000012"/>
    <x v="6"/>
    <x v="743"/>
    <x v="0"/>
    <s v="Nov"/>
  </r>
  <r>
    <s v="84-20240917-79968"/>
    <x v="6"/>
    <x v="722"/>
    <x v="693"/>
    <x v="5"/>
    <x v="6"/>
    <x v="740"/>
    <x v="12"/>
    <n v="3996.5"/>
    <n v="40"/>
    <x v="17"/>
    <n v="159860"/>
    <n v="111902"/>
    <n v="47958"/>
    <x v="7"/>
    <x v="744"/>
    <x v="0"/>
    <s v="Sep"/>
  </r>
  <r>
    <s v="FLO-20250501-68645"/>
    <x v="7"/>
    <x v="723"/>
    <x v="694"/>
    <x v="51"/>
    <x v="1"/>
    <x v="741"/>
    <x v="14"/>
    <n v="1236.73"/>
    <n v="3"/>
    <x v="0"/>
    <n v="3710.19"/>
    <n v="3524.68"/>
    <n v="185.51000000000022"/>
    <x v="5"/>
    <x v="745"/>
    <x v="1"/>
    <s v="May"/>
  </r>
  <r>
    <s v="84-20241109-67801"/>
    <x v="6"/>
    <x v="724"/>
    <x v="695"/>
    <x v="59"/>
    <x v="9"/>
    <x v="742"/>
    <x v="18"/>
    <n v="4.55"/>
    <n v="315"/>
    <x v="3"/>
    <n v="1433.25"/>
    <n v="1433.25"/>
    <n v="0"/>
    <x v="2"/>
    <x v="746"/>
    <x v="0"/>
    <s v="Nov"/>
  </r>
  <r>
    <s v="DO-20250620-16191"/>
    <x v="0"/>
    <x v="725"/>
    <x v="696"/>
    <x v="17"/>
    <x v="17"/>
    <x v="743"/>
    <x v="19"/>
    <n v="440.34"/>
    <n v="8"/>
    <x v="5"/>
    <n v="3522.72"/>
    <n v="3170.45"/>
    <n v="352.27"/>
    <x v="5"/>
    <x v="747"/>
    <x v="1"/>
    <s v="Jun"/>
  </r>
  <r>
    <s v="MEN-20250622-32430"/>
    <x v="5"/>
    <x v="726"/>
    <x v="697"/>
    <x v="21"/>
    <x v="1"/>
    <x v="744"/>
    <x v="7"/>
    <n v="723.77"/>
    <n v="5"/>
    <x v="3"/>
    <n v="3618.85"/>
    <n v="3618.85"/>
    <n v="0"/>
    <x v="1"/>
    <x v="748"/>
    <x v="1"/>
    <s v="Jun"/>
  </r>
  <r>
    <s v="CON-20241103-29826"/>
    <x v="3"/>
    <x v="727"/>
    <x v="698"/>
    <x v="46"/>
    <x v="8"/>
    <x v="745"/>
    <x v="6"/>
    <n v="408.26"/>
    <n v="1"/>
    <x v="3"/>
    <n v="408.26"/>
    <n v="408.26"/>
    <n v="0"/>
    <x v="3"/>
    <x v="749"/>
    <x v="0"/>
    <s v="Nov"/>
  </r>
  <r>
    <s v="84-20250611-90043"/>
    <x v="6"/>
    <x v="728"/>
    <x v="699"/>
    <x v="57"/>
    <x v="18"/>
    <x v="746"/>
    <x v="13"/>
    <n v="180.34"/>
    <n v="40"/>
    <x v="1"/>
    <n v="7213.6"/>
    <n v="6131.56"/>
    <n v="1082.04"/>
    <x v="6"/>
    <x v="750"/>
    <x v="1"/>
    <s v="Jun"/>
  </r>
  <r>
    <s v="HAR-20250104-19393"/>
    <x v="2"/>
    <x v="729"/>
    <x v="700"/>
    <x v="5"/>
    <x v="0"/>
    <x v="747"/>
    <x v="8"/>
    <n v="600.04999999999995"/>
    <n v="10"/>
    <x v="1"/>
    <n v="6000.5"/>
    <n v="5100.43"/>
    <n v="900.06999999999971"/>
    <x v="4"/>
    <x v="751"/>
    <x v="1"/>
    <s v="Jan"/>
  </r>
  <r>
    <s v="WAL-20250514-67560"/>
    <x v="10"/>
    <x v="730"/>
    <x v="426"/>
    <x v="21"/>
    <x v="0"/>
    <x v="748"/>
    <x v="20"/>
    <n v="323.07"/>
    <n v="10"/>
    <x v="0"/>
    <n v="3230.7"/>
    <n v="3069.16"/>
    <n v="161.53999999999996"/>
    <x v="1"/>
    <x v="752"/>
    <x v="1"/>
    <s v="May"/>
  </r>
  <r>
    <s v="FLO-20241116-75887"/>
    <x v="7"/>
    <x v="731"/>
    <x v="701"/>
    <x v="28"/>
    <x v="14"/>
    <x v="749"/>
    <x v="17"/>
    <n v="407.72"/>
    <n v="3"/>
    <x v="3"/>
    <n v="1223.1600000000001"/>
    <n v="1223.1600000000001"/>
    <n v="0"/>
    <x v="5"/>
    <x v="753"/>
    <x v="0"/>
    <s v="Nov"/>
  </r>
  <r>
    <s v="ACE-20240719-93507"/>
    <x v="4"/>
    <x v="732"/>
    <x v="702"/>
    <x v="50"/>
    <x v="4"/>
    <x v="750"/>
    <x v="13"/>
    <n v="1102.3"/>
    <n v="3"/>
    <x v="3"/>
    <n v="3306.9"/>
    <n v="3306.9"/>
    <n v="0"/>
    <x v="7"/>
    <x v="754"/>
    <x v="0"/>
    <s v="Jul"/>
  </r>
  <r>
    <s v="THE-20241231-20233"/>
    <x v="9"/>
    <x v="733"/>
    <x v="703"/>
    <x v="7"/>
    <x v="16"/>
    <x v="751"/>
    <x v="1"/>
    <n v="25.56"/>
    <n v="1"/>
    <x v="0"/>
    <n v="25.56"/>
    <n v="24.28"/>
    <n v="1.2799999999999976"/>
    <x v="6"/>
    <x v="755"/>
    <x v="0"/>
    <s v="Dec"/>
  </r>
  <r>
    <s v="MEN-20240511-39895"/>
    <x v="5"/>
    <x v="734"/>
    <x v="704"/>
    <x v="13"/>
    <x v="5"/>
    <x v="752"/>
    <x v="7"/>
    <n v="268.38"/>
    <n v="3"/>
    <x v="3"/>
    <n v="805.14"/>
    <n v="805.14"/>
    <n v="0"/>
    <x v="2"/>
    <x v="756"/>
    <x v="0"/>
    <s v="May"/>
  </r>
  <r>
    <s v="ACE-20240415-84432"/>
    <x v="4"/>
    <x v="735"/>
    <x v="705"/>
    <x v="22"/>
    <x v="0"/>
    <x v="753"/>
    <x v="5"/>
    <n v="360.59"/>
    <n v="2"/>
    <x v="3"/>
    <n v="721.18"/>
    <n v="721.18"/>
    <n v="0"/>
    <x v="5"/>
    <x v="757"/>
    <x v="0"/>
    <s v="Apr"/>
  </r>
  <r>
    <s v="MEN-20250729-84129"/>
    <x v="5"/>
    <x v="736"/>
    <x v="706"/>
    <x v="43"/>
    <x v="14"/>
    <x v="754"/>
    <x v="18"/>
    <n v="23.35"/>
    <n v="4"/>
    <x v="3"/>
    <n v="93.4"/>
    <n v="93.4"/>
    <n v="0"/>
    <x v="1"/>
    <x v="758"/>
    <x v="1"/>
    <s v="Jul"/>
  </r>
  <r>
    <s v="DO-20241003-63405"/>
    <x v="0"/>
    <x v="737"/>
    <x v="707"/>
    <x v="27"/>
    <x v="4"/>
    <x v="755"/>
    <x v="2"/>
    <n v="2680.53"/>
    <n v="3"/>
    <x v="3"/>
    <n v="8041.59"/>
    <n v="8041.59"/>
    <n v="0"/>
    <x v="2"/>
    <x v="759"/>
    <x v="0"/>
    <s v="Oct"/>
  </r>
  <r>
    <s v="ACE-20240907-74516"/>
    <x v="4"/>
    <x v="738"/>
    <x v="708"/>
    <x v="38"/>
    <x v="17"/>
    <x v="756"/>
    <x v="16"/>
    <n v="121.84"/>
    <n v="2"/>
    <x v="3"/>
    <n v="243.68"/>
    <n v="243.68"/>
    <n v="0"/>
    <x v="6"/>
    <x v="760"/>
    <x v="0"/>
    <s v="Sep"/>
  </r>
  <r>
    <s v="DO-20240913-42051"/>
    <x v="0"/>
    <x v="739"/>
    <x v="416"/>
    <x v="42"/>
    <x v="3"/>
    <x v="757"/>
    <x v="16"/>
    <n v="703.93"/>
    <n v="10"/>
    <x v="0"/>
    <n v="7039.3"/>
    <n v="6687.34"/>
    <n v="351.96000000000004"/>
    <x v="4"/>
    <x v="761"/>
    <x v="0"/>
    <s v="Sep"/>
  </r>
  <r>
    <s v="HAR-20250727-20746"/>
    <x v="2"/>
    <x v="740"/>
    <x v="709"/>
    <x v="40"/>
    <x v="5"/>
    <x v="758"/>
    <x v="3"/>
    <n v="556.64"/>
    <n v="2"/>
    <x v="3"/>
    <n v="1113.28"/>
    <n v="1113.28"/>
    <n v="0"/>
    <x v="2"/>
    <x v="762"/>
    <x v="1"/>
    <s v="Jul"/>
  </r>
  <r>
    <s v="LOW-20241017-28057"/>
    <x v="1"/>
    <x v="741"/>
    <x v="710"/>
    <x v="52"/>
    <x v="1"/>
    <x v="759"/>
    <x v="2"/>
    <n v="1617.96"/>
    <n v="6"/>
    <x v="5"/>
    <n v="9707.76"/>
    <n v="8736.98"/>
    <n v="970.78000000000065"/>
    <x v="6"/>
    <x v="763"/>
    <x v="0"/>
    <s v="Oct"/>
  </r>
  <r>
    <s v="HAR-20250524-19467"/>
    <x v="2"/>
    <x v="742"/>
    <x v="711"/>
    <x v="32"/>
    <x v="11"/>
    <x v="760"/>
    <x v="5"/>
    <n v="121.67"/>
    <n v="8"/>
    <x v="7"/>
    <n v="973.36"/>
    <n v="944.16"/>
    <n v="29.200000000000045"/>
    <x v="0"/>
    <x v="764"/>
    <x v="1"/>
    <s v="May"/>
  </r>
  <r>
    <s v="MEN-20240227-56664"/>
    <x v="5"/>
    <x v="743"/>
    <x v="712"/>
    <x v="30"/>
    <x v="20"/>
    <x v="761"/>
    <x v="11"/>
    <n v="3.15"/>
    <n v="208"/>
    <x v="2"/>
    <n v="655.20000000000005"/>
    <n v="491.4"/>
    <n v="163.80000000000007"/>
    <x v="4"/>
    <x v="765"/>
    <x v="0"/>
    <s v="Feb"/>
  </r>
  <r>
    <s v="FLO-20241010-77531"/>
    <x v="7"/>
    <x v="744"/>
    <x v="713"/>
    <x v="41"/>
    <x v="15"/>
    <x v="762"/>
    <x v="10"/>
    <n v="308.33999999999997"/>
    <n v="2"/>
    <x v="3"/>
    <n v="616.67999999999995"/>
    <n v="616.67999999999995"/>
    <n v="0"/>
    <x v="3"/>
    <x v="766"/>
    <x v="0"/>
    <s v="Oct"/>
  </r>
  <r>
    <s v="LOW-20250523-53308"/>
    <x v="1"/>
    <x v="745"/>
    <x v="714"/>
    <x v="43"/>
    <x v="8"/>
    <x v="763"/>
    <x v="13"/>
    <n v="256.89"/>
    <n v="4"/>
    <x v="3"/>
    <n v="1027.56"/>
    <n v="1027.56"/>
    <n v="0"/>
    <x v="4"/>
    <x v="767"/>
    <x v="1"/>
    <s v="May"/>
  </r>
  <r>
    <s v="84-20250519-99844"/>
    <x v="6"/>
    <x v="746"/>
    <x v="715"/>
    <x v="56"/>
    <x v="16"/>
    <x v="764"/>
    <x v="0"/>
    <n v="2638.37"/>
    <n v="1"/>
    <x v="3"/>
    <n v="2638.37"/>
    <n v="2638.37"/>
    <n v="0"/>
    <x v="2"/>
    <x v="768"/>
    <x v="1"/>
    <s v="May"/>
  </r>
  <r>
    <s v="LOW-20240720-72815"/>
    <x v="1"/>
    <x v="747"/>
    <x v="326"/>
    <x v="34"/>
    <x v="1"/>
    <x v="765"/>
    <x v="0"/>
    <n v="538.87"/>
    <n v="25"/>
    <x v="5"/>
    <n v="13471.75"/>
    <n v="12124.58"/>
    <n v="1347.17"/>
    <x v="2"/>
    <x v="769"/>
    <x v="0"/>
    <s v="Jul"/>
  </r>
  <r>
    <s v="84-20241010-41836"/>
    <x v="6"/>
    <x v="748"/>
    <x v="716"/>
    <x v="37"/>
    <x v="4"/>
    <x v="766"/>
    <x v="5"/>
    <n v="259.11"/>
    <n v="15"/>
    <x v="5"/>
    <n v="3886.65"/>
    <n v="3497.99"/>
    <n v="388.66000000000031"/>
    <x v="4"/>
    <x v="770"/>
    <x v="0"/>
    <s v="Oct"/>
  </r>
  <r>
    <s v="THE-20240410-34407"/>
    <x v="9"/>
    <x v="749"/>
    <x v="717"/>
    <x v="18"/>
    <x v="12"/>
    <x v="767"/>
    <x v="13"/>
    <n v="410.16"/>
    <n v="4"/>
    <x v="3"/>
    <n v="1640.64"/>
    <n v="1640.64"/>
    <n v="0"/>
    <x v="5"/>
    <x v="771"/>
    <x v="0"/>
    <s v="Apr"/>
  </r>
  <r>
    <s v="WAL-20250523-33983"/>
    <x v="10"/>
    <x v="750"/>
    <x v="718"/>
    <x v="19"/>
    <x v="9"/>
    <x v="768"/>
    <x v="13"/>
    <n v="108.81"/>
    <n v="8"/>
    <x v="12"/>
    <n v="870.48"/>
    <n v="766.02"/>
    <n v="104.46000000000004"/>
    <x v="6"/>
    <x v="772"/>
    <x v="1"/>
    <s v="May"/>
  </r>
  <r>
    <s v="HAR-20250528-14894"/>
    <x v="2"/>
    <x v="751"/>
    <x v="719"/>
    <x v="47"/>
    <x v="19"/>
    <x v="769"/>
    <x v="13"/>
    <n v="373.26"/>
    <n v="2"/>
    <x v="3"/>
    <n v="746.52"/>
    <n v="746.52"/>
    <n v="0"/>
    <x v="4"/>
    <x v="773"/>
    <x v="1"/>
    <s v="May"/>
  </r>
  <r>
    <s v="FLO-20250223-29357"/>
    <x v="7"/>
    <x v="752"/>
    <x v="720"/>
    <x v="3"/>
    <x v="20"/>
    <x v="770"/>
    <x v="18"/>
    <n v="388.33"/>
    <n v="6"/>
    <x v="5"/>
    <n v="2329.98"/>
    <n v="2096.98"/>
    <n v="233"/>
    <x v="3"/>
    <x v="774"/>
    <x v="1"/>
    <s v="Feb"/>
  </r>
  <r>
    <s v="HAR-20250620-14019"/>
    <x v="2"/>
    <x v="753"/>
    <x v="721"/>
    <x v="59"/>
    <x v="19"/>
    <x v="771"/>
    <x v="12"/>
    <n v="2162.89"/>
    <n v="4"/>
    <x v="3"/>
    <n v="8651.56"/>
    <n v="8651.56"/>
    <n v="0"/>
    <x v="4"/>
    <x v="775"/>
    <x v="1"/>
    <s v="Jun"/>
  </r>
  <r>
    <s v="ACE-20250111-17106"/>
    <x v="4"/>
    <x v="754"/>
    <x v="722"/>
    <x v="34"/>
    <x v="6"/>
    <x v="772"/>
    <x v="14"/>
    <n v="531.37"/>
    <n v="1"/>
    <x v="9"/>
    <n v="531.37"/>
    <n v="520.74"/>
    <n v="10.629999999999995"/>
    <x v="6"/>
    <x v="776"/>
    <x v="1"/>
    <s v="Jan"/>
  </r>
  <r>
    <s v="ACE-20250622-16067"/>
    <x v="4"/>
    <x v="755"/>
    <x v="723"/>
    <x v="27"/>
    <x v="3"/>
    <x v="773"/>
    <x v="5"/>
    <n v="1163.8699999999999"/>
    <n v="6"/>
    <x v="0"/>
    <n v="6983.22"/>
    <n v="6634.06"/>
    <n v="349.15999999999985"/>
    <x v="0"/>
    <x v="777"/>
    <x v="1"/>
    <s v="Jun"/>
  </r>
  <r>
    <s v="ACE-20240829-16487"/>
    <x v="4"/>
    <x v="756"/>
    <x v="724"/>
    <x v="49"/>
    <x v="13"/>
    <x v="774"/>
    <x v="14"/>
    <n v="96.95"/>
    <n v="10"/>
    <x v="5"/>
    <n v="969.5"/>
    <n v="872.55"/>
    <n v="96.950000000000045"/>
    <x v="1"/>
    <x v="778"/>
    <x v="0"/>
    <s v="Aug"/>
  </r>
  <r>
    <s v="ACE-20250307-24347"/>
    <x v="4"/>
    <x v="757"/>
    <x v="725"/>
    <x v="12"/>
    <x v="14"/>
    <x v="775"/>
    <x v="3"/>
    <n v="2.2000000000000002"/>
    <n v="86"/>
    <x v="3"/>
    <n v="189.2"/>
    <n v="189.2"/>
    <n v="0"/>
    <x v="6"/>
    <x v="779"/>
    <x v="1"/>
    <s v="Mar"/>
  </r>
  <r>
    <s v="LOW-20250302-78546"/>
    <x v="1"/>
    <x v="758"/>
    <x v="726"/>
    <x v="14"/>
    <x v="2"/>
    <x v="776"/>
    <x v="4"/>
    <n v="143.72999999999999"/>
    <n v="1"/>
    <x v="3"/>
    <n v="143.72999999999999"/>
    <n v="143.72999999999999"/>
    <n v="0"/>
    <x v="0"/>
    <x v="780"/>
    <x v="1"/>
    <s v="Mar"/>
  </r>
  <r>
    <s v="HAR-20250702-64002"/>
    <x v="2"/>
    <x v="8"/>
    <x v="8"/>
    <x v="8"/>
    <x v="9"/>
    <x v="777"/>
    <x v="2"/>
    <n v="73.97"/>
    <n v="6"/>
    <x v="0"/>
    <n v="443.82"/>
    <n v="421.63"/>
    <n v="22.189999999999998"/>
    <x v="0"/>
    <x v="781"/>
    <x v="1"/>
    <s v="Jul"/>
  </r>
  <r>
    <s v="CON-20240828-64361"/>
    <x v="3"/>
    <x v="759"/>
    <x v="727"/>
    <x v="48"/>
    <x v="1"/>
    <x v="778"/>
    <x v="10"/>
    <n v="102.45"/>
    <n v="3"/>
    <x v="3"/>
    <n v="307.35000000000002"/>
    <n v="307.35000000000002"/>
    <n v="0"/>
    <x v="1"/>
    <x v="782"/>
    <x v="0"/>
    <s v="Aug"/>
  </r>
  <r>
    <s v="COS-20240831-89217"/>
    <x v="8"/>
    <x v="760"/>
    <x v="728"/>
    <x v="29"/>
    <x v="6"/>
    <x v="779"/>
    <x v="9"/>
    <n v="2686.12"/>
    <n v="2"/>
    <x v="3"/>
    <n v="5372.24"/>
    <n v="5372.24"/>
    <n v="0"/>
    <x v="3"/>
    <x v="783"/>
    <x v="0"/>
    <s v="Aug"/>
  </r>
  <r>
    <s v="COS-20240721-35205"/>
    <x v="8"/>
    <x v="761"/>
    <x v="729"/>
    <x v="41"/>
    <x v="1"/>
    <x v="780"/>
    <x v="8"/>
    <n v="82.16"/>
    <n v="5"/>
    <x v="0"/>
    <n v="410.8"/>
    <n v="390.26"/>
    <n v="20.54000000000002"/>
    <x v="0"/>
    <x v="784"/>
    <x v="0"/>
    <s v="Jul"/>
  </r>
  <r>
    <s v="COS-20240913-19926"/>
    <x v="8"/>
    <x v="762"/>
    <x v="730"/>
    <x v="33"/>
    <x v="6"/>
    <x v="781"/>
    <x v="9"/>
    <n v="668.46"/>
    <n v="8"/>
    <x v="5"/>
    <n v="5347.68"/>
    <n v="4812.91"/>
    <n v="534.77000000000044"/>
    <x v="4"/>
    <x v="785"/>
    <x v="0"/>
    <s v="Sep"/>
  </r>
  <r>
    <s v="ACE-20240328-30337"/>
    <x v="4"/>
    <x v="763"/>
    <x v="731"/>
    <x v="55"/>
    <x v="16"/>
    <x v="782"/>
    <x v="14"/>
    <n v="4015.75"/>
    <n v="3"/>
    <x v="3"/>
    <n v="12047.25"/>
    <n v="12047.25"/>
    <n v="0"/>
    <x v="4"/>
    <x v="786"/>
    <x v="0"/>
    <s v="Mar"/>
  </r>
  <r>
    <s v="WAL-20250125-42529"/>
    <x v="10"/>
    <x v="764"/>
    <x v="732"/>
    <x v="46"/>
    <x v="8"/>
    <x v="783"/>
    <x v="17"/>
    <n v="37.979999999999997"/>
    <n v="1"/>
    <x v="3"/>
    <n v="37.979999999999997"/>
    <n v="37.979999999999997"/>
    <n v="0"/>
    <x v="2"/>
    <x v="787"/>
    <x v="1"/>
    <s v="Jan"/>
  </r>
  <r>
    <s v="HAR-20250501-56104"/>
    <x v="2"/>
    <x v="765"/>
    <x v="733"/>
    <x v="44"/>
    <x v="6"/>
    <x v="784"/>
    <x v="3"/>
    <n v="1404.66"/>
    <n v="1"/>
    <x v="5"/>
    <n v="1404.66"/>
    <n v="1264.19"/>
    <n v="140.47000000000003"/>
    <x v="5"/>
    <x v="788"/>
    <x v="1"/>
    <s v="May"/>
  </r>
  <r>
    <s v="COS-20250605-79703"/>
    <x v="8"/>
    <x v="766"/>
    <x v="734"/>
    <x v="22"/>
    <x v="1"/>
    <x v="785"/>
    <x v="8"/>
    <n v="3736.59"/>
    <n v="3"/>
    <x v="8"/>
    <n v="11209.77"/>
    <n v="10425.09"/>
    <n v="784.68000000000029"/>
    <x v="0"/>
    <x v="789"/>
    <x v="1"/>
    <s v="Jun"/>
  </r>
  <r>
    <s v="THE-20241222-39258"/>
    <x v="9"/>
    <x v="767"/>
    <x v="735"/>
    <x v="19"/>
    <x v="3"/>
    <x v="786"/>
    <x v="19"/>
    <n v="317.95"/>
    <n v="5"/>
    <x v="3"/>
    <n v="1589.75"/>
    <n v="1589.75"/>
    <n v="0"/>
    <x v="1"/>
    <x v="790"/>
    <x v="0"/>
    <s v="Dec"/>
  </r>
  <r>
    <s v="84-20241209-21125"/>
    <x v="6"/>
    <x v="768"/>
    <x v="736"/>
    <x v="9"/>
    <x v="9"/>
    <x v="787"/>
    <x v="19"/>
    <n v="484.18"/>
    <n v="50"/>
    <x v="6"/>
    <n v="24209"/>
    <n v="19367.2"/>
    <n v="4841.7999999999993"/>
    <x v="0"/>
    <x v="791"/>
    <x v="0"/>
    <s v="Dec"/>
  </r>
  <r>
    <s v="ACE-20240730-75659"/>
    <x v="4"/>
    <x v="769"/>
    <x v="737"/>
    <x v="12"/>
    <x v="5"/>
    <x v="788"/>
    <x v="1"/>
    <n v="210.46"/>
    <n v="8"/>
    <x v="7"/>
    <n v="1683.68"/>
    <n v="1633.17"/>
    <n v="50.509999999999991"/>
    <x v="7"/>
    <x v="792"/>
    <x v="0"/>
    <s v="Jul"/>
  </r>
  <r>
    <s v="CON-20250610-72089"/>
    <x v="3"/>
    <x v="770"/>
    <x v="738"/>
    <x v="49"/>
    <x v="9"/>
    <x v="789"/>
    <x v="2"/>
    <n v="5.86"/>
    <n v="149"/>
    <x v="4"/>
    <n v="873.14"/>
    <n v="715.97"/>
    <n v="157.16999999999996"/>
    <x v="1"/>
    <x v="793"/>
    <x v="1"/>
    <s v="Jun"/>
  </r>
  <r>
    <s v="THE-20240424-70249"/>
    <x v="9"/>
    <x v="771"/>
    <x v="739"/>
    <x v="35"/>
    <x v="9"/>
    <x v="790"/>
    <x v="15"/>
    <n v="301.20999999999998"/>
    <n v="4"/>
    <x v="0"/>
    <n v="1204.8399999999999"/>
    <n v="1144.5999999999999"/>
    <n v="60.240000000000009"/>
    <x v="4"/>
    <x v="794"/>
    <x v="0"/>
    <s v="Apr"/>
  </r>
  <r>
    <s v="CON-20250408-36561"/>
    <x v="3"/>
    <x v="772"/>
    <x v="740"/>
    <x v="48"/>
    <x v="5"/>
    <x v="791"/>
    <x v="19"/>
    <n v="1696.96"/>
    <n v="4"/>
    <x v="3"/>
    <n v="6787.84"/>
    <n v="6787.84"/>
    <n v="0"/>
    <x v="3"/>
    <x v="795"/>
    <x v="1"/>
    <s v="Apr"/>
  </r>
  <r>
    <s v="WAL-20250706-48235"/>
    <x v="10"/>
    <x v="773"/>
    <x v="741"/>
    <x v="19"/>
    <x v="0"/>
    <x v="792"/>
    <x v="16"/>
    <n v="1172.1400000000001"/>
    <n v="6"/>
    <x v="5"/>
    <n v="7032.84"/>
    <n v="6329.56"/>
    <n v="703.27999999999975"/>
    <x v="4"/>
    <x v="796"/>
    <x v="1"/>
    <s v="Jul"/>
  </r>
  <r>
    <s v="FLO-20250613-70859"/>
    <x v="7"/>
    <x v="774"/>
    <x v="742"/>
    <x v="54"/>
    <x v="9"/>
    <x v="793"/>
    <x v="3"/>
    <n v="129.6"/>
    <n v="60"/>
    <x v="17"/>
    <n v="7776"/>
    <n v="5443.2"/>
    <n v="2332.8000000000002"/>
    <x v="5"/>
    <x v="797"/>
    <x v="1"/>
    <s v="Jun"/>
  </r>
  <r>
    <s v="MEN-20240819-64811"/>
    <x v="5"/>
    <x v="775"/>
    <x v="743"/>
    <x v="35"/>
    <x v="0"/>
    <x v="794"/>
    <x v="14"/>
    <n v="567.97"/>
    <n v="4"/>
    <x v="8"/>
    <n v="2271.88"/>
    <n v="2112.85"/>
    <n v="159.0300000000002"/>
    <x v="0"/>
    <x v="798"/>
    <x v="0"/>
    <s v="Aug"/>
  </r>
  <r>
    <s v="MEN-20250114-20560"/>
    <x v="5"/>
    <x v="776"/>
    <x v="744"/>
    <x v="50"/>
    <x v="9"/>
    <x v="795"/>
    <x v="9"/>
    <n v="410.15"/>
    <n v="1"/>
    <x v="3"/>
    <n v="410.15"/>
    <n v="410.15"/>
    <n v="0"/>
    <x v="3"/>
    <x v="799"/>
    <x v="1"/>
    <s v="Jan"/>
  </r>
  <r>
    <s v="DO-20250521-27816"/>
    <x v="0"/>
    <x v="777"/>
    <x v="745"/>
    <x v="52"/>
    <x v="20"/>
    <x v="796"/>
    <x v="19"/>
    <n v="518.67999999999995"/>
    <n v="3"/>
    <x v="3"/>
    <n v="1556.04"/>
    <n v="1556.04"/>
    <n v="0"/>
    <x v="6"/>
    <x v="800"/>
    <x v="1"/>
    <s v="May"/>
  </r>
  <r>
    <s v="CON-20240506-49908"/>
    <x v="3"/>
    <x v="778"/>
    <x v="746"/>
    <x v="45"/>
    <x v="3"/>
    <x v="797"/>
    <x v="15"/>
    <n v="2.97"/>
    <n v="27"/>
    <x v="1"/>
    <n v="80.19"/>
    <n v="68.16"/>
    <n v="12.030000000000001"/>
    <x v="2"/>
    <x v="801"/>
    <x v="0"/>
    <s v="May"/>
  </r>
  <r>
    <s v="THE-20250220-28329"/>
    <x v="9"/>
    <x v="779"/>
    <x v="747"/>
    <x v="56"/>
    <x v="4"/>
    <x v="798"/>
    <x v="0"/>
    <n v="438.58"/>
    <n v="12"/>
    <x v="7"/>
    <n v="5262.96"/>
    <n v="5105.07"/>
    <n v="157.89000000000033"/>
    <x v="5"/>
    <x v="802"/>
    <x v="1"/>
    <s v="Feb"/>
  </r>
  <r>
    <s v="THE-20250123-95198"/>
    <x v="9"/>
    <x v="780"/>
    <x v="748"/>
    <x v="2"/>
    <x v="8"/>
    <x v="799"/>
    <x v="0"/>
    <n v="48.08"/>
    <n v="5"/>
    <x v="9"/>
    <n v="240.4"/>
    <n v="235.59"/>
    <n v="4.8100000000000023"/>
    <x v="0"/>
    <x v="803"/>
    <x v="1"/>
    <s v="Jan"/>
  </r>
  <r>
    <s v="HAR-20241023-15238"/>
    <x v="2"/>
    <x v="781"/>
    <x v="749"/>
    <x v="25"/>
    <x v="2"/>
    <x v="800"/>
    <x v="19"/>
    <n v="332.95"/>
    <n v="3"/>
    <x v="9"/>
    <n v="998.85"/>
    <n v="978.87"/>
    <n v="19.980000000000018"/>
    <x v="5"/>
    <x v="804"/>
    <x v="0"/>
    <s v="Oct"/>
  </r>
  <r>
    <s v="84-20240514-99294"/>
    <x v="11"/>
    <x v="782"/>
    <x v="750"/>
    <x v="12"/>
    <x v="10"/>
    <x v="801"/>
    <x v="4"/>
    <n v="420.9"/>
    <n v="3"/>
    <x v="3"/>
    <n v="1262.7"/>
    <n v="1262.7"/>
    <n v="0"/>
    <x v="3"/>
    <x v="805"/>
    <x v="0"/>
    <s v="May"/>
  </r>
  <r>
    <s v="ACE-20250410-54181"/>
    <x v="4"/>
    <x v="783"/>
    <x v="751"/>
    <x v="16"/>
    <x v="13"/>
    <x v="802"/>
    <x v="10"/>
    <n v="123.18"/>
    <n v="4"/>
    <x v="3"/>
    <n v="492.72"/>
    <n v="492.72"/>
    <n v="0"/>
    <x v="4"/>
    <x v="806"/>
    <x v="1"/>
    <s v="Apr"/>
  </r>
  <r>
    <s v="LOW-20240904-79374"/>
    <x v="1"/>
    <x v="784"/>
    <x v="752"/>
    <x v="42"/>
    <x v="16"/>
    <x v="803"/>
    <x v="16"/>
    <n v="357.51"/>
    <n v="40"/>
    <x v="3"/>
    <n v="14300.4"/>
    <n v="14300.4"/>
    <n v="0"/>
    <x v="3"/>
    <x v="807"/>
    <x v="0"/>
    <s v="Sep"/>
  </r>
  <r>
    <s v="THE-20240813-66250"/>
    <x v="9"/>
    <x v="785"/>
    <x v="753"/>
    <x v="32"/>
    <x v="7"/>
    <x v="804"/>
    <x v="1"/>
    <n v="2294.56"/>
    <n v="1"/>
    <x v="3"/>
    <n v="2294.56"/>
    <n v="2294.56"/>
    <n v="0"/>
    <x v="5"/>
    <x v="808"/>
    <x v="0"/>
    <s v="Aug"/>
  </r>
  <r>
    <s v="WAL-20250116-24935"/>
    <x v="10"/>
    <x v="786"/>
    <x v="754"/>
    <x v="54"/>
    <x v="8"/>
    <x v="805"/>
    <x v="8"/>
    <n v="512.22"/>
    <n v="2"/>
    <x v="3"/>
    <n v="1024.44"/>
    <n v="1024.44"/>
    <n v="0"/>
    <x v="0"/>
    <x v="809"/>
    <x v="1"/>
    <s v="Jan"/>
  </r>
  <r>
    <s v="WAL-20241222-68911"/>
    <x v="10"/>
    <x v="787"/>
    <x v="755"/>
    <x v="47"/>
    <x v="1"/>
    <x v="806"/>
    <x v="18"/>
    <n v="4479.6400000000003"/>
    <n v="4"/>
    <x v="9"/>
    <n v="17918.560000000001"/>
    <n v="17560.189999999999"/>
    <n v="358.37000000000262"/>
    <x v="1"/>
    <x v="810"/>
    <x v="0"/>
    <s v="Dec"/>
  </r>
  <r>
    <s v="THE-20250215-15463"/>
    <x v="9"/>
    <x v="788"/>
    <x v="756"/>
    <x v="47"/>
    <x v="10"/>
    <x v="807"/>
    <x v="6"/>
    <n v="5.28"/>
    <n v="240"/>
    <x v="6"/>
    <n v="1267.2"/>
    <n v="1013.76"/>
    <n v="253.44000000000005"/>
    <x v="5"/>
    <x v="811"/>
    <x v="1"/>
    <s v="Feb"/>
  </r>
  <r>
    <s v="HAR-20250320-57509"/>
    <x v="2"/>
    <x v="789"/>
    <x v="757"/>
    <x v="21"/>
    <x v="19"/>
    <x v="808"/>
    <x v="10"/>
    <n v="1374.26"/>
    <n v="4"/>
    <x v="7"/>
    <n v="5497.04"/>
    <n v="5332.13"/>
    <n v="164.90999999999985"/>
    <x v="5"/>
    <x v="812"/>
    <x v="1"/>
    <s v="Mar"/>
  </r>
  <r>
    <s v="CON-20240419-89580"/>
    <x v="3"/>
    <x v="790"/>
    <x v="758"/>
    <x v="39"/>
    <x v="11"/>
    <x v="809"/>
    <x v="15"/>
    <n v="1489.11"/>
    <n v="4"/>
    <x v="3"/>
    <n v="5956.44"/>
    <n v="5956.44"/>
    <n v="0"/>
    <x v="4"/>
    <x v="813"/>
    <x v="0"/>
    <s v="Apr"/>
  </r>
  <r>
    <s v="MEN-20240713-80686"/>
    <x v="5"/>
    <x v="791"/>
    <x v="759"/>
    <x v="51"/>
    <x v="9"/>
    <x v="810"/>
    <x v="11"/>
    <n v="1066.92"/>
    <n v="1"/>
    <x v="3"/>
    <n v="1066.92"/>
    <n v="1066.92"/>
    <n v="0"/>
    <x v="3"/>
    <x v="814"/>
    <x v="0"/>
    <s v="Jul"/>
  </r>
  <r>
    <s v="MEN-20240627-39695"/>
    <x v="5"/>
    <x v="792"/>
    <x v="760"/>
    <x v="44"/>
    <x v="8"/>
    <x v="811"/>
    <x v="15"/>
    <n v="88.61"/>
    <n v="2"/>
    <x v="3"/>
    <n v="177.22"/>
    <n v="177.22"/>
    <n v="0"/>
    <x v="0"/>
    <x v="815"/>
    <x v="0"/>
    <s v="Jun"/>
  </r>
  <r>
    <s v="CON-20250117-33290"/>
    <x v="3"/>
    <x v="793"/>
    <x v="761"/>
    <x v="5"/>
    <x v="13"/>
    <x v="812"/>
    <x v="20"/>
    <n v="1491.85"/>
    <n v="4"/>
    <x v="7"/>
    <n v="5967.4"/>
    <n v="5788.38"/>
    <n v="179.01999999999953"/>
    <x v="0"/>
    <x v="816"/>
    <x v="1"/>
    <s v="Jan"/>
  </r>
  <r>
    <s v="DO-20240529-29361"/>
    <x v="0"/>
    <x v="794"/>
    <x v="762"/>
    <x v="58"/>
    <x v="4"/>
    <x v="813"/>
    <x v="11"/>
    <n v="498.07"/>
    <n v="3"/>
    <x v="3"/>
    <n v="1494.21"/>
    <n v="1494.21"/>
    <n v="0"/>
    <x v="0"/>
    <x v="817"/>
    <x v="0"/>
    <s v="May"/>
  </r>
  <r>
    <s v="THE-20241016-87392"/>
    <x v="9"/>
    <x v="795"/>
    <x v="763"/>
    <x v="28"/>
    <x v="8"/>
    <x v="814"/>
    <x v="16"/>
    <n v="715.02"/>
    <n v="30"/>
    <x v="7"/>
    <n v="21450.6"/>
    <n v="20807.080000000002"/>
    <n v="643.5199999999968"/>
    <x v="4"/>
    <x v="818"/>
    <x v="0"/>
    <s v="Oct"/>
  </r>
  <r>
    <s v="WAL-20241218-43386"/>
    <x v="10"/>
    <x v="796"/>
    <x v="764"/>
    <x v="38"/>
    <x v="7"/>
    <x v="815"/>
    <x v="8"/>
    <n v="887.37"/>
    <n v="4"/>
    <x v="0"/>
    <n v="3549.48"/>
    <n v="3372.01"/>
    <n v="177.4699999999998"/>
    <x v="7"/>
    <x v="819"/>
    <x v="0"/>
    <s v="Dec"/>
  </r>
  <r>
    <s v="THE-20240510-51563"/>
    <x v="9"/>
    <x v="797"/>
    <x v="765"/>
    <x v="22"/>
    <x v="13"/>
    <x v="816"/>
    <x v="3"/>
    <n v="17.329999999999998"/>
    <n v="6"/>
    <x v="0"/>
    <n v="103.98"/>
    <n v="98.78"/>
    <n v="5.2000000000000028"/>
    <x v="1"/>
    <x v="820"/>
    <x v="0"/>
    <s v="May"/>
  </r>
  <r>
    <s v="84-20250413-88719"/>
    <x v="6"/>
    <x v="798"/>
    <x v="766"/>
    <x v="20"/>
    <x v="12"/>
    <x v="817"/>
    <x v="14"/>
    <n v="28.93"/>
    <n v="10"/>
    <x v="0"/>
    <n v="289.3"/>
    <n v="274.83"/>
    <n v="14.470000000000027"/>
    <x v="6"/>
    <x v="821"/>
    <x v="1"/>
    <s v="Apr"/>
  </r>
  <r>
    <s v="DO-20250518-71048"/>
    <x v="0"/>
    <x v="799"/>
    <x v="767"/>
    <x v="39"/>
    <x v="5"/>
    <x v="818"/>
    <x v="11"/>
    <n v="108.43"/>
    <n v="6"/>
    <x v="3"/>
    <n v="650.58000000000004"/>
    <n v="650.58000000000004"/>
    <n v="0"/>
    <x v="6"/>
    <x v="822"/>
    <x v="1"/>
    <s v="May"/>
  </r>
  <r>
    <s v="DO-20250726-22429"/>
    <x v="0"/>
    <x v="800"/>
    <x v="768"/>
    <x v="33"/>
    <x v="19"/>
    <x v="819"/>
    <x v="17"/>
    <n v="163.99"/>
    <n v="5"/>
    <x v="3"/>
    <n v="819.95"/>
    <n v="819.95"/>
    <n v="0"/>
    <x v="6"/>
    <x v="823"/>
    <x v="1"/>
    <s v="Jul"/>
  </r>
  <r>
    <s v="HAR-20250128-57893"/>
    <x v="2"/>
    <x v="801"/>
    <x v="769"/>
    <x v="10"/>
    <x v="1"/>
    <x v="820"/>
    <x v="3"/>
    <n v="2820.98"/>
    <n v="3"/>
    <x v="9"/>
    <n v="8462.94"/>
    <n v="8293.68"/>
    <n v="169.26000000000022"/>
    <x v="0"/>
    <x v="824"/>
    <x v="1"/>
    <s v="Jan"/>
  </r>
  <r>
    <s v="THE-20250529-35563"/>
    <x v="9"/>
    <x v="802"/>
    <x v="770"/>
    <x v="2"/>
    <x v="17"/>
    <x v="60"/>
    <x v="18"/>
    <n v="448.04"/>
    <n v="6"/>
    <x v="3"/>
    <n v="2688.24"/>
    <n v="2688.24"/>
    <n v="0"/>
    <x v="4"/>
    <x v="825"/>
    <x v="1"/>
    <s v="May"/>
  </r>
  <r>
    <s v="FLO-20240828-42854"/>
    <x v="7"/>
    <x v="803"/>
    <x v="771"/>
    <x v="57"/>
    <x v="16"/>
    <x v="821"/>
    <x v="4"/>
    <n v="5.94"/>
    <n v="8"/>
    <x v="5"/>
    <n v="47.52"/>
    <n v="42.77"/>
    <n v="4.75"/>
    <x v="2"/>
    <x v="826"/>
    <x v="0"/>
    <s v="Aug"/>
  </r>
  <r>
    <s v="DO-20241012-67027"/>
    <x v="0"/>
    <x v="804"/>
    <x v="772"/>
    <x v="38"/>
    <x v="0"/>
    <x v="822"/>
    <x v="5"/>
    <n v="392.69"/>
    <n v="50"/>
    <x v="10"/>
    <n v="19634.5"/>
    <n v="16296.63"/>
    <n v="3337.8700000000008"/>
    <x v="5"/>
    <x v="827"/>
    <x v="0"/>
    <s v="Oct"/>
  </r>
  <r>
    <s v="MEN-20240606-57227"/>
    <x v="5"/>
    <x v="805"/>
    <x v="688"/>
    <x v="35"/>
    <x v="1"/>
    <x v="823"/>
    <x v="13"/>
    <n v="80.34"/>
    <n v="5"/>
    <x v="0"/>
    <n v="401.7"/>
    <n v="381.61"/>
    <n v="20.089999999999975"/>
    <x v="2"/>
    <x v="828"/>
    <x v="0"/>
    <s v="Jun"/>
  </r>
  <r>
    <s v="84-20241211-42064"/>
    <x v="6"/>
    <x v="806"/>
    <x v="773"/>
    <x v="22"/>
    <x v="3"/>
    <x v="824"/>
    <x v="1"/>
    <n v="330.36"/>
    <n v="15"/>
    <x v="1"/>
    <n v="4955.3999999999996"/>
    <n v="4212.09"/>
    <n v="743.30999999999949"/>
    <x v="5"/>
    <x v="829"/>
    <x v="0"/>
    <s v="Dec"/>
  </r>
  <r>
    <s v="84-20240809-53801"/>
    <x v="6"/>
    <x v="807"/>
    <x v="774"/>
    <x v="58"/>
    <x v="18"/>
    <x v="825"/>
    <x v="5"/>
    <n v="303.83"/>
    <n v="3"/>
    <x v="3"/>
    <n v="911.49"/>
    <n v="911.49"/>
    <n v="0"/>
    <x v="2"/>
    <x v="830"/>
    <x v="0"/>
    <s v="Aug"/>
  </r>
  <r>
    <s v="THE-20240817-88596"/>
    <x v="9"/>
    <x v="808"/>
    <x v="775"/>
    <x v="28"/>
    <x v="9"/>
    <x v="826"/>
    <x v="19"/>
    <n v="1045.42"/>
    <n v="1"/>
    <x v="3"/>
    <n v="1045.42"/>
    <n v="1045.42"/>
    <n v="0"/>
    <x v="4"/>
    <x v="831"/>
    <x v="0"/>
    <s v="Aug"/>
  </r>
  <r>
    <s v="ACE-20241121-13062"/>
    <x v="4"/>
    <x v="809"/>
    <x v="776"/>
    <x v="58"/>
    <x v="19"/>
    <x v="827"/>
    <x v="2"/>
    <n v="282.70999999999998"/>
    <n v="2"/>
    <x v="3"/>
    <n v="565.41999999999996"/>
    <n v="565.41999999999996"/>
    <n v="0"/>
    <x v="1"/>
    <x v="832"/>
    <x v="0"/>
    <s v="Nov"/>
  </r>
  <r>
    <s v="DO-20250417-95811"/>
    <x v="0"/>
    <x v="810"/>
    <x v="777"/>
    <x v="26"/>
    <x v="8"/>
    <x v="828"/>
    <x v="1"/>
    <n v="149.15"/>
    <n v="8"/>
    <x v="0"/>
    <n v="1193.2"/>
    <n v="1133.54"/>
    <n v="59.660000000000082"/>
    <x v="6"/>
    <x v="833"/>
    <x v="1"/>
    <s v="Apr"/>
  </r>
  <r>
    <s v="LOW-20240626-21520"/>
    <x v="1"/>
    <x v="811"/>
    <x v="778"/>
    <x v="2"/>
    <x v="3"/>
    <x v="829"/>
    <x v="8"/>
    <n v="2.02"/>
    <n v="43"/>
    <x v="1"/>
    <n v="86.86"/>
    <n v="73.83"/>
    <n v="13.030000000000001"/>
    <x v="5"/>
    <x v="834"/>
    <x v="0"/>
    <s v="Jun"/>
  </r>
  <r>
    <s v="HAR-20240619-53565"/>
    <x v="2"/>
    <x v="812"/>
    <x v="779"/>
    <x v="37"/>
    <x v="6"/>
    <x v="830"/>
    <x v="11"/>
    <n v="4.51"/>
    <n v="115"/>
    <x v="1"/>
    <n v="518.65"/>
    <n v="440.85"/>
    <n v="77.799999999999955"/>
    <x v="4"/>
    <x v="835"/>
    <x v="0"/>
    <s v="Jun"/>
  </r>
  <r>
    <s v="LOW-20250209-12885"/>
    <x v="1"/>
    <x v="813"/>
    <x v="780"/>
    <x v="1"/>
    <x v="3"/>
    <x v="831"/>
    <x v="13"/>
    <n v="974.37"/>
    <n v="6"/>
    <x v="1"/>
    <n v="5846.22"/>
    <n v="4969.29"/>
    <n v="876.93000000000029"/>
    <x v="7"/>
    <x v="836"/>
    <x v="1"/>
    <s v="Feb"/>
  </r>
  <r>
    <s v="CON-20241208-71524"/>
    <x v="3"/>
    <x v="814"/>
    <x v="781"/>
    <x v="38"/>
    <x v="3"/>
    <x v="832"/>
    <x v="17"/>
    <n v="3567.28"/>
    <n v="30"/>
    <x v="0"/>
    <n v="107018.4"/>
    <n v="101667.48"/>
    <n v="5350.9199999999983"/>
    <x v="3"/>
    <x v="837"/>
    <x v="0"/>
    <s v="Dec"/>
  </r>
  <r>
    <s v="THE-20250424-81135"/>
    <x v="9"/>
    <x v="815"/>
    <x v="782"/>
    <x v="55"/>
    <x v="18"/>
    <x v="833"/>
    <x v="14"/>
    <n v="283.42"/>
    <n v="40"/>
    <x v="6"/>
    <n v="11336.8"/>
    <n v="9069.44"/>
    <n v="2267.3599999999988"/>
    <x v="6"/>
    <x v="838"/>
    <x v="1"/>
    <s v="Apr"/>
  </r>
  <r>
    <s v="DO-20240706-59389"/>
    <x v="0"/>
    <x v="8"/>
    <x v="8"/>
    <x v="8"/>
    <x v="16"/>
    <x v="834"/>
    <x v="11"/>
    <n v="738.34"/>
    <n v="30"/>
    <x v="6"/>
    <n v="22150.2"/>
    <n v="17720.16"/>
    <n v="4430.0400000000009"/>
    <x v="2"/>
    <x v="839"/>
    <x v="0"/>
    <s v="Jul"/>
  </r>
  <r>
    <s v="COS-20240505-74792"/>
    <x v="8"/>
    <x v="816"/>
    <x v="783"/>
    <x v="27"/>
    <x v="19"/>
    <x v="835"/>
    <x v="11"/>
    <n v="363.25"/>
    <n v="40"/>
    <x v="0"/>
    <n v="14530"/>
    <n v="13803.5"/>
    <n v="726.5"/>
    <x v="0"/>
    <x v="840"/>
    <x v="0"/>
    <s v="May"/>
  </r>
  <r>
    <s v="WAL-20241017-66643"/>
    <x v="10"/>
    <x v="817"/>
    <x v="784"/>
    <x v="6"/>
    <x v="16"/>
    <x v="836"/>
    <x v="13"/>
    <n v="1056.45"/>
    <n v="15"/>
    <x v="1"/>
    <n v="15846.75"/>
    <n v="13469.74"/>
    <n v="2377.0100000000002"/>
    <x v="5"/>
    <x v="841"/>
    <x v="0"/>
    <s v="Oct"/>
  </r>
  <r>
    <s v="DO-20240329-82518"/>
    <x v="0"/>
    <x v="818"/>
    <x v="785"/>
    <x v="19"/>
    <x v="0"/>
    <x v="837"/>
    <x v="10"/>
    <n v="574.36"/>
    <n v="4"/>
    <x v="0"/>
    <n v="2297.44"/>
    <n v="2182.5700000000002"/>
    <n v="114.86999999999989"/>
    <x v="2"/>
    <x v="842"/>
    <x v="0"/>
    <s v="Mar"/>
  </r>
  <r>
    <s v="DO-20240702-49896"/>
    <x v="0"/>
    <x v="819"/>
    <x v="786"/>
    <x v="50"/>
    <x v="12"/>
    <x v="838"/>
    <x v="15"/>
    <n v="463.69"/>
    <n v="8"/>
    <x v="3"/>
    <n v="3709.52"/>
    <n v="3709.52"/>
    <n v="0"/>
    <x v="3"/>
    <x v="843"/>
    <x v="0"/>
    <s v="Jul"/>
  </r>
  <r>
    <s v="ACE-20250727-54796"/>
    <x v="4"/>
    <x v="820"/>
    <x v="787"/>
    <x v="59"/>
    <x v="4"/>
    <x v="839"/>
    <x v="14"/>
    <n v="688.44"/>
    <n v="1"/>
    <x v="3"/>
    <n v="688.44"/>
    <n v="688.44"/>
    <n v="0"/>
    <x v="0"/>
    <x v="844"/>
    <x v="1"/>
    <s v="Jul"/>
  </r>
  <r>
    <s v="MEN-20250102-23838"/>
    <x v="5"/>
    <x v="821"/>
    <x v="788"/>
    <x v="35"/>
    <x v="2"/>
    <x v="840"/>
    <x v="20"/>
    <n v="249.86"/>
    <n v="3"/>
    <x v="3"/>
    <n v="749.58"/>
    <n v="749.58"/>
    <n v="0"/>
    <x v="3"/>
    <x v="845"/>
    <x v="1"/>
    <s v="Jan"/>
  </r>
  <r>
    <s v="HAR-20241214-97420"/>
    <x v="2"/>
    <x v="822"/>
    <x v="789"/>
    <x v="34"/>
    <x v="0"/>
    <x v="841"/>
    <x v="0"/>
    <n v="39.31"/>
    <n v="3"/>
    <x v="3"/>
    <n v="117.93"/>
    <n v="117.93"/>
    <n v="0"/>
    <x v="4"/>
    <x v="846"/>
    <x v="0"/>
    <s v="Dec"/>
  </r>
  <r>
    <s v="HAR-20250224-61223"/>
    <x v="2"/>
    <x v="823"/>
    <x v="790"/>
    <x v="37"/>
    <x v="6"/>
    <x v="842"/>
    <x v="2"/>
    <n v="8.0299999999999994"/>
    <n v="6"/>
    <x v="12"/>
    <n v="48.18"/>
    <n v="42.4"/>
    <n v="5.7800000000000011"/>
    <x v="1"/>
    <x v="847"/>
    <x v="1"/>
    <s v="Feb"/>
  </r>
  <r>
    <s v="84-20240411-58694"/>
    <x v="6"/>
    <x v="824"/>
    <x v="791"/>
    <x v="31"/>
    <x v="17"/>
    <x v="60"/>
    <x v="13"/>
    <n v="85.69"/>
    <n v="2"/>
    <x v="3"/>
    <n v="171.38"/>
    <n v="171.38"/>
    <n v="0"/>
    <x v="3"/>
    <x v="848"/>
    <x v="0"/>
    <s v="Apr"/>
  </r>
  <r>
    <s v="DO-20240822-15513"/>
    <x v="0"/>
    <x v="825"/>
    <x v="792"/>
    <x v="3"/>
    <x v="0"/>
    <x v="843"/>
    <x v="2"/>
    <n v="1694.44"/>
    <n v="6"/>
    <x v="0"/>
    <n v="10166.64"/>
    <n v="9658.31"/>
    <n v="508.32999999999993"/>
    <x v="2"/>
    <x v="849"/>
    <x v="0"/>
    <s v="Aug"/>
  </r>
  <r>
    <s v="HAR-20250626-59565"/>
    <x v="2"/>
    <x v="826"/>
    <x v="793"/>
    <x v="50"/>
    <x v="8"/>
    <x v="844"/>
    <x v="13"/>
    <n v="98.53"/>
    <n v="6"/>
    <x v="0"/>
    <n v="591.17999999999995"/>
    <n v="561.62"/>
    <n v="29.559999999999945"/>
    <x v="4"/>
    <x v="850"/>
    <x v="1"/>
    <s v="Jun"/>
  </r>
  <r>
    <s v="CON-20240605-87165"/>
    <x v="3"/>
    <x v="827"/>
    <x v="794"/>
    <x v="53"/>
    <x v="19"/>
    <x v="845"/>
    <x v="2"/>
    <n v="383.45"/>
    <n v="1"/>
    <x v="3"/>
    <n v="383.45"/>
    <n v="383.45"/>
    <n v="0"/>
    <x v="2"/>
    <x v="851"/>
    <x v="0"/>
    <s v="Jun"/>
  </r>
  <r>
    <s v="THE-20250205-20168"/>
    <x v="9"/>
    <x v="828"/>
    <x v="795"/>
    <x v="16"/>
    <x v="20"/>
    <x v="846"/>
    <x v="1"/>
    <n v="1425.59"/>
    <n v="4"/>
    <x v="9"/>
    <n v="5702.36"/>
    <n v="5588.31"/>
    <n v="114.04999999999927"/>
    <x v="7"/>
    <x v="852"/>
    <x v="1"/>
    <s v="Feb"/>
  </r>
  <r>
    <s v="MEN-20250714-13468"/>
    <x v="5"/>
    <x v="829"/>
    <x v="796"/>
    <x v="9"/>
    <x v="1"/>
    <x v="847"/>
    <x v="16"/>
    <n v="98.25"/>
    <n v="2"/>
    <x v="7"/>
    <n v="196.5"/>
    <n v="190.6"/>
    <n v="5.9000000000000057"/>
    <x v="1"/>
    <x v="853"/>
    <x v="1"/>
    <s v="Jul"/>
  </r>
  <r>
    <s v="CON-20240824-26360"/>
    <x v="3"/>
    <x v="830"/>
    <x v="797"/>
    <x v="46"/>
    <x v="14"/>
    <x v="848"/>
    <x v="13"/>
    <n v="472.15"/>
    <n v="30"/>
    <x v="6"/>
    <n v="14164.5"/>
    <n v="11331.6"/>
    <n v="2832.8999999999996"/>
    <x v="3"/>
    <x v="854"/>
    <x v="0"/>
    <s v="Aug"/>
  </r>
  <r>
    <s v="HAR-20240225-38687"/>
    <x v="2"/>
    <x v="831"/>
    <x v="798"/>
    <x v="16"/>
    <x v="10"/>
    <x v="849"/>
    <x v="10"/>
    <n v="32.479999999999997"/>
    <n v="3"/>
    <x v="3"/>
    <n v="97.44"/>
    <n v="97.44"/>
    <n v="0"/>
    <x v="3"/>
    <x v="855"/>
    <x v="0"/>
    <s v="Feb"/>
  </r>
  <r>
    <s v="LOW-20241010-46390"/>
    <x v="1"/>
    <x v="832"/>
    <x v="799"/>
    <x v="9"/>
    <x v="5"/>
    <x v="850"/>
    <x v="1"/>
    <n v="5.72"/>
    <n v="326"/>
    <x v="7"/>
    <n v="1864.72"/>
    <n v="1808.78"/>
    <n v="55.940000000000055"/>
    <x v="7"/>
    <x v="856"/>
    <x v="0"/>
    <s v="Oct"/>
  </r>
  <r>
    <s v="MEN-20240531-97471"/>
    <x v="5"/>
    <x v="833"/>
    <x v="800"/>
    <x v="17"/>
    <x v="11"/>
    <x v="851"/>
    <x v="8"/>
    <n v="267.44"/>
    <n v="3"/>
    <x v="3"/>
    <n v="802.32"/>
    <n v="802.32"/>
    <n v="0"/>
    <x v="5"/>
    <x v="857"/>
    <x v="0"/>
    <s v="May"/>
  </r>
  <r>
    <s v="FLO-20240802-43024"/>
    <x v="7"/>
    <x v="834"/>
    <x v="801"/>
    <x v="50"/>
    <x v="18"/>
    <x v="852"/>
    <x v="11"/>
    <n v="514.26"/>
    <n v="15"/>
    <x v="3"/>
    <n v="7713.9"/>
    <n v="7713.9"/>
    <n v="0"/>
    <x v="3"/>
    <x v="858"/>
    <x v="0"/>
    <s v="Aug"/>
  </r>
  <r>
    <s v="DO-20241202-61272"/>
    <x v="0"/>
    <x v="835"/>
    <x v="802"/>
    <x v="3"/>
    <x v="10"/>
    <x v="853"/>
    <x v="3"/>
    <n v="1052.77"/>
    <n v="10"/>
    <x v="1"/>
    <n v="10527.7"/>
    <n v="8948.5499999999993"/>
    <n v="1579.1500000000015"/>
    <x v="4"/>
    <x v="859"/>
    <x v="0"/>
    <s v="Dec"/>
  </r>
  <r>
    <s v="84-20241101-18918"/>
    <x v="6"/>
    <x v="836"/>
    <x v="803"/>
    <x v="35"/>
    <x v="20"/>
    <x v="854"/>
    <x v="5"/>
    <n v="2647.42"/>
    <n v="1"/>
    <x v="3"/>
    <n v="2647.42"/>
    <n v="2647.42"/>
    <n v="0"/>
    <x v="6"/>
    <x v="860"/>
    <x v="0"/>
    <s v="Nov"/>
  </r>
  <r>
    <s v="84-20250310-64989"/>
    <x v="6"/>
    <x v="837"/>
    <x v="804"/>
    <x v="15"/>
    <x v="10"/>
    <x v="855"/>
    <x v="15"/>
    <n v="7.81"/>
    <n v="2"/>
    <x v="3"/>
    <n v="15.62"/>
    <n v="15.62"/>
    <n v="0"/>
    <x v="7"/>
    <x v="861"/>
    <x v="1"/>
    <s v="Mar"/>
  </r>
  <r>
    <s v="THE-20240702-90343"/>
    <x v="9"/>
    <x v="838"/>
    <x v="805"/>
    <x v="12"/>
    <x v="9"/>
    <x v="856"/>
    <x v="20"/>
    <n v="396.11"/>
    <n v="6"/>
    <x v="0"/>
    <n v="2376.66"/>
    <n v="2257.83"/>
    <n v="118.82999999999993"/>
    <x v="5"/>
    <x v="862"/>
    <x v="0"/>
    <s v="Jul"/>
  </r>
  <r>
    <s v="CON-20250725-17726"/>
    <x v="3"/>
    <x v="839"/>
    <x v="806"/>
    <x v="27"/>
    <x v="7"/>
    <x v="857"/>
    <x v="10"/>
    <n v="45.51"/>
    <n v="5"/>
    <x v="0"/>
    <n v="227.55"/>
    <n v="216.17"/>
    <n v="11.380000000000024"/>
    <x v="2"/>
    <x v="863"/>
    <x v="1"/>
    <s v="Jul"/>
  </r>
  <r>
    <s v="HAR-20240405-38354"/>
    <x v="2"/>
    <x v="840"/>
    <x v="807"/>
    <x v="25"/>
    <x v="15"/>
    <x v="60"/>
    <x v="0"/>
    <n v="105.48"/>
    <n v="10"/>
    <x v="5"/>
    <n v="1054.8"/>
    <n v="949.32"/>
    <n v="105.4799999999999"/>
    <x v="0"/>
    <x v="864"/>
    <x v="0"/>
    <s v="Apr"/>
  </r>
  <r>
    <s v="MEN-20250517-47796"/>
    <x v="5"/>
    <x v="841"/>
    <x v="808"/>
    <x v="54"/>
    <x v="16"/>
    <x v="858"/>
    <x v="16"/>
    <n v="112.99"/>
    <n v="6"/>
    <x v="0"/>
    <n v="677.94"/>
    <n v="644.04"/>
    <n v="33.900000000000091"/>
    <x v="4"/>
    <x v="865"/>
    <x v="1"/>
    <s v="May"/>
  </r>
  <r>
    <s v="LOW-20240501-59230"/>
    <x v="1"/>
    <x v="842"/>
    <x v="809"/>
    <x v="51"/>
    <x v="17"/>
    <x v="859"/>
    <x v="6"/>
    <n v="25.93"/>
    <n v="15"/>
    <x v="1"/>
    <n v="388.95"/>
    <n v="330.61"/>
    <n v="58.339999999999975"/>
    <x v="6"/>
    <x v="866"/>
    <x v="0"/>
    <s v="May"/>
  </r>
  <r>
    <s v="FLO-20250627-47493"/>
    <x v="7"/>
    <x v="843"/>
    <x v="810"/>
    <x v="16"/>
    <x v="2"/>
    <x v="860"/>
    <x v="15"/>
    <n v="452.73"/>
    <n v="12"/>
    <x v="1"/>
    <n v="5432.76"/>
    <n v="4617.8500000000004"/>
    <n v="814.90999999999985"/>
    <x v="7"/>
    <x v="867"/>
    <x v="1"/>
    <s v="Jun"/>
  </r>
  <r>
    <s v="THE-20250317-55165"/>
    <x v="9"/>
    <x v="844"/>
    <x v="811"/>
    <x v="29"/>
    <x v="13"/>
    <x v="861"/>
    <x v="15"/>
    <n v="87.69"/>
    <n v="15"/>
    <x v="1"/>
    <n v="1315.35"/>
    <n v="1118.05"/>
    <n v="197.29999999999995"/>
    <x v="1"/>
    <x v="868"/>
    <x v="1"/>
    <s v="Mar"/>
  </r>
  <r>
    <s v="84-20250725-72825"/>
    <x v="6"/>
    <x v="8"/>
    <x v="8"/>
    <x v="8"/>
    <x v="6"/>
    <x v="862"/>
    <x v="10"/>
    <n v="352.13"/>
    <n v="5"/>
    <x v="0"/>
    <n v="1760.65"/>
    <n v="1672.62"/>
    <n v="88.0300000000002"/>
    <x v="5"/>
    <x v="869"/>
    <x v="1"/>
    <s v="Jul"/>
  </r>
  <r>
    <s v="DO-20250519-97660"/>
    <x v="0"/>
    <x v="845"/>
    <x v="812"/>
    <x v="48"/>
    <x v="2"/>
    <x v="863"/>
    <x v="12"/>
    <n v="4.03"/>
    <n v="151"/>
    <x v="18"/>
    <n v="608.53"/>
    <n v="468.57"/>
    <n v="139.95999999999998"/>
    <x v="1"/>
    <x v="870"/>
    <x v="1"/>
    <s v="May"/>
  </r>
  <r>
    <s v="CON-20241125-94020"/>
    <x v="3"/>
    <x v="846"/>
    <x v="613"/>
    <x v="24"/>
    <x v="5"/>
    <x v="864"/>
    <x v="6"/>
    <n v="1457.54"/>
    <n v="6"/>
    <x v="3"/>
    <n v="8745.24"/>
    <n v="8745.24"/>
    <n v="0"/>
    <x v="2"/>
    <x v="871"/>
    <x v="0"/>
    <s v="Nov"/>
  </r>
  <r>
    <s v="CON-20250226-15532"/>
    <x v="3"/>
    <x v="847"/>
    <x v="813"/>
    <x v="3"/>
    <x v="19"/>
    <x v="865"/>
    <x v="5"/>
    <n v="270.56"/>
    <n v="15"/>
    <x v="3"/>
    <n v="4058.4"/>
    <n v="4058.4"/>
    <n v="0"/>
    <x v="0"/>
    <x v="872"/>
    <x v="1"/>
    <s v="Feb"/>
  </r>
  <r>
    <s v="CON-20241018-58783"/>
    <x v="3"/>
    <x v="848"/>
    <x v="814"/>
    <x v="15"/>
    <x v="1"/>
    <x v="866"/>
    <x v="20"/>
    <n v="13.94"/>
    <n v="15"/>
    <x v="1"/>
    <n v="209.1"/>
    <n v="177.73"/>
    <n v="31.370000000000005"/>
    <x v="1"/>
    <x v="873"/>
    <x v="0"/>
    <s v="Oct"/>
  </r>
  <r>
    <s v="DO-20241204-44246"/>
    <x v="0"/>
    <x v="849"/>
    <x v="815"/>
    <x v="40"/>
    <x v="16"/>
    <x v="867"/>
    <x v="20"/>
    <n v="102.34"/>
    <n v="6"/>
    <x v="9"/>
    <n v="614.04"/>
    <n v="601.76"/>
    <n v="12.279999999999973"/>
    <x v="2"/>
    <x v="874"/>
    <x v="0"/>
    <s v="Dec"/>
  </r>
  <r>
    <s v="HAR-20250417-15025"/>
    <x v="2"/>
    <x v="850"/>
    <x v="816"/>
    <x v="52"/>
    <x v="17"/>
    <x v="868"/>
    <x v="13"/>
    <n v="78.849999999999994"/>
    <n v="5"/>
    <x v="3"/>
    <n v="394.25"/>
    <n v="394.25"/>
    <n v="0"/>
    <x v="0"/>
    <x v="875"/>
    <x v="1"/>
    <s v="Apr"/>
  </r>
  <r>
    <s v="MEN-20240224-54372"/>
    <x v="5"/>
    <x v="851"/>
    <x v="817"/>
    <x v="25"/>
    <x v="11"/>
    <x v="869"/>
    <x v="21"/>
    <n v="46.72"/>
    <n v="4"/>
    <x v="3"/>
    <n v="186.88"/>
    <n v="186.88"/>
    <n v="0"/>
    <x v="7"/>
    <x v="876"/>
    <x v="0"/>
    <s v="Feb"/>
  </r>
  <r>
    <s v="84-20240626-13128"/>
    <x v="6"/>
    <x v="852"/>
    <x v="818"/>
    <x v="5"/>
    <x v="19"/>
    <x v="870"/>
    <x v="11"/>
    <n v="108.39"/>
    <n v="1"/>
    <x v="3"/>
    <n v="108.39"/>
    <n v="108.39"/>
    <n v="0"/>
    <x v="0"/>
    <x v="877"/>
    <x v="0"/>
    <s v="Jun"/>
  </r>
  <r>
    <s v="84-20240222-62205"/>
    <x v="6"/>
    <x v="853"/>
    <x v="819"/>
    <x v="36"/>
    <x v="12"/>
    <x v="871"/>
    <x v="17"/>
    <n v="105.93"/>
    <n v="2"/>
    <x v="3"/>
    <n v="211.86"/>
    <n v="211.86"/>
    <n v="0"/>
    <x v="3"/>
    <x v="878"/>
    <x v="0"/>
    <s v="Feb"/>
  </r>
  <r>
    <s v="COS-20250124-82119"/>
    <x v="8"/>
    <x v="854"/>
    <x v="820"/>
    <x v="36"/>
    <x v="4"/>
    <x v="872"/>
    <x v="0"/>
    <n v="1481.22"/>
    <n v="20"/>
    <x v="7"/>
    <n v="29624.400000000001"/>
    <n v="28735.67"/>
    <n v="888.7300000000032"/>
    <x v="6"/>
    <x v="879"/>
    <x v="1"/>
    <s v="Jan"/>
  </r>
  <r>
    <s v="COS-20241221-65892"/>
    <x v="8"/>
    <x v="855"/>
    <x v="821"/>
    <x v="33"/>
    <x v="18"/>
    <x v="873"/>
    <x v="19"/>
    <n v="445.69"/>
    <n v="1"/>
    <x v="3"/>
    <n v="445.69"/>
    <n v="445.69"/>
    <n v="0"/>
    <x v="1"/>
    <x v="880"/>
    <x v="0"/>
    <s v="Dec"/>
  </r>
  <r>
    <s v="CON-20240301-91162"/>
    <x v="3"/>
    <x v="856"/>
    <x v="822"/>
    <x v="29"/>
    <x v="1"/>
    <x v="874"/>
    <x v="2"/>
    <n v="637.16"/>
    <n v="3"/>
    <x v="3"/>
    <n v="1911.48"/>
    <n v="1911.48"/>
    <n v="0"/>
    <x v="3"/>
    <x v="881"/>
    <x v="0"/>
    <s v="Mar"/>
  </r>
  <r>
    <s v="THE-20240607-40795"/>
    <x v="9"/>
    <x v="857"/>
    <x v="823"/>
    <x v="47"/>
    <x v="8"/>
    <x v="875"/>
    <x v="12"/>
    <n v="393.45"/>
    <n v="25"/>
    <x v="3"/>
    <n v="9836.25"/>
    <n v="9836.25"/>
    <n v="0"/>
    <x v="2"/>
    <x v="882"/>
    <x v="0"/>
    <s v="Jun"/>
  </r>
  <r>
    <s v="CON-20240519-99151"/>
    <x v="3"/>
    <x v="858"/>
    <x v="824"/>
    <x v="18"/>
    <x v="20"/>
    <x v="876"/>
    <x v="5"/>
    <n v="1498.88"/>
    <n v="10"/>
    <x v="3"/>
    <n v="14988.8"/>
    <n v="14988.8"/>
    <n v="0"/>
    <x v="7"/>
    <x v="883"/>
    <x v="0"/>
    <s v="May"/>
  </r>
  <r>
    <s v="DO-20250326-29725"/>
    <x v="0"/>
    <x v="859"/>
    <x v="825"/>
    <x v="33"/>
    <x v="18"/>
    <x v="877"/>
    <x v="14"/>
    <n v="209.53"/>
    <n v="20"/>
    <x v="10"/>
    <n v="4190.6000000000004"/>
    <n v="3478.2"/>
    <n v="712.40000000000055"/>
    <x v="2"/>
    <x v="884"/>
    <x v="1"/>
    <s v="Mar"/>
  </r>
  <r>
    <s v="COS-20240524-79600"/>
    <x v="8"/>
    <x v="860"/>
    <x v="826"/>
    <x v="34"/>
    <x v="14"/>
    <x v="878"/>
    <x v="16"/>
    <n v="538.86"/>
    <n v="10"/>
    <x v="12"/>
    <n v="5388.6"/>
    <n v="4741.97"/>
    <n v="646.63000000000011"/>
    <x v="6"/>
    <x v="885"/>
    <x v="0"/>
    <s v="May"/>
  </r>
  <r>
    <s v="MEN-20241026-14281"/>
    <x v="5"/>
    <x v="861"/>
    <x v="827"/>
    <x v="31"/>
    <x v="13"/>
    <x v="879"/>
    <x v="8"/>
    <n v="4.6100000000000003"/>
    <n v="167"/>
    <x v="0"/>
    <n v="769.87"/>
    <n v="731.38"/>
    <n v="38.490000000000009"/>
    <x v="0"/>
    <x v="886"/>
    <x v="0"/>
    <s v="Oct"/>
  </r>
  <r>
    <s v="DO-20240929-17812"/>
    <x v="0"/>
    <x v="862"/>
    <x v="828"/>
    <x v="39"/>
    <x v="6"/>
    <x v="880"/>
    <x v="17"/>
    <n v="1995.89"/>
    <n v="10"/>
    <x v="3"/>
    <n v="19958.900000000001"/>
    <n v="19958.900000000001"/>
    <n v="0"/>
    <x v="6"/>
    <x v="887"/>
    <x v="0"/>
    <s v="Sep"/>
  </r>
  <r>
    <s v="DO-20240911-80104"/>
    <x v="0"/>
    <x v="863"/>
    <x v="829"/>
    <x v="13"/>
    <x v="9"/>
    <x v="881"/>
    <x v="21"/>
    <n v="55.28"/>
    <n v="60"/>
    <x v="0"/>
    <n v="3316.8"/>
    <n v="3150.96"/>
    <n v="165.84000000000015"/>
    <x v="1"/>
    <x v="888"/>
    <x v="0"/>
    <s v="Sep"/>
  </r>
  <r>
    <s v="COS-20240805-47617"/>
    <x v="8"/>
    <x v="864"/>
    <x v="830"/>
    <x v="26"/>
    <x v="13"/>
    <x v="882"/>
    <x v="21"/>
    <n v="1312.65"/>
    <n v="10"/>
    <x v="5"/>
    <n v="13126.5"/>
    <n v="11813.85"/>
    <n v="1312.6499999999996"/>
    <x v="5"/>
    <x v="889"/>
    <x v="0"/>
    <s v="Aug"/>
  </r>
  <r>
    <s v="ACE-20241208-13625"/>
    <x v="4"/>
    <x v="865"/>
    <x v="831"/>
    <x v="39"/>
    <x v="7"/>
    <x v="883"/>
    <x v="4"/>
    <n v="345.19"/>
    <n v="1"/>
    <x v="3"/>
    <n v="345.19"/>
    <n v="345.19"/>
    <n v="0"/>
    <x v="4"/>
    <x v="890"/>
    <x v="0"/>
    <s v="Dec"/>
  </r>
  <r>
    <s v="WAL-20250211-73313"/>
    <x v="10"/>
    <x v="866"/>
    <x v="832"/>
    <x v="18"/>
    <x v="1"/>
    <x v="884"/>
    <x v="11"/>
    <n v="2222.19"/>
    <n v="20"/>
    <x v="5"/>
    <n v="44443.8"/>
    <n v="39999.42"/>
    <n v="4444.3800000000047"/>
    <x v="2"/>
    <x v="891"/>
    <x v="1"/>
    <s v="Feb"/>
  </r>
  <r>
    <s v="THE-20241019-63048"/>
    <x v="9"/>
    <x v="867"/>
    <x v="833"/>
    <x v="34"/>
    <x v="3"/>
    <x v="885"/>
    <x v="16"/>
    <n v="50.65"/>
    <n v="1"/>
    <x v="5"/>
    <n v="50.65"/>
    <n v="45.59"/>
    <n v="5.0599999999999952"/>
    <x v="3"/>
    <x v="892"/>
    <x v="0"/>
    <s v="Oct"/>
  </r>
  <r>
    <s v="THE-20241212-51893"/>
    <x v="9"/>
    <x v="868"/>
    <x v="834"/>
    <x v="34"/>
    <x v="0"/>
    <x v="886"/>
    <x v="10"/>
    <n v="783.8"/>
    <n v="6"/>
    <x v="3"/>
    <n v="4702.8"/>
    <n v="4702.8"/>
    <n v="0"/>
    <x v="1"/>
    <x v="893"/>
    <x v="0"/>
    <s v="Dec"/>
  </r>
  <r>
    <s v="ACE-20250711-84122"/>
    <x v="4"/>
    <x v="869"/>
    <x v="835"/>
    <x v="5"/>
    <x v="3"/>
    <x v="887"/>
    <x v="16"/>
    <n v="0.81"/>
    <n v="72"/>
    <x v="3"/>
    <n v="58.32"/>
    <n v="58.32"/>
    <n v="0"/>
    <x v="2"/>
    <x v="894"/>
    <x v="1"/>
    <s v="Jul"/>
  </r>
  <r>
    <s v="HAR-20241001-89018"/>
    <x v="2"/>
    <x v="870"/>
    <x v="836"/>
    <x v="17"/>
    <x v="15"/>
    <x v="888"/>
    <x v="18"/>
    <n v="99.57"/>
    <n v="10"/>
    <x v="3"/>
    <n v="995.7"/>
    <n v="995.7"/>
    <n v="0"/>
    <x v="3"/>
    <x v="895"/>
    <x v="0"/>
    <s v="Oct"/>
  </r>
  <r>
    <s v="84-20250518-46919"/>
    <x v="6"/>
    <x v="871"/>
    <x v="837"/>
    <x v="46"/>
    <x v="0"/>
    <x v="60"/>
    <x v="3"/>
    <n v="1876.3"/>
    <n v="5"/>
    <x v="3"/>
    <n v="9381.5"/>
    <n v="9381.5"/>
    <n v="0"/>
    <x v="3"/>
    <x v="896"/>
    <x v="1"/>
    <s v="May"/>
  </r>
  <r>
    <s v="COS-20240517-13557"/>
    <x v="8"/>
    <x v="872"/>
    <x v="838"/>
    <x v="50"/>
    <x v="18"/>
    <x v="889"/>
    <x v="3"/>
    <n v="1208.72"/>
    <n v="4"/>
    <x v="3"/>
    <n v="4834.88"/>
    <n v="4834.88"/>
    <n v="0"/>
    <x v="2"/>
    <x v="897"/>
    <x v="0"/>
    <s v="May"/>
  </r>
  <r>
    <s v="84-20250211-65198"/>
    <x v="6"/>
    <x v="873"/>
    <x v="839"/>
    <x v="39"/>
    <x v="12"/>
    <x v="890"/>
    <x v="12"/>
    <n v="256.25"/>
    <n v="1"/>
    <x v="3"/>
    <n v="256.25"/>
    <n v="256.25"/>
    <n v="0"/>
    <x v="5"/>
    <x v="898"/>
    <x v="1"/>
    <s v="Feb"/>
  </r>
  <r>
    <s v="WAL-20240527-57189"/>
    <x v="10"/>
    <x v="874"/>
    <x v="651"/>
    <x v="18"/>
    <x v="18"/>
    <x v="891"/>
    <x v="16"/>
    <n v="5.3"/>
    <n v="95"/>
    <x v="6"/>
    <n v="503.5"/>
    <n v="402.8"/>
    <n v="100.69999999999999"/>
    <x v="1"/>
    <x v="899"/>
    <x v="0"/>
    <s v="May"/>
  </r>
  <r>
    <s v="CON-20250422-17869"/>
    <x v="3"/>
    <x v="875"/>
    <x v="840"/>
    <x v="37"/>
    <x v="2"/>
    <x v="892"/>
    <x v="10"/>
    <n v="605.28"/>
    <n v="25"/>
    <x v="6"/>
    <n v="15132"/>
    <n v="12105.6"/>
    <n v="3026.3999999999996"/>
    <x v="4"/>
    <x v="900"/>
    <x v="1"/>
    <s v="Apr"/>
  </r>
  <r>
    <s v="MEN-20250101-59004"/>
    <x v="5"/>
    <x v="876"/>
    <x v="841"/>
    <x v="18"/>
    <x v="17"/>
    <x v="893"/>
    <x v="16"/>
    <n v="69.349999999999994"/>
    <n v="1"/>
    <x v="3"/>
    <n v="69.349999999999994"/>
    <n v="69.349999999999994"/>
    <n v="0"/>
    <x v="0"/>
    <x v="901"/>
    <x v="1"/>
    <s v="Jan"/>
  </r>
  <r>
    <s v="84-20241012-66647"/>
    <x v="6"/>
    <x v="877"/>
    <x v="842"/>
    <x v="22"/>
    <x v="1"/>
    <x v="894"/>
    <x v="21"/>
    <n v="3.05"/>
    <n v="259"/>
    <x v="7"/>
    <n v="789.95"/>
    <n v="766.25"/>
    <n v="23.700000000000045"/>
    <x v="1"/>
    <x v="902"/>
    <x v="0"/>
    <s v="Oct"/>
  </r>
  <r>
    <s v="COS-20240604-46926"/>
    <x v="8"/>
    <x v="878"/>
    <x v="843"/>
    <x v="39"/>
    <x v="5"/>
    <x v="895"/>
    <x v="16"/>
    <n v="299.55"/>
    <n v="10"/>
    <x v="5"/>
    <n v="2995.5"/>
    <n v="2695.95"/>
    <n v="299.55000000000018"/>
    <x v="4"/>
    <x v="903"/>
    <x v="0"/>
    <s v="Jun"/>
  </r>
  <r>
    <s v="LOW-20250102-96736"/>
    <x v="1"/>
    <x v="879"/>
    <x v="844"/>
    <x v="36"/>
    <x v="15"/>
    <x v="896"/>
    <x v="12"/>
    <n v="110.93"/>
    <n v="15"/>
    <x v="3"/>
    <n v="1663.95"/>
    <n v="1663.95"/>
    <n v="0"/>
    <x v="0"/>
    <x v="904"/>
    <x v="1"/>
    <s v="Jan"/>
  </r>
  <r>
    <s v="COS-20241108-42467"/>
    <x v="8"/>
    <x v="880"/>
    <x v="845"/>
    <x v="17"/>
    <x v="9"/>
    <x v="897"/>
    <x v="16"/>
    <n v="1391.31"/>
    <n v="4"/>
    <x v="3"/>
    <n v="5565.24"/>
    <n v="5565.24"/>
    <n v="0"/>
    <x v="2"/>
    <x v="905"/>
    <x v="0"/>
    <s v="Nov"/>
  </r>
  <r>
    <s v="84-20250802-46826"/>
    <x v="6"/>
    <x v="881"/>
    <x v="846"/>
    <x v="53"/>
    <x v="15"/>
    <x v="898"/>
    <x v="8"/>
    <n v="77.25"/>
    <n v="1"/>
    <x v="14"/>
    <n v="77.25"/>
    <n v="71.069999999999993"/>
    <n v="6.1800000000000068"/>
    <x v="7"/>
    <x v="906"/>
    <x v="1"/>
    <s v="Aug"/>
  </r>
  <r>
    <s v="COS-20240706-13884"/>
    <x v="8"/>
    <x v="882"/>
    <x v="847"/>
    <x v="58"/>
    <x v="3"/>
    <x v="899"/>
    <x v="3"/>
    <n v="1439.47"/>
    <n v="8"/>
    <x v="3"/>
    <n v="11515.76"/>
    <n v="11515.76"/>
    <n v="0"/>
    <x v="4"/>
    <x v="907"/>
    <x v="0"/>
    <s v="Jul"/>
  </r>
  <r>
    <s v="84-20250108-24018"/>
    <x v="6"/>
    <x v="883"/>
    <x v="848"/>
    <x v="54"/>
    <x v="10"/>
    <x v="900"/>
    <x v="14"/>
    <n v="212.17"/>
    <n v="3"/>
    <x v="3"/>
    <n v="636.51"/>
    <n v="636.51"/>
    <n v="0"/>
    <x v="3"/>
    <x v="908"/>
    <x v="1"/>
    <s v="Jan"/>
  </r>
  <r>
    <s v="MEN-20250321-21061"/>
    <x v="5"/>
    <x v="884"/>
    <x v="849"/>
    <x v="1"/>
    <x v="6"/>
    <x v="901"/>
    <x v="15"/>
    <n v="84.42"/>
    <n v="5"/>
    <x v="3"/>
    <n v="422.1"/>
    <n v="422.1"/>
    <n v="0"/>
    <x v="3"/>
    <x v="909"/>
    <x v="1"/>
    <s v="Mar"/>
  </r>
  <r>
    <s v="DO-20240720-70357"/>
    <x v="0"/>
    <x v="885"/>
    <x v="850"/>
    <x v="40"/>
    <x v="18"/>
    <x v="902"/>
    <x v="2"/>
    <n v="4252.57"/>
    <n v="25"/>
    <x v="13"/>
    <n v="106314.25"/>
    <n v="92493.4"/>
    <n v="13820.850000000006"/>
    <x v="6"/>
    <x v="910"/>
    <x v="0"/>
    <s v="Jul"/>
  </r>
  <r>
    <s v="THE-20250619-43796"/>
    <x v="9"/>
    <x v="886"/>
    <x v="851"/>
    <x v="24"/>
    <x v="12"/>
    <x v="903"/>
    <x v="15"/>
    <n v="131.85"/>
    <n v="30"/>
    <x v="6"/>
    <n v="3955.5"/>
    <n v="3164.4"/>
    <n v="791.09999999999991"/>
    <x v="5"/>
    <x v="911"/>
    <x v="1"/>
    <s v="Jun"/>
  </r>
  <r>
    <s v="MEN-20240922-65805"/>
    <x v="5"/>
    <x v="887"/>
    <x v="852"/>
    <x v="56"/>
    <x v="10"/>
    <x v="904"/>
    <x v="1"/>
    <n v="524.4"/>
    <n v="40"/>
    <x v="5"/>
    <n v="20976"/>
    <n v="18878.400000000001"/>
    <n v="2097.5999999999985"/>
    <x v="7"/>
    <x v="912"/>
    <x v="0"/>
    <s v="Sep"/>
  </r>
  <r>
    <s v="DO-20250520-33954"/>
    <x v="0"/>
    <x v="888"/>
    <x v="853"/>
    <x v="23"/>
    <x v="17"/>
    <x v="905"/>
    <x v="14"/>
    <n v="533.52"/>
    <n v="60"/>
    <x v="2"/>
    <n v="32011.200000000001"/>
    <n v="24008.400000000001"/>
    <n v="8002.7999999999993"/>
    <x v="1"/>
    <x v="913"/>
    <x v="1"/>
    <s v="May"/>
  </r>
  <r>
    <s v="THE-20240313-83208"/>
    <x v="9"/>
    <x v="889"/>
    <x v="854"/>
    <x v="56"/>
    <x v="15"/>
    <x v="906"/>
    <x v="17"/>
    <n v="1505.88"/>
    <n v="4"/>
    <x v="9"/>
    <n v="6023.52"/>
    <n v="5903.05"/>
    <n v="120.47000000000025"/>
    <x v="1"/>
    <x v="914"/>
    <x v="0"/>
    <s v="Mar"/>
  </r>
  <r>
    <s v="HAR-20240814-74974"/>
    <x v="2"/>
    <x v="8"/>
    <x v="8"/>
    <x v="8"/>
    <x v="5"/>
    <x v="907"/>
    <x v="20"/>
    <n v="333.31"/>
    <n v="40"/>
    <x v="6"/>
    <n v="13332.4"/>
    <n v="10665.92"/>
    <n v="2666.4799999999996"/>
    <x v="0"/>
    <x v="915"/>
    <x v="0"/>
    <s v="Aug"/>
  </r>
  <r>
    <s v="ACE-20240612-17789"/>
    <x v="4"/>
    <x v="890"/>
    <x v="855"/>
    <x v="52"/>
    <x v="13"/>
    <x v="908"/>
    <x v="3"/>
    <n v="85.41"/>
    <n v="2"/>
    <x v="3"/>
    <n v="170.82"/>
    <n v="170.82"/>
    <n v="0"/>
    <x v="4"/>
    <x v="916"/>
    <x v="0"/>
    <s v="Jun"/>
  </r>
  <r>
    <s v="WAL-20250110-65292"/>
    <x v="10"/>
    <x v="891"/>
    <x v="856"/>
    <x v="48"/>
    <x v="3"/>
    <x v="909"/>
    <x v="15"/>
    <n v="235.33"/>
    <n v="4"/>
    <x v="3"/>
    <n v="941.32"/>
    <n v="941.32"/>
    <n v="0"/>
    <x v="0"/>
    <x v="917"/>
    <x v="1"/>
    <s v="Jan"/>
  </r>
  <r>
    <s v="LOW-20241002-64485"/>
    <x v="1"/>
    <x v="892"/>
    <x v="857"/>
    <x v="3"/>
    <x v="7"/>
    <x v="910"/>
    <x v="8"/>
    <n v="2493.16"/>
    <n v="2"/>
    <x v="3"/>
    <n v="4986.32"/>
    <n v="4986.32"/>
    <n v="0"/>
    <x v="6"/>
    <x v="918"/>
    <x v="0"/>
    <s v="Oct"/>
  </r>
  <r>
    <s v="FLO-20250601-91495"/>
    <x v="7"/>
    <x v="893"/>
    <x v="858"/>
    <x v="36"/>
    <x v="19"/>
    <x v="911"/>
    <x v="7"/>
    <n v="253.23"/>
    <n v="20"/>
    <x v="6"/>
    <n v="5064.6000000000004"/>
    <n v="4051.68"/>
    <n v="1012.9200000000005"/>
    <x v="0"/>
    <x v="919"/>
    <x v="1"/>
    <s v="Jun"/>
  </r>
  <r>
    <s v="LOW-20250713-12249"/>
    <x v="1"/>
    <x v="894"/>
    <x v="859"/>
    <x v="35"/>
    <x v="11"/>
    <x v="912"/>
    <x v="11"/>
    <n v="316.23"/>
    <n v="15"/>
    <x v="0"/>
    <n v="4743.45"/>
    <n v="4506.28"/>
    <n v="237.17000000000007"/>
    <x v="4"/>
    <x v="920"/>
    <x v="1"/>
    <s v="Jul"/>
  </r>
  <r>
    <s v="ACE-20240704-66465"/>
    <x v="4"/>
    <x v="895"/>
    <x v="860"/>
    <x v="38"/>
    <x v="11"/>
    <x v="913"/>
    <x v="12"/>
    <n v="147.44"/>
    <n v="20"/>
    <x v="6"/>
    <n v="2948.8"/>
    <n v="2359.04"/>
    <n v="589.76000000000022"/>
    <x v="4"/>
    <x v="921"/>
    <x v="0"/>
    <s v="Jul"/>
  </r>
  <r>
    <s v="DO-20240312-39081"/>
    <x v="0"/>
    <x v="896"/>
    <x v="861"/>
    <x v="35"/>
    <x v="18"/>
    <x v="914"/>
    <x v="5"/>
    <n v="266.70999999999998"/>
    <n v="4"/>
    <x v="3"/>
    <n v="1066.8399999999999"/>
    <n v="1066.8399999999999"/>
    <n v="0"/>
    <x v="5"/>
    <x v="922"/>
    <x v="0"/>
    <s v="Mar"/>
  </r>
  <r>
    <s v="84-20240320-24789"/>
    <x v="6"/>
    <x v="8"/>
    <x v="8"/>
    <x v="8"/>
    <x v="4"/>
    <x v="60"/>
    <x v="7"/>
    <n v="3910.15"/>
    <n v="8"/>
    <x v="3"/>
    <n v="31281.200000000001"/>
    <n v="31281.200000000001"/>
    <n v="0"/>
    <x v="7"/>
    <x v="923"/>
    <x v="0"/>
    <s v="Mar"/>
  </r>
  <r>
    <s v="COS-20250304-30234"/>
    <x v="8"/>
    <x v="897"/>
    <x v="862"/>
    <x v="40"/>
    <x v="19"/>
    <x v="915"/>
    <x v="2"/>
    <n v="97.93"/>
    <n v="3"/>
    <x v="3"/>
    <n v="293.79000000000002"/>
    <n v="293.79000000000002"/>
    <n v="0"/>
    <x v="5"/>
    <x v="924"/>
    <x v="1"/>
    <s v="Mar"/>
  </r>
  <r>
    <s v="MEN-20250326-38206"/>
    <x v="11"/>
    <x v="898"/>
    <x v="863"/>
    <x v="54"/>
    <x v="6"/>
    <x v="916"/>
    <x v="19"/>
    <n v="3280.28"/>
    <n v="1"/>
    <x v="0"/>
    <n v="3280.28"/>
    <n v="3116.27"/>
    <n v="164.01000000000022"/>
    <x v="2"/>
    <x v="925"/>
    <x v="1"/>
    <s v="Mar"/>
  </r>
  <r>
    <s v="THE-20250703-10920"/>
    <x v="9"/>
    <x v="899"/>
    <x v="864"/>
    <x v="35"/>
    <x v="5"/>
    <x v="917"/>
    <x v="19"/>
    <n v="315.85000000000002"/>
    <n v="30"/>
    <x v="6"/>
    <n v="9475.5"/>
    <n v="7580.4"/>
    <n v="1895.1000000000004"/>
    <x v="7"/>
    <x v="926"/>
    <x v="1"/>
    <s v="Jul"/>
  </r>
  <r>
    <s v="MEN-20240321-76177"/>
    <x v="5"/>
    <x v="900"/>
    <x v="865"/>
    <x v="29"/>
    <x v="20"/>
    <x v="918"/>
    <x v="4"/>
    <n v="93"/>
    <n v="3"/>
    <x v="9"/>
    <n v="279"/>
    <n v="273.42"/>
    <n v="5.5799999999999841"/>
    <x v="6"/>
    <x v="927"/>
    <x v="0"/>
    <s v="Mar"/>
  </r>
  <r>
    <s v="COS-20250512-57254"/>
    <x v="8"/>
    <x v="901"/>
    <x v="866"/>
    <x v="38"/>
    <x v="16"/>
    <x v="919"/>
    <x v="7"/>
    <n v="234.3"/>
    <n v="5"/>
    <x v="8"/>
    <n v="1171.5"/>
    <n v="1089.49"/>
    <n v="82.009999999999991"/>
    <x v="4"/>
    <x v="928"/>
    <x v="1"/>
    <s v="May"/>
  </r>
  <r>
    <s v="COS-20250409-45099"/>
    <x v="8"/>
    <x v="902"/>
    <x v="867"/>
    <x v="0"/>
    <x v="17"/>
    <x v="920"/>
    <x v="2"/>
    <n v="731.14"/>
    <n v="8"/>
    <x v="3"/>
    <n v="5849.12"/>
    <n v="5849.12"/>
    <n v="0"/>
    <x v="1"/>
    <x v="929"/>
    <x v="1"/>
    <s v="Apr"/>
  </r>
  <r>
    <s v="MEN-20250728-20507"/>
    <x v="5"/>
    <x v="903"/>
    <x v="868"/>
    <x v="51"/>
    <x v="17"/>
    <x v="921"/>
    <x v="17"/>
    <n v="736.53"/>
    <n v="1"/>
    <x v="3"/>
    <n v="736.53"/>
    <n v="736.53"/>
    <n v="0"/>
    <x v="5"/>
    <x v="930"/>
    <x v="1"/>
    <s v="Jul"/>
  </r>
  <r>
    <s v="WAL-20240930-75230"/>
    <x v="10"/>
    <x v="904"/>
    <x v="869"/>
    <x v="42"/>
    <x v="19"/>
    <x v="922"/>
    <x v="2"/>
    <n v="1.32"/>
    <n v="159"/>
    <x v="1"/>
    <n v="209.88"/>
    <n v="178.4"/>
    <n v="31.47999999999999"/>
    <x v="0"/>
    <x v="931"/>
    <x v="0"/>
    <s v="Sep"/>
  </r>
  <r>
    <s v="THE-20250801-46834"/>
    <x v="9"/>
    <x v="905"/>
    <x v="870"/>
    <x v="35"/>
    <x v="7"/>
    <x v="923"/>
    <x v="2"/>
    <n v="1471.19"/>
    <n v="4"/>
    <x v="3"/>
    <n v="5884.76"/>
    <n v="5884.76"/>
    <n v="0"/>
    <x v="6"/>
    <x v="932"/>
    <x v="1"/>
    <s v="Aug"/>
  </r>
  <r>
    <s v="FLO-20240819-52057"/>
    <x v="7"/>
    <x v="906"/>
    <x v="871"/>
    <x v="5"/>
    <x v="0"/>
    <x v="924"/>
    <x v="20"/>
    <n v="545.28"/>
    <n v="60"/>
    <x v="4"/>
    <n v="32716.799999999999"/>
    <n v="26827.78"/>
    <n v="5889.02"/>
    <x v="2"/>
    <x v="933"/>
    <x v="0"/>
    <s v="Aug"/>
  </r>
  <r>
    <s v="COS-20241025-32771"/>
    <x v="8"/>
    <x v="907"/>
    <x v="872"/>
    <x v="53"/>
    <x v="15"/>
    <x v="925"/>
    <x v="13"/>
    <n v="1207.0899999999999"/>
    <n v="3"/>
    <x v="3"/>
    <n v="3621.27"/>
    <n v="3621.27"/>
    <n v="0"/>
    <x v="4"/>
    <x v="934"/>
    <x v="0"/>
    <s v="Oct"/>
  </r>
  <r>
    <s v="WAL-20250225-21202"/>
    <x v="10"/>
    <x v="908"/>
    <x v="873"/>
    <x v="19"/>
    <x v="8"/>
    <x v="926"/>
    <x v="20"/>
    <n v="65.459999999999994"/>
    <n v="8"/>
    <x v="5"/>
    <n v="523.67999999999995"/>
    <n v="471.31"/>
    <n v="52.369999999999948"/>
    <x v="6"/>
    <x v="935"/>
    <x v="1"/>
    <s v="Feb"/>
  </r>
  <r>
    <s v="ACE-20250318-51965"/>
    <x v="4"/>
    <x v="909"/>
    <x v="874"/>
    <x v="31"/>
    <x v="7"/>
    <x v="927"/>
    <x v="21"/>
    <n v="148.83000000000001"/>
    <n v="3"/>
    <x v="0"/>
    <n v="446.49"/>
    <n v="424.17"/>
    <n v="22.319999999999993"/>
    <x v="2"/>
    <x v="936"/>
    <x v="1"/>
    <s v="Mar"/>
  </r>
  <r>
    <s v="WAL-20250609-84756"/>
    <x v="10"/>
    <x v="910"/>
    <x v="875"/>
    <x v="20"/>
    <x v="14"/>
    <x v="928"/>
    <x v="9"/>
    <n v="143.28"/>
    <n v="2"/>
    <x v="3"/>
    <n v="286.56"/>
    <n v="286.56"/>
    <n v="0"/>
    <x v="5"/>
    <x v="937"/>
    <x v="1"/>
    <s v="Jun"/>
  </r>
  <r>
    <s v="HAR-20240404-20806"/>
    <x v="2"/>
    <x v="911"/>
    <x v="876"/>
    <x v="43"/>
    <x v="6"/>
    <x v="929"/>
    <x v="12"/>
    <n v="37.86"/>
    <n v="50"/>
    <x v="6"/>
    <n v="1893"/>
    <n v="1514.4"/>
    <n v="378.59999999999991"/>
    <x v="4"/>
    <x v="938"/>
    <x v="0"/>
    <s v="Apr"/>
  </r>
  <r>
    <s v="COS-20250402-69807"/>
    <x v="8"/>
    <x v="912"/>
    <x v="877"/>
    <x v="4"/>
    <x v="5"/>
    <x v="930"/>
    <x v="2"/>
    <n v="1247.8800000000001"/>
    <n v="8"/>
    <x v="3"/>
    <n v="9983.0400000000009"/>
    <n v="9983.0400000000009"/>
    <n v="0"/>
    <x v="6"/>
    <x v="939"/>
    <x v="1"/>
    <s v="Apr"/>
  </r>
  <r>
    <s v="LOW-20241010-95861"/>
    <x v="1"/>
    <x v="913"/>
    <x v="878"/>
    <x v="9"/>
    <x v="16"/>
    <x v="931"/>
    <x v="12"/>
    <n v="58.53"/>
    <n v="12"/>
    <x v="12"/>
    <n v="702.36"/>
    <n v="618.08000000000004"/>
    <n v="84.279999999999973"/>
    <x v="4"/>
    <x v="940"/>
    <x v="0"/>
    <s v="Oct"/>
  </r>
  <r>
    <s v="LOW-20240222-16421"/>
    <x v="1"/>
    <x v="914"/>
    <x v="879"/>
    <x v="12"/>
    <x v="19"/>
    <x v="932"/>
    <x v="7"/>
    <n v="487.97"/>
    <n v="5"/>
    <x v="5"/>
    <n v="2439.85"/>
    <n v="2195.86"/>
    <n v="243.98999999999978"/>
    <x v="1"/>
    <x v="941"/>
    <x v="0"/>
    <s v="Feb"/>
  </r>
  <r>
    <s v="COS-20241130-33202"/>
    <x v="8"/>
    <x v="915"/>
    <x v="880"/>
    <x v="6"/>
    <x v="4"/>
    <x v="933"/>
    <x v="11"/>
    <n v="1164.92"/>
    <n v="4"/>
    <x v="3"/>
    <n v="4659.68"/>
    <n v="4659.68"/>
    <n v="0"/>
    <x v="6"/>
    <x v="942"/>
    <x v="0"/>
    <s v="Nov"/>
  </r>
  <r>
    <s v="MEN-20250129-47913"/>
    <x v="5"/>
    <x v="916"/>
    <x v="881"/>
    <x v="31"/>
    <x v="16"/>
    <x v="934"/>
    <x v="19"/>
    <n v="2576.7199999999998"/>
    <n v="6"/>
    <x v="5"/>
    <n v="15460.32"/>
    <n v="13914.29"/>
    <n v="1546.0299999999988"/>
    <x v="7"/>
    <x v="943"/>
    <x v="1"/>
    <s v="Jan"/>
  </r>
  <r>
    <s v="THE-20241227-17882"/>
    <x v="9"/>
    <x v="917"/>
    <x v="882"/>
    <x v="48"/>
    <x v="13"/>
    <x v="935"/>
    <x v="7"/>
    <n v="110.63"/>
    <n v="2"/>
    <x v="3"/>
    <n v="221.26"/>
    <n v="221.26"/>
    <n v="0"/>
    <x v="1"/>
    <x v="944"/>
    <x v="0"/>
    <s v="Dec"/>
  </r>
  <r>
    <s v="THE-20250130-57794"/>
    <x v="9"/>
    <x v="918"/>
    <x v="883"/>
    <x v="16"/>
    <x v="18"/>
    <x v="936"/>
    <x v="20"/>
    <n v="322.29000000000002"/>
    <n v="15"/>
    <x v="9"/>
    <n v="4834.3500000000004"/>
    <n v="4737.66"/>
    <n v="96.690000000000509"/>
    <x v="1"/>
    <x v="945"/>
    <x v="1"/>
    <s v="Jan"/>
  </r>
  <r>
    <s v="COS-20250510-58102"/>
    <x v="8"/>
    <x v="919"/>
    <x v="884"/>
    <x v="28"/>
    <x v="19"/>
    <x v="937"/>
    <x v="11"/>
    <n v="1197.51"/>
    <n v="8"/>
    <x v="0"/>
    <n v="9580.08"/>
    <n v="9101.08"/>
    <n v="479"/>
    <x v="2"/>
    <x v="946"/>
    <x v="1"/>
    <s v="May"/>
  </r>
  <r>
    <s v="MEN-20250103-28036"/>
    <x v="5"/>
    <x v="920"/>
    <x v="885"/>
    <x v="29"/>
    <x v="14"/>
    <x v="938"/>
    <x v="18"/>
    <n v="629.58000000000004"/>
    <n v="2"/>
    <x v="3"/>
    <n v="1259.1600000000001"/>
    <n v="1259.1600000000001"/>
    <n v="0"/>
    <x v="1"/>
    <x v="947"/>
    <x v="1"/>
    <s v="Jan"/>
  </r>
  <r>
    <s v="84-20240405-65614"/>
    <x v="6"/>
    <x v="921"/>
    <x v="886"/>
    <x v="52"/>
    <x v="16"/>
    <x v="939"/>
    <x v="12"/>
    <n v="530.51"/>
    <n v="5"/>
    <x v="0"/>
    <n v="2652.55"/>
    <n v="2519.92"/>
    <n v="132.63000000000011"/>
    <x v="1"/>
    <x v="948"/>
    <x v="0"/>
    <s v="Apr"/>
  </r>
  <r>
    <s v="WAL-20240405-33193"/>
    <x v="10"/>
    <x v="922"/>
    <x v="887"/>
    <x v="1"/>
    <x v="1"/>
    <x v="940"/>
    <x v="11"/>
    <n v="494.86"/>
    <n v="10"/>
    <x v="1"/>
    <n v="4948.6000000000004"/>
    <n v="4206.3100000000004"/>
    <n v="742.29"/>
    <x v="5"/>
    <x v="949"/>
    <x v="0"/>
    <s v="Apr"/>
  </r>
  <r>
    <s v="THE-20240711-34799"/>
    <x v="9"/>
    <x v="923"/>
    <x v="888"/>
    <x v="47"/>
    <x v="6"/>
    <x v="941"/>
    <x v="8"/>
    <n v="1047.74"/>
    <n v="4"/>
    <x v="3"/>
    <n v="4190.96"/>
    <n v="4190.96"/>
    <n v="0"/>
    <x v="6"/>
    <x v="950"/>
    <x v="0"/>
    <s v="Jul"/>
  </r>
  <r>
    <s v="MEN-20240320-70090"/>
    <x v="5"/>
    <x v="924"/>
    <x v="889"/>
    <x v="45"/>
    <x v="10"/>
    <x v="942"/>
    <x v="12"/>
    <n v="1002.11"/>
    <n v="15"/>
    <x v="3"/>
    <n v="15031.65"/>
    <n v="15031.65"/>
    <n v="0"/>
    <x v="3"/>
    <x v="951"/>
    <x v="0"/>
    <s v="Mar"/>
  </r>
  <r>
    <s v="HAR-20250204-89788"/>
    <x v="2"/>
    <x v="925"/>
    <x v="890"/>
    <x v="28"/>
    <x v="0"/>
    <x v="943"/>
    <x v="13"/>
    <n v="1584.93"/>
    <n v="10"/>
    <x v="1"/>
    <n v="15849.3"/>
    <n v="13471.9"/>
    <n v="2377.3999999999996"/>
    <x v="7"/>
    <x v="952"/>
    <x v="1"/>
    <s v="Feb"/>
  </r>
  <r>
    <s v="MEN-20240926-84256"/>
    <x v="5"/>
    <x v="926"/>
    <x v="891"/>
    <x v="46"/>
    <x v="7"/>
    <x v="944"/>
    <x v="14"/>
    <n v="85.17"/>
    <n v="1"/>
    <x v="3"/>
    <n v="85.17"/>
    <n v="85.17"/>
    <n v="0"/>
    <x v="3"/>
    <x v="953"/>
    <x v="0"/>
    <s v="Sep"/>
  </r>
  <r>
    <s v="DO-20240702-89244"/>
    <x v="0"/>
    <x v="927"/>
    <x v="892"/>
    <x v="38"/>
    <x v="8"/>
    <x v="945"/>
    <x v="17"/>
    <n v="585.30999999999995"/>
    <n v="25"/>
    <x v="2"/>
    <n v="14632.75"/>
    <n v="10974.56"/>
    <n v="3658.1900000000005"/>
    <x v="6"/>
    <x v="954"/>
    <x v="0"/>
    <s v="Jul"/>
  </r>
  <r>
    <s v="CON-20250402-13696"/>
    <x v="3"/>
    <x v="928"/>
    <x v="893"/>
    <x v="14"/>
    <x v="1"/>
    <x v="946"/>
    <x v="3"/>
    <n v="5.0999999999999996"/>
    <n v="275"/>
    <x v="6"/>
    <n v="1402.5"/>
    <n v="1122"/>
    <n v="280.5"/>
    <x v="4"/>
    <x v="955"/>
    <x v="1"/>
    <s v="Apr"/>
  </r>
  <r>
    <s v="WAL-20250213-20125"/>
    <x v="10"/>
    <x v="929"/>
    <x v="894"/>
    <x v="14"/>
    <x v="4"/>
    <x v="947"/>
    <x v="6"/>
    <n v="164.81"/>
    <n v="4"/>
    <x v="3"/>
    <n v="659.24"/>
    <n v="659.24"/>
    <n v="0"/>
    <x v="2"/>
    <x v="956"/>
    <x v="1"/>
    <s v="Feb"/>
  </r>
  <r>
    <s v="MEN-20241205-25363"/>
    <x v="5"/>
    <x v="930"/>
    <x v="895"/>
    <x v="24"/>
    <x v="15"/>
    <x v="948"/>
    <x v="19"/>
    <n v="1191.4100000000001"/>
    <n v="5"/>
    <x v="0"/>
    <n v="5957.05"/>
    <n v="5659.2"/>
    <n v="297.85000000000036"/>
    <x v="3"/>
    <x v="957"/>
    <x v="0"/>
    <s v="Dec"/>
  </r>
  <r>
    <s v="WAL-20240317-33185"/>
    <x v="10"/>
    <x v="931"/>
    <x v="896"/>
    <x v="30"/>
    <x v="8"/>
    <x v="949"/>
    <x v="10"/>
    <n v="3.3"/>
    <n v="166"/>
    <x v="3"/>
    <n v="547.79999999999995"/>
    <n v="547.79999999999995"/>
    <n v="0"/>
    <x v="0"/>
    <x v="958"/>
    <x v="0"/>
    <s v="Mar"/>
  </r>
  <r>
    <s v="MEN-20250603-20011"/>
    <x v="5"/>
    <x v="932"/>
    <x v="897"/>
    <x v="53"/>
    <x v="8"/>
    <x v="950"/>
    <x v="11"/>
    <n v="421.38"/>
    <n v="20"/>
    <x v="1"/>
    <n v="8427.6"/>
    <n v="7163.46"/>
    <n v="1264.1400000000003"/>
    <x v="3"/>
    <x v="959"/>
    <x v="1"/>
    <s v="Jun"/>
  </r>
  <r>
    <s v="CON-20250530-91603"/>
    <x v="3"/>
    <x v="933"/>
    <x v="898"/>
    <x v="51"/>
    <x v="7"/>
    <x v="951"/>
    <x v="10"/>
    <n v="436.7"/>
    <n v="20"/>
    <x v="1"/>
    <n v="8734"/>
    <n v="7423.9"/>
    <n v="1310.1000000000004"/>
    <x v="0"/>
    <x v="960"/>
    <x v="1"/>
    <s v="May"/>
  </r>
  <r>
    <s v="LOW-20240719-18883"/>
    <x v="1"/>
    <x v="8"/>
    <x v="8"/>
    <x v="8"/>
    <x v="10"/>
    <x v="952"/>
    <x v="18"/>
    <n v="649.17999999999995"/>
    <n v="20"/>
    <x v="3"/>
    <n v="12983.6"/>
    <n v="12983.6"/>
    <n v="0"/>
    <x v="5"/>
    <x v="961"/>
    <x v="0"/>
    <s v="Jul"/>
  </r>
  <r>
    <s v="DO-20240518-51697"/>
    <x v="0"/>
    <x v="934"/>
    <x v="899"/>
    <x v="55"/>
    <x v="5"/>
    <x v="953"/>
    <x v="7"/>
    <n v="393.96"/>
    <n v="25"/>
    <x v="7"/>
    <n v="9849"/>
    <n v="9553.5300000000007"/>
    <n v="295.46999999999935"/>
    <x v="7"/>
    <x v="962"/>
    <x v="0"/>
    <s v="May"/>
  </r>
  <r>
    <s v="MEN-20240612-61714"/>
    <x v="5"/>
    <x v="935"/>
    <x v="900"/>
    <x v="7"/>
    <x v="12"/>
    <x v="954"/>
    <x v="11"/>
    <n v="99.66"/>
    <n v="5"/>
    <x v="9"/>
    <n v="498.3"/>
    <n v="488.33"/>
    <n v="9.9700000000000273"/>
    <x v="6"/>
    <x v="963"/>
    <x v="0"/>
    <s v="Jun"/>
  </r>
  <r>
    <s v="HAR-20250203-34567"/>
    <x v="2"/>
    <x v="936"/>
    <x v="901"/>
    <x v="58"/>
    <x v="11"/>
    <x v="955"/>
    <x v="21"/>
    <n v="674.77"/>
    <n v="6"/>
    <x v="5"/>
    <n v="4048.62"/>
    <n v="3643.76"/>
    <n v="404.85999999999967"/>
    <x v="2"/>
    <x v="964"/>
    <x v="1"/>
    <s v="Feb"/>
  </r>
  <r>
    <s v="CON-20240418-81730"/>
    <x v="3"/>
    <x v="937"/>
    <x v="902"/>
    <x v="36"/>
    <x v="2"/>
    <x v="956"/>
    <x v="13"/>
    <n v="2648.03"/>
    <n v="2"/>
    <x v="3"/>
    <n v="5296.06"/>
    <n v="5296.06"/>
    <n v="0"/>
    <x v="1"/>
    <x v="965"/>
    <x v="0"/>
    <s v="Apr"/>
  </r>
  <r>
    <s v="DO-20240224-25287"/>
    <x v="0"/>
    <x v="938"/>
    <x v="903"/>
    <x v="42"/>
    <x v="20"/>
    <x v="957"/>
    <x v="2"/>
    <n v="257.38"/>
    <n v="5"/>
    <x v="0"/>
    <n v="1286.9000000000001"/>
    <n v="1222.56"/>
    <n v="64.340000000000146"/>
    <x v="0"/>
    <x v="966"/>
    <x v="0"/>
    <s v="Feb"/>
  </r>
  <r>
    <s v="WAL-20240620-42811"/>
    <x v="10"/>
    <x v="939"/>
    <x v="904"/>
    <x v="12"/>
    <x v="20"/>
    <x v="958"/>
    <x v="19"/>
    <n v="2299.17"/>
    <n v="12"/>
    <x v="1"/>
    <n v="27590.04"/>
    <n v="23451.53"/>
    <n v="4138.510000000002"/>
    <x v="1"/>
    <x v="967"/>
    <x v="0"/>
    <s v="Jun"/>
  </r>
  <r>
    <s v="ACE-20241014-24288"/>
    <x v="4"/>
    <x v="940"/>
    <x v="905"/>
    <x v="22"/>
    <x v="15"/>
    <x v="959"/>
    <x v="12"/>
    <n v="186.42"/>
    <n v="5"/>
    <x v="3"/>
    <n v="932.1"/>
    <n v="932.1"/>
    <n v="0"/>
    <x v="0"/>
    <x v="968"/>
    <x v="0"/>
    <s v="Oct"/>
  </r>
  <r>
    <s v="WAL-20240818-70604"/>
    <x v="10"/>
    <x v="941"/>
    <x v="906"/>
    <x v="6"/>
    <x v="0"/>
    <x v="960"/>
    <x v="12"/>
    <n v="1241.9100000000001"/>
    <n v="3"/>
    <x v="9"/>
    <n v="3725.73"/>
    <n v="3651.22"/>
    <n v="74.510000000000218"/>
    <x v="1"/>
    <x v="969"/>
    <x v="0"/>
    <s v="Aug"/>
  </r>
  <r>
    <s v="COS-20240807-93741"/>
    <x v="8"/>
    <x v="942"/>
    <x v="907"/>
    <x v="43"/>
    <x v="10"/>
    <x v="961"/>
    <x v="9"/>
    <n v="304.07"/>
    <n v="1"/>
    <x v="3"/>
    <n v="304.07"/>
    <n v="304.07"/>
    <n v="0"/>
    <x v="5"/>
    <x v="970"/>
    <x v="0"/>
    <s v="Aug"/>
  </r>
  <r>
    <s v="COS-20250110-99945"/>
    <x v="8"/>
    <x v="943"/>
    <x v="908"/>
    <x v="14"/>
    <x v="4"/>
    <x v="962"/>
    <x v="13"/>
    <n v="2977.14"/>
    <n v="3"/>
    <x v="3"/>
    <n v="8931.42"/>
    <n v="8931.42"/>
    <n v="0"/>
    <x v="4"/>
    <x v="971"/>
    <x v="1"/>
    <s v="Jan"/>
  </r>
  <r>
    <s v="MEN-20250710-92002"/>
    <x v="5"/>
    <x v="944"/>
    <x v="909"/>
    <x v="11"/>
    <x v="9"/>
    <x v="963"/>
    <x v="6"/>
    <n v="93.17"/>
    <n v="25"/>
    <x v="4"/>
    <n v="2329.25"/>
    <n v="1909.99"/>
    <n v="419.26"/>
    <x v="4"/>
    <x v="972"/>
    <x v="1"/>
    <s v="Jul"/>
  </r>
  <r>
    <s v="MEN-20250624-91962"/>
    <x v="5"/>
    <x v="945"/>
    <x v="910"/>
    <x v="22"/>
    <x v="17"/>
    <x v="964"/>
    <x v="4"/>
    <n v="4185.78"/>
    <n v="2"/>
    <x v="3"/>
    <n v="8371.56"/>
    <n v="8371.56"/>
    <n v="0"/>
    <x v="1"/>
    <x v="973"/>
    <x v="1"/>
    <s v="Jun"/>
  </r>
  <r>
    <s v="84-20240516-98208"/>
    <x v="6"/>
    <x v="946"/>
    <x v="911"/>
    <x v="22"/>
    <x v="16"/>
    <x v="965"/>
    <x v="11"/>
    <n v="3.61"/>
    <n v="156"/>
    <x v="3"/>
    <n v="563.16"/>
    <n v="563.16"/>
    <n v="0"/>
    <x v="5"/>
    <x v="974"/>
    <x v="0"/>
    <s v="May"/>
  </r>
  <r>
    <s v="THE-20240921-82614"/>
    <x v="9"/>
    <x v="947"/>
    <x v="912"/>
    <x v="21"/>
    <x v="9"/>
    <x v="966"/>
    <x v="21"/>
    <n v="309.88"/>
    <n v="50"/>
    <x v="1"/>
    <n v="15494"/>
    <n v="13169.9"/>
    <n v="2324.1000000000004"/>
    <x v="5"/>
    <x v="975"/>
    <x v="0"/>
    <s v="Sep"/>
  </r>
  <r>
    <s v="THE-20250529-37957"/>
    <x v="9"/>
    <x v="948"/>
    <x v="913"/>
    <x v="55"/>
    <x v="7"/>
    <x v="967"/>
    <x v="13"/>
    <n v="30.11"/>
    <n v="4"/>
    <x v="3"/>
    <n v="120.44"/>
    <n v="120.44"/>
    <n v="0"/>
    <x v="3"/>
    <x v="976"/>
    <x v="1"/>
    <s v="May"/>
  </r>
  <r>
    <s v="THE-20250104-93205"/>
    <x v="9"/>
    <x v="949"/>
    <x v="914"/>
    <x v="46"/>
    <x v="20"/>
    <x v="968"/>
    <x v="11"/>
    <n v="193.68"/>
    <n v="8"/>
    <x v="12"/>
    <n v="1549.44"/>
    <n v="1363.51"/>
    <n v="185.93000000000006"/>
    <x v="2"/>
    <x v="977"/>
    <x v="1"/>
    <s v="Jan"/>
  </r>
  <r>
    <s v="DO-20241021-57476"/>
    <x v="0"/>
    <x v="950"/>
    <x v="915"/>
    <x v="10"/>
    <x v="9"/>
    <x v="969"/>
    <x v="6"/>
    <n v="561.64"/>
    <n v="5"/>
    <x v="3"/>
    <n v="2808.2"/>
    <n v="2808.2"/>
    <n v="0"/>
    <x v="5"/>
    <x v="978"/>
    <x v="0"/>
    <s v="Oct"/>
  </r>
  <r>
    <s v="84-20240417-75988"/>
    <x v="6"/>
    <x v="951"/>
    <x v="916"/>
    <x v="24"/>
    <x v="19"/>
    <x v="970"/>
    <x v="15"/>
    <n v="332.42"/>
    <n v="30"/>
    <x v="6"/>
    <n v="9972.6"/>
    <n v="7978.08"/>
    <n v="1994.5200000000004"/>
    <x v="1"/>
    <x v="979"/>
    <x v="0"/>
    <s v="Apr"/>
  </r>
  <r>
    <s v="HAR-20250428-91181"/>
    <x v="2"/>
    <x v="952"/>
    <x v="917"/>
    <x v="33"/>
    <x v="8"/>
    <x v="971"/>
    <x v="13"/>
    <n v="2976.51"/>
    <n v="25"/>
    <x v="1"/>
    <n v="74412.75"/>
    <n v="63250.84"/>
    <n v="11161.910000000003"/>
    <x v="5"/>
    <x v="980"/>
    <x v="1"/>
    <s v="Apr"/>
  </r>
  <r>
    <s v="FLO-20250330-32131"/>
    <x v="7"/>
    <x v="953"/>
    <x v="326"/>
    <x v="21"/>
    <x v="0"/>
    <x v="972"/>
    <x v="14"/>
    <n v="592.03"/>
    <n v="1"/>
    <x v="3"/>
    <n v="592.03"/>
    <n v="592.03"/>
    <n v="0"/>
    <x v="0"/>
    <x v="981"/>
    <x v="1"/>
    <s v="Mar"/>
  </r>
  <r>
    <s v="MEN-20240329-24715"/>
    <x v="5"/>
    <x v="954"/>
    <x v="918"/>
    <x v="40"/>
    <x v="20"/>
    <x v="973"/>
    <x v="5"/>
    <n v="522.92999999999995"/>
    <n v="5"/>
    <x v="3"/>
    <n v="2614.65"/>
    <n v="2614.65"/>
    <n v="0"/>
    <x v="4"/>
    <x v="982"/>
    <x v="0"/>
    <s v="Mar"/>
  </r>
  <r>
    <s v="WAL-20250706-14130"/>
    <x v="10"/>
    <x v="955"/>
    <x v="919"/>
    <x v="57"/>
    <x v="16"/>
    <x v="974"/>
    <x v="0"/>
    <n v="1.1399999999999999"/>
    <n v="118"/>
    <x v="6"/>
    <n v="134.52000000000001"/>
    <n v="107.62"/>
    <n v="26.900000000000006"/>
    <x v="6"/>
    <x v="983"/>
    <x v="1"/>
    <s v="Jul"/>
  </r>
  <r>
    <s v="LOW-20240612-99537"/>
    <x v="1"/>
    <x v="956"/>
    <x v="920"/>
    <x v="29"/>
    <x v="17"/>
    <x v="975"/>
    <x v="9"/>
    <n v="127.78"/>
    <n v="2"/>
    <x v="3"/>
    <n v="255.56"/>
    <n v="255.56"/>
    <n v="0"/>
    <x v="7"/>
    <x v="984"/>
    <x v="0"/>
    <s v="Jun"/>
  </r>
  <r>
    <s v="CON-20250128-72893"/>
    <x v="3"/>
    <x v="8"/>
    <x v="8"/>
    <x v="8"/>
    <x v="6"/>
    <x v="60"/>
    <x v="12"/>
    <n v="536.55999999999995"/>
    <n v="40"/>
    <x v="1"/>
    <n v="21462.400000000001"/>
    <n v="18243.04"/>
    <n v="3219.3600000000006"/>
    <x v="1"/>
    <x v="985"/>
    <x v="1"/>
    <s v="Jan"/>
  </r>
  <r>
    <s v="DO-20240420-17729"/>
    <x v="0"/>
    <x v="957"/>
    <x v="921"/>
    <x v="39"/>
    <x v="10"/>
    <x v="976"/>
    <x v="0"/>
    <n v="353.59"/>
    <n v="1"/>
    <x v="3"/>
    <n v="353.59"/>
    <n v="353.59"/>
    <n v="0"/>
    <x v="4"/>
    <x v="986"/>
    <x v="0"/>
    <s v="Apr"/>
  </r>
  <r>
    <s v="WAL-20250807-87544"/>
    <x v="10"/>
    <x v="958"/>
    <x v="922"/>
    <x v="39"/>
    <x v="6"/>
    <x v="977"/>
    <x v="10"/>
    <n v="354.05"/>
    <n v="5"/>
    <x v="5"/>
    <n v="1770.25"/>
    <n v="1593.23"/>
    <n v="177.01999999999998"/>
    <x v="4"/>
    <x v="987"/>
    <x v="1"/>
    <s v="Aug"/>
  </r>
  <r>
    <s v="FLO-20240413-16316"/>
    <x v="7"/>
    <x v="959"/>
    <x v="923"/>
    <x v="59"/>
    <x v="3"/>
    <x v="978"/>
    <x v="13"/>
    <n v="2041.53"/>
    <n v="5"/>
    <x v="0"/>
    <n v="10207.65"/>
    <n v="9697.27"/>
    <n v="510.3799999999992"/>
    <x v="2"/>
    <x v="988"/>
    <x v="0"/>
    <s v="Apr"/>
  </r>
  <r>
    <s v="HAR-20241112-73543"/>
    <x v="2"/>
    <x v="960"/>
    <x v="924"/>
    <x v="26"/>
    <x v="10"/>
    <x v="979"/>
    <x v="7"/>
    <n v="2479.19"/>
    <n v="25"/>
    <x v="3"/>
    <n v="61979.75"/>
    <n v="61979.75"/>
    <n v="0"/>
    <x v="3"/>
    <x v="989"/>
    <x v="0"/>
    <s v="Nov"/>
  </r>
  <r>
    <s v="84-20250221-34103"/>
    <x v="6"/>
    <x v="961"/>
    <x v="925"/>
    <x v="37"/>
    <x v="9"/>
    <x v="980"/>
    <x v="11"/>
    <n v="23.28"/>
    <n v="8"/>
    <x v="5"/>
    <n v="186.24"/>
    <n v="167.62"/>
    <n v="18.620000000000005"/>
    <x v="5"/>
    <x v="990"/>
    <x v="1"/>
    <s v="Feb"/>
  </r>
  <r>
    <s v="THE-20240616-39075"/>
    <x v="9"/>
    <x v="962"/>
    <x v="926"/>
    <x v="26"/>
    <x v="7"/>
    <x v="981"/>
    <x v="1"/>
    <n v="1495.14"/>
    <n v="50"/>
    <x v="1"/>
    <n v="74757"/>
    <n v="63543.45"/>
    <n v="11213.550000000003"/>
    <x v="5"/>
    <x v="991"/>
    <x v="0"/>
    <s v="Jun"/>
  </r>
  <r>
    <s v="WAL-20250727-12572"/>
    <x v="10"/>
    <x v="963"/>
    <x v="927"/>
    <x v="0"/>
    <x v="11"/>
    <x v="982"/>
    <x v="7"/>
    <n v="3686.15"/>
    <n v="2"/>
    <x v="3"/>
    <n v="7372.3"/>
    <n v="7372.3"/>
    <n v="0"/>
    <x v="0"/>
    <x v="992"/>
    <x v="1"/>
    <s v="Jul"/>
  </r>
  <r>
    <s v="ACE-20240723-95964"/>
    <x v="4"/>
    <x v="964"/>
    <x v="928"/>
    <x v="40"/>
    <x v="15"/>
    <x v="983"/>
    <x v="2"/>
    <n v="3679.63"/>
    <n v="1"/>
    <x v="3"/>
    <n v="3679.63"/>
    <n v="3679.63"/>
    <n v="0"/>
    <x v="3"/>
    <x v="993"/>
    <x v="0"/>
    <s v="Jul"/>
  </r>
  <r>
    <s v="MEN-20250416-99444"/>
    <x v="5"/>
    <x v="965"/>
    <x v="929"/>
    <x v="24"/>
    <x v="8"/>
    <x v="984"/>
    <x v="13"/>
    <n v="544.51"/>
    <n v="1"/>
    <x v="9"/>
    <n v="544.51"/>
    <n v="533.62"/>
    <n v="10.889999999999986"/>
    <x v="6"/>
    <x v="994"/>
    <x v="1"/>
    <s v="Apr"/>
  </r>
  <r>
    <s v="LOW-20250528-72663"/>
    <x v="1"/>
    <x v="966"/>
    <x v="930"/>
    <x v="35"/>
    <x v="3"/>
    <x v="985"/>
    <x v="15"/>
    <n v="300.37"/>
    <n v="12"/>
    <x v="7"/>
    <n v="3604.44"/>
    <n v="3496.31"/>
    <n v="108.13000000000011"/>
    <x v="4"/>
    <x v="995"/>
    <x v="1"/>
    <s v="May"/>
  </r>
  <r>
    <s v="HAR-20240601-14960"/>
    <x v="2"/>
    <x v="967"/>
    <x v="931"/>
    <x v="53"/>
    <x v="17"/>
    <x v="986"/>
    <x v="19"/>
    <n v="199.03"/>
    <n v="3"/>
    <x v="0"/>
    <n v="597.09"/>
    <n v="567.24"/>
    <n v="29.850000000000023"/>
    <x v="2"/>
    <x v="996"/>
    <x v="0"/>
    <s v="Jun"/>
  </r>
  <r>
    <s v="CON-20250709-92811"/>
    <x v="3"/>
    <x v="968"/>
    <x v="932"/>
    <x v="12"/>
    <x v="12"/>
    <x v="987"/>
    <x v="4"/>
    <n v="21.13"/>
    <n v="60"/>
    <x v="1"/>
    <n v="1267.8"/>
    <n v="1077.6300000000001"/>
    <n v="190.16999999999985"/>
    <x v="7"/>
    <x v="997"/>
    <x v="1"/>
    <s v="Jul"/>
  </r>
  <r>
    <s v="LOW-20241012-22014"/>
    <x v="1"/>
    <x v="969"/>
    <x v="933"/>
    <x v="49"/>
    <x v="8"/>
    <x v="988"/>
    <x v="12"/>
    <n v="1156.1500000000001"/>
    <n v="15"/>
    <x v="4"/>
    <n v="17342.25"/>
    <n v="14220.65"/>
    <n v="3121.6000000000004"/>
    <x v="5"/>
    <x v="998"/>
    <x v="0"/>
    <s v="Oct"/>
  </r>
  <r>
    <s v="FLO-20240506-33297"/>
    <x v="7"/>
    <x v="970"/>
    <x v="934"/>
    <x v="46"/>
    <x v="15"/>
    <x v="989"/>
    <x v="13"/>
    <n v="471.37"/>
    <n v="1"/>
    <x v="3"/>
    <n v="471.37"/>
    <n v="471.37"/>
    <n v="0"/>
    <x v="2"/>
    <x v="999"/>
    <x v="0"/>
    <s v="May"/>
  </r>
  <r>
    <s v="MEN-20250622-33224"/>
    <x v="5"/>
    <x v="971"/>
    <x v="935"/>
    <x v="13"/>
    <x v="12"/>
    <x v="990"/>
    <x v="7"/>
    <n v="971.56"/>
    <n v="6"/>
    <x v="3"/>
    <n v="5829.36"/>
    <n v="5829.36"/>
    <n v="0"/>
    <x v="6"/>
    <x v="1000"/>
    <x v="1"/>
    <s v="Jun"/>
  </r>
  <r>
    <s v="MEN-20250218-37214"/>
    <x v="5"/>
    <x v="972"/>
    <x v="936"/>
    <x v="24"/>
    <x v="13"/>
    <x v="991"/>
    <x v="8"/>
    <n v="303.12"/>
    <n v="1"/>
    <x v="3"/>
    <n v="303.12"/>
    <n v="303.12"/>
    <n v="0"/>
    <x v="0"/>
    <x v="1001"/>
    <x v="1"/>
    <s v="Feb"/>
  </r>
  <r>
    <s v="FLO-20250805-81551"/>
    <x v="7"/>
    <x v="973"/>
    <x v="258"/>
    <x v="19"/>
    <x v="4"/>
    <x v="992"/>
    <x v="8"/>
    <n v="3.23"/>
    <n v="94"/>
    <x v="1"/>
    <n v="303.62"/>
    <n v="258.08"/>
    <n v="45.54000000000002"/>
    <x v="4"/>
    <x v="1002"/>
    <x v="1"/>
    <s v="Aug"/>
  </r>
  <r>
    <s v="ACE-20240512-51121"/>
    <x v="4"/>
    <x v="974"/>
    <x v="937"/>
    <x v="56"/>
    <x v="7"/>
    <x v="993"/>
    <x v="2"/>
    <n v="2937.91"/>
    <n v="5"/>
    <x v="0"/>
    <n v="14689.55"/>
    <n v="13955.07"/>
    <n v="734.47999999999956"/>
    <x v="5"/>
    <x v="1003"/>
    <x v="0"/>
    <s v="May"/>
  </r>
  <r>
    <s v="DO-20240908-37317"/>
    <x v="0"/>
    <x v="975"/>
    <x v="938"/>
    <x v="44"/>
    <x v="18"/>
    <x v="994"/>
    <x v="17"/>
    <n v="272.19"/>
    <n v="5"/>
    <x v="3"/>
    <n v="1360.95"/>
    <n v="1360.95"/>
    <n v="0"/>
    <x v="3"/>
    <x v="1004"/>
    <x v="0"/>
    <s v="Sep"/>
  </r>
  <r>
    <s v="CON-20240220-38939"/>
    <x v="3"/>
    <x v="976"/>
    <x v="939"/>
    <x v="57"/>
    <x v="17"/>
    <x v="995"/>
    <x v="0"/>
    <n v="1563.5"/>
    <n v="40"/>
    <x v="7"/>
    <n v="62540"/>
    <n v="60663.8"/>
    <n v="1876.1999999999971"/>
    <x v="0"/>
    <x v="1005"/>
    <x v="0"/>
    <s v="Feb"/>
  </r>
  <r>
    <s v="84-20240329-66510"/>
    <x v="6"/>
    <x v="977"/>
    <x v="940"/>
    <x v="47"/>
    <x v="16"/>
    <x v="996"/>
    <x v="0"/>
    <n v="211.93"/>
    <n v="2"/>
    <x v="3"/>
    <n v="423.86"/>
    <n v="423.86"/>
    <n v="0"/>
    <x v="2"/>
    <x v="1006"/>
    <x v="0"/>
    <s v="Mar"/>
  </r>
  <r>
    <s v="COS-20240321-85080"/>
    <x v="8"/>
    <x v="978"/>
    <x v="941"/>
    <x v="5"/>
    <x v="3"/>
    <x v="997"/>
    <x v="8"/>
    <n v="2654.38"/>
    <n v="6"/>
    <x v="5"/>
    <n v="15926.28"/>
    <n v="14333.65"/>
    <n v="1592.630000000001"/>
    <x v="6"/>
    <x v="1007"/>
    <x v="0"/>
    <s v="Mar"/>
  </r>
  <r>
    <s v="FLO-20250317-85338"/>
    <x v="7"/>
    <x v="979"/>
    <x v="942"/>
    <x v="53"/>
    <x v="5"/>
    <x v="998"/>
    <x v="4"/>
    <n v="737.25"/>
    <n v="2"/>
    <x v="3"/>
    <n v="1474.5"/>
    <n v="1474.5"/>
    <n v="0"/>
    <x v="0"/>
    <x v="1008"/>
    <x v="1"/>
    <s v="Mar"/>
  </r>
  <r>
    <s v="HAR-20250712-57276"/>
    <x v="2"/>
    <x v="980"/>
    <x v="943"/>
    <x v="42"/>
    <x v="12"/>
    <x v="999"/>
    <x v="15"/>
    <n v="83.79"/>
    <n v="3"/>
    <x v="0"/>
    <n v="251.37"/>
    <n v="238.8"/>
    <n v="12.569999999999993"/>
    <x v="5"/>
    <x v="1009"/>
    <x v="1"/>
    <s v="Jul"/>
  </r>
  <r>
    <s v="DO-20250303-80716"/>
    <x v="0"/>
    <x v="8"/>
    <x v="8"/>
    <x v="8"/>
    <x v="5"/>
    <x v="1000"/>
    <x v="15"/>
    <n v="72.62"/>
    <n v="4"/>
    <x v="9"/>
    <n v="290.48"/>
    <n v="284.67"/>
    <n v="5.8100000000000023"/>
    <x v="0"/>
    <x v="1010"/>
    <x v="1"/>
    <s v="Mar"/>
  </r>
  <r>
    <s v="MEN-20240526-20555"/>
    <x v="5"/>
    <x v="981"/>
    <x v="944"/>
    <x v="9"/>
    <x v="20"/>
    <x v="1001"/>
    <x v="2"/>
    <n v="3850.79"/>
    <n v="1"/>
    <x v="3"/>
    <n v="3850.79"/>
    <n v="3850.79"/>
    <n v="0"/>
    <x v="1"/>
    <x v="1011"/>
    <x v="0"/>
    <s v="May"/>
  </r>
  <r>
    <s v="ACE-20240410-25728"/>
    <x v="4"/>
    <x v="982"/>
    <x v="945"/>
    <x v="17"/>
    <x v="15"/>
    <x v="1002"/>
    <x v="10"/>
    <n v="1461.99"/>
    <n v="4"/>
    <x v="3"/>
    <n v="5847.96"/>
    <n v="5847.96"/>
    <n v="0"/>
    <x v="2"/>
    <x v="1012"/>
    <x v="0"/>
    <s v="Apr"/>
  </r>
  <r>
    <s v="ACE-20240901-14239"/>
    <x v="4"/>
    <x v="983"/>
    <x v="946"/>
    <x v="32"/>
    <x v="19"/>
    <x v="1003"/>
    <x v="7"/>
    <n v="180.62"/>
    <n v="100"/>
    <x v="1"/>
    <n v="18062"/>
    <n v="15352.7"/>
    <n v="2709.2999999999993"/>
    <x v="1"/>
    <x v="1013"/>
    <x v="0"/>
    <s v="Sep"/>
  </r>
  <r>
    <s v="ACE-20240918-19316"/>
    <x v="4"/>
    <x v="984"/>
    <x v="947"/>
    <x v="11"/>
    <x v="4"/>
    <x v="1004"/>
    <x v="3"/>
    <n v="17.04"/>
    <n v="3"/>
    <x v="3"/>
    <n v="51.12"/>
    <n v="51.12"/>
    <n v="0"/>
    <x v="4"/>
    <x v="1014"/>
    <x v="0"/>
    <s v="Sep"/>
  </r>
  <r>
    <s v="ACE-20240625-79230"/>
    <x v="4"/>
    <x v="985"/>
    <x v="252"/>
    <x v="47"/>
    <x v="3"/>
    <x v="1005"/>
    <x v="5"/>
    <n v="2.71"/>
    <n v="105"/>
    <x v="1"/>
    <n v="284.55"/>
    <n v="241.87"/>
    <n v="42.680000000000007"/>
    <x v="2"/>
    <x v="1015"/>
    <x v="0"/>
    <s v="Jun"/>
  </r>
  <r>
    <s v="MEN-20241111-93653"/>
    <x v="5"/>
    <x v="986"/>
    <x v="948"/>
    <x v="50"/>
    <x v="1"/>
    <x v="1006"/>
    <x v="8"/>
    <n v="181.16"/>
    <n v="3"/>
    <x v="3"/>
    <n v="543.48"/>
    <n v="543.48"/>
    <n v="0"/>
    <x v="4"/>
    <x v="1016"/>
    <x v="0"/>
    <s v="Nov"/>
  </r>
  <r>
    <s v="84-20240709-50897"/>
    <x v="6"/>
    <x v="987"/>
    <x v="949"/>
    <x v="20"/>
    <x v="7"/>
    <x v="1007"/>
    <x v="7"/>
    <n v="27.03"/>
    <n v="15"/>
    <x v="1"/>
    <n v="405.45"/>
    <n v="344.63"/>
    <n v="60.819999999999993"/>
    <x v="1"/>
    <x v="1017"/>
    <x v="0"/>
    <s v="Jul"/>
  </r>
  <r>
    <s v="HAR-20250629-80582"/>
    <x v="2"/>
    <x v="988"/>
    <x v="950"/>
    <x v="35"/>
    <x v="6"/>
    <x v="1008"/>
    <x v="1"/>
    <n v="131.99"/>
    <n v="10"/>
    <x v="3"/>
    <n v="1319.9"/>
    <n v="1319.9"/>
    <n v="0"/>
    <x v="0"/>
    <x v="1018"/>
    <x v="1"/>
    <s v="Jun"/>
  </r>
  <r>
    <s v="DO-20250306-58696"/>
    <x v="0"/>
    <x v="989"/>
    <x v="951"/>
    <x v="18"/>
    <x v="19"/>
    <x v="1009"/>
    <x v="3"/>
    <n v="651.77"/>
    <n v="4"/>
    <x v="0"/>
    <n v="2607.08"/>
    <n v="2476.73"/>
    <n v="130.34999999999991"/>
    <x v="5"/>
    <x v="1019"/>
    <x v="1"/>
    <s v="Mar"/>
  </r>
  <r>
    <s v="THE-20250629-77150"/>
    <x v="9"/>
    <x v="990"/>
    <x v="952"/>
    <x v="21"/>
    <x v="11"/>
    <x v="1010"/>
    <x v="13"/>
    <n v="1947.34"/>
    <n v="40"/>
    <x v="3"/>
    <n v="77893.600000000006"/>
    <n v="77893.600000000006"/>
    <n v="0"/>
    <x v="6"/>
    <x v="1020"/>
    <x v="1"/>
    <s v="Jun"/>
  </r>
  <r>
    <s v="COS-20240622-83858"/>
    <x v="8"/>
    <x v="991"/>
    <x v="953"/>
    <x v="29"/>
    <x v="4"/>
    <x v="1011"/>
    <x v="0"/>
    <n v="383.23"/>
    <n v="4"/>
    <x v="9"/>
    <n v="1532.92"/>
    <n v="1502.26"/>
    <n v="30.660000000000082"/>
    <x v="1"/>
    <x v="1021"/>
    <x v="0"/>
    <s v="Jun"/>
  </r>
  <r>
    <s v="COS-20241214-72634"/>
    <x v="8"/>
    <x v="992"/>
    <x v="954"/>
    <x v="45"/>
    <x v="7"/>
    <x v="1012"/>
    <x v="5"/>
    <n v="209.33"/>
    <n v="3"/>
    <x v="3"/>
    <n v="627.99"/>
    <n v="627.99"/>
    <n v="0"/>
    <x v="2"/>
    <x v="1022"/>
    <x v="0"/>
    <s v="Dec"/>
  </r>
  <r>
    <s v="84-20240403-54834"/>
    <x v="6"/>
    <x v="993"/>
    <x v="729"/>
    <x v="2"/>
    <x v="0"/>
    <x v="1013"/>
    <x v="16"/>
    <n v="136.63999999999999"/>
    <n v="3"/>
    <x v="3"/>
    <n v="409.92"/>
    <n v="409.92"/>
    <n v="0"/>
    <x v="3"/>
    <x v="1023"/>
    <x v="0"/>
    <s v="Apr"/>
  </r>
  <r>
    <s v="DO-20240410-12948"/>
    <x v="0"/>
    <x v="994"/>
    <x v="955"/>
    <x v="27"/>
    <x v="4"/>
    <x v="1014"/>
    <x v="8"/>
    <n v="711.38"/>
    <n v="6"/>
    <x v="0"/>
    <n v="4268.28"/>
    <n v="4054.87"/>
    <n v="213.40999999999985"/>
    <x v="4"/>
    <x v="1024"/>
    <x v="0"/>
    <s v="Apr"/>
  </r>
  <r>
    <s v="84-20250401-84995"/>
    <x v="6"/>
    <x v="995"/>
    <x v="956"/>
    <x v="10"/>
    <x v="0"/>
    <x v="1015"/>
    <x v="21"/>
    <n v="692.27"/>
    <n v="10"/>
    <x v="3"/>
    <n v="6922.7"/>
    <n v="6922.7"/>
    <n v="0"/>
    <x v="0"/>
    <x v="1025"/>
    <x v="1"/>
    <s v="Apr"/>
  </r>
  <r>
    <s v="LOW-20240619-74254"/>
    <x v="1"/>
    <x v="996"/>
    <x v="97"/>
    <x v="12"/>
    <x v="0"/>
    <x v="1016"/>
    <x v="19"/>
    <n v="317.77"/>
    <n v="1"/>
    <x v="3"/>
    <n v="317.77"/>
    <n v="317.77"/>
    <n v="0"/>
    <x v="1"/>
    <x v="1026"/>
    <x v="0"/>
    <s v="Jun"/>
  </r>
  <r>
    <s v="LOW-20240415-60787"/>
    <x v="1"/>
    <x v="997"/>
    <x v="211"/>
    <x v="56"/>
    <x v="14"/>
    <x v="1017"/>
    <x v="19"/>
    <n v="16.88"/>
    <n v="3"/>
    <x v="0"/>
    <n v="50.64"/>
    <n v="48.11"/>
    <n v="2.5300000000000011"/>
    <x v="4"/>
    <x v="1027"/>
    <x v="0"/>
    <s v="Apr"/>
  </r>
  <r>
    <s v="HAR-20240424-75380"/>
    <x v="2"/>
    <x v="998"/>
    <x v="957"/>
    <x v="13"/>
    <x v="16"/>
    <x v="1018"/>
    <x v="9"/>
    <n v="19.86"/>
    <n v="15"/>
    <x v="5"/>
    <n v="297.89999999999998"/>
    <n v="268.11"/>
    <n v="29.789999999999964"/>
    <x v="3"/>
    <x v="1028"/>
    <x v="0"/>
    <s v="Apr"/>
  </r>
  <r>
    <s v="LOW-20241121-98707"/>
    <x v="1"/>
    <x v="999"/>
    <x v="958"/>
    <x v="59"/>
    <x v="6"/>
    <x v="1019"/>
    <x v="20"/>
    <n v="3246.82"/>
    <n v="4"/>
    <x v="8"/>
    <n v="12987.28"/>
    <n v="12078.17"/>
    <n v="909.11000000000058"/>
    <x v="4"/>
    <x v="1029"/>
    <x v="0"/>
    <s v="Nov"/>
  </r>
  <r>
    <s v="THE-20241005-23739"/>
    <x v="9"/>
    <x v="1000"/>
    <x v="959"/>
    <x v="37"/>
    <x v="15"/>
    <x v="1020"/>
    <x v="7"/>
    <n v="1245.6600000000001"/>
    <n v="15"/>
    <x v="1"/>
    <n v="18684.900000000001"/>
    <n v="15882.17"/>
    <n v="2802.7300000000014"/>
    <x v="2"/>
    <x v="1030"/>
    <x v="0"/>
    <s v="Oct"/>
  </r>
  <r>
    <s v="FLO-20240712-68366"/>
    <x v="7"/>
    <x v="1001"/>
    <x v="960"/>
    <x v="30"/>
    <x v="3"/>
    <x v="1021"/>
    <x v="19"/>
    <n v="942.54"/>
    <n v="1"/>
    <x v="3"/>
    <n v="942.54"/>
    <n v="942.54"/>
    <n v="0"/>
    <x v="3"/>
    <x v="1031"/>
    <x v="0"/>
    <s v="Jul"/>
  </r>
  <r>
    <s v="THE-20241203-23508"/>
    <x v="11"/>
    <x v="1002"/>
    <x v="519"/>
    <x v="36"/>
    <x v="19"/>
    <x v="1022"/>
    <x v="9"/>
    <n v="220.38"/>
    <n v="3"/>
    <x v="3"/>
    <n v="661.14"/>
    <n v="661.14"/>
    <n v="0"/>
    <x v="0"/>
    <x v="1032"/>
    <x v="0"/>
    <s v="Dec"/>
  </r>
  <r>
    <s v="FLO-20241003-19359"/>
    <x v="7"/>
    <x v="1003"/>
    <x v="961"/>
    <x v="56"/>
    <x v="7"/>
    <x v="1023"/>
    <x v="14"/>
    <n v="510.68"/>
    <n v="3"/>
    <x v="7"/>
    <n v="1532.04"/>
    <n v="1486.08"/>
    <n v="45.960000000000036"/>
    <x v="2"/>
    <x v="1033"/>
    <x v="0"/>
    <s v="Oct"/>
  </r>
  <r>
    <s v="THE-20240829-19779"/>
    <x v="9"/>
    <x v="1004"/>
    <x v="962"/>
    <x v="6"/>
    <x v="13"/>
    <x v="1024"/>
    <x v="16"/>
    <n v="216.16"/>
    <n v="15"/>
    <x v="5"/>
    <n v="3242.4"/>
    <n v="2918.16"/>
    <n v="324.24000000000024"/>
    <x v="1"/>
    <x v="1034"/>
    <x v="0"/>
    <s v="Aug"/>
  </r>
  <r>
    <s v="FLO-20240707-64339"/>
    <x v="7"/>
    <x v="1005"/>
    <x v="963"/>
    <x v="5"/>
    <x v="18"/>
    <x v="1025"/>
    <x v="5"/>
    <n v="977.15"/>
    <n v="4"/>
    <x v="3"/>
    <n v="3908.6"/>
    <n v="3908.6"/>
    <n v="0"/>
    <x v="6"/>
    <x v="1035"/>
    <x v="0"/>
    <s v="Jul"/>
  </r>
  <r>
    <s v="FLO-20250801-76538"/>
    <x v="7"/>
    <x v="1006"/>
    <x v="155"/>
    <x v="16"/>
    <x v="2"/>
    <x v="1026"/>
    <x v="12"/>
    <n v="155.38999999999999"/>
    <n v="40"/>
    <x v="7"/>
    <n v="6215.6"/>
    <n v="6029.13"/>
    <n v="186.47000000000025"/>
    <x v="4"/>
    <x v="1036"/>
    <x v="1"/>
    <s v="Aug"/>
  </r>
  <r>
    <s v="LOW-20250213-47177"/>
    <x v="1"/>
    <x v="1007"/>
    <x v="964"/>
    <x v="21"/>
    <x v="5"/>
    <x v="1027"/>
    <x v="11"/>
    <n v="472.52"/>
    <n v="30"/>
    <x v="5"/>
    <n v="14175.6"/>
    <n v="12758.04"/>
    <n v="1417.5599999999995"/>
    <x v="2"/>
    <x v="1037"/>
    <x v="1"/>
    <s v="Feb"/>
  </r>
  <r>
    <s v="84-20241125-29129"/>
    <x v="6"/>
    <x v="1008"/>
    <x v="965"/>
    <x v="42"/>
    <x v="8"/>
    <x v="1028"/>
    <x v="19"/>
    <n v="3268.42"/>
    <n v="2"/>
    <x v="3"/>
    <n v="6536.84"/>
    <n v="6536.84"/>
    <n v="0"/>
    <x v="4"/>
    <x v="1038"/>
    <x v="0"/>
    <s v="Nov"/>
  </r>
  <r>
    <s v="LOW-20241008-57029"/>
    <x v="1"/>
    <x v="1009"/>
    <x v="966"/>
    <x v="56"/>
    <x v="17"/>
    <x v="1029"/>
    <x v="0"/>
    <n v="190.99"/>
    <n v="4"/>
    <x v="3"/>
    <n v="763.96"/>
    <n v="763.96"/>
    <n v="0"/>
    <x v="3"/>
    <x v="1039"/>
    <x v="0"/>
    <s v="Oct"/>
  </r>
  <r>
    <s v="MEN-20250419-16232"/>
    <x v="5"/>
    <x v="1010"/>
    <x v="967"/>
    <x v="47"/>
    <x v="15"/>
    <x v="1030"/>
    <x v="9"/>
    <n v="1224.79"/>
    <n v="25"/>
    <x v="5"/>
    <n v="30619.75"/>
    <n v="27557.78"/>
    <n v="3061.9700000000012"/>
    <x v="6"/>
    <x v="1040"/>
    <x v="1"/>
    <s v="Apr"/>
  </r>
  <r>
    <s v="84-20240730-82351"/>
    <x v="6"/>
    <x v="1011"/>
    <x v="968"/>
    <x v="11"/>
    <x v="9"/>
    <x v="1031"/>
    <x v="1"/>
    <n v="20.47"/>
    <n v="6"/>
    <x v="13"/>
    <n v="122.82"/>
    <n v="106.85"/>
    <n v="15.969999999999999"/>
    <x v="0"/>
    <x v="1041"/>
    <x v="0"/>
    <s v="Jul"/>
  </r>
  <r>
    <s v="THE-20241221-83962"/>
    <x v="9"/>
    <x v="1012"/>
    <x v="969"/>
    <x v="9"/>
    <x v="3"/>
    <x v="1032"/>
    <x v="8"/>
    <n v="1147.8900000000001"/>
    <n v="2"/>
    <x v="3"/>
    <n v="2295.7800000000002"/>
    <n v="2295.7800000000002"/>
    <n v="0"/>
    <x v="1"/>
    <x v="1042"/>
    <x v="0"/>
    <s v="Dec"/>
  </r>
  <r>
    <s v="ACE-20240820-40507"/>
    <x v="4"/>
    <x v="8"/>
    <x v="8"/>
    <x v="8"/>
    <x v="17"/>
    <x v="1033"/>
    <x v="13"/>
    <n v="62.7"/>
    <n v="8"/>
    <x v="0"/>
    <n v="501.6"/>
    <n v="476.52"/>
    <n v="25.080000000000041"/>
    <x v="3"/>
    <x v="1043"/>
    <x v="0"/>
    <s v="Aug"/>
  </r>
  <r>
    <s v="HAR-20240928-62750"/>
    <x v="2"/>
    <x v="1013"/>
    <x v="970"/>
    <x v="19"/>
    <x v="5"/>
    <x v="1034"/>
    <x v="12"/>
    <n v="989.09"/>
    <n v="4"/>
    <x v="0"/>
    <n v="3956.36"/>
    <n v="3758.54"/>
    <n v="197.82000000000016"/>
    <x v="4"/>
    <x v="1044"/>
    <x v="0"/>
    <s v="Sep"/>
  </r>
  <r>
    <s v="ACE-20250605-70424"/>
    <x v="4"/>
    <x v="1014"/>
    <x v="971"/>
    <x v="48"/>
    <x v="10"/>
    <x v="1035"/>
    <x v="17"/>
    <n v="23.47"/>
    <n v="30"/>
    <x v="3"/>
    <n v="704.1"/>
    <n v="704.1"/>
    <n v="0"/>
    <x v="2"/>
    <x v="1045"/>
    <x v="1"/>
    <s v="Jun"/>
  </r>
  <r>
    <s v="THE-20250604-96517"/>
    <x v="9"/>
    <x v="1015"/>
    <x v="972"/>
    <x v="35"/>
    <x v="6"/>
    <x v="1036"/>
    <x v="4"/>
    <n v="2.2999999999999998"/>
    <n v="196"/>
    <x v="16"/>
    <n v="450.8"/>
    <n v="351.62"/>
    <n v="99.18"/>
    <x v="7"/>
    <x v="1046"/>
    <x v="1"/>
    <s v="Jun"/>
  </r>
  <r>
    <s v="THE-20250609-89869"/>
    <x v="9"/>
    <x v="1016"/>
    <x v="973"/>
    <x v="6"/>
    <x v="5"/>
    <x v="1037"/>
    <x v="6"/>
    <n v="1145.81"/>
    <n v="5"/>
    <x v="3"/>
    <n v="5729.05"/>
    <n v="5729.05"/>
    <n v="0"/>
    <x v="5"/>
    <x v="1047"/>
    <x v="1"/>
    <s v="Jun"/>
  </r>
  <r>
    <s v="THE-20250506-46861"/>
    <x v="9"/>
    <x v="1017"/>
    <x v="974"/>
    <x v="33"/>
    <x v="3"/>
    <x v="1038"/>
    <x v="7"/>
    <n v="1191.25"/>
    <n v="6"/>
    <x v="5"/>
    <n v="7147.5"/>
    <n v="6432.75"/>
    <n v="714.75"/>
    <x v="3"/>
    <x v="1048"/>
    <x v="1"/>
    <s v="May"/>
  </r>
  <r>
    <s v="LOW-20240718-14079"/>
    <x v="1"/>
    <x v="1018"/>
    <x v="975"/>
    <x v="33"/>
    <x v="3"/>
    <x v="1039"/>
    <x v="1"/>
    <n v="725.55"/>
    <n v="2"/>
    <x v="3"/>
    <n v="1451.1"/>
    <n v="1451.1"/>
    <n v="0"/>
    <x v="6"/>
    <x v="1049"/>
    <x v="0"/>
    <s v="Jul"/>
  </r>
  <r>
    <s v="ACE-20250415-45475"/>
    <x v="4"/>
    <x v="1019"/>
    <x v="976"/>
    <x v="9"/>
    <x v="7"/>
    <x v="1040"/>
    <x v="18"/>
    <n v="317.70999999999998"/>
    <n v="8"/>
    <x v="3"/>
    <n v="2541.6799999999998"/>
    <n v="2541.6799999999998"/>
    <n v="0"/>
    <x v="3"/>
    <x v="1050"/>
    <x v="1"/>
    <s v="Apr"/>
  </r>
  <r>
    <s v="DO-20250125-79904"/>
    <x v="0"/>
    <x v="1020"/>
    <x v="977"/>
    <x v="22"/>
    <x v="17"/>
    <x v="1041"/>
    <x v="7"/>
    <n v="4.5999999999999996"/>
    <n v="375"/>
    <x v="7"/>
    <n v="1725"/>
    <n v="1673.25"/>
    <n v="51.75"/>
    <x v="7"/>
    <x v="1051"/>
    <x v="1"/>
    <s v="Jan"/>
  </r>
  <r>
    <s v="ACE-20240823-10206"/>
    <x v="4"/>
    <x v="1021"/>
    <x v="978"/>
    <x v="34"/>
    <x v="2"/>
    <x v="1042"/>
    <x v="6"/>
    <n v="72.569999999999993"/>
    <n v="50"/>
    <x v="6"/>
    <n v="3628.5"/>
    <n v="2902.8"/>
    <n v="725.69999999999982"/>
    <x v="2"/>
    <x v="1052"/>
    <x v="0"/>
    <s v="Aug"/>
  </r>
  <r>
    <s v="COS-20241107-61792"/>
    <x v="8"/>
    <x v="1022"/>
    <x v="979"/>
    <x v="32"/>
    <x v="4"/>
    <x v="1043"/>
    <x v="12"/>
    <n v="757.63"/>
    <n v="3"/>
    <x v="3"/>
    <n v="2272.89"/>
    <n v="2272.89"/>
    <n v="0"/>
    <x v="0"/>
    <x v="1053"/>
    <x v="0"/>
    <s v="Nov"/>
  </r>
  <r>
    <s v="CON-20250329-42468"/>
    <x v="3"/>
    <x v="1023"/>
    <x v="980"/>
    <x v="26"/>
    <x v="10"/>
    <x v="1044"/>
    <x v="4"/>
    <n v="528.42999999999995"/>
    <n v="75"/>
    <x v="3"/>
    <n v="39632.25"/>
    <n v="39632.25"/>
    <n v="0"/>
    <x v="1"/>
    <x v="1054"/>
    <x v="1"/>
    <s v="Mar"/>
  </r>
  <r>
    <s v="THE-20250302-75265"/>
    <x v="9"/>
    <x v="1024"/>
    <x v="981"/>
    <x v="30"/>
    <x v="1"/>
    <x v="1045"/>
    <x v="16"/>
    <n v="508.97"/>
    <n v="6"/>
    <x v="5"/>
    <n v="3053.82"/>
    <n v="2748.44"/>
    <n v="305.38000000000011"/>
    <x v="5"/>
    <x v="1055"/>
    <x v="1"/>
    <s v="Mar"/>
  </r>
  <r>
    <s v="CON-20250321-85039"/>
    <x v="3"/>
    <x v="1025"/>
    <x v="982"/>
    <x v="52"/>
    <x v="17"/>
    <x v="1046"/>
    <x v="20"/>
    <n v="980.48"/>
    <n v="15"/>
    <x v="10"/>
    <n v="14707.2"/>
    <n v="12206.98"/>
    <n v="2500.2200000000012"/>
    <x v="2"/>
    <x v="1056"/>
    <x v="1"/>
    <s v="Mar"/>
  </r>
  <r>
    <s v="THE-20250104-63495"/>
    <x v="9"/>
    <x v="1026"/>
    <x v="983"/>
    <x v="50"/>
    <x v="8"/>
    <x v="1047"/>
    <x v="6"/>
    <n v="652.58000000000004"/>
    <n v="5"/>
    <x v="8"/>
    <n v="3262.9"/>
    <n v="3034.5"/>
    <n v="228.40000000000009"/>
    <x v="0"/>
    <x v="1057"/>
    <x v="1"/>
    <s v="Jan"/>
  </r>
  <r>
    <s v="MEN-20250312-24680"/>
    <x v="5"/>
    <x v="1027"/>
    <x v="984"/>
    <x v="22"/>
    <x v="2"/>
    <x v="1048"/>
    <x v="10"/>
    <n v="799.75"/>
    <n v="8"/>
    <x v="0"/>
    <n v="6398"/>
    <n v="6078.1"/>
    <n v="319.89999999999964"/>
    <x v="6"/>
    <x v="1058"/>
    <x v="1"/>
    <s v="Mar"/>
  </r>
  <r>
    <s v="WAL-20240610-68848"/>
    <x v="10"/>
    <x v="1028"/>
    <x v="985"/>
    <x v="45"/>
    <x v="0"/>
    <x v="1049"/>
    <x v="1"/>
    <n v="596.15"/>
    <n v="10"/>
    <x v="5"/>
    <n v="5961.5"/>
    <n v="5365.35"/>
    <n v="596.14999999999964"/>
    <x v="0"/>
    <x v="1059"/>
    <x v="0"/>
    <s v="Jun"/>
  </r>
  <r>
    <s v="FLO-20241129-11032"/>
    <x v="7"/>
    <x v="1029"/>
    <x v="986"/>
    <x v="26"/>
    <x v="6"/>
    <x v="1050"/>
    <x v="13"/>
    <n v="1264.67"/>
    <n v="30"/>
    <x v="3"/>
    <n v="37940.1"/>
    <n v="37940.1"/>
    <n v="0"/>
    <x v="0"/>
    <x v="1060"/>
    <x v="0"/>
    <s v="Nov"/>
  </r>
  <r>
    <s v="COS-20240228-56396"/>
    <x v="8"/>
    <x v="1030"/>
    <x v="987"/>
    <x v="5"/>
    <x v="15"/>
    <x v="1051"/>
    <x v="9"/>
    <n v="333.61"/>
    <n v="4"/>
    <x v="3"/>
    <n v="1334.44"/>
    <n v="1334.44"/>
    <n v="0"/>
    <x v="7"/>
    <x v="1061"/>
    <x v="0"/>
    <s v="Feb"/>
  </r>
  <r>
    <s v="LOW-20240621-86673"/>
    <x v="1"/>
    <x v="1031"/>
    <x v="988"/>
    <x v="11"/>
    <x v="19"/>
    <x v="1052"/>
    <x v="13"/>
    <n v="937.33"/>
    <n v="2"/>
    <x v="7"/>
    <n v="1874.66"/>
    <n v="1818.42"/>
    <n v="56.240000000000009"/>
    <x v="6"/>
    <x v="1062"/>
    <x v="0"/>
    <s v="Jun"/>
  </r>
  <r>
    <s v="CON-20250607-17314"/>
    <x v="3"/>
    <x v="1032"/>
    <x v="989"/>
    <x v="3"/>
    <x v="1"/>
    <x v="1053"/>
    <x v="1"/>
    <n v="2470.25"/>
    <n v="60"/>
    <x v="2"/>
    <n v="148215"/>
    <n v="111161.25"/>
    <n v="37053.75"/>
    <x v="1"/>
    <x v="1063"/>
    <x v="1"/>
    <s v="Jun"/>
  </r>
  <r>
    <s v="HAR-20241201-26225"/>
    <x v="2"/>
    <x v="1033"/>
    <x v="497"/>
    <x v="58"/>
    <x v="13"/>
    <x v="1054"/>
    <x v="2"/>
    <n v="187.22"/>
    <n v="4"/>
    <x v="0"/>
    <n v="748.88"/>
    <n v="711.44"/>
    <n v="37.439999999999941"/>
    <x v="2"/>
    <x v="1064"/>
    <x v="0"/>
    <s v="Dec"/>
  </r>
  <r>
    <s v="THE-20250123-60877"/>
    <x v="9"/>
    <x v="1034"/>
    <x v="990"/>
    <x v="25"/>
    <x v="6"/>
    <x v="1055"/>
    <x v="15"/>
    <n v="2527.94"/>
    <n v="60"/>
    <x v="7"/>
    <n v="151676.4"/>
    <n v="147126.10999999999"/>
    <n v="4550.2900000000081"/>
    <x v="4"/>
    <x v="1065"/>
    <x v="1"/>
    <s v="Jan"/>
  </r>
  <r>
    <s v="HAR-20250324-16259"/>
    <x v="2"/>
    <x v="1035"/>
    <x v="991"/>
    <x v="13"/>
    <x v="15"/>
    <x v="1056"/>
    <x v="3"/>
    <n v="288.25"/>
    <n v="25"/>
    <x v="1"/>
    <n v="7206.25"/>
    <n v="6125.31"/>
    <n v="1080.9399999999996"/>
    <x v="1"/>
    <x v="1066"/>
    <x v="1"/>
    <s v="Mar"/>
  </r>
  <r>
    <s v="LOW-20240327-97658"/>
    <x v="1"/>
    <x v="1036"/>
    <x v="992"/>
    <x v="32"/>
    <x v="13"/>
    <x v="1057"/>
    <x v="17"/>
    <n v="8.01"/>
    <n v="6"/>
    <x v="5"/>
    <n v="48.06"/>
    <n v="43.25"/>
    <n v="4.8100000000000023"/>
    <x v="1"/>
    <x v="1067"/>
    <x v="0"/>
    <s v="Mar"/>
  </r>
  <r>
    <s v="COS-20250112-43013"/>
    <x v="8"/>
    <x v="1037"/>
    <x v="993"/>
    <x v="5"/>
    <x v="5"/>
    <x v="1058"/>
    <x v="18"/>
    <n v="952.66"/>
    <n v="1"/>
    <x v="3"/>
    <n v="952.66"/>
    <n v="952.66"/>
    <n v="0"/>
    <x v="5"/>
    <x v="1068"/>
    <x v="1"/>
    <s v="Jan"/>
  </r>
  <r>
    <s v="FLO-20250125-12631"/>
    <x v="7"/>
    <x v="1038"/>
    <x v="994"/>
    <x v="5"/>
    <x v="5"/>
    <x v="1059"/>
    <x v="18"/>
    <n v="2856.78"/>
    <n v="6"/>
    <x v="0"/>
    <n v="17140.68"/>
    <n v="16283.65"/>
    <n v="857.03000000000065"/>
    <x v="3"/>
    <x v="1069"/>
    <x v="1"/>
    <s v="Jan"/>
  </r>
  <r>
    <s v="MEN-20250516-84295"/>
    <x v="5"/>
    <x v="1039"/>
    <x v="995"/>
    <x v="58"/>
    <x v="2"/>
    <x v="1060"/>
    <x v="8"/>
    <n v="23.68"/>
    <n v="25"/>
    <x v="5"/>
    <n v="592"/>
    <n v="532.79999999999995"/>
    <n v="59.200000000000045"/>
    <x v="5"/>
    <x v="1070"/>
    <x v="1"/>
    <s v="May"/>
  </r>
  <r>
    <s v="LOW-20250326-66458"/>
    <x v="1"/>
    <x v="1040"/>
    <x v="996"/>
    <x v="15"/>
    <x v="7"/>
    <x v="1061"/>
    <x v="16"/>
    <n v="749.67"/>
    <n v="5"/>
    <x v="7"/>
    <n v="3748.35"/>
    <n v="3635.9"/>
    <n v="112.44999999999982"/>
    <x v="6"/>
    <x v="1071"/>
    <x v="1"/>
    <s v="Mar"/>
  </r>
  <r>
    <s v="LOW-20250801-11945"/>
    <x v="1"/>
    <x v="1041"/>
    <x v="997"/>
    <x v="44"/>
    <x v="18"/>
    <x v="1062"/>
    <x v="9"/>
    <n v="1114.92"/>
    <n v="3"/>
    <x v="0"/>
    <n v="3344.76"/>
    <n v="3177.52"/>
    <n v="167.24000000000024"/>
    <x v="6"/>
    <x v="1072"/>
    <x v="1"/>
    <s v="Aug"/>
  </r>
  <r>
    <s v="FLO-20240224-90163"/>
    <x v="7"/>
    <x v="1042"/>
    <x v="998"/>
    <x v="19"/>
    <x v="14"/>
    <x v="1063"/>
    <x v="0"/>
    <n v="510.5"/>
    <n v="75"/>
    <x v="9"/>
    <n v="38287.5"/>
    <n v="37521.75"/>
    <n v="765.75"/>
    <x v="6"/>
    <x v="1073"/>
    <x v="0"/>
    <s v="Feb"/>
  </r>
  <r>
    <s v="LOW-20241230-98417"/>
    <x v="1"/>
    <x v="1043"/>
    <x v="999"/>
    <x v="39"/>
    <x v="6"/>
    <x v="1064"/>
    <x v="6"/>
    <n v="156.59"/>
    <n v="40"/>
    <x v="5"/>
    <n v="6263.6"/>
    <n v="5637.24"/>
    <n v="626.36000000000058"/>
    <x v="3"/>
    <x v="1074"/>
    <x v="0"/>
    <s v="Dec"/>
  </r>
  <r>
    <s v="84-20241127-52786"/>
    <x v="6"/>
    <x v="1044"/>
    <x v="1000"/>
    <x v="0"/>
    <x v="10"/>
    <x v="1065"/>
    <x v="10"/>
    <n v="3956.13"/>
    <n v="4"/>
    <x v="3"/>
    <n v="15824.52"/>
    <n v="15824.52"/>
    <n v="0"/>
    <x v="0"/>
    <x v="1075"/>
    <x v="0"/>
    <s v="Nov"/>
  </r>
  <r>
    <s v="HAR-20240611-41486"/>
    <x v="2"/>
    <x v="1045"/>
    <x v="426"/>
    <x v="6"/>
    <x v="18"/>
    <x v="1066"/>
    <x v="19"/>
    <n v="316.79000000000002"/>
    <n v="6"/>
    <x v="3"/>
    <n v="1900.74"/>
    <n v="1900.74"/>
    <n v="0"/>
    <x v="7"/>
    <x v="1076"/>
    <x v="0"/>
    <s v="Jun"/>
  </r>
  <r>
    <s v="WAL-20240909-27626"/>
    <x v="10"/>
    <x v="1046"/>
    <x v="1001"/>
    <x v="6"/>
    <x v="11"/>
    <x v="1067"/>
    <x v="11"/>
    <n v="106.19"/>
    <n v="2"/>
    <x v="0"/>
    <n v="212.38"/>
    <n v="201.76"/>
    <n v="10.620000000000005"/>
    <x v="6"/>
    <x v="1077"/>
    <x v="0"/>
    <s v="Sep"/>
  </r>
  <r>
    <s v="COS-20250607-32393"/>
    <x v="8"/>
    <x v="1047"/>
    <x v="1002"/>
    <x v="36"/>
    <x v="18"/>
    <x v="1068"/>
    <x v="2"/>
    <n v="741.8"/>
    <n v="25"/>
    <x v="1"/>
    <n v="18545"/>
    <n v="15763.25"/>
    <n v="2781.75"/>
    <x v="4"/>
    <x v="1078"/>
    <x v="1"/>
    <s v="Jun"/>
  </r>
  <r>
    <s v="CON-20240219-95116"/>
    <x v="3"/>
    <x v="1048"/>
    <x v="83"/>
    <x v="31"/>
    <x v="2"/>
    <x v="1069"/>
    <x v="10"/>
    <n v="1410.34"/>
    <n v="4"/>
    <x v="3"/>
    <n v="5641.36"/>
    <n v="5641.36"/>
    <n v="0"/>
    <x v="0"/>
    <x v="1079"/>
    <x v="0"/>
    <s v="Feb"/>
  </r>
  <r>
    <s v="WAL-20250325-92431"/>
    <x v="10"/>
    <x v="1049"/>
    <x v="1003"/>
    <x v="9"/>
    <x v="0"/>
    <x v="1070"/>
    <x v="4"/>
    <n v="1628.02"/>
    <n v="2"/>
    <x v="3"/>
    <n v="3256.04"/>
    <n v="3256.04"/>
    <n v="0"/>
    <x v="7"/>
    <x v="1080"/>
    <x v="1"/>
    <s v="Mar"/>
  </r>
  <r>
    <s v="COS-20250430-95986"/>
    <x v="8"/>
    <x v="1050"/>
    <x v="1004"/>
    <x v="39"/>
    <x v="8"/>
    <x v="1071"/>
    <x v="3"/>
    <n v="110.87"/>
    <n v="15"/>
    <x v="10"/>
    <n v="1663.05"/>
    <n v="1380.33"/>
    <n v="282.72000000000003"/>
    <x v="5"/>
    <x v="1081"/>
    <x v="1"/>
    <s v="Apr"/>
  </r>
  <r>
    <s v="DO-20240303-83966"/>
    <x v="0"/>
    <x v="8"/>
    <x v="8"/>
    <x v="8"/>
    <x v="13"/>
    <x v="1072"/>
    <x v="3"/>
    <n v="144.31"/>
    <n v="100"/>
    <x v="3"/>
    <n v="14431"/>
    <n v="14431"/>
    <n v="0"/>
    <x v="3"/>
    <x v="1082"/>
    <x v="0"/>
    <s v="Mar"/>
  </r>
  <r>
    <s v="84-20241226-16280"/>
    <x v="6"/>
    <x v="1051"/>
    <x v="1005"/>
    <x v="58"/>
    <x v="8"/>
    <x v="1073"/>
    <x v="18"/>
    <n v="65.98"/>
    <n v="1"/>
    <x v="9"/>
    <n v="65.98"/>
    <n v="64.66"/>
    <n v="1.3200000000000074"/>
    <x v="2"/>
    <x v="1083"/>
    <x v="0"/>
    <s v="Dec"/>
  </r>
  <r>
    <s v="WAL-20250318-80283"/>
    <x v="10"/>
    <x v="1052"/>
    <x v="1006"/>
    <x v="7"/>
    <x v="11"/>
    <x v="1074"/>
    <x v="15"/>
    <n v="2342.84"/>
    <n v="4"/>
    <x v="3"/>
    <n v="9371.36"/>
    <n v="9371.36"/>
    <n v="0"/>
    <x v="7"/>
    <x v="1084"/>
    <x v="1"/>
    <s v="Mar"/>
  </r>
  <r>
    <s v="84-20241218-58956"/>
    <x v="6"/>
    <x v="1053"/>
    <x v="1007"/>
    <x v="37"/>
    <x v="8"/>
    <x v="1075"/>
    <x v="21"/>
    <n v="149.35"/>
    <n v="6"/>
    <x v="3"/>
    <n v="896.1"/>
    <n v="896.1"/>
    <n v="0"/>
    <x v="3"/>
    <x v="1085"/>
    <x v="0"/>
    <s v="Dec"/>
  </r>
  <r>
    <s v="CON-20240330-40921"/>
    <x v="3"/>
    <x v="1054"/>
    <x v="1008"/>
    <x v="6"/>
    <x v="12"/>
    <x v="1076"/>
    <x v="16"/>
    <n v="114.66"/>
    <n v="1"/>
    <x v="3"/>
    <n v="114.66"/>
    <n v="114.66"/>
    <n v="0"/>
    <x v="4"/>
    <x v="1086"/>
    <x v="0"/>
    <s v="Mar"/>
  </r>
  <r>
    <s v="LOW-20250303-97724"/>
    <x v="1"/>
    <x v="1055"/>
    <x v="1009"/>
    <x v="32"/>
    <x v="17"/>
    <x v="1077"/>
    <x v="8"/>
    <n v="2842.13"/>
    <n v="20"/>
    <x v="18"/>
    <n v="56842.6"/>
    <n v="43768.800000000003"/>
    <n v="13073.799999999996"/>
    <x v="6"/>
    <x v="1087"/>
    <x v="1"/>
    <s v="Mar"/>
  </r>
  <r>
    <s v="WAL-20250329-54773"/>
    <x v="10"/>
    <x v="1056"/>
    <x v="1010"/>
    <x v="58"/>
    <x v="5"/>
    <x v="1078"/>
    <x v="17"/>
    <n v="1174.26"/>
    <n v="6"/>
    <x v="0"/>
    <n v="7045.56"/>
    <n v="6693.28"/>
    <n v="352.28000000000065"/>
    <x v="3"/>
    <x v="1088"/>
    <x v="1"/>
    <s v="Mar"/>
  </r>
  <r>
    <s v="ACE-20240827-36295"/>
    <x v="4"/>
    <x v="1057"/>
    <x v="1011"/>
    <x v="28"/>
    <x v="2"/>
    <x v="1079"/>
    <x v="21"/>
    <n v="445.41"/>
    <n v="5"/>
    <x v="7"/>
    <n v="2227.0500000000002"/>
    <n v="2160.2399999999998"/>
    <n v="66.8100000000004"/>
    <x v="5"/>
    <x v="1089"/>
    <x v="0"/>
    <s v="Aug"/>
  </r>
  <r>
    <s v="HAR-20241004-58233"/>
    <x v="2"/>
    <x v="1058"/>
    <x v="1012"/>
    <x v="58"/>
    <x v="15"/>
    <x v="1080"/>
    <x v="1"/>
    <n v="21.22"/>
    <n v="15"/>
    <x v="1"/>
    <n v="318.3"/>
    <n v="270.56"/>
    <n v="47.740000000000009"/>
    <x v="2"/>
    <x v="1090"/>
    <x v="0"/>
    <s v="Oct"/>
  </r>
  <r>
    <s v="HAR-20241128-73066"/>
    <x v="2"/>
    <x v="1059"/>
    <x v="1013"/>
    <x v="1"/>
    <x v="17"/>
    <x v="1081"/>
    <x v="1"/>
    <n v="1016.48"/>
    <n v="12"/>
    <x v="3"/>
    <n v="12197.76"/>
    <n v="12197.76"/>
    <n v="0"/>
    <x v="3"/>
    <x v="1091"/>
    <x v="0"/>
    <s v="Nov"/>
  </r>
  <r>
    <s v="HAR-20240825-89979"/>
    <x v="2"/>
    <x v="1060"/>
    <x v="1014"/>
    <x v="21"/>
    <x v="0"/>
    <x v="1082"/>
    <x v="0"/>
    <n v="67.739999999999995"/>
    <n v="4"/>
    <x v="9"/>
    <n v="270.95999999999998"/>
    <n v="265.54000000000002"/>
    <n v="5.4199999999999591"/>
    <x v="7"/>
    <x v="1092"/>
    <x v="0"/>
    <s v="Aug"/>
  </r>
  <r>
    <s v="LOW-20240623-96463"/>
    <x v="1"/>
    <x v="1061"/>
    <x v="1015"/>
    <x v="4"/>
    <x v="7"/>
    <x v="1083"/>
    <x v="4"/>
    <n v="243.78"/>
    <n v="15"/>
    <x v="1"/>
    <n v="3656.7"/>
    <n v="3108.19"/>
    <n v="548.50999999999976"/>
    <x v="0"/>
    <x v="1093"/>
    <x v="0"/>
    <s v="Jun"/>
  </r>
  <r>
    <s v="WAL-20240608-49515"/>
    <x v="10"/>
    <x v="1062"/>
    <x v="1016"/>
    <x v="17"/>
    <x v="12"/>
    <x v="1084"/>
    <x v="10"/>
    <n v="127.78"/>
    <n v="12"/>
    <x v="0"/>
    <n v="1533.36"/>
    <n v="1456.69"/>
    <n v="76.669999999999845"/>
    <x v="2"/>
    <x v="1094"/>
    <x v="0"/>
    <s v="Jun"/>
  </r>
  <r>
    <s v="CON-20250703-87205"/>
    <x v="3"/>
    <x v="1063"/>
    <x v="1017"/>
    <x v="12"/>
    <x v="2"/>
    <x v="1085"/>
    <x v="8"/>
    <n v="395.64"/>
    <n v="1"/>
    <x v="3"/>
    <n v="395.64"/>
    <n v="395.64"/>
    <n v="0"/>
    <x v="0"/>
    <x v="1095"/>
    <x v="1"/>
    <s v="Jul"/>
  </r>
  <r>
    <s v="DO-20250622-21725"/>
    <x v="0"/>
    <x v="1064"/>
    <x v="1018"/>
    <x v="44"/>
    <x v="13"/>
    <x v="60"/>
    <x v="11"/>
    <n v="760.84"/>
    <n v="8"/>
    <x v="3"/>
    <n v="6086.72"/>
    <n v="6086.72"/>
    <n v="0"/>
    <x v="3"/>
    <x v="1096"/>
    <x v="1"/>
    <s v="Jun"/>
  </r>
  <r>
    <s v="THE-20240620-22343"/>
    <x v="9"/>
    <x v="1065"/>
    <x v="1019"/>
    <x v="43"/>
    <x v="6"/>
    <x v="1086"/>
    <x v="10"/>
    <n v="268.79000000000002"/>
    <n v="8"/>
    <x v="0"/>
    <n v="2150.3200000000002"/>
    <n v="2042.8"/>
    <n v="107.52000000000021"/>
    <x v="4"/>
    <x v="1097"/>
    <x v="0"/>
    <s v="Jun"/>
  </r>
  <r>
    <s v="LOW-20241230-30337"/>
    <x v="1"/>
    <x v="1066"/>
    <x v="1020"/>
    <x v="4"/>
    <x v="5"/>
    <x v="1087"/>
    <x v="16"/>
    <n v="167.25"/>
    <n v="3"/>
    <x v="0"/>
    <n v="501.75"/>
    <n v="476.66"/>
    <n v="25.089999999999975"/>
    <x v="3"/>
    <x v="1098"/>
    <x v="0"/>
    <s v="Dec"/>
  </r>
  <r>
    <s v="CON-20240914-38259"/>
    <x v="3"/>
    <x v="1067"/>
    <x v="1021"/>
    <x v="19"/>
    <x v="6"/>
    <x v="1088"/>
    <x v="5"/>
    <n v="305.43"/>
    <n v="30"/>
    <x v="5"/>
    <n v="9162.9"/>
    <n v="8246.61"/>
    <n v="916.28999999999905"/>
    <x v="1"/>
    <x v="1099"/>
    <x v="0"/>
    <s v="Sep"/>
  </r>
  <r>
    <s v="LOW-20250130-51013"/>
    <x v="1"/>
    <x v="1068"/>
    <x v="1022"/>
    <x v="54"/>
    <x v="19"/>
    <x v="1089"/>
    <x v="9"/>
    <n v="4"/>
    <n v="98"/>
    <x v="1"/>
    <n v="392"/>
    <n v="333.2"/>
    <n v="58.800000000000011"/>
    <x v="0"/>
    <x v="1100"/>
    <x v="1"/>
    <s v="Jan"/>
  </r>
  <r>
    <s v="FLO-20240318-94940"/>
    <x v="7"/>
    <x v="1069"/>
    <x v="1023"/>
    <x v="39"/>
    <x v="12"/>
    <x v="1090"/>
    <x v="11"/>
    <n v="5.56"/>
    <n v="180"/>
    <x v="7"/>
    <n v="1000.8"/>
    <n v="970.78"/>
    <n v="30.019999999999982"/>
    <x v="4"/>
    <x v="1101"/>
    <x v="0"/>
    <s v="Mar"/>
  </r>
  <r>
    <s v="MEN-20250804-10325"/>
    <x v="5"/>
    <x v="1070"/>
    <x v="1024"/>
    <x v="33"/>
    <x v="6"/>
    <x v="1091"/>
    <x v="5"/>
    <n v="46.83"/>
    <n v="40"/>
    <x v="1"/>
    <n v="1873.2"/>
    <n v="1592.22"/>
    <n v="280.98"/>
    <x v="5"/>
    <x v="1102"/>
    <x v="1"/>
    <s v="Aug"/>
  </r>
  <r>
    <s v="CON-20240506-13521"/>
    <x v="3"/>
    <x v="1071"/>
    <x v="1025"/>
    <x v="36"/>
    <x v="0"/>
    <x v="1092"/>
    <x v="11"/>
    <n v="82.96"/>
    <n v="4"/>
    <x v="3"/>
    <n v="331.84"/>
    <n v="331.84"/>
    <n v="0"/>
    <x v="3"/>
    <x v="1103"/>
    <x v="0"/>
    <s v="May"/>
  </r>
  <r>
    <s v="MEN-20240628-85578"/>
    <x v="5"/>
    <x v="1072"/>
    <x v="1026"/>
    <x v="34"/>
    <x v="7"/>
    <x v="1093"/>
    <x v="17"/>
    <n v="623.23"/>
    <n v="4"/>
    <x v="3"/>
    <n v="2492.92"/>
    <n v="2492.92"/>
    <n v="0"/>
    <x v="0"/>
    <x v="1104"/>
    <x v="0"/>
    <s v="Jun"/>
  </r>
  <r>
    <s v="HAR-20241009-61281"/>
    <x v="2"/>
    <x v="1073"/>
    <x v="1027"/>
    <x v="20"/>
    <x v="8"/>
    <x v="1094"/>
    <x v="21"/>
    <n v="292.83999999999997"/>
    <n v="15"/>
    <x v="1"/>
    <n v="4392.6000000000004"/>
    <n v="3733.71"/>
    <n v="658.89000000000033"/>
    <x v="0"/>
    <x v="1105"/>
    <x v="0"/>
    <s v="Oct"/>
  </r>
  <r>
    <s v="MEN-20240906-20305"/>
    <x v="5"/>
    <x v="1074"/>
    <x v="1028"/>
    <x v="22"/>
    <x v="0"/>
    <x v="1095"/>
    <x v="11"/>
    <n v="2120.8200000000002"/>
    <n v="4"/>
    <x v="3"/>
    <n v="8483.2800000000007"/>
    <n v="8483.2800000000007"/>
    <n v="0"/>
    <x v="2"/>
    <x v="1106"/>
    <x v="0"/>
    <s v="Sep"/>
  </r>
  <r>
    <s v="HAR-20240524-32825"/>
    <x v="2"/>
    <x v="1075"/>
    <x v="1029"/>
    <x v="21"/>
    <x v="20"/>
    <x v="1096"/>
    <x v="16"/>
    <n v="1622.54"/>
    <n v="4"/>
    <x v="0"/>
    <n v="6490.16"/>
    <n v="6165.65"/>
    <n v="324.51000000000022"/>
    <x v="4"/>
    <x v="1107"/>
    <x v="0"/>
    <s v="May"/>
  </r>
  <r>
    <s v="THE-20240928-16425"/>
    <x v="9"/>
    <x v="1076"/>
    <x v="258"/>
    <x v="44"/>
    <x v="10"/>
    <x v="1097"/>
    <x v="4"/>
    <n v="338.61"/>
    <n v="1"/>
    <x v="0"/>
    <n v="338.61"/>
    <n v="321.68"/>
    <n v="16.930000000000007"/>
    <x v="5"/>
    <x v="1108"/>
    <x v="0"/>
    <s v="Sep"/>
  </r>
  <r>
    <s v="COS-20240405-71043"/>
    <x v="8"/>
    <x v="1077"/>
    <x v="1030"/>
    <x v="14"/>
    <x v="0"/>
    <x v="1098"/>
    <x v="14"/>
    <n v="125.45"/>
    <n v="50"/>
    <x v="6"/>
    <n v="6272.5"/>
    <n v="5018"/>
    <n v="1254.5"/>
    <x v="7"/>
    <x v="1109"/>
    <x v="0"/>
    <s v="Apr"/>
  </r>
  <r>
    <s v="HAR-20250804-97869"/>
    <x v="2"/>
    <x v="1078"/>
    <x v="1031"/>
    <x v="18"/>
    <x v="15"/>
    <x v="1099"/>
    <x v="14"/>
    <n v="182.55"/>
    <n v="4"/>
    <x v="3"/>
    <n v="730.2"/>
    <n v="730.2"/>
    <n v="0"/>
    <x v="5"/>
    <x v="1110"/>
    <x v="1"/>
    <s v="Aug"/>
  </r>
  <r>
    <s v="FLO-20250131-47737"/>
    <x v="7"/>
    <x v="1079"/>
    <x v="1032"/>
    <x v="53"/>
    <x v="18"/>
    <x v="1100"/>
    <x v="19"/>
    <n v="1087.1400000000001"/>
    <n v="4"/>
    <x v="3"/>
    <n v="4348.5600000000004"/>
    <n v="4348.5600000000004"/>
    <n v="0"/>
    <x v="6"/>
    <x v="1111"/>
    <x v="1"/>
    <s v="Jan"/>
  </r>
  <r>
    <s v="ACE-20240504-79709"/>
    <x v="4"/>
    <x v="1080"/>
    <x v="1033"/>
    <x v="12"/>
    <x v="5"/>
    <x v="1101"/>
    <x v="8"/>
    <n v="911.75"/>
    <n v="15"/>
    <x v="3"/>
    <n v="13676.25"/>
    <n v="13676.25"/>
    <n v="0"/>
    <x v="5"/>
    <x v="1112"/>
    <x v="0"/>
    <s v="May"/>
  </r>
  <r>
    <s v="ACE-20250219-31806"/>
    <x v="4"/>
    <x v="1081"/>
    <x v="1034"/>
    <x v="32"/>
    <x v="4"/>
    <x v="1102"/>
    <x v="3"/>
    <n v="481.99"/>
    <n v="5"/>
    <x v="3"/>
    <n v="2409.9499999999998"/>
    <n v="2409.9499999999998"/>
    <n v="0"/>
    <x v="4"/>
    <x v="1113"/>
    <x v="1"/>
    <s v="Feb"/>
  </r>
  <r>
    <s v="84-20240322-50122"/>
    <x v="6"/>
    <x v="1082"/>
    <x v="1020"/>
    <x v="36"/>
    <x v="4"/>
    <x v="1103"/>
    <x v="14"/>
    <n v="33.92"/>
    <n v="15"/>
    <x v="5"/>
    <n v="508.8"/>
    <n v="457.92"/>
    <n v="50.879999999999995"/>
    <x v="3"/>
    <x v="1114"/>
    <x v="0"/>
    <s v="Mar"/>
  </r>
  <r>
    <s v="MEN-20250202-59680"/>
    <x v="5"/>
    <x v="1083"/>
    <x v="1035"/>
    <x v="32"/>
    <x v="4"/>
    <x v="1104"/>
    <x v="16"/>
    <n v="368.91"/>
    <n v="15"/>
    <x v="5"/>
    <n v="5533.65"/>
    <n v="4980.28"/>
    <n v="553.36999999999989"/>
    <x v="3"/>
    <x v="1115"/>
    <x v="1"/>
    <s v="Feb"/>
  </r>
  <r>
    <s v="ACE-20250604-97891"/>
    <x v="4"/>
    <x v="1084"/>
    <x v="1036"/>
    <x v="14"/>
    <x v="9"/>
    <x v="1105"/>
    <x v="20"/>
    <n v="498.26"/>
    <n v="6"/>
    <x v="3"/>
    <n v="2989.56"/>
    <n v="2989.56"/>
    <n v="0"/>
    <x v="3"/>
    <x v="1116"/>
    <x v="1"/>
    <s v="Jun"/>
  </r>
  <r>
    <s v="ACE-20241226-88411"/>
    <x v="4"/>
    <x v="1085"/>
    <x v="1037"/>
    <x v="7"/>
    <x v="19"/>
    <x v="1106"/>
    <x v="19"/>
    <n v="312.13"/>
    <n v="6"/>
    <x v="0"/>
    <n v="1872.78"/>
    <n v="1779.14"/>
    <n v="93.639999999999873"/>
    <x v="0"/>
    <x v="1117"/>
    <x v="0"/>
    <s v="Dec"/>
  </r>
  <r>
    <s v="84-20240622-19357"/>
    <x v="6"/>
    <x v="1086"/>
    <x v="1038"/>
    <x v="54"/>
    <x v="3"/>
    <x v="1107"/>
    <x v="4"/>
    <n v="675.71"/>
    <n v="6"/>
    <x v="5"/>
    <n v="4054.26"/>
    <n v="3648.83"/>
    <n v="405.43000000000029"/>
    <x v="1"/>
    <x v="1118"/>
    <x v="0"/>
    <s v="Jun"/>
  </r>
  <r>
    <s v="THE-20240507-63020"/>
    <x v="9"/>
    <x v="1087"/>
    <x v="845"/>
    <x v="41"/>
    <x v="14"/>
    <x v="1108"/>
    <x v="5"/>
    <n v="290.38"/>
    <n v="10"/>
    <x v="3"/>
    <n v="2903.8"/>
    <n v="2903.8"/>
    <n v="0"/>
    <x v="3"/>
    <x v="1119"/>
    <x v="0"/>
    <s v="May"/>
  </r>
  <r>
    <s v="THE-20241216-67766"/>
    <x v="9"/>
    <x v="1088"/>
    <x v="1039"/>
    <x v="33"/>
    <x v="15"/>
    <x v="1109"/>
    <x v="4"/>
    <n v="497.96"/>
    <n v="6"/>
    <x v="0"/>
    <n v="2987.76"/>
    <n v="2838.37"/>
    <n v="149.39000000000033"/>
    <x v="1"/>
    <x v="1120"/>
    <x v="0"/>
    <s v="Dec"/>
  </r>
  <r>
    <s v="HAR-20250203-28382"/>
    <x v="2"/>
    <x v="1089"/>
    <x v="1040"/>
    <x v="21"/>
    <x v="9"/>
    <x v="1110"/>
    <x v="10"/>
    <n v="122.96"/>
    <n v="6"/>
    <x v="0"/>
    <n v="737.76"/>
    <n v="700.87"/>
    <n v="36.889999999999986"/>
    <x v="2"/>
    <x v="1121"/>
    <x v="1"/>
    <s v="Feb"/>
  </r>
  <r>
    <s v="LOW-20241106-56160"/>
    <x v="1"/>
    <x v="1090"/>
    <x v="1041"/>
    <x v="30"/>
    <x v="18"/>
    <x v="1111"/>
    <x v="0"/>
    <n v="93.46"/>
    <n v="6"/>
    <x v="16"/>
    <n v="560.76"/>
    <n v="437.39"/>
    <n v="123.37"/>
    <x v="2"/>
    <x v="1122"/>
    <x v="0"/>
    <s v="Nov"/>
  </r>
  <r>
    <s v="DO-20240225-42184"/>
    <x v="0"/>
    <x v="1091"/>
    <x v="1042"/>
    <x v="24"/>
    <x v="8"/>
    <x v="1112"/>
    <x v="13"/>
    <n v="189.23"/>
    <n v="6"/>
    <x v="3"/>
    <n v="1135.3800000000001"/>
    <n v="1135.3800000000001"/>
    <n v="0"/>
    <x v="3"/>
    <x v="1123"/>
    <x v="0"/>
    <s v="Feb"/>
  </r>
  <r>
    <s v="LOW-20250724-81773"/>
    <x v="1"/>
    <x v="1092"/>
    <x v="1043"/>
    <x v="52"/>
    <x v="17"/>
    <x v="1113"/>
    <x v="16"/>
    <n v="1.2"/>
    <n v="201"/>
    <x v="4"/>
    <n v="241.2"/>
    <n v="197.78"/>
    <n v="43.419999999999987"/>
    <x v="7"/>
    <x v="1124"/>
    <x v="1"/>
    <s v="Jul"/>
  </r>
  <r>
    <s v="THE-20241004-91096"/>
    <x v="9"/>
    <x v="1093"/>
    <x v="1044"/>
    <x v="20"/>
    <x v="0"/>
    <x v="1114"/>
    <x v="14"/>
    <n v="238.29"/>
    <n v="3"/>
    <x v="0"/>
    <n v="714.87"/>
    <n v="679.13"/>
    <n v="35.740000000000009"/>
    <x v="3"/>
    <x v="1125"/>
    <x v="0"/>
    <s v="Oct"/>
  </r>
  <r>
    <s v="THE-20250708-54712"/>
    <x v="9"/>
    <x v="1094"/>
    <x v="1045"/>
    <x v="3"/>
    <x v="1"/>
    <x v="1115"/>
    <x v="14"/>
    <n v="1.32"/>
    <n v="149"/>
    <x v="0"/>
    <n v="196.68"/>
    <n v="186.85"/>
    <n v="9.8300000000000125"/>
    <x v="5"/>
    <x v="1126"/>
    <x v="1"/>
    <s v="Jul"/>
  </r>
  <r>
    <s v="DO-20240225-36265"/>
    <x v="0"/>
    <x v="1095"/>
    <x v="1046"/>
    <x v="45"/>
    <x v="11"/>
    <x v="1116"/>
    <x v="7"/>
    <n v="49.16"/>
    <n v="12"/>
    <x v="5"/>
    <n v="589.91999999999996"/>
    <n v="530.92999999999995"/>
    <n v="58.990000000000009"/>
    <x v="2"/>
    <x v="1127"/>
    <x v="0"/>
    <s v="Feb"/>
  </r>
  <r>
    <s v="ACE-20240907-78168"/>
    <x v="4"/>
    <x v="1096"/>
    <x v="1047"/>
    <x v="39"/>
    <x v="11"/>
    <x v="1117"/>
    <x v="17"/>
    <n v="102.57"/>
    <n v="4"/>
    <x v="0"/>
    <n v="410.28"/>
    <n v="389.77"/>
    <n v="20.509999999999991"/>
    <x v="0"/>
    <x v="1128"/>
    <x v="0"/>
    <s v="Sep"/>
  </r>
  <r>
    <s v="CON-20240709-65868"/>
    <x v="3"/>
    <x v="8"/>
    <x v="8"/>
    <x v="8"/>
    <x v="3"/>
    <x v="1118"/>
    <x v="0"/>
    <n v="665.84"/>
    <n v="2"/>
    <x v="3"/>
    <n v="1331.68"/>
    <n v="1331.68"/>
    <n v="0"/>
    <x v="5"/>
    <x v="1129"/>
    <x v="0"/>
    <s v="Jul"/>
  </r>
  <r>
    <s v="ACE-20241004-38677"/>
    <x v="4"/>
    <x v="1097"/>
    <x v="1048"/>
    <x v="28"/>
    <x v="4"/>
    <x v="1119"/>
    <x v="2"/>
    <n v="323.11"/>
    <n v="25"/>
    <x v="6"/>
    <n v="8077.75"/>
    <n v="6462.2"/>
    <n v="1615.5500000000002"/>
    <x v="1"/>
    <x v="1130"/>
    <x v="0"/>
    <s v="Oct"/>
  </r>
  <r>
    <s v="LOW-20250613-38135"/>
    <x v="1"/>
    <x v="1098"/>
    <x v="1049"/>
    <x v="51"/>
    <x v="10"/>
    <x v="1120"/>
    <x v="2"/>
    <n v="723.58"/>
    <n v="25"/>
    <x v="1"/>
    <n v="18089.5"/>
    <n v="15376.07"/>
    <n v="2713.4300000000003"/>
    <x v="2"/>
    <x v="1131"/>
    <x v="1"/>
    <s v="Jun"/>
  </r>
  <r>
    <s v="84-20241215-72991"/>
    <x v="6"/>
    <x v="1099"/>
    <x v="313"/>
    <x v="51"/>
    <x v="14"/>
    <x v="1121"/>
    <x v="16"/>
    <n v="92.56"/>
    <n v="20"/>
    <x v="6"/>
    <n v="1851.2"/>
    <n v="1480.96"/>
    <n v="370.24"/>
    <x v="2"/>
    <x v="1132"/>
    <x v="0"/>
    <s v="Dec"/>
  </r>
  <r>
    <s v="DO-20250626-58239"/>
    <x v="0"/>
    <x v="1100"/>
    <x v="1050"/>
    <x v="2"/>
    <x v="0"/>
    <x v="1122"/>
    <x v="3"/>
    <n v="455.07"/>
    <n v="12"/>
    <x v="3"/>
    <n v="5460.84"/>
    <n v="5460.84"/>
    <n v="0"/>
    <x v="2"/>
    <x v="1133"/>
    <x v="1"/>
    <s v="Jun"/>
  </r>
  <r>
    <s v="LOW-20240410-50024"/>
    <x v="1"/>
    <x v="1101"/>
    <x v="1051"/>
    <x v="24"/>
    <x v="9"/>
    <x v="1123"/>
    <x v="19"/>
    <n v="930.07"/>
    <n v="50"/>
    <x v="1"/>
    <n v="46503.5"/>
    <n v="39527.97"/>
    <n v="6975.5299999999988"/>
    <x v="4"/>
    <x v="1134"/>
    <x v="0"/>
    <s v="Apr"/>
  </r>
  <r>
    <s v="COS-20240928-14003"/>
    <x v="8"/>
    <x v="1102"/>
    <x v="1052"/>
    <x v="0"/>
    <x v="18"/>
    <x v="1124"/>
    <x v="18"/>
    <n v="1156.7"/>
    <n v="20"/>
    <x v="6"/>
    <n v="23134"/>
    <n v="18507.2"/>
    <n v="4626.7999999999993"/>
    <x v="2"/>
    <x v="1135"/>
    <x v="0"/>
    <s v="Sep"/>
  </r>
  <r>
    <s v="DO-20240225-24613"/>
    <x v="0"/>
    <x v="1103"/>
    <x v="1053"/>
    <x v="36"/>
    <x v="10"/>
    <x v="1125"/>
    <x v="8"/>
    <n v="146.80000000000001"/>
    <n v="2"/>
    <x v="3"/>
    <n v="293.60000000000002"/>
    <n v="293.60000000000002"/>
    <n v="0"/>
    <x v="2"/>
    <x v="1136"/>
    <x v="0"/>
    <s v="Feb"/>
  </r>
  <r>
    <s v="CON-20241021-54498"/>
    <x v="3"/>
    <x v="1104"/>
    <x v="1054"/>
    <x v="11"/>
    <x v="20"/>
    <x v="1126"/>
    <x v="21"/>
    <n v="863.33"/>
    <n v="5"/>
    <x v="3"/>
    <n v="4316.6499999999996"/>
    <n v="4316.6499999999996"/>
    <n v="0"/>
    <x v="4"/>
    <x v="1137"/>
    <x v="0"/>
    <s v="Oct"/>
  </r>
  <r>
    <s v="DO-20240609-11684"/>
    <x v="0"/>
    <x v="1105"/>
    <x v="1055"/>
    <x v="41"/>
    <x v="1"/>
    <x v="1127"/>
    <x v="17"/>
    <n v="125.13"/>
    <n v="8"/>
    <x v="3"/>
    <n v="1001.04"/>
    <n v="1001.04"/>
    <n v="0"/>
    <x v="6"/>
    <x v="1138"/>
    <x v="0"/>
    <s v="Jun"/>
  </r>
  <r>
    <s v="LOW-20240626-86059"/>
    <x v="1"/>
    <x v="1106"/>
    <x v="1056"/>
    <x v="2"/>
    <x v="14"/>
    <x v="1128"/>
    <x v="13"/>
    <n v="908.38"/>
    <n v="5"/>
    <x v="0"/>
    <n v="4541.8999999999996"/>
    <n v="4314.8"/>
    <n v="227.09999999999945"/>
    <x v="6"/>
    <x v="1139"/>
    <x v="0"/>
    <s v="Jun"/>
  </r>
  <r>
    <s v="THE-20240809-51851"/>
    <x v="9"/>
    <x v="8"/>
    <x v="8"/>
    <x v="8"/>
    <x v="1"/>
    <x v="1129"/>
    <x v="10"/>
    <n v="918.68"/>
    <n v="12"/>
    <x v="4"/>
    <n v="11024.16"/>
    <n v="9039.81"/>
    <n v="1984.3500000000004"/>
    <x v="4"/>
    <x v="1140"/>
    <x v="0"/>
    <s v="Aug"/>
  </r>
  <r>
    <s v="WAL-20241108-39129"/>
    <x v="10"/>
    <x v="1107"/>
    <x v="1057"/>
    <x v="9"/>
    <x v="12"/>
    <x v="1130"/>
    <x v="18"/>
    <n v="41.11"/>
    <n v="4"/>
    <x v="3"/>
    <n v="164.44"/>
    <n v="164.44"/>
    <n v="0"/>
    <x v="0"/>
    <x v="1141"/>
    <x v="0"/>
    <s v="Nov"/>
  </r>
  <r>
    <s v="THE-20241004-74292"/>
    <x v="9"/>
    <x v="1108"/>
    <x v="1058"/>
    <x v="50"/>
    <x v="7"/>
    <x v="1131"/>
    <x v="14"/>
    <n v="1.41"/>
    <n v="249"/>
    <x v="1"/>
    <n v="351.09"/>
    <n v="298.43"/>
    <n v="52.659999999999968"/>
    <x v="5"/>
    <x v="1142"/>
    <x v="0"/>
    <s v="Oct"/>
  </r>
  <r>
    <s v="ACE-20240507-60121"/>
    <x v="4"/>
    <x v="1109"/>
    <x v="1059"/>
    <x v="31"/>
    <x v="1"/>
    <x v="1132"/>
    <x v="19"/>
    <n v="517.42999999999995"/>
    <n v="6"/>
    <x v="7"/>
    <n v="3104.58"/>
    <n v="3011.44"/>
    <n v="93.139999999999873"/>
    <x v="0"/>
    <x v="1143"/>
    <x v="0"/>
    <s v="May"/>
  </r>
  <r>
    <s v="DO-20250217-80116"/>
    <x v="0"/>
    <x v="1110"/>
    <x v="616"/>
    <x v="31"/>
    <x v="2"/>
    <x v="1133"/>
    <x v="12"/>
    <n v="260.82"/>
    <n v="15"/>
    <x v="1"/>
    <n v="3912.3"/>
    <n v="3325.45"/>
    <n v="586.85000000000036"/>
    <x v="6"/>
    <x v="1144"/>
    <x v="1"/>
    <s v="Feb"/>
  </r>
  <r>
    <s v="COS-20240825-19818"/>
    <x v="8"/>
    <x v="1111"/>
    <x v="1060"/>
    <x v="2"/>
    <x v="10"/>
    <x v="1134"/>
    <x v="3"/>
    <n v="210.66"/>
    <n v="1"/>
    <x v="5"/>
    <n v="210.66"/>
    <n v="189.59"/>
    <n v="21.069999999999993"/>
    <x v="3"/>
    <x v="1145"/>
    <x v="0"/>
    <s v="Aug"/>
  </r>
  <r>
    <s v="MEN-20240302-32981"/>
    <x v="5"/>
    <x v="1112"/>
    <x v="1061"/>
    <x v="3"/>
    <x v="6"/>
    <x v="1135"/>
    <x v="10"/>
    <n v="2997.8"/>
    <n v="15"/>
    <x v="6"/>
    <n v="44967"/>
    <n v="35973.599999999999"/>
    <n v="8993.4000000000015"/>
    <x v="0"/>
    <x v="1146"/>
    <x v="0"/>
    <s v="Mar"/>
  </r>
  <r>
    <s v="CON-20250422-51178"/>
    <x v="3"/>
    <x v="1113"/>
    <x v="1062"/>
    <x v="55"/>
    <x v="7"/>
    <x v="1136"/>
    <x v="10"/>
    <n v="1255.08"/>
    <n v="12"/>
    <x v="0"/>
    <n v="15060.96"/>
    <n v="14307.91"/>
    <n v="753.04999999999927"/>
    <x v="3"/>
    <x v="1147"/>
    <x v="1"/>
    <s v="Apr"/>
  </r>
  <r>
    <s v="ACE-20250327-30999"/>
    <x v="4"/>
    <x v="1114"/>
    <x v="1063"/>
    <x v="12"/>
    <x v="19"/>
    <x v="1137"/>
    <x v="5"/>
    <n v="577.79"/>
    <n v="15"/>
    <x v="7"/>
    <n v="8666.85"/>
    <n v="8406.84"/>
    <n v="260.01000000000022"/>
    <x v="5"/>
    <x v="1148"/>
    <x v="1"/>
    <s v="Mar"/>
  </r>
  <r>
    <s v="ACE-20240610-23432"/>
    <x v="4"/>
    <x v="1115"/>
    <x v="126"/>
    <x v="30"/>
    <x v="12"/>
    <x v="1138"/>
    <x v="21"/>
    <n v="432.74"/>
    <n v="6"/>
    <x v="14"/>
    <n v="2596.44"/>
    <n v="2388.7199999999998"/>
    <n v="207.72000000000025"/>
    <x v="4"/>
    <x v="1149"/>
    <x v="0"/>
    <s v="Jun"/>
  </r>
  <r>
    <s v="ACE-20240902-26174"/>
    <x v="4"/>
    <x v="1116"/>
    <x v="1064"/>
    <x v="39"/>
    <x v="8"/>
    <x v="1139"/>
    <x v="14"/>
    <n v="12.79"/>
    <n v="3"/>
    <x v="3"/>
    <n v="38.369999999999997"/>
    <n v="38.369999999999997"/>
    <n v="0"/>
    <x v="1"/>
    <x v="1150"/>
    <x v="0"/>
    <s v="Sep"/>
  </r>
  <r>
    <s v="84-20250604-96480"/>
    <x v="6"/>
    <x v="1117"/>
    <x v="1065"/>
    <x v="29"/>
    <x v="10"/>
    <x v="60"/>
    <x v="1"/>
    <n v="139.94"/>
    <n v="1"/>
    <x v="3"/>
    <n v="139.94"/>
    <n v="139.94"/>
    <n v="0"/>
    <x v="0"/>
    <x v="1151"/>
    <x v="1"/>
    <s v="Jun"/>
  </r>
  <r>
    <s v="FLO-20241218-75395"/>
    <x v="7"/>
    <x v="1118"/>
    <x v="1066"/>
    <x v="39"/>
    <x v="15"/>
    <x v="1140"/>
    <x v="9"/>
    <n v="47.45"/>
    <n v="8"/>
    <x v="0"/>
    <n v="379.6"/>
    <n v="360.62"/>
    <n v="18.980000000000018"/>
    <x v="6"/>
    <x v="1152"/>
    <x v="0"/>
    <s v="Dec"/>
  </r>
  <r>
    <s v="84-20240820-58208"/>
    <x v="6"/>
    <x v="1119"/>
    <x v="1067"/>
    <x v="39"/>
    <x v="13"/>
    <x v="1141"/>
    <x v="16"/>
    <n v="357.22"/>
    <n v="10"/>
    <x v="1"/>
    <n v="3572.2"/>
    <n v="3036.37"/>
    <n v="535.82999999999993"/>
    <x v="4"/>
    <x v="1153"/>
    <x v="0"/>
    <s v="Aug"/>
  </r>
  <r>
    <s v="ACE-20240701-78955"/>
    <x v="4"/>
    <x v="1120"/>
    <x v="1068"/>
    <x v="5"/>
    <x v="0"/>
    <x v="1142"/>
    <x v="8"/>
    <n v="146.41"/>
    <n v="60"/>
    <x v="1"/>
    <n v="8784.6"/>
    <n v="7466.91"/>
    <n v="1317.6900000000005"/>
    <x v="5"/>
    <x v="1154"/>
    <x v="0"/>
    <s v="Jul"/>
  </r>
  <r>
    <s v="WAL-20240821-96919"/>
    <x v="10"/>
    <x v="1121"/>
    <x v="1069"/>
    <x v="57"/>
    <x v="0"/>
    <x v="1143"/>
    <x v="21"/>
    <n v="301.16000000000003"/>
    <n v="2"/>
    <x v="9"/>
    <n v="602.32000000000005"/>
    <n v="590.27"/>
    <n v="12.050000000000068"/>
    <x v="4"/>
    <x v="1155"/>
    <x v="0"/>
    <s v="Aug"/>
  </r>
  <r>
    <s v="MEN-20240324-84684"/>
    <x v="5"/>
    <x v="1122"/>
    <x v="1070"/>
    <x v="35"/>
    <x v="14"/>
    <x v="1144"/>
    <x v="13"/>
    <n v="176.76"/>
    <n v="20"/>
    <x v="2"/>
    <n v="3535.2"/>
    <n v="2651.4"/>
    <n v="883.79999999999973"/>
    <x v="3"/>
    <x v="1156"/>
    <x v="0"/>
    <s v="Mar"/>
  </r>
  <r>
    <s v="MEN-20250201-61998"/>
    <x v="5"/>
    <x v="1123"/>
    <x v="1071"/>
    <x v="22"/>
    <x v="3"/>
    <x v="1145"/>
    <x v="13"/>
    <n v="37.22"/>
    <n v="4"/>
    <x v="3"/>
    <n v="148.88"/>
    <n v="148.88"/>
    <n v="0"/>
    <x v="1"/>
    <x v="1157"/>
    <x v="1"/>
    <s v="Feb"/>
  </r>
  <r>
    <s v="LOW-20240604-60556"/>
    <x v="1"/>
    <x v="1124"/>
    <x v="615"/>
    <x v="4"/>
    <x v="15"/>
    <x v="1146"/>
    <x v="3"/>
    <n v="314.74"/>
    <n v="2"/>
    <x v="3"/>
    <n v="629.48"/>
    <n v="629.48"/>
    <n v="0"/>
    <x v="1"/>
    <x v="1158"/>
    <x v="0"/>
    <s v="Jun"/>
  </r>
  <r>
    <s v="ACE-20241107-66794"/>
    <x v="4"/>
    <x v="1125"/>
    <x v="1072"/>
    <x v="10"/>
    <x v="6"/>
    <x v="1147"/>
    <x v="16"/>
    <n v="240.5"/>
    <n v="1"/>
    <x v="5"/>
    <n v="240.5"/>
    <n v="216.45"/>
    <n v="24.050000000000011"/>
    <x v="4"/>
    <x v="1159"/>
    <x v="0"/>
    <s v="Nov"/>
  </r>
  <r>
    <s v="MEN-20250605-69035"/>
    <x v="5"/>
    <x v="1126"/>
    <x v="1073"/>
    <x v="9"/>
    <x v="11"/>
    <x v="1148"/>
    <x v="4"/>
    <n v="797.23"/>
    <n v="10"/>
    <x v="18"/>
    <n v="7972.3"/>
    <n v="6138.67"/>
    <n v="1833.63"/>
    <x v="0"/>
    <x v="1160"/>
    <x v="1"/>
    <s v="Jun"/>
  </r>
  <r>
    <s v="COS-20250405-95838"/>
    <x v="8"/>
    <x v="1127"/>
    <x v="1074"/>
    <x v="51"/>
    <x v="20"/>
    <x v="1149"/>
    <x v="12"/>
    <n v="2563.1799999999998"/>
    <n v="1"/>
    <x v="3"/>
    <n v="2563.1799999999998"/>
    <n v="2563.1799999999998"/>
    <n v="0"/>
    <x v="0"/>
    <x v="1161"/>
    <x v="1"/>
    <s v="Apr"/>
  </r>
  <r>
    <s v="HAR-20250107-16684"/>
    <x v="2"/>
    <x v="1128"/>
    <x v="1075"/>
    <x v="42"/>
    <x v="20"/>
    <x v="1150"/>
    <x v="14"/>
    <n v="425.52"/>
    <n v="12"/>
    <x v="1"/>
    <n v="5106.24"/>
    <n v="4340.3"/>
    <n v="765.9399999999996"/>
    <x v="3"/>
    <x v="1162"/>
    <x v="1"/>
    <s v="Jan"/>
  </r>
  <r>
    <s v="ACE-20240926-85026"/>
    <x v="4"/>
    <x v="1129"/>
    <x v="1076"/>
    <x v="34"/>
    <x v="11"/>
    <x v="1151"/>
    <x v="15"/>
    <n v="14.84"/>
    <n v="25"/>
    <x v="18"/>
    <n v="371"/>
    <n v="285.67"/>
    <n v="85.329999999999984"/>
    <x v="4"/>
    <x v="1163"/>
    <x v="0"/>
    <s v="Sep"/>
  </r>
  <r>
    <s v="COS-20240424-61749"/>
    <x v="8"/>
    <x v="1130"/>
    <x v="1077"/>
    <x v="37"/>
    <x v="12"/>
    <x v="1152"/>
    <x v="15"/>
    <n v="1054.75"/>
    <n v="2"/>
    <x v="3"/>
    <n v="2109.5"/>
    <n v="2109.5"/>
    <n v="0"/>
    <x v="1"/>
    <x v="1164"/>
    <x v="0"/>
    <s v="Apr"/>
  </r>
  <r>
    <s v="FLO-20241220-55458"/>
    <x v="7"/>
    <x v="1131"/>
    <x v="1078"/>
    <x v="56"/>
    <x v="12"/>
    <x v="1153"/>
    <x v="8"/>
    <n v="180.67"/>
    <n v="8"/>
    <x v="3"/>
    <n v="1445.36"/>
    <n v="1445.36"/>
    <n v="0"/>
    <x v="1"/>
    <x v="1165"/>
    <x v="0"/>
    <s v="Dec"/>
  </r>
  <r>
    <s v="THE-20240609-13376"/>
    <x v="9"/>
    <x v="1132"/>
    <x v="1079"/>
    <x v="32"/>
    <x v="17"/>
    <x v="1154"/>
    <x v="15"/>
    <n v="2378.48"/>
    <n v="8"/>
    <x v="5"/>
    <n v="19027.84"/>
    <n v="17125.060000000001"/>
    <n v="1902.7799999999988"/>
    <x v="5"/>
    <x v="1166"/>
    <x v="0"/>
    <s v="Jun"/>
  </r>
  <r>
    <s v="HAR-20241023-87756"/>
    <x v="2"/>
    <x v="1133"/>
    <x v="1080"/>
    <x v="24"/>
    <x v="18"/>
    <x v="1155"/>
    <x v="6"/>
    <n v="160.19999999999999"/>
    <n v="75"/>
    <x v="2"/>
    <n v="12015"/>
    <n v="9011.25"/>
    <n v="3003.75"/>
    <x v="2"/>
    <x v="1167"/>
    <x v="0"/>
    <s v="Oct"/>
  </r>
  <r>
    <s v="MEN-20250501-88470"/>
    <x v="5"/>
    <x v="1134"/>
    <x v="1081"/>
    <x v="55"/>
    <x v="18"/>
    <x v="1156"/>
    <x v="4"/>
    <n v="128.57"/>
    <n v="15"/>
    <x v="3"/>
    <n v="1928.55"/>
    <n v="1928.55"/>
    <n v="0"/>
    <x v="4"/>
    <x v="1168"/>
    <x v="1"/>
    <s v="May"/>
  </r>
  <r>
    <s v="WAL-20240922-32586"/>
    <x v="10"/>
    <x v="1135"/>
    <x v="1082"/>
    <x v="16"/>
    <x v="10"/>
    <x v="1157"/>
    <x v="0"/>
    <n v="3.05"/>
    <n v="310"/>
    <x v="6"/>
    <n v="945.5"/>
    <n v="756.4"/>
    <n v="189.10000000000002"/>
    <x v="2"/>
    <x v="1169"/>
    <x v="0"/>
    <s v="Sep"/>
  </r>
  <r>
    <s v="WAL-20250524-26835"/>
    <x v="10"/>
    <x v="1136"/>
    <x v="1083"/>
    <x v="44"/>
    <x v="4"/>
    <x v="1158"/>
    <x v="5"/>
    <n v="598.30999999999995"/>
    <n v="5"/>
    <x v="0"/>
    <n v="2991.55"/>
    <n v="2841.97"/>
    <n v="149.58000000000038"/>
    <x v="4"/>
    <x v="1170"/>
    <x v="1"/>
    <s v="May"/>
  </r>
  <r>
    <s v="CON-20250611-64293"/>
    <x v="3"/>
    <x v="1137"/>
    <x v="1084"/>
    <x v="19"/>
    <x v="15"/>
    <x v="1159"/>
    <x v="3"/>
    <n v="653.98"/>
    <n v="10"/>
    <x v="0"/>
    <n v="6539.8"/>
    <n v="6212.81"/>
    <n v="326.98999999999978"/>
    <x v="3"/>
    <x v="1171"/>
    <x v="1"/>
    <s v="Jun"/>
  </r>
  <r>
    <s v="LOW-20240715-72246"/>
    <x v="1"/>
    <x v="1138"/>
    <x v="1085"/>
    <x v="35"/>
    <x v="18"/>
    <x v="1160"/>
    <x v="13"/>
    <n v="1434.5"/>
    <n v="15"/>
    <x v="1"/>
    <n v="21517.5"/>
    <n v="18289.88"/>
    <n v="3227.619999999999"/>
    <x v="7"/>
    <x v="1172"/>
    <x v="0"/>
    <s v="Jul"/>
  </r>
  <r>
    <s v="84-20250209-54611"/>
    <x v="6"/>
    <x v="1139"/>
    <x v="1086"/>
    <x v="2"/>
    <x v="3"/>
    <x v="1161"/>
    <x v="15"/>
    <n v="216.35"/>
    <n v="10"/>
    <x v="3"/>
    <n v="2163.5"/>
    <n v="2163.5"/>
    <n v="0"/>
    <x v="3"/>
    <x v="1173"/>
    <x v="1"/>
    <s v="Feb"/>
  </r>
  <r>
    <s v="THE-20241128-28886"/>
    <x v="9"/>
    <x v="1140"/>
    <x v="481"/>
    <x v="39"/>
    <x v="3"/>
    <x v="1162"/>
    <x v="10"/>
    <n v="1104.17"/>
    <n v="3"/>
    <x v="3"/>
    <n v="3312.51"/>
    <n v="3312.51"/>
    <n v="0"/>
    <x v="5"/>
    <x v="1174"/>
    <x v="0"/>
    <s v="Nov"/>
  </r>
  <r>
    <s v="COS-20240309-30804"/>
    <x v="8"/>
    <x v="1141"/>
    <x v="1087"/>
    <x v="43"/>
    <x v="8"/>
    <x v="1163"/>
    <x v="5"/>
    <n v="792.02"/>
    <n v="12"/>
    <x v="1"/>
    <n v="9504.24"/>
    <n v="8078.6"/>
    <n v="1425.6399999999994"/>
    <x v="6"/>
    <x v="1175"/>
    <x v="0"/>
    <s v="Mar"/>
  </r>
  <r>
    <s v="MEN-20250324-94868"/>
    <x v="5"/>
    <x v="1142"/>
    <x v="1088"/>
    <x v="22"/>
    <x v="17"/>
    <x v="1164"/>
    <x v="10"/>
    <n v="4.72"/>
    <n v="26"/>
    <x v="12"/>
    <n v="122.72"/>
    <n v="107.99"/>
    <n v="14.730000000000004"/>
    <x v="5"/>
    <x v="1176"/>
    <x v="1"/>
    <s v="Mar"/>
  </r>
  <r>
    <s v="HAR-20240914-13348"/>
    <x v="2"/>
    <x v="1143"/>
    <x v="1089"/>
    <x v="34"/>
    <x v="13"/>
    <x v="1165"/>
    <x v="11"/>
    <n v="164.2"/>
    <n v="1"/>
    <x v="3"/>
    <n v="164.2"/>
    <n v="164.2"/>
    <n v="0"/>
    <x v="2"/>
    <x v="1177"/>
    <x v="0"/>
    <s v="Sep"/>
  </r>
  <r>
    <s v="FLO-20250526-92940"/>
    <x v="7"/>
    <x v="1144"/>
    <x v="1090"/>
    <x v="48"/>
    <x v="6"/>
    <x v="1166"/>
    <x v="4"/>
    <n v="16.989999999999998"/>
    <n v="12"/>
    <x v="4"/>
    <n v="203.88"/>
    <n v="167.18"/>
    <n v="36.699999999999989"/>
    <x v="6"/>
    <x v="1178"/>
    <x v="1"/>
    <s v="May"/>
  </r>
  <r>
    <s v="ACE-20240226-88138"/>
    <x v="4"/>
    <x v="1145"/>
    <x v="1091"/>
    <x v="47"/>
    <x v="15"/>
    <x v="1167"/>
    <x v="17"/>
    <n v="365.03"/>
    <n v="12"/>
    <x v="1"/>
    <n v="4380.3599999999997"/>
    <n v="3723.31"/>
    <n v="657.04999999999973"/>
    <x v="6"/>
    <x v="1179"/>
    <x v="0"/>
    <s v="Feb"/>
  </r>
  <r>
    <s v="HAR-20250215-34620"/>
    <x v="2"/>
    <x v="1146"/>
    <x v="1092"/>
    <x v="29"/>
    <x v="2"/>
    <x v="1168"/>
    <x v="12"/>
    <n v="301.92"/>
    <n v="10"/>
    <x v="0"/>
    <n v="3019.2"/>
    <n v="2868.24"/>
    <n v="150.96000000000004"/>
    <x v="0"/>
    <x v="1180"/>
    <x v="1"/>
    <s v="Feb"/>
  </r>
  <r>
    <s v="MEN-20250323-13057"/>
    <x v="5"/>
    <x v="1147"/>
    <x v="1093"/>
    <x v="2"/>
    <x v="16"/>
    <x v="1169"/>
    <x v="13"/>
    <n v="548.1"/>
    <n v="4"/>
    <x v="3"/>
    <n v="2192.4"/>
    <n v="2192.4"/>
    <n v="0"/>
    <x v="4"/>
    <x v="1181"/>
    <x v="1"/>
    <s v="Mar"/>
  </r>
  <r>
    <s v="FLO-20250117-92247"/>
    <x v="7"/>
    <x v="1148"/>
    <x v="1094"/>
    <x v="22"/>
    <x v="20"/>
    <x v="1170"/>
    <x v="20"/>
    <n v="646.77"/>
    <n v="40"/>
    <x v="6"/>
    <n v="25870.799999999999"/>
    <n v="20696.64"/>
    <n v="5174.16"/>
    <x v="6"/>
    <x v="1182"/>
    <x v="1"/>
    <s v="Jan"/>
  </r>
  <r>
    <s v="CON-20240523-52087"/>
    <x v="3"/>
    <x v="1149"/>
    <x v="1095"/>
    <x v="26"/>
    <x v="9"/>
    <x v="60"/>
    <x v="6"/>
    <n v="1018.55"/>
    <n v="4"/>
    <x v="3"/>
    <n v="4074.2"/>
    <n v="4074.2"/>
    <n v="0"/>
    <x v="3"/>
    <x v="1183"/>
    <x v="0"/>
    <s v="May"/>
  </r>
  <r>
    <s v="THE-20250125-42179"/>
    <x v="9"/>
    <x v="1150"/>
    <x v="1096"/>
    <x v="1"/>
    <x v="14"/>
    <x v="1171"/>
    <x v="15"/>
    <n v="479.59"/>
    <n v="6"/>
    <x v="1"/>
    <n v="2877.54"/>
    <n v="2445.91"/>
    <n v="431.63000000000011"/>
    <x v="2"/>
    <x v="1184"/>
    <x v="1"/>
    <s v="Jan"/>
  </r>
  <r>
    <s v="HAR-20241028-66386"/>
    <x v="2"/>
    <x v="1151"/>
    <x v="1097"/>
    <x v="58"/>
    <x v="9"/>
    <x v="1172"/>
    <x v="12"/>
    <n v="776.21"/>
    <n v="2"/>
    <x v="3"/>
    <n v="1552.42"/>
    <n v="1552.42"/>
    <n v="0"/>
    <x v="5"/>
    <x v="1185"/>
    <x v="0"/>
    <s v="Oct"/>
  </r>
  <r>
    <s v="DO-20250430-39495"/>
    <x v="0"/>
    <x v="1152"/>
    <x v="1098"/>
    <x v="59"/>
    <x v="3"/>
    <x v="1173"/>
    <x v="8"/>
    <n v="306.11"/>
    <n v="100"/>
    <x v="11"/>
    <n v="30611"/>
    <n v="22039.919999999998"/>
    <n v="8571.0800000000017"/>
    <x v="4"/>
    <x v="1186"/>
    <x v="1"/>
    <s v="Apr"/>
  </r>
  <r>
    <s v="WAL-20240625-29124"/>
    <x v="11"/>
    <x v="1153"/>
    <x v="1099"/>
    <x v="3"/>
    <x v="11"/>
    <x v="1174"/>
    <x v="3"/>
    <n v="44.38"/>
    <n v="1"/>
    <x v="3"/>
    <n v="44.38"/>
    <n v="44.38"/>
    <n v="0"/>
    <x v="2"/>
    <x v="1187"/>
    <x v="0"/>
    <s v="Jun"/>
  </r>
  <r>
    <s v="FLO-20250514-76805"/>
    <x v="7"/>
    <x v="1154"/>
    <x v="1100"/>
    <x v="42"/>
    <x v="14"/>
    <x v="1175"/>
    <x v="19"/>
    <n v="1112.6300000000001"/>
    <n v="30"/>
    <x v="7"/>
    <n v="33378.9"/>
    <n v="32377.53"/>
    <n v="1001.3700000000026"/>
    <x v="5"/>
    <x v="1188"/>
    <x v="1"/>
    <s v="May"/>
  </r>
  <r>
    <s v="HAR-20250711-53789"/>
    <x v="2"/>
    <x v="1155"/>
    <x v="1101"/>
    <x v="53"/>
    <x v="1"/>
    <x v="1176"/>
    <x v="15"/>
    <n v="353.71"/>
    <n v="5"/>
    <x v="0"/>
    <n v="1768.55"/>
    <n v="1680.12"/>
    <n v="88.430000000000064"/>
    <x v="4"/>
    <x v="1189"/>
    <x v="1"/>
    <s v="Jul"/>
  </r>
  <r>
    <s v="MEN-20240724-27783"/>
    <x v="5"/>
    <x v="1156"/>
    <x v="1102"/>
    <x v="7"/>
    <x v="6"/>
    <x v="1177"/>
    <x v="11"/>
    <n v="122.83"/>
    <n v="2"/>
    <x v="3"/>
    <n v="245.66"/>
    <n v="245.66"/>
    <n v="0"/>
    <x v="5"/>
    <x v="1190"/>
    <x v="0"/>
    <s v="Jul"/>
  </r>
  <r>
    <s v="LOW-20250616-12822"/>
    <x v="1"/>
    <x v="1157"/>
    <x v="1103"/>
    <x v="36"/>
    <x v="16"/>
    <x v="1178"/>
    <x v="8"/>
    <n v="936.58"/>
    <n v="2"/>
    <x v="3"/>
    <n v="1873.16"/>
    <n v="1873.16"/>
    <n v="0"/>
    <x v="4"/>
    <x v="1191"/>
    <x v="1"/>
    <s v="Jun"/>
  </r>
  <r>
    <s v="ACE-20240705-48454"/>
    <x v="4"/>
    <x v="1158"/>
    <x v="1104"/>
    <x v="49"/>
    <x v="13"/>
    <x v="1179"/>
    <x v="2"/>
    <n v="212.95"/>
    <n v="5"/>
    <x v="0"/>
    <n v="1064.75"/>
    <n v="1011.51"/>
    <n v="53.240000000000009"/>
    <x v="3"/>
    <x v="1192"/>
    <x v="0"/>
    <s v="Jul"/>
  </r>
  <r>
    <s v="ACE-20241122-58108"/>
    <x v="4"/>
    <x v="1159"/>
    <x v="1105"/>
    <x v="50"/>
    <x v="1"/>
    <x v="1180"/>
    <x v="18"/>
    <n v="1210.6099999999999"/>
    <n v="8"/>
    <x v="3"/>
    <n v="9684.8799999999992"/>
    <n v="9684.8799999999992"/>
    <n v="0"/>
    <x v="1"/>
    <x v="1193"/>
    <x v="0"/>
    <s v="Nov"/>
  </r>
  <r>
    <s v="HAR-20241007-33724"/>
    <x v="2"/>
    <x v="1160"/>
    <x v="1106"/>
    <x v="40"/>
    <x v="10"/>
    <x v="1181"/>
    <x v="14"/>
    <n v="653.83000000000004"/>
    <n v="3"/>
    <x v="3"/>
    <n v="1961.49"/>
    <n v="1961.49"/>
    <n v="0"/>
    <x v="4"/>
    <x v="1194"/>
    <x v="0"/>
    <s v="Oct"/>
  </r>
  <r>
    <s v="LOW-20250525-66581"/>
    <x v="1"/>
    <x v="1161"/>
    <x v="1107"/>
    <x v="57"/>
    <x v="10"/>
    <x v="1182"/>
    <x v="18"/>
    <n v="91.77"/>
    <n v="30"/>
    <x v="1"/>
    <n v="2753.1"/>
    <n v="2340.13"/>
    <n v="412.9699999999998"/>
    <x v="1"/>
    <x v="1195"/>
    <x v="1"/>
    <s v="May"/>
  </r>
  <r>
    <s v="LOW-20241205-40081"/>
    <x v="1"/>
    <x v="1162"/>
    <x v="1108"/>
    <x v="55"/>
    <x v="10"/>
    <x v="1183"/>
    <x v="12"/>
    <n v="790.21"/>
    <n v="25"/>
    <x v="1"/>
    <n v="19755.25"/>
    <n v="16791.96"/>
    <n v="2963.2900000000009"/>
    <x v="3"/>
    <x v="1196"/>
    <x v="0"/>
    <s v="Dec"/>
  </r>
  <r>
    <s v="DO-20240917-52977"/>
    <x v="0"/>
    <x v="1163"/>
    <x v="1109"/>
    <x v="11"/>
    <x v="3"/>
    <x v="1184"/>
    <x v="11"/>
    <n v="261.33999999999997"/>
    <n v="25"/>
    <x v="6"/>
    <n v="6533.5"/>
    <n v="5226.8"/>
    <n v="1306.6999999999998"/>
    <x v="5"/>
    <x v="1197"/>
    <x v="0"/>
    <s v="Sep"/>
  </r>
  <r>
    <s v="COS-20250617-96355"/>
    <x v="8"/>
    <x v="1164"/>
    <x v="1110"/>
    <x v="18"/>
    <x v="9"/>
    <x v="1185"/>
    <x v="10"/>
    <n v="107.59"/>
    <n v="4"/>
    <x v="7"/>
    <n v="430.36"/>
    <n v="417.45"/>
    <n v="12.910000000000025"/>
    <x v="5"/>
    <x v="1198"/>
    <x v="1"/>
    <s v="Jun"/>
  </r>
  <r>
    <s v="84-20240701-68683"/>
    <x v="6"/>
    <x v="1165"/>
    <x v="651"/>
    <x v="13"/>
    <x v="11"/>
    <x v="1186"/>
    <x v="9"/>
    <n v="140.30000000000001"/>
    <n v="3"/>
    <x v="14"/>
    <n v="420.9"/>
    <n v="387.23"/>
    <n v="33.669999999999959"/>
    <x v="6"/>
    <x v="1199"/>
    <x v="0"/>
    <s v="Jul"/>
  </r>
  <r>
    <s v="84-20250524-71457"/>
    <x v="6"/>
    <x v="1166"/>
    <x v="1111"/>
    <x v="43"/>
    <x v="0"/>
    <x v="1187"/>
    <x v="0"/>
    <n v="292.95999999999998"/>
    <n v="12"/>
    <x v="1"/>
    <n v="3515.52"/>
    <n v="2988.19"/>
    <n v="527.32999999999993"/>
    <x v="3"/>
    <x v="1200"/>
    <x v="1"/>
    <s v="May"/>
  </r>
  <r>
    <s v="FLO-20240424-86448"/>
    <x v="7"/>
    <x v="1167"/>
    <x v="1112"/>
    <x v="25"/>
    <x v="0"/>
    <x v="1188"/>
    <x v="3"/>
    <n v="1873.21"/>
    <n v="20"/>
    <x v="5"/>
    <n v="37464.199999999997"/>
    <n v="33717.78"/>
    <n v="3746.4199999999983"/>
    <x v="3"/>
    <x v="1201"/>
    <x v="0"/>
    <s v="Apr"/>
  </r>
  <r>
    <s v="DO-20250514-82913"/>
    <x v="0"/>
    <x v="1168"/>
    <x v="1113"/>
    <x v="37"/>
    <x v="6"/>
    <x v="1189"/>
    <x v="1"/>
    <n v="151.97999999999999"/>
    <n v="8"/>
    <x v="5"/>
    <n v="1215.8399999999999"/>
    <n v="1094.26"/>
    <n v="121.57999999999993"/>
    <x v="4"/>
    <x v="1202"/>
    <x v="1"/>
    <s v="May"/>
  </r>
  <r>
    <s v="ACE-20241116-25898"/>
    <x v="4"/>
    <x v="1169"/>
    <x v="1114"/>
    <x v="15"/>
    <x v="7"/>
    <x v="1190"/>
    <x v="10"/>
    <n v="202.65"/>
    <n v="10"/>
    <x v="0"/>
    <n v="2026.5"/>
    <n v="1925.17"/>
    <n v="101.32999999999993"/>
    <x v="5"/>
    <x v="1203"/>
    <x v="0"/>
    <s v="Nov"/>
  </r>
  <r>
    <s v="COS-20240308-76345"/>
    <x v="8"/>
    <x v="1170"/>
    <x v="1115"/>
    <x v="40"/>
    <x v="11"/>
    <x v="1191"/>
    <x v="12"/>
    <n v="584.64"/>
    <n v="15"/>
    <x v="1"/>
    <n v="8769.6"/>
    <n v="7454.16"/>
    <n v="1315.4400000000005"/>
    <x v="1"/>
    <x v="1204"/>
    <x v="0"/>
    <s v="Mar"/>
  </r>
  <r>
    <s v="CON-20250123-13749"/>
    <x v="3"/>
    <x v="1171"/>
    <x v="1116"/>
    <x v="47"/>
    <x v="16"/>
    <x v="1192"/>
    <x v="18"/>
    <n v="2701.64"/>
    <n v="1"/>
    <x v="3"/>
    <n v="2701.64"/>
    <n v="2701.64"/>
    <n v="0"/>
    <x v="4"/>
    <x v="1205"/>
    <x v="1"/>
    <s v="Jan"/>
  </r>
  <r>
    <s v="ACE-20240901-16440"/>
    <x v="4"/>
    <x v="1172"/>
    <x v="1117"/>
    <x v="24"/>
    <x v="15"/>
    <x v="1193"/>
    <x v="6"/>
    <n v="2728.01"/>
    <n v="5"/>
    <x v="0"/>
    <n v="13640.05"/>
    <n v="12958.05"/>
    <n v="682"/>
    <x v="5"/>
    <x v="1206"/>
    <x v="0"/>
    <s v="Sep"/>
  </r>
  <r>
    <s v="84-20240801-15080"/>
    <x v="6"/>
    <x v="1173"/>
    <x v="1118"/>
    <x v="48"/>
    <x v="2"/>
    <x v="60"/>
    <x v="21"/>
    <n v="1138.4000000000001"/>
    <n v="12"/>
    <x v="3"/>
    <n v="13660.8"/>
    <n v="13660.8"/>
    <n v="0"/>
    <x v="5"/>
    <x v="1207"/>
    <x v="0"/>
    <s v="Aug"/>
  </r>
  <r>
    <s v="COS-20240713-62811"/>
    <x v="8"/>
    <x v="8"/>
    <x v="8"/>
    <x v="8"/>
    <x v="0"/>
    <x v="1194"/>
    <x v="13"/>
    <n v="602.64"/>
    <n v="40"/>
    <x v="16"/>
    <n v="24105.599999999999"/>
    <n v="18802.37"/>
    <n v="5303.23"/>
    <x v="4"/>
    <x v="1208"/>
    <x v="0"/>
    <s v="Jul"/>
  </r>
  <r>
    <s v="HAR-20250205-44656"/>
    <x v="2"/>
    <x v="1174"/>
    <x v="1119"/>
    <x v="35"/>
    <x v="5"/>
    <x v="1195"/>
    <x v="1"/>
    <n v="456.87"/>
    <n v="4"/>
    <x v="3"/>
    <n v="1827.48"/>
    <n v="1827.48"/>
    <n v="0"/>
    <x v="0"/>
    <x v="1209"/>
    <x v="1"/>
    <s v="Feb"/>
  </r>
  <r>
    <s v="MEN-20240824-94347"/>
    <x v="5"/>
    <x v="1175"/>
    <x v="1120"/>
    <x v="9"/>
    <x v="10"/>
    <x v="1196"/>
    <x v="7"/>
    <n v="519.03"/>
    <n v="30"/>
    <x v="5"/>
    <n v="15570.9"/>
    <n v="14013.81"/>
    <n v="1557.0900000000001"/>
    <x v="3"/>
    <x v="1210"/>
    <x v="0"/>
    <s v="Aug"/>
  </r>
  <r>
    <s v="DO-20250111-17780"/>
    <x v="0"/>
    <x v="1176"/>
    <x v="1121"/>
    <x v="16"/>
    <x v="20"/>
    <x v="1197"/>
    <x v="7"/>
    <n v="1188.22"/>
    <n v="6"/>
    <x v="3"/>
    <n v="7129.32"/>
    <n v="7129.32"/>
    <n v="0"/>
    <x v="7"/>
    <x v="1211"/>
    <x v="1"/>
    <s v="Jan"/>
  </r>
  <r>
    <s v="WAL-20240328-77048"/>
    <x v="10"/>
    <x v="1177"/>
    <x v="1122"/>
    <x v="18"/>
    <x v="10"/>
    <x v="1198"/>
    <x v="20"/>
    <n v="1147.07"/>
    <n v="8"/>
    <x v="3"/>
    <n v="9176.56"/>
    <n v="9176.56"/>
    <n v="0"/>
    <x v="4"/>
    <x v="1212"/>
    <x v="0"/>
    <s v="Mar"/>
  </r>
  <r>
    <s v="LOW-20250608-37746"/>
    <x v="1"/>
    <x v="1178"/>
    <x v="1123"/>
    <x v="15"/>
    <x v="15"/>
    <x v="1199"/>
    <x v="12"/>
    <n v="3.87"/>
    <n v="313"/>
    <x v="0"/>
    <n v="1211.31"/>
    <n v="1150.74"/>
    <n v="60.569999999999936"/>
    <x v="5"/>
    <x v="1213"/>
    <x v="1"/>
    <s v="Jun"/>
  </r>
  <r>
    <s v="CON-20250803-31414"/>
    <x v="3"/>
    <x v="1179"/>
    <x v="1124"/>
    <x v="58"/>
    <x v="20"/>
    <x v="1200"/>
    <x v="1"/>
    <n v="2381.84"/>
    <n v="4"/>
    <x v="5"/>
    <n v="9527.36"/>
    <n v="8574.6200000000008"/>
    <n v="952.73999999999978"/>
    <x v="4"/>
    <x v="1214"/>
    <x v="1"/>
    <s v="Aug"/>
  </r>
  <r>
    <s v="THE-20250724-52107"/>
    <x v="9"/>
    <x v="1180"/>
    <x v="1125"/>
    <x v="13"/>
    <x v="17"/>
    <x v="1201"/>
    <x v="3"/>
    <n v="98.3"/>
    <n v="10"/>
    <x v="5"/>
    <n v="983"/>
    <n v="884.7"/>
    <n v="98.299999999999955"/>
    <x v="3"/>
    <x v="1215"/>
    <x v="1"/>
    <s v="Jul"/>
  </r>
  <r>
    <s v="HAR-20240514-30970"/>
    <x v="2"/>
    <x v="1181"/>
    <x v="707"/>
    <x v="12"/>
    <x v="15"/>
    <x v="1202"/>
    <x v="16"/>
    <n v="332.49"/>
    <n v="4"/>
    <x v="0"/>
    <n v="1329.96"/>
    <n v="1263.46"/>
    <n v="66.5"/>
    <x v="0"/>
    <x v="1216"/>
    <x v="0"/>
    <s v="May"/>
  </r>
  <r>
    <s v="FLO-20250806-72143"/>
    <x v="7"/>
    <x v="1182"/>
    <x v="1126"/>
    <x v="42"/>
    <x v="7"/>
    <x v="1203"/>
    <x v="10"/>
    <n v="0.82"/>
    <n v="155"/>
    <x v="2"/>
    <n v="127.1"/>
    <n v="95.32"/>
    <n v="31.78"/>
    <x v="3"/>
    <x v="1217"/>
    <x v="1"/>
    <s v="Aug"/>
  </r>
  <r>
    <s v="MEN-20240427-90495"/>
    <x v="5"/>
    <x v="8"/>
    <x v="8"/>
    <x v="8"/>
    <x v="12"/>
    <x v="1204"/>
    <x v="20"/>
    <n v="740.52"/>
    <n v="40"/>
    <x v="1"/>
    <n v="29620.799999999999"/>
    <n v="25177.68"/>
    <n v="4443.119999999999"/>
    <x v="1"/>
    <x v="1218"/>
    <x v="0"/>
    <s v="Apr"/>
  </r>
  <r>
    <s v="COS-20240326-95454"/>
    <x v="8"/>
    <x v="1183"/>
    <x v="1127"/>
    <x v="52"/>
    <x v="18"/>
    <x v="1205"/>
    <x v="1"/>
    <n v="237.96"/>
    <n v="100"/>
    <x v="17"/>
    <n v="23796"/>
    <n v="16657.2"/>
    <n v="7138.7999999999993"/>
    <x v="5"/>
    <x v="1219"/>
    <x v="0"/>
    <s v="Mar"/>
  </r>
  <r>
    <s v="84-20250126-83421"/>
    <x v="6"/>
    <x v="1184"/>
    <x v="1128"/>
    <x v="21"/>
    <x v="10"/>
    <x v="1206"/>
    <x v="17"/>
    <n v="1029.8599999999999"/>
    <n v="60"/>
    <x v="2"/>
    <n v="61791.6"/>
    <n v="46343.7"/>
    <n v="15447.900000000001"/>
    <x v="5"/>
    <x v="1220"/>
    <x v="1"/>
    <s v="Jan"/>
  </r>
  <r>
    <s v="ACE-20250310-90973"/>
    <x v="4"/>
    <x v="1185"/>
    <x v="1129"/>
    <x v="4"/>
    <x v="11"/>
    <x v="1207"/>
    <x v="11"/>
    <n v="677.48"/>
    <n v="20"/>
    <x v="6"/>
    <n v="13549.6"/>
    <n v="10839.68"/>
    <n v="2709.92"/>
    <x v="6"/>
    <x v="1221"/>
    <x v="1"/>
    <s v="Mar"/>
  </r>
  <r>
    <s v="COS-20240407-78230"/>
    <x v="8"/>
    <x v="1186"/>
    <x v="1130"/>
    <x v="40"/>
    <x v="15"/>
    <x v="1208"/>
    <x v="20"/>
    <n v="84.85"/>
    <n v="3"/>
    <x v="3"/>
    <n v="254.55"/>
    <n v="254.55"/>
    <n v="0"/>
    <x v="1"/>
    <x v="1222"/>
    <x v="0"/>
    <s v="Apr"/>
  </r>
  <r>
    <s v="LOW-20240906-57352"/>
    <x v="11"/>
    <x v="1187"/>
    <x v="1131"/>
    <x v="50"/>
    <x v="2"/>
    <x v="1209"/>
    <x v="3"/>
    <n v="440.68"/>
    <n v="8"/>
    <x v="3"/>
    <n v="3525.44"/>
    <n v="3525.44"/>
    <n v="0"/>
    <x v="7"/>
    <x v="1223"/>
    <x v="0"/>
    <s v="Sep"/>
  </r>
  <r>
    <s v="LOW-20250429-65521"/>
    <x v="1"/>
    <x v="1188"/>
    <x v="1132"/>
    <x v="13"/>
    <x v="18"/>
    <x v="1210"/>
    <x v="2"/>
    <n v="2786.47"/>
    <n v="25"/>
    <x v="3"/>
    <n v="69661.75"/>
    <n v="69661.75"/>
    <n v="0"/>
    <x v="3"/>
    <x v="1224"/>
    <x v="1"/>
    <s v="Apr"/>
  </r>
  <r>
    <s v="84-20240629-76982"/>
    <x v="6"/>
    <x v="1189"/>
    <x v="1133"/>
    <x v="5"/>
    <x v="6"/>
    <x v="1211"/>
    <x v="19"/>
    <n v="487.66"/>
    <n v="10"/>
    <x v="5"/>
    <n v="4876.6000000000004"/>
    <n v="4388.9399999999996"/>
    <n v="487.66000000000076"/>
    <x v="5"/>
    <x v="1225"/>
    <x v="0"/>
    <s v="Jun"/>
  </r>
  <r>
    <s v="FLO-20240708-18008"/>
    <x v="7"/>
    <x v="1190"/>
    <x v="1134"/>
    <x v="52"/>
    <x v="8"/>
    <x v="1212"/>
    <x v="5"/>
    <n v="2.6"/>
    <n v="260"/>
    <x v="4"/>
    <n v="676"/>
    <n v="554.32000000000005"/>
    <n v="121.67999999999995"/>
    <x v="0"/>
    <x v="1226"/>
    <x v="0"/>
    <s v="Jul"/>
  </r>
  <r>
    <s v="WAL-20250111-28533"/>
    <x v="10"/>
    <x v="1191"/>
    <x v="1135"/>
    <x v="27"/>
    <x v="20"/>
    <x v="1213"/>
    <x v="2"/>
    <n v="143.47999999999999"/>
    <n v="4"/>
    <x v="3"/>
    <n v="573.91999999999996"/>
    <n v="573.91999999999996"/>
    <n v="0"/>
    <x v="0"/>
    <x v="1227"/>
    <x v="1"/>
    <s v="Jan"/>
  </r>
  <r>
    <s v="84-20240503-45969"/>
    <x v="6"/>
    <x v="1192"/>
    <x v="1136"/>
    <x v="26"/>
    <x v="16"/>
    <x v="1214"/>
    <x v="8"/>
    <n v="633.51"/>
    <n v="15"/>
    <x v="5"/>
    <n v="9502.65"/>
    <n v="8552.39"/>
    <n v="950.26000000000022"/>
    <x v="3"/>
    <x v="1228"/>
    <x v="0"/>
    <s v="May"/>
  </r>
  <r>
    <s v="THE-20240616-84840"/>
    <x v="9"/>
    <x v="1193"/>
    <x v="1137"/>
    <x v="41"/>
    <x v="2"/>
    <x v="1215"/>
    <x v="9"/>
    <n v="1826"/>
    <n v="20"/>
    <x v="1"/>
    <n v="36520"/>
    <n v="31042"/>
    <n v="5478"/>
    <x v="4"/>
    <x v="1229"/>
    <x v="0"/>
    <s v="Jun"/>
  </r>
  <r>
    <s v="WAL-20240604-45294"/>
    <x v="10"/>
    <x v="1194"/>
    <x v="1138"/>
    <x v="22"/>
    <x v="16"/>
    <x v="1216"/>
    <x v="9"/>
    <n v="172.4"/>
    <n v="50"/>
    <x v="3"/>
    <n v="8620"/>
    <n v="8620"/>
    <n v="0"/>
    <x v="7"/>
    <x v="1230"/>
    <x v="0"/>
    <s v="Jun"/>
  </r>
  <r>
    <s v="FLO-20240819-29582"/>
    <x v="7"/>
    <x v="1195"/>
    <x v="1139"/>
    <x v="28"/>
    <x v="13"/>
    <x v="1217"/>
    <x v="2"/>
    <n v="1062.9000000000001"/>
    <n v="2"/>
    <x v="3"/>
    <n v="2125.8000000000002"/>
    <n v="2125.8000000000002"/>
    <n v="0"/>
    <x v="6"/>
    <x v="1231"/>
    <x v="0"/>
    <s v="Aug"/>
  </r>
  <r>
    <s v="DO-20240705-69343"/>
    <x v="0"/>
    <x v="1196"/>
    <x v="118"/>
    <x v="32"/>
    <x v="19"/>
    <x v="1218"/>
    <x v="17"/>
    <n v="1359.52"/>
    <n v="25"/>
    <x v="1"/>
    <n v="33988"/>
    <n v="28889.8"/>
    <n v="5098.2000000000007"/>
    <x v="6"/>
    <x v="1232"/>
    <x v="0"/>
    <s v="Jul"/>
  </r>
  <r>
    <s v="DO-20250725-33680"/>
    <x v="0"/>
    <x v="1197"/>
    <x v="1140"/>
    <x v="52"/>
    <x v="17"/>
    <x v="1219"/>
    <x v="8"/>
    <n v="1077.5999999999999"/>
    <n v="15"/>
    <x v="5"/>
    <n v="16164"/>
    <n v="14547.6"/>
    <n v="1616.3999999999996"/>
    <x v="5"/>
    <x v="1233"/>
    <x v="1"/>
    <s v="Jul"/>
  </r>
  <r>
    <s v="WAL-20250129-28546"/>
    <x v="10"/>
    <x v="1198"/>
    <x v="1141"/>
    <x v="10"/>
    <x v="14"/>
    <x v="1220"/>
    <x v="21"/>
    <n v="2631.61"/>
    <n v="2"/>
    <x v="8"/>
    <n v="5263.22"/>
    <n v="4894.79"/>
    <n v="368.43000000000029"/>
    <x v="6"/>
    <x v="1234"/>
    <x v="1"/>
    <s v="Jan"/>
  </r>
  <r>
    <s v="84-20240506-98399"/>
    <x v="6"/>
    <x v="1199"/>
    <x v="1142"/>
    <x v="26"/>
    <x v="18"/>
    <x v="1221"/>
    <x v="1"/>
    <n v="158.13"/>
    <n v="15"/>
    <x v="13"/>
    <n v="2371.9499999999998"/>
    <n v="2063.6"/>
    <n v="308.34999999999991"/>
    <x v="6"/>
    <x v="1235"/>
    <x v="0"/>
    <s v="May"/>
  </r>
  <r>
    <s v="DO-20240921-54428"/>
    <x v="0"/>
    <x v="1200"/>
    <x v="1143"/>
    <x v="0"/>
    <x v="1"/>
    <x v="1222"/>
    <x v="19"/>
    <n v="824.82"/>
    <n v="3"/>
    <x v="3"/>
    <n v="2474.46"/>
    <n v="2474.46"/>
    <n v="0"/>
    <x v="0"/>
    <x v="1236"/>
    <x v="0"/>
    <s v="Sep"/>
  </r>
  <r>
    <s v="84-20250514-16655"/>
    <x v="6"/>
    <x v="1201"/>
    <x v="1144"/>
    <x v="50"/>
    <x v="0"/>
    <x v="1223"/>
    <x v="0"/>
    <n v="538.65"/>
    <n v="8"/>
    <x v="3"/>
    <n v="4309.2"/>
    <n v="4309.2"/>
    <n v="0"/>
    <x v="6"/>
    <x v="1237"/>
    <x v="1"/>
    <s v="May"/>
  </r>
  <r>
    <s v="84-20241001-53473"/>
    <x v="6"/>
    <x v="1202"/>
    <x v="1145"/>
    <x v="36"/>
    <x v="17"/>
    <x v="1224"/>
    <x v="0"/>
    <n v="493.12"/>
    <n v="20"/>
    <x v="3"/>
    <n v="9862.4"/>
    <n v="9862.4"/>
    <n v="0"/>
    <x v="5"/>
    <x v="1238"/>
    <x v="0"/>
    <s v="Oct"/>
  </r>
  <r>
    <s v="THE-20240607-24443"/>
    <x v="9"/>
    <x v="1203"/>
    <x v="1146"/>
    <x v="27"/>
    <x v="2"/>
    <x v="1225"/>
    <x v="13"/>
    <n v="1.1200000000000001"/>
    <n v="257"/>
    <x v="2"/>
    <n v="287.83999999999997"/>
    <n v="215.88"/>
    <n v="71.95999999999998"/>
    <x v="4"/>
    <x v="1239"/>
    <x v="0"/>
    <s v="Jun"/>
  </r>
  <r>
    <s v="WAL-20250414-12939"/>
    <x v="10"/>
    <x v="1204"/>
    <x v="1147"/>
    <x v="59"/>
    <x v="5"/>
    <x v="1226"/>
    <x v="15"/>
    <n v="100.79"/>
    <n v="50"/>
    <x v="3"/>
    <n v="5039.5"/>
    <n v="5039.5"/>
    <n v="0"/>
    <x v="6"/>
    <x v="1240"/>
    <x v="1"/>
    <s v="Apr"/>
  </r>
  <r>
    <s v="LOW-20240509-95341"/>
    <x v="1"/>
    <x v="1205"/>
    <x v="1148"/>
    <x v="43"/>
    <x v="13"/>
    <x v="1227"/>
    <x v="2"/>
    <n v="1073.5999999999999"/>
    <n v="4"/>
    <x v="9"/>
    <n v="4294.3999999999996"/>
    <n v="4208.51"/>
    <n v="85.889999999999418"/>
    <x v="7"/>
    <x v="1241"/>
    <x v="0"/>
    <s v="May"/>
  </r>
  <r>
    <s v="DO-20250804-15843"/>
    <x v="0"/>
    <x v="1206"/>
    <x v="1149"/>
    <x v="7"/>
    <x v="2"/>
    <x v="1228"/>
    <x v="9"/>
    <n v="108.96"/>
    <n v="10"/>
    <x v="1"/>
    <n v="1089.5999999999999"/>
    <n v="926.16"/>
    <n v="163.43999999999994"/>
    <x v="5"/>
    <x v="1242"/>
    <x v="1"/>
    <s v="Aug"/>
  </r>
  <r>
    <s v="THE-20250528-24324"/>
    <x v="9"/>
    <x v="1207"/>
    <x v="1150"/>
    <x v="37"/>
    <x v="2"/>
    <x v="1229"/>
    <x v="12"/>
    <n v="671.77"/>
    <n v="3"/>
    <x v="9"/>
    <n v="2015.31"/>
    <n v="1975"/>
    <n v="40.309999999999945"/>
    <x v="1"/>
    <x v="1243"/>
    <x v="1"/>
    <s v="May"/>
  </r>
  <r>
    <s v="CON-20250617-35251"/>
    <x v="3"/>
    <x v="1208"/>
    <x v="1151"/>
    <x v="48"/>
    <x v="15"/>
    <x v="1230"/>
    <x v="8"/>
    <n v="2119.7600000000002"/>
    <n v="1"/>
    <x v="3"/>
    <n v="2119.7600000000002"/>
    <n v="2119.7600000000002"/>
    <n v="0"/>
    <x v="6"/>
    <x v="1244"/>
    <x v="1"/>
    <s v="Jun"/>
  </r>
  <r>
    <s v="CON-20240511-40496"/>
    <x v="3"/>
    <x v="1209"/>
    <x v="1152"/>
    <x v="30"/>
    <x v="13"/>
    <x v="1231"/>
    <x v="1"/>
    <n v="549.1"/>
    <n v="5"/>
    <x v="0"/>
    <n v="2745.5"/>
    <n v="2608.2199999999998"/>
    <n v="137.2800000000002"/>
    <x v="6"/>
    <x v="1245"/>
    <x v="0"/>
    <s v="May"/>
  </r>
  <r>
    <s v="COS-20250729-31364"/>
    <x v="8"/>
    <x v="8"/>
    <x v="8"/>
    <x v="8"/>
    <x v="1"/>
    <x v="1232"/>
    <x v="17"/>
    <n v="1186.02"/>
    <n v="75"/>
    <x v="1"/>
    <n v="88951.5"/>
    <n v="75608.77"/>
    <n v="13342.729999999996"/>
    <x v="3"/>
    <x v="1246"/>
    <x v="1"/>
    <s v="Jul"/>
  </r>
  <r>
    <s v="84-20241007-67317"/>
    <x v="6"/>
    <x v="1210"/>
    <x v="1153"/>
    <x v="30"/>
    <x v="14"/>
    <x v="1233"/>
    <x v="4"/>
    <n v="496.44"/>
    <n v="2"/>
    <x v="3"/>
    <n v="992.88"/>
    <n v="992.88"/>
    <n v="0"/>
    <x v="4"/>
    <x v="1247"/>
    <x v="0"/>
    <s v="Oct"/>
  </r>
  <r>
    <s v="WAL-20240502-55599"/>
    <x v="10"/>
    <x v="1211"/>
    <x v="1154"/>
    <x v="7"/>
    <x v="0"/>
    <x v="1234"/>
    <x v="5"/>
    <n v="1125.42"/>
    <n v="40"/>
    <x v="6"/>
    <n v="45016.800000000003"/>
    <n v="36013.440000000002"/>
    <n v="9003.36"/>
    <x v="5"/>
    <x v="1248"/>
    <x v="0"/>
    <s v="May"/>
  </r>
  <r>
    <s v="84-20250324-58018"/>
    <x v="6"/>
    <x v="1212"/>
    <x v="1155"/>
    <x v="4"/>
    <x v="0"/>
    <x v="1235"/>
    <x v="0"/>
    <n v="1199.81"/>
    <n v="10"/>
    <x v="3"/>
    <n v="11998.1"/>
    <n v="11998.1"/>
    <n v="0"/>
    <x v="0"/>
    <x v="1249"/>
    <x v="1"/>
    <s v="Mar"/>
  </r>
  <r>
    <s v="HAR-20240801-86137"/>
    <x v="2"/>
    <x v="1213"/>
    <x v="1156"/>
    <x v="23"/>
    <x v="19"/>
    <x v="1236"/>
    <x v="8"/>
    <n v="114.55"/>
    <n v="1"/>
    <x v="3"/>
    <n v="114.55"/>
    <n v="114.55"/>
    <n v="0"/>
    <x v="0"/>
    <x v="1250"/>
    <x v="0"/>
    <s v="Aug"/>
  </r>
  <r>
    <s v="THE-20241119-21740"/>
    <x v="9"/>
    <x v="1214"/>
    <x v="1157"/>
    <x v="29"/>
    <x v="11"/>
    <x v="1237"/>
    <x v="8"/>
    <n v="1357.39"/>
    <n v="4"/>
    <x v="3"/>
    <n v="5429.56"/>
    <n v="5429.56"/>
    <n v="0"/>
    <x v="1"/>
    <x v="1251"/>
    <x v="0"/>
    <s v="Nov"/>
  </r>
  <r>
    <s v="FLO-20240914-67888"/>
    <x v="7"/>
    <x v="1215"/>
    <x v="1158"/>
    <x v="27"/>
    <x v="4"/>
    <x v="1238"/>
    <x v="5"/>
    <n v="338.34"/>
    <n v="3"/>
    <x v="3"/>
    <n v="1015.02"/>
    <n v="1015.02"/>
    <n v="0"/>
    <x v="4"/>
    <x v="1252"/>
    <x v="0"/>
    <s v="Sep"/>
  </r>
  <r>
    <s v="COS-20241208-61547"/>
    <x v="8"/>
    <x v="1216"/>
    <x v="1159"/>
    <x v="26"/>
    <x v="17"/>
    <x v="1239"/>
    <x v="8"/>
    <n v="2534.02"/>
    <n v="2"/>
    <x v="3"/>
    <n v="5068.04"/>
    <n v="5068.04"/>
    <n v="0"/>
    <x v="0"/>
    <x v="1253"/>
    <x v="0"/>
    <s v="Dec"/>
  </r>
  <r>
    <s v="THE-20240814-56594"/>
    <x v="9"/>
    <x v="1217"/>
    <x v="1160"/>
    <x v="48"/>
    <x v="5"/>
    <x v="1240"/>
    <x v="8"/>
    <n v="560.6"/>
    <n v="5"/>
    <x v="3"/>
    <n v="2803"/>
    <n v="2803"/>
    <n v="0"/>
    <x v="7"/>
    <x v="1254"/>
    <x v="0"/>
    <s v="Aug"/>
  </r>
  <r>
    <s v="HAR-20241209-35441"/>
    <x v="2"/>
    <x v="1218"/>
    <x v="1161"/>
    <x v="27"/>
    <x v="16"/>
    <x v="1241"/>
    <x v="16"/>
    <n v="262.39999999999998"/>
    <n v="20"/>
    <x v="1"/>
    <n v="5248"/>
    <n v="4460.8"/>
    <n v="787.19999999999982"/>
    <x v="1"/>
    <x v="1255"/>
    <x v="0"/>
    <s v="Dec"/>
  </r>
  <r>
    <s v="THE-20240522-19199"/>
    <x v="9"/>
    <x v="1219"/>
    <x v="1162"/>
    <x v="48"/>
    <x v="15"/>
    <x v="1242"/>
    <x v="21"/>
    <n v="1892.49"/>
    <n v="4"/>
    <x v="3"/>
    <n v="7569.96"/>
    <n v="7569.96"/>
    <n v="0"/>
    <x v="6"/>
    <x v="1256"/>
    <x v="0"/>
    <s v="May"/>
  </r>
  <r>
    <s v="LOW-20240903-13318"/>
    <x v="1"/>
    <x v="1220"/>
    <x v="1163"/>
    <x v="13"/>
    <x v="15"/>
    <x v="1243"/>
    <x v="9"/>
    <n v="625.70000000000005"/>
    <n v="20"/>
    <x v="5"/>
    <n v="12514"/>
    <n v="11262.6"/>
    <n v="1251.3999999999996"/>
    <x v="2"/>
    <x v="1257"/>
    <x v="0"/>
    <s v="Sep"/>
  </r>
  <r>
    <s v="LOW-20240512-14159"/>
    <x v="1"/>
    <x v="1221"/>
    <x v="1164"/>
    <x v="28"/>
    <x v="13"/>
    <x v="1244"/>
    <x v="5"/>
    <n v="83.29"/>
    <n v="20"/>
    <x v="5"/>
    <n v="1665.8"/>
    <n v="1499.22"/>
    <n v="166.57999999999993"/>
    <x v="0"/>
    <x v="1258"/>
    <x v="0"/>
    <s v="May"/>
  </r>
  <r>
    <s v="CON-20250122-78782"/>
    <x v="3"/>
    <x v="1222"/>
    <x v="1165"/>
    <x v="51"/>
    <x v="0"/>
    <x v="1245"/>
    <x v="14"/>
    <n v="16.489999999999998"/>
    <n v="20"/>
    <x v="2"/>
    <n v="329.8"/>
    <n v="247.35"/>
    <n v="82.450000000000017"/>
    <x v="6"/>
    <x v="1259"/>
    <x v="1"/>
    <s v="Jan"/>
  </r>
  <r>
    <s v="84-20240605-16254"/>
    <x v="6"/>
    <x v="1223"/>
    <x v="1166"/>
    <x v="32"/>
    <x v="11"/>
    <x v="1246"/>
    <x v="11"/>
    <n v="839.6"/>
    <n v="1"/>
    <x v="3"/>
    <n v="839.6"/>
    <n v="839.6"/>
    <n v="0"/>
    <x v="0"/>
    <x v="1260"/>
    <x v="0"/>
    <s v="Jun"/>
  </r>
  <r>
    <s v="MEN-20241106-70833"/>
    <x v="5"/>
    <x v="1224"/>
    <x v="1167"/>
    <x v="46"/>
    <x v="17"/>
    <x v="1247"/>
    <x v="2"/>
    <n v="728.64"/>
    <n v="2"/>
    <x v="3"/>
    <n v="1457.28"/>
    <n v="1457.28"/>
    <n v="0"/>
    <x v="6"/>
    <x v="1261"/>
    <x v="0"/>
    <s v="Nov"/>
  </r>
  <r>
    <s v="COS-20240511-81312"/>
    <x v="8"/>
    <x v="1225"/>
    <x v="1168"/>
    <x v="53"/>
    <x v="1"/>
    <x v="1248"/>
    <x v="6"/>
    <n v="2264.98"/>
    <n v="75"/>
    <x v="1"/>
    <n v="169873.5"/>
    <n v="144392.48000000001"/>
    <n v="25481.01999999999"/>
    <x v="2"/>
    <x v="1262"/>
    <x v="0"/>
    <s v="May"/>
  </r>
  <r>
    <s v="FLO-20240308-75098"/>
    <x v="7"/>
    <x v="1226"/>
    <x v="1169"/>
    <x v="2"/>
    <x v="15"/>
    <x v="1249"/>
    <x v="14"/>
    <n v="1100.8900000000001"/>
    <n v="10"/>
    <x v="5"/>
    <n v="11008.9"/>
    <n v="9908.01"/>
    <n v="1100.8899999999994"/>
    <x v="0"/>
    <x v="1263"/>
    <x v="0"/>
    <s v="Mar"/>
  </r>
  <r>
    <s v="THE-20250623-32125"/>
    <x v="9"/>
    <x v="1227"/>
    <x v="1170"/>
    <x v="35"/>
    <x v="11"/>
    <x v="1250"/>
    <x v="6"/>
    <n v="617.26"/>
    <n v="30"/>
    <x v="5"/>
    <n v="18517.8"/>
    <n v="16666.02"/>
    <n v="1851.7799999999988"/>
    <x v="6"/>
    <x v="1264"/>
    <x v="1"/>
    <s v="Jun"/>
  </r>
  <r>
    <s v="DO-20240826-27916"/>
    <x v="0"/>
    <x v="1228"/>
    <x v="1171"/>
    <x v="11"/>
    <x v="16"/>
    <x v="1251"/>
    <x v="0"/>
    <n v="438.59"/>
    <n v="60"/>
    <x v="1"/>
    <n v="26315.4"/>
    <n v="22368.09"/>
    <n v="3947.3100000000013"/>
    <x v="3"/>
    <x v="1265"/>
    <x v="0"/>
    <s v="Aug"/>
  </r>
  <r>
    <s v="COS-20240821-70633"/>
    <x v="8"/>
    <x v="1229"/>
    <x v="1172"/>
    <x v="54"/>
    <x v="5"/>
    <x v="1252"/>
    <x v="16"/>
    <n v="401.46"/>
    <n v="4"/>
    <x v="3"/>
    <n v="1605.84"/>
    <n v="1605.84"/>
    <n v="0"/>
    <x v="3"/>
    <x v="1266"/>
    <x v="0"/>
    <s v="Aug"/>
  </r>
  <r>
    <s v="ACE-20250210-15907"/>
    <x v="4"/>
    <x v="1230"/>
    <x v="1173"/>
    <x v="14"/>
    <x v="20"/>
    <x v="1253"/>
    <x v="18"/>
    <n v="1194.25"/>
    <n v="8"/>
    <x v="3"/>
    <n v="9554"/>
    <n v="9554"/>
    <n v="0"/>
    <x v="3"/>
    <x v="1267"/>
    <x v="1"/>
    <s v="Feb"/>
  </r>
  <r>
    <s v="COS-20240218-51984"/>
    <x v="8"/>
    <x v="1231"/>
    <x v="1174"/>
    <x v="11"/>
    <x v="15"/>
    <x v="1254"/>
    <x v="21"/>
    <n v="1400.94"/>
    <n v="5"/>
    <x v="3"/>
    <n v="7004.7"/>
    <n v="7004.7"/>
    <n v="0"/>
    <x v="5"/>
    <x v="1268"/>
    <x v="0"/>
    <s v="Feb"/>
  </r>
  <r>
    <s v="ACE-20241206-33940"/>
    <x v="4"/>
    <x v="1232"/>
    <x v="1175"/>
    <x v="49"/>
    <x v="11"/>
    <x v="1255"/>
    <x v="13"/>
    <n v="145.44999999999999"/>
    <n v="1"/>
    <x v="3"/>
    <n v="145.44999999999999"/>
    <n v="145.44999999999999"/>
    <n v="0"/>
    <x v="1"/>
    <x v="1269"/>
    <x v="0"/>
    <s v="Dec"/>
  </r>
  <r>
    <s v="THE-20250128-21167"/>
    <x v="9"/>
    <x v="1233"/>
    <x v="1176"/>
    <x v="30"/>
    <x v="0"/>
    <x v="1256"/>
    <x v="11"/>
    <n v="2905.37"/>
    <n v="30"/>
    <x v="1"/>
    <n v="87161.1"/>
    <n v="74086.929999999993"/>
    <n v="13074.170000000013"/>
    <x v="3"/>
    <x v="1270"/>
    <x v="1"/>
    <s v="Jan"/>
  </r>
  <r>
    <s v="COS-20240912-37006"/>
    <x v="8"/>
    <x v="1234"/>
    <x v="1177"/>
    <x v="15"/>
    <x v="12"/>
    <x v="1257"/>
    <x v="2"/>
    <n v="2055.8200000000002"/>
    <n v="4"/>
    <x v="3"/>
    <n v="8223.2800000000007"/>
    <n v="8223.2800000000007"/>
    <n v="0"/>
    <x v="3"/>
    <x v="1271"/>
    <x v="0"/>
    <s v="Sep"/>
  </r>
  <r>
    <s v="THE-20240328-76669"/>
    <x v="9"/>
    <x v="1235"/>
    <x v="1178"/>
    <x v="57"/>
    <x v="3"/>
    <x v="1258"/>
    <x v="18"/>
    <n v="1153.74"/>
    <n v="20"/>
    <x v="6"/>
    <n v="23074.799999999999"/>
    <n v="18459.84"/>
    <n v="4614.9599999999991"/>
    <x v="1"/>
    <x v="1272"/>
    <x v="0"/>
    <s v="Mar"/>
  </r>
  <r>
    <s v="84-20240503-56386"/>
    <x v="6"/>
    <x v="1236"/>
    <x v="1179"/>
    <x v="38"/>
    <x v="6"/>
    <x v="1259"/>
    <x v="0"/>
    <n v="345.71"/>
    <n v="60"/>
    <x v="3"/>
    <n v="20742.599999999999"/>
    <n v="20742.599999999999"/>
    <n v="0"/>
    <x v="0"/>
    <x v="1273"/>
    <x v="0"/>
    <s v="May"/>
  </r>
  <r>
    <s v="CON-20241208-23088"/>
    <x v="3"/>
    <x v="8"/>
    <x v="8"/>
    <x v="8"/>
    <x v="1"/>
    <x v="1260"/>
    <x v="17"/>
    <n v="1333.32"/>
    <n v="25"/>
    <x v="1"/>
    <n v="33333"/>
    <n v="28333.05"/>
    <n v="4999.9500000000007"/>
    <x v="4"/>
    <x v="1274"/>
    <x v="0"/>
    <s v="Dec"/>
  </r>
  <r>
    <s v="COS-20250223-76034"/>
    <x v="8"/>
    <x v="8"/>
    <x v="8"/>
    <x v="8"/>
    <x v="3"/>
    <x v="1261"/>
    <x v="10"/>
    <n v="1595.47"/>
    <n v="2"/>
    <x v="0"/>
    <n v="3190.94"/>
    <n v="3031.39"/>
    <n v="159.55000000000018"/>
    <x v="5"/>
    <x v="1275"/>
    <x v="1"/>
    <s v="Feb"/>
  </r>
  <r>
    <s v="FLO-20240716-64463"/>
    <x v="7"/>
    <x v="1237"/>
    <x v="1180"/>
    <x v="24"/>
    <x v="11"/>
    <x v="1262"/>
    <x v="10"/>
    <n v="74.959999999999994"/>
    <n v="12"/>
    <x v="1"/>
    <n v="899.52"/>
    <n v="764.59"/>
    <n v="134.92999999999995"/>
    <x v="0"/>
    <x v="1276"/>
    <x v="0"/>
    <s v="Jul"/>
  </r>
  <r>
    <s v="ACE-20241113-28614"/>
    <x v="4"/>
    <x v="1238"/>
    <x v="1111"/>
    <x v="18"/>
    <x v="12"/>
    <x v="1263"/>
    <x v="1"/>
    <n v="939.08"/>
    <n v="8"/>
    <x v="1"/>
    <n v="7512.64"/>
    <n v="6385.74"/>
    <n v="1126.9000000000005"/>
    <x v="5"/>
    <x v="1277"/>
    <x v="0"/>
    <s v="Nov"/>
  </r>
  <r>
    <s v="ACE-20250118-28902"/>
    <x v="4"/>
    <x v="1239"/>
    <x v="1181"/>
    <x v="45"/>
    <x v="14"/>
    <x v="1264"/>
    <x v="21"/>
    <n v="4468.93"/>
    <n v="2"/>
    <x v="3"/>
    <n v="8937.86"/>
    <n v="8937.86"/>
    <n v="0"/>
    <x v="2"/>
    <x v="1278"/>
    <x v="1"/>
    <s v="Jan"/>
  </r>
  <r>
    <s v="COS-20250105-43425"/>
    <x v="8"/>
    <x v="1240"/>
    <x v="169"/>
    <x v="48"/>
    <x v="14"/>
    <x v="1265"/>
    <x v="17"/>
    <n v="561.65"/>
    <n v="6"/>
    <x v="0"/>
    <n v="3369.9"/>
    <n v="3201.4"/>
    <n v="168.5"/>
    <x v="5"/>
    <x v="1279"/>
    <x v="1"/>
    <s v="Jan"/>
  </r>
  <r>
    <s v="WAL-20250422-21112"/>
    <x v="10"/>
    <x v="1241"/>
    <x v="1182"/>
    <x v="58"/>
    <x v="4"/>
    <x v="1266"/>
    <x v="5"/>
    <n v="207.54"/>
    <n v="1"/>
    <x v="0"/>
    <n v="207.54"/>
    <n v="197.16"/>
    <n v="10.379999999999995"/>
    <x v="1"/>
    <x v="1280"/>
    <x v="1"/>
    <s v="Apr"/>
  </r>
  <r>
    <s v="FLO-20250222-79017"/>
    <x v="7"/>
    <x v="1242"/>
    <x v="1183"/>
    <x v="3"/>
    <x v="6"/>
    <x v="1267"/>
    <x v="18"/>
    <n v="717.35"/>
    <n v="4"/>
    <x v="7"/>
    <n v="2869.4"/>
    <n v="2783.32"/>
    <n v="86.079999999999927"/>
    <x v="6"/>
    <x v="1281"/>
    <x v="1"/>
    <s v="Feb"/>
  </r>
  <r>
    <s v="COS-20241108-80953"/>
    <x v="8"/>
    <x v="1243"/>
    <x v="1184"/>
    <x v="52"/>
    <x v="1"/>
    <x v="1268"/>
    <x v="3"/>
    <n v="536.53"/>
    <n v="8"/>
    <x v="3"/>
    <n v="4292.24"/>
    <n v="4292.24"/>
    <n v="0"/>
    <x v="3"/>
    <x v="1282"/>
    <x v="0"/>
    <s v="Nov"/>
  </r>
  <r>
    <s v="ACE-20250415-74065"/>
    <x v="4"/>
    <x v="1244"/>
    <x v="1185"/>
    <x v="50"/>
    <x v="7"/>
    <x v="1269"/>
    <x v="16"/>
    <n v="385.77"/>
    <n v="3"/>
    <x v="3"/>
    <n v="1157.31"/>
    <n v="1157.31"/>
    <n v="0"/>
    <x v="0"/>
    <x v="1283"/>
    <x v="1"/>
    <s v="Apr"/>
  </r>
  <r>
    <s v="DO-20241017-17572"/>
    <x v="0"/>
    <x v="1245"/>
    <x v="1186"/>
    <x v="47"/>
    <x v="4"/>
    <x v="1270"/>
    <x v="0"/>
    <n v="20.440000000000001"/>
    <n v="5"/>
    <x v="7"/>
    <n v="102.2"/>
    <n v="99.13"/>
    <n v="3.0700000000000074"/>
    <x v="2"/>
    <x v="1284"/>
    <x v="0"/>
    <s v="Oct"/>
  </r>
  <r>
    <s v="DO-20241125-12048"/>
    <x v="0"/>
    <x v="1246"/>
    <x v="1187"/>
    <x v="22"/>
    <x v="15"/>
    <x v="1271"/>
    <x v="10"/>
    <n v="992.83"/>
    <n v="1"/>
    <x v="3"/>
    <n v="992.83"/>
    <n v="992.83"/>
    <n v="0"/>
    <x v="4"/>
    <x v="1285"/>
    <x v="0"/>
    <s v="Nov"/>
  </r>
  <r>
    <s v="ACE-20250422-11310"/>
    <x v="4"/>
    <x v="1247"/>
    <x v="1188"/>
    <x v="13"/>
    <x v="5"/>
    <x v="1272"/>
    <x v="3"/>
    <n v="264.13"/>
    <n v="6"/>
    <x v="3"/>
    <n v="1584.78"/>
    <n v="1584.78"/>
    <n v="0"/>
    <x v="3"/>
    <x v="1286"/>
    <x v="1"/>
    <s v="Apr"/>
  </r>
  <r>
    <s v="LOW-20241218-65758"/>
    <x v="1"/>
    <x v="1248"/>
    <x v="1189"/>
    <x v="16"/>
    <x v="6"/>
    <x v="1273"/>
    <x v="7"/>
    <n v="137.71"/>
    <n v="4"/>
    <x v="3"/>
    <n v="550.84"/>
    <n v="550.84"/>
    <n v="0"/>
    <x v="2"/>
    <x v="1287"/>
    <x v="0"/>
    <s v="Dec"/>
  </r>
  <r>
    <s v="LOW-20240819-17312"/>
    <x v="1"/>
    <x v="1249"/>
    <x v="461"/>
    <x v="51"/>
    <x v="10"/>
    <x v="1274"/>
    <x v="13"/>
    <n v="191.8"/>
    <n v="10"/>
    <x v="1"/>
    <n v="1918"/>
    <n v="1630.3"/>
    <n v="287.70000000000005"/>
    <x v="7"/>
    <x v="1288"/>
    <x v="0"/>
    <s v="Aug"/>
  </r>
  <r>
    <s v="WAL-20240805-45254"/>
    <x v="10"/>
    <x v="1250"/>
    <x v="1190"/>
    <x v="2"/>
    <x v="12"/>
    <x v="1275"/>
    <x v="4"/>
    <n v="1367.14"/>
    <n v="4"/>
    <x v="7"/>
    <n v="5468.56"/>
    <n v="5304.5"/>
    <n v="164.0600000000004"/>
    <x v="0"/>
    <x v="1289"/>
    <x v="0"/>
    <s v="Aug"/>
  </r>
  <r>
    <s v="FLO-20241207-70038"/>
    <x v="7"/>
    <x v="1251"/>
    <x v="1191"/>
    <x v="39"/>
    <x v="6"/>
    <x v="1276"/>
    <x v="8"/>
    <n v="232.24"/>
    <n v="4"/>
    <x v="3"/>
    <n v="928.96"/>
    <n v="928.96"/>
    <n v="0"/>
    <x v="3"/>
    <x v="1290"/>
    <x v="0"/>
    <s v="Dec"/>
  </r>
  <r>
    <s v="MEN-20240704-56583"/>
    <x v="5"/>
    <x v="1252"/>
    <x v="803"/>
    <x v="59"/>
    <x v="19"/>
    <x v="1277"/>
    <x v="8"/>
    <n v="1913.85"/>
    <n v="3"/>
    <x v="3"/>
    <n v="5741.55"/>
    <n v="5741.55"/>
    <n v="0"/>
    <x v="6"/>
    <x v="1291"/>
    <x v="0"/>
    <s v="Jul"/>
  </r>
  <r>
    <s v="COS-20240229-33624"/>
    <x v="8"/>
    <x v="1253"/>
    <x v="1192"/>
    <x v="52"/>
    <x v="20"/>
    <x v="1278"/>
    <x v="0"/>
    <n v="372.25"/>
    <n v="1"/>
    <x v="3"/>
    <n v="372.25"/>
    <n v="372.25"/>
    <n v="0"/>
    <x v="0"/>
    <x v="1292"/>
    <x v="0"/>
    <s v="Feb"/>
  </r>
  <r>
    <s v="COS-20250430-85511"/>
    <x v="8"/>
    <x v="1254"/>
    <x v="1193"/>
    <x v="5"/>
    <x v="3"/>
    <x v="1279"/>
    <x v="16"/>
    <n v="539.36"/>
    <n v="2"/>
    <x v="3"/>
    <n v="1078.72"/>
    <n v="1078.72"/>
    <n v="0"/>
    <x v="3"/>
    <x v="1293"/>
    <x v="1"/>
    <s v="Apr"/>
  </r>
  <r>
    <s v="FLO-20250704-40020"/>
    <x v="7"/>
    <x v="8"/>
    <x v="8"/>
    <x v="8"/>
    <x v="4"/>
    <x v="1280"/>
    <x v="12"/>
    <n v="2.4"/>
    <n v="35"/>
    <x v="1"/>
    <n v="84"/>
    <n v="71.400000000000006"/>
    <n v="12.599999999999994"/>
    <x v="7"/>
    <x v="1294"/>
    <x v="1"/>
    <s v="Jul"/>
  </r>
  <r>
    <s v="COS-20250320-80030"/>
    <x v="8"/>
    <x v="1255"/>
    <x v="1194"/>
    <x v="6"/>
    <x v="7"/>
    <x v="1281"/>
    <x v="21"/>
    <n v="332.7"/>
    <n v="1"/>
    <x v="3"/>
    <n v="332.7"/>
    <n v="332.7"/>
    <n v="0"/>
    <x v="3"/>
    <x v="1295"/>
    <x v="1"/>
    <s v="Mar"/>
  </r>
  <r>
    <s v="LOW-20240825-78881"/>
    <x v="1"/>
    <x v="1256"/>
    <x v="1195"/>
    <x v="10"/>
    <x v="17"/>
    <x v="1282"/>
    <x v="21"/>
    <n v="64.12"/>
    <n v="4"/>
    <x v="0"/>
    <n v="256.48"/>
    <n v="243.66"/>
    <n v="12.820000000000022"/>
    <x v="6"/>
    <x v="1296"/>
    <x v="0"/>
    <s v="Aug"/>
  </r>
  <r>
    <s v="HAR-20250308-79748"/>
    <x v="2"/>
    <x v="1257"/>
    <x v="1196"/>
    <x v="18"/>
    <x v="7"/>
    <x v="1283"/>
    <x v="13"/>
    <n v="308.64"/>
    <n v="25"/>
    <x v="7"/>
    <n v="7716"/>
    <n v="7484.52"/>
    <n v="231.47999999999956"/>
    <x v="0"/>
    <x v="1297"/>
    <x v="1"/>
    <s v="Mar"/>
  </r>
  <r>
    <s v="THE-20250802-58078"/>
    <x v="9"/>
    <x v="1258"/>
    <x v="1197"/>
    <x v="46"/>
    <x v="6"/>
    <x v="1284"/>
    <x v="9"/>
    <n v="54.13"/>
    <n v="25"/>
    <x v="1"/>
    <n v="1353.25"/>
    <n v="1150.26"/>
    <n v="202.99"/>
    <x v="3"/>
    <x v="1298"/>
    <x v="1"/>
    <s v="Aug"/>
  </r>
  <r>
    <s v="LOW-20240608-51383"/>
    <x v="1"/>
    <x v="1259"/>
    <x v="1198"/>
    <x v="57"/>
    <x v="3"/>
    <x v="1285"/>
    <x v="0"/>
    <n v="496.54"/>
    <n v="5"/>
    <x v="7"/>
    <n v="2482.6999999999998"/>
    <n v="2408.2199999999998"/>
    <n v="74.480000000000018"/>
    <x v="1"/>
    <x v="1299"/>
    <x v="0"/>
    <s v="Jun"/>
  </r>
  <r>
    <s v="MEN-20250327-70434"/>
    <x v="5"/>
    <x v="1260"/>
    <x v="1199"/>
    <x v="4"/>
    <x v="0"/>
    <x v="1286"/>
    <x v="1"/>
    <n v="4.1399999999999997"/>
    <n v="384"/>
    <x v="1"/>
    <n v="1589.76"/>
    <n v="1351.3"/>
    <n v="238.46000000000004"/>
    <x v="1"/>
    <x v="1300"/>
    <x v="1"/>
    <s v="Mar"/>
  </r>
  <r>
    <s v="COS-20241014-88534"/>
    <x v="8"/>
    <x v="1261"/>
    <x v="1200"/>
    <x v="0"/>
    <x v="10"/>
    <x v="1287"/>
    <x v="19"/>
    <n v="240.67"/>
    <n v="50"/>
    <x v="3"/>
    <n v="12033.5"/>
    <n v="12033.5"/>
    <n v="0"/>
    <x v="2"/>
    <x v="1301"/>
    <x v="0"/>
    <s v="Oct"/>
  </r>
  <r>
    <s v="84-20250129-99485"/>
    <x v="6"/>
    <x v="1262"/>
    <x v="1201"/>
    <x v="28"/>
    <x v="15"/>
    <x v="1288"/>
    <x v="7"/>
    <n v="1285.54"/>
    <n v="1"/>
    <x v="7"/>
    <n v="1285.54"/>
    <n v="1246.97"/>
    <n v="38.569999999999936"/>
    <x v="2"/>
    <x v="1302"/>
    <x v="1"/>
    <s v="Jan"/>
  </r>
  <r>
    <s v="ACE-20250729-36360"/>
    <x v="4"/>
    <x v="1263"/>
    <x v="1202"/>
    <x v="19"/>
    <x v="8"/>
    <x v="1289"/>
    <x v="14"/>
    <n v="3484.11"/>
    <n v="1"/>
    <x v="3"/>
    <n v="3484.11"/>
    <n v="3484.11"/>
    <n v="0"/>
    <x v="2"/>
    <x v="1303"/>
    <x v="1"/>
    <s v="Jul"/>
  </r>
  <r>
    <s v="LOW-20250707-11868"/>
    <x v="1"/>
    <x v="1264"/>
    <x v="1203"/>
    <x v="10"/>
    <x v="18"/>
    <x v="60"/>
    <x v="0"/>
    <n v="683.09"/>
    <n v="15"/>
    <x v="1"/>
    <n v="10246.35"/>
    <n v="8709.4"/>
    <n v="1536.9500000000007"/>
    <x v="6"/>
    <x v="1304"/>
    <x v="1"/>
    <s v="Jul"/>
  </r>
  <r>
    <s v="DO-20250113-77680"/>
    <x v="0"/>
    <x v="1265"/>
    <x v="1204"/>
    <x v="59"/>
    <x v="6"/>
    <x v="1290"/>
    <x v="2"/>
    <n v="1923.99"/>
    <n v="12"/>
    <x v="5"/>
    <n v="23087.88"/>
    <n v="20779.09"/>
    <n v="2308.7900000000009"/>
    <x v="3"/>
    <x v="1305"/>
    <x v="1"/>
    <s v="Jan"/>
  </r>
  <r>
    <s v="WAL-20240728-99914"/>
    <x v="10"/>
    <x v="1266"/>
    <x v="1205"/>
    <x v="52"/>
    <x v="16"/>
    <x v="1291"/>
    <x v="13"/>
    <n v="2986.38"/>
    <n v="6"/>
    <x v="3"/>
    <n v="17918.28"/>
    <n v="17918.28"/>
    <n v="0"/>
    <x v="5"/>
    <x v="1306"/>
    <x v="0"/>
    <s v="Jul"/>
  </r>
  <r>
    <s v="FLO-20250426-90051"/>
    <x v="7"/>
    <x v="1267"/>
    <x v="1206"/>
    <x v="56"/>
    <x v="5"/>
    <x v="1292"/>
    <x v="12"/>
    <n v="745.93"/>
    <n v="3"/>
    <x v="5"/>
    <n v="2237.79"/>
    <n v="2014.01"/>
    <n v="223.77999999999997"/>
    <x v="4"/>
    <x v="1307"/>
    <x v="1"/>
    <s v="Apr"/>
  </r>
  <r>
    <s v="MEN-20240818-77886"/>
    <x v="5"/>
    <x v="1268"/>
    <x v="1207"/>
    <x v="10"/>
    <x v="12"/>
    <x v="1293"/>
    <x v="3"/>
    <n v="1021.91"/>
    <n v="4"/>
    <x v="3"/>
    <n v="4087.64"/>
    <n v="4087.64"/>
    <n v="0"/>
    <x v="3"/>
    <x v="1308"/>
    <x v="0"/>
    <s v="Aug"/>
  </r>
  <r>
    <s v="FLO-20250525-53648"/>
    <x v="7"/>
    <x v="1269"/>
    <x v="1208"/>
    <x v="54"/>
    <x v="19"/>
    <x v="1294"/>
    <x v="0"/>
    <n v="217.89"/>
    <n v="12"/>
    <x v="3"/>
    <n v="2614.6799999999998"/>
    <n v="2614.6799999999998"/>
    <n v="0"/>
    <x v="5"/>
    <x v="1309"/>
    <x v="1"/>
    <s v="May"/>
  </r>
  <r>
    <s v="THE-20240726-56096"/>
    <x v="9"/>
    <x v="1270"/>
    <x v="1209"/>
    <x v="42"/>
    <x v="7"/>
    <x v="1295"/>
    <x v="9"/>
    <n v="311.88"/>
    <n v="3"/>
    <x v="0"/>
    <n v="935.64"/>
    <n v="888.86"/>
    <n v="46.779999999999973"/>
    <x v="5"/>
    <x v="1310"/>
    <x v="0"/>
    <s v="Jul"/>
  </r>
  <r>
    <s v="COS-20240825-20267"/>
    <x v="8"/>
    <x v="1271"/>
    <x v="723"/>
    <x v="42"/>
    <x v="15"/>
    <x v="1296"/>
    <x v="17"/>
    <n v="2092.19"/>
    <n v="20"/>
    <x v="6"/>
    <n v="41843.800000000003"/>
    <n v="33475.040000000001"/>
    <n v="8368.760000000002"/>
    <x v="2"/>
    <x v="1311"/>
    <x v="0"/>
    <s v="Aug"/>
  </r>
  <r>
    <s v="THE-20240713-53052"/>
    <x v="9"/>
    <x v="1272"/>
    <x v="1210"/>
    <x v="39"/>
    <x v="10"/>
    <x v="1297"/>
    <x v="19"/>
    <n v="1.34"/>
    <n v="342"/>
    <x v="1"/>
    <n v="458.28"/>
    <n v="389.54"/>
    <n v="68.739999999999952"/>
    <x v="3"/>
    <x v="1312"/>
    <x v="0"/>
    <s v="Jul"/>
  </r>
  <r>
    <s v="84-20250117-69190"/>
    <x v="6"/>
    <x v="1273"/>
    <x v="1211"/>
    <x v="54"/>
    <x v="15"/>
    <x v="1298"/>
    <x v="6"/>
    <n v="341.44"/>
    <n v="12"/>
    <x v="3"/>
    <n v="4097.28"/>
    <n v="4097.28"/>
    <n v="0"/>
    <x v="4"/>
    <x v="1313"/>
    <x v="1"/>
    <s v="Jan"/>
  </r>
  <r>
    <s v="84-20250227-18498"/>
    <x v="6"/>
    <x v="1274"/>
    <x v="1212"/>
    <x v="24"/>
    <x v="2"/>
    <x v="1299"/>
    <x v="10"/>
    <n v="2777.38"/>
    <n v="1"/>
    <x v="3"/>
    <n v="2777.38"/>
    <n v="2777.38"/>
    <n v="0"/>
    <x v="1"/>
    <x v="1314"/>
    <x v="1"/>
    <s v="Feb"/>
  </r>
  <r>
    <s v="WAL-20250609-47845"/>
    <x v="10"/>
    <x v="1275"/>
    <x v="1213"/>
    <x v="4"/>
    <x v="18"/>
    <x v="1300"/>
    <x v="19"/>
    <n v="229.62"/>
    <n v="12"/>
    <x v="3"/>
    <n v="2755.44"/>
    <n v="2755.44"/>
    <n v="0"/>
    <x v="0"/>
    <x v="1315"/>
    <x v="1"/>
    <s v="Jun"/>
  </r>
  <r>
    <s v="WAL-20241005-90089"/>
    <x v="10"/>
    <x v="1276"/>
    <x v="1214"/>
    <x v="23"/>
    <x v="9"/>
    <x v="1301"/>
    <x v="0"/>
    <n v="851.29"/>
    <n v="8"/>
    <x v="7"/>
    <n v="6810.32"/>
    <n v="6606.01"/>
    <n v="204.30999999999949"/>
    <x v="1"/>
    <x v="1316"/>
    <x v="0"/>
    <s v="Oct"/>
  </r>
  <r>
    <s v="ACE-20250227-25646"/>
    <x v="4"/>
    <x v="1277"/>
    <x v="934"/>
    <x v="7"/>
    <x v="12"/>
    <x v="1302"/>
    <x v="8"/>
    <n v="1077.95"/>
    <n v="25"/>
    <x v="1"/>
    <n v="26948.75"/>
    <n v="22906.44"/>
    <n v="4042.3100000000013"/>
    <x v="2"/>
    <x v="1317"/>
    <x v="1"/>
    <s v="Feb"/>
  </r>
  <r>
    <s v="WAL-20240910-37009"/>
    <x v="10"/>
    <x v="1278"/>
    <x v="1215"/>
    <x v="55"/>
    <x v="3"/>
    <x v="1303"/>
    <x v="4"/>
    <n v="73.150000000000006"/>
    <n v="25"/>
    <x v="6"/>
    <n v="1828.75"/>
    <n v="1463"/>
    <n v="365.75"/>
    <x v="1"/>
    <x v="1318"/>
    <x v="0"/>
    <s v="Sep"/>
  </r>
  <r>
    <s v="DO-20240429-73125"/>
    <x v="0"/>
    <x v="1279"/>
    <x v="1216"/>
    <x v="41"/>
    <x v="1"/>
    <x v="1304"/>
    <x v="19"/>
    <n v="401.19"/>
    <n v="5"/>
    <x v="0"/>
    <n v="2005.95"/>
    <n v="1905.65"/>
    <n v="100.29999999999995"/>
    <x v="0"/>
    <x v="1319"/>
    <x v="0"/>
    <s v="Apr"/>
  </r>
  <r>
    <s v="HAR-20241103-57585"/>
    <x v="2"/>
    <x v="1280"/>
    <x v="1217"/>
    <x v="27"/>
    <x v="5"/>
    <x v="1305"/>
    <x v="1"/>
    <n v="441.65"/>
    <n v="8"/>
    <x v="13"/>
    <n v="3533.2"/>
    <n v="3073.88"/>
    <n v="459.31999999999971"/>
    <x v="7"/>
    <x v="1320"/>
    <x v="0"/>
    <s v="Nov"/>
  </r>
  <r>
    <s v="WAL-20240707-20497"/>
    <x v="10"/>
    <x v="1281"/>
    <x v="1218"/>
    <x v="49"/>
    <x v="12"/>
    <x v="1306"/>
    <x v="1"/>
    <n v="347.55"/>
    <n v="5"/>
    <x v="3"/>
    <n v="1737.75"/>
    <n v="1737.75"/>
    <n v="0"/>
    <x v="4"/>
    <x v="1321"/>
    <x v="0"/>
    <s v="Jul"/>
  </r>
  <r>
    <s v="HAR-20241024-75372"/>
    <x v="2"/>
    <x v="1282"/>
    <x v="1219"/>
    <x v="53"/>
    <x v="2"/>
    <x v="1307"/>
    <x v="13"/>
    <n v="238.74"/>
    <n v="4"/>
    <x v="0"/>
    <n v="954.96"/>
    <n v="907.21"/>
    <n v="47.75"/>
    <x v="3"/>
    <x v="1322"/>
    <x v="0"/>
    <s v="Oct"/>
  </r>
  <r>
    <s v="MEN-20250324-57666"/>
    <x v="5"/>
    <x v="1283"/>
    <x v="1220"/>
    <x v="32"/>
    <x v="10"/>
    <x v="1308"/>
    <x v="13"/>
    <n v="666.68"/>
    <n v="60"/>
    <x v="2"/>
    <n v="40000.800000000003"/>
    <n v="30000.6"/>
    <n v="10000.200000000004"/>
    <x v="7"/>
    <x v="1323"/>
    <x v="1"/>
    <s v="Mar"/>
  </r>
  <r>
    <s v="THE-20250727-48231"/>
    <x v="9"/>
    <x v="1284"/>
    <x v="1221"/>
    <x v="1"/>
    <x v="6"/>
    <x v="1309"/>
    <x v="8"/>
    <n v="1025.9000000000001"/>
    <n v="8"/>
    <x v="3"/>
    <n v="8207.2000000000007"/>
    <n v="8207.2000000000007"/>
    <n v="0"/>
    <x v="1"/>
    <x v="1324"/>
    <x v="1"/>
    <s v="Jul"/>
  </r>
  <r>
    <s v="FLO-20240714-78033"/>
    <x v="7"/>
    <x v="1285"/>
    <x v="1222"/>
    <x v="4"/>
    <x v="15"/>
    <x v="1310"/>
    <x v="6"/>
    <n v="375.19"/>
    <n v="8"/>
    <x v="0"/>
    <n v="3001.52"/>
    <n v="2851.44"/>
    <n v="150.07999999999993"/>
    <x v="7"/>
    <x v="1325"/>
    <x v="0"/>
    <s v="Jul"/>
  </r>
  <r>
    <s v="DO-20250405-75628"/>
    <x v="0"/>
    <x v="1286"/>
    <x v="1223"/>
    <x v="59"/>
    <x v="11"/>
    <x v="1311"/>
    <x v="16"/>
    <n v="248.63"/>
    <n v="10"/>
    <x v="3"/>
    <n v="2486.3000000000002"/>
    <n v="2486.3000000000002"/>
    <n v="0"/>
    <x v="0"/>
    <x v="1326"/>
    <x v="1"/>
    <s v="Apr"/>
  </r>
  <r>
    <s v="DO-20241115-37464"/>
    <x v="0"/>
    <x v="1287"/>
    <x v="1224"/>
    <x v="13"/>
    <x v="5"/>
    <x v="1312"/>
    <x v="2"/>
    <n v="363.5"/>
    <n v="8"/>
    <x v="0"/>
    <n v="2908"/>
    <n v="2762.6"/>
    <n v="145.40000000000009"/>
    <x v="1"/>
    <x v="1327"/>
    <x v="0"/>
    <s v="Nov"/>
  </r>
  <r>
    <s v="WAL-20240501-90914"/>
    <x v="10"/>
    <x v="1288"/>
    <x v="1225"/>
    <x v="53"/>
    <x v="3"/>
    <x v="1313"/>
    <x v="8"/>
    <n v="309.83"/>
    <n v="20"/>
    <x v="3"/>
    <n v="6196.6"/>
    <n v="6196.6"/>
    <n v="0"/>
    <x v="7"/>
    <x v="1328"/>
    <x v="0"/>
    <s v="May"/>
  </r>
  <r>
    <s v="ACE-20241015-73746"/>
    <x v="4"/>
    <x v="1289"/>
    <x v="1226"/>
    <x v="11"/>
    <x v="17"/>
    <x v="1314"/>
    <x v="9"/>
    <n v="2438.94"/>
    <n v="4"/>
    <x v="3"/>
    <n v="9755.76"/>
    <n v="9755.76"/>
    <n v="0"/>
    <x v="3"/>
    <x v="1329"/>
    <x v="0"/>
    <s v="Oct"/>
  </r>
  <r>
    <s v="FLO-20250412-58630"/>
    <x v="7"/>
    <x v="1290"/>
    <x v="290"/>
    <x v="28"/>
    <x v="8"/>
    <x v="1315"/>
    <x v="15"/>
    <n v="634.46"/>
    <n v="100"/>
    <x v="2"/>
    <n v="63446"/>
    <n v="47584.5"/>
    <n v="15861.5"/>
    <x v="4"/>
    <x v="1330"/>
    <x v="1"/>
    <s v="Apr"/>
  </r>
  <r>
    <s v="MEN-20241109-50569"/>
    <x v="5"/>
    <x v="1291"/>
    <x v="1227"/>
    <x v="7"/>
    <x v="2"/>
    <x v="1316"/>
    <x v="10"/>
    <n v="443.65"/>
    <n v="60"/>
    <x v="1"/>
    <n v="26619"/>
    <n v="22626.15"/>
    <n v="3992.8499999999985"/>
    <x v="5"/>
    <x v="1331"/>
    <x v="0"/>
    <s v="Nov"/>
  </r>
  <r>
    <s v="84-20240902-70611"/>
    <x v="6"/>
    <x v="1292"/>
    <x v="1228"/>
    <x v="14"/>
    <x v="15"/>
    <x v="1317"/>
    <x v="10"/>
    <n v="138.33000000000001"/>
    <n v="5"/>
    <x v="3"/>
    <n v="691.65"/>
    <n v="691.65"/>
    <n v="0"/>
    <x v="5"/>
    <x v="1332"/>
    <x v="0"/>
    <s v="Sep"/>
  </r>
  <r>
    <s v="COS-20250105-83289"/>
    <x v="8"/>
    <x v="1293"/>
    <x v="1229"/>
    <x v="26"/>
    <x v="0"/>
    <x v="1318"/>
    <x v="13"/>
    <n v="307.11"/>
    <n v="4"/>
    <x v="3"/>
    <n v="1228.44"/>
    <n v="1228.44"/>
    <n v="0"/>
    <x v="1"/>
    <x v="1333"/>
    <x v="1"/>
    <s v="Jan"/>
  </r>
  <r>
    <s v="WAL-20250630-67910"/>
    <x v="10"/>
    <x v="1294"/>
    <x v="1230"/>
    <x v="17"/>
    <x v="13"/>
    <x v="1319"/>
    <x v="5"/>
    <n v="100.89"/>
    <n v="100"/>
    <x v="4"/>
    <n v="10089"/>
    <n v="8272.98"/>
    <n v="1816.0200000000004"/>
    <x v="6"/>
    <x v="1334"/>
    <x v="1"/>
    <s v="Jun"/>
  </r>
  <r>
    <s v="DO-20241017-90135"/>
    <x v="0"/>
    <x v="1295"/>
    <x v="1231"/>
    <x v="5"/>
    <x v="8"/>
    <x v="1320"/>
    <x v="5"/>
    <n v="447.8"/>
    <n v="5"/>
    <x v="3"/>
    <n v="2239"/>
    <n v="2239"/>
    <n v="0"/>
    <x v="6"/>
    <x v="1335"/>
    <x v="0"/>
    <s v="Oct"/>
  </r>
  <r>
    <s v="HAR-20241114-18662"/>
    <x v="2"/>
    <x v="1296"/>
    <x v="1232"/>
    <x v="16"/>
    <x v="7"/>
    <x v="1321"/>
    <x v="5"/>
    <n v="102.21"/>
    <n v="5"/>
    <x v="3"/>
    <n v="511.05"/>
    <n v="511.05"/>
    <n v="0"/>
    <x v="3"/>
    <x v="1336"/>
    <x v="0"/>
    <s v="Nov"/>
  </r>
  <r>
    <s v="MEN-20250311-44520"/>
    <x v="5"/>
    <x v="1297"/>
    <x v="1233"/>
    <x v="3"/>
    <x v="2"/>
    <x v="1322"/>
    <x v="2"/>
    <n v="493.57"/>
    <n v="20"/>
    <x v="10"/>
    <n v="9871.4"/>
    <n v="8193.26"/>
    <n v="1678.1399999999994"/>
    <x v="0"/>
    <x v="1337"/>
    <x v="1"/>
    <s v="Mar"/>
  </r>
  <r>
    <s v="WAL-20250301-26930"/>
    <x v="10"/>
    <x v="1298"/>
    <x v="1234"/>
    <x v="38"/>
    <x v="11"/>
    <x v="1323"/>
    <x v="9"/>
    <n v="161.69"/>
    <n v="2"/>
    <x v="3"/>
    <n v="323.38"/>
    <n v="323.38"/>
    <n v="0"/>
    <x v="3"/>
    <x v="1338"/>
    <x v="1"/>
    <s v="Mar"/>
  </r>
  <r>
    <s v="FLO-20250725-21404"/>
    <x v="7"/>
    <x v="1299"/>
    <x v="1235"/>
    <x v="24"/>
    <x v="0"/>
    <x v="1324"/>
    <x v="1"/>
    <n v="1.87"/>
    <n v="261"/>
    <x v="6"/>
    <n v="488.07"/>
    <n v="390.46"/>
    <n v="97.610000000000014"/>
    <x v="5"/>
    <x v="1339"/>
    <x v="1"/>
    <s v="Jul"/>
  </r>
  <r>
    <s v="CON-20250713-47923"/>
    <x v="3"/>
    <x v="1300"/>
    <x v="1236"/>
    <x v="34"/>
    <x v="5"/>
    <x v="1325"/>
    <x v="6"/>
    <n v="458.52"/>
    <n v="25"/>
    <x v="1"/>
    <n v="11463"/>
    <n v="9743.5499999999993"/>
    <n v="1719.4500000000007"/>
    <x v="7"/>
    <x v="1340"/>
    <x v="1"/>
    <s v="Jul"/>
  </r>
  <r>
    <s v="FLO-20250127-98331"/>
    <x v="7"/>
    <x v="1301"/>
    <x v="1237"/>
    <x v="16"/>
    <x v="1"/>
    <x v="1326"/>
    <x v="15"/>
    <n v="10.33"/>
    <n v="1"/>
    <x v="3"/>
    <n v="10.33"/>
    <n v="10.33"/>
    <n v="0"/>
    <x v="2"/>
    <x v="1341"/>
    <x v="1"/>
    <s v="Jan"/>
  </r>
  <r>
    <s v="DO-20241102-79301"/>
    <x v="0"/>
    <x v="1302"/>
    <x v="1238"/>
    <x v="4"/>
    <x v="15"/>
    <x v="1327"/>
    <x v="15"/>
    <n v="2.67"/>
    <n v="266"/>
    <x v="3"/>
    <n v="710.22"/>
    <n v="710.22"/>
    <n v="0"/>
    <x v="4"/>
    <x v="1342"/>
    <x v="0"/>
    <s v="Nov"/>
  </r>
  <r>
    <s v="THE-20240513-99610"/>
    <x v="9"/>
    <x v="1303"/>
    <x v="1239"/>
    <x v="33"/>
    <x v="5"/>
    <x v="1328"/>
    <x v="6"/>
    <n v="800.18"/>
    <n v="8"/>
    <x v="0"/>
    <n v="6401.44"/>
    <n v="6081.37"/>
    <n v="320.06999999999971"/>
    <x v="1"/>
    <x v="1343"/>
    <x v="0"/>
    <s v="May"/>
  </r>
  <r>
    <s v="DO-20240711-68479"/>
    <x v="0"/>
    <x v="1304"/>
    <x v="1240"/>
    <x v="5"/>
    <x v="16"/>
    <x v="1329"/>
    <x v="1"/>
    <n v="481.5"/>
    <n v="6"/>
    <x v="5"/>
    <n v="2889"/>
    <n v="2600.1"/>
    <n v="288.90000000000009"/>
    <x v="7"/>
    <x v="1344"/>
    <x v="0"/>
    <s v="Jul"/>
  </r>
  <r>
    <s v="WAL-20250413-84197"/>
    <x v="10"/>
    <x v="1305"/>
    <x v="1241"/>
    <x v="34"/>
    <x v="8"/>
    <x v="1330"/>
    <x v="12"/>
    <n v="238.81"/>
    <n v="25"/>
    <x v="4"/>
    <n v="5970.25"/>
    <n v="4895.6099999999997"/>
    <n v="1074.6400000000003"/>
    <x v="0"/>
    <x v="1345"/>
    <x v="1"/>
    <s v="Apr"/>
  </r>
  <r>
    <s v="HAR-20241122-28442"/>
    <x v="2"/>
    <x v="1306"/>
    <x v="1242"/>
    <x v="16"/>
    <x v="4"/>
    <x v="1331"/>
    <x v="8"/>
    <n v="15.46"/>
    <n v="30"/>
    <x v="1"/>
    <n v="463.8"/>
    <n v="394.23"/>
    <n v="69.569999999999993"/>
    <x v="0"/>
    <x v="1346"/>
    <x v="0"/>
    <s v="Nov"/>
  </r>
  <r>
    <s v="CON-20250729-57950"/>
    <x v="3"/>
    <x v="1307"/>
    <x v="1243"/>
    <x v="35"/>
    <x v="13"/>
    <x v="1332"/>
    <x v="11"/>
    <n v="47.63"/>
    <n v="4"/>
    <x v="3"/>
    <n v="190.52"/>
    <n v="190.52"/>
    <n v="0"/>
    <x v="6"/>
    <x v="1347"/>
    <x v="1"/>
    <s v="Jul"/>
  </r>
  <r>
    <s v="ACE-20240424-34533"/>
    <x v="4"/>
    <x v="1308"/>
    <x v="1099"/>
    <x v="5"/>
    <x v="15"/>
    <x v="1333"/>
    <x v="4"/>
    <n v="910.54"/>
    <n v="30"/>
    <x v="5"/>
    <n v="27316.2"/>
    <n v="24584.58"/>
    <n v="2731.619999999999"/>
    <x v="4"/>
    <x v="1348"/>
    <x v="0"/>
    <s v="Apr"/>
  </r>
  <r>
    <s v="THE-20240322-63949"/>
    <x v="9"/>
    <x v="1309"/>
    <x v="1244"/>
    <x v="11"/>
    <x v="2"/>
    <x v="1334"/>
    <x v="7"/>
    <n v="896.59"/>
    <n v="100"/>
    <x v="1"/>
    <n v="89659"/>
    <n v="76210.149999999994"/>
    <n v="13448.850000000006"/>
    <x v="3"/>
    <x v="1349"/>
    <x v="0"/>
    <s v="Mar"/>
  </r>
  <r>
    <s v="WAL-20250726-36901"/>
    <x v="10"/>
    <x v="1310"/>
    <x v="1245"/>
    <x v="30"/>
    <x v="19"/>
    <x v="1335"/>
    <x v="11"/>
    <n v="957.76"/>
    <n v="6"/>
    <x v="5"/>
    <n v="5746.56"/>
    <n v="5171.8999999999996"/>
    <n v="574.66000000000076"/>
    <x v="2"/>
    <x v="1350"/>
    <x v="1"/>
    <s v="Jul"/>
  </r>
  <r>
    <s v="FLO-20250407-77648"/>
    <x v="7"/>
    <x v="1311"/>
    <x v="1246"/>
    <x v="14"/>
    <x v="20"/>
    <x v="1336"/>
    <x v="4"/>
    <n v="817.19"/>
    <n v="6"/>
    <x v="3"/>
    <n v="4903.1400000000003"/>
    <n v="4903.1400000000003"/>
    <n v="0"/>
    <x v="0"/>
    <x v="1351"/>
    <x v="1"/>
    <s v="Apr"/>
  </r>
  <r>
    <s v="LOW-20250618-50326"/>
    <x v="1"/>
    <x v="1312"/>
    <x v="1247"/>
    <x v="39"/>
    <x v="19"/>
    <x v="1337"/>
    <x v="19"/>
    <n v="714.23"/>
    <n v="6"/>
    <x v="0"/>
    <n v="4285.38"/>
    <n v="4071.11"/>
    <n v="214.26999999999998"/>
    <x v="6"/>
    <x v="1352"/>
    <x v="1"/>
    <s v="Jun"/>
  </r>
  <r>
    <s v="84-20241126-30014"/>
    <x v="6"/>
    <x v="1313"/>
    <x v="1248"/>
    <x v="46"/>
    <x v="12"/>
    <x v="1338"/>
    <x v="3"/>
    <n v="1536.06"/>
    <n v="6"/>
    <x v="3"/>
    <n v="9216.36"/>
    <n v="9216.36"/>
    <n v="0"/>
    <x v="4"/>
    <x v="1353"/>
    <x v="0"/>
    <s v="Nov"/>
  </r>
  <r>
    <s v="WAL-20241107-82399"/>
    <x v="10"/>
    <x v="1314"/>
    <x v="1249"/>
    <x v="17"/>
    <x v="11"/>
    <x v="1339"/>
    <x v="21"/>
    <n v="452.59"/>
    <n v="8"/>
    <x v="3"/>
    <n v="3620.72"/>
    <n v="3620.72"/>
    <n v="0"/>
    <x v="0"/>
    <x v="1354"/>
    <x v="0"/>
    <s v="Nov"/>
  </r>
  <r>
    <s v="DO-20250630-44231"/>
    <x v="0"/>
    <x v="1315"/>
    <x v="1250"/>
    <x v="1"/>
    <x v="16"/>
    <x v="1340"/>
    <x v="13"/>
    <n v="7.21"/>
    <n v="4"/>
    <x v="3"/>
    <n v="28.84"/>
    <n v="28.84"/>
    <n v="0"/>
    <x v="3"/>
    <x v="1355"/>
    <x v="1"/>
    <s v="Jun"/>
  </r>
  <r>
    <s v="THE-20250424-50930"/>
    <x v="9"/>
    <x v="1316"/>
    <x v="1251"/>
    <x v="16"/>
    <x v="1"/>
    <x v="1341"/>
    <x v="21"/>
    <n v="2081.89"/>
    <n v="15"/>
    <x v="3"/>
    <n v="31228.35"/>
    <n v="31228.35"/>
    <n v="0"/>
    <x v="5"/>
    <x v="1356"/>
    <x v="1"/>
    <s v="Apr"/>
  </r>
  <r>
    <s v="COS-20240926-76854"/>
    <x v="8"/>
    <x v="1317"/>
    <x v="1252"/>
    <x v="23"/>
    <x v="20"/>
    <x v="1342"/>
    <x v="15"/>
    <n v="82.14"/>
    <n v="30"/>
    <x v="6"/>
    <n v="2464.1999999999998"/>
    <n v="1971.36"/>
    <n v="492.83999999999992"/>
    <x v="4"/>
    <x v="1357"/>
    <x v="0"/>
    <s v="Sep"/>
  </r>
  <r>
    <s v="DO-20241021-24045"/>
    <x v="0"/>
    <x v="1318"/>
    <x v="1253"/>
    <x v="44"/>
    <x v="7"/>
    <x v="1343"/>
    <x v="10"/>
    <n v="32.630000000000003"/>
    <n v="4"/>
    <x v="3"/>
    <n v="130.52000000000001"/>
    <n v="130.52000000000001"/>
    <n v="0"/>
    <x v="4"/>
    <x v="1358"/>
    <x v="0"/>
    <s v="Oct"/>
  </r>
  <r>
    <s v="THE-20250603-28656"/>
    <x v="9"/>
    <x v="1319"/>
    <x v="1254"/>
    <x v="20"/>
    <x v="3"/>
    <x v="1344"/>
    <x v="8"/>
    <n v="272.33"/>
    <n v="8"/>
    <x v="1"/>
    <n v="2178.64"/>
    <n v="1851.84"/>
    <n v="326.79999999999995"/>
    <x v="5"/>
    <x v="1359"/>
    <x v="1"/>
    <s v="Jun"/>
  </r>
  <r>
    <s v="THE-20250107-28172"/>
    <x v="9"/>
    <x v="1320"/>
    <x v="1255"/>
    <x v="50"/>
    <x v="1"/>
    <x v="1345"/>
    <x v="17"/>
    <n v="863.64"/>
    <n v="20"/>
    <x v="6"/>
    <n v="17272.8"/>
    <n v="13818.24"/>
    <n v="3454.5599999999995"/>
    <x v="5"/>
    <x v="1360"/>
    <x v="1"/>
    <s v="Jan"/>
  </r>
  <r>
    <s v="DO-20241107-64572"/>
    <x v="0"/>
    <x v="1321"/>
    <x v="1256"/>
    <x v="12"/>
    <x v="4"/>
    <x v="1346"/>
    <x v="4"/>
    <n v="435.16"/>
    <n v="1"/>
    <x v="5"/>
    <n v="435.16"/>
    <n v="391.64"/>
    <n v="43.520000000000039"/>
    <x v="5"/>
    <x v="1361"/>
    <x v="0"/>
    <s v="Nov"/>
  </r>
  <r>
    <s v="LOW-20250609-50589"/>
    <x v="1"/>
    <x v="1322"/>
    <x v="1257"/>
    <x v="44"/>
    <x v="4"/>
    <x v="1347"/>
    <x v="6"/>
    <n v="562.21"/>
    <n v="20"/>
    <x v="1"/>
    <n v="11244.2"/>
    <n v="9557.57"/>
    <n v="1686.630000000001"/>
    <x v="4"/>
    <x v="1362"/>
    <x v="1"/>
    <s v="Jun"/>
  </r>
  <r>
    <s v="WAL-20241011-99908"/>
    <x v="10"/>
    <x v="1323"/>
    <x v="1258"/>
    <x v="24"/>
    <x v="1"/>
    <x v="1348"/>
    <x v="21"/>
    <n v="261.8"/>
    <n v="60"/>
    <x v="3"/>
    <n v="15708"/>
    <n v="15708"/>
    <n v="0"/>
    <x v="2"/>
    <x v="1363"/>
    <x v="0"/>
    <s v="Oct"/>
  </r>
  <r>
    <s v="THE-20240913-74118"/>
    <x v="9"/>
    <x v="1324"/>
    <x v="1259"/>
    <x v="57"/>
    <x v="13"/>
    <x v="1349"/>
    <x v="8"/>
    <n v="332.34"/>
    <n v="15"/>
    <x v="3"/>
    <n v="4985.1000000000004"/>
    <n v="4985.1000000000004"/>
    <n v="0"/>
    <x v="0"/>
    <x v="1364"/>
    <x v="0"/>
    <s v="Sep"/>
  </r>
  <r>
    <s v="84-20250225-80579"/>
    <x v="6"/>
    <x v="1325"/>
    <x v="1260"/>
    <x v="44"/>
    <x v="12"/>
    <x v="1350"/>
    <x v="2"/>
    <n v="192.69"/>
    <n v="4"/>
    <x v="3"/>
    <n v="770.76"/>
    <n v="770.76"/>
    <n v="0"/>
    <x v="4"/>
    <x v="1365"/>
    <x v="1"/>
    <s v="Feb"/>
  </r>
  <r>
    <s v="HAR-20250104-49735"/>
    <x v="2"/>
    <x v="1326"/>
    <x v="1261"/>
    <x v="15"/>
    <x v="2"/>
    <x v="1351"/>
    <x v="3"/>
    <n v="1199.31"/>
    <n v="5"/>
    <x v="9"/>
    <n v="5996.55"/>
    <n v="5876.62"/>
    <n v="119.93000000000029"/>
    <x v="4"/>
    <x v="1366"/>
    <x v="1"/>
    <s v="Jan"/>
  </r>
  <r>
    <s v="WAL-20250520-52514"/>
    <x v="10"/>
    <x v="1327"/>
    <x v="1262"/>
    <x v="32"/>
    <x v="2"/>
    <x v="1352"/>
    <x v="13"/>
    <n v="3.03"/>
    <n v="236"/>
    <x v="3"/>
    <n v="715.08"/>
    <n v="715.08"/>
    <n v="0"/>
    <x v="5"/>
    <x v="1367"/>
    <x v="1"/>
    <s v="May"/>
  </r>
  <r>
    <s v="LOW-20250217-13682"/>
    <x v="1"/>
    <x v="1328"/>
    <x v="1263"/>
    <x v="59"/>
    <x v="2"/>
    <x v="1353"/>
    <x v="5"/>
    <n v="412.9"/>
    <n v="20"/>
    <x v="0"/>
    <n v="8258"/>
    <n v="7845.1"/>
    <n v="412.89999999999964"/>
    <x v="7"/>
    <x v="1368"/>
    <x v="1"/>
    <s v="Feb"/>
  </r>
  <r>
    <s v="FLO-20241221-66344"/>
    <x v="7"/>
    <x v="1329"/>
    <x v="1264"/>
    <x v="6"/>
    <x v="0"/>
    <x v="1354"/>
    <x v="8"/>
    <n v="0.81"/>
    <n v="202"/>
    <x v="1"/>
    <n v="163.62"/>
    <n v="139.08000000000001"/>
    <n v="24.539999999999992"/>
    <x v="5"/>
    <x v="1369"/>
    <x v="0"/>
    <s v="Dec"/>
  </r>
  <r>
    <s v="COS-20250707-67131"/>
    <x v="8"/>
    <x v="1330"/>
    <x v="1265"/>
    <x v="54"/>
    <x v="2"/>
    <x v="1355"/>
    <x v="15"/>
    <n v="1057.6400000000001"/>
    <n v="12"/>
    <x v="3"/>
    <n v="12691.68"/>
    <n v="12691.68"/>
    <n v="0"/>
    <x v="4"/>
    <x v="1370"/>
    <x v="1"/>
    <s v="Jul"/>
  </r>
  <r>
    <s v="LOW-20250207-17879"/>
    <x v="1"/>
    <x v="1331"/>
    <x v="1266"/>
    <x v="37"/>
    <x v="16"/>
    <x v="1356"/>
    <x v="3"/>
    <n v="292.93"/>
    <n v="8"/>
    <x v="5"/>
    <n v="2343.44"/>
    <n v="2109.1"/>
    <n v="234.34000000000015"/>
    <x v="0"/>
    <x v="1371"/>
    <x v="1"/>
    <s v="Feb"/>
  </r>
  <r>
    <s v="LOW-20240604-15498"/>
    <x v="1"/>
    <x v="1332"/>
    <x v="1267"/>
    <x v="0"/>
    <x v="7"/>
    <x v="1357"/>
    <x v="3"/>
    <n v="164.67"/>
    <n v="2"/>
    <x v="7"/>
    <n v="329.34"/>
    <n v="319.45999999999998"/>
    <n v="9.8799999999999955"/>
    <x v="1"/>
    <x v="1372"/>
    <x v="0"/>
    <s v="Jun"/>
  </r>
  <r>
    <s v="DO-20250327-71520"/>
    <x v="0"/>
    <x v="1333"/>
    <x v="1268"/>
    <x v="56"/>
    <x v="0"/>
    <x v="1358"/>
    <x v="1"/>
    <n v="348.03"/>
    <n v="1"/>
    <x v="3"/>
    <n v="348.03"/>
    <n v="348.03"/>
    <n v="0"/>
    <x v="3"/>
    <x v="1373"/>
    <x v="1"/>
    <s v="Mar"/>
  </r>
  <r>
    <s v="84-20241122-84035"/>
    <x v="6"/>
    <x v="1334"/>
    <x v="1269"/>
    <x v="24"/>
    <x v="1"/>
    <x v="1359"/>
    <x v="9"/>
    <n v="1186.3599999999999"/>
    <n v="50"/>
    <x v="2"/>
    <n v="59318"/>
    <n v="44488.5"/>
    <n v="14829.5"/>
    <x v="4"/>
    <x v="1374"/>
    <x v="0"/>
    <s v="Nov"/>
  </r>
  <r>
    <s v="DO-20240318-91649"/>
    <x v="0"/>
    <x v="1335"/>
    <x v="1270"/>
    <x v="26"/>
    <x v="14"/>
    <x v="1360"/>
    <x v="6"/>
    <n v="53.48"/>
    <n v="6"/>
    <x v="12"/>
    <n v="320.88"/>
    <n v="282.37"/>
    <n v="38.509999999999991"/>
    <x v="1"/>
    <x v="1375"/>
    <x v="0"/>
    <s v="Mar"/>
  </r>
  <r>
    <s v="FLO-20250331-14149"/>
    <x v="7"/>
    <x v="1336"/>
    <x v="1271"/>
    <x v="49"/>
    <x v="1"/>
    <x v="1361"/>
    <x v="11"/>
    <n v="121.16"/>
    <n v="60"/>
    <x v="2"/>
    <n v="7269.6"/>
    <n v="5452.2"/>
    <n v="1817.4000000000005"/>
    <x v="7"/>
    <x v="1376"/>
    <x v="1"/>
    <s v="Mar"/>
  </r>
  <r>
    <s v="FLO-20240706-53076"/>
    <x v="7"/>
    <x v="1337"/>
    <x v="1272"/>
    <x v="25"/>
    <x v="1"/>
    <x v="1362"/>
    <x v="1"/>
    <n v="772.21"/>
    <n v="20"/>
    <x v="3"/>
    <n v="15444.2"/>
    <n v="15444.2"/>
    <n v="0"/>
    <x v="0"/>
    <x v="1377"/>
    <x v="0"/>
    <s v="Jul"/>
  </r>
  <r>
    <s v="84-20240819-76165"/>
    <x v="6"/>
    <x v="1338"/>
    <x v="1273"/>
    <x v="21"/>
    <x v="18"/>
    <x v="1363"/>
    <x v="3"/>
    <n v="638.09"/>
    <n v="10"/>
    <x v="5"/>
    <n v="6380.9"/>
    <n v="5742.81"/>
    <n v="638.08999999999924"/>
    <x v="5"/>
    <x v="1378"/>
    <x v="0"/>
    <s v="Aug"/>
  </r>
  <r>
    <s v="ACE-20241003-37442"/>
    <x v="4"/>
    <x v="1339"/>
    <x v="1274"/>
    <x v="31"/>
    <x v="9"/>
    <x v="1364"/>
    <x v="19"/>
    <n v="1250.3"/>
    <n v="15"/>
    <x v="5"/>
    <n v="18754.5"/>
    <n v="16879.05"/>
    <n v="1875.4500000000007"/>
    <x v="5"/>
    <x v="1379"/>
    <x v="0"/>
    <s v="Oct"/>
  </r>
  <r>
    <s v="WAL-20240907-93535"/>
    <x v="10"/>
    <x v="1340"/>
    <x v="1275"/>
    <x v="19"/>
    <x v="7"/>
    <x v="1365"/>
    <x v="9"/>
    <n v="165.8"/>
    <n v="1"/>
    <x v="3"/>
    <n v="165.8"/>
    <n v="165.8"/>
    <n v="0"/>
    <x v="4"/>
    <x v="1380"/>
    <x v="0"/>
    <s v="Sep"/>
  </r>
  <r>
    <s v="CON-20250404-84291"/>
    <x v="3"/>
    <x v="1341"/>
    <x v="761"/>
    <x v="46"/>
    <x v="6"/>
    <x v="1366"/>
    <x v="8"/>
    <n v="1176.49"/>
    <n v="2"/>
    <x v="3"/>
    <n v="2352.98"/>
    <n v="2352.98"/>
    <n v="0"/>
    <x v="7"/>
    <x v="1381"/>
    <x v="1"/>
    <s v="Apr"/>
  </r>
  <r>
    <s v="84-20240519-37390"/>
    <x v="6"/>
    <x v="1342"/>
    <x v="1276"/>
    <x v="12"/>
    <x v="0"/>
    <x v="1367"/>
    <x v="15"/>
    <n v="2.5"/>
    <n v="177"/>
    <x v="1"/>
    <n v="442.5"/>
    <n v="376.12"/>
    <n v="66.38"/>
    <x v="1"/>
    <x v="1382"/>
    <x v="0"/>
    <s v="May"/>
  </r>
  <r>
    <s v="COS-20250202-54222"/>
    <x v="8"/>
    <x v="1343"/>
    <x v="504"/>
    <x v="15"/>
    <x v="5"/>
    <x v="1368"/>
    <x v="17"/>
    <n v="692.1"/>
    <n v="10"/>
    <x v="3"/>
    <n v="6921"/>
    <n v="6921"/>
    <n v="0"/>
    <x v="1"/>
    <x v="1383"/>
    <x v="1"/>
    <s v="Feb"/>
  </r>
  <r>
    <s v="CON-20250619-13344"/>
    <x v="3"/>
    <x v="1344"/>
    <x v="1277"/>
    <x v="22"/>
    <x v="19"/>
    <x v="1369"/>
    <x v="20"/>
    <n v="284.49"/>
    <n v="5"/>
    <x v="0"/>
    <n v="1422.45"/>
    <n v="1351.33"/>
    <n v="71.120000000000118"/>
    <x v="3"/>
    <x v="1384"/>
    <x v="1"/>
    <s v="Jun"/>
  </r>
  <r>
    <s v="COS-20250210-39426"/>
    <x v="8"/>
    <x v="1345"/>
    <x v="1278"/>
    <x v="15"/>
    <x v="2"/>
    <x v="1370"/>
    <x v="21"/>
    <n v="68.27"/>
    <n v="15"/>
    <x v="5"/>
    <n v="1024.05"/>
    <n v="921.64"/>
    <n v="102.40999999999997"/>
    <x v="0"/>
    <x v="1385"/>
    <x v="1"/>
    <s v="Feb"/>
  </r>
  <r>
    <s v="WAL-20240927-74512"/>
    <x v="10"/>
    <x v="1346"/>
    <x v="1279"/>
    <x v="34"/>
    <x v="3"/>
    <x v="1371"/>
    <x v="20"/>
    <n v="76.22"/>
    <n v="75"/>
    <x v="3"/>
    <n v="5716.5"/>
    <n v="5716.5"/>
    <n v="0"/>
    <x v="3"/>
    <x v="1386"/>
    <x v="0"/>
    <s v="Sep"/>
  </r>
  <r>
    <s v="CON-20240630-95769"/>
    <x v="3"/>
    <x v="1347"/>
    <x v="1280"/>
    <x v="53"/>
    <x v="18"/>
    <x v="1372"/>
    <x v="14"/>
    <n v="351.63"/>
    <n v="12"/>
    <x v="1"/>
    <n v="4219.5600000000004"/>
    <n v="3586.63"/>
    <n v="632.93000000000029"/>
    <x v="5"/>
    <x v="1387"/>
    <x v="0"/>
    <s v="Jun"/>
  </r>
  <r>
    <s v="HAR-20250429-98047"/>
    <x v="2"/>
    <x v="1348"/>
    <x v="1281"/>
    <x v="49"/>
    <x v="5"/>
    <x v="1373"/>
    <x v="2"/>
    <n v="3331.62"/>
    <n v="30"/>
    <x v="1"/>
    <n v="99948.6"/>
    <n v="84956.31"/>
    <n v="14992.290000000008"/>
    <x v="1"/>
    <x v="1388"/>
    <x v="1"/>
    <s v="Apr"/>
  </r>
  <r>
    <s v="COS-20240417-80939"/>
    <x v="8"/>
    <x v="1349"/>
    <x v="1282"/>
    <x v="10"/>
    <x v="6"/>
    <x v="1374"/>
    <x v="9"/>
    <n v="407.93"/>
    <n v="3"/>
    <x v="0"/>
    <n v="1223.79"/>
    <n v="1162.5999999999999"/>
    <n v="61.190000000000055"/>
    <x v="3"/>
    <x v="1389"/>
    <x v="0"/>
    <s v="Apr"/>
  </r>
  <r>
    <s v="DO-20240711-96265"/>
    <x v="0"/>
    <x v="1350"/>
    <x v="1283"/>
    <x v="40"/>
    <x v="5"/>
    <x v="1375"/>
    <x v="20"/>
    <n v="398.97"/>
    <n v="15"/>
    <x v="0"/>
    <n v="5984.55"/>
    <n v="5685.32"/>
    <n v="299.23000000000047"/>
    <x v="7"/>
    <x v="1390"/>
    <x v="0"/>
    <s v="Jul"/>
  </r>
  <r>
    <s v="HAR-20240605-25172"/>
    <x v="2"/>
    <x v="1351"/>
    <x v="407"/>
    <x v="26"/>
    <x v="5"/>
    <x v="1376"/>
    <x v="12"/>
    <n v="130.47999999999999"/>
    <n v="20"/>
    <x v="0"/>
    <n v="2609.6"/>
    <n v="2479.12"/>
    <n v="130.48000000000002"/>
    <x v="2"/>
    <x v="1391"/>
    <x v="0"/>
    <s v="Jun"/>
  </r>
  <r>
    <s v="LOW-20250325-73954"/>
    <x v="1"/>
    <x v="1352"/>
    <x v="1284"/>
    <x v="41"/>
    <x v="4"/>
    <x v="1377"/>
    <x v="3"/>
    <n v="870.95"/>
    <n v="4"/>
    <x v="0"/>
    <n v="3483.8"/>
    <n v="3309.61"/>
    <n v="174.19000000000005"/>
    <x v="2"/>
    <x v="1392"/>
    <x v="1"/>
    <s v="Mar"/>
  </r>
  <r>
    <s v="FLO-20240908-24769"/>
    <x v="7"/>
    <x v="1353"/>
    <x v="1285"/>
    <x v="43"/>
    <x v="1"/>
    <x v="1378"/>
    <x v="0"/>
    <n v="133.19"/>
    <n v="1"/>
    <x v="7"/>
    <n v="133.19"/>
    <n v="129.19"/>
    <n v="4"/>
    <x v="0"/>
    <x v="1393"/>
    <x v="0"/>
    <s v="Sep"/>
  </r>
  <r>
    <s v="THE-20250620-91643"/>
    <x v="9"/>
    <x v="1354"/>
    <x v="1286"/>
    <x v="25"/>
    <x v="20"/>
    <x v="1379"/>
    <x v="3"/>
    <n v="619.73"/>
    <n v="8"/>
    <x v="3"/>
    <n v="4957.84"/>
    <n v="4957.84"/>
    <n v="0"/>
    <x v="1"/>
    <x v="1394"/>
    <x v="1"/>
    <s v="Jun"/>
  </r>
  <r>
    <s v="LOW-20240812-66348"/>
    <x v="1"/>
    <x v="1355"/>
    <x v="1287"/>
    <x v="43"/>
    <x v="17"/>
    <x v="1380"/>
    <x v="5"/>
    <n v="832.85"/>
    <n v="10"/>
    <x v="3"/>
    <n v="8328.5"/>
    <n v="8328.5"/>
    <n v="0"/>
    <x v="1"/>
    <x v="1395"/>
    <x v="0"/>
    <s v="Aug"/>
  </r>
  <r>
    <s v="THE-20240804-71112"/>
    <x v="9"/>
    <x v="1356"/>
    <x v="1201"/>
    <x v="27"/>
    <x v="17"/>
    <x v="1381"/>
    <x v="4"/>
    <n v="1.25"/>
    <n v="377"/>
    <x v="1"/>
    <n v="471.25"/>
    <n v="400.56"/>
    <n v="70.69"/>
    <x v="2"/>
    <x v="1396"/>
    <x v="0"/>
    <s v="Aug"/>
  </r>
  <r>
    <s v="COS-20240927-57740"/>
    <x v="8"/>
    <x v="1357"/>
    <x v="1288"/>
    <x v="51"/>
    <x v="4"/>
    <x v="1382"/>
    <x v="18"/>
    <n v="284.51"/>
    <n v="2"/>
    <x v="3"/>
    <n v="569.02"/>
    <n v="569.02"/>
    <n v="0"/>
    <x v="4"/>
    <x v="1397"/>
    <x v="0"/>
    <s v="Sep"/>
  </r>
  <r>
    <s v="WAL-20241213-51851"/>
    <x v="10"/>
    <x v="1358"/>
    <x v="1289"/>
    <x v="17"/>
    <x v="20"/>
    <x v="1383"/>
    <x v="12"/>
    <n v="49.13"/>
    <n v="12"/>
    <x v="3"/>
    <n v="589.55999999999995"/>
    <n v="589.55999999999995"/>
    <n v="0"/>
    <x v="5"/>
    <x v="1398"/>
    <x v="0"/>
    <s v="Dec"/>
  </r>
  <r>
    <s v="LOW-20250121-20556"/>
    <x v="1"/>
    <x v="1359"/>
    <x v="1290"/>
    <x v="5"/>
    <x v="13"/>
    <x v="1384"/>
    <x v="21"/>
    <n v="2589.0300000000002"/>
    <n v="10"/>
    <x v="5"/>
    <n v="25890.3"/>
    <n v="23301.27"/>
    <n v="2589.0299999999988"/>
    <x v="3"/>
    <x v="1399"/>
    <x v="1"/>
    <s v="Jan"/>
  </r>
  <r>
    <s v="84-20250406-75089"/>
    <x v="6"/>
    <x v="1360"/>
    <x v="1291"/>
    <x v="48"/>
    <x v="5"/>
    <x v="1385"/>
    <x v="10"/>
    <n v="135.47999999999999"/>
    <n v="30"/>
    <x v="0"/>
    <n v="4064.4"/>
    <n v="3861.18"/>
    <n v="203.22000000000025"/>
    <x v="0"/>
    <x v="1400"/>
    <x v="1"/>
    <s v="Apr"/>
  </r>
  <r>
    <s v="ACE-20241209-69389"/>
    <x v="4"/>
    <x v="1361"/>
    <x v="1292"/>
    <x v="11"/>
    <x v="6"/>
    <x v="1386"/>
    <x v="4"/>
    <n v="567.48"/>
    <n v="3"/>
    <x v="3"/>
    <n v="1702.44"/>
    <n v="1702.44"/>
    <n v="0"/>
    <x v="7"/>
    <x v="1401"/>
    <x v="0"/>
    <s v="Dec"/>
  </r>
  <r>
    <s v="ACE-20250707-44663"/>
    <x v="4"/>
    <x v="1362"/>
    <x v="1293"/>
    <x v="53"/>
    <x v="19"/>
    <x v="1387"/>
    <x v="15"/>
    <n v="1026.29"/>
    <n v="5"/>
    <x v="3"/>
    <n v="5131.45"/>
    <n v="5131.45"/>
    <n v="0"/>
    <x v="6"/>
    <x v="1402"/>
    <x v="1"/>
    <s v="Jul"/>
  </r>
  <r>
    <s v="WAL-20250302-78270"/>
    <x v="10"/>
    <x v="1363"/>
    <x v="1294"/>
    <x v="15"/>
    <x v="1"/>
    <x v="1388"/>
    <x v="2"/>
    <n v="726.28"/>
    <n v="15"/>
    <x v="13"/>
    <n v="10894.2"/>
    <n v="9477.9500000000007"/>
    <n v="1416.25"/>
    <x v="6"/>
    <x v="1403"/>
    <x v="1"/>
    <s v="Mar"/>
  </r>
  <r>
    <s v="MEN-20241107-88553"/>
    <x v="5"/>
    <x v="1364"/>
    <x v="1295"/>
    <x v="43"/>
    <x v="9"/>
    <x v="1389"/>
    <x v="21"/>
    <n v="748.24"/>
    <n v="5"/>
    <x v="0"/>
    <n v="3741.2"/>
    <n v="3554.14"/>
    <n v="187.05999999999995"/>
    <x v="0"/>
    <x v="1404"/>
    <x v="0"/>
    <s v="Nov"/>
  </r>
  <r>
    <s v="WAL-20240819-70046"/>
    <x v="10"/>
    <x v="1365"/>
    <x v="1296"/>
    <x v="28"/>
    <x v="9"/>
    <x v="1390"/>
    <x v="8"/>
    <n v="63.22"/>
    <n v="2"/>
    <x v="3"/>
    <n v="126.44"/>
    <n v="126.44"/>
    <n v="0"/>
    <x v="2"/>
    <x v="1405"/>
    <x v="0"/>
    <s v="Aug"/>
  </r>
  <r>
    <s v="ACE-20241223-37141"/>
    <x v="4"/>
    <x v="1366"/>
    <x v="1297"/>
    <x v="22"/>
    <x v="15"/>
    <x v="1391"/>
    <x v="5"/>
    <n v="130.34"/>
    <n v="15"/>
    <x v="3"/>
    <n v="1955.1"/>
    <n v="1955.1"/>
    <n v="0"/>
    <x v="6"/>
    <x v="1406"/>
    <x v="0"/>
    <s v="Dec"/>
  </r>
  <r>
    <s v="COS-20240819-52591"/>
    <x v="8"/>
    <x v="1367"/>
    <x v="1298"/>
    <x v="13"/>
    <x v="8"/>
    <x v="1392"/>
    <x v="2"/>
    <n v="2803.94"/>
    <n v="6"/>
    <x v="0"/>
    <n v="16823.64"/>
    <n v="15982.46"/>
    <n v="841.18000000000029"/>
    <x v="0"/>
    <x v="1407"/>
    <x v="0"/>
    <s v="Aug"/>
  </r>
  <r>
    <s v="COS-20240627-49610"/>
    <x v="8"/>
    <x v="1368"/>
    <x v="1299"/>
    <x v="47"/>
    <x v="17"/>
    <x v="1393"/>
    <x v="14"/>
    <n v="237.2"/>
    <n v="10"/>
    <x v="10"/>
    <n v="2372"/>
    <n v="1968.76"/>
    <n v="403.24"/>
    <x v="6"/>
    <x v="1408"/>
    <x v="0"/>
    <s v="Jun"/>
  </r>
  <r>
    <s v="84-20250727-37101"/>
    <x v="6"/>
    <x v="1369"/>
    <x v="1300"/>
    <x v="12"/>
    <x v="5"/>
    <x v="1394"/>
    <x v="9"/>
    <n v="168.9"/>
    <n v="12"/>
    <x v="3"/>
    <n v="2026.8"/>
    <n v="2026.8"/>
    <n v="0"/>
    <x v="4"/>
    <x v="1409"/>
    <x v="1"/>
    <s v="Jul"/>
  </r>
  <r>
    <s v="THE-20240310-43295"/>
    <x v="9"/>
    <x v="1370"/>
    <x v="719"/>
    <x v="24"/>
    <x v="11"/>
    <x v="1395"/>
    <x v="13"/>
    <n v="211.09"/>
    <n v="1"/>
    <x v="9"/>
    <n v="211.09"/>
    <n v="206.87"/>
    <n v="4.2199999999999989"/>
    <x v="1"/>
    <x v="1410"/>
    <x v="0"/>
    <s v="Mar"/>
  </r>
  <r>
    <s v="MEN-20250524-77362"/>
    <x v="5"/>
    <x v="1371"/>
    <x v="1301"/>
    <x v="57"/>
    <x v="16"/>
    <x v="1396"/>
    <x v="18"/>
    <n v="288.38"/>
    <n v="5"/>
    <x v="0"/>
    <n v="1441.9"/>
    <n v="1369.81"/>
    <n v="72.090000000000146"/>
    <x v="4"/>
    <x v="1411"/>
    <x v="1"/>
    <s v="May"/>
  </r>
  <r>
    <s v="84-20250303-31478"/>
    <x v="6"/>
    <x v="1372"/>
    <x v="1302"/>
    <x v="48"/>
    <x v="12"/>
    <x v="1397"/>
    <x v="12"/>
    <n v="61.7"/>
    <n v="4"/>
    <x v="3"/>
    <n v="246.8"/>
    <n v="246.8"/>
    <n v="0"/>
    <x v="4"/>
    <x v="1412"/>
    <x v="1"/>
    <s v="Mar"/>
  </r>
  <r>
    <s v="CON-20250223-77169"/>
    <x v="3"/>
    <x v="1373"/>
    <x v="1303"/>
    <x v="43"/>
    <x v="8"/>
    <x v="1398"/>
    <x v="10"/>
    <n v="206.34"/>
    <n v="1"/>
    <x v="0"/>
    <n v="206.34"/>
    <n v="196.02"/>
    <n v="10.319999999999993"/>
    <x v="1"/>
    <x v="1413"/>
    <x v="1"/>
    <s v="Feb"/>
  </r>
  <r>
    <s v="MEN-20240215-11262"/>
    <x v="5"/>
    <x v="1374"/>
    <x v="1304"/>
    <x v="4"/>
    <x v="7"/>
    <x v="1399"/>
    <x v="20"/>
    <n v="4302.2299999999996"/>
    <n v="12"/>
    <x v="5"/>
    <n v="51626.76"/>
    <n v="46464.08"/>
    <n v="5162.68"/>
    <x v="0"/>
    <x v="1414"/>
    <x v="0"/>
    <s v="Feb"/>
  </r>
  <r>
    <s v="FLO-20241003-60392"/>
    <x v="7"/>
    <x v="1375"/>
    <x v="1305"/>
    <x v="37"/>
    <x v="0"/>
    <x v="1400"/>
    <x v="11"/>
    <n v="1036.46"/>
    <n v="5"/>
    <x v="1"/>
    <n v="5182.3"/>
    <n v="4404.95"/>
    <n v="777.35000000000036"/>
    <x v="1"/>
    <x v="1415"/>
    <x v="0"/>
    <s v="Oct"/>
  </r>
  <r>
    <s v="WAL-20240621-43826"/>
    <x v="10"/>
    <x v="1376"/>
    <x v="1306"/>
    <x v="59"/>
    <x v="10"/>
    <x v="1401"/>
    <x v="15"/>
    <n v="1081.1300000000001"/>
    <n v="3"/>
    <x v="3"/>
    <n v="3243.39"/>
    <n v="3243.39"/>
    <n v="0"/>
    <x v="5"/>
    <x v="1416"/>
    <x v="0"/>
    <s v="Jun"/>
  </r>
  <r>
    <s v="FLO-20240606-87069"/>
    <x v="11"/>
    <x v="1377"/>
    <x v="1307"/>
    <x v="41"/>
    <x v="6"/>
    <x v="1402"/>
    <x v="0"/>
    <n v="217.14"/>
    <n v="3"/>
    <x v="0"/>
    <n v="651.41999999999996"/>
    <n v="618.85"/>
    <n v="32.569999999999936"/>
    <x v="1"/>
    <x v="1417"/>
    <x v="0"/>
    <s v="Jun"/>
  </r>
  <r>
    <s v="CON-20250518-82106"/>
    <x v="3"/>
    <x v="1378"/>
    <x v="1308"/>
    <x v="40"/>
    <x v="15"/>
    <x v="1403"/>
    <x v="18"/>
    <n v="2.96"/>
    <n v="103"/>
    <x v="3"/>
    <n v="304.88"/>
    <n v="304.88"/>
    <n v="0"/>
    <x v="7"/>
    <x v="1418"/>
    <x v="1"/>
    <s v="May"/>
  </r>
  <r>
    <s v="ACE-20240513-62825"/>
    <x v="4"/>
    <x v="1379"/>
    <x v="1309"/>
    <x v="22"/>
    <x v="19"/>
    <x v="1404"/>
    <x v="17"/>
    <n v="1314.64"/>
    <n v="2"/>
    <x v="7"/>
    <n v="2629.28"/>
    <n v="2550.4"/>
    <n v="78.880000000000109"/>
    <x v="5"/>
    <x v="1419"/>
    <x v="0"/>
    <s v="May"/>
  </r>
  <r>
    <s v="THE-20250621-24065"/>
    <x v="9"/>
    <x v="1380"/>
    <x v="1310"/>
    <x v="28"/>
    <x v="3"/>
    <x v="1405"/>
    <x v="15"/>
    <n v="3238.48"/>
    <n v="6"/>
    <x v="3"/>
    <n v="19430.88"/>
    <n v="19430.88"/>
    <n v="0"/>
    <x v="6"/>
    <x v="1420"/>
    <x v="1"/>
    <s v="Jun"/>
  </r>
  <r>
    <s v="THE-20250514-97350"/>
    <x v="9"/>
    <x v="1381"/>
    <x v="1311"/>
    <x v="31"/>
    <x v="6"/>
    <x v="1406"/>
    <x v="2"/>
    <n v="143.54"/>
    <n v="15"/>
    <x v="3"/>
    <n v="2153.1"/>
    <n v="2153.1"/>
    <n v="0"/>
    <x v="3"/>
    <x v="1421"/>
    <x v="1"/>
    <s v="May"/>
  </r>
  <r>
    <s v="LOW-20241001-34105"/>
    <x v="1"/>
    <x v="1382"/>
    <x v="1312"/>
    <x v="49"/>
    <x v="6"/>
    <x v="1407"/>
    <x v="19"/>
    <n v="1861.84"/>
    <n v="10"/>
    <x v="5"/>
    <n v="18618.400000000001"/>
    <n v="16756.560000000001"/>
    <n v="1861.8400000000001"/>
    <x v="3"/>
    <x v="1422"/>
    <x v="0"/>
    <s v="Oct"/>
  </r>
  <r>
    <s v="HAR-20250618-45535"/>
    <x v="2"/>
    <x v="1383"/>
    <x v="1313"/>
    <x v="14"/>
    <x v="14"/>
    <x v="1408"/>
    <x v="12"/>
    <n v="321.92"/>
    <n v="3"/>
    <x v="3"/>
    <n v="965.76"/>
    <n v="965.76"/>
    <n v="0"/>
    <x v="5"/>
    <x v="1423"/>
    <x v="1"/>
    <s v="Jun"/>
  </r>
  <r>
    <s v="COS-20250424-28000"/>
    <x v="8"/>
    <x v="1384"/>
    <x v="1314"/>
    <x v="37"/>
    <x v="5"/>
    <x v="1409"/>
    <x v="12"/>
    <n v="185.06"/>
    <n v="2"/>
    <x v="3"/>
    <n v="370.12"/>
    <n v="370.12"/>
    <n v="0"/>
    <x v="1"/>
    <x v="1424"/>
    <x v="1"/>
    <s v="Apr"/>
  </r>
  <r>
    <s v="THE-20240518-25567"/>
    <x v="9"/>
    <x v="1385"/>
    <x v="1315"/>
    <x v="58"/>
    <x v="6"/>
    <x v="1410"/>
    <x v="14"/>
    <n v="123.89"/>
    <n v="10"/>
    <x v="0"/>
    <n v="1238.9000000000001"/>
    <n v="1176.95"/>
    <n v="61.950000000000045"/>
    <x v="0"/>
    <x v="1425"/>
    <x v="0"/>
    <s v="May"/>
  </r>
  <r>
    <s v="WAL-20250509-95269"/>
    <x v="10"/>
    <x v="1386"/>
    <x v="1316"/>
    <x v="33"/>
    <x v="1"/>
    <x v="1411"/>
    <x v="14"/>
    <n v="185.03"/>
    <n v="50"/>
    <x v="3"/>
    <n v="9251.5"/>
    <n v="9251.5"/>
    <n v="0"/>
    <x v="6"/>
    <x v="1426"/>
    <x v="1"/>
    <s v="May"/>
  </r>
  <r>
    <s v="WAL-20240320-75647"/>
    <x v="10"/>
    <x v="1387"/>
    <x v="1317"/>
    <x v="34"/>
    <x v="5"/>
    <x v="1412"/>
    <x v="19"/>
    <n v="124.73"/>
    <n v="4"/>
    <x v="3"/>
    <n v="498.92"/>
    <n v="498.92"/>
    <n v="0"/>
    <x v="3"/>
    <x v="1427"/>
    <x v="0"/>
    <s v="Mar"/>
  </r>
  <r>
    <s v="LOW-20250610-50573"/>
    <x v="1"/>
    <x v="1388"/>
    <x v="1318"/>
    <x v="11"/>
    <x v="13"/>
    <x v="1413"/>
    <x v="14"/>
    <n v="348.88"/>
    <n v="12"/>
    <x v="1"/>
    <n v="4186.5600000000004"/>
    <n v="3558.58"/>
    <n v="627.98000000000047"/>
    <x v="6"/>
    <x v="1428"/>
    <x v="1"/>
    <s v="Jun"/>
  </r>
  <r>
    <s v="DO-20241215-45153"/>
    <x v="0"/>
    <x v="1389"/>
    <x v="1319"/>
    <x v="50"/>
    <x v="6"/>
    <x v="1414"/>
    <x v="16"/>
    <n v="1190.6500000000001"/>
    <n v="5"/>
    <x v="3"/>
    <n v="5953.25"/>
    <n v="5953.25"/>
    <n v="0"/>
    <x v="3"/>
    <x v="1429"/>
    <x v="0"/>
    <s v="Dec"/>
  </r>
  <r>
    <s v="MEN-20250331-83227"/>
    <x v="5"/>
    <x v="1390"/>
    <x v="1052"/>
    <x v="25"/>
    <x v="0"/>
    <x v="1415"/>
    <x v="6"/>
    <n v="130.6"/>
    <n v="8"/>
    <x v="0"/>
    <n v="1044.8"/>
    <n v="992.56"/>
    <n v="52.240000000000009"/>
    <x v="3"/>
    <x v="1430"/>
    <x v="1"/>
    <s v="Mar"/>
  </r>
  <r>
    <s v="84-20240726-44971"/>
    <x v="6"/>
    <x v="1391"/>
    <x v="1320"/>
    <x v="49"/>
    <x v="3"/>
    <x v="1416"/>
    <x v="2"/>
    <n v="306.5"/>
    <n v="15"/>
    <x v="3"/>
    <n v="4597.5"/>
    <n v="4597.5"/>
    <n v="0"/>
    <x v="3"/>
    <x v="1431"/>
    <x v="0"/>
    <s v="Jul"/>
  </r>
  <r>
    <s v="THE-20240718-46892"/>
    <x v="11"/>
    <x v="1392"/>
    <x v="1321"/>
    <x v="28"/>
    <x v="2"/>
    <x v="1417"/>
    <x v="12"/>
    <n v="631.96"/>
    <n v="40"/>
    <x v="1"/>
    <n v="25278.400000000001"/>
    <n v="21486.639999999999"/>
    <n v="3791.760000000002"/>
    <x v="7"/>
    <x v="1432"/>
    <x v="0"/>
    <s v="Jul"/>
  </r>
  <r>
    <s v="LOW-20240924-59347"/>
    <x v="1"/>
    <x v="1393"/>
    <x v="1322"/>
    <x v="57"/>
    <x v="15"/>
    <x v="1418"/>
    <x v="10"/>
    <n v="2594.71"/>
    <n v="12"/>
    <x v="3"/>
    <n v="31136.52"/>
    <n v="31136.52"/>
    <n v="0"/>
    <x v="3"/>
    <x v="1433"/>
    <x v="0"/>
    <s v="Sep"/>
  </r>
  <r>
    <s v="COS-20240222-24584"/>
    <x v="8"/>
    <x v="1394"/>
    <x v="1323"/>
    <x v="16"/>
    <x v="10"/>
    <x v="1419"/>
    <x v="15"/>
    <n v="697.99"/>
    <n v="2"/>
    <x v="3"/>
    <n v="1395.98"/>
    <n v="1395.98"/>
    <n v="0"/>
    <x v="3"/>
    <x v="1434"/>
    <x v="0"/>
    <s v="Feb"/>
  </r>
  <r>
    <s v="CON-20240913-63472"/>
    <x v="3"/>
    <x v="1395"/>
    <x v="1324"/>
    <x v="33"/>
    <x v="10"/>
    <x v="1420"/>
    <x v="19"/>
    <n v="1058.31"/>
    <n v="5"/>
    <x v="7"/>
    <n v="5291.55"/>
    <n v="5132.8"/>
    <n v="158.75"/>
    <x v="4"/>
    <x v="1435"/>
    <x v="0"/>
    <s v="Sep"/>
  </r>
  <r>
    <s v="THE-20241222-35049"/>
    <x v="9"/>
    <x v="1396"/>
    <x v="1325"/>
    <x v="54"/>
    <x v="0"/>
    <x v="1421"/>
    <x v="2"/>
    <n v="518.55999999999995"/>
    <n v="1"/>
    <x v="3"/>
    <n v="518.55999999999995"/>
    <n v="518.55999999999995"/>
    <n v="0"/>
    <x v="3"/>
    <x v="1436"/>
    <x v="0"/>
    <s v="Dec"/>
  </r>
  <r>
    <s v="WAL-20240716-32736"/>
    <x v="10"/>
    <x v="1397"/>
    <x v="1326"/>
    <x v="4"/>
    <x v="0"/>
    <x v="1422"/>
    <x v="16"/>
    <n v="2633.3"/>
    <n v="25"/>
    <x v="1"/>
    <n v="65832.5"/>
    <n v="55957.62"/>
    <n v="9874.8799999999974"/>
    <x v="6"/>
    <x v="1437"/>
    <x v="0"/>
    <s v="Jul"/>
  </r>
  <r>
    <s v="WAL-20241005-51739"/>
    <x v="10"/>
    <x v="1398"/>
    <x v="1327"/>
    <x v="20"/>
    <x v="16"/>
    <x v="1423"/>
    <x v="20"/>
    <n v="4.3099999999999996"/>
    <n v="214"/>
    <x v="3"/>
    <n v="922.34"/>
    <n v="922.34"/>
    <n v="0"/>
    <x v="0"/>
    <x v="1438"/>
    <x v="0"/>
    <s v="Oct"/>
  </r>
  <r>
    <s v="LOW-20250522-89588"/>
    <x v="1"/>
    <x v="1399"/>
    <x v="1328"/>
    <x v="22"/>
    <x v="20"/>
    <x v="1424"/>
    <x v="0"/>
    <n v="193"/>
    <n v="8"/>
    <x v="0"/>
    <n v="1544"/>
    <n v="1466.8"/>
    <n v="77.200000000000045"/>
    <x v="6"/>
    <x v="1439"/>
    <x v="1"/>
    <s v="May"/>
  </r>
  <r>
    <s v="FLO-20250221-71788"/>
    <x v="7"/>
    <x v="1400"/>
    <x v="1329"/>
    <x v="38"/>
    <x v="4"/>
    <x v="1425"/>
    <x v="16"/>
    <n v="403.75"/>
    <n v="20"/>
    <x v="3"/>
    <n v="8075"/>
    <n v="8075"/>
    <n v="0"/>
    <x v="6"/>
    <x v="1440"/>
    <x v="1"/>
    <s v="Feb"/>
  </r>
  <r>
    <s v="COS-20240629-58941"/>
    <x v="8"/>
    <x v="1401"/>
    <x v="1330"/>
    <x v="53"/>
    <x v="7"/>
    <x v="1426"/>
    <x v="20"/>
    <n v="1564.32"/>
    <n v="8"/>
    <x v="5"/>
    <n v="12514.56"/>
    <n v="11263.1"/>
    <n v="1251.4599999999991"/>
    <x v="6"/>
    <x v="1441"/>
    <x v="0"/>
    <s v="Jun"/>
  </r>
  <r>
    <s v="DO-20241027-33591"/>
    <x v="0"/>
    <x v="1402"/>
    <x v="1331"/>
    <x v="17"/>
    <x v="3"/>
    <x v="1427"/>
    <x v="5"/>
    <n v="571.52"/>
    <n v="15"/>
    <x v="0"/>
    <n v="8572.7999999999993"/>
    <n v="8144.16"/>
    <n v="428.63999999999942"/>
    <x v="1"/>
    <x v="1442"/>
    <x v="0"/>
    <s v="Oct"/>
  </r>
  <r>
    <s v="MEN-20240427-48507"/>
    <x v="5"/>
    <x v="1403"/>
    <x v="1332"/>
    <x v="38"/>
    <x v="11"/>
    <x v="1428"/>
    <x v="8"/>
    <n v="1051.82"/>
    <n v="8"/>
    <x v="12"/>
    <n v="8414.56"/>
    <n v="7404.81"/>
    <n v="1009.7499999999991"/>
    <x v="4"/>
    <x v="1443"/>
    <x v="0"/>
    <s v="Apr"/>
  </r>
  <r>
    <s v="HAR-20241212-15342"/>
    <x v="2"/>
    <x v="1404"/>
    <x v="1333"/>
    <x v="0"/>
    <x v="14"/>
    <x v="1429"/>
    <x v="12"/>
    <n v="3961.58"/>
    <n v="3"/>
    <x v="3"/>
    <n v="11884.74"/>
    <n v="11884.74"/>
    <n v="0"/>
    <x v="2"/>
    <x v="1444"/>
    <x v="0"/>
    <s v="Dec"/>
  </r>
  <r>
    <s v="DO-20241023-89624"/>
    <x v="0"/>
    <x v="1405"/>
    <x v="1334"/>
    <x v="32"/>
    <x v="19"/>
    <x v="1430"/>
    <x v="5"/>
    <n v="3.56"/>
    <n v="373"/>
    <x v="18"/>
    <n v="1327.88"/>
    <n v="1022.47"/>
    <n v="305.41000000000008"/>
    <x v="2"/>
    <x v="1445"/>
    <x v="0"/>
    <s v="Oct"/>
  </r>
  <r>
    <s v="FLO-20250617-67302"/>
    <x v="7"/>
    <x v="1406"/>
    <x v="1"/>
    <x v="20"/>
    <x v="20"/>
    <x v="1431"/>
    <x v="3"/>
    <n v="446.76"/>
    <n v="2"/>
    <x v="0"/>
    <n v="893.52"/>
    <n v="848.84"/>
    <n v="44.67999999999995"/>
    <x v="1"/>
    <x v="1446"/>
    <x v="1"/>
    <s v="Jun"/>
  </r>
  <r>
    <s v="HAR-20250410-11851"/>
    <x v="2"/>
    <x v="1407"/>
    <x v="1335"/>
    <x v="57"/>
    <x v="19"/>
    <x v="1432"/>
    <x v="3"/>
    <n v="139.57"/>
    <n v="25"/>
    <x v="3"/>
    <n v="3489.25"/>
    <n v="3489.25"/>
    <n v="0"/>
    <x v="3"/>
    <x v="1447"/>
    <x v="1"/>
    <s v="Apr"/>
  </r>
  <r>
    <s v="DO-20240415-24505"/>
    <x v="0"/>
    <x v="1408"/>
    <x v="1336"/>
    <x v="17"/>
    <x v="20"/>
    <x v="1433"/>
    <x v="9"/>
    <n v="605.59"/>
    <n v="25"/>
    <x v="10"/>
    <n v="15139.75"/>
    <n v="12565.99"/>
    <n v="2573.7600000000002"/>
    <x v="1"/>
    <x v="1448"/>
    <x v="0"/>
    <s v="Apr"/>
  </r>
  <r>
    <s v="THE-20250418-32845"/>
    <x v="9"/>
    <x v="1409"/>
    <x v="1337"/>
    <x v="58"/>
    <x v="7"/>
    <x v="1434"/>
    <x v="16"/>
    <n v="343.5"/>
    <n v="25"/>
    <x v="3"/>
    <n v="8587.5"/>
    <n v="8587.5"/>
    <n v="0"/>
    <x v="0"/>
    <x v="1449"/>
    <x v="1"/>
    <s v="Apr"/>
  </r>
  <r>
    <s v="ACE-20250123-73894"/>
    <x v="4"/>
    <x v="1410"/>
    <x v="1338"/>
    <x v="30"/>
    <x v="10"/>
    <x v="1435"/>
    <x v="11"/>
    <n v="106.81"/>
    <n v="20"/>
    <x v="3"/>
    <n v="2136.1999999999998"/>
    <n v="2136.1999999999998"/>
    <n v="0"/>
    <x v="7"/>
    <x v="1450"/>
    <x v="1"/>
    <s v="Jan"/>
  </r>
  <r>
    <s v="COS-20250222-19791"/>
    <x v="8"/>
    <x v="1411"/>
    <x v="1339"/>
    <x v="58"/>
    <x v="10"/>
    <x v="1436"/>
    <x v="0"/>
    <n v="205.36"/>
    <n v="1"/>
    <x v="9"/>
    <n v="205.36"/>
    <n v="201.25"/>
    <n v="4.1100000000000136"/>
    <x v="6"/>
    <x v="1451"/>
    <x v="1"/>
    <s v="Feb"/>
  </r>
  <r>
    <s v="ACE-20241125-68666"/>
    <x v="4"/>
    <x v="1412"/>
    <x v="1340"/>
    <x v="55"/>
    <x v="16"/>
    <x v="1437"/>
    <x v="13"/>
    <n v="78.11"/>
    <n v="2"/>
    <x v="3"/>
    <n v="156.22"/>
    <n v="156.22"/>
    <n v="0"/>
    <x v="7"/>
    <x v="1452"/>
    <x v="0"/>
    <s v="Nov"/>
  </r>
  <r>
    <s v="CON-20240904-59377"/>
    <x v="3"/>
    <x v="1413"/>
    <x v="1341"/>
    <x v="0"/>
    <x v="9"/>
    <x v="1438"/>
    <x v="14"/>
    <n v="5.17"/>
    <n v="239"/>
    <x v="3"/>
    <n v="1235.6300000000001"/>
    <n v="1235.6300000000001"/>
    <n v="0"/>
    <x v="6"/>
    <x v="1453"/>
    <x v="0"/>
    <s v="Sep"/>
  </r>
  <r>
    <s v="THE-20250211-88774"/>
    <x v="9"/>
    <x v="1414"/>
    <x v="1342"/>
    <x v="56"/>
    <x v="7"/>
    <x v="60"/>
    <x v="13"/>
    <n v="987.15"/>
    <n v="2"/>
    <x v="9"/>
    <n v="1974.3"/>
    <n v="1934.81"/>
    <n v="39.490000000000009"/>
    <x v="7"/>
    <x v="1454"/>
    <x v="1"/>
    <s v="Feb"/>
  </r>
  <r>
    <s v="FLO-20250715-76756"/>
    <x v="7"/>
    <x v="1415"/>
    <x v="1343"/>
    <x v="55"/>
    <x v="19"/>
    <x v="1439"/>
    <x v="16"/>
    <n v="57.36"/>
    <n v="50"/>
    <x v="2"/>
    <n v="2868"/>
    <n v="2151"/>
    <n v="717"/>
    <x v="1"/>
    <x v="1455"/>
    <x v="1"/>
    <s v="Jul"/>
  </r>
  <r>
    <s v="THE-20240729-44406"/>
    <x v="9"/>
    <x v="1416"/>
    <x v="1344"/>
    <x v="37"/>
    <x v="17"/>
    <x v="1440"/>
    <x v="18"/>
    <n v="397.15"/>
    <n v="12"/>
    <x v="1"/>
    <n v="4765.8"/>
    <n v="4050.93"/>
    <n v="714.87000000000035"/>
    <x v="0"/>
    <x v="1456"/>
    <x v="0"/>
    <s v="Jul"/>
  </r>
  <r>
    <s v="84-20250706-25839"/>
    <x v="6"/>
    <x v="1417"/>
    <x v="743"/>
    <x v="47"/>
    <x v="3"/>
    <x v="1441"/>
    <x v="4"/>
    <n v="2290.86"/>
    <n v="10"/>
    <x v="0"/>
    <n v="22908.6"/>
    <n v="21763.17"/>
    <n v="1145.4300000000003"/>
    <x v="1"/>
    <x v="1457"/>
    <x v="1"/>
    <s v="Jul"/>
  </r>
  <r>
    <s v="DO-20250410-76310"/>
    <x v="0"/>
    <x v="1418"/>
    <x v="1345"/>
    <x v="26"/>
    <x v="0"/>
    <x v="1442"/>
    <x v="8"/>
    <n v="187.79"/>
    <n v="12"/>
    <x v="1"/>
    <n v="2253.48"/>
    <n v="1915.46"/>
    <n v="338.02"/>
    <x v="0"/>
    <x v="1458"/>
    <x v="1"/>
    <s v="Apr"/>
  </r>
  <r>
    <s v="HAR-20241205-72708"/>
    <x v="2"/>
    <x v="1419"/>
    <x v="1346"/>
    <x v="49"/>
    <x v="13"/>
    <x v="1443"/>
    <x v="3"/>
    <n v="266.83999999999997"/>
    <n v="25"/>
    <x v="3"/>
    <n v="6671"/>
    <n v="6671"/>
    <n v="0"/>
    <x v="2"/>
    <x v="1459"/>
    <x v="0"/>
    <s v="Dec"/>
  </r>
  <r>
    <s v="CON-20250214-42112"/>
    <x v="3"/>
    <x v="1420"/>
    <x v="1347"/>
    <x v="44"/>
    <x v="1"/>
    <x v="1444"/>
    <x v="9"/>
    <n v="360.14"/>
    <n v="1"/>
    <x v="3"/>
    <n v="360.14"/>
    <n v="360.14"/>
    <n v="0"/>
    <x v="7"/>
    <x v="1460"/>
    <x v="1"/>
    <s v="Feb"/>
  </r>
  <r>
    <s v="DO-20250518-40781"/>
    <x v="0"/>
    <x v="8"/>
    <x v="8"/>
    <x v="8"/>
    <x v="10"/>
    <x v="1445"/>
    <x v="0"/>
    <n v="1429.01"/>
    <n v="1"/>
    <x v="3"/>
    <n v="1429.01"/>
    <n v="1429.01"/>
    <n v="0"/>
    <x v="4"/>
    <x v="1461"/>
    <x v="1"/>
    <s v="May"/>
  </r>
  <r>
    <s v="THE-20250611-85276"/>
    <x v="9"/>
    <x v="1421"/>
    <x v="1348"/>
    <x v="38"/>
    <x v="20"/>
    <x v="1446"/>
    <x v="13"/>
    <n v="866.27"/>
    <n v="15"/>
    <x v="5"/>
    <n v="12994.05"/>
    <n v="11694.65"/>
    <n v="1299.3999999999996"/>
    <x v="2"/>
    <x v="1462"/>
    <x v="1"/>
    <s v="Jun"/>
  </r>
  <r>
    <s v="THE-20240820-26425"/>
    <x v="9"/>
    <x v="1422"/>
    <x v="1349"/>
    <x v="22"/>
    <x v="11"/>
    <x v="1447"/>
    <x v="11"/>
    <n v="445.94"/>
    <n v="8"/>
    <x v="0"/>
    <n v="3567.52"/>
    <n v="3389.14"/>
    <n v="178.38000000000011"/>
    <x v="7"/>
    <x v="1463"/>
    <x v="0"/>
    <s v="Aug"/>
  </r>
  <r>
    <s v="CON-20250318-21727"/>
    <x v="3"/>
    <x v="1423"/>
    <x v="1350"/>
    <x v="15"/>
    <x v="18"/>
    <x v="1448"/>
    <x v="10"/>
    <n v="1115.33"/>
    <n v="75"/>
    <x v="6"/>
    <n v="83649.75"/>
    <n v="66919.8"/>
    <n v="16729.949999999997"/>
    <x v="1"/>
    <x v="1464"/>
    <x v="1"/>
    <s v="Mar"/>
  </r>
  <r>
    <s v="CON-20240606-37054"/>
    <x v="3"/>
    <x v="1424"/>
    <x v="1351"/>
    <x v="7"/>
    <x v="19"/>
    <x v="1449"/>
    <x v="13"/>
    <n v="93.39"/>
    <n v="1"/>
    <x v="3"/>
    <n v="93.39"/>
    <n v="93.39"/>
    <n v="0"/>
    <x v="7"/>
    <x v="1465"/>
    <x v="0"/>
    <s v="Jun"/>
  </r>
  <r>
    <s v="COS-20241205-19758"/>
    <x v="8"/>
    <x v="1425"/>
    <x v="1352"/>
    <x v="43"/>
    <x v="11"/>
    <x v="1450"/>
    <x v="6"/>
    <n v="2577.42"/>
    <n v="60"/>
    <x v="6"/>
    <n v="154645.20000000001"/>
    <n v="123716.16"/>
    <n v="30929.040000000008"/>
    <x v="6"/>
    <x v="1466"/>
    <x v="0"/>
    <s v="Dec"/>
  </r>
  <r>
    <s v="WAL-20250713-96319"/>
    <x v="10"/>
    <x v="1426"/>
    <x v="1353"/>
    <x v="3"/>
    <x v="7"/>
    <x v="1451"/>
    <x v="6"/>
    <n v="103.98"/>
    <n v="3"/>
    <x v="0"/>
    <n v="311.94"/>
    <n v="296.33999999999997"/>
    <n v="15.600000000000023"/>
    <x v="6"/>
    <x v="1467"/>
    <x v="1"/>
    <s v="Jul"/>
  </r>
  <r>
    <s v="MEN-20241122-13462"/>
    <x v="5"/>
    <x v="1427"/>
    <x v="1354"/>
    <x v="13"/>
    <x v="4"/>
    <x v="1452"/>
    <x v="21"/>
    <n v="1343.67"/>
    <n v="2"/>
    <x v="0"/>
    <n v="2687.34"/>
    <n v="2552.9699999999998"/>
    <n v="134.37000000000035"/>
    <x v="6"/>
    <x v="1468"/>
    <x v="0"/>
    <s v="Nov"/>
  </r>
  <r>
    <s v="WAL-20250130-57657"/>
    <x v="10"/>
    <x v="1428"/>
    <x v="1355"/>
    <x v="58"/>
    <x v="8"/>
    <x v="1453"/>
    <x v="5"/>
    <n v="318.45999999999998"/>
    <n v="8"/>
    <x v="3"/>
    <n v="2547.6799999999998"/>
    <n v="2547.6799999999998"/>
    <n v="0"/>
    <x v="0"/>
    <x v="1469"/>
    <x v="1"/>
    <s v="Jan"/>
  </r>
  <r>
    <s v="ACE-20240526-13780"/>
    <x v="4"/>
    <x v="1429"/>
    <x v="1356"/>
    <x v="16"/>
    <x v="6"/>
    <x v="1454"/>
    <x v="13"/>
    <n v="1553.78"/>
    <n v="1"/>
    <x v="3"/>
    <n v="1553.78"/>
    <n v="1553.78"/>
    <n v="0"/>
    <x v="1"/>
    <x v="1470"/>
    <x v="0"/>
    <s v="May"/>
  </r>
  <r>
    <s v="CON-20250720-55687"/>
    <x v="3"/>
    <x v="1430"/>
    <x v="1357"/>
    <x v="4"/>
    <x v="8"/>
    <x v="1455"/>
    <x v="17"/>
    <n v="3204.3"/>
    <n v="12"/>
    <x v="0"/>
    <n v="38451.599999999999"/>
    <n v="36529.019999999997"/>
    <n v="1922.5800000000017"/>
    <x v="5"/>
    <x v="1471"/>
    <x v="1"/>
    <s v="Jul"/>
  </r>
  <r>
    <s v="THE-20250514-91174"/>
    <x v="9"/>
    <x v="1431"/>
    <x v="1358"/>
    <x v="0"/>
    <x v="9"/>
    <x v="1456"/>
    <x v="6"/>
    <n v="885.7"/>
    <n v="10"/>
    <x v="7"/>
    <n v="8857"/>
    <n v="8591.2900000000009"/>
    <n v="265.70999999999913"/>
    <x v="0"/>
    <x v="1472"/>
    <x v="1"/>
    <s v="May"/>
  </r>
  <r>
    <s v="84-20250525-28324"/>
    <x v="6"/>
    <x v="1432"/>
    <x v="1359"/>
    <x v="16"/>
    <x v="10"/>
    <x v="1457"/>
    <x v="11"/>
    <n v="9.3800000000000008"/>
    <n v="2"/>
    <x v="3"/>
    <n v="18.760000000000002"/>
    <n v="18.760000000000002"/>
    <n v="0"/>
    <x v="2"/>
    <x v="1473"/>
    <x v="1"/>
    <s v="May"/>
  </r>
  <r>
    <s v="84-20240705-78445"/>
    <x v="6"/>
    <x v="1433"/>
    <x v="508"/>
    <x v="53"/>
    <x v="0"/>
    <x v="1458"/>
    <x v="3"/>
    <n v="2867.12"/>
    <n v="20"/>
    <x v="19"/>
    <n v="57342.400000000001"/>
    <n v="37272.559999999998"/>
    <n v="20069.840000000004"/>
    <x v="0"/>
    <x v="1474"/>
    <x v="0"/>
    <s v="Jul"/>
  </r>
  <r>
    <s v="DO-20240809-23526"/>
    <x v="0"/>
    <x v="1434"/>
    <x v="1360"/>
    <x v="52"/>
    <x v="9"/>
    <x v="1459"/>
    <x v="20"/>
    <n v="124.74"/>
    <n v="6"/>
    <x v="5"/>
    <n v="748.44"/>
    <n v="673.6"/>
    <n v="74.840000000000032"/>
    <x v="3"/>
    <x v="1475"/>
    <x v="0"/>
    <s v="Aug"/>
  </r>
  <r>
    <s v="HAR-20240806-21998"/>
    <x v="2"/>
    <x v="1435"/>
    <x v="1361"/>
    <x v="57"/>
    <x v="11"/>
    <x v="1460"/>
    <x v="8"/>
    <n v="564.21"/>
    <n v="4"/>
    <x v="3"/>
    <n v="2256.84"/>
    <n v="2256.84"/>
    <n v="0"/>
    <x v="7"/>
    <x v="1476"/>
    <x v="0"/>
    <s v="Aug"/>
  </r>
  <r>
    <s v="ACE-20240606-37621"/>
    <x v="4"/>
    <x v="1436"/>
    <x v="1362"/>
    <x v="16"/>
    <x v="14"/>
    <x v="1461"/>
    <x v="17"/>
    <n v="2256.6999999999998"/>
    <n v="1"/>
    <x v="3"/>
    <n v="2256.6999999999998"/>
    <n v="2256.6999999999998"/>
    <n v="0"/>
    <x v="0"/>
    <x v="1477"/>
    <x v="0"/>
    <s v="Jun"/>
  </r>
  <r>
    <s v="HAR-20241004-25889"/>
    <x v="2"/>
    <x v="1437"/>
    <x v="1363"/>
    <x v="42"/>
    <x v="3"/>
    <x v="1462"/>
    <x v="13"/>
    <n v="347.44"/>
    <n v="2"/>
    <x v="9"/>
    <n v="694.88"/>
    <n v="680.98"/>
    <n v="13.899999999999977"/>
    <x v="5"/>
    <x v="1478"/>
    <x v="0"/>
    <s v="Oct"/>
  </r>
  <r>
    <s v="LOW-20241213-60347"/>
    <x v="1"/>
    <x v="1438"/>
    <x v="1364"/>
    <x v="44"/>
    <x v="14"/>
    <x v="1463"/>
    <x v="20"/>
    <n v="419.36"/>
    <n v="15"/>
    <x v="1"/>
    <n v="6290.4"/>
    <n v="5346.84"/>
    <n v="943.55999999999949"/>
    <x v="3"/>
    <x v="1479"/>
    <x v="0"/>
    <s v="Dec"/>
  </r>
  <r>
    <s v="WAL-20250722-77528"/>
    <x v="10"/>
    <x v="1439"/>
    <x v="376"/>
    <x v="53"/>
    <x v="17"/>
    <x v="1464"/>
    <x v="14"/>
    <n v="4.22"/>
    <n v="112"/>
    <x v="1"/>
    <n v="472.64"/>
    <n v="401.74"/>
    <n v="70.899999999999977"/>
    <x v="6"/>
    <x v="1480"/>
    <x v="1"/>
    <s v="Jul"/>
  </r>
  <r>
    <s v="COS-20250311-74499"/>
    <x v="11"/>
    <x v="1440"/>
    <x v="1123"/>
    <x v="19"/>
    <x v="7"/>
    <x v="1465"/>
    <x v="12"/>
    <n v="492.97"/>
    <n v="60"/>
    <x v="7"/>
    <n v="29578.2"/>
    <n v="28690.85"/>
    <n v="887.35000000000218"/>
    <x v="7"/>
    <x v="1481"/>
    <x v="1"/>
    <s v="Mar"/>
  </r>
  <r>
    <s v="DO-20241228-41631"/>
    <x v="0"/>
    <x v="1441"/>
    <x v="1365"/>
    <x v="41"/>
    <x v="12"/>
    <x v="1466"/>
    <x v="21"/>
    <n v="556.55999999999995"/>
    <n v="12"/>
    <x v="3"/>
    <n v="6678.72"/>
    <n v="6678.72"/>
    <n v="0"/>
    <x v="6"/>
    <x v="1482"/>
    <x v="0"/>
    <s v="Dec"/>
  </r>
  <r>
    <s v="HAR-20240902-42884"/>
    <x v="2"/>
    <x v="1442"/>
    <x v="1001"/>
    <x v="11"/>
    <x v="7"/>
    <x v="1467"/>
    <x v="14"/>
    <n v="7.73"/>
    <n v="5"/>
    <x v="3"/>
    <n v="38.65"/>
    <n v="38.65"/>
    <n v="0"/>
    <x v="3"/>
    <x v="1483"/>
    <x v="0"/>
    <s v="Sep"/>
  </r>
  <r>
    <s v="CON-20250705-41486"/>
    <x v="3"/>
    <x v="1443"/>
    <x v="1366"/>
    <x v="7"/>
    <x v="9"/>
    <x v="1468"/>
    <x v="5"/>
    <n v="18.760000000000002"/>
    <n v="2"/>
    <x v="3"/>
    <n v="37.520000000000003"/>
    <n v="37.520000000000003"/>
    <n v="0"/>
    <x v="6"/>
    <x v="1484"/>
    <x v="1"/>
    <s v="Jul"/>
  </r>
  <r>
    <s v="DO-20250409-73708"/>
    <x v="0"/>
    <x v="1444"/>
    <x v="1367"/>
    <x v="3"/>
    <x v="20"/>
    <x v="1469"/>
    <x v="16"/>
    <n v="236.69"/>
    <n v="4"/>
    <x v="5"/>
    <n v="946.76"/>
    <n v="852.08"/>
    <n v="94.67999999999995"/>
    <x v="0"/>
    <x v="1485"/>
    <x v="1"/>
    <s v="Apr"/>
  </r>
  <r>
    <s v="ACE-20250221-51454"/>
    <x v="4"/>
    <x v="1445"/>
    <x v="938"/>
    <x v="53"/>
    <x v="13"/>
    <x v="1470"/>
    <x v="1"/>
    <n v="680.74"/>
    <n v="20"/>
    <x v="5"/>
    <n v="13614.8"/>
    <n v="12253.32"/>
    <n v="1361.4799999999996"/>
    <x v="6"/>
    <x v="1486"/>
    <x v="1"/>
    <s v="Feb"/>
  </r>
  <r>
    <s v="MEN-20240607-87549"/>
    <x v="5"/>
    <x v="1446"/>
    <x v="1368"/>
    <x v="53"/>
    <x v="3"/>
    <x v="1471"/>
    <x v="8"/>
    <n v="546.27"/>
    <n v="20"/>
    <x v="6"/>
    <n v="10925.4"/>
    <n v="8740.32"/>
    <n v="2185.08"/>
    <x v="7"/>
    <x v="1487"/>
    <x v="0"/>
    <s v="Jun"/>
  </r>
  <r>
    <s v="MEN-20240223-23866"/>
    <x v="5"/>
    <x v="1447"/>
    <x v="1369"/>
    <x v="45"/>
    <x v="18"/>
    <x v="1472"/>
    <x v="3"/>
    <n v="25.7"/>
    <n v="1"/>
    <x v="3"/>
    <n v="25.7"/>
    <n v="25.7"/>
    <n v="0"/>
    <x v="7"/>
    <x v="1488"/>
    <x v="0"/>
    <s v="Feb"/>
  </r>
  <r>
    <s v="WAL-20240324-31999"/>
    <x v="10"/>
    <x v="1448"/>
    <x v="1370"/>
    <x v="11"/>
    <x v="0"/>
    <x v="1473"/>
    <x v="12"/>
    <n v="622.38"/>
    <n v="1"/>
    <x v="3"/>
    <n v="622.38"/>
    <n v="622.38"/>
    <n v="0"/>
    <x v="4"/>
    <x v="1489"/>
    <x v="0"/>
    <s v="Mar"/>
  </r>
  <r>
    <s v="DO-20240429-17285"/>
    <x v="0"/>
    <x v="8"/>
    <x v="8"/>
    <x v="8"/>
    <x v="8"/>
    <x v="1474"/>
    <x v="21"/>
    <n v="2262.37"/>
    <n v="1"/>
    <x v="3"/>
    <n v="2262.37"/>
    <n v="2262.37"/>
    <n v="0"/>
    <x v="0"/>
    <x v="1490"/>
    <x v="0"/>
    <s v="Apr"/>
  </r>
  <r>
    <s v="LOW-20240523-10842"/>
    <x v="1"/>
    <x v="1449"/>
    <x v="1371"/>
    <x v="45"/>
    <x v="4"/>
    <x v="1475"/>
    <x v="14"/>
    <n v="397.15"/>
    <n v="2"/>
    <x v="3"/>
    <n v="794.3"/>
    <n v="794.3"/>
    <n v="0"/>
    <x v="4"/>
    <x v="1491"/>
    <x v="0"/>
    <s v="May"/>
  </r>
  <r>
    <s v="MEN-20240627-16249"/>
    <x v="5"/>
    <x v="1450"/>
    <x v="1372"/>
    <x v="48"/>
    <x v="4"/>
    <x v="1476"/>
    <x v="21"/>
    <n v="280.3"/>
    <n v="3"/>
    <x v="14"/>
    <n v="840.9"/>
    <n v="773.63"/>
    <n v="67.269999999999982"/>
    <x v="0"/>
    <x v="1492"/>
    <x v="0"/>
    <s v="Jun"/>
  </r>
  <r>
    <s v="84-20250801-71004"/>
    <x v="6"/>
    <x v="1451"/>
    <x v="426"/>
    <x v="58"/>
    <x v="1"/>
    <x v="1477"/>
    <x v="6"/>
    <n v="1721.19"/>
    <n v="3"/>
    <x v="0"/>
    <n v="5163.57"/>
    <n v="4905.3900000000003"/>
    <n v="258.17999999999938"/>
    <x v="3"/>
    <x v="1493"/>
    <x v="1"/>
    <s v="Aug"/>
  </r>
  <r>
    <s v="LOW-20240921-40841"/>
    <x v="1"/>
    <x v="1452"/>
    <x v="1373"/>
    <x v="15"/>
    <x v="0"/>
    <x v="1478"/>
    <x v="14"/>
    <n v="280.12"/>
    <n v="8"/>
    <x v="3"/>
    <n v="2240.96"/>
    <n v="2240.96"/>
    <n v="0"/>
    <x v="2"/>
    <x v="1494"/>
    <x v="0"/>
    <s v="Sep"/>
  </r>
  <r>
    <s v="WAL-20250717-67526"/>
    <x v="10"/>
    <x v="1453"/>
    <x v="1374"/>
    <x v="29"/>
    <x v="5"/>
    <x v="1479"/>
    <x v="6"/>
    <n v="215.64"/>
    <n v="5"/>
    <x v="3"/>
    <n v="1078.2"/>
    <n v="1078.2"/>
    <n v="0"/>
    <x v="2"/>
    <x v="1495"/>
    <x v="1"/>
    <s v="Jul"/>
  </r>
  <r>
    <s v="DO-20240513-43001"/>
    <x v="0"/>
    <x v="1454"/>
    <x v="1375"/>
    <x v="3"/>
    <x v="0"/>
    <x v="1480"/>
    <x v="0"/>
    <n v="2967.74"/>
    <n v="1"/>
    <x v="3"/>
    <n v="2967.74"/>
    <n v="2967.74"/>
    <n v="0"/>
    <x v="3"/>
    <x v="1496"/>
    <x v="0"/>
    <s v="May"/>
  </r>
  <r>
    <s v="THE-20240219-22076"/>
    <x v="9"/>
    <x v="1455"/>
    <x v="1376"/>
    <x v="52"/>
    <x v="16"/>
    <x v="1481"/>
    <x v="0"/>
    <n v="522.19000000000005"/>
    <n v="15"/>
    <x v="1"/>
    <n v="7832.85"/>
    <n v="6657.92"/>
    <n v="1174.9300000000003"/>
    <x v="2"/>
    <x v="1497"/>
    <x v="0"/>
    <s v="Feb"/>
  </r>
  <r>
    <s v="WAL-20250520-56489"/>
    <x v="10"/>
    <x v="1456"/>
    <x v="1377"/>
    <x v="14"/>
    <x v="8"/>
    <x v="1482"/>
    <x v="4"/>
    <n v="578.39"/>
    <n v="25"/>
    <x v="1"/>
    <n v="14459.75"/>
    <n v="12290.79"/>
    <n v="2168.9599999999991"/>
    <x v="4"/>
    <x v="1498"/>
    <x v="1"/>
    <s v="May"/>
  </r>
  <r>
    <s v="FLO-20250701-29699"/>
    <x v="7"/>
    <x v="1457"/>
    <x v="1378"/>
    <x v="49"/>
    <x v="10"/>
    <x v="1483"/>
    <x v="17"/>
    <n v="2083.98"/>
    <n v="30"/>
    <x v="1"/>
    <n v="62519.4"/>
    <n v="53141.49"/>
    <n v="9377.9100000000035"/>
    <x v="1"/>
    <x v="1499"/>
    <x v="1"/>
    <s v="Jul"/>
  </r>
  <r>
    <s v="CON-20240324-84391"/>
    <x v="3"/>
    <x v="1458"/>
    <x v="360"/>
    <x v="12"/>
    <x v="14"/>
    <x v="1484"/>
    <x v="8"/>
    <n v="112.97"/>
    <n v="10"/>
    <x v="0"/>
    <n v="1129.7"/>
    <n v="1073.21"/>
    <n v="56.490000000000009"/>
    <x v="5"/>
    <x v="1500"/>
    <x v="0"/>
    <s v="Mar"/>
  </r>
  <r>
    <s v="DO-20240911-52894"/>
    <x v="0"/>
    <x v="1459"/>
    <x v="462"/>
    <x v="31"/>
    <x v="10"/>
    <x v="1485"/>
    <x v="15"/>
    <n v="563.91"/>
    <n v="10"/>
    <x v="3"/>
    <n v="5639.1"/>
    <n v="5639.1"/>
    <n v="0"/>
    <x v="0"/>
    <x v="1501"/>
    <x v="0"/>
    <s v="Sep"/>
  </r>
  <r>
    <s v="THE-20250802-15208"/>
    <x v="9"/>
    <x v="1460"/>
    <x v="1379"/>
    <x v="11"/>
    <x v="14"/>
    <x v="1486"/>
    <x v="17"/>
    <n v="784.24"/>
    <n v="12"/>
    <x v="3"/>
    <n v="9410.8799999999992"/>
    <n v="9410.8799999999992"/>
    <n v="0"/>
    <x v="6"/>
    <x v="1502"/>
    <x v="1"/>
    <s v="Aug"/>
  </r>
  <r>
    <s v="DO-20250806-26636"/>
    <x v="0"/>
    <x v="1461"/>
    <x v="1380"/>
    <x v="39"/>
    <x v="8"/>
    <x v="1487"/>
    <x v="21"/>
    <n v="361.08"/>
    <n v="10"/>
    <x v="0"/>
    <n v="3610.8"/>
    <n v="3430.26"/>
    <n v="180.53999999999996"/>
    <x v="4"/>
    <x v="1503"/>
    <x v="1"/>
    <s v="Aug"/>
  </r>
  <r>
    <s v="CON-20250728-14142"/>
    <x v="3"/>
    <x v="1462"/>
    <x v="1381"/>
    <x v="34"/>
    <x v="9"/>
    <x v="1488"/>
    <x v="8"/>
    <n v="1181.56"/>
    <n v="8"/>
    <x v="5"/>
    <n v="9452.48"/>
    <n v="8507.23"/>
    <n v="945.25"/>
    <x v="6"/>
    <x v="1504"/>
    <x v="1"/>
    <s v="Jul"/>
  </r>
  <r>
    <s v="FLO-20241218-30238"/>
    <x v="7"/>
    <x v="1463"/>
    <x v="1382"/>
    <x v="31"/>
    <x v="10"/>
    <x v="1489"/>
    <x v="3"/>
    <n v="2.98"/>
    <n v="86"/>
    <x v="15"/>
    <n v="256.27999999999997"/>
    <n v="187.08"/>
    <n v="69.19999999999996"/>
    <x v="0"/>
    <x v="1505"/>
    <x v="0"/>
    <s v="Dec"/>
  </r>
  <r>
    <s v="ACE-20250616-92748"/>
    <x v="4"/>
    <x v="1464"/>
    <x v="455"/>
    <x v="32"/>
    <x v="18"/>
    <x v="1490"/>
    <x v="9"/>
    <n v="725.89"/>
    <n v="15"/>
    <x v="3"/>
    <n v="10888.35"/>
    <n v="10888.35"/>
    <n v="0"/>
    <x v="6"/>
    <x v="1506"/>
    <x v="1"/>
    <s v="Jun"/>
  </r>
  <r>
    <s v="DO-20250503-31631"/>
    <x v="0"/>
    <x v="1465"/>
    <x v="1383"/>
    <x v="49"/>
    <x v="0"/>
    <x v="1491"/>
    <x v="19"/>
    <n v="43.48"/>
    <n v="1"/>
    <x v="3"/>
    <n v="43.48"/>
    <n v="43.48"/>
    <n v="0"/>
    <x v="4"/>
    <x v="1507"/>
    <x v="1"/>
    <s v="May"/>
  </r>
  <r>
    <s v="WAL-20241205-30076"/>
    <x v="10"/>
    <x v="1466"/>
    <x v="1384"/>
    <x v="28"/>
    <x v="1"/>
    <x v="1492"/>
    <x v="18"/>
    <n v="111.66"/>
    <n v="6"/>
    <x v="3"/>
    <n v="669.96"/>
    <n v="669.96"/>
    <n v="0"/>
    <x v="6"/>
    <x v="1508"/>
    <x v="0"/>
    <s v="Dec"/>
  </r>
  <r>
    <s v="HAR-20241129-39947"/>
    <x v="2"/>
    <x v="1467"/>
    <x v="1385"/>
    <x v="16"/>
    <x v="13"/>
    <x v="1493"/>
    <x v="12"/>
    <n v="219"/>
    <n v="15"/>
    <x v="3"/>
    <n v="3285"/>
    <n v="3285"/>
    <n v="0"/>
    <x v="3"/>
    <x v="1509"/>
    <x v="0"/>
    <s v="Nov"/>
  </r>
  <r>
    <s v="THE-20240331-42367"/>
    <x v="9"/>
    <x v="1468"/>
    <x v="74"/>
    <x v="45"/>
    <x v="15"/>
    <x v="1494"/>
    <x v="19"/>
    <n v="366.98"/>
    <n v="5"/>
    <x v="5"/>
    <n v="1834.9"/>
    <n v="1651.41"/>
    <n v="183.49"/>
    <x v="1"/>
    <x v="1510"/>
    <x v="0"/>
    <s v="Mar"/>
  </r>
  <r>
    <s v="CON-20250731-81422"/>
    <x v="3"/>
    <x v="1469"/>
    <x v="1386"/>
    <x v="35"/>
    <x v="3"/>
    <x v="1495"/>
    <x v="21"/>
    <n v="417.3"/>
    <n v="6"/>
    <x v="9"/>
    <n v="2503.8000000000002"/>
    <n v="2453.7199999999998"/>
    <n v="50.080000000000382"/>
    <x v="1"/>
    <x v="1511"/>
    <x v="1"/>
    <s v="Jul"/>
  </r>
  <r>
    <s v="THE-20240731-95167"/>
    <x v="9"/>
    <x v="1470"/>
    <x v="1387"/>
    <x v="5"/>
    <x v="1"/>
    <x v="1496"/>
    <x v="11"/>
    <n v="441.27"/>
    <n v="12"/>
    <x v="1"/>
    <n v="5295.24"/>
    <n v="4500.95"/>
    <n v="794.29"/>
    <x v="2"/>
    <x v="1512"/>
    <x v="0"/>
    <s v="Jul"/>
  </r>
  <r>
    <s v="MEN-20250413-51106"/>
    <x v="5"/>
    <x v="1471"/>
    <x v="1388"/>
    <x v="23"/>
    <x v="6"/>
    <x v="1497"/>
    <x v="10"/>
    <n v="382.84"/>
    <n v="8"/>
    <x v="3"/>
    <n v="3062.72"/>
    <n v="3062.72"/>
    <n v="0"/>
    <x v="4"/>
    <x v="1513"/>
    <x v="1"/>
    <s v="Apr"/>
  </r>
  <r>
    <s v="COS-20240714-45904"/>
    <x v="8"/>
    <x v="1472"/>
    <x v="1389"/>
    <x v="43"/>
    <x v="1"/>
    <x v="1498"/>
    <x v="3"/>
    <n v="760.38"/>
    <n v="8"/>
    <x v="9"/>
    <n v="6083.04"/>
    <n v="5961.38"/>
    <n v="121.65999999999985"/>
    <x v="2"/>
    <x v="1514"/>
    <x v="0"/>
    <s v="Jul"/>
  </r>
  <r>
    <s v="COS-20241213-43217"/>
    <x v="8"/>
    <x v="1473"/>
    <x v="1390"/>
    <x v="51"/>
    <x v="14"/>
    <x v="1499"/>
    <x v="12"/>
    <n v="10.26"/>
    <n v="4"/>
    <x v="0"/>
    <n v="41.04"/>
    <n v="38.99"/>
    <n v="2.0499999999999972"/>
    <x v="4"/>
    <x v="1515"/>
    <x v="0"/>
    <s v="Dec"/>
  </r>
  <r>
    <s v="LOW-20241122-36924"/>
    <x v="1"/>
    <x v="1474"/>
    <x v="1391"/>
    <x v="19"/>
    <x v="2"/>
    <x v="1500"/>
    <x v="12"/>
    <n v="225.6"/>
    <n v="1"/>
    <x v="3"/>
    <n v="225.6"/>
    <n v="225.6"/>
    <n v="0"/>
    <x v="0"/>
    <x v="1516"/>
    <x v="0"/>
    <s v="Nov"/>
  </r>
  <r>
    <s v="FLO-20250213-23763"/>
    <x v="7"/>
    <x v="1475"/>
    <x v="1392"/>
    <x v="18"/>
    <x v="20"/>
    <x v="1501"/>
    <x v="14"/>
    <n v="1074.03"/>
    <n v="2"/>
    <x v="3"/>
    <n v="2148.06"/>
    <n v="2148.06"/>
    <n v="0"/>
    <x v="3"/>
    <x v="1517"/>
    <x v="1"/>
    <s v="Feb"/>
  </r>
  <r>
    <s v="WAL-20240820-66419"/>
    <x v="10"/>
    <x v="1476"/>
    <x v="1393"/>
    <x v="44"/>
    <x v="2"/>
    <x v="1502"/>
    <x v="15"/>
    <n v="710.08"/>
    <n v="4"/>
    <x v="8"/>
    <n v="2840.32"/>
    <n v="2641.5"/>
    <n v="198.82000000000016"/>
    <x v="4"/>
    <x v="1518"/>
    <x v="0"/>
    <s v="Aug"/>
  </r>
  <r>
    <s v="FLO-20250725-84270"/>
    <x v="7"/>
    <x v="1477"/>
    <x v="1394"/>
    <x v="59"/>
    <x v="12"/>
    <x v="1503"/>
    <x v="5"/>
    <n v="1352.51"/>
    <n v="2"/>
    <x v="9"/>
    <n v="2705.02"/>
    <n v="2650.92"/>
    <n v="54.099999999999909"/>
    <x v="1"/>
    <x v="1519"/>
    <x v="1"/>
    <s v="Jul"/>
  </r>
  <r>
    <s v="HAR-20250212-98870"/>
    <x v="2"/>
    <x v="1478"/>
    <x v="1083"/>
    <x v="45"/>
    <x v="18"/>
    <x v="1504"/>
    <x v="12"/>
    <n v="1433.73"/>
    <n v="2"/>
    <x v="3"/>
    <n v="2867.46"/>
    <n v="2867.46"/>
    <n v="0"/>
    <x v="3"/>
    <x v="1520"/>
    <x v="1"/>
    <s v="Feb"/>
  </r>
  <r>
    <s v="MEN-20241120-11524"/>
    <x v="5"/>
    <x v="1479"/>
    <x v="1395"/>
    <x v="9"/>
    <x v="19"/>
    <x v="1505"/>
    <x v="11"/>
    <n v="242.94"/>
    <n v="3"/>
    <x v="3"/>
    <n v="728.82"/>
    <n v="728.82"/>
    <n v="0"/>
    <x v="6"/>
    <x v="1521"/>
    <x v="0"/>
    <s v="Nov"/>
  </r>
  <r>
    <s v="COS-20250611-22246"/>
    <x v="8"/>
    <x v="1480"/>
    <x v="1396"/>
    <x v="55"/>
    <x v="15"/>
    <x v="1506"/>
    <x v="18"/>
    <n v="485.91"/>
    <n v="25"/>
    <x v="12"/>
    <n v="12147.75"/>
    <n v="10690.02"/>
    <n v="1457.7299999999996"/>
    <x v="6"/>
    <x v="1522"/>
    <x v="1"/>
    <s v="Jun"/>
  </r>
  <r>
    <s v="HAR-20241111-91004"/>
    <x v="2"/>
    <x v="1481"/>
    <x v="1397"/>
    <x v="15"/>
    <x v="18"/>
    <x v="1507"/>
    <x v="19"/>
    <n v="636.91999999999996"/>
    <n v="25"/>
    <x v="1"/>
    <n v="15923"/>
    <n v="13534.55"/>
    <n v="2388.4500000000007"/>
    <x v="2"/>
    <x v="1523"/>
    <x v="0"/>
    <s v="Nov"/>
  </r>
  <r>
    <s v="THE-20240831-97246"/>
    <x v="9"/>
    <x v="1482"/>
    <x v="1398"/>
    <x v="24"/>
    <x v="18"/>
    <x v="1508"/>
    <x v="18"/>
    <n v="378.39"/>
    <n v="100"/>
    <x v="3"/>
    <n v="37839"/>
    <n v="37839"/>
    <n v="0"/>
    <x v="5"/>
    <x v="1524"/>
    <x v="0"/>
    <s v="Aug"/>
  </r>
  <r>
    <s v="CON-20240220-32914"/>
    <x v="3"/>
    <x v="1483"/>
    <x v="1399"/>
    <x v="56"/>
    <x v="11"/>
    <x v="1509"/>
    <x v="16"/>
    <n v="1193.47"/>
    <n v="25"/>
    <x v="1"/>
    <n v="29836.75"/>
    <n v="25361.24"/>
    <n v="4475.5099999999984"/>
    <x v="3"/>
    <x v="1525"/>
    <x v="0"/>
    <s v="Feb"/>
  </r>
  <r>
    <s v="ACE-20240401-86561"/>
    <x v="4"/>
    <x v="1484"/>
    <x v="602"/>
    <x v="59"/>
    <x v="1"/>
    <x v="1510"/>
    <x v="17"/>
    <n v="253.2"/>
    <n v="25"/>
    <x v="5"/>
    <n v="6330"/>
    <n v="5697"/>
    <n v="633"/>
    <x v="6"/>
    <x v="1526"/>
    <x v="0"/>
    <s v="Apr"/>
  </r>
  <r>
    <s v="MEN-20240531-60309"/>
    <x v="5"/>
    <x v="1485"/>
    <x v="1400"/>
    <x v="27"/>
    <x v="12"/>
    <x v="1511"/>
    <x v="18"/>
    <n v="813.57"/>
    <n v="1"/>
    <x v="3"/>
    <n v="813.57"/>
    <n v="813.57"/>
    <n v="0"/>
    <x v="3"/>
    <x v="1527"/>
    <x v="0"/>
    <s v="May"/>
  </r>
  <r>
    <s v="THE-20250119-33439"/>
    <x v="9"/>
    <x v="1486"/>
    <x v="1401"/>
    <x v="27"/>
    <x v="10"/>
    <x v="1512"/>
    <x v="21"/>
    <n v="630.4"/>
    <n v="15"/>
    <x v="5"/>
    <n v="9456"/>
    <n v="8510.4"/>
    <n v="945.60000000000036"/>
    <x v="5"/>
    <x v="1528"/>
    <x v="1"/>
    <s v="Jan"/>
  </r>
  <r>
    <s v="CON-20250416-67788"/>
    <x v="3"/>
    <x v="1487"/>
    <x v="1402"/>
    <x v="47"/>
    <x v="13"/>
    <x v="1513"/>
    <x v="12"/>
    <n v="1.01"/>
    <n v="148"/>
    <x v="11"/>
    <n v="149.47999999999999"/>
    <n v="107.63"/>
    <n v="41.849999999999994"/>
    <x v="1"/>
    <x v="1529"/>
    <x v="1"/>
    <s v="Apr"/>
  </r>
  <r>
    <s v="FLO-20240521-71712"/>
    <x v="7"/>
    <x v="1488"/>
    <x v="1403"/>
    <x v="29"/>
    <x v="8"/>
    <x v="1514"/>
    <x v="10"/>
    <n v="224.53"/>
    <n v="5"/>
    <x v="3"/>
    <n v="1122.6500000000001"/>
    <n v="1122.6500000000001"/>
    <n v="0"/>
    <x v="7"/>
    <x v="1530"/>
    <x v="0"/>
    <s v="May"/>
  </r>
  <r>
    <s v="THE-20250420-62160"/>
    <x v="9"/>
    <x v="1489"/>
    <x v="1404"/>
    <x v="5"/>
    <x v="8"/>
    <x v="1515"/>
    <x v="15"/>
    <n v="2929.31"/>
    <n v="25"/>
    <x v="1"/>
    <n v="73232.75"/>
    <n v="62247.839999999997"/>
    <n v="10984.910000000003"/>
    <x v="0"/>
    <x v="1531"/>
    <x v="1"/>
    <s v="Apr"/>
  </r>
  <r>
    <s v="DO-20240706-22716"/>
    <x v="0"/>
    <x v="1490"/>
    <x v="1405"/>
    <x v="12"/>
    <x v="13"/>
    <x v="60"/>
    <x v="11"/>
    <n v="531.79999999999995"/>
    <n v="1"/>
    <x v="3"/>
    <n v="531.79999999999995"/>
    <n v="531.79999999999995"/>
    <n v="0"/>
    <x v="1"/>
    <x v="1532"/>
    <x v="0"/>
    <s v="Jul"/>
  </r>
  <r>
    <s v="HAR-20250124-25463"/>
    <x v="2"/>
    <x v="8"/>
    <x v="8"/>
    <x v="8"/>
    <x v="6"/>
    <x v="1516"/>
    <x v="6"/>
    <n v="74.2"/>
    <n v="25"/>
    <x v="15"/>
    <n v="1855"/>
    <n v="1354.15"/>
    <n v="500.84999999999991"/>
    <x v="2"/>
    <x v="1533"/>
    <x v="1"/>
    <s v="Jan"/>
  </r>
  <r>
    <s v="ACE-20241208-42706"/>
    <x v="4"/>
    <x v="1491"/>
    <x v="1406"/>
    <x v="50"/>
    <x v="6"/>
    <x v="1517"/>
    <x v="10"/>
    <n v="430.62"/>
    <n v="20"/>
    <x v="5"/>
    <n v="8612.4"/>
    <n v="7751.16"/>
    <n v="861.23999999999978"/>
    <x v="0"/>
    <x v="1534"/>
    <x v="0"/>
    <s v="Dec"/>
  </r>
  <r>
    <s v="THE-20241016-48763"/>
    <x v="9"/>
    <x v="1492"/>
    <x v="475"/>
    <x v="40"/>
    <x v="8"/>
    <x v="1518"/>
    <x v="15"/>
    <n v="163.37"/>
    <n v="30"/>
    <x v="0"/>
    <n v="4901.1000000000004"/>
    <n v="4656.05"/>
    <n v="245.05000000000018"/>
    <x v="0"/>
    <x v="1535"/>
    <x v="0"/>
    <s v="Oct"/>
  </r>
  <r>
    <s v="HAR-20241220-77824"/>
    <x v="2"/>
    <x v="1493"/>
    <x v="1407"/>
    <x v="48"/>
    <x v="0"/>
    <x v="1519"/>
    <x v="1"/>
    <n v="294.93"/>
    <n v="100"/>
    <x v="3"/>
    <n v="29493"/>
    <n v="29493"/>
    <n v="0"/>
    <x v="0"/>
    <x v="1536"/>
    <x v="0"/>
    <s v="Dec"/>
  </r>
  <r>
    <s v="84-20250306-13777"/>
    <x v="6"/>
    <x v="1494"/>
    <x v="505"/>
    <x v="15"/>
    <x v="11"/>
    <x v="1520"/>
    <x v="12"/>
    <n v="183.26"/>
    <n v="3"/>
    <x v="0"/>
    <n v="549.78"/>
    <n v="522.29"/>
    <n v="27.490000000000009"/>
    <x v="2"/>
    <x v="1537"/>
    <x v="1"/>
    <s v="Mar"/>
  </r>
  <r>
    <s v="THE-20250708-75106"/>
    <x v="9"/>
    <x v="1495"/>
    <x v="1408"/>
    <x v="43"/>
    <x v="18"/>
    <x v="1521"/>
    <x v="11"/>
    <n v="216.09"/>
    <n v="1"/>
    <x v="3"/>
    <n v="216.09"/>
    <n v="216.09"/>
    <n v="0"/>
    <x v="7"/>
    <x v="1538"/>
    <x v="1"/>
    <s v="Jul"/>
  </r>
  <r>
    <s v="MEN-20250611-35971"/>
    <x v="5"/>
    <x v="1496"/>
    <x v="1409"/>
    <x v="3"/>
    <x v="20"/>
    <x v="1522"/>
    <x v="19"/>
    <n v="787.6"/>
    <n v="12"/>
    <x v="3"/>
    <n v="9451.2000000000007"/>
    <n v="9451.2000000000007"/>
    <n v="0"/>
    <x v="2"/>
    <x v="1539"/>
    <x v="1"/>
    <s v="Jun"/>
  </r>
  <r>
    <s v="LOW-20240329-50284"/>
    <x v="1"/>
    <x v="1497"/>
    <x v="1410"/>
    <x v="27"/>
    <x v="17"/>
    <x v="1523"/>
    <x v="19"/>
    <n v="503.05"/>
    <n v="10"/>
    <x v="2"/>
    <n v="5030.5"/>
    <n v="3772.88"/>
    <n v="1257.6199999999999"/>
    <x v="0"/>
    <x v="1540"/>
    <x v="0"/>
    <s v="Mar"/>
  </r>
  <r>
    <s v="CON-20241113-38074"/>
    <x v="3"/>
    <x v="1498"/>
    <x v="1411"/>
    <x v="27"/>
    <x v="4"/>
    <x v="1524"/>
    <x v="8"/>
    <n v="129.88"/>
    <n v="2"/>
    <x v="3"/>
    <n v="259.76"/>
    <n v="259.76"/>
    <n v="0"/>
    <x v="6"/>
    <x v="1541"/>
    <x v="0"/>
    <s v="Nov"/>
  </r>
  <r>
    <s v="COS-20240421-79345"/>
    <x v="8"/>
    <x v="1499"/>
    <x v="1412"/>
    <x v="55"/>
    <x v="8"/>
    <x v="1525"/>
    <x v="1"/>
    <n v="275.33"/>
    <n v="25"/>
    <x v="7"/>
    <n v="6883.25"/>
    <n v="6676.75"/>
    <n v="206.5"/>
    <x v="2"/>
    <x v="1542"/>
    <x v="0"/>
    <s v="Apr"/>
  </r>
  <r>
    <s v="CON-20250127-17548"/>
    <x v="3"/>
    <x v="1500"/>
    <x v="1413"/>
    <x v="5"/>
    <x v="8"/>
    <x v="1526"/>
    <x v="6"/>
    <n v="2.3199999999999998"/>
    <n v="138"/>
    <x v="17"/>
    <n v="320.16000000000003"/>
    <n v="224.11"/>
    <n v="96.050000000000011"/>
    <x v="3"/>
    <x v="1543"/>
    <x v="1"/>
    <s v="Jan"/>
  </r>
  <r>
    <s v="LOW-20240425-34193"/>
    <x v="1"/>
    <x v="1501"/>
    <x v="1414"/>
    <x v="44"/>
    <x v="7"/>
    <x v="1527"/>
    <x v="2"/>
    <n v="2.73"/>
    <n v="222"/>
    <x v="2"/>
    <n v="606.05999999999995"/>
    <n v="454.54"/>
    <n v="151.51999999999992"/>
    <x v="0"/>
    <x v="1544"/>
    <x v="0"/>
    <s v="Apr"/>
  </r>
  <r>
    <s v="MEN-20240522-53086"/>
    <x v="5"/>
    <x v="1502"/>
    <x v="1415"/>
    <x v="2"/>
    <x v="13"/>
    <x v="1528"/>
    <x v="12"/>
    <n v="4396.99"/>
    <n v="50"/>
    <x v="5"/>
    <n v="219849.5"/>
    <n v="197864.55"/>
    <n v="21984.950000000012"/>
    <x v="3"/>
    <x v="1545"/>
    <x v="0"/>
    <s v="May"/>
  </r>
  <r>
    <s v="84-20250204-76998"/>
    <x v="6"/>
    <x v="1503"/>
    <x v="1416"/>
    <x v="47"/>
    <x v="3"/>
    <x v="1529"/>
    <x v="21"/>
    <n v="1254.55"/>
    <n v="2"/>
    <x v="9"/>
    <n v="2509.1"/>
    <n v="2458.92"/>
    <n v="50.179999999999836"/>
    <x v="6"/>
    <x v="1546"/>
    <x v="1"/>
    <s v="Feb"/>
  </r>
  <r>
    <s v="MEN-20250424-31811"/>
    <x v="5"/>
    <x v="1504"/>
    <x v="1417"/>
    <x v="6"/>
    <x v="8"/>
    <x v="1530"/>
    <x v="20"/>
    <n v="165.85"/>
    <n v="3"/>
    <x v="3"/>
    <n v="497.55"/>
    <n v="497.55"/>
    <n v="0"/>
    <x v="6"/>
    <x v="1547"/>
    <x v="1"/>
    <s v="Apr"/>
  </r>
  <r>
    <s v="DO-20250302-60832"/>
    <x v="0"/>
    <x v="1505"/>
    <x v="1418"/>
    <x v="24"/>
    <x v="5"/>
    <x v="1531"/>
    <x v="1"/>
    <n v="129.35"/>
    <n v="1"/>
    <x v="3"/>
    <n v="129.35"/>
    <n v="129.35"/>
    <n v="0"/>
    <x v="0"/>
    <x v="1548"/>
    <x v="1"/>
    <s v="Mar"/>
  </r>
  <r>
    <s v="HAR-20240316-63347"/>
    <x v="2"/>
    <x v="1506"/>
    <x v="1419"/>
    <x v="11"/>
    <x v="16"/>
    <x v="1532"/>
    <x v="2"/>
    <n v="20.69"/>
    <n v="5"/>
    <x v="14"/>
    <n v="103.45"/>
    <n v="95.17"/>
    <n v="8.2800000000000011"/>
    <x v="5"/>
    <x v="1549"/>
    <x v="0"/>
    <s v="Mar"/>
  </r>
  <r>
    <s v="DO-20241124-78154"/>
    <x v="0"/>
    <x v="1507"/>
    <x v="1420"/>
    <x v="45"/>
    <x v="14"/>
    <x v="1533"/>
    <x v="18"/>
    <n v="1350.53"/>
    <n v="1"/>
    <x v="3"/>
    <n v="1350.53"/>
    <n v="1350.53"/>
    <n v="0"/>
    <x v="5"/>
    <x v="1550"/>
    <x v="0"/>
    <s v="Nov"/>
  </r>
  <r>
    <s v="WAL-20250803-62319"/>
    <x v="10"/>
    <x v="1508"/>
    <x v="936"/>
    <x v="15"/>
    <x v="15"/>
    <x v="1534"/>
    <x v="2"/>
    <n v="327.19"/>
    <n v="40"/>
    <x v="9"/>
    <n v="13087.6"/>
    <n v="12825.85"/>
    <n v="261.75"/>
    <x v="4"/>
    <x v="1551"/>
    <x v="1"/>
    <s v="Aug"/>
  </r>
  <r>
    <s v="CON-20250807-95131"/>
    <x v="3"/>
    <x v="1509"/>
    <x v="1421"/>
    <x v="43"/>
    <x v="3"/>
    <x v="1535"/>
    <x v="9"/>
    <n v="659.66"/>
    <n v="2"/>
    <x v="3"/>
    <n v="1319.32"/>
    <n v="1319.32"/>
    <n v="0"/>
    <x v="4"/>
    <x v="1552"/>
    <x v="1"/>
    <s v="Aug"/>
  </r>
  <r>
    <s v="MEN-20240729-77920"/>
    <x v="5"/>
    <x v="8"/>
    <x v="8"/>
    <x v="8"/>
    <x v="14"/>
    <x v="1536"/>
    <x v="8"/>
    <n v="151.53"/>
    <n v="5"/>
    <x v="3"/>
    <n v="757.65"/>
    <n v="757.65"/>
    <n v="0"/>
    <x v="4"/>
    <x v="1553"/>
    <x v="0"/>
    <s v="Jul"/>
  </r>
  <r>
    <s v="84-20250716-38511"/>
    <x v="6"/>
    <x v="1510"/>
    <x v="1422"/>
    <x v="22"/>
    <x v="1"/>
    <x v="1537"/>
    <x v="21"/>
    <n v="976.34"/>
    <n v="50"/>
    <x v="0"/>
    <n v="48817"/>
    <n v="46376.15"/>
    <n v="2440.8499999999985"/>
    <x v="4"/>
    <x v="1554"/>
    <x v="1"/>
    <s v="Jul"/>
  </r>
  <r>
    <s v="HAR-20240609-24035"/>
    <x v="2"/>
    <x v="1511"/>
    <x v="1423"/>
    <x v="13"/>
    <x v="9"/>
    <x v="1538"/>
    <x v="1"/>
    <n v="486.45"/>
    <n v="3"/>
    <x v="3"/>
    <n v="1459.35"/>
    <n v="1459.35"/>
    <n v="0"/>
    <x v="6"/>
    <x v="1555"/>
    <x v="0"/>
    <s v="Jun"/>
  </r>
  <r>
    <s v="HAR-20240816-42341"/>
    <x v="2"/>
    <x v="1512"/>
    <x v="1346"/>
    <x v="32"/>
    <x v="14"/>
    <x v="1539"/>
    <x v="8"/>
    <n v="84.47"/>
    <n v="5"/>
    <x v="3"/>
    <n v="422.35"/>
    <n v="422.35"/>
    <n v="0"/>
    <x v="0"/>
    <x v="1556"/>
    <x v="0"/>
    <s v="Aug"/>
  </r>
  <r>
    <s v="COS-20240905-31205"/>
    <x v="8"/>
    <x v="1513"/>
    <x v="297"/>
    <x v="42"/>
    <x v="16"/>
    <x v="1540"/>
    <x v="7"/>
    <n v="2.4700000000000002"/>
    <n v="240"/>
    <x v="6"/>
    <n v="592.79999999999995"/>
    <n v="474.24"/>
    <n v="118.55999999999995"/>
    <x v="3"/>
    <x v="1557"/>
    <x v="0"/>
    <s v="Sep"/>
  </r>
  <r>
    <s v="LOW-20240811-58142"/>
    <x v="1"/>
    <x v="1514"/>
    <x v="773"/>
    <x v="7"/>
    <x v="15"/>
    <x v="1541"/>
    <x v="6"/>
    <n v="1116.76"/>
    <n v="15"/>
    <x v="5"/>
    <n v="16751.400000000001"/>
    <n v="15076.26"/>
    <n v="1675.1400000000012"/>
    <x v="3"/>
    <x v="1558"/>
    <x v="0"/>
    <s v="Aug"/>
  </r>
  <r>
    <s v="LOW-20240320-28364"/>
    <x v="1"/>
    <x v="1515"/>
    <x v="1424"/>
    <x v="25"/>
    <x v="5"/>
    <x v="1542"/>
    <x v="14"/>
    <n v="162.37"/>
    <n v="4"/>
    <x v="3"/>
    <n v="649.48"/>
    <n v="649.48"/>
    <n v="0"/>
    <x v="6"/>
    <x v="1559"/>
    <x v="0"/>
    <s v="Mar"/>
  </r>
  <r>
    <s v="HAR-20240404-95017"/>
    <x v="2"/>
    <x v="1516"/>
    <x v="707"/>
    <x v="20"/>
    <x v="2"/>
    <x v="1543"/>
    <x v="17"/>
    <n v="300.66000000000003"/>
    <n v="6"/>
    <x v="14"/>
    <n v="1803.96"/>
    <n v="1659.64"/>
    <n v="144.31999999999994"/>
    <x v="0"/>
    <x v="1560"/>
    <x v="0"/>
    <s v="Apr"/>
  </r>
  <r>
    <s v="FLO-20250420-54374"/>
    <x v="7"/>
    <x v="1517"/>
    <x v="169"/>
    <x v="36"/>
    <x v="16"/>
    <x v="1544"/>
    <x v="20"/>
    <n v="586.24"/>
    <n v="2"/>
    <x v="7"/>
    <n v="1172.48"/>
    <n v="1137.31"/>
    <n v="35.170000000000073"/>
    <x v="4"/>
    <x v="1561"/>
    <x v="1"/>
    <s v="Apr"/>
  </r>
  <r>
    <s v="84-20250522-21039"/>
    <x v="6"/>
    <x v="1518"/>
    <x v="1425"/>
    <x v="12"/>
    <x v="6"/>
    <x v="1545"/>
    <x v="13"/>
    <n v="170.23"/>
    <n v="6"/>
    <x v="5"/>
    <n v="1021.38"/>
    <n v="919.24"/>
    <n v="102.13999999999999"/>
    <x v="5"/>
    <x v="1562"/>
    <x v="1"/>
    <s v="May"/>
  </r>
  <r>
    <s v="THE-20241202-51215"/>
    <x v="9"/>
    <x v="1519"/>
    <x v="1426"/>
    <x v="28"/>
    <x v="8"/>
    <x v="1546"/>
    <x v="7"/>
    <n v="105.37"/>
    <n v="8"/>
    <x v="3"/>
    <n v="842.96"/>
    <n v="842.96"/>
    <n v="0"/>
    <x v="3"/>
    <x v="1563"/>
    <x v="0"/>
    <s v="Dec"/>
  </r>
  <r>
    <s v="COS-20240428-25696"/>
    <x v="8"/>
    <x v="1520"/>
    <x v="1427"/>
    <x v="1"/>
    <x v="16"/>
    <x v="1547"/>
    <x v="12"/>
    <n v="1840.92"/>
    <n v="6"/>
    <x v="5"/>
    <n v="11045.52"/>
    <n v="9940.9699999999993"/>
    <n v="1104.5500000000011"/>
    <x v="6"/>
    <x v="1564"/>
    <x v="0"/>
    <s v="Apr"/>
  </r>
  <r>
    <s v="MEN-20250425-17721"/>
    <x v="5"/>
    <x v="1521"/>
    <x v="1428"/>
    <x v="31"/>
    <x v="11"/>
    <x v="1548"/>
    <x v="1"/>
    <n v="100.6"/>
    <n v="4"/>
    <x v="7"/>
    <n v="402.4"/>
    <n v="390.33"/>
    <n v="12.069999999999993"/>
    <x v="2"/>
    <x v="1565"/>
    <x v="1"/>
    <s v="Apr"/>
  </r>
  <r>
    <s v="ACE-20241029-90222"/>
    <x v="4"/>
    <x v="1522"/>
    <x v="1429"/>
    <x v="15"/>
    <x v="14"/>
    <x v="1549"/>
    <x v="3"/>
    <n v="1193.8900000000001"/>
    <n v="60"/>
    <x v="1"/>
    <n v="71633.399999999994"/>
    <n v="60888.39"/>
    <n v="10745.009999999995"/>
    <x v="3"/>
    <x v="1566"/>
    <x v="0"/>
    <s v="Oct"/>
  </r>
  <r>
    <s v="MEN-20241203-53097"/>
    <x v="5"/>
    <x v="1523"/>
    <x v="1430"/>
    <x v="30"/>
    <x v="3"/>
    <x v="1550"/>
    <x v="18"/>
    <n v="465.59"/>
    <n v="15"/>
    <x v="6"/>
    <n v="6983.85"/>
    <n v="5587.08"/>
    <n v="1396.7700000000004"/>
    <x v="2"/>
    <x v="1567"/>
    <x v="0"/>
    <s v="Dec"/>
  </r>
  <r>
    <s v="COS-20250318-12805"/>
    <x v="8"/>
    <x v="1524"/>
    <x v="1431"/>
    <x v="11"/>
    <x v="18"/>
    <x v="1551"/>
    <x v="9"/>
    <n v="714.51"/>
    <n v="25"/>
    <x v="3"/>
    <n v="17862.75"/>
    <n v="17862.75"/>
    <n v="0"/>
    <x v="0"/>
    <x v="1568"/>
    <x v="1"/>
    <s v="Mar"/>
  </r>
  <r>
    <s v="ACE-20250725-50755"/>
    <x v="11"/>
    <x v="1525"/>
    <x v="1432"/>
    <x v="34"/>
    <x v="1"/>
    <x v="1552"/>
    <x v="5"/>
    <n v="63.91"/>
    <n v="10"/>
    <x v="1"/>
    <n v="639.1"/>
    <n v="543.24"/>
    <n v="95.860000000000014"/>
    <x v="4"/>
    <x v="1569"/>
    <x v="1"/>
    <s v="Jul"/>
  </r>
  <r>
    <s v="DO-20241123-47688"/>
    <x v="0"/>
    <x v="1526"/>
    <x v="1433"/>
    <x v="39"/>
    <x v="4"/>
    <x v="1553"/>
    <x v="17"/>
    <n v="32.659999999999997"/>
    <n v="60"/>
    <x v="1"/>
    <n v="1959.6"/>
    <n v="1665.66"/>
    <n v="293.93999999999983"/>
    <x v="3"/>
    <x v="1570"/>
    <x v="0"/>
    <s v="Nov"/>
  </r>
  <r>
    <s v="THE-20240308-14559"/>
    <x v="9"/>
    <x v="1527"/>
    <x v="1434"/>
    <x v="11"/>
    <x v="15"/>
    <x v="1554"/>
    <x v="1"/>
    <n v="197.1"/>
    <n v="8"/>
    <x v="5"/>
    <n v="1576.8"/>
    <n v="1419.12"/>
    <n v="157.68000000000006"/>
    <x v="4"/>
    <x v="1571"/>
    <x v="0"/>
    <s v="Mar"/>
  </r>
  <r>
    <s v="ACE-20240621-53486"/>
    <x v="4"/>
    <x v="1528"/>
    <x v="1435"/>
    <x v="52"/>
    <x v="9"/>
    <x v="1555"/>
    <x v="11"/>
    <n v="452.32"/>
    <n v="6"/>
    <x v="3"/>
    <n v="2713.92"/>
    <n v="2713.92"/>
    <n v="0"/>
    <x v="1"/>
    <x v="1572"/>
    <x v="0"/>
    <s v="Jun"/>
  </r>
  <r>
    <s v="COS-20250728-17584"/>
    <x v="8"/>
    <x v="1529"/>
    <x v="1436"/>
    <x v="16"/>
    <x v="11"/>
    <x v="1556"/>
    <x v="18"/>
    <n v="1441.68"/>
    <n v="5"/>
    <x v="0"/>
    <n v="7208.4"/>
    <n v="6847.98"/>
    <n v="360.42000000000007"/>
    <x v="2"/>
    <x v="1573"/>
    <x v="1"/>
    <s v="Jul"/>
  </r>
  <r>
    <s v="MEN-20250408-29908"/>
    <x v="5"/>
    <x v="1530"/>
    <x v="1437"/>
    <x v="16"/>
    <x v="4"/>
    <x v="1557"/>
    <x v="21"/>
    <n v="2609.2199999999998"/>
    <n v="10"/>
    <x v="1"/>
    <n v="26092.2"/>
    <n v="22178.37"/>
    <n v="3913.8300000000017"/>
    <x v="1"/>
    <x v="1574"/>
    <x v="1"/>
    <s v="Apr"/>
  </r>
  <r>
    <s v="WAL-20250529-61625"/>
    <x v="10"/>
    <x v="1531"/>
    <x v="624"/>
    <x v="2"/>
    <x v="20"/>
    <x v="1558"/>
    <x v="18"/>
    <n v="1445.06"/>
    <n v="6"/>
    <x v="5"/>
    <n v="8670.36"/>
    <n v="7803.32"/>
    <n v="867.04000000000087"/>
    <x v="3"/>
    <x v="1575"/>
    <x v="1"/>
    <s v="May"/>
  </r>
  <r>
    <s v="COS-20240625-22691"/>
    <x v="8"/>
    <x v="1532"/>
    <x v="1438"/>
    <x v="17"/>
    <x v="4"/>
    <x v="1559"/>
    <x v="2"/>
    <n v="4.3"/>
    <n v="36"/>
    <x v="9"/>
    <n v="154.80000000000001"/>
    <n v="151.69999999999999"/>
    <n v="3.1000000000000227"/>
    <x v="6"/>
    <x v="1576"/>
    <x v="0"/>
    <s v="Jun"/>
  </r>
  <r>
    <s v="MEN-20240817-63241"/>
    <x v="5"/>
    <x v="1533"/>
    <x v="1439"/>
    <x v="57"/>
    <x v="14"/>
    <x v="1560"/>
    <x v="19"/>
    <n v="306.94"/>
    <n v="12"/>
    <x v="6"/>
    <n v="3683.28"/>
    <n v="2946.62"/>
    <n v="736.66000000000031"/>
    <x v="5"/>
    <x v="1577"/>
    <x v="0"/>
    <s v="Aug"/>
  </r>
  <r>
    <s v="MEN-20240614-36226"/>
    <x v="5"/>
    <x v="1534"/>
    <x v="1440"/>
    <x v="3"/>
    <x v="14"/>
    <x v="1561"/>
    <x v="15"/>
    <n v="104.7"/>
    <n v="3"/>
    <x v="0"/>
    <n v="314.10000000000002"/>
    <n v="298.39"/>
    <n v="15.710000000000036"/>
    <x v="0"/>
    <x v="1578"/>
    <x v="0"/>
    <s v="Jun"/>
  </r>
  <r>
    <s v="CON-20241118-83633"/>
    <x v="3"/>
    <x v="1535"/>
    <x v="1441"/>
    <x v="5"/>
    <x v="10"/>
    <x v="1562"/>
    <x v="13"/>
    <n v="150.35"/>
    <n v="100"/>
    <x v="2"/>
    <n v="15035"/>
    <n v="11276.25"/>
    <n v="3758.75"/>
    <x v="4"/>
    <x v="1579"/>
    <x v="0"/>
    <s v="Nov"/>
  </r>
  <r>
    <s v="84-20241125-87149"/>
    <x v="11"/>
    <x v="1536"/>
    <x v="1442"/>
    <x v="42"/>
    <x v="15"/>
    <x v="1563"/>
    <x v="9"/>
    <n v="37.119999999999997"/>
    <n v="2"/>
    <x v="3"/>
    <n v="74.239999999999995"/>
    <n v="74.239999999999995"/>
    <n v="0"/>
    <x v="5"/>
    <x v="1580"/>
    <x v="0"/>
    <s v="Nov"/>
  </r>
  <r>
    <s v="CON-20250326-54635"/>
    <x v="3"/>
    <x v="1537"/>
    <x v="1443"/>
    <x v="39"/>
    <x v="14"/>
    <x v="1564"/>
    <x v="11"/>
    <n v="1598.41"/>
    <n v="15"/>
    <x v="6"/>
    <n v="23976.15"/>
    <n v="19180.919999999998"/>
    <n v="4795.2300000000032"/>
    <x v="1"/>
    <x v="1581"/>
    <x v="1"/>
    <s v="Mar"/>
  </r>
  <r>
    <s v="WAL-20240406-99386"/>
    <x v="10"/>
    <x v="1538"/>
    <x v="1444"/>
    <x v="17"/>
    <x v="0"/>
    <x v="1565"/>
    <x v="4"/>
    <n v="87.68"/>
    <n v="1"/>
    <x v="3"/>
    <n v="87.68"/>
    <n v="87.68"/>
    <n v="0"/>
    <x v="6"/>
    <x v="1582"/>
    <x v="0"/>
    <s v="Apr"/>
  </r>
  <r>
    <s v="DO-20250529-85505"/>
    <x v="0"/>
    <x v="1539"/>
    <x v="1445"/>
    <x v="34"/>
    <x v="7"/>
    <x v="1566"/>
    <x v="19"/>
    <n v="2.34"/>
    <n v="198"/>
    <x v="18"/>
    <n v="463.32"/>
    <n v="356.76"/>
    <n v="106.56"/>
    <x v="1"/>
    <x v="1583"/>
    <x v="1"/>
    <s v="May"/>
  </r>
  <r>
    <s v="CON-20240718-61964"/>
    <x v="3"/>
    <x v="1540"/>
    <x v="657"/>
    <x v="16"/>
    <x v="17"/>
    <x v="1567"/>
    <x v="15"/>
    <n v="138.61000000000001"/>
    <n v="40"/>
    <x v="5"/>
    <n v="5544.4"/>
    <n v="4989.96"/>
    <n v="554.4399999999996"/>
    <x v="1"/>
    <x v="1584"/>
    <x v="0"/>
    <s v="Jul"/>
  </r>
  <r>
    <s v="DO-20241107-19156"/>
    <x v="0"/>
    <x v="1541"/>
    <x v="1446"/>
    <x v="19"/>
    <x v="2"/>
    <x v="1568"/>
    <x v="1"/>
    <n v="504.07"/>
    <n v="12"/>
    <x v="0"/>
    <n v="6048.84"/>
    <n v="5746.4"/>
    <n v="302.44000000000051"/>
    <x v="5"/>
    <x v="1585"/>
    <x v="0"/>
    <s v="Nov"/>
  </r>
  <r>
    <s v="MEN-20250707-85562"/>
    <x v="5"/>
    <x v="1542"/>
    <x v="1447"/>
    <x v="23"/>
    <x v="19"/>
    <x v="1569"/>
    <x v="10"/>
    <n v="347.87"/>
    <n v="2"/>
    <x v="3"/>
    <n v="695.74"/>
    <n v="695.74"/>
    <n v="0"/>
    <x v="6"/>
    <x v="1586"/>
    <x v="1"/>
    <s v="Jul"/>
  </r>
  <r>
    <s v="HAR-20250517-66198"/>
    <x v="2"/>
    <x v="1543"/>
    <x v="1448"/>
    <x v="48"/>
    <x v="4"/>
    <x v="1570"/>
    <x v="16"/>
    <n v="947.28"/>
    <n v="6"/>
    <x v="3"/>
    <n v="5683.68"/>
    <n v="5683.68"/>
    <n v="0"/>
    <x v="0"/>
    <x v="1587"/>
    <x v="1"/>
    <s v="May"/>
  </r>
  <r>
    <s v="DO-20250306-27267"/>
    <x v="0"/>
    <x v="8"/>
    <x v="8"/>
    <x v="8"/>
    <x v="8"/>
    <x v="1571"/>
    <x v="14"/>
    <n v="356.83"/>
    <n v="40"/>
    <x v="6"/>
    <n v="14273.2"/>
    <n v="11418.56"/>
    <n v="2854.6400000000012"/>
    <x v="0"/>
    <x v="1588"/>
    <x v="1"/>
    <s v="Mar"/>
  </r>
  <r>
    <s v="84-20241229-69633"/>
    <x v="6"/>
    <x v="1544"/>
    <x v="1449"/>
    <x v="57"/>
    <x v="15"/>
    <x v="1572"/>
    <x v="4"/>
    <n v="1932.79"/>
    <n v="4"/>
    <x v="3"/>
    <n v="7731.16"/>
    <n v="7731.16"/>
    <n v="0"/>
    <x v="5"/>
    <x v="1589"/>
    <x v="0"/>
    <s v="Dec"/>
  </r>
  <r>
    <s v="ACE-20240809-75138"/>
    <x v="4"/>
    <x v="1545"/>
    <x v="1450"/>
    <x v="9"/>
    <x v="7"/>
    <x v="1573"/>
    <x v="15"/>
    <n v="428.97"/>
    <n v="60"/>
    <x v="6"/>
    <n v="25738.2"/>
    <n v="20590.560000000001"/>
    <n v="5147.6399999999994"/>
    <x v="3"/>
    <x v="1590"/>
    <x v="0"/>
    <s v="Aug"/>
  </r>
  <r>
    <s v="ACE-20250429-22704"/>
    <x v="4"/>
    <x v="8"/>
    <x v="8"/>
    <x v="8"/>
    <x v="10"/>
    <x v="1574"/>
    <x v="9"/>
    <n v="2.62"/>
    <n v="185"/>
    <x v="1"/>
    <n v="484.7"/>
    <n v="412"/>
    <n v="72.699999999999989"/>
    <x v="6"/>
    <x v="1591"/>
    <x v="1"/>
    <s v="Apr"/>
  </r>
  <r>
    <s v="LOW-20241203-35115"/>
    <x v="1"/>
    <x v="1546"/>
    <x v="1451"/>
    <x v="22"/>
    <x v="14"/>
    <x v="1575"/>
    <x v="6"/>
    <n v="510.69"/>
    <n v="5"/>
    <x v="3"/>
    <n v="2553.4499999999998"/>
    <n v="2553.4499999999998"/>
    <n v="0"/>
    <x v="5"/>
    <x v="1592"/>
    <x v="0"/>
    <s v="Dec"/>
  </r>
  <r>
    <s v="84-20250213-56134"/>
    <x v="6"/>
    <x v="1547"/>
    <x v="1452"/>
    <x v="51"/>
    <x v="11"/>
    <x v="1576"/>
    <x v="7"/>
    <n v="4.2"/>
    <n v="127"/>
    <x v="4"/>
    <n v="533.4"/>
    <n v="437.39"/>
    <n v="96.009999999999991"/>
    <x v="5"/>
    <x v="1593"/>
    <x v="1"/>
    <s v="Feb"/>
  </r>
  <r>
    <s v="84-20250713-16315"/>
    <x v="6"/>
    <x v="1548"/>
    <x v="1453"/>
    <x v="25"/>
    <x v="18"/>
    <x v="1577"/>
    <x v="14"/>
    <n v="242.29"/>
    <n v="6"/>
    <x v="3"/>
    <n v="1453.74"/>
    <n v="1453.74"/>
    <n v="0"/>
    <x v="6"/>
    <x v="1594"/>
    <x v="1"/>
    <s v="Jul"/>
  </r>
  <r>
    <s v="MEN-20250718-17370"/>
    <x v="5"/>
    <x v="1549"/>
    <x v="1454"/>
    <x v="54"/>
    <x v="4"/>
    <x v="1578"/>
    <x v="7"/>
    <n v="465.99"/>
    <n v="20"/>
    <x v="12"/>
    <n v="9319.7999999999993"/>
    <n v="8201.42"/>
    <n v="1118.3799999999992"/>
    <x v="4"/>
    <x v="1595"/>
    <x v="1"/>
    <s v="Jul"/>
  </r>
  <r>
    <s v="COS-20241121-41597"/>
    <x v="8"/>
    <x v="1550"/>
    <x v="1455"/>
    <x v="14"/>
    <x v="5"/>
    <x v="1579"/>
    <x v="4"/>
    <n v="114.48"/>
    <n v="50"/>
    <x v="2"/>
    <n v="5724"/>
    <n v="4293"/>
    <n v="1431"/>
    <x v="4"/>
    <x v="1596"/>
    <x v="0"/>
    <s v="Nov"/>
  </r>
  <r>
    <s v="THE-20240810-33968"/>
    <x v="9"/>
    <x v="1551"/>
    <x v="1456"/>
    <x v="58"/>
    <x v="3"/>
    <x v="1580"/>
    <x v="8"/>
    <n v="559.16"/>
    <n v="50"/>
    <x v="3"/>
    <n v="27958"/>
    <n v="27958"/>
    <n v="0"/>
    <x v="6"/>
    <x v="1597"/>
    <x v="0"/>
    <s v="Aug"/>
  </r>
  <r>
    <s v="84-20250705-84835"/>
    <x v="6"/>
    <x v="1552"/>
    <x v="1457"/>
    <x v="33"/>
    <x v="20"/>
    <x v="1581"/>
    <x v="14"/>
    <n v="34.93"/>
    <n v="60"/>
    <x v="1"/>
    <n v="2095.8000000000002"/>
    <n v="1781.43"/>
    <n v="314.37000000000012"/>
    <x v="2"/>
    <x v="1598"/>
    <x v="1"/>
    <s v="Jul"/>
  </r>
  <r>
    <s v="THE-20240512-32421"/>
    <x v="9"/>
    <x v="1553"/>
    <x v="1458"/>
    <x v="18"/>
    <x v="10"/>
    <x v="1582"/>
    <x v="10"/>
    <n v="42.07"/>
    <n v="75"/>
    <x v="3"/>
    <n v="3155.25"/>
    <n v="3155.25"/>
    <n v="0"/>
    <x v="5"/>
    <x v="1599"/>
    <x v="0"/>
    <s v="May"/>
  </r>
  <r>
    <s v="FLO-20250601-59217"/>
    <x v="7"/>
    <x v="1554"/>
    <x v="1459"/>
    <x v="36"/>
    <x v="17"/>
    <x v="1583"/>
    <x v="14"/>
    <n v="3817.87"/>
    <n v="50"/>
    <x v="10"/>
    <n v="190893.5"/>
    <n v="158441.60000000001"/>
    <n v="32451.899999999994"/>
    <x v="0"/>
    <x v="1600"/>
    <x v="1"/>
    <s v="Jun"/>
  </r>
  <r>
    <s v="COS-20240418-91358"/>
    <x v="8"/>
    <x v="1555"/>
    <x v="1460"/>
    <x v="21"/>
    <x v="5"/>
    <x v="1584"/>
    <x v="8"/>
    <n v="3468.58"/>
    <n v="5"/>
    <x v="3"/>
    <n v="17342.900000000001"/>
    <n v="17342.900000000001"/>
    <n v="0"/>
    <x v="0"/>
    <x v="1601"/>
    <x v="0"/>
    <s v="Apr"/>
  </r>
  <r>
    <s v="HAR-20250513-26686"/>
    <x v="2"/>
    <x v="1556"/>
    <x v="1461"/>
    <x v="39"/>
    <x v="6"/>
    <x v="1585"/>
    <x v="19"/>
    <n v="228.61"/>
    <n v="15"/>
    <x v="7"/>
    <n v="3429.15"/>
    <n v="3326.28"/>
    <n v="102.86999999999989"/>
    <x v="0"/>
    <x v="1602"/>
    <x v="1"/>
    <s v="May"/>
  </r>
  <r>
    <s v="84-20241204-19588"/>
    <x v="6"/>
    <x v="1557"/>
    <x v="1462"/>
    <x v="25"/>
    <x v="5"/>
    <x v="1586"/>
    <x v="16"/>
    <n v="1438.1"/>
    <n v="2"/>
    <x v="3"/>
    <n v="2876.2"/>
    <n v="2876.2"/>
    <n v="0"/>
    <x v="7"/>
    <x v="1603"/>
    <x v="0"/>
    <s v="Dec"/>
  </r>
  <r>
    <s v="WAL-20240409-19481"/>
    <x v="10"/>
    <x v="1558"/>
    <x v="547"/>
    <x v="11"/>
    <x v="3"/>
    <x v="1587"/>
    <x v="16"/>
    <n v="1151.27"/>
    <n v="3"/>
    <x v="9"/>
    <n v="3453.81"/>
    <n v="3384.73"/>
    <n v="69.079999999999927"/>
    <x v="4"/>
    <x v="1604"/>
    <x v="0"/>
    <s v="Apr"/>
  </r>
  <r>
    <s v="HAR-20241129-86325"/>
    <x v="2"/>
    <x v="1559"/>
    <x v="1463"/>
    <x v="31"/>
    <x v="11"/>
    <x v="1588"/>
    <x v="2"/>
    <n v="267.48"/>
    <n v="3"/>
    <x v="3"/>
    <n v="802.44"/>
    <n v="802.44"/>
    <n v="0"/>
    <x v="3"/>
    <x v="1605"/>
    <x v="0"/>
    <s v="Nov"/>
  </r>
  <r>
    <s v="CON-20250513-50657"/>
    <x v="3"/>
    <x v="1560"/>
    <x v="1464"/>
    <x v="3"/>
    <x v="6"/>
    <x v="1589"/>
    <x v="9"/>
    <n v="939.72"/>
    <n v="3"/>
    <x v="3"/>
    <n v="2819.16"/>
    <n v="2819.16"/>
    <n v="0"/>
    <x v="6"/>
    <x v="1606"/>
    <x v="1"/>
    <s v="May"/>
  </r>
  <r>
    <s v="CON-20240926-50805"/>
    <x v="3"/>
    <x v="1561"/>
    <x v="1374"/>
    <x v="55"/>
    <x v="19"/>
    <x v="1590"/>
    <x v="6"/>
    <n v="201.46"/>
    <n v="12"/>
    <x v="5"/>
    <n v="2417.52"/>
    <n v="2175.77"/>
    <n v="241.75"/>
    <x v="1"/>
    <x v="1607"/>
    <x v="0"/>
    <s v="Sep"/>
  </r>
  <r>
    <s v="ACE-20250726-41932"/>
    <x v="4"/>
    <x v="1562"/>
    <x v="1465"/>
    <x v="42"/>
    <x v="9"/>
    <x v="1591"/>
    <x v="11"/>
    <n v="468.78"/>
    <n v="6"/>
    <x v="12"/>
    <n v="2812.68"/>
    <n v="2475.16"/>
    <n v="337.52"/>
    <x v="6"/>
    <x v="1608"/>
    <x v="1"/>
    <s v="Jul"/>
  </r>
  <r>
    <s v="HAR-20240623-52452"/>
    <x v="2"/>
    <x v="1563"/>
    <x v="1466"/>
    <x v="33"/>
    <x v="14"/>
    <x v="1592"/>
    <x v="13"/>
    <n v="2.5099999999999998"/>
    <n v="122"/>
    <x v="1"/>
    <n v="306.22000000000003"/>
    <n v="260.29000000000002"/>
    <n v="45.930000000000007"/>
    <x v="2"/>
    <x v="1609"/>
    <x v="0"/>
    <s v="Jun"/>
  </r>
  <r>
    <s v="CON-20241214-51995"/>
    <x v="3"/>
    <x v="8"/>
    <x v="8"/>
    <x v="8"/>
    <x v="11"/>
    <x v="1593"/>
    <x v="16"/>
    <n v="265.70999999999998"/>
    <n v="12"/>
    <x v="3"/>
    <n v="3188.52"/>
    <n v="3188.52"/>
    <n v="0"/>
    <x v="7"/>
    <x v="1610"/>
    <x v="0"/>
    <s v="Dec"/>
  </r>
  <r>
    <s v="THE-20241213-43865"/>
    <x v="9"/>
    <x v="1564"/>
    <x v="1467"/>
    <x v="46"/>
    <x v="12"/>
    <x v="1594"/>
    <x v="7"/>
    <n v="121.07"/>
    <n v="2"/>
    <x v="3"/>
    <n v="242.14"/>
    <n v="242.14"/>
    <n v="0"/>
    <x v="3"/>
    <x v="1611"/>
    <x v="0"/>
    <s v="Dec"/>
  </r>
  <r>
    <s v="ACE-20241117-92090"/>
    <x v="4"/>
    <x v="1565"/>
    <x v="1468"/>
    <x v="23"/>
    <x v="16"/>
    <x v="1595"/>
    <x v="14"/>
    <n v="469.83"/>
    <n v="3"/>
    <x v="3"/>
    <n v="1409.49"/>
    <n v="1409.49"/>
    <n v="0"/>
    <x v="7"/>
    <x v="1612"/>
    <x v="0"/>
    <s v="Nov"/>
  </r>
  <r>
    <s v="HAR-20250602-33089"/>
    <x v="2"/>
    <x v="1566"/>
    <x v="1469"/>
    <x v="51"/>
    <x v="19"/>
    <x v="1596"/>
    <x v="9"/>
    <n v="925.81"/>
    <n v="10"/>
    <x v="3"/>
    <n v="9258.1"/>
    <n v="9258.1"/>
    <n v="0"/>
    <x v="0"/>
    <x v="1613"/>
    <x v="1"/>
    <s v="Jun"/>
  </r>
  <r>
    <s v="COS-20250301-51002"/>
    <x v="8"/>
    <x v="1567"/>
    <x v="1126"/>
    <x v="17"/>
    <x v="19"/>
    <x v="1597"/>
    <x v="16"/>
    <n v="303.85000000000002"/>
    <n v="12"/>
    <x v="1"/>
    <n v="3646.2"/>
    <n v="3099.27"/>
    <n v="546.92999999999984"/>
    <x v="6"/>
    <x v="1614"/>
    <x v="1"/>
    <s v="Mar"/>
  </r>
  <r>
    <s v="THE-20240422-89224"/>
    <x v="11"/>
    <x v="1568"/>
    <x v="1470"/>
    <x v="38"/>
    <x v="18"/>
    <x v="1598"/>
    <x v="11"/>
    <n v="552.24"/>
    <n v="12"/>
    <x v="3"/>
    <n v="6626.88"/>
    <n v="6626.88"/>
    <n v="0"/>
    <x v="4"/>
    <x v="1615"/>
    <x v="0"/>
    <s v="Apr"/>
  </r>
  <r>
    <s v="THE-20241130-88426"/>
    <x v="9"/>
    <x v="1569"/>
    <x v="1471"/>
    <x v="3"/>
    <x v="10"/>
    <x v="1599"/>
    <x v="13"/>
    <n v="434.72"/>
    <n v="3"/>
    <x v="3"/>
    <n v="1304.1600000000001"/>
    <n v="1304.1600000000001"/>
    <n v="0"/>
    <x v="1"/>
    <x v="1616"/>
    <x v="0"/>
    <s v="Nov"/>
  </r>
  <r>
    <s v="CON-20240617-82017"/>
    <x v="3"/>
    <x v="1570"/>
    <x v="1472"/>
    <x v="58"/>
    <x v="16"/>
    <x v="1600"/>
    <x v="4"/>
    <n v="491.58"/>
    <n v="60"/>
    <x v="6"/>
    <n v="29494.799999999999"/>
    <n v="23595.84"/>
    <n v="5898.9599999999991"/>
    <x v="1"/>
    <x v="1617"/>
    <x v="0"/>
    <s v="Jun"/>
  </r>
  <r>
    <s v="WAL-20250207-95467"/>
    <x v="10"/>
    <x v="1571"/>
    <x v="1473"/>
    <x v="35"/>
    <x v="13"/>
    <x v="1601"/>
    <x v="20"/>
    <n v="295.06"/>
    <n v="25"/>
    <x v="6"/>
    <n v="7376.5"/>
    <n v="5901.2"/>
    <n v="1475.3000000000002"/>
    <x v="6"/>
    <x v="1618"/>
    <x v="1"/>
    <s v="Feb"/>
  </r>
  <r>
    <s v="WAL-20240605-78953"/>
    <x v="10"/>
    <x v="1572"/>
    <x v="1474"/>
    <x v="20"/>
    <x v="10"/>
    <x v="1602"/>
    <x v="21"/>
    <n v="233.69"/>
    <n v="30"/>
    <x v="1"/>
    <n v="7010.7"/>
    <n v="5959.09"/>
    <n v="1051.6099999999997"/>
    <x v="6"/>
    <x v="1619"/>
    <x v="0"/>
    <s v="Jun"/>
  </r>
  <r>
    <s v="MEN-20240606-96957"/>
    <x v="5"/>
    <x v="1573"/>
    <x v="41"/>
    <x v="28"/>
    <x v="20"/>
    <x v="60"/>
    <x v="7"/>
    <n v="1174.5999999999999"/>
    <n v="10"/>
    <x v="1"/>
    <n v="11746"/>
    <n v="9984.1"/>
    <n v="1761.8999999999996"/>
    <x v="6"/>
    <x v="1620"/>
    <x v="0"/>
    <s v="Jun"/>
  </r>
  <r>
    <s v="WAL-20240827-19567"/>
    <x v="10"/>
    <x v="1574"/>
    <x v="1475"/>
    <x v="15"/>
    <x v="15"/>
    <x v="1603"/>
    <x v="12"/>
    <n v="135.22"/>
    <n v="25"/>
    <x v="0"/>
    <n v="3380.5"/>
    <n v="3211.47"/>
    <n v="169.0300000000002"/>
    <x v="0"/>
    <x v="1621"/>
    <x v="0"/>
    <s v="Aug"/>
  </r>
  <r>
    <s v="FLO-20241013-73725"/>
    <x v="7"/>
    <x v="1575"/>
    <x v="1476"/>
    <x v="49"/>
    <x v="17"/>
    <x v="1604"/>
    <x v="9"/>
    <n v="2200.84"/>
    <n v="8"/>
    <x v="0"/>
    <n v="17606.72"/>
    <n v="16726.38"/>
    <n v="880.34000000000015"/>
    <x v="3"/>
    <x v="1622"/>
    <x v="0"/>
    <s v="Oct"/>
  </r>
  <r>
    <s v="THE-20250411-93139"/>
    <x v="9"/>
    <x v="1576"/>
    <x v="1477"/>
    <x v="51"/>
    <x v="13"/>
    <x v="1605"/>
    <x v="16"/>
    <n v="1192.1400000000001"/>
    <n v="1"/>
    <x v="3"/>
    <n v="1192.1400000000001"/>
    <n v="1192.1400000000001"/>
    <n v="0"/>
    <x v="0"/>
    <x v="1623"/>
    <x v="1"/>
    <s v="Apr"/>
  </r>
  <r>
    <s v="HAR-20240511-59348"/>
    <x v="2"/>
    <x v="1577"/>
    <x v="1478"/>
    <x v="24"/>
    <x v="9"/>
    <x v="1606"/>
    <x v="12"/>
    <n v="1070.69"/>
    <n v="15"/>
    <x v="3"/>
    <n v="16060.35"/>
    <n v="16060.35"/>
    <n v="0"/>
    <x v="5"/>
    <x v="1624"/>
    <x v="0"/>
    <s v="May"/>
  </r>
  <r>
    <s v="THE-20250408-62248"/>
    <x v="9"/>
    <x v="1578"/>
    <x v="1479"/>
    <x v="20"/>
    <x v="15"/>
    <x v="1607"/>
    <x v="12"/>
    <n v="932.89"/>
    <n v="4"/>
    <x v="0"/>
    <n v="3731.56"/>
    <n v="3544.98"/>
    <n v="186.57999999999993"/>
    <x v="7"/>
    <x v="1625"/>
    <x v="1"/>
    <s v="Apr"/>
  </r>
  <r>
    <s v="COS-20250703-30436"/>
    <x v="8"/>
    <x v="1579"/>
    <x v="1480"/>
    <x v="11"/>
    <x v="12"/>
    <x v="1608"/>
    <x v="13"/>
    <n v="86.23"/>
    <n v="1"/>
    <x v="3"/>
    <n v="86.23"/>
    <n v="86.23"/>
    <n v="0"/>
    <x v="1"/>
    <x v="1626"/>
    <x v="1"/>
    <s v="Jul"/>
  </r>
  <r>
    <s v="WAL-20240318-61351"/>
    <x v="10"/>
    <x v="1580"/>
    <x v="1481"/>
    <x v="15"/>
    <x v="7"/>
    <x v="1609"/>
    <x v="20"/>
    <n v="2653.98"/>
    <n v="3"/>
    <x v="9"/>
    <n v="7961.94"/>
    <n v="7802.7"/>
    <n v="159.23999999999978"/>
    <x v="5"/>
    <x v="1627"/>
    <x v="0"/>
    <s v="Mar"/>
  </r>
  <r>
    <s v="COS-20240417-24397"/>
    <x v="8"/>
    <x v="1581"/>
    <x v="1482"/>
    <x v="47"/>
    <x v="5"/>
    <x v="1610"/>
    <x v="9"/>
    <n v="375.54"/>
    <n v="4"/>
    <x v="3"/>
    <n v="1502.16"/>
    <n v="1502.16"/>
    <n v="0"/>
    <x v="3"/>
    <x v="1628"/>
    <x v="0"/>
    <s v="Apr"/>
  </r>
  <r>
    <s v="COS-20240509-64801"/>
    <x v="8"/>
    <x v="1582"/>
    <x v="1483"/>
    <x v="33"/>
    <x v="7"/>
    <x v="1611"/>
    <x v="6"/>
    <n v="4104.04"/>
    <n v="6"/>
    <x v="0"/>
    <n v="24624.240000000002"/>
    <n v="23393.03"/>
    <n v="1231.2100000000028"/>
    <x v="3"/>
    <x v="1629"/>
    <x v="0"/>
    <s v="May"/>
  </r>
  <r>
    <s v="FLO-20240907-20052"/>
    <x v="7"/>
    <x v="1583"/>
    <x v="1484"/>
    <x v="9"/>
    <x v="8"/>
    <x v="1612"/>
    <x v="10"/>
    <n v="1445.09"/>
    <n v="6"/>
    <x v="5"/>
    <n v="8670.5400000000009"/>
    <n v="7803.49"/>
    <n v="867.05000000000109"/>
    <x v="6"/>
    <x v="1630"/>
    <x v="0"/>
    <s v="Sep"/>
  </r>
  <r>
    <s v="DO-20240626-62938"/>
    <x v="0"/>
    <x v="1584"/>
    <x v="1485"/>
    <x v="40"/>
    <x v="12"/>
    <x v="1613"/>
    <x v="20"/>
    <n v="1115.6600000000001"/>
    <n v="10"/>
    <x v="1"/>
    <n v="11156.6"/>
    <n v="9483.11"/>
    <n v="1673.4899999999998"/>
    <x v="1"/>
    <x v="1631"/>
    <x v="0"/>
    <s v="Jun"/>
  </r>
  <r>
    <s v="ACE-20241119-84677"/>
    <x v="4"/>
    <x v="1585"/>
    <x v="1486"/>
    <x v="30"/>
    <x v="7"/>
    <x v="1614"/>
    <x v="9"/>
    <n v="164.41"/>
    <n v="5"/>
    <x v="0"/>
    <n v="822.05"/>
    <n v="780.95"/>
    <n v="41.099999999999909"/>
    <x v="0"/>
    <x v="1632"/>
    <x v="0"/>
    <s v="Nov"/>
  </r>
  <r>
    <s v="84-20240306-73400"/>
    <x v="6"/>
    <x v="1586"/>
    <x v="1487"/>
    <x v="4"/>
    <x v="2"/>
    <x v="1615"/>
    <x v="4"/>
    <n v="273.31"/>
    <n v="30"/>
    <x v="3"/>
    <n v="8199.2999999999993"/>
    <n v="8199.2999999999993"/>
    <n v="0"/>
    <x v="2"/>
    <x v="1633"/>
    <x v="0"/>
    <s v="Mar"/>
  </r>
  <r>
    <s v="THE-20240326-73133"/>
    <x v="9"/>
    <x v="1587"/>
    <x v="1488"/>
    <x v="16"/>
    <x v="14"/>
    <x v="1616"/>
    <x v="19"/>
    <n v="88.3"/>
    <n v="3"/>
    <x v="0"/>
    <n v="264.89999999999998"/>
    <n v="251.65"/>
    <n v="13.249999999999972"/>
    <x v="1"/>
    <x v="1634"/>
    <x v="0"/>
    <s v="Mar"/>
  </r>
  <r>
    <s v="MEN-20240608-26807"/>
    <x v="5"/>
    <x v="1588"/>
    <x v="1489"/>
    <x v="23"/>
    <x v="9"/>
    <x v="1617"/>
    <x v="5"/>
    <n v="561.66999999999996"/>
    <n v="1"/>
    <x v="3"/>
    <n v="561.66999999999996"/>
    <n v="561.66999999999996"/>
    <n v="0"/>
    <x v="6"/>
    <x v="1635"/>
    <x v="0"/>
    <s v="Jun"/>
  </r>
  <r>
    <s v="HAR-20240813-58719"/>
    <x v="2"/>
    <x v="1589"/>
    <x v="1490"/>
    <x v="28"/>
    <x v="19"/>
    <x v="1618"/>
    <x v="17"/>
    <n v="268.60000000000002"/>
    <n v="60"/>
    <x v="7"/>
    <n v="16116"/>
    <n v="15632.52"/>
    <n v="483.47999999999956"/>
    <x v="6"/>
    <x v="1636"/>
    <x v="0"/>
    <s v="Aug"/>
  </r>
  <r>
    <s v="WAL-20241117-87305"/>
    <x v="10"/>
    <x v="1590"/>
    <x v="1491"/>
    <x v="47"/>
    <x v="12"/>
    <x v="1619"/>
    <x v="20"/>
    <n v="3.76"/>
    <n v="74"/>
    <x v="0"/>
    <n v="278.24"/>
    <n v="264.33"/>
    <n v="13.910000000000025"/>
    <x v="1"/>
    <x v="1637"/>
    <x v="0"/>
    <s v="Nov"/>
  </r>
  <r>
    <s v="FLO-20240720-43519"/>
    <x v="7"/>
    <x v="1591"/>
    <x v="1492"/>
    <x v="16"/>
    <x v="7"/>
    <x v="1620"/>
    <x v="16"/>
    <n v="146.56"/>
    <n v="15"/>
    <x v="1"/>
    <n v="2198.4"/>
    <n v="1868.64"/>
    <n v="329.76"/>
    <x v="2"/>
    <x v="1638"/>
    <x v="0"/>
    <s v="Jul"/>
  </r>
  <r>
    <s v="HAR-20250610-40112"/>
    <x v="2"/>
    <x v="1592"/>
    <x v="1493"/>
    <x v="40"/>
    <x v="17"/>
    <x v="1621"/>
    <x v="12"/>
    <n v="659.68"/>
    <n v="5"/>
    <x v="14"/>
    <n v="3298.4"/>
    <n v="3034.53"/>
    <n v="263.86999999999989"/>
    <x v="0"/>
    <x v="1639"/>
    <x v="1"/>
    <s v="Jun"/>
  </r>
  <r>
    <s v="ACE-20250101-52557"/>
    <x v="4"/>
    <x v="1593"/>
    <x v="1494"/>
    <x v="36"/>
    <x v="11"/>
    <x v="1622"/>
    <x v="3"/>
    <n v="458.71"/>
    <n v="4"/>
    <x v="0"/>
    <n v="1834.84"/>
    <n v="1743.1"/>
    <n v="91.740000000000009"/>
    <x v="6"/>
    <x v="1640"/>
    <x v="1"/>
    <s v="Jan"/>
  </r>
  <r>
    <s v="ACE-20250222-96389"/>
    <x v="4"/>
    <x v="1594"/>
    <x v="1495"/>
    <x v="17"/>
    <x v="19"/>
    <x v="1623"/>
    <x v="19"/>
    <n v="472.6"/>
    <n v="1"/>
    <x v="3"/>
    <n v="472.6"/>
    <n v="472.6"/>
    <n v="0"/>
    <x v="6"/>
    <x v="1641"/>
    <x v="1"/>
    <s v="Feb"/>
  </r>
  <r>
    <s v="ACE-20250421-26239"/>
    <x v="4"/>
    <x v="1595"/>
    <x v="1496"/>
    <x v="18"/>
    <x v="2"/>
    <x v="1624"/>
    <x v="21"/>
    <n v="1430"/>
    <n v="8"/>
    <x v="3"/>
    <n v="11440"/>
    <n v="11440"/>
    <n v="0"/>
    <x v="0"/>
    <x v="1642"/>
    <x v="1"/>
    <s v="Apr"/>
  </r>
  <r>
    <s v="THE-20240304-57425"/>
    <x v="9"/>
    <x v="1596"/>
    <x v="1497"/>
    <x v="5"/>
    <x v="12"/>
    <x v="1625"/>
    <x v="12"/>
    <n v="1227.54"/>
    <n v="75"/>
    <x v="2"/>
    <n v="92065.5"/>
    <n v="69049.119999999995"/>
    <n v="23016.380000000005"/>
    <x v="6"/>
    <x v="1643"/>
    <x v="0"/>
    <s v="Mar"/>
  </r>
  <r>
    <s v="DO-20240420-24463"/>
    <x v="0"/>
    <x v="1597"/>
    <x v="496"/>
    <x v="55"/>
    <x v="16"/>
    <x v="1626"/>
    <x v="18"/>
    <n v="1341.04"/>
    <n v="8"/>
    <x v="3"/>
    <n v="10728.32"/>
    <n v="10728.32"/>
    <n v="0"/>
    <x v="1"/>
    <x v="1644"/>
    <x v="0"/>
    <s v="Apr"/>
  </r>
  <r>
    <s v="84-20250311-22265"/>
    <x v="6"/>
    <x v="1598"/>
    <x v="121"/>
    <x v="0"/>
    <x v="3"/>
    <x v="1627"/>
    <x v="19"/>
    <n v="691.82"/>
    <n v="2"/>
    <x v="3"/>
    <n v="1383.64"/>
    <n v="1383.64"/>
    <n v="0"/>
    <x v="4"/>
    <x v="1645"/>
    <x v="1"/>
    <s v="Mar"/>
  </r>
  <r>
    <s v="HAR-20250625-26272"/>
    <x v="2"/>
    <x v="1599"/>
    <x v="1498"/>
    <x v="44"/>
    <x v="10"/>
    <x v="1628"/>
    <x v="5"/>
    <n v="164.32"/>
    <n v="12"/>
    <x v="3"/>
    <n v="1971.84"/>
    <n v="1971.84"/>
    <n v="0"/>
    <x v="3"/>
    <x v="1646"/>
    <x v="1"/>
    <s v="Jun"/>
  </r>
  <r>
    <s v="COS-20250417-92382"/>
    <x v="8"/>
    <x v="1600"/>
    <x v="1499"/>
    <x v="31"/>
    <x v="7"/>
    <x v="1629"/>
    <x v="11"/>
    <n v="748.69"/>
    <n v="5"/>
    <x v="0"/>
    <n v="3743.45"/>
    <n v="3556.28"/>
    <n v="187.16999999999962"/>
    <x v="3"/>
    <x v="1647"/>
    <x v="1"/>
    <s v="Apr"/>
  </r>
  <r>
    <s v="FLO-20240606-89204"/>
    <x v="7"/>
    <x v="1601"/>
    <x v="1500"/>
    <x v="46"/>
    <x v="11"/>
    <x v="1630"/>
    <x v="11"/>
    <n v="2.6"/>
    <n v="134"/>
    <x v="1"/>
    <n v="348.4"/>
    <n v="296.14"/>
    <n v="52.259999999999991"/>
    <x v="3"/>
    <x v="1648"/>
    <x v="0"/>
    <s v="Jun"/>
  </r>
  <r>
    <s v="84-20240731-39326"/>
    <x v="6"/>
    <x v="1602"/>
    <x v="1501"/>
    <x v="58"/>
    <x v="17"/>
    <x v="1631"/>
    <x v="19"/>
    <n v="1.59"/>
    <n v="71"/>
    <x v="2"/>
    <n v="112.89"/>
    <n v="84.67"/>
    <n v="28.22"/>
    <x v="0"/>
    <x v="1649"/>
    <x v="0"/>
    <s v="Jul"/>
  </r>
  <r>
    <s v="LOW-20250418-41364"/>
    <x v="1"/>
    <x v="1603"/>
    <x v="1502"/>
    <x v="53"/>
    <x v="16"/>
    <x v="1632"/>
    <x v="5"/>
    <n v="467.25"/>
    <n v="4"/>
    <x v="14"/>
    <n v="1869"/>
    <n v="1719.48"/>
    <n v="149.51999999999998"/>
    <x v="4"/>
    <x v="1650"/>
    <x v="1"/>
    <s v="Apr"/>
  </r>
  <r>
    <s v="THE-20250613-99429"/>
    <x v="9"/>
    <x v="1604"/>
    <x v="1503"/>
    <x v="18"/>
    <x v="15"/>
    <x v="1633"/>
    <x v="13"/>
    <n v="1363.08"/>
    <n v="25"/>
    <x v="18"/>
    <n v="34077"/>
    <n v="26239.29"/>
    <n v="7837.7099999999991"/>
    <x v="7"/>
    <x v="1651"/>
    <x v="1"/>
    <s v="Jun"/>
  </r>
  <r>
    <s v="CON-20240411-54839"/>
    <x v="3"/>
    <x v="1605"/>
    <x v="1504"/>
    <x v="41"/>
    <x v="20"/>
    <x v="1634"/>
    <x v="18"/>
    <n v="705.51"/>
    <n v="4"/>
    <x v="3"/>
    <n v="2822.04"/>
    <n v="2822.04"/>
    <n v="0"/>
    <x v="4"/>
    <x v="1652"/>
    <x v="0"/>
    <s v="Apr"/>
  </r>
  <r>
    <s v="DO-20250220-90367"/>
    <x v="0"/>
    <x v="1606"/>
    <x v="1505"/>
    <x v="10"/>
    <x v="9"/>
    <x v="1635"/>
    <x v="17"/>
    <n v="2389.08"/>
    <n v="3"/>
    <x v="3"/>
    <n v="7167.24"/>
    <n v="7167.24"/>
    <n v="0"/>
    <x v="3"/>
    <x v="1653"/>
    <x v="1"/>
    <s v="Feb"/>
  </r>
  <r>
    <s v="COS-20240824-59444"/>
    <x v="8"/>
    <x v="1607"/>
    <x v="356"/>
    <x v="42"/>
    <x v="4"/>
    <x v="1636"/>
    <x v="20"/>
    <n v="462.51"/>
    <n v="4"/>
    <x v="5"/>
    <n v="1850.04"/>
    <n v="1665.04"/>
    <n v="185"/>
    <x v="0"/>
    <x v="1654"/>
    <x v="0"/>
    <s v="Aug"/>
  </r>
  <r>
    <s v="CON-20250220-75847"/>
    <x v="3"/>
    <x v="1608"/>
    <x v="1506"/>
    <x v="19"/>
    <x v="2"/>
    <x v="1637"/>
    <x v="2"/>
    <n v="5.16"/>
    <n v="231"/>
    <x v="10"/>
    <n v="1191.96"/>
    <n v="989.33"/>
    <n v="202.63"/>
    <x v="2"/>
    <x v="1655"/>
    <x v="1"/>
    <s v="Feb"/>
  </r>
  <r>
    <s v="MEN-20250522-84354"/>
    <x v="5"/>
    <x v="1609"/>
    <x v="1507"/>
    <x v="59"/>
    <x v="3"/>
    <x v="1638"/>
    <x v="13"/>
    <n v="960.6"/>
    <n v="2"/>
    <x v="3"/>
    <n v="1921.2"/>
    <n v="1921.2"/>
    <n v="0"/>
    <x v="4"/>
    <x v="1656"/>
    <x v="1"/>
    <s v="May"/>
  </r>
  <r>
    <s v="HAR-20240308-91429"/>
    <x v="2"/>
    <x v="8"/>
    <x v="8"/>
    <x v="8"/>
    <x v="8"/>
    <x v="1639"/>
    <x v="3"/>
    <n v="1180.48"/>
    <n v="3"/>
    <x v="0"/>
    <n v="3541.44"/>
    <n v="3364.37"/>
    <n v="177.07000000000016"/>
    <x v="3"/>
    <x v="1657"/>
    <x v="0"/>
    <s v="Mar"/>
  </r>
  <r>
    <s v="COS-20241211-89792"/>
    <x v="8"/>
    <x v="1610"/>
    <x v="601"/>
    <x v="25"/>
    <x v="20"/>
    <x v="1640"/>
    <x v="14"/>
    <n v="2732.93"/>
    <n v="50"/>
    <x v="1"/>
    <n v="136646.5"/>
    <n v="116149.52"/>
    <n v="20496.979999999996"/>
    <x v="2"/>
    <x v="1658"/>
    <x v="0"/>
    <s v="Dec"/>
  </r>
  <r>
    <s v="COS-20241031-95484"/>
    <x v="8"/>
    <x v="1611"/>
    <x v="1508"/>
    <x v="31"/>
    <x v="18"/>
    <x v="1641"/>
    <x v="20"/>
    <n v="315.26"/>
    <n v="3"/>
    <x v="0"/>
    <n v="945.78"/>
    <n v="898.49"/>
    <n v="47.289999999999964"/>
    <x v="0"/>
    <x v="1659"/>
    <x v="0"/>
    <s v="Oct"/>
  </r>
  <r>
    <s v="COS-20250116-40690"/>
    <x v="8"/>
    <x v="1612"/>
    <x v="1509"/>
    <x v="26"/>
    <x v="17"/>
    <x v="1642"/>
    <x v="8"/>
    <n v="113.98"/>
    <n v="10"/>
    <x v="0"/>
    <n v="1139.8"/>
    <n v="1082.81"/>
    <n v="56.990000000000009"/>
    <x v="1"/>
    <x v="1660"/>
    <x v="1"/>
    <s v="Jan"/>
  </r>
  <r>
    <s v="THE-20240407-43924"/>
    <x v="9"/>
    <x v="1613"/>
    <x v="1510"/>
    <x v="43"/>
    <x v="8"/>
    <x v="1643"/>
    <x v="6"/>
    <n v="1144.45"/>
    <n v="20"/>
    <x v="3"/>
    <n v="22889"/>
    <n v="22889"/>
    <n v="0"/>
    <x v="4"/>
    <x v="1661"/>
    <x v="0"/>
    <s v="Apr"/>
  </r>
  <r>
    <s v="ACE-20240605-25056"/>
    <x v="4"/>
    <x v="1614"/>
    <x v="1511"/>
    <x v="4"/>
    <x v="5"/>
    <x v="1644"/>
    <x v="14"/>
    <n v="2336.9"/>
    <n v="20"/>
    <x v="5"/>
    <n v="46738"/>
    <n v="42064.2"/>
    <n v="4673.8000000000029"/>
    <x v="6"/>
    <x v="1662"/>
    <x v="0"/>
    <s v="Jun"/>
  </r>
  <r>
    <s v="DO-20250801-98678"/>
    <x v="0"/>
    <x v="1615"/>
    <x v="1512"/>
    <x v="40"/>
    <x v="4"/>
    <x v="1645"/>
    <x v="11"/>
    <n v="3700"/>
    <n v="20"/>
    <x v="5"/>
    <n v="74000"/>
    <n v="66600"/>
    <n v="7400"/>
    <x v="6"/>
    <x v="1663"/>
    <x v="1"/>
    <s v="Aug"/>
  </r>
  <r>
    <s v="HAR-20240808-96571"/>
    <x v="2"/>
    <x v="1616"/>
    <x v="1513"/>
    <x v="18"/>
    <x v="20"/>
    <x v="1646"/>
    <x v="13"/>
    <n v="912.41"/>
    <n v="25"/>
    <x v="1"/>
    <n v="22810.25"/>
    <n v="19388.71"/>
    <n v="3421.5400000000009"/>
    <x v="4"/>
    <x v="1664"/>
    <x v="0"/>
    <s v="Aug"/>
  </r>
  <r>
    <s v="DO-20241214-90847"/>
    <x v="0"/>
    <x v="1617"/>
    <x v="1514"/>
    <x v="18"/>
    <x v="18"/>
    <x v="1647"/>
    <x v="12"/>
    <n v="954.66"/>
    <n v="2"/>
    <x v="0"/>
    <n v="1909.32"/>
    <n v="1813.85"/>
    <n v="95.470000000000027"/>
    <x v="0"/>
    <x v="1665"/>
    <x v="0"/>
    <s v="Dec"/>
  </r>
  <r>
    <s v="LOW-20250724-15092"/>
    <x v="1"/>
    <x v="8"/>
    <x v="8"/>
    <x v="8"/>
    <x v="16"/>
    <x v="1648"/>
    <x v="18"/>
    <n v="433.07"/>
    <n v="12"/>
    <x v="0"/>
    <n v="5196.84"/>
    <n v="4937"/>
    <n v="259.84000000000015"/>
    <x v="4"/>
    <x v="1666"/>
    <x v="1"/>
    <s v="Jul"/>
  </r>
  <r>
    <s v="COS-20240913-21441"/>
    <x v="8"/>
    <x v="1618"/>
    <x v="1515"/>
    <x v="36"/>
    <x v="9"/>
    <x v="1649"/>
    <x v="9"/>
    <n v="104.64"/>
    <n v="12"/>
    <x v="7"/>
    <n v="1255.68"/>
    <n v="1218.01"/>
    <n v="37.670000000000073"/>
    <x v="6"/>
    <x v="1667"/>
    <x v="0"/>
    <s v="Sep"/>
  </r>
  <r>
    <s v="MEN-20250120-17345"/>
    <x v="5"/>
    <x v="1619"/>
    <x v="1516"/>
    <x v="21"/>
    <x v="19"/>
    <x v="1650"/>
    <x v="10"/>
    <n v="1196.78"/>
    <n v="1"/>
    <x v="3"/>
    <n v="1196.78"/>
    <n v="1196.78"/>
    <n v="0"/>
    <x v="6"/>
    <x v="1668"/>
    <x v="1"/>
    <s v="Jan"/>
  </r>
  <r>
    <s v="THE-20250703-24149"/>
    <x v="9"/>
    <x v="1620"/>
    <x v="382"/>
    <x v="3"/>
    <x v="0"/>
    <x v="1651"/>
    <x v="12"/>
    <n v="1102.01"/>
    <n v="5"/>
    <x v="0"/>
    <n v="5510.05"/>
    <n v="5234.55"/>
    <n v="275.5"/>
    <x v="6"/>
    <x v="1669"/>
    <x v="1"/>
    <s v="Jul"/>
  </r>
  <r>
    <s v="ACE-20240320-43509"/>
    <x v="4"/>
    <x v="1621"/>
    <x v="1517"/>
    <x v="25"/>
    <x v="11"/>
    <x v="1652"/>
    <x v="19"/>
    <n v="795.04"/>
    <n v="1"/>
    <x v="3"/>
    <n v="795.04"/>
    <n v="795.04"/>
    <n v="0"/>
    <x v="6"/>
    <x v="1670"/>
    <x v="0"/>
    <s v="Mar"/>
  </r>
  <r>
    <s v="ACE-20250430-87142"/>
    <x v="4"/>
    <x v="1622"/>
    <x v="1518"/>
    <x v="38"/>
    <x v="8"/>
    <x v="1653"/>
    <x v="7"/>
    <n v="4.68"/>
    <n v="108"/>
    <x v="2"/>
    <n v="505.44"/>
    <n v="379.08"/>
    <n v="126.36000000000001"/>
    <x v="7"/>
    <x v="1671"/>
    <x v="1"/>
    <s v="Apr"/>
  </r>
  <r>
    <s v="COS-20240406-71027"/>
    <x v="8"/>
    <x v="1623"/>
    <x v="1512"/>
    <x v="36"/>
    <x v="7"/>
    <x v="1654"/>
    <x v="3"/>
    <n v="535.12"/>
    <n v="3"/>
    <x v="0"/>
    <n v="1605.36"/>
    <n v="1525.09"/>
    <n v="80.269999999999982"/>
    <x v="4"/>
    <x v="1672"/>
    <x v="0"/>
    <s v="Apr"/>
  </r>
  <r>
    <s v="DO-20250609-91097"/>
    <x v="0"/>
    <x v="1624"/>
    <x v="1519"/>
    <x v="6"/>
    <x v="5"/>
    <x v="1655"/>
    <x v="3"/>
    <n v="1607.72"/>
    <n v="2"/>
    <x v="0"/>
    <n v="3215.44"/>
    <n v="3054.67"/>
    <n v="160.76999999999998"/>
    <x v="5"/>
    <x v="1673"/>
    <x v="1"/>
    <s v="Jun"/>
  </r>
  <r>
    <s v="LOW-20250305-35071"/>
    <x v="1"/>
    <x v="1625"/>
    <x v="1520"/>
    <x v="56"/>
    <x v="17"/>
    <x v="1656"/>
    <x v="16"/>
    <n v="133.51"/>
    <n v="10"/>
    <x v="5"/>
    <n v="1335.1"/>
    <n v="1201.5899999999999"/>
    <n v="133.51"/>
    <x v="5"/>
    <x v="1674"/>
    <x v="1"/>
    <s v="Mar"/>
  </r>
  <r>
    <s v="MEN-20240531-45375"/>
    <x v="5"/>
    <x v="1626"/>
    <x v="150"/>
    <x v="37"/>
    <x v="11"/>
    <x v="1657"/>
    <x v="18"/>
    <n v="85.35"/>
    <n v="8"/>
    <x v="3"/>
    <n v="682.8"/>
    <n v="682.8"/>
    <n v="0"/>
    <x v="4"/>
    <x v="1675"/>
    <x v="0"/>
    <s v="May"/>
  </r>
  <r>
    <s v="THE-20250507-94819"/>
    <x v="9"/>
    <x v="1627"/>
    <x v="1521"/>
    <x v="16"/>
    <x v="4"/>
    <x v="1658"/>
    <x v="1"/>
    <n v="4.5999999999999996"/>
    <n v="145"/>
    <x v="2"/>
    <n v="667"/>
    <n v="500.25"/>
    <n v="166.75"/>
    <x v="7"/>
    <x v="1676"/>
    <x v="1"/>
    <s v="May"/>
  </r>
  <r>
    <s v="84-20240521-94409"/>
    <x v="6"/>
    <x v="1628"/>
    <x v="1522"/>
    <x v="40"/>
    <x v="2"/>
    <x v="1659"/>
    <x v="5"/>
    <n v="172.79"/>
    <n v="8"/>
    <x v="7"/>
    <n v="1382.32"/>
    <n v="1340.85"/>
    <n v="41.470000000000027"/>
    <x v="2"/>
    <x v="1677"/>
    <x v="0"/>
    <s v="May"/>
  </r>
  <r>
    <s v="COS-20240215-33803"/>
    <x v="8"/>
    <x v="1629"/>
    <x v="470"/>
    <x v="28"/>
    <x v="15"/>
    <x v="1660"/>
    <x v="12"/>
    <n v="105.75"/>
    <n v="2"/>
    <x v="14"/>
    <n v="211.5"/>
    <n v="194.58"/>
    <n v="16.919999999999987"/>
    <x v="7"/>
    <x v="1678"/>
    <x v="0"/>
    <s v="Feb"/>
  </r>
  <r>
    <s v="FLO-20240926-63556"/>
    <x v="7"/>
    <x v="1630"/>
    <x v="1523"/>
    <x v="45"/>
    <x v="10"/>
    <x v="1661"/>
    <x v="6"/>
    <n v="769.6"/>
    <n v="25"/>
    <x v="1"/>
    <n v="19240"/>
    <n v="16354"/>
    <n v="2886"/>
    <x v="7"/>
    <x v="1679"/>
    <x v="0"/>
    <s v="Sep"/>
  </r>
  <r>
    <s v="DO-20240626-51640"/>
    <x v="0"/>
    <x v="1631"/>
    <x v="1524"/>
    <x v="13"/>
    <x v="20"/>
    <x v="1662"/>
    <x v="14"/>
    <n v="64.099999999999994"/>
    <n v="100"/>
    <x v="3"/>
    <n v="6410"/>
    <n v="6410"/>
    <n v="0"/>
    <x v="2"/>
    <x v="1680"/>
    <x v="0"/>
    <s v="Jun"/>
  </r>
  <r>
    <s v="HAR-20250115-77806"/>
    <x v="2"/>
    <x v="1632"/>
    <x v="1525"/>
    <x v="21"/>
    <x v="19"/>
    <x v="1663"/>
    <x v="10"/>
    <n v="887.78"/>
    <n v="2"/>
    <x v="3"/>
    <n v="1775.56"/>
    <n v="1775.56"/>
    <n v="0"/>
    <x v="1"/>
    <x v="1681"/>
    <x v="1"/>
    <s v="Jan"/>
  </r>
  <r>
    <s v="ACE-20250629-49220"/>
    <x v="4"/>
    <x v="1633"/>
    <x v="987"/>
    <x v="53"/>
    <x v="17"/>
    <x v="1664"/>
    <x v="10"/>
    <n v="4.3899999999999997"/>
    <n v="111"/>
    <x v="9"/>
    <n v="487.29"/>
    <n v="477.54"/>
    <n v="9.75"/>
    <x v="1"/>
    <x v="1682"/>
    <x v="1"/>
    <s v="Jun"/>
  </r>
  <r>
    <s v="MEN-20240801-10101"/>
    <x v="5"/>
    <x v="1634"/>
    <x v="1526"/>
    <x v="47"/>
    <x v="8"/>
    <x v="1665"/>
    <x v="0"/>
    <n v="1949.15"/>
    <n v="2"/>
    <x v="3"/>
    <n v="3898.3"/>
    <n v="3898.3"/>
    <n v="0"/>
    <x v="1"/>
    <x v="1683"/>
    <x v="0"/>
    <s v="Aug"/>
  </r>
  <r>
    <s v="COS-20250109-18160"/>
    <x v="8"/>
    <x v="1635"/>
    <x v="1527"/>
    <x v="33"/>
    <x v="17"/>
    <x v="1666"/>
    <x v="1"/>
    <n v="2.8"/>
    <n v="345"/>
    <x v="1"/>
    <n v="966"/>
    <n v="821.1"/>
    <n v="144.89999999999998"/>
    <x v="7"/>
    <x v="1684"/>
    <x v="1"/>
    <s v="Jan"/>
  </r>
  <r>
    <s v="ACE-20250128-40149"/>
    <x v="4"/>
    <x v="1636"/>
    <x v="1528"/>
    <x v="31"/>
    <x v="19"/>
    <x v="1667"/>
    <x v="1"/>
    <n v="297.14999999999998"/>
    <n v="8"/>
    <x v="3"/>
    <n v="2377.1999999999998"/>
    <n v="2377.1999999999998"/>
    <n v="0"/>
    <x v="3"/>
    <x v="1685"/>
    <x v="1"/>
    <s v="Jan"/>
  </r>
  <r>
    <s v="COS-20240607-50218"/>
    <x v="8"/>
    <x v="1637"/>
    <x v="1529"/>
    <x v="21"/>
    <x v="10"/>
    <x v="1668"/>
    <x v="9"/>
    <n v="887.12"/>
    <n v="25"/>
    <x v="3"/>
    <n v="22178"/>
    <n v="22178"/>
    <n v="0"/>
    <x v="4"/>
    <x v="1686"/>
    <x v="0"/>
    <s v="Jun"/>
  </r>
  <r>
    <s v="THE-20240427-10887"/>
    <x v="9"/>
    <x v="1638"/>
    <x v="1530"/>
    <x v="11"/>
    <x v="16"/>
    <x v="1669"/>
    <x v="17"/>
    <n v="902.73"/>
    <n v="8"/>
    <x v="9"/>
    <n v="7221.84"/>
    <n v="7077.4"/>
    <n v="144.44000000000051"/>
    <x v="0"/>
    <x v="1687"/>
    <x v="0"/>
    <s v="Apr"/>
  </r>
  <r>
    <s v="COS-20240413-43063"/>
    <x v="8"/>
    <x v="1639"/>
    <x v="1038"/>
    <x v="17"/>
    <x v="5"/>
    <x v="1670"/>
    <x v="16"/>
    <n v="2870.1"/>
    <n v="20"/>
    <x v="12"/>
    <n v="57402"/>
    <n v="50513.760000000002"/>
    <n v="6888.239999999998"/>
    <x v="2"/>
    <x v="1688"/>
    <x v="0"/>
    <s v="Apr"/>
  </r>
  <r>
    <s v="MEN-20250414-83149"/>
    <x v="5"/>
    <x v="1640"/>
    <x v="1531"/>
    <x v="55"/>
    <x v="15"/>
    <x v="1671"/>
    <x v="5"/>
    <n v="1467.2"/>
    <n v="12"/>
    <x v="5"/>
    <n v="17606.400000000001"/>
    <n v="15845.76"/>
    <n v="1760.6400000000012"/>
    <x v="1"/>
    <x v="1689"/>
    <x v="1"/>
    <s v="Apr"/>
  </r>
  <r>
    <s v="THE-20250622-38886"/>
    <x v="9"/>
    <x v="1641"/>
    <x v="1532"/>
    <x v="2"/>
    <x v="15"/>
    <x v="1672"/>
    <x v="2"/>
    <n v="12.85"/>
    <n v="8"/>
    <x v="12"/>
    <n v="102.8"/>
    <n v="90.46"/>
    <n v="12.340000000000003"/>
    <x v="5"/>
    <x v="1690"/>
    <x v="1"/>
    <s v="Jun"/>
  </r>
  <r>
    <s v="COS-20241028-96933"/>
    <x v="8"/>
    <x v="1642"/>
    <x v="1533"/>
    <x v="29"/>
    <x v="5"/>
    <x v="1673"/>
    <x v="11"/>
    <n v="2.62"/>
    <n v="216"/>
    <x v="1"/>
    <n v="565.91999999999996"/>
    <n v="481.03"/>
    <n v="84.889999999999986"/>
    <x v="3"/>
    <x v="1691"/>
    <x v="0"/>
    <s v="Oct"/>
  </r>
  <r>
    <s v="CON-20250606-86647"/>
    <x v="3"/>
    <x v="1643"/>
    <x v="1534"/>
    <x v="22"/>
    <x v="12"/>
    <x v="1674"/>
    <x v="15"/>
    <n v="4.0199999999999996"/>
    <n v="264"/>
    <x v="3"/>
    <n v="1061.28"/>
    <n v="1061.28"/>
    <n v="0"/>
    <x v="1"/>
    <x v="1692"/>
    <x v="1"/>
    <s v="Jun"/>
  </r>
  <r>
    <s v="84-20240512-86568"/>
    <x v="6"/>
    <x v="1644"/>
    <x v="1535"/>
    <x v="17"/>
    <x v="11"/>
    <x v="1675"/>
    <x v="12"/>
    <n v="344.56"/>
    <n v="10"/>
    <x v="5"/>
    <n v="3445.6"/>
    <n v="3101.04"/>
    <n v="344.55999999999995"/>
    <x v="7"/>
    <x v="1693"/>
    <x v="0"/>
    <s v="May"/>
  </r>
  <r>
    <s v="LOW-20241107-81647"/>
    <x v="1"/>
    <x v="1645"/>
    <x v="1053"/>
    <x v="58"/>
    <x v="14"/>
    <x v="1676"/>
    <x v="9"/>
    <n v="110.94"/>
    <n v="2"/>
    <x v="3"/>
    <n v="221.88"/>
    <n v="221.88"/>
    <n v="0"/>
    <x v="1"/>
    <x v="1694"/>
    <x v="0"/>
    <s v="Nov"/>
  </r>
  <r>
    <s v="MEN-20250216-82004"/>
    <x v="5"/>
    <x v="1646"/>
    <x v="1536"/>
    <x v="57"/>
    <x v="20"/>
    <x v="1677"/>
    <x v="19"/>
    <n v="53.28"/>
    <n v="4"/>
    <x v="9"/>
    <n v="213.12"/>
    <n v="208.86"/>
    <n v="4.2599999999999909"/>
    <x v="6"/>
    <x v="1695"/>
    <x v="1"/>
    <s v="Feb"/>
  </r>
  <r>
    <s v="WAL-20240315-44473"/>
    <x v="10"/>
    <x v="1647"/>
    <x v="1537"/>
    <x v="44"/>
    <x v="5"/>
    <x v="1678"/>
    <x v="5"/>
    <n v="951.56"/>
    <n v="4"/>
    <x v="8"/>
    <n v="3806.24"/>
    <n v="3539.8"/>
    <n v="266.4399999999996"/>
    <x v="0"/>
    <x v="1696"/>
    <x v="0"/>
    <s v="Mar"/>
  </r>
  <r>
    <s v="ACE-20240911-71162"/>
    <x v="4"/>
    <x v="1648"/>
    <x v="1538"/>
    <x v="32"/>
    <x v="4"/>
    <x v="1679"/>
    <x v="11"/>
    <n v="97.45"/>
    <n v="2"/>
    <x v="0"/>
    <n v="194.9"/>
    <n v="185.16"/>
    <n v="9.7400000000000091"/>
    <x v="2"/>
    <x v="1697"/>
    <x v="0"/>
    <s v="Sep"/>
  </r>
  <r>
    <s v="COS-20240729-92069"/>
    <x v="8"/>
    <x v="1649"/>
    <x v="1539"/>
    <x v="55"/>
    <x v="4"/>
    <x v="1680"/>
    <x v="8"/>
    <n v="752.47"/>
    <n v="1"/>
    <x v="3"/>
    <n v="752.47"/>
    <n v="752.47"/>
    <n v="0"/>
    <x v="5"/>
    <x v="1698"/>
    <x v="0"/>
    <s v="Jul"/>
  </r>
  <r>
    <s v="ACE-20250225-25450"/>
    <x v="4"/>
    <x v="1650"/>
    <x v="1540"/>
    <x v="58"/>
    <x v="9"/>
    <x v="1681"/>
    <x v="18"/>
    <n v="241.94"/>
    <n v="6"/>
    <x v="5"/>
    <n v="1451.64"/>
    <n v="1306.48"/>
    <n v="145.16000000000008"/>
    <x v="1"/>
    <x v="1699"/>
    <x v="1"/>
    <s v="Feb"/>
  </r>
  <r>
    <s v="THE-20250410-11801"/>
    <x v="9"/>
    <x v="1651"/>
    <x v="1541"/>
    <x v="57"/>
    <x v="4"/>
    <x v="1682"/>
    <x v="12"/>
    <n v="879.86"/>
    <n v="4"/>
    <x v="3"/>
    <n v="3519.44"/>
    <n v="3519.44"/>
    <n v="0"/>
    <x v="1"/>
    <x v="1700"/>
    <x v="1"/>
    <s v="Apr"/>
  </r>
  <r>
    <s v="MEN-20240329-49246"/>
    <x v="5"/>
    <x v="1652"/>
    <x v="1542"/>
    <x v="12"/>
    <x v="9"/>
    <x v="1683"/>
    <x v="18"/>
    <n v="43.52"/>
    <n v="10"/>
    <x v="3"/>
    <n v="435.2"/>
    <n v="435.2"/>
    <n v="0"/>
    <x v="1"/>
    <x v="1701"/>
    <x v="0"/>
    <s v="Mar"/>
  </r>
  <r>
    <s v="LOW-20250603-28278"/>
    <x v="1"/>
    <x v="1653"/>
    <x v="1543"/>
    <x v="42"/>
    <x v="5"/>
    <x v="1684"/>
    <x v="21"/>
    <n v="248.01"/>
    <n v="50"/>
    <x v="6"/>
    <n v="12400.5"/>
    <n v="9920.4"/>
    <n v="2480.1000000000004"/>
    <x v="1"/>
    <x v="1702"/>
    <x v="1"/>
    <s v="Jun"/>
  </r>
  <r>
    <s v="FLO-20250408-81647"/>
    <x v="7"/>
    <x v="1654"/>
    <x v="1544"/>
    <x v="11"/>
    <x v="2"/>
    <x v="1685"/>
    <x v="12"/>
    <n v="2393.87"/>
    <n v="10"/>
    <x v="7"/>
    <n v="23938.7"/>
    <n v="23220.54"/>
    <n v="718.15999999999985"/>
    <x v="1"/>
    <x v="1703"/>
    <x v="1"/>
    <s v="Apr"/>
  </r>
  <r>
    <s v="COS-20250116-94345"/>
    <x v="8"/>
    <x v="8"/>
    <x v="8"/>
    <x v="8"/>
    <x v="6"/>
    <x v="1686"/>
    <x v="8"/>
    <n v="3766.93"/>
    <n v="1"/>
    <x v="5"/>
    <n v="3766.93"/>
    <n v="3390.24"/>
    <n v="376.69000000000005"/>
    <x v="6"/>
    <x v="1704"/>
    <x v="1"/>
    <s v="Jan"/>
  </r>
  <r>
    <s v="MEN-20250404-42102"/>
    <x v="5"/>
    <x v="1655"/>
    <x v="1545"/>
    <x v="0"/>
    <x v="12"/>
    <x v="1687"/>
    <x v="9"/>
    <n v="238.71"/>
    <n v="15"/>
    <x v="3"/>
    <n v="3580.65"/>
    <n v="3580.65"/>
    <n v="0"/>
    <x v="5"/>
    <x v="1705"/>
    <x v="1"/>
    <s v="Apr"/>
  </r>
  <r>
    <s v="CON-20250515-94402"/>
    <x v="3"/>
    <x v="1656"/>
    <x v="1546"/>
    <x v="26"/>
    <x v="11"/>
    <x v="1688"/>
    <x v="13"/>
    <n v="746.12"/>
    <n v="60"/>
    <x v="3"/>
    <n v="44767.199999999997"/>
    <n v="44767.199999999997"/>
    <n v="0"/>
    <x v="0"/>
    <x v="1706"/>
    <x v="1"/>
    <s v="May"/>
  </r>
  <r>
    <s v="HAR-20240407-13477"/>
    <x v="2"/>
    <x v="1657"/>
    <x v="1547"/>
    <x v="26"/>
    <x v="2"/>
    <x v="1689"/>
    <x v="2"/>
    <n v="374.04"/>
    <n v="3"/>
    <x v="9"/>
    <n v="1122.1199999999999"/>
    <n v="1099.68"/>
    <n v="22.439999999999827"/>
    <x v="0"/>
    <x v="1707"/>
    <x v="0"/>
    <s v="Apr"/>
  </r>
  <r>
    <s v="THE-20250711-70410"/>
    <x v="9"/>
    <x v="8"/>
    <x v="8"/>
    <x v="8"/>
    <x v="1"/>
    <x v="1690"/>
    <x v="0"/>
    <n v="143.94"/>
    <n v="8"/>
    <x v="0"/>
    <n v="1151.52"/>
    <n v="1093.94"/>
    <n v="57.579999999999927"/>
    <x v="6"/>
    <x v="1708"/>
    <x v="1"/>
    <s v="Jul"/>
  </r>
  <r>
    <s v="LOW-20250514-57679"/>
    <x v="1"/>
    <x v="1658"/>
    <x v="1548"/>
    <x v="3"/>
    <x v="11"/>
    <x v="1691"/>
    <x v="7"/>
    <n v="345.67"/>
    <n v="50"/>
    <x v="0"/>
    <n v="17283.5"/>
    <n v="16419.330000000002"/>
    <n v="864.16999999999825"/>
    <x v="5"/>
    <x v="1709"/>
    <x v="1"/>
    <s v="May"/>
  </r>
  <r>
    <s v="HAR-20240611-55538"/>
    <x v="2"/>
    <x v="1659"/>
    <x v="1549"/>
    <x v="37"/>
    <x v="14"/>
    <x v="1692"/>
    <x v="0"/>
    <n v="418.17"/>
    <n v="1"/>
    <x v="3"/>
    <n v="418.17"/>
    <n v="418.17"/>
    <n v="0"/>
    <x v="0"/>
    <x v="1710"/>
    <x v="0"/>
    <s v="Jun"/>
  </r>
  <r>
    <s v="FLO-20241007-21471"/>
    <x v="7"/>
    <x v="1660"/>
    <x v="1550"/>
    <x v="7"/>
    <x v="12"/>
    <x v="1693"/>
    <x v="15"/>
    <n v="979.63"/>
    <n v="12"/>
    <x v="5"/>
    <n v="11755.56"/>
    <n v="10580"/>
    <n v="1175.5599999999995"/>
    <x v="2"/>
    <x v="1711"/>
    <x v="0"/>
    <s v="Oct"/>
  </r>
  <r>
    <s v="ACE-20250311-88514"/>
    <x v="4"/>
    <x v="1661"/>
    <x v="1551"/>
    <x v="26"/>
    <x v="1"/>
    <x v="1694"/>
    <x v="16"/>
    <n v="271.83"/>
    <n v="4"/>
    <x v="5"/>
    <n v="1087.32"/>
    <n v="978.59"/>
    <n v="108.7299999999999"/>
    <x v="1"/>
    <x v="1712"/>
    <x v="1"/>
    <s v="Mar"/>
  </r>
  <r>
    <s v="LOW-20240923-91803"/>
    <x v="1"/>
    <x v="1662"/>
    <x v="1552"/>
    <x v="49"/>
    <x v="13"/>
    <x v="1695"/>
    <x v="11"/>
    <n v="449.25"/>
    <n v="25"/>
    <x v="6"/>
    <n v="11231.25"/>
    <n v="8985"/>
    <n v="2246.25"/>
    <x v="7"/>
    <x v="1713"/>
    <x v="0"/>
    <s v="Sep"/>
  </r>
  <r>
    <s v="FLO-20250627-88444"/>
    <x v="7"/>
    <x v="1663"/>
    <x v="1553"/>
    <x v="51"/>
    <x v="5"/>
    <x v="1696"/>
    <x v="15"/>
    <n v="656.95"/>
    <n v="20"/>
    <x v="3"/>
    <n v="13139"/>
    <n v="13139"/>
    <n v="0"/>
    <x v="6"/>
    <x v="1714"/>
    <x v="1"/>
    <s v="Jun"/>
  </r>
  <r>
    <s v="DO-20240710-45123"/>
    <x v="0"/>
    <x v="1664"/>
    <x v="1554"/>
    <x v="49"/>
    <x v="1"/>
    <x v="1697"/>
    <x v="0"/>
    <n v="600.01"/>
    <n v="10"/>
    <x v="0"/>
    <n v="6000.1"/>
    <n v="5700.1"/>
    <n v="300"/>
    <x v="7"/>
    <x v="1715"/>
    <x v="0"/>
    <s v="Jul"/>
  </r>
  <r>
    <s v="ACE-20240329-53614"/>
    <x v="4"/>
    <x v="1665"/>
    <x v="1555"/>
    <x v="28"/>
    <x v="13"/>
    <x v="1698"/>
    <x v="0"/>
    <n v="674.49"/>
    <n v="8"/>
    <x v="3"/>
    <n v="5395.92"/>
    <n v="5395.92"/>
    <n v="0"/>
    <x v="0"/>
    <x v="1716"/>
    <x v="0"/>
    <s v="Mar"/>
  </r>
  <r>
    <s v="84-20240528-76156"/>
    <x v="6"/>
    <x v="1666"/>
    <x v="1556"/>
    <x v="22"/>
    <x v="9"/>
    <x v="1699"/>
    <x v="12"/>
    <n v="3482.47"/>
    <n v="3"/>
    <x v="0"/>
    <n v="10447.41"/>
    <n v="9925.0400000000009"/>
    <n v="522.36999999999898"/>
    <x v="6"/>
    <x v="1717"/>
    <x v="0"/>
    <s v="May"/>
  </r>
  <r>
    <s v="COS-20250804-94711"/>
    <x v="8"/>
    <x v="1667"/>
    <x v="1557"/>
    <x v="25"/>
    <x v="15"/>
    <x v="1700"/>
    <x v="7"/>
    <n v="917.72"/>
    <n v="30"/>
    <x v="1"/>
    <n v="27531.599999999999"/>
    <n v="23401.86"/>
    <n v="4129.739999999998"/>
    <x v="4"/>
    <x v="1718"/>
    <x v="1"/>
    <s v="Aug"/>
  </r>
  <r>
    <s v="HAR-20250325-22819"/>
    <x v="2"/>
    <x v="1668"/>
    <x v="1558"/>
    <x v="48"/>
    <x v="2"/>
    <x v="1701"/>
    <x v="7"/>
    <n v="98.38"/>
    <n v="25"/>
    <x v="5"/>
    <n v="2459.5"/>
    <n v="2213.5500000000002"/>
    <n v="245.94999999999982"/>
    <x v="0"/>
    <x v="1719"/>
    <x v="1"/>
    <s v="Mar"/>
  </r>
  <r>
    <s v="DO-20250619-25880"/>
    <x v="0"/>
    <x v="1669"/>
    <x v="781"/>
    <x v="54"/>
    <x v="7"/>
    <x v="1702"/>
    <x v="1"/>
    <n v="1.63"/>
    <n v="140"/>
    <x v="6"/>
    <n v="228.2"/>
    <n v="182.56"/>
    <n v="45.639999999999986"/>
    <x v="4"/>
    <x v="1720"/>
    <x v="1"/>
    <s v="Jun"/>
  </r>
  <r>
    <s v="DO-20250703-72913"/>
    <x v="0"/>
    <x v="1670"/>
    <x v="1559"/>
    <x v="39"/>
    <x v="19"/>
    <x v="1703"/>
    <x v="20"/>
    <n v="462.15"/>
    <n v="2"/>
    <x v="9"/>
    <n v="924.3"/>
    <n v="905.81"/>
    <n v="18.490000000000009"/>
    <x v="4"/>
    <x v="1721"/>
    <x v="1"/>
    <s v="Jul"/>
  </r>
  <r>
    <s v="84-20240428-63702"/>
    <x v="6"/>
    <x v="1671"/>
    <x v="1560"/>
    <x v="41"/>
    <x v="19"/>
    <x v="1704"/>
    <x v="17"/>
    <n v="4064"/>
    <n v="20"/>
    <x v="1"/>
    <n v="81280"/>
    <n v="69088"/>
    <n v="12192"/>
    <x v="6"/>
    <x v="1722"/>
    <x v="0"/>
    <s v="Apr"/>
  </r>
  <r>
    <s v="COS-20240610-84124"/>
    <x v="8"/>
    <x v="1672"/>
    <x v="1561"/>
    <x v="56"/>
    <x v="13"/>
    <x v="1705"/>
    <x v="21"/>
    <n v="227.83"/>
    <n v="2"/>
    <x v="3"/>
    <n v="455.66"/>
    <n v="455.66"/>
    <n v="0"/>
    <x v="7"/>
    <x v="1723"/>
    <x v="0"/>
    <s v="Jun"/>
  </r>
  <r>
    <s v="HAR-20240408-82267"/>
    <x v="2"/>
    <x v="1673"/>
    <x v="1562"/>
    <x v="58"/>
    <x v="6"/>
    <x v="60"/>
    <x v="16"/>
    <n v="475.03"/>
    <n v="3"/>
    <x v="3"/>
    <n v="1425.09"/>
    <n v="1425.09"/>
    <n v="0"/>
    <x v="2"/>
    <x v="1724"/>
    <x v="0"/>
    <s v="Apr"/>
  </r>
  <r>
    <s v="CON-20250505-63515"/>
    <x v="3"/>
    <x v="1674"/>
    <x v="1563"/>
    <x v="31"/>
    <x v="20"/>
    <x v="1706"/>
    <x v="20"/>
    <n v="126.72"/>
    <n v="1"/>
    <x v="3"/>
    <n v="126.72"/>
    <n v="126.72"/>
    <n v="0"/>
    <x v="1"/>
    <x v="1725"/>
    <x v="1"/>
    <s v="May"/>
  </r>
  <r>
    <s v="DO-20240430-29257"/>
    <x v="0"/>
    <x v="1675"/>
    <x v="1564"/>
    <x v="35"/>
    <x v="4"/>
    <x v="1707"/>
    <x v="1"/>
    <n v="14.06"/>
    <n v="12"/>
    <x v="3"/>
    <n v="168.72"/>
    <n v="168.72"/>
    <n v="0"/>
    <x v="7"/>
    <x v="1726"/>
    <x v="0"/>
    <s v="Apr"/>
  </r>
  <r>
    <s v="MEN-20250203-92786"/>
    <x v="5"/>
    <x v="1676"/>
    <x v="1565"/>
    <x v="2"/>
    <x v="11"/>
    <x v="1708"/>
    <x v="7"/>
    <n v="550.04"/>
    <n v="10"/>
    <x v="0"/>
    <n v="5500.4"/>
    <n v="5225.38"/>
    <n v="275.01999999999953"/>
    <x v="6"/>
    <x v="1727"/>
    <x v="1"/>
    <s v="Feb"/>
  </r>
  <r>
    <s v="HAR-20250706-81353"/>
    <x v="2"/>
    <x v="1677"/>
    <x v="879"/>
    <x v="21"/>
    <x v="1"/>
    <x v="1709"/>
    <x v="19"/>
    <n v="452.24"/>
    <n v="3"/>
    <x v="3"/>
    <n v="1356.72"/>
    <n v="1356.72"/>
    <n v="0"/>
    <x v="4"/>
    <x v="1728"/>
    <x v="1"/>
    <s v="Jul"/>
  </r>
  <r>
    <s v="MEN-20250110-90116"/>
    <x v="5"/>
    <x v="1678"/>
    <x v="1566"/>
    <x v="46"/>
    <x v="9"/>
    <x v="1710"/>
    <x v="2"/>
    <n v="100.98"/>
    <n v="40"/>
    <x v="12"/>
    <n v="4039.2"/>
    <n v="3554.5"/>
    <n v="484.69999999999982"/>
    <x v="7"/>
    <x v="1729"/>
    <x v="1"/>
    <s v="Jan"/>
  </r>
  <r>
    <s v="ACE-20241104-37636"/>
    <x v="4"/>
    <x v="1679"/>
    <x v="1567"/>
    <x v="11"/>
    <x v="7"/>
    <x v="1711"/>
    <x v="15"/>
    <n v="352.83"/>
    <n v="25"/>
    <x v="4"/>
    <n v="8820.75"/>
    <n v="7233.02"/>
    <n v="1587.7299999999996"/>
    <x v="1"/>
    <x v="1730"/>
    <x v="0"/>
    <s v="Nov"/>
  </r>
  <r>
    <s v="HAR-20240805-58630"/>
    <x v="2"/>
    <x v="1680"/>
    <x v="1568"/>
    <x v="27"/>
    <x v="13"/>
    <x v="1712"/>
    <x v="4"/>
    <n v="272.33"/>
    <n v="4"/>
    <x v="3"/>
    <n v="1089.32"/>
    <n v="1089.32"/>
    <n v="0"/>
    <x v="6"/>
    <x v="1731"/>
    <x v="0"/>
    <s v="Aug"/>
  </r>
  <r>
    <s v="DO-20250303-19879"/>
    <x v="0"/>
    <x v="1681"/>
    <x v="1569"/>
    <x v="35"/>
    <x v="7"/>
    <x v="1713"/>
    <x v="16"/>
    <n v="541.34"/>
    <n v="20"/>
    <x v="3"/>
    <n v="10826.8"/>
    <n v="10826.8"/>
    <n v="0"/>
    <x v="6"/>
    <x v="1732"/>
    <x v="1"/>
    <s v="Mar"/>
  </r>
  <r>
    <s v="WAL-20240503-49306"/>
    <x v="10"/>
    <x v="1682"/>
    <x v="401"/>
    <x v="24"/>
    <x v="13"/>
    <x v="1714"/>
    <x v="20"/>
    <n v="3297.93"/>
    <n v="30"/>
    <x v="6"/>
    <n v="98937.9"/>
    <n v="79150.320000000007"/>
    <n v="19787.579999999987"/>
    <x v="5"/>
    <x v="1733"/>
    <x v="0"/>
    <s v="May"/>
  </r>
  <r>
    <s v="LOW-20240531-17310"/>
    <x v="1"/>
    <x v="1683"/>
    <x v="1570"/>
    <x v="26"/>
    <x v="20"/>
    <x v="1715"/>
    <x v="2"/>
    <n v="58.46"/>
    <n v="5"/>
    <x v="1"/>
    <n v="292.3"/>
    <n v="248.46"/>
    <n v="43.84"/>
    <x v="1"/>
    <x v="1734"/>
    <x v="0"/>
    <s v="May"/>
  </r>
  <r>
    <s v="LOW-20241104-17377"/>
    <x v="1"/>
    <x v="1684"/>
    <x v="1571"/>
    <x v="9"/>
    <x v="8"/>
    <x v="1716"/>
    <x v="13"/>
    <n v="100.41"/>
    <n v="5"/>
    <x v="5"/>
    <n v="502.05"/>
    <n v="451.85"/>
    <n v="50.199999999999989"/>
    <x v="2"/>
    <x v="1735"/>
    <x v="0"/>
    <s v="Nov"/>
  </r>
  <r>
    <s v="COS-20240216-89921"/>
    <x v="8"/>
    <x v="1685"/>
    <x v="1572"/>
    <x v="5"/>
    <x v="9"/>
    <x v="1717"/>
    <x v="16"/>
    <n v="1999.85"/>
    <n v="5"/>
    <x v="9"/>
    <n v="9999.25"/>
    <n v="9799.26"/>
    <n v="199.98999999999978"/>
    <x v="7"/>
    <x v="1736"/>
    <x v="0"/>
    <s v="Feb"/>
  </r>
  <r>
    <s v="84-20240327-84570"/>
    <x v="6"/>
    <x v="1686"/>
    <x v="1573"/>
    <x v="19"/>
    <x v="6"/>
    <x v="1718"/>
    <x v="1"/>
    <n v="358.28"/>
    <n v="5"/>
    <x v="3"/>
    <n v="1791.4"/>
    <n v="1791.4"/>
    <n v="0"/>
    <x v="4"/>
    <x v="1737"/>
    <x v="0"/>
    <s v="Mar"/>
  </r>
  <r>
    <s v="84-20240226-70801"/>
    <x v="6"/>
    <x v="1687"/>
    <x v="1574"/>
    <x v="17"/>
    <x v="0"/>
    <x v="1719"/>
    <x v="4"/>
    <n v="184.26"/>
    <n v="3"/>
    <x v="5"/>
    <n v="552.78"/>
    <n v="497.5"/>
    <n v="55.279999999999973"/>
    <x v="3"/>
    <x v="1738"/>
    <x v="0"/>
    <s v="Feb"/>
  </r>
  <r>
    <s v="CON-20250213-31195"/>
    <x v="3"/>
    <x v="1688"/>
    <x v="1575"/>
    <x v="58"/>
    <x v="14"/>
    <x v="1720"/>
    <x v="18"/>
    <n v="619.82000000000005"/>
    <n v="25"/>
    <x v="6"/>
    <n v="15495.5"/>
    <n v="12396.4"/>
    <n v="3099.1000000000004"/>
    <x v="5"/>
    <x v="1739"/>
    <x v="1"/>
    <s v="Feb"/>
  </r>
  <r>
    <s v="COS-20250531-64533"/>
    <x v="8"/>
    <x v="1689"/>
    <x v="1284"/>
    <x v="48"/>
    <x v="14"/>
    <x v="1721"/>
    <x v="5"/>
    <n v="230.12"/>
    <n v="1"/>
    <x v="3"/>
    <n v="230.12"/>
    <n v="230.12"/>
    <n v="0"/>
    <x v="1"/>
    <x v="1740"/>
    <x v="1"/>
    <s v="May"/>
  </r>
  <r>
    <s v="FLO-20240701-15629"/>
    <x v="7"/>
    <x v="8"/>
    <x v="8"/>
    <x v="8"/>
    <x v="12"/>
    <x v="1722"/>
    <x v="3"/>
    <n v="205.96"/>
    <n v="4"/>
    <x v="3"/>
    <n v="823.84"/>
    <n v="823.84"/>
    <n v="0"/>
    <x v="3"/>
    <x v="1741"/>
    <x v="0"/>
    <s v="Jul"/>
  </r>
  <r>
    <s v="COS-20240427-98277"/>
    <x v="8"/>
    <x v="1690"/>
    <x v="1576"/>
    <x v="50"/>
    <x v="6"/>
    <x v="1723"/>
    <x v="9"/>
    <n v="137.63999999999999"/>
    <n v="20"/>
    <x v="0"/>
    <n v="2752.8"/>
    <n v="2615.16"/>
    <n v="137.64000000000033"/>
    <x v="3"/>
    <x v="1742"/>
    <x v="0"/>
    <s v="Apr"/>
  </r>
  <r>
    <s v="THE-20250206-85391"/>
    <x v="9"/>
    <x v="1691"/>
    <x v="1577"/>
    <x v="31"/>
    <x v="6"/>
    <x v="1724"/>
    <x v="8"/>
    <n v="15.71"/>
    <n v="6"/>
    <x v="3"/>
    <n v="94.26"/>
    <n v="94.26"/>
    <n v="0"/>
    <x v="5"/>
    <x v="1743"/>
    <x v="1"/>
    <s v="Feb"/>
  </r>
  <r>
    <s v="84-20240301-40102"/>
    <x v="6"/>
    <x v="1692"/>
    <x v="1578"/>
    <x v="5"/>
    <x v="1"/>
    <x v="1725"/>
    <x v="12"/>
    <n v="445.09"/>
    <n v="15"/>
    <x v="3"/>
    <n v="6676.35"/>
    <n v="6676.35"/>
    <n v="0"/>
    <x v="7"/>
    <x v="1744"/>
    <x v="0"/>
    <s v="Mar"/>
  </r>
  <r>
    <s v="FLO-20250330-67098"/>
    <x v="7"/>
    <x v="1693"/>
    <x v="1579"/>
    <x v="44"/>
    <x v="17"/>
    <x v="1726"/>
    <x v="14"/>
    <n v="4.08"/>
    <n v="314"/>
    <x v="2"/>
    <n v="1281.1199999999999"/>
    <n v="960.84"/>
    <n v="320.27999999999986"/>
    <x v="7"/>
    <x v="1745"/>
    <x v="1"/>
    <s v="Mar"/>
  </r>
  <r>
    <s v="DO-20240312-54325"/>
    <x v="0"/>
    <x v="1694"/>
    <x v="1580"/>
    <x v="59"/>
    <x v="1"/>
    <x v="1727"/>
    <x v="8"/>
    <n v="3.89"/>
    <n v="46"/>
    <x v="4"/>
    <n v="178.94"/>
    <n v="146.72999999999999"/>
    <n v="32.210000000000008"/>
    <x v="0"/>
    <x v="1746"/>
    <x v="0"/>
    <s v="Mar"/>
  </r>
  <r>
    <s v="HAR-20240521-55797"/>
    <x v="2"/>
    <x v="1695"/>
    <x v="1581"/>
    <x v="38"/>
    <x v="3"/>
    <x v="1728"/>
    <x v="17"/>
    <n v="2638.55"/>
    <n v="10"/>
    <x v="5"/>
    <n v="26385.5"/>
    <n v="23746.95"/>
    <n v="2638.5499999999993"/>
    <x v="5"/>
    <x v="1747"/>
    <x v="0"/>
    <s v="May"/>
  </r>
  <r>
    <s v="DO-20240301-56890"/>
    <x v="0"/>
    <x v="1696"/>
    <x v="1582"/>
    <x v="58"/>
    <x v="5"/>
    <x v="1729"/>
    <x v="3"/>
    <n v="405.06"/>
    <n v="8"/>
    <x v="3"/>
    <n v="3240.48"/>
    <n v="3240.48"/>
    <n v="0"/>
    <x v="2"/>
    <x v="1748"/>
    <x v="0"/>
    <s v="Mar"/>
  </r>
  <r>
    <s v="LOW-20240818-70231"/>
    <x v="1"/>
    <x v="1697"/>
    <x v="1583"/>
    <x v="44"/>
    <x v="13"/>
    <x v="1730"/>
    <x v="11"/>
    <n v="32.29"/>
    <n v="2"/>
    <x v="3"/>
    <n v="64.58"/>
    <n v="64.58"/>
    <n v="0"/>
    <x v="6"/>
    <x v="1749"/>
    <x v="0"/>
    <s v="Aug"/>
  </r>
  <r>
    <s v="COS-20241117-41751"/>
    <x v="8"/>
    <x v="8"/>
    <x v="8"/>
    <x v="8"/>
    <x v="8"/>
    <x v="1731"/>
    <x v="11"/>
    <n v="1605.69"/>
    <n v="10"/>
    <x v="5"/>
    <n v="16056.9"/>
    <n v="14451.21"/>
    <n v="1605.6900000000005"/>
    <x v="0"/>
    <x v="1750"/>
    <x v="0"/>
    <s v="Nov"/>
  </r>
  <r>
    <s v="THE-20250628-47720"/>
    <x v="9"/>
    <x v="1698"/>
    <x v="1584"/>
    <x v="15"/>
    <x v="8"/>
    <x v="1732"/>
    <x v="20"/>
    <n v="3.11"/>
    <n v="56"/>
    <x v="7"/>
    <n v="174.16"/>
    <n v="168.94"/>
    <n v="5.2199999999999989"/>
    <x v="7"/>
    <x v="1751"/>
    <x v="1"/>
    <s v="Jun"/>
  </r>
  <r>
    <s v="DO-20240927-28773"/>
    <x v="0"/>
    <x v="1699"/>
    <x v="1585"/>
    <x v="21"/>
    <x v="14"/>
    <x v="1733"/>
    <x v="11"/>
    <n v="271.66000000000003"/>
    <n v="3"/>
    <x v="3"/>
    <n v="814.98"/>
    <n v="814.98"/>
    <n v="0"/>
    <x v="1"/>
    <x v="1752"/>
    <x v="0"/>
    <s v="Sep"/>
  </r>
  <r>
    <s v="84-20241218-59781"/>
    <x v="6"/>
    <x v="1700"/>
    <x v="1586"/>
    <x v="11"/>
    <x v="13"/>
    <x v="1734"/>
    <x v="10"/>
    <n v="404.93"/>
    <n v="12"/>
    <x v="0"/>
    <n v="4859.16"/>
    <n v="4616.2"/>
    <n v="242.96000000000004"/>
    <x v="3"/>
    <x v="1753"/>
    <x v="0"/>
    <s v="Dec"/>
  </r>
  <r>
    <s v="84-20240616-26639"/>
    <x v="6"/>
    <x v="1701"/>
    <x v="1587"/>
    <x v="41"/>
    <x v="13"/>
    <x v="1735"/>
    <x v="11"/>
    <n v="1475.57"/>
    <n v="25"/>
    <x v="1"/>
    <n v="36889.25"/>
    <n v="31355.86"/>
    <n v="5533.3899999999994"/>
    <x v="1"/>
    <x v="1754"/>
    <x v="0"/>
    <s v="Jun"/>
  </r>
  <r>
    <s v="HAR-20250730-45389"/>
    <x v="2"/>
    <x v="1702"/>
    <x v="1588"/>
    <x v="25"/>
    <x v="10"/>
    <x v="1736"/>
    <x v="21"/>
    <n v="661.04"/>
    <n v="1"/>
    <x v="3"/>
    <n v="661.04"/>
    <n v="661.04"/>
    <n v="0"/>
    <x v="4"/>
    <x v="1755"/>
    <x v="1"/>
    <s v="Jul"/>
  </r>
  <r>
    <s v="ACE-20250122-80512"/>
    <x v="4"/>
    <x v="1703"/>
    <x v="1589"/>
    <x v="21"/>
    <x v="5"/>
    <x v="1737"/>
    <x v="3"/>
    <n v="1974.37"/>
    <n v="5"/>
    <x v="3"/>
    <n v="9871.85"/>
    <n v="9871.85"/>
    <n v="0"/>
    <x v="4"/>
    <x v="1756"/>
    <x v="1"/>
    <s v="Jan"/>
  </r>
  <r>
    <s v="FLO-20250118-59492"/>
    <x v="7"/>
    <x v="1704"/>
    <x v="702"/>
    <x v="17"/>
    <x v="4"/>
    <x v="1738"/>
    <x v="19"/>
    <n v="71.44"/>
    <n v="25"/>
    <x v="1"/>
    <n v="1786"/>
    <n v="1518.1"/>
    <n v="267.90000000000009"/>
    <x v="2"/>
    <x v="1757"/>
    <x v="1"/>
    <s v="Jan"/>
  </r>
  <r>
    <s v="LOW-20241031-49243"/>
    <x v="1"/>
    <x v="1705"/>
    <x v="1590"/>
    <x v="48"/>
    <x v="11"/>
    <x v="1739"/>
    <x v="20"/>
    <n v="776.32"/>
    <n v="75"/>
    <x v="1"/>
    <n v="58224"/>
    <n v="49490.400000000001"/>
    <n v="8733.5999999999985"/>
    <x v="4"/>
    <x v="1758"/>
    <x v="0"/>
    <s v="Oct"/>
  </r>
  <r>
    <s v="LOW-20240925-12613"/>
    <x v="1"/>
    <x v="8"/>
    <x v="8"/>
    <x v="8"/>
    <x v="5"/>
    <x v="1740"/>
    <x v="6"/>
    <n v="1.1200000000000001"/>
    <n v="64"/>
    <x v="1"/>
    <n v="71.680000000000007"/>
    <n v="60.93"/>
    <n v="10.750000000000007"/>
    <x v="5"/>
    <x v="1759"/>
    <x v="0"/>
    <s v="Sep"/>
  </r>
  <r>
    <s v="MEN-20241213-65602"/>
    <x v="5"/>
    <x v="1706"/>
    <x v="1591"/>
    <x v="2"/>
    <x v="13"/>
    <x v="1741"/>
    <x v="13"/>
    <n v="162.46"/>
    <n v="40"/>
    <x v="3"/>
    <n v="6498.4"/>
    <n v="6498.4"/>
    <n v="0"/>
    <x v="7"/>
    <x v="1760"/>
    <x v="0"/>
    <s v="Dec"/>
  </r>
  <r>
    <s v="LOW-20240619-40998"/>
    <x v="1"/>
    <x v="1707"/>
    <x v="1592"/>
    <x v="52"/>
    <x v="6"/>
    <x v="1742"/>
    <x v="3"/>
    <n v="1011.93"/>
    <n v="6"/>
    <x v="0"/>
    <n v="6071.58"/>
    <n v="5768"/>
    <n v="303.57999999999993"/>
    <x v="4"/>
    <x v="1761"/>
    <x v="0"/>
    <s v="Jun"/>
  </r>
  <r>
    <s v="MEN-20240408-10205"/>
    <x v="5"/>
    <x v="1708"/>
    <x v="536"/>
    <x v="0"/>
    <x v="0"/>
    <x v="1743"/>
    <x v="12"/>
    <n v="59.18"/>
    <n v="5"/>
    <x v="0"/>
    <n v="295.89999999999998"/>
    <n v="281.10000000000002"/>
    <n v="14.799999999999955"/>
    <x v="5"/>
    <x v="1762"/>
    <x v="0"/>
    <s v="Apr"/>
  </r>
  <r>
    <s v="FLO-20250508-55115"/>
    <x v="7"/>
    <x v="1709"/>
    <x v="1593"/>
    <x v="15"/>
    <x v="0"/>
    <x v="1744"/>
    <x v="8"/>
    <n v="44.26"/>
    <n v="8"/>
    <x v="3"/>
    <n v="354.08"/>
    <n v="354.08"/>
    <n v="0"/>
    <x v="2"/>
    <x v="1763"/>
    <x v="1"/>
    <s v="May"/>
  </r>
  <r>
    <s v="ACE-20241128-63875"/>
    <x v="4"/>
    <x v="1710"/>
    <x v="1594"/>
    <x v="3"/>
    <x v="3"/>
    <x v="1745"/>
    <x v="12"/>
    <n v="231.64"/>
    <n v="1"/>
    <x v="3"/>
    <n v="231.64"/>
    <n v="231.64"/>
    <n v="0"/>
    <x v="5"/>
    <x v="1764"/>
    <x v="0"/>
    <s v="Nov"/>
  </r>
  <r>
    <s v="DO-20240323-15790"/>
    <x v="0"/>
    <x v="1711"/>
    <x v="1595"/>
    <x v="14"/>
    <x v="13"/>
    <x v="60"/>
    <x v="18"/>
    <n v="59.36"/>
    <n v="4"/>
    <x v="3"/>
    <n v="237.44"/>
    <n v="237.44"/>
    <n v="0"/>
    <x v="7"/>
    <x v="1765"/>
    <x v="0"/>
    <s v="Mar"/>
  </r>
  <r>
    <s v="THE-20250328-39078"/>
    <x v="9"/>
    <x v="1712"/>
    <x v="1596"/>
    <x v="47"/>
    <x v="12"/>
    <x v="1746"/>
    <x v="14"/>
    <n v="1373.24"/>
    <n v="50"/>
    <x v="4"/>
    <n v="68662"/>
    <n v="56302.84"/>
    <n v="12359.160000000003"/>
    <x v="6"/>
    <x v="1766"/>
    <x v="1"/>
    <s v="Mar"/>
  </r>
  <r>
    <s v="COS-20240425-78395"/>
    <x v="8"/>
    <x v="1713"/>
    <x v="1597"/>
    <x v="22"/>
    <x v="14"/>
    <x v="1747"/>
    <x v="10"/>
    <n v="63.92"/>
    <n v="12"/>
    <x v="0"/>
    <n v="767.04"/>
    <n v="728.69"/>
    <n v="38.349999999999909"/>
    <x v="5"/>
    <x v="1767"/>
    <x v="0"/>
    <s v="Apr"/>
  </r>
  <r>
    <s v="COS-20250620-93973"/>
    <x v="8"/>
    <x v="1714"/>
    <x v="1598"/>
    <x v="34"/>
    <x v="11"/>
    <x v="1748"/>
    <x v="5"/>
    <n v="967.18"/>
    <n v="5"/>
    <x v="3"/>
    <n v="4835.8999999999996"/>
    <n v="4835.8999999999996"/>
    <n v="0"/>
    <x v="1"/>
    <x v="1768"/>
    <x v="1"/>
    <s v="Jun"/>
  </r>
  <r>
    <s v="ACE-20240425-23510"/>
    <x v="4"/>
    <x v="1715"/>
    <x v="1599"/>
    <x v="1"/>
    <x v="18"/>
    <x v="1749"/>
    <x v="6"/>
    <n v="722.75"/>
    <n v="8"/>
    <x v="3"/>
    <n v="5782"/>
    <n v="5782"/>
    <n v="0"/>
    <x v="3"/>
    <x v="1769"/>
    <x v="0"/>
    <s v="Apr"/>
  </r>
  <r>
    <s v="COS-20250212-75694"/>
    <x v="8"/>
    <x v="1716"/>
    <x v="23"/>
    <x v="9"/>
    <x v="8"/>
    <x v="1750"/>
    <x v="4"/>
    <n v="690.66"/>
    <n v="12"/>
    <x v="1"/>
    <n v="8287.92"/>
    <n v="7044.73"/>
    <n v="1243.1900000000005"/>
    <x v="3"/>
    <x v="1770"/>
    <x v="1"/>
    <s v="Feb"/>
  </r>
  <r>
    <s v="COS-20241022-40501"/>
    <x v="8"/>
    <x v="1717"/>
    <x v="1600"/>
    <x v="6"/>
    <x v="6"/>
    <x v="1751"/>
    <x v="21"/>
    <n v="1956.32"/>
    <n v="15"/>
    <x v="3"/>
    <n v="29344.799999999999"/>
    <n v="29344.799999999999"/>
    <n v="0"/>
    <x v="4"/>
    <x v="1771"/>
    <x v="0"/>
    <s v="Oct"/>
  </r>
  <r>
    <s v="HAR-20241120-54255"/>
    <x v="2"/>
    <x v="1718"/>
    <x v="1601"/>
    <x v="0"/>
    <x v="4"/>
    <x v="1752"/>
    <x v="13"/>
    <n v="27.63"/>
    <n v="1"/>
    <x v="3"/>
    <n v="27.63"/>
    <n v="27.63"/>
    <n v="0"/>
    <x v="1"/>
    <x v="1772"/>
    <x v="0"/>
    <s v="Nov"/>
  </r>
  <r>
    <s v="LOW-20240724-64551"/>
    <x v="1"/>
    <x v="1719"/>
    <x v="1602"/>
    <x v="50"/>
    <x v="12"/>
    <x v="1753"/>
    <x v="4"/>
    <n v="43.32"/>
    <n v="1"/>
    <x v="5"/>
    <n v="43.32"/>
    <n v="38.99"/>
    <n v="4.3299999999999983"/>
    <x v="2"/>
    <x v="1773"/>
    <x v="0"/>
    <s v="Jul"/>
  </r>
  <r>
    <s v="LOW-20250731-45585"/>
    <x v="1"/>
    <x v="1720"/>
    <x v="74"/>
    <x v="46"/>
    <x v="2"/>
    <x v="1754"/>
    <x v="6"/>
    <n v="415.85"/>
    <n v="5"/>
    <x v="0"/>
    <n v="2079.25"/>
    <n v="1975.29"/>
    <n v="103.96000000000004"/>
    <x v="5"/>
    <x v="1774"/>
    <x v="1"/>
    <s v="Jul"/>
  </r>
  <r>
    <s v="WAL-20240313-65926"/>
    <x v="10"/>
    <x v="1721"/>
    <x v="1603"/>
    <x v="54"/>
    <x v="1"/>
    <x v="1755"/>
    <x v="5"/>
    <n v="791.09"/>
    <n v="15"/>
    <x v="5"/>
    <n v="11866.35"/>
    <n v="10679.72"/>
    <n v="1186.630000000001"/>
    <x v="3"/>
    <x v="1775"/>
    <x v="0"/>
    <s v="Mar"/>
  </r>
  <r>
    <s v="MEN-20240818-78967"/>
    <x v="5"/>
    <x v="1722"/>
    <x v="486"/>
    <x v="45"/>
    <x v="20"/>
    <x v="1756"/>
    <x v="8"/>
    <n v="1594.78"/>
    <n v="3"/>
    <x v="0"/>
    <n v="4784.34"/>
    <n v="4545.12"/>
    <n v="239.22000000000025"/>
    <x v="3"/>
    <x v="1776"/>
    <x v="0"/>
    <s v="Aug"/>
  </r>
  <r>
    <s v="COS-20240509-58380"/>
    <x v="8"/>
    <x v="1723"/>
    <x v="1604"/>
    <x v="5"/>
    <x v="6"/>
    <x v="1757"/>
    <x v="3"/>
    <n v="484.92"/>
    <n v="1"/>
    <x v="3"/>
    <n v="484.92"/>
    <n v="484.92"/>
    <n v="0"/>
    <x v="7"/>
    <x v="1777"/>
    <x v="0"/>
    <s v="May"/>
  </r>
  <r>
    <s v="CON-20250116-30505"/>
    <x v="3"/>
    <x v="1724"/>
    <x v="1605"/>
    <x v="54"/>
    <x v="18"/>
    <x v="1758"/>
    <x v="10"/>
    <n v="135.33000000000001"/>
    <n v="1"/>
    <x v="3"/>
    <n v="135.33000000000001"/>
    <n v="135.33000000000001"/>
    <n v="0"/>
    <x v="4"/>
    <x v="1778"/>
    <x v="1"/>
    <s v="Jan"/>
  </r>
  <r>
    <s v="84-20250218-97188"/>
    <x v="6"/>
    <x v="8"/>
    <x v="8"/>
    <x v="8"/>
    <x v="12"/>
    <x v="1759"/>
    <x v="7"/>
    <n v="3484.7"/>
    <n v="3"/>
    <x v="3"/>
    <n v="10454.1"/>
    <n v="10454.1"/>
    <n v="0"/>
    <x v="0"/>
    <x v="1779"/>
    <x v="1"/>
    <s v="Feb"/>
  </r>
  <r>
    <s v="DO-20241129-49986"/>
    <x v="0"/>
    <x v="1725"/>
    <x v="1606"/>
    <x v="44"/>
    <x v="8"/>
    <x v="1760"/>
    <x v="17"/>
    <n v="984.96"/>
    <n v="6"/>
    <x v="12"/>
    <n v="5909.76"/>
    <n v="5200.59"/>
    <n v="709.17000000000007"/>
    <x v="4"/>
    <x v="1780"/>
    <x v="0"/>
    <s v="Nov"/>
  </r>
  <r>
    <s v="MEN-20250411-22922"/>
    <x v="5"/>
    <x v="1726"/>
    <x v="1607"/>
    <x v="55"/>
    <x v="6"/>
    <x v="1761"/>
    <x v="0"/>
    <n v="314.88"/>
    <n v="30"/>
    <x v="1"/>
    <n v="9446.4"/>
    <n v="8029.44"/>
    <n v="1416.96"/>
    <x v="7"/>
    <x v="1781"/>
    <x v="1"/>
    <s v="Apr"/>
  </r>
  <r>
    <s v="HAR-20250419-94596"/>
    <x v="2"/>
    <x v="1727"/>
    <x v="1608"/>
    <x v="51"/>
    <x v="4"/>
    <x v="1762"/>
    <x v="13"/>
    <n v="22.94"/>
    <n v="12"/>
    <x v="1"/>
    <n v="275.27999999999997"/>
    <n v="233.99"/>
    <n v="41.289999999999964"/>
    <x v="2"/>
    <x v="1782"/>
    <x v="1"/>
    <s v="Apr"/>
  </r>
  <r>
    <s v="ACE-20240218-10739"/>
    <x v="4"/>
    <x v="1728"/>
    <x v="1609"/>
    <x v="41"/>
    <x v="7"/>
    <x v="1763"/>
    <x v="21"/>
    <n v="1461.81"/>
    <n v="5"/>
    <x v="0"/>
    <n v="7309.05"/>
    <n v="6943.6"/>
    <n v="365.44999999999982"/>
    <x v="4"/>
    <x v="1783"/>
    <x v="0"/>
    <s v="Feb"/>
  </r>
  <r>
    <s v="LOW-20250420-78828"/>
    <x v="1"/>
    <x v="1729"/>
    <x v="1610"/>
    <x v="26"/>
    <x v="14"/>
    <x v="1764"/>
    <x v="0"/>
    <n v="468.29"/>
    <n v="4"/>
    <x v="0"/>
    <n v="1873.16"/>
    <n v="1779.5"/>
    <n v="93.660000000000082"/>
    <x v="3"/>
    <x v="1784"/>
    <x v="1"/>
    <s v="Apr"/>
  </r>
  <r>
    <s v="CON-20250124-98925"/>
    <x v="3"/>
    <x v="1730"/>
    <x v="1611"/>
    <x v="22"/>
    <x v="0"/>
    <x v="1765"/>
    <x v="17"/>
    <n v="92.31"/>
    <n v="25"/>
    <x v="1"/>
    <n v="2307.75"/>
    <n v="1961.59"/>
    <n v="346.16000000000008"/>
    <x v="6"/>
    <x v="1785"/>
    <x v="1"/>
    <s v="Jan"/>
  </r>
  <r>
    <s v="DO-20241115-41030"/>
    <x v="0"/>
    <x v="1731"/>
    <x v="1612"/>
    <x v="23"/>
    <x v="19"/>
    <x v="1766"/>
    <x v="19"/>
    <n v="2732.59"/>
    <n v="25"/>
    <x v="1"/>
    <n v="68314.75"/>
    <n v="58067.54"/>
    <n v="10247.209999999999"/>
    <x v="4"/>
    <x v="1786"/>
    <x v="0"/>
    <s v="Nov"/>
  </r>
  <r>
    <s v="DO-20240730-90321"/>
    <x v="0"/>
    <x v="1732"/>
    <x v="1613"/>
    <x v="38"/>
    <x v="13"/>
    <x v="1767"/>
    <x v="4"/>
    <n v="503.43"/>
    <n v="30"/>
    <x v="9"/>
    <n v="15102.9"/>
    <n v="14800.84"/>
    <n v="302.05999999999949"/>
    <x v="5"/>
    <x v="1787"/>
    <x v="0"/>
    <s v="Jul"/>
  </r>
  <r>
    <s v="THE-20240925-35362"/>
    <x v="9"/>
    <x v="1733"/>
    <x v="1614"/>
    <x v="41"/>
    <x v="4"/>
    <x v="1768"/>
    <x v="15"/>
    <n v="300.38"/>
    <n v="4"/>
    <x v="3"/>
    <n v="1201.52"/>
    <n v="1201.52"/>
    <n v="0"/>
    <x v="4"/>
    <x v="1788"/>
    <x v="0"/>
    <s v="Sep"/>
  </r>
  <r>
    <s v="MEN-20250429-37250"/>
    <x v="5"/>
    <x v="1734"/>
    <x v="1615"/>
    <x v="25"/>
    <x v="15"/>
    <x v="1769"/>
    <x v="4"/>
    <n v="524.33000000000004"/>
    <n v="12"/>
    <x v="5"/>
    <n v="6291.96"/>
    <n v="5662.76"/>
    <n v="629.19999999999982"/>
    <x v="3"/>
    <x v="1789"/>
    <x v="1"/>
    <s v="Apr"/>
  </r>
  <r>
    <s v="CON-20240528-22859"/>
    <x v="3"/>
    <x v="1735"/>
    <x v="1611"/>
    <x v="3"/>
    <x v="14"/>
    <x v="1770"/>
    <x v="20"/>
    <n v="311.79000000000002"/>
    <n v="8"/>
    <x v="3"/>
    <n v="2494.3200000000002"/>
    <n v="2494.3200000000002"/>
    <n v="0"/>
    <x v="2"/>
    <x v="1790"/>
    <x v="0"/>
    <s v="May"/>
  </r>
  <r>
    <s v="84-20240827-64754"/>
    <x v="6"/>
    <x v="1736"/>
    <x v="1472"/>
    <x v="15"/>
    <x v="5"/>
    <x v="1771"/>
    <x v="10"/>
    <n v="202.28"/>
    <n v="30"/>
    <x v="2"/>
    <n v="6068.4"/>
    <n v="4551.3"/>
    <n v="1517.0999999999995"/>
    <x v="3"/>
    <x v="1791"/>
    <x v="0"/>
    <s v="Aug"/>
  </r>
  <r>
    <s v="ACE-20241025-74079"/>
    <x v="4"/>
    <x v="1737"/>
    <x v="1616"/>
    <x v="33"/>
    <x v="0"/>
    <x v="1772"/>
    <x v="2"/>
    <n v="568.80999999999995"/>
    <n v="12"/>
    <x v="6"/>
    <n v="6825.72"/>
    <n v="5460.58"/>
    <n v="1365.1400000000003"/>
    <x v="1"/>
    <x v="1792"/>
    <x v="0"/>
    <s v="Oct"/>
  </r>
  <r>
    <s v="84-20240529-40163"/>
    <x v="6"/>
    <x v="1738"/>
    <x v="1617"/>
    <x v="15"/>
    <x v="16"/>
    <x v="1773"/>
    <x v="0"/>
    <n v="330.99"/>
    <n v="2"/>
    <x v="7"/>
    <n v="661.98"/>
    <n v="642.12"/>
    <n v="19.860000000000014"/>
    <x v="0"/>
    <x v="1793"/>
    <x v="0"/>
    <s v="May"/>
  </r>
  <r>
    <s v="MEN-20240728-21400"/>
    <x v="5"/>
    <x v="1739"/>
    <x v="1618"/>
    <x v="20"/>
    <x v="11"/>
    <x v="1774"/>
    <x v="4"/>
    <n v="5.97"/>
    <n v="234"/>
    <x v="1"/>
    <n v="1396.98"/>
    <n v="1187.43"/>
    <n v="209.54999999999995"/>
    <x v="7"/>
    <x v="1794"/>
    <x v="0"/>
    <s v="Jul"/>
  </r>
  <r>
    <s v="HAR-20250614-19738"/>
    <x v="2"/>
    <x v="1740"/>
    <x v="1619"/>
    <x v="25"/>
    <x v="1"/>
    <x v="1775"/>
    <x v="2"/>
    <n v="54.49"/>
    <n v="2"/>
    <x v="3"/>
    <n v="108.98"/>
    <n v="108.98"/>
    <n v="0"/>
    <x v="7"/>
    <x v="1795"/>
    <x v="1"/>
    <s v="Jun"/>
  </r>
  <r>
    <s v="THE-20241019-58685"/>
    <x v="9"/>
    <x v="8"/>
    <x v="8"/>
    <x v="8"/>
    <x v="2"/>
    <x v="1776"/>
    <x v="21"/>
    <n v="1151.1099999999999"/>
    <n v="12"/>
    <x v="3"/>
    <n v="13813.32"/>
    <n v="13813.32"/>
    <n v="0"/>
    <x v="0"/>
    <x v="1796"/>
    <x v="0"/>
    <s v="Oct"/>
  </r>
  <r>
    <s v="ACE-20240312-33645"/>
    <x v="4"/>
    <x v="1741"/>
    <x v="1619"/>
    <x v="36"/>
    <x v="19"/>
    <x v="1777"/>
    <x v="2"/>
    <n v="984.77"/>
    <n v="5"/>
    <x v="0"/>
    <n v="4923.8500000000004"/>
    <n v="4677.66"/>
    <n v="246.19000000000051"/>
    <x v="5"/>
    <x v="1797"/>
    <x v="0"/>
    <s v="Mar"/>
  </r>
  <r>
    <s v="DO-20240327-84286"/>
    <x v="0"/>
    <x v="1742"/>
    <x v="1620"/>
    <x v="48"/>
    <x v="1"/>
    <x v="1778"/>
    <x v="6"/>
    <n v="1894.24"/>
    <n v="25"/>
    <x v="5"/>
    <n v="47356"/>
    <n v="42620.4"/>
    <n v="4735.5999999999985"/>
    <x v="6"/>
    <x v="1798"/>
    <x v="0"/>
    <s v="Mar"/>
  </r>
  <r>
    <s v="LOW-20240803-44904"/>
    <x v="1"/>
    <x v="1743"/>
    <x v="657"/>
    <x v="7"/>
    <x v="6"/>
    <x v="1779"/>
    <x v="11"/>
    <n v="5.92"/>
    <n v="340"/>
    <x v="10"/>
    <n v="2012.8"/>
    <n v="1670.62"/>
    <n v="342.18000000000006"/>
    <x v="0"/>
    <x v="1799"/>
    <x v="0"/>
    <s v="Aug"/>
  </r>
  <r>
    <s v="THE-20250301-69354"/>
    <x v="9"/>
    <x v="1744"/>
    <x v="1621"/>
    <x v="7"/>
    <x v="4"/>
    <x v="1780"/>
    <x v="4"/>
    <n v="1024.02"/>
    <n v="5"/>
    <x v="3"/>
    <n v="5120.1000000000004"/>
    <n v="5120.1000000000004"/>
    <n v="0"/>
    <x v="0"/>
    <x v="1800"/>
    <x v="1"/>
    <s v="Mar"/>
  </r>
  <r>
    <s v="LOW-20250426-98384"/>
    <x v="1"/>
    <x v="1745"/>
    <x v="1622"/>
    <x v="40"/>
    <x v="4"/>
    <x v="1781"/>
    <x v="20"/>
    <n v="982.81"/>
    <n v="3"/>
    <x v="3"/>
    <n v="2948.43"/>
    <n v="2948.43"/>
    <n v="0"/>
    <x v="5"/>
    <x v="1801"/>
    <x v="1"/>
    <s v="Apr"/>
  </r>
  <r>
    <s v="CON-20250516-97361"/>
    <x v="3"/>
    <x v="1746"/>
    <x v="1623"/>
    <x v="41"/>
    <x v="6"/>
    <x v="1782"/>
    <x v="3"/>
    <n v="1475.96"/>
    <n v="25"/>
    <x v="2"/>
    <n v="36899"/>
    <n v="27674.25"/>
    <n v="9224.75"/>
    <x v="6"/>
    <x v="1802"/>
    <x v="1"/>
    <s v="May"/>
  </r>
  <r>
    <s v="84-20250528-10940"/>
    <x v="6"/>
    <x v="8"/>
    <x v="8"/>
    <x v="8"/>
    <x v="12"/>
    <x v="1783"/>
    <x v="0"/>
    <n v="747.73"/>
    <n v="60"/>
    <x v="3"/>
    <n v="44863.8"/>
    <n v="44863.8"/>
    <n v="0"/>
    <x v="1"/>
    <x v="1803"/>
    <x v="1"/>
    <s v="May"/>
  </r>
  <r>
    <s v="WAL-20250105-41408"/>
    <x v="10"/>
    <x v="1747"/>
    <x v="1624"/>
    <x v="4"/>
    <x v="11"/>
    <x v="1784"/>
    <x v="5"/>
    <n v="834.88"/>
    <n v="2"/>
    <x v="3"/>
    <n v="1669.76"/>
    <n v="1669.76"/>
    <n v="0"/>
    <x v="4"/>
    <x v="1804"/>
    <x v="1"/>
    <s v="Jan"/>
  </r>
  <r>
    <s v="DO-20240829-94301"/>
    <x v="0"/>
    <x v="1748"/>
    <x v="1625"/>
    <x v="12"/>
    <x v="5"/>
    <x v="1785"/>
    <x v="13"/>
    <n v="1831.88"/>
    <n v="10"/>
    <x v="0"/>
    <n v="18318.8"/>
    <n v="17402.86"/>
    <n v="915.93999999999869"/>
    <x v="4"/>
    <x v="1805"/>
    <x v="0"/>
    <s v="Aug"/>
  </r>
  <r>
    <s v="DO-20240615-93098"/>
    <x v="0"/>
    <x v="1749"/>
    <x v="1626"/>
    <x v="54"/>
    <x v="19"/>
    <x v="1786"/>
    <x v="21"/>
    <n v="308.27999999999997"/>
    <n v="12"/>
    <x v="0"/>
    <n v="3699.36"/>
    <n v="3514.39"/>
    <n v="184.97000000000025"/>
    <x v="1"/>
    <x v="1806"/>
    <x v="0"/>
    <s v="Jun"/>
  </r>
  <r>
    <s v="CON-20250623-38735"/>
    <x v="3"/>
    <x v="1750"/>
    <x v="1627"/>
    <x v="32"/>
    <x v="3"/>
    <x v="1787"/>
    <x v="9"/>
    <n v="402.82"/>
    <n v="40"/>
    <x v="6"/>
    <n v="16112.8"/>
    <n v="12890.24"/>
    <n v="3222.5599999999995"/>
    <x v="5"/>
    <x v="1807"/>
    <x v="1"/>
    <s v="Jun"/>
  </r>
  <r>
    <s v="THE-20250206-54662"/>
    <x v="9"/>
    <x v="1751"/>
    <x v="1628"/>
    <x v="31"/>
    <x v="18"/>
    <x v="1788"/>
    <x v="2"/>
    <n v="561.29999999999995"/>
    <n v="60"/>
    <x v="3"/>
    <n v="33678"/>
    <n v="33678"/>
    <n v="0"/>
    <x v="6"/>
    <x v="1808"/>
    <x v="1"/>
    <s v="Feb"/>
  </r>
  <r>
    <s v="COS-20250702-63477"/>
    <x v="8"/>
    <x v="1752"/>
    <x v="1629"/>
    <x v="15"/>
    <x v="9"/>
    <x v="1789"/>
    <x v="12"/>
    <n v="683.73"/>
    <n v="3"/>
    <x v="3"/>
    <n v="2051.19"/>
    <n v="2051.19"/>
    <n v="0"/>
    <x v="0"/>
    <x v="1809"/>
    <x v="1"/>
    <s v="Jul"/>
  </r>
  <r>
    <s v="LOW-20250326-21501"/>
    <x v="1"/>
    <x v="1753"/>
    <x v="1630"/>
    <x v="3"/>
    <x v="17"/>
    <x v="1790"/>
    <x v="16"/>
    <n v="671.16"/>
    <n v="2"/>
    <x v="3"/>
    <n v="1342.32"/>
    <n v="1342.32"/>
    <n v="0"/>
    <x v="0"/>
    <x v="1810"/>
    <x v="1"/>
    <s v="Mar"/>
  </r>
  <r>
    <s v="ACE-20250624-13244"/>
    <x v="4"/>
    <x v="1754"/>
    <x v="1631"/>
    <x v="26"/>
    <x v="11"/>
    <x v="1791"/>
    <x v="17"/>
    <n v="2.35"/>
    <n v="292"/>
    <x v="1"/>
    <n v="686.2"/>
    <n v="583.27"/>
    <n v="102.93000000000006"/>
    <x v="0"/>
    <x v="1811"/>
    <x v="1"/>
    <s v="Jun"/>
  </r>
  <r>
    <s v="HAR-20250521-53410"/>
    <x v="2"/>
    <x v="1755"/>
    <x v="1632"/>
    <x v="19"/>
    <x v="13"/>
    <x v="1792"/>
    <x v="11"/>
    <n v="123.24"/>
    <n v="8"/>
    <x v="0"/>
    <n v="985.92"/>
    <n v="936.62"/>
    <n v="49.299999999999955"/>
    <x v="0"/>
    <x v="1812"/>
    <x v="1"/>
    <s v="May"/>
  </r>
  <r>
    <s v="FLO-20241207-92579"/>
    <x v="7"/>
    <x v="1756"/>
    <x v="1633"/>
    <x v="2"/>
    <x v="11"/>
    <x v="1793"/>
    <x v="12"/>
    <n v="1470.05"/>
    <n v="5"/>
    <x v="0"/>
    <n v="7350.25"/>
    <n v="6982.74"/>
    <n v="367.51000000000022"/>
    <x v="6"/>
    <x v="1813"/>
    <x v="0"/>
    <s v="Dec"/>
  </r>
  <r>
    <s v="WAL-20240703-15748"/>
    <x v="10"/>
    <x v="1757"/>
    <x v="1634"/>
    <x v="43"/>
    <x v="0"/>
    <x v="1794"/>
    <x v="11"/>
    <n v="343.59"/>
    <n v="3"/>
    <x v="0"/>
    <n v="1030.77"/>
    <n v="979.23"/>
    <n v="51.539999999999964"/>
    <x v="7"/>
    <x v="1814"/>
    <x v="0"/>
    <s v="Jul"/>
  </r>
  <r>
    <s v="FLO-20240627-77640"/>
    <x v="7"/>
    <x v="1758"/>
    <x v="1635"/>
    <x v="3"/>
    <x v="3"/>
    <x v="1795"/>
    <x v="11"/>
    <n v="500.03"/>
    <n v="4"/>
    <x v="0"/>
    <n v="2000.12"/>
    <n v="1900.11"/>
    <n v="100.00999999999999"/>
    <x v="2"/>
    <x v="1815"/>
    <x v="0"/>
    <s v="Jun"/>
  </r>
  <r>
    <s v="84-20250101-56058"/>
    <x v="6"/>
    <x v="1759"/>
    <x v="1636"/>
    <x v="1"/>
    <x v="16"/>
    <x v="1796"/>
    <x v="9"/>
    <n v="740.38"/>
    <n v="4"/>
    <x v="3"/>
    <n v="2961.52"/>
    <n v="2961.52"/>
    <n v="0"/>
    <x v="1"/>
    <x v="1816"/>
    <x v="1"/>
    <s v="Jan"/>
  </r>
  <r>
    <s v="84-20240413-28833"/>
    <x v="6"/>
    <x v="1760"/>
    <x v="1637"/>
    <x v="29"/>
    <x v="16"/>
    <x v="1797"/>
    <x v="13"/>
    <n v="624.19000000000005"/>
    <n v="5"/>
    <x v="3"/>
    <n v="3120.95"/>
    <n v="3120.95"/>
    <n v="0"/>
    <x v="5"/>
    <x v="1817"/>
    <x v="0"/>
    <s v="Apr"/>
  </r>
  <r>
    <s v="COS-20240801-41648"/>
    <x v="8"/>
    <x v="1761"/>
    <x v="1638"/>
    <x v="57"/>
    <x v="3"/>
    <x v="1798"/>
    <x v="14"/>
    <n v="1260.99"/>
    <n v="6"/>
    <x v="3"/>
    <n v="7565.94"/>
    <n v="7565.94"/>
    <n v="0"/>
    <x v="3"/>
    <x v="1818"/>
    <x v="0"/>
    <s v="Aug"/>
  </r>
  <r>
    <s v="FLO-20250312-72878"/>
    <x v="7"/>
    <x v="1762"/>
    <x v="1639"/>
    <x v="0"/>
    <x v="6"/>
    <x v="1799"/>
    <x v="14"/>
    <n v="426.44"/>
    <n v="25"/>
    <x v="3"/>
    <n v="10661"/>
    <n v="10661"/>
    <n v="0"/>
    <x v="2"/>
    <x v="1819"/>
    <x v="1"/>
    <s v="Mar"/>
  </r>
  <r>
    <s v="THE-20240222-58718"/>
    <x v="9"/>
    <x v="1763"/>
    <x v="1640"/>
    <x v="44"/>
    <x v="2"/>
    <x v="1800"/>
    <x v="11"/>
    <n v="423.08"/>
    <n v="10"/>
    <x v="5"/>
    <n v="4230.8"/>
    <n v="3807.72"/>
    <n v="423.08000000000038"/>
    <x v="2"/>
    <x v="1820"/>
    <x v="0"/>
    <s v="Feb"/>
  </r>
  <r>
    <s v="LOW-20250531-62684"/>
    <x v="1"/>
    <x v="1764"/>
    <x v="1641"/>
    <x v="47"/>
    <x v="2"/>
    <x v="1801"/>
    <x v="6"/>
    <n v="2914.72"/>
    <n v="2"/>
    <x v="3"/>
    <n v="5829.44"/>
    <n v="5829.44"/>
    <n v="0"/>
    <x v="4"/>
    <x v="1821"/>
    <x v="1"/>
    <s v="May"/>
  </r>
  <r>
    <s v="84-20240317-46508"/>
    <x v="6"/>
    <x v="1765"/>
    <x v="1642"/>
    <x v="18"/>
    <x v="8"/>
    <x v="1802"/>
    <x v="20"/>
    <n v="711.99"/>
    <n v="8"/>
    <x v="5"/>
    <n v="5695.92"/>
    <n v="5126.33"/>
    <n v="569.59000000000015"/>
    <x v="1"/>
    <x v="1822"/>
    <x v="0"/>
    <s v="Mar"/>
  </r>
  <r>
    <s v="ACE-20250806-69919"/>
    <x v="4"/>
    <x v="1766"/>
    <x v="1643"/>
    <x v="9"/>
    <x v="0"/>
    <x v="1803"/>
    <x v="12"/>
    <n v="33.119999999999997"/>
    <n v="12"/>
    <x v="3"/>
    <n v="397.44"/>
    <n v="397.44"/>
    <n v="0"/>
    <x v="5"/>
    <x v="1823"/>
    <x v="1"/>
    <s v="Aug"/>
  </r>
  <r>
    <s v="CON-20240617-44519"/>
    <x v="3"/>
    <x v="1767"/>
    <x v="1644"/>
    <x v="3"/>
    <x v="12"/>
    <x v="1804"/>
    <x v="1"/>
    <n v="193.12"/>
    <n v="5"/>
    <x v="0"/>
    <n v="965.6"/>
    <n v="917.32"/>
    <n v="48.279999999999973"/>
    <x v="4"/>
    <x v="1824"/>
    <x v="0"/>
    <s v="Jun"/>
  </r>
  <r>
    <s v="THE-20250731-12931"/>
    <x v="9"/>
    <x v="1768"/>
    <x v="1645"/>
    <x v="50"/>
    <x v="4"/>
    <x v="1805"/>
    <x v="8"/>
    <n v="4.29"/>
    <n v="37"/>
    <x v="9"/>
    <n v="158.72999999999999"/>
    <n v="155.56"/>
    <n v="3.1699999999999875"/>
    <x v="4"/>
    <x v="1825"/>
    <x v="1"/>
    <s v="Jul"/>
  </r>
  <r>
    <s v="MEN-20240707-24477"/>
    <x v="5"/>
    <x v="1769"/>
    <x v="1646"/>
    <x v="25"/>
    <x v="16"/>
    <x v="1806"/>
    <x v="0"/>
    <n v="1.44"/>
    <n v="373"/>
    <x v="1"/>
    <n v="537.12"/>
    <n v="456.55"/>
    <n v="80.569999999999993"/>
    <x v="4"/>
    <x v="1826"/>
    <x v="0"/>
    <s v="Jul"/>
  </r>
  <r>
    <s v="WAL-20250108-80114"/>
    <x v="10"/>
    <x v="1770"/>
    <x v="1647"/>
    <x v="15"/>
    <x v="14"/>
    <x v="1807"/>
    <x v="15"/>
    <n v="88.67"/>
    <n v="1"/>
    <x v="3"/>
    <n v="88.67"/>
    <n v="88.67"/>
    <n v="0"/>
    <x v="5"/>
    <x v="1827"/>
    <x v="1"/>
    <s v="Jan"/>
  </r>
  <r>
    <s v="ACE-20250728-72423"/>
    <x v="4"/>
    <x v="1771"/>
    <x v="1648"/>
    <x v="1"/>
    <x v="19"/>
    <x v="1808"/>
    <x v="14"/>
    <n v="232.59"/>
    <n v="10"/>
    <x v="5"/>
    <n v="2325.9"/>
    <n v="2093.31"/>
    <n v="232.59000000000015"/>
    <x v="2"/>
    <x v="1828"/>
    <x v="1"/>
    <s v="Jul"/>
  </r>
  <r>
    <s v="DO-20240421-29170"/>
    <x v="0"/>
    <x v="1772"/>
    <x v="1649"/>
    <x v="52"/>
    <x v="0"/>
    <x v="1809"/>
    <x v="2"/>
    <n v="138.24"/>
    <n v="8"/>
    <x v="4"/>
    <n v="1105.92"/>
    <n v="906.85"/>
    <n v="199.07000000000005"/>
    <x v="5"/>
    <x v="1829"/>
    <x v="0"/>
    <s v="Apr"/>
  </r>
  <r>
    <s v="FLO-20240503-66987"/>
    <x v="7"/>
    <x v="1773"/>
    <x v="1650"/>
    <x v="54"/>
    <x v="11"/>
    <x v="1810"/>
    <x v="8"/>
    <n v="96.45"/>
    <n v="5"/>
    <x v="0"/>
    <n v="482.25"/>
    <n v="458.14"/>
    <n v="24.110000000000014"/>
    <x v="4"/>
    <x v="1830"/>
    <x v="0"/>
    <s v="May"/>
  </r>
  <r>
    <s v="LOW-20241226-53481"/>
    <x v="1"/>
    <x v="1774"/>
    <x v="1651"/>
    <x v="21"/>
    <x v="1"/>
    <x v="1811"/>
    <x v="20"/>
    <n v="60.22"/>
    <n v="1"/>
    <x v="3"/>
    <n v="60.22"/>
    <n v="60.22"/>
    <n v="0"/>
    <x v="7"/>
    <x v="1831"/>
    <x v="0"/>
    <s v="Dec"/>
  </r>
  <r>
    <s v="84-20241111-45864"/>
    <x v="6"/>
    <x v="1775"/>
    <x v="1652"/>
    <x v="29"/>
    <x v="20"/>
    <x v="1812"/>
    <x v="10"/>
    <n v="1.43"/>
    <n v="181"/>
    <x v="6"/>
    <n v="258.83"/>
    <n v="207.06"/>
    <n v="51.769999999999982"/>
    <x v="1"/>
    <x v="1832"/>
    <x v="0"/>
    <s v="Nov"/>
  </r>
  <r>
    <s v="FLO-20241229-81563"/>
    <x v="7"/>
    <x v="1776"/>
    <x v="1653"/>
    <x v="45"/>
    <x v="14"/>
    <x v="1813"/>
    <x v="14"/>
    <n v="2610.94"/>
    <n v="6"/>
    <x v="3"/>
    <n v="15665.64"/>
    <n v="15665.64"/>
    <n v="0"/>
    <x v="4"/>
    <x v="1833"/>
    <x v="0"/>
    <s v="Dec"/>
  </r>
  <r>
    <s v="ACE-20240603-75233"/>
    <x v="4"/>
    <x v="1777"/>
    <x v="1654"/>
    <x v="53"/>
    <x v="12"/>
    <x v="1814"/>
    <x v="1"/>
    <n v="1385.11"/>
    <n v="2"/>
    <x v="0"/>
    <n v="2770.22"/>
    <n v="2631.71"/>
    <n v="138.50999999999976"/>
    <x v="7"/>
    <x v="1834"/>
    <x v="0"/>
    <s v="Jun"/>
  </r>
  <r>
    <s v="ACE-20240615-65516"/>
    <x v="4"/>
    <x v="1778"/>
    <x v="1655"/>
    <x v="44"/>
    <x v="20"/>
    <x v="1815"/>
    <x v="6"/>
    <n v="133.66999999999999"/>
    <n v="6"/>
    <x v="5"/>
    <n v="802.02"/>
    <n v="721.82"/>
    <n v="80.199999999999932"/>
    <x v="5"/>
    <x v="1835"/>
    <x v="0"/>
    <s v="Jun"/>
  </r>
  <r>
    <s v="MEN-20240302-34214"/>
    <x v="5"/>
    <x v="1779"/>
    <x v="7"/>
    <x v="19"/>
    <x v="1"/>
    <x v="1816"/>
    <x v="11"/>
    <n v="804.6"/>
    <n v="1"/>
    <x v="0"/>
    <n v="804.6"/>
    <n v="764.37"/>
    <n v="40.230000000000018"/>
    <x v="4"/>
    <x v="1836"/>
    <x v="0"/>
    <s v="Mar"/>
  </r>
  <r>
    <s v="WAL-20241226-86928"/>
    <x v="10"/>
    <x v="1780"/>
    <x v="1656"/>
    <x v="11"/>
    <x v="13"/>
    <x v="1817"/>
    <x v="0"/>
    <n v="1471.44"/>
    <n v="10"/>
    <x v="0"/>
    <n v="14714.4"/>
    <n v="13978.68"/>
    <n v="735.71999999999935"/>
    <x v="6"/>
    <x v="1837"/>
    <x v="0"/>
    <s v="Dec"/>
  </r>
  <r>
    <s v="WAL-20250401-55085"/>
    <x v="10"/>
    <x v="1781"/>
    <x v="1657"/>
    <x v="16"/>
    <x v="11"/>
    <x v="60"/>
    <x v="13"/>
    <n v="1798.56"/>
    <n v="2"/>
    <x v="3"/>
    <n v="3597.12"/>
    <n v="3597.12"/>
    <n v="0"/>
    <x v="6"/>
    <x v="1838"/>
    <x v="1"/>
    <s v="Apr"/>
  </r>
  <r>
    <s v="LOW-20240406-18661"/>
    <x v="1"/>
    <x v="1782"/>
    <x v="1658"/>
    <x v="5"/>
    <x v="0"/>
    <x v="1818"/>
    <x v="16"/>
    <n v="392.74"/>
    <n v="12"/>
    <x v="5"/>
    <n v="4712.88"/>
    <n v="4241.59"/>
    <n v="471.28999999999996"/>
    <x v="1"/>
    <x v="1839"/>
    <x v="0"/>
    <s v="Apr"/>
  </r>
  <r>
    <s v="COS-20240927-85827"/>
    <x v="8"/>
    <x v="1783"/>
    <x v="1659"/>
    <x v="55"/>
    <x v="6"/>
    <x v="1819"/>
    <x v="21"/>
    <n v="383.84"/>
    <n v="2"/>
    <x v="3"/>
    <n v="767.68"/>
    <n v="767.68"/>
    <n v="0"/>
    <x v="6"/>
    <x v="1840"/>
    <x v="0"/>
    <s v="Sep"/>
  </r>
  <r>
    <s v="LOW-20241218-58145"/>
    <x v="1"/>
    <x v="1784"/>
    <x v="1660"/>
    <x v="55"/>
    <x v="13"/>
    <x v="1820"/>
    <x v="4"/>
    <n v="559.28"/>
    <n v="25"/>
    <x v="6"/>
    <n v="13982"/>
    <n v="11185.6"/>
    <n v="2796.3999999999996"/>
    <x v="4"/>
    <x v="1841"/>
    <x v="0"/>
    <s v="Dec"/>
  </r>
  <r>
    <s v="84-20241010-97673"/>
    <x v="6"/>
    <x v="1785"/>
    <x v="1661"/>
    <x v="44"/>
    <x v="19"/>
    <x v="1821"/>
    <x v="2"/>
    <n v="5.79"/>
    <n v="384"/>
    <x v="3"/>
    <n v="2223.36"/>
    <n v="2223.36"/>
    <n v="0"/>
    <x v="6"/>
    <x v="1842"/>
    <x v="0"/>
    <s v="Oct"/>
  </r>
  <r>
    <s v="WAL-20250719-64597"/>
    <x v="10"/>
    <x v="356"/>
    <x v="346"/>
    <x v="57"/>
    <x v="17"/>
    <x v="1822"/>
    <x v="3"/>
    <n v="1889.3"/>
    <n v="3"/>
    <x v="3"/>
    <n v="5667.9"/>
    <n v="5667.9"/>
    <n v="0"/>
    <x v="2"/>
    <x v="1843"/>
    <x v="1"/>
    <s v="Jul"/>
  </r>
  <r>
    <s v="MEN-20250422-71479"/>
    <x v="11"/>
    <x v="1786"/>
    <x v="1662"/>
    <x v="41"/>
    <x v="2"/>
    <x v="1823"/>
    <x v="21"/>
    <n v="2747.61"/>
    <n v="10"/>
    <x v="3"/>
    <n v="27476.1"/>
    <n v="27476.1"/>
    <n v="0"/>
    <x v="7"/>
    <x v="1844"/>
    <x v="1"/>
    <s v="Apr"/>
  </r>
  <r>
    <s v="WAL-20250222-29573"/>
    <x v="10"/>
    <x v="1787"/>
    <x v="1663"/>
    <x v="55"/>
    <x v="9"/>
    <x v="1824"/>
    <x v="9"/>
    <n v="5.07"/>
    <n v="196"/>
    <x v="5"/>
    <n v="993.72"/>
    <n v="894.35"/>
    <n v="99.37"/>
    <x v="6"/>
    <x v="1845"/>
    <x v="1"/>
    <s v="Feb"/>
  </r>
  <r>
    <s v="84-20241114-68129"/>
    <x v="6"/>
    <x v="1788"/>
    <x v="1664"/>
    <x v="36"/>
    <x v="8"/>
    <x v="1825"/>
    <x v="4"/>
    <n v="95.63"/>
    <n v="1"/>
    <x v="3"/>
    <n v="95.63"/>
    <n v="95.63"/>
    <n v="0"/>
    <x v="1"/>
    <x v="1846"/>
    <x v="0"/>
    <s v="Nov"/>
  </r>
  <r>
    <s v="THE-20240920-55152"/>
    <x v="9"/>
    <x v="1789"/>
    <x v="1665"/>
    <x v="17"/>
    <x v="1"/>
    <x v="1826"/>
    <x v="3"/>
    <n v="25.15"/>
    <n v="8"/>
    <x v="3"/>
    <n v="201.2"/>
    <n v="201.2"/>
    <n v="0"/>
    <x v="2"/>
    <x v="1847"/>
    <x v="0"/>
    <s v="Sep"/>
  </r>
  <r>
    <s v="HAR-20250116-76300"/>
    <x v="2"/>
    <x v="1790"/>
    <x v="1666"/>
    <x v="47"/>
    <x v="6"/>
    <x v="1827"/>
    <x v="14"/>
    <n v="2128.2800000000002"/>
    <n v="4"/>
    <x v="3"/>
    <n v="8513.1200000000008"/>
    <n v="8513.1200000000008"/>
    <n v="0"/>
    <x v="2"/>
    <x v="1848"/>
    <x v="1"/>
    <s v="Jan"/>
  </r>
  <r>
    <s v="COS-20240809-77263"/>
    <x v="8"/>
    <x v="1791"/>
    <x v="1667"/>
    <x v="17"/>
    <x v="0"/>
    <x v="1828"/>
    <x v="19"/>
    <n v="507.75"/>
    <n v="3"/>
    <x v="0"/>
    <n v="1523.25"/>
    <n v="1447.09"/>
    <n v="76.160000000000082"/>
    <x v="1"/>
    <x v="1849"/>
    <x v="0"/>
    <s v="Aug"/>
  </r>
  <r>
    <s v="FLO-20240313-21440"/>
    <x v="7"/>
    <x v="1792"/>
    <x v="1668"/>
    <x v="27"/>
    <x v="3"/>
    <x v="60"/>
    <x v="4"/>
    <n v="273.10000000000002"/>
    <n v="15"/>
    <x v="1"/>
    <n v="4096.5"/>
    <n v="3482.03"/>
    <n v="614.4699999999998"/>
    <x v="0"/>
    <x v="1850"/>
    <x v="0"/>
    <s v="Mar"/>
  </r>
  <r>
    <s v="MEN-20250115-34799"/>
    <x v="5"/>
    <x v="1793"/>
    <x v="1669"/>
    <x v="9"/>
    <x v="11"/>
    <x v="1829"/>
    <x v="0"/>
    <n v="294.27"/>
    <n v="3"/>
    <x v="7"/>
    <n v="882.81"/>
    <n v="856.33"/>
    <n v="26.479999999999905"/>
    <x v="0"/>
    <x v="1851"/>
    <x v="1"/>
    <s v="Jan"/>
  </r>
  <r>
    <s v="WAL-20250504-81717"/>
    <x v="10"/>
    <x v="1794"/>
    <x v="1670"/>
    <x v="29"/>
    <x v="12"/>
    <x v="1830"/>
    <x v="9"/>
    <n v="277.54000000000002"/>
    <n v="4"/>
    <x v="3"/>
    <n v="1110.1600000000001"/>
    <n v="1110.1600000000001"/>
    <n v="0"/>
    <x v="0"/>
    <x v="1852"/>
    <x v="1"/>
    <s v="May"/>
  </r>
  <r>
    <s v="COS-20240525-77131"/>
    <x v="8"/>
    <x v="1795"/>
    <x v="1671"/>
    <x v="47"/>
    <x v="8"/>
    <x v="1831"/>
    <x v="7"/>
    <n v="141.72999999999999"/>
    <n v="20"/>
    <x v="7"/>
    <n v="2834.6"/>
    <n v="2749.56"/>
    <n v="85.039999999999964"/>
    <x v="1"/>
    <x v="1853"/>
    <x v="0"/>
    <s v="May"/>
  </r>
  <r>
    <s v="MEN-20250222-27297"/>
    <x v="5"/>
    <x v="1796"/>
    <x v="1672"/>
    <x v="54"/>
    <x v="5"/>
    <x v="1832"/>
    <x v="14"/>
    <n v="135.57"/>
    <n v="30"/>
    <x v="6"/>
    <n v="4067.1"/>
    <n v="3253.68"/>
    <n v="813.42000000000007"/>
    <x v="7"/>
    <x v="1854"/>
    <x v="1"/>
    <s v="Feb"/>
  </r>
  <r>
    <s v="84-20250122-35006"/>
    <x v="6"/>
    <x v="1797"/>
    <x v="1673"/>
    <x v="49"/>
    <x v="14"/>
    <x v="1833"/>
    <x v="5"/>
    <n v="87.25"/>
    <n v="5"/>
    <x v="3"/>
    <n v="436.25"/>
    <n v="436.25"/>
    <n v="0"/>
    <x v="6"/>
    <x v="1855"/>
    <x v="1"/>
    <s v="Jan"/>
  </r>
  <r>
    <s v="HAR-20250217-97577"/>
    <x v="2"/>
    <x v="1798"/>
    <x v="1674"/>
    <x v="26"/>
    <x v="13"/>
    <x v="1834"/>
    <x v="20"/>
    <n v="342.06"/>
    <n v="100"/>
    <x v="1"/>
    <n v="34206"/>
    <n v="29075.1"/>
    <n v="5130.9000000000015"/>
    <x v="4"/>
    <x v="1856"/>
    <x v="1"/>
    <s v="Feb"/>
  </r>
  <r>
    <s v="MEN-20250225-86679"/>
    <x v="5"/>
    <x v="1799"/>
    <x v="1675"/>
    <x v="16"/>
    <x v="6"/>
    <x v="1835"/>
    <x v="7"/>
    <n v="1149.4100000000001"/>
    <n v="25"/>
    <x v="9"/>
    <n v="28735.25"/>
    <n v="28160.54"/>
    <n v="574.70999999999913"/>
    <x v="6"/>
    <x v="1857"/>
    <x v="1"/>
    <s v="Feb"/>
  </r>
  <r>
    <s v="FLO-20250609-68691"/>
    <x v="7"/>
    <x v="1800"/>
    <x v="1676"/>
    <x v="40"/>
    <x v="12"/>
    <x v="1836"/>
    <x v="18"/>
    <n v="550.08000000000004"/>
    <n v="6"/>
    <x v="3"/>
    <n v="3300.48"/>
    <n v="3300.48"/>
    <n v="0"/>
    <x v="0"/>
    <x v="1858"/>
    <x v="1"/>
    <s v="Jun"/>
  </r>
  <r>
    <s v="ACE-20240616-35143"/>
    <x v="4"/>
    <x v="1801"/>
    <x v="1677"/>
    <x v="38"/>
    <x v="4"/>
    <x v="1837"/>
    <x v="8"/>
    <n v="1171.44"/>
    <n v="30"/>
    <x v="3"/>
    <n v="35143.199999999997"/>
    <n v="35143.199999999997"/>
    <n v="0"/>
    <x v="0"/>
    <x v="1859"/>
    <x v="0"/>
    <s v="Jun"/>
  </r>
  <r>
    <s v="THE-20241021-51545"/>
    <x v="9"/>
    <x v="1802"/>
    <x v="1678"/>
    <x v="47"/>
    <x v="1"/>
    <x v="1838"/>
    <x v="20"/>
    <n v="1075.6600000000001"/>
    <n v="6"/>
    <x v="3"/>
    <n v="6453.96"/>
    <n v="6453.96"/>
    <n v="0"/>
    <x v="6"/>
    <x v="1860"/>
    <x v="0"/>
    <s v="Oct"/>
  </r>
  <r>
    <s v="THE-20250513-23353"/>
    <x v="9"/>
    <x v="1803"/>
    <x v="1679"/>
    <x v="38"/>
    <x v="11"/>
    <x v="1839"/>
    <x v="2"/>
    <n v="3940.21"/>
    <n v="8"/>
    <x v="3"/>
    <n v="31521.68"/>
    <n v="31521.68"/>
    <n v="0"/>
    <x v="3"/>
    <x v="1861"/>
    <x v="1"/>
    <s v="May"/>
  </r>
  <r>
    <s v="DO-20250805-71967"/>
    <x v="0"/>
    <x v="1804"/>
    <x v="1680"/>
    <x v="48"/>
    <x v="17"/>
    <x v="1840"/>
    <x v="2"/>
    <n v="1419.11"/>
    <n v="1"/>
    <x v="9"/>
    <n v="1419.11"/>
    <n v="1390.73"/>
    <n v="28.379999999999882"/>
    <x v="5"/>
    <x v="1862"/>
    <x v="1"/>
    <s v="Aug"/>
  </r>
  <r>
    <s v="COS-20241025-49022"/>
    <x v="8"/>
    <x v="1805"/>
    <x v="1681"/>
    <x v="15"/>
    <x v="14"/>
    <x v="1841"/>
    <x v="12"/>
    <n v="714.86"/>
    <n v="6"/>
    <x v="3"/>
    <n v="4289.16"/>
    <n v="4289.16"/>
    <n v="0"/>
    <x v="6"/>
    <x v="1863"/>
    <x v="0"/>
    <s v="Oct"/>
  </r>
  <r>
    <s v="THE-20241215-80777"/>
    <x v="9"/>
    <x v="1806"/>
    <x v="1682"/>
    <x v="18"/>
    <x v="9"/>
    <x v="1842"/>
    <x v="12"/>
    <n v="189.38"/>
    <n v="30"/>
    <x v="1"/>
    <n v="5681.4"/>
    <n v="4829.1899999999996"/>
    <n v="852.21"/>
    <x v="6"/>
    <x v="1864"/>
    <x v="0"/>
    <s v="Dec"/>
  </r>
  <r>
    <s v="THE-20250529-80402"/>
    <x v="9"/>
    <x v="1807"/>
    <x v="1683"/>
    <x v="45"/>
    <x v="3"/>
    <x v="1843"/>
    <x v="18"/>
    <n v="1117.43"/>
    <n v="30"/>
    <x v="1"/>
    <n v="33522.9"/>
    <n v="28494.47"/>
    <n v="5028.43"/>
    <x v="4"/>
    <x v="1865"/>
    <x v="1"/>
    <s v="May"/>
  </r>
  <r>
    <s v="DO-20240911-34614"/>
    <x v="0"/>
    <x v="8"/>
    <x v="8"/>
    <x v="8"/>
    <x v="8"/>
    <x v="1844"/>
    <x v="7"/>
    <n v="2952.37"/>
    <n v="8"/>
    <x v="3"/>
    <n v="23618.959999999999"/>
    <n v="23618.959999999999"/>
    <n v="0"/>
    <x v="5"/>
    <x v="1866"/>
    <x v="0"/>
    <s v="Sep"/>
  </r>
  <r>
    <s v="MEN-20241231-46117"/>
    <x v="5"/>
    <x v="1808"/>
    <x v="1684"/>
    <x v="4"/>
    <x v="7"/>
    <x v="1845"/>
    <x v="11"/>
    <n v="59.89"/>
    <n v="8"/>
    <x v="3"/>
    <n v="479.12"/>
    <n v="479.12"/>
    <n v="0"/>
    <x v="5"/>
    <x v="1867"/>
    <x v="0"/>
    <s v="Dec"/>
  </r>
  <r>
    <s v="84-20250319-70290"/>
    <x v="6"/>
    <x v="1809"/>
    <x v="1685"/>
    <x v="22"/>
    <x v="10"/>
    <x v="1846"/>
    <x v="16"/>
    <n v="726.06"/>
    <n v="12"/>
    <x v="5"/>
    <n v="8712.7199999999993"/>
    <n v="7841.45"/>
    <n v="871.26999999999953"/>
    <x v="5"/>
    <x v="1868"/>
    <x v="1"/>
    <s v="Mar"/>
  </r>
  <r>
    <s v="CON-20250326-62062"/>
    <x v="3"/>
    <x v="1810"/>
    <x v="1686"/>
    <x v="32"/>
    <x v="13"/>
    <x v="1847"/>
    <x v="8"/>
    <n v="251.97"/>
    <n v="8"/>
    <x v="5"/>
    <n v="2015.76"/>
    <n v="1814.18"/>
    <n v="201.57999999999993"/>
    <x v="2"/>
    <x v="1869"/>
    <x v="1"/>
    <s v="Mar"/>
  </r>
  <r>
    <s v="FLO-20250309-85021"/>
    <x v="7"/>
    <x v="1811"/>
    <x v="1687"/>
    <x v="18"/>
    <x v="10"/>
    <x v="1848"/>
    <x v="7"/>
    <n v="951.3"/>
    <n v="3"/>
    <x v="3"/>
    <n v="2853.9"/>
    <n v="2853.9"/>
    <n v="0"/>
    <x v="3"/>
    <x v="1870"/>
    <x v="1"/>
    <s v="Mar"/>
  </r>
  <r>
    <s v="ACE-20241001-91603"/>
    <x v="4"/>
    <x v="1812"/>
    <x v="1688"/>
    <x v="34"/>
    <x v="13"/>
    <x v="1849"/>
    <x v="21"/>
    <n v="420.05"/>
    <n v="3"/>
    <x v="3"/>
    <n v="1260.1500000000001"/>
    <n v="1260.1500000000001"/>
    <n v="0"/>
    <x v="2"/>
    <x v="1871"/>
    <x v="0"/>
    <s v="Oct"/>
  </r>
  <r>
    <s v="CON-20240731-93696"/>
    <x v="3"/>
    <x v="1813"/>
    <x v="1689"/>
    <x v="4"/>
    <x v="10"/>
    <x v="1850"/>
    <x v="6"/>
    <n v="506.26"/>
    <n v="2"/>
    <x v="3"/>
    <n v="1012.52"/>
    <n v="1012.52"/>
    <n v="0"/>
    <x v="7"/>
    <x v="1872"/>
    <x v="0"/>
    <s v="Jul"/>
  </r>
  <r>
    <s v="COS-20240428-26692"/>
    <x v="8"/>
    <x v="1814"/>
    <x v="1690"/>
    <x v="4"/>
    <x v="15"/>
    <x v="1851"/>
    <x v="17"/>
    <n v="516.32000000000005"/>
    <n v="15"/>
    <x v="7"/>
    <n v="7744.8"/>
    <n v="7512.46"/>
    <n v="232.34000000000015"/>
    <x v="1"/>
    <x v="1873"/>
    <x v="0"/>
    <s v="Apr"/>
  </r>
  <r>
    <s v="HAR-20240531-23123"/>
    <x v="2"/>
    <x v="1815"/>
    <x v="1691"/>
    <x v="36"/>
    <x v="16"/>
    <x v="1852"/>
    <x v="7"/>
    <n v="767.45"/>
    <n v="1"/>
    <x v="0"/>
    <n v="767.45"/>
    <n v="729.08"/>
    <n v="38.370000000000005"/>
    <x v="6"/>
    <x v="1874"/>
    <x v="0"/>
    <s v="May"/>
  </r>
  <r>
    <s v="84-20250415-34000"/>
    <x v="6"/>
    <x v="1816"/>
    <x v="914"/>
    <x v="38"/>
    <x v="1"/>
    <x v="1853"/>
    <x v="4"/>
    <n v="439.71"/>
    <n v="1"/>
    <x v="3"/>
    <n v="439.71"/>
    <n v="439.71"/>
    <n v="0"/>
    <x v="2"/>
    <x v="1875"/>
    <x v="1"/>
    <s v="Apr"/>
  </r>
  <r>
    <s v="DO-20250721-51466"/>
    <x v="0"/>
    <x v="1817"/>
    <x v="1692"/>
    <x v="50"/>
    <x v="20"/>
    <x v="1854"/>
    <x v="15"/>
    <n v="512.70000000000005"/>
    <n v="15"/>
    <x v="1"/>
    <n v="7690.5"/>
    <n v="6536.93"/>
    <n v="1153.5699999999997"/>
    <x v="4"/>
    <x v="1876"/>
    <x v="1"/>
    <s v="Jul"/>
  </r>
  <r>
    <s v="THE-20241107-82343"/>
    <x v="9"/>
    <x v="1818"/>
    <x v="1693"/>
    <x v="15"/>
    <x v="11"/>
    <x v="1855"/>
    <x v="13"/>
    <n v="1552.11"/>
    <n v="2"/>
    <x v="3"/>
    <n v="3104.22"/>
    <n v="3104.22"/>
    <n v="0"/>
    <x v="3"/>
    <x v="1877"/>
    <x v="0"/>
    <s v="Nov"/>
  </r>
  <r>
    <s v="84-20241031-12588"/>
    <x v="6"/>
    <x v="1819"/>
    <x v="1694"/>
    <x v="35"/>
    <x v="2"/>
    <x v="1856"/>
    <x v="2"/>
    <n v="2268.7800000000002"/>
    <n v="40"/>
    <x v="9"/>
    <n v="90751.2"/>
    <n v="88936.18"/>
    <n v="1815.0200000000041"/>
    <x v="1"/>
    <x v="1878"/>
    <x v="0"/>
    <s v="Oct"/>
  </r>
  <r>
    <s v="CON-20240308-73008"/>
    <x v="3"/>
    <x v="1820"/>
    <x v="1695"/>
    <x v="18"/>
    <x v="12"/>
    <x v="1857"/>
    <x v="19"/>
    <n v="626.36"/>
    <n v="4"/>
    <x v="3"/>
    <n v="2505.44"/>
    <n v="2505.44"/>
    <n v="0"/>
    <x v="3"/>
    <x v="1879"/>
    <x v="0"/>
    <s v="Mar"/>
  </r>
  <r>
    <s v="DO-20240227-82706"/>
    <x v="0"/>
    <x v="1821"/>
    <x v="1696"/>
    <x v="48"/>
    <x v="0"/>
    <x v="1858"/>
    <x v="0"/>
    <n v="305.54000000000002"/>
    <n v="15"/>
    <x v="3"/>
    <n v="4583.1000000000004"/>
    <n v="4583.1000000000004"/>
    <n v="0"/>
    <x v="7"/>
    <x v="1880"/>
    <x v="0"/>
    <s v="Feb"/>
  </r>
  <r>
    <s v="CON-20240515-26062"/>
    <x v="3"/>
    <x v="1822"/>
    <x v="1697"/>
    <x v="49"/>
    <x v="12"/>
    <x v="1859"/>
    <x v="16"/>
    <n v="90.65"/>
    <n v="8"/>
    <x v="3"/>
    <n v="725.2"/>
    <n v="725.2"/>
    <n v="0"/>
    <x v="4"/>
    <x v="1881"/>
    <x v="0"/>
    <s v="May"/>
  </r>
  <r>
    <s v="THE-20250121-72453"/>
    <x v="9"/>
    <x v="1451"/>
    <x v="426"/>
    <x v="58"/>
    <x v="2"/>
    <x v="1860"/>
    <x v="8"/>
    <n v="237.84"/>
    <n v="3"/>
    <x v="3"/>
    <n v="713.52"/>
    <n v="713.52"/>
    <n v="0"/>
    <x v="3"/>
    <x v="1882"/>
    <x v="1"/>
    <s v="Jan"/>
  </r>
  <r>
    <s v="DO-20241112-18581"/>
    <x v="0"/>
    <x v="1823"/>
    <x v="1698"/>
    <x v="29"/>
    <x v="19"/>
    <x v="1861"/>
    <x v="5"/>
    <n v="288.44"/>
    <n v="25"/>
    <x v="3"/>
    <n v="7211"/>
    <n v="7211"/>
    <n v="0"/>
    <x v="6"/>
    <x v="1883"/>
    <x v="0"/>
    <s v="Nov"/>
  </r>
  <r>
    <s v="LOW-20250520-92008"/>
    <x v="1"/>
    <x v="1824"/>
    <x v="1699"/>
    <x v="49"/>
    <x v="16"/>
    <x v="1862"/>
    <x v="0"/>
    <n v="2710.82"/>
    <n v="12"/>
    <x v="4"/>
    <n v="32529.84"/>
    <n v="26674.47"/>
    <n v="5855.369999999999"/>
    <x v="5"/>
    <x v="1884"/>
    <x v="1"/>
    <s v="May"/>
  </r>
  <r>
    <s v="FLO-20250716-57973"/>
    <x v="7"/>
    <x v="1825"/>
    <x v="651"/>
    <x v="11"/>
    <x v="10"/>
    <x v="1863"/>
    <x v="14"/>
    <n v="17.579999999999998"/>
    <n v="10"/>
    <x v="13"/>
    <n v="175.8"/>
    <n v="152.94999999999999"/>
    <n v="22.850000000000023"/>
    <x v="6"/>
    <x v="1885"/>
    <x v="1"/>
    <s v="Jul"/>
  </r>
  <r>
    <s v="ACE-20250307-22815"/>
    <x v="4"/>
    <x v="1826"/>
    <x v="1700"/>
    <x v="50"/>
    <x v="0"/>
    <x v="1864"/>
    <x v="14"/>
    <n v="396.93"/>
    <n v="12"/>
    <x v="7"/>
    <n v="4763.16"/>
    <n v="4620.2700000000004"/>
    <n v="142.88999999999942"/>
    <x v="6"/>
    <x v="1886"/>
    <x v="1"/>
    <s v="Mar"/>
  </r>
  <r>
    <s v="MEN-20250414-90528"/>
    <x v="5"/>
    <x v="1827"/>
    <x v="1701"/>
    <x v="41"/>
    <x v="3"/>
    <x v="1865"/>
    <x v="20"/>
    <n v="873.12"/>
    <n v="8"/>
    <x v="3"/>
    <n v="6984.96"/>
    <n v="6984.96"/>
    <n v="0"/>
    <x v="3"/>
    <x v="1887"/>
    <x v="1"/>
    <s v="Apr"/>
  </r>
  <r>
    <s v="84-20240512-67836"/>
    <x v="6"/>
    <x v="1828"/>
    <x v="1702"/>
    <x v="20"/>
    <x v="2"/>
    <x v="1866"/>
    <x v="1"/>
    <n v="1293.04"/>
    <n v="12"/>
    <x v="1"/>
    <n v="15516.48"/>
    <n v="13189.01"/>
    <n v="2327.4699999999993"/>
    <x v="0"/>
    <x v="1888"/>
    <x v="0"/>
    <s v="May"/>
  </r>
  <r>
    <s v="84-20240504-82239"/>
    <x v="6"/>
    <x v="1829"/>
    <x v="1703"/>
    <x v="49"/>
    <x v="0"/>
    <x v="1867"/>
    <x v="12"/>
    <n v="1074.2"/>
    <n v="3"/>
    <x v="3"/>
    <n v="3222.6"/>
    <n v="3222.6"/>
    <n v="0"/>
    <x v="6"/>
    <x v="1889"/>
    <x v="0"/>
    <s v="May"/>
  </r>
  <r>
    <s v="COS-20240905-64992"/>
    <x v="8"/>
    <x v="1830"/>
    <x v="1704"/>
    <x v="22"/>
    <x v="19"/>
    <x v="1868"/>
    <x v="9"/>
    <n v="50.67"/>
    <n v="50"/>
    <x v="1"/>
    <n v="2533.5"/>
    <n v="2153.4699999999998"/>
    <n v="380.0300000000002"/>
    <x v="5"/>
    <x v="1890"/>
    <x v="0"/>
    <s v="Sep"/>
  </r>
  <r>
    <s v="FLO-20250707-58972"/>
    <x v="7"/>
    <x v="1831"/>
    <x v="1705"/>
    <x v="51"/>
    <x v="10"/>
    <x v="1869"/>
    <x v="0"/>
    <n v="390.81"/>
    <n v="2"/>
    <x v="3"/>
    <n v="781.62"/>
    <n v="781.62"/>
    <n v="0"/>
    <x v="3"/>
    <x v="1891"/>
    <x v="1"/>
    <s v="Jul"/>
  </r>
  <r>
    <s v="HAR-20240623-53674"/>
    <x v="2"/>
    <x v="1832"/>
    <x v="1706"/>
    <x v="15"/>
    <x v="14"/>
    <x v="1870"/>
    <x v="3"/>
    <n v="62.53"/>
    <n v="12"/>
    <x v="1"/>
    <n v="750.36"/>
    <n v="637.80999999999995"/>
    <n v="112.55000000000007"/>
    <x v="6"/>
    <x v="1892"/>
    <x v="0"/>
    <s v="Jun"/>
  </r>
  <r>
    <s v="WAL-20240227-65436"/>
    <x v="10"/>
    <x v="1833"/>
    <x v="1707"/>
    <x v="6"/>
    <x v="14"/>
    <x v="1871"/>
    <x v="21"/>
    <n v="4.3099999999999996"/>
    <n v="341"/>
    <x v="17"/>
    <n v="1469.71"/>
    <n v="1028.8"/>
    <n v="440.91000000000008"/>
    <x v="5"/>
    <x v="1893"/>
    <x v="0"/>
    <s v="Feb"/>
  </r>
  <r>
    <s v="MEN-20240905-14555"/>
    <x v="5"/>
    <x v="1834"/>
    <x v="1708"/>
    <x v="51"/>
    <x v="18"/>
    <x v="1872"/>
    <x v="8"/>
    <n v="263.63"/>
    <n v="2"/>
    <x v="3"/>
    <n v="527.26"/>
    <n v="527.26"/>
    <n v="0"/>
    <x v="7"/>
    <x v="1894"/>
    <x v="0"/>
    <s v="Sep"/>
  </r>
  <r>
    <s v="CON-20250601-29567"/>
    <x v="3"/>
    <x v="1835"/>
    <x v="1709"/>
    <x v="5"/>
    <x v="5"/>
    <x v="1873"/>
    <x v="18"/>
    <n v="211.68"/>
    <n v="75"/>
    <x v="3"/>
    <n v="15876"/>
    <n v="15876"/>
    <n v="0"/>
    <x v="4"/>
    <x v="1895"/>
    <x v="1"/>
    <s v="Jun"/>
  </r>
  <r>
    <s v="LOW-20240731-39798"/>
    <x v="1"/>
    <x v="1836"/>
    <x v="1710"/>
    <x v="53"/>
    <x v="16"/>
    <x v="1874"/>
    <x v="14"/>
    <n v="239.9"/>
    <n v="10"/>
    <x v="1"/>
    <n v="2399"/>
    <n v="2039.15"/>
    <n v="359.84999999999991"/>
    <x v="3"/>
    <x v="1896"/>
    <x v="0"/>
    <s v="Jul"/>
  </r>
  <r>
    <s v="84-20250107-24752"/>
    <x v="6"/>
    <x v="1837"/>
    <x v="1711"/>
    <x v="58"/>
    <x v="17"/>
    <x v="1875"/>
    <x v="5"/>
    <n v="39.04"/>
    <n v="6"/>
    <x v="9"/>
    <n v="234.24"/>
    <n v="229.56"/>
    <n v="4.6800000000000068"/>
    <x v="2"/>
    <x v="1897"/>
    <x v="1"/>
    <s v="Jan"/>
  </r>
  <r>
    <s v="FLO-20250112-42101"/>
    <x v="7"/>
    <x v="1838"/>
    <x v="1712"/>
    <x v="22"/>
    <x v="19"/>
    <x v="1876"/>
    <x v="12"/>
    <n v="724.44"/>
    <n v="1"/>
    <x v="3"/>
    <n v="724.44"/>
    <n v="724.44"/>
    <n v="0"/>
    <x v="2"/>
    <x v="1898"/>
    <x v="1"/>
    <s v="Jan"/>
  </r>
  <r>
    <s v="THE-20250803-73882"/>
    <x v="9"/>
    <x v="1839"/>
    <x v="1713"/>
    <x v="57"/>
    <x v="2"/>
    <x v="1877"/>
    <x v="8"/>
    <n v="2064.5300000000002"/>
    <n v="12"/>
    <x v="6"/>
    <n v="24774.36"/>
    <n v="19819.490000000002"/>
    <n v="4954.869999999999"/>
    <x v="1"/>
    <x v="1899"/>
    <x v="1"/>
    <s v="Aug"/>
  </r>
  <r>
    <s v="84-20240630-14829"/>
    <x v="6"/>
    <x v="1840"/>
    <x v="1714"/>
    <x v="43"/>
    <x v="4"/>
    <x v="1878"/>
    <x v="15"/>
    <n v="246.65"/>
    <n v="1"/>
    <x v="3"/>
    <n v="246.65"/>
    <n v="246.65"/>
    <n v="0"/>
    <x v="5"/>
    <x v="1900"/>
    <x v="0"/>
    <s v="Jun"/>
  </r>
  <r>
    <s v="HAR-20240702-57550"/>
    <x v="2"/>
    <x v="1841"/>
    <x v="1715"/>
    <x v="25"/>
    <x v="11"/>
    <x v="1879"/>
    <x v="17"/>
    <n v="342.37"/>
    <n v="2"/>
    <x v="3"/>
    <n v="684.74"/>
    <n v="684.74"/>
    <n v="0"/>
    <x v="2"/>
    <x v="1901"/>
    <x v="0"/>
    <s v="Jul"/>
  </r>
  <r>
    <s v="FLO-20250706-78368"/>
    <x v="7"/>
    <x v="1842"/>
    <x v="1716"/>
    <x v="53"/>
    <x v="13"/>
    <x v="1880"/>
    <x v="1"/>
    <n v="265.24"/>
    <n v="3"/>
    <x v="9"/>
    <n v="795.72"/>
    <n v="779.81"/>
    <n v="15.910000000000082"/>
    <x v="5"/>
    <x v="1902"/>
    <x v="1"/>
    <s v="Jul"/>
  </r>
  <r>
    <s v="LOW-20240814-59636"/>
    <x v="1"/>
    <x v="1843"/>
    <x v="1106"/>
    <x v="43"/>
    <x v="8"/>
    <x v="1881"/>
    <x v="21"/>
    <n v="402.24"/>
    <n v="15"/>
    <x v="5"/>
    <n v="6033.6"/>
    <n v="5430.24"/>
    <n v="603.36000000000058"/>
    <x v="0"/>
    <x v="1903"/>
    <x v="0"/>
    <s v="Aug"/>
  </r>
  <r>
    <s v="HAR-20241008-46691"/>
    <x v="2"/>
    <x v="1844"/>
    <x v="1717"/>
    <x v="0"/>
    <x v="9"/>
    <x v="1882"/>
    <x v="18"/>
    <n v="35.78"/>
    <n v="2"/>
    <x v="3"/>
    <n v="71.56"/>
    <n v="71.56"/>
    <n v="0"/>
    <x v="0"/>
    <x v="1904"/>
    <x v="0"/>
    <s v="Oct"/>
  </r>
  <r>
    <s v="THE-20250607-75584"/>
    <x v="9"/>
    <x v="1845"/>
    <x v="1718"/>
    <x v="39"/>
    <x v="6"/>
    <x v="1883"/>
    <x v="2"/>
    <n v="392.06"/>
    <n v="20"/>
    <x v="1"/>
    <n v="7841.2"/>
    <n v="6665.02"/>
    <n v="1176.1799999999994"/>
    <x v="0"/>
    <x v="1905"/>
    <x v="1"/>
    <s v="Jun"/>
  </r>
  <r>
    <s v="WAL-20250712-63794"/>
    <x v="10"/>
    <x v="1846"/>
    <x v="1719"/>
    <x v="51"/>
    <x v="20"/>
    <x v="1884"/>
    <x v="20"/>
    <n v="90.83"/>
    <n v="15"/>
    <x v="1"/>
    <n v="1362.45"/>
    <n v="1158.08"/>
    <n v="204.37000000000012"/>
    <x v="3"/>
    <x v="1906"/>
    <x v="1"/>
    <s v="Jul"/>
  </r>
  <r>
    <s v="COS-20240710-96839"/>
    <x v="8"/>
    <x v="1847"/>
    <x v="1720"/>
    <x v="31"/>
    <x v="1"/>
    <x v="1885"/>
    <x v="9"/>
    <n v="529.09"/>
    <n v="2"/>
    <x v="3"/>
    <n v="1058.18"/>
    <n v="1058.18"/>
    <n v="0"/>
    <x v="0"/>
    <x v="1907"/>
    <x v="0"/>
    <s v="Jul"/>
  </r>
  <r>
    <s v="THE-20250406-65378"/>
    <x v="9"/>
    <x v="1848"/>
    <x v="1721"/>
    <x v="50"/>
    <x v="20"/>
    <x v="1886"/>
    <x v="10"/>
    <n v="458.94"/>
    <n v="15"/>
    <x v="13"/>
    <n v="6884.1"/>
    <n v="5989.17"/>
    <n v="894.93000000000029"/>
    <x v="4"/>
    <x v="1908"/>
    <x v="1"/>
    <s v="Apr"/>
  </r>
  <r>
    <s v="HAR-20250224-70820"/>
    <x v="2"/>
    <x v="8"/>
    <x v="8"/>
    <x v="8"/>
    <x v="16"/>
    <x v="1887"/>
    <x v="21"/>
    <n v="540.72"/>
    <n v="15"/>
    <x v="3"/>
    <n v="8110.8"/>
    <n v="8110.8"/>
    <n v="0"/>
    <x v="5"/>
    <x v="1909"/>
    <x v="1"/>
    <s v="Feb"/>
  </r>
  <r>
    <s v="84-20241202-79259"/>
    <x v="6"/>
    <x v="1849"/>
    <x v="1722"/>
    <x v="28"/>
    <x v="15"/>
    <x v="1888"/>
    <x v="1"/>
    <n v="652.82000000000005"/>
    <n v="15"/>
    <x v="7"/>
    <n v="9792.2999999999993"/>
    <n v="9498.5300000000007"/>
    <n v="293.76999999999862"/>
    <x v="0"/>
    <x v="1910"/>
    <x v="0"/>
    <s v="Dec"/>
  </r>
  <r>
    <s v="CON-20250317-45063"/>
    <x v="3"/>
    <x v="1850"/>
    <x v="1723"/>
    <x v="38"/>
    <x v="12"/>
    <x v="1889"/>
    <x v="6"/>
    <n v="5.47"/>
    <n v="229"/>
    <x v="2"/>
    <n v="1252.6300000000001"/>
    <n v="939.47"/>
    <n v="313.16000000000008"/>
    <x v="7"/>
    <x v="1911"/>
    <x v="1"/>
    <s v="Mar"/>
  </r>
  <r>
    <s v="CON-20241008-77514"/>
    <x v="3"/>
    <x v="1851"/>
    <x v="1724"/>
    <x v="58"/>
    <x v="11"/>
    <x v="1890"/>
    <x v="7"/>
    <n v="76.16"/>
    <n v="8"/>
    <x v="3"/>
    <n v="609.28"/>
    <n v="609.28"/>
    <n v="0"/>
    <x v="5"/>
    <x v="1912"/>
    <x v="0"/>
    <s v="Oct"/>
  </r>
  <r>
    <s v="ACE-20250428-74570"/>
    <x v="4"/>
    <x v="1852"/>
    <x v="1596"/>
    <x v="55"/>
    <x v="11"/>
    <x v="1891"/>
    <x v="4"/>
    <n v="1475.09"/>
    <n v="60"/>
    <x v="2"/>
    <n v="88505.4"/>
    <n v="66379.05"/>
    <n v="22126.349999999991"/>
    <x v="6"/>
    <x v="1913"/>
    <x v="1"/>
    <s v="Apr"/>
  </r>
  <r>
    <s v="THE-20250127-93386"/>
    <x v="9"/>
    <x v="1853"/>
    <x v="1371"/>
    <x v="47"/>
    <x v="15"/>
    <x v="60"/>
    <x v="9"/>
    <n v="3932.41"/>
    <n v="30"/>
    <x v="1"/>
    <n v="117972.3"/>
    <n v="100276.46"/>
    <n v="17695.839999999997"/>
    <x v="4"/>
    <x v="1914"/>
    <x v="1"/>
    <s v="Jan"/>
  </r>
  <r>
    <s v="THE-20240823-26310"/>
    <x v="9"/>
    <x v="1854"/>
    <x v="1725"/>
    <x v="37"/>
    <x v="17"/>
    <x v="1892"/>
    <x v="12"/>
    <n v="2366.42"/>
    <n v="1"/>
    <x v="3"/>
    <n v="2366.42"/>
    <n v="2366.42"/>
    <n v="0"/>
    <x v="7"/>
    <x v="1915"/>
    <x v="0"/>
    <s v="Aug"/>
  </r>
  <r>
    <s v="FLO-20240627-16421"/>
    <x v="7"/>
    <x v="1855"/>
    <x v="1726"/>
    <x v="2"/>
    <x v="7"/>
    <x v="1893"/>
    <x v="13"/>
    <n v="2988.2"/>
    <n v="25"/>
    <x v="5"/>
    <n v="74705"/>
    <n v="67234.5"/>
    <n v="7470.5"/>
    <x v="1"/>
    <x v="1916"/>
    <x v="0"/>
    <s v="Jun"/>
  </r>
  <r>
    <s v="COS-20250607-78532"/>
    <x v="8"/>
    <x v="1856"/>
    <x v="1727"/>
    <x v="58"/>
    <x v="19"/>
    <x v="1894"/>
    <x v="0"/>
    <n v="18.05"/>
    <n v="60"/>
    <x v="4"/>
    <n v="1083"/>
    <n v="888.06"/>
    <n v="194.94000000000005"/>
    <x v="1"/>
    <x v="1917"/>
    <x v="1"/>
    <s v="Jun"/>
  </r>
  <r>
    <s v="ACE-20241114-63888"/>
    <x v="4"/>
    <x v="1857"/>
    <x v="1728"/>
    <x v="7"/>
    <x v="3"/>
    <x v="1895"/>
    <x v="0"/>
    <n v="2044.51"/>
    <n v="5"/>
    <x v="0"/>
    <n v="10222.549999999999"/>
    <n v="9711.42"/>
    <n v="511.1299999999992"/>
    <x v="3"/>
    <x v="1918"/>
    <x v="0"/>
    <s v="Nov"/>
  </r>
  <r>
    <s v="DO-20250418-41225"/>
    <x v="0"/>
    <x v="1858"/>
    <x v="1729"/>
    <x v="27"/>
    <x v="14"/>
    <x v="1896"/>
    <x v="4"/>
    <n v="1756.2"/>
    <n v="2"/>
    <x v="3"/>
    <n v="3512.4"/>
    <n v="3512.4"/>
    <n v="0"/>
    <x v="6"/>
    <x v="1919"/>
    <x v="1"/>
    <s v="Apr"/>
  </r>
  <r>
    <s v="COS-20241003-60596"/>
    <x v="8"/>
    <x v="1859"/>
    <x v="1111"/>
    <x v="17"/>
    <x v="12"/>
    <x v="1897"/>
    <x v="5"/>
    <n v="6"/>
    <n v="380"/>
    <x v="1"/>
    <n v="2280"/>
    <n v="1938"/>
    <n v="342"/>
    <x v="1"/>
    <x v="1920"/>
    <x v="0"/>
    <s v="Oct"/>
  </r>
  <r>
    <s v="84-20250804-33851"/>
    <x v="6"/>
    <x v="1860"/>
    <x v="1730"/>
    <x v="6"/>
    <x v="1"/>
    <x v="1898"/>
    <x v="14"/>
    <n v="1795.3"/>
    <n v="5"/>
    <x v="3"/>
    <n v="8976.5"/>
    <n v="8976.5"/>
    <n v="0"/>
    <x v="2"/>
    <x v="1921"/>
    <x v="1"/>
    <s v="Aug"/>
  </r>
  <r>
    <s v="THE-20240516-61992"/>
    <x v="9"/>
    <x v="1861"/>
    <x v="1731"/>
    <x v="15"/>
    <x v="12"/>
    <x v="1899"/>
    <x v="13"/>
    <n v="153.97999999999999"/>
    <n v="1"/>
    <x v="0"/>
    <n v="153.97999999999999"/>
    <n v="146.28"/>
    <n v="7.6999999999999886"/>
    <x v="1"/>
    <x v="1922"/>
    <x v="0"/>
    <s v="May"/>
  </r>
  <r>
    <s v="FLO-20250228-73021"/>
    <x v="7"/>
    <x v="1862"/>
    <x v="1732"/>
    <x v="57"/>
    <x v="11"/>
    <x v="1900"/>
    <x v="18"/>
    <n v="20.75"/>
    <n v="10"/>
    <x v="7"/>
    <n v="207.5"/>
    <n v="201.28"/>
    <n v="6.2199999999999989"/>
    <x v="5"/>
    <x v="1923"/>
    <x v="1"/>
    <s v="Feb"/>
  </r>
  <r>
    <s v="THE-20240227-88300"/>
    <x v="9"/>
    <x v="1863"/>
    <x v="1733"/>
    <x v="27"/>
    <x v="5"/>
    <x v="1901"/>
    <x v="7"/>
    <n v="1263.17"/>
    <n v="1"/>
    <x v="3"/>
    <n v="1263.17"/>
    <n v="1263.17"/>
    <n v="0"/>
    <x v="4"/>
    <x v="1924"/>
    <x v="0"/>
    <s v="Feb"/>
  </r>
  <r>
    <s v="LOW-20240512-75632"/>
    <x v="1"/>
    <x v="1864"/>
    <x v="1734"/>
    <x v="41"/>
    <x v="0"/>
    <x v="1902"/>
    <x v="16"/>
    <n v="646.92999999999995"/>
    <n v="20"/>
    <x v="6"/>
    <n v="12938.6"/>
    <n v="10350.879999999999"/>
    <n v="2587.7200000000012"/>
    <x v="0"/>
    <x v="1925"/>
    <x v="0"/>
    <s v="May"/>
  </r>
  <r>
    <s v="LOW-20241220-10271"/>
    <x v="1"/>
    <x v="1865"/>
    <x v="1735"/>
    <x v="40"/>
    <x v="3"/>
    <x v="1903"/>
    <x v="19"/>
    <n v="882.83"/>
    <n v="50"/>
    <x v="3"/>
    <n v="44141.5"/>
    <n v="44141.5"/>
    <n v="0"/>
    <x v="7"/>
    <x v="1926"/>
    <x v="0"/>
    <s v="Dec"/>
  </r>
  <r>
    <s v="LOW-20240901-51951"/>
    <x v="1"/>
    <x v="1866"/>
    <x v="1736"/>
    <x v="25"/>
    <x v="19"/>
    <x v="1904"/>
    <x v="18"/>
    <n v="473.64"/>
    <n v="50"/>
    <x v="3"/>
    <n v="23682"/>
    <n v="23682"/>
    <n v="0"/>
    <x v="4"/>
    <x v="1927"/>
    <x v="0"/>
    <s v="Sep"/>
  </r>
  <r>
    <s v="DO-20250621-44430"/>
    <x v="0"/>
    <x v="1867"/>
    <x v="1737"/>
    <x v="47"/>
    <x v="19"/>
    <x v="1905"/>
    <x v="4"/>
    <n v="1135.69"/>
    <n v="60"/>
    <x v="11"/>
    <n v="68141.399999999994"/>
    <n v="49061.81"/>
    <n v="19079.589999999997"/>
    <x v="1"/>
    <x v="1928"/>
    <x v="1"/>
    <s v="Jun"/>
  </r>
  <r>
    <s v="MEN-20240925-33223"/>
    <x v="5"/>
    <x v="1868"/>
    <x v="1215"/>
    <x v="36"/>
    <x v="2"/>
    <x v="1906"/>
    <x v="7"/>
    <n v="586.54"/>
    <n v="3"/>
    <x v="7"/>
    <n v="1759.62"/>
    <n v="1706.83"/>
    <n v="52.789999999999964"/>
    <x v="0"/>
    <x v="1929"/>
    <x v="0"/>
    <s v="Sep"/>
  </r>
  <r>
    <s v="84-20240629-92491"/>
    <x v="6"/>
    <x v="1869"/>
    <x v="1738"/>
    <x v="20"/>
    <x v="8"/>
    <x v="1907"/>
    <x v="19"/>
    <n v="1361.31"/>
    <n v="4"/>
    <x v="3"/>
    <n v="5445.24"/>
    <n v="5445.24"/>
    <n v="0"/>
    <x v="0"/>
    <x v="1930"/>
    <x v="0"/>
    <s v="Jun"/>
  </r>
  <r>
    <s v="84-20250628-37163"/>
    <x v="6"/>
    <x v="1870"/>
    <x v="1739"/>
    <x v="14"/>
    <x v="4"/>
    <x v="1908"/>
    <x v="17"/>
    <n v="4350.41"/>
    <n v="1"/>
    <x v="3"/>
    <n v="4350.41"/>
    <n v="4350.41"/>
    <n v="0"/>
    <x v="2"/>
    <x v="1931"/>
    <x v="1"/>
    <s v="Jun"/>
  </r>
  <r>
    <s v="MEN-20241105-66389"/>
    <x v="5"/>
    <x v="1871"/>
    <x v="1740"/>
    <x v="39"/>
    <x v="11"/>
    <x v="1909"/>
    <x v="8"/>
    <n v="645.29"/>
    <n v="3"/>
    <x v="9"/>
    <n v="1935.87"/>
    <n v="1897.15"/>
    <n v="38.7199999999998"/>
    <x v="0"/>
    <x v="1932"/>
    <x v="0"/>
    <s v="Nov"/>
  </r>
  <r>
    <s v="FLO-20240302-28199"/>
    <x v="7"/>
    <x v="1872"/>
    <x v="1741"/>
    <x v="7"/>
    <x v="20"/>
    <x v="1910"/>
    <x v="4"/>
    <n v="2.11"/>
    <n v="51"/>
    <x v="3"/>
    <n v="107.61"/>
    <n v="107.61"/>
    <n v="0"/>
    <x v="4"/>
    <x v="1933"/>
    <x v="0"/>
    <s v="Mar"/>
  </r>
  <r>
    <s v="LOW-20250523-16853"/>
    <x v="1"/>
    <x v="1873"/>
    <x v="1742"/>
    <x v="21"/>
    <x v="7"/>
    <x v="1911"/>
    <x v="2"/>
    <n v="374.97"/>
    <n v="5"/>
    <x v="3"/>
    <n v="1874.85"/>
    <n v="1874.85"/>
    <n v="0"/>
    <x v="2"/>
    <x v="1934"/>
    <x v="1"/>
    <s v="May"/>
  </r>
  <r>
    <s v="WAL-20250405-40397"/>
    <x v="10"/>
    <x v="1874"/>
    <x v="1577"/>
    <x v="43"/>
    <x v="11"/>
    <x v="60"/>
    <x v="11"/>
    <n v="362.11"/>
    <n v="3"/>
    <x v="9"/>
    <n v="1086.33"/>
    <n v="1064.5999999999999"/>
    <n v="21.730000000000018"/>
    <x v="1"/>
    <x v="1935"/>
    <x v="1"/>
    <s v="Apr"/>
  </r>
  <r>
    <s v="MEN-20250202-56204"/>
    <x v="5"/>
    <x v="1875"/>
    <x v="1743"/>
    <x v="30"/>
    <x v="4"/>
    <x v="1912"/>
    <x v="0"/>
    <n v="920.14"/>
    <n v="8"/>
    <x v="3"/>
    <n v="7361.12"/>
    <n v="7361.12"/>
    <n v="0"/>
    <x v="7"/>
    <x v="1936"/>
    <x v="1"/>
    <s v="Feb"/>
  </r>
  <r>
    <s v="THE-20241211-63592"/>
    <x v="11"/>
    <x v="1876"/>
    <x v="1744"/>
    <x v="4"/>
    <x v="10"/>
    <x v="1913"/>
    <x v="14"/>
    <n v="221.33"/>
    <n v="8"/>
    <x v="5"/>
    <n v="1770.64"/>
    <n v="1593.58"/>
    <n v="177.06000000000017"/>
    <x v="2"/>
    <x v="1937"/>
    <x v="0"/>
    <s v="Dec"/>
  </r>
  <r>
    <s v="HAR-20240601-25518"/>
    <x v="2"/>
    <x v="1877"/>
    <x v="1745"/>
    <x v="54"/>
    <x v="16"/>
    <x v="1914"/>
    <x v="3"/>
    <n v="2.69"/>
    <n v="274"/>
    <x v="10"/>
    <n v="737.06"/>
    <n v="611.76"/>
    <n v="125.29999999999995"/>
    <x v="0"/>
    <x v="1938"/>
    <x v="0"/>
    <s v="Jun"/>
  </r>
  <r>
    <s v="84-20250126-13810"/>
    <x v="6"/>
    <x v="1878"/>
    <x v="1746"/>
    <x v="44"/>
    <x v="3"/>
    <x v="1915"/>
    <x v="14"/>
    <n v="395.02"/>
    <n v="15"/>
    <x v="5"/>
    <n v="5925.3"/>
    <n v="5332.77"/>
    <n v="592.52999999999975"/>
    <x v="1"/>
    <x v="1939"/>
    <x v="1"/>
    <s v="Jan"/>
  </r>
  <r>
    <s v="WAL-20241001-24439"/>
    <x v="10"/>
    <x v="1879"/>
    <x v="1747"/>
    <x v="57"/>
    <x v="2"/>
    <x v="1916"/>
    <x v="11"/>
    <n v="301.52"/>
    <n v="8"/>
    <x v="5"/>
    <n v="2412.16"/>
    <n v="2170.94"/>
    <n v="241.2199999999998"/>
    <x v="3"/>
    <x v="1940"/>
    <x v="0"/>
    <s v="Oct"/>
  </r>
  <r>
    <s v="ACE-20250801-25580"/>
    <x v="4"/>
    <x v="1880"/>
    <x v="1748"/>
    <x v="32"/>
    <x v="16"/>
    <x v="1917"/>
    <x v="11"/>
    <n v="695.29"/>
    <n v="40"/>
    <x v="3"/>
    <n v="27811.599999999999"/>
    <n v="27811.599999999999"/>
    <n v="0"/>
    <x v="0"/>
    <x v="1941"/>
    <x v="1"/>
    <s v="Aug"/>
  </r>
  <r>
    <s v="WAL-20240821-93770"/>
    <x v="10"/>
    <x v="8"/>
    <x v="8"/>
    <x v="8"/>
    <x v="4"/>
    <x v="1918"/>
    <x v="21"/>
    <n v="1079.4000000000001"/>
    <n v="6"/>
    <x v="3"/>
    <n v="6476.4"/>
    <n v="6476.4"/>
    <n v="0"/>
    <x v="1"/>
    <x v="1942"/>
    <x v="0"/>
    <s v="Aug"/>
  </r>
  <r>
    <s v="THE-20240516-52367"/>
    <x v="9"/>
    <x v="1881"/>
    <x v="1749"/>
    <x v="25"/>
    <x v="18"/>
    <x v="1919"/>
    <x v="14"/>
    <n v="2654.64"/>
    <n v="2"/>
    <x v="3"/>
    <n v="5309.28"/>
    <n v="5309.28"/>
    <n v="0"/>
    <x v="4"/>
    <x v="1943"/>
    <x v="0"/>
    <s v="May"/>
  </r>
  <r>
    <s v="DO-20240422-27805"/>
    <x v="0"/>
    <x v="1882"/>
    <x v="1750"/>
    <x v="38"/>
    <x v="8"/>
    <x v="1920"/>
    <x v="11"/>
    <n v="35.28"/>
    <n v="25"/>
    <x v="1"/>
    <n v="882"/>
    <n v="749.7"/>
    <n v="132.29999999999995"/>
    <x v="1"/>
    <x v="1944"/>
    <x v="0"/>
    <s v="Apr"/>
  </r>
  <r>
    <s v="DO-20250807-11811"/>
    <x v="0"/>
    <x v="1883"/>
    <x v="769"/>
    <x v="9"/>
    <x v="13"/>
    <x v="1921"/>
    <x v="12"/>
    <n v="392.11"/>
    <n v="30"/>
    <x v="3"/>
    <n v="11763.3"/>
    <n v="11763.3"/>
    <n v="0"/>
    <x v="7"/>
    <x v="1945"/>
    <x v="1"/>
    <s v="Aug"/>
  </r>
  <r>
    <s v="COS-20240331-94289"/>
    <x v="8"/>
    <x v="1884"/>
    <x v="1751"/>
    <x v="25"/>
    <x v="0"/>
    <x v="1922"/>
    <x v="3"/>
    <n v="593.27"/>
    <n v="50"/>
    <x v="15"/>
    <n v="29663.5"/>
    <n v="21654.35"/>
    <n v="8009.1500000000015"/>
    <x v="0"/>
    <x v="1946"/>
    <x v="0"/>
    <s v="Mar"/>
  </r>
  <r>
    <s v="WAL-20240329-28909"/>
    <x v="10"/>
    <x v="1885"/>
    <x v="1452"/>
    <x v="45"/>
    <x v="5"/>
    <x v="1923"/>
    <x v="3"/>
    <n v="614.46"/>
    <n v="2"/>
    <x v="3"/>
    <n v="1228.92"/>
    <n v="1228.92"/>
    <n v="0"/>
    <x v="2"/>
    <x v="1947"/>
    <x v="0"/>
    <s v="Mar"/>
  </r>
  <r>
    <s v="HAR-20240613-28948"/>
    <x v="2"/>
    <x v="1886"/>
    <x v="1752"/>
    <x v="17"/>
    <x v="19"/>
    <x v="1924"/>
    <x v="4"/>
    <n v="115.6"/>
    <n v="8"/>
    <x v="3"/>
    <n v="924.8"/>
    <n v="924.8"/>
    <n v="0"/>
    <x v="4"/>
    <x v="1948"/>
    <x v="0"/>
    <s v="Jun"/>
  </r>
  <r>
    <s v="84-20250209-60554"/>
    <x v="6"/>
    <x v="1887"/>
    <x v="1753"/>
    <x v="22"/>
    <x v="16"/>
    <x v="1925"/>
    <x v="10"/>
    <n v="126.3"/>
    <n v="20"/>
    <x v="1"/>
    <n v="2526"/>
    <n v="2147.1"/>
    <n v="378.90000000000009"/>
    <x v="4"/>
    <x v="1949"/>
    <x v="1"/>
    <s v="Feb"/>
  </r>
  <r>
    <s v="COS-20241212-41191"/>
    <x v="8"/>
    <x v="1888"/>
    <x v="1754"/>
    <x v="12"/>
    <x v="19"/>
    <x v="1926"/>
    <x v="2"/>
    <n v="2.82"/>
    <n v="367"/>
    <x v="17"/>
    <n v="1034.94"/>
    <n v="724.46"/>
    <n v="310.48"/>
    <x v="1"/>
    <x v="1950"/>
    <x v="0"/>
    <s v="Dec"/>
  </r>
  <r>
    <s v="LOW-20250220-55038"/>
    <x v="1"/>
    <x v="1889"/>
    <x v="403"/>
    <x v="59"/>
    <x v="2"/>
    <x v="1927"/>
    <x v="18"/>
    <n v="57.99"/>
    <n v="1"/>
    <x v="7"/>
    <n v="57.99"/>
    <n v="56.25"/>
    <n v="1.740000000000002"/>
    <x v="1"/>
    <x v="1951"/>
    <x v="1"/>
    <s v="Feb"/>
  </r>
  <r>
    <s v="WAL-20250529-83681"/>
    <x v="10"/>
    <x v="1890"/>
    <x v="1755"/>
    <x v="37"/>
    <x v="13"/>
    <x v="1928"/>
    <x v="10"/>
    <n v="594.87"/>
    <n v="40"/>
    <x v="17"/>
    <n v="23794.799999999999"/>
    <n v="16656.36"/>
    <n v="7138.4399999999987"/>
    <x v="7"/>
    <x v="1952"/>
    <x v="1"/>
    <s v="May"/>
  </r>
  <r>
    <s v="HAR-20241111-15201"/>
    <x v="2"/>
    <x v="1891"/>
    <x v="1756"/>
    <x v="44"/>
    <x v="19"/>
    <x v="1929"/>
    <x v="13"/>
    <n v="47.18"/>
    <n v="3"/>
    <x v="3"/>
    <n v="141.54"/>
    <n v="141.54"/>
    <n v="0"/>
    <x v="6"/>
    <x v="1953"/>
    <x v="0"/>
    <s v="Nov"/>
  </r>
  <r>
    <s v="FLO-20240509-81231"/>
    <x v="7"/>
    <x v="1892"/>
    <x v="1757"/>
    <x v="40"/>
    <x v="17"/>
    <x v="1930"/>
    <x v="17"/>
    <n v="45.67"/>
    <n v="2"/>
    <x v="3"/>
    <n v="91.34"/>
    <n v="91.34"/>
    <n v="0"/>
    <x v="0"/>
    <x v="1954"/>
    <x v="0"/>
    <s v="May"/>
  </r>
  <r>
    <s v="FLO-20250511-41486"/>
    <x v="7"/>
    <x v="1893"/>
    <x v="176"/>
    <x v="47"/>
    <x v="14"/>
    <x v="1931"/>
    <x v="9"/>
    <n v="854.16"/>
    <n v="1"/>
    <x v="3"/>
    <n v="854.16"/>
    <n v="854.16"/>
    <n v="0"/>
    <x v="2"/>
    <x v="1955"/>
    <x v="1"/>
    <s v="May"/>
  </r>
  <r>
    <s v="WAL-20250224-31228"/>
    <x v="10"/>
    <x v="1894"/>
    <x v="1758"/>
    <x v="10"/>
    <x v="1"/>
    <x v="1932"/>
    <x v="5"/>
    <n v="2.88"/>
    <n v="324"/>
    <x v="3"/>
    <n v="933.12"/>
    <n v="933.12"/>
    <n v="0"/>
    <x v="2"/>
    <x v="1956"/>
    <x v="1"/>
    <s v="Feb"/>
  </r>
  <r>
    <s v="THE-20240721-15217"/>
    <x v="9"/>
    <x v="1895"/>
    <x v="1759"/>
    <x v="10"/>
    <x v="8"/>
    <x v="1933"/>
    <x v="21"/>
    <n v="152.86000000000001"/>
    <n v="4"/>
    <x v="3"/>
    <n v="611.44000000000005"/>
    <n v="611.44000000000005"/>
    <n v="0"/>
    <x v="5"/>
    <x v="1957"/>
    <x v="0"/>
    <s v="Jul"/>
  </r>
  <r>
    <s v="CON-20250118-29882"/>
    <x v="3"/>
    <x v="1896"/>
    <x v="1760"/>
    <x v="19"/>
    <x v="2"/>
    <x v="1934"/>
    <x v="21"/>
    <n v="478.22"/>
    <n v="1"/>
    <x v="3"/>
    <n v="478.22"/>
    <n v="478.22"/>
    <n v="0"/>
    <x v="2"/>
    <x v="1958"/>
    <x v="1"/>
    <s v="Jan"/>
  </r>
  <r>
    <s v="THE-20240821-40467"/>
    <x v="9"/>
    <x v="1897"/>
    <x v="1761"/>
    <x v="7"/>
    <x v="9"/>
    <x v="1935"/>
    <x v="2"/>
    <n v="797.99"/>
    <n v="2"/>
    <x v="3"/>
    <n v="1595.98"/>
    <n v="1595.98"/>
    <n v="0"/>
    <x v="4"/>
    <x v="1959"/>
    <x v="0"/>
    <s v="Aug"/>
  </r>
  <r>
    <s v="THE-20250130-85806"/>
    <x v="9"/>
    <x v="1898"/>
    <x v="1762"/>
    <x v="42"/>
    <x v="4"/>
    <x v="1936"/>
    <x v="6"/>
    <n v="2.0299999999999998"/>
    <n v="79"/>
    <x v="1"/>
    <n v="160.37"/>
    <n v="136.31"/>
    <n v="24.060000000000002"/>
    <x v="3"/>
    <x v="1960"/>
    <x v="1"/>
    <s v="Jan"/>
  </r>
  <r>
    <s v="FLO-20240630-10912"/>
    <x v="11"/>
    <x v="1899"/>
    <x v="1763"/>
    <x v="16"/>
    <x v="15"/>
    <x v="1937"/>
    <x v="5"/>
    <n v="610.74"/>
    <n v="12"/>
    <x v="0"/>
    <n v="7328.88"/>
    <n v="6962.44"/>
    <n v="366.44000000000051"/>
    <x v="1"/>
    <x v="1961"/>
    <x v="0"/>
    <s v="Jun"/>
  </r>
  <r>
    <s v="MEN-20241202-85359"/>
    <x v="5"/>
    <x v="1900"/>
    <x v="1764"/>
    <x v="47"/>
    <x v="7"/>
    <x v="1938"/>
    <x v="11"/>
    <n v="331.08"/>
    <n v="6"/>
    <x v="1"/>
    <n v="1986.48"/>
    <n v="1688.51"/>
    <n v="297.97000000000003"/>
    <x v="2"/>
    <x v="1962"/>
    <x v="0"/>
    <s v="Dec"/>
  </r>
  <r>
    <s v="ACE-20240802-53465"/>
    <x v="4"/>
    <x v="8"/>
    <x v="8"/>
    <x v="8"/>
    <x v="9"/>
    <x v="1939"/>
    <x v="4"/>
    <n v="1897.47"/>
    <n v="2"/>
    <x v="3"/>
    <n v="3794.94"/>
    <n v="3794.94"/>
    <n v="0"/>
    <x v="1"/>
    <x v="1963"/>
    <x v="0"/>
    <s v="Aug"/>
  </r>
  <r>
    <s v="THE-20240510-28979"/>
    <x v="9"/>
    <x v="1901"/>
    <x v="360"/>
    <x v="30"/>
    <x v="4"/>
    <x v="1940"/>
    <x v="8"/>
    <n v="549.33000000000004"/>
    <n v="5"/>
    <x v="0"/>
    <n v="2746.65"/>
    <n v="2609.3200000000002"/>
    <n v="137.32999999999993"/>
    <x v="0"/>
    <x v="1964"/>
    <x v="0"/>
    <s v="May"/>
  </r>
  <r>
    <s v="84-20240913-57450"/>
    <x v="6"/>
    <x v="1902"/>
    <x v="1765"/>
    <x v="51"/>
    <x v="9"/>
    <x v="1941"/>
    <x v="20"/>
    <n v="570.30999999999995"/>
    <n v="4"/>
    <x v="3"/>
    <n v="2281.2399999999998"/>
    <n v="2281.2399999999998"/>
    <n v="0"/>
    <x v="6"/>
    <x v="1965"/>
    <x v="0"/>
    <s v="Sep"/>
  </r>
  <r>
    <s v="DO-20240215-78396"/>
    <x v="0"/>
    <x v="1903"/>
    <x v="1766"/>
    <x v="59"/>
    <x v="17"/>
    <x v="1942"/>
    <x v="3"/>
    <n v="2616.6"/>
    <n v="25"/>
    <x v="1"/>
    <n v="65415"/>
    <n v="55602.75"/>
    <n v="9812.25"/>
    <x v="4"/>
    <x v="1966"/>
    <x v="0"/>
    <s v="Feb"/>
  </r>
  <r>
    <s v="THE-20240731-13987"/>
    <x v="9"/>
    <x v="1904"/>
    <x v="1739"/>
    <x v="44"/>
    <x v="11"/>
    <x v="1943"/>
    <x v="10"/>
    <n v="4.0199999999999996"/>
    <n v="145"/>
    <x v="0"/>
    <n v="582.9"/>
    <n v="553.75"/>
    <n v="29.149999999999977"/>
    <x v="1"/>
    <x v="1967"/>
    <x v="0"/>
    <s v="Jul"/>
  </r>
  <r>
    <s v="LOW-20240523-89473"/>
    <x v="1"/>
    <x v="1905"/>
    <x v="1767"/>
    <x v="45"/>
    <x v="13"/>
    <x v="1944"/>
    <x v="15"/>
    <n v="779.88"/>
    <n v="60"/>
    <x v="2"/>
    <n v="46792.800000000003"/>
    <n v="35094.6"/>
    <n v="11698.200000000004"/>
    <x v="0"/>
    <x v="1968"/>
    <x v="0"/>
    <s v="May"/>
  </r>
  <r>
    <s v="MEN-20241211-82462"/>
    <x v="5"/>
    <x v="1906"/>
    <x v="636"/>
    <x v="35"/>
    <x v="5"/>
    <x v="1945"/>
    <x v="21"/>
    <n v="2668.77"/>
    <n v="30"/>
    <x v="10"/>
    <n v="80063.100000000006"/>
    <n v="66452.37"/>
    <n v="13610.73000000001"/>
    <x v="6"/>
    <x v="1969"/>
    <x v="0"/>
    <s v="Dec"/>
  </r>
  <r>
    <s v="THE-20240820-90668"/>
    <x v="9"/>
    <x v="1907"/>
    <x v="1768"/>
    <x v="13"/>
    <x v="12"/>
    <x v="1946"/>
    <x v="3"/>
    <n v="199.83"/>
    <n v="8"/>
    <x v="3"/>
    <n v="1598.64"/>
    <n v="1598.64"/>
    <n v="0"/>
    <x v="6"/>
    <x v="1970"/>
    <x v="0"/>
    <s v="Aug"/>
  </r>
  <r>
    <s v="DO-20250618-93416"/>
    <x v="0"/>
    <x v="1908"/>
    <x v="1769"/>
    <x v="0"/>
    <x v="7"/>
    <x v="1947"/>
    <x v="17"/>
    <n v="906.46"/>
    <n v="2"/>
    <x v="5"/>
    <n v="1812.92"/>
    <n v="1631.63"/>
    <n v="181.28999999999996"/>
    <x v="6"/>
    <x v="1971"/>
    <x v="1"/>
    <s v="Jun"/>
  </r>
  <r>
    <s v="DO-20250118-57742"/>
    <x v="0"/>
    <x v="1909"/>
    <x v="1770"/>
    <x v="41"/>
    <x v="19"/>
    <x v="1948"/>
    <x v="5"/>
    <n v="34.770000000000003"/>
    <n v="3"/>
    <x v="3"/>
    <n v="104.31"/>
    <n v="104.31"/>
    <n v="0"/>
    <x v="3"/>
    <x v="1972"/>
    <x v="1"/>
    <s v="Jan"/>
  </r>
  <r>
    <s v="MEN-20250717-28162"/>
    <x v="5"/>
    <x v="1910"/>
    <x v="1771"/>
    <x v="39"/>
    <x v="19"/>
    <x v="1949"/>
    <x v="15"/>
    <n v="347.49"/>
    <n v="2"/>
    <x v="3"/>
    <n v="694.98"/>
    <n v="694.98"/>
    <n v="0"/>
    <x v="2"/>
    <x v="1973"/>
    <x v="1"/>
    <s v="Jul"/>
  </r>
  <r>
    <s v="DO-20250614-19402"/>
    <x v="0"/>
    <x v="1911"/>
    <x v="1772"/>
    <x v="31"/>
    <x v="12"/>
    <x v="1950"/>
    <x v="9"/>
    <n v="593.13"/>
    <n v="100"/>
    <x v="1"/>
    <n v="59313"/>
    <n v="50416.05"/>
    <n v="8896.9499999999971"/>
    <x v="7"/>
    <x v="1974"/>
    <x v="1"/>
    <s v="Jun"/>
  </r>
  <r>
    <s v="FLO-20240806-84978"/>
    <x v="7"/>
    <x v="1912"/>
    <x v="1773"/>
    <x v="18"/>
    <x v="3"/>
    <x v="1951"/>
    <x v="19"/>
    <n v="25.13"/>
    <n v="8"/>
    <x v="3"/>
    <n v="201.04"/>
    <n v="201.04"/>
    <n v="0"/>
    <x v="3"/>
    <x v="1975"/>
    <x v="0"/>
    <s v="Aug"/>
  </r>
  <r>
    <s v="MEN-20241226-54145"/>
    <x v="5"/>
    <x v="1913"/>
    <x v="1774"/>
    <x v="33"/>
    <x v="13"/>
    <x v="1952"/>
    <x v="18"/>
    <n v="3778.28"/>
    <n v="5"/>
    <x v="0"/>
    <n v="18891.400000000001"/>
    <n v="17946.830000000002"/>
    <n v="944.56999999999971"/>
    <x v="4"/>
    <x v="1976"/>
    <x v="0"/>
    <s v="Dec"/>
  </r>
  <r>
    <s v="DO-20240901-64063"/>
    <x v="0"/>
    <x v="1914"/>
    <x v="1775"/>
    <x v="13"/>
    <x v="18"/>
    <x v="1953"/>
    <x v="3"/>
    <n v="66.989999999999995"/>
    <n v="40"/>
    <x v="3"/>
    <n v="2679.6"/>
    <n v="2679.6"/>
    <n v="0"/>
    <x v="3"/>
    <x v="1977"/>
    <x v="0"/>
    <s v="Sep"/>
  </r>
  <r>
    <s v="LOW-20241108-31894"/>
    <x v="1"/>
    <x v="1915"/>
    <x v="1776"/>
    <x v="6"/>
    <x v="4"/>
    <x v="1954"/>
    <x v="21"/>
    <n v="816.24"/>
    <n v="3"/>
    <x v="3"/>
    <n v="2448.7199999999998"/>
    <n v="2448.7199999999998"/>
    <n v="0"/>
    <x v="3"/>
    <x v="1978"/>
    <x v="0"/>
    <s v="Nov"/>
  </r>
  <r>
    <s v="84-20240929-73092"/>
    <x v="6"/>
    <x v="1916"/>
    <x v="1777"/>
    <x v="32"/>
    <x v="13"/>
    <x v="1955"/>
    <x v="6"/>
    <n v="127.56"/>
    <n v="3"/>
    <x v="3"/>
    <n v="382.68"/>
    <n v="382.68"/>
    <n v="0"/>
    <x v="5"/>
    <x v="1979"/>
    <x v="0"/>
    <s v="Sep"/>
  </r>
  <r>
    <s v="HAR-20241019-67505"/>
    <x v="2"/>
    <x v="1917"/>
    <x v="1778"/>
    <x v="57"/>
    <x v="1"/>
    <x v="1956"/>
    <x v="21"/>
    <n v="235.29"/>
    <n v="5"/>
    <x v="3"/>
    <n v="1176.45"/>
    <n v="1176.45"/>
    <n v="0"/>
    <x v="4"/>
    <x v="1980"/>
    <x v="0"/>
    <s v="Oct"/>
  </r>
  <r>
    <s v="COS-20250123-63733"/>
    <x v="8"/>
    <x v="1918"/>
    <x v="1779"/>
    <x v="0"/>
    <x v="20"/>
    <x v="1957"/>
    <x v="13"/>
    <n v="969.72"/>
    <n v="4"/>
    <x v="7"/>
    <n v="3878.88"/>
    <n v="3762.51"/>
    <n v="116.36999999999989"/>
    <x v="1"/>
    <x v="1981"/>
    <x v="1"/>
    <s v="Jan"/>
  </r>
  <r>
    <s v="MEN-20250108-43341"/>
    <x v="5"/>
    <x v="1919"/>
    <x v="1780"/>
    <x v="36"/>
    <x v="18"/>
    <x v="1958"/>
    <x v="10"/>
    <n v="942.88"/>
    <n v="1"/>
    <x v="7"/>
    <n v="942.88"/>
    <n v="914.59"/>
    <n v="28.289999999999964"/>
    <x v="4"/>
    <x v="1982"/>
    <x v="1"/>
    <s v="Jan"/>
  </r>
  <r>
    <s v="DO-20240610-99049"/>
    <x v="11"/>
    <x v="1920"/>
    <x v="1781"/>
    <x v="53"/>
    <x v="18"/>
    <x v="1959"/>
    <x v="17"/>
    <n v="5"/>
    <n v="195"/>
    <x v="1"/>
    <n v="975"/>
    <n v="828.75"/>
    <n v="146.25"/>
    <x v="0"/>
    <x v="1983"/>
    <x v="0"/>
    <s v="Jun"/>
  </r>
  <r>
    <s v="DO-20240815-48724"/>
    <x v="0"/>
    <x v="1921"/>
    <x v="1782"/>
    <x v="24"/>
    <x v="0"/>
    <x v="1960"/>
    <x v="2"/>
    <n v="2112.06"/>
    <n v="1"/>
    <x v="3"/>
    <n v="2112.06"/>
    <n v="2112.06"/>
    <n v="0"/>
    <x v="6"/>
    <x v="1984"/>
    <x v="0"/>
    <s v="Aug"/>
  </r>
  <r>
    <s v="WAL-20240323-63340"/>
    <x v="10"/>
    <x v="1922"/>
    <x v="1783"/>
    <x v="33"/>
    <x v="15"/>
    <x v="1961"/>
    <x v="15"/>
    <n v="111.96"/>
    <n v="15"/>
    <x v="6"/>
    <n v="1679.4"/>
    <n v="1343.52"/>
    <n v="335.88000000000011"/>
    <x v="0"/>
    <x v="1985"/>
    <x v="0"/>
    <s v="Mar"/>
  </r>
  <r>
    <s v="HAR-20240810-16660"/>
    <x v="2"/>
    <x v="1923"/>
    <x v="1784"/>
    <x v="48"/>
    <x v="12"/>
    <x v="1962"/>
    <x v="7"/>
    <n v="4104.2"/>
    <n v="12"/>
    <x v="1"/>
    <n v="49250.400000000001"/>
    <n v="41862.839999999997"/>
    <n v="7387.5600000000049"/>
    <x v="5"/>
    <x v="1986"/>
    <x v="0"/>
    <s v="Aug"/>
  </r>
  <r>
    <s v="HAR-20240722-56672"/>
    <x v="2"/>
    <x v="1924"/>
    <x v="1785"/>
    <x v="39"/>
    <x v="4"/>
    <x v="1963"/>
    <x v="2"/>
    <n v="1065.29"/>
    <n v="40"/>
    <x v="5"/>
    <n v="42611.6"/>
    <n v="38350.44"/>
    <n v="4261.1599999999962"/>
    <x v="2"/>
    <x v="1987"/>
    <x v="0"/>
    <s v="Jul"/>
  </r>
  <r>
    <s v="WAL-20250330-63497"/>
    <x v="10"/>
    <x v="1925"/>
    <x v="1786"/>
    <x v="33"/>
    <x v="20"/>
    <x v="1964"/>
    <x v="15"/>
    <n v="742.99"/>
    <n v="5"/>
    <x v="5"/>
    <n v="3714.95"/>
    <n v="3343.45"/>
    <n v="371.5"/>
    <x v="1"/>
    <x v="1988"/>
    <x v="1"/>
    <s v="Mar"/>
  </r>
  <r>
    <s v="WAL-20240424-98973"/>
    <x v="10"/>
    <x v="1926"/>
    <x v="1787"/>
    <x v="13"/>
    <x v="11"/>
    <x v="1965"/>
    <x v="12"/>
    <n v="1131.2"/>
    <n v="3"/>
    <x v="0"/>
    <n v="3393.6"/>
    <n v="3223.92"/>
    <n v="169.67999999999984"/>
    <x v="2"/>
    <x v="1989"/>
    <x v="0"/>
    <s v="Apr"/>
  </r>
  <r>
    <s v="HAR-20240428-90065"/>
    <x v="2"/>
    <x v="1927"/>
    <x v="1788"/>
    <x v="31"/>
    <x v="10"/>
    <x v="1966"/>
    <x v="20"/>
    <n v="80.209999999999994"/>
    <n v="2"/>
    <x v="7"/>
    <n v="160.41999999999999"/>
    <n v="155.61000000000001"/>
    <n v="4.8099999999999739"/>
    <x v="5"/>
    <x v="1990"/>
    <x v="0"/>
    <s v="Apr"/>
  </r>
  <r>
    <s v="ACE-20240928-31310"/>
    <x v="4"/>
    <x v="1928"/>
    <x v="1789"/>
    <x v="6"/>
    <x v="11"/>
    <x v="1967"/>
    <x v="7"/>
    <n v="892.87"/>
    <n v="10"/>
    <x v="12"/>
    <n v="8928.7000000000007"/>
    <n v="7857.26"/>
    <n v="1071.4400000000005"/>
    <x v="6"/>
    <x v="1991"/>
    <x v="0"/>
    <s v="Sep"/>
  </r>
  <r>
    <s v="CON-20240410-80120"/>
    <x v="3"/>
    <x v="1929"/>
    <x v="1790"/>
    <x v="41"/>
    <x v="18"/>
    <x v="1968"/>
    <x v="12"/>
    <n v="240.55"/>
    <n v="5"/>
    <x v="0"/>
    <n v="1202.75"/>
    <n v="1142.6099999999999"/>
    <n v="60.1400000000001"/>
    <x v="3"/>
    <x v="1992"/>
    <x v="0"/>
    <s v="Apr"/>
  </r>
  <r>
    <s v="MEN-20241104-45082"/>
    <x v="5"/>
    <x v="1930"/>
    <x v="1791"/>
    <x v="51"/>
    <x v="12"/>
    <x v="1969"/>
    <x v="18"/>
    <n v="2919.92"/>
    <n v="8"/>
    <x v="7"/>
    <n v="23359.360000000001"/>
    <n v="22658.58"/>
    <n v="700.77999999999884"/>
    <x v="7"/>
    <x v="1993"/>
    <x v="0"/>
    <s v="Nov"/>
  </r>
  <r>
    <s v="DO-20240313-38116"/>
    <x v="0"/>
    <x v="1931"/>
    <x v="1792"/>
    <x v="55"/>
    <x v="6"/>
    <x v="1970"/>
    <x v="2"/>
    <n v="207.39"/>
    <n v="60"/>
    <x v="6"/>
    <n v="12443.4"/>
    <n v="9954.7199999999993"/>
    <n v="2488.6800000000003"/>
    <x v="2"/>
    <x v="1994"/>
    <x v="0"/>
    <s v="Mar"/>
  </r>
  <r>
    <s v="DO-20250706-30332"/>
    <x v="0"/>
    <x v="1932"/>
    <x v="1793"/>
    <x v="53"/>
    <x v="18"/>
    <x v="1971"/>
    <x v="18"/>
    <n v="428.33"/>
    <n v="3"/>
    <x v="0"/>
    <n v="1284.99"/>
    <n v="1220.74"/>
    <n v="64.25"/>
    <x v="2"/>
    <x v="1995"/>
    <x v="1"/>
    <s v="Jul"/>
  </r>
  <r>
    <s v="MEN-20250307-34725"/>
    <x v="5"/>
    <x v="1933"/>
    <x v="1794"/>
    <x v="47"/>
    <x v="6"/>
    <x v="1972"/>
    <x v="10"/>
    <n v="211.18"/>
    <n v="4"/>
    <x v="3"/>
    <n v="844.72"/>
    <n v="844.72"/>
    <n v="0"/>
    <x v="0"/>
    <x v="1996"/>
    <x v="1"/>
    <s v="Mar"/>
  </r>
  <r>
    <s v="HAR-20250513-89233"/>
    <x v="2"/>
    <x v="1934"/>
    <x v="1795"/>
    <x v="51"/>
    <x v="5"/>
    <x v="1973"/>
    <x v="9"/>
    <n v="65.349999999999994"/>
    <n v="4"/>
    <x v="5"/>
    <n v="261.39999999999998"/>
    <n v="235.26"/>
    <n v="26.139999999999986"/>
    <x v="2"/>
    <x v="1997"/>
    <x v="1"/>
    <s v="May"/>
  </r>
  <r>
    <s v="LOW-20240724-17936"/>
    <x v="1"/>
    <x v="1935"/>
    <x v="1201"/>
    <x v="54"/>
    <x v="11"/>
    <x v="1974"/>
    <x v="7"/>
    <n v="55.57"/>
    <n v="8"/>
    <x v="0"/>
    <n v="444.56"/>
    <n v="422.33"/>
    <n v="22.230000000000018"/>
    <x v="7"/>
    <x v="1998"/>
    <x v="0"/>
    <s v="Jul"/>
  </r>
  <r>
    <s v="LOW-20241018-64239"/>
    <x v="1"/>
    <x v="1936"/>
    <x v="1796"/>
    <x v="23"/>
    <x v="5"/>
    <x v="1975"/>
    <x v="1"/>
    <n v="1140.54"/>
    <n v="2"/>
    <x v="3"/>
    <n v="2281.08"/>
    <n v="2281.08"/>
    <n v="0"/>
    <x v="0"/>
    <x v="1999"/>
    <x v="0"/>
    <s v="Oct"/>
  </r>
  <r>
    <s v="THE-20240308-69834"/>
    <x v="9"/>
    <x v="8"/>
    <x v="8"/>
    <x v="8"/>
    <x v="11"/>
    <x v="1976"/>
    <x v="11"/>
    <n v="269.36"/>
    <n v="75"/>
    <x v="6"/>
    <n v="20202"/>
    <n v="16161.6"/>
    <n v="4040.3999999999996"/>
    <x v="7"/>
    <x v="2000"/>
    <x v="0"/>
    <s v="Mar"/>
  </r>
  <r>
    <s v="FLO-20241024-18401"/>
    <x v="7"/>
    <x v="1937"/>
    <x v="1797"/>
    <x v="16"/>
    <x v="13"/>
    <x v="1977"/>
    <x v="2"/>
    <n v="1090.6099999999999"/>
    <n v="40"/>
    <x v="1"/>
    <n v="43624.4"/>
    <n v="37080.74"/>
    <n v="6543.6600000000035"/>
    <x v="2"/>
    <x v="2001"/>
    <x v="0"/>
    <s v="Oct"/>
  </r>
  <r>
    <s v="HAR-20241215-19632"/>
    <x v="2"/>
    <x v="1938"/>
    <x v="1798"/>
    <x v="28"/>
    <x v="13"/>
    <x v="1978"/>
    <x v="17"/>
    <n v="35.159999999999997"/>
    <n v="4"/>
    <x v="7"/>
    <n v="140.63999999999999"/>
    <n v="136.41999999999999"/>
    <n v="4.2199999999999989"/>
    <x v="2"/>
    <x v="2002"/>
    <x v="0"/>
    <s v="Dec"/>
  </r>
  <r>
    <s v="DO-20250220-10584"/>
    <x v="0"/>
    <x v="1939"/>
    <x v="1799"/>
    <x v="53"/>
    <x v="7"/>
    <x v="1979"/>
    <x v="7"/>
    <n v="407.51"/>
    <n v="10"/>
    <x v="5"/>
    <n v="4075.1"/>
    <n v="3667.59"/>
    <n v="407.50999999999976"/>
    <x v="4"/>
    <x v="2003"/>
    <x v="1"/>
    <s v="Feb"/>
  </r>
  <r>
    <s v="84-20241030-22277"/>
    <x v="6"/>
    <x v="1940"/>
    <x v="1800"/>
    <x v="33"/>
    <x v="11"/>
    <x v="1980"/>
    <x v="13"/>
    <n v="518.71"/>
    <n v="15"/>
    <x v="4"/>
    <n v="7780.65"/>
    <n v="6380.13"/>
    <n v="1400.5199999999995"/>
    <x v="0"/>
    <x v="2004"/>
    <x v="0"/>
    <s v="Oct"/>
  </r>
  <r>
    <s v="84-20250308-61719"/>
    <x v="6"/>
    <x v="1941"/>
    <x v="1801"/>
    <x v="30"/>
    <x v="10"/>
    <x v="1981"/>
    <x v="4"/>
    <n v="37.119999999999997"/>
    <n v="3"/>
    <x v="3"/>
    <n v="111.36"/>
    <n v="111.36"/>
    <n v="0"/>
    <x v="0"/>
    <x v="2005"/>
    <x v="1"/>
    <s v="Mar"/>
  </r>
  <r>
    <s v="MEN-20250606-60301"/>
    <x v="5"/>
    <x v="1942"/>
    <x v="1802"/>
    <x v="11"/>
    <x v="20"/>
    <x v="1982"/>
    <x v="20"/>
    <n v="36.08"/>
    <n v="1"/>
    <x v="3"/>
    <n v="36.08"/>
    <n v="36.08"/>
    <n v="0"/>
    <x v="0"/>
    <x v="2006"/>
    <x v="1"/>
    <s v="Jun"/>
  </r>
  <r>
    <s v="MEN-20240622-85359"/>
    <x v="5"/>
    <x v="1943"/>
    <x v="1803"/>
    <x v="45"/>
    <x v="17"/>
    <x v="1983"/>
    <x v="13"/>
    <n v="2.31"/>
    <n v="111"/>
    <x v="2"/>
    <n v="256.41000000000003"/>
    <n v="192.31"/>
    <n v="64.100000000000023"/>
    <x v="6"/>
    <x v="2007"/>
    <x v="0"/>
    <s v="Jun"/>
  </r>
  <r>
    <s v="CON-20241230-47956"/>
    <x v="3"/>
    <x v="1944"/>
    <x v="1804"/>
    <x v="15"/>
    <x v="1"/>
    <x v="1984"/>
    <x v="11"/>
    <n v="65.989999999999995"/>
    <n v="6"/>
    <x v="3"/>
    <n v="395.94"/>
    <n v="395.94"/>
    <n v="0"/>
    <x v="1"/>
    <x v="2008"/>
    <x v="0"/>
    <s v="Dec"/>
  </r>
  <r>
    <s v="WAL-20250320-63495"/>
    <x v="10"/>
    <x v="1945"/>
    <x v="1805"/>
    <x v="25"/>
    <x v="5"/>
    <x v="1985"/>
    <x v="20"/>
    <n v="2231.91"/>
    <n v="15"/>
    <x v="5"/>
    <n v="33478.65"/>
    <n v="30130.79"/>
    <n v="3347.8600000000006"/>
    <x v="6"/>
    <x v="2009"/>
    <x v="1"/>
    <s v="Mar"/>
  </r>
  <r>
    <s v="MEN-20240630-53323"/>
    <x v="5"/>
    <x v="1946"/>
    <x v="1806"/>
    <x v="17"/>
    <x v="9"/>
    <x v="1986"/>
    <x v="5"/>
    <n v="133.97999999999999"/>
    <n v="100"/>
    <x v="3"/>
    <n v="13398"/>
    <n v="13398"/>
    <n v="0"/>
    <x v="3"/>
    <x v="2010"/>
    <x v="0"/>
    <s v="Jun"/>
  </r>
  <r>
    <s v="CON-20240922-86673"/>
    <x v="3"/>
    <x v="1947"/>
    <x v="1807"/>
    <x v="48"/>
    <x v="3"/>
    <x v="1987"/>
    <x v="3"/>
    <n v="2418.25"/>
    <n v="10"/>
    <x v="6"/>
    <n v="24182.5"/>
    <n v="19346"/>
    <n v="4836.5"/>
    <x v="2"/>
    <x v="2011"/>
    <x v="0"/>
    <s v="Sep"/>
  </r>
  <r>
    <s v="CON-20240411-26003"/>
    <x v="3"/>
    <x v="1948"/>
    <x v="1808"/>
    <x v="41"/>
    <x v="7"/>
    <x v="1988"/>
    <x v="7"/>
    <n v="164.7"/>
    <n v="10"/>
    <x v="3"/>
    <n v="1647"/>
    <n v="1647"/>
    <n v="0"/>
    <x v="5"/>
    <x v="2012"/>
    <x v="0"/>
    <s v="Apr"/>
  </r>
  <r>
    <s v="FLO-20241205-41253"/>
    <x v="7"/>
    <x v="1949"/>
    <x v="1809"/>
    <x v="53"/>
    <x v="16"/>
    <x v="1989"/>
    <x v="11"/>
    <n v="180.06"/>
    <n v="25"/>
    <x v="4"/>
    <n v="4501.5"/>
    <n v="3691.23"/>
    <n v="810.27"/>
    <x v="1"/>
    <x v="2013"/>
    <x v="0"/>
    <s v="Dec"/>
  </r>
  <r>
    <s v="COS-20240309-56894"/>
    <x v="8"/>
    <x v="1950"/>
    <x v="1810"/>
    <x v="52"/>
    <x v="8"/>
    <x v="1990"/>
    <x v="1"/>
    <n v="1099.54"/>
    <n v="50"/>
    <x v="6"/>
    <n v="54977"/>
    <n v="43981.599999999999"/>
    <n v="10995.400000000001"/>
    <x v="1"/>
    <x v="2014"/>
    <x v="0"/>
    <s v="Mar"/>
  </r>
  <r>
    <s v="MEN-20240607-47237"/>
    <x v="5"/>
    <x v="1951"/>
    <x v="1811"/>
    <x v="13"/>
    <x v="7"/>
    <x v="1991"/>
    <x v="0"/>
    <n v="1057.32"/>
    <n v="1"/>
    <x v="3"/>
    <n v="1057.32"/>
    <n v="1057.32"/>
    <n v="0"/>
    <x v="3"/>
    <x v="2015"/>
    <x v="0"/>
    <s v="Jun"/>
  </r>
  <r>
    <s v="DO-20250726-53523"/>
    <x v="0"/>
    <x v="1952"/>
    <x v="1812"/>
    <x v="30"/>
    <x v="18"/>
    <x v="1992"/>
    <x v="20"/>
    <n v="539.41999999999996"/>
    <n v="20"/>
    <x v="7"/>
    <n v="10788.4"/>
    <n v="10464.75"/>
    <n v="323.64999999999964"/>
    <x v="7"/>
    <x v="2016"/>
    <x v="1"/>
    <s v="Jul"/>
  </r>
  <r>
    <s v="COS-20250806-89599"/>
    <x v="8"/>
    <x v="1953"/>
    <x v="1813"/>
    <x v="33"/>
    <x v="5"/>
    <x v="1993"/>
    <x v="18"/>
    <n v="766.56"/>
    <n v="10"/>
    <x v="3"/>
    <n v="7665.6"/>
    <n v="7665.6"/>
    <n v="0"/>
    <x v="5"/>
    <x v="2017"/>
    <x v="1"/>
    <s v="Aug"/>
  </r>
  <r>
    <s v="COS-20240713-69717"/>
    <x v="8"/>
    <x v="1954"/>
    <x v="1814"/>
    <x v="30"/>
    <x v="14"/>
    <x v="1994"/>
    <x v="9"/>
    <n v="2916.78"/>
    <n v="1"/>
    <x v="3"/>
    <n v="2916.78"/>
    <n v="2916.78"/>
    <n v="0"/>
    <x v="7"/>
    <x v="2018"/>
    <x v="0"/>
    <s v="Jul"/>
  </r>
  <r>
    <s v="HAR-20241003-27306"/>
    <x v="2"/>
    <x v="1955"/>
    <x v="543"/>
    <x v="24"/>
    <x v="2"/>
    <x v="1995"/>
    <x v="10"/>
    <n v="2079.14"/>
    <n v="25"/>
    <x v="3"/>
    <n v="51978.5"/>
    <n v="51978.5"/>
    <n v="0"/>
    <x v="1"/>
    <x v="2019"/>
    <x v="0"/>
    <s v="Oct"/>
  </r>
  <r>
    <s v="THE-20250716-61723"/>
    <x v="9"/>
    <x v="1956"/>
    <x v="953"/>
    <x v="58"/>
    <x v="17"/>
    <x v="1996"/>
    <x v="17"/>
    <n v="700.35"/>
    <n v="5"/>
    <x v="3"/>
    <n v="3501.75"/>
    <n v="3501.75"/>
    <n v="0"/>
    <x v="1"/>
    <x v="2020"/>
    <x v="1"/>
    <s v="Jul"/>
  </r>
  <r>
    <s v="ACE-20250625-25092"/>
    <x v="4"/>
    <x v="1957"/>
    <x v="1815"/>
    <x v="38"/>
    <x v="5"/>
    <x v="1997"/>
    <x v="2"/>
    <n v="493.38"/>
    <n v="10"/>
    <x v="0"/>
    <n v="4933.8"/>
    <n v="4687.1099999999997"/>
    <n v="246.69000000000051"/>
    <x v="2"/>
    <x v="2021"/>
    <x v="1"/>
    <s v="Jun"/>
  </r>
  <r>
    <s v="THE-20240806-45233"/>
    <x v="9"/>
    <x v="1958"/>
    <x v="121"/>
    <x v="10"/>
    <x v="4"/>
    <x v="1998"/>
    <x v="11"/>
    <n v="669.25"/>
    <n v="5"/>
    <x v="3"/>
    <n v="3346.25"/>
    <n v="3346.25"/>
    <n v="0"/>
    <x v="5"/>
    <x v="2022"/>
    <x v="0"/>
    <s v="Aug"/>
  </r>
  <r>
    <s v="LOW-20250528-70265"/>
    <x v="1"/>
    <x v="1959"/>
    <x v="1816"/>
    <x v="2"/>
    <x v="14"/>
    <x v="1999"/>
    <x v="21"/>
    <n v="2190.17"/>
    <n v="30"/>
    <x v="6"/>
    <n v="65705.100000000006"/>
    <n v="52564.08"/>
    <n v="13141.020000000004"/>
    <x v="5"/>
    <x v="2023"/>
    <x v="1"/>
    <s v="May"/>
  </r>
  <r>
    <s v="HAR-20241114-56842"/>
    <x v="2"/>
    <x v="1960"/>
    <x v="1817"/>
    <x v="14"/>
    <x v="14"/>
    <x v="60"/>
    <x v="3"/>
    <n v="210.62"/>
    <n v="1"/>
    <x v="3"/>
    <n v="210.62"/>
    <n v="210.62"/>
    <n v="0"/>
    <x v="3"/>
    <x v="2024"/>
    <x v="0"/>
    <s v="Nov"/>
  </r>
  <r>
    <s v="MEN-20240928-82320"/>
    <x v="5"/>
    <x v="1961"/>
    <x v="1818"/>
    <x v="44"/>
    <x v="10"/>
    <x v="2000"/>
    <x v="21"/>
    <n v="2318.2399999999998"/>
    <n v="10"/>
    <x v="1"/>
    <n v="23182.400000000001"/>
    <n v="19705.04"/>
    <n v="3477.3600000000006"/>
    <x v="6"/>
    <x v="2025"/>
    <x v="0"/>
    <s v="Sep"/>
  </r>
  <r>
    <s v="ACE-20241126-35645"/>
    <x v="4"/>
    <x v="1962"/>
    <x v="1819"/>
    <x v="35"/>
    <x v="5"/>
    <x v="2001"/>
    <x v="19"/>
    <n v="238.59"/>
    <n v="40"/>
    <x v="5"/>
    <n v="9543.6"/>
    <n v="8589.24"/>
    <n v="954.36000000000058"/>
    <x v="6"/>
    <x v="2026"/>
    <x v="0"/>
    <s v="Nov"/>
  </r>
  <r>
    <s v="COS-20250404-32040"/>
    <x v="8"/>
    <x v="1963"/>
    <x v="1820"/>
    <x v="47"/>
    <x v="13"/>
    <x v="2002"/>
    <x v="20"/>
    <n v="275.32"/>
    <n v="30"/>
    <x v="3"/>
    <n v="8259.6"/>
    <n v="8259.6"/>
    <n v="0"/>
    <x v="4"/>
    <x v="2027"/>
    <x v="1"/>
    <s v="Apr"/>
  </r>
  <r>
    <s v="THE-20240625-90629"/>
    <x v="9"/>
    <x v="1964"/>
    <x v="73"/>
    <x v="39"/>
    <x v="0"/>
    <x v="2003"/>
    <x v="8"/>
    <n v="539.9"/>
    <n v="10"/>
    <x v="3"/>
    <n v="5399"/>
    <n v="5399"/>
    <n v="0"/>
    <x v="1"/>
    <x v="2028"/>
    <x v="0"/>
    <s v="Jun"/>
  </r>
  <r>
    <s v="84-20250225-50821"/>
    <x v="6"/>
    <x v="1965"/>
    <x v="1821"/>
    <x v="27"/>
    <x v="3"/>
    <x v="2004"/>
    <x v="5"/>
    <n v="4303.4799999999996"/>
    <n v="1"/>
    <x v="3"/>
    <n v="4303.4799999999996"/>
    <n v="4303.4799999999996"/>
    <n v="0"/>
    <x v="2"/>
    <x v="2029"/>
    <x v="1"/>
    <s v="Feb"/>
  </r>
  <r>
    <s v="LOW-20250401-79467"/>
    <x v="1"/>
    <x v="1966"/>
    <x v="1822"/>
    <x v="19"/>
    <x v="11"/>
    <x v="2005"/>
    <x v="1"/>
    <n v="1.56"/>
    <n v="248"/>
    <x v="3"/>
    <n v="386.88"/>
    <n v="386.88"/>
    <n v="0"/>
    <x v="2"/>
    <x v="2030"/>
    <x v="1"/>
    <s v="Apr"/>
  </r>
  <r>
    <s v="ACE-20240412-41495"/>
    <x v="4"/>
    <x v="1967"/>
    <x v="1609"/>
    <x v="21"/>
    <x v="15"/>
    <x v="2006"/>
    <x v="17"/>
    <n v="119.99"/>
    <n v="2"/>
    <x v="3"/>
    <n v="239.98"/>
    <n v="239.98"/>
    <n v="0"/>
    <x v="2"/>
    <x v="2031"/>
    <x v="0"/>
    <s v="Apr"/>
  </r>
  <r>
    <s v="LOW-20250507-18666"/>
    <x v="1"/>
    <x v="1968"/>
    <x v="1823"/>
    <x v="10"/>
    <x v="7"/>
    <x v="2007"/>
    <x v="19"/>
    <n v="319.93"/>
    <n v="1"/>
    <x v="3"/>
    <n v="319.93"/>
    <n v="319.93"/>
    <n v="0"/>
    <x v="3"/>
    <x v="2032"/>
    <x v="1"/>
    <s v="May"/>
  </r>
  <r>
    <s v="FLO-20241106-99508"/>
    <x v="7"/>
    <x v="1969"/>
    <x v="1824"/>
    <x v="58"/>
    <x v="1"/>
    <x v="2008"/>
    <x v="19"/>
    <n v="123.59"/>
    <n v="2"/>
    <x v="7"/>
    <n v="247.18"/>
    <n v="239.76"/>
    <n v="7.4200000000000159"/>
    <x v="7"/>
    <x v="2033"/>
    <x v="0"/>
    <s v="Nov"/>
  </r>
  <r>
    <s v="WAL-20241231-92505"/>
    <x v="10"/>
    <x v="1970"/>
    <x v="1825"/>
    <x v="33"/>
    <x v="3"/>
    <x v="2009"/>
    <x v="20"/>
    <n v="138.88"/>
    <n v="5"/>
    <x v="3"/>
    <n v="694.4"/>
    <n v="694.4"/>
    <n v="0"/>
    <x v="0"/>
    <x v="2034"/>
    <x v="0"/>
    <s v="Dec"/>
  </r>
  <r>
    <s v="LOW-20240307-56569"/>
    <x v="1"/>
    <x v="1971"/>
    <x v="1826"/>
    <x v="21"/>
    <x v="18"/>
    <x v="2010"/>
    <x v="21"/>
    <n v="431.23"/>
    <n v="1"/>
    <x v="7"/>
    <n v="431.23"/>
    <n v="418.29"/>
    <n v="12.939999999999998"/>
    <x v="2"/>
    <x v="2035"/>
    <x v="0"/>
    <s v="Mar"/>
  </r>
  <r>
    <s v="DO-20241017-86754"/>
    <x v="0"/>
    <x v="1972"/>
    <x v="1827"/>
    <x v="38"/>
    <x v="3"/>
    <x v="2011"/>
    <x v="12"/>
    <n v="572.05999999999995"/>
    <n v="4"/>
    <x v="0"/>
    <n v="2288.2399999999998"/>
    <n v="2173.83"/>
    <n v="114.40999999999985"/>
    <x v="1"/>
    <x v="2036"/>
    <x v="0"/>
    <s v="Oct"/>
  </r>
  <r>
    <s v="ACE-20250522-79164"/>
    <x v="4"/>
    <x v="1973"/>
    <x v="1828"/>
    <x v="0"/>
    <x v="20"/>
    <x v="2012"/>
    <x v="0"/>
    <n v="330.77"/>
    <n v="5"/>
    <x v="3"/>
    <n v="1653.85"/>
    <n v="1653.85"/>
    <n v="0"/>
    <x v="3"/>
    <x v="2037"/>
    <x v="1"/>
    <s v="May"/>
  </r>
  <r>
    <s v="COS-20241117-58003"/>
    <x v="8"/>
    <x v="1974"/>
    <x v="1829"/>
    <x v="22"/>
    <x v="2"/>
    <x v="2013"/>
    <x v="0"/>
    <n v="1470.01"/>
    <n v="5"/>
    <x v="3"/>
    <n v="7350.05"/>
    <n v="7350.05"/>
    <n v="0"/>
    <x v="3"/>
    <x v="2038"/>
    <x v="0"/>
    <s v="Nov"/>
  </r>
  <r>
    <s v="LOW-20250430-99583"/>
    <x v="1"/>
    <x v="1975"/>
    <x v="1830"/>
    <x v="54"/>
    <x v="5"/>
    <x v="2014"/>
    <x v="0"/>
    <n v="894.03"/>
    <n v="8"/>
    <x v="3"/>
    <n v="7152.24"/>
    <n v="7152.24"/>
    <n v="0"/>
    <x v="0"/>
    <x v="2039"/>
    <x v="1"/>
    <s v="Apr"/>
  </r>
  <r>
    <s v="FLO-20240704-32515"/>
    <x v="7"/>
    <x v="1976"/>
    <x v="1831"/>
    <x v="39"/>
    <x v="16"/>
    <x v="2015"/>
    <x v="9"/>
    <n v="191.95"/>
    <n v="12"/>
    <x v="0"/>
    <n v="2303.4"/>
    <n v="2188.23"/>
    <n v="115.17000000000007"/>
    <x v="1"/>
    <x v="2040"/>
    <x v="0"/>
    <s v="Jul"/>
  </r>
  <r>
    <s v="CON-20250408-99778"/>
    <x v="3"/>
    <x v="1977"/>
    <x v="1832"/>
    <x v="47"/>
    <x v="7"/>
    <x v="2016"/>
    <x v="6"/>
    <n v="2.5299999999999998"/>
    <n v="141"/>
    <x v="3"/>
    <n v="356.73"/>
    <n v="356.73"/>
    <n v="0"/>
    <x v="0"/>
    <x v="2041"/>
    <x v="1"/>
    <s v="Apr"/>
  </r>
  <r>
    <s v="THE-20240412-61567"/>
    <x v="9"/>
    <x v="1978"/>
    <x v="1833"/>
    <x v="1"/>
    <x v="13"/>
    <x v="2017"/>
    <x v="4"/>
    <n v="12.19"/>
    <n v="4"/>
    <x v="8"/>
    <n v="48.76"/>
    <n v="45.35"/>
    <n v="3.4099999999999966"/>
    <x v="2"/>
    <x v="2042"/>
    <x v="0"/>
    <s v="Apr"/>
  </r>
  <r>
    <s v="COS-20240916-64363"/>
    <x v="8"/>
    <x v="1979"/>
    <x v="1834"/>
    <x v="5"/>
    <x v="6"/>
    <x v="2018"/>
    <x v="1"/>
    <n v="690.85"/>
    <n v="20"/>
    <x v="5"/>
    <n v="13817"/>
    <n v="12435.3"/>
    <n v="1381.7000000000007"/>
    <x v="3"/>
    <x v="2043"/>
    <x v="0"/>
    <s v="Sep"/>
  </r>
  <r>
    <s v="COS-20250409-83239"/>
    <x v="8"/>
    <x v="1980"/>
    <x v="914"/>
    <x v="21"/>
    <x v="19"/>
    <x v="2019"/>
    <x v="2"/>
    <n v="88.68"/>
    <n v="4"/>
    <x v="3"/>
    <n v="354.72"/>
    <n v="354.72"/>
    <n v="0"/>
    <x v="5"/>
    <x v="2044"/>
    <x v="1"/>
    <s v="Apr"/>
  </r>
  <r>
    <s v="COS-20240621-89734"/>
    <x v="8"/>
    <x v="1981"/>
    <x v="1835"/>
    <x v="46"/>
    <x v="12"/>
    <x v="2020"/>
    <x v="3"/>
    <n v="793.52"/>
    <n v="6"/>
    <x v="0"/>
    <n v="4761.12"/>
    <n v="4523.0600000000004"/>
    <n v="238.05999999999949"/>
    <x v="5"/>
    <x v="2045"/>
    <x v="0"/>
    <s v="Jun"/>
  </r>
  <r>
    <s v="FLO-20241221-90118"/>
    <x v="7"/>
    <x v="1982"/>
    <x v="1836"/>
    <x v="16"/>
    <x v="15"/>
    <x v="2021"/>
    <x v="12"/>
    <n v="609.83000000000004"/>
    <n v="3"/>
    <x v="3"/>
    <n v="1829.49"/>
    <n v="1829.49"/>
    <n v="0"/>
    <x v="2"/>
    <x v="2046"/>
    <x v="0"/>
    <s v="Dec"/>
  </r>
  <r>
    <s v="THE-20250416-68621"/>
    <x v="9"/>
    <x v="1983"/>
    <x v="1082"/>
    <x v="27"/>
    <x v="20"/>
    <x v="2022"/>
    <x v="2"/>
    <n v="1487.79"/>
    <n v="25"/>
    <x v="3"/>
    <n v="37194.75"/>
    <n v="37194.75"/>
    <n v="0"/>
    <x v="2"/>
    <x v="2047"/>
    <x v="1"/>
    <s v="Apr"/>
  </r>
  <r>
    <s v="WAL-20250507-55144"/>
    <x v="10"/>
    <x v="1984"/>
    <x v="1837"/>
    <x v="14"/>
    <x v="11"/>
    <x v="2023"/>
    <x v="15"/>
    <n v="272.27"/>
    <n v="12"/>
    <x v="1"/>
    <n v="3267.24"/>
    <n v="2777.15"/>
    <n v="490.08999999999969"/>
    <x v="2"/>
    <x v="2048"/>
    <x v="1"/>
    <s v="May"/>
  </r>
  <r>
    <s v="DO-20250711-20932"/>
    <x v="0"/>
    <x v="1985"/>
    <x v="1838"/>
    <x v="41"/>
    <x v="9"/>
    <x v="2024"/>
    <x v="14"/>
    <n v="1482.79"/>
    <n v="1"/>
    <x v="3"/>
    <n v="1482.79"/>
    <n v="1482.79"/>
    <n v="0"/>
    <x v="3"/>
    <x v="2049"/>
    <x v="1"/>
    <s v="Jul"/>
  </r>
  <r>
    <s v="COS-20241114-53816"/>
    <x v="8"/>
    <x v="1986"/>
    <x v="1839"/>
    <x v="58"/>
    <x v="15"/>
    <x v="2025"/>
    <x v="0"/>
    <n v="473.3"/>
    <n v="8"/>
    <x v="0"/>
    <n v="3786.4"/>
    <n v="3597.08"/>
    <n v="189.32000000000016"/>
    <x v="2"/>
    <x v="2050"/>
    <x v="0"/>
    <s v="Nov"/>
  </r>
  <r>
    <s v="THE-20240306-39269"/>
    <x v="9"/>
    <x v="1987"/>
    <x v="1840"/>
    <x v="25"/>
    <x v="12"/>
    <x v="2026"/>
    <x v="15"/>
    <n v="1459.98"/>
    <n v="1"/>
    <x v="3"/>
    <n v="1459.98"/>
    <n v="1459.98"/>
    <n v="0"/>
    <x v="0"/>
    <x v="2051"/>
    <x v="0"/>
    <s v="Mar"/>
  </r>
  <r>
    <s v="WAL-20250624-16849"/>
    <x v="10"/>
    <x v="1988"/>
    <x v="1841"/>
    <x v="11"/>
    <x v="6"/>
    <x v="2027"/>
    <x v="8"/>
    <n v="389.55"/>
    <n v="15"/>
    <x v="6"/>
    <n v="5843.25"/>
    <n v="4674.6000000000004"/>
    <n v="1168.6499999999996"/>
    <x v="1"/>
    <x v="2052"/>
    <x v="1"/>
    <s v="Jun"/>
  </r>
  <r>
    <s v="DO-20250617-16450"/>
    <x v="0"/>
    <x v="1989"/>
    <x v="1842"/>
    <x v="13"/>
    <x v="17"/>
    <x v="2028"/>
    <x v="7"/>
    <n v="466.81"/>
    <n v="3"/>
    <x v="3"/>
    <n v="1400.43"/>
    <n v="1400.43"/>
    <n v="0"/>
    <x v="4"/>
    <x v="2053"/>
    <x v="1"/>
    <s v="Jun"/>
  </r>
  <r>
    <s v="THE-20241128-28425"/>
    <x v="9"/>
    <x v="1990"/>
    <x v="1843"/>
    <x v="34"/>
    <x v="0"/>
    <x v="60"/>
    <x v="9"/>
    <n v="837.89"/>
    <n v="3"/>
    <x v="3"/>
    <n v="2513.67"/>
    <n v="2513.67"/>
    <n v="0"/>
    <x v="6"/>
    <x v="2054"/>
    <x v="0"/>
    <s v="Nov"/>
  </r>
  <r>
    <s v="HAR-20241222-98771"/>
    <x v="2"/>
    <x v="1991"/>
    <x v="503"/>
    <x v="29"/>
    <x v="2"/>
    <x v="2029"/>
    <x v="17"/>
    <n v="392.44"/>
    <n v="6"/>
    <x v="0"/>
    <n v="2354.64"/>
    <n v="2236.91"/>
    <n v="117.73000000000002"/>
    <x v="5"/>
    <x v="2055"/>
    <x v="0"/>
    <s v="Dec"/>
  </r>
  <r>
    <s v="DO-20240508-43614"/>
    <x v="0"/>
    <x v="1992"/>
    <x v="1844"/>
    <x v="28"/>
    <x v="17"/>
    <x v="2030"/>
    <x v="2"/>
    <n v="257.68"/>
    <n v="5"/>
    <x v="7"/>
    <n v="1288.4000000000001"/>
    <n v="1249.75"/>
    <n v="38.650000000000091"/>
    <x v="1"/>
    <x v="2056"/>
    <x v="0"/>
    <s v="May"/>
  </r>
  <r>
    <s v="WAL-20241109-30420"/>
    <x v="10"/>
    <x v="1993"/>
    <x v="1845"/>
    <x v="10"/>
    <x v="5"/>
    <x v="2031"/>
    <x v="6"/>
    <n v="623.73"/>
    <n v="12"/>
    <x v="1"/>
    <n v="7484.76"/>
    <n v="6362.05"/>
    <n v="1122.71"/>
    <x v="7"/>
    <x v="2057"/>
    <x v="0"/>
    <s v="Nov"/>
  </r>
  <r>
    <s v="WAL-20240313-53340"/>
    <x v="10"/>
    <x v="1994"/>
    <x v="1846"/>
    <x v="57"/>
    <x v="11"/>
    <x v="2032"/>
    <x v="1"/>
    <n v="8.98"/>
    <n v="5"/>
    <x v="3"/>
    <n v="44.9"/>
    <n v="44.9"/>
    <n v="0"/>
    <x v="2"/>
    <x v="2058"/>
    <x v="0"/>
    <s v="Mar"/>
  </r>
  <r>
    <s v="MEN-20250714-79323"/>
    <x v="5"/>
    <x v="1995"/>
    <x v="549"/>
    <x v="54"/>
    <x v="14"/>
    <x v="2033"/>
    <x v="9"/>
    <n v="37.229999999999997"/>
    <n v="6"/>
    <x v="3"/>
    <n v="223.38"/>
    <n v="223.38"/>
    <n v="0"/>
    <x v="2"/>
    <x v="2059"/>
    <x v="1"/>
    <s v="Jul"/>
  </r>
  <r>
    <s v="LOW-20250527-99520"/>
    <x v="1"/>
    <x v="1996"/>
    <x v="1847"/>
    <x v="50"/>
    <x v="4"/>
    <x v="2034"/>
    <x v="3"/>
    <n v="1138.94"/>
    <n v="10"/>
    <x v="5"/>
    <n v="11389.4"/>
    <n v="10250.459999999999"/>
    <n v="1138.9400000000005"/>
    <x v="2"/>
    <x v="2060"/>
    <x v="1"/>
    <s v="May"/>
  </r>
  <r>
    <s v="84-20240814-47703"/>
    <x v="6"/>
    <x v="1997"/>
    <x v="1848"/>
    <x v="46"/>
    <x v="6"/>
    <x v="2035"/>
    <x v="3"/>
    <n v="447.75"/>
    <n v="15"/>
    <x v="1"/>
    <n v="6716.25"/>
    <n v="5708.81"/>
    <n v="1007.4399999999996"/>
    <x v="4"/>
    <x v="2061"/>
    <x v="0"/>
    <s v="Aug"/>
  </r>
  <r>
    <s v="ACE-20250612-40688"/>
    <x v="4"/>
    <x v="1998"/>
    <x v="1849"/>
    <x v="19"/>
    <x v="15"/>
    <x v="2036"/>
    <x v="14"/>
    <n v="783.05"/>
    <n v="1"/>
    <x v="3"/>
    <n v="783.05"/>
    <n v="783.05"/>
    <n v="0"/>
    <x v="2"/>
    <x v="2062"/>
    <x v="1"/>
    <s v="Jun"/>
  </r>
  <r>
    <s v="ACE-20250517-52711"/>
    <x v="4"/>
    <x v="1999"/>
    <x v="1850"/>
    <x v="31"/>
    <x v="16"/>
    <x v="2037"/>
    <x v="4"/>
    <n v="529.59"/>
    <n v="60"/>
    <x v="1"/>
    <n v="31775.4"/>
    <n v="27009.09"/>
    <n v="4766.3100000000013"/>
    <x v="1"/>
    <x v="2063"/>
    <x v="1"/>
    <s v="May"/>
  </r>
  <r>
    <s v="WAL-20250130-14333"/>
    <x v="10"/>
    <x v="2000"/>
    <x v="1851"/>
    <x v="41"/>
    <x v="4"/>
    <x v="2038"/>
    <x v="11"/>
    <n v="713.48"/>
    <n v="4"/>
    <x v="3"/>
    <n v="2853.92"/>
    <n v="2853.92"/>
    <n v="0"/>
    <x v="0"/>
    <x v="2064"/>
    <x v="1"/>
    <s v="Jan"/>
  </r>
  <r>
    <s v="MEN-20250319-61099"/>
    <x v="5"/>
    <x v="2001"/>
    <x v="480"/>
    <x v="37"/>
    <x v="19"/>
    <x v="2039"/>
    <x v="5"/>
    <n v="1046.8499999999999"/>
    <n v="1"/>
    <x v="3"/>
    <n v="1046.8499999999999"/>
    <n v="1046.8499999999999"/>
    <n v="0"/>
    <x v="5"/>
    <x v="2065"/>
    <x v="1"/>
    <s v="Mar"/>
  </r>
  <r>
    <s v="HAR-20241024-66951"/>
    <x v="2"/>
    <x v="8"/>
    <x v="8"/>
    <x v="8"/>
    <x v="6"/>
    <x v="2040"/>
    <x v="10"/>
    <n v="406.48"/>
    <n v="30"/>
    <x v="6"/>
    <n v="12194.4"/>
    <n v="9755.52"/>
    <n v="2438.8799999999992"/>
    <x v="4"/>
    <x v="2066"/>
    <x v="0"/>
    <s v="Oct"/>
  </r>
  <r>
    <s v="COS-20250503-34159"/>
    <x v="8"/>
    <x v="2002"/>
    <x v="1852"/>
    <x v="15"/>
    <x v="2"/>
    <x v="2041"/>
    <x v="2"/>
    <n v="22.75"/>
    <n v="5"/>
    <x v="3"/>
    <n v="113.75"/>
    <n v="113.75"/>
    <n v="0"/>
    <x v="5"/>
    <x v="2067"/>
    <x v="1"/>
    <s v="May"/>
  </r>
  <r>
    <s v="HAR-20240409-40067"/>
    <x v="2"/>
    <x v="2003"/>
    <x v="1853"/>
    <x v="46"/>
    <x v="19"/>
    <x v="2042"/>
    <x v="11"/>
    <n v="48.34"/>
    <n v="10"/>
    <x v="3"/>
    <n v="483.4"/>
    <n v="483.4"/>
    <n v="0"/>
    <x v="4"/>
    <x v="2068"/>
    <x v="0"/>
    <s v="Apr"/>
  </r>
  <r>
    <s v="WAL-20250107-42485"/>
    <x v="10"/>
    <x v="2004"/>
    <x v="1854"/>
    <x v="29"/>
    <x v="9"/>
    <x v="2043"/>
    <x v="10"/>
    <n v="271.72000000000003"/>
    <n v="4"/>
    <x v="0"/>
    <n v="1086.8800000000001"/>
    <n v="1032.54"/>
    <n v="54.340000000000146"/>
    <x v="2"/>
    <x v="2069"/>
    <x v="1"/>
    <s v="Jan"/>
  </r>
  <r>
    <s v="WAL-20250719-40346"/>
    <x v="10"/>
    <x v="2005"/>
    <x v="1855"/>
    <x v="36"/>
    <x v="15"/>
    <x v="2044"/>
    <x v="6"/>
    <n v="104.33"/>
    <n v="15"/>
    <x v="5"/>
    <n v="1564.95"/>
    <n v="1408.46"/>
    <n v="156.49"/>
    <x v="4"/>
    <x v="2070"/>
    <x v="1"/>
    <s v="Jul"/>
  </r>
  <r>
    <s v="84-20240405-92989"/>
    <x v="6"/>
    <x v="2006"/>
    <x v="1856"/>
    <x v="4"/>
    <x v="18"/>
    <x v="2045"/>
    <x v="19"/>
    <n v="89.48"/>
    <n v="20"/>
    <x v="6"/>
    <n v="1789.6"/>
    <n v="1431.68"/>
    <n v="357.91999999999985"/>
    <x v="7"/>
    <x v="2071"/>
    <x v="0"/>
    <s v="Apr"/>
  </r>
  <r>
    <s v="FLO-20240219-94421"/>
    <x v="7"/>
    <x v="2007"/>
    <x v="1857"/>
    <x v="46"/>
    <x v="10"/>
    <x v="2046"/>
    <x v="10"/>
    <n v="732.45"/>
    <n v="12"/>
    <x v="1"/>
    <n v="8789.4"/>
    <n v="7470.99"/>
    <n v="1318.4099999999999"/>
    <x v="4"/>
    <x v="2072"/>
    <x v="0"/>
    <s v="Feb"/>
  </r>
  <r>
    <s v="WAL-20241123-68000"/>
    <x v="10"/>
    <x v="2008"/>
    <x v="1858"/>
    <x v="7"/>
    <x v="13"/>
    <x v="2047"/>
    <x v="13"/>
    <n v="288.94"/>
    <n v="50"/>
    <x v="1"/>
    <n v="14447"/>
    <n v="12279.95"/>
    <n v="2167.0499999999993"/>
    <x v="6"/>
    <x v="2073"/>
    <x v="0"/>
    <s v="Nov"/>
  </r>
  <r>
    <s v="DO-20250521-58542"/>
    <x v="0"/>
    <x v="2009"/>
    <x v="1859"/>
    <x v="36"/>
    <x v="8"/>
    <x v="2048"/>
    <x v="21"/>
    <n v="1087.28"/>
    <n v="15"/>
    <x v="1"/>
    <n v="16309.2"/>
    <n v="13862.82"/>
    <n v="2446.380000000001"/>
    <x v="1"/>
    <x v="2074"/>
    <x v="1"/>
    <s v="May"/>
  </r>
  <r>
    <s v="ACE-20250411-30219"/>
    <x v="4"/>
    <x v="2010"/>
    <x v="1860"/>
    <x v="51"/>
    <x v="8"/>
    <x v="2049"/>
    <x v="18"/>
    <n v="3753.69"/>
    <n v="2"/>
    <x v="3"/>
    <n v="7507.38"/>
    <n v="7507.38"/>
    <n v="0"/>
    <x v="1"/>
    <x v="2075"/>
    <x v="1"/>
    <s v="Apr"/>
  </r>
  <r>
    <s v="MEN-20250527-38810"/>
    <x v="5"/>
    <x v="2011"/>
    <x v="1861"/>
    <x v="39"/>
    <x v="3"/>
    <x v="2050"/>
    <x v="9"/>
    <n v="307.74"/>
    <n v="4"/>
    <x v="3"/>
    <n v="1230.96"/>
    <n v="1230.96"/>
    <n v="0"/>
    <x v="5"/>
    <x v="2076"/>
    <x v="1"/>
    <s v="May"/>
  </r>
  <r>
    <s v="HAR-20250317-72528"/>
    <x v="2"/>
    <x v="2012"/>
    <x v="1862"/>
    <x v="58"/>
    <x v="14"/>
    <x v="2051"/>
    <x v="15"/>
    <n v="439.01"/>
    <n v="100"/>
    <x v="4"/>
    <n v="43901"/>
    <n v="35998.82"/>
    <n v="7902.18"/>
    <x v="7"/>
    <x v="2077"/>
    <x v="1"/>
    <s v="Mar"/>
  </r>
  <r>
    <s v="CON-20241003-53993"/>
    <x v="3"/>
    <x v="2013"/>
    <x v="1863"/>
    <x v="45"/>
    <x v="1"/>
    <x v="2052"/>
    <x v="10"/>
    <n v="14.95"/>
    <n v="15"/>
    <x v="1"/>
    <n v="224.25"/>
    <n v="190.61"/>
    <n v="33.639999999999986"/>
    <x v="0"/>
    <x v="2078"/>
    <x v="0"/>
    <s v="Oct"/>
  </r>
  <r>
    <s v="DO-20250725-80588"/>
    <x v="0"/>
    <x v="2014"/>
    <x v="1864"/>
    <x v="58"/>
    <x v="0"/>
    <x v="2053"/>
    <x v="10"/>
    <n v="3.55"/>
    <n v="197"/>
    <x v="1"/>
    <n v="699.35"/>
    <n v="594.45000000000005"/>
    <n v="104.89999999999998"/>
    <x v="0"/>
    <x v="2079"/>
    <x v="1"/>
    <s v="Jul"/>
  </r>
  <r>
    <s v="ACE-20240913-52243"/>
    <x v="4"/>
    <x v="2015"/>
    <x v="1650"/>
    <x v="17"/>
    <x v="17"/>
    <x v="2054"/>
    <x v="1"/>
    <n v="218"/>
    <n v="30"/>
    <x v="1"/>
    <n v="6540"/>
    <n v="5559"/>
    <n v="981"/>
    <x v="7"/>
    <x v="2080"/>
    <x v="0"/>
    <s v="Sep"/>
  </r>
  <r>
    <s v="FLO-20240811-87801"/>
    <x v="7"/>
    <x v="2016"/>
    <x v="1865"/>
    <x v="12"/>
    <x v="4"/>
    <x v="2055"/>
    <x v="0"/>
    <n v="4.63"/>
    <n v="100"/>
    <x v="15"/>
    <n v="463"/>
    <n v="337.99"/>
    <n v="125.00999999999999"/>
    <x v="5"/>
    <x v="2081"/>
    <x v="0"/>
    <s v="Aug"/>
  </r>
  <r>
    <s v="COS-20250304-71373"/>
    <x v="8"/>
    <x v="2017"/>
    <x v="311"/>
    <x v="37"/>
    <x v="5"/>
    <x v="2056"/>
    <x v="13"/>
    <n v="801.94"/>
    <n v="10"/>
    <x v="5"/>
    <n v="8019.4"/>
    <n v="7217.46"/>
    <n v="801.9399999999996"/>
    <x v="7"/>
    <x v="2082"/>
    <x v="1"/>
    <s v="Mar"/>
  </r>
  <r>
    <s v="WAL-20240701-70350"/>
    <x v="10"/>
    <x v="2018"/>
    <x v="1866"/>
    <x v="3"/>
    <x v="18"/>
    <x v="2057"/>
    <x v="15"/>
    <n v="312.77"/>
    <n v="1"/>
    <x v="3"/>
    <n v="312.77"/>
    <n v="312.77"/>
    <n v="0"/>
    <x v="2"/>
    <x v="2083"/>
    <x v="0"/>
    <s v="Jul"/>
  </r>
  <r>
    <s v="MEN-20240908-99440"/>
    <x v="5"/>
    <x v="2019"/>
    <x v="1867"/>
    <x v="40"/>
    <x v="6"/>
    <x v="2058"/>
    <x v="11"/>
    <n v="2680.32"/>
    <n v="25"/>
    <x v="6"/>
    <n v="67008"/>
    <n v="53606.400000000001"/>
    <n v="13401.599999999999"/>
    <x v="0"/>
    <x v="2084"/>
    <x v="0"/>
    <s v="Sep"/>
  </r>
  <r>
    <s v="FLO-20241119-52548"/>
    <x v="7"/>
    <x v="2020"/>
    <x v="1868"/>
    <x v="6"/>
    <x v="2"/>
    <x v="2059"/>
    <x v="14"/>
    <n v="645.36"/>
    <n v="8"/>
    <x v="5"/>
    <n v="5162.88"/>
    <n v="4646.59"/>
    <n v="516.29"/>
    <x v="3"/>
    <x v="2085"/>
    <x v="0"/>
    <s v="Nov"/>
  </r>
  <r>
    <s v="FLO-20240315-30394"/>
    <x v="7"/>
    <x v="2021"/>
    <x v="1869"/>
    <x v="49"/>
    <x v="15"/>
    <x v="2060"/>
    <x v="8"/>
    <n v="1229.75"/>
    <n v="20"/>
    <x v="1"/>
    <n v="24595"/>
    <n v="20905.75"/>
    <n v="3689.25"/>
    <x v="6"/>
    <x v="2086"/>
    <x v="0"/>
    <s v="Mar"/>
  </r>
  <r>
    <s v="CON-20240801-67735"/>
    <x v="3"/>
    <x v="2022"/>
    <x v="1870"/>
    <x v="41"/>
    <x v="13"/>
    <x v="2061"/>
    <x v="11"/>
    <n v="443.27"/>
    <n v="4"/>
    <x v="0"/>
    <n v="1773.08"/>
    <n v="1684.43"/>
    <n v="88.649999999999864"/>
    <x v="1"/>
    <x v="2087"/>
    <x v="0"/>
    <s v="Aug"/>
  </r>
  <r>
    <s v="CON-20250105-66841"/>
    <x v="3"/>
    <x v="2023"/>
    <x v="1871"/>
    <x v="11"/>
    <x v="20"/>
    <x v="2062"/>
    <x v="8"/>
    <n v="299.07"/>
    <n v="1"/>
    <x v="3"/>
    <n v="299.07"/>
    <n v="299.07"/>
    <n v="0"/>
    <x v="0"/>
    <x v="2088"/>
    <x v="1"/>
    <s v="Jan"/>
  </r>
  <r>
    <s v="FLO-20240728-67740"/>
    <x v="7"/>
    <x v="2024"/>
    <x v="1872"/>
    <x v="26"/>
    <x v="3"/>
    <x v="2063"/>
    <x v="18"/>
    <n v="5.71"/>
    <n v="376"/>
    <x v="1"/>
    <n v="2146.96"/>
    <n v="1824.92"/>
    <n v="322.03999999999996"/>
    <x v="6"/>
    <x v="2089"/>
    <x v="0"/>
    <s v="Jul"/>
  </r>
  <r>
    <s v="THE-20240703-13170"/>
    <x v="9"/>
    <x v="2025"/>
    <x v="1873"/>
    <x v="20"/>
    <x v="14"/>
    <x v="2064"/>
    <x v="7"/>
    <n v="498"/>
    <n v="12"/>
    <x v="0"/>
    <n v="5976"/>
    <n v="5677.2"/>
    <n v="298.80000000000018"/>
    <x v="2"/>
    <x v="2090"/>
    <x v="0"/>
    <s v="Jul"/>
  </r>
  <r>
    <s v="HAR-20241214-41832"/>
    <x v="2"/>
    <x v="2026"/>
    <x v="1874"/>
    <x v="40"/>
    <x v="1"/>
    <x v="2065"/>
    <x v="15"/>
    <n v="460.09"/>
    <n v="3"/>
    <x v="0"/>
    <n v="1380.27"/>
    <n v="1311.26"/>
    <n v="69.009999999999991"/>
    <x v="1"/>
    <x v="2091"/>
    <x v="0"/>
    <s v="Dec"/>
  </r>
  <r>
    <s v="LOW-20241028-71085"/>
    <x v="1"/>
    <x v="2027"/>
    <x v="1875"/>
    <x v="28"/>
    <x v="20"/>
    <x v="2066"/>
    <x v="2"/>
    <n v="36.229999999999997"/>
    <n v="2"/>
    <x v="3"/>
    <n v="72.459999999999994"/>
    <n v="72.459999999999994"/>
    <n v="0"/>
    <x v="6"/>
    <x v="2092"/>
    <x v="0"/>
    <s v="Oct"/>
  </r>
  <r>
    <s v="WAL-20250515-47531"/>
    <x v="10"/>
    <x v="2028"/>
    <x v="1876"/>
    <x v="9"/>
    <x v="2"/>
    <x v="2067"/>
    <x v="4"/>
    <n v="1212.1500000000001"/>
    <n v="20"/>
    <x v="1"/>
    <n v="24243"/>
    <n v="20606.55"/>
    <n v="3636.4500000000007"/>
    <x v="1"/>
    <x v="2093"/>
    <x v="1"/>
    <s v="May"/>
  </r>
  <r>
    <s v="COS-20250307-73823"/>
    <x v="8"/>
    <x v="2029"/>
    <x v="1877"/>
    <x v="31"/>
    <x v="13"/>
    <x v="2068"/>
    <x v="9"/>
    <n v="388.33"/>
    <n v="20"/>
    <x v="5"/>
    <n v="7766.6"/>
    <n v="6989.94"/>
    <n v="776.66000000000076"/>
    <x v="5"/>
    <x v="2094"/>
    <x v="1"/>
    <s v="Mar"/>
  </r>
  <r>
    <s v="ACE-20241124-85224"/>
    <x v="4"/>
    <x v="2030"/>
    <x v="1878"/>
    <x v="39"/>
    <x v="4"/>
    <x v="2069"/>
    <x v="5"/>
    <n v="60.46"/>
    <n v="10"/>
    <x v="3"/>
    <n v="604.6"/>
    <n v="604.6"/>
    <n v="0"/>
    <x v="5"/>
    <x v="2095"/>
    <x v="0"/>
    <s v="Nov"/>
  </r>
  <r>
    <s v="CON-20240727-79013"/>
    <x v="11"/>
    <x v="2031"/>
    <x v="1879"/>
    <x v="29"/>
    <x v="14"/>
    <x v="2070"/>
    <x v="20"/>
    <n v="108.2"/>
    <n v="1"/>
    <x v="3"/>
    <n v="108.2"/>
    <n v="108.2"/>
    <n v="0"/>
    <x v="1"/>
    <x v="2096"/>
    <x v="0"/>
    <s v="Jul"/>
  </r>
  <r>
    <s v="FLO-20240528-67661"/>
    <x v="7"/>
    <x v="2032"/>
    <x v="1215"/>
    <x v="4"/>
    <x v="5"/>
    <x v="2071"/>
    <x v="5"/>
    <n v="251.82"/>
    <n v="1"/>
    <x v="0"/>
    <n v="251.82"/>
    <n v="239.23"/>
    <n v="12.590000000000003"/>
    <x v="5"/>
    <x v="2097"/>
    <x v="0"/>
    <s v="May"/>
  </r>
  <r>
    <s v="HAR-20241004-16143"/>
    <x v="2"/>
    <x v="2033"/>
    <x v="1880"/>
    <x v="41"/>
    <x v="5"/>
    <x v="2072"/>
    <x v="6"/>
    <n v="3.68"/>
    <n v="54"/>
    <x v="0"/>
    <n v="198.72"/>
    <n v="188.78"/>
    <n v="9.9399999999999977"/>
    <x v="4"/>
    <x v="2098"/>
    <x v="0"/>
    <s v="Oct"/>
  </r>
  <r>
    <s v="THE-20241015-83237"/>
    <x v="9"/>
    <x v="2034"/>
    <x v="1881"/>
    <x v="51"/>
    <x v="12"/>
    <x v="2073"/>
    <x v="8"/>
    <n v="39.26"/>
    <n v="3"/>
    <x v="3"/>
    <n v="117.78"/>
    <n v="117.78"/>
    <n v="0"/>
    <x v="1"/>
    <x v="2099"/>
    <x v="0"/>
    <s v="Oct"/>
  </r>
  <r>
    <s v="THE-20240516-40701"/>
    <x v="9"/>
    <x v="2035"/>
    <x v="670"/>
    <x v="44"/>
    <x v="3"/>
    <x v="2074"/>
    <x v="13"/>
    <n v="19.71"/>
    <n v="15"/>
    <x v="1"/>
    <n v="295.64999999999998"/>
    <n v="251.3"/>
    <n v="44.349999999999966"/>
    <x v="0"/>
    <x v="2100"/>
    <x v="0"/>
    <s v="May"/>
  </r>
  <r>
    <s v="HAR-20240819-37086"/>
    <x v="2"/>
    <x v="2036"/>
    <x v="1882"/>
    <x v="10"/>
    <x v="8"/>
    <x v="2075"/>
    <x v="1"/>
    <n v="406.63"/>
    <n v="2"/>
    <x v="3"/>
    <n v="813.26"/>
    <n v="813.26"/>
    <n v="0"/>
    <x v="1"/>
    <x v="2101"/>
    <x v="0"/>
    <s v="Aug"/>
  </r>
  <r>
    <s v="FLO-20241124-56811"/>
    <x v="7"/>
    <x v="2037"/>
    <x v="1883"/>
    <x v="43"/>
    <x v="18"/>
    <x v="2076"/>
    <x v="0"/>
    <n v="647.34"/>
    <n v="6"/>
    <x v="5"/>
    <n v="3884.04"/>
    <n v="3495.64"/>
    <n v="388.40000000000009"/>
    <x v="6"/>
    <x v="2102"/>
    <x v="0"/>
    <s v="Nov"/>
  </r>
  <r>
    <s v="FLO-20241201-34909"/>
    <x v="7"/>
    <x v="2038"/>
    <x v="1884"/>
    <x v="56"/>
    <x v="18"/>
    <x v="2077"/>
    <x v="0"/>
    <n v="520.26"/>
    <n v="1"/>
    <x v="3"/>
    <n v="520.26"/>
    <n v="520.26"/>
    <n v="0"/>
    <x v="0"/>
    <x v="2103"/>
    <x v="0"/>
    <s v="Dec"/>
  </r>
  <r>
    <s v="LOW-20241103-57273"/>
    <x v="1"/>
    <x v="2039"/>
    <x v="1885"/>
    <x v="26"/>
    <x v="7"/>
    <x v="2078"/>
    <x v="11"/>
    <n v="630.69000000000005"/>
    <n v="25"/>
    <x v="6"/>
    <n v="15767.25"/>
    <n v="12613.8"/>
    <n v="3153.4500000000007"/>
    <x v="3"/>
    <x v="2104"/>
    <x v="0"/>
    <s v="Nov"/>
  </r>
  <r>
    <s v="HAR-20250422-79880"/>
    <x v="2"/>
    <x v="2040"/>
    <x v="1886"/>
    <x v="32"/>
    <x v="7"/>
    <x v="2079"/>
    <x v="7"/>
    <n v="474.19"/>
    <n v="3"/>
    <x v="0"/>
    <n v="1422.57"/>
    <n v="1351.44"/>
    <n v="71.129999999999882"/>
    <x v="3"/>
    <x v="2105"/>
    <x v="1"/>
    <s v="Apr"/>
  </r>
  <r>
    <s v="COS-20240226-47036"/>
    <x v="8"/>
    <x v="2041"/>
    <x v="1887"/>
    <x v="57"/>
    <x v="20"/>
    <x v="2080"/>
    <x v="10"/>
    <n v="43.12"/>
    <n v="2"/>
    <x v="9"/>
    <n v="86.24"/>
    <n v="84.52"/>
    <n v="1.7199999999999989"/>
    <x v="4"/>
    <x v="2106"/>
    <x v="0"/>
    <s v="Feb"/>
  </r>
  <r>
    <s v="DO-20250329-48680"/>
    <x v="0"/>
    <x v="2042"/>
    <x v="334"/>
    <x v="23"/>
    <x v="17"/>
    <x v="2081"/>
    <x v="1"/>
    <n v="42.51"/>
    <n v="2"/>
    <x v="3"/>
    <n v="85.02"/>
    <n v="85.02"/>
    <n v="0"/>
    <x v="6"/>
    <x v="2107"/>
    <x v="1"/>
    <s v="Mar"/>
  </r>
  <r>
    <s v="DO-20240925-22165"/>
    <x v="0"/>
    <x v="2043"/>
    <x v="1888"/>
    <x v="57"/>
    <x v="4"/>
    <x v="2082"/>
    <x v="8"/>
    <n v="85.93"/>
    <n v="25"/>
    <x v="7"/>
    <n v="2148.25"/>
    <n v="2083.8000000000002"/>
    <n v="64.449999999999818"/>
    <x v="0"/>
    <x v="2108"/>
    <x v="0"/>
    <s v="Sep"/>
  </r>
  <r>
    <s v="FLO-20240529-32949"/>
    <x v="7"/>
    <x v="2044"/>
    <x v="1889"/>
    <x v="57"/>
    <x v="12"/>
    <x v="2083"/>
    <x v="16"/>
    <n v="270.23"/>
    <n v="60"/>
    <x v="1"/>
    <n v="16213.8"/>
    <n v="13781.73"/>
    <n v="2432.0699999999997"/>
    <x v="1"/>
    <x v="2109"/>
    <x v="0"/>
    <s v="May"/>
  </r>
  <r>
    <s v="ACE-20250519-64100"/>
    <x v="4"/>
    <x v="2045"/>
    <x v="1890"/>
    <x v="27"/>
    <x v="15"/>
    <x v="2084"/>
    <x v="13"/>
    <n v="257.33999999999997"/>
    <n v="5"/>
    <x v="3"/>
    <n v="1286.7"/>
    <n v="1286.7"/>
    <n v="0"/>
    <x v="3"/>
    <x v="2110"/>
    <x v="1"/>
    <s v="May"/>
  </r>
  <r>
    <s v="THE-20250709-24589"/>
    <x v="9"/>
    <x v="2046"/>
    <x v="1891"/>
    <x v="17"/>
    <x v="13"/>
    <x v="2085"/>
    <x v="7"/>
    <n v="67.11"/>
    <n v="2"/>
    <x v="3"/>
    <n v="134.22"/>
    <n v="134.22"/>
    <n v="0"/>
    <x v="0"/>
    <x v="2111"/>
    <x v="1"/>
    <s v="Jul"/>
  </r>
  <r>
    <s v="MEN-20250723-28376"/>
    <x v="5"/>
    <x v="2047"/>
    <x v="1892"/>
    <x v="3"/>
    <x v="0"/>
    <x v="2086"/>
    <x v="8"/>
    <n v="4.79"/>
    <n v="395"/>
    <x v="2"/>
    <n v="1892.05"/>
    <n v="1419.04"/>
    <n v="473.01"/>
    <x v="6"/>
    <x v="2112"/>
    <x v="1"/>
    <s v="Jul"/>
  </r>
  <r>
    <s v="LOW-20241006-12193"/>
    <x v="1"/>
    <x v="2048"/>
    <x v="1893"/>
    <x v="48"/>
    <x v="2"/>
    <x v="2087"/>
    <x v="14"/>
    <n v="277.73"/>
    <n v="2"/>
    <x v="3"/>
    <n v="555.46"/>
    <n v="555.46"/>
    <n v="0"/>
    <x v="0"/>
    <x v="2113"/>
    <x v="0"/>
    <s v="Oct"/>
  </r>
  <r>
    <s v="LOW-20250803-66073"/>
    <x v="1"/>
    <x v="2049"/>
    <x v="1894"/>
    <x v="56"/>
    <x v="18"/>
    <x v="2088"/>
    <x v="18"/>
    <n v="1444.26"/>
    <n v="4"/>
    <x v="0"/>
    <n v="5777.04"/>
    <n v="5488.19"/>
    <n v="288.85000000000036"/>
    <x v="2"/>
    <x v="2114"/>
    <x v="1"/>
    <s v="Aug"/>
  </r>
  <r>
    <s v="LOW-20250101-54035"/>
    <x v="1"/>
    <x v="2050"/>
    <x v="1895"/>
    <x v="16"/>
    <x v="10"/>
    <x v="2089"/>
    <x v="9"/>
    <n v="115.77"/>
    <n v="40"/>
    <x v="3"/>
    <n v="4630.8"/>
    <n v="4630.8"/>
    <n v="0"/>
    <x v="3"/>
    <x v="2115"/>
    <x v="1"/>
    <s v="Jan"/>
  </r>
  <r>
    <s v="LOW-20240227-49844"/>
    <x v="1"/>
    <x v="2051"/>
    <x v="1896"/>
    <x v="7"/>
    <x v="2"/>
    <x v="2090"/>
    <x v="21"/>
    <n v="5.08"/>
    <n v="191"/>
    <x v="18"/>
    <n v="970.28"/>
    <n v="747.12"/>
    <n v="223.15999999999997"/>
    <x v="6"/>
    <x v="2116"/>
    <x v="0"/>
    <s v="Feb"/>
  </r>
  <r>
    <s v="WAL-20240404-26266"/>
    <x v="10"/>
    <x v="2052"/>
    <x v="1897"/>
    <x v="34"/>
    <x v="11"/>
    <x v="2091"/>
    <x v="12"/>
    <n v="2988.32"/>
    <n v="15"/>
    <x v="5"/>
    <n v="44824.800000000003"/>
    <n v="40342.32"/>
    <n v="4482.4800000000032"/>
    <x v="3"/>
    <x v="2117"/>
    <x v="0"/>
    <s v="Apr"/>
  </r>
  <r>
    <s v="THE-20250203-82440"/>
    <x v="9"/>
    <x v="2053"/>
    <x v="1898"/>
    <x v="6"/>
    <x v="4"/>
    <x v="2092"/>
    <x v="7"/>
    <n v="437.89"/>
    <n v="5"/>
    <x v="3"/>
    <n v="2189.4499999999998"/>
    <n v="2189.4499999999998"/>
    <n v="0"/>
    <x v="7"/>
    <x v="2118"/>
    <x v="1"/>
    <s v="Feb"/>
  </r>
  <r>
    <s v="MEN-20250209-88111"/>
    <x v="5"/>
    <x v="2054"/>
    <x v="1899"/>
    <x v="18"/>
    <x v="20"/>
    <x v="2093"/>
    <x v="9"/>
    <n v="4081.01"/>
    <n v="60"/>
    <x v="18"/>
    <n v="244860.6"/>
    <n v="188542.66"/>
    <n v="56317.94"/>
    <x v="2"/>
    <x v="2119"/>
    <x v="1"/>
    <s v="Feb"/>
  </r>
  <r>
    <s v="ACE-20240427-95571"/>
    <x v="4"/>
    <x v="2055"/>
    <x v="1900"/>
    <x v="36"/>
    <x v="12"/>
    <x v="2094"/>
    <x v="5"/>
    <n v="1102.56"/>
    <n v="4"/>
    <x v="3"/>
    <n v="4410.24"/>
    <n v="4410.24"/>
    <n v="0"/>
    <x v="5"/>
    <x v="2120"/>
    <x v="0"/>
    <s v="Apr"/>
  </r>
  <r>
    <s v="DO-20240228-33231"/>
    <x v="0"/>
    <x v="2056"/>
    <x v="1901"/>
    <x v="51"/>
    <x v="12"/>
    <x v="2095"/>
    <x v="16"/>
    <n v="238.45"/>
    <n v="40"/>
    <x v="1"/>
    <n v="9538"/>
    <n v="8107.3"/>
    <n v="1430.6999999999998"/>
    <x v="5"/>
    <x v="2121"/>
    <x v="0"/>
    <s v="Feb"/>
  </r>
  <r>
    <s v="CON-20240804-70669"/>
    <x v="3"/>
    <x v="2057"/>
    <x v="1902"/>
    <x v="36"/>
    <x v="13"/>
    <x v="2096"/>
    <x v="0"/>
    <n v="56.08"/>
    <n v="3"/>
    <x v="8"/>
    <n v="168.24"/>
    <n v="156.46"/>
    <n v="11.780000000000001"/>
    <x v="2"/>
    <x v="2122"/>
    <x v="0"/>
    <s v="Aug"/>
  </r>
  <r>
    <s v="FLO-20250324-75473"/>
    <x v="7"/>
    <x v="2058"/>
    <x v="1903"/>
    <x v="55"/>
    <x v="15"/>
    <x v="2097"/>
    <x v="9"/>
    <n v="654.34"/>
    <n v="2"/>
    <x v="9"/>
    <n v="1308.68"/>
    <n v="1282.51"/>
    <n v="26.170000000000073"/>
    <x v="6"/>
    <x v="2123"/>
    <x v="1"/>
    <s v="Mar"/>
  </r>
  <r>
    <s v="DO-20240817-41541"/>
    <x v="0"/>
    <x v="2059"/>
    <x v="1904"/>
    <x v="26"/>
    <x v="2"/>
    <x v="2098"/>
    <x v="12"/>
    <n v="993.18"/>
    <n v="40"/>
    <x v="6"/>
    <n v="39727.199999999997"/>
    <n v="31781.759999999998"/>
    <n v="7945.4399999999987"/>
    <x v="1"/>
    <x v="2124"/>
    <x v="0"/>
    <s v="Aug"/>
  </r>
  <r>
    <s v="FLO-20250307-54257"/>
    <x v="7"/>
    <x v="2060"/>
    <x v="1905"/>
    <x v="29"/>
    <x v="16"/>
    <x v="2099"/>
    <x v="8"/>
    <n v="53.77"/>
    <n v="60"/>
    <x v="3"/>
    <n v="3226.2"/>
    <n v="3226.2"/>
    <n v="0"/>
    <x v="7"/>
    <x v="2125"/>
    <x v="1"/>
    <s v="Mar"/>
  </r>
  <r>
    <s v="ACE-20240414-67383"/>
    <x v="4"/>
    <x v="2061"/>
    <x v="1906"/>
    <x v="25"/>
    <x v="9"/>
    <x v="2100"/>
    <x v="5"/>
    <n v="401.26"/>
    <n v="1"/>
    <x v="3"/>
    <n v="401.26"/>
    <n v="401.26"/>
    <n v="0"/>
    <x v="1"/>
    <x v="2126"/>
    <x v="0"/>
    <s v="Apr"/>
  </r>
  <r>
    <s v="ACE-20250722-97625"/>
    <x v="4"/>
    <x v="2062"/>
    <x v="602"/>
    <x v="56"/>
    <x v="12"/>
    <x v="2101"/>
    <x v="2"/>
    <n v="33.56"/>
    <n v="6"/>
    <x v="5"/>
    <n v="201.36"/>
    <n v="181.22"/>
    <n v="20.140000000000015"/>
    <x v="0"/>
    <x v="2127"/>
    <x v="1"/>
    <s v="Jul"/>
  </r>
  <r>
    <s v="ACE-20240728-41626"/>
    <x v="4"/>
    <x v="2063"/>
    <x v="1907"/>
    <x v="19"/>
    <x v="16"/>
    <x v="2102"/>
    <x v="0"/>
    <n v="314.94"/>
    <n v="25"/>
    <x v="6"/>
    <n v="7873.5"/>
    <n v="6298.8"/>
    <n v="1574.6999999999998"/>
    <x v="2"/>
    <x v="2128"/>
    <x v="0"/>
    <s v="Jul"/>
  </r>
  <r>
    <s v="WAL-20250521-84687"/>
    <x v="10"/>
    <x v="2064"/>
    <x v="1908"/>
    <x v="0"/>
    <x v="17"/>
    <x v="2103"/>
    <x v="18"/>
    <n v="4068.68"/>
    <n v="2"/>
    <x v="3"/>
    <n v="8137.36"/>
    <n v="8137.36"/>
    <n v="0"/>
    <x v="7"/>
    <x v="2129"/>
    <x v="1"/>
    <s v="May"/>
  </r>
  <r>
    <s v="84-20240817-18930"/>
    <x v="6"/>
    <x v="2065"/>
    <x v="1897"/>
    <x v="18"/>
    <x v="5"/>
    <x v="2104"/>
    <x v="4"/>
    <n v="1342.46"/>
    <n v="6"/>
    <x v="1"/>
    <n v="8054.76"/>
    <n v="6846.55"/>
    <n v="1208.21"/>
    <x v="6"/>
    <x v="2130"/>
    <x v="0"/>
    <s v="Aug"/>
  </r>
  <r>
    <s v="HAR-20250126-50421"/>
    <x v="2"/>
    <x v="2066"/>
    <x v="1909"/>
    <x v="23"/>
    <x v="19"/>
    <x v="2105"/>
    <x v="1"/>
    <n v="174.04"/>
    <n v="3"/>
    <x v="0"/>
    <n v="522.12"/>
    <n v="496.01"/>
    <n v="26.110000000000014"/>
    <x v="0"/>
    <x v="2131"/>
    <x v="1"/>
    <s v="Jan"/>
  </r>
  <r>
    <s v="MEN-20250718-49143"/>
    <x v="5"/>
    <x v="2067"/>
    <x v="1910"/>
    <x v="5"/>
    <x v="15"/>
    <x v="2106"/>
    <x v="8"/>
    <n v="188.46"/>
    <n v="25"/>
    <x v="6"/>
    <n v="4711.5"/>
    <n v="3769.2"/>
    <n v="942.30000000000018"/>
    <x v="5"/>
    <x v="2132"/>
    <x v="1"/>
    <s v="Jul"/>
  </r>
  <r>
    <s v="ACE-20250406-18215"/>
    <x v="4"/>
    <x v="2068"/>
    <x v="1911"/>
    <x v="53"/>
    <x v="3"/>
    <x v="2107"/>
    <x v="2"/>
    <n v="159.01"/>
    <n v="8"/>
    <x v="3"/>
    <n v="1272.08"/>
    <n v="1272.08"/>
    <n v="0"/>
    <x v="1"/>
    <x v="2133"/>
    <x v="1"/>
    <s v="Apr"/>
  </r>
  <r>
    <s v="MEN-20240530-66349"/>
    <x v="5"/>
    <x v="2069"/>
    <x v="1520"/>
    <x v="36"/>
    <x v="11"/>
    <x v="2108"/>
    <x v="14"/>
    <n v="2587.59"/>
    <n v="20"/>
    <x v="5"/>
    <n v="51751.8"/>
    <n v="46576.62"/>
    <n v="5175.18"/>
    <x v="0"/>
    <x v="2134"/>
    <x v="0"/>
    <s v="May"/>
  </r>
  <r>
    <s v="ACE-20240326-78583"/>
    <x v="4"/>
    <x v="2070"/>
    <x v="1573"/>
    <x v="40"/>
    <x v="13"/>
    <x v="2109"/>
    <x v="13"/>
    <n v="77.930000000000007"/>
    <n v="20"/>
    <x v="5"/>
    <n v="1558.6"/>
    <n v="1402.74"/>
    <n v="155.8599999999999"/>
    <x v="7"/>
    <x v="2135"/>
    <x v="0"/>
    <s v="Mar"/>
  </r>
  <r>
    <s v="ACE-20240612-85589"/>
    <x v="4"/>
    <x v="2071"/>
    <x v="1170"/>
    <x v="25"/>
    <x v="19"/>
    <x v="2110"/>
    <x v="0"/>
    <n v="260.92"/>
    <n v="2"/>
    <x v="0"/>
    <n v="521.84"/>
    <n v="495.75"/>
    <n v="26.090000000000032"/>
    <x v="2"/>
    <x v="2136"/>
    <x v="0"/>
    <s v="Jun"/>
  </r>
  <r>
    <s v="84-20240515-41440"/>
    <x v="6"/>
    <x v="2072"/>
    <x v="1912"/>
    <x v="7"/>
    <x v="10"/>
    <x v="2111"/>
    <x v="2"/>
    <n v="137.75"/>
    <n v="6"/>
    <x v="5"/>
    <n v="826.5"/>
    <n v="743.85"/>
    <n v="82.649999999999977"/>
    <x v="5"/>
    <x v="2137"/>
    <x v="0"/>
    <s v="May"/>
  </r>
  <r>
    <s v="FLO-20240423-74166"/>
    <x v="7"/>
    <x v="2073"/>
    <x v="1913"/>
    <x v="40"/>
    <x v="18"/>
    <x v="2112"/>
    <x v="3"/>
    <n v="371.3"/>
    <n v="4"/>
    <x v="3"/>
    <n v="1485.2"/>
    <n v="1485.2"/>
    <n v="0"/>
    <x v="5"/>
    <x v="2138"/>
    <x v="0"/>
    <s v="Apr"/>
  </r>
  <r>
    <s v="CON-20240829-46279"/>
    <x v="3"/>
    <x v="2074"/>
    <x v="1914"/>
    <x v="34"/>
    <x v="3"/>
    <x v="2113"/>
    <x v="3"/>
    <n v="31.22"/>
    <n v="50"/>
    <x v="3"/>
    <n v="1561"/>
    <n v="1561"/>
    <n v="0"/>
    <x v="5"/>
    <x v="2139"/>
    <x v="0"/>
    <s v="Aug"/>
  </r>
  <r>
    <s v="LOW-20240830-82446"/>
    <x v="1"/>
    <x v="2075"/>
    <x v="1915"/>
    <x v="35"/>
    <x v="19"/>
    <x v="2114"/>
    <x v="5"/>
    <n v="14.09"/>
    <n v="30"/>
    <x v="1"/>
    <n v="422.7"/>
    <n v="359.29"/>
    <n v="63.409999999999968"/>
    <x v="0"/>
    <x v="2140"/>
    <x v="0"/>
    <s v="Aug"/>
  </r>
  <r>
    <s v="THE-20250604-18598"/>
    <x v="9"/>
    <x v="2076"/>
    <x v="1916"/>
    <x v="25"/>
    <x v="19"/>
    <x v="2115"/>
    <x v="6"/>
    <n v="802.09"/>
    <n v="6"/>
    <x v="14"/>
    <n v="4812.54"/>
    <n v="4427.54"/>
    <n v="385"/>
    <x v="2"/>
    <x v="2141"/>
    <x v="1"/>
    <s v="Jun"/>
  </r>
  <r>
    <s v="THE-20241009-44649"/>
    <x v="9"/>
    <x v="2077"/>
    <x v="1917"/>
    <x v="41"/>
    <x v="2"/>
    <x v="2116"/>
    <x v="21"/>
    <n v="455.08"/>
    <n v="12"/>
    <x v="1"/>
    <n v="5460.96"/>
    <n v="4641.82"/>
    <n v="819.14000000000033"/>
    <x v="2"/>
    <x v="2142"/>
    <x v="0"/>
    <s v="Oct"/>
  </r>
  <r>
    <s v="MEN-20241114-76048"/>
    <x v="5"/>
    <x v="2078"/>
    <x v="1918"/>
    <x v="59"/>
    <x v="16"/>
    <x v="2117"/>
    <x v="15"/>
    <n v="146.74"/>
    <n v="10"/>
    <x v="5"/>
    <n v="1467.4"/>
    <n v="1320.66"/>
    <n v="146.74"/>
    <x v="2"/>
    <x v="2143"/>
    <x v="0"/>
    <s v="Nov"/>
  </r>
  <r>
    <s v="THE-20240604-65318"/>
    <x v="9"/>
    <x v="2079"/>
    <x v="1919"/>
    <x v="21"/>
    <x v="10"/>
    <x v="2118"/>
    <x v="0"/>
    <n v="389.87"/>
    <n v="4"/>
    <x v="3"/>
    <n v="1559.48"/>
    <n v="1559.48"/>
    <n v="0"/>
    <x v="2"/>
    <x v="2144"/>
    <x v="0"/>
    <s v="Jun"/>
  </r>
  <r>
    <s v="COS-20240319-14872"/>
    <x v="8"/>
    <x v="2080"/>
    <x v="1920"/>
    <x v="55"/>
    <x v="12"/>
    <x v="2119"/>
    <x v="19"/>
    <n v="481.04"/>
    <n v="1"/>
    <x v="3"/>
    <n v="481.04"/>
    <n v="481.04"/>
    <n v="0"/>
    <x v="3"/>
    <x v="2145"/>
    <x v="0"/>
    <s v="Mar"/>
  </r>
  <r>
    <s v="CON-20241223-36966"/>
    <x v="3"/>
    <x v="2081"/>
    <x v="1921"/>
    <x v="43"/>
    <x v="5"/>
    <x v="2120"/>
    <x v="20"/>
    <n v="379.77"/>
    <n v="12"/>
    <x v="8"/>
    <n v="4557.24"/>
    <n v="4238.2299999999996"/>
    <n v="319.01000000000022"/>
    <x v="1"/>
    <x v="2146"/>
    <x v="0"/>
    <s v="Dec"/>
  </r>
  <r>
    <s v="DO-20250529-73954"/>
    <x v="0"/>
    <x v="2082"/>
    <x v="1538"/>
    <x v="54"/>
    <x v="7"/>
    <x v="2121"/>
    <x v="13"/>
    <n v="1377.75"/>
    <n v="60"/>
    <x v="6"/>
    <n v="82665"/>
    <n v="66132"/>
    <n v="16533"/>
    <x v="2"/>
    <x v="2147"/>
    <x v="1"/>
    <s v="May"/>
  </r>
  <r>
    <s v="84-20240413-24900"/>
    <x v="6"/>
    <x v="2083"/>
    <x v="1922"/>
    <x v="12"/>
    <x v="17"/>
    <x v="2122"/>
    <x v="13"/>
    <n v="809.1"/>
    <n v="4"/>
    <x v="7"/>
    <n v="3236.4"/>
    <n v="3139.31"/>
    <n v="97.090000000000146"/>
    <x v="0"/>
    <x v="2148"/>
    <x v="0"/>
    <s v="Apr"/>
  </r>
  <r>
    <s v="84-20240511-88787"/>
    <x v="6"/>
    <x v="2084"/>
    <x v="1923"/>
    <x v="53"/>
    <x v="12"/>
    <x v="2123"/>
    <x v="0"/>
    <n v="1402.01"/>
    <n v="8"/>
    <x v="5"/>
    <n v="11216.08"/>
    <n v="10094.469999999999"/>
    <n v="1121.6100000000006"/>
    <x v="0"/>
    <x v="2149"/>
    <x v="0"/>
    <s v="May"/>
  </r>
  <r>
    <s v="MEN-20241008-72802"/>
    <x v="5"/>
    <x v="2085"/>
    <x v="1924"/>
    <x v="25"/>
    <x v="6"/>
    <x v="2124"/>
    <x v="20"/>
    <n v="292.36"/>
    <n v="12"/>
    <x v="3"/>
    <n v="3508.32"/>
    <n v="3508.32"/>
    <n v="0"/>
    <x v="4"/>
    <x v="2150"/>
    <x v="0"/>
    <s v="Oct"/>
  </r>
  <r>
    <s v="HAR-20240815-66574"/>
    <x v="2"/>
    <x v="2086"/>
    <x v="1515"/>
    <x v="55"/>
    <x v="12"/>
    <x v="2125"/>
    <x v="11"/>
    <n v="314.01"/>
    <n v="6"/>
    <x v="5"/>
    <n v="1884.06"/>
    <n v="1695.65"/>
    <n v="188.40999999999985"/>
    <x v="4"/>
    <x v="2151"/>
    <x v="0"/>
    <s v="Aug"/>
  </r>
  <r>
    <s v="THE-20250214-22697"/>
    <x v="9"/>
    <x v="2087"/>
    <x v="1925"/>
    <x v="27"/>
    <x v="10"/>
    <x v="2126"/>
    <x v="20"/>
    <n v="2210.5"/>
    <n v="5"/>
    <x v="9"/>
    <n v="11052.5"/>
    <n v="10831.45"/>
    <n v="221.04999999999927"/>
    <x v="4"/>
    <x v="2152"/>
    <x v="1"/>
    <s v="Feb"/>
  </r>
  <r>
    <s v="HAR-20250414-72138"/>
    <x v="2"/>
    <x v="2088"/>
    <x v="1926"/>
    <x v="0"/>
    <x v="18"/>
    <x v="2127"/>
    <x v="13"/>
    <n v="206.06"/>
    <n v="12"/>
    <x v="13"/>
    <n v="2472.7199999999998"/>
    <n v="2151.27"/>
    <n v="321.44999999999982"/>
    <x v="2"/>
    <x v="2153"/>
    <x v="1"/>
    <s v="Apr"/>
  </r>
  <r>
    <s v="COS-20240917-85755"/>
    <x v="8"/>
    <x v="2089"/>
    <x v="1927"/>
    <x v="17"/>
    <x v="13"/>
    <x v="2128"/>
    <x v="17"/>
    <n v="97.45"/>
    <n v="20"/>
    <x v="13"/>
    <n v="1949"/>
    <n v="1695.63"/>
    <n v="253.36999999999989"/>
    <x v="1"/>
    <x v="2154"/>
    <x v="0"/>
    <s v="Sep"/>
  </r>
  <r>
    <s v="FLO-20240402-64477"/>
    <x v="7"/>
    <x v="2090"/>
    <x v="1928"/>
    <x v="5"/>
    <x v="16"/>
    <x v="2129"/>
    <x v="17"/>
    <n v="312.75"/>
    <n v="6"/>
    <x v="5"/>
    <n v="1876.5"/>
    <n v="1688.85"/>
    <n v="187.65000000000009"/>
    <x v="2"/>
    <x v="2155"/>
    <x v="0"/>
    <s v="Apr"/>
  </r>
  <r>
    <s v="ACE-20250124-60210"/>
    <x v="4"/>
    <x v="2091"/>
    <x v="1929"/>
    <x v="49"/>
    <x v="3"/>
    <x v="2130"/>
    <x v="2"/>
    <n v="55.09"/>
    <n v="50"/>
    <x v="1"/>
    <n v="2754.5"/>
    <n v="2341.3200000000002"/>
    <n v="413.17999999999984"/>
    <x v="4"/>
    <x v="2156"/>
    <x v="1"/>
    <s v="Jan"/>
  </r>
  <r>
    <s v="ACE-20250403-88745"/>
    <x v="4"/>
    <x v="2092"/>
    <x v="1930"/>
    <x v="4"/>
    <x v="12"/>
    <x v="2131"/>
    <x v="21"/>
    <n v="273.22000000000003"/>
    <n v="15"/>
    <x v="5"/>
    <n v="4098.3"/>
    <n v="3688.47"/>
    <n v="409.83000000000038"/>
    <x v="1"/>
    <x v="2157"/>
    <x v="1"/>
    <s v="Apr"/>
  </r>
  <r>
    <s v="WAL-20250227-32658"/>
    <x v="10"/>
    <x v="2093"/>
    <x v="1931"/>
    <x v="18"/>
    <x v="5"/>
    <x v="2132"/>
    <x v="5"/>
    <n v="1248.56"/>
    <n v="1"/>
    <x v="3"/>
    <n v="1248.56"/>
    <n v="1248.56"/>
    <n v="0"/>
    <x v="1"/>
    <x v="2158"/>
    <x v="1"/>
    <s v="Feb"/>
  </r>
  <r>
    <s v="MEN-20240424-59431"/>
    <x v="5"/>
    <x v="2094"/>
    <x v="1932"/>
    <x v="53"/>
    <x v="2"/>
    <x v="2133"/>
    <x v="18"/>
    <n v="10.25"/>
    <n v="10"/>
    <x v="5"/>
    <n v="102.5"/>
    <n v="92.25"/>
    <n v="10.25"/>
    <x v="3"/>
    <x v="2159"/>
    <x v="0"/>
    <s v="Apr"/>
  </r>
  <r>
    <s v="ACE-20250521-70532"/>
    <x v="4"/>
    <x v="2095"/>
    <x v="1933"/>
    <x v="15"/>
    <x v="13"/>
    <x v="2134"/>
    <x v="8"/>
    <n v="990.24"/>
    <n v="8"/>
    <x v="3"/>
    <n v="7921.92"/>
    <n v="7921.92"/>
    <n v="0"/>
    <x v="2"/>
    <x v="2160"/>
    <x v="1"/>
    <s v="May"/>
  </r>
  <r>
    <s v="84-20241013-84838"/>
    <x v="6"/>
    <x v="2096"/>
    <x v="1934"/>
    <x v="50"/>
    <x v="16"/>
    <x v="2135"/>
    <x v="4"/>
    <n v="1213.6300000000001"/>
    <n v="5"/>
    <x v="3"/>
    <n v="6068.15"/>
    <n v="6068.15"/>
    <n v="0"/>
    <x v="4"/>
    <x v="2161"/>
    <x v="0"/>
    <s v="Oct"/>
  </r>
  <r>
    <s v="LOW-20250702-61185"/>
    <x v="1"/>
    <x v="8"/>
    <x v="8"/>
    <x v="8"/>
    <x v="13"/>
    <x v="2136"/>
    <x v="21"/>
    <n v="3728.05"/>
    <n v="40"/>
    <x v="5"/>
    <n v="149122"/>
    <n v="134209.79999999999"/>
    <n v="14912.200000000012"/>
    <x v="1"/>
    <x v="2162"/>
    <x v="1"/>
    <s v="Jul"/>
  </r>
  <r>
    <s v="COS-20240417-49837"/>
    <x v="8"/>
    <x v="2097"/>
    <x v="1935"/>
    <x v="36"/>
    <x v="0"/>
    <x v="2137"/>
    <x v="14"/>
    <n v="607.72"/>
    <n v="12"/>
    <x v="2"/>
    <n v="7292.64"/>
    <n v="5469.48"/>
    <n v="1823.1600000000008"/>
    <x v="1"/>
    <x v="2163"/>
    <x v="0"/>
    <s v="Apr"/>
  </r>
  <r>
    <s v="ACE-20240628-79139"/>
    <x v="4"/>
    <x v="2098"/>
    <x v="1346"/>
    <x v="23"/>
    <x v="6"/>
    <x v="2138"/>
    <x v="2"/>
    <n v="95.92"/>
    <n v="5"/>
    <x v="3"/>
    <n v="479.6"/>
    <n v="479.6"/>
    <n v="0"/>
    <x v="3"/>
    <x v="2164"/>
    <x v="0"/>
    <s v="Jun"/>
  </r>
  <r>
    <s v="WAL-20250528-20418"/>
    <x v="10"/>
    <x v="2099"/>
    <x v="1936"/>
    <x v="4"/>
    <x v="4"/>
    <x v="2139"/>
    <x v="8"/>
    <n v="820.2"/>
    <n v="5"/>
    <x v="3"/>
    <n v="4101"/>
    <n v="4101"/>
    <n v="0"/>
    <x v="0"/>
    <x v="2165"/>
    <x v="1"/>
    <s v="May"/>
  </r>
  <r>
    <s v="LOW-20250427-84655"/>
    <x v="1"/>
    <x v="2100"/>
    <x v="1937"/>
    <x v="15"/>
    <x v="4"/>
    <x v="2140"/>
    <x v="10"/>
    <n v="746.91"/>
    <n v="3"/>
    <x v="9"/>
    <n v="2240.73"/>
    <n v="2195.92"/>
    <n v="44.809999999999945"/>
    <x v="0"/>
    <x v="2166"/>
    <x v="1"/>
    <s v="Apr"/>
  </r>
  <r>
    <s v="THE-20250629-22569"/>
    <x v="9"/>
    <x v="2101"/>
    <x v="1938"/>
    <x v="25"/>
    <x v="5"/>
    <x v="2141"/>
    <x v="9"/>
    <n v="339.88"/>
    <n v="20"/>
    <x v="19"/>
    <n v="6797.6"/>
    <n v="4418.4399999999996"/>
    <n v="2379.1600000000008"/>
    <x v="4"/>
    <x v="2167"/>
    <x v="1"/>
    <s v="Jun"/>
  </r>
  <r>
    <s v="84-20240401-22811"/>
    <x v="6"/>
    <x v="2102"/>
    <x v="1939"/>
    <x v="2"/>
    <x v="16"/>
    <x v="2142"/>
    <x v="11"/>
    <n v="940.48"/>
    <n v="6"/>
    <x v="3"/>
    <n v="5642.88"/>
    <n v="5642.88"/>
    <n v="0"/>
    <x v="3"/>
    <x v="2168"/>
    <x v="0"/>
    <s v="Apr"/>
  </r>
  <r>
    <s v="84-20240905-61369"/>
    <x v="6"/>
    <x v="2103"/>
    <x v="1940"/>
    <x v="35"/>
    <x v="1"/>
    <x v="2143"/>
    <x v="8"/>
    <n v="1051.6300000000001"/>
    <n v="4"/>
    <x v="3"/>
    <n v="4206.5200000000004"/>
    <n v="4206.5200000000004"/>
    <n v="0"/>
    <x v="2"/>
    <x v="2169"/>
    <x v="0"/>
    <s v="Sep"/>
  </r>
  <r>
    <s v="84-20240410-24951"/>
    <x v="6"/>
    <x v="2104"/>
    <x v="1941"/>
    <x v="16"/>
    <x v="9"/>
    <x v="2144"/>
    <x v="8"/>
    <n v="634.47"/>
    <n v="2"/>
    <x v="3"/>
    <n v="1268.94"/>
    <n v="1268.94"/>
    <n v="0"/>
    <x v="0"/>
    <x v="2170"/>
    <x v="0"/>
    <s v="Apr"/>
  </r>
  <r>
    <s v="ACE-20241226-29251"/>
    <x v="4"/>
    <x v="2105"/>
    <x v="1942"/>
    <x v="1"/>
    <x v="16"/>
    <x v="2145"/>
    <x v="8"/>
    <n v="1164.1300000000001"/>
    <n v="25"/>
    <x v="1"/>
    <n v="29103.25"/>
    <n v="24737.759999999998"/>
    <n v="4365.4900000000016"/>
    <x v="7"/>
    <x v="2171"/>
    <x v="0"/>
    <s v="Dec"/>
  </r>
  <r>
    <s v="ACE-20240324-24578"/>
    <x v="4"/>
    <x v="2106"/>
    <x v="1943"/>
    <x v="49"/>
    <x v="13"/>
    <x v="2146"/>
    <x v="5"/>
    <n v="289.92"/>
    <n v="3"/>
    <x v="0"/>
    <n v="869.76"/>
    <n v="826.27"/>
    <n v="43.490000000000009"/>
    <x v="4"/>
    <x v="2172"/>
    <x v="0"/>
    <s v="Mar"/>
  </r>
  <r>
    <s v="LOW-20250418-14251"/>
    <x v="1"/>
    <x v="2107"/>
    <x v="1944"/>
    <x v="22"/>
    <x v="13"/>
    <x v="2147"/>
    <x v="4"/>
    <n v="446.29"/>
    <n v="25"/>
    <x v="5"/>
    <n v="11157.25"/>
    <n v="10041.52"/>
    <n v="1115.7299999999996"/>
    <x v="0"/>
    <x v="2173"/>
    <x v="1"/>
    <s v="Apr"/>
  </r>
  <r>
    <s v="WAL-20250618-85991"/>
    <x v="10"/>
    <x v="2108"/>
    <x v="1945"/>
    <x v="23"/>
    <x v="7"/>
    <x v="2148"/>
    <x v="11"/>
    <n v="554.47"/>
    <n v="1"/>
    <x v="9"/>
    <n v="554.47"/>
    <n v="543.38"/>
    <n v="11.090000000000032"/>
    <x v="1"/>
    <x v="2174"/>
    <x v="1"/>
    <s v="Jun"/>
  </r>
  <r>
    <s v="84-20240801-81140"/>
    <x v="6"/>
    <x v="2109"/>
    <x v="1946"/>
    <x v="25"/>
    <x v="20"/>
    <x v="2149"/>
    <x v="16"/>
    <n v="2001.43"/>
    <n v="25"/>
    <x v="5"/>
    <n v="50035.75"/>
    <n v="45032.18"/>
    <n v="5003.57"/>
    <x v="4"/>
    <x v="2175"/>
    <x v="0"/>
    <s v="Aug"/>
  </r>
  <r>
    <s v="DO-20250611-52817"/>
    <x v="0"/>
    <x v="2110"/>
    <x v="1947"/>
    <x v="54"/>
    <x v="15"/>
    <x v="2150"/>
    <x v="14"/>
    <n v="20.48"/>
    <n v="50"/>
    <x v="9"/>
    <n v="1024"/>
    <n v="1003.52"/>
    <n v="20.480000000000018"/>
    <x v="6"/>
    <x v="2176"/>
    <x v="1"/>
    <s v="Jun"/>
  </r>
  <r>
    <s v="WAL-20241229-98928"/>
    <x v="10"/>
    <x v="2111"/>
    <x v="1948"/>
    <x v="16"/>
    <x v="14"/>
    <x v="2151"/>
    <x v="12"/>
    <n v="127.73"/>
    <n v="3"/>
    <x v="5"/>
    <n v="383.19"/>
    <n v="344.87"/>
    <n v="38.319999999999993"/>
    <x v="0"/>
    <x v="2177"/>
    <x v="0"/>
    <s v="Dec"/>
  </r>
  <r>
    <s v="HAR-20241030-42906"/>
    <x v="2"/>
    <x v="2112"/>
    <x v="1949"/>
    <x v="7"/>
    <x v="9"/>
    <x v="2152"/>
    <x v="4"/>
    <n v="1956.08"/>
    <n v="5"/>
    <x v="5"/>
    <n v="9780.4"/>
    <n v="8802.36"/>
    <n v="978.03999999999905"/>
    <x v="5"/>
    <x v="2178"/>
    <x v="0"/>
    <s v="Oct"/>
  </r>
  <r>
    <s v="COS-20240307-93216"/>
    <x v="8"/>
    <x v="2113"/>
    <x v="1950"/>
    <x v="16"/>
    <x v="6"/>
    <x v="2153"/>
    <x v="4"/>
    <n v="307.05"/>
    <n v="1"/>
    <x v="5"/>
    <n v="307.05"/>
    <n v="276.35000000000002"/>
    <n v="30.699999999999989"/>
    <x v="2"/>
    <x v="2179"/>
    <x v="0"/>
    <s v="Mar"/>
  </r>
  <r>
    <s v="CON-20241222-67514"/>
    <x v="3"/>
    <x v="2114"/>
    <x v="1673"/>
    <x v="4"/>
    <x v="2"/>
    <x v="2154"/>
    <x v="17"/>
    <n v="375.78"/>
    <n v="60"/>
    <x v="1"/>
    <n v="22546.799999999999"/>
    <n v="19164.78"/>
    <n v="3382.0200000000004"/>
    <x v="2"/>
    <x v="2180"/>
    <x v="0"/>
    <s v="Dec"/>
  </r>
  <r>
    <s v="COS-20250802-25763"/>
    <x v="8"/>
    <x v="2115"/>
    <x v="1951"/>
    <x v="17"/>
    <x v="17"/>
    <x v="2155"/>
    <x v="6"/>
    <n v="680.19"/>
    <n v="20"/>
    <x v="1"/>
    <n v="13603.8"/>
    <n v="11563.23"/>
    <n v="2040.5699999999997"/>
    <x v="0"/>
    <x v="2181"/>
    <x v="1"/>
    <s v="Aug"/>
  </r>
  <r>
    <s v="84-20240804-53503"/>
    <x v="6"/>
    <x v="2116"/>
    <x v="1952"/>
    <x v="54"/>
    <x v="8"/>
    <x v="2156"/>
    <x v="14"/>
    <n v="395.09"/>
    <n v="8"/>
    <x v="3"/>
    <n v="3160.72"/>
    <n v="3160.72"/>
    <n v="0"/>
    <x v="0"/>
    <x v="2182"/>
    <x v="0"/>
    <s v="Aug"/>
  </r>
  <r>
    <s v="ACE-20240703-19957"/>
    <x v="4"/>
    <x v="2117"/>
    <x v="1953"/>
    <x v="5"/>
    <x v="17"/>
    <x v="2157"/>
    <x v="7"/>
    <n v="493.89"/>
    <n v="5"/>
    <x v="3"/>
    <n v="2469.4499999999998"/>
    <n v="2469.4499999999998"/>
    <n v="0"/>
    <x v="0"/>
    <x v="2183"/>
    <x v="0"/>
    <s v="Jul"/>
  </r>
  <r>
    <s v="MEN-20240415-41082"/>
    <x v="5"/>
    <x v="2118"/>
    <x v="1954"/>
    <x v="44"/>
    <x v="12"/>
    <x v="2158"/>
    <x v="1"/>
    <n v="13.85"/>
    <n v="30"/>
    <x v="5"/>
    <n v="415.5"/>
    <n v="373.95"/>
    <n v="41.550000000000011"/>
    <x v="4"/>
    <x v="2184"/>
    <x v="0"/>
    <s v="Apr"/>
  </r>
  <r>
    <s v="CON-20250508-99118"/>
    <x v="3"/>
    <x v="2119"/>
    <x v="1955"/>
    <x v="27"/>
    <x v="7"/>
    <x v="2159"/>
    <x v="12"/>
    <n v="602.91999999999996"/>
    <n v="8"/>
    <x v="8"/>
    <n v="4823.3599999999997"/>
    <n v="4485.72"/>
    <n v="337.63999999999942"/>
    <x v="2"/>
    <x v="2185"/>
    <x v="1"/>
    <s v="May"/>
  </r>
  <r>
    <s v="LOW-20240828-68430"/>
    <x v="1"/>
    <x v="2120"/>
    <x v="1956"/>
    <x v="14"/>
    <x v="11"/>
    <x v="2160"/>
    <x v="17"/>
    <n v="1770.37"/>
    <n v="4"/>
    <x v="0"/>
    <n v="7081.48"/>
    <n v="6727.41"/>
    <n v="354.06999999999971"/>
    <x v="2"/>
    <x v="2186"/>
    <x v="0"/>
    <s v="Aug"/>
  </r>
  <r>
    <s v="CON-20240528-21032"/>
    <x v="3"/>
    <x v="2121"/>
    <x v="1957"/>
    <x v="27"/>
    <x v="8"/>
    <x v="2161"/>
    <x v="14"/>
    <n v="5.05"/>
    <n v="266"/>
    <x v="11"/>
    <n v="1343.3"/>
    <n v="967.18"/>
    <n v="376.12"/>
    <x v="2"/>
    <x v="2187"/>
    <x v="0"/>
    <s v="May"/>
  </r>
  <r>
    <s v="84-20241207-80254"/>
    <x v="6"/>
    <x v="2122"/>
    <x v="1958"/>
    <x v="3"/>
    <x v="10"/>
    <x v="2162"/>
    <x v="1"/>
    <n v="420.43"/>
    <n v="1"/>
    <x v="5"/>
    <n v="420.43"/>
    <n v="378.39"/>
    <n v="42.04000000000002"/>
    <x v="1"/>
    <x v="2188"/>
    <x v="0"/>
    <s v="Dec"/>
  </r>
  <r>
    <s v="84-20240730-50525"/>
    <x v="11"/>
    <x v="2123"/>
    <x v="1959"/>
    <x v="32"/>
    <x v="4"/>
    <x v="2163"/>
    <x v="3"/>
    <n v="339.43"/>
    <n v="30"/>
    <x v="5"/>
    <n v="10182.9"/>
    <n v="9164.61"/>
    <n v="1018.2899999999991"/>
    <x v="3"/>
    <x v="2189"/>
    <x v="0"/>
    <s v="Jul"/>
  </r>
  <r>
    <s v="ACE-20240425-28338"/>
    <x v="4"/>
    <x v="2124"/>
    <x v="1960"/>
    <x v="39"/>
    <x v="11"/>
    <x v="2164"/>
    <x v="12"/>
    <n v="221.95"/>
    <n v="4"/>
    <x v="3"/>
    <n v="887.8"/>
    <n v="887.8"/>
    <n v="0"/>
    <x v="4"/>
    <x v="2190"/>
    <x v="0"/>
    <s v="Apr"/>
  </r>
  <r>
    <s v="LOW-20250326-89364"/>
    <x v="11"/>
    <x v="2125"/>
    <x v="1961"/>
    <x v="43"/>
    <x v="3"/>
    <x v="2165"/>
    <x v="1"/>
    <n v="437.4"/>
    <n v="4"/>
    <x v="3"/>
    <n v="1749.6"/>
    <n v="1749.6"/>
    <n v="0"/>
    <x v="3"/>
    <x v="2191"/>
    <x v="1"/>
    <s v="Mar"/>
  </r>
  <r>
    <s v="DO-20250324-47394"/>
    <x v="0"/>
    <x v="2126"/>
    <x v="1962"/>
    <x v="37"/>
    <x v="13"/>
    <x v="2166"/>
    <x v="5"/>
    <n v="171.67"/>
    <n v="5"/>
    <x v="5"/>
    <n v="858.35"/>
    <n v="772.51"/>
    <n v="85.840000000000032"/>
    <x v="2"/>
    <x v="2192"/>
    <x v="1"/>
    <s v="Mar"/>
  </r>
  <r>
    <s v="WAL-20240420-90848"/>
    <x v="10"/>
    <x v="2127"/>
    <x v="1963"/>
    <x v="22"/>
    <x v="13"/>
    <x v="2167"/>
    <x v="17"/>
    <n v="323.76"/>
    <n v="5"/>
    <x v="3"/>
    <n v="1618.8"/>
    <n v="1618.8"/>
    <n v="0"/>
    <x v="2"/>
    <x v="2193"/>
    <x v="0"/>
    <s v="Apr"/>
  </r>
  <r>
    <s v="84-20250730-28630"/>
    <x v="6"/>
    <x v="2128"/>
    <x v="1964"/>
    <x v="0"/>
    <x v="2"/>
    <x v="2168"/>
    <x v="15"/>
    <n v="654.30999999999995"/>
    <n v="40"/>
    <x v="6"/>
    <n v="26172.400000000001"/>
    <n v="20937.919999999998"/>
    <n v="5234.4800000000032"/>
    <x v="3"/>
    <x v="2194"/>
    <x v="1"/>
    <s v="Jul"/>
  </r>
  <r>
    <s v="COS-20240302-98815"/>
    <x v="8"/>
    <x v="2129"/>
    <x v="1965"/>
    <x v="35"/>
    <x v="8"/>
    <x v="2169"/>
    <x v="5"/>
    <n v="1591.91"/>
    <n v="15"/>
    <x v="0"/>
    <n v="23878.65"/>
    <n v="22684.720000000001"/>
    <n v="1193.9300000000003"/>
    <x v="6"/>
    <x v="2195"/>
    <x v="0"/>
    <s v="Mar"/>
  </r>
  <r>
    <s v="COS-20250128-11119"/>
    <x v="8"/>
    <x v="2130"/>
    <x v="1966"/>
    <x v="9"/>
    <x v="13"/>
    <x v="2170"/>
    <x v="1"/>
    <n v="0.86"/>
    <n v="52"/>
    <x v="3"/>
    <n v="44.72"/>
    <n v="44.72"/>
    <n v="0"/>
    <x v="6"/>
    <x v="2196"/>
    <x v="1"/>
    <s v="Jan"/>
  </r>
  <r>
    <s v="THE-20250215-74814"/>
    <x v="9"/>
    <x v="2131"/>
    <x v="1967"/>
    <x v="26"/>
    <x v="19"/>
    <x v="2171"/>
    <x v="3"/>
    <n v="839.39"/>
    <n v="30"/>
    <x v="3"/>
    <n v="25181.7"/>
    <n v="25181.7"/>
    <n v="0"/>
    <x v="1"/>
    <x v="2197"/>
    <x v="1"/>
    <s v="Feb"/>
  </r>
  <r>
    <s v="FLO-20250430-99452"/>
    <x v="7"/>
    <x v="2132"/>
    <x v="1968"/>
    <x v="53"/>
    <x v="11"/>
    <x v="2172"/>
    <x v="16"/>
    <n v="203.37"/>
    <n v="5"/>
    <x v="3"/>
    <n v="1016.85"/>
    <n v="1016.85"/>
    <n v="0"/>
    <x v="2"/>
    <x v="2198"/>
    <x v="1"/>
    <s v="Apr"/>
  </r>
  <r>
    <s v="COS-20240704-30466"/>
    <x v="8"/>
    <x v="8"/>
    <x v="8"/>
    <x v="8"/>
    <x v="16"/>
    <x v="2173"/>
    <x v="17"/>
    <n v="564.08000000000004"/>
    <n v="40"/>
    <x v="6"/>
    <n v="22563.200000000001"/>
    <n v="18050.560000000001"/>
    <n v="4512.6399999999994"/>
    <x v="3"/>
    <x v="2199"/>
    <x v="0"/>
    <s v="Jul"/>
  </r>
  <r>
    <s v="84-20240905-54732"/>
    <x v="6"/>
    <x v="2133"/>
    <x v="1969"/>
    <x v="20"/>
    <x v="12"/>
    <x v="2174"/>
    <x v="7"/>
    <n v="39.86"/>
    <n v="25"/>
    <x v="1"/>
    <n v="996.5"/>
    <n v="847.02"/>
    <n v="149.48000000000002"/>
    <x v="1"/>
    <x v="2200"/>
    <x v="0"/>
    <s v="Sep"/>
  </r>
  <r>
    <s v="CON-20240824-36469"/>
    <x v="3"/>
    <x v="2134"/>
    <x v="1970"/>
    <x v="52"/>
    <x v="11"/>
    <x v="2175"/>
    <x v="11"/>
    <n v="232.12"/>
    <n v="50"/>
    <x v="1"/>
    <n v="11606"/>
    <n v="9865.1"/>
    <n v="1740.8999999999996"/>
    <x v="7"/>
    <x v="2201"/>
    <x v="0"/>
    <s v="Aug"/>
  </r>
  <r>
    <s v="ACE-20250806-86951"/>
    <x v="4"/>
    <x v="2135"/>
    <x v="1971"/>
    <x v="59"/>
    <x v="19"/>
    <x v="2176"/>
    <x v="14"/>
    <n v="79.92"/>
    <n v="8"/>
    <x v="3"/>
    <n v="639.36"/>
    <n v="639.36"/>
    <n v="0"/>
    <x v="1"/>
    <x v="2202"/>
    <x v="1"/>
    <s v="Aug"/>
  </r>
  <r>
    <s v="HAR-20250714-57098"/>
    <x v="2"/>
    <x v="2136"/>
    <x v="1972"/>
    <x v="41"/>
    <x v="2"/>
    <x v="2177"/>
    <x v="2"/>
    <n v="359.88"/>
    <n v="1"/>
    <x v="3"/>
    <n v="359.88"/>
    <n v="359.88"/>
    <n v="0"/>
    <x v="5"/>
    <x v="2203"/>
    <x v="1"/>
    <s v="Jul"/>
  </r>
  <r>
    <s v="DO-20240630-78705"/>
    <x v="0"/>
    <x v="2137"/>
    <x v="1973"/>
    <x v="3"/>
    <x v="0"/>
    <x v="2178"/>
    <x v="11"/>
    <n v="666.07"/>
    <n v="50"/>
    <x v="17"/>
    <n v="33303.5"/>
    <n v="23312.45"/>
    <n v="9991.0499999999993"/>
    <x v="7"/>
    <x v="2204"/>
    <x v="0"/>
    <s v="Jun"/>
  </r>
  <r>
    <s v="HAR-20240528-77146"/>
    <x v="2"/>
    <x v="2138"/>
    <x v="1974"/>
    <x v="0"/>
    <x v="1"/>
    <x v="2179"/>
    <x v="9"/>
    <n v="1069.31"/>
    <n v="10"/>
    <x v="5"/>
    <n v="10693.1"/>
    <n v="9623.7900000000009"/>
    <n v="1069.3099999999995"/>
    <x v="2"/>
    <x v="2205"/>
    <x v="0"/>
    <s v="May"/>
  </r>
  <r>
    <s v="84-20240905-96462"/>
    <x v="6"/>
    <x v="2139"/>
    <x v="1975"/>
    <x v="55"/>
    <x v="1"/>
    <x v="2180"/>
    <x v="17"/>
    <n v="129.32"/>
    <n v="3"/>
    <x v="3"/>
    <n v="387.96"/>
    <n v="387.96"/>
    <n v="0"/>
    <x v="0"/>
    <x v="2206"/>
    <x v="0"/>
    <s v="Sep"/>
  </r>
  <r>
    <s v="MEN-20240809-58137"/>
    <x v="5"/>
    <x v="2140"/>
    <x v="1976"/>
    <x v="47"/>
    <x v="6"/>
    <x v="2181"/>
    <x v="4"/>
    <n v="465.15"/>
    <n v="40"/>
    <x v="1"/>
    <n v="18606"/>
    <n v="15815.1"/>
    <n v="2790.8999999999996"/>
    <x v="4"/>
    <x v="2207"/>
    <x v="0"/>
    <s v="Aug"/>
  </r>
  <r>
    <s v="ACE-20240519-20620"/>
    <x v="4"/>
    <x v="2141"/>
    <x v="1977"/>
    <x v="13"/>
    <x v="2"/>
    <x v="2182"/>
    <x v="0"/>
    <n v="258.33999999999997"/>
    <n v="1"/>
    <x v="7"/>
    <n v="258.33999999999997"/>
    <n v="250.59"/>
    <n v="7.7499999999999716"/>
    <x v="1"/>
    <x v="2208"/>
    <x v="0"/>
    <s v="May"/>
  </r>
  <r>
    <s v="CON-20250215-30126"/>
    <x v="3"/>
    <x v="2142"/>
    <x v="1978"/>
    <x v="0"/>
    <x v="10"/>
    <x v="2183"/>
    <x v="9"/>
    <n v="1166.33"/>
    <n v="40"/>
    <x v="1"/>
    <n v="46653.2"/>
    <n v="39655.22"/>
    <n v="6997.9799999999959"/>
    <x v="4"/>
    <x v="2209"/>
    <x v="1"/>
    <s v="Feb"/>
  </r>
  <r>
    <s v="COS-20240322-27141"/>
    <x v="8"/>
    <x v="2143"/>
    <x v="1979"/>
    <x v="50"/>
    <x v="5"/>
    <x v="2184"/>
    <x v="1"/>
    <n v="1.68"/>
    <n v="100"/>
    <x v="2"/>
    <n v="168"/>
    <n v="126"/>
    <n v="42"/>
    <x v="3"/>
    <x v="2210"/>
    <x v="0"/>
    <s v="Mar"/>
  </r>
  <r>
    <s v="FLO-20241222-27165"/>
    <x v="7"/>
    <x v="2144"/>
    <x v="1980"/>
    <x v="37"/>
    <x v="5"/>
    <x v="2185"/>
    <x v="19"/>
    <n v="689.68"/>
    <n v="40"/>
    <x v="5"/>
    <n v="27587.200000000001"/>
    <n v="24828.48"/>
    <n v="2758.7200000000012"/>
    <x v="6"/>
    <x v="2211"/>
    <x v="0"/>
    <s v="Dec"/>
  </r>
  <r>
    <s v="CON-20240704-94476"/>
    <x v="3"/>
    <x v="2145"/>
    <x v="979"/>
    <x v="16"/>
    <x v="5"/>
    <x v="2186"/>
    <x v="1"/>
    <n v="1061.8800000000001"/>
    <n v="8"/>
    <x v="3"/>
    <n v="8495.0400000000009"/>
    <n v="8495.0400000000009"/>
    <n v="0"/>
    <x v="3"/>
    <x v="2212"/>
    <x v="0"/>
    <s v="Jul"/>
  </r>
  <r>
    <s v="COS-20250111-14623"/>
    <x v="8"/>
    <x v="2146"/>
    <x v="1981"/>
    <x v="14"/>
    <x v="2"/>
    <x v="2187"/>
    <x v="18"/>
    <n v="248.27"/>
    <n v="40"/>
    <x v="4"/>
    <n v="9930.7999999999993"/>
    <n v="8143.26"/>
    <n v="1787.5399999999991"/>
    <x v="1"/>
    <x v="2213"/>
    <x v="1"/>
    <s v="Jan"/>
  </r>
  <r>
    <s v="DO-20250802-77107"/>
    <x v="0"/>
    <x v="2147"/>
    <x v="1982"/>
    <x v="24"/>
    <x v="15"/>
    <x v="2188"/>
    <x v="3"/>
    <n v="1256.19"/>
    <n v="1"/>
    <x v="3"/>
    <n v="1256.19"/>
    <n v="1256.19"/>
    <n v="0"/>
    <x v="6"/>
    <x v="2214"/>
    <x v="1"/>
    <s v="Aug"/>
  </r>
  <r>
    <s v="ACE-20241114-64863"/>
    <x v="4"/>
    <x v="2148"/>
    <x v="1983"/>
    <x v="42"/>
    <x v="10"/>
    <x v="2189"/>
    <x v="7"/>
    <n v="4.92"/>
    <n v="273"/>
    <x v="1"/>
    <n v="1343.16"/>
    <n v="1141.69"/>
    <n v="201.47000000000003"/>
    <x v="6"/>
    <x v="2215"/>
    <x v="0"/>
    <s v="Nov"/>
  </r>
  <r>
    <s v="HAR-20250524-85171"/>
    <x v="2"/>
    <x v="2149"/>
    <x v="1984"/>
    <x v="33"/>
    <x v="20"/>
    <x v="2190"/>
    <x v="15"/>
    <n v="2102.94"/>
    <n v="15"/>
    <x v="1"/>
    <n v="31544.1"/>
    <n v="26812.48"/>
    <n v="4731.619999999999"/>
    <x v="6"/>
    <x v="2216"/>
    <x v="1"/>
    <s v="May"/>
  </r>
  <r>
    <s v="COS-20240813-98394"/>
    <x v="8"/>
    <x v="2150"/>
    <x v="1985"/>
    <x v="46"/>
    <x v="18"/>
    <x v="2191"/>
    <x v="20"/>
    <n v="4391.32"/>
    <n v="4"/>
    <x v="0"/>
    <n v="17565.28"/>
    <n v="16687.02"/>
    <n v="878.2599999999984"/>
    <x v="0"/>
    <x v="2217"/>
    <x v="0"/>
    <s v="Aug"/>
  </r>
  <r>
    <s v="DO-20250513-25763"/>
    <x v="0"/>
    <x v="2151"/>
    <x v="1986"/>
    <x v="50"/>
    <x v="19"/>
    <x v="2192"/>
    <x v="2"/>
    <n v="143.37"/>
    <n v="3"/>
    <x v="3"/>
    <n v="430.11"/>
    <n v="430.11"/>
    <n v="0"/>
    <x v="0"/>
    <x v="2218"/>
    <x v="1"/>
    <s v="May"/>
  </r>
  <r>
    <s v="ACE-20240315-75136"/>
    <x v="4"/>
    <x v="2152"/>
    <x v="1987"/>
    <x v="38"/>
    <x v="7"/>
    <x v="2193"/>
    <x v="8"/>
    <n v="5.72"/>
    <n v="181"/>
    <x v="1"/>
    <n v="1035.32"/>
    <n v="880.02"/>
    <n v="155.29999999999995"/>
    <x v="5"/>
    <x v="2219"/>
    <x v="0"/>
    <s v="Mar"/>
  </r>
  <r>
    <s v="WAL-20250305-62813"/>
    <x v="10"/>
    <x v="2153"/>
    <x v="1988"/>
    <x v="17"/>
    <x v="13"/>
    <x v="2194"/>
    <x v="13"/>
    <n v="605.51"/>
    <n v="2"/>
    <x v="3"/>
    <n v="1211.02"/>
    <n v="1211.02"/>
    <n v="0"/>
    <x v="1"/>
    <x v="2220"/>
    <x v="1"/>
    <s v="Mar"/>
  </r>
  <r>
    <s v="DO-20240310-34928"/>
    <x v="0"/>
    <x v="2154"/>
    <x v="1989"/>
    <x v="41"/>
    <x v="8"/>
    <x v="2195"/>
    <x v="12"/>
    <n v="382.31"/>
    <n v="60"/>
    <x v="3"/>
    <n v="22938.6"/>
    <n v="22938.6"/>
    <n v="0"/>
    <x v="6"/>
    <x v="2221"/>
    <x v="0"/>
    <s v="Mar"/>
  </r>
  <r>
    <s v="DO-20241102-60989"/>
    <x v="0"/>
    <x v="2155"/>
    <x v="1990"/>
    <x v="6"/>
    <x v="3"/>
    <x v="2196"/>
    <x v="17"/>
    <n v="140.24"/>
    <n v="5"/>
    <x v="3"/>
    <n v="701.2"/>
    <n v="701.2"/>
    <n v="0"/>
    <x v="5"/>
    <x v="2222"/>
    <x v="0"/>
    <s v="Nov"/>
  </r>
  <r>
    <s v="MEN-20241021-77918"/>
    <x v="5"/>
    <x v="2156"/>
    <x v="1056"/>
    <x v="37"/>
    <x v="0"/>
    <x v="2197"/>
    <x v="15"/>
    <n v="2518.48"/>
    <n v="60"/>
    <x v="6"/>
    <n v="151108.79999999999"/>
    <n v="120887.03999999999"/>
    <n v="30221.759999999995"/>
    <x v="0"/>
    <x v="2223"/>
    <x v="0"/>
    <s v="Oct"/>
  </r>
  <r>
    <s v="ACE-20250105-54271"/>
    <x v="4"/>
    <x v="2157"/>
    <x v="1991"/>
    <x v="0"/>
    <x v="11"/>
    <x v="2198"/>
    <x v="19"/>
    <n v="311.02"/>
    <n v="10"/>
    <x v="3"/>
    <n v="3110.2"/>
    <n v="3110.2"/>
    <n v="0"/>
    <x v="3"/>
    <x v="2224"/>
    <x v="1"/>
    <s v="Jan"/>
  </r>
  <r>
    <s v="LOW-20241124-11699"/>
    <x v="1"/>
    <x v="2158"/>
    <x v="1992"/>
    <x v="19"/>
    <x v="1"/>
    <x v="2199"/>
    <x v="2"/>
    <n v="129.31"/>
    <n v="2"/>
    <x v="3"/>
    <n v="258.62"/>
    <n v="258.62"/>
    <n v="0"/>
    <x v="7"/>
    <x v="2225"/>
    <x v="0"/>
    <s v="Nov"/>
  </r>
  <r>
    <s v="FLO-20240813-47897"/>
    <x v="7"/>
    <x v="2159"/>
    <x v="1993"/>
    <x v="26"/>
    <x v="12"/>
    <x v="2200"/>
    <x v="14"/>
    <n v="159.66"/>
    <n v="6"/>
    <x v="0"/>
    <n v="957.96"/>
    <n v="910.06"/>
    <n v="47.900000000000091"/>
    <x v="4"/>
    <x v="2226"/>
    <x v="0"/>
    <s v="Aug"/>
  </r>
  <r>
    <s v="MEN-20240710-92996"/>
    <x v="5"/>
    <x v="2160"/>
    <x v="1994"/>
    <x v="12"/>
    <x v="11"/>
    <x v="2201"/>
    <x v="5"/>
    <n v="287.41000000000003"/>
    <n v="2"/>
    <x v="3"/>
    <n v="574.82000000000005"/>
    <n v="574.82000000000005"/>
    <n v="0"/>
    <x v="3"/>
    <x v="2227"/>
    <x v="0"/>
    <s v="Jul"/>
  </r>
  <r>
    <s v="LOW-20250222-61825"/>
    <x v="1"/>
    <x v="2161"/>
    <x v="1995"/>
    <x v="56"/>
    <x v="12"/>
    <x v="2202"/>
    <x v="8"/>
    <n v="168.06"/>
    <n v="5"/>
    <x v="3"/>
    <n v="840.3"/>
    <n v="840.3"/>
    <n v="0"/>
    <x v="2"/>
    <x v="2228"/>
    <x v="1"/>
    <s v="Feb"/>
  </r>
  <r>
    <s v="HAR-20241014-46341"/>
    <x v="2"/>
    <x v="2162"/>
    <x v="1996"/>
    <x v="0"/>
    <x v="13"/>
    <x v="2203"/>
    <x v="8"/>
    <n v="8.86"/>
    <n v="2"/>
    <x v="3"/>
    <n v="17.72"/>
    <n v="17.72"/>
    <n v="0"/>
    <x v="3"/>
    <x v="2229"/>
    <x v="0"/>
    <s v="Oct"/>
  </r>
  <r>
    <s v="DO-20250209-19807"/>
    <x v="0"/>
    <x v="2163"/>
    <x v="1997"/>
    <x v="31"/>
    <x v="5"/>
    <x v="2204"/>
    <x v="4"/>
    <n v="309.13"/>
    <n v="5"/>
    <x v="3"/>
    <n v="1545.65"/>
    <n v="1545.65"/>
    <n v="0"/>
    <x v="6"/>
    <x v="2230"/>
    <x v="1"/>
    <s v="Feb"/>
  </r>
  <r>
    <s v="HAR-20240511-49857"/>
    <x v="2"/>
    <x v="2164"/>
    <x v="1998"/>
    <x v="47"/>
    <x v="14"/>
    <x v="2205"/>
    <x v="13"/>
    <n v="307.39"/>
    <n v="40"/>
    <x v="3"/>
    <n v="12295.6"/>
    <n v="12295.6"/>
    <n v="0"/>
    <x v="1"/>
    <x v="2231"/>
    <x v="0"/>
    <s v="May"/>
  </r>
  <r>
    <s v="FLO-20241018-29325"/>
    <x v="11"/>
    <x v="2165"/>
    <x v="1999"/>
    <x v="21"/>
    <x v="12"/>
    <x v="2206"/>
    <x v="19"/>
    <n v="300.33999999999997"/>
    <n v="6"/>
    <x v="5"/>
    <n v="1802.04"/>
    <n v="1621.84"/>
    <n v="180.20000000000005"/>
    <x v="3"/>
    <x v="2232"/>
    <x v="0"/>
    <s v="Oct"/>
  </r>
  <r>
    <s v="DO-20250124-29038"/>
    <x v="0"/>
    <x v="2166"/>
    <x v="2000"/>
    <x v="7"/>
    <x v="0"/>
    <x v="2207"/>
    <x v="21"/>
    <n v="84.75"/>
    <n v="2"/>
    <x v="3"/>
    <n v="169.5"/>
    <n v="169.5"/>
    <n v="0"/>
    <x v="3"/>
    <x v="2233"/>
    <x v="1"/>
    <s v="Jan"/>
  </r>
  <r>
    <s v="DO-20240602-39675"/>
    <x v="0"/>
    <x v="2167"/>
    <x v="2001"/>
    <x v="15"/>
    <x v="16"/>
    <x v="2208"/>
    <x v="3"/>
    <n v="725.27"/>
    <n v="15"/>
    <x v="1"/>
    <n v="10879.05"/>
    <n v="9247.19"/>
    <n v="1631.8599999999988"/>
    <x v="5"/>
    <x v="2234"/>
    <x v="0"/>
    <s v="Jun"/>
  </r>
  <r>
    <s v="FLO-20240811-93487"/>
    <x v="7"/>
    <x v="2168"/>
    <x v="2002"/>
    <x v="41"/>
    <x v="8"/>
    <x v="2209"/>
    <x v="8"/>
    <n v="1319.06"/>
    <n v="3"/>
    <x v="0"/>
    <n v="3957.18"/>
    <n v="3759.32"/>
    <n v="197.85999999999967"/>
    <x v="1"/>
    <x v="2235"/>
    <x v="0"/>
    <s v="Aug"/>
  </r>
  <r>
    <s v="HAR-20250311-87775"/>
    <x v="2"/>
    <x v="2169"/>
    <x v="2003"/>
    <x v="4"/>
    <x v="11"/>
    <x v="2210"/>
    <x v="20"/>
    <n v="341.34"/>
    <n v="10"/>
    <x v="5"/>
    <n v="3413.4"/>
    <n v="3072.06"/>
    <n v="341.34000000000015"/>
    <x v="2"/>
    <x v="2236"/>
    <x v="1"/>
    <s v="Mar"/>
  </r>
  <r>
    <s v="CON-20250216-70090"/>
    <x v="3"/>
    <x v="2170"/>
    <x v="2004"/>
    <x v="2"/>
    <x v="20"/>
    <x v="2211"/>
    <x v="13"/>
    <n v="130.21"/>
    <n v="1"/>
    <x v="3"/>
    <n v="130.21"/>
    <n v="130.21"/>
    <n v="0"/>
    <x v="1"/>
    <x v="2237"/>
    <x v="1"/>
    <s v="Feb"/>
  </r>
  <r>
    <s v="FLO-20240426-41854"/>
    <x v="7"/>
    <x v="2171"/>
    <x v="2005"/>
    <x v="23"/>
    <x v="3"/>
    <x v="2212"/>
    <x v="14"/>
    <n v="72.22"/>
    <n v="2"/>
    <x v="3"/>
    <n v="144.44"/>
    <n v="144.44"/>
    <n v="0"/>
    <x v="4"/>
    <x v="2238"/>
    <x v="0"/>
    <s v="Apr"/>
  </r>
  <r>
    <s v="ACE-20250424-77560"/>
    <x v="4"/>
    <x v="2172"/>
    <x v="2006"/>
    <x v="22"/>
    <x v="15"/>
    <x v="2213"/>
    <x v="20"/>
    <n v="359.46"/>
    <n v="75"/>
    <x v="3"/>
    <n v="26959.5"/>
    <n v="26959.5"/>
    <n v="0"/>
    <x v="3"/>
    <x v="2239"/>
    <x v="1"/>
    <s v="Apr"/>
  </r>
  <r>
    <s v="ACE-20250428-87019"/>
    <x v="4"/>
    <x v="2173"/>
    <x v="1010"/>
    <x v="51"/>
    <x v="13"/>
    <x v="2214"/>
    <x v="13"/>
    <n v="908.06"/>
    <n v="2"/>
    <x v="3"/>
    <n v="1816.12"/>
    <n v="1816.12"/>
    <n v="0"/>
    <x v="0"/>
    <x v="2240"/>
    <x v="1"/>
    <s v="Apr"/>
  </r>
  <r>
    <s v="ACE-20250704-79531"/>
    <x v="4"/>
    <x v="2174"/>
    <x v="698"/>
    <x v="20"/>
    <x v="6"/>
    <x v="2215"/>
    <x v="1"/>
    <n v="115.68"/>
    <n v="2"/>
    <x v="3"/>
    <n v="231.36"/>
    <n v="231.36"/>
    <n v="0"/>
    <x v="2"/>
    <x v="2241"/>
    <x v="1"/>
    <s v="Jul"/>
  </r>
  <r>
    <s v="84-20240702-63720"/>
    <x v="6"/>
    <x v="2175"/>
    <x v="976"/>
    <x v="48"/>
    <x v="15"/>
    <x v="2216"/>
    <x v="12"/>
    <n v="672.55"/>
    <n v="75"/>
    <x v="6"/>
    <n v="50441.25"/>
    <n v="40353"/>
    <n v="10088.25"/>
    <x v="0"/>
    <x v="2242"/>
    <x v="0"/>
    <s v="Jul"/>
  </r>
  <r>
    <s v="WAL-20241219-96213"/>
    <x v="10"/>
    <x v="2176"/>
    <x v="2007"/>
    <x v="40"/>
    <x v="20"/>
    <x v="2217"/>
    <x v="1"/>
    <n v="157.91999999999999"/>
    <n v="8"/>
    <x v="3"/>
    <n v="1263.3599999999999"/>
    <n v="1263.3599999999999"/>
    <n v="0"/>
    <x v="0"/>
    <x v="2243"/>
    <x v="0"/>
    <s v="Dec"/>
  </r>
  <r>
    <s v="WAL-20250329-85588"/>
    <x v="10"/>
    <x v="2177"/>
    <x v="2008"/>
    <x v="51"/>
    <x v="3"/>
    <x v="2218"/>
    <x v="7"/>
    <n v="1102.0999999999999"/>
    <n v="3"/>
    <x v="14"/>
    <n v="3306.3"/>
    <n v="3041.8"/>
    <n v="264.5"/>
    <x v="0"/>
    <x v="2244"/>
    <x v="1"/>
    <s v="Mar"/>
  </r>
  <r>
    <s v="HAR-20250110-81923"/>
    <x v="2"/>
    <x v="2178"/>
    <x v="2009"/>
    <x v="36"/>
    <x v="4"/>
    <x v="2219"/>
    <x v="0"/>
    <n v="577.97"/>
    <n v="3"/>
    <x v="3"/>
    <n v="1733.91"/>
    <n v="1733.91"/>
    <n v="0"/>
    <x v="0"/>
    <x v="2245"/>
    <x v="1"/>
    <s v="Jan"/>
  </r>
  <r>
    <s v="ACE-20241011-16523"/>
    <x v="4"/>
    <x v="2179"/>
    <x v="2010"/>
    <x v="51"/>
    <x v="2"/>
    <x v="2220"/>
    <x v="12"/>
    <n v="175.07"/>
    <n v="2"/>
    <x v="3"/>
    <n v="350.14"/>
    <n v="350.14"/>
    <n v="0"/>
    <x v="5"/>
    <x v="2246"/>
    <x v="0"/>
    <s v="Oct"/>
  </r>
  <r>
    <s v="DO-20241230-99544"/>
    <x v="0"/>
    <x v="2180"/>
    <x v="2011"/>
    <x v="33"/>
    <x v="5"/>
    <x v="2221"/>
    <x v="10"/>
    <n v="210.98"/>
    <n v="2"/>
    <x v="3"/>
    <n v="421.96"/>
    <n v="421.96"/>
    <n v="0"/>
    <x v="1"/>
    <x v="2247"/>
    <x v="0"/>
    <s v="Dec"/>
  </r>
  <r>
    <s v="ACE-20241019-56250"/>
    <x v="4"/>
    <x v="2181"/>
    <x v="2012"/>
    <x v="26"/>
    <x v="20"/>
    <x v="2222"/>
    <x v="20"/>
    <n v="257.08999999999997"/>
    <n v="10"/>
    <x v="0"/>
    <n v="2570.9"/>
    <n v="2442.36"/>
    <n v="128.53999999999996"/>
    <x v="0"/>
    <x v="2248"/>
    <x v="0"/>
    <s v="Oct"/>
  </r>
  <r>
    <s v="MEN-20250615-59761"/>
    <x v="5"/>
    <x v="2182"/>
    <x v="2013"/>
    <x v="0"/>
    <x v="15"/>
    <x v="2223"/>
    <x v="9"/>
    <n v="2274.3000000000002"/>
    <n v="30"/>
    <x v="1"/>
    <n v="68229"/>
    <n v="57994.65"/>
    <n v="10234.349999999999"/>
    <x v="6"/>
    <x v="2249"/>
    <x v="1"/>
    <s v="Jun"/>
  </r>
  <r>
    <s v="THE-20250219-74453"/>
    <x v="9"/>
    <x v="2183"/>
    <x v="2014"/>
    <x v="29"/>
    <x v="15"/>
    <x v="2224"/>
    <x v="18"/>
    <n v="514.98"/>
    <n v="6"/>
    <x v="0"/>
    <n v="3089.88"/>
    <n v="2935.39"/>
    <n v="154.49000000000024"/>
    <x v="5"/>
    <x v="2250"/>
    <x v="1"/>
    <s v="Feb"/>
  </r>
  <r>
    <s v="84-20240929-21741"/>
    <x v="6"/>
    <x v="2184"/>
    <x v="2015"/>
    <x v="11"/>
    <x v="12"/>
    <x v="2225"/>
    <x v="13"/>
    <n v="354.64"/>
    <n v="1"/>
    <x v="3"/>
    <n v="354.64"/>
    <n v="354.64"/>
    <n v="0"/>
    <x v="3"/>
    <x v="2251"/>
    <x v="0"/>
    <s v="Sep"/>
  </r>
  <r>
    <s v="FLO-20250330-41231"/>
    <x v="7"/>
    <x v="2185"/>
    <x v="1498"/>
    <x v="56"/>
    <x v="0"/>
    <x v="2226"/>
    <x v="20"/>
    <n v="86.59"/>
    <n v="40"/>
    <x v="6"/>
    <n v="3463.6"/>
    <n v="2770.88"/>
    <n v="692.7199999999998"/>
    <x v="4"/>
    <x v="2252"/>
    <x v="1"/>
    <s v="Mar"/>
  </r>
  <r>
    <s v="MEN-20250302-34590"/>
    <x v="5"/>
    <x v="2186"/>
    <x v="2016"/>
    <x v="44"/>
    <x v="1"/>
    <x v="2227"/>
    <x v="17"/>
    <n v="377.25"/>
    <n v="4"/>
    <x v="9"/>
    <n v="1509"/>
    <n v="1478.82"/>
    <n v="30.180000000000064"/>
    <x v="1"/>
    <x v="2253"/>
    <x v="1"/>
    <s v="Mar"/>
  </r>
  <r>
    <s v="FLO-20240709-32250"/>
    <x v="7"/>
    <x v="2187"/>
    <x v="1298"/>
    <x v="59"/>
    <x v="7"/>
    <x v="2228"/>
    <x v="21"/>
    <n v="597.04"/>
    <n v="30"/>
    <x v="1"/>
    <n v="17911.2"/>
    <n v="15224.52"/>
    <n v="2686.6800000000003"/>
    <x v="2"/>
    <x v="2254"/>
    <x v="0"/>
    <s v="Jul"/>
  </r>
  <r>
    <s v="ACE-20250321-48716"/>
    <x v="4"/>
    <x v="2188"/>
    <x v="1012"/>
    <x v="44"/>
    <x v="16"/>
    <x v="2229"/>
    <x v="7"/>
    <n v="301.58999999999997"/>
    <n v="75"/>
    <x v="1"/>
    <n v="22619.25"/>
    <n v="19226.36"/>
    <n v="3392.8899999999994"/>
    <x v="0"/>
    <x v="2255"/>
    <x v="1"/>
    <s v="Mar"/>
  </r>
  <r>
    <s v="COS-20250506-83135"/>
    <x v="8"/>
    <x v="2189"/>
    <x v="2017"/>
    <x v="33"/>
    <x v="2"/>
    <x v="2230"/>
    <x v="16"/>
    <n v="197.82"/>
    <n v="4"/>
    <x v="3"/>
    <n v="791.28"/>
    <n v="791.28"/>
    <n v="0"/>
    <x v="6"/>
    <x v="2256"/>
    <x v="1"/>
    <s v="May"/>
  </r>
  <r>
    <s v="THE-20240517-60102"/>
    <x v="9"/>
    <x v="8"/>
    <x v="8"/>
    <x v="8"/>
    <x v="15"/>
    <x v="2231"/>
    <x v="21"/>
    <n v="65.31"/>
    <n v="20"/>
    <x v="5"/>
    <n v="1306.2"/>
    <n v="1175.58"/>
    <n v="130.62000000000012"/>
    <x v="1"/>
    <x v="2257"/>
    <x v="0"/>
    <s v="May"/>
  </r>
  <r>
    <s v="ACE-20240318-25941"/>
    <x v="4"/>
    <x v="2190"/>
    <x v="2018"/>
    <x v="20"/>
    <x v="1"/>
    <x v="2232"/>
    <x v="20"/>
    <n v="123.6"/>
    <n v="12"/>
    <x v="3"/>
    <n v="1483.2"/>
    <n v="1483.2"/>
    <n v="0"/>
    <x v="3"/>
    <x v="2258"/>
    <x v="0"/>
    <s v="Mar"/>
  </r>
  <r>
    <s v="THE-20250327-30745"/>
    <x v="9"/>
    <x v="2191"/>
    <x v="2019"/>
    <x v="56"/>
    <x v="6"/>
    <x v="2233"/>
    <x v="2"/>
    <n v="340.01"/>
    <n v="40"/>
    <x v="5"/>
    <n v="13600.4"/>
    <n v="12240.36"/>
    <n v="1360.0399999999991"/>
    <x v="7"/>
    <x v="2259"/>
    <x v="1"/>
    <s v="Mar"/>
  </r>
  <r>
    <s v="THE-20250712-61076"/>
    <x v="9"/>
    <x v="2192"/>
    <x v="2020"/>
    <x v="4"/>
    <x v="9"/>
    <x v="2234"/>
    <x v="16"/>
    <n v="4124.8900000000003"/>
    <n v="4"/>
    <x v="3"/>
    <n v="16499.560000000001"/>
    <n v="16499.560000000001"/>
    <n v="0"/>
    <x v="3"/>
    <x v="2260"/>
    <x v="1"/>
    <s v="Jul"/>
  </r>
  <r>
    <s v="WAL-20250415-59078"/>
    <x v="10"/>
    <x v="2193"/>
    <x v="2021"/>
    <x v="31"/>
    <x v="4"/>
    <x v="2235"/>
    <x v="3"/>
    <n v="168.35"/>
    <n v="15"/>
    <x v="1"/>
    <n v="2525.25"/>
    <n v="2146.46"/>
    <n v="378.78999999999996"/>
    <x v="3"/>
    <x v="2261"/>
    <x v="1"/>
    <s v="Apr"/>
  </r>
  <r>
    <s v="COS-20250223-73715"/>
    <x v="8"/>
    <x v="2194"/>
    <x v="2022"/>
    <x v="46"/>
    <x v="17"/>
    <x v="2236"/>
    <x v="11"/>
    <n v="152.28"/>
    <n v="5"/>
    <x v="0"/>
    <n v="761.4"/>
    <n v="723.33"/>
    <n v="38.069999999999936"/>
    <x v="4"/>
    <x v="2262"/>
    <x v="1"/>
    <s v="Feb"/>
  </r>
  <r>
    <s v="ACE-20250615-68428"/>
    <x v="4"/>
    <x v="2195"/>
    <x v="2023"/>
    <x v="17"/>
    <x v="1"/>
    <x v="2237"/>
    <x v="0"/>
    <n v="748.43"/>
    <n v="1"/>
    <x v="7"/>
    <n v="748.43"/>
    <n v="725.98"/>
    <n v="22.449999999999932"/>
    <x v="6"/>
    <x v="2263"/>
    <x v="1"/>
    <s v="Jun"/>
  </r>
  <r>
    <s v="THE-20241023-58820"/>
    <x v="9"/>
    <x v="2196"/>
    <x v="2024"/>
    <x v="35"/>
    <x v="15"/>
    <x v="2238"/>
    <x v="2"/>
    <n v="219.99"/>
    <n v="2"/>
    <x v="3"/>
    <n v="439.98"/>
    <n v="439.98"/>
    <n v="0"/>
    <x v="0"/>
    <x v="2264"/>
    <x v="0"/>
    <s v="Oct"/>
  </r>
  <r>
    <s v="ACE-20240801-70528"/>
    <x v="4"/>
    <x v="2197"/>
    <x v="2025"/>
    <x v="4"/>
    <x v="5"/>
    <x v="2239"/>
    <x v="3"/>
    <n v="60.7"/>
    <n v="6"/>
    <x v="0"/>
    <n v="364.2"/>
    <n v="345.99"/>
    <n v="18.20999999999998"/>
    <x v="1"/>
    <x v="2265"/>
    <x v="0"/>
    <s v="Aug"/>
  </r>
  <r>
    <s v="COS-20250127-19374"/>
    <x v="8"/>
    <x v="2198"/>
    <x v="1279"/>
    <x v="38"/>
    <x v="7"/>
    <x v="2240"/>
    <x v="5"/>
    <n v="89.26"/>
    <n v="25"/>
    <x v="1"/>
    <n v="2231.5"/>
    <n v="1896.77"/>
    <n v="334.73"/>
    <x v="2"/>
    <x v="2266"/>
    <x v="1"/>
    <s v="Jan"/>
  </r>
  <r>
    <s v="THE-20250516-73126"/>
    <x v="9"/>
    <x v="2199"/>
    <x v="2026"/>
    <x v="59"/>
    <x v="17"/>
    <x v="2241"/>
    <x v="6"/>
    <n v="332.49"/>
    <n v="4"/>
    <x v="3"/>
    <n v="1329.96"/>
    <n v="1329.96"/>
    <n v="0"/>
    <x v="2"/>
    <x v="2267"/>
    <x v="1"/>
    <s v="May"/>
  </r>
  <r>
    <s v="MEN-20240926-25325"/>
    <x v="5"/>
    <x v="2200"/>
    <x v="2027"/>
    <x v="37"/>
    <x v="4"/>
    <x v="2242"/>
    <x v="3"/>
    <n v="1.57"/>
    <n v="44"/>
    <x v="1"/>
    <n v="69.08"/>
    <n v="58.72"/>
    <n v="10.36"/>
    <x v="6"/>
    <x v="2268"/>
    <x v="0"/>
    <s v="Sep"/>
  </r>
  <r>
    <s v="MEN-20250211-72221"/>
    <x v="5"/>
    <x v="2201"/>
    <x v="2028"/>
    <x v="38"/>
    <x v="0"/>
    <x v="2243"/>
    <x v="10"/>
    <n v="4.46"/>
    <n v="94"/>
    <x v="3"/>
    <n v="419.24"/>
    <n v="419.24"/>
    <n v="0"/>
    <x v="2"/>
    <x v="2269"/>
    <x v="1"/>
    <s v="Feb"/>
  </r>
  <r>
    <s v="COS-20250127-60224"/>
    <x v="8"/>
    <x v="2202"/>
    <x v="967"/>
    <x v="28"/>
    <x v="16"/>
    <x v="2244"/>
    <x v="8"/>
    <n v="335.34"/>
    <n v="3"/>
    <x v="5"/>
    <n v="1006.02"/>
    <n v="905.42"/>
    <n v="100.60000000000002"/>
    <x v="6"/>
    <x v="2270"/>
    <x v="1"/>
    <s v="Jan"/>
  </r>
  <r>
    <s v="ACE-20240701-25973"/>
    <x v="4"/>
    <x v="2203"/>
    <x v="1865"/>
    <x v="52"/>
    <x v="13"/>
    <x v="2245"/>
    <x v="21"/>
    <n v="3.09"/>
    <n v="51"/>
    <x v="1"/>
    <n v="157.59"/>
    <n v="133.94999999999999"/>
    <n v="23.640000000000015"/>
    <x v="6"/>
    <x v="2271"/>
    <x v="0"/>
    <s v="Jul"/>
  </r>
  <r>
    <s v="DO-20241215-51888"/>
    <x v="0"/>
    <x v="2204"/>
    <x v="2029"/>
    <x v="14"/>
    <x v="16"/>
    <x v="2246"/>
    <x v="8"/>
    <n v="113.9"/>
    <n v="4"/>
    <x v="3"/>
    <n v="455.6"/>
    <n v="455.6"/>
    <n v="0"/>
    <x v="1"/>
    <x v="2272"/>
    <x v="0"/>
    <s v="Dec"/>
  </r>
  <r>
    <s v="LOW-20241013-66388"/>
    <x v="1"/>
    <x v="8"/>
    <x v="8"/>
    <x v="8"/>
    <x v="15"/>
    <x v="2247"/>
    <x v="19"/>
    <n v="2.89"/>
    <n v="15"/>
    <x v="5"/>
    <n v="43.35"/>
    <n v="39.020000000000003"/>
    <n v="4.3299999999999983"/>
    <x v="2"/>
    <x v="2273"/>
    <x v="0"/>
    <s v="Oct"/>
  </r>
  <r>
    <s v="COS-20250227-81275"/>
    <x v="8"/>
    <x v="2205"/>
    <x v="2030"/>
    <x v="41"/>
    <x v="10"/>
    <x v="2248"/>
    <x v="7"/>
    <n v="2540.7600000000002"/>
    <n v="15"/>
    <x v="6"/>
    <n v="38111.4"/>
    <n v="30489.119999999999"/>
    <n v="7622.2800000000025"/>
    <x v="5"/>
    <x v="2274"/>
    <x v="1"/>
    <s v="Feb"/>
  </r>
  <r>
    <s v="DO-20250202-85033"/>
    <x v="0"/>
    <x v="2206"/>
    <x v="2031"/>
    <x v="2"/>
    <x v="17"/>
    <x v="2249"/>
    <x v="3"/>
    <n v="76.040000000000006"/>
    <n v="15"/>
    <x v="5"/>
    <n v="1140.5999999999999"/>
    <n v="1026.54"/>
    <n v="114.05999999999995"/>
    <x v="5"/>
    <x v="2275"/>
    <x v="1"/>
    <s v="Feb"/>
  </r>
  <r>
    <s v="CON-20250331-66557"/>
    <x v="3"/>
    <x v="2207"/>
    <x v="2032"/>
    <x v="59"/>
    <x v="5"/>
    <x v="2250"/>
    <x v="15"/>
    <n v="68.989999999999995"/>
    <n v="15"/>
    <x v="1"/>
    <n v="1034.8499999999999"/>
    <n v="879.62"/>
    <n v="155.2299999999999"/>
    <x v="0"/>
    <x v="2276"/>
    <x v="1"/>
    <s v="Mar"/>
  </r>
  <r>
    <s v="84-20241210-36447"/>
    <x v="6"/>
    <x v="2208"/>
    <x v="2033"/>
    <x v="34"/>
    <x v="0"/>
    <x v="2251"/>
    <x v="3"/>
    <n v="230.45"/>
    <n v="1"/>
    <x v="3"/>
    <n v="230.45"/>
    <n v="230.45"/>
    <n v="0"/>
    <x v="3"/>
    <x v="2277"/>
    <x v="0"/>
    <s v="Dec"/>
  </r>
  <r>
    <s v="WAL-20240828-66606"/>
    <x v="10"/>
    <x v="2209"/>
    <x v="2034"/>
    <x v="27"/>
    <x v="19"/>
    <x v="2252"/>
    <x v="11"/>
    <n v="27.76"/>
    <n v="25"/>
    <x v="5"/>
    <n v="694"/>
    <n v="624.6"/>
    <n v="69.399999999999977"/>
    <x v="6"/>
    <x v="2278"/>
    <x v="0"/>
    <s v="Aug"/>
  </r>
  <r>
    <s v="LOW-20250226-22439"/>
    <x v="1"/>
    <x v="2210"/>
    <x v="2035"/>
    <x v="47"/>
    <x v="9"/>
    <x v="2253"/>
    <x v="15"/>
    <n v="321.58"/>
    <n v="4"/>
    <x v="9"/>
    <n v="1286.32"/>
    <n v="1260.5899999999999"/>
    <n v="25.730000000000018"/>
    <x v="7"/>
    <x v="2279"/>
    <x v="1"/>
    <s v="Feb"/>
  </r>
  <r>
    <s v="COS-20250427-87591"/>
    <x v="8"/>
    <x v="2211"/>
    <x v="2036"/>
    <x v="29"/>
    <x v="20"/>
    <x v="2254"/>
    <x v="6"/>
    <n v="98.62"/>
    <n v="4"/>
    <x v="3"/>
    <n v="394.48"/>
    <n v="394.48"/>
    <n v="0"/>
    <x v="4"/>
    <x v="2280"/>
    <x v="1"/>
    <s v="Apr"/>
  </r>
  <r>
    <s v="COS-20241202-96413"/>
    <x v="8"/>
    <x v="2212"/>
    <x v="2037"/>
    <x v="19"/>
    <x v="13"/>
    <x v="2255"/>
    <x v="16"/>
    <n v="282.37"/>
    <n v="5"/>
    <x v="3"/>
    <n v="1411.85"/>
    <n v="1411.85"/>
    <n v="0"/>
    <x v="4"/>
    <x v="2281"/>
    <x v="0"/>
    <s v="Dec"/>
  </r>
  <r>
    <s v="WAL-20241129-90896"/>
    <x v="10"/>
    <x v="2213"/>
    <x v="741"/>
    <x v="36"/>
    <x v="5"/>
    <x v="2256"/>
    <x v="10"/>
    <n v="136.38"/>
    <n v="50"/>
    <x v="1"/>
    <n v="6819"/>
    <n v="5796.15"/>
    <n v="1022.8500000000004"/>
    <x v="3"/>
    <x v="2282"/>
    <x v="0"/>
    <s v="Nov"/>
  </r>
  <r>
    <s v="84-20250218-86454"/>
    <x v="6"/>
    <x v="2214"/>
    <x v="2038"/>
    <x v="12"/>
    <x v="8"/>
    <x v="2257"/>
    <x v="10"/>
    <n v="341.95"/>
    <n v="25"/>
    <x v="6"/>
    <n v="8548.75"/>
    <n v="6839"/>
    <n v="1709.75"/>
    <x v="0"/>
    <x v="2283"/>
    <x v="1"/>
    <s v="Feb"/>
  </r>
  <r>
    <s v="HAR-20240721-49361"/>
    <x v="2"/>
    <x v="2215"/>
    <x v="2039"/>
    <x v="31"/>
    <x v="0"/>
    <x v="2258"/>
    <x v="20"/>
    <n v="0.98"/>
    <n v="257"/>
    <x v="7"/>
    <n v="251.86"/>
    <n v="244.3"/>
    <n v="7.5600000000000023"/>
    <x v="2"/>
    <x v="2284"/>
    <x v="0"/>
    <s v="Jul"/>
  </r>
  <r>
    <s v="ACE-20241104-46320"/>
    <x v="4"/>
    <x v="2216"/>
    <x v="2040"/>
    <x v="35"/>
    <x v="14"/>
    <x v="2259"/>
    <x v="11"/>
    <n v="2618.13"/>
    <n v="50"/>
    <x v="6"/>
    <n v="130906.5"/>
    <n v="104725.2"/>
    <n v="26181.300000000003"/>
    <x v="6"/>
    <x v="2285"/>
    <x v="0"/>
    <s v="Nov"/>
  </r>
  <r>
    <s v="LOW-20250425-69166"/>
    <x v="1"/>
    <x v="2217"/>
    <x v="2041"/>
    <x v="43"/>
    <x v="10"/>
    <x v="2260"/>
    <x v="5"/>
    <n v="730.54"/>
    <n v="3"/>
    <x v="0"/>
    <n v="2191.62"/>
    <n v="2082.04"/>
    <n v="109.57999999999993"/>
    <x v="6"/>
    <x v="2286"/>
    <x v="1"/>
    <s v="Apr"/>
  </r>
  <r>
    <s v="84-20250419-47899"/>
    <x v="6"/>
    <x v="8"/>
    <x v="8"/>
    <x v="8"/>
    <x v="5"/>
    <x v="2261"/>
    <x v="20"/>
    <n v="489.64"/>
    <n v="15"/>
    <x v="5"/>
    <n v="7344.6"/>
    <n v="6610.14"/>
    <n v="734.46"/>
    <x v="6"/>
    <x v="2287"/>
    <x v="1"/>
    <s v="Apr"/>
  </r>
  <r>
    <s v="FLO-20240608-90242"/>
    <x v="7"/>
    <x v="2218"/>
    <x v="2042"/>
    <x v="0"/>
    <x v="14"/>
    <x v="2262"/>
    <x v="18"/>
    <n v="883.41"/>
    <n v="3"/>
    <x v="3"/>
    <n v="2650.23"/>
    <n v="2650.23"/>
    <n v="0"/>
    <x v="1"/>
    <x v="2288"/>
    <x v="0"/>
    <s v="Jun"/>
  </r>
  <r>
    <s v="MEN-20240531-96612"/>
    <x v="5"/>
    <x v="2219"/>
    <x v="2043"/>
    <x v="38"/>
    <x v="16"/>
    <x v="2263"/>
    <x v="11"/>
    <n v="216.88"/>
    <n v="25"/>
    <x v="1"/>
    <n v="5422"/>
    <n v="4608.7"/>
    <n v="813.30000000000018"/>
    <x v="3"/>
    <x v="2289"/>
    <x v="0"/>
    <s v="May"/>
  </r>
  <r>
    <s v="LOW-20241220-83594"/>
    <x v="1"/>
    <x v="2220"/>
    <x v="2044"/>
    <x v="33"/>
    <x v="10"/>
    <x v="2264"/>
    <x v="6"/>
    <n v="1196.67"/>
    <n v="1"/>
    <x v="3"/>
    <n v="1196.67"/>
    <n v="1196.67"/>
    <n v="0"/>
    <x v="2"/>
    <x v="2290"/>
    <x v="0"/>
    <s v="Dec"/>
  </r>
  <r>
    <s v="THE-20241122-82435"/>
    <x v="9"/>
    <x v="8"/>
    <x v="8"/>
    <x v="8"/>
    <x v="11"/>
    <x v="2265"/>
    <x v="3"/>
    <n v="430.71"/>
    <n v="5"/>
    <x v="3"/>
    <n v="2153.5500000000002"/>
    <n v="2153.5500000000002"/>
    <n v="0"/>
    <x v="2"/>
    <x v="2291"/>
    <x v="0"/>
    <s v="Nov"/>
  </r>
  <r>
    <s v="LOW-20250718-57810"/>
    <x v="1"/>
    <x v="2221"/>
    <x v="2045"/>
    <x v="30"/>
    <x v="7"/>
    <x v="2266"/>
    <x v="10"/>
    <n v="861.22"/>
    <n v="8"/>
    <x v="0"/>
    <n v="6889.76"/>
    <n v="6545.27"/>
    <n v="344.48999999999978"/>
    <x v="3"/>
    <x v="2292"/>
    <x v="1"/>
    <s v="Jul"/>
  </r>
  <r>
    <s v="COS-20250329-47553"/>
    <x v="11"/>
    <x v="2222"/>
    <x v="2046"/>
    <x v="32"/>
    <x v="5"/>
    <x v="2267"/>
    <x v="15"/>
    <n v="860.99"/>
    <n v="30"/>
    <x v="1"/>
    <n v="25829.7"/>
    <n v="21955.24"/>
    <n v="3874.4599999999991"/>
    <x v="6"/>
    <x v="2293"/>
    <x v="1"/>
    <s v="Mar"/>
  </r>
  <r>
    <s v="ACE-20250624-68972"/>
    <x v="4"/>
    <x v="2223"/>
    <x v="2047"/>
    <x v="28"/>
    <x v="10"/>
    <x v="2268"/>
    <x v="17"/>
    <n v="113.37"/>
    <n v="2"/>
    <x v="0"/>
    <n v="226.74"/>
    <n v="215.4"/>
    <n v="11.340000000000003"/>
    <x v="1"/>
    <x v="2294"/>
    <x v="1"/>
    <s v="Jun"/>
  </r>
  <r>
    <s v="84-20250401-53216"/>
    <x v="6"/>
    <x v="2224"/>
    <x v="2048"/>
    <x v="9"/>
    <x v="16"/>
    <x v="2269"/>
    <x v="12"/>
    <n v="67.290000000000006"/>
    <n v="40"/>
    <x v="1"/>
    <n v="2691.6"/>
    <n v="2287.86"/>
    <n v="403.73999999999978"/>
    <x v="0"/>
    <x v="2295"/>
    <x v="1"/>
    <s v="Apr"/>
  </r>
  <r>
    <s v="DO-20250621-94247"/>
    <x v="0"/>
    <x v="2225"/>
    <x v="2049"/>
    <x v="37"/>
    <x v="14"/>
    <x v="2270"/>
    <x v="20"/>
    <n v="2013.56"/>
    <n v="12"/>
    <x v="3"/>
    <n v="24162.720000000001"/>
    <n v="24162.720000000001"/>
    <n v="0"/>
    <x v="6"/>
    <x v="2296"/>
    <x v="1"/>
    <s v="Jun"/>
  </r>
  <r>
    <s v="MEN-20241207-94461"/>
    <x v="5"/>
    <x v="2226"/>
    <x v="2050"/>
    <x v="0"/>
    <x v="17"/>
    <x v="2271"/>
    <x v="7"/>
    <n v="25.38"/>
    <n v="3"/>
    <x v="9"/>
    <n v="76.14"/>
    <n v="74.62"/>
    <n v="1.519999999999996"/>
    <x v="5"/>
    <x v="2297"/>
    <x v="0"/>
    <s v="Dec"/>
  </r>
  <r>
    <s v="HAR-20240817-76118"/>
    <x v="2"/>
    <x v="2227"/>
    <x v="886"/>
    <x v="42"/>
    <x v="9"/>
    <x v="2272"/>
    <x v="20"/>
    <n v="957.59"/>
    <n v="1"/>
    <x v="3"/>
    <n v="957.59"/>
    <n v="957.59"/>
    <n v="0"/>
    <x v="1"/>
    <x v="2298"/>
    <x v="0"/>
    <s v="Aug"/>
  </r>
  <r>
    <s v="COS-20240422-97497"/>
    <x v="8"/>
    <x v="2228"/>
    <x v="2051"/>
    <x v="23"/>
    <x v="8"/>
    <x v="2273"/>
    <x v="21"/>
    <n v="227.34"/>
    <n v="2"/>
    <x v="3"/>
    <n v="454.68"/>
    <n v="454.68"/>
    <n v="0"/>
    <x v="2"/>
    <x v="2299"/>
    <x v="0"/>
    <s v="Apr"/>
  </r>
  <r>
    <s v="CON-20250418-39837"/>
    <x v="3"/>
    <x v="2229"/>
    <x v="2052"/>
    <x v="38"/>
    <x v="19"/>
    <x v="2274"/>
    <x v="20"/>
    <n v="35.28"/>
    <n v="12"/>
    <x v="1"/>
    <n v="423.36"/>
    <n v="359.86"/>
    <n v="63.5"/>
    <x v="3"/>
    <x v="2300"/>
    <x v="1"/>
    <s v="Apr"/>
  </r>
  <r>
    <s v="CON-20241216-84729"/>
    <x v="3"/>
    <x v="2230"/>
    <x v="2053"/>
    <x v="44"/>
    <x v="8"/>
    <x v="2275"/>
    <x v="7"/>
    <n v="599.74"/>
    <n v="50"/>
    <x v="2"/>
    <n v="29987"/>
    <n v="22490.25"/>
    <n v="7496.75"/>
    <x v="4"/>
    <x v="2301"/>
    <x v="0"/>
    <s v="Dec"/>
  </r>
  <r>
    <s v="CON-20241210-12330"/>
    <x v="3"/>
    <x v="2231"/>
    <x v="2054"/>
    <x v="57"/>
    <x v="8"/>
    <x v="2276"/>
    <x v="1"/>
    <n v="2536.17"/>
    <n v="20"/>
    <x v="1"/>
    <n v="50723.4"/>
    <n v="43114.89"/>
    <n v="7608.510000000002"/>
    <x v="3"/>
    <x v="2302"/>
    <x v="0"/>
    <s v="Dec"/>
  </r>
  <r>
    <s v="CON-20241226-84216"/>
    <x v="3"/>
    <x v="2232"/>
    <x v="2055"/>
    <x v="22"/>
    <x v="16"/>
    <x v="2277"/>
    <x v="15"/>
    <n v="779.4"/>
    <n v="1"/>
    <x v="3"/>
    <n v="779.4"/>
    <n v="779.4"/>
    <n v="0"/>
    <x v="1"/>
    <x v="2303"/>
    <x v="0"/>
    <s v="Dec"/>
  </r>
  <r>
    <s v="84-20240526-21022"/>
    <x v="6"/>
    <x v="2233"/>
    <x v="2056"/>
    <x v="56"/>
    <x v="13"/>
    <x v="2278"/>
    <x v="21"/>
    <n v="985.31"/>
    <n v="5"/>
    <x v="0"/>
    <n v="4926.55"/>
    <n v="4680.22"/>
    <n v="246.32999999999993"/>
    <x v="7"/>
    <x v="2304"/>
    <x v="0"/>
    <s v="May"/>
  </r>
  <r>
    <s v="FLO-20250324-32346"/>
    <x v="7"/>
    <x v="2234"/>
    <x v="2057"/>
    <x v="33"/>
    <x v="6"/>
    <x v="2279"/>
    <x v="19"/>
    <n v="1319.58"/>
    <n v="15"/>
    <x v="1"/>
    <n v="19793.7"/>
    <n v="16824.650000000001"/>
    <n v="2969.0499999999993"/>
    <x v="5"/>
    <x v="2305"/>
    <x v="1"/>
    <s v="Mar"/>
  </r>
  <r>
    <s v="DO-20250226-35648"/>
    <x v="0"/>
    <x v="2235"/>
    <x v="2058"/>
    <x v="15"/>
    <x v="4"/>
    <x v="2280"/>
    <x v="10"/>
    <n v="468.76"/>
    <n v="40"/>
    <x v="2"/>
    <n v="18750.400000000001"/>
    <n v="14062.8"/>
    <n v="4687.6000000000022"/>
    <x v="1"/>
    <x v="2306"/>
    <x v="1"/>
    <s v="Feb"/>
  </r>
  <r>
    <s v="CON-20240902-82056"/>
    <x v="3"/>
    <x v="2236"/>
    <x v="2059"/>
    <x v="35"/>
    <x v="15"/>
    <x v="2281"/>
    <x v="2"/>
    <n v="2275.35"/>
    <n v="2"/>
    <x v="3"/>
    <n v="4550.7"/>
    <n v="4550.7"/>
    <n v="0"/>
    <x v="1"/>
    <x v="2307"/>
    <x v="0"/>
    <s v="Sep"/>
  </r>
  <r>
    <s v="COS-20250525-61900"/>
    <x v="8"/>
    <x v="2237"/>
    <x v="2060"/>
    <x v="58"/>
    <x v="5"/>
    <x v="2282"/>
    <x v="10"/>
    <n v="2.21"/>
    <n v="370"/>
    <x v="3"/>
    <n v="817.7"/>
    <n v="817.7"/>
    <n v="0"/>
    <x v="5"/>
    <x v="2308"/>
    <x v="1"/>
    <s v="May"/>
  </r>
  <r>
    <s v="84-20240304-90155"/>
    <x v="6"/>
    <x v="2238"/>
    <x v="2061"/>
    <x v="31"/>
    <x v="15"/>
    <x v="2283"/>
    <x v="4"/>
    <n v="823.19"/>
    <n v="10"/>
    <x v="5"/>
    <n v="8231.9"/>
    <n v="7408.71"/>
    <n v="823.1899999999996"/>
    <x v="6"/>
    <x v="2309"/>
    <x v="0"/>
    <s v="Mar"/>
  </r>
  <r>
    <s v="THE-20240428-91942"/>
    <x v="9"/>
    <x v="2239"/>
    <x v="2062"/>
    <x v="7"/>
    <x v="12"/>
    <x v="2284"/>
    <x v="6"/>
    <n v="150.29"/>
    <n v="25"/>
    <x v="1"/>
    <n v="3757.25"/>
    <n v="3193.66"/>
    <n v="563.59000000000015"/>
    <x v="0"/>
    <x v="2310"/>
    <x v="0"/>
    <s v="Apr"/>
  </r>
  <r>
    <s v="LOW-20250704-16864"/>
    <x v="1"/>
    <x v="2240"/>
    <x v="586"/>
    <x v="53"/>
    <x v="19"/>
    <x v="2285"/>
    <x v="11"/>
    <n v="460.37"/>
    <n v="3"/>
    <x v="9"/>
    <n v="1381.11"/>
    <n v="1353.49"/>
    <n v="27.619999999999891"/>
    <x v="1"/>
    <x v="2311"/>
    <x v="1"/>
    <s v="Jul"/>
  </r>
  <r>
    <s v="WAL-20250326-68264"/>
    <x v="10"/>
    <x v="2241"/>
    <x v="2063"/>
    <x v="40"/>
    <x v="5"/>
    <x v="2286"/>
    <x v="1"/>
    <n v="361.02"/>
    <n v="10"/>
    <x v="5"/>
    <n v="3610.2"/>
    <n v="3249.18"/>
    <n v="361.02"/>
    <x v="4"/>
    <x v="2312"/>
    <x v="1"/>
    <s v="Mar"/>
  </r>
  <r>
    <s v="ACE-20240223-68864"/>
    <x v="4"/>
    <x v="2242"/>
    <x v="1283"/>
    <x v="51"/>
    <x v="9"/>
    <x v="2287"/>
    <x v="19"/>
    <n v="1710.03"/>
    <n v="1"/>
    <x v="3"/>
    <n v="1710.03"/>
    <n v="1710.03"/>
    <n v="0"/>
    <x v="4"/>
    <x v="2313"/>
    <x v="0"/>
    <s v="Feb"/>
  </r>
  <r>
    <s v="HAR-20250119-34857"/>
    <x v="2"/>
    <x v="2243"/>
    <x v="2064"/>
    <x v="18"/>
    <x v="7"/>
    <x v="2288"/>
    <x v="16"/>
    <n v="276.38"/>
    <n v="8"/>
    <x v="5"/>
    <n v="2211.04"/>
    <n v="1989.94"/>
    <n v="221.09999999999991"/>
    <x v="0"/>
    <x v="2314"/>
    <x v="1"/>
    <s v="Jan"/>
  </r>
  <r>
    <s v="ACE-20241112-96720"/>
    <x v="4"/>
    <x v="2244"/>
    <x v="1845"/>
    <x v="16"/>
    <x v="0"/>
    <x v="2289"/>
    <x v="21"/>
    <n v="963.41"/>
    <n v="8"/>
    <x v="3"/>
    <n v="7707.28"/>
    <n v="7707.28"/>
    <n v="0"/>
    <x v="3"/>
    <x v="2315"/>
    <x v="0"/>
    <s v="Nov"/>
  </r>
  <r>
    <s v="DO-20241201-38111"/>
    <x v="0"/>
    <x v="2245"/>
    <x v="2065"/>
    <x v="39"/>
    <x v="0"/>
    <x v="2290"/>
    <x v="10"/>
    <n v="2738.28"/>
    <n v="1"/>
    <x v="3"/>
    <n v="2738.28"/>
    <n v="2738.28"/>
    <n v="0"/>
    <x v="3"/>
    <x v="2316"/>
    <x v="0"/>
    <s v="Dec"/>
  </r>
  <r>
    <s v="CON-20240922-57803"/>
    <x v="3"/>
    <x v="2246"/>
    <x v="2066"/>
    <x v="32"/>
    <x v="2"/>
    <x v="2291"/>
    <x v="19"/>
    <n v="448.78"/>
    <n v="6"/>
    <x v="3"/>
    <n v="2692.68"/>
    <n v="2692.68"/>
    <n v="0"/>
    <x v="3"/>
    <x v="2317"/>
    <x v="0"/>
    <s v="Sep"/>
  </r>
  <r>
    <s v="CON-20240629-54101"/>
    <x v="3"/>
    <x v="2247"/>
    <x v="2067"/>
    <x v="13"/>
    <x v="4"/>
    <x v="2292"/>
    <x v="0"/>
    <n v="2460.9499999999998"/>
    <n v="15"/>
    <x v="7"/>
    <n v="36914.25"/>
    <n v="35806.82"/>
    <n v="1107.4300000000003"/>
    <x v="2"/>
    <x v="2318"/>
    <x v="0"/>
    <s v="Jun"/>
  </r>
  <r>
    <s v="FLO-20240419-67927"/>
    <x v="7"/>
    <x v="2248"/>
    <x v="2068"/>
    <x v="15"/>
    <x v="16"/>
    <x v="2293"/>
    <x v="1"/>
    <n v="1241.6500000000001"/>
    <n v="5"/>
    <x v="5"/>
    <n v="6208.25"/>
    <n v="5587.43"/>
    <n v="620.81999999999971"/>
    <x v="5"/>
    <x v="2319"/>
    <x v="0"/>
    <s v="Apr"/>
  </r>
  <r>
    <s v="FLO-20250110-37329"/>
    <x v="7"/>
    <x v="2249"/>
    <x v="2069"/>
    <x v="31"/>
    <x v="14"/>
    <x v="2294"/>
    <x v="14"/>
    <n v="13.93"/>
    <n v="12"/>
    <x v="5"/>
    <n v="167.16"/>
    <n v="150.44"/>
    <n v="16.72"/>
    <x v="2"/>
    <x v="2320"/>
    <x v="1"/>
    <s v="Jan"/>
  </r>
  <r>
    <s v="COS-20241013-39751"/>
    <x v="8"/>
    <x v="2250"/>
    <x v="2070"/>
    <x v="42"/>
    <x v="9"/>
    <x v="2295"/>
    <x v="5"/>
    <n v="943.06"/>
    <n v="6"/>
    <x v="1"/>
    <n v="5658.36"/>
    <n v="4809.6099999999997"/>
    <n v="848.75"/>
    <x v="4"/>
    <x v="2321"/>
    <x v="0"/>
    <s v="Oct"/>
  </r>
  <r>
    <s v="THE-20240702-69247"/>
    <x v="9"/>
    <x v="2251"/>
    <x v="2071"/>
    <x v="35"/>
    <x v="12"/>
    <x v="2296"/>
    <x v="17"/>
    <n v="122.1"/>
    <n v="40"/>
    <x v="1"/>
    <n v="4884"/>
    <n v="4151.3999999999996"/>
    <n v="732.60000000000036"/>
    <x v="2"/>
    <x v="2322"/>
    <x v="0"/>
    <s v="Jul"/>
  </r>
  <r>
    <s v="WAL-20250428-72058"/>
    <x v="10"/>
    <x v="2252"/>
    <x v="125"/>
    <x v="24"/>
    <x v="14"/>
    <x v="2297"/>
    <x v="0"/>
    <n v="1434.09"/>
    <n v="60"/>
    <x v="1"/>
    <n v="86045.4"/>
    <n v="73138.59"/>
    <n v="12906.809999999998"/>
    <x v="1"/>
    <x v="2323"/>
    <x v="1"/>
    <s v="Apr"/>
  </r>
  <r>
    <s v="COS-20240221-85345"/>
    <x v="8"/>
    <x v="2253"/>
    <x v="2072"/>
    <x v="38"/>
    <x v="0"/>
    <x v="2298"/>
    <x v="20"/>
    <n v="297.17"/>
    <n v="1"/>
    <x v="3"/>
    <n v="297.17"/>
    <n v="297.17"/>
    <n v="0"/>
    <x v="2"/>
    <x v="2324"/>
    <x v="0"/>
    <s v="Feb"/>
  </r>
  <r>
    <s v="MEN-20240219-13667"/>
    <x v="5"/>
    <x v="2254"/>
    <x v="2073"/>
    <x v="36"/>
    <x v="3"/>
    <x v="2299"/>
    <x v="11"/>
    <n v="1071.77"/>
    <n v="40"/>
    <x v="12"/>
    <n v="42870.8"/>
    <n v="37726.300000000003"/>
    <n v="5144.5"/>
    <x v="0"/>
    <x v="2325"/>
    <x v="0"/>
    <s v="Feb"/>
  </r>
  <r>
    <s v="ACE-20250503-27592"/>
    <x v="4"/>
    <x v="2255"/>
    <x v="2074"/>
    <x v="42"/>
    <x v="10"/>
    <x v="60"/>
    <x v="10"/>
    <n v="2284.67"/>
    <n v="6"/>
    <x v="1"/>
    <n v="13708.02"/>
    <n v="11651.82"/>
    <n v="2056.2000000000007"/>
    <x v="5"/>
    <x v="2326"/>
    <x v="1"/>
    <s v="May"/>
  </r>
  <r>
    <s v="FLO-20250623-82146"/>
    <x v="7"/>
    <x v="2256"/>
    <x v="2075"/>
    <x v="26"/>
    <x v="2"/>
    <x v="2300"/>
    <x v="8"/>
    <n v="12.48"/>
    <n v="25"/>
    <x v="3"/>
    <n v="312"/>
    <n v="312"/>
    <n v="0"/>
    <x v="2"/>
    <x v="2327"/>
    <x v="1"/>
    <s v="Jun"/>
  </r>
  <r>
    <s v="COS-20240915-78793"/>
    <x v="8"/>
    <x v="2257"/>
    <x v="2076"/>
    <x v="10"/>
    <x v="1"/>
    <x v="2301"/>
    <x v="0"/>
    <n v="492.3"/>
    <n v="3"/>
    <x v="1"/>
    <n v="1476.9"/>
    <n v="1255.3699999999999"/>
    <n v="221.5300000000002"/>
    <x v="0"/>
    <x v="2328"/>
    <x v="0"/>
    <s v="Sep"/>
  </r>
  <r>
    <s v="DO-20250625-22695"/>
    <x v="0"/>
    <x v="2258"/>
    <x v="2077"/>
    <x v="50"/>
    <x v="15"/>
    <x v="2302"/>
    <x v="16"/>
    <n v="941.6"/>
    <n v="10"/>
    <x v="8"/>
    <n v="9416"/>
    <n v="8756.8799999999992"/>
    <n v="659.1200000000008"/>
    <x v="5"/>
    <x v="2329"/>
    <x v="1"/>
    <s v="Jun"/>
  </r>
  <r>
    <s v="HAR-20250704-43748"/>
    <x v="2"/>
    <x v="2259"/>
    <x v="2078"/>
    <x v="56"/>
    <x v="8"/>
    <x v="2303"/>
    <x v="12"/>
    <n v="2886.3"/>
    <n v="12"/>
    <x v="7"/>
    <n v="34635.599999999999"/>
    <n v="33596.53"/>
    <n v="1039.0699999999997"/>
    <x v="5"/>
    <x v="2330"/>
    <x v="1"/>
    <s v="Jul"/>
  </r>
  <r>
    <s v="MEN-20241227-42145"/>
    <x v="5"/>
    <x v="2260"/>
    <x v="2079"/>
    <x v="13"/>
    <x v="20"/>
    <x v="2304"/>
    <x v="2"/>
    <n v="525.64"/>
    <n v="8"/>
    <x v="12"/>
    <n v="4205.12"/>
    <n v="3700.51"/>
    <n v="504.60999999999967"/>
    <x v="6"/>
    <x v="2331"/>
    <x v="0"/>
    <s v="Dec"/>
  </r>
  <r>
    <s v="MEN-20240215-84018"/>
    <x v="5"/>
    <x v="2261"/>
    <x v="258"/>
    <x v="33"/>
    <x v="0"/>
    <x v="2305"/>
    <x v="9"/>
    <n v="182.13"/>
    <n v="1"/>
    <x v="3"/>
    <n v="182.13"/>
    <n v="182.13"/>
    <n v="0"/>
    <x v="6"/>
    <x v="2332"/>
    <x v="0"/>
    <s v="Feb"/>
  </r>
  <r>
    <s v="CON-20250110-25745"/>
    <x v="3"/>
    <x v="2262"/>
    <x v="2080"/>
    <x v="41"/>
    <x v="18"/>
    <x v="2306"/>
    <x v="1"/>
    <n v="85.35"/>
    <n v="25"/>
    <x v="3"/>
    <n v="2133.75"/>
    <n v="2133.75"/>
    <n v="0"/>
    <x v="1"/>
    <x v="2333"/>
    <x v="1"/>
    <s v="Jan"/>
  </r>
  <r>
    <s v="WAL-20240518-74724"/>
    <x v="10"/>
    <x v="2263"/>
    <x v="2081"/>
    <x v="49"/>
    <x v="10"/>
    <x v="2307"/>
    <x v="3"/>
    <n v="4233.91"/>
    <n v="3"/>
    <x v="9"/>
    <n v="12701.73"/>
    <n v="12447.7"/>
    <n v="254.02999999999884"/>
    <x v="2"/>
    <x v="2334"/>
    <x v="0"/>
    <s v="May"/>
  </r>
  <r>
    <s v="84-20250216-52245"/>
    <x v="6"/>
    <x v="2264"/>
    <x v="2082"/>
    <x v="5"/>
    <x v="13"/>
    <x v="2308"/>
    <x v="16"/>
    <n v="90.86"/>
    <n v="5"/>
    <x v="1"/>
    <n v="454.3"/>
    <n v="386.15"/>
    <n v="68.150000000000034"/>
    <x v="2"/>
    <x v="2335"/>
    <x v="1"/>
    <s v="Feb"/>
  </r>
  <r>
    <s v="DO-20250208-58663"/>
    <x v="0"/>
    <x v="2265"/>
    <x v="2083"/>
    <x v="38"/>
    <x v="0"/>
    <x v="2309"/>
    <x v="11"/>
    <n v="50.46"/>
    <n v="5"/>
    <x v="9"/>
    <n v="252.3"/>
    <n v="247.25"/>
    <n v="5.0500000000000114"/>
    <x v="4"/>
    <x v="2336"/>
    <x v="1"/>
    <s v="Feb"/>
  </r>
  <r>
    <s v="ACE-20250302-34401"/>
    <x v="4"/>
    <x v="2266"/>
    <x v="2084"/>
    <x v="51"/>
    <x v="2"/>
    <x v="2310"/>
    <x v="1"/>
    <n v="164.58"/>
    <n v="75"/>
    <x v="3"/>
    <n v="12343.5"/>
    <n v="12343.5"/>
    <n v="0"/>
    <x v="6"/>
    <x v="2337"/>
    <x v="1"/>
    <s v="Mar"/>
  </r>
  <r>
    <s v="COS-20240720-41675"/>
    <x v="8"/>
    <x v="2267"/>
    <x v="2085"/>
    <x v="38"/>
    <x v="0"/>
    <x v="2311"/>
    <x v="3"/>
    <n v="897.86"/>
    <n v="5"/>
    <x v="3"/>
    <n v="4489.3"/>
    <n v="4489.3"/>
    <n v="0"/>
    <x v="6"/>
    <x v="2338"/>
    <x v="0"/>
    <s v="Jul"/>
  </r>
  <r>
    <s v="MEN-20240529-80315"/>
    <x v="5"/>
    <x v="2268"/>
    <x v="2086"/>
    <x v="12"/>
    <x v="14"/>
    <x v="2312"/>
    <x v="7"/>
    <n v="1125.22"/>
    <n v="50"/>
    <x v="6"/>
    <n v="56261"/>
    <n v="45008.800000000003"/>
    <n v="11252.199999999997"/>
    <x v="0"/>
    <x v="2339"/>
    <x v="0"/>
    <s v="May"/>
  </r>
  <r>
    <s v="CON-20240305-26290"/>
    <x v="3"/>
    <x v="2269"/>
    <x v="2087"/>
    <x v="3"/>
    <x v="14"/>
    <x v="2313"/>
    <x v="9"/>
    <n v="582.04"/>
    <n v="5"/>
    <x v="3"/>
    <n v="2910.2"/>
    <n v="2910.2"/>
    <n v="0"/>
    <x v="4"/>
    <x v="2340"/>
    <x v="0"/>
    <s v="Ma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49E103-D8BD-4B2B-81A1-74B6681EA97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7:C18" firstHeaderRow="1" firstDataRow="1" firstDataCol="0"/>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Sum of total_after_discount" fld="12" baseField="0"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6874DD-D816-42B0-B282-FB769BC1C16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7:B18" firstHeaderRow="1" firstDataRow="1" firstDataCol="0"/>
  <pivotFields count="21">
    <pivotField dataField="1"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D15F2D-0176-4DEA-A440-4CCDB2E4783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0:C21" firstHeaderRow="1" firstDataRow="1" firstDataCol="0"/>
  <pivotFields count="21">
    <pivotField showAll="0"/>
    <pivotField showAll="0"/>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pivotField showAll="0"/>
    <pivotField showAll="0">
      <items count="22">
        <item x="17"/>
        <item x="13"/>
        <item x="19"/>
        <item x="7"/>
        <item x="1"/>
        <item x="0"/>
        <item x="14"/>
        <item x="8"/>
        <item x="5"/>
        <item x="9"/>
        <item x="6"/>
        <item x="11"/>
        <item x="3"/>
        <item x="15"/>
        <item x="2"/>
        <item x="16"/>
        <item x="10"/>
        <item x="4"/>
        <item x="12"/>
        <item x="18"/>
        <item x="20"/>
        <item t="default"/>
      </items>
    </pivotField>
    <pivotField dataField="1"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Count of sku"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9C7B99-D6D2-48E7-AF7B-B25BE5B0347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0:B21" firstHeaderRow="1" firstDataRow="1" firstDataCol="0"/>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dataField="1" showAll="0"/>
    <pivotField showAll="0"/>
    <pivotField showAll="0"/>
    <pivotField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Sum of quantity"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0502FA-1D54-4BB7-BD62-BBCD9313BA6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1" firstHeaderRow="1" firstDataRow="1" firstDataCol="1"/>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axis="axisRow" showAll="0">
      <items count="9">
        <item x="2"/>
        <item x="0"/>
        <item x="4"/>
        <item x="5"/>
        <item x="1"/>
        <item x="6"/>
        <item h="1" x="7"/>
        <item x="3"/>
        <item t="default"/>
      </items>
    </pivotField>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Fields count="1">
    <field x="14"/>
  </rowFields>
  <rowItems count="8">
    <i>
      <x/>
    </i>
    <i>
      <x v="1"/>
    </i>
    <i>
      <x v="2"/>
    </i>
    <i>
      <x v="3"/>
    </i>
    <i>
      <x v="4"/>
    </i>
    <i>
      <x v="5"/>
    </i>
    <i>
      <x v="7"/>
    </i>
    <i t="grand">
      <x/>
    </i>
  </rowItems>
  <colItems count="1">
    <i/>
  </colItems>
  <dataFields count="1">
    <dataField name="Sum of total_after_discount" fld="12" baseField="0" baseItem="0" numFmtId="165"/>
  </dataFields>
  <formats count="1">
    <format dxfId="8">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0"/>
          </reference>
        </references>
      </pivotArea>
    </chartFormat>
    <chartFormat chart="9" format="10">
      <pivotArea type="data" outline="0" fieldPosition="0">
        <references count="2">
          <reference field="4294967294" count="1" selected="0">
            <x v="0"/>
          </reference>
          <reference field="14" count="1" selected="0">
            <x v="0"/>
          </reference>
        </references>
      </pivotArea>
    </chartFormat>
    <chartFormat chart="9" format="11">
      <pivotArea type="data" outline="0" fieldPosition="0">
        <references count="2">
          <reference field="4294967294" count="1" selected="0">
            <x v="0"/>
          </reference>
          <reference field="14" count="1" selected="0">
            <x v="1"/>
          </reference>
        </references>
      </pivotArea>
    </chartFormat>
    <chartFormat chart="9" format="12">
      <pivotArea type="data" outline="0" fieldPosition="0">
        <references count="2">
          <reference field="4294967294" count="1" selected="0">
            <x v="0"/>
          </reference>
          <reference field="14" count="1" selected="0">
            <x v="2"/>
          </reference>
        </references>
      </pivotArea>
    </chartFormat>
    <chartFormat chart="9" format="13">
      <pivotArea type="data" outline="0" fieldPosition="0">
        <references count="2">
          <reference field="4294967294" count="1" selected="0">
            <x v="0"/>
          </reference>
          <reference field="14" count="1" selected="0">
            <x v="3"/>
          </reference>
        </references>
      </pivotArea>
    </chartFormat>
    <chartFormat chart="9" format="14">
      <pivotArea type="data" outline="0" fieldPosition="0">
        <references count="2">
          <reference field="4294967294" count="1" selected="0">
            <x v="0"/>
          </reference>
          <reference field="14" count="1" selected="0">
            <x v="4"/>
          </reference>
        </references>
      </pivotArea>
    </chartFormat>
    <chartFormat chart="9" format="15">
      <pivotArea type="data" outline="0" fieldPosition="0">
        <references count="2">
          <reference field="4294967294" count="1" selected="0">
            <x v="0"/>
          </reference>
          <reference field="14" count="1" selected="0">
            <x v="5"/>
          </reference>
        </references>
      </pivotArea>
    </chartFormat>
    <chartFormat chart="9" format="16">
      <pivotArea type="data" outline="0" fieldPosition="0">
        <references count="2">
          <reference field="4294967294" count="1" selected="0">
            <x v="0"/>
          </reference>
          <reference field="14" count="1" selected="0">
            <x v="7"/>
          </reference>
        </references>
      </pivotArea>
    </chartFormat>
    <chartFormat chart="0" format="8">
      <pivotArea type="data" outline="0" fieldPosition="0">
        <references count="2">
          <reference field="4294967294" count="1" selected="0">
            <x v="0"/>
          </reference>
          <reference field="14" count="1" selected="0">
            <x v="0"/>
          </reference>
        </references>
      </pivotArea>
    </chartFormat>
    <chartFormat chart="0" format="9">
      <pivotArea type="data" outline="0" fieldPosition="0">
        <references count="2">
          <reference field="4294967294" count="1" selected="0">
            <x v="0"/>
          </reference>
          <reference field="14" count="1" selected="0">
            <x v="1"/>
          </reference>
        </references>
      </pivotArea>
    </chartFormat>
    <chartFormat chart="0" format="10">
      <pivotArea type="data" outline="0" fieldPosition="0">
        <references count="2">
          <reference field="4294967294" count="1" selected="0">
            <x v="0"/>
          </reference>
          <reference field="14" count="1" selected="0">
            <x v="2"/>
          </reference>
        </references>
      </pivotArea>
    </chartFormat>
    <chartFormat chart="0" format="11">
      <pivotArea type="data" outline="0" fieldPosition="0">
        <references count="2">
          <reference field="4294967294" count="1" selected="0">
            <x v="0"/>
          </reference>
          <reference field="14" count="1" selected="0">
            <x v="3"/>
          </reference>
        </references>
      </pivotArea>
    </chartFormat>
    <chartFormat chart="0" format="12">
      <pivotArea type="data" outline="0" fieldPosition="0">
        <references count="2">
          <reference field="4294967294" count="1" selected="0">
            <x v="0"/>
          </reference>
          <reference field="14" count="1" selected="0">
            <x v="4"/>
          </reference>
        </references>
      </pivotArea>
    </chartFormat>
    <chartFormat chart="0" format="13">
      <pivotArea type="data" outline="0" fieldPosition="0">
        <references count="2">
          <reference field="4294967294" count="1" selected="0">
            <x v="0"/>
          </reference>
          <reference field="14" count="1" selected="0">
            <x v="5"/>
          </reference>
        </references>
      </pivotArea>
    </chartFormat>
    <chartFormat chart="0" format="14">
      <pivotArea type="data" outline="0" fieldPosition="0">
        <references count="2">
          <reference field="4294967294" count="1" selected="0">
            <x v="0"/>
          </reference>
          <reference field="1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528FD3-17A4-4E6A-956B-CCBDB52E5D0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1:B23" firstHeaderRow="1" firstDataRow="1" firstDataCol="1"/>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axis="axisRow" showAll="0" sortType="ascending">
      <items count="15">
        <item sd="0" x="1"/>
        <item sd="0" x="2"/>
        <item sd="0" x="3"/>
        <item sd="0" x="4"/>
        <item sd="0" x="5"/>
        <item sd="0" x="6"/>
        <item sd="0" x="7"/>
        <item sd="0" x="8"/>
        <item sd="0" x="9"/>
        <item sd="0" x="10"/>
        <item sd="0" x="11"/>
        <item sd="0" x="12"/>
        <item sd="0" x="0"/>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20"/>
    <field x="18"/>
  </rowFields>
  <rowItems count="22">
    <i>
      <x v="1"/>
    </i>
    <i r="1">
      <x v="1"/>
    </i>
    <i r="1">
      <x v="2"/>
    </i>
    <i r="1">
      <x v="3"/>
    </i>
    <i r="1">
      <x v="4"/>
    </i>
    <i r="1">
      <x v="5"/>
    </i>
    <i r="1">
      <x v="6"/>
    </i>
    <i r="1">
      <x v="7"/>
    </i>
    <i r="1">
      <x v="8"/>
    </i>
    <i r="1">
      <x v="9"/>
    </i>
    <i r="1">
      <x v="10"/>
    </i>
    <i r="1">
      <x v="11"/>
    </i>
    <i>
      <x v="2"/>
    </i>
    <i r="1">
      <x/>
    </i>
    <i r="1">
      <x v="1"/>
    </i>
    <i r="1">
      <x v="2"/>
    </i>
    <i r="1">
      <x v="3"/>
    </i>
    <i r="1">
      <x v="4"/>
    </i>
    <i r="1">
      <x v="5"/>
    </i>
    <i r="1">
      <x v="6"/>
    </i>
    <i r="1">
      <x v="7"/>
    </i>
    <i t="grand">
      <x/>
    </i>
  </rowItems>
  <colItems count="1">
    <i/>
  </colItems>
  <dataFields count="1">
    <dataField name="Sum of total_after_discount" fld="12" baseField="0" baseItem="0" numFmtId="43"/>
  </dataFields>
  <formats count="5">
    <format dxfId="7">
      <pivotArea outline="0" collapsedLevelsAreSubtotals="1" fieldPosition="0"/>
    </format>
    <format dxfId="6">
      <pivotArea collapsedLevelsAreSubtotals="1" fieldPosition="0">
        <references count="2">
          <reference field="18" count="11">
            <x v="1"/>
            <x v="2"/>
            <x v="3"/>
            <x v="4"/>
            <x v="5"/>
            <x v="6"/>
            <x v="7"/>
            <x v="8"/>
            <x v="9"/>
            <x v="10"/>
            <x v="11"/>
          </reference>
          <reference field="20" count="1" selected="0">
            <x v="1"/>
          </reference>
        </references>
      </pivotArea>
    </format>
    <format dxfId="5">
      <pivotArea collapsedLevelsAreSubtotals="1" fieldPosition="0">
        <references count="1">
          <reference field="20" count="1">
            <x v="2"/>
          </reference>
        </references>
      </pivotArea>
    </format>
    <format dxfId="4">
      <pivotArea collapsedLevelsAreSubtotals="1" fieldPosition="0">
        <references count="2">
          <reference field="18" count="8">
            <x v="0"/>
            <x v="1"/>
            <x v="2"/>
            <x v="3"/>
            <x v="4"/>
            <x v="5"/>
            <x v="6"/>
            <x v="7"/>
          </reference>
          <reference field="20" count="1" selected="0">
            <x v="2"/>
          </reference>
        </references>
      </pivotArea>
    </format>
    <format dxfId="3">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24193D5-DD9C-4E39-A410-5B4AFCAB5B5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B14" firstHeaderRow="1" firstDataRow="1" firstDataCol="1"/>
  <pivotFields count="21">
    <pivotField showAll="0"/>
    <pivotField axis="axisRow" showAll="0" sortType="ascending">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Fields count="1">
    <field x="1"/>
  </rowFields>
  <rowItems count="13">
    <i>
      <x/>
    </i>
    <i>
      <x v="1"/>
    </i>
    <i>
      <x v="2"/>
    </i>
    <i>
      <x v="3"/>
    </i>
    <i>
      <x v="4"/>
    </i>
    <i>
      <x v="5"/>
    </i>
    <i>
      <x v="6"/>
    </i>
    <i>
      <x v="7"/>
    </i>
    <i>
      <x v="8"/>
    </i>
    <i>
      <x v="9"/>
    </i>
    <i>
      <x v="10"/>
    </i>
    <i>
      <x v="11"/>
    </i>
    <i t="grand">
      <x/>
    </i>
  </rowItems>
  <colItems count="1">
    <i/>
  </colItems>
  <dataFields count="1">
    <dataField name="Sum of total_after_discount" fld="12" baseField="0" baseItem="0" numFmtId="165"/>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35D8A8-B547-4604-B5E7-7C9F40424D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B62" firstHeaderRow="1" firstDataRow="1" firstDataCol="1"/>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axis="axisRow" showAll="0">
      <items count="61">
        <item x="3"/>
        <item x="47"/>
        <item x="16"/>
        <item x="0"/>
        <item x="40"/>
        <item x="57"/>
        <item x="52"/>
        <item x="32"/>
        <item x="14"/>
        <item x="27"/>
        <item x="6"/>
        <item x="42"/>
        <item x="29"/>
        <item x="25"/>
        <item x="24"/>
        <item x="12"/>
        <item x="45"/>
        <item x="4"/>
        <item x="59"/>
        <item x="28"/>
        <item x="39"/>
        <item x="43"/>
        <item x="7"/>
        <item x="22"/>
        <item x="20"/>
        <item x="51"/>
        <item x="26"/>
        <item x="36"/>
        <item x="15"/>
        <item x="55"/>
        <item x="1"/>
        <item x="31"/>
        <item x="33"/>
        <item x="10"/>
        <item x="9"/>
        <item x="35"/>
        <item x="13"/>
        <item x="17"/>
        <item x="23"/>
        <item x="48"/>
        <item x="18"/>
        <item x="46"/>
        <item x="41"/>
        <item x="21"/>
        <item x="5"/>
        <item x="34"/>
        <item x="44"/>
        <item x="50"/>
        <item x="53"/>
        <item x="38"/>
        <item x="2"/>
        <item x="49"/>
        <item x="30"/>
        <item x="54"/>
        <item x="58"/>
        <item x="11"/>
        <item x="56"/>
        <item x="19"/>
        <item x="37"/>
        <item x="8"/>
        <item t="default"/>
      </items>
    </pivotField>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Fields count="1">
    <field x="4"/>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Sum of total_after_discount" fld="12"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5F89087-15A7-4E3E-846A-27A7F69F833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4" firstHeaderRow="1" firstDataRow="1" firstDataCol="1"/>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axis="axisRow" showAll="0" measureFilter="1">
      <items count="2315">
        <item x="160"/>
        <item x="1731"/>
        <item x="796"/>
        <item x="1261"/>
        <item x="329"/>
        <item x="1030"/>
        <item x="1822"/>
        <item x="2303"/>
        <item x="1848"/>
        <item x="477"/>
        <item x="804"/>
        <item x="1407"/>
        <item x="2013"/>
        <item x="2248"/>
        <item x="1422"/>
        <item x="527"/>
        <item x="2255"/>
        <item x="997"/>
        <item x="2190"/>
        <item x="1655"/>
        <item x="636"/>
        <item x="427"/>
        <item x="1209"/>
        <item x="149"/>
        <item x="2238"/>
        <item x="133"/>
        <item x="853"/>
        <item x="385"/>
        <item x="2132"/>
        <item x="465"/>
        <item x="87"/>
        <item x="670"/>
        <item x="182"/>
        <item x="1572"/>
        <item x="1070"/>
        <item x="1838"/>
        <item x="956"/>
        <item x="1197"/>
        <item x="1633"/>
        <item x="1895"/>
        <item x="1077"/>
        <item x="1541"/>
        <item x="2038"/>
        <item x="905"/>
        <item x="144"/>
        <item x="2279"/>
        <item x="995"/>
        <item x="475"/>
        <item x="692"/>
        <item x="478"/>
        <item x="652"/>
        <item x="1609"/>
        <item x="981"/>
        <item x="2058"/>
        <item x="2281"/>
        <item x="424"/>
        <item x="2000"/>
        <item x="625"/>
        <item x="323"/>
        <item x="2108"/>
        <item x="1665"/>
        <item x="2230"/>
        <item x="55"/>
        <item x="2261"/>
        <item x="1837"/>
        <item x="1474"/>
        <item x="2143"/>
        <item x="2262"/>
        <item x="1355"/>
        <item x="1778"/>
        <item x="764"/>
        <item x="1586"/>
        <item x="1976"/>
        <item x="1454"/>
        <item x="520"/>
        <item x="1947"/>
        <item x="1483"/>
        <item x="1239"/>
        <item x="1547"/>
        <item x="993"/>
        <item x="262"/>
        <item x="88"/>
        <item x="1987"/>
        <item x="1002"/>
        <item x="82"/>
        <item x="1830"/>
        <item x="1193"/>
        <item x="516"/>
        <item x="1242"/>
        <item x="937"/>
        <item x="468"/>
        <item x="968"/>
        <item x="592"/>
        <item x="255"/>
        <item x="1934"/>
        <item x="971"/>
        <item x="1556"/>
        <item x="759"/>
        <item x="169"/>
        <item x="252"/>
        <item x="1733"/>
        <item x="1515"/>
        <item x="1568"/>
        <item x="1461"/>
        <item x="886"/>
        <item x="969"/>
        <item x="397"/>
        <item x="637"/>
        <item x="1856"/>
        <item x="19"/>
        <item x="335"/>
        <item x="784"/>
        <item x="530"/>
        <item x="1963"/>
        <item x="501"/>
        <item x="1192"/>
        <item x="118"/>
        <item x="1296"/>
        <item x="589"/>
        <item x="2259"/>
        <item x="1994"/>
        <item x="2139"/>
        <item x="897"/>
        <item x="217"/>
        <item x="28"/>
        <item x="116"/>
        <item x="24"/>
        <item x="1477"/>
        <item x="1384"/>
        <item x="1180"/>
        <item x="644"/>
        <item x="377"/>
        <item x="1661"/>
        <item x="1215"/>
        <item x="1756"/>
        <item x="2223"/>
        <item x="1621"/>
        <item x="1010"/>
        <item x="657"/>
        <item x="1099"/>
        <item x="681"/>
        <item x="93"/>
        <item x="622"/>
        <item x="1154"/>
        <item x="441"/>
        <item x="1351"/>
        <item x="2056"/>
        <item x="147"/>
        <item x="1248"/>
        <item x="1995"/>
        <item x="371"/>
        <item x="2287"/>
        <item x="925"/>
        <item x="2276"/>
        <item x="1237"/>
        <item x="1613"/>
        <item x="2292"/>
        <item x="218"/>
        <item x="551"/>
        <item x="235"/>
        <item x="895"/>
        <item x="333"/>
        <item x="314"/>
        <item x="1465"/>
        <item x="815"/>
        <item x="1159"/>
        <item x="190"/>
        <item x="2187"/>
        <item x="89"/>
        <item x="646"/>
        <item x="1802"/>
        <item x="268"/>
        <item x="1132"/>
        <item x="691"/>
        <item x="2175"/>
        <item x="1056"/>
        <item x="84"/>
        <item x="1219"/>
        <item x="2264"/>
        <item x="1309"/>
        <item x="1501"/>
        <item x="124"/>
        <item x="2012"/>
        <item x="350"/>
        <item x="1344"/>
        <item x="834"/>
        <item x="197"/>
        <item x="1390"/>
        <item x="502"/>
        <item x="1365"/>
        <item x="1206"/>
        <item x="1509"/>
        <item x="140"/>
        <item x="920"/>
        <item x="362"/>
        <item x="282"/>
        <item x="633"/>
        <item x="514"/>
        <item x="953"/>
        <item x="959"/>
        <item x="924"/>
        <item x="2036"/>
        <item x="1688"/>
        <item x="1353"/>
        <item x="172"/>
        <item x="810"/>
        <item x="1596"/>
        <item x="453"/>
        <item x="164"/>
        <item x="1337"/>
        <item x="1795"/>
        <item x="642"/>
        <item x="1651"/>
        <item x="1306"/>
        <item x="1560"/>
        <item x="2168"/>
        <item x="856"/>
        <item x="1428"/>
        <item x="985"/>
        <item x="2240"/>
        <item x="1970"/>
        <item x="2050"/>
        <item x="1363"/>
        <item x="1094"/>
        <item x="559"/>
        <item x="1634"/>
        <item x="33"/>
        <item x="1551"/>
        <item x="658"/>
        <item x="2087"/>
        <item x="232"/>
        <item x="2046"/>
        <item x="604"/>
        <item x="1068"/>
        <item x="1098"/>
        <item x="1643"/>
        <item x="836"/>
        <item x="1786"/>
        <item x="2311"/>
        <item x="798"/>
        <item x="1388"/>
        <item x="1048"/>
        <item x="571"/>
        <item x="1614"/>
        <item x="1750"/>
        <item x="310"/>
        <item x="1941"/>
        <item x="237"/>
        <item x="1738"/>
        <item x="2299"/>
        <item x="1537"/>
        <item x="1490"/>
        <item x="2213"/>
        <item x="1487"/>
        <item x="826"/>
        <item x="1902"/>
        <item x="1204"/>
        <item x="259"/>
        <item x="153"/>
        <item x="1922"/>
        <item x="456"/>
        <item x="1937"/>
        <item x="1912"/>
        <item x="279"/>
        <item x="2037"/>
        <item x="1507"/>
        <item x="1829"/>
        <item x="2178"/>
        <item x="100"/>
        <item x="772"/>
        <item x="566"/>
        <item x="1224"/>
        <item x="1605"/>
        <item x="901"/>
        <item x="2185"/>
        <item x="324"/>
        <item x="2266"/>
        <item x="257"/>
        <item x="1606"/>
        <item x="128"/>
        <item x="1076"/>
        <item x="1267"/>
        <item x="1183"/>
        <item x="1228"/>
        <item x="2153"/>
        <item x="509"/>
        <item x="380"/>
        <item x="813"/>
        <item x="510"/>
        <item x="1175"/>
        <item x="668"/>
        <item x="1108"/>
        <item x="1389"/>
        <item x="1961"/>
        <item x="728"/>
        <item x="1313"/>
        <item x="2029"/>
        <item x="1695"/>
        <item x="1015"/>
        <item x="1543"/>
        <item x="407"/>
        <item x="1846"/>
        <item x="1162"/>
        <item x="1011"/>
        <item x="1693"/>
        <item x="626"/>
        <item x="597"/>
        <item x="1519"/>
        <item x="1144"/>
        <item x="1485"/>
        <item x="1973"/>
        <item x="1032"/>
        <item x="758"/>
        <item x="750"/>
        <item x="746"/>
        <item x="793"/>
        <item x="249"/>
        <item x="469"/>
        <item x="1788"/>
        <item x="2165"/>
        <item x="231"/>
        <item x="2260"/>
        <item x="1534"/>
        <item x="1923"/>
        <item x="1718"/>
        <item x="406"/>
        <item x="2107"/>
        <item x="1334"/>
        <item x="941"/>
        <item x="8"/>
        <item x="303"/>
        <item x="653"/>
        <item x="2007"/>
        <item x="2092"/>
        <item x="1141"/>
        <item x="748"/>
        <item x="1890"/>
        <item x="708"/>
        <item x="1589"/>
        <item x="1917"/>
        <item x="990"/>
        <item x="2080"/>
        <item x="81"/>
        <item x="1"/>
        <item x="2045"/>
        <item x="1531"/>
        <item x="1924"/>
        <item x="1792"/>
        <item x="518"/>
        <item x="694"/>
        <item x="1145"/>
        <item x="802"/>
        <item x="1073"/>
        <item x="709"/>
        <item x="2274"/>
        <item x="811"/>
        <item x="2271"/>
        <item x="1765"/>
        <item x="1775"/>
        <item x="1752"/>
        <item x="2294"/>
        <item x="842"/>
        <item x="666"/>
        <item x="1326"/>
        <item x="1492"/>
        <item x="1042"/>
        <item x="2150"/>
        <item x="1863"/>
        <item x="1186"/>
        <item x="1723"/>
        <item x="287"/>
        <item x="1762"/>
        <item x="733"/>
        <item x="1831"/>
        <item x="816"/>
        <item x="714"/>
        <item x="71"/>
        <item x="213"/>
        <item x="2073"/>
        <item x="1035"/>
        <item x="1986"/>
        <item x="2052"/>
        <item x="975"/>
        <item x="2254"/>
        <item x="552"/>
        <item x="1833"/>
        <item x="866"/>
        <item x="768"/>
        <item x="1882"/>
        <item x="2256"/>
        <item x="915"/>
        <item x="1753"/>
        <item x="187"/>
        <item x="918"/>
        <item x="484"/>
        <item x="1656"/>
        <item x="1859"/>
        <item x="1868"/>
        <item x="1406"/>
        <item x="1360"/>
        <item x="181"/>
        <item x="106"/>
        <item x="1397"/>
        <item x="1213"/>
        <item x="1391"/>
        <item x="480"/>
        <item x="1116"/>
        <item x="1142"/>
        <item x="1378"/>
        <item x="1710"/>
        <item x="342"/>
        <item x="126"/>
        <item x="209"/>
        <item x="2128"/>
        <item x="855"/>
        <item x="1340"/>
        <item x="14"/>
        <item x="1110"/>
        <item x="630"/>
        <item x="987"/>
        <item x="438"/>
        <item x="638"/>
        <item x="908"/>
        <item x="1415"/>
        <item x="913"/>
        <item x="2250"/>
        <item x="2249"/>
        <item x="963"/>
        <item x="1332"/>
        <item x="21"/>
        <item x="2069"/>
        <item x="186"/>
        <item x="1744"/>
        <item x="1459"/>
        <item x="2017"/>
        <item x="451"/>
        <item x="403"/>
        <item x="405"/>
        <item x="1071"/>
        <item x="1642"/>
        <item x="2009"/>
        <item x="113"/>
        <item x="1057"/>
        <item x="521"/>
        <item x="844"/>
        <item x="2117"/>
        <item x="2066"/>
        <item x="2133"/>
        <item x="381"/>
        <item x="730"/>
        <item x="1121"/>
        <item x="1608"/>
        <item x="1166"/>
        <item x="690"/>
        <item x="68"/>
        <item x="1208"/>
        <item x="83"/>
        <item x="80"/>
        <item x="2231"/>
        <item x="1925"/>
        <item x="1139"/>
        <item x="1412"/>
        <item x="548"/>
        <item x="69"/>
        <item x="1884"/>
        <item x="1815"/>
        <item x="1092"/>
        <item x="503"/>
        <item x="135"/>
        <item x="184"/>
        <item x="415"/>
        <item x="1018"/>
        <item x="1832"/>
        <item x="1730"/>
        <item x="2101"/>
        <item x="929"/>
        <item x="567"/>
        <item x="347"/>
        <item x="43"/>
        <item x="628"/>
        <item x="2151"/>
        <item x="1317"/>
        <item x="869"/>
        <item x="870"/>
        <item x="903"/>
        <item x="1262"/>
        <item x="1468"/>
        <item x="1244"/>
        <item x="1747"/>
        <item x="216"/>
        <item x="2113"/>
        <item x="1620"/>
        <item x="25"/>
        <item x="574"/>
        <item x="726"/>
        <item x="1342"/>
        <item x="1245"/>
        <item x="2215"/>
        <item x="841"/>
        <item x="1303"/>
        <item x="2109"/>
        <item x="1724"/>
        <item x="751"/>
        <item x="263"/>
        <item x="1981"/>
        <item x="253"/>
        <item x="935"/>
        <item x="23"/>
        <item x="449"/>
        <item x="2041"/>
        <item x="145"/>
        <item x="2180"/>
        <item x="1140"/>
        <item x="1532"/>
        <item x="1825"/>
        <item x="686"/>
        <item x="1130"/>
        <item x="719"/>
        <item x="110"/>
        <item x="645"/>
        <item x="936"/>
        <item x="2208"/>
        <item x="368"/>
        <item x="1623"/>
        <item x="132"/>
        <item x="1419"/>
        <item x="2"/>
        <item x="387"/>
        <item x="2032"/>
        <item x="2225"/>
        <item x="2137"/>
        <item x="373"/>
        <item x="1148"/>
        <item x="448"/>
        <item x="1858"/>
        <item x="1111"/>
        <item x="678"/>
        <item x="945"/>
        <item x="1555"/>
        <item x="1545"/>
        <item x="1502"/>
        <item x="86"/>
        <item x="158"/>
        <item x="127"/>
        <item x="2035"/>
        <item x="1599"/>
        <item x="459"/>
        <item x="955"/>
        <item x="1433"/>
        <item x="1120"/>
        <item x="1803"/>
        <item x="443"/>
        <item x="1703"/>
        <item x="0"/>
        <item x="2154"/>
        <item x="312"/>
        <item x="1315"/>
        <item x="2008"/>
        <item x="112"/>
        <item x="517"/>
        <item x="63"/>
        <item x="1787"/>
        <item x="1979"/>
        <item x="921"/>
        <item x="1442"/>
        <item x="1595"/>
        <item x="605"/>
        <item x="2155"/>
        <item x="762"/>
        <item x="136"/>
        <item x="281"/>
        <item x="1736"/>
        <item x="499"/>
        <item x="52"/>
        <item x="927"/>
        <item x="457"/>
        <item x="976"/>
        <item x="766"/>
        <item x="2210"/>
        <item x="327"/>
        <item x="1240"/>
        <item x="77"/>
        <item x="1794"/>
        <item x="1358"/>
        <item x="1339"/>
        <item x="426"/>
        <item x="1913"/>
        <item x="301"/>
        <item x="219"/>
        <item x="801"/>
        <item x="967"/>
        <item x="1051"/>
        <item x="1269"/>
        <item x="382"/>
        <item x="624"/>
        <item x="1684"/>
        <item x="2003"/>
        <item x="2071"/>
        <item x="833"/>
        <item x="1372"/>
        <item x="417"/>
        <item x="2280"/>
        <item x="1536"/>
        <item x="2146"/>
        <item x="814"/>
        <item x="369"/>
        <item x="2211"/>
        <item x="1460"/>
        <item x="744"/>
        <item x="340"/>
        <item x="512"/>
        <item x="1085"/>
        <item x="523"/>
        <item x="1177"/>
        <item x="957"/>
        <item x="2257"/>
        <item x="822"/>
        <item x="1834"/>
        <item x="1285"/>
        <item x="1629"/>
        <item x="1479"/>
        <item x="586"/>
        <item x="2219"/>
        <item x="40"/>
        <item x="359"/>
        <item x="1103"/>
        <item x="2040"/>
        <item x="1243"/>
        <item x="1376"/>
        <item x="1852"/>
        <item x="536"/>
        <item x="494"/>
        <item x="1850"/>
        <item x="827"/>
        <item x="214"/>
        <item x="2237"/>
        <item x="1708"/>
        <item x="610"/>
        <item x="341"/>
        <item x="120"/>
        <item x="1187"/>
        <item x="1023"/>
        <item x="1538"/>
        <item x="2277"/>
        <item x="2061"/>
        <item x="450"/>
        <item x="1600"/>
        <item x="2147"/>
        <item x="803"/>
        <item x="2064"/>
        <item x="713"/>
        <item x="2205"/>
        <item x="227"/>
        <item x="1654"/>
        <item x="898"/>
        <item x="134"/>
        <item x="1472"/>
        <item x="1284"/>
        <item x="2158"/>
        <item x="2224"/>
        <item x="2112"/>
        <item x="256"/>
        <item x="463"/>
        <item x="734"/>
        <item x="1497"/>
        <item x="695"/>
        <item x="1093"/>
        <item x="376"/>
        <item x="432"/>
        <item x="2129"/>
        <item x="439"/>
        <item x="1496"/>
        <item x="1191"/>
        <item x="115"/>
        <item x="1692"/>
        <item x="2020"/>
        <item x="1156"/>
        <item x="1327"/>
        <item x="1566"/>
        <item x="272"/>
        <item x="1574"/>
        <item x="664"/>
        <item x="1821"/>
        <item x="7"/>
        <item x="1702"/>
        <item x="722"/>
        <item x="1774"/>
        <item x="1164"/>
        <item x="500"/>
        <item x="1203"/>
        <item x="210"/>
        <item x="879"/>
        <item x="1381"/>
        <item x="445"/>
        <item x="922"/>
        <item x="2258"/>
        <item x="161"/>
        <item x="1489"/>
        <item x="305"/>
        <item x="139"/>
        <item x="662"/>
        <item x="850"/>
        <item x="1959"/>
        <item x="26"/>
        <item x="1727"/>
        <item x="1824"/>
        <item x="2072"/>
        <item x="829"/>
        <item x="1280"/>
        <item x="22"/>
        <item x="425"/>
        <item x="175"/>
        <item x="1910"/>
        <item x="1932"/>
        <item x="156"/>
        <item x="1089"/>
        <item x="56"/>
        <item x="830"/>
        <item x="1113"/>
        <item x="1653"/>
        <item x="2242"/>
        <item x="159"/>
        <item x="1527"/>
        <item x="374"/>
        <item x="1423"/>
        <item x="1430"/>
        <item x="612"/>
        <item x="946"/>
        <item x="1131"/>
        <item x="1324"/>
        <item x="729"/>
        <item x="1732"/>
        <item x="15"/>
        <item x="1199"/>
        <item x="1914"/>
        <item x="267"/>
        <item x="2161"/>
        <item x="276"/>
        <item x="1637"/>
        <item x="1403"/>
        <item x="1592"/>
        <item x="965"/>
        <item x="1559"/>
        <item x="1779"/>
        <item x="1812"/>
        <item x="162"/>
        <item x="891"/>
        <item x="194"/>
        <item x="472"/>
        <item x="1354"/>
        <item x="1674"/>
        <item x="1090"/>
        <item x="1225"/>
        <item x="617"/>
        <item x="2193"/>
        <item x="1438"/>
        <item x="2090"/>
        <item x="1806"/>
        <item x="698"/>
        <item x="863"/>
        <item x="648"/>
        <item x="1936"/>
        <item x="1805"/>
        <item x="584"/>
        <item x="723"/>
        <item x="894"/>
        <item x="364"/>
        <item x="727"/>
        <item x="1367"/>
        <item x="298"/>
        <item x="1943"/>
        <item x="2282"/>
        <item x="2053"/>
        <item x="2063"/>
        <item x="1926"/>
        <item x="2184"/>
        <item x="742"/>
        <item x="789"/>
        <item x="320"/>
        <item x="702"/>
        <item x="949"/>
        <item x="155"/>
        <item x="2243"/>
        <item x="404"/>
        <item x="797"/>
        <item x="1286"/>
        <item x="2189"/>
        <item x="2055"/>
        <item x="1658"/>
        <item x="1513"/>
        <item x="631"/>
        <item x="1115"/>
        <item x="703"/>
        <item x="398"/>
        <item x="1526"/>
        <item x="2170"/>
        <item x="1005"/>
        <item x="1664"/>
        <item x="569"/>
        <item x="1673"/>
        <item x="682"/>
        <item x="585"/>
        <item x="2245"/>
        <item x="1889"/>
        <item x="1619"/>
        <item x="600"/>
        <item x="775"/>
        <item x="1297"/>
        <item x="489"/>
        <item x="1791"/>
        <item x="887"/>
        <item x="2016"/>
        <item x="317"/>
        <item x="17"/>
        <item x="1726"/>
        <item x="1352"/>
        <item x="1666"/>
        <item x="1464"/>
        <item x="1041"/>
        <item x="1036"/>
        <item x="498"/>
        <item x="1740"/>
        <item x="2005"/>
        <item x="400"/>
        <item x="1631"/>
        <item x="992"/>
        <item x="2086"/>
        <item x="1212"/>
        <item x="1630"/>
        <item x="528"/>
        <item x="974"/>
        <item x="1576"/>
        <item x="1983"/>
        <item x="1540"/>
        <item x="1897"/>
        <item x="62"/>
        <item x="36"/>
        <item x="1157"/>
        <item x="1871"/>
        <item x="117"/>
        <item x="64"/>
        <item x="66"/>
        <item x="761"/>
        <item x="807"/>
        <item x="1611"/>
        <item x="1516"/>
        <item x="1685"/>
        <item x="916"/>
        <item x="1019"/>
        <item x="1095"/>
        <item x="568"/>
        <item x="2149"/>
        <item x="1782"/>
        <item x="740"/>
        <item x="1373"/>
        <item x="2234"/>
        <item x="1796"/>
        <item x="1999"/>
        <item x="1737"/>
        <item x="141"/>
        <item x="1439"/>
        <item x="858"/>
        <item x="716"/>
        <item x="724"/>
        <item x="1714"/>
        <item x="1823"/>
        <item x="1026"/>
        <item x="1888"/>
        <item x="2136"/>
        <item x="1149"/>
        <item x="1341"/>
        <item x="2135"/>
        <item x="1292"/>
        <item x="446"/>
        <item x="1299"/>
        <item x="507"/>
        <item x="837"/>
        <item x="1194"/>
        <item x="526"/>
        <item x="679"/>
        <item x="2004"/>
        <item x="1256"/>
        <item x="130"/>
        <item x="1405"/>
        <item x="1607"/>
        <item x="1503"/>
        <item x="283"/>
        <item x="1455"/>
        <item x="619"/>
        <item x="1855"/>
        <item x="191"/>
        <item x="2166"/>
        <item x="1058"/>
        <item x="1277"/>
        <item x="1835"/>
        <item x="641"/>
        <item x="904"/>
        <item x="1230"/>
        <item x="125"/>
        <item x="67"/>
        <item x="99"/>
        <item x="1001"/>
        <item x="654"/>
        <item x="1178"/>
        <item x="1050"/>
        <item x="1962"/>
        <item x="1827"/>
        <item x="986"/>
        <item x="806"/>
        <item x="2267"/>
        <item x="1220"/>
        <item x="1274"/>
        <item x="1528"/>
        <item x="2051"/>
        <item x="1427"/>
        <item x="2126"/>
        <item x="2174"/>
        <item x="1418"/>
        <item x="275"/>
        <item x="1715"/>
        <item x="1441"/>
        <item x="782"/>
        <item x="982"/>
        <item x="1686"/>
        <item x="1975"/>
        <item x="1583"/>
        <item x="315"/>
        <item x="615"/>
        <item x="2049"/>
        <item x="1257"/>
        <item x="983"/>
        <item x="1699"/>
        <item x="2307"/>
        <item x="547"/>
        <item x="1424"/>
        <item x="1046"/>
        <item x="1952"/>
        <item x="2191"/>
        <item x="173"/>
        <item x="179"/>
        <item x="234"/>
        <item x="1728"/>
        <item x="1059"/>
        <item x="61"/>
        <item x="765"/>
        <item x="419"/>
        <item x="902"/>
        <item x="1052"/>
        <item x="1210"/>
        <item x="1429"/>
        <item x="180"/>
        <item x="519"/>
        <item x="1404"/>
        <item x="832"/>
        <item x="372"/>
        <item x="593"/>
        <item x="2120"/>
        <item x="1919"/>
        <item x="2197"/>
        <item x="884"/>
        <item x="1717"/>
        <item x="1062"/>
        <item x="1958"/>
        <item x="238"/>
        <item x="1700"/>
        <item x="712"/>
        <item x="54"/>
        <item x="964"/>
        <item x="246"/>
        <item x="2093"/>
        <item x="1399"/>
        <item x="1488"/>
        <item x="1028"/>
        <item x="785"/>
        <item x="313"/>
        <item x="1839"/>
        <item x="1645"/>
        <item x="271"/>
        <item x="195"/>
        <item x="2103"/>
        <item x="1759"/>
        <item x="288"/>
        <item x="1969"/>
        <item x="242"/>
        <item x="442"/>
        <item x="1584"/>
        <item x="2091"/>
        <item x="906"/>
        <item x="1558"/>
        <item x="294"/>
        <item x="1908"/>
        <item x="1289"/>
        <item x="1704"/>
        <item x="1264"/>
        <item x="1078"/>
        <item x="109"/>
        <item x="429"/>
        <item x="674"/>
        <item x="627"/>
        <item x="1676"/>
        <item x="1065"/>
        <item x="10"/>
        <item x="1359"/>
        <item x="607"/>
        <item x="910"/>
        <item x="1302"/>
        <item x="545"/>
        <item x="278"/>
        <item x="629"/>
        <item x="1701"/>
        <item x="1639"/>
        <item x="1598"/>
        <item x="1304"/>
        <item x="1960"/>
        <item x="241"/>
        <item x="201"/>
        <item x="1877"/>
        <item x="458"/>
        <item x="467"/>
        <item x="1939"/>
        <item x="843"/>
        <item x="791"/>
        <item x="152"/>
        <item x="1126"/>
        <item x="57"/>
        <item x="307"/>
        <item x="943"/>
        <item x="582"/>
        <item x="933"/>
        <item x="389"/>
        <item x="958"/>
        <item x="673"/>
        <item x="486"/>
        <item x="1069"/>
        <item x="1169"/>
        <item x="962"/>
        <item x="1290"/>
        <item x="1152"/>
        <item x="1053"/>
        <item x="1135"/>
        <item x="1066"/>
        <item x="1604"/>
        <item x="1622"/>
        <item x="667"/>
        <item x="890"/>
        <item x="166"/>
        <item x="1644"/>
        <item x="394"/>
        <item x="185"/>
        <item x="1040"/>
        <item x="490"/>
        <item x="874"/>
        <item x="864"/>
        <item x="266"/>
        <item x="854"/>
        <item x="410"/>
        <item x="1885"/>
        <item x="522"/>
        <item x="2160"/>
        <item x="1392"/>
        <item x="614"/>
        <item x="930"/>
        <item x="1044"/>
        <item x="2083"/>
        <item x="2162"/>
        <item x="1196"/>
        <item x="2094"/>
        <item x="779"/>
        <item x="711"/>
        <item x="535"/>
        <item x="1546"/>
        <item x="316"/>
        <item x="1458"/>
        <item x="1813"/>
        <item x="739"/>
        <item x="809"/>
        <item x="311"/>
        <item x="94"/>
        <item x="1785"/>
        <item x="1539"/>
        <item x="1766"/>
        <item x="302"/>
        <item x="979"/>
        <item x="1652"/>
        <item x="544"/>
        <item x="1200"/>
        <item x="1188"/>
        <item x="558"/>
        <item x="92"/>
        <item x="669"/>
        <item x="1801"/>
        <item x="2290"/>
        <item x="1426"/>
        <item x="923"/>
        <item x="738"/>
        <item x="2221"/>
        <item x="689"/>
        <item x="1720"/>
        <item x="1291"/>
        <item x="1896"/>
        <item x="296"/>
        <item x="755"/>
        <item x="978"/>
        <item x="934"/>
        <item x="399"/>
        <item x="1942"/>
        <item x="634"/>
        <item x="353"/>
        <item x="655"/>
        <item x="1945"/>
        <item x="771"/>
        <item x="1883"/>
        <item x="1557"/>
        <item x="1640"/>
        <item x="1893"/>
        <item x="1234"/>
        <item x="360"/>
        <item x="1055"/>
        <item x="1074"/>
        <item x="1751"/>
        <item x="1283"/>
        <item x="1435"/>
        <item x="1844"/>
        <item x="1755"/>
        <item x="1480"/>
        <item x="1506"/>
        <item x="1670"/>
        <item x="684"/>
        <item x="2295"/>
        <item x="2047"/>
        <item x="1338"/>
        <item x="1258"/>
        <item x="947"/>
        <item x="483"/>
        <item x="6"/>
        <item x="1892"/>
        <item x="1921"/>
        <item x="849"/>
        <item x="178"/>
        <item x="1862"/>
        <item x="1450"/>
        <item x="1096"/>
        <item x="697"/>
        <item x="2169"/>
        <item x="1915"/>
        <item x="882"/>
        <item x="647"/>
        <item x="2284"/>
        <item x="1314"/>
        <item x="1452"/>
        <item x="251"/>
        <item x="1456"/>
        <item x="1025"/>
        <item x="2209"/>
        <item x="2270"/>
        <item x="122"/>
        <item x="107"/>
        <item x="1903"/>
        <item x="820"/>
        <item x="1529"/>
        <item x="422"/>
        <item x="1635"/>
        <item x="1898"/>
        <item x="1564"/>
        <item x="581"/>
        <item x="2152"/>
        <item x="1729"/>
        <item x="2059"/>
        <item x="880"/>
        <item x="2171"/>
        <item x="401"/>
        <item x="1985"/>
        <item x="1320"/>
        <item x="1013"/>
        <item x="412"/>
        <item x="454"/>
        <item x="1125"/>
        <item x="1137"/>
        <item x="1706"/>
        <item x="1667"/>
        <item x="200"/>
        <item x="1569"/>
        <item x="1348"/>
        <item x="1440"/>
        <item x="643"/>
        <item x="1565"/>
        <item x="991"/>
        <item x="1662"/>
        <item x="1872"/>
        <item x="2025"/>
        <item x="665"/>
        <item x="1758"/>
        <item x="464"/>
        <item x="1310"/>
        <item x="1743"/>
        <item x="621"/>
        <item x="1657"/>
        <item x="199"/>
        <item x="114"/>
        <item x="1453"/>
        <item x="2296"/>
        <item x="778"/>
        <item x="2148"/>
        <item x="474"/>
        <item x="940"/>
        <item x="11"/>
        <item x="1550"/>
        <item x="1575"/>
        <item x="878"/>
        <item x="105"/>
        <item x="396"/>
        <item x="304"/>
        <item x="1386"/>
        <item x="1713"/>
        <item x="1571"/>
        <item x="1617"/>
        <item x="2006"/>
        <item x="331"/>
        <item x="1238"/>
        <item x="1989"/>
        <item x="2227"/>
        <item x="1864"/>
        <item x="13"/>
        <item x="1618"/>
        <item x="2300"/>
        <item x="753"/>
        <item x="1471"/>
        <item x="2118"/>
        <item x="620"/>
        <item x="50"/>
        <item x="1616"/>
        <item x="649"/>
        <item x="137"/>
        <item x="656"/>
        <item x="1311"/>
        <item x="538"/>
        <item x="838"/>
        <item x="1079"/>
        <item x="1385"/>
        <item x="707"/>
        <item x="1683"/>
        <item x="973"/>
        <item x="1370"/>
        <item x="264"/>
        <item x="121"/>
        <item x="2065"/>
        <item x="825"/>
        <item x="1950"/>
        <item x="330"/>
        <item x="2309"/>
        <item x="221"/>
        <item x="308"/>
        <item x="119"/>
        <item x="37"/>
        <item x="2291"/>
        <item x="611"/>
        <item x="851"/>
        <item x="1585"/>
        <item x="1594"/>
        <item x="1767"/>
        <item x="1346"/>
        <item x="2057"/>
        <item x="1757"/>
        <item x="1955"/>
        <item x="687"/>
        <item x="138"/>
        <item x="776"/>
        <item x="1628"/>
        <item x="1826"/>
        <item x="1853"/>
        <item x="989"/>
        <item x="388"/>
        <item x="883"/>
        <item x="1719"/>
        <item x="2172"/>
        <item x="2220"/>
        <item x="561"/>
        <item x="1610"/>
        <item x="805"/>
        <item x="1860"/>
        <item x="749"/>
        <item x="1974"/>
        <item x="12"/>
        <item x="250"/>
        <item x="1022"/>
        <item x="1561"/>
        <item x="2173"/>
        <item x="672"/>
        <item x="818"/>
        <item x="1421"/>
        <item x="1520"/>
        <item x="1836"/>
        <item x="1928"/>
        <item x="2228"/>
        <item x="1270"/>
        <item x="1361"/>
        <item x="1049"/>
        <item x="2269"/>
        <item x="683"/>
        <item x="893"/>
        <item x="44"/>
        <item x="2308"/>
        <item x="2084"/>
        <item x="1578"/>
        <item x="151"/>
        <item x="661"/>
        <item x="1316"/>
        <item x="1475"/>
        <item x="1992"/>
        <item x="228"/>
        <item x="1510"/>
        <item x="1008"/>
        <item x="45"/>
        <item x="352"/>
        <item x="2241"/>
        <item x="344"/>
        <item x="395"/>
        <item x="533"/>
        <item x="2001"/>
        <item x="1672"/>
        <item x="2195"/>
        <item x="1029"/>
        <item x="951"/>
        <item x="1580"/>
        <item x="244"/>
        <item x="1227"/>
        <item x="757"/>
        <item x="1577"/>
        <item x="38"/>
        <item x="470"/>
        <item x="46"/>
        <item x="1129"/>
        <item x="529"/>
        <item x="710"/>
        <item x="942"/>
        <item x="108"/>
        <item x="680"/>
        <item x="1544"/>
        <item x="487"/>
        <item x="1198"/>
        <item x="370"/>
        <item x="1123"/>
        <item x="1374"/>
        <item x="1432"/>
        <item x="948"/>
        <item x="685"/>
        <item x="222"/>
        <item x="800"/>
        <item x="1072"/>
        <item x="1780"/>
        <item x="1678"/>
        <item x="1603"/>
        <item x="794"/>
        <item x="176"/>
        <item x="1669"/>
        <item x="1356"/>
        <item x="177"/>
        <item x="737"/>
        <item x="1944"/>
        <item x="390"/>
        <item x="2077"/>
        <item x="931"/>
        <item x="240"/>
        <item x="542"/>
        <item x="1512"/>
        <item x="1467"/>
        <item x="602"/>
        <item x="1894"/>
        <item x="1401"/>
        <item x="1906"/>
        <item x="35"/>
        <item x="2181"/>
        <item x="1102"/>
        <item x="1293"/>
        <item x="1769"/>
        <item x="660"/>
        <item x="2089"/>
        <item x="318"/>
        <item x="1118"/>
        <item x="831"/>
        <item x="1081"/>
        <item x="1998"/>
        <item x="1876"/>
        <item x="1246"/>
        <item x="623"/>
        <item x="435"/>
        <item x="5"/>
        <item x="2163"/>
        <item x="375"/>
        <item x="663"/>
        <item x="817"/>
        <item x="911"/>
        <item x="1168"/>
        <item x="1233"/>
        <item x="2115"/>
        <item x="1163"/>
        <item x="792"/>
        <item x="2236"/>
        <item x="731"/>
        <item x="1231"/>
        <item x="146"/>
        <item x="1172"/>
        <item x="265"/>
        <item x="1954"/>
        <item x="513"/>
        <item x="618"/>
        <item x="1150"/>
        <item x="1229"/>
        <item x="42"/>
        <item x="1865"/>
        <item x="58"/>
        <item x="104"/>
        <item x="1217"/>
        <item x="907"/>
        <item x="1336"/>
        <item x="1816"/>
        <item x="1694"/>
        <item x="293"/>
        <item x="696"/>
        <item x="650"/>
        <item x="1680"/>
        <item x="848"/>
        <item x="1996"/>
        <item x="1776"/>
        <item x="1869"/>
        <item x="1151"/>
        <item x="1808"/>
        <item x="248"/>
        <item x="1235"/>
        <item x="1171"/>
        <item x="1414"/>
        <item x="2275"/>
        <item x="260"/>
        <item x="1368"/>
        <item x="1393"/>
        <item x="1918"/>
        <item x="1043"/>
        <item x="1668"/>
        <item x="1777"/>
        <item x="1343"/>
        <item x="1331"/>
        <item x="1931"/>
        <item x="1851"/>
        <item x="1333"/>
        <item x="261"/>
        <item x="550"/>
        <item x="212"/>
        <item x="1498"/>
        <item x="938"/>
        <item x="1409"/>
        <item x="1847"/>
        <item x="1940"/>
        <item x="174"/>
        <item x="1380"/>
        <item x="2142"/>
        <item x="34"/>
        <item x="337"/>
        <item x="840"/>
        <item x="1964"/>
        <item x="577"/>
        <item x="2030"/>
        <item x="95"/>
        <item x="73"/>
        <item x="392"/>
        <item x="226"/>
        <item x="1742"/>
        <item x="2079"/>
        <item x="1466"/>
        <item x="598"/>
        <item x="1469"/>
        <item x="932"/>
        <item x="1362"/>
        <item x="1965"/>
        <item x="1482"/>
        <item x="1841"/>
        <item x="123"/>
        <item x="1748"/>
        <item x="150"/>
        <item x="447"/>
        <item x="2145"/>
        <item x="247"/>
        <item x="1470"/>
        <item x="245"/>
        <item x="1104"/>
        <item x="2096"/>
        <item x="1990"/>
        <item x="1734"/>
        <item x="1886"/>
        <item x="1689"/>
        <item x="1247"/>
        <item x="2114"/>
        <item x="60"/>
        <item x="872"/>
        <item x="1241"/>
        <item x="306"/>
        <item x="409"/>
        <item x="413"/>
        <item x="736"/>
        <item x="1382"/>
        <item x="1984"/>
        <item x="1570"/>
        <item x="1232"/>
        <item x="1448"/>
        <item x="1295"/>
        <item x="635"/>
        <item x="587"/>
        <item x="2183"/>
        <item x="386"/>
        <item x="773"/>
        <item x="1641"/>
        <item x="1991"/>
        <item x="345"/>
        <item x="338"/>
        <item x="651"/>
        <item x="867"/>
        <item x="1909"/>
        <item x="1410"/>
        <item x="1867"/>
        <item x="1625"/>
        <item x="2026"/>
        <item x="2097"/>
        <item x="444"/>
        <item x="1101"/>
        <item x="562"/>
        <item x="2054"/>
        <item x="1615"/>
        <item x="433"/>
        <item x="1722"/>
        <item x="725"/>
        <item x="491"/>
        <item x="774"/>
        <item x="1222"/>
        <item x="2024"/>
        <item x="2067"/>
        <item x="2074"/>
        <item x="2123"/>
        <item x="777"/>
        <item x="812"/>
        <item x="229"/>
        <item x="2039"/>
        <item x="349"/>
        <item x="1935"/>
        <item x="1814"/>
        <item x="189"/>
        <item x="1793"/>
        <item x="476"/>
        <item x="2283"/>
        <item x="505"/>
        <item x="215"/>
        <item x="1335"/>
        <item x="862"/>
        <item x="1375"/>
        <item x="557"/>
        <item x="1021"/>
        <item x="356"/>
        <item x="2011"/>
        <item x="9"/>
        <item x="2293"/>
        <item x="1260"/>
        <item x="1522"/>
        <item x="1268"/>
        <item x="1549"/>
        <item x="1155"/>
        <item x="676"/>
        <item x="1275"/>
        <item x="2104"/>
        <item x="203"/>
        <item x="295"/>
        <item x="1128"/>
        <item x="1648"/>
        <item x="2302"/>
        <item x="1254"/>
        <item x="321"/>
        <item x="1763"/>
        <item x="1037"/>
        <item x="102"/>
        <item x="2297"/>
        <item x="1977"/>
        <item x="876"/>
        <item x="2177"/>
        <item x="1006"/>
        <item x="1907"/>
        <item x="889"/>
        <item x="2048"/>
        <item x="319"/>
        <item x="286"/>
        <item x="1745"/>
        <item x="1797"/>
        <item x="1828"/>
        <item x="1328"/>
        <item x="348"/>
        <item x="1698"/>
        <item x="2014"/>
        <item x="524"/>
        <item x="1160"/>
        <item x="198"/>
        <item x="1760"/>
        <item x="999"/>
        <item x="289"/>
        <item x="1279"/>
        <item x="285"/>
        <item x="270"/>
        <item x="1573"/>
        <item x="2060"/>
        <item x="2216"/>
        <item x="1271"/>
        <item x="1920"/>
        <item x="857"/>
        <item x="1854"/>
        <item x="939"/>
        <item x="977"/>
        <item x="2200"/>
        <item x="1933"/>
        <item x="912"/>
        <item x="1696"/>
        <item x="1039"/>
        <item x="1739"/>
        <item x="1100"/>
        <item x="1905"/>
        <item x="603"/>
        <item x="2075"/>
        <item x="479"/>
        <item x="1031"/>
        <item x="1511"/>
        <item x="2121"/>
        <item x="2218"/>
        <item x="741"/>
        <item x="384"/>
        <item x="1179"/>
        <item x="743"/>
        <item x="735"/>
        <item x="1866"/>
        <item x="277"/>
        <item x="1874"/>
        <item x="1716"/>
        <item x="47"/>
        <item x="1681"/>
        <item x="2134"/>
        <item x="1843"/>
        <item x="2088"/>
        <item x="1504"/>
        <item x="1446"/>
        <item x="1161"/>
        <item x="693"/>
        <item x="1982"/>
        <item x="2034"/>
        <item x="960"/>
        <item x="1112"/>
        <item x="3"/>
        <item x="1687"/>
        <item x="875"/>
        <item x="732"/>
        <item x="2252"/>
        <item x="1255"/>
        <item x="1783"/>
        <item x="1626"/>
        <item x="1249"/>
        <item x="336"/>
        <item x="1567"/>
        <item x="223"/>
        <item x="309"/>
        <item x="488"/>
        <item x="2022"/>
        <item x="795"/>
        <item x="861"/>
        <item x="1840"/>
        <item x="1417"/>
        <item x="254"/>
        <item x="1473"/>
        <item x="183"/>
        <item x="846"/>
        <item x="1067"/>
        <item x="1948"/>
        <item x="819"/>
        <item x="2298"/>
        <item x="2124"/>
        <item x="1811"/>
        <item x="885"/>
        <item x="1870"/>
        <item x="1017"/>
        <item x="2306"/>
        <item x="1588"/>
        <item x="2182"/>
        <item x="16"/>
        <item x="578"/>
        <item x="539"/>
        <item x="1127"/>
        <item x="2164"/>
        <item x="896"/>
        <item x="41"/>
        <item x="1659"/>
        <item x="1807"/>
        <item x="1147"/>
        <item x="1201"/>
        <item x="2081"/>
        <item x="1590"/>
        <item x="1930"/>
        <item x="74"/>
        <item x="332"/>
        <item x="434"/>
        <item x="1084"/>
        <item x="675"/>
        <item x="346"/>
        <item x="2167"/>
        <item x="1184"/>
        <item x="2095"/>
        <item x="1307"/>
        <item x="2201"/>
        <item x="363"/>
        <item x="928"/>
        <item x="1000"/>
        <item x="1562"/>
        <item x="492"/>
        <item x="1024"/>
        <item x="1988"/>
        <item x="357"/>
        <item x="1581"/>
        <item x="30"/>
        <item x="2232"/>
        <item x="705"/>
        <item x="2130"/>
        <item x="2222"/>
        <item x="2246"/>
        <item x="1946"/>
        <item x="440"/>
        <item x="1878"/>
        <item x="1809"/>
        <item x="411"/>
        <item x="75"/>
        <item x="554"/>
        <item x="786"/>
        <item x="919"/>
        <item x="2212"/>
        <item x="1221"/>
        <item x="211"/>
        <item x="1929"/>
        <item x="65"/>
        <item x="2082"/>
        <item x="909"/>
        <item x="78"/>
        <item x="1349"/>
        <item x="1117"/>
        <item x="170"/>
        <item x="1548"/>
        <item x="1972"/>
        <item x="2127"/>
        <item x="1205"/>
        <item x="455"/>
        <item x="2192"/>
        <item x="1236"/>
        <item x="760"/>
        <item x="1281"/>
        <item x="720"/>
        <item x="996"/>
        <item x="1402"/>
        <item x="1649"/>
        <item x="1966"/>
        <item x="1413"/>
        <item x="970"/>
        <item x="2288"/>
        <item x="1398"/>
        <item x="2207"/>
        <item x="1276"/>
        <item x="595"/>
        <item x="416"/>
        <item x="2206"/>
        <item x="563"/>
        <item x="1873"/>
        <item x="299"/>
        <item x="1563"/>
        <item x="1016"/>
        <item x="2244"/>
        <item x="274"/>
        <item x="1978"/>
        <item x="859"/>
        <item x="1395"/>
        <item x="2235"/>
        <item x="2198"/>
        <item x="1875"/>
        <item x="428"/>
        <item x="1518"/>
        <item x="788"/>
        <item x="1462"/>
        <item x="1451"/>
        <item x="365"/>
        <item x="1437"/>
        <item x="1845"/>
        <item x="2196"/>
        <item x="1273"/>
        <item x="609"/>
        <item x="101"/>
        <item x="461"/>
        <item x="2105"/>
        <item x="944"/>
        <item x="556"/>
        <item x="570"/>
        <item x="954"/>
        <item x="1394"/>
        <item x="1593"/>
        <item x="868"/>
        <item x="606"/>
        <item x="367"/>
        <item x="590"/>
        <item x="2019"/>
        <item x="2253"/>
        <item x="1810"/>
        <item x="1202"/>
        <item x="828"/>
        <item x="1554"/>
        <item x="532"/>
        <item x="718"/>
        <item x="1499"/>
        <item x="482"/>
        <item x="2062"/>
        <item x="1679"/>
        <item x="2070"/>
        <item x="525"/>
        <item x="1371"/>
        <item x="917"/>
        <item x="1773"/>
        <item x="1579"/>
        <item x="1282"/>
        <item x="1514"/>
        <item x="1491"/>
        <item x="546"/>
        <item x="471"/>
        <item x="2203"/>
        <item x="1582"/>
        <item x="1601"/>
        <item x="900"/>
        <item x="1597"/>
        <item x="715"/>
        <item x="1083"/>
        <item x="745"/>
        <item x="2229"/>
        <item x="926"/>
        <item x="300"/>
        <item x="452"/>
        <item x="871"/>
        <item x="1411"/>
        <item x="1003"/>
        <item x="143"/>
        <item x="481"/>
        <item x="787"/>
        <item x="1927"/>
        <item x="1820"/>
        <item x="1899"/>
        <item x="1298"/>
        <item x="1379"/>
        <item x="1408"/>
        <item x="2027"/>
        <item x="1047"/>
        <item x="1764"/>
        <item x="1521"/>
        <item x="111"/>
        <item x="53"/>
        <item x="148"/>
        <item x="85"/>
        <item x="543"/>
        <item x="616"/>
        <item x="1190"/>
        <item x="1627"/>
        <item x="1097"/>
        <item x="984"/>
        <item x="39"/>
        <item x="2273"/>
        <item x="1887"/>
        <item x="1711"/>
        <item x="790"/>
        <item x="1707"/>
        <item x="583"/>
        <item x="379"/>
        <item x="1004"/>
        <item x="2018"/>
        <item x="1195"/>
        <item x="1879"/>
        <item x="2068"/>
        <item x="1216"/>
        <item x="560"/>
        <item x="2251"/>
        <item x="752"/>
        <item x="1153"/>
        <item x="1027"/>
        <item x="354"/>
        <item x="596"/>
        <item x="230"/>
        <item x="1170"/>
        <item x="1107"/>
        <item x="273"/>
        <item x="1675"/>
        <item x="1535"/>
        <item x="1075"/>
        <item x="2247"/>
        <item x="565"/>
        <item x="1953"/>
        <item x="358"/>
        <item x="966"/>
        <item x="1305"/>
        <item x="485"/>
        <item x="640"/>
        <item x="2310"/>
        <item x="1857"/>
        <item x="1272"/>
        <item x="1167"/>
        <item x="1799"/>
        <item x="225"/>
        <item x="1176"/>
        <item x="436"/>
        <item x="2031"/>
        <item x="1325"/>
        <item x="1789"/>
        <item x="1207"/>
        <item x="2202"/>
        <item x="763"/>
        <item x="756"/>
        <item x="91"/>
        <item x="1481"/>
        <item x="1523"/>
        <item x="701"/>
        <item x="196"/>
        <item x="1949"/>
        <item x="131"/>
        <item x="2301"/>
        <item x="555"/>
        <item x="1691"/>
        <item x="1086"/>
        <item x="1007"/>
        <item x="408"/>
        <item x="780"/>
        <item x="1484"/>
        <item x="70"/>
        <item x="892"/>
        <item x="1396"/>
        <item x="588"/>
        <item x="950"/>
        <item x="2313"/>
        <item x="378"/>
        <item x="579"/>
        <item x="1968"/>
        <item x="1552"/>
        <item x="1900"/>
        <item x="769"/>
        <item x="2194"/>
        <item x="1294"/>
        <item x="493"/>
        <item x="322"/>
        <item x="1660"/>
        <item x="781"/>
        <item x="1173"/>
        <item x="1790"/>
        <item x="980"/>
        <item x="2076"/>
        <item x="1266"/>
        <item x="613"/>
        <item x="1741"/>
        <item x="1725"/>
        <item x="154"/>
        <item x="1861"/>
        <item x="575"/>
        <item x="534"/>
        <item x="1772"/>
        <item x="2141"/>
        <item x="2021"/>
        <item x="2002"/>
        <item x="103"/>
        <item x="632"/>
        <item x="1133"/>
        <item x="747"/>
        <item x="51"/>
        <item x="1012"/>
        <item x="343"/>
        <item x="284"/>
        <item x="2159"/>
        <item x="1553"/>
        <item x="608"/>
        <item x="1636"/>
        <item x="1508"/>
        <item x="49"/>
        <item x="1431"/>
        <item x="1881"/>
        <item x="1904"/>
        <item x="1174"/>
        <item x="994"/>
        <item x="1287"/>
        <item x="1971"/>
        <item x="1185"/>
        <item x="1223"/>
        <item x="671"/>
        <item x="1045"/>
        <item x="1308"/>
        <item x="564"/>
        <item x="2304"/>
        <item x="1063"/>
        <item x="192"/>
        <item x="1916"/>
        <item x="2156"/>
        <item x="18"/>
        <item x="1463"/>
        <item x="1250"/>
        <item x="1542"/>
        <item x="972"/>
        <item x="1138"/>
        <item x="1494"/>
        <item x="1278"/>
        <item x="2138"/>
        <item x="506"/>
        <item x="721"/>
        <item x="1091"/>
        <item x="2285"/>
        <item x="2131"/>
        <item x="2176"/>
        <item x="1956"/>
        <item x="2116"/>
        <item x="355"/>
        <item x="72"/>
        <item x="1476"/>
        <item x="1770"/>
        <item x="1106"/>
        <item x="142"/>
        <item x="2099"/>
        <item x="2015"/>
        <item x="1447"/>
        <item x="704"/>
        <item x="1146"/>
        <item x="2033"/>
        <item x="2263"/>
        <item x="1425"/>
        <item x="881"/>
        <item x="2023"/>
        <item x="495"/>
        <item x="1434"/>
        <item x="1709"/>
        <item x="1721"/>
        <item x="207"/>
        <item x="1911"/>
        <item x="1768"/>
        <item x="1444"/>
        <item x="193"/>
        <item x="171"/>
        <item x="601"/>
        <item x="2239"/>
        <item x="2110"/>
        <item x="1602"/>
        <item x="1938"/>
        <item x="269"/>
        <item x="290"/>
        <item x="1530"/>
        <item x="639"/>
        <item x="220"/>
        <item x="1443"/>
        <item x="1182"/>
        <item x="914"/>
        <item x="466"/>
        <item x="1524"/>
        <item x="473"/>
        <item x="1493"/>
        <item x="860"/>
        <item x="1712"/>
        <item x="29"/>
        <item x="165"/>
        <item x="847"/>
        <item x="1322"/>
        <item x="437"/>
        <item x="2125"/>
        <item x="1478"/>
        <item x="1109"/>
        <item x="1383"/>
        <item x="496"/>
        <item x="2100"/>
        <item x="835"/>
        <item x="2268"/>
        <item x="2028"/>
        <item x="157"/>
        <item x="1457"/>
        <item x="1495"/>
        <item x="76"/>
        <item x="1591"/>
        <item x="1088"/>
        <item x="877"/>
        <item x="2085"/>
        <item x="1369"/>
        <item x="1997"/>
        <item x="821"/>
        <item x="1114"/>
        <item x="460"/>
        <item x="1165"/>
        <item x="258"/>
        <item x="243"/>
        <item x="97"/>
        <item x="48"/>
        <item x="2043"/>
        <item x="2102"/>
        <item x="1252"/>
        <item x="2204"/>
        <item x="511"/>
        <item x="2226"/>
        <item x="888"/>
        <item x="1054"/>
        <item x="799"/>
        <item x="224"/>
        <item x="1033"/>
        <item x="188"/>
        <item x="961"/>
        <item x="1517"/>
        <item x="1436"/>
        <item x="1323"/>
        <item x="2042"/>
        <item x="1771"/>
        <item x="540"/>
        <item x="1416"/>
        <item x="573"/>
        <item x="823"/>
        <item x="2010"/>
        <item x="383"/>
        <item x="1226"/>
        <item x="328"/>
        <item x="1819"/>
        <item x="2233"/>
        <item x="1842"/>
        <item x="1122"/>
        <item x="2044"/>
        <item x="59"/>
        <item x="1087"/>
        <item x="1119"/>
        <item x="79"/>
        <item x="1880"/>
        <item x="1251"/>
        <item x="431"/>
        <item x="824"/>
        <item x="594"/>
        <item x="361"/>
        <item x="423"/>
        <item x="1319"/>
        <item x="2199"/>
        <item x="236"/>
        <item x="1525"/>
        <item x="1312"/>
        <item x="1329"/>
        <item x="1143"/>
        <item x="168"/>
        <item x="537"/>
        <item x="366"/>
        <item x="699"/>
        <item x="1449"/>
        <item x="402"/>
        <item x="1318"/>
        <item x="325"/>
        <item x="2217"/>
        <item x="2265"/>
        <item x="233"/>
        <item x="504"/>
        <item x="1064"/>
        <item x="1761"/>
        <item x="1060"/>
        <item x="1259"/>
        <item x="1357"/>
        <item x="2286"/>
        <item x="1818"/>
        <item x="1705"/>
        <item x="1817"/>
        <item x="1624"/>
        <item x="297"/>
        <item x="770"/>
        <item x="1690"/>
        <item x="2111"/>
        <item x="2098"/>
        <item x="1632"/>
        <item x="129"/>
        <item x="767"/>
        <item x="1505"/>
        <item x="1901"/>
        <item x="393"/>
        <item x="783"/>
        <item x="1253"/>
        <item x="1105"/>
        <item x="206"/>
        <item x="98"/>
        <item x="1034"/>
        <item x="688"/>
        <item x="1020"/>
        <item x="553"/>
        <item x="96"/>
        <item x="572"/>
        <item x="1697"/>
        <item x="20"/>
        <item x="1009"/>
        <item x="497"/>
        <item x="2122"/>
        <item x="845"/>
        <item x="205"/>
        <item x="1486"/>
        <item x="462"/>
        <item x="1500"/>
        <item x="2312"/>
        <item x="1612"/>
        <item x="1400"/>
        <item x="1650"/>
        <item x="1330"/>
        <item x="418"/>
        <item x="2078"/>
        <item x="1347"/>
        <item x="549"/>
        <item x="1189"/>
        <item x="1080"/>
        <item x="1781"/>
        <item x="1891"/>
        <item x="1211"/>
        <item x="2140"/>
        <item x="1134"/>
        <item x="754"/>
        <item x="1377"/>
        <item x="541"/>
        <item x="291"/>
        <item x="1646"/>
        <item x="1265"/>
        <item x="90"/>
        <item x="2179"/>
        <item x="1749"/>
        <item x="2157"/>
        <item x="1158"/>
        <item x="351"/>
        <item x="1061"/>
        <item x="852"/>
        <item x="1677"/>
        <item x="508"/>
        <item x="2144"/>
        <item x="2186"/>
        <item x="4"/>
        <item x="32"/>
        <item x="706"/>
        <item x="421"/>
        <item x="1181"/>
        <item x="952"/>
        <item x="1804"/>
        <item x="391"/>
        <item x="1364"/>
        <item x="1445"/>
        <item x="1798"/>
        <item x="1218"/>
        <item x="1038"/>
        <item x="2119"/>
        <item x="599"/>
        <item x="1136"/>
        <item x="1663"/>
        <item x="1746"/>
        <item x="865"/>
        <item x="1345"/>
        <item x="280"/>
        <item x="27"/>
        <item x="1951"/>
        <item x="1124"/>
        <item x="2305"/>
        <item x="1387"/>
        <item x="163"/>
        <item x="1420"/>
        <item x="420"/>
        <item x="1754"/>
        <item x="2106"/>
        <item x="1980"/>
        <item x="1587"/>
        <item x="1647"/>
        <item x="292"/>
        <item x="1957"/>
        <item x="591"/>
        <item x="1735"/>
        <item x="998"/>
        <item x="1366"/>
        <item x="839"/>
        <item x="531"/>
        <item x="1321"/>
        <item x="2289"/>
        <item x="1350"/>
        <item x="31"/>
        <item x="1784"/>
        <item x="339"/>
        <item x="334"/>
        <item x="1800"/>
        <item x="1638"/>
        <item x="899"/>
        <item x="808"/>
        <item x="1301"/>
        <item x="1300"/>
        <item x="1967"/>
        <item x="1082"/>
        <item x="576"/>
        <item x="515"/>
        <item x="239"/>
        <item x="2188"/>
        <item x="988"/>
        <item x="326"/>
        <item x="430"/>
        <item x="1214"/>
        <item x="1263"/>
        <item x="1288"/>
        <item x="1993"/>
        <item x="873"/>
        <item x="1014"/>
        <item x="700"/>
        <item x="414"/>
        <item x="204"/>
        <item x="2278"/>
        <item x="2214"/>
        <item x="1533"/>
        <item x="659"/>
        <item x="677"/>
        <item x="580"/>
        <item x="167"/>
        <item x="208"/>
        <item x="1682"/>
        <item x="202"/>
        <item x="1671"/>
        <item x="1849"/>
        <item x="2272"/>
        <item x="717"/>
        <item t="default"/>
      </items>
    </pivotField>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showAll="0"/>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Fields count="1">
    <field x="6"/>
  </rowFields>
  <rowItems count="11">
    <i>
      <x v="81"/>
    </i>
    <i>
      <x v="148"/>
    </i>
    <i>
      <x v="899"/>
    </i>
    <i>
      <x v="912"/>
    </i>
    <i>
      <x v="925"/>
    </i>
    <i>
      <x v="969"/>
    </i>
    <i>
      <x v="1071"/>
    </i>
    <i>
      <x v="1087"/>
    </i>
    <i>
      <x v="1117"/>
    </i>
    <i>
      <x v="1491"/>
    </i>
    <i t="grand">
      <x/>
    </i>
  </rowItems>
  <colItems count="1">
    <i/>
  </colItems>
  <dataFields count="1">
    <dataField name="Sum of total_after_discount" fld="12" baseField="0" baseItem="0" numFmtId="165"/>
  </dataFields>
  <formats count="1">
    <format dxfId="1">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C84AEE-98F5-485C-BD2A-695112BBB94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B22" firstHeaderRow="1" firstDataRow="1" firstDataCol="1"/>
  <pivotFields count="21">
    <pivotField showAll="0"/>
    <pivotField showAll="0">
      <items count="13">
        <item x="6"/>
        <item x="4"/>
        <item x="3"/>
        <item x="8"/>
        <item x="0"/>
        <item x="7"/>
        <item x="2"/>
        <item x="1"/>
        <item x="5"/>
        <item x="11"/>
        <item x="9"/>
        <item x="10"/>
        <item t="default"/>
      </items>
    </pivotField>
    <pivotField showAll="0">
      <items count="2271">
        <item x="1107"/>
        <item x="146"/>
        <item x="631"/>
        <item x="1593"/>
        <item x="2119"/>
        <item x="1001"/>
        <item x="1672"/>
        <item x="1841"/>
        <item x="2224"/>
        <item x="462"/>
        <item x="212"/>
        <item x="1365"/>
        <item x="1303"/>
        <item x="1649"/>
        <item x="847"/>
        <item x="227"/>
        <item x="530"/>
        <item x="1824"/>
        <item x="1695"/>
        <item x="856"/>
        <item x="1644"/>
        <item x="1402"/>
        <item x="276"/>
        <item x="1000"/>
        <item x="2135"/>
        <item x="2034"/>
        <item x="1297"/>
        <item x="2142"/>
        <item x="779"/>
        <item x="444"/>
        <item x="400"/>
        <item x="1102"/>
        <item x="1390"/>
        <item x="804"/>
        <item x="1477"/>
        <item x="1997"/>
        <item x="824"/>
        <item x="106"/>
        <item x="10"/>
        <item x="532"/>
        <item x="1811"/>
        <item x="2060"/>
        <item x="331"/>
        <item x="1794"/>
        <item x="104"/>
        <item x="138"/>
        <item x="1160"/>
        <item x="1843"/>
        <item x="733"/>
        <item x="1353"/>
        <item x="790"/>
        <item x="551"/>
        <item x="688"/>
        <item x="706"/>
        <item x="1557"/>
        <item x="397"/>
        <item x="2036"/>
        <item x="1221"/>
        <item x="1996"/>
        <item x="1501"/>
        <item x="503"/>
        <item x="1963"/>
        <item x="406"/>
        <item x="2182"/>
        <item x="1641"/>
        <item x="208"/>
        <item x="2237"/>
        <item x="349"/>
        <item x="434"/>
        <item x="2075"/>
        <item x="1554"/>
        <item x="2226"/>
        <item x="1140"/>
        <item x="496"/>
        <item x="1804"/>
        <item x="1601"/>
        <item x="1845"/>
        <item x="452"/>
        <item x="946"/>
        <item x="1473"/>
        <item x="1789"/>
        <item x="2116"/>
        <item x="7"/>
        <item x="1779"/>
        <item x="1474"/>
        <item x="403"/>
        <item x="1311"/>
        <item x="220"/>
        <item x="1010"/>
        <item x="2202"/>
        <item x="1617"/>
        <item x="1711"/>
        <item x="86"/>
        <item x="91"/>
        <item x="699"/>
        <item x="121"/>
        <item x="129"/>
        <item x="94"/>
        <item x="563"/>
        <item x="2171"/>
        <item x="1497"/>
        <item x="1017"/>
        <item x="2111"/>
        <item x="341"/>
        <item x="20"/>
        <item x="524"/>
        <item x="1433"/>
        <item x="428"/>
        <item x="258"/>
        <item x="1247"/>
        <item x="1253"/>
        <item x="1251"/>
        <item x="1330"/>
        <item x="2141"/>
        <item x="1472"/>
        <item x="868"/>
        <item x="2010"/>
        <item x="483"/>
        <item x="1629"/>
        <item x="2176"/>
        <item x="1646"/>
        <item x="9"/>
        <item x="791"/>
        <item x="916"/>
        <item x="2194"/>
        <item x="1536"/>
        <item x="1863"/>
        <item x="1818"/>
        <item x="2061"/>
        <item x="309"/>
        <item x="1374"/>
        <item x="1166"/>
        <item x="1859"/>
        <item x="1238"/>
        <item x="860"/>
        <item x="684"/>
        <item x="2124"/>
        <item x="1685"/>
        <item x="1902"/>
        <item x="1026"/>
        <item x="103"/>
        <item x="5"/>
        <item x="1255"/>
        <item x="999"/>
        <item x="2123"/>
        <item x="456"/>
        <item x="1496"/>
        <item x="194"/>
        <item x="2146"/>
        <item x="989"/>
        <item x="1588"/>
        <item x="1854"/>
        <item x="1700"/>
        <item x="966"/>
        <item x="32"/>
        <item x="1296"/>
        <item x="2003"/>
        <item x="142"/>
        <item x="1872"/>
        <item x="164"/>
        <item x="1796"/>
        <item x="913"/>
        <item x="1545"/>
        <item x="1969"/>
        <item x="2118"/>
        <item x="2077"/>
        <item x="67"/>
        <item x="881"/>
        <item x="411"/>
        <item x="1682"/>
        <item x="1571"/>
        <item x="1060"/>
        <item x="210"/>
        <item x="704"/>
        <item x="1234"/>
        <item x="1659"/>
        <item x="909"/>
        <item x="1188"/>
        <item x="1062"/>
        <item x="819"/>
        <item x="287"/>
        <item x="1749"/>
        <item x="2055"/>
        <item x="568"/>
        <item x="294"/>
        <item x="1500"/>
        <item x="385"/>
        <item x="293"/>
        <item x="460"/>
        <item x="594"/>
        <item x="754"/>
        <item x="1299"/>
        <item x="303"/>
        <item x="923"/>
        <item x="179"/>
        <item x="2197"/>
        <item x="489"/>
        <item x="1368"/>
        <item x="1784"/>
        <item x="574"/>
        <item x="1179"/>
        <item x="1998"/>
        <item x="1802"/>
        <item x="2200"/>
        <item x="2028"/>
        <item x="1844"/>
        <item x="1541"/>
        <item x="55"/>
        <item x="1836"/>
        <item x="697"/>
        <item x="2164"/>
        <item x="1209"/>
        <item x="1003"/>
        <item x="1603"/>
        <item x="1739"/>
        <item x="2083"/>
        <item x="1942"/>
        <item x="528"/>
        <item x="883"/>
        <item x="1861"/>
        <item x="2190"/>
        <item x="628"/>
        <item x="1528"/>
        <item x="1888"/>
        <item x="636"/>
        <item x="425"/>
        <item x="1455"/>
        <item x="304"/>
        <item x="994"/>
        <item x="214"/>
        <item x="330"/>
        <item x="328"/>
        <item x="1504"/>
        <item x="719"/>
        <item x="1830"/>
        <item x="49"/>
        <item x="1871"/>
        <item x="812"/>
        <item x="1795"/>
        <item x="1992"/>
        <item x="1137"/>
        <item x="1798"/>
        <item x="217"/>
        <item x="997"/>
        <item x="1604"/>
        <item x="1034"/>
        <item x="630"/>
        <item x="1853"/>
        <item x="1449"/>
        <item x="1960"/>
        <item x="2173"/>
        <item x="1056"/>
        <item x="840"/>
        <item x="2081"/>
        <item x="2230"/>
        <item x="500"/>
        <item x="1927"/>
        <item x="1692"/>
        <item x="736"/>
        <item x="647"/>
        <item x="416"/>
        <item x="378"/>
        <item x="2092"/>
        <item x="1172"/>
        <item x="615"/>
        <item x="1815"/>
        <item x="1123"/>
        <item x="1783"/>
        <item x="37"/>
        <item x="714"/>
        <item x="429"/>
        <item x="1254"/>
        <item x="442"/>
        <item x="307"/>
        <item x="929"/>
        <item x="298"/>
        <item x="785"/>
        <item x="864"/>
        <item x="1839"/>
        <item x="251"/>
        <item x="935"/>
        <item x="1307"/>
        <item x="2054"/>
        <item x="617"/>
        <item x="1577"/>
        <item x="114"/>
        <item x="116"/>
        <item x="1576"/>
        <item x="1030"/>
        <item x="1633"/>
        <item x="602"/>
        <item x="85"/>
        <item x="784"/>
        <item x="1953"/>
        <item x="274"/>
        <item x="1149"/>
        <item x="1814"/>
        <item x="649"/>
        <item x="2064"/>
        <item x="216"/>
        <item x="1130"/>
        <item x="162"/>
        <item x="1398"/>
        <item x="153"/>
        <item x="1167"/>
        <item x="866"/>
        <item x="2211"/>
        <item x="2058"/>
        <item x="66"/>
        <item x="558"/>
        <item x="2257"/>
        <item x="686"/>
        <item x="2106"/>
        <item x="2241"/>
        <item x="835"/>
        <item x="1790"/>
        <item x="886"/>
        <item x="810"/>
        <item x="1564"/>
        <item x="99"/>
        <item x="242"/>
        <item x="74"/>
        <item x="1468"/>
        <item x="1720"/>
        <item x="708"/>
        <item x="919"/>
        <item x="1518"/>
        <item x="1361"/>
        <item x="1785"/>
        <item x="1046"/>
        <item x="1442"/>
        <item x="1324"/>
        <item x="958"/>
        <item x="1750"/>
        <item x="439"/>
        <item x="443"/>
        <item x="1312"/>
        <item x="766"/>
        <item x="1724"/>
        <item x="1728"/>
        <item x="1967"/>
        <item x="1877"/>
        <item x="2070"/>
        <item x="1686"/>
        <item x="1289"/>
        <item x="1124"/>
        <item x="637"/>
        <item x="376"/>
        <item x="1450"/>
        <item x="1466"/>
        <item x="353"/>
        <item x="1423"/>
        <item x="2157"/>
        <item x="1226"/>
        <item x="1910"/>
        <item x="1592"/>
        <item x="1162"/>
        <item x="1228"/>
        <item x="613"/>
        <item x="1707"/>
        <item x="1211"/>
        <item x="286"/>
        <item x="463"/>
        <item x="876"/>
        <item x="1007"/>
        <item x="858"/>
        <item x="1089"/>
        <item x="2114"/>
        <item x="1797"/>
        <item x="1923"/>
        <item x="39"/>
        <item x="1103"/>
        <item x="1645"/>
        <item x="573"/>
        <item x="908"/>
        <item x="337"/>
        <item x="677"/>
        <item x="1931"/>
        <item x="1727"/>
        <item x="599"/>
        <item x="759"/>
        <item x="1452"/>
        <item x="1401"/>
        <item x="1642"/>
        <item x="1594"/>
        <item x="930"/>
        <item x="369"/>
        <item x="1351"/>
        <item x="417"/>
        <item x="1139"/>
        <item x="1954"/>
        <item x="816"/>
        <item x="169"/>
        <item x="554"/>
        <item x="734"/>
        <item x="875"/>
        <item x="288"/>
        <item x="2133"/>
        <item x="267"/>
        <item x="159"/>
        <item x="2249"/>
        <item x="1340"/>
        <item x="1064"/>
        <item x="247"/>
        <item x="802"/>
        <item x="828"/>
        <item x="1220"/>
        <item x="124"/>
        <item x="2129"/>
        <item x="321"/>
        <item x="2017"/>
        <item x="2073"/>
        <item x="1182"/>
        <item x="1567"/>
        <item x="787"/>
        <item x="1971"/>
        <item x="887"/>
        <item x="280"/>
        <item x="1214"/>
        <item x="1294"/>
        <item x="450"/>
        <item x="817"/>
        <item x="855"/>
        <item x="2009"/>
        <item x="762"/>
        <item x="1761"/>
        <item x="1731"/>
        <item x="33"/>
        <item x="1965"/>
        <item x="206"/>
        <item x="2207"/>
        <item x="1663"/>
        <item x="1143"/>
        <item x="2163"/>
        <item x="1994"/>
        <item x="1113"/>
        <item x="1655"/>
        <item x="848"/>
        <item x="1808"/>
        <item x="2149"/>
        <item x="641"/>
        <item x="1510"/>
        <item x="108"/>
        <item x="471"/>
        <item x="1755"/>
        <item x="1475"/>
        <item x="2216"/>
        <item x="1424"/>
        <item x="809"/>
        <item x="750"/>
        <item x="250"/>
        <item x="1560"/>
        <item x="1718"/>
        <item x="2013"/>
        <item x="1222"/>
        <item x="1443"/>
        <item x="2244"/>
        <item x="1993"/>
        <item x="1119"/>
        <item x="2258"/>
        <item x="222"/>
        <item x="487"/>
        <item x="243"/>
        <item x="1051"/>
        <item x="598"/>
        <item x="1855"/>
        <item x="132"/>
        <item x="1100"/>
        <item x="1400"/>
        <item x="1999"/>
        <item x="888"/>
        <item x="1040"/>
        <item x="1032"/>
        <item x="3"/>
        <item x="2177"/>
        <item x="831"/>
        <item x="466"/>
        <item x="1702"/>
        <item x="1572"/>
        <item x="357"/>
        <item x="388"/>
        <item x="577"/>
        <item x="729"/>
        <item x="1242"/>
        <item x="1027"/>
        <item x="297"/>
        <item x="2088"/>
        <item x="616"/>
        <item x="1503"/>
        <item x="1924"/>
        <item x="1640"/>
        <item x="412"/>
        <item x="580"/>
        <item x="1862"/>
        <item x="430"/>
        <item x="1933"/>
        <item x="1710"/>
        <item x="1534"/>
        <item x="360"/>
        <item x="81"/>
        <item x="291"/>
        <item x="1438"/>
        <item x="547"/>
        <item x="679"/>
        <item x="401"/>
        <item x="967"/>
        <item x="758"/>
        <item x="1762"/>
        <item x="525"/>
        <item x="1690"/>
        <item x="118"/>
        <item x="918"/>
        <item x="776"/>
        <item x="1873"/>
        <item x="1241"/>
        <item x="965"/>
        <item x="136"/>
        <item x="1989"/>
        <item x="1881"/>
        <item x="1548"/>
        <item x="1154"/>
        <item x="2267"/>
        <item x="157"/>
        <item x="815"/>
        <item x="1981"/>
        <item x="333"/>
        <item x="1270"/>
        <item x="963"/>
        <item x="213"/>
        <item x="484"/>
        <item x="2110"/>
        <item x="2248"/>
        <item x="948"/>
        <item x="541"/>
        <item x="1643"/>
        <item x="1199"/>
        <item x="1314"/>
        <item x="1347"/>
        <item x="627"/>
        <item x="852"/>
        <item x="34"/>
        <item x="1865"/>
        <item x="372"/>
        <item x="2071"/>
        <item x="1227"/>
        <item x="827"/>
        <item x="161"/>
        <item x="1357"/>
        <item x="2103"/>
        <item x="640"/>
        <item x="1156"/>
        <item x="1483"/>
        <item x="1186"/>
        <item x="1563"/>
        <item x="549"/>
        <item x="480"/>
        <item x="1551"/>
        <item x="1004"/>
        <item x="2201"/>
        <item x="1275"/>
        <item x="1055"/>
        <item x="972"/>
        <item x="1508"/>
        <item x="998"/>
        <item x="1812"/>
        <item x="1250"/>
        <item x="703"/>
        <item x="125"/>
        <item x="1047"/>
        <item x="1225"/>
        <item x="1917"/>
        <item x="173"/>
        <item x="778"/>
        <item x="2174"/>
        <item x="727"/>
        <item x="1637"/>
        <item x="1151"/>
        <item x="749"/>
        <item x="204"/>
        <item x="1192"/>
        <item x="1302"/>
        <item x="2217"/>
        <item x="1955"/>
        <item x="560"/>
        <item x="1142"/>
        <item x="744"/>
        <item x="1138"/>
        <item x="1218"/>
        <item x="1088"/>
        <item x="248"/>
        <item x="1194"/>
        <item x="1940"/>
        <item x="1968"/>
        <item x="359"/>
        <item x="1675"/>
        <item x="873"/>
        <item x="1549"/>
        <item x="1610"/>
        <item x="623"/>
        <item x="1020"/>
        <item x="377"/>
        <item x="2035"/>
        <item x="696"/>
        <item x="1725"/>
        <item x="783"/>
        <item x="1153"/>
        <item x="1308"/>
        <item x="2152"/>
        <item x="319"/>
        <item x="1041"/>
        <item x="537"/>
        <item x="1161"/>
        <item x="148"/>
        <item x="1941"/>
        <item x="526"/>
        <item x="472"/>
        <item x="538"/>
        <item x="454"/>
        <item x="1052"/>
        <item x="579"/>
        <item x="27"/>
        <item x="1208"/>
        <item x="109"/>
        <item x="2120"/>
        <item x="38"/>
        <item x="1090"/>
        <item x="2051"/>
        <item x="2029"/>
        <item x="926"/>
        <item x="252"/>
        <item x="494"/>
        <item x="807"/>
        <item x="1386"/>
        <item x="690"/>
        <item x="70"/>
        <item x="1494"/>
        <item x="521"/>
        <item x="1666"/>
        <item x="2037"/>
        <item x="983"/>
        <item x="269"/>
        <item x="1269"/>
        <item x="1109"/>
        <item x="2195"/>
        <item x="1807"/>
        <item x="1555"/>
        <item x="1893"/>
        <item x="182"/>
        <item x="800"/>
        <item x="1316"/>
        <item x="572"/>
        <item x="2006"/>
        <item x="362"/>
        <item x="890"/>
        <item x="1067"/>
        <item x="742"/>
        <item x="1366"/>
        <item x="1293"/>
        <item x="1322"/>
        <item x="893"/>
        <item x="145"/>
        <item x="226"/>
        <item x="1025"/>
        <item x="1509"/>
        <item x="990"/>
        <item x="823"/>
        <item x="215"/>
        <item x="857"/>
        <item x="2011"/>
        <item x="578"/>
        <item x="1492"/>
        <item x="490"/>
        <item x="1652"/>
        <item x="2040"/>
        <item x="1732"/>
        <item x="1764"/>
        <item x="177"/>
        <item x="506"/>
        <item x="380"/>
        <item x="1856"/>
        <item x="424"/>
        <item x="1313"/>
        <item x="1670"/>
        <item x="2213"/>
        <item x="773"/>
        <item x="486"/>
        <item x="1391"/>
        <item x="13"/>
        <item x="493"/>
        <item x="543"/>
        <item x="2038"/>
        <item x="1515"/>
        <item x="1507"/>
        <item x="1131"/>
        <item x="1744"/>
        <item x="1286"/>
        <item x="2089"/>
        <item x="1371"/>
        <item x="765"/>
        <item x="1550"/>
        <item x="1959"/>
        <item x="1905"/>
        <item x="700"/>
        <item x="740"/>
        <item x="853"/>
        <item x="1376"/>
        <item x="499"/>
        <item x="1822"/>
        <item x="1066"/>
        <item x="1082"/>
        <item x="1526"/>
        <item x="2234"/>
        <item x="851"/>
        <item x="1378"/>
        <item x="2209"/>
        <item x="184"/>
        <item x="1988"/>
        <item x="382"/>
        <item x="475"/>
        <item x="1459"/>
        <item x="45"/>
        <item x="1050"/>
        <item x="673"/>
        <item x="683"/>
        <item x="2268"/>
        <item x="398"/>
        <item x="339"/>
        <item x="2158"/>
        <item x="435"/>
        <item x="1568"/>
        <item x="100"/>
        <item x="1359"/>
        <item x="941"/>
        <item x="1276"/>
        <item x="1396"/>
        <item x="219"/>
        <item x="97"/>
        <item x="1684"/>
        <item x="1236"/>
        <item x="645"/>
        <item x="1583"/>
        <item x="1074"/>
        <item x="1185"/>
        <item x="1595"/>
        <item x="1015"/>
        <item x="1112"/>
        <item x="43"/>
        <item x="2235"/>
        <item x="1121"/>
        <item x="196"/>
        <item x="892"/>
        <item x="1018"/>
        <item x="808"/>
        <item x="540"/>
        <item x="31"/>
        <item x="2104"/>
        <item x="838"/>
        <item x="149"/>
        <item x="931"/>
        <item x="1688"/>
        <item x="1213"/>
        <item x="1061"/>
        <item x="107"/>
        <item x="961"/>
        <item x="1961"/>
        <item x="1282"/>
        <item x="1420"/>
        <item x="1217"/>
        <item x="1985"/>
        <item x="1676"/>
        <item x="1537"/>
        <item x="513"/>
        <item x="375"/>
        <item x="249"/>
        <item x="2041"/>
        <item x="183"/>
        <item x="2109"/>
        <item x="878"/>
        <item x="995"/>
        <item x="1611"/>
        <item x="897"/>
        <item x="1799"/>
        <item x="1801"/>
        <item x="1174"/>
        <item x="218"/>
        <item x="1735"/>
        <item x="1730"/>
        <item x="51"/>
        <item x="1337"/>
        <item x="1747"/>
        <item x="2008"/>
        <item x="1096"/>
        <item x="277"/>
        <item x="608"/>
        <item x="625"/>
        <item x="2204"/>
        <item x="1976"/>
        <item x="90"/>
        <item x="1159"/>
        <item x="42"/>
        <item x="920"/>
        <item x="1281"/>
        <item x="1882"/>
        <item x="1849"/>
        <item x="1383"/>
        <item x="445"/>
        <item x="1918"/>
        <item x="1363"/>
        <item x="1126"/>
        <item x="225"/>
        <item x="495"/>
        <item x="2001"/>
        <item x="1934"/>
        <item x="1092"/>
        <item x="390"/>
        <item x="895"/>
        <item x="612"/>
        <item x="691"/>
        <item x="862"/>
        <item x="1410"/>
        <item x="2184"/>
        <item x="1658"/>
        <item x="544"/>
        <item x="1624"/>
        <item x="1323"/>
        <item x="1418"/>
        <item x="1487"/>
        <item x="1389"/>
        <item x="1120"/>
        <item x="1373"/>
        <item x="585"/>
        <item x="977"/>
        <item x="1766"/>
        <item x="1717"/>
        <item x="582"/>
        <item x="386"/>
        <item x="1439"/>
        <item x="87"/>
        <item x="26"/>
        <item x="944"/>
        <item x="1158"/>
        <item x="325"/>
        <item x="1628"/>
        <item x="2167"/>
        <item x="273"/>
        <item x="555"/>
        <item x="757"/>
        <item x="1616"/>
        <item x="1272"/>
        <item x="1436"/>
        <item x="240"/>
        <item x="255"/>
        <item x="1982"/>
        <item x="446"/>
        <item x="610"/>
        <item x="1962"/>
        <item x="725"/>
        <item x="465"/>
        <item x="571"/>
        <item x="187"/>
        <item x="569"/>
        <item x="2155"/>
        <item x="2063"/>
        <item x="95"/>
        <item x="190"/>
        <item x="865"/>
        <item x="2084"/>
        <item x="2233"/>
        <item x="1986"/>
        <item x="592"/>
        <item x="1522"/>
        <item x="76"/>
        <item x="200"/>
        <item x="1012"/>
        <item x="1896"/>
        <item x="504"/>
        <item x="1416"/>
        <item x="1543"/>
        <item x="1237"/>
        <item x="1342"/>
        <item x="1196"/>
        <item x="120"/>
        <item x="1957"/>
        <item x="1823"/>
        <item x="1319"/>
        <item x="1634"/>
        <item x="457"/>
        <item x="718"/>
        <item x="2181"/>
        <item x="253"/>
        <item x="1437"/>
        <item x="352"/>
        <item x="1851"/>
        <item x="139"/>
        <item x="176"/>
        <item x="336"/>
        <item x="953"/>
        <item x="747"/>
        <item x="1627"/>
        <item x="900"/>
        <item x="1950"/>
        <item x="137"/>
        <item x="53"/>
        <item x="844"/>
        <item x="1334"/>
        <item x="1990"/>
        <item x="1429"/>
        <item x="937"/>
        <item x="1134"/>
        <item x="991"/>
        <item x="1956"/>
        <item x="2076"/>
        <item x="180"/>
        <item x="738"/>
        <item x="821"/>
        <item x="63"/>
        <item x="1535"/>
        <item x="545"/>
        <item x="264"/>
        <item x="1099"/>
        <item x="323"/>
        <item x="404"/>
        <item x="1168"/>
        <item x="1008"/>
        <item x="1115"/>
        <item x="128"/>
        <item x="77"/>
        <item x="2221"/>
        <item x="1414"/>
        <item x="869"/>
        <item x="1384"/>
        <item x="1223"/>
        <item x="1729"/>
        <item x="1559"/>
        <item x="1929"/>
        <item x="1144"/>
        <item x="841"/>
        <item x="1553"/>
        <item x="409"/>
        <item x="1752"/>
        <item x="2039"/>
        <item x="2033"/>
        <item x="117"/>
        <item x="1288"/>
        <item x="1093"/>
        <item x="318"/>
        <item x="2228"/>
        <item x="21"/>
        <item x="986"/>
        <item x="1129"/>
        <item x="421"/>
        <item x="955"/>
        <item x="1187"/>
        <item x="2121"/>
        <item x="1759"/>
        <item x="567"/>
        <item x="1331"/>
        <item x="723"/>
        <item x="652"/>
        <item x="2108"/>
        <item x="1539"/>
        <item x="2021"/>
        <item x="1697"/>
        <item x="1127"/>
        <item x="914"/>
        <item x="1677"/>
        <item x="1489"/>
        <item x="1886"/>
        <item x="1502"/>
        <item x="1111"/>
        <item x="1233"/>
        <item x="1305"/>
        <item x="1375"/>
        <item x="1585"/>
        <item x="1826"/>
        <item x="674"/>
        <item x="2115"/>
        <item x="539"/>
        <item x="1252"/>
        <item x="836"/>
        <item x="1441"/>
        <item x="1039"/>
        <item x="1155"/>
        <item x="1966"/>
        <item x="904"/>
        <item x="536"/>
        <item x="1002"/>
        <item x="1647"/>
        <item x="588"/>
        <item x="1309"/>
        <item x="1431"/>
        <item x="788"/>
        <item x="830"/>
        <item x="2183"/>
        <item x="1291"/>
        <item x="940"/>
        <item x="1210"/>
        <item x="181"/>
        <item x="1070"/>
        <item x="312"/>
        <item x="423"/>
        <item x="943"/>
        <item x="1215"/>
        <item x="147"/>
        <item x="1803"/>
        <item x="1857"/>
        <item x="1279"/>
        <item x="2264"/>
        <item x="2206"/>
        <item x="1758"/>
        <item x="140"/>
        <item x="110"/>
        <item x="954"/>
        <item x="566"/>
        <item x="1995"/>
        <item x="126"/>
        <item x="1145"/>
        <item x="306"/>
        <item x="1513"/>
        <item x="1736"/>
        <item x="1570"/>
        <item x="1173"/>
        <item x="1083"/>
        <item x="964"/>
        <item x="1880"/>
        <item x="796"/>
        <item x="2128"/>
        <item x="156"/>
        <item x="1600"/>
        <item x="351"/>
        <item x="1081"/>
        <item x="1163"/>
        <item x="379"/>
        <item x="438"/>
        <item x="2117"/>
        <item x="632"/>
        <item x="1133"/>
        <item x="2066"/>
        <item x="2166"/>
        <item x="2113"/>
        <item x="281"/>
        <item x="716"/>
        <item x="396"/>
        <item x="1952"/>
        <item x="1894"/>
        <item x="441"/>
        <item x="992"/>
        <item x="1343"/>
        <item x="520"/>
        <item x="724"/>
        <item x="1719"/>
        <item x="1428"/>
        <item x="1013"/>
        <item x="1679"/>
        <item x="1892"/>
        <item x="295"/>
        <item x="1756"/>
        <item x="1118"/>
        <item x="1712"/>
        <item x="1852"/>
        <item x="1846"/>
        <item x="2236"/>
        <item x="2186"/>
        <item x="151"/>
        <item x="947"/>
        <item x="962"/>
        <item x="234"/>
        <item x="976"/>
        <item x="1387"/>
        <item x="1709"/>
        <item x="604"/>
        <item x="19"/>
        <item x="2253"/>
        <item x="54"/>
        <item x="498"/>
        <item x="477"/>
        <item x="8"/>
        <item x="1348"/>
        <item x="1753"/>
        <item x="1421"/>
        <item x="2150"/>
        <item x="611"/>
        <item x="300"/>
        <item x="1206"/>
        <item x="2203"/>
        <item x="2016"/>
        <item x="1023"/>
        <item x="1745"/>
        <item x="1584"/>
        <item x="1077"/>
        <item x="1708"/>
        <item x="553"/>
        <item x="272"/>
        <item x="2215"/>
        <item x="644"/>
        <item x="1936"/>
        <item x="474"/>
        <item x="1249"/>
        <item x="942"/>
        <item x="1582"/>
        <item x="1618"/>
        <item x="2086"/>
        <item x="389"/>
        <item x="1106"/>
        <item x="2156"/>
        <item x="207"/>
        <item x="1763"/>
        <item x="907"/>
        <item x="284"/>
        <item x="1141"/>
        <item x="781"/>
        <item x="2059"/>
        <item x="565"/>
        <item x="308"/>
        <item x="2043"/>
        <item x="1480"/>
        <item x="1318"/>
        <item x="2134"/>
        <item x="478"/>
        <item x="1713"/>
        <item x="230"/>
        <item x="458"/>
        <item x="1295"/>
        <item x="562"/>
        <item x="402"/>
        <item x="1447"/>
        <item x="1350"/>
        <item x="2242"/>
        <item x="1899"/>
        <item x="2099"/>
        <item x="2232"/>
        <item x="2018"/>
        <item x="285"/>
        <item x="203"/>
        <item x="655"/>
        <item x="172"/>
        <item x="2095"/>
        <item x="1053"/>
        <item x="289"/>
        <item x="901"/>
        <item x="741"/>
        <item x="56"/>
        <item x="335"/>
        <item x="770"/>
        <item x="753"/>
        <item x="419"/>
        <item x="1866"/>
        <item x="985"/>
        <item x="260"/>
        <item x="2178"/>
        <item x="418"/>
        <item x="1945"/>
        <item x="1813"/>
        <item x="1328"/>
        <item x="651"/>
        <item x="945"/>
        <item x="1448"/>
        <item x="952"/>
        <item x="1598"/>
        <item x="1958"/>
        <item x="123"/>
        <item x="488"/>
        <item x="193"/>
        <item x="932"/>
        <item x="317"/>
        <item x="131"/>
        <item x="1079"/>
        <item x="1664"/>
        <item x="1344"/>
        <item x="2000"/>
        <item x="1632"/>
        <item x="731"/>
        <item x="2153"/>
        <item x="1921"/>
        <item x="1280"/>
        <item x="1991"/>
        <item x="519"/>
        <item x="1900"/>
        <item x="570"/>
        <item x="1662"/>
        <item x="735"/>
        <item x="1200"/>
        <item x="1478"/>
        <item x="1136"/>
        <item x="760"/>
        <item x="2080"/>
        <item x="902"/>
        <item x="1301"/>
        <item x="2002"/>
        <item x="1397"/>
        <item x="1722"/>
        <item x="501"/>
        <item x="1049"/>
        <item x="279"/>
        <item x="361"/>
        <item x="2229"/>
        <item x="1380"/>
        <item x="244"/>
        <item x="522"/>
        <item x="1453"/>
        <item x="1561"/>
        <item x="512"/>
        <item x="1033"/>
        <item x="675"/>
        <item x="1165"/>
        <item x="874"/>
        <item x="1825"/>
        <item x="2050"/>
        <item x="2245"/>
        <item x="1362"/>
        <item x="805"/>
        <item x="717"/>
        <item x="1879"/>
        <item x="2144"/>
        <item x="557"/>
        <item x="237"/>
        <item x="65"/>
        <item x="1207"/>
        <item x="1411"/>
        <item x="2024"/>
        <item x="1609"/>
        <item x="2044"/>
        <item x="751"/>
        <item x="1370"/>
        <item x="583"/>
        <item x="669"/>
        <item x="1701"/>
        <item x="64"/>
        <item x="1071"/>
        <item x="1673"/>
        <item x="1689"/>
        <item x="1352"/>
        <item x="1094"/>
        <item x="1257"/>
        <item x="1614"/>
        <item x="154"/>
        <item x="1626"/>
        <item x="981"/>
        <item x="702"/>
        <item x="743"/>
        <item x="1949"/>
        <item x="1310"/>
        <item x="1817"/>
        <item x="1029"/>
        <item x="2214"/>
        <item x="374"/>
        <item x="1406"/>
        <item x="1"/>
        <item x="476"/>
        <item x="693"/>
        <item x="1231"/>
        <item x="2170"/>
        <item x="1810"/>
        <item x="507"/>
        <item x="1264"/>
        <item x="2014"/>
        <item x="1488"/>
        <item x="57"/>
        <item x="1338"/>
        <item x="1332"/>
        <item x="590"/>
        <item x="2256"/>
        <item x="1075"/>
        <item x="761"/>
        <item x="993"/>
        <item x="1913"/>
        <item x="257"/>
        <item x="62"/>
        <item x="639"/>
        <item x="664"/>
        <item x="453"/>
        <item x="2262"/>
        <item x="1068"/>
        <item x="1467"/>
        <item x="1987"/>
        <item x="1574"/>
        <item x="746"/>
        <item x="1840"/>
        <item x="1256"/>
        <item x="1937"/>
        <item x="820"/>
        <item x="517"/>
        <item x="345"/>
        <item x="1590"/>
        <item x="1776"/>
        <item x="1495"/>
        <item x="1620"/>
        <item x="392"/>
        <item x="432"/>
        <item x="1458"/>
        <item x="370"/>
        <item x="1901"/>
        <item x="296"/>
        <item x="1914"/>
        <item x="1819"/>
        <item x="1415"/>
        <item x="2019"/>
        <item x="1932"/>
        <item x="535"/>
        <item x="882"/>
        <item x="1341"/>
        <item x="793"/>
        <item x="44"/>
        <item x="1800"/>
        <item x="748"/>
        <item x="1201"/>
        <item x="2030"/>
        <item x="1930"/>
        <item x="772"/>
        <item x="1267"/>
        <item x="2087"/>
        <item x="1834"/>
        <item x="2"/>
        <item x="135"/>
        <item x="455"/>
        <item x="1461"/>
        <item x="1063"/>
        <item x="2005"/>
        <item x="1261"/>
        <item x="797"/>
        <item x="334"/>
        <item x="552"/>
        <item x="410"/>
        <item x="1493"/>
        <item x="311"/>
        <item x="813"/>
        <item x="2053"/>
        <item x="755"/>
        <item x="1271"/>
        <item x="229"/>
        <item x="1639"/>
        <item x="1086"/>
        <item x="259"/>
        <item x="221"/>
        <item x="1529"/>
        <item x="1733"/>
        <item x="698"/>
        <item x="956"/>
        <item x="2225"/>
        <item x="1125"/>
        <item x="905"/>
        <item x="1284"/>
        <item x="1765"/>
        <item x="1754"/>
        <item x="313"/>
        <item x="2252"/>
        <item x="127"/>
        <item x="1805"/>
        <item x="1432"/>
        <item x="661"/>
        <item x="1265"/>
        <item x="561"/>
        <item x="1232"/>
        <item x="1148"/>
        <item x="201"/>
        <item x="1072"/>
        <item x="239"/>
        <item x="1290"/>
        <item x="299"/>
        <item x="451"/>
        <item x="2147"/>
        <item x="231"/>
        <item x="1922"/>
        <item x="508"/>
        <item x="2165"/>
        <item x="233"/>
        <item x="606"/>
        <item x="152"/>
        <item x="82"/>
        <item x="917"/>
        <item x="415"/>
        <item x="1703"/>
        <item x="1970"/>
        <item x="1377"/>
        <item x="542"/>
        <item x="1258"/>
        <item x="199"/>
        <item x="1667"/>
        <item x="626"/>
        <item x="4"/>
        <item x="28"/>
        <item x="2090"/>
        <item x="803"/>
        <item x="1084"/>
        <item x="1203"/>
        <item x="266"/>
        <item x="2261"/>
        <item x="1076"/>
        <item x="973"/>
        <item x="1890"/>
        <item x="2007"/>
        <item x="1287"/>
        <item x="1650"/>
        <item x="1612"/>
        <item x="829"/>
        <item x="586"/>
        <item x="950"/>
        <item x="1245"/>
        <item x="648"/>
        <item x="40"/>
        <item x="2148"/>
        <item x="191"/>
        <item x="912"/>
        <item x="795"/>
        <item x="482"/>
        <item x="595"/>
        <item x="2238"/>
        <item x="130"/>
        <item x="1180"/>
        <item x="68"/>
        <item x="1947"/>
        <item x="1306"/>
        <item x="1392"/>
        <item x="794"/>
        <item x="358"/>
        <item x="850"/>
        <item x="2196"/>
        <item x="1498"/>
        <item x="2138"/>
        <item x="395"/>
        <item x="1562"/>
        <item x="584"/>
        <item x="1827"/>
        <item x="2140"/>
        <item x="665"/>
        <item x="241"/>
        <item x="1300"/>
        <item x="1481"/>
        <item x="1274"/>
        <item x="1657"/>
        <item x="1476"/>
        <item x="834"/>
        <item x="1622"/>
        <item x="387"/>
        <item x="1175"/>
        <item x="668"/>
        <item x="1793"/>
        <item x="290"/>
        <item x="1243"/>
        <item x="1869"/>
        <item x="629"/>
        <item x="1946"/>
        <item x="2131"/>
        <item x="261"/>
        <item x="1898"/>
        <item x="195"/>
        <item x="324"/>
        <item x="687"/>
        <item x="1333"/>
        <item x="505"/>
        <item x="839"/>
        <item x="1638"/>
        <item x="861"/>
        <item x="1360"/>
        <item x="1191"/>
        <item x="1579"/>
        <item x="292"/>
        <item x="1696"/>
        <item x="1006"/>
        <item x="160"/>
        <item x="459"/>
        <item x="633"/>
        <item x="1043"/>
        <item x="1542"/>
        <item x="1974"/>
        <item x="1085"/>
        <item x="1394"/>
        <item x="111"/>
        <item x="367"/>
        <item x="209"/>
        <item x="548"/>
        <item x="1746"/>
        <item x="1485"/>
        <item x="1973"/>
        <item x="859"/>
        <item x="1069"/>
        <item x="1788"/>
        <item x="1021"/>
        <item x="1832"/>
        <item x="1651"/>
        <item x="1842"/>
        <item x="1471"/>
        <item x="485"/>
        <item x="263"/>
        <item x="2046"/>
        <item x="1412"/>
        <item x="877"/>
        <item x="2027"/>
        <item x="2265"/>
        <item x="1435"/>
        <item x="763"/>
        <item x="1552"/>
        <item x="1671"/>
        <item x="689"/>
        <item x="2025"/>
        <item x="624"/>
        <item x="1484"/>
        <item x="2062"/>
        <item x="268"/>
        <item x="1699"/>
        <item x="327"/>
        <item x="1444"/>
        <item x="1925"/>
        <item x="1926"/>
        <item x="1345"/>
        <item x="1395"/>
        <item x="509"/>
        <item x="1219"/>
        <item x="1919"/>
        <item x="72"/>
        <item x="1774"/>
        <item x="399"/>
        <item x="737"/>
        <item x="1181"/>
        <item x="1516"/>
        <item x="1916"/>
        <item x="1860"/>
        <item x="1870"/>
        <item x="1904"/>
        <item x="559"/>
        <item x="1778"/>
        <item x="1742"/>
        <item x="2219"/>
        <item x="6"/>
        <item x="1587"/>
        <item x="614"/>
        <item x="837"/>
        <item x="1806"/>
        <item x="492"/>
        <item x="2102"/>
        <item x="707"/>
        <item x="447"/>
        <item x="739"/>
        <item x="427"/>
        <item x="1244"/>
        <item x="1975"/>
        <item x="17"/>
        <item x="167"/>
        <item x="671"/>
        <item x="885"/>
        <item x="798"/>
        <item x="710"/>
        <item x="1372"/>
        <item x="1195"/>
        <item x="143"/>
        <item x="1878"/>
        <item x="1038"/>
        <item x="1874"/>
        <item x="1691"/>
        <item x="408"/>
        <item x="1726"/>
        <item x="1095"/>
        <item x="2205"/>
        <item x="1809"/>
        <item x="880"/>
        <item x="1087"/>
        <item x="534"/>
        <item x="1821"/>
        <item x="653"/>
        <item x="1031"/>
        <item x="1578"/>
        <item x="133"/>
        <item x="1434"/>
        <item x="1777"/>
        <item x="1606"/>
        <item x="589"/>
        <item x="75"/>
        <item x="278"/>
        <item x="619"/>
        <item x="1152"/>
        <item x="2032"/>
        <item x="1868"/>
        <item x="1278"/>
        <item x="1569"/>
        <item x="922"/>
        <item x="426"/>
        <item x="262"/>
        <item x="849"/>
        <item x="898"/>
        <item x="1602"/>
        <item x="1780"/>
        <item x="2107"/>
        <item x="52"/>
        <item x="1171"/>
        <item x="2079"/>
        <item x="2199"/>
        <item x="774"/>
        <item x="894"/>
        <item x="2085"/>
        <item x="721"/>
        <item x="843"/>
        <item x="102"/>
        <item x="141"/>
        <item x="1355"/>
        <item x="92"/>
        <item x="235"/>
        <item x="2072"/>
        <item x="1170"/>
        <item x="921"/>
        <item x="2227"/>
        <item x="171"/>
        <item x="705"/>
        <item x="1135"/>
        <item x="1983"/>
        <item x="2122"/>
        <item x="1887"/>
        <item x="1782"/>
        <item x="440"/>
        <item x="228"/>
        <item x="363"/>
        <item x="461"/>
        <item x="659"/>
        <item x="1446"/>
        <item x="60"/>
        <item x="1939"/>
        <item x="1656"/>
        <item x="1169"/>
        <item x="1456"/>
        <item x="236"/>
        <item x="1820"/>
        <item x="211"/>
        <item x="2191"/>
        <item x="911"/>
        <item x="609"/>
        <item x="265"/>
        <item x="58"/>
        <item x="1349"/>
        <item x="158"/>
        <item x="119"/>
        <item x="1176"/>
        <item x="2159"/>
        <item x="197"/>
        <item x="899"/>
        <item x="71"/>
        <item x="93"/>
        <item x="1630"/>
        <item x="2188"/>
        <item x="1058"/>
        <item x="818"/>
        <item x="1327"/>
        <item x="531"/>
        <item x="2012"/>
        <item x="436"/>
        <item x="342"/>
        <item x="1005"/>
        <item x="752"/>
        <item x="546"/>
        <item x="1979"/>
        <item x="2067"/>
        <item x="2004"/>
        <item x="449"/>
        <item x="348"/>
        <item x="354"/>
        <item x="2031"/>
        <item x="1621"/>
        <item x="391"/>
        <item x="1586"/>
        <item x="576"/>
        <item x="1532"/>
        <item x="2218"/>
        <item x="1512"/>
        <item x="2098"/>
        <item x="1419"/>
        <item x="310"/>
        <item x="122"/>
        <item x="283"/>
        <item x="47"/>
        <item x="1636"/>
        <item x="2105"/>
        <item x="1404"/>
        <item x="2074"/>
        <item x="811"/>
        <item x="1283"/>
        <item x="1248"/>
        <item x="1204"/>
        <item x="165"/>
        <item x="1037"/>
        <item x="1615"/>
        <item x="1623"/>
        <item x="2269"/>
        <item x="2251"/>
        <item x="1829"/>
        <item x="394"/>
        <item x="2223"/>
        <item x="1599"/>
        <item x="2185"/>
        <item x="1687"/>
        <item x="1462"/>
        <item x="1317"/>
        <item x="315"/>
        <item x="1098"/>
        <item x="1972"/>
        <item x="957"/>
        <item x="650"/>
        <item x="597"/>
        <item x="1903"/>
        <item x="101"/>
        <item x="2136"/>
        <item x="1011"/>
        <item x="1653"/>
        <item x="1128"/>
        <item x="185"/>
        <item x="1382"/>
        <item x="1787"/>
        <item x="711"/>
        <item x="166"/>
        <item x="1277"/>
        <item x="970"/>
        <item x="680"/>
        <item x="232"/>
        <item x="2022"/>
        <item x="198"/>
        <item x="112"/>
        <item x="1648"/>
        <item x="2082"/>
        <item x="938"/>
        <item x="564"/>
        <item x="1558"/>
        <item x="1786"/>
        <item x="1044"/>
        <item x="622"/>
        <item x="1897"/>
        <item x="1912"/>
        <item x="605"/>
        <item x="2240"/>
        <item x="115"/>
        <item x="2049"/>
        <item x="1273"/>
        <item x="2047"/>
        <item x="782"/>
        <item x="2246"/>
        <item x="2132"/>
        <item x="433"/>
        <item x="1538"/>
        <item x="271"/>
        <item x="464"/>
        <item x="1694"/>
        <item x="1329"/>
        <item x="1009"/>
        <item x="1721"/>
        <item x="667"/>
        <item x="178"/>
        <item x="801"/>
        <item x="1883"/>
        <item x="1385"/>
        <item x="1014"/>
        <item x="712"/>
        <item x="1190"/>
        <item x="431"/>
        <item x="2068"/>
        <item x="2208"/>
        <item x="1381"/>
        <item x="2143"/>
        <item x="722"/>
        <item x="24"/>
        <item x="61"/>
        <item x="1164"/>
        <item x="1408"/>
        <item x="713"/>
        <item x="514"/>
        <item x="470"/>
        <item x="1740"/>
        <item x="1741"/>
        <item x="168"/>
        <item x="1057"/>
        <item x="59"/>
        <item x="1035"/>
        <item x="646"/>
        <item x="1531"/>
        <item x="1781"/>
        <item x="867"/>
        <item x="1760"/>
        <item x="479"/>
        <item x="224"/>
        <item x="1212"/>
        <item x="48"/>
        <item x="282"/>
        <item x="302"/>
        <item x="1678"/>
        <item x="694"/>
        <item x="1469"/>
        <item x="2126"/>
        <item x="959"/>
        <item x="662"/>
        <item x="666"/>
        <item x="826"/>
        <item x="2078"/>
        <item x="2266"/>
        <item x="16"/>
        <item x="78"/>
        <item x="163"/>
        <item x="1417"/>
        <item x="775"/>
        <item x="1146"/>
        <item x="1045"/>
        <item x="437"/>
        <item x="730"/>
        <item x="1451"/>
        <item x="481"/>
        <item x="1907"/>
        <item x="98"/>
        <item x="996"/>
        <item x="2091"/>
        <item x="1631"/>
        <item x="939"/>
        <item x="1101"/>
        <item x="29"/>
        <item x="301"/>
        <item x="1482"/>
        <item x="1835"/>
        <item x="656"/>
        <item x="1906"/>
        <item x="658"/>
        <item x="846"/>
        <item x="635"/>
        <item x="910"/>
        <item x="1358"/>
        <item x="1977"/>
        <item x="1938"/>
        <item x="701"/>
        <item x="1943"/>
        <item x="1266"/>
        <item x="2139"/>
        <item x="620"/>
        <item x="202"/>
        <item x="346"/>
        <item x="1748"/>
        <item x="906"/>
        <item x="205"/>
        <item x="1527"/>
        <item x="896"/>
        <item x="238"/>
        <item x="1147"/>
        <item x="1016"/>
        <item x="1619"/>
        <item x="2263"/>
        <item x="1457"/>
        <item x="1104"/>
        <item x="603"/>
        <item x="1198"/>
        <item x="1751"/>
        <item x="1828"/>
        <item x="845"/>
        <item x="469"/>
        <item x="2187"/>
        <item x="1367"/>
        <item x="587"/>
        <item x="254"/>
        <item x="1078"/>
        <item x="80"/>
        <item x="2130"/>
        <item x="670"/>
        <item x="1097"/>
        <item x="933"/>
        <item x="1767"/>
        <item x="223"/>
        <item x="1463"/>
        <item x="1519"/>
        <item x="903"/>
        <item x="1520"/>
        <item x="1405"/>
        <item x="170"/>
        <item x="1521"/>
        <item x="879"/>
        <item x="2220"/>
        <item x="654"/>
        <item x="79"/>
        <item x="672"/>
        <item x="951"/>
        <item x="518"/>
        <item x="1556"/>
        <item x="1304"/>
        <item x="1157"/>
        <item x="1356"/>
        <item x="1262"/>
        <item x="1935"/>
        <item x="984"/>
        <item x="192"/>
        <item x="36"/>
        <item x="523"/>
        <item x="245"/>
        <item x="1734"/>
        <item x="2160"/>
        <item x="1193"/>
        <item x="1964"/>
        <item x="73"/>
        <item x="0"/>
        <item x="1660"/>
        <item x="1080"/>
        <item x="1028"/>
        <item x="1259"/>
        <item x="2212"/>
        <item x="1920"/>
        <item x="1073"/>
        <item x="1698"/>
        <item x="1895"/>
        <item x="1178"/>
        <item x="1440"/>
        <item x="1325"/>
        <item x="2137"/>
        <item x="720"/>
        <item x="1608"/>
        <item x="842"/>
        <item x="1884"/>
        <item x="978"/>
        <item x="1908"/>
        <item x="46"/>
        <item x="50"/>
        <item x="1738"/>
        <item x="2101"/>
        <item x="1847"/>
        <item x="134"/>
        <item x="422"/>
        <item x="1114"/>
        <item x="1122"/>
        <item x="1613"/>
        <item x="497"/>
        <item x="581"/>
        <item x="1978"/>
        <item x="889"/>
        <item x="1506"/>
        <item x="1454"/>
        <item x="1403"/>
        <item x="2239"/>
        <item x="1668"/>
        <item x="2094"/>
        <item x="275"/>
        <item x="593"/>
        <item x="936"/>
        <item x="1268"/>
        <item x="1379"/>
        <item x="383"/>
        <item x="1948"/>
        <item x="2015"/>
        <item x="1773"/>
        <item x="2259"/>
        <item x="709"/>
        <item x="1523"/>
        <item x="2247"/>
        <item x="601"/>
        <item x="270"/>
        <item x="175"/>
        <item x="1517"/>
        <item x="1240"/>
        <item x="822"/>
        <item x="1091"/>
        <item x="1413"/>
        <item x="2020"/>
        <item x="2154"/>
        <item x="1465"/>
        <item x="1524"/>
        <item x="678"/>
        <item x="1239"/>
        <item x="621"/>
        <item x="1858"/>
        <item x="1202"/>
        <item x="1837"/>
        <item x="1511"/>
        <item x="1544"/>
        <item x="825"/>
        <item x="1875"/>
        <item x="35"/>
        <item x="2048"/>
        <item x="83"/>
        <item x="1177"/>
        <item x="1951"/>
        <item x="1263"/>
        <item x="2056"/>
        <item x="1315"/>
        <item x="2097"/>
        <item x="1661"/>
        <item x="1059"/>
        <item x="1530"/>
        <item x="1665"/>
        <item x="1573"/>
        <item x="41"/>
        <item x="1566"/>
        <item x="1216"/>
        <item x="174"/>
        <item x="634"/>
        <item x="1422"/>
        <item x="2189"/>
        <item x="1605"/>
        <item x="105"/>
        <item x="1320"/>
        <item x="1246"/>
        <item x="1876"/>
        <item x="1833"/>
        <item x="1505"/>
        <item x="1285"/>
        <item x="1479"/>
        <item x="2161"/>
        <item x="980"/>
        <item x="2045"/>
        <item x="1533"/>
        <item x="789"/>
        <item x="891"/>
        <item x="663"/>
        <item x="1575"/>
        <item x="1116"/>
        <item x="949"/>
        <item x="1980"/>
        <item x="1816"/>
        <item x="1771"/>
        <item x="814"/>
        <item x="1669"/>
        <item x="1635"/>
        <item x="413"/>
        <item x="1889"/>
        <item x="657"/>
        <item x="2180"/>
        <item x="660"/>
        <item x="96"/>
        <item x="591"/>
        <item x="968"/>
        <item x="726"/>
        <item x="692"/>
        <item x="1775"/>
        <item x="1984"/>
        <item x="473"/>
        <item x="1321"/>
        <item x="1132"/>
        <item x="854"/>
        <item x="407"/>
        <item x="1944"/>
        <item x="676"/>
        <item x="1770"/>
        <item x="2260"/>
        <item x="1117"/>
        <item x="925"/>
        <item x="870"/>
        <item x="960"/>
        <item x="1928"/>
        <item x="355"/>
        <item x="2193"/>
        <item x="1426"/>
        <item x="1065"/>
        <item x="872"/>
        <item x="618"/>
        <item x="1105"/>
        <item x="799"/>
        <item x="155"/>
        <item x="527"/>
        <item x="88"/>
        <item x="1867"/>
        <item x="1581"/>
        <item x="1831"/>
        <item x="329"/>
        <item x="884"/>
        <item x="915"/>
        <item x="1339"/>
        <item x="2093"/>
        <item x="1326"/>
        <item x="600"/>
        <item x="682"/>
        <item x="347"/>
        <item x="974"/>
        <item x="2057"/>
        <item x="1336"/>
        <item x="533"/>
        <item x="1723"/>
        <item x="1470"/>
        <item x="2222"/>
        <item x="1514"/>
        <item x="806"/>
        <item x="467"/>
        <item x="1369"/>
        <item x="1197"/>
        <item x="1850"/>
        <item x="515"/>
        <item x="1705"/>
        <item x="1430"/>
        <item x="1427"/>
        <item x="1490"/>
        <item x="643"/>
        <item x="1791"/>
        <item x="1891"/>
        <item x="764"/>
        <item x="150"/>
        <item x="23"/>
        <item x="1716"/>
        <item x="1230"/>
        <item x="1399"/>
        <item x="332"/>
        <item x="1596"/>
        <item x="1772"/>
        <item x="246"/>
        <item x="1499"/>
        <item x="502"/>
        <item x="322"/>
        <item x="607"/>
        <item x="89"/>
        <item x="1681"/>
        <item x="928"/>
        <item x="356"/>
        <item x="69"/>
        <item x="786"/>
        <item x="2179"/>
        <item x="373"/>
        <item x="393"/>
        <item x="971"/>
        <item x="1737"/>
        <item x="366"/>
        <item x="1607"/>
        <item x="1589"/>
        <item x="1715"/>
        <item x="368"/>
        <item x="2255"/>
        <item x="1580"/>
        <item x="1235"/>
        <item x="979"/>
        <item x="777"/>
        <item x="833"/>
        <item x="2168"/>
        <item x="832"/>
        <item x="1693"/>
        <item x="1909"/>
        <item x="510"/>
        <item x="12"/>
        <item x="550"/>
        <item x="420"/>
        <item x="556"/>
        <item x="2169"/>
        <item x="384"/>
        <item x="871"/>
        <item x="1409"/>
        <item x="1654"/>
        <item x="2231"/>
        <item x="144"/>
        <item x="1189"/>
        <item x="1019"/>
        <item x="2175"/>
        <item x="1150"/>
        <item x="326"/>
        <item x="2192"/>
        <item x="25"/>
        <item x="188"/>
        <item x="988"/>
        <item x="1911"/>
        <item x="338"/>
        <item x="113"/>
        <item x="1848"/>
        <item x="186"/>
        <item x="1704"/>
        <item x="732"/>
        <item x="468"/>
        <item x="1464"/>
        <item x="2145"/>
        <item x="1022"/>
        <item x="1838"/>
        <item x="529"/>
        <item x="84"/>
        <item x="1048"/>
        <item x="316"/>
        <item x="1680"/>
        <item x="448"/>
        <item x="1260"/>
        <item x="1298"/>
        <item x="2069"/>
        <item x="1625"/>
        <item x="1525"/>
        <item x="1683"/>
        <item x="2026"/>
        <item x="2210"/>
        <item x="728"/>
        <item x="305"/>
        <item x="1540"/>
        <item x="681"/>
        <item x="1743"/>
        <item x="30"/>
        <item x="15"/>
        <item x="1224"/>
        <item x="2250"/>
        <item x="575"/>
        <item x="1354"/>
        <item x="1915"/>
        <item x="596"/>
        <item x="18"/>
        <item x="511"/>
        <item x="1597"/>
        <item x="792"/>
        <item x="934"/>
        <item x="320"/>
        <item x="1885"/>
        <item x="1547"/>
        <item x="1491"/>
        <item x="2254"/>
        <item x="745"/>
        <item x="975"/>
        <item x="1445"/>
        <item x="1335"/>
        <item x="771"/>
        <item x="927"/>
        <item x="1036"/>
        <item x="256"/>
        <item x="1425"/>
        <item x="1565"/>
        <item x="2243"/>
        <item x="1054"/>
        <item x="1460"/>
        <item x="340"/>
        <item x="695"/>
        <item x="1674"/>
        <item x="987"/>
        <item x="1205"/>
        <item x="1757"/>
        <item x="685"/>
        <item x="2112"/>
        <item x="22"/>
        <item x="491"/>
        <item x="1546"/>
        <item x="1229"/>
        <item x="1393"/>
        <item x="314"/>
        <item x="1364"/>
        <item x="768"/>
        <item x="516"/>
        <item x="343"/>
        <item x="1714"/>
        <item x="189"/>
        <item x="1706"/>
        <item x="2100"/>
        <item x="756"/>
        <item x="1346"/>
        <item x="2198"/>
        <item x="1108"/>
        <item x="1292"/>
        <item x="364"/>
        <item x="1792"/>
        <item x="1486"/>
        <item x="405"/>
        <item x="365"/>
        <item x="1042"/>
        <item x="2151"/>
        <item x="1864"/>
        <item x="1768"/>
        <item x="767"/>
        <item x="2096"/>
        <item x="381"/>
        <item x="1591"/>
        <item x="1388"/>
        <item x="924"/>
        <item x="414"/>
        <item x="982"/>
        <item x="780"/>
        <item x="1769"/>
        <item x="2065"/>
        <item x="2052"/>
        <item x="642"/>
        <item x="14"/>
        <item x="2042"/>
        <item x="344"/>
        <item x="969"/>
        <item x="2125"/>
        <item x="2172"/>
        <item x="2023"/>
        <item x="350"/>
        <item x="863"/>
        <item x="2127"/>
        <item x="11"/>
        <item x="1183"/>
        <item x="1184"/>
        <item x="2162"/>
        <item x="769"/>
        <item x="1024"/>
        <item x="715"/>
        <item x="638"/>
        <item x="1110"/>
        <item x="371"/>
        <item x="1407"/>
        <item t="default"/>
      </items>
    </pivotField>
    <pivotField showAll="0">
      <items count="2089">
        <item x="1057"/>
        <item x="143"/>
        <item x="609"/>
        <item x="1494"/>
        <item x="1955"/>
        <item x="960"/>
        <item x="1561"/>
        <item x="1715"/>
        <item x="2048"/>
        <item x="449"/>
        <item x="206"/>
        <item x="1296"/>
        <item x="1239"/>
        <item x="1539"/>
        <item x="813"/>
        <item x="220"/>
        <item x="513"/>
        <item x="1699"/>
        <item x="1581"/>
        <item x="822"/>
        <item x="1535"/>
        <item x="1331"/>
        <item x="268"/>
        <item x="959"/>
        <item x="1971"/>
        <item x="1881"/>
        <item x="1233"/>
        <item x="1978"/>
        <item x="747"/>
        <item x="432"/>
        <item x="390"/>
        <item x="1052"/>
        <item x="772"/>
        <item x="1394"/>
        <item x="1848"/>
        <item x="791"/>
        <item x="10"/>
        <item x="515"/>
        <item x="1687"/>
        <item x="1905"/>
        <item x="321"/>
        <item x="1670"/>
        <item x="103"/>
        <item x="136"/>
        <item x="1106"/>
        <item x="703"/>
        <item x="1285"/>
        <item x="758"/>
        <item x="534"/>
        <item x="663"/>
        <item x="679"/>
        <item x="1462"/>
        <item x="387"/>
        <item x="1882"/>
        <item x="1164"/>
        <item x="1847"/>
        <item x="1414"/>
        <item x="488"/>
        <item x="1820"/>
        <item x="396"/>
        <item x="2013"/>
        <item x="1532"/>
        <item x="202"/>
        <item x="2060"/>
        <item x="339"/>
        <item x="423"/>
        <item x="1915"/>
        <item x="1459"/>
        <item x="2050"/>
        <item x="481"/>
        <item x="1680"/>
        <item x="1500"/>
        <item x="1718"/>
        <item x="440"/>
        <item x="911"/>
        <item x="1390"/>
        <item x="1665"/>
        <item x="1952"/>
        <item x="7"/>
        <item x="1391"/>
        <item x="393"/>
        <item x="1246"/>
        <item x="213"/>
        <item x="967"/>
        <item x="1514"/>
        <item x="1595"/>
        <item x="85"/>
        <item x="90"/>
        <item x="673"/>
        <item x="119"/>
        <item x="127"/>
        <item x="93"/>
        <item x="546"/>
        <item x="2005"/>
        <item x="1410"/>
        <item x="974"/>
        <item x="1948"/>
        <item x="331"/>
        <item x="20"/>
        <item x="508"/>
        <item x="417"/>
        <item x="250"/>
        <item x="1188"/>
        <item x="1192"/>
        <item x="1191"/>
        <item x="1265"/>
        <item x="1977"/>
        <item x="1389"/>
        <item x="834"/>
        <item x="1860"/>
        <item x="470"/>
        <item x="2007"/>
        <item x="1536"/>
        <item x="9"/>
        <item x="759"/>
        <item x="881"/>
        <item x="2022"/>
        <item x="1442"/>
        <item x="1733"/>
        <item x="1693"/>
        <item x="1906"/>
        <item x="300"/>
        <item x="1304"/>
        <item x="1111"/>
        <item x="826"/>
        <item x="659"/>
        <item x="1960"/>
        <item x="1572"/>
        <item x="1765"/>
        <item x="983"/>
        <item x="102"/>
        <item x="5"/>
        <item x="1194"/>
        <item x="958"/>
        <item x="1959"/>
        <item x="444"/>
        <item x="1409"/>
        <item x="188"/>
        <item x="1981"/>
        <item x="951"/>
        <item x="1489"/>
        <item x="1725"/>
        <item x="1586"/>
        <item x="930"/>
        <item x="32"/>
        <item x="1232"/>
        <item x="1853"/>
        <item x="139"/>
        <item x="1741"/>
        <item x="158"/>
        <item x="1672"/>
        <item x="878"/>
        <item x="1450"/>
        <item x="1824"/>
        <item x="1954"/>
        <item x="1917"/>
        <item x="67"/>
        <item x="846"/>
        <item x="401"/>
        <item x="1473"/>
        <item x="1014"/>
        <item x="204"/>
        <item x="678"/>
        <item x="1177"/>
        <item x="1549"/>
        <item x="874"/>
        <item x="1132"/>
        <item x="1016"/>
        <item x="786"/>
        <item x="278"/>
        <item x="1626"/>
        <item x="1900"/>
        <item x="551"/>
        <item x="285"/>
        <item x="1413"/>
        <item x="375"/>
        <item x="284"/>
        <item x="447"/>
        <item x="575"/>
        <item x="722"/>
        <item x="1235"/>
        <item x="294"/>
        <item x="888"/>
        <item x="173"/>
        <item x="2025"/>
        <item x="474"/>
        <item x="1299"/>
        <item x="1660"/>
        <item x="556"/>
        <item x="1124"/>
        <item x="1849"/>
        <item x="1678"/>
        <item x="2027"/>
        <item x="1876"/>
        <item x="1717"/>
        <item x="1446"/>
        <item x="55"/>
        <item x="1710"/>
        <item x="671"/>
        <item x="1998"/>
        <item x="1152"/>
        <item x="961"/>
        <item x="1502"/>
        <item x="1618"/>
        <item x="1922"/>
        <item x="1802"/>
        <item x="512"/>
        <item x="848"/>
        <item x="1731"/>
        <item x="2018"/>
        <item x="606"/>
        <item x="1435"/>
        <item x="1754"/>
        <item x="614"/>
        <item x="414"/>
        <item x="1376"/>
        <item x="295"/>
        <item x="955"/>
        <item x="208"/>
        <item x="320"/>
        <item x="318"/>
        <item x="1417"/>
        <item x="690"/>
        <item x="1704"/>
        <item x="49"/>
        <item x="1740"/>
        <item x="779"/>
        <item x="1671"/>
        <item x="1844"/>
        <item x="1084"/>
        <item x="1674"/>
        <item x="211"/>
        <item x="1503"/>
        <item x="990"/>
        <item x="608"/>
        <item x="1371"/>
        <item x="1817"/>
        <item x="1010"/>
        <item x="807"/>
        <item x="1921"/>
        <item x="2053"/>
        <item x="485"/>
        <item x="1788"/>
        <item x="1578"/>
        <item x="706"/>
        <item x="625"/>
        <item x="406"/>
        <item x="368"/>
        <item x="1930"/>
        <item x="1117"/>
        <item x="594"/>
        <item x="1691"/>
        <item x="1071"/>
        <item x="1659"/>
        <item x="37"/>
        <item x="685"/>
        <item x="418"/>
        <item x="1193"/>
        <item x="431"/>
        <item x="298"/>
        <item x="894"/>
        <item x="289"/>
        <item x="753"/>
        <item x="830"/>
        <item x="1713"/>
        <item x="244"/>
        <item x="900"/>
        <item x="1243"/>
        <item x="1899"/>
        <item x="596"/>
        <item x="1478"/>
        <item x="112"/>
        <item x="114"/>
        <item x="1477"/>
        <item x="987"/>
        <item x="583"/>
        <item x="84"/>
        <item x="752"/>
        <item x="1813"/>
        <item x="266"/>
        <item x="1095"/>
        <item x="1690"/>
        <item x="627"/>
        <item x="1908"/>
        <item x="210"/>
        <item x="1077"/>
        <item x="157"/>
        <item x="1327"/>
        <item x="149"/>
        <item x="1112"/>
        <item x="832"/>
        <item x="2036"/>
        <item x="1903"/>
        <item x="66"/>
        <item x="541"/>
        <item x="2076"/>
        <item x="661"/>
        <item x="1943"/>
        <item x="2063"/>
        <item x="802"/>
        <item x="1666"/>
        <item x="851"/>
        <item x="777"/>
        <item x="1467"/>
        <item x="98"/>
        <item x="235"/>
        <item x="74"/>
        <item x="884"/>
        <item x="1425"/>
        <item x="1292"/>
        <item x="1661"/>
        <item x="1001"/>
        <item x="1259"/>
        <item x="922"/>
        <item x="1627"/>
        <item x="428"/>
        <item x="1247"/>
        <item x="734"/>
        <item x="1605"/>
        <item x="1609"/>
        <item x="1745"/>
        <item x="1573"/>
        <item x="1226"/>
        <item x="615"/>
        <item x="366"/>
        <item x="1372"/>
        <item x="1384"/>
        <item x="343"/>
        <item x="1350"/>
        <item x="1991"/>
        <item x="1169"/>
        <item x="1771"/>
        <item x="1493"/>
        <item x="1108"/>
        <item x="1171"/>
        <item x="592"/>
        <item x="1592"/>
        <item x="1154"/>
        <item x="277"/>
        <item x="450"/>
        <item x="841"/>
        <item x="964"/>
        <item x="824"/>
        <item x="1040"/>
        <item x="1673"/>
        <item x="1784"/>
        <item x="39"/>
        <item x="1053"/>
        <item x="555"/>
        <item x="873"/>
        <item x="327"/>
        <item x="653"/>
        <item x="1792"/>
        <item x="1608"/>
        <item x="580"/>
        <item x="727"/>
        <item x="1373"/>
        <item x="1330"/>
        <item x="1533"/>
        <item x="1495"/>
        <item x="895"/>
        <item x="359"/>
        <item x="407"/>
        <item x="1086"/>
        <item x="1814"/>
        <item x="783"/>
        <item x="163"/>
        <item x="537"/>
        <item x="704"/>
        <item x="840"/>
        <item x="279"/>
        <item x="1969"/>
        <item x="259"/>
        <item x="154"/>
        <item x="2069"/>
        <item x="1275"/>
        <item x="1018"/>
        <item x="240"/>
        <item x="770"/>
        <item x="795"/>
        <item x="1163"/>
        <item x="122"/>
        <item x="1965"/>
        <item x="311"/>
        <item x="1913"/>
        <item x="1126"/>
        <item x="755"/>
        <item x="1826"/>
        <item x="852"/>
        <item x="272"/>
        <item x="1157"/>
        <item x="1230"/>
        <item x="438"/>
        <item x="784"/>
        <item x="821"/>
        <item x="1859"/>
        <item x="730"/>
        <item x="1638"/>
        <item x="1612"/>
        <item x="33"/>
        <item x="1821"/>
        <item x="200"/>
        <item x="2032"/>
        <item x="1553"/>
        <item x="1089"/>
        <item x="1997"/>
        <item x="1846"/>
        <item x="1062"/>
        <item x="1545"/>
        <item x="814"/>
        <item x="1684"/>
        <item x="1984"/>
        <item x="619"/>
        <item x="1422"/>
        <item x="106"/>
        <item x="458"/>
        <item x="1632"/>
        <item x="1392"/>
        <item x="2040"/>
        <item x="1351"/>
        <item x="776"/>
        <item x="718"/>
        <item x="243"/>
        <item x="1464"/>
        <item x="1601"/>
        <item x="1863"/>
        <item x="1165"/>
        <item x="1366"/>
        <item x="1845"/>
        <item x="1067"/>
        <item x="2077"/>
        <item x="215"/>
        <item x="236"/>
        <item x="1005"/>
        <item x="579"/>
        <item x="1726"/>
        <item x="130"/>
        <item x="1050"/>
        <item x="1329"/>
        <item x="1850"/>
        <item x="853"/>
        <item x="996"/>
        <item x="989"/>
        <item x="3"/>
        <item x="2008"/>
        <item x="798"/>
        <item x="453"/>
        <item x="1588"/>
        <item x="1474"/>
        <item x="347"/>
        <item x="378"/>
        <item x="559"/>
        <item x="700"/>
        <item x="1183"/>
        <item x="984"/>
        <item x="288"/>
        <item x="1926"/>
        <item x="595"/>
        <item x="1416"/>
        <item x="1785"/>
        <item x="1531"/>
        <item x="402"/>
        <item x="562"/>
        <item x="1732"/>
        <item x="419"/>
        <item x="1794"/>
        <item x="1594"/>
        <item x="1440"/>
        <item x="350"/>
        <item x="80"/>
        <item x="282"/>
        <item x="1364"/>
        <item x="530"/>
        <item x="655"/>
        <item x="391"/>
        <item x="931"/>
        <item x="726"/>
        <item x="1639"/>
        <item x="509"/>
        <item x="1576"/>
        <item x="116"/>
        <item x="883"/>
        <item x="744"/>
        <item x="1742"/>
        <item x="1182"/>
        <item x="929"/>
        <item x="134"/>
        <item x="1842"/>
        <item x="1749"/>
        <item x="1453"/>
        <item x="1100"/>
        <item x="2085"/>
        <item x="153"/>
        <item x="782"/>
        <item x="1835"/>
        <item x="323"/>
        <item x="1209"/>
        <item x="927"/>
        <item x="207"/>
        <item x="1947"/>
        <item x="2068"/>
        <item x="913"/>
        <item x="524"/>
        <item x="1534"/>
        <item x="1142"/>
        <item x="1249"/>
        <item x="1280"/>
        <item x="605"/>
        <item x="818"/>
        <item x="34"/>
        <item x="1735"/>
        <item x="362"/>
        <item x="1170"/>
        <item x="794"/>
        <item x="156"/>
        <item x="1288"/>
        <item x="1940"/>
        <item x="618"/>
        <item x="1102"/>
        <item x="1399"/>
        <item x="1130"/>
        <item x="1466"/>
        <item x="532"/>
        <item x="467"/>
        <item x="1456"/>
        <item x="962"/>
        <item x="2028"/>
        <item x="1213"/>
        <item x="1009"/>
        <item x="936"/>
        <item x="957"/>
        <item x="1688"/>
        <item x="1190"/>
        <item x="677"/>
        <item x="123"/>
        <item x="1002"/>
        <item x="1168"/>
        <item x="1778"/>
        <item x="167"/>
        <item x="746"/>
        <item x="698"/>
        <item x="1529"/>
        <item x="1097"/>
        <item x="717"/>
        <item x="198"/>
        <item x="1136"/>
        <item x="1238"/>
        <item x="2041"/>
        <item x="543"/>
        <item x="1088"/>
        <item x="713"/>
        <item x="1085"/>
        <item x="1161"/>
        <item x="1039"/>
        <item x="241"/>
        <item x="1138"/>
        <item x="1800"/>
        <item x="1823"/>
        <item x="349"/>
        <item x="1564"/>
        <item x="839"/>
        <item x="1454"/>
        <item x="601"/>
        <item x="977"/>
        <item x="367"/>
        <item x="670"/>
        <item x="1606"/>
        <item x="751"/>
        <item x="1099"/>
        <item x="1987"/>
        <item x="309"/>
        <item x="997"/>
        <item x="520"/>
        <item x="1107"/>
        <item x="145"/>
        <item x="1801"/>
        <item x="510"/>
        <item x="459"/>
        <item x="521"/>
        <item x="442"/>
        <item x="1006"/>
        <item x="561"/>
        <item x="27"/>
        <item x="1151"/>
        <item x="107"/>
        <item x="1956"/>
        <item x="38"/>
        <item x="1041"/>
        <item x="1896"/>
        <item x="1877"/>
        <item x="891"/>
        <item x="245"/>
        <item x="479"/>
        <item x="774"/>
        <item x="1316"/>
        <item x="665"/>
        <item x="70"/>
        <item x="505"/>
        <item x="1556"/>
        <item x="1883"/>
        <item x="946"/>
        <item x="261"/>
        <item x="1208"/>
        <item x="1059"/>
        <item x="2023"/>
        <item x="1683"/>
        <item x="1460"/>
        <item x="176"/>
        <item x="768"/>
        <item x="1251"/>
        <item x="554"/>
        <item x="1856"/>
        <item x="352"/>
        <item x="855"/>
        <item x="1021"/>
        <item x="711"/>
        <item x="1297"/>
        <item x="1229"/>
        <item x="1257"/>
        <item x="858"/>
        <item x="142"/>
        <item x="219"/>
        <item x="982"/>
        <item x="1421"/>
        <item x="952"/>
        <item x="790"/>
        <item x="209"/>
        <item x="823"/>
        <item x="1861"/>
        <item x="560"/>
        <item x="475"/>
        <item x="1542"/>
        <item x="1886"/>
        <item x="1613"/>
        <item x="1641"/>
        <item x="171"/>
        <item x="491"/>
        <item x="370"/>
        <item x="1727"/>
        <item x="413"/>
        <item x="1248"/>
        <item x="1559"/>
        <item x="741"/>
        <item x="472"/>
        <item x="1320"/>
        <item x="13"/>
        <item x="478"/>
        <item x="526"/>
        <item x="1884"/>
        <item x="1424"/>
        <item x="1420"/>
        <item x="1078"/>
        <item x="1621"/>
        <item x="1223"/>
        <item x="1927"/>
        <item x="1301"/>
        <item x="733"/>
        <item x="1455"/>
        <item x="1816"/>
        <item x="1767"/>
        <item x="674"/>
        <item x="709"/>
        <item x="819"/>
        <item x="1306"/>
        <item x="484"/>
        <item x="1697"/>
        <item x="1020"/>
        <item x="1433"/>
        <item x="2057"/>
        <item x="817"/>
        <item x="1308"/>
        <item x="2034"/>
        <item x="178"/>
        <item x="1841"/>
        <item x="372"/>
        <item x="462"/>
        <item x="45"/>
        <item x="1004"/>
        <item x="649"/>
        <item x="2086"/>
        <item x="388"/>
        <item x="329"/>
        <item x="1992"/>
        <item x="424"/>
        <item x="1470"/>
        <item x="99"/>
        <item x="1290"/>
        <item x="906"/>
        <item x="1214"/>
        <item x="1325"/>
        <item x="96"/>
        <item x="1571"/>
        <item x="1179"/>
        <item x="623"/>
        <item x="1484"/>
        <item x="1028"/>
        <item x="1129"/>
        <item x="1496"/>
        <item x="972"/>
        <item x="1061"/>
        <item x="43"/>
        <item x="2058"/>
        <item x="1069"/>
        <item x="190"/>
        <item x="857"/>
        <item x="975"/>
        <item x="775"/>
        <item x="523"/>
        <item x="31"/>
        <item x="1941"/>
        <item x="805"/>
        <item x="146"/>
        <item x="896"/>
        <item x="1575"/>
        <item x="1156"/>
        <item x="1015"/>
        <item x="105"/>
        <item x="925"/>
        <item x="1818"/>
        <item x="1219"/>
        <item x="1347"/>
        <item x="1160"/>
        <item x="1838"/>
        <item x="1565"/>
        <item x="1443"/>
        <item x="498"/>
        <item x="365"/>
        <item x="242"/>
        <item x="1887"/>
        <item x="177"/>
        <item x="1946"/>
        <item x="843"/>
        <item x="956"/>
        <item x="1508"/>
        <item x="862"/>
        <item x="1675"/>
        <item x="1677"/>
        <item x="1119"/>
        <item x="212"/>
        <item x="1611"/>
        <item x="51"/>
        <item x="1272"/>
        <item x="1624"/>
        <item x="1858"/>
        <item x="1047"/>
        <item x="269"/>
        <item x="603"/>
        <item x="2029"/>
        <item x="1831"/>
        <item x="89"/>
        <item x="1105"/>
        <item x="42"/>
        <item x="885"/>
        <item x="1218"/>
        <item x="1750"/>
        <item x="1722"/>
        <item x="1313"/>
        <item x="433"/>
        <item x="1779"/>
        <item x="1294"/>
        <item x="1073"/>
        <item x="218"/>
        <item x="480"/>
        <item x="1795"/>
        <item x="1043"/>
        <item x="380"/>
        <item x="860"/>
        <item x="591"/>
        <item x="828"/>
        <item x="1338"/>
        <item x="2015"/>
        <item x="1548"/>
        <item x="527"/>
        <item x="1519"/>
        <item x="1258"/>
        <item x="1345"/>
        <item x="1402"/>
        <item x="1319"/>
        <item x="1068"/>
        <item x="1303"/>
        <item x="567"/>
        <item x="940"/>
        <item x="1643"/>
        <item x="1600"/>
        <item x="564"/>
        <item x="376"/>
        <item x="86"/>
        <item x="26"/>
        <item x="909"/>
        <item x="1104"/>
        <item x="315"/>
        <item x="1522"/>
        <item x="2001"/>
        <item x="265"/>
        <item x="538"/>
        <item x="725"/>
        <item x="1513"/>
        <item x="1210"/>
        <item x="1362"/>
        <item x="233"/>
        <item x="248"/>
        <item x="1836"/>
        <item x="434"/>
        <item x="589"/>
        <item x="1819"/>
        <item x="696"/>
        <item x="452"/>
        <item x="181"/>
        <item x="552"/>
        <item x="1990"/>
        <item x="1907"/>
        <item x="94"/>
        <item x="184"/>
        <item x="831"/>
        <item x="1923"/>
        <item x="2056"/>
        <item x="1839"/>
        <item x="573"/>
        <item x="1429"/>
        <item x="76"/>
        <item x="194"/>
        <item x="969"/>
        <item x="1760"/>
        <item x="489"/>
        <item x="1344"/>
        <item x="1448"/>
        <item x="1180"/>
        <item x="1276"/>
        <item x="118"/>
        <item x="1815"/>
        <item x="1698"/>
        <item x="1254"/>
        <item x="1526"/>
        <item x="445"/>
        <item x="689"/>
        <item x="2012"/>
        <item x="246"/>
        <item x="1363"/>
        <item x="342"/>
        <item x="1724"/>
        <item x="137"/>
        <item x="170"/>
        <item x="326"/>
        <item x="1521"/>
        <item x="865"/>
        <item x="1810"/>
        <item x="135"/>
        <item x="53"/>
        <item x="811"/>
        <item x="1269"/>
        <item x="1843"/>
        <item x="1356"/>
        <item x="902"/>
        <item x="1081"/>
        <item x="953"/>
        <item x="1916"/>
        <item x="174"/>
        <item x="708"/>
        <item x="788"/>
        <item x="63"/>
        <item x="1441"/>
        <item x="528"/>
        <item x="256"/>
        <item x="313"/>
        <item x="394"/>
        <item x="1113"/>
        <item x="965"/>
        <item x="126"/>
        <item x="77"/>
        <item x="2045"/>
        <item x="1342"/>
        <item x="835"/>
        <item x="1314"/>
        <item x="1166"/>
        <item x="1610"/>
        <item x="1463"/>
        <item x="1790"/>
        <item x="1090"/>
        <item x="808"/>
        <item x="1458"/>
        <item x="399"/>
        <item x="1629"/>
        <item x="1885"/>
        <item x="1880"/>
        <item x="115"/>
        <item x="1225"/>
        <item x="1044"/>
        <item x="308"/>
        <item x="2051"/>
        <item x="21"/>
        <item x="948"/>
        <item x="1076"/>
        <item x="411"/>
        <item x="919"/>
        <item x="1131"/>
        <item x="1957"/>
        <item x="1636"/>
        <item x="550"/>
        <item x="1266"/>
        <item x="694"/>
        <item x="630"/>
        <item x="1945"/>
        <item x="1445"/>
        <item x="1869"/>
        <item x="1583"/>
        <item x="1074"/>
        <item x="879"/>
        <item x="1404"/>
        <item x="1752"/>
        <item x="1415"/>
        <item x="1060"/>
        <item x="1176"/>
        <item x="1241"/>
        <item x="1305"/>
        <item x="1486"/>
        <item x="1700"/>
        <item x="650"/>
        <item x="1951"/>
        <item x="522"/>
        <item x="803"/>
        <item x="1365"/>
        <item x="995"/>
        <item x="1101"/>
        <item x="1822"/>
        <item x="869"/>
        <item x="519"/>
        <item x="1537"/>
        <item x="570"/>
        <item x="1244"/>
        <item x="1358"/>
        <item x="756"/>
        <item x="797"/>
        <item x="2014"/>
        <item x="1227"/>
        <item x="905"/>
        <item x="1153"/>
        <item x="175"/>
        <item x="1024"/>
        <item x="303"/>
        <item x="412"/>
        <item x="908"/>
        <item x="1158"/>
        <item x="144"/>
        <item x="1679"/>
        <item x="1728"/>
        <item x="1216"/>
        <item x="2082"/>
        <item x="2031"/>
        <item x="1635"/>
        <item x="138"/>
        <item x="108"/>
        <item x="918"/>
        <item x="549"/>
        <item x="124"/>
        <item x="1091"/>
        <item x="297"/>
        <item x="1472"/>
        <item x="1118"/>
        <item x="1035"/>
        <item x="928"/>
        <item x="1748"/>
        <item x="764"/>
        <item x="1964"/>
        <item x="152"/>
        <item x="1499"/>
        <item x="341"/>
        <item x="1034"/>
        <item x="1109"/>
        <item x="369"/>
        <item x="427"/>
        <item x="1953"/>
        <item x="610"/>
        <item x="1080"/>
        <item x="1909"/>
        <item x="2000"/>
        <item x="1950"/>
        <item x="273"/>
        <item x="687"/>
        <item x="386"/>
        <item x="1812"/>
        <item x="1758"/>
        <item x="430"/>
        <item x="954"/>
        <item x="504"/>
        <item x="695"/>
        <item x="1602"/>
        <item x="1355"/>
        <item x="970"/>
        <item x="1567"/>
        <item x="1757"/>
        <item x="286"/>
        <item x="1633"/>
        <item x="1066"/>
        <item x="1596"/>
        <item x="1719"/>
        <item x="2059"/>
        <item x="2016"/>
        <item x="147"/>
        <item x="912"/>
        <item x="926"/>
        <item x="227"/>
        <item x="939"/>
        <item x="1317"/>
        <item x="1593"/>
        <item x="585"/>
        <item x="19"/>
        <item x="2072"/>
        <item x="54"/>
        <item x="483"/>
        <item x="464"/>
        <item x="8"/>
        <item x="1281"/>
        <item x="1630"/>
        <item x="1348"/>
        <item x="1985"/>
        <item x="590"/>
        <item x="291"/>
        <item x="1149"/>
        <item x="1865"/>
        <item x="980"/>
        <item x="1622"/>
        <item x="1485"/>
        <item x="1030"/>
        <item x="536"/>
        <item x="264"/>
        <item x="2039"/>
        <item x="622"/>
        <item x="1796"/>
        <item x="461"/>
        <item x="907"/>
        <item x="1483"/>
        <item x="1515"/>
        <item x="379"/>
        <item x="1056"/>
        <item x="201"/>
        <item x="1640"/>
        <item x="872"/>
        <item x="276"/>
        <item x="1087"/>
        <item x="749"/>
        <item x="1904"/>
        <item x="548"/>
        <item x="299"/>
        <item x="1888"/>
        <item x="1396"/>
        <item x="1253"/>
        <item x="1970"/>
        <item x="465"/>
        <item x="1597"/>
        <item x="223"/>
        <item x="446"/>
        <item x="1231"/>
        <item x="545"/>
        <item x="392"/>
        <item x="1369"/>
        <item x="1283"/>
        <item x="1763"/>
        <item x="1936"/>
        <item x="2055"/>
        <item x="1866"/>
        <item x="197"/>
        <item x="633"/>
        <item x="166"/>
        <item x="1933"/>
        <item x="1007"/>
        <item x="280"/>
        <item x="866"/>
        <item x="710"/>
        <item x="56"/>
        <item x="325"/>
        <item x="738"/>
        <item x="721"/>
        <item x="409"/>
        <item x="1736"/>
        <item x="252"/>
        <item x="2009"/>
        <item x="408"/>
        <item x="1805"/>
        <item x="1689"/>
        <item x="1263"/>
        <item x="629"/>
        <item x="910"/>
        <item x="1370"/>
        <item x="917"/>
        <item x="121"/>
        <item x="473"/>
        <item x="187"/>
        <item x="897"/>
        <item x="307"/>
        <item x="129"/>
        <item x="1032"/>
        <item x="1554"/>
        <item x="1277"/>
        <item x="1851"/>
        <item x="1525"/>
        <item x="701"/>
        <item x="1988"/>
        <item x="1782"/>
        <item x="1217"/>
        <item x="503"/>
        <item x="1764"/>
        <item x="553"/>
        <item x="1552"/>
        <item x="705"/>
        <item x="1143"/>
        <item x="1083"/>
        <item x="728"/>
        <item x="1920"/>
        <item x="867"/>
        <item x="1237"/>
        <item x="1852"/>
        <item x="1326"/>
        <item x="486"/>
        <item x="1003"/>
        <item x="271"/>
        <item x="351"/>
        <item x="2052"/>
        <item x="1310"/>
        <item x="237"/>
        <item x="506"/>
        <item x="1374"/>
        <item x="497"/>
        <item x="651"/>
        <item x="1895"/>
        <item x="2065"/>
        <item x="1293"/>
        <item x="688"/>
        <item x="1747"/>
        <item x="1980"/>
        <item x="540"/>
        <item x="230"/>
        <item x="65"/>
        <item x="1150"/>
        <item x="1339"/>
        <item x="1872"/>
        <item x="1507"/>
        <item x="1889"/>
        <item x="719"/>
        <item x="565"/>
        <item x="646"/>
        <item x="1587"/>
        <item x="64"/>
        <item x="1025"/>
        <item x="1562"/>
        <item x="1284"/>
        <item x="1045"/>
        <item x="1196"/>
        <item x="1511"/>
        <item x="150"/>
        <item x="944"/>
        <item x="676"/>
        <item x="712"/>
        <item x="1809"/>
        <item x="1245"/>
        <item x="1692"/>
        <item x="986"/>
        <item x="2038"/>
        <item x="364"/>
        <item x="1"/>
        <item x="463"/>
        <item x="667"/>
        <item x="1174"/>
        <item x="2004"/>
        <item x="1686"/>
        <item x="492"/>
        <item x="1203"/>
        <item x="1864"/>
        <item x="1403"/>
        <item x="57"/>
        <item x="1273"/>
        <item x="1267"/>
        <item x="572"/>
        <item x="2075"/>
        <item x="1029"/>
        <item x="729"/>
        <item x="1774"/>
        <item x="62"/>
        <item x="617"/>
        <item x="641"/>
        <item x="441"/>
        <item x="2080"/>
        <item x="1022"/>
        <item x="1385"/>
        <item x="1840"/>
        <item x="1475"/>
        <item x="715"/>
        <item x="1714"/>
        <item x="1195"/>
        <item x="1797"/>
        <item x="787"/>
        <item x="501"/>
        <item x="335"/>
        <item x="1491"/>
        <item x="1653"/>
        <item x="1408"/>
        <item x="382"/>
        <item x="421"/>
        <item x="360"/>
        <item x="287"/>
        <item x="1775"/>
        <item x="1694"/>
        <item x="1343"/>
        <item x="1867"/>
        <item x="1793"/>
        <item x="518"/>
        <item x="847"/>
        <item x="761"/>
        <item x="44"/>
        <item x="1676"/>
        <item x="716"/>
        <item x="1144"/>
        <item x="1878"/>
        <item x="1791"/>
        <item x="740"/>
        <item x="1206"/>
        <item x="1925"/>
        <item x="1708"/>
        <item x="2"/>
        <item x="133"/>
        <item x="443"/>
        <item x="1380"/>
        <item x="1017"/>
        <item x="1855"/>
        <item x="1200"/>
        <item x="765"/>
        <item x="324"/>
        <item x="535"/>
        <item x="400"/>
        <item x="1407"/>
        <item x="302"/>
        <item x="780"/>
        <item x="1898"/>
        <item x="723"/>
        <item x="222"/>
        <item x="1038"/>
        <item x="251"/>
        <item x="214"/>
        <item x="1436"/>
        <item x="1614"/>
        <item x="672"/>
        <item x="920"/>
        <item x="2049"/>
        <item x="1072"/>
        <item x="870"/>
        <item x="1221"/>
        <item x="1642"/>
        <item x="1631"/>
        <item x="304"/>
        <item x="125"/>
        <item x="1681"/>
        <item x="1359"/>
        <item x="638"/>
        <item x="1204"/>
        <item x="544"/>
        <item x="1175"/>
        <item x="1094"/>
        <item x="195"/>
        <item x="1026"/>
        <item x="232"/>
        <item x="290"/>
        <item x="439"/>
        <item x="1982"/>
        <item x="224"/>
        <item x="1783"/>
        <item x="493"/>
        <item x="1999"/>
        <item x="226"/>
        <item x="587"/>
        <item x="148"/>
        <item x="81"/>
        <item x="882"/>
        <item x="405"/>
        <item x="1589"/>
        <item x="1825"/>
        <item x="1307"/>
        <item x="525"/>
        <item x="1197"/>
        <item x="193"/>
        <item x="1557"/>
        <item x="604"/>
        <item x="4"/>
        <item x="28"/>
        <item x="1928"/>
        <item x="771"/>
        <item x="1036"/>
        <item x="1146"/>
        <item x="258"/>
        <item x="1755"/>
        <item x="1857"/>
        <item x="1224"/>
        <item x="1540"/>
        <item x="1509"/>
        <item x="796"/>
        <item x="568"/>
        <item x="915"/>
        <item x="1186"/>
        <item x="626"/>
        <item x="40"/>
        <item x="1983"/>
        <item x="185"/>
        <item x="877"/>
        <item x="763"/>
        <item x="469"/>
        <item x="576"/>
        <item x="2061"/>
        <item x="128"/>
        <item x="1125"/>
        <item x="68"/>
        <item x="1807"/>
        <item x="1242"/>
        <item x="1321"/>
        <item x="762"/>
        <item x="348"/>
        <item x="816"/>
        <item x="2024"/>
        <item x="1411"/>
        <item x="1974"/>
        <item x="385"/>
        <item x="1465"/>
        <item x="566"/>
        <item x="1701"/>
        <item x="1976"/>
        <item x="642"/>
        <item x="234"/>
        <item x="1236"/>
        <item x="1397"/>
        <item x="1212"/>
        <item x="1547"/>
        <item x="1393"/>
        <item x="801"/>
        <item x="1518"/>
        <item x="377"/>
        <item x="1120"/>
        <item x="645"/>
        <item x="1669"/>
        <item x="281"/>
        <item x="1184"/>
        <item x="1738"/>
        <item x="607"/>
        <item x="1806"/>
        <item x="1967"/>
        <item x="253"/>
        <item x="1762"/>
        <item x="189"/>
        <item x="314"/>
        <item x="662"/>
        <item x="1268"/>
        <item x="490"/>
        <item x="806"/>
        <item x="1530"/>
        <item x="827"/>
        <item x="1291"/>
        <item x="1135"/>
        <item x="1480"/>
        <item x="283"/>
        <item x="1582"/>
        <item x="155"/>
        <item x="611"/>
        <item x="999"/>
        <item x="1447"/>
        <item x="1829"/>
        <item x="1037"/>
        <item x="1323"/>
        <item x="109"/>
        <item x="357"/>
        <item x="203"/>
        <item x="531"/>
        <item x="1623"/>
        <item x="1400"/>
        <item x="1828"/>
        <item x="825"/>
        <item x="1023"/>
        <item x="1664"/>
        <item x="978"/>
        <item x="1706"/>
        <item x="1541"/>
        <item x="1716"/>
        <item x="1388"/>
        <item x="471"/>
        <item x="255"/>
        <item x="1891"/>
        <item x="1340"/>
        <item x="842"/>
        <item x="1875"/>
        <item x="2083"/>
        <item x="1361"/>
        <item x="731"/>
        <item x="1457"/>
        <item x="1560"/>
        <item x="664"/>
        <item x="1873"/>
        <item x="602"/>
        <item x="260"/>
        <item x="1585"/>
        <item x="317"/>
        <item x="1367"/>
        <item x="1786"/>
        <item x="1787"/>
        <item x="1278"/>
        <item x="1324"/>
        <item x="494"/>
        <item x="1162"/>
        <item x="1780"/>
        <item x="72"/>
        <item x="1651"/>
        <item x="389"/>
        <item x="707"/>
        <item x="1777"/>
        <item x="1730"/>
        <item x="1739"/>
        <item x="542"/>
        <item x="1655"/>
        <item x="1620"/>
        <item x="2043"/>
        <item x="6"/>
        <item x="1488"/>
        <item x="593"/>
        <item x="804"/>
        <item x="1682"/>
        <item x="477"/>
        <item x="1939"/>
        <item x="435"/>
        <item x="416"/>
        <item x="1185"/>
        <item x="1830"/>
        <item x="17"/>
        <item x="161"/>
        <item x="850"/>
        <item x="766"/>
        <item x="681"/>
        <item x="1302"/>
        <item x="1139"/>
        <item x="140"/>
        <item x="1746"/>
        <item x="994"/>
        <item x="1577"/>
        <item x="398"/>
        <item x="1607"/>
        <item x="1046"/>
        <item x="2030"/>
        <item x="1685"/>
        <item x="845"/>
        <item x="517"/>
        <item x="1696"/>
        <item x="631"/>
        <item x="988"/>
        <item x="1479"/>
        <item x="131"/>
        <item x="1360"/>
        <item x="1654"/>
        <item x="1505"/>
        <item x="571"/>
        <item x="75"/>
        <item x="270"/>
        <item x="1098"/>
        <item x="1215"/>
        <item x="1471"/>
        <item x="887"/>
        <item x="415"/>
        <item x="254"/>
        <item x="815"/>
        <item x="863"/>
        <item x="1501"/>
        <item x="1656"/>
        <item x="1944"/>
        <item x="52"/>
        <item x="1116"/>
        <item x="1919"/>
        <item x="2026"/>
        <item x="742"/>
        <item x="859"/>
        <item x="1924"/>
        <item x="692"/>
        <item x="810"/>
        <item x="101"/>
        <item x="1287"/>
        <item x="91"/>
        <item x="228"/>
        <item x="1912"/>
        <item x="1115"/>
        <item x="886"/>
        <item x="165"/>
        <item x="1082"/>
        <item x="1958"/>
        <item x="1753"/>
        <item x="1658"/>
        <item x="429"/>
        <item x="221"/>
        <item x="353"/>
        <item x="448"/>
        <item x="637"/>
        <item x="1368"/>
        <item x="60"/>
        <item x="1799"/>
        <item x="1546"/>
        <item x="1114"/>
        <item x="1377"/>
        <item x="229"/>
        <item x="1695"/>
        <item x="205"/>
        <item x="2019"/>
        <item x="876"/>
        <item x="588"/>
        <item x="257"/>
        <item x="58"/>
        <item x="1282"/>
        <item x="117"/>
        <item x="1121"/>
        <item x="1993"/>
        <item x="191"/>
        <item x="864"/>
        <item x="71"/>
        <item x="92"/>
        <item x="1523"/>
        <item x="1012"/>
        <item x="785"/>
        <item x="1262"/>
        <item x="514"/>
        <item x="1862"/>
        <item x="425"/>
        <item x="332"/>
        <item x="963"/>
        <item x="720"/>
        <item x="529"/>
        <item x="1834"/>
        <item x="1910"/>
        <item x="1854"/>
        <item x="437"/>
        <item x="338"/>
        <item x="344"/>
        <item x="1879"/>
        <item x="1517"/>
        <item x="381"/>
        <item x="1487"/>
        <item x="558"/>
        <item x="1438"/>
        <item x="2042"/>
        <item x="1346"/>
        <item x="301"/>
        <item x="120"/>
        <item x="275"/>
        <item x="47"/>
        <item x="1528"/>
        <item x="1942"/>
        <item x="1333"/>
        <item x="1914"/>
        <item x="778"/>
        <item x="1220"/>
        <item x="1189"/>
        <item x="1147"/>
        <item x="159"/>
        <item x="993"/>
        <item x="1512"/>
        <item x="2087"/>
        <item x="2071"/>
        <item x="1703"/>
        <item x="384"/>
        <item x="2047"/>
        <item x="1498"/>
        <item x="1574"/>
        <item x="1381"/>
        <item x="1252"/>
        <item x="306"/>
        <item x="1049"/>
        <item x="1827"/>
        <item x="921"/>
        <item x="628"/>
        <item x="578"/>
        <item x="1766"/>
        <item x="100"/>
        <item x="1972"/>
        <item x="968"/>
        <item x="1543"/>
        <item x="1075"/>
        <item x="179"/>
        <item x="1312"/>
        <item x="1663"/>
        <item x="682"/>
        <item x="160"/>
        <item x="934"/>
        <item x="656"/>
        <item x="225"/>
        <item x="1870"/>
        <item x="192"/>
        <item x="110"/>
        <item x="1538"/>
        <item x="903"/>
        <item x="547"/>
        <item x="1662"/>
        <item x="1000"/>
        <item x="600"/>
        <item x="1761"/>
        <item x="1773"/>
        <item x="586"/>
        <item x="113"/>
        <item x="1894"/>
        <item x="1211"/>
        <item x="1892"/>
        <item x="750"/>
        <item x="2066"/>
        <item x="1968"/>
        <item x="422"/>
        <item x="1444"/>
        <item x="263"/>
        <item x="451"/>
        <item x="1580"/>
        <item x="1264"/>
        <item x="966"/>
        <item x="1603"/>
        <item x="644"/>
        <item x="172"/>
        <item x="769"/>
        <item x="1315"/>
        <item x="971"/>
        <item x="683"/>
        <item x="1134"/>
        <item x="420"/>
        <item x="1911"/>
        <item x="2033"/>
        <item x="1311"/>
        <item x="1979"/>
        <item x="693"/>
        <item x="24"/>
        <item x="61"/>
        <item x="1110"/>
        <item x="1336"/>
        <item x="684"/>
        <item x="457"/>
        <item x="1619"/>
        <item x="162"/>
        <item x="1011"/>
        <item x="59"/>
        <item x="991"/>
        <item x="624"/>
        <item x="1657"/>
        <item x="833"/>
        <item x="1637"/>
        <item x="466"/>
        <item x="217"/>
        <item x="1155"/>
        <item x="48"/>
        <item x="274"/>
        <item x="293"/>
        <item x="1566"/>
        <item x="668"/>
        <item x="1386"/>
        <item x="1962"/>
        <item x="923"/>
        <item x="639"/>
        <item x="643"/>
        <item x="793"/>
        <item x="1918"/>
        <item x="2084"/>
        <item x="16"/>
        <item x="743"/>
        <item x="1092"/>
        <item x="426"/>
        <item x="468"/>
        <item x="1768"/>
        <item x="97"/>
        <item x="1929"/>
        <item x="1524"/>
        <item x="904"/>
        <item x="1051"/>
        <item x="29"/>
        <item x="292"/>
        <item x="1398"/>
        <item x="1709"/>
        <item x="634"/>
        <item x="636"/>
        <item x="613"/>
        <item x="875"/>
        <item x="1289"/>
        <item x="1832"/>
        <item x="1798"/>
        <item x="675"/>
        <item x="1803"/>
        <item x="1205"/>
        <item x="1975"/>
        <item x="598"/>
        <item x="196"/>
        <item x="336"/>
        <item x="1625"/>
        <item x="871"/>
        <item x="199"/>
        <item x="1434"/>
        <item x="861"/>
        <item x="231"/>
        <item x="1093"/>
        <item x="973"/>
        <item x="1516"/>
        <item x="2081"/>
        <item x="1378"/>
        <item x="1054"/>
        <item x="584"/>
        <item x="1141"/>
        <item x="1628"/>
        <item x="1702"/>
        <item x="812"/>
        <item x="456"/>
        <item x="1298"/>
        <item x="569"/>
        <item x="247"/>
        <item x="1031"/>
        <item x="79"/>
        <item x="1966"/>
        <item x="647"/>
        <item x="1048"/>
        <item x="898"/>
        <item x="1644"/>
        <item x="216"/>
        <item x="1382"/>
        <item x="1426"/>
        <item x="868"/>
        <item x="1427"/>
        <item x="1334"/>
        <item x="164"/>
        <item x="1428"/>
        <item x="844"/>
        <item x="2044"/>
        <item x="632"/>
        <item x="78"/>
        <item x="648"/>
        <item x="916"/>
        <item x="502"/>
        <item x="1461"/>
        <item x="1240"/>
        <item x="1103"/>
        <item x="1201"/>
        <item x="947"/>
        <item x="186"/>
        <item x="36"/>
        <item x="507"/>
        <item x="238"/>
        <item x="1615"/>
        <item x="1994"/>
        <item x="1137"/>
        <item x="73"/>
        <item x="0"/>
        <item x="1550"/>
        <item x="1033"/>
        <item x="985"/>
        <item x="1198"/>
        <item x="2037"/>
        <item x="1781"/>
        <item x="1027"/>
        <item x="1584"/>
        <item x="1759"/>
        <item x="1123"/>
        <item x="1260"/>
        <item x="1973"/>
        <item x="691"/>
        <item x="1506"/>
        <item x="809"/>
        <item x="1751"/>
        <item x="941"/>
        <item x="1769"/>
        <item x="46"/>
        <item x="50"/>
        <item x="1617"/>
        <item x="1938"/>
        <item x="1720"/>
        <item x="132"/>
        <item x="1063"/>
        <item x="1070"/>
        <item x="1510"/>
        <item x="482"/>
        <item x="563"/>
        <item x="1833"/>
        <item x="854"/>
        <item x="1419"/>
        <item x="1375"/>
        <item x="1332"/>
        <item x="2062"/>
        <item x="1558"/>
        <item x="1932"/>
        <item x="267"/>
        <item x="574"/>
        <item x="901"/>
        <item x="1207"/>
        <item x="1309"/>
        <item x="373"/>
        <item x="1808"/>
        <item x="1650"/>
        <item x="2078"/>
        <item x="680"/>
        <item x="1430"/>
        <item x="2067"/>
        <item x="582"/>
        <item x="262"/>
        <item x="169"/>
        <item x="789"/>
        <item x="1042"/>
        <item x="1341"/>
        <item x="1868"/>
        <item x="1989"/>
        <item x="1383"/>
        <item x="1431"/>
        <item x="654"/>
        <item x="1181"/>
        <item x="599"/>
        <item x="1729"/>
        <item x="1145"/>
        <item x="1711"/>
        <item x="1423"/>
        <item x="1449"/>
        <item x="792"/>
        <item x="1743"/>
        <item x="35"/>
        <item x="1893"/>
        <item x="82"/>
        <item x="1122"/>
        <item x="1811"/>
        <item x="1202"/>
        <item x="1901"/>
        <item x="1250"/>
        <item x="1935"/>
        <item x="1551"/>
        <item x="1013"/>
        <item x="1437"/>
        <item x="1555"/>
        <item x="41"/>
        <item x="1469"/>
        <item x="1159"/>
        <item x="168"/>
        <item x="612"/>
        <item x="1349"/>
        <item x="2017"/>
        <item x="1504"/>
        <item x="104"/>
        <item x="1255"/>
        <item x="1187"/>
        <item x="1744"/>
        <item x="1707"/>
        <item x="1418"/>
        <item x="1222"/>
        <item x="1395"/>
        <item x="1995"/>
        <item x="943"/>
        <item x="1890"/>
        <item x="1439"/>
        <item x="757"/>
        <item x="856"/>
        <item x="640"/>
        <item x="1476"/>
        <item x="1064"/>
        <item x="914"/>
        <item x="1648"/>
        <item x="781"/>
        <item x="1527"/>
        <item x="403"/>
        <item x="635"/>
        <item x="2011"/>
        <item x="95"/>
        <item x="932"/>
        <item x="697"/>
        <item x="666"/>
        <item x="1652"/>
        <item x="1837"/>
        <item x="460"/>
        <item x="1256"/>
        <item x="1079"/>
        <item x="820"/>
        <item x="397"/>
        <item x="1804"/>
        <item x="652"/>
        <item x="1647"/>
        <item x="2079"/>
        <item x="1065"/>
        <item x="890"/>
        <item x="836"/>
        <item x="924"/>
        <item x="1789"/>
        <item x="345"/>
        <item x="2021"/>
        <item x="1353"/>
        <item x="1019"/>
        <item x="838"/>
        <item x="597"/>
        <item x="1055"/>
        <item x="767"/>
        <item x="151"/>
        <item x="511"/>
        <item x="87"/>
        <item x="1737"/>
        <item x="1482"/>
        <item x="1705"/>
        <item x="319"/>
        <item x="849"/>
        <item x="880"/>
        <item x="1274"/>
        <item x="1931"/>
        <item x="1261"/>
        <item x="581"/>
        <item x="658"/>
        <item x="337"/>
        <item x="937"/>
        <item x="1902"/>
        <item x="1271"/>
        <item x="516"/>
        <item x="1604"/>
        <item x="1387"/>
        <item x="2046"/>
        <item x="773"/>
        <item x="454"/>
        <item x="1300"/>
        <item x="1140"/>
        <item x="1723"/>
        <item x="499"/>
        <item x="1590"/>
        <item x="1357"/>
        <item x="1354"/>
        <item x="1405"/>
        <item x="621"/>
        <item x="1667"/>
        <item x="1756"/>
        <item x="732"/>
        <item x="23"/>
        <item x="1173"/>
        <item x="1328"/>
        <item x="322"/>
        <item x="1497"/>
        <item x="1649"/>
        <item x="239"/>
        <item x="1412"/>
        <item x="487"/>
        <item x="312"/>
        <item x="88"/>
        <item x="1569"/>
        <item x="893"/>
        <item x="346"/>
        <item x="69"/>
        <item x="754"/>
        <item x="2010"/>
        <item x="363"/>
        <item x="383"/>
        <item x="935"/>
        <item x="1616"/>
        <item x="356"/>
        <item x="1490"/>
        <item x="1599"/>
        <item x="358"/>
        <item x="2074"/>
        <item x="1481"/>
        <item x="1178"/>
        <item x="942"/>
        <item x="745"/>
        <item x="800"/>
        <item x="2002"/>
        <item x="799"/>
        <item x="1579"/>
        <item x="1770"/>
        <item x="495"/>
        <item x="12"/>
        <item x="533"/>
        <item x="410"/>
        <item x="539"/>
        <item x="2003"/>
        <item x="374"/>
        <item x="837"/>
        <item x="1337"/>
        <item x="1544"/>
        <item x="2054"/>
        <item x="141"/>
        <item x="1133"/>
        <item x="976"/>
        <item x="1096"/>
        <item x="316"/>
        <item x="2020"/>
        <item x="25"/>
        <item x="182"/>
        <item x="950"/>
        <item x="1772"/>
        <item x="328"/>
        <item x="111"/>
        <item x="1721"/>
        <item x="180"/>
        <item x="702"/>
        <item x="455"/>
        <item x="979"/>
        <item x="1712"/>
        <item x="83"/>
        <item x="1568"/>
        <item x="436"/>
        <item x="1199"/>
        <item x="1234"/>
        <item x="1520"/>
        <item x="1432"/>
        <item x="1570"/>
        <item x="1874"/>
        <item x="2035"/>
        <item x="699"/>
        <item x="296"/>
        <item x="657"/>
        <item x="30"/>
        <item x="15"/>
        <item x="1167"/>
        <item x="2070"/>
        <item x="557"/>
        <item x="1286"/>
        <item x="1776"/>
        <item x="577"/>
        <item x="18"/>
        <item x="496"/>
        <item x="760"/>
        <item x="899"/>
        <item x="310"/>
        <item x="1452"/>
        <item x="1406"/>
        <item x="2073"/>
        <item x="714"/>
        <item x="938"/>
        <item x="1270"/>
        <item x="739"/>
        <item x="892"/>
        <item x="992"/>
        <item x="249"/>
        <item x="1352"/>
        <item x="1468"/>
        <item x="2064"/>
        <item x="1008"/>
        <item x="1379"/>
        <item x="330"/>
        <item x="669"/>
        <item x="1563"/>
        <item x="949"/>
        <item x="1148"/>
        <item x="1634"/>
        <item x="660"/>
        <item x="1949"/>
        <item x="22"/>
        <item x="476"/>
        <item x="1451"/>
        <item x="1172"/>
        <item x="1322"/>
        <item x="305"/>
        <item x="1295"/>
        <item x="736"/>
        <item x="500"/>
        <item x="333"/>
        <item x="1598"/>
        <item x="183"/>
        <item x="1591"/>
        <item x="1937"/>
        <item x="724"/>
        <item x="1279"/>
        <item x="1058"/>
        <item x="1228"/>
        <item x="354"/>
        <item x="1668"/>
        <item x="1401"/>
        <item x="395"/>
        <item x="355"/>
        <item x="998"/>
        <item x="1986"/>
        <item x="1734"/>
        <item x="1645"/>
        <item x="735"/>
        <item x="1934"/>
        <item x="371"/>
        <item x="1492"/>
        <item x="1318"/>
        <item x="889"/>
        <item x="404"/>
        <item x="945"/>
        <item x="748"/>
        <item x="1646"/>
        <item x="1897"/>
        <item x="620"/>
        <item x="14"/>
        <item x="334"/>
        <item x="933"/>
        <item x="1961"/>
        <item x="2006"/>
        <item x="1871"/>
        <item x="340"/>
        <item x="829"/>
        <item x="1963"/>
        <item x="11"/>
        <item x="1127"/>
        <item x="1128"/>
        <item x="1996"/>
        <item x="737"/>
        <item x="981"/>
        <item x="686"/>
        <item x="616"/>
        <item x="361"/>
        <item x="1335"/>
        <item t="default"/>
      </items>
    </pivotField>
    <pivotField showAll="0"/>
    <pivotField showAll="0">
      <items count="22">
        <item x="17"/>
        <item x="13"/>
        <item x="19"/>
        <item x="7"/>
        <item x="1"/>
        <item x="0"/>
        <item x="14"/>
        <item x="8"/>
        <item x="5"/>
        <item x="9"/>
        <item x="6"/>
        <item x="11"/>
        <item x="3"/>
        <item x="15"/>
        <item x="2"/>
        <item x="16"/>
        <item x="10"/>
        <item x="4"/>
        <item x="12"/>
        <item x="18"/>
        <item x="20"/>
        <item t="default"/>
      </items>
    </pivotField>
    <pivotField showAll="0"/>
    <pivotField showAll="0">
      <items count="23">
        <item x="0"/>
        <item x="18"/>
        <item x="13"/>
        <item x="9"/>
        <item x="19"/>
        <item x="14"/>
        <item x="20"/>
        <item x="11"/>
        <item x="5"/>
        <item x="17"/>
        <item x="4"/>
        <item x="3"/>
        <item x="6"/>
        <item x="16"/>
        <item x="2"/>
        <item x="1"/>
        <item x="15"/>
        <item x="21"/>
        <item x="12"/>
        <item x="10"/>
        <item x="7"/>
        <item x="8"/>
        <item t="default"/>
      </items>
    </pivotField>
    <pivotField showAll="0"/>
    <pivotField showAll="0"/>
    <pivotField axis="axisRow" showAll="0">
      <items count="21">
        <item x="3"/>
        <item x="9"/>
        <item x="7"/>
        <item x="0"/>
        <item x="8"/>
        <item x="14"/>
        <item x="5"/>
        <item x="12"/>
        <item x="13"/>
        <item x="1"/>
        <item x="10"/>
        <item x="4"/>
        <item x="6"/>
        <item x="16"/>
        <item x="18"/>
        <item x="2"/>
        <item x="15"/>
        <item x="11"/>
        <item x="17"/>
        <item x="19"/>
        <item t="default"/>
      </items>
    </pivotField>
    <pivotField showAll="0"/>
    <pivotField dataField="1" showAll="0"/>
    <pivotField showAll="0"/>
    <pivotField showAll="0"/>
    <pivotField numFmtId="14" showAll="0">
      <items count="2342">
        <item x="1414"/>
        <item x="1678"/>
        <item x="2332"/>
        <item x="1966"/>
        <item x="147"/>
        <item x="684"/>
        <item x="1736"/>
        <item x="303"/>
        <item x="724"/>
        <item x="347"/>
        <item x="1268"/>
        <item x="1783"/>
        <item x="353"/>
        <item x="2072"/>
        <item x="1079"/>
        <item x="2325"/>
        <item x="1497"/>
        <item x="164"/>
        <item x="313"/>
        <item x="1005"/>
        <item x="1525"/>
        <item x="2324"/>
        <item x="346"/>
        <item x="1820"/>
        <item x="941"/>
        <item x="1434"/>
        <item x="878"/>
        <item x="2313"/>
        <item x="1488"/>
        <item x="110"/>
        <item x="966"/>
        <item x="1073"/>
        <item x="876"/>
        <item x="1127"/>
        <item x="1123"/>
        <item x="855"/>
        <item x="1136"/>
        <item x="1738"/>
        <item x="552"/>
        <item x="1179"/>
        <item x="372"/>
        <item x="2106"/>
        <item x="589"/>
        <item x="10"/>
        <item x="1924"/>
        <item x="1893"/>
        <item x="2116"/>
        <item x="765"/>
        <item x="1880"/>
        <item x="2121"/>
        <item x="703"/>
        <item x="1061"/>
        <item x="704"/>
        <item x="1292"/>
        <item x="170"/>
        <item x="727"/>
        <item x="672"/>
        <item x="91"/>
        <item x="1744"/>
        <item x="1748"/>
        <item x="881"/>
        <item x="381"/>
        <item x="1836"/>
        <item x="166"/>
        <item x="2195"/>
        <item x="654"/>
        <item x="1146"/>
        <item x="1933"/>
        <item x="1082"/>
        <item x="542"/>
        <item x="23"/>
        <item x="722"/>
        <item x="1643"/>
        <item x="2309"/>
        <item x="633"/>
        <item x="424"/>
        <item x="206"/>
        <item x="2340"/>
        <item x="433"/>
        <item x="1633"/>
        <item x="2051"/>
        <item x="2035"/>
        <item x="377"/>
        <item x="2179"/>
        <item x="1204"/>
        <item x="1263"/>
        <item x="2000"/>
        <item x="1879"/>
        <item x="1657"/>
        <item x="1571"/>
        <item x="721"/>
        <item x="2014"/>
        <item x="1175"/>
        <item x="43"/>
        <item x="2221"/>
        <item x="708"/>
        <item x="1410"/>
        <item x="419"/>
        <item x="329"/>
        <item x="691"/>
        <item x="1746"/>
        <item x="922"/>
        <item x="1797"/>
        <item x="494"/>
        <item x="1775"/>
        <item x="914"/>
        <item x="1994"/>
        <item x="2058"/>
        <item x="1850"/>
        <item x="1696"/>
        <item x="90"/>
        <item x="535"/>
        <item x="2086"/>
        <item x="414"/>
        <item x="2219"/>
        <item x="1549"/>
        <item x="157"/>
        <item x="479"/>
        <item x="452"/>
        <item x="5"/>
        <item x="1822"/>
        <item x="431"/>
        <item x="958"/>
        <item x="565"/>
        <item x="674"/>
        <item x="2258"/>
        <item x="1375"/>
        <item x="1101"/>
        <item x="1627"/>
        <item x="2145"/>
        <item x="731"/>
        <item x="951"/>
        <item x="1559"/>
        <item x="1427"/>
        <item x="923"/>
        <item x="54"/>
        <item x="1670"/>
        <item x="29"/>
        <item x="1007"/>
        <item x="927"/>
        <item x="1349"/>
        <item x="2210"/>
        <item x="1114"/>
        <item x="1985"/>
        <item x="564"/>
        <item x="100"/>
        <item x="197"/>
        <item x="1765"/>
        <item x="394"/>
        <item x="2172"/>
        <item x="1156"/>
        <item x="1500"/>
        <item x="1489"/>
        <item x="321"/>
        <item x="64"/>
        <item x="1634"/>
        <item x="46"/>
        <item x="2135"/>
        <item x="1219"/>
        <item x="48"/>
        <item x="134"/>
        <item x="31"/>
        <item x="1067"/>
        <item x="1737"/>
        <item x="738"/>
        <item x="1798"/>
        <item x="237"/>
        <item x="786"/>
        <item x="1212"/>
        <item x="1272"/>
        <item x="531"/>
        <item x="1716"/>
        <item x="557"/>
        <item x="286"/>
        <item x="1006"/>
        <item x="1540"/>
        <item x="1947"/>
        <item x="1701"/>
        <item x="982"/>
        <item x="842"/>
        <item x="161"/>
        <item x="681"/>
        <item x="58"/>
        <item x="262"/>
        <item x="1086"/>
        <item x="1510"/>
        <item x="284"/>
        <item x="1946"/>
        <item x="1526"/>
        <item x="118"/>
        <item x="2168"/>
        <item x="2155"/>
        <item x="30"/>
        <item x="68"/>
        <item x="699"/>
        <item x="1023"/>
        <item x="26"/>
        <item x="2117"/>
        <item x="379"/>
        <item x="938"/>
        <item x="57"/>
        <item x="1560"/>
        <item x="864"/>
        <item x="948"/>
        <item x="949"/>
        <item x="1109"/>
        <item x="706"/>
        <item x="2071"/>
        <item x="1582"/>
        <item x="1672"/>
        <item x="1839"/>
        <item x="1222"/>
        <item x="1661"/>
        <item x="461"/>
        <item x="167"/>
        <item x="1707"/>
        <item x="53"/>
        <item x="1724"/>
        <item x="1762"/>
        <item x="1604"/>
        <item x="2068"/>
        <item x="1992"/>
        <item x="771"/>
        <item x="1012"/>
        <item x="1134"/>
        <item x="1024"/>
        <item x="2170"/>
        <item x="848"/>
        <item x="2012"/>
        <item x="1652"/>
        <item x="2031"/>
        <item x="154"/>
        <item x="2042"/>
        <item x="1688"/>
        <item x="2148"/>
        <item x="1817"/>
        <item x="988"/>
        <item x="2126"/>
        <item x="443"/>
        <item x="1448"/>
        <item x="757"/>
        <item x="1027"/>
        <item x="2184"/>
        <item x="312"/>
        <item x="136"/>
        <item x="1628"/>
        <item x="979"/>
        <item x="2163"/>
        <item x="1389"/>
        <item x="725"/>
        <item x="468"/>
        <item x="1601"/>
        <item x="965"/>
        <item x="813"/>
        <item x="662"/>
        <item x="2319"/>
        <item x="2193"/>
        <item x="1644"/>
        <item x="986"/>
        <item x="1829"/>
        <item x="1542"/>
        <item x="603"/>
        <item x="246"/>
        <item x="487"/>
        <item x="2299"/>
        <item x="1944"/>
        <item x="1615"/>
        <item x="2138"/>
        <item x="621"/>
        <item x="69"/>
        <item x="1164"/>
        <item x="1348"/>
        <item x="1989"/>
        <item x="1028"/>
        <item x="1201"/>
        <item x="2159"/>
        <item x="794"/>
        <item x="2190"/>
        <item x="1544"/>
        <item x="124"/>
        <item x="222"/>
        <item x="1767"/>
        <item x="150"/>
        <item x="694"/>
        <item x="1769"/>
        <item x="2238"/>
        <item x="1218"/>
        <item x="1687"/>
        <item x="1742"/>
        <item x="643"/>
        <item x="2120"/>
        <item x="1443"/>
        <item x="1990"/>
        <item x="1873"/>
        <item x="1564"/>
        <item x="2310"/>
        <item x="1722"/>
        <item x="326"/>
        <item x="1490"/>
        <item x="192"/>
        <item x="1319"/>
        <item x="678"/>
        <item x="1726"/>
        <item x="420"/>
        <item x="866"/>
        <item x="1328"/>
        <item x="129"/>
        <item x="1248"/>
        <item x="123"/>
        <item x="670"/>
        <item x="1273"/>
        <item x="1830"/>
        <item x="1228"/>
        <item x="1733"/>
        <item x="84"/>
        <item x="1889"/>
        <item x="1112"/>
        <item x="172"/>
        <item x="367"/>
        <item x="213"/>
        <item x="840"/>
        <item x="666"/>
        <item x="9"/>
        <item x="999"/>
        <item x="801"/>
        <item x="1235"/>
        <item x="1103"/>
        <item x="593"/>
        <item x="1143"/>
        <item x="1119"/>
        <item x="2056"/>
        <item x="499"/>
        <item x="447"/>
        <item x="141"/>
        <item x="76"/>
        <item x="1629"/>
        <item x="1777"/>
        <item x="1241"/>
        <item x="1954"/>
        <item x="1964"/>
        <item x="610"/>
        <item x="73"/>
        <item x="820"/>
        <item x="510"/>
        <item x="2149"/>
        <item x="2231"/>
        <item x="620"/>
        <item x="1262"/>
        <item x="1245"/>
        <item x="756"/>
        <item x="1624"/>
        <item x="309"/>
        <item x="1258"/>
        <item x="1599"/>
        <item x="1925"/>
        <item x="1888"/>
        <item x="82"/>
        <item x="1693"/>
        <item x="11"/>
        <item x="1003"/>
        <item x="1496"/>
        <item x="1419"/>
        <item x="1343"/>
        <item x="176"/>
        <item x="735"/>
        <item x="162"/>
        <item x="264"/>
        <item x="805"/>
        <item x="436"/>
        <item x="341"/>
        <item x="1216"/>
        <item x="2137"/>
        <item x="1881"/>
        <item x="1943"/>
        <item x="974"/>
        <item x="2100"/>
        <item x="680"/>
        <item x="553"/>
        <item x="2"/>
        <item x="1922"/>
        <item x="8"/>
        <item x="334"/>
        <item x="897"/>
        <item x="2257"/>
        <item x="652"/>
        <item x="962"/>
        <item x="132"/>
        <item x="1425"/>
        <item x="2334"/>
        <item x="1382"/>
        <item x="883"/>
        <item x="2208"/>
        <item x="547"/>
        <item x="688"/>
        <item x="51"/>
        <item x="1747"/>
        <item x="1530"/>
        <item x="1677"/>
        <item x="448"/>
        <item x="504"/>
        <item x="1545"/>
        <item x="280"/>
        <item x="1256"/>
        <item x="1491"/>
        <item x="1183"/>
        <item x="108"/>
        <item x="244"/>
        <item x="182"/>
        <item x="1968"/>
        <item x="538"/>
        <item x="885"/>
        <item x="481"/>
        <item x="1107"/>
        <item x="1853"/>
        <item x="1011"/>
        <item x="1470"/>
        <item x="2304"/>
        <item x="485"/>
        <item x="899"/>
        <item x="1717"/>
        <item x="2097"/>
        <item x="1790"/>
        <item x="2187"/>
        <item x="2205"/>
        <item x="299"/>
        <item x="2339"/>
        <item x="817"/>
        <item x="2109"/>
        <item x="218"/>
        <item x="1793"/>
        <item x="561"/>
        <item x="2134"/>
        <item x="1734"/>
        <item x="1527"/>
        <item x="2289"/>
        <item x="1874"/>
        <item x="1675"/>
        <item x="857"/>
        <item x="318"/>
        <item x="1938"/>
        <item x="996"/>
        <item x="133"/>
        <item x="2234"/>
        <item x="258"/>
        <item x="661"/>
        <item x="1834"/>
        <item x="374"/>
        <item x="1372"/>
        <item x="903"/>
        <item x="392"/>
        <item x="16"/>
        <item x="1230"/>
        <item x="2144"/>
        <item x="1158"/>
        <item x="851"/>
        <item x="342"/>
        <item x="1619"/>
        <item x="1260"/>
        <item x="1662"/>
        <item x="1391"/>
        <item x="828"/>
        <item x="1648"/>
        <item x="622"/>
        <item x="344"/>
        <item x="1620"/>
        <item x="1465"/>
        <item x="1477"/>
        <item x="1417"/>
        <item x="882"/>
        <item x="1686"/>
        <item x="2015"/>
        <item x="1239"/>
        <item x="243"/>
        <item x="1487"/>
        <item x="2288"/>
        <item x="1299"/>
        <item x="1635"/>
        <item x="406"/>
        <item x="1094"/>
        <item x="1166"/>
        <item x="1555"/>
        <item x="1138"/>
        <item x="736"/>
        <item x="1149"/>
        <item x="1059"/>
        <item x="521"/>
        <item x="1723"/>
        <item x="1983"/>
        <item x="505"/>
        <item x="328"/>
        <item x="482"/>
        <item x="1076"/>
        <item x="1710"/>
        <item x="963"/>
        <item x="2136"/>
        <item x="644"/>
        <item x="916"/>
        <item x="984"/>
        <item x="296"/>
        <item x="1948"/>
        <item x="92"/>
        <item x="435"/>
        <item x="1578"/>
        <item x="1835"/>
        <item x="1806"/>
        <item x="549"/>
        <item x="32"/>
        <item x="1229"/>
        <item x="1754"/>
        <item x="991"/>
        <item x="1859"/>
        <item x="227"/>
        <item x="1824"/>
        <item x="1617"/>
        <item x="361"/>
        <item x="17"/>
        <item x="835"/>
        <item x="93"/>
        <item x="1026"/>
        <item x="1761"/>
        <item x="967"/>
        <item x="1097"/>
        <item x="1062"/>
        <item x="685"/>
        <item x="1572"/>
        <item x="1416"/>
        <item x="2045"/>
        <item x="516"/>
        <item x="1118"/>
        <item x="2007"/>
        <item x="1021"/>
        <item x="292"/>
        <item x="249"/>
        <item x="648"/>
        <item x="1892"/>
        <item x="454"/>
        <item x="1609"/>
        <item x="137"/>
        <item x="1093"/>
        <item x="1015"/>
        <item x="1576"/>
        <item x="1187"/>
        <item x="2028"/>
        <item x="834"/>
        <item x="877"/>
        <item x="1139"/>
        <item x="294"/>
        <item x="1680"/>
        <item x="1631"/>
        <item x="434"/>
        <item x="1492"/>
        <item x="628"/>
        <item x="1408"/>
        <item x="1815"/>
        <item x="1916"/>
        <item x="815"/>
        <item x="1104"/>
        <item x="2164"/>
        <item x="389"/>
        <item x="474"/>
        <item x="518"/>
        <item x="1225"/>
        <item x="1930"/>
        <item x="1441"/>
        <item x="333"/>
        <item x="2318"/>
        <item x="1900"/>
        <item x="714"/>
        <item x="1387"/>
        <item x="2204"/>
        <item x="709"/>
        <item x="2010"/>
        <item x="155"/>
        <item x="1961"/>
        <item x="2271"/>
        <item x="1741"/>
        <item x="2083"/>
        <item x="1154"/>
        <item x="1199"/>
        <item x="954"/>
        <item x="862"/>
        <item x="843"/>
        <item x="2242"/>
        <item x="2322"/>
        <item x="1901"/>
        <item x="2090"/>
        <item x="2183"/>
        <item x="1814"/>
        <item x="921"/>
        <item x="511"/>
        <item x="1291"/>
        <item x="532"/>
        <item x="2199"/>
        <item x="2040"/>
        <item x="2212"/>
        <item x="1232"/>
        <item x="1192"/>
        <item x="1474"/>
        <item x="839"/>
        <item x="907"/>
        <item x="1532"/>
        <item x="1377"/>
        <item x="248"/>
        <item x="1826"/>
        <item x="1035"/>
        <item x="1321"/>
        <item x="405"/>
        <item x="1226"/>
        <item x="716"/>
        <item x="689"/>
        <item x="508"/>
        <item x="298"/>
        <item x="1017"/>
        <item x="2254"/>
        <item x="1129"/>
        <item x="269"/>
        <item x="2227"/>
        <item x="1715"/>
        <item x="1907"/>
        <item x="950"/>
        <item x="1390"/>
        <item x="1344"/>
        <item x="88"/>
        <item x="486"/>
        <item x="1031"/>
        <item x="7"/>
        <item x="306"/>
        <item x="2018"/>
        <item x="814"/>
        <item x="1208"/>
        <item x="1312"/>
        <item x="446"/>
        <item x="1514"/>
        <item x="1325"/>
        <item x="473"/>
        <item x="720"/>
        <item x="1172"/>
        <item x="1276"/>
        <item x="1437"/>
        <item x="384"/>
        <item x="594"/>
        <item x="1432"/>
        <item x="1584"/>
        <item x="60"/>
        <item x="1049"/>
        <item x="754"/>
        <item x="961"/>
        <item x="55"/>
        <item x="910"/>
        <item x="2338"/>
        <item x="769"/>
        <item x="1638"/>
        <item x="784"/>
        <item x="627"/>
        <item x="2284"/>
        <item x="1957"/>
        <item x="362"/>
        <item x="145"/>
        <item x="1987"/>
        <item x="638"/>
        <item x="993"/>
        <item x="238"/>
        <item x="1773"/>
        <item x="1190"/>
        <item x="536"/>
        <item x="1998"/>
        <item x="4"/>
        <item x="398"/>
        <item x="107"/>
        <item x="519"/>
        <item x="1431"/>
        <item x="649"/>
        <item x="1310"/>
        <item x="2096"/>
        <item x="2128"/>
        <item x="1794"/>
        <item x="541"/>
        <item x="1306"/>
        <item x="2089"/>
        <item x="1456"/>
        <item x="1698"/>
        <item x="393"/>
        <item x="1553"/>
        <item x="1787"/>
        <item x="1041"/>
        <item x="792"/>
        <item x="2189"/>
        <item x="713"/>
        <item x="1967"/>
        <item x="582"/>
        <item x="1512"/>
        <item x="1649"/>
        <item x="1896"/>
        <item x="1872"/>
        <item x="1818"/>
        <item x="2087"/>
        <item x="1207"/>
        <item x="2265"/>
        <item x="1250"/>
        <item x="2175"/>
        <item x="1683"/>
        <item x="858"/>
        <item x="1963"/>
        <item x="99"/>
        <item x="1799"/>
        <item x="143"/>
        <item x="2122"/>
        <item x="1396"/>
        <item x="2182"/>
        <item x="1731"/>
        <item x="1289"/>
        <item x="889"/>
        <item x="1975"/>
        <item x="2022"/>
        <item x="1476"/>
        <item x="970"/>
        <item x="109"/>
        <item x="1664"/>
        <item x="1475"/>
        <item x="1849"/>
        <item x="830"/>
        <item x="2207"/>
        <item x="1140"/>
        <item x="1590"/>
        <item x="1986"/>
        <item x="148"/>
        <item x="1597"/>
        <item x="2081"/>
        <item x="1558"/>
        <item x="2235"/>
        <item x="1395"/>
        <item x="808"/>
        <item x="1636"/>
        <item x="131"/>
        <item x="2226"/>
        <item x="408"/>
        <item x="2217"/>
        <item x="915"/>
        <item x="416"/>
        <item x="1903"/>
        <item x="459"/>
        <item x="2061"/>
        <item x="1254"/>
        <item x="25"/>
        <item x="2151"/>
        <item x="1984"/>
        <item x="457"/>
        <item x="125"/>
        <item x="1556"/>
        <item x="290"/>
        <item x="831"/>
        <item x="2130"/>
        <item x="1577"/>
        <item x="283"/>
        <item x="2298"/>
        <item x="2124"/>
        <item x="1749"/>
        <item x="87"/>
        <item x="1308"/>
        <item x="1776"/>
        <item x="383"/>
        <item x="718"/>
        <item x="72"/>
        <item x="274"/>
        <item x="969"/>
        <item x="933"/>
        <item x="1405"/>
        <item x="2101"/>
        <item x="439"/>
        <item x="1407"/>
        <item x="1288"/>
        <item x="1378"/>
        <item x="1231"/>
        <item x="798"/>
        <item x="1463"/>
        <item x="245"/>
        <item x="1970"/>
        <item x="1043"/>
        <item x="1153"/>
        <item x="1518"/>
        <item x="105"/>
        <item x="1266"/>
        <item x="1942"/>
        <item x="1155"/>
        <item x="289"/>
        <item x="528"/>
        <item x="1959"/>
        <item x="849"/>
        <item x="89"/>
        <item x="572"/>
        <item x="450"/>
        <item x="1915"/>
        <item x="47"/>
        <item x="1052"/>
        <item x="440"/>
        <item x="2201"/>
        <item x="1210"/>
        <item x="854"/>
        <item x="1654"/>
        <item x="1145"/>
        <item x="1296"/>
        <item x="1311"/>
        <item x="1092"/>
        <item x="297"/>
        <item x="1265"/>
        <item x="106"/>
        <item x="650"/>
        <item x="1791"/>
        <item x="1621"/>
        <item x="1089"/>
        <item x="34"/>
        <item x="741"/>
        <item x="425"/>
        <item x="2186"/>
        <item x="2278"/>
        <item x="613"/>
        <item x="782"/>
        <item x="826"/>
        <item x="778"/>
        <item x="1805"/>
        <item x="368"/>
        <item x="2139"/>
        <item x="260"/>
        <item x="1034"/>
        <item x="478"/>
        <item x="560"/>
        <item x="2140"/>
        <item x="1524"/>
        <item x="783"/>
        <item x="543"/>
        <item x="1927"/>
        <item x="1977"/>
        <item x="1206"/>
        <item x="1013"/>
        <item x="1332"/>
        <item x="1150"/>
        <item x="1483"/>
        <item x="2307"/>
        <item x="551"/>
        <item x="1257"/>
        <item x="1453"/>
        <item x="807"/>
        <item x="2206"/>
        <item x="2169"/>
        <item x="615"/>
        <item x="715"/>
        <item x="1557"/>
        <item x="1894"/>
        <item x="251"/>
        <item x="671"/>
        <item x="1890"/>
        <item x="2200"/>
        <item x="1106"/>
        <item x="1223"/>
        <item x="205"/>
        <item x="1380"/>
        <item x="1630"/>
        <item x="760"/>
        <item x="1128"/>
        <item x="2084"/>
        <item x="1393"/>
        <item x="1004"/>
        <item x="1077"/>
        <item x="156"/>
        <item x="669"/>
        <item x="0"/>
        <item x="203"/>
        <item x="1318"/>
        <item x="204"/>
        <item x="1697"/>
        <item x="1866"/>
        <item x="888"/>
        <item x="1501"/>
        <item x="79"/>
        <item x="1271"/>
        <item x="177"/>
        <item x="61"/>
        <item x="667"/>
        <item x="1435"/>
        <item x="230"/>
        <item x="2080"/>
        <item x="785"/>
        <item x="1364"/>
        <item x="1667"/>
        <item x="761"/>
        <item x="1965"/>
        <item x="1099"/>
        <item x="1177"/>
        <item x="1252"/>
        <item x="550"/>
        <item x="42"/>
        <item x="2328"/>
        <item x="56"/>
        <item x="2043"/>
        <item x="445"/>
        <item x="744"/>
        <item x="1197"/>
        <item x="2154"/>
        <item x="1014"/>
        <item x="12"/>
        <item x="707"/>
        <item x="113"/>
        <item x="449"/>
        <item x="171"/>
        <item x="314"/>
        <item x="1847"/>
        <item x="385"/>
        <item x="14"/>
        <item x="1494"/>
        <item x="1236"/>
        <item x="975"/>
        <item x="912"/>
        <item x="1169"/>
        <item x="2317"/>
        <item x="2011"/>
        <item x="1713"/>
        <item x="371"/>
        <item x="1433"/>
        <item x="1788"/>
        <item x="263"/>
        <item x="2108"/>
        <item x="1759"/>
        <item x="1929"/>
        <item x="2268"/>
        <item x="1163"/>
        <item x="1607"/>
        <item x="953"/>
        <item x="1679"/>
        <item x="189"/>
        <item x="1357"/>
        <item x="1397"/>
        <item x="1386"/>
        <item x="1752"/>
        <item x="1840"/>
        <item x="1108"/>
        <item x="1135"/>
        <item x="194"/>
        <item x="1044"/>
        <item x="2025"/>
        <item x="1991"/>
        <item x="887"/>
        <item x="1979"/>
        <item x="257"/>
        <item x="2251"/>
        <item x="514"/>
        <item x="375"/>
        <item x="931"/>
        <item x="1871"/>
        <item x="895"/>
        <item x="1238"/>
        <item x="1940"/>
        <item x="1422"/>
        <item x="918"/>
        <item x="2078"/>
        <item x="1415"/>
        <item x="759"/>
        <item x="1379"/>
        <item x="1033"/>
        <item x="311"/>
        <item x="2019"/>
        <item x="355"/>
        <item x="1920"/>
        <item x="1090"/>
        <item x="1478"/>
        <item x="1125"/>
        <item x="1142"/>
        <item x="2098"/>
        <item x="1130"/>
        <item x="1316"/>
        <item x="742"/>
        <item x="1438"/>
        <item x="1030"/>
        <item x="2113"/>
        <item x="1194"/>
        <item x="1247"/>
        <item x="1711"/>
        <item x="534"/>
        <item x="437"/>
        <item x="2150"/>
        <item x="1904"/>
        <item x="1039"/>
        <item x="1912"/>
        <item x="562"/>
        <item x="1105"/>
        <item x="186"/>
        <item x="2142"/>
        <item x="673"/>
        <item x="423"/>
        <item x="856"/>
        <item x="940"/>
        <item x="770"/>
        <item x="1842"/>
        <item x="766"/>
        <item x="2246"/>
        <item x="1363"/>
        <item x="998"/>
        <item x="902"/>
        <item x="827"/>
        <item x="2161"/>
        <item x="2321"/>
        <item x="2273"/>
        <item x="421"/>
        <item x="1622"/>
        <item x="968"/>
        <item x="340"/>
        <item x="1301"/>
        <item x="252"/>
        <item x="2229"/>
        <item x="2099"/>
        <item x="1329"/>
        <item x="80"/>
        <item x="232"/>
        <item x="471"/>
        <item x="818"/>
        <item x="1535"/>
        <item x="175"/>
        <item x="1284"/>
        <item x="1335"/>
        <item x="556"/>
        <item x="763"/>
        <item x="665"/>
        <item x="841"/>
        <item x="2036"/>
        <item x="664"/>
        <item x="432"/>
        <item x="1999"/>
        <item x="2232"/>
        <item x="873"/>
        <item x="1980"/>
        <item x="1796"/>
        <item x="216"/>
        <item x="892"/>
        <item x="578"/>
        <item x="2248"/>
        <item x="1358"/>
        <item x="529"/>
        <item x="1860"/>
        <item x="2223"/>
        <item x="569"/>
        <item x="978"/>
        <item x="1137"/>
        <item x="1771"/>
        <item x="411"/>
        <item x="365"/>
        <item x="1167"/>
        <item x="2264"/>
        <item x="1445"/>
        <item x="804"/>
        <item x="663"/>
        <item x="1322"/>
        <item x="655"/>
        <item x="2001"/>
        <item x="2066"/>
        <item x="359"/>
        <item x="545"/>
        <item x="934"/>
        <item x="438"/>
        <item x="1863"/>
        <item x="1792"/>
        <item x="451"/>
        <item x="701"/>
        <item x="886"/>
        <item x="382"/>
        <item x="235"/>
        <item x="409"/>
        <item x="1442"/>
        <item x="1185"/>
        <item x="2092"/>
        <item x="1691"/>
        <item x="605"/>
        <item x="530"/>
        <item x="739"/>
        <item x="1566"/>
        <item x="712"/>
        <item x="277"/>
        <item x="317"/>
        <item x="94"/>
        <item x="2004"/>
        <item x="2178"/>
        <item x="580"/>
        <item x="387"/>
        <item x="1878"/>
        <item x="1659"/>
        <item x="1758"/>
        <item x="860"/>
        <item x="211"/>
        <item x="2222"/>
        <item x="239"/>
        <item x="1342"/>
        <item x="2104"/>
        <item x="749"/>
        <item x="1320"/>
        <item x="2285"/>
        <item x="1730"/>
        <item x="1735"/>
        <item x="1993"/>
        <item x="255"/>
        <item x="1932"/>
        <item x="743"/>
        <item x="22"/>
        <item x="1"/>
        <item x="1261"/>
        <item x="2033"/>
        <item x="1122"/>
        <item x="363"/>
        <item x="1053"/>
        <item x="1354"/>
        <item x="1159"/>
        <item x="1877"/>
        <item x="1361"/>
        <item x="1404"/>
        <item x="1694"/>
        <item x="477"/>
        <item x="169"/>
        <item x="1585"/>
        <item x="78"/>
        <item x="905"/>
        <item x="1978"/>
        <item x="1282"/>
        <item x="601"/>
        <item x="1141"/>
        <item x="746"/>
        <item x="1331"/>
        <item x="15"/>
        <item x="2057"/>
        <item x="3"/>
        <item x="581"/>
        <item x="1523"/>
        <item x="1016"/>
        <item x="1953"/>
        <item x="1832"/>
        <item x="630"/>
        <item x="533"/>
        <item x="2315"/>
        <item x="989"/>
        <item x="1883"/>
        <item x="1277"/>
        <item x="1541"/>
        <item x="184"/>
        <item x="1918"/>
        <item x="1846"/>
        <item x="2215"/>
        <item x="2143"/>
        <item x="496"/>
        <item x="2024"/>
        <item x="1336"/>
        <item x="66"/>
        <item x="2050"/>
        <item x="1786"/>
        <item x="635"/>
        <item x="1327"/>
        <item x="415"/>
        <item x="753"/>
        <item x="575"/>
        <item x="1203"/>
        <item x="2038"/>
        <item x="524"/>
        <item x="1612"/>
        <item x="1637"/>
        <item x="1750"/>
        <item x="1579"/>
        <item x="65"/>
        <item x="1632"/>
        <item x="1251"/>
        <item x="2085"/>
        <item x="1772"/>
        <item x="1521"/>
        <item x="660"/>
        <item x="832"/>
        <item x="1596"/>
        <item x="1029"/>
        <item x="116"/>
        <item x="1193"/>
        <item x="2291"/>
        <item x="1516"/>
        <item x="1346"/>
        <item x="1374"/>
        <item x="1468"/>
        <item x="250"/>
        <item x="1570"/>
        <item x="21"/>
        <item x="2073"/>
        <item x="1550"/>
        <item x="2225"/>
        <item x="63"/>
        <item x="2095"/>
        <item x="2102"/>
        <item x="1038"/>
        <item x="1285"/>
        <item x="1452"/>
        <item x="871"/>
        <item x="1580"/>
        <item x="1353"/>
        <item x="135"/>
        <item x="348"/>
        <item x="2026"/>
        <item x="1075"/>
        <item x="616"/>
        <item x="497"/>
        <item x="1764"/>
        <item x="1174"/>
        <item x="737"/>
        <item x="1091"/>
        <item x="2054"/>
        <item x="498"/>
        <item x="428"/>
        <item x="195"/>
        <item x="1509"/>
        <item x="242"/>
        <item x="1060"/>
        <item x="2282"/>
        <item x="1780"/>
        <item x="1605"/>
        <item x="1616"/>
        <item x="942"/>
        <item x="520"/>
        <item x="626"/>
        <item x="2103"/>
        <item x="2316"/>
        <item x="1064"/>
        <item x="859"/>
        <item x="1563"/>
        <item x="316"/>
        <item x="1910"/>
        <item x="1962"/>
        <item x="2281"/>
        <item x="1592"/>
        <item x="1567"/>
        <item x="41"/>
        <item x="28"/>
        <item x="1032"/>
        <item x="874"/>
        <item x="1603"/>
        <item x="466"/>
        <item x="2013"/>
        <item x="1466"/>
        <item x="957"/>
        <item x="1508"/>
        <item x="1196"/>
        <item x="315"/>
        <item x="1459"/>
        <item x="612"/>
        <item x="1269"/>
        <item x="343"/>
        <item x="1290"/>
        <item x="2188"/>
        <item x="2297"/>
        <item x="85"/>
        <item x="1813"/>
        <item x="717"/>
        <item x="837"/>
        <item x="1534"/>
        <item x="890"/>
        <item x="1253"/>
        <item x="1274"/>
        <item x="791"/>
        <item x="1401"/>
        <item x="1255"/>
        <item x="2302"/>
        <item x="2277"/>
        <item x="33"/>
        <item x="710"/>
        <item x="463"/>
        <item x="1969"/>
        <item x="829"/>
        <item x="1658"/>
        <item x="679"/>
        <item x="1937"/>
        <item x="151"/>
        <item x="893"/>
        <item x="310"/>
        <item x="1950"/>
        <item x="1444"/>
        <item x="1515"/>
        <item x="1611"/>
        <item x="1398"/>
        <item x="1479"/>
        <item x="1760"/>
        <item x="388"/>
        <item x="1610"/>
        <item x="1022"/>
        <item x="2091"/>
        <item x="846"/>
        <item x="1665"/>
        <item x="198"/>
        <item x="1864"/>
        <item x="2272"/>
        <item x="2002"/>
        <item x="1132"/>
        <item x="1429"/>
        <item x="1120"/>
        <item x="2301"/>
        <item x="185"/>
        <item x="139"/>
        <item x="696"/>
        <item x="1505"/>
        <item x="819"/>
        <item x="1287"/>
        <item x="1152"/>
        <item x="1841"/>
        <item x="1085"/>
        <item x="483"/>
        <item x="1753"/>
        <item x="2243"/>
        <item x="604"/>
        <item x="659"/>
        <item x="1926"/>
        <item x="364"/>
        <item x="219"/>
        <item x="600"/>
        <item x="2290"/>
        <item x="1165"/>
        <item x="1536"/>
        <item x="396"/>
        <item x="1042"/>
        <item x="1369"/>
        <item x="2046"/>
        <item x="880"/>
        <item x="1436"/>
        <item x="790"/>
        <item x="2211"/>
        <item x="45"/>
        <item x="2055"/>
        <item x="810"/>
        <item x="2180"/>
        <item x="2146"/>
        <item x="1406"/>
        <item x="512"/>
        <item x="229"/>
        <item x="470"/>
        <item x="1117"/>
        <item x="2303"/>
        <item x="1083"/>
        <item x="2171"/>
        <item x="1831"/>
        <item x="1976"/>
        <item x="1837"/>
        <item x="339"/>
        <item x="563"/>
        <item x="944"/>
        <item x="2331"/>
        <item x="50"/>
        <item x="1482"/>
        <item x="491"/>
        <item x="1833"/>
        <item x="2177"/>
        <item x="288"/>
        <item x="1589"/>
        <item x="253"/>
        <item x="1074"/>
        <item x="2247"/>
        <item x="1098"/>
        <item x="179"/>
        <item x="2008"/>
        <item x="619"/>
        <item x="1867"/>
        <item x="2034"/>
        <item x="755"/>
        <item x="356"/>
        <item x="199"/>
        <item x="1816"/>
        <item x="2115"/>
        <item x="901"/>
        <item x="331"/>
        <item x="1640"/>
        <item x="469"/>
        <item x="845"/>
        <item x="904"/>
        <item x="370"/>
        <item x="947"/>
        <item x="525"/>
        <item x="429"/>
        <item x="977"/>
        <item x="668"/>
        <item x="144"/>
        <item x="1366"/>
        <item x="609"/>
        <item x="1057"/>
        <item x="751"/>
        <item x="1279"/>
        <item x="1333"/>
        <item x="2088"/>
        <item x="2224"/>
        <item x="1804"/>
        <item x="240"/>
        <item x="1162"/>
        <item x="2069"/>
        <item x="1897"/>
        <item x="1360"/>
        <item x="1982"/>
        <item x="908"/>
        <item x="693"/>
        <item x="1827"/>
        <item x="126"/>
        <item x="653"/>
        <item x="1684"/>
        <item x="2333"/>
        <item x="220"/>
        <item x="2245"/>
        <item x="1729"/>
        <item x="971"/>
        <item x="2320"/>
        <item x="917"/>
        <item x="776"/>
        <item x="1211"/>
        <item x="523"/>
        <item x="1227"/>
        <item x="2213"/>
        <item x="336"/>
        <item x="1898"/>
        <item x="1068"/>
        <item x="506"/>
        <item x="272"/>
        <item x="1305"/>
        <item x="149"/>
        <item x="465"/>
        <item x="226"/>
        <item x="369"/>
        <item x="799"/>
        <item x="201"/>
        <item x="1851"/>
        <item x="675"/>
        <item x="1681"/>
        <item x="267"/>
        <item x="77"/>
        <item x="1704"/>
        <item x="1660"/>
        <item x="809"/>
        <item x="475"/>
        <item x="1778"/>
        <item x="540"/>
        <item x="1848"/>
        <item x="1313"/>
        <item x="1182"/>
        <item x="546"/>
        <item x="816"/>
        <item x="1972"/>
        <item x="1278"/>
        <item x="1958"/>
        <item x="1757"/>
        <item x="2314"/>
        <item x="574"/>
        <item x="1528"/>
        <item x="1668"/>
        <item x="577"/>
        <item x="1882"/>
        <item x="1399"/>
        <item x="634"/>
        <item x="121"/>
        <item x="1756"/>
        <item x="1855"/>
        <item x="1259"/>
        <item x="119"/>
        <item x="803"/>
        <item x="1450"/>
        <item x="180"/>
        <item x="1065"/>
        <item x="1981"/>
        <item x="1205"/>
        <item x="354"/>
        <item x="2156"/>
        <item x="1785"/>
        <item x="1533"/>
        <item x="879"/>
        <item x="2233"/>
        <item x="1184"/>
        <item x="1051"/>
        <item x="787"/>
        <item x="1069"/>
        <item x="1220"/>
        <item x="279"/>
        <item x="2131"/>
        <item x="1939"/>
        <item x="291"/>
        <item x="2266"/>
        <item x="146"/>
        <item x="1341"/>
        <item x="467"/>
        <item x="1543"/>
        <item x="1914"/>
        <item x="259"/>
        <item x="2270"/>
        <item x="2196"/>
        <item x="824"/>
        <item x="1685"/>
        <item x="985"/>
        <item x="1270"/>
        <item x="1302"/>
        <item x="943"/>
        <item x="1234"/>
        <item x="1469"/>
        <item x="1100"/>
        <item x="945"/>
        <item x="2064"/>
        <item x="1960"/>
        <item x="236"/>
        <item x="1111"/>
        <item x="1157"/>
        <item x="462"/>
        <item x="39"/>
        <item x="723"/>
        <item x="271"/>
        <item x="1115"/>
        <item x="2275"/>
        <item x="1936"/>
        <item x="1383"/>
        <item x="2118"/>
        <item x="1727"/>
        <item x="287"/>
        <item x="1121"/>
        <item x="964"/>
        <item x="1546"/>
        <item x="952"/>
        <item x="13"/>
        <item x="1209"/>
        <item x="128"/>
        <item x="590"/>
        <item x="852"/>
        <item x="265"/>
        <item x="507"/>
        <item x="1743"/>
        <item x="1808"/>
        <item x="1371"/>
        <item x="1618"/>
        <item x="484"/>
        <item x="2336"/>
        <item x="548"/>
        <item x="1949"/>
        <item x="558"/>
        <item x="513"/>
        <item x="573"/>
        <item x="2119"/>
        <item x="1173"/>
        <item x="2230"/>
        <item x="305"/>
        <item x="836"/>
        <item x="1267"/>
        <item x="1385"/>
        <item x="733"/>
        <item x="285"/>
        <item x="2269"/>
        <item x="891"/>
        <item x="224"/>
        <item x="898"/>
        <item x="1454"/>
        <item x="493"/>
        <item x="1520"/>
        <item x="1770"/>
        <item x="500"/>
        <item x="1517"/>
        <item x="1037"/>
        <item x="1593"/>
        <item x="1739"/>
        <item x="956"/>
        <item x="1460"/>
        <item x="677"/>
        <item x="2152"/>
        <item x="138"/>
        <item x="1180"/>
        <item x="2209"/>
        <item x="268"/>
        <item x="2197"/>
        <item x="811"/>
        <item x="1695"/>
        <item x="2335"/>
        <item x="2237"/>
        <item x="1856"/>
        <item x="1144"/>
        <item x="607"/>
        <item x="386"/>
        <item x="1368"/>
        <item x="1779"/>
        <item x="2283"/>
        <item x="1001"/>
        <item x="74"/>
        <item x="2250"/>
        <item x="163"/>
        <item x="595"/>
        <item x="441"/>
        <item x="1113"/>
        <item x="1655"/>
        <item x="802"/>
        <item x="1951"/>
        <item x="1653"/>
        <item x="2003"/>
        <item x="1486"/>
        <item x="1440"/>
        <item x="591"/>
        <item x="990"/>
        <item x="583"/>
        <item x="1281"/>
        <item x="1854"/>
        <item x="1845"/>
        <item x="1451"/>
        <item x="1641"/>
        <item x="2228"/>
        <item x="1413"/>
        <item x="774"/>
        <item x="515"/>
        <item x="59"/>
        <item x="349"/>
        <item x="1275"/>
        <item x="2262"/>
        <item x="426"/>
        <item x="1909"/>
        <item x="1956"/>
        <item x="847"/>
        <item x="935"/>
        <item x="1365"/>
        <item x="1699"/>
        <item x="1857"/>
        <item x="2029"/>
        <item x="872"/>
        <item x="2279"/>
        <item x="2306"/>
        <item x="686"/>
        <item x="2274"/>
        <item x="2158"/>
        <item x="1314"/>
        <item x="1317"/>
        <item x="332"/>
        <item x="1923"/>
        <item x="656"/>
        <item x="276"/>
        <item x="1338"/>
        <item x="1800"/>
        <item x="1614"/>
        <item x="338"/>
        <item x="780"/>
        <item x="711"/>
        <item x="1055"/>
        <item x="1403"/>
        <item x="1548"/>
        <item x="492"/>
        <item x="2337"/>
        <item x="2253"/>
        <item x="1010"/>
        <item x="1087"/>
        <item x="1412"/>
        <item x="181"/>
        <item x="1732"/>
        <item x="130"/>
        <item x="734"/>
        <item x="40"/>
        <item x="2082"/>
        <item x="924"/>
        <item x="442"/>
        <item x="2220"/>
        <item x="1674"/>
        <item x="596"/>
        <item x="1019"/>
        <item x="1537"/>
        <item x="1588"/>
        <item x="233"/>
        <item x="2094"/>
        <item x="1996"/>
        <item x="779"/>
        <item x="20"/>
        <item x="740"/>
        <item x="1886"/>
        <item x="168"/>
        <item x="2125"/>
        <item x="444"/>
        <item x="366"/>
        <item x="404"/>
        <item x="1297"/>
        <item x="2005"/>
        <item x="1870"/>
        <item x="861"/>
        <item x="1221"/>
        <item x="324"/>
        <item x="209"/>
        <item x="200"/>
        <item x="584"/>
        <item x="1712"/>
        <item x="1337"/>
        <item x="1481"/>
        <item x="2236"/>
        <item x="588"/>
        <item x="1645"/>
        <item x="261"/>
        <item x="1819"/>
        <item x="1058"/>
        <item x="455"/>
        <item x="397"/>
        <item x="608"/>
        <item x="606"/>
        <item x="417"/>
        <item x="183"/>
        <item x="247"/>
        <item x="2077"/>
        <item x="1008"/>
        <item x="1911"/>
        <item x="868"/>
        <item x="568"/>
        <item x="71"/>
        <item x="571"/>
        <item x="1464"/>
        <item x="422"/>
        <item x="193"/>
        <item x="936"/>
        <item x="1084"/>
        <item x="1568"/>
        <item x="1868"/>
        <item x="2065"/>
        <item x="2009"/>
        <item x="158"/>
        <item x="495"/>
        <item x="812"/>
        <item x="1295"/>
        <item x="2255"/>
        <item x="293"/>
        <item x="909"/>
        <item x="1056"/>
        <item x="683"/>
        <item x="351"/>
        <item x="1181"/>
        <item x="2123"/>
        <item x="1249"/>
        <item x="1323"/>
        <item x="1176"/>
        <item x="2192"/>
        <item x="2305"/>
        <item x="1066"/>
        <item x="1080"/>
        <item x="1719"/>
        <item x="1392"/>
        <item x="719"/>
        <item x="2312"/>
        <item x="1810"/>
        <item x="1869"/>
        <item x="117"/>
        <item x="427"/>
        <item x="925"/>
        <item x="697"/>
        <item x="884"/>
        <item x="1581"/>
        <item x="2191"/>
        <item x="1071"/>
        <item x="1373"/>
        <item x="301"/>
        <item x="1300"/>
        <item x="1148"/>
        <item x="2259"/>
        <item x="399"/>
        <item x="1766"/>
        <item x="646"/>
        <item x="115"/>
        <item x="1088"/>
        <item x="2244"/>
        <item x="2107"/>
        <item x="2293"/>
        <item x="1054"/>
        <item x="981"/>
        <item x="1745"/>
        <item x="2252"/>
        <item x="1988"/>
        <item x="2276"/>
        <item x="1430"/>
        <item x="1376"/>
        <item x="278"/>
        <item x="2295"/>
        <item x="1838"/>
        <item x="2030"/>
        <item x="1025"/>
        <item x="225"/>
        <item x="86"/>
        <item x="939"/>
        <item x="625"/>
        <item x="955"/>
        <item x="490"/>
        <item x="308"/>
        <item x="2157"/>
        <item x="322"/>
        <item x="196"/>
        <item x="2027"/>
        <item x="231"/>
        <item x="1381"/>
        <item x="62"/>
        <item x="1705"/>
        <item x="1326"/>
        <item x="1161"/>
        <item x="325"/>
        <item x="579"/>
        <item x="1935"/>
        <item x="1400"/>
        <item x="647"/>
        <item x="1908"/>
        <item x="2133"/>
        <item x="559"/>
        <item x="1351"/>
        <item x="1574"/>
        <item x="1703"/>
        <item x="1625"/>
        <item x="2041"/>
        <item x="795"/>
        <item x="1485"/>
        <item x="2044"/>
        <item x="929"/>
        <item x="1458"/>
        <item x="241"/>
        <item x="806"/>
        <item x="1700"/>
        <item x="335"/>
        <item x="1447"/>
        <item x="1623"/>
        <item x="1781"/>
        <item x="2075"/>
        <item x="629"/>
        <item x="1330"/>
        <item x="1513"/>
        <item x="1345"/>
        <item x="821"/>
        <item x="2153"/>
        <item x="1240"/>
        <item x="1887"/>
        <item x="602"/>
        <item x="464"/>
        <item x="1689"/>
        <item x="152"/>
        <item x="212"/>
        <item x="1050"/>
        <item x="2261"/>
        <item x="1283"/>
        <item x="337"/>
        <item x="1875"/>
        <item x="994"/>
        <item x="1529"/>
        <item x="373"/>
        <item x="2047"/>
        <item x="83"/>
        <item x="875"/>
        <item x="833"/>
        <item x="1647"/>
        <item x="570"/>
        <item x="2300"/>
        <item x="2173"/>
        <item x="418"/>
        <item x="1449"/>
        <item x="1919"/>
        <item x="1650"/>
        <item x="2287"/>
        <item x="1040"/>
        <item x="1782"/>
        <item x="1784"/>
        <item x="1561"/>
        <item x="1531"/>
        <item x="453"/>
        <item x="527"/>
        <item x="282"/>
        <item x="1642"/>
        <item x="357"/>
        <item x="900"/>
        <item x="1286"/>
        <item x="2105"/>
        <item x="1844"/>
        <item x="1280"/>
        <item x="327"/>
        <item x="1147"/>
        <item x="618"/>
        <item x="838"/>
        <item x="142"/>
        <item x="1424"/>
        <item x="1547"/>
        <item x="2239"/>
        <item x="1356"/>
        <item x="190"/>
        <item x="489"/>
        <item x="2286"/>
        <item x="509"/>
        <item x="1565"/>
        <item x="1801"/>
        <item x="1307"/>
        <item x="695"/>
        <item x="2280"/>
        <item x="658"/>
        <item x="2166"/>
        <item x="2240"/>
        <item x="1913"/>
        <item x="641"/>
        <item x="2323"/>
        <item x="300"/>
        <item x="980"/>
        <item x="1789"/>
        <item x="1388"/>
        <item x="1224"/>
        <item x="1591"/>
        <item x="728"/>
        <item x="1293"/>
        <item x="1671"/>
        <item x="1186"/>
        <item x="1081"/>
        <item x="2198"/>
        <item x="188"/>
        <item x="2039"/>
        <item x="745"/>
        <item x="788"/>
        <item x="1168"/>
        <item x="304"/>
        <item x="636"/>
        <item x="2326"/>
        <item x="1507"/>
        <item x="598"/>
        <item x="2067"/>
        <item x="460"/>
        <item x="705"/>
        <item x="256"/>
        <item x="1852"/>
        <item x="307"/>
        <item x="360"/>
        <item x="1725"/>
        <item x="122"/>
        <item x="676"/>
        <item x="403"/>
        <item x="1048"/>
        <item x="187"/>
        <item x="2256"/>
        <item x="302"/>
        <item x="400"/>
        <item x="2048"/>
        <item x="2032"/>
        <item x="1676"/>
        <item x="127"/>
        <item x="1763"/>
        <item x="2185"/>
        <item x="476"/>
        <item x="159"/>
        <item x="1426"/>
        <item x="330"/>
        <item x="946"/>
        <item x="458"/>
        <item x="480"/>
        <item x="729"/>
        <item x="1955"/>
        <item x="928"/>
        <item x="1602"/>
        <item x="614"/>
        <item x="1861"/>
        <item x="1997"/>
        <item x="526"/>
        <item x="2218"/>
        <item x="1606"/>
        <item x="208"/>
        <item x="410"/>
        <item x="611"/>
        <item x="1709"/>
        <item x="752"/>
        <item x="165"/>
        <item x="1237"/>
        <item x="1472"/>
        <item x="1421"/>
        <item x="1202"/>
        <item x="1188"/>
        <item x="2093"/>
        <item x="1706"/>
        <item x="1802"/>
        <item x="390"/>
        <item x="1070"/>
        <item x="2267"/>
        <item x="587"/>
        <item x="401"/>
        <item x="2063"/>
        <item x="1587"/>
        <item x="865"/>
        <item x="456"/>
        <item x="822"/>
        <item x="896"/>
        <item x="1461"/>
        <item x="1418"/>
        <item x="111"/>
        <item x="870"/>
        <item x="700"/>
        <item x="217"/>
        <item x="2110"/>
        <item x="768"/>
        <item x="1884"/>
        <item x="1498"/>
        <item x="913"/>
        <item x="1367"/>
        <item x="395"/>
        <item x="1812"/>
        <item x="517"/>
        <item x="800"/>
        <item x="2129"/>
        <item x="2160"/>
        <item x="2074"/>
        <item x="1656"/>
        <item x="1439"/>
        <item x="104"/>
        <item x="2037"/>
        <item x="1562"/>
        <item x="772"/>
        <item x="767"/>
        <item x="81"/>
        <item x="1934"/>
        <item x="597"/>
        <item x="502"/>
        <item x="1411"/>
        <item x="1170"/>
        <item x="764"/>
        <item x="2216"/>
        <item x="1200"/>
        <item x="1195"/>
        <item x="2308"/>
        <item x="1473"/>
        <item x="566"/>
        <item x="1309"/>
        <item x="234"/>
        <item x="281"/>
        <item x="1178"/>
        <item x="223"/>
        <item x="352"/>
        <item x="2076"/>
        <item x="2060"/>
        <item x="1803"/>
        <item x="995"/>
        <item x="773"/>
        <item x="1243"/>
        <item x="640"/>
        <item x="2023"/>
        <item x="2165"/>
        <item x="1865"/>
        <item x="1583"/>
        <item x="1952"/>
        <item x="730"/>
        <item x="976"/>
        <item x="2147"/>
        <item x="825"/>
        <item x="1575"/>
        <item x="960"/>
        <item x="430"/>
        <item x="503"/>
        <item x="1740"/>
        <item x="1821"/>
        <item x="407"/>
        <item x="919"/>
        <item x="1895"/>
        <item x="1600"/>
        <item x="1613"/>
        <item x="732"/>
        <item x="1702"/>
        <item x="959"/>
        <item x="1359"/>
        <item x="1151"/>
        <item x="2141"/>
        <item x="323"/>
        <item x="1116"/>
        <item x="632"/>
        <item x="36"/>
        <item x="1046"/>
        <item x="1160"/>
        <item x="67"/>
        <item x="789"/>
        <item x="1045"/>
        <item x="2006"/>
        <item x="1692"/>
        <item x="1917"/>
        <item x="1905"/>
        <item x="1078"/>
        <item x="1063"/>
        <item x="1213"/>
        <item x="937"/>
        <item x="1362"/>
        <item x="1673"/>
        <item x="1315"/>
        <item x="555"/>
        <item x="623"/>
        <item x="1858"/>
        <item x="1047"/>
        <item x="378"/>
        <item x="1428"/>
        <item x="702"/>
        <item x="221"/>
        <item x="793"/>
        <item x="1639"/>
        <item x="2176"/>
        <item x="1462"/>
        <item x="750"/>
        <item x="215"/>
        <item x="1522"/>
        <item x="1539"/>
        <item x="1171"/>
        <item x="2062"/>
        <item x="380"/>
        <item x="690"/>
        <item x="599"/>
        <item x="1651"/>
        <item x="797"/>
        <item x="1131"/>
        <item x="1974"/>
        <item x="1795"/>
        <item x="2249"/>
        <item x="2263"/>
        <item x="1506"/>
        <item x="1191"/>
        <item x="1244"/>
        <item x="178"/>
        <item x="1446"/>
        <item x="2053"/>
        <item x="228"/>
        <item x="1198"/>
        <item x="522"/>
        <item x="1971"/>
        <item x="1352"/>
        <item x="1423"/>
        <item x="273"/>
        <item x="2174"/>
        <item x="1720"/>
        <item x="266"/>
        <item x="1384"/>
        <item x="687"/>
        <item x="103"/>
        <item x="911"/>
        <item x="275"/>
        <item x="747"/>
        <item x="1768"/>
        <item x="775"/>
        <item x="97"/>
        <item x="539"/>
        <item x="1394"/>
        <item x="2296"/>
        <item x="1420"/>
        <item x="391"/>
        <item x="210"/>
        <item x="637"/>
        <item x="1928"/>
        <item x="1690"/>
        <item x="748"/>
        <item x="75"/>
        <item x="777"/>
        <item x="120"/>
        <item x="1000"/>
        <item x="1096"/>
        <item x="1264"/>
        <item x="1807"/>
        <item x="2327"/>
        <item x="682"/>
        <item x="350"/>
        <item x="2294"/>
        <item x="657"/>
        <item x="402"/>
        <item x="19"/>
        <item x="1811"/>
        <item x="96"/>
        <item x="973"/>
        <item x="2052"/>
        <item x="2329"/>
        <item x="1646"/>
        <item x="2021"/>
        <item x="270"/>
        <item x="726"/>
        <item x="850"/>
        <item x="1133"/>
        <item x="319"/>
        <item x="867"/>
        <item x="1714"/>
        <item x="1931"/>
        <item x="1751"/>
        <item x="1682"/>
        <item x="1020"/>
        <item x="412"/>
        <item x="2167"/>
        <item x="1018"/>
        <item x="52"/>
        <item x="624"/>
        <item x="1355"/>
        <item x="18"/>
        <item x="1334"/>
        <item x="38"/>
        <item x="1499"/>
        <item x="1809"/>
        <item x="781"/>
        <item x="2162"/>
        <item x="1095"/>
        <item x="1669"/>
        <item x="1626"/>
        <item x="639"/>
        <item x="1721"/>
        <item x="926"/>
        <item x="2330"/>
        <item x="2311"/>
        <item x="1294"/>
        <item x="2241"/>
        <item x="1484"/>
        <item x="44"/>
        <item x="95"/>
        <item x="1598"/>
        <item x="1457"/>
        <item x="983"/>
        <item x="1902"/>
        <item x="645"/>
        <item x="101"/>
        <item x="796"/>
        <item x="1728"/>
        <item x="1995"/>
        <item x="1304"/>
        <item x="1891"/>
        <item x="1370"/>
        <item x="1586"/>
        <item x="1402"/>
        <item x="112"/>
        <item x="114"/>
        <item x="1126"/>
        <item x="1538"/>
        <item x="997"/>
        <item x="585"/>
        <item x="2111"/>
        <item x="160"/>
        <item x="642"/>
        <item x="972"/>
        <item x="894"/>
        <item x="554"/>
        <item x="207"/>
        <item x="1708"/>
        <item x="2049"/>
        <item x="254"/>
        <item x="1189"/>
        <item x="413"/>
        <item x="1906"/>
        <item x="345"/>
        <item x="1009"/>
        <item x="2260"/>
        <item x="1340"/>
        <item x="1594"/>
        <item x="1467"/>
        <item x="920"/>
        <item x="173"/>
        <item x="2059"/>
        <item x="853"/>
        <item x="2203"/>
        <item x="295"/>
        <item x="376"/>
        <item x="1455"/>
        <item x="35"/>
        <item x="1554"/>
        <item x="2020"/>
        <item x="1885"/>
        <item x="70"/>
        <item x="1973"/>
        <item x="1495"/>
        <item x="501"/>
        <item x="98"/>
        <item x="2292"/>
        <item x="2132"/>
        <item x="1595"/>
        <item x="2070"/>
        <item x="698"/>
        <item x="1843"/>
        <item x="1471"/>
        <item x="24"/>
        <item x="1876"/>
        <item x="2127"/>
        <item x="592"/>
        <item x="1480"/>
        <item x="651"/>
        <item x="2112"/>
        <item x="6"/>
        <item x="631"/>
        <item x="1215"/>
        <item x="1124"/>
        <item x="1666"/>
        <item x="1339"/>
        <item x="869"/>
        <item x="1569"/>
        <item x="863"/>
        <item x="567"/>
        <item x="1519"/>
        <item x="2079"/>
        <item x="1233"/>
        <item x="358"/>
        <item x="1350"/>
        <item x="1608"/>
        <item x="823"/>
        <item x="2016"/>
        <item x="617"/>
        <item x="576"/>
        <item x="1409"/>
        <item x="844"/>
        <item x="537"/>
        <item x="692"/>
        <item x="762"/>
        <item x="1324"/>
        <item x="174"/>
        <item x="992"/>
        <item x="586"/>
        <item x="1828"/>
        <item x="1504"/>
        <item x="930"/>
        <item x="544"/>
        <item x="1573"/>
        <item x="1303"/>
        <item x="1246"/>
        <item x="758"/>
        <item x="1347"/>
        <item x="1755"/>
        <item x="27"/>
        <item x="2194"/>
        <item x="1511"/>
        <item x="1774"/>
        <item x="1825"/>
        <item x="191"/>
        <item x="1036"/>
        <item x="1072"/>
        <item x="37"/>
        <item x="1663"/>
        <item x="1493"/>
        <item x="1941"/>
        <item x="932"/>
        <item x="202"/>
        <item x="906"/>
        <item x="2181"/>
        <item x="2214"/>
        <item x="1502"/>
        <item x="1298"/>
        <item x="2114"/>
        <item x="214"/>
        <item x="1214"/>
        <item x="102"/>
        <item x="1899"/>
        <item x="1551"/>
        <item x="1921"/>
        <item x="472"/>
        <item x="1242"/>
        <item x="1102"/>
        <item x="1718"/>
        <item x="1110"/>
        <item x="1002"/>
        <item x="320"/>
        <item x="49"/>
        <item x="1862"/>
        <item x="1217"/>
        <item x="1823"/>
        <item x="1503"/>
        <item x="2017"/>
        <item x="2202"/>
        <item x="1945"/>
        <item x="1552"/>
        <item x="987"/>
        <item x="140"/>
        <item x="488"/>
        <item x="153"/>
        <item t="default"/>
      </items>
    </pivotField>
    <pivotField showAll="0">
      <items count="3">
        <item x="0"/>
        <item x="1"/>
        <item t="default"/>
      </items>
    </pivotField>
    <pivotField showAll="0"/>
    <pivotField showAll="0" defaultSubtotal="0"/>
    <pivotField showAll="0" defaultSubtotal="0"/>
    <pivotField showAll="0" defaultSubtotal="0">
      <items count="4">
        <item x="0"/>
        <item x="1"/>
        <item x="2"/>
        <item x="3"/>
      </items>
    </pivotField>
  </pivotFields>
  <rowFields count="1">
    <field x="10"/>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total_after_discount" fld="12" baseField="0" baseItem="0" numFmtId="164"/>
  </dataFields>
  <formats count="1">
    <format dxfId="0">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1"/>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ailer" xr10:uid="{ABA71C4B-5569-41A2-B0AA-6F23118069E0}" sourceName="retailer">
  <pivotTables>
    <pivotTable tabId="11" name="PivotTable3"/>
    <pivotTable tabId="8" name="PivotTable4"/>
    <pivotTable tabId="4" name="PivotTable4"/>
    <pivotTable tabId="4" name="PivotTable5"/>
    <pivotTable tabId="4" name="PivotTable6"/>
    <pivotTable tabId="7" name="PivotTable3"/>
    <pivotTable tabId="10" name="PivotTable2"/>
    <pivotTable tabId="6" name="PivotTable2"/>
    <pivotTable tabId="5" name="PivotTable1"/>
  </pivotTables>
  <data>
    <tabular pivotCacheId="994334343">
      <items count="12">
        <i x="6" s="1"/>
        <i x="4" s="1"/>
        <i x="3" s="1"/>
        <i x="8" s="1"/>
        <i x="0" s="1"/>
        <i x="7" s="1"/>
        <i x="2" s="1"/>
        <i x="1" s="1"/>
        <i x="5" s="1"/>
        <i x="11" s="1"/>
        <i x="9"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location" xr10:uid="{81796529-63A6-47EE-9420-01971A6698E4}" sourceName="store_location">
  <pivotTables>
    <pivotTable tabId="11" name="PivotTable3"/>
    <pivotTable tabId="8" name="PivotTable4"/>
    <pivotTable tabId="4" name="PivotTable4"/>
    <pivotTable tabId="4" name="PivotTable5"/>
    <pivotTable tabId="4" name="PivotTable6"/>
    <pivotTable tabId="4" name="PivotTable7"/>
    <pivotTable tabId="7" name="PivotTable3"/>
    <pivotTable tabId="10" name="PivotTable2"/>
    <pivotTable tabId="6" name="PivotTable2"/>
    <pivotTable tabId="5" name="PivotTable1"/>
  </pivotTables>
  <data>
    <tabular pivotCacheId="994334343">
      <items count="2270">
        <i x="1107" s="1"/>
        <i x="146" s="1"/>
        <i x="631" s="1"/>
        <i x="1593" s="1"/>
        <i x="2119" s="1"/>
        <i x="1001" s="1"/>
        <i x="1672" s="1"/>
        <i x="1841" s="1"/>
        <i x="2224" s="1"/>
        <i x="462" s="1"/>
        <i x="212" s="1"/>
        <i x="1365" s="1"/>
        <i x="1303" s="1"/>
        <i x="1649" s="1"/>
        <i x="847" s="1"/>
        <i x="227" s="1"/>
        <i x="530" s="1"/>
        <i x="1824" s="1"/>
        <i x="1695" s="1"/>
        <i x="856" s="1"/>
        <i x="1644" s="1"/>
        <i x="1402" s="1"/>
        <i x="276" s="1"/>
        <i x="1000" s="1"/>
        <i x="2135" s="1"/>
        <i x="2034" s="1"/>
        <i x="1297" s="1"/>
        <i x="2142" s="1"/>
        <i x="779" s="1"/>
        <i x="444" s="1"/>
        <i x="400" s="1"/>
        <i x="1102" s="1"/>
        <i x="1390" s="1"/>
        <i x="804" s="1"/>
        <i x="1477" s="1"/>
        <i x="1997" s="1"/>
        <i x="824" s="1"/>
        <i x="106" s="1"/>
        <i x="10" s="1"/>
        <i x="532" s="1"/>
        <i x="1811" s="1"/>
        <i x="2060" s="1"/>
        <i x="331" s="1"/>
        <i x="1794" s="1"/>
        <i x="104" s="1"/>
        <i x="138" s="1"/>
        <i x="1160" s="1"/>
        <i x="1843" s="1"/>
        <i x="733" s="1"/>
        <i x="1353" s="1"/>
        <i x="790" s="1"/>
        <i x="551" s="1"/>
        <i x="688" s="1"/>
        <i x="706" s="1"/>
        <i x="1557" s="1"/>
        <i x="397" s="1"/>
        <i x="2036" s="1"/>
        <i x="1221" s="1"/>
        <i x="1996" s="1"/>
        <i x="1501" s="1"/>
        <i x="503" s="1"/>
        <i x="1963" s="1"/>
        <i x="406" s="1"/>
        <i x="2182" s="1"/>
        <i x="1641" s="1"/>
        <i x="208" s="1"/>
        <i x="2237" s="1"/>
        <i x="349" s="1"/>
        <i x="434" s="1"/>
        <i x="2075" s="1"/>
        <i x="1554" s="1"/>
        <i x="2226" s="1"/>
        <i x="1140" s="1"/>
        <i x="496" s="1"/>
        <i x="1804" s="1"/>
        <i x="1601" s="1"/>
        <i x="1845" s="1"/>
        <i x="452" s="1"/>
        <i x="946" s="1"/>
        <i x="1473" s="1"/>
        <i x="1789" s="1"/>
        <i x="2116" s="1"/>
        <i x="7" s="1"/>
        <i x="1779" s="1"/>
        <i x="1474" s="1"/>
        <i x="403" s="1"/>
        <i x="1311" s="1"/>
        <i x="220" s="1"/>
        <i x="1010" s="1"/>
        <i x="2202" s="1"/>
        <i x="1617" s="1"/>
        <i x="1711" s="1"/>
        <i x="86" s="1"/>
        <i x="91" s="1"/>
        <i x="699" s="1"/>
        <i x="121" s="1"/>
        <i x="129" s="1"/>
        <i x="94" s="1"/>
        <i x="563" s="1"/>
        <i x="2171" s="1"/>
        <i x="1497" s="1"/>
        <i x="1017" s="1"/>
        <i x="2111" s="1"/>
        <i x="341" s="1"/>
        <i x="20" s="1"/>
        <i x="524" s="1"/>
        <i x="1433" s="1"/>
        <i x="428" s="1"/>
        <i x="258" s="1"/>
        <i x="1247" s="1"/>
        <i x="1253" s="1"/>
        <i x="1251" s="1"/>
        <i x="1330" s="1"/>
        <i x="2141" s="1"/>
        <i x="1472" s="1"/>
        <i x="868" s="1"/>
        <i x="2010" s="1"/>
        <i x="483" s="1"/>
        <i x="1629" s="1"/>
        <i x="2176" s="1"/>
        <i x="1646" s="1"/>
        <i x="9" s="1"/>
        <i x="791" s="1"/>
        <i x="916" s="1"/>
        <i x="2194" s="1"/>
        <i x="1536" s="1"/>
        <i x="1863" s="1"/>
        <i x="1818" s="1"/>
        <i x="2061" s="1"/>
        <i x="309" s="1"/>
        <i x="1374" s="1"/>
        <i x="1166" s="1"/>
        <i x="1859" s="1"/>
        <i x="1238" s="1"/>
        <i x="860" s="1"/>
        <i x="684" s="1"/>
        <i x="2124" s="1"/>
        <i x="1685" s="1"/>
        <i x="1902" s="1"/>
        <i x="1026" s="1"/>
        <i x="103" s="1"/>
        <i x="5" s="1"/>
        <i x="1255" s="1"/>
        <i x="999" s="1"/>
        <i x="2123" s="1"/>
        <i x="456" s="1"/>
        <i x="1496" s="1"/>
        <i x="194" s="1"/>
        <i x="2146" s="1"/>
        <i x="989" s="1"/>
        <i x="1588" s="1"/>
        <i x="1854" s="1"/>
        <i x="1700" s="1"/>
        <i x="966" s="1"/>
        <i x="32" s="1"/>
        <i x="1296" s="1"/>
        <i x="2003" s="1"/>
        <i x="142" s="1"/>
        <i x="1872" s="1"/>
        <i x="164" s="1"/>
        <i x="1796" s="1"/>
        <i x="913" s="1"/>
        <i x="1545" s="1"/>
        <i x="1969" s="1"/>
        <i x="2118" s="1"/>
        <i x="2077" s="1"/>
        <i x="67" s="1"/>
        <i x="881" s="1"/>
        <i x="411" s="1"/>
        <i x="1682" s="1"/>
        <i x="1571" s="1"/>
        <i x="1060" s="1"/>
        <i x="210" s="1"/>
        <i x="704" s="1"/>
        <i x="1234" s="1"/>
        <i x="1659" s="1"/>
        <i x="909" s="1"/>
        <i x="1188" s="1"/>
        <i x="1062" s="1"/>
        <i x="819" s="1"/>
        <i x="287" s="1"/>
        <i x="1749" s="1"/>
        <i x="2055" s="1"/>
        <i x="568" s="1"/>
        <i x="294" s="1"/>
        <i x="1500" s="1"/>
        <i x="385" s="1"/>
        <i x="293" s="1"/>
        <i x="460" s="1"/>
        <i x="594" s="1"/>
        <i x="754" s="1"/>
        <i x="1299" s="1"/>
        <i x="303" s="1"/>
        <i x="923" s="1"/>
        <i x="179" s="1"/>
        <i x="2197" s="1"/>
        <i x="489" s="1"/>
        <i x="1368" s="1"/>
        <i x="1784" s="1"/>
        <i x="574" s="1"/>
        <i x="1179" s="1"/>
        <i x="1998" s="1"/>
        <i x="1802" s="1"/>
        <i x="2200" s="1"/>
        <i x="2028" s="1"/>
        <i x="1844" s="1"/>
        <i x="1541" s="1"/>
        <i x="55" s="1"/>
        <i x="1836" s="1"/>
        <i x="697" s="1"/>
        <i x="2164" s="1"/>
        <i x="1209" s="1"/>
        <i x="1003" s="1"/>
        <i x="1603" s="1"/>
        <i x="1739" s="1"/>
        <i x="2083" s="1"/>
        <i x="1942" s="1"/>
        <i x="528" s="1"/>
        <i x="883" s="1"/>
        <i x="1861" s="1"/>
        <i x="2190" s="1"/>
        <i x="628" s="1"/>
        <i x="1528" s="1"/>
        <i x="1888" s="1"/>
        <i x="636" s="1"/>
        <i x="425" s="1"/>
        <i x="1455" s="1"/>
        <i x="304" s="1"/>
        <i x="994" s="1"/>
        <i x="214" s="1"/>
        <i x="330" s="1"/>
        <i x="328" s="1"/>
        <i x="1504" s="1"/>
        <i x="719" s="1"/>
        <i x="1830" s="1"/>
        <i x="49" s="1"/>
        <i x="1871" s="1"/>
        <i x="812" s="1"/>
        <i x="1795" s="1"/>
        <i x="1992" s="1"/>
        <i x="1137" s="1"/>
        <i x="1798" s="1"/>
        <i x="217" s="1"/>
        <i x="997" s="1"/>
        <i x="1604" s="1"/>
        <i x="1034" s="1"/>
        <i x="630" s="1"/>
        <i x="1853" s="1"/>
        <i x="1449" s="1"/>
        <i x="1960" s="1"/>
        <i x="2173" s="1"/>
        <i x="1056" s="1"/>
        <i x="840" s="1"/>
        <i x="2081" s="1"/>
        <i x="2230" s="1"/>
        <i x="500" s="1"/>
        <i x="1927" s="1"/>
        <i x="1692" s="1"/>
        <i x="736" s="1"/>
        <i x="647" s="1"/>
        <i x="416" s="1"/>
        <i x="378" s="1"/>
        <i x="2092" s="1"/>
        <i x="1172" s="1"/>
        <i x="615" s="1"/>
        <i x="1815" s="1"/>
        <i x="1123" s="1"/>
        <i x="1783" s="1"/>
        <i x="37" s="1"/>
        <i x="714" s="1"/>
        <i x="429" s="1"/>
        <i x="1254" s="1"/>
        <i x="442" s="1"/>
        <i x="307" s="1"/>
        <i x="929" s="1"/>
        <i x="298" s="1"/>
        <i x="785" s="1"/>
        <i x="864" s="1"/>
        <i x="1839" s="1"/>
        <i x="251" s="1"/>
        <i x="935" s="1"/>
        <i x="1307" s="1"/>
        <i x="2054" s="1"/>
        <i x="617" s="1"/>
        <i x="1577" s="1"/>
        <i x="114" s="1"/>
        <i x="116" s="1"/>
        <i x="1576" s="1"/>
        <i x="1030" s="1"/>
        <i x="1633" s="1"/>
        <i x="602" s="1"/>
        <i x="85" s="1"/>
        <i x="784" s="1"/>
        <i x="1953" s="1"/>
        <i x="274" s="1"/>
        <i x="1149" s="1"/>
        <i x="1814" s="1"/>
        <i x="649" s="1"/>
        <i x="2064" s="1"/>
        <i x="216" s="1"/>
        <i x="1130" s="1"/>
        <i x="162" s="1"/>
        <i x="1398" s="1"/>
        <i x="153" s="1"/>
        <i x="1167" s="1"/>
        <i x="866" s="1"/>
        <i x="2211" s="1"/>
        <i x="2058" s="1"/>
        <i x="66" s="1"/>
        <i x="558" s="1"/>
        <i x="2257" s="1"/>
        <i x="686" s="1"/>
        <i x="2106" s="1"/>
        <i x="2241" s="1"/>
        <i x="835" s="1"/>
        <i x="1790" s="1"/>
        <i x="886" s="1"/>
        <i x="810" s="1"/>
        <i x="1564" s="1"/>
        <i x="99" s="1"/>
        <i x="242" s="1"/>
        <i x="74" s="1"/>
        <i x="1468" s="1"/>
        <i x="1720" s="1"/>
        <i x="708" s="1"/>
        <i x="919" s="1"/>
        <i x="1518" s="1"/>
        <i x="1361" s="1"/>
        <i x="1785" s="1"/>
        <i x="1046" s="1"/>
        <i x="1442" s="1"/>
        <i x="1324" s="1"/>
        <i x="958" s="1"/>
        <i x="1750" s="1"/>
        <i x="439" s="1"/>
        <i x="443" s="1"/>
        <i x="1312" s="1"/>
        <i x="766" s="1"/>
        <i x="1724" s="1"/>
        <i x="1728" s="1"/>
        <i x="1967" s="1"/>
        <i x="1877" s="1"/>
        <i x="2070" s="1"/>
        <i x="1686" s="1"/>
        <i x="1289" s="1"/>
        <i x="1124" s="1"/>
        <i x="637" s="1"/>
        <i x="376" s="1"/>
        <i x="1450" s="1"/>
        <i x="1466" s="1"/>
        <i x="353" s="1"/>
        <i x="1423" s="1"/>
        <i x="2157" s="1"/>
        <i x="1226" s="1"/>
        <i x="1910" s="1"/>
        <i x="1592" s="1"/>
        <i x="1162" s="1"/>
        <i x="1228" s="1"/>
        <i x="613" s="1"/>
        <i x="1707" s="1"/>
        <i x="1211" s="1"/>
        <i x="286" s="1"/>
        <i x="463" s="1"/>
        <i x="876" s="1"/>
        <i x="1007" s="1"/>
        <i x="858" s="1"/>
        <i x="1089" s="1"/>
        <i x="2114" s="1"/>
        <i x="1797" s="1"/>
        <i x="1923" s="1"/>
        <i x="39" s="1"/>
        <i x="1103" s="1"/>
        <i x="1645" s="1"/>
        <i x="573" s="1"/>
        <i x="908" s="1"/>
        <i x="337" s="1"/>
        <i x="677" s="1"/>
        <i x="1931" s="1"/>
        <i x="1727" s="1"/>
        <i x="599" s="1"/>
        <i x="759" s="1"/>
        <i x="1452" s="1"/>
        <i x="1401" s="1"/>
        <i x="1642" s="1"/>
        <i x="1594" s="1"/>
        <i x="930" s="1"/>
        <i x="369" s="1"/>
        <i x="1351" s="1"/>
        <i x="417" s="1"/>
        <i x="1139" s="1"/>
        <i x="1954" s="1"/>
        <i x="816" s="1"/>
        <i x="169" s="1"/>
        <i x="554" s="1"/>
        <i x="734" s="1"/>
        <i x="875" s="1"/>
        <i x="288" s="1"/>
        <i x="2133" s="1"/>
        <i x="267" s="1"/>
        <i x="159" s="1"/>
        <i x="2249" s="1"/>
        <i x="1340" s="1"/>
        <i x="1064" s="1"/>
        <i x="247" s="1"/>
        <i x="802" s="1"/>
        <i x="828" s="1"/>
        <i x="1220" s="1"/>
        <i x="124" s="1"/>
        <i x="2129" s="1"/>
        <i x="321" s="1"/>
        <i x="2017" s="1"/>
        <i x="2073" s="1"/>
        <i x="1182" s="1"/>
        <i x="1567" s="1"/>
        <i x="787" s="1"/>
        <i x="1971" s="1"/>
        <i x="887" s="1"/>
        <i x="280" s="1"/>
        <i x="1214" s="1"/>
        <i x="1294" s="1"/>
        <i x="450" s="1"/>
        <i x="817" s="1"/>
        <i x="855" s="1"/>
        <i x="2009" s="1"/>
        <i x="762" s="1"/>
        <i x="1761" s="1"/>
        <i x="1731" s="1"/>
        <i x="33" s="1"/>
        <i x="1965" s="1"/>
        <i x="206" s="1"/>
        <i x="2207" s="1"/>
        <i x="1663" s="1"/>
        <i x="1143" s="1"/>
        <i x="2163" s="1"/>
        <i x="1994" s="1"/>
        <i x="1113" s="1"/>
        <i x="1655" s="1"/>
        <i x="848" s="1"/>
        <i x="1808" s="1"/>
        <i x="2149" s="1"/>
        <i x="641" s="1"/>
        <i x="1510" s="1"/>
        <i x="108" s="1"/>
        <i x="471" s="1"/>
        <i x="1755" s="1"/>
        <i x="1475" s="1"/>
        <i x="2216" s="1"/>
        <i x="1424" s="1"/>
        <i x="809" s="1"/>
        <i x="750" s="1"/>
        <i x="250" s="1"/>
        <i x="1560" s="1"/>
        <i x="1718" s="1"/>
        <i x="2013" s="1"/>
        <i x="1222" s="1"/>
        <i x="1443" s="1"/>
        <i x="2244" s="1"/>
        <i x="1993" s="1"/>
        <i x="1119" s="1"/>
        <i x="2258" s="1"/>
        <i x="222" s="1"/>
        <i x="487" s="1"/>
        <i x="243" s="1"/>
        <i x="1051" s="1"/>
        <i x="598" s="1"/>
        <i x="1855" s="1"/>
        <i x="132" s="1"/>
        <i x="1100" s="1"/>
        <i x="1400" s="1"/>
        <i x="1999" s="1"/>
        <i x="888" s="1"/>
        <i x="1040" s="1"/>
        <i x="1032" s="1"/>
        <i x="3" s="1"/>
        <i x="2177" s="1"/>
        <i x="831" s="1"/>
        <i x="466" s="1"/>
        <i x="1702" s="1"/>
        <i x="1572" s="1"/>
        <i x="357" s="1"/>
        <i x="388" s="1"/>
        <i x="577" s="1"/>
        <i x="729" s="1"/>
        <i x="1242" s="1"/>
        <i x="1027" s="1"/>
        <i x="297" s="1"/>
        <i x="2088" s="1"/>
        <i x="616" s="1"/>
        <i x="1503" s="1"/>
        <i x="1924" s="1"/>
        <i x="1640" s="1"/>
        <i x="412" s="1"/>
        <i x="580" s="1"/>
        <i x="1862" s="1"/>
        <i x="430" s="1"/>
        <i x="1933" s="1"/>
        <i x="1710" s="1"/>
        <i x="1534" s="1"/>
        <i x="360" s="1"/>
        <i x="81" s="1"/>
        <i x="291" s="1"/>
        <i x="1438" s="1"/>
        <i x="547" s="1"/>
        <i x="679" s="1"/>
        <i x="401" s="1"/>
        <i x="967" s="1"/>
        <i x="758" s="1"/>
        <i x="1762" s="1"/>
        <i x="525" s="1"/>
        <i x="1690" s="1"/>
        <i x="118" s="1"/>
        <i x="918" s="1"/>
        <i x="776" s="1"/>
        <i x="1873" s="1"/>
        <i x="1241" s="1"/>
        <i x="965" s="1"/>
        <i x="136" s="1"/>
        <i x="1989" s="1"/>
        <i x="1881" s="1"/>
        <i x="1548" s="1"/>
        <i x="1154" s="1"/>
        <i x="2267" s="1"/>
        <i x="157" s="1"/>
        <i x="815" s="1"/>
        <i x="1981" s="1"/>
        <i x="333" s="1"/>
        <i x="1270" s="1"/>
        <i x="963" s="1"/>
        <i x="213" s="1"/>
        <i x="484" s="1"/>
        <i x="2110" s="1"/>
        <i x="2248" s="1"/>
        <i x="948" s="1"/>
        <i x="541" s="1"/>
        <i x="1643" s="1"/>
        <i x="1199" s="1"/>
        <i x="1314" s="1"/>
        <i x="1347" s="1"/>
        <i x="627" s="1"/>
        <i x="852" s="1"/>
        <i x="34" s="1"/>
        <i x="1865" s="1"/>
        <i x="372" s="1"/>
        <i x="2071" s="1"/>
        <i x="1227" s="1"/>
        <i x="827" s="1"/>
        <i x="161" s="1"/>
        <i x="1357" s="1"/>
        <i x="2103" s="1"/>
        <i x="640" s="1"/>
        <i x="1156" s="1"/>
        <i x="1483" s="1"/>
        <i x="1186" s="1"/>
        <i x="1563" s="1"/>
        <i x="549" s="1"/>
        <i x="480" s="1"/>
        <i x="1551" s="1"/>
        <i x="1004" s="1"/>
        <i x="2201" s="1"/>
        <i x="1275" s="1"/>
        <i x="1055" s="1"/>
        <i x="972" s="1"/>
        <i x="1508" s="1"/>
        <i x="998" s="1"/>
        <i x="1812" s="1"/>
        <i x="1250" s="1"/>
        <i x="703" s="1"/>
        <i x="125" s="1"/>
        <i x="1047" s="1"/>
        <i x="1225" s="1"/>
        <i x="1917" s="1"/>
        <i x="173" s="1"/>
        <i x="778" s="1"/>
        <i x="2174" s="1"/>
        <i x="727" s="1"/>
        <i x="1637" s="1"/>
        <i x="1151" s="1"/>
        <i x="749" s="1"/>
        <i x="204" s="1"/>
        <i x="1192" s="1"/>
        <i x="1302" s="1"/>
        <i x="2217" s="1"/>
        <i x="1955" s="1"/>
        <i x="560" s="1"/>
        <i x="1142" s="1"/>
        <i x="744" s="1"/>
        <i x="1138" s="1"/>
        <i x="1218" s="1"/>
        <i x="1088" s="1"/>
        <i x="248" s="1"/>
        <i x="1194" s="1"/>
        <i x="1940" s="1"/>
        <i x="1968" s="1"/>
        <i x="359" s="1"/>
        <i x="1675" s="1"/>
        <i x="873" s="1"/>
        <i x="1549" s="1"/>
        <i x="1610" s="1"/>
        <i x="623" s="1"/>
        <i x="1020" s="1"/>
        <i x="377" s="1"/>
        <i x="2035" s="1"/>
        <i x="696" s="1"/>
        <i x="1725" s="1"/>
        <i x="783" s="1"/>
        <i x="1153" s="1"/>
        <i x="1308" s="1"/>
        <i x="2152" s="1"/>
        <i x="319" s="1"/>
        <i x="1041" s="1"/>
        <i x="537" s="1"/>
        <i x="1161" s="1"/>
        <i x="148" s="1"/>
        <i x="1941" s="1"/>
        <i x="526" s="1"/>
        <i x="472" s="1"/>
        <i x="538" s="1"/>
        <i x="454" s="1"/>
        <i x="1052" s="1"/>
        <i x="579" s="1"/>
        <i x="27" s="1"/>
        <i x="1208" s="1"/>
        <i x="109" s="1"/>
        <i x="2120" s="1"/>
        <i x="38" s="1"/>
        <i x="1090" s="1"/>
        <i x="2051" s="1"/>
        <i x="2029" s="1"/>
        <i x="926" s="1"/>
        <i x="252" s="1"/>
        <i x="494" s="1"/>
        <i x="807" s="1"/>
        <i x="1386" s="1"/>
        <i x="690" s="1"/>
        <i x="70" s="1"/>
        <i x="1494" s="1"/>
        <i x="521" s="1"/>
        <i x="1666" s="1"/>
        <i x="2037" s="1"/>
        <i x="983" s="1"/>
        <i x="269" s="1"/>
        <i x="1269" s="1"/>
        <i x="1109" s="1"/>
        <i x="2195" s="1"/>
        <i x="1807" s="1"/>
        <i x="1555" s="1"/>
        <i x="1893" s="1"/>
        <i x="182" s="1"/>
        <i x="800" s="1"/>
        <i x="1316" s="1"/>
        <i x="572" s="1"/>
        <i x="2006" s="1"/>
        <i x="362" s="1"/>
        <i x="890" s="1"/>
        <i x="1067" s="1"/>
        <i x="742" s="1"/>
        <i x="1366" s="1"/>
        <i x="1293" s="1"/>
        <i x="1322" s="1"/>
        <i x="893" s="1"/>
        <i x="145" s="1"/>
        <i x="226" s="1"/>
        <i x="1025" s="1"/>
        <i x="1509" s="1"/>
        <i x="990" s="1"/>
        <i x="823" s="1"/>
        <i x="215" s="1"/>
        <i x="857" s="1"/>
        <i x="2011" s="1"/>
        <i x="578" s="1"/>
        <i x="1492" s="1"/>
        <i x="490" s="1"/>
        <i x="1652" s="1"/>
        <i x="2040" s="1"/>
        <i x="1732" s="1"/>
        <i x="1764" s="1"/>
        <i x="177" s="1"/>
        <i x="506" s="1"/>
        <i x="380" s="1"/>
        <i x="1856" s="1"/>
        <i x="424" s="1"/>
        <i x="1313" s="1"/>
        <i x="1670" s="1"/>
        <i x="2213" s="1"/>
        <i x="773" s="1"/>
        <i x="486" s="1"/>
        <i x="1391" s="1"/>
        <i x="13" s="1"/>
        <i x="493" s="1"/>
        <i x="543" s="1"/>
        <i x="2038" s="1"/>
        <i x="1515" s="1"/>
        <i x="1507" s="1"/>
        <i x="1131" s="1"/>
        <i x="1744" s="1"/>
        <i x="1286" s="1"/>
        <i x="2089" s="1"/>
        <i x="1371" s="1"/>
        <i x="765" s="1"/>
        <i x="1550" s="1"/>
        <i x="1959" s="1"/>
        <i x="1905" s="1"/>
        <i x="700" s="1"/>
        <i x="740" s="1"/>
        <i x="853" s="1"/>
        <i x="1376" s="1"/>
        <i x="499" s="1"/>
        <i x="1822" s="1"/>
        <i x="1066" s="1"/>
        <i x="1082" s="1"/>
        <i x="1526" s="1"/>
        <i x="2234" s="1"/>
        <i x="851" s="1"/>
        <i x="1378" s="1"/>
        <i x="2209" s="1"/>
        <i x="184" s="1"/>
        <i x="1988" s="1"/>
        <i x="382" s="1"/>
        <i x="475" s="1"/>
        <i x="1459" s="1"/>
        <i x="45" s="1"/>
        <i x="1050" s="1"/>
        <i x="673" s="1"/>
        <i x="683" s="1"/>
        <i x="2268" s="1"/>
        <i x="398" s="1"/>
        <i x="339" s="1"/>
        <i x="2158" s="1"/>
        <i x="435" s="1"/>
        <i x="1568" s="1"/>
        <i x="100" s="1"/>
        <i x="1359" s="1"/>
        <i x="941" s="1"/>
        <i x="1276" s="1"/>
        <i x="1396" s="1"/>
        <i x="219" s="1"/>
        <i x="97" s="1"/>
        <i x="1684" s="1"/>
        <i x="1236" s="1"/>
        <i x="645" s="1"/>
        <i x="1583" s="1"/>
        <i x="1074" s="1"/>
        <i x="1185" s="1"/>
        <i x="1595" s="1"/>
        <i x="1015" s="1"/>
        <i x="1112" s="1"/>
        <i x="43" s="1"/>
        <i x="2235" s="1"/>
        <i x="1121" s="1"/>
        <i x="196" s="1"/>
        <i x="892" s="1"/>
        <i x="1018" s="1"/>
        <i x="808" s="1"/>
        <i x="540" s="1"/>
        <i x="31" s="1"/>
        <i x="2104" s="1"/>
        <i x="838" s="1"/>
        <i x="149" s="1"/>
        <i x="931" s="1"/>
        <i x="1688" s="1"/>
        <i x="1213" s="1"/>
        <i x="1061" s="1"/>
        <i x="107" s="1"/>
        <i x="961" s="1"/>
        <i x="1961" s="1"/>
        <i x="1282" s="1"/>
        <i x="1420" s="1"/>
        <i x="1217" s="1"/>
        <i x="1985" s="1"/>
        <i x="1676" s="1"/>
        <i x="1537" s="1"/>
        <i x="513" s="1"/>
        <i x="375" s="1"/>
        <i x="249" s="1"/>
        <i x="2041" s="1"/>
        <i x="183" s="1"/>
        <i x="2109" s="1"/>
        <i x="878" s="1"/>
        <i x="995" s="1"/>
        <i x="1611" s="1"/>
        <i x="897" s="1"/>
        <i x="1799" s="1"/>
        <i x="1801" s="1"/>
        <i x="1174" s="1"/>
        <i x="218" s="1"/>
        <i x="1735" s="1"/>
        <i x="1730" s="1"/>
        <i x="51" s="1"/>
        <i x="1337" s="1"/>
        <i x="1747" s="1"/>
        <i x="2008" s="1"/>
        <i x="1096" s="1"/>
        <i x="277" s="1"/>
        <i x="608" s="1"/>
        <i x="625" s="1"/>
        <i x="2204" s="1"/>
        <i x="1976" s="1"/>
        <i x="90" s="1"/>
        <i x="1159" s="1"/>
        <i x="42" s="1"/>
        <i x="920" s="1"/>
        <i x="1281" s="1"/>
        <i x="1882" s="1"/>
        <i x="1849" s="1"/>
        <i x="1383" s="1"/>
        <i x="445" s="1"/>
        <i x="1918" s="1"/>
        <i x="1363" s="1"/>
        <i x="1126" s="1"/>
        <i x="225" s="1"/>
        <i x="495" s="1"/>
        <i x="2001" s="1"/>
        <i x="1934" s="1"/>
        <i x="1092" s="1"/>
        <i x="390" s="1"/>
        <i x="895" s="1"/>
        <i x="612" s="1"/>
        <i x="691" s="1"/>
        <i x="862" s="1"/>
        <i x="1410" s="1"/>
        <i x="2184" s="1"/>
        <i x="1658" s="1"/>
        <i x="544" s="1"/>
        <i x="1624" s="1"/>
        <i x="1323" s="1"/>
        <i x="1418" s="1"/>
        <i x="1487" s="1"/>
        <i x="1389" s="1"/>
        <i x="1120" s="1"/>
        <i x="1373" s="1"/>
        <i x="585" s="1"/>
        <i x="977" s="1"/>
        <i x="1766" s="1"/>
        <i x="1717" s="1"/>
        <i x="582" s="1"/>
        <i x="386" s="1"/>
        <i x="1439" s="1"/>
        <i x="87" s="1"/>
        <i x="26" s="1"/>
        <i x="944" s="1"/>
        <i x="1158" s="1"/>
        <i x="325" s="1"/>
        <i x="1628" s="1"/>
        <i x="2167" s="1"/>
        <i x="273" s="1"/>
        <i x="555" s="1"/>
        <i x="757" s="1"/>
        <i x="1616" s="1"/>
        <i x="1272" s="1"/>
        <i x="1436" s="1"/>
        <i x="240" s="1"/>
        <i x="255" s="1"/>
        <i x="1982" s="1"/>
        <i x="446" s="1"/>
        <i x="610" s="1"/>
        <i x="1962" s="1"/>
        <i x="725" s="1"/>
        <i x="465" s="1"/>
        <i x="571" s="1"/>
        <i x="187" s="1"/>
        <i x="569" s="1"/>
        <i x="2155" s="1"/>
        <i x="2063" s="1"/>
        <i x="95" s="1"/>
        <i x="190" s="1"/>
        <i x="865" s="1"/>
        <i x="2084" s="1"/>
        <i x="2233" s="1"/>
        <i x="1986" s="1"/>
        <i x="592" s="1"/>
        <i x="1522" s="1"/>
        <i x="76" s="1"/>
        <i x="200" s="1"/>
        <i x="1012" s="1"/>
        <i x="1896" s="1"/>
        <i x="504" s="1"/>
        <i x="1416" s="1"/>
        <i x="1543" s="1"/>
        <i x="1237" s="1"/>
        <i x="1342" s="1"/>
        <i x="1196" s="1"/>
        <i x="120" s="1"/>
        <i x="1957" s="1"/>
        <i x="1823" s="1"/>
        <i x="1319" s="1"/>
        <i x="1634" s="1"/>
        <i x="457" s="1"/>
        <i x="718" s="1"/>
        <i x="2181" s="1"/>
        <i x="253" s="1"/>
        <i x="1437" s="1"/>
        <i x="352" s="1"/>
        <i x="1851" s="1"/>
        <i x="139" s="1"/>
        <i x="176" s="1"/>
        <i x="336" s="1"/>
        <i x="953" s="1"/>
        <i x="747" s="1"/>
        <i x="1627" s="1"/>
        <i x="900" s="1"/>
        <i x="1950" s="1"/>
        <i x="137" s="1"/>
        <i x="53" s="1"/>
        <i x="844" s="1"/>
        <i x="1334" s="1"/>
        <i x="1990" s="1"/>
        <i x="1429" s="1"/>
        <i x="937" s="1"/>
        <i x="1134" s="1"/>
        <i x="991" s="1"/>
        <i x="1956" s="1"/>
        <i x="2076" s="1"/>
        <i x="180" s="1"/>
        <i x="738" s="1"/>
        <i x="821" s="1"/>
        <i x="63" s="1"/>
        <i x="1535" s="1"/>
        <i x="545" s="1"/>
        <i x="264" s="1"/>
        <i x="1099" s="1"/>
        <i x="323" s="1"/>
        <i x="404" s="1"/>
        <i x="1168" s="1"/>
        <i x="1008" s="1"/>
        <i x="1115" s="1"/>
        <i x="128" s="1"/>
        <i x="77" s="1"/>
        <i x="2221" s="1"/>
        <i x="1414" s="1"/>
        <i x="869" s="1"/>
        <i x="1384" s="1"/>
        <i x="1223" s="1"/>
        <i x="1729" s="1"/>
        <i x="1559" s="1"/>
        <i x="1929" s="1"/>
        <i x="1144" s="1"/>
        <i x="841" s="1"/>
        <i x="1553" s="1"/>
        <i x="409" s="1"/>
        <i x="1752" s="1"/>
        <i x="2039" s="1"/>
        <i x="2033" s="1"/>
        <i x="117" s="1"/>
        <i x="1288" s="1"/>
        <i x="1093" s="1"/>
        <i x="318" s="1"/>
        <i x="2228" s="1"/>
        <i x="21" s="1"/>
        <i x="986" s="1"/>
        <i x="1129" s="1"/>
        <i x="421" s="1"/>
        <i x="955" s="1"/>
        <i x="1187" s="1"/>
        <i x="2121" s="1"/>
        <i x="1759" s="1"/>
        <i x="567" s="1"/>
        <i x="1331" s="1"/>
        <i x="723" s="1"/>
        <i x="652" s="1"/>
        <i x="2108" s="1"/>
        <i x="1539" s="1"/>
        <i x="2021" s="1"/>
        <i x="1697" s="1"/>
        <i x="1127" s="1"/>
        <i x="914" s="1"/>
        <i x="1677" s="1"/>
        <i x="1489" s="1"/>
        <i x="1886" s="1"/>
        <i x="1502" s="1"/>
        <i x="1111" s="1"/>
        <i x="1233" s="1"/>
        <i x="1305" s="1"/>
        <i x="1375" s="1"/>
        <i x="1585" s="1"/>
        <i x="1826" s="1"/>
        <i x="674" s="1"/>
        <i x="2115" s="1"/>
        <i x="539" s="1"/>
        <i x="1252" s="1"/>
        <i x="836" s="1"/>
        <i x="1441" s="1"/>
        <i x="1039" s="1"/>
        <i x="1155" s="1"/>
        <i x="1966" s="1"/>
        <i x="904" s="1"/>
        <i x="536" s="1"/>
        <i x="1002" s="1"/>
        <i x="1647" s="1"/>
        <i x="588" s="1"/>
        <i x="1309" s="1"/>
        <i x="1431" s="1"/>
        <i x="788" s="1"/>
        <i x="830" s="1"/>
        <i x="2183" s="1"/>
        <i x="1291" s="1"/>
        <i x="940" s="1"/>
        <i x="1210" s="1"/>
        <i x="181" s="1"/>
        <i x="1070" s="1"/>
        <i x="312" s="1"/>
        <i x="423" s="1"/>
        <i x="943" s="1"/>
        <i x="1215" s="1"/>
        <i x="147" s="1"/>
        <i x="1803" s="1"/>
        <i x="1857" s="1"/>
        <i x="1279" s="1"/>
        <i x="2264" s="1"/>
        <i x="2206" s="1"/>
        <i x="1758" s="1"/>
        <i x="140" s="1"/>
        <i x="110" s="1"/>
        <i x="954" s="1"/>
        <i x="566" s="1"/>
        <i x="1995" s="1"/>
        <i x="126" s="1"/>
        <i x="1145" s="1"/>
        <i x="306" s="1"/>
        <i x="1513" s="1"/>
        <i x="1736" s="1"/>
        <i x="1570" s="1"/>
        <i x="1173" s="1"/>
        <i x="1083" s="1"/>
        <i x="964" s="1"/>
        <i x="1880" s="1"/>
        <i x="796" s="1"/>
        <i x="2128" s="1"/>
        <i x="156" s="1"/>
        <i x="1600" s="1"/>
        <i x="351" s="1"/>
        <i x="1081" s="1"/>
        <i x="1163" s="1"/>
        <i x="379" s="1"/>
        <i x="438" s="1"/>
        <i x="2117" s="1"/>
        <i x="632" s="1"/>
        <i x="1133" s="1"/>
        <i x="2066" s="1"/>
        <i x="2166" s="1"/>
        <i x="2113" s="1"/>
        <i x="281" s="1"/>
        <i x="716" s="1"/>
        <i x="396" s="1"/>
        <i x="1952" s="1"/>
        <i x="1894" s="1"/>
        <i x="441" s="1"/>
        <i x="992" s="1"/>
        <i x="1343" s="1"/>
        <i x="520" s="1"/>
        <i x="724" s="1"/>
        <i x="1719" s="1"/>
        <i x="1428" s="1"/>
        <i x="1013" s="1"/>
        <i x="1679" s="1"/>
        <i x="1892" s="1"/>
        <i x="295" s="1"/>
        <i x="1756" s="1"/>
        <i x="1118" s="1"/>
        <i x="1712" s="1"/>
        <i x="1852" s="1"/>
        <i x="1846" s="1"/>
        <i x="2236" s="1"/>
        <i x="2186" s="1"/>
        <i x="151" s="1"/>
        <i x="947" s="1"/>
        <i x="962" s="1"/>
        <i x="234" s="1"/>
        <i x="976" s="1"/>
        <i x="1387" s="1"/>
        <i x="1709" s="1"/>
        <i x="604" s="1"/>
        <i x="19" s="1"/>
        <i x="2253" s="1"/>
        <i x="54" s="1"/>
        <i x="498" s="1"/>
        <i x="477" s="1"/>
        <i x="8" s="1"/>
        <i x="1348" s="1"/>
        <i x="1753" s="1"/>
        <i x="1421" s="1"/>
        <i x="2150" s="1"/>
        <i x="611" s="1"/>
        <i x="300" s="1"/>
        <i x="1206" s="1"/>
        <i x="2203" s="1"/>
        <i x="2016" s="1"/>
        <i x="1023" s="1"/>
        <i x="1745" s="1"/>
        <i x="1584" s="1"/>
        <i x="1077" s="1"/>
        <i x="1708" s="1"/>
        <i x="553" s="1"/>
        <i x="272" s="1"/>
        <i x="2215" s="1"/>
        <i x="644" s="1"/>
        <i x="1936" s="1"/>
        <i x="474" s="1"/>
        <i x="1249" s="1"/>
        <i x="942" s="1"/>
        <i x="1582" s="1"/>
        <i x="1618" s="1"/>
        <i x="2086" s="1"/>
        <i x="389" s="1"/>
        <i x="1106" s="1"/>
        <i x="2156" s="1"/>
        <i x="207" s="1"/>
        <i x="1763" s="1"/>
        <i x="907" s="1"/>
        <i x="284" s="1"/>
        <i x="1141" s="1"/>
        <i x="781" s="1"/>
        <i x="2059" s="1"/>
        <i x="565" s="1"/>
        <i x="308" s="1"/>
        <i x="2043" s="1"/>
        <i x="1480" s="1"/>
        <i x="1318" s="1"/>
        <i x="2134" s="1"/>
        <i x="478" s="1"/>
        <i x="1713" s="1"/>
        <i x="230" s="1"/>
        <i x="458" s="1"/>
        <i x="1295" s="1"/>
        <i x="562" s="1"/>
        <i x="402" s="1"/>
        <i x="1447" s="1"/>
        <i x="1350" s="1"/>
        <i x="2242" s="1"/>
        <i x="1899" s="1"/>
        <i x="2099" s="1"/>
        <i x="2232" s="1"/>
        <i x="2018" s="1"/>
        <i x="285" s="1"/>
        <i x="203" s="1"/>
        <i x="655" s="1"/>
        <i x="172" s="1"/>
        <i x="2095" s="1"/>
        <i x="1053" s="1"/>
        <i x="289" s="1"/>
        <i x="901" s="1"/>
        <i x="741" s="1"/>
        <i x="56" s="1"/>
        <i x="335" s="1"/>
        <i x="770" s="1"/>
        <i x="753" s="1"/>
        <i x="419" s="1"/>
        <i x="1866" s="1"/>
        <i x="985" s="1"/>
        <i x="260" s="1"/>
        <i x="2178" s="1"/>
        <i x="418" s="1"/>
        <i x="1945" s="1"/>
        <i x="1813" s="1"/>
        <i x="1328" s="1"/>
        <i x="651" s="1"/>
        <i x="945" s="1"/>
        <i x="1448" s="1"/>
        <i x="952" s="1"/>
        <i x="1598" s="1"/>
        <i x="1958" s="1"/>
        <i x="123" s="1"/>
        <i x="488" s="1"/>
        <i x="193" s="1"/>
        <i x="932" s="1"/>
        <i x="317" s="1"/>
        <i x="131" s="1"/>
        <i x="1079" s="1"/>
        <i x="1664" s="1"/>
        <i x="1344" s="1"/>
        <i x="2000" s="1"/>
        <i x="1632" s="1"/>
        <i x="731" s="1"/>
        <i x="2153" s="1"/>
        <i x="1921" s="1"/>
        <i x="1280" s="1"/>
        <i x="1991" s="1"/>
        <i x="519" s="1"/>
        <i x="1900" s="1"/>
        <i x="570" s="1"/>
        <i x="1662" s="1"/>
        <i x="735" s="1"/>
        <i x="1200" s="1"/>
        <i x="1478" s="1"/>
        <i x="1136" s="1"/>
        <i x="760" s="1"/>
        <i x="2080" s="1"/>
        <i x="902" s="1"/>
        <i x="1301" s="1"/>
        <i x="2002" s="1"/>
        <i x="1397" s="1"/>
        <i x="1722" s="1"/>
        <i x="501" s="1"/>
        <i x="1049" s="1"/>
        <i x="279" s="1"/>
        <i x="361" s="1"/>
        <i x="2229" s="1"/>
        <i x="1380" s="1"/>
        <i x="244" s="1"/>
        <i x="522" s="1"/>
        <i x="1453" s="1"/>
        <i x="1561" s="1"/>
        <i x="512" s="1"/>
        <i x="1033" s="1"/>
        <i x="675" s="1"/>
        <i x="1165" s="1"/>
        <i x="874" s="1"/>
        <i x="1825" s="1"/>
        <i x="2050" s="1"/>
        <i x="2245" s="1"/>
        <i x="1362" s="1"/>
        <i x="805" s="1"/>
        <i x="717" s="1"/>
        <i x="1879" s="1"/>
        <i x="2144" s="1"/>
        <i x="557" s="1"/>
        <i x="237" s="1"/>
        <i x="65" s="1"/>
        <i x="1207" s="1"/>
        <i x="1411" s="1"/>
        <i x="2024" s="1"/>
        <i x="1609" s="1"/>
        <i x="2044" s="1"/>
        <i x="751" s="1"/>
        <i x="1370" s="1"/>
        <i x="583" s="1"/>
        <i x="669" s="1"/>
        <i x="1701" s="1"/>
        <i x="64" s="1"/>
        <i x="1071" s="1"/>
        <i x="1673" s="1"/>
        <i x="1689" s="1"/>
        <i x="1352" s="1"/>
        <i x="1094" s="1"/>
        <i x="1257" s="1"/>
        <i x="1614" s="1"/>
        <i x="154" s="1"/>
        <i x="1626" s="1"/>
        <i x="981" s="1"/>
        <i x="702" s="1"/>
        <i x="743" s="1"/>
        <i x="1949" s="1"/>
        <i x="1310" s="1"/>
        <i x="1817" s="1"/>
        <i x="1029" s="1"/>
        <i x="2214" s="1"/>
        <i x="374" s="1"/>
        <i x="1406" s="1"/>
        <i x="1" s="1"/>
        <i x="476" s="1"/>
        <i x="693" s="1"/>
        <i x="1231" s="1"/>
        <i x="2170" s="1"/>
        <i x="1810" s="1"/>
        <i x="507" s="1"/>
        <i x="1264" s="1"/>
        <i x="2014" s="1"/>
        <i x="1488" s="1"/>
        <i x="57" s="1"/>
        <i x="1338" s="1"/>
        <i x="1332" s="1"/>
        <i x="590" s="1"/>
        <i x="2256" s="1"/>
        <i x="1075" s="1"/>
        <i x="761" s="1"/>
        <i x="993" s="1"/>
        <i x="1913" s="1"/>
        <i x="257" s="1"/>
        <i x="62" s="1"/>
        <i x="639" s="1"/>
        <i x="664" s="1"/>
        <i x="453" s="1"/>
        <i x="2262" s="1"/>
        <i x="1068" s="1"/>
        <i x="1467" s="1"/>
        <i x="1987" s="1"/>
        <i x="1574" s="1"/>
        <i x="746" s="1"/>
        <i x="1840" s="1"/>
        <i x="1256" s="1"/>
        <i x="1937" s="1"/>
        <i x="820" s="1"/>
        <i x="517" s="1"/>
        <i x="345" s="1"/>
        <i x="1590" s="1"/>
        <i x="1776" s="1"/>
        <i x="1495" s="1"/>
        <i x="1620" s="1"/>
        <i x="392" s="1"/>
        <i x="432" s="1"/>
        <i x="1458" s="1"/>
        <i x="370" s="1"/>
        <i x="1901" s="1"/>
        <i x="296" s="1"/>
        <i x="1914" s="1"/>
        <i x="1819" s="1"/>
        <i x="1415" s="1"/>
        <i x="2019" s="1"/>
        <i x="1932" s="1"/>
        <i x="535" s="1"/>
        <i x="882" s="1"/>
        <i x="1341" s="1"/>
        <i x="793" s="1"/>
        <i x="44" s="1"/>
        <i x="1800" s="1"/>
        <i x="748" s="1"/>
        <i x="1201" s="1"/>
        <i x="2030" s="1"/>
        <i x="1930" s="1"/>
        <i x="772" s="1"/>
        <i x="1267" s="1"/>
        <i x="2087" s="1"/>
        <i x="1834" s="1"/>
        <i x="2" s="1"/>
        <i x="135" s="1"/>
        <i x="455" s="1"/>
        <i x="1461" s="1"/>
        <i x="1063" s="1"/>
        <i x="2005" s="1"/>
        <i x="1261" s="1"/>
        <i x="797" s="1"/>
        <i x="334" s="1"/>
        <i x="552" s="1"/>
        <i x="410" s="1"/>
        <i x="1493" s="1"/>
        <i x="311" s="1"/>
        <i x="813" s="1"/>
        <i x="2053" s="1"/>
        <i x="755" s="1"/>
        <i x="1271" s="1"/>
        <i x="229" s="1"/>
        <i x="1639" s="1"/>
        <i x="1086" s="1"/>
        <i x="259" s="1"/>
        <i x="221" s="1"/>
        <i x="1529" s="1"/>
        <i x="1733" s="1"/>
        <i x="698" s="1"/>
        <i x="956" s="1"/>
        <i x="2225" s="1"/>
        <i x="1125" s="1"/>
        <i x="905" s="1"/>
        <i x="1284" s="1"/>
        <i x="1765" s="1"/>
        <i x="1754" s="1"/>
        <i x="313" s="1"/>
        <i x="2252" s="1"/>
        <i x="127" s="1"/>
        <i x="1805" s="1"/>
        <i x="1432" s="1"/>
        <i x="661" s="1"/>
        <i x="1265" s="1"/>
        <i x="561" s="1"/>
        <i x="1232" s="1"/>
        <i x="1148" s="1"/>
        <i x="201" s="1"/>
        <i x="1072" s="1"/>
        <i x="239" s="1"/>
        <i x="1290" s="1"/>
        <i x="299" s="1"/>
        <i x="451" s="1"/>
        <i x="2147" s="1"/>
        <i x="231" s="1"/>
        <i x="1922" s="1"/>
        <i x="508" s="1"/>
        <i x="2165" s="1"/>
        <i x="233" s="1"/>
        <i x="606" s="1"/>
        <i x="152" s="1"/>
        <i x="82" s="1"/>
        <i x="917" s="1"/>
        <i x="415" s="1"/>
        <i x="1703" s="1"/>
        <i x="1970" s="1"/>
        <i x="1377" s="1"/>
        <i x="542" s="1"/>
        <i x="1258" s="1"/>
        <i x="199" s="1"/>
        <i x="1667" s="1"/>
        <i x="626" s="1"/>
        <i x="4" s="1"/>
        <i x="28" s="1"/>
        <i x="2090" s="1"/>
        <i x="803" s="1"/>
        <i x="1084" s="1"/>
        <i x="1203" s="1"/>
        <i x="266" s="1"/>
        <i x="2261" s="1"/>
        <i x="1076" s="1"/>
        <i x="973" s="1"/>
        <i x="1890" s="1"/>
        <i x="2007" s="1"/>
        <i x="1287" s="1"/>
        <i x="1650" s="1"/>
        <i x="1612" s="1"/>
        <i x="829" s="1"/>
        <i x="586" s="1"/>
        <i x="950" s="1"/>
        <i x="1245" s="1"/>
        <i x="648" s="1"/>
        <i x="40" s="1"/>
        <i x="2148" s="1"/>
        <i x="191" s="1"/>
        <i x="912" s="1"/>
        <i x="795" s="1"/>
        <i x="482" s="1"/>
        <i x="595" s="1"/>
        <i x="2238" s="1"/>
        <i x="130" s="1"/>
        <i x="1180" s="1"/>
        <i x="68" s="1"/>
        <i x="1947" s="1"/>
        <i x="1306" s="1"/>
        <i x="1392" s="1"/>
        <i x="794" s="1"/>
        <i x="358" s="1"/>
        <i x="850" s="1"/>
        <i x="2196" s="1"/>
        <i x="1498" s="1"/>
        <i x="2138" s="1"/>
        <i x="395" s="1"/>
        <i x="1562" s="1"/>
        <i x="584" s="1"/>
        <i x="1827" s="1"/>
        <i x="2140" s="1"/>
        <i x="665" s="1"/>
        <i x="241" s="1"/>
        <i x="1300" s="1"/>
        <i x="1481" s="1"/>
        <i x="1274" s="1"/>
        <i x="1657" s="1"/>
        <i x="1476" s="1"/>
        <i x="834" s="1"/>
        <i x="1622" s="1"/>
        <i x="387" s="1"/>
        <i x="1175" s="1"/>
        <i x="668" s="1"/>
        <i x="1793" s="1"/>
        <i x="290" s="1"/>
        <i x="1243" s="1"/>
        <i x="1869" s="1"/>
        <i x="629" s="1"/>
        <i x="1946" s="1"/>
        <i x="2131" s="1"/>
        <i x="261" s="1"/>
        <i x="1898" s="1"/>
        <i x="195" s="1"/>
        <i x="324" s="1"/>
        <i x="687" s="1"/>
        <i x="1333" s="1"/>
        <i x="505" s="1"/>
        <i x="839" s="1"/>
        <i x="1638" s="1"/>
        <i x="861" s="1"/>
        <i x="1360" s="1"/>
        <i x="1191" s="1"/>
        <i x="1579" s="1"/>
        <i x="292" s="1"/>
        <i x="1696" s="1"/>
        <i x="1006" s="1"/>
        <i x="160" s="1"/>
        <i x="459" s="1"/>
        <i x="633" s="1"/>
        <i x="1043" s="1"/>
        <i x="1542" s="1"/>
        <i x="1974" s="1"/>
        <i x="1085" s="1"/>
        <i x="1394" s="1"/>
        <i x="111" s="1"/>
        <i x="367" s="1"/>
        <i x="209" s="1"/>
        <i x="548" s="1"/>
        <i x="1746" s="1"/>
        <i x="1485" s="1"/>
        <i x="1973" s="1"/>
        <i x="859" s="1"/>
        <i x="1069" s="1"/>
        <i x="1788" s="1"/>
        <i x="1021" s="1"/>
        <i x="1832" s="1"/>
        <i x="1651" s="1"/>
        <i x="1842" s="1"/>
        <i x="1471" s="1"/>
        <i x="485" s="1"/>
        <i x="263" s="1"/>
        <i x="2046" s="1"/>
        <i x="1412" s="1"/>
        <i x="877" s="1"/>
        <i x="2027" s="1"/>
        <i x="2265" s="1"/>
        <i x="1435" s="1"/>
        <i x="763" s="1"/>
        <i x="1552" s="1"/>
        <i x="1671" s="1"/>
        <i x="689" s="1"/>
        <i x="2025" s="1"/>
        <i x="624" s="1"/>
        <i x="1484" s="1"/>
        <i x="2062" s="1"/>
        <i x="268" s="1"/>
        <i x="1699" s="1"/>
        <i x="327" s="1"/>
        <i x="1444" s="1"/>
        <i x="1925" s="1"/>
        <i x="1926" s="1"/>
        <i x="1345" s="1"/>
        <i x="1395" s="1"/>
        <i x="509" s="1"/>
        <i x="1219" s="1"/>
        <i x="1919" s="1"/>
        <i x="72" s="1"/>
        <i x="1774" s="1"/>
        <i x="399" s="1"/>
        <i x="737" s="1"/>
        <i x="1181" s="1"/>
        <i x="1516" s="1"/>
        <i x="1916" s="1"/>
        <i x="1860" s="1"/>
        <i x="1870" s="1"/>
        <i x="1904" s="1"/>
        <i x="559" s="1"/>
        <i x="1778" s="1"/>
        <i x="1742" s="1"/>
        <i x="2219" s="1"/>
        <i x="6" s="1"/>
        <i x="1587" s="1"/>
        <i x="614" s="1"/>
        <i x="837" s="1"/>
        <i x="1806" s="1"/>
        <i x="492" s="1"/>
        <i x="2102" s="1"/>
        <i x="707" s="1"/>
        <i x="447" s="1"/>
        <i x="739" s="1"/>
        <i x="427" s="1"/>
        <i x="1244" s="1"/>
        <i x="1975" s="1"/>
        <i x="17" s="1"/>
        <i x="167" s="1"/>
        <i x="671" s="1"/>
        <i x="885" s="1"/>
        <i x="798" s="1"/>
        <i x="710" s="1"/>
        <i x="1372" s="1"/>
        <i x="1195" s="1"/>
        <i x="143" s="1"/>
        <i x="1878" s="1"/>
        <i x="1038" s="1"/>
        <i x="1874" s="1"/>
        <i x="1691" s="1"/>
        <i x="408" s="1"/>
        <i x="1726" s="1"/>
        <i x="1095" s="1"/>
        <i x="2205" s="1"/>
        <i x="1809" s="1"/>
        <i x="880" s="1"/>
        <i x="1087" s="1"/>
        <i x="534" s="1"/>
        <i x="1821" s="1"/>
        <i x="653" s="1"/>
        <i x="1031" s="1"/>
        <i x="1578" s="1"/>
        <i x="133" s="1"/>
        <i x="1434" s="1"/>
        <i x="1777" s="1"/>
        <i x="1606" s="1"/>
        <i x="589" s="1"/>
        <i x="75" s="1"/>
        <i x="278" s="1"/>
        <i x="619" s="1"/>
        <i x="1152" s="1"/>
        <i x="2032" s="1"/>
        <i x="1868" s="1"/>
        <i x="1278" s="1"/>
        <i x="1569" s="1"/>
        <i x="922" s="1"/>
        <i x="426" s="1"/>
        <i x="262" s="1"/>
        <i x="849" s="1"/>
        <i x="898" s="1"/>
        <i x="1602" s="1"/>
        <i x="1780" s="1"/>
        <i x="2107" s="1"/>
        <i x="52" s="1"/>
        <i x="1171" s="1"/>
        <i x="2079" s="1"/>
        <i x="2199" s="1"/>
        <i x="774" s="1"/>
        <i x="894" s="1"/>
        <i x="2085" s="1"/>
        <i x="721" s="1"/>
        <i x="843" s="1"/>
        <i x="102" s="1"/>
        <i x="141" s="1"/>
        <i x="1355" s="1"/>
        <i x="92" s="1"/>
        <i x="235" s="1"/>
        <i x="2072" s="1"/>
        <i x="1170" s="1"/>
        <i x="921" s="1"/>
        <i x="2227" s="1"/>
        <i x="171" s="1"/>
        <i x="705" s="1"/>
        <i x="1135" s="1"/>
        <i x="1983" s="1"/>
        <i x="2122" s="1"/>
        <i x="1887" s="1"/>
        <i x="1782" s="1"/>
        <i x="440" s="1"/>
        <i x="228" s="1"/>
        <i x="363" s="1"/>
        <i x="461" s="1"/>
        <i x="659" s="1"/>
        <i x="1446" s="1"/>
        <i x="60" s="1"/>
        <i x="1939" s="1"/>
        <i x="1656" s="1"/>
        <i x="1169" s="1"/>
        <i x="1456" s="1"/>
        <i x="236" s="1"/>
        <i x="1820" s="1"/>
        <i x="211" s="1"/>
        <i x="2191" s="1"/>
        <i x="911" s="1"/>
        <i x="609" s="1"/>
        <i x="265" s="1"/>
        <i x="58" s="1"/>
        <i x="1349" s="1"/>
        <i x="158" s="1"/>
        <i x="119" s="1"/>
        <i x="1176" s="1"/>
        <i x="2159" s="1"/>
        <i x="197" s="1"/>
        <i x="899" s="1"/>
        <i x="71" s="1"/>
        <i x="93" s="1"/>
        <i x="1630" s="1"/>
        <i x="2188" s="1"/>
        <i x="1058" s="1"/>
        <i x="818" s="1"/>
        <i x="1327" s="1"/>
        <i x="531" s="1"/>
        <i x="2012" s="1"/>
        <i x="436" s="1"/>
        <i x="342" s="1"/>
        <i x="1005" s="1"/>
        <i x="752" s="1"/>
        <i x="546" s="1"/>
        <i x="1979" s="1"/>
        <i x="2067" s="1"/>
        <i x="2004" s="1"/>
        <i x="449" s="1"/>
        <i x="348" s="1"/>
        <i x="354" s="1"/>
        <i x="2031" s="1"/>
        <i x="1621" s="1"/>
        <i x="391" s="1"/>
        <i x="1586" s="1"/>
        <i x="576" s="1"/>
        <i x="1532" s="1"/>
        <i x="2218" s="1"/>
        <i x="1512" s="1"/>
        <i x="2098" s="1"/>
        <i x="1419" s="1"/>
        <i x="310" s="1"/>
        <i x="122" s="1"/>
        <i x="283" s="1"/>
        <i x="47" s="1"/>
        <i x="1636" s="1"/>
        <i x="2105" s="1"/>
        <i x="1404" s="1"/>
        <i x="2074" s="1"/>
        <i x="811" s="1"/>
        <i x="1283" s="1"/>
        <i x="1248" s="1"/>
        <i x="1204" s="1"/>
        <i x="165" s="1"/>
        <i x="1037" s="1"/>
        <i x="1615" s="1"/>
        <i x="1623" s="1"/>
        <i x="2269" s="1"/>
        <i x="2251" s="1"/>
        <i x="1829" s="1"/>
        <i x="394" s="1"/>
        <i x="2223" s="1"/>
        <i x="1599" s="1"/>
        <i x="2185" s="1"/>
        <i x="1687" s="1"/>
        <i x="1462" s="1"/>
        <i x="1317" s="1"/>
        <i x="315" s="1"/>
        <i x="1098" s="1"/>
        <i x="1972" s="1"/>
        <i x="957" s="1"/>
        <i x="650" s="1"/>
        <i x="597" s="1"/>
        <i x="1903" s="1"/>
        <i x="101" s="1"/>
        <i x="2136" s="1"/>
        <i x="1011" s="1"/>
        <i x="1653" s="1"/>
        <i x="1128" s="1"/>
        <i x="185" s="1"/>
        <i x="1382" s="1"/>
        <i x="1787" s="1"/>
        <i x="711" s="1"/>
        <i x="166" s="1"/>
        <i x="1277" s="1"/>
        <i x="970" s="1"/>
        <i x="680" s="1"/>
        <i x="232" s="1"/>
        <i x="2022" s="1"/>
        <i x="198" s="1"/>
        <i x="112" s="1"/>
        <i x="1648" s="1"/>
        <i x="2082" s="1"/>
        <i x="938" s="1"/>
        <i x="564" s="1"/>
        <i x="1558" s="1"/>
        <i x="1786" s="1"/>
        <i x="1044" s="1"/>
        <i x="622" s="1"/>
        <i x="1897" s="1"/>
        <i x="1912" s="1"/>
        <i x="605" s="1"/>
        <i x="2240" s="1"/>
        <i x="115" s="1"/>
        <i x="2049" s="1"/>
        <i x="1273" s="1"/>
        <i x="2047" s="1"/>
        <i x="782" s="1"/>
        <i x="2246" s="1"/>
        <i x="2132" s="1"/>
        <i x="433" s="1"/>
        <i x="1538" s="1"/>
        <i x="271" s="1"/>
        <i x="464" s="1"/>
        <i x="1694" s="1"/>
        <i x="1329" s="1"/>
        <i x="1009" s="1"/>
        <i x="1721" s="1"/>
        <i x="667" s="1"/>
        <i x="178" s="1"/>
        <i x="801" s="1"/>
        <i x="1883" s="1"/>
        <i x="1385" s="1"/>
        <i x="1014" s="1"/>
        <i x="712" s="1"/>
        <i x="1190" s="1"/>
        <i x="431" s="1"/>
        <i x="2068" s="1"/>
        <i x="2208" s="1"/>
        <i x="1381" s="1"/>
        <i x="2143" s="1"/>
        <i x="722" s="1"/>
        <i x="24" s="1"/>
        <i x="61" s="1"/>
        <i x="1164" s="1"/>
        <i x="1408" s="1"/>
        <i x="713" s="1"/>
        <i x="514" s="1"/>
        <i x="470" s="1"/>
        <i x="1740" s="1"/>
        <i x="1741" s="1"/>
        <i x="168" s="1"/>
        <i x="1057" s="1"/>
        <i x="59" s="1"/>
        <i x="1035" s="1"/>
        <i x="646" s="1"/>
        <i x="1531" s="1"/>
        <i x="1781" s="1"/>
        <i x="867" s="1"/>
        <i x="1760" s="1"/>
        <i x="479" s="1"/>
        <i x="224" s="1"/>
        <i x="1212" s="1"/>
        <i x="48" s="1"/>
        <i x="282" s="1"/>
        <i x="302" s="1"/>
        <i x="1678" s="1"/>
        <i x="694" s="1"/>
        <i x="1469" s="1"/>
        <i x="2126" s="1"/>
        <i x="959" s="1"/>
        <i x="662" s="1"/>
        <i x="666" s="1"/>
        <i x="826" s="1"/>
        <i x="2078" s="1"/>
        <i x="2266" s="1"/>
        <i x="16" s="1"/>
        <i x="78" s="1"/>
        <i x="163" s="1"/>
        <i x="1417" s="1"/>
        <i x="775" s="1"/>
        <i x="1146" s="1"/>
        <i x="1045" s="1"/>
        <i x="437" s="1"/>
        <i x="730" s="1"/>
        <i x="1451" s="1"/>
        <i x="481" s="1"/>
        <i x="1907" s="1"/>
        <i x="98" s="1"/>
        <i x="996" s="1"/>
        <i x="2091" s="1"/>
        <i x="1631" s="1"/>
        <i x="939" s="1"/>
        <i x="1101" s="1"/>
        <i x="29" s="1"/>
        <i x="301" s="1"/>
        <i x="1482" s="1"/>
        <i x="1835" s="1"/>
        <i x="656" s="1"/>
        <i x="1906" s="1"/>
        <i x="658" s="1"/>
        <i x="846" s="1"/>
        <i x="635" s="1"/>
        <i x="910" s="1"/>
        <i x="1358" s="1"/>
        <i x="1977" s="1"/>
        <i x="1938" s="1"/>
        <i x="701" s="1"/>
        <i x="1943" s="1"/>
        <i x="1266" s="1"/>
        <i x="2139" s="1"/>
        <i x="620" s="1"/>
        <i x="202" s="1"/>
        <i x="346" s="1"/>
        <i x="1748" s="1"/>
        <i x="906" s="1"/>
        <i x="205" s="1"/>
        <i x="1527" s="1"/>
        <i x="896" s="1"/>
        <i x="238" s="1"/>
        <i x="1147" s="1"/>
        <i x="1016" s="1"/>
        <i x="1619" s="1"/>
        <i x="2263" s="1"/>
        <i x="1457" s="1"/>
        <i x="1104" s="1"/>
        <i x="603" s="1"/>
        <i x="1198" s="1"/>
        <i x="1751" s="1"/>
        <i x="1828" s="1"/>
        <i x="845" s="1"/>
        <i x="469" s="1"/>
        <i x="2187" s="1"/>
        <i x="1367" s="1"/>
        <i x="587" s="1"/>
        <i x="254" s="1"/>
        <i x="1078" s="1"/>
        <i x="80" s="1"/>
        <i x="2130" s="1"/>
        <i x="670" s="1"/>
        <i x="1097" s="1"/>
        <i x="933" s="1"/>
        <i x="1767" s="1"/>
        <i x="223" s="1"/>
        <i x="1463" s="1"/>
        <i x="1519" s="1"/>
        <i x="903" s="1"/>
        <i x="1520" s="1"/>
        <i x="1405" s="1"/>
        <i x="170" s="1"/>
        <i x="1521" s="1"/>
        <i x="879" s="1"/>
        <i x="2220" s="1"/>
        <i x="654" s="1"/>
        <i x="79" s="1"/>
        <i x="672" s="1"/>
        <i x="951" s="1"/>
        <i x="518" s="1"/>
        <i x="1556" s="1"/>
        <i x="1304" s="1"/>
        <i x="1157" s="1"/>
        <i x="1356" s="1"/>
        <i x="1262" s="1"/>
        <i x="1935" s="1"/>
        <i x="984" s="1"/>
        <i x="192" s="1"/>
        <i x="36" s="1"/>
        <i x="523" s="1"/>
        <i x="245" s="1"/>
        <i x="1734" s="1"/>
        <i x="2160" s="1"/>
        <i x="1193" s="1"/>
        <i x="1964" s="1"/>
        <i x="73" s="1"/>
        <i x="0" s="1"/>
        <i x="1660" s="1"/>
        <i x="1080" s="1"/>
        <i x="1028" s="1"/>
        <i x="1259" s="1"/>
        <i x="2212" s="1"/>
        <i x="1920" s="1"/>
        <i x="1073" s="1"/>
        <i x="1698" s="1"/>
        <i x="1895" s="1"/>
        <i x="1178" s="1"/>
        <i x="1440" s="1"/>
        <i x="1325" s="1"/>
        <i x="2137" s="1"/>
        <i x="720" s="1"/>
        <i x="1608" s="1"/>
        <i x="842" s="1"/>
        <i x="1884" s="1"/>
        <i x="978" s="1"/>
        <i x="1908" s="1"/>
        <i x="46" s="1"/>
        <i x="50" s="1"/>
        <i x="1738" s="1"/>
        <i x="2101" s="1"/>
        <i x="1847" s="1"/>
        <i x="134" s="1"/>
        <i x="422" s="1"/>
        <i x="1114" s="1"/>
        <i x="1122" s="1"/>
        <i x="1613" s="1"/>
        <i x="497" s="1"/>
        <i x="581" s="1"/>
        <i x="1978" s="1"/>
        <i x="889" s="1"/>
        <i x="1506" s="1"/>
        <i x="1454" s="1"/>
        <i x="1403" s="1"/>
        <i x="2239" s="1"/>
        <i x="1668" s="1"/>
        <i x="2094" s="1"/>
        <i x="275" s="1"/>
        <i x="593" s="1"/>
        <i x="936" s="1"/>
        <i x="1268" s="1"/>
        <i x="1379" s="1"/>
        <i x="383" s="1"/>
        <i x="1948" s="1"/>
        <i x="2015" s="1"/>
        <i x="1773" s="1"/>
        <i x="2259" s="1"/>
        <i x="709" s="1"/>
        <i x="1523" s="1"/>
        <i x="2247" s="1"/>
        <i x="601" s="1"/>
        <i x="270" s="1"/>
        <i x="175" s="1"/>
        <i x="1517" s="1"/>
        <i x="1240" s="1"/>
        <i x="822" s="1"/>
        <i x="1091" s="1"/>
        <i x="1413" s="1"/>
        <i x="2020" s="1"/>
        <i x="2154" s="1"/>
        <i x="1465" s="1"/>
        <i x="1524" s="1"/>
        <i x="678" s="1"/>
        <i x="1239" s="1"/>
        <i x="621" s="1"/>
        <i x="1858" s="1"/>
        <i x="1202" s="1"/>
        <i x="1837" s="1"/>
        <i x="1511" s="1"/>
        <i x="1544" s="1"/>
        <i x="825" s="1"/>
        <i x="1875" s="1"/>
        <i x="35" s="1"/>
        <i x="2048" s="1"/>
        <i x="83" s="1"/>
        <i x="1177" s="1"/>
        <i x="1951" s="1"/>
        <i x="1263" s="1"/>
        <i x="2056" s="1"/>
        <i x="1315" s="1"/>
        <i x="2097" s="1"/>
        <i x="1661" s="1"/>
        <i x="1059" s="1"/>
        <i x="1530" s="1"/>
        <i x="1665" s="1"/>
        <i x="1573" s="1"/>
        <i x="41" s="1"/>
        <i x="1566" s="1"/>
        <i x="1216" s="1"/>
        <i x="174" s="1"/>
        <i x="634" s="1"/>
        <i x="1422" s="1"/>
        <i x="2189" s="1"/>
        <i x="1605" s="1"/>
        <i x="105" s="1"/>
        <i x="1320" s="1"/>
        <i x="1246" s="1"/>
        <i x="1876" s="1"/>
        <i x="1833" s="1"/>
        <i x="1505" s="1"/>
        <i x="1285" s="1"/>
        <i x="1479" s="1"/>
        <i x="2161" s="1"/>
        <i x="980" s="1"/>
        <i x="2045" s="1"/>
        <i x="1533" s="1"/>
        <i x="789" s="1"/>
        <i x="891" s="1"/>
        <i x="663" s="1"/>
        <i x="1575" s="1"/>
        <i x="1116" s="1"/>
        <i x="949" s="1"/>
        <i x="1980" s="1"/>
        <i x="1816" s="1"/>
        <i x="1771" s="1"/>
        <i x="814" s="1"/>
        <i x="1669" s="1"/>
        <i x="1635" s="1"/>
        <i x="413" s="1"/>
        <i x="1889" s="1"/>
        <i x="657" s="1"/>
        <i x="2180" s="1"/>
        <i x="660" s="1"/>
        <i x="96" s="1"/>
        <i x="591" s="1"/>
        <i x="968" s="1"/>
        <i x="726" s="1"/>
        <i x="692" s="1"/>
        <i x="1775" s="1"/>
        <i x="1984" s="1"/>
        <i x="473" s="1"/>
        <i x="1321" s="1"/>
        <i x="1132" s="1"/>
        <i x="854" s="1"/>
        <i x="407" s="1"/>
        <i x="1944" s="1"/>
        <i x="676" s="1"/>
        <i x="1770" s="1"/>
        <i x="2260" s="1"/>
        <i x="1117" s="1"/>
        <i x="925" s="1"/>
        <i x="870" s="1"/>
        <i x="960" s="1"/>
        <i x="1928" s="1"/>
        <i x="355" s="1"/>
        <i x="2193" s="1"/>
        <i x="1426" s="1"/>
        <i x="1065" s="1"/>
        <i x="872" s="1"/>
        <i x="618" s="1"/>
        <i x="1105" s="1"/>
        <i x="799" s="1"/>
        <i x="155" s="1"/>
        <i x="527" s="1"/>
        <i x="88" s="1"/>
        <i x="1867" s="1"/>
        <i x="1581" s="1"/>
        <i x="1831" s="1"/>
        <i x="329" s="1"/>
        <i x="884" s="1"/>
        <i x="915" s="1"/>
        <i x="1339" s="1"/>
        <i x="2093" s="1"/>
        <i x="1326" s="1"/>
        <i x="600" s="1"/>
        <i x="682" s="1"/>
        <i x="347" s="1"/>
        <i x="974" s="1"/>
        <i x="2057" s="1"/>
        <i x="1336" s="1"/>
        <i x="533" s="1"/>
        <i x="1723" s="1"/>
        <i x="1470" s="1"/>
        <i x="2222" s="1"/>
        <i x="1514" s="1"/>
        <i x="806" s="1"/>
        <i x="467" s="1"/>
        <i x="1369" s="1"/>
        <i x="1197" s="1"/>
        <i x="1850" s="1"/>
        <i x="515" s="1"/>
        <i x="1705" s="1"/>
        <i x="1430" s="1"/>
        <i x="1427" s="1"/>
        <i x="1490" s="1"/>
        <i x="643" s="1"/>
        <i x="1791" s="1"/>
        <i x="1891" s="1"/>
        <i x="764" s="1"/>
        <i x="150" s="1"/>
        <i x="23" s="1"/>
        <i x="1716" s="1"/>
        <i x="1230" s="1"/>
        <i x="1399" s="1"/>
        <i x="332" s="1"/>
        <i x="1596" s="1"/>
        <i x="1772" s="1"/>
        <i x="246" s="1"/>
        <i x="1499" s="1"/>
        <i x="502" s="1"/>
        <i x="322" s="1"/>
        <i x="607" s="1"/>
        <i x="89" s="1"/>
        <i x="1681" s="1"/>
        <i x="928" s="1"/>
        <i x="356" s="1"/>
        <i x="69" s="1"/>
        <i x="786" s="1"/>
        <i x="2179" s="1"/>
        <i x="373" s="1"/>
        <i x="393" s="1"/>
        <i x="971" s="1"/>
        <i x="1737" s="1"/>
        <i x="366" s="1"/>
        <i x="1607" s="1"/>
        <i x="1589" s="1"/>
        <i x="1715" s="1"/>
        <i x="368" s="1"/>
        <i x="2255" s="1"/>
        <i x="1580" s="1"/>
        <i x="1235" s="1"/>
        <i x="979" s="1"/>
        <i x="777" s="1"/>
        <i x="833" s="1"/>
        <i x="2168" s="1"/>
        <i x="832" s="1"/>
        <i x="1693" s="1"/>
        <i x="1909" s="1"/>
        <i x="510" s="1"/>
        <i x="12" s="1"/>
        <i x="550" s="1"/>
        <i x="420" s="1"/>
        <i x="556" s="1"/>
        <i x="2169" s="1"/>
        <i x="384" s="1"/>
        <i x="871" s="1"/>
        <i x="1409" s="1"/>
        <i x="1654" s="1"/>
        <i x="2231" s="1"/>
        <i x="144" s="1"/>
        <i x="1189" s="1"/>
        <i x="1019" s="1"/>
        <i x="2175" s="1"/>
        <i x="1150" s="1"/>
        <i x="326" s="1"/>
        <i x="2192" s="1"/>
        <i x="25" s="1"/>
        <i x="188" s="1"/>
        <i x="988" s="1"/>
        <i x="1911" s="1"/>
        <i x="338" s="1"/>
        <i x="113" s="1"/>
        <i x="1848" s="1"/>
        <i x="186" s="1"/>
        <i x="1704" s="1"/>
        <i x="732" s="1"/>
        <i x="468" s="1"/>
        <i x="1464" s="1"/>
        <i x="2145" s="1"/>
        <i x="1022" s="1"/>
        <i x="1838" s="1"/>
        <i x="529" s="1"/>
        <i x="84" s="1"/>
        <i x="1048" s="1"/>
        <i x="316" s="1"/>
        <i x="1680" s="1"/>
        <i x="448" s="1"/>
        <i x="1260" s="1"/>
        <i x="1298" s="1"/>
        <i x="2069" s="1"/>
        <i x="1625" s="1"/>
        <i x="1525" s="1"/>
        <i x="1683" s="1"/>
        <i x="2026" s="1"/>
        <i x="2210" s="1"/>
        <i x="728" s="1"/>
        <i x="305" s="1"/>
        <i x="1540" s="1"/>
        <i x="681" s="1"/>
        <i x="1743" s="1"/>
        <i x="30" s="1"/>
        <i x="15" s="1"/>
        <i x="1224" s="1"/>
        <i x="2250" s="1"/>
        <i x="575" s="1"/>
        <i x="1354" s="1"/>
        <i x="1915" s="1"/>
        <i x="596" s="1"/>
        <i x="18" s="1"/>
        <i x="511" s="1"/>
        <i x="1597" s="1"/>
        <i x="792" s="1"/>
        <i x="934" s="1"/>
        <i x="320" s="1"/>
        <i x="1885" s="1"/>
        <i x="1547" s="1"/>
        <i x="1491" s="1"/>
        <i x="2254" s="1"/>
        <i x="745" s="1"/>
        <i x="975" s="1"/>
        <i x="1445" s="1"/>
        <i x="1335" s="1"/>
        <i x="771" s="1"/>
        <i x="927" s="1"/>
        <i x="1036" s="1"/>
        <i x="256" s="1"/>
        <i x="1425" s="1"/>
        <i x="1565" s="1"/>
        <i x="2243" s="1"/>
        <i x="1054" s="1"/>
        <i x="1460" s="1"/>
        <i x="340" s="1"/>
        <i x="695" s="1"/>
        <i x="1674" s="1"/>
        <i x="987" s="1"/>
        <i x="1205" s="1"/>
        <i x="1757" s="1"/>
        <i x="685" s="1"/>
        <i x="2112" s="1"/>
        <i x="22" s="1"/>
        <i x="491" s="1"/>
        <i x="1546" s="1"/>
        <i x="1229" s="1"/>
        <i x="1393" s="1"/>
        <i x="314" s="1"/>
        <i x="1364" s="1"/>
        <i x="768" s="1"/>
        <i x="516" s="1"/>
        <i x="343" s="1"/>
        <i x="1714" s="1"/>
        <i x="189" s="1"/>
        <i x="1706" s="1"/>
        <i x="2100" s="1"/>
        <i x="756" s="1"/>
        <i x="1346" s="1"/>
        <i x="2198" s="1"/>
        <i x="1108" s="1"/>
        <i x="1292" s="1"/>
        <i x="364" s="1"/>
        <i x="1792" s="1"/>
        <i x="1486" s="1"/>
        <i x="405" s="1"/>
        <i x="365" s="1"/>
        <i x="1042" s="1"/>
        <i x="2151" s="1"/>
        <i x="1864" s="1"/>
        <i x="1768" s="1"/>
        <i x="767" s="1"/>
        <i x="2096" s="1"/>
        <i x="381" s="1"/>
        <i x="1591" s="1"/>
        <i x="1388" s="1"/>
        <i x="924" s="1"/>
        <i x="414" s="1"/>
        <i x="982" s="1"/>
        <i x="780" s="1"/>
        <i x="1769" s="1"/>
        <i x="2065" s="1"/>
        <i x="2052" s="1"/>
        <i x="642" s="1"/>
        <i x="14" s="1"/>
        <i x="2042" s="1"/>
        <i x="344" s="1"/>
        <i x="969" s="1"/>
        <i x="2125" s="1"/>
        <i x="2172" s="1"/>
        <i x="2023" s="1"/>
        <i x="350" s="1"/>
        <i x="863" s="1"/>
        <i x="2127" s="1"/>
        <i x="11" s="1"/>
        <i x="1183" s="1"/>
        <i x="1184" s="1"/>
        <i x="2162" s="1"/>
        <i x="769" s="1"/>
        <i x="1024" s="1"/>
        <i x="715" s="1"/>
        <i x="638" s="1"/>
        <i x="1110" s="1"/>
        <i x="371" s="1"/>
        <i x="140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ject_type" xr10:uid="{274D40AC-3557-4A40-A31F-D2D11703C4BE}" sourceName="project_type">
  <pivotTables>
    <pivotTable tabId="11" name="PivotTable3"/>
    <pivotTable tabId="8" name="PivotTable4"/>
    <pivotTable tabId="4" name="PivotTable4"/>
    <pivotTable tabId="4" name="PivotTable5"/>
    <pivotTable tabId="4" name="PivotTable6"/>
    <pivotTable tabId="4" name="PivotTable7"/>
    <pivotTable tabId="7" name="PivotTable3"/>
    <pivotTable tabId="10" name="PivotTable2"/>
    <pivotTable tabId="6" name="PivotTable2"/>
    <pivotTable tabId="5" name="PivotTable1"/>
  </pivotTables>
  <data>
    <tabular pivotCacheId="994334343">
      <items count="21">
        <i x="17" s="1"/>
        <i x="13" s="1"/>
        <i x="19" s="1"/>
        <i x="7" s="1"/>
        <i x="1" s="1"/>
        <i x="0" s="1"/>
        <i x="14" s="1"/>
        <i x="8" s="1"/>
        <i x="5" s="1"/>
        <i x="9" s="1"/>
        <i x="6" s="1"/>
        <i x="11" s="1"/>
        <i x="3" s="1"/>
        <i x="15" s="1"/>
        <i x="2" s="1"/>
        <i x="16" s="1"/>
        <i x="10" s="1"/>
        <i x="4" s="1"/>
        <i x="12" s="1"/>
        <i x="18" s="1"/>
        <i x="2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BF347EBD-D592-4EF5-AD87-1AD196A15948}" sourceName="brand">
  <pivotTables>
    <pivotTable tabId="11" name="PivotTable3"/>
    <pivotTable tabId="8" name="PivotTable4"/>
    <pivotTable tabId="4" name="PivotTable4"/>
    <pivotTable tabId="4" name="PivotTable5"/>
    <pivotTable tabId="4" name="PivotTable6"/>
    <pivotTable tabId="4" name="PivotTable7"/>
    <pivotTable tabId="7" name="PivotTable3"/>
    <pivotTable tabId="10" name="PivotTable2"/>
    <pivotTable tabId="6" name="PivotTable2"/>
    <pivotTable tabId="5" name="PivotTable1"/>
  </pivotTables>
  <data>
    <tabular pivotCacheId="994334343">
      <items count="22">
        <i x="0" s="1"/>
        <i x="18" s="1"/>
        <i x="13" s="1"/>
        <i x="9" s="1"/>
        <i x="19" s="1"/>
        <i x="14" s="1"/>
        <i x="20" s="1"/>
        <i x="11" s="1"/>
        <i x="5" s="1"/>
        <i x="17" s="1"/>
        <i x="4" s="1"/>
        <i x="3" s="1"/>
        <i x="6" s="1"/>
        <i x="16" s="1"/>
        <i x="2" s="1"/>
        <i x="1" s="1"/>
        <i x="15" s="1"/>
        <i x="21" s="1"/>
        <i x="12" s="1"/>
        <i x="10" s="1"/>
        <i x="7" s="1"/>
        <i x="8"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D250DE6-13A0-4F46-AD16-E6281B4F331C}" sourceName="Year">
  <pivotTables>
    <pivotTable tabId="11" name="PivotTable3"/>
    <pivotTable tabId="8" name="PivotTable4"/>
    <pivotTable tabId="4" name="PivotTable4"/>
    <pivotTable tabId="4" name="PivotTable5"/>
    <pivotTable tabId="4" name="PivotTable6"/>
    <pivotTable tabId="4" name="PivotTable7"/>
    <pivotTable tabId="7" name="PivotTable3"/>
    <pivotTable tabId="10" name="PivotTable2"/>
    <pivotTable tabId="6" name="PivotTable2"/>
    <pivotTable tabId="5" name="PivotTable1"/>
  </pivotTables>
  <data>
    <tabular pivotCacheId="994334343">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667F9C4-44D6-484C-BE34-839571ADD762}" sourceName="City">
  <pivotTables>
    <pivotTable tabId="11" name="PivotTable3"/>
    <pivotTable tabId="8" name="PivotTable4"/>
    <pivotTable tabId="4" name="PivotTable4"/>
    <pivotTable tabId="4" name="PivotTable5"/>
    <pivotTable tabId="7" name="PivotTable3"/>
    <pivotTable tabId="10" name="PivotTable2"/>
    <pivotTable tabId="6" name="PivotTable2"/>
    <pivotTable tabId="5" name="PivotTable1"/>
  </pivotTables>
  <data>
    <tabular pivotCacheId="994334343">
      <items count="2088">
        <i x="1057" s="1"/>
        <i x="143" s="1"/>
        <i x="609" s="1"/>
        <i x="1494" s="1"/>
        <i x="1955" s="1"/>
        <i x="960" s="1"/>
        <i x="1561" s="1"/>
        <i x="1715" s="1"/>
        <i x="2048" s="1"/>
        <i x="449" s="1"/>
        <i x="206" s="1"/>
        <i x="1296" s="1"/>
        <i x="1239" s="1"/>
        <i x="1539" s="1"/>
        <i x="813" s="1"/>
        <i x="220" s="1"/>
        <i x="513" s="1"/>
        <i x="1699" s="1"/>
        <i x="1581" s="1"/>
        <i x="822" s="1"/>
        <i x="1535" s="1"/>
        <i x="1331" s="1"/>
        <i x="268" s="1"/>
        <i x="959" s="1"/>
        <i x="1971" s="1"/>
        <i x="1881" s="1"/>
        <i x="1233" s="1"/>
        <i x="1978" s="1"/>
        <i x="747" s="1"/>
        <i x="432" s="1"/>
        <i x="390" s="1"/>
        <i x="1052" s="1"/>
        <i x="772" s="1"/>
        <i x="1394" s="1"/>
        <i x="1848" s="1"/>
        <i x="791" s="1"/>
        <i x="10" s="1"/>
        <i x="515" s="1"/>
        <i x="1687" s="1"/>
        <i x="1905" s="1"/>
        <i x="321" s="1"/>
        <i x="1670" s="1"/>
        <i x="103" s="1"/>
        <i x="136" s="1"/>
        <i x="1106" s="1"/>
        <i x="703" s="1"/>
        <i x="1285" s="1"/>
        <i x="758" s="1"/>
        <i x="534" s="1"/>
        <i x="663" s="1"/>
        <i x="679" s="1"/>
        <i x="1462" s="1"/>
        <i x="387" s="1"/>
        <i x="1882" s="1"/>
        <i x="1164" s="1"/>
        <i x="1847" s="1"/>
        <i x="1414" s="1"/>
        <i x="488" s="1"/>
        <i x="1820" s="1"/>
        <i x="396" s="1"/>
        <i x="2013" s="1"/>
        <i x="1532" s="1"/>
        <i x="202" s="1"/>
        <i x="2060" s="1"/>
        <i x="339" s="1"/>
        <i x="423" s="1"/>
        <i x="1915" s="1"/>
        <i x="1459" s="1"/>
        <i x="2050" s="1"/>
        <i x="481" s="1"/>
        <i x="1680" s="1"/>
        <i x="1500" s="1"/>
        <i x="1718" s="1"/>
        <i x="440" s="1"/>
        <i x="911" s="1"/>
        <i x="1390" s="1"/>
        <i x="1665" s="1"/>
        <i x="1952" s="1"/>
        <i x="7" s="1"/>
        <i x="1391" s="1"/>
        <i x="393" s="1"/>
        <i x="1246" s="1"/>
        <i x="213" s="1"/>
        <i x="967" s="1"/>
        <i x="1514" s="1"/>
        <i x="1595" s="1"/>
        <i x="85" s="1"/>
        <i x="90" s="1"/>
        <i x="673" s="1"/>
        <i x="119" s="1"/>
        <i x="127" s="1"/>
        <i x="93" s="1"/>
        <i x="546" s="1"/>
        <i x="2005" s="1"/>
        <i x="1410" s="1"/>
        <i x="974" s="1"/>
        <i x="1948" s="1"/>
        <i x="331" s="1"/>
        <i x="20" s="1"/>
        <i x="508" s="1"/>
        <i x="417" s="1"/>
        <i x="250" s="1"/>
        <i x="1188" s="1"/>
        <i x="1192" s="1"/>
        <i x="1191" s="1"/>
        <i x="1265" s="1"/>
        <i x="1977" s="1"/>
        <i x="1389" s="1"/>
        <i x="834" s="1"/>
        <i x="1860" s="1"/>
        <i x="470" s="1"/>
        <i x="2007" s="1"/>
        <i x="1536" s="1"/>
        <i x="9" s="1"/>
        <i x="759" s="1"/>
        <i x="881" s="1"/>
        <i x="2022" s="1"/>
        <i x="1442" s="1"/>
        <i x="1733" s="1"/>
        <i x="1693" s="1"/>
        <i x="1906" s="1"/>
        <i x="300" s="1"/>
        <i x="1304" s="1"/>
        <i x="1111" s="1"/>
        <i x="826" s="1"/>
        <i x="659" s="1"/>
        <i x="1960" s="1"/>
        <i x="1572" s="1"/>
        <i x="1765" s="1"/>
        <i x="983" s="1"/>
        <i x="102" s="1"/>
        <i x="5" s="1"/>
        <i x="1194" s="1"/>
        <i x="958" s="1"/>
        <i x="1959" s="1"/>
        <i x="444" s="1"/>
        <i x="1409" s="1"/>
        <i x="188" s="1"/>
        <i x="1981" s="1"/>
        <i x="951" s="1"/>
        <i x="1489" s="1"/>
        <i x="1725" s="1"/>
        <i x="1586" s="1"/>
        <i x="930" s="1"/>
        <i x="32" s="1"/>
        <i x="1232" s="1"/>
        <i x="1853" s="1"/>
        <i x="139" s="1"/>
        <i x="1741" s="1"/>
        <i x="158" s="1"/>
        <i x="1672" s="1"/>
        <i x="878" s="1"/>
        <i x="1450" s="1"/>
        <i x="1824" s="1"/>
        <i x="1954" s="1"/>
        <i x="1917" s="1"/>
        <i x="67" s="1"/>
        <i x="846" s="1"/>
        <i x="401" s="1"/>
        <i x="1473" s="1"/>
        <i x="1014" s="1"/>
        <i x="204" s="1"/>
        <i x="678" s="1"/>
        <i x="1177" s="1"/>
        <i x="1549" s="1"/>
        <i x="874" s="1"/>
        <i x="1132" s="1"/>
        <i x="1016" s="1"/>
        <i x="786" s="1"/>
        <i x="278" s="1"/>
        <i x="1626" s="1"/>
        <i x="1900" s="1"/>
        <i x="551" s="1"/>
        <i x="285" s="1"/>
        <i x="1413" s="1"/>
        <i x="375" s="1"/>
        <i x="284" s="1"/>
        <i x="447" s="1"/>
        <i x="575" s="1"/>
        <i x="722" s="1"/>
        <i x="1235" s="1"/>
        <i x="294" s="1"/>
        <i x="888" s="1"/>
        <i x="173" s="1"/>
        <i x="2025" s="1"/>
        <i x="474" s="1"/>
        <i x="1299" s="1"/>
        <i x="1660" s="1"/>
        <i x="556" s="1"/>
        <i x="1124" s="1"/>
        <i x="1849" s="1"/>
        <i x="1678" s="1"/>
        <i x="2027" s="1"/>
        <i x="1876" s="1"/>
        <i x="1717" s="1"/>
        <i x="1446" s="1"/>
        <i x="55" s="1"/>
        <i x="1710" s="1"/>
        <i x="671" s="1"/>
        <i x="1998" s="1"/>
        <i x="1152" s="1"/>
        <i x="961" s="1"/>
        <i x="1502" s="1"/>
        <i x="1618" s="1"/>
        <i x="1922" s="1"/>
        <i x="1802" s="1"/>
        <i x="512" s="1"/>
        <i x="848" s="1"/>
        <i x="1731" s="1"/>
        <i x="2018" s="1"/>
        <i x="606" s="1"/>
        <i x="1435" s="1"/>
        <i x="1754" s="1"/>
        <i x="614" s="1"/>
        <i x="414" s="1"/>
        <i x="1376" s="1"/>
        <i x="295" s="1"/>
        <i x="955" s="1"/>
        <i x="208" s="1"/>
        <i x="320" s="1"/>
        <i x="318" s="1"/>
        <i x="1417" s="1"/>
        <i x="690" s="1"/>
        <i x="1704" s="1"/>
        <i x="49" s="1"/>
        <i x="1740" s="1"/>
        <i x="779" s="1"/>
        <i x="1671" s="1"/>
        <i x="1844" s="1"/>
        <i x="1084" s="1"/>
        <i x="1674" s="1"/>
        <i x="211" s="1"/>
        <i x="1503" s="1"/>
        <i x="990" s="1"/>
        <i x="608" s="1"/>
        <i x="1371" s="1"/>
        <i x="1817" s="1"/>
        <i x="1010" s="1"/>
        <i x="807" s="1"/>
        <i x="1921" s="1"/>
        <i x="2053" s="1"/>
        <i x="485" s="1"/>
        <i x="1788" s="1"/>
        <i x="1578" s="1"/>
        <i x="706" s="1"/>
        <i x="625" s="1"/>
        <i x="406" s="1"/>
        <i x="368" s="1"/>
        <i x="1930" s="1"/>
        <i x="1117" s="1"/>
        <i x="594" s="1"/>
        <i x="1691" s="1"/>
        <i x="1071" s="1"/>
        <i x="1659" s="1"/>
        <i x="37" s="1"/>
        <i x="685" s="1"/>
        <i x="418" s="1"/>
        <i x="1193" s="1"/>
        <i x="431" s="1"/>
        <i x="298" s="1"/>
        <i x="894" s="1"/>
        <i x="289" s="1"/>
        <i x="753" s="1"/>
        <i x="830" s="1"/>
        <i x="1713" s="1"/>
        <i x="244" s="1"/>
        <i x="900" s="1"/>
        <i x="1243" s="1"/>
        <i x="1899" s="1"/>
        <i x="596" s="1"/>
        <i x="1478" s="1"/>
        <i x="112" s="1"/>
        <i x="114" s="1"/>
        <i x="1477" s="1"/>
        <i x="987" s="1"/>
        <i x="583" s="1"/>
        <i x="84" s="1"/>
        <i x="752" s="1"/>
        <i x="1813" s="1"/>
        <i x="266" s="1"/>
        <i x="1095" s="1"/>
        <i x="1690" s="1"/>
        <i x="627" s="1"/>
        <i x="1908" s="1"/>
        <i x="210" s="1"/>
        <i x="1077" s="1"/>
        <i x="157" s="1"/>
        <i x="1327" s="1"/>
        <i x="149" s="1"/>
        <i x="1112" s="1"/>
        <i x="832" s="1"/>
        <i x="2036" s="1"/>
        <i x="1903" s="1"/>
        <i x="66" s="1"/>
        <i x="541" s="1"/>
        <i x="2076" s="1"/>
        <i x="661" s="1"/>
        <i x="1943" s="1"/>
        <i x="2063" s="1"/>
        <i x="802" s="1"/>
        <i x="1666" s="1"/>
        <i x="851" s="1"/>
        <i x="777" s="1"/>
        <i x="1467" s="1"/>
        <i x="98" s="1"/>
        <i x="235" s="1"/>
        <i x="74" s="1"/>
        <i x="884" s="1"/>
        <i x="1425" s="1"/>
        <i x="1292" s="1"/>
        <i x="1661" s="1"/>
        <i x="1001" s="1"/>
        <i x="1259" s="1"/>
        <i x="922" s="1"/>
        <i x="1627" s="1"/>
        <i x="428" s="1"/>
        <i x="1247" s="1"/>
        <i x="734" s="1"/>
        <i x="1605" s="1"/>
        <i x="1609" s="1"/>
        <i x="1745" s="1"/>
        <i x="1573" s="1"/>
        <i x="1226" s="1"/>
        <i x="615" s="1"/>
        <i x="366" s="1"/>
        <i x="1372" s="1"/>
        <i x="1384" s="1"/>
        <i x="343" s="1"/>
        <i x="1350" s="1"/>
        <i x="1991" s="1"/>
        <i x="1169" s="1"/>
        <i x="1771" s="1"/>
        <i x="1493" s="1"/>
        <i x="1108" s="1"/>
        <i x="1171" s="1"/>
        <i x="592" s="1"/>
        <i x="1592" s="1"/>
        <i x="1154" s="1"/>
        <i x="277" s="1"/>
        <i x="450" s="1"/>
        <i x="841" s="1"/>
        <i x="964" s="1"/>
        <i x="824" s="1"/>
        <i x="1040" s="1"/>
        <i x="1673" s="1"/>
        <i x="1784" s="1"/>
        <i x="39" s="1"/>
        <i x="1053" s="1"/>
        <i x="555" s="1"/>
        <i x="873" s="1"/>
        <i x="327" s="1"/>
        <i x="653" s="1"/>
        <i x="1792" s="1"/>
        <i x="1608" s="1"/>
        <i x="580" s="1"/>
        <i x="727" s="1"/>
        <i x="1373" s="1"/>
        <i x="1330" s="1"/>
        <i x="1533" s="1"/>
        <i x="1495" s="1"/>
        <i x="895" s="1"/>
        <i x="359" s="1"/>
        <i x="407" s="1"/>
        <i x="1086" s="1"/>
        <i x="1814" s="1"/>
        <i x="783" s="1"/>
        <i x="163" s="1"/>
        <i x="537" s="1"/>
        <i x="704" s="1"/>
        <i x="840" s="1"/>
        <i x="279" s="1"/>
        <i x="1969" s="1"/>
        <i x="259" s="1"/>
        <i x="154" s="1"/>
        <i x="2069" s="1"/>
        <i x="1275" s="1"/>
        <i x="1018" s="1"/>
        <i x="240" s="1"/>
        <i x="770" s="1"/>
        <i x="795" s="1"/>
        <i x="1163" s="1"/>
        <i x="122" s="1"/>
        <i x="1965" s="1"/>
        <i x="311" s="1"/>
        <i x="1913" s="1"/>
        <i x="1126" s="1"/>
        <i x="755" s="1"/>
        <i x="1826" s="1"/>
        <i x="852" s="1"/>
        <i x="272" s="1"/>
        <i x="1157" s="1"/>
        <i x="1230" s="1"/>
        <i x="438" s="1"/>
        <i x="784" s="1"/>
        <i x="821" s="1"/>
        <i x="1859" s="1"/>
        <i x="730" s="1"/>
        <i x="1638" s="1"/>
        <i x="1612" s="1"/>
        <i x="33" s="1"/>
        <i x="1821" s="1"/>
        <i x="200" s="1"/>
        <i x="2032" s="1"/>
        <i x="1553" s="1"/>
        <i x="1089" s="1"/>
        <i x="1997" s="1"/>
        <i x="1846" s="1"/>
        <i x="1062" s="1"/>
        <i x="1545" s="1"/>
        <i x="814" s="1"/>
        <i x="1684" s="1"/>
        <i x="1984" s="1"/>
        <i x="619" s="1"/>
        <i x="1422" s="1"/>
        <i x="106" s="1"/>
        <i x="458" s="1"/>
        <i x="1632" s="1"/>
        <i x="1392" s="1"/>
        <i x="2040" s="1"/>
        <i x="1351" s="1"/>
        <i x="776" s="1"/>
        <i x="718" s="1"/>
        <i x="243" s="1"/>
        <i x="1464" s="1"/>
        <i x="1601" s="1"/>
        <i x="1863" s="1"/>
        <i x="1165" s="1"/>
        <i x="1366" s="1"/>
        <i x="1845" s="1"/>
        <i x="1067" s="1"/>
        <i x="2077" s="1"/>
        <i x="215" s="1"/>
        <i x="236" s="1"/>
        <i x="1005" s="1"/>
        <i x="579" s="1"/>
        <i x="1726" s="1"/>
        <i x="130" s="1"/>
        <i x="1050" s="1"/>
        <i x="1329" s="1"/>
        <i x="1850" s="1"/>
        <i x="853" s="1"/>
        <i x="996" s="1"/>
        <i x="989" s="1"/>
        <i x="3" s="1"/>
        <i x="2008" s="1"/>
        <i x="798" s="1"/>
        <i x="453" s="1"/>
        <i x="1588" s="1"/>
        <i x="1474" s="1"/>
        <i x="347" s="1"/>
        <i x="378" s="1"/>
        <i x="559" s="1"/>
        <i x="700" s="1"/>
        <i x="1183" s="1"/>
        <i x="984" s="1"/>
        <i x="288" s="1"/>
        <i x="1926" s="1"/>
        <i x="595" s="1"/>
        <i x="1416" s="1"/>
        <i x="1785" s="1"/>
        <i x="1531" s="1"/>
        <i x="402" s="1"/>
        <i x="562" s="1"/>
        <i x="1732" s="1"/>
        <i x="419" s="1"/>
        <i x="1794" s="1"/>
        <i x="1594" s="1"/>
        <i x="1440" s="1"/>
        <i x="350" s="1"/>
        <i x="80" s="1"/>
        <i x="282" s="1"/>
        <i x="1364" s="1"/>
        <i x="530" s="1"/>
        <i x="655" s="1"/>
        <i x="391" s="1"/>
        <i x="931" s="1"/>
        <i x="726" s="1"/>
        <i x="1639" s="1"/>
        <i x="509" s="1"/>
        <i x="1576" s="1"/>
        <i x="116" s="1"/>
        <i x="883" s="1"/>
        <i x="744" s="1"/>
        <i x="1742" s="1"/>
        <i x="1182" s="1"/>
        <i x="929" s="1"/>
        <i x="134" s="1"/>
        <i x="1842" s="1"/>
        <i x="1749" s="1"/>
        <i x="1453" s="1"/>
        <i x="1100" s="1"/>
        <i x="2085" s="1"/>
        <i x="153" s="1"/>
        <i x="782" s="1"/>
        <i x="1835" s="1"/>
        <i x="323" s="1"/>
        <i x="1209" s="1"/>
        <i x="927" s="1"/>
        <i x="207" s="1"/>
        <i x="1947" s="1"/>
        <i x="2068" s="1"/>
        <i x="913" s="1"/>
        <i x="524" s="1"/>
        <i x="1534" s="1"/>
        <i x="1142" s="1"/>
        <i x="1249" s="1"/>
        <i x="1280" s="1"/>
        <i x="605" s="1"/>
        <i x="818" s="1"/>
        <i x="34" s="1"/>
        <i x="1735" s="1"/>
        <i x="362" s="1"/>
        <i x="1170" s="1"/>
        <i x="794" s="1"/>
        <i x="156" s="1"/>
        <i x="1288" s="1"/>
        <i x="1940" s="1"/>
        <i x="618" s="1"/>
        <i x="1102" s="1"/>
        <i x="1399" s="1"/>
        <i x="1130" s="1"/>
        <i x="1466" s="1"/>
        <i x="532" s="1"/>
        <i x="467" s="1"/>
        <i x="1456" s="1"/>
        <i x="962" s="1"/>
        <i x="2028" s="1"/>
        <i x="1213" s="1"/>
        <i x="1009" s="1"/>
        <i x="936" s="1"/>
        <i x="957" s="1"/>
        <i x="1688" s="1"/>
        <i x="1190" s="1"/>
        <i x="677" s="1"/>
        <i x="123" s="1"/>
        <i x="1002" s="1"/>
        <i x="1168" s="1"/>
        <i x="1778" s="1"/>
        <i x="167" s="1"/>
        <i x="746" s="1"/>
        <i x="698" s="1"/>
        <i x="1529" s="1"/>
        <i x="1097" s="1"/>
        <i x="717" s="1"/>
        <i x="198" s="1"/>
        <i x="1136" s="1"/>
        <i x="1238" s="1"/>
        <i x="2041" s="1"/>
        <i x="543" s="1"/>
        <i x="1088" s="1"/>
        <i x="713" s="1"/>
        <i x="1085" s="1"/>
        <i x="1161" s="1"/>
        <i x="1039" s="1"/>
        <i x="241" s="1"/>
        <i x="1138" s="1"/>
        <i x="1800" s="1"/>
        <i x="1823" s="1"/>
        <i x="349" s="1"/>
        <i x="1564" s="1"/>
        <i x="839" s="1"/>
        <i x="1454" s="1"/>
        <i x="601" s="1"/>
        <i x="977" s="1"/>
        <i x="367" s="1"/>
        <i x="670" s="1"/>
        <i x="1606" s="1"/>
        <i x="751" s="1"/>
        <i x="1099" s="1"/>
        <i x="1987" s="1"/>
        <i x="309" s="1"/>
        <i x="997" s="1"/>
        <i x="520" s="1"/>
        <i x="1107" s="1"/>
        <i x="145" s="1"/>
        <i x="1801" s="1"/>
        <i x="510" s="1"/>
        <i x="459" s="1"/>
        <i x="521" s="1"/>
        <i x="442" s="1"/>
        <i x="1006" s="1"/>
        <i x="561" s="1"/>
        <i x="27" s="1"/>
        <i x="1151" s="1"/>
        <i x="107" s="1"/>
        <i x="1956" s="1"/>
        <i x="38" s="1"/>
        <i x="1041" s="1"/>
        <i x="1896" s="1"/>
        <i x="1877" s="1"/>
        <i x="891" s="1"/>
        <i x="245" s="1"/>
        <i x="479" s="1"/>
        <i x="774" s="1"/>
        <i x="1316" s="1"/>
        <i x="665" s="1"/>
        <i x="70" s="1"/>
        <i x="505" s="1"/>
        <i x="1556" s="1"/>
        <i x="1883" s="1"/>
        <i x="946" s="1"/>
        <i x="261" s="1"/>
        <i x="1208" s="1"/>
        <i x="1059" s="1"/>
        <i x="2023" s="1"/>
        <i x="1683" s="1"/>
        <i x="1460" s="1"/>
        <i x="176" s="1"/>
        <i x="768" s="1"/>
        <i x="1251" s="1"/>
        <i x="554" s="1"/>
        <i x="1856" s="1"/>
        <i x="352" s="1"/>
        <i x="855" s="1"/>
        <i x="1021" s="1"/>
        <i x="711" s="1"/>
        <i x="1297" s="1"/>
        <i x="1229" s="1"/>
        <i x="1257" s="1"/>
        <i x="858" s="1"/>
        <i x="142" s="1"/>
        <i x="219" s="1"/>
        <i x="982" s="1"/>
        <i x="1421" s="1"/>
        <i x="952" s="1"/>
        <i x="790" s="1"/>
        <i x="209" s="1"/>
        <i x="823" s="1"/>
        <i x="1861" s="1"/>
        <i x="560" s="1"/>
        <i x="475" s="1"/>
        <i x="1542" s="1"/>
        <i x="1886" s="1"/>
        <i x="1613" s="1"/>
        <i x="1641" s="1"/>
        <i x="171" s="1"/>
        <i x="491" s="1"/>
        <i x="370" s="1"/>
        <i x="1727" s="1"/>
        <i x="413" s="1"/>
        <i x="1248" s="1"/>
        <i x="1559" s="1"/>
        <i x="741" s="1"/>
        <i x="472" s="1"/>
        <i x="1320" s="1"/>
        <i x="13" s="1"/>
        <i x="478" s="1"/>
        <i x="526" s="1"/>
        <i x="1884" s="1"/>
        <i x="1424" s="1"/>
        <i x="1420" s="1"/>
        <i x="1078" s="1"/>
        <i x="1621" s="1"/>
        <i x="1223" s="1"/>
        <i x="1927" s="1"/>
        <i x="1301" s="1"/>
        <i x="733" s="1"/>
        <i x="1455" s="1"/>
        <i x="1816" s="1"/>
        <i x="1767" s="1"/>
        <i x="674" s="1"/>
        <i x="709" s="1"/>
        <i x="819" s="1"/>
        <i x="1306" s="1"/>
        <i x="484" s="1"/>
        <i x="1697" s="1"/>
        <i x="1020" s="1"/>
        <i x="1433" s="1"/>
        <i x="2057" s="1"/>
        <i x="817" s="1"/>
        <i x="1308" s="1"/>
        <i x="2034" s="1"/>
        <i x="178" s="1"/>
        <i x="1841" s="1"/>
        <i x="372" s="1"/>
        <i x="462" s="1"/>
        <i x="45" s="1"/>
        <i x="1004" s="1"/>
        <i x="649" s="1"/>
        <i x="2086" s="1"/>
        <i x="388" s="1"/>
        <i x="329" s="1"/>
        <i x="1992" s="1"/>
        <i x="424" s="1"/>
        <i x="1470" s="1"/>
        <i x="99" s="1"/>
        <i x="1290" s="1"/>
        <i x="906" s="1"/>
        <i x="1214" s="1"/>
        <i x="1325" s="1"/>
        <i x="96" s="1"/>
        <i x="1571" s="1"/>
        <i x="1179" s="1"/>
        <i x="623" s="1"/>
        <i x="1484" s="1"/>
        <i x="1028" s="1"/>
        <i x="1129" s="1"/>
        <i x="1496" s="1"/>
        <i x="972" s="1"/>
        <i x="1061" s="1"/>
        <i x="43" s="1"/>
        <i x="2058" s="1"/>
        <i x="1069" s="1"/>
        <i x="190" s="1"/>
        <i x="857" s="1"/>
        <i x="975" s="1"/>
        <i x="775" s="1"/>
        <i x="523" s="1"/>
        <i x="31" s="1"/>
        <i x="1941" s="1"/>
        <i x="805" s="1"/>
        <i x="146" s="1"/>
        <i x="896" s="1"/>
        <i x="1575" s="1"/>
        <i x="1156" s="1"/>
        <i x="1015" s="1"/>
        <i x="105" s="1"/>
        <i x="925" s="1"/>
        <i x="1818" s="1"/>
        <i x="1219" s="1"/>
        <i x="1347" s="1"/>
        <i x="1160" s="1"/>
        <i x="1838" s="1"/>
        <i x="1565" s="1"/>
        <i x="1443" s="1"/>
        <i x="498" s="1"/>
        <i x="365" s="1"/>
        <i x="242" s="1"/>
        <i x="1887" s="1"/>
        <i x="177" s="1"/>
        <i x="1946" s="1"/>
        <i x="843" s="1"/>
        <i x="956" s="1"/>
        <i x="1508" s="1"/>
        <i x="862" s="1"/>
        <i x="1675" s="1"/>
        <i x="1677" s="1"/>
        <i x="1119" s="1"/>
        <i x="212" s="1"/>
        <i x="1611" s="1"/>
        <i x="51" s="1"/>
        <i x="1272" s="1"/>
        <i x="1624" s="1"/>
        <i x="1858" s="1"/>
        <i x="1047" s="1"/>
        <i x="269" s="1"/>
        <i x="603" s="1"/>
        <i x="2029" s="1"/>
        <i x="1831" s="1"/>
        <i x="89" s="1"/>
        <i x="1105" s="1"/>
        <i x="42" s="1"/>
        <i x="885" s="1"/>
        <i x="1218" s="1"/>
        <i x="1750" s="1"/>
        <i x="1722" s="1"/>
        <i x="1313" s="1"/>
        <i x="433" s="1"/>
        <i x="1779" s="1"/>
        <i x="1294" s="1"/>
        <i x="1073" s="1"/>
        <i x="218" s="1"/>
        <i x="480" s="1"/>
        <i x="1795" s="1"/>
        <i x="1043" s="1"/>
        <i x="380" s="1"/>
        <i x="860" s="1"/>
        <i x="591" s="1"/>
        <i x="828" s="1"/>
        <i x="1338" s="1"/>
        <i x="2015" s="1"/>
        <i x="1548" s="1"/>
        <i x="527" s="1"/>
        <i x="1519" s="1"/>
        <i x="1258" s="1"/>
        <i x="1345" s="1"/>
        <i x="1402" s="1"/>
        <i x="1319" s="1"/>
        <i x="1068" s="1"/>
        <i x="1303" s="1"/>
        <i x="567" s="1"/>
        <i x="940" s="1"/>
        <i x="1643" s="1"/>
        <i x="1600" s="1"/>
        <i x="564" s="1"/>
        <i x="376" s="1"/>
        <i x="86" s="1"/>
        <i x="26" s="1"/>
        <i x="909" s="1"/>
        <i x="1104" s="1"/>
        <i x="315" s="1"/>
        <i x="1522" s="1"/>
        <i x="2001" s="1"/>
        <i x="265" s="1"/>
        <i x="538" s="1"/>
        <i x="725" s="1"/>
        <i x="1513" s="1"/>
        <i x="1210" s="1"/>
        <i x="1362" s="1"/>
        <i x="233" s="1"/>
        <i x="248" s="1"/>
        <i x="1836" s="1"/>
        <i x="434" s="1"/>
        <i x="589" s="1"/>
        <i x="1819" s="1"/>
        <i x="696" s="1"/>
        <i x="452" s="1"/>
        <i x="181" s="1"/>
        <i x="552" s="1"/>
        <i x="1990" s="1"/>
        <i x="1907" s="1"/>
        <i x="94" s="1"/>
        <i x="184" s="1"/>
        <i x="831" s="1"/>
        <i x="1923" s="1"/>
        <i x="2056" s="1"/>
        <i x="1839" s="1"/>
        <i x="573" s="1"/>
        <i x="1429" s="1"/>
        <i x="76" s="1"/>
        <i x="194" s="1"/>
        <i x="969" s="1"/>
        <i x="1760" s="1"/>
        <i x="489" s="1"/>
        <i x="1344" s="1"/>
        <i x="1448" s="1"/>
        <i x="1180" s="1"/>
        <i x="1276" s="1"/>
        <i x="118" s="1"/>
        <i x="1815" s="1"/>
        <i x="1698" s="1"/>
        <i x="1254" s="1"/>
        <i x="1526" s="1"/>
        <i x="445" s="1"/>
        <i x="689" s="1"/>
        <i x="2012" s="1"/>
        <i x="246" s="1"/>
        <i x="1363" s="1"/>
        <i x="342" s="1"/>
        <i x="1724" s="1"/>
        <i x="137" s="1"/>
        <i x="170" s="1"/>
        <i x="326" s="1"/>
        <i x="1521" s="1"/>
        <i x="865" s="1"/>
        <i x="1810" s="1"/>
        <i x="135" s="1"/>
        <i x="53" s="1"/>
        <i x="811" s="1"/>
        <i x="1269" s="1"/>
        <i x="1843" s="1"/>
        <i x="1356" s="1"/>
        <i x="902" s="1"/>
        <i x="1081" s="1"/>
        <i x="953" s="1"/>
        <i x="1916" s="1"/>
        <i x="174" s="1"/>
        <i x="708" s="1"/>
        <i x="788" s="1"/>
        <i x="63" s="1"/>
        <i x="1441" s="1"/>
        <i x="528" s="1"/>
        <i x="256" s="1"/>
        <i x="313" s="1"/>
        <i x="394" s="1"/>
        <i x="1113" s="1"/>
        <i x="965" s="1"/>
        <i x="126" s="1"/>
        <i x="77" s="1"/>
        <i x="2045" s="1"/>
        <i x="1342" s="1"/>
        <i x="835" s="1"/>
        <i x="1314" s="1"/>
        <i x="1166" s="1"/>
        <i x="1610" s="1"/>
        <i x="1463" s="1"/>
        <i x="1790" s="1"/>
        <i x="1090" s="1"/>
        <i x="808" s="1"/>
        <i x="1458" s="1"/>
        <i x="399" s="1"/>
        <i x="1629" s="1"/>
        <i x="1885" s="1"/>
        <i x="1880" s="1"/>
        <i x="115" s="1"/>
        <i x="1225" s="1"/>
        <i x="1044" s="1"/>
        <i x="308" s="1"/>
        <i x="2051" s="1"/>
        <i x="21" s="1"/>
        <i x="948" s="1"/>
        <i x="1076" s="1"/>
        <i x="411" s="1"/>
        <i x="919" s="1"/>
        <i x="1131" s="1"/>
        <i x="1957" s="1"/>
        <i x="1636" s="1"/>
        <i x="550" s="1"/>
        <i x="1266" s="1"/>
        <i x="694" s="1"/>
        <i x="630" s="1"/>
        <i x="1945" s="1"/>
        <i x="1445" s="1"/>
        <i x="1869" s="1"/>
        <i x="1583" s="1"/>
        <i x="1074" s="1"/>
        <i x="879" s="1"/>
        <i x="1404" s="1"/>
        <i x="1752" s="1"/>
        <i x="1415" s="1"/>
        <i x="1060" s="1"/>
        <i x="1176" s="1"/>
        <i x="1241" s="1"/>
        <i x="1305" s="1"/>
        <i x="1486" s="1"/>
        <i x="1700" s="1"/>
        <i x="650" s="1"/>
        <i x="1951" s="1"/>
        <i x="522" s="1"/>
        <i x="803" s="1"/>
        <i x="1365" s="1"/>
        <i x="995" s="1"/>
        <i x="1101" s="1"/>
        <i x="1822" s="1"/>
        <i x="869" s="1"/>
        <i x="519" s="1"/>
        <i x="1537" s="1"/>
        <i x="570" s="1"/>
        <i x="1244" s="1"/>
        <i x="1358" s="1"/>
        <i x="756" s="1"/>
        <i x="797" s="1"/>
        <i x="2014" s="1"/>
        <i x="1227" s="1"/>
        <i x="905" s="1"/>
        <i x="1153" s="1"/>
        <i x="175" s="1"/>
        <i x="1024" s="1"/>
        <i x="303" s="1"/>
        <i x="412" s="1"/>
        <i x="908" s="1"/>
        <i x="1158" s="1"/>
        <i x="144" s="1"/>
        <i x="1679" s="1"/>
        <i x="1728" s="1"/>
        <i x="1216" s="1"/>
        <i x="2082" s="1"/>
        <i x="2031" s="1"/>
        <i x="1635" s="1"/>
        <i x="138" s="1"/>
        <i x="108" s="1"/>
        <i x="918" s="1"/>
        <i x="549" s="1"/>
        <i x="124" s="1"/>
        <i x="1091" s="1"/>
        <i x="297" s="1"/>
        <i x="1472" s="1"/>
        <i x="1118" s="1"/>
        <i x="1035" s="1"/>
        <i x="928" s="1"/>
        <i x="1748" s="1"/>
        <i x="764" s="1"/>
        <i x="1964" s="1"/>
        <i x="152" s="1"/>
        <i x="1499" s="1"/>
        <i x="341" s="1"/>
        <i x="1034" s="1"/>
        <i x="1109" s="1"/>
        <i x="369" s="1"/>
        <i x="427" s="1"/>
        <i x="1953" s="1"/>
        <i x="610" s="1"/>
        <i x="1080" s="1"/>
        <i x="1909" s="1"/>
        <i x="2000" s="1"/>
        <i x="1950" s="1"/>
        <i x="273" s="1"/>
        <i x="687" s="1"/>
        <i x="386" s="1"/>
        <i x="1812" s="1"/>
        <i x="1758" s="1"/>
        <i x="430" s="1"/>
        <i x="954" s="1"/>
        <i x="504" s="1"/>
        <i x="695" s="1"/>
        <i x="1602" s="1"/>
        <i x="1355" s="1"/>
        <i x="970" s="1"/>
        <i x="1567" s="1"/>
        <i x="1757" s="1"/>
        <i x="286" s="1"/>
        <i x="1633" s="1"/>
        <i x="1066" s="1"/>
        <i x="1596" s="1"/>
        <i x="1719" s="1"/>
        <i x="2059" s="1"/>
        <i x="2016" s="1"/>
        <i x="147" s="1"/>
        <i x="912" s="1"/>
        <i x="926" s="1"/>
        <i x="227" s="1"/>
        <i x="939" s="1"/>
        <i x="1317" s="1"/>
        <i x="1593" s="1"/>
        <i x="585" s="1"/>
        <i x="19" s="1"/>
        <i x="2072" s="1"/>
        <i x="54" s="1"/>
        <i x="483" s="1"/>
        <i x="464" s="1"/>
        <i x="8" s="1"/>
        <i x="1281" s="1"/>
        <i x="1630" s="1"/>
        <i x="1348" s="1"/>
        <i x="1985" s="1"/>
        <i x="590" s="1"/>
        <i x="291" s="1"/>
        <i x="1149" s="1"/>
        <i x="1865" s="1"/>
        <i x="980" s="1"/>
        <i x="1622" s="1"/>
        <i x="1485" s="1"/>
        <i x="1030" s="1"/>
        <i x="536" s="1"/>
        <i x="264" s="1"/>
        <i x="2039" s="1"/>
        <i x="622" s="1"/>
        <i x="1796" s="1"/>
        <i x="461" s="1"/>
        <i x="907" s="1"/>
        <i x="1483" s="1"/>
        <i x="1515" s="1"/>
        <i x="379" s="1"/>
        <i x="1056" s="1"/>
        <i x="201" s="1"/>
        <i x="1640" s="1"/>
        <i x="872" s="1"/>
        <i x="276" s="1"/>
        <i x="1087" s="1"/>
        <i x="749" s="1"/>
        <i x="1904" s="1"/>
        <i x="548" s="1"/>
        <i x="299" s="1"/>
        <i x="1888" s="1"/>
        <i x="1396" s="1"/>
        <i x="1253" s="1"/>
        <i x="1970" s="1"/>
        <i x="465" s="1"/>
        <i x="1597" s="1"/>
        <i x="223" s="1"/>
        <i x="446" s="1"/>
        <i x="1231" s="1"/>
        <i x="545" s="1"/>
        <i x="392" s="1"/>
        <i x="1369" s="1"/>
        <i x="1283" s="1"/>
        <i x="1763" s="1"/>
        <i x="1936" s="1"/>
        <i x="2055" s="1"/>
        <i x="1866" s="1"/>
        <i x="197" s="1"/>
        <i x="633" s="1"/>
        <i x="166" s="1"/>
        <i x="1933" s="1"/>
        <i x="1007" s="1"/>
        <i x="280" s="1"/>
        <i x="866" s="1"/>
        <i x="710" s="1"/>
        <i x="56" s="1"/>
        <i x="325" s="1"/>
        <i x="738" s="1"/>
        <i x="721" s="1"/>
        <i x="409" s="1"/>
        <i x="1736" s="1"/>
        <i x="252" s="1"/>
        <i x="2009" s="1"/>
        <i x="408" s="1"/>
        <i x="1805" s="1"/>
        <i x="1689" s="1"/>
        <i x="1263" s="1"/>
        <i x="629" s="1"/>
        <i x="910" s="1"/>
        <i x="1370" s="1"/>
        <i x="917" s="1"/>
        <i x="121" s="1"/>
        <i x="473" s="1"/>
        <i x="187" s="1"/>
        <i x="897" s="1"/>
        <i x="307" s="1"/>
        <i x="129" s="1"/>
        <i x="1032" s="1"/>
        <i x="1554" s="1"/>
        <i x="1277" s="1"/>
        <i x="1851" s="1"/>
        <i x="1525" s="1"/>
        <i x="701" s="1"/>
        <i x="1988" s="1"/>
        <i x="1782" s="1"/>
        <i x="1217" s="1"/>
        <i x="503" s="1"/>
        <i x="1764" s="1"/>
        <i x="553" s="1"/>
        <i x="1552" s="1"/>
        <i x="705" s="1"/>
        <i x="1143" s="1"/>
        <i x="1083" s="1"/>
        <i x="728" s="1"/>
        <i x="1920" s="1"/>
        <i x="867" s="1"/>
        <i x="1237" s="1"/>
        <i x="1852" s="1"/>
        <i x="1326" s="1"/>
        <i x="486" s="1"/>
        <i x="1003" s="1"/>
        <i x="271" s="1"/>
        <i x="351" s="1"/>
        <i x="2052" s="1"/>
        <i x="1310" s="1"/>
        <i x="237" s="1"/>
        <i x="506" s="1"/>
        <i x="1374" s="1"/>
        <i x="497" s="1"/>
        <i x="651" s="1"/>
        <i x="1895" s="1"/>
        <i x="2065" s="1"/>
        <i x="1293" s="1"/>
        <i x="688" s="1"/>
        <i x="1747" s="1"/>
        <i x="1980" s="1"/>
        <i x="540" s="1"/>
        <i x="230" s="1"/>
        <i x="65" s="1"/>
        <i x="1150" s="1"/>
        <i x="1339" s="1"/>
        <i x="1872" s="1"/>
        <i x="1507" s="1"/>
        <i x="1889" s="1"/>
        <i x="719" s="1"/>
        <i x="565" s="1"/>
        <i x="646" s="1"/>
        <i x="1587" s="1"/>
        <i x="64" s="1"/>
        <i x="1025" s="1"/>
        <i x="1562" s="1"/>
        <i x="1284" s="1"/>
        <i x="1045" s="1"/>
        <i x="1196" s="1"/>
        <i x="1511" s="1"/>
        <i x="150" s="1"/>
        <i x="944" s="1"/>
        <i x="676" s="1"/>
        <i x="712" s="1"/>
        <i x="1809" s="1"/>
        <i x="1245" s="1"/>
        <i x="1692" s="1"/>
        <i x="986" s="1"/>
        <i x="2038" s="1"/>
        <i x="364" s="1"/>
        <i x="1" s="1"/>
        <i x="463" s="1"/>
        <i x="667" s="1"/>
        <i x="1174" s="1"/>
        <i x="2004" s="1"/>
        <i x="1686" s="1"/>
        <i x="492" s="1"/>
        <i x="1203" s="1"/>
        <i x="1864" s="1"/>
        <i x="1403" s="1"/>
        <i x="57" s="1"/>
        <i x="1273" s="1"/>
        <i x="1267" s="1"/>
        <i x="572" s="1"/>
        <i x="2075" s="1"/>
        <i x="1029" s="1"/>
        <i x="729" s="1"/>
        <i x="1774" s="1"/>
        <i x="62" s="1"/>
        <i x="617" s="1"/>
        <i x="641" s="1"/>
        <i x="441" s="1"/>
        <i x="2080" s="1"/>
        <i x="1022" s="1"/>
        <i x="1385" s="1"/>
        <i x="1840" s="1"/>
        <i x="1475" s="1"/>
        <i x="715" s="1"/>
        <i x="1714" s="1"/>
        <i x="1195" s="1"/>
        <i x="1797" s="1"/>
        <i x="787" s="1"/>
        <i x="501" s="1"/>
        <i x="335" s="1"/>
        <i x="1491" s="1"/>
        <i x="1653" s="1"/>
        <i x="1408" s="1"/>
        <i x="382" s="1"/>
        <i x="421" s="1"/>
        <i x="360" s="1"/>
        <i x="287" s="1"/>
        <i x="1775" s="1"/>
        <i x="1694" s="1"/>
        <i x="1343" s="1"/>
        <i x="1867" s="1"/>
        <i x="1793" s="1"/>
        <i x="518" s="1"/>
        <i x="847" s="1"/>
        <i x="761" s="1"/>
        <i x="44" s="1"/>
        <i x="1676" s="1"/>
        <i x="716" s="1"/>
        <i x="1144" s="1"/>
        <i x="1878" s="1"/>
        <i x="1791" s="1"/>
        <i x="740" s="1"/>
        <i x="1206" s="1"/>
        <i x="1925" s="1"/>
        <i x="1708" s="1"/>
        <i x="2" s="1"/>
        <i x="133" s="1"/>
        <i x="443" s="1"/>
        <i x="1380" s="1"/>
        <i x="1017" s="1"/>
        <i x="1855" s="1"/>
        <i x="1200" s="1"/>
        <i x="765" s="1"/>
        <i x="324" s="1"/>
        <i x="535" s="1"/>
        <i x="400" s="1"/>
        <i x="1407" s="1"/>
        <i x="302" s="1"/>
        <i x="780" s="1"/>
        <i x="1898" s="1"/>
        <i x="723" s="1"/>
        <i x="222" s="1"/>
        <i x="1038" s="1"/>
        <i x="251" s="1"/>
        <i x="214" s="1"/>
        <i x="1436" s="1"/>
        <i x="1614" s="1"/>
        <i x="672" s="1"/>
        <i x="920" s="1"/>
        <i x="2049" s="1"/>
        <i x="1072" s="1"/>
        <i x="870" s="1"/>
        <i x="1221" s="1"/>
        <i x="1642" s="1"/>
        <i x="1631" s="1"/>
        <i x="304" s="1"/>
        <i x="125" s="1"/>
        <i x="1681" s="1"/>
        <i x="1359" s="1"/>
        <i x="638" s="1"/>
        <i x="1204" s="1"/>
        <i x="544" s="1"/>
        <i x="1175" s="1"/>
        <i x="1094" s="1"/>
        <i x="195" s="1"/>
        <i x="1026" s="1"/>
        <i x="232" s="1"/>
        <i x="290" s="1"/>
        <i x="439" s="1"/>
        <i x="1982" s="1"/>
        <i x="224" s="1"/>
        <i x="1783" s="1"/>
        <i x="493" s="1"/>
        <i x="1999" s="1"/>
        <i x="226" s="1"/>
        <i x="587" s="1"/>
        <i x="148" s="1"/>
        <i x="81" s="1"/>
        <i x="882" s="1"/>
        <i x="405" s="1"/>
        <i x="1589" s="1"/>
        <i x="1825" s="1"/>
        <i x="1307" s="1"/>
        <i x="525" s="1"/>
        <i x="1197" s="1"/>
        <i x="193" s="1"/>
        <i x="1557" s="1"/>
        <i x="604" s="1"/>
        <i x="4" s="1"/>
        <i x="28" s="1"/>
        <i x="1928" s="1"/>
        <i x="771" s="1"/>
        <i x="1036" s="1"/>
        <i x="1146" s="1"/>
        <i x="258" s="1"/>
        <i x="1755" s="1"/>
        <i x="1857" s="1"/>
        <i x="1224" s="1"/>
        <i x="1540" s="1"/>
        <i x="1509" s="1"/>
        <i x="796" s="1"/>
        <i x="568" s="1"/>
        <i x="915" s="1"/>
        <i x="1186" s="1"/>
        <i x="626" s="1"/>
        <i x="40" s="1"/>
        <i x="1983" s="1"/>
        <i x="185" s="1"/>
        <i x="877" s="1"/>
        <i x="763" s="1"/>
        <i x="469" s="1"/>
        <i x="576" s="1"/>
        <i x="2061" s="1"/>
        <i x="128" s="1"/>
        <i x="1125" s="1"/>
        <i x="68" s="1"/>
        <i x="1807" s="1"/>
        <i x="1242" s="1"/>
        <i x="1321" s="1"/>
        <i x="762" s="1"/>
        <i x="348" s="1"/>
        <i x="816" s="1"/>
        <i x="2024" s="1"/>
        <i x="1411" s="1"/>
        <i x="1974" s="1"/>
        <i x="385" s="1"/>
        <i x="1465" s="1"/>
        <i x="566" s="1"/>
        <i x="1701" s="1"/>
        <i x="1976" s="1"/>
        <i x="642" s="1"/>
        <i x="234" s="1"/>
        <i x="1236" s="1"/>
        <i x="1397" s="1"/>
        <i x="1212" s="1"/>
        <i x="1547" s="1"/>
        <i x="1393" s="1"/>
        <i x="801" s="1"/>
        <i x="1518" s="1"/>
        <i x="377" s="1"/>
        <i x="1120" s="1"/>
        <i x="645" s="1"/>
        <i x="1669" s="1"/>
        <i x="281" s="1"/>
        <i x="1184" s="1"/>
        <i x="1738" s="1"/>
        <i x="607" s="1"/>
        <i x="1806" s="1"/>
        <i x="1967" s="1"/>
        <i x="253" s="1"/>
        <i x="1762" s="1"/>
        <i x="189" s="1"/>
        <i x="314" s="1"/>
        <i x="662" s="1"/>
        <i x="1268" s="1"/>
        <i x="490" s="1"/>
        <i x="806" s="1"/>
        <i x="1530" s="1"/>
        <i x="827" s="1"/>
        <i x="1291" s="1"/>
        <i x="1135" s="1"/>
        <i x="1480" s="1"/>
        <i x="283" s="1"/>
        <i x="1582" s="1"/>
        <i x="155" s="1"/>
        <i x="611" s="1"/>
        <i x="999" s="1"/>
        <i x="1447" s="1"/>
        <i x="1829" s="1"/>
        <i x="1037" s="1"/>
        <i x="1323" s="1"/>
        <i x="109" s="1"/>
        <i x="357" s="1"/>
        <i x="203" s="1"/>
        <i x="531" s="1"/>
        <i x="1623" s="1"/>
        <i x="1400" s="1"/>
        <i x="1828" s="1"/>
        <i x="825" s="1"/>
        <i x="1023" s="1"/>
        <i x="1664" s="1"/>
        <i x="978" s="1"/>
        <i x="1706" s="1"/>
        <i x="1541" s="1"/>
        <i x="1716" s="1"/>
        <i x="1388" s="1"/>
        <i x="471" s="1"/>
        <i x="255" s="1"/>
        <i x="1891" s="1"/>
        <i x="1340" s="1"/>
        <i x="842" s="1"/>
        <i x="1875" s="1"/>
        <i x="2083" s="1"/>
        <i x="1361" s="1"/>
        <i x="731" s="1"/>
        <i x="1457" s="1"/>
        <i x="1560" s="1"/>
        <i x="664" s="1"/>
        <i x="1873" s="1"/>
        <i x="602" s="1"/>
        <i x="260" s="1"/>
        <i x="1585" s="1"/>
        <i x="317" s="1"/>
        <i x="1367" s="1"/>
        <i x="1786" s="1"/>
        <i x="1787" s="1"/>
        <i x="1278" s="1"/>
        <i x="1324" s="1"/>
        <i x="494" s="1"/>
        <i x="1162" s="1"/>
        <i x="1780" s="1"/>
        <i x="72" s="1"/>
        <i x="1651" s="1"/>
        <i x="389" s="1"/>
        <i x="707" s="1"/>
        <i x="1777" s="1"/>
        <i x="1730" s="1"/>
        <i x="1739" s="1"/>
        <i x="542" s="1"/>
        <i x="1655" s="1"/>
        <i x="1620" s="1"/>
        <i x="2043" s="1"/>
        <i x="6" s="1"/>
        <i x="1488" s="1"/>
        <i x="593" s="1"/>
        <i x="804" s="1"/>
        <i x="1682" s="1"/>
        <i x="477" s="1"/>
        <i x="1939" s="1"/>
        <i x="435" s="1"/>
        <i x="416" s="1"/>
        <i x="1185" s="1"/>
        <i x="1830" s="1"/>
        <i x="17" s="1"/>
        <i x="161" s="1"/>
        <i x="850" s="1"/>
        <i x="766" s="1"/>
        <i x="681" s="1"/>
        <i x="1302" s="1"/>
        <i x="1139" s="1"/>
        <i x="140" s="1"/>
        <i x="1746" s="1"/>
        <i x="994" s="1"/>
        <i x="1577" s="1"/>
        <i x="398" s="1"/>
        <i x="1607" s="1"/>
        <i x="1046" s="1"/>
        <i x="2030" s="1"/>
        <i x="1685" s="1"/>
        <i x="845" s="1"/>
        <i x="517" s="1"/>
        <i x="1696" s="1"/>
        <i x="631" s="1"/>
        <i x="988" s="1"/>
        <i x="1479" s="1"/>
        <i x="131" s="1"/>
        <i x="1360" s="1"/>
        <i x="1654" s="1"/>
        <i x="1505" s="1"/>
        <i x="571" s="1"/>
        <i x="75" s="1"/>
        <i x="270" s="1"/>
        <i x="1098" s="1"/>
        <i x="1215" s="1"/>
        <i x="1471" s="1"/>
        <i x="887" s="1"/>
        <i x="415" s="1"/>
        <i x="254" s="1"/>
        <i x="815" s="1"/>
        <i x="863" s="1"/>
        <i x="1501" s="1"/>
        <i x="1656" s="1"/>
        <i x="1944" s="1"/>
        <i x="52" s="1"/>
        <i x="1116" s="1"/>
        <i x="1919" s="1"/>
        <i x="2026" s="1"/>
        <i x="742" s="1"/>
        <i x="859" s="1"/>
        <i x="1924" s="1"/>
        <i x="692" s="1"/>
        <i x="810" s="1"/>
        <i x="101" s="1"/>
        <i x="1287" s="1"/>
        <i x="91" s="1"/>
        <i x="228" s="1"/>
        <i x="1912" s="1"/>
        <i x="1115" s="1"/>
        <i x="886" s="1"/>
        <i x="165" s="1"/>
        <i x="1082" s="1"/>
        <i x="1958" s="1"/>
        <i x="1753" s="1"/>
        <i x="1658" s="1"/>
        <i x="429" s="1"/>
        <i x="221" s="1"/>
        <i x="353" s="1"/>
        <i x="448" s="1"/>
        <i x="637" s="1"/>
        <i x="1368" s="1"/>
        <i x="60" s="1"/>
        <i x="1799" s="1"/>
        <i x="1546" s="1"/>
        <i x="1114" s="1"/>
        <i x="1377" s="1"/>
        <i x="229" s="1"/>
        <i x="1695" s="1"/>
        <i x="205" s="1"/>
        <i x="2019" s="1"/>
        <i x="876" s="1"/>
        <i x="588" s="1"/>
        <i x="257" s="1"/>
        <i x="58" s="1"/>
        <i x="1282" s="1"/>
        <i x="117" s="1"/>
        <i x="1121" s="1"/>
        <i x="1993" s="1"/>
        <i x="191" s="1"/>
        <i x="864" s="1"/>
        <i x="71" s="1"/>
        <i x="92" s="1"/>
        <i x="1523" s="1"/>
        <i x="1012" s="1"/>
        <i x="785" s="1"/>
        <i x="1262" s="1"/>
        <i x="514" s="1"/>
        <i x="1862" s="1"/>
        <i x="425" s="1"/>
        <i x="332" s="1"/>
        <i x="963" s="1"/>
        <i x="720" s="1"/>
        <i x="529" s="1"/>
        <i x="1834" s="1"/>
        <i x="1910" s="1"/>
        <i x="1854" s="1"/>
        <i x="437" s="1"/>
        <i x="338" s="1"/>
        <i x="344" s="1"/>
        <i x="1879" s="1"/>
        <i x="1517" s="1"/>
        <i x="381" s="1"/>
        <i x="1487" s="1"/>
        <i x="558" s="1"/>
        <i x="1438" s="1"/>
        <i x="2042" s="1"/>
        <i x="1346" s="1"/>
        <i x="301" s="1"/>
        <i x="120" s="1"/>
        <i x="275" s="1"/>
        <i x="47" s="1"/>
        <i x="1528" s="1"/>
        <i x="1942" s="1"/>
        <i x="1333" s="1"/>
        <i x="1914" s="1"/>
        <i x="778" s="1"/>
        <i x="1220" s="1"/>
        <i x="1189" s="1"/>
        <i x="1147" s="1"/>
        <i x="159" s="1"/>
        <i x="993" s="1"/>
        <i x="1512" s="1"/>
        <i x="2087" s="1"/>
        <i x="2071" s="1"/>
        <i x="1703" s="1"/>
        <i x="384" s="1"/>
        <i x="2047" s="1"/>
        <i x="1498" s="1"/>
        <i x="1574" s="1"/>
        <i x="1381" s="1"/>
        <i x="1252" s="1"/>
        <i x="306" s="1"/>
        <i x="1049" s="1"/>
        <i x="1827" s="1"/>
        <i x="921" s="1"/>
        <i x="628" s="1"/>
        <i x="578" s="1"/>
        <i x="1766" s="1"/>
        <i x="100" s="1"/>
        <i x="1972" s="1"/>
        <i x="968" s="1"/>
        <i x="1543" s="1"/>
        <i x="1075" s="1"/>
        <i x="179" s="1"/>
        <i x="1312" s="1"/>
        <i x="1663" s="1"/>
        <i x="682" s="1"/>
        <i x="160" s="1"/>
        <i x="934" s="1"/>
        <i x="656" s="1"/>
        <i x="225" s="1"/>
        <i x="1870" s="1"/>
        <i x="192" s="1"/>
        <i x="110" s="1"/>
        <i x="1538" s="1"/>
        <i x="903" s="1"/>
        <i x="547" s="1"/>
        <i x="1662" s="1"/>
        <i x="1000" s="1"/>
        <i x="600" s="1"/>
        <i x="1761" s="1"/>
        <i x="1773" s="1"/>
        <i x="586" s="1"/>
        <i x="113" s="1"/>
        <i x="1894" s="1"/>
        <i x="1211" s="1"/>
        <i x="1892" s="1"/>
        <i x="750" s="1"/>
        <i x="2066" s="1"/>
        <i x="1968" s="1"/>
        <i x="422" s="1"/>
        <i x="1444" s="1"/>
        <i x="263" s="1"/>
        <i x="451" s="1"/>
        <i x="1580" s="1"/>
        <i x="1264" s="1"/>
        <i x="966" s="1"/>
        <i x="1603" s="1"/>
        <i x="644" s="1"/>
        <i x="172" s="1"/>
        <i x="769" s="1"/>
        <i x="1315" s="1"/>
        <i x="971" s="1"/>
        <i x="683" s="1"/>
        <i x="1134" s="1"/>
        <i x="420" s="1"/>
        <i x="1911" s="1"/>
        <i x="2033" s="1"/>
        <i x="1311" s="1"/>
        <i x="1979" s="1"/>
        <i x="693" s="1"/>
        <i x="24" s="1"/>
        <i x="61" s="1"/>
        <i x="1110" s="1"/>
        <i x="1336" s="1"/>
        <i x="684" s="1"/>
        <i x="457" s="1"/>
        <i x="1619" s="1"/>
        <i x="162" s="1"/>
        <i x="1011" s="1"/>
        <i x="59" s="1"/>
        <i x="991" s="1"/>
        <i x="624" s="1"/>
        <i x="1657" s="1"/>
        <i x="833" s="1"/>
        <i x="1637" s="1"/>
        <i x="466" s="1"/>
        <i x="217" s="1"/>
        <i x="1155" s="1"/>
        <i x="48" s="1"/>
        <i x="274" s="1"/>
        <i x="293" s="1"/>
        <i x="1566" s="1"/>
        <i x="668" s="1"/>
        <i x="1386" s="1"/>
        <i x="1962" s="1"/>
        <i x="923" s="1"/>
        <i x="639" s="1"/>
        <i x="643" s="1"/>
        <i x="793" s="1"/>
        <i x="1918" s="1"/>
        <i x="2084" s="1"/>
        <i x="16" s="1"/>
        <i x="743" s="1"/>
        <i x="1092" s="1"/>
        <i x="426" s="1"/>
        <i x="468" s="1"/>
        <i x="1768" s="1"/>
        <i x="97" s="1"/>
        <i x="1929" s="1"/>
        <i x="1524" s="1"/>
        <i x="904" s="1"/>
        <i x="1051" s="1"/>
        <i x="29" s="1"/>
        <i x="292" s="1"/>
        <i x="1398" s="1"/>
        <i x="1709" s="1"/>
        <i x="634" s="1"/>
        <i x="636" s="1"/>
        <i x="613" s="1"/>
        <i x="875" s="1"/>
        <i x="1289" s="1"/>
        <i x="1832" s="1"/>
        <i x="1798" s="1"/>
        <i x="675" s="1"/>
        <i x="1803" s="1"/>
        <i x="1205" s="1"/>
        <i x="1975" s="1"/>
        <i x="598" s="1"/>
        <i x="196" s="1"/>
        <i x="336" s="1"/>
        <i x="1625" s="1"/>
        <i x="871" s="1"/>
        <i x="199" s="1"/>
        <i x="1434" s="1"/>
        <i x="861" s="1"/>
        <i x="231" s="1"/>
        <i x="1093" s="1"/>
        <i x="973" s="1"/>
        <i x="1516" s="1"/>
        <i x="2081" s="1"/>
        <i x="1378" s="1"/>
        <i x="1054" s="1"/>
        <i x="584" s="1"/>
        <i x="1141" s="1"/>
        <i x="1628" s="1"/>
        <i x="1702" s="1"/>
        <i x="812" s="1"/>
        <i x="456" s="1"/>
        <i x="1298" s="1"/>
        <i x="569" s="1"/>
        <i x="247" s="1"/>
        <i x="1031" s="1"/>
        <i x="79" s="1"/>
        <i x="1966" s="1"/>
        <i x="647" s="1"/>
        <i x="1048" s="1"/>
        <i x="898" s="1"/>
        <i x="1644" s="1"/>
        <i x="216" s="1"/>
        <i x="1382" s="1"/>
        <i x="1426" s="1"/>
        <i x="868" s="1"/>
        <i x="1427" s="1"/>
        <i x="1334" s="1"/>
        <i x="164" s="1"/>
        <i x="1428" s="1"/>
        <i x="844" s="1"/>
        <i x="2044" s="1"/>
        <i x="632" s="1"/>
        <i x="78" s="1"/>
        <i x="648" s="1"/>
        <i x="916" s="1"/>
        <i x="502" s="1"/>
        <i x="1461" s="1"/>
        <i x="1240" s="1"/>
        <i x="1103" s="1"/>
        <i x="1201" s="1"/>
        <i x="947" s="1"/>
        <i x="186" s="1"/>
        <i x="36" s="1"/>
        <i x="507" s="1"/>
        <i x="238" s="1"/>
        <i x="1615" s="1"/>
        <i x="1994" s="1"/>
        <i x="1137" s="1"/>
        <i x="73" s="1"/>
        <i x="0" s="1"/>
        <i x="1550" s="1"/>
        <i x="1033" s="1"/>
        <i x="985" s="1"/>
        <i x="1198" s="1"/>
        <i x="2037" s="1"/>
        <i x="1781" s="1"/>
        <i x="1027" s="1"/>
        <i x="1584" s="1"/>
        <i x="1759" s="1"/>
        <i x="1123" s="1"/>
        <i x="1260" s="1"/>
        <i x="1973" s="1"/>
        <i x="691" s="1"/>
        <i x="1506" s="1"/>
        <i x="809" s="1"/>
        <i x="1751" s="1"/>
        <i x="941" s="1"/>
        <i x="1769" s="1"/>
        <i x="46" s="1"/>
        <i x="50" s="1"/>
        <i x="1617" s="1"/>
        <i x="1938" s="1"/>
        <i x="1720" s="1"/>
        <i x="132" s="1"/>
        <i x="1063" s="1"/>
        <i x="1070" s="1"/>
        <i x="1510" s="1"/>
        <i x="482" s="1"/>
        <i x="563" s="1"/>
        <i x="1833" s="1"/>
        <i x="854" s="1"/>
        <i x="1419" s="1"/>
        <i x="1375" s="1"/>
        <i x="1332" s="1"/>
        <i x="2062" s="1"/>
        <i x="1558" s="1"/>
        <i x="1932" s="1"/>
        <i x="267" s="1"/>
        <i x="574" s="1"/>
        <i x="901" s="1"/>
        <i x="1207" s="1"/>
        <i x="1309" s="1"/>
        <i x="373" s="1"/>
        <i x="1808" s="1"/>
        <i x="1650" s="1"/>
        <i x="2078" s="1"/>
        <i x="680" s="1"/>
        <i x="1430" s="1"/>
        <i x="2067" s="1"/>
        <i x="582" s="1"/>
        <i x="262" s="1"/>
        <i x="169" s="1"/>
        <i x="789" s="1"/>
        <i x="1042" s="1"/>
        <i x="1341" s="1"/>
        <i x="1868" s="1"/>
        <i x="1989" s="1"/>
        <i x="1383" s="1"/>
        <i x="1431" s="1"/>
        <i x="654" s="1"/>
        <i x="1181" s="1"/>
        <i x="599" s="1"/>
        <i x="1729" s="1"/>
        <i x="1145" s="1"/>
        <i x="1711" s="1"/>
        <i x="1423" s="1"/>
        <i x="1449" s="1"/>
        <i x="792" s="1"/>
        <i x="1743" s="1"/>
        <i x="35" s="1"/>
        <i x="1893" s="1"/>
        <i x="82" s="1"/>
        <i x="1122" s="1"/>
        <i x="1811" s="1"/>
        <i x="1202" s="1"/>
        <i x="1901" s="1"/>
        <i x="1250" s="1"/>
        <i x="1935" s="1"/>
        <i x="1551" s="1"/>
        <i x="1013" s="1"/>
        <i x="1437" s="1"/>
        <i x="1555" s="1"/>
        <i x="41" s="1"/>
        <i x="1469" s="1"/>
        <i x="1159" s="1"/>
        <i x="168" s="1"/>
        <i x="612" s="1"/>
        <i x="1349" s="1"/>
        <i x="2017" s="1"/>
        <i x="1504" s="1"/>
        <i x="104" s="1"/>
        <i x="1255" s="1"/>
        <i x="1187" s="1"/>
        <i x="1744" s="1"/>
        <i x="1707" s="1"/>
        <i x="1418" s="1"/>
        <i x="1222" s="1"/>
        <i x="1395" s="1"/>
        <i x="1995" s="1"/>
        <i x="943" s="1"/>
        <i x="1890" s="1"/>
        <i x="1439" s="1"/>
        <i x="757" s="1"/>
        <i x="856" s="1"/>
        <i x="640" s="1"/>
        <i x="1476" s="1"/>
        <i x="1064" s="1"/>
        <i x="914" s="1"/>
        <i x="1648" s="1"/>
        <i x="781" s="1"/>
        <i x="1527" s="1"/>
        <i x="403" s="1"/>
        <i x="635" s="1"/>
        <i x="2011" s="1"/>
        <i x="95" s="1"/>
        <i x="932" s="1"/>
        <i x="697" s="1"/>
        <i x="666" s="1"/>
        <i x="1652" s="1"/>
        <i x="1837" s="1"/>
        <i x="460" s="1"/>
        <i x="1256" s="1"/>
        <i x="1079" s="1"/>
        <i x="820" s="1"/>
        <i x="397" s="1"/>
        <i x="1804" s="1"/>
        <i x="652" s="1"/>
        <i x="1647" s="1"/>
        <i x="2079" s="1"/>
        <i x="1065" s="1"/>
        <i x="890" s="1"/>
        <i x="836" s="1"/>
        <i x="924" s="1"/>
        <i x="1789" s="1"/>
        <i x="345" s="1"/>
        <i x="2021" s="1"/>
        <i x="1353" s="1"/>
        <i x="1019" s="1"/>
        <i x="838" s="1"/>
        <i x="597" s="1"/>
        <i x="1055" s="1"/>
        <i x="767" s="1"/>
        <i x="151" s="1"/>
        <i x="511" s="1"/>
        <i x="87" s="1"/>
        <i x="1737" s="1"/>
        <i x="1482" s="1"/>
        <i x="1705" s="1"/>
        <i x="319" s="1"/>
        <i x="849" s="1"/>
        <i x="880" s="1"/>
        <i x="1274" s="1"/>
        <i x="1931" s="1"/>
        <i x="1261" s="1"/>
        <i x="581" s="1"/>
        <i x="658" s="1"/>
        <i x="337" s="1"/>
        <i x="937" s="1"/>
        <i x="1902" s="1"/>
        <i x="1271" s="1"/>
        <i x="516" s="1"/>
        <i x="1604" s="1"/>
        <i x="1387" s="1"/>
        <i x="2046" s="1"/>
        <i x="773" s="1"/>
        <i x="454" s="1"/>
        <i x="1300" s="1"/>
        <i x="1140" s="1"/>
        <i x="1723" s="1"/>
        <i x="499" s="1"/>
        <i x="1590" s="1"/>
        <i x="1357" s="1"/>
        <i x="1354" s="1"/>
        <i x="1405" s="1"/>
        <i x="621" s="1"/>
        <i x="1667" s="1"/>
        <i x="1756" s="1"/>
        <i x="732" s="1"/>
        <i x="23" s="1"/>
        <i x="1173" s="1"/>
        <i x="1328" s="1"/>
        <i x="322" s="1"/>
        <i x="1497" s="1"/>
        <i x="1649" s="1"/>
        <i x="239" s="1"/>
        <i x="1412" s="1"/>
        <i x="487" s="1"/>
        <i x="312" s="1"/>
        <i x="88" s="1"/>
        <i x="1569" s="1"/>
        <i x="893" s="1"/>
        <i x="346" s="1"/>
        <i x="69" s="1"/>
        <i x="754" s="1"/>
        <i x="2010" s="1"/>
        <i x="363" s="1"/>
        <i x="383" s="1"/>
        <i x="935" s="1"/>
        <i x="1616" s="1"/>
        <i x="356" s="1"/>
        <i x="1490" s="1"/>
        <i x="1599" s="1"/>
        <i x="358" s="1"/>
        <i x="2074" s="1"/>
        <i x="1481" s="1"/>
        <i x="1178" s="1"/>
        <i x="942" s="1"/>
        <i x="745" s="1"/>
        <i x="800" s="1"/>
        <i x="2002" s="1"/>
        <i x="799" s="1"/>
        <i x="1579" s="1"/>
        <i x="1770" s="1"/>
        <i x="495" s="1"/>
        <i x="12" s="1"/>
        <i x="533" s="1"/>
        <i x="410" s="1"/>
        <i x="539" s="1"/>
        <i x="2003" s="1"/>
        <i x="374" s="1"/>
        <i x="837" s="1"/>
        <i x="1337" s="1"/>
        <i x="1544" s="1"/>
        <i x="2054" s="1"/>
        <i x="141" s="1"/>
        <i x="1133" s="1"/>
        <i x="976" s="1"/>
        <i x="1096" s="1"/>
        <i x="316" s="1"/>
        <i x="2020" s="1"/>
        <i x="25" s="1"/>
        <i x="182" s="1"/>
        <i x="950" s="1"/>
        <i x="1772" s="1"/>
        <i x="328" s="1"/>
        <i x="111" s="1"/>
        <i x="1721" s="1"/>
        <i x="180" s="1"/>
        <i x="702" s="1"/>
        <i x="455" s="1"/>
        <i x="979" s="1"/>
        <i x="1712" s="1"/>
        <i x="83" s="1"/>
        <i x="1568" s="1"/>
        <i x="436" s="1"/>
        <i x="1199" s="1"/>
        <i x="1234" s="1"/>
        <i x="1520" s="1"/>
        <i x="1432" s="1"/>
        <i x="1570" s="1"/>
        <i x="1874" s="1"/>
        <i x="2035" s="1"/>
        <i x="699" s="1"/>
        <i x="296" s="1"/>
        <i x="657" s="1"/>
        <i x="30" s="1"/>
        <i x="15" s="1"/>
        <i x="1167" s="1"/>
        <i x="2070" s="1"/>
        <i x="557" s="1"/>
        <i x="1286" s="1"/>
        <i x="1776" s="1"/>
        <i x="577" s="1"/>
        <i x="18" s="1"/>
        <i x="496" s="1"/>
        <i x="760" s="1"/>
        <i x="899" s="1"/>
        <i x="310" s="1"/>
        <i x="1452" s="1"/>
        <i x="1406" s="1"/>
        <i x="2073" s="1"/>
        <i x="714" s="1"/>
        <i x="938" s="1"/>
        <i x="1270" s="1"/>
        <i x="739" s="1"/>
        <i x="892" s="1"/>
        <i x="992" s="1"/>
        <i x="249" s="1"/>
        <i x="1352" s="1"/>
        <i x="1468" s="1"/>
        <i x="2064" s="1"/>
        <i x="1008" s="1"/>
        <i x="1379" s="1"/>
        <i x="330" s="1"/>
        <i x="669" s="1"/>
        <i x="1563" s="1"/>
        <i x="949" s="1"/>
        <i x="1148" s="1"/>
        <i x="1634" s="1"/>
        <i x="660" s="1"/>
        <i x="1949" s="1"/>
        <i x="22" s="1"/>
        <i x="476" s="1"/>
        <i x="1451" s="1"/>
        <i x="1172" s="1"/>
        <i x="1322" s="1"/>
        <i x="305" s="1"/>
        <i x="1295" s="1"/>
        <i x="736" s="1"/>
        <i x="500" s="1"/>
        <i x="333" s="1"/>
        <i x="1598" s="1"/>
        <i x="183" s="1"/>
        <i x="1591" s="1"/>
        <i x="1937" s="1"/>
        <i x="724" s="1"/>
        <i x="1279" s="1"/>
        <i x="1058" s="1"/>
        <i x="1228" s="1"/>
        <i x="354" s="1"/>
        <i x="1668" s="1"/>
        <i x="1401" s="1"/>
        <i x="395" s="1"/>
        <i x="355" s="1"/>
        <i x="998" s="1"/>
        <i x="1986" s="1"/>
        <i x="1734" s="1"/>
        <i x="1645" s="1"/>
        <i x="735" s="1"/>
        <i x="1934" s="1"/>
        <i x="371" s="1"/>
        <i x="1492" s="1"/>
        <i x="1318" s="1"/>
        <i x="889" s="1"/>
        <i x="404" s="1"/>
        <i x="945" s="1"/>
        <i x="748" s="1"/>
        <i x="1646" s="1"/>
        <i x="1897" s="1"/>
        <i x="620" s="1"/>
        <i x="14" s="1"/>
        <i x="334" s="1"/>
        <i x="933" s="1"/>
        <i x="1961" s="1"/>
        <i x="2006" s="1"/>
        <i x="1871" s="1"/>
        <i x="340" s="1"/>
        <i x="829" s="1"/>
        <i x="1963" s="1"/>
        <i x="11" s="1"/>
        <i x="1127" s="1"/>
        <i x="1128" s="1"/>
        <i x="1996" s="1"/>
        <i x="737" s="1"/>
        <i x="981" s="1"/>
        <i x="686" s="1"/>
        <i x="616" s="1"/>
        <i x="361" s="1"/>
        <i x="133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ailer" xr10:uid="{31A28FB6-6425-4FA1-BDF1-C72EE89D2C31}" cache="Slicer_retailer" caption="Retailer" style="SlicerStyleOther1" rowHeight="247650"/>
  <slicer name="store_location" xr10:uid="{DCD113D1-07DD-4DA7-9681-A90BA087C673}" cache="Slicer_store_location" caption="Location" style="SlicerStyleOther1" rowHeight="247650"/>
  <slicer name="project_type" xr10:uid="{23ADDF09-63C1-4F06-AB15-7C1A246456C5}" cache="Slicer_project_type" caption="Department" startItem="14" style="SlicerStyleOther1" rowHeight="247650"/>
  <slicer name="brand" xr10:uid="{A9CA03F9-811A-4BF1-BACE-17FA7789C6DB}" cache="Slicer_brand" caption="Brand" style="SlicerStyleOther1" rowHeight="247650"/>
  <slicer name="Year" xr10:uid="{D3D4C49A-A7D2-4E78-B4D3-C03E1B751930}" cache="Slicer_Year" caption="Year" style="SlicerStyleOther1" rowHeight="247650"/>
  <slicer name="City" xr10:uid="{811340EE-F060-4105-86B0-8E1453D25BD1}" cache="Slicer_City" caption="City" startItem="26" style="SlicerStyleOther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ailer 1" xr10:uid="{A7F4910C-54EC-4F79-ABE3-4599C61AB7AA}" cache="Slicer_retailer" caption="Retailer" startItem="6" style="SlicerStyleOther1" rowHeight="247650"/>
  <slicer name="store_location 1" xr10:uid="{44C8BFC8-A92D-451B-87C7-952F4B9D1DC5}" cache="Slicer_store_location" caption="Location" startItem="6" style="SlicerStyleOther1" rowHeight="247650"/>
  <slicer name="project_type 1" xr10:uid="{4F1BF86F-882C-4D44-BD26-656FE04B2AA3}" cache="Slicer_project_type" caption="Department" startItem="5" style="SlicerStyleOther1" rowHeight="247650"/>
  <slicer name="brand 1" xr10:uid="{CD37CF2A-40BD-4DE0-9026-D5446A4BF4B2}" cache="Slicer_brand" caption="Brand" style="SlicerStyleOther1" rowHeight="247650"/>
  <slicer name="Year 1" xr10:uid="{F84F863B-2E8E-4FD3-A0C2-8A43FFF3B677}" cache="Slicer_Year" caption="Year"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79C447-2DC7-4474-9C3A-0EA8E79F807A}" name="Salesdata" displayName="Salesdata" ref="A1:R2342" totalsRowShown="0">
  <autoFilter ref="A1:R2342" xr:uid="{6A79C447-2DC7-4474-9C3A-0EA8E79F807A}"/>
  <tableColumns count="18">
    <tableColumn id="1" xr3:uid="{18D0B1A2-AF5C-4264-9178-7E1E1E27DD61}" name="transaction_id"/>
    <tableColumn id="2" xr3:uid="{B91FB0B4-7F95-47F2-93FD-4B121D943E01}" name="retailer"/>
    <tableColumn id="3" xr3:uid="{66B3D26A-DFD5-43D4-8FD1-719046A7F5FE}" name="store_location"/>
    <tableColumn id="16" xr3:uid="{7DCDF631-7921-4FF6-9134-E8D61925BFD0}" name="City" dataDxfId="15"/>
    <tableColumn id="4" xr3:uid="{4B844017-C028-4503-B7A0-EC6FB9427E01}" name="State" dataDxfId="14"/>
    <tableColumn id="5" xr3:uid="{8126CCD8-28A3-4516-89C7-6A7A2FA89A66}" name="project_type"/>
    <tableColumn id="6" xr3:uid="{19113CCC-053B-4550-A246-4BD2A3C56B26}" name="sku"/>
    <tableColumn id="7" xr3:uid="{AAF87765-9DEE-4604-A945-A34E8843D7D9}" name="brand"/>
    <tableColumn id="8" xr3:uid="{F23F7482-81B9-4661-9C53-53568969E4AF}" name="unit_price"/>
    <tableColumn id="9" xr3:uid="{5520078D-0AF4-4252-B8CC-F3BBF037007A}" name="quantity"/>
    <tableColumn id="10" xr3:uid="{9B1CBDC5-AE0D-4E9C-9C7B-EE3AE00C1681}" name="bulk_discount_applied_%"/>
    <tableColumn id="11" xr3:uid="{A7403AF7-927A-446E-9E6C-B7EB16E2EF21}" name="subtotal_before_discount"/>
    <tableColumn id="12" xr3:uid="{8B12ED6F-D4DB-4584-906E-3A447C14C793}" name="total_after_discount"/>
    <tableColumn id="15" xr3:uid="{A24834CF-4A56-4C81-8175-148A4CCBEB3D}" name="Discount Amount" dataDxfId="13">
      <calculatedColumnFormula>Salesdata[[#This Row],[subtotal_before_discount]]-Salesdata[[#This Row],[total_after_discount]]</calculatedColumnFormula>
    </tableColumn>
    <tableColumn id="13" xr3:uid="{8EBC171F-B825-456D-9439-1F75E691E8D1}" name="pro_program"/>
    <tableColumn id="14" xr3:uid="{F674A0FF-E638-4573-B9EC-CBD0635D4123}" name="purchase_date" dataDxfId="12"/>
    <tableColumn id="17" xr3:uid="{B73A431C-70FF-4518-B52A-3CF37FB51C14}" name="Year" dataDxfId="11">
      <calculatedColumnFormula>YEAR(Salesdata[[#This Row],[purchase_date]])</calculatedColumnFormula>
    </tableColumn>
    <tableColumn id="18" xr3:uid="{2A9CBAA7-A479-4657-AD71-A19CB0812B10}" name="Month" dataDxfId="10">
      <calculatedColumnFormula>TEXT(Salesdata[[#This Row],[purchase_date]], "mmm")</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77ED8-78AB-4479-850A-792CFAB21486}">
  <dimension ref="A1:N2342"/>
  <sheetViews>
    <sheetView topLeftCell="C1" workbookViewId="0">
      <selection activeCell="C25" sqref="C25"/>
    </sheetView>
  </sheetViews>
  <sheetFormatPr defaultRowHeight="14.4" x14ac:dyDescent="0.3"/>
  <cols>
    <col min="1" max="1" width="19.44140625" bestFit="1" customWidth="1"/>
    <col min="2" max="2" width="20.6640625" bestFit="1" customWidth="1"/>
    <col min="3" max="3" width="24.21875" bestFit="1" customWidth="1"/>
    <col min="4" max="4" width="23.44140625" bestFit="1" customWidth="1"/>
    <col min="5" max="5" width="18.6640625" bestFit="1" customWidth="1"/>
    <col min="6" max="6" width="11.5546875" bestFit="1" customWidth="1"/>
    <col min="7" max="7" width="10.5546875" bestFit="1" customWidth="1"/>
    <col min="9" max="9" width="7.33203125" bestFit="1" customWidth="1"/>
    <col min="10" max="10" width="21.33203125" bestFit="1" customWidth="1"/>
    <col min="11" max="11" width="21.44140625" bestFit="1" customWidth="1"/>
    <col min="12" max="12" width="16.88671875" bestFit="1" customWidth="1"/>
    <col min="13" max="13" width="24.6640625" bestFit="1" customWidth="1"/>
    <col min="14" max="14" width="15.3320312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C2" t="s">
        <v>16</v>
      </c>
      <c r="D2" t="s">
        <v>17</v>
      </c>
      <c r="E2" t="s">
        <v>18</v>
      </c>
      <c r="F2" t="s">
        <v>19</v>
      </c>
      <c r="G2" t="s">
        <v>20</v>
      </c>
      <c r="H2">
        <v>187.31</v>
      </c>
      <c r="I2">
        <v>20</v>
      </c>
      <c r="J2">
        <v>5</v>
      </c>
      <c r="K2">
        <v>3746.2</v>
      </c>
      <c r="L2">
        <v>3558.89</v>
      </c>
      <c r="M2" t="s">
        <v>21</v>
      </c>
      <c r="N2" s="1">
        <v>45545.09443287037</v>
      </c>
    </row>
    <row r="3" spans="1:14" x14ac:dyDescent="0.3">
      <c r="A3" t="s">
        <v>22</v>
      </c>
      <c r="B3" t="s">
        <v>23</v>
      </c>
      <c r="C3" t="s">
        <v>24</v>
      </c>
      <c r="D3" t="s">
        <v>25</v>
      </c>
      <c r="E3" t="s">
        <v>18</v>
      </c>
      <c r="F3" t="s">
        <v>26</v>
      </c>
      <c r="G3" t="s">
        <v>27</v>
      </c>
      <c r="H3">
        <v>29.88</v>
      </c>
      <c r="I3">
        <v>75</v>
      </c>
      <c r="J3">
        <v>15</v>
      </c>
      <c r="K3">
        <v>2241</v>
      </c>
      <c r="L3">
        <v>1904.85</v>
      </c>
      <c r="M3" t="s">
        <v>28</v>
      </c>
      <c r="N3" s="1">
        <v>45602.293483796297</v>
      </c>
    </row>
    <row r="4" spans="1:14" x14ac:dyDescent="0.3">
      <c r="A4" t="s">
        <v>29</v>
      </c>
      <c r="B4" t="s">
        <v>30</v>
      </c>
      <c r="C4" t="s">
        <v>31</v>
      </c>
      <c r="E4" t="s">
        <v>32</v>
      </c>
      <c r="F4" t="s">
        <v>33</v>
      </c>
      <c r="H4">
        <v>497.18</v>
      </c>
      <c r="I4">
        <v>60</v>
      </c>
      <c r="J4">
        <v>25</v>
      </c>
      <c r="K4">
        <v>29830.799999999999</v>
      </c>
      <c r="L4">
        <v>22373.1</v>
      </c>
      <c r="M4" t="s">
        <v>21</v>
      </c>
      <c r="N4" s="1">
        <v>45428.535104166665</v>
      </c>
    </row>
    <row r="5" spans="1:14" x14ac:dyDescent="0.3">
      <c r="A5" t="s">
        <v>34</v>
      </c>
      <c r="B5" t="s">
        <v>23</v>
      </c>
      <c r="C5" t="s">
        <v>35</v>
      </c>
      <c r="D5" t="s">
        <v>36</v>
      </c>
      <c r="E5" t="s">
        <v>37</v>
      </c>
      <c r="F5" t="s">
        <v>38</v>
      </c>
      <c r="G5" t="s">
        <v>39</v>
      </c>
      <c r="H5">
        <v>155.18</v>
      </c>
      <c r="I5">
        <v>10</v>
      </c>
      <c r="J5">
        <v>15</v>
      </c>
      <c r="K5">
        <v>1551.8</v>
      </c>
      <c r="L5">
        <v>1319.03</v>
      </c>
      <c r="M5" t="s">
        <v>40</v>
      </c>
      <c r="N5" s="1">
        <v>45606.234143518515</v>
      </c>
    </row>
    <row r="6" spans="1:14" x14ac:dyDescent="0.3">
      <c r="A6" t="s">
        <v>41</v>
      </c>
      <c r="B6" t="s">
        <v>30</v>
      </c>
      <c r="C6" t="s">
        <v>42</v>
      </c>
      <c r="D6" t="s">
        <v>43</v>
      </c>
      <c r="E6" t="s">
        <v>44</v>
      </c>
      <c r="F6" t="s">
        <v>45</v>
      </c>
      <c r="G6" t="s">
        <v>46</v>
      </c>
      <c r="H6">
        <v>799.08</v>
      </c>
      <c r="I6">
        <v>1</v>
      </c>
      <c r="J6">
        <v>0</v>
      </c>
      <c r="K6">
        <v>799.08</v>
      </c>
      <c r="L6">
        <v>799.08</v>
      </c>
      <c r="M6" t="s">
        <v>47</v>
      </c>
      <c r="N6" s="1">
        <v>45497.668668981481</v>
      </c>
    </row>
    <row r="7" spans="1:14" x14ac:dyDescent="0.3">
      <c r="A7" t="s">
        <v>48</v>
      </c>
      <c r="B7" t="s">
        <v>49</v>
      </c>
      <c r="C7" t="s">
        <v>50</v>
      </c>
      <c r="D7" t="s">
        <v>51</v>
      </c>
      <c r="E7" t="s">
        <v>18</v>
      </c>
      <c r="F7" t="s">
        <v>52</v>
      </c>
      <c r="G7" t="s">
        <v>53</v>
      </c>
      <c r="H7">
        <v>24.68</v>
      </c>
      <c r="I7">
        <v>30</v>
      </c>
      <c r="J7">
        <v>18</v>
      </c>
      <c r="K7">
        <v>740.4</v>
      </c>
      <c r="L7">
        <v>607.13</v>
      </c>
      <c r="M7" t="s">
        <v>40</v>
      </c>
      <c r="N7" s="1">
        <v>45368.399155092593</v>
      </c>
    </row>
    <row r="8" spans="1:14" x14ac:dyDescent="0.3">
      <c r="A8" t="s">
        <v>54</v>
      </c>
      <c r="B8" t="s">
        <v>55</v>
      </c>
      <c r="C8" t="s">
        <v>56</v>
      </c>
      <c r="E8" t="s">
        <v>57</v>
      </c>
      <c r="F8" t="s">
        <v>58</v>
      </c>
      <c r="G8" t="s">
        <v>59</v>
      </c>
      <c r="H8">
        <v>1989.69</v>
      </c>
      <c r="I8">
        <v>12</v>
      </c>
      <c r="J8">
        <v>5</v>
      </c>
      <c r="K8">
        <v>23876.28</v>
      </c>
      <c r="L8">
        <v>22682.47</v>
      </c>
      <c r="M8" t="s">
        <v>60</v>
      </c>
      <c r="N8" s="1">
        <v>45861.775543981479</v>
      </c>
    </row>
    <row r="9" spans="1:14" x14ac:dyDescent="0.3">
      <c r="A9" t="s">
        <v>61</v>
      </c>
      <c r="B9" t="s">
        <v>55</v>
      </c>
      <c r="C9" t="s">
        <v>62</v>
      </c>
      <c r="D9" t="s">
        <v>63</v>
      </c>
      <c r="E9" t="s">
        <v>18</v>
      </c>
      <c r="F9" t="s">
        <v>64</v>
      </c>
      <c r="G9" t="s">
        <v>65</v>
      </c>
      <c r="H9">
        <v>3.76</v>
      </c>
      <c r="I9">
        <v>295</v>
      </c>
      <c r="J9">
        <v>0</v>
      </c>
      <c r="K9">
        <v>1109.2</v>
      </c>
      <c r="L9">
        <v>1109.2</v>
      </c>
      <c r="M9" t="s">
        <v>28</v>
      </c>
      <c r="N9" s="1">
        <v>45485.814733796295</v>
      </c>
    </row>
    <row r="10" spans="1:14" x14ac:dyDescent="0.3">
      <c r="A10" t="s">
        <v>66</v>
      </c>
      <c r="B10" t="s">
        <v>23</v>
      </c>
      <c r="D10" t="s">
        <v>67</v>
      </c>
      <c r="E10" t="s">
        <v>68</v>
      </c>
      <c r="F10" t="s">
        <v>69</v>
      </c>
      <c r="G10" t="s">
        <v>70</v>
      </c>
      <c r="H10">
        <v>490.01</v>
      </c>
      <c r="I10">
        <v>8</v>
      </c>
      <c r="J10">
        <v>10</v>
      </c>
      <c r="K10">
        <v>3920.08</v>
      </c>
      <c r="L10">
        <v>3528.07</v>
      </c>
      <c r="M10" t="s">
        <v>47</v>
      </c>
      <c r="N10" s="1">
        <v>45428.711805555555</v>
      </c>
    </row>
    <row r="11" spans="1:14" x14ac:dyDescent="0.3">
      <c r="A11" t="s">
        <v>71</v>
      </c>
      <c r="B11" t="s">
        <v>72</v>
      </c>
      <c r="C11" t="s">
        <v>73</v>
      </c>
      <c r="D11" t="s">
        <v>36</v>
      </c>
      <c r="E11" t="s">
        <v>74</v>
      </c>
      <c r="F11" t="s">
        <v>75</v>
      </c>
      <c r="G11" t="s">
        <v>76</v>
      </c>
      <c r="H11">
        <v>1340.35</v>
      </c>
      <c r="I11">
        <v>1</v>
      </c>
      <c r="J11">
        <v>0</v>
      </c>
      <c r="K11">
        <v>1340.35</v>
      </c>
      <c r="L11">
        <v>1340.35</v>
      </c>
      <c r="M11" t="s">
        <v>77</v>
      </c>
      <c r="N11" s="1">
        <v>45418.372083333335</v>
      </c>
    </row>
    <row r="12" spans="1:14" x14ac:dyDescent="0.3">
      <c r="A12" t="s">
        <v>78</v>
      </c>
      <c r="B12" t="s">
        <v>23</v>
      </c>
      <c r="C12" t="s">
        <v>79</v>
      </c>
      <c r="D12" t="s">
        <v>80</v>
      </c>
      <c r="E12" t="s">
        <v>44</v>
      </c>
      <c r="F12" t="s">
        <v>81</v>
      </c>
      <c r="G12" t="s">
        <v>82</v>
      </c>
      <c r="H12">
        <v>1804.3</v>
      </c>
      <c r="I12">
        <v>6</v>
      </c>
      <c r="J12">
        <v>0</v>
      </c>
      <c r="K12">
        <v>10825.8</v>
      </c>
      <c r="L12">
        <v>10825.8</v>
      </c>
      <c r="M12" t="s">
        <v>21</v>
      </c>
      <c r="N12" s="1">
        <v>45349.175763888888</v>
      </c>
    </row>
    <row r="13" spans="1:14" x14ac:dyDescent="0.3">
      <c r="A13" t="s">
        <v>83</v>
      </c>
      <c r="B13" t="s">
        <v>84</v>
      </c>
      <c r="C13" t="s">
        <v>85</v>
      </c>
      <c r="D13" t="s">
        <v>86</v>
      </c>
      <c r="E13" t="s">
        <v>87</v>
      </c>
      <c r="F13" t="s">
        <v>88</v>
      </c>
      <c r="G13" t="s">
        <v>59</v>
      </c>
      <c r="H13">
        <v>320.58999999999997</v>
      </c>
      <c r="I13">
        <v>5</v>
      </c>
      <c r="J13">
        <v>10</v>
      </c>
      <c r="K13">
        <v>1602.95</v>
      </c>
      <c r="L13">
        <v>1442.65</v>
      </c>
      <c r="M13" t="s">
        <v>21</v>
      </c>
      <c r="N13" s="1">
        <v>45424.650393518517</v>
      </c>
    </row>
    <row r="14" spans="1:14" x14ac:dyDescent="0.3">
      <c r="A14" t="s">
        <v>89</v>
      </c>
      <c r="B14" t="s">
        <v>49</v>
      </c>
      <c r="C14" t="s">
        <v>90</v>
      </c>
      <c r="D14" t="s">
        <v>86</v>
      </c>
      <c r="E14" t="s">
        <v>91</v>
      </c>
      <c r="F14" t="s">
        <v>92</v>
      </c>
      <c r="G14" t="s">
        <v>93</v>
      </c>
      <c r="H14">
        <v>348.02</v>
      </c>
      <c r="I14">
        <v>5</v>
      </c>
      <c r="J14">
        <v>0</v>
      </c>
      <c r="K14">
        <v>1740.1</v>
      </c>
      <c r="L14">
        <v>1740.1</v>
      </c>
      <c r="M14" t="s">
        <v>77</v>
      </c>
      <c r="N14" s="1">
        <v>45554.053865740738</v>
      </c>
    </row>
    <row r="15" spans="1:14" x14ac:dyDescent="0.3">
      <c r="A15" t="s">
        <v>94</v>
      </c>
      <c r="B15" t="s">
        <v>95</v>
      </c>
      <c r="C15" t="s">
        <v>96</v>
      </c>
      <c r="D15" t="s">
        <v>86</v>
      </c>
      <c r="E15" t="s">
        <v>68</v>
      </c>
      <c r="F15" t="s">
        <v>97</v>
      </c>
      <c r="G15" t="s">
        <v>39</v>
      </c>
      <c r="H15">
        <v>558.33000000000004</v>
      </c>
      <c r="I15">
        <v>2</v>
      </c>
      <c r="J15">
        <v>0</v>
      </c>
      <c r="K15">
        <v>1116.6600000000001</v>
      </c>
      <c r="L15">
        <v>1116.6600000000001</v>
      </c>
      <c r="M15" t="s">
        <v>21</v>
      </c>
      <c r="N15" s="1">
        <v>45692.712604166663</v>
      </c>
    </row>
    <row r="16" spans="1:14" x14ac:dyDescent="0.3">
      <c r="A16" t="s">
        <v>98</v>
      </c>
      <c r="B16" t="s">
        <v>23</v>
      </c>
      <c r="C16" t="s">
        <v>99</v>
      </c>
      <c r="D16" t="s">
        <v>25</v>
      </c>
      <c r="E16" t="s">
        <v>100</v>
      </c>
      <c r="F16" t="s">
        <v>101</v>
      </c>
      <c r="G16" t="s">
        <v>102</v>
      </c>
      <c r="H16">
        <v>9.6999999999999993</v>
      </c>
      <c r="I16">
        <v>2</v>
      </c>
      <c r="J16">
        <v>10</v>
      </c>
      <c r="K16">
        <v>19.399999999999999</v>
      </c>
      <c r="L16">
        <v>17.46</v>
      </c>
      <c r="M16" t="s">
        <v>47</v>
      </c>
      <c r="N16" s="1">
        <v>45556.38853009259</v>
      </c>
    </row>
    <row r="17" spans="1:14" x14ac:dyDescent="0.3">
      <c r="A17" t="s">
        <v>103</v>
      </c>
      <c r="B17" t="s">
        <v>49</v>
      </c>
      <c r="C17" t="s">
        <v>104</v>
      </c>
      <c r="D17" t="s">
        <v>63</v>
      </c>
      <c r="E17" t="s">
        <v>105</v>
      </c>
      <c r="F17" t="s">
        <v>106</v>
      </c>
      <c r="G17" t="s">
        <v>107</v>
      </c>
      <c r="H17">
        <v>3.07</v>
      </c>
      <c r="I17">
        <v>238</v>
      </c>
      <c r="J17">
        <v>25</v>
      </c>
      <c r="K17">
        <v>730.66</v>
      </c>
      <c r="L17">
        <v>548</v>
      </c>
      <c r="M17" t="s">
        <v>60</v>
      </c>
      <c r="N17" s="1">
        <v>45605.705231481479</v>
      </c>
    </row>
    <row r="18" spans="1:14" x14ac:dyDescent="0.3">
      <c r="A18" t="s">
        <v>108</v>
      </c>
      <c r="B18" t="s">
        <v>30</v>
      </c>
      <c r="C18" t="s">
        <v>109</v>
      </c>
      <c r="D18" t="s">
        <v>110</v>
      </c>
      <c r="E18" t="s">
        <v>111</v>
      </c>
      <c r="F18" t="s">
        <v>112</v>
      </c>
      <c r="G18" t="s">
        <v>39</v>
      </c>
      <c r="H18">
        <v>198.15</v>
      </c>
      <c r="I18">
        <v>2</v>
      </c>
      <c r="J18">
        <v>0</v>
      </c>
      <c r="K18">
        <v>396.3</v>
      </c>
      <c r="L18">
        <v>396.3</v>
      </c>
      <c r="M18" t="s">
        <v>40</v>
      </c>
      <c r="N18" s="1">
        <v>45447.579965277779</v>
      </c>
    </row>
    <row r="19" spans="1:14" x14ac:dyDescent="0.3">
      <c r="A19" t="s">
        <v>113</v>
      </c>
      <c r="B19" t="s">
        <v>55</v>
      </c>
      <c r="C19" t="s">
        <v>114</v>
      </c>
      <c r="D19" t="s">
        <v>63</v>
      </c>
      <c r="E19" t="s">
        <v>68</v>
      </c>
      <c r="F19" t="s">
        <v>115</v>
      </c>
      <c r="G19" t="s">
        <v>76</v>
      </c>
      <c r="H19">
        <v>1.71</v>
      </c>
      <c r="I19">
        <v>289</v>
      </c>
      <c r="J19">
        <v>15</v>
      </c>
      <c r="K19">
        <v>494.19</v>
      </c>
      <c r="L19">
        <v>420.06</v>
      </c>
      <c r="M19" t="s">
        <v>116</v>
      </c>
      <c r="N19" s="1">
        <v>45461.899791666663</v>
      </c>
    </row>
    <row r="20" spans="1:14" x14ac:dyDescent="0.3">
      <c r="A20" t="s">
        <v>117</v>
      </c>
      <c r="B20" t="s">
        <v>118</v>
      </c>
      <c r="C20" t="s">
        <v>119</v>
      </c>
      <c r="D20" t="s">
        <v>120</v>
      </c>
      <c r="E20" t="s">
        <v>121</v>
      </c>
      <c r="F20" t="s">
        <v>122</v>
      </c>
      <c r="G20" t="s">
        <v>39</v>
      </c>
      <c r="H20">
        <v>95.11</v>
      </c>
      <c r="I20">
        <v>100</v>
      </c>
      <c r="J20">
        <v>15</v>
      </c>
      <c r="K20">
        <v>9511</v>
      </c>
      <c r="L20">
        <v>8084.35</v>
      </c>
      <c r="M20" t="s">
        <v>40</v>
      </c>
      <c r="N20" s="1">
        <v>45838.205393518518</v>
      </c>
    </row>
    <row r="21" spans="1:14" x14ac:dyDescent="0.3">
      <c r="A21" t="s">
        <v>123</v>
      </c>
      <c r="B21" t="s">
        <v>55</v>
      </c>
      <c r="C21" t="s">
        <v>124</v>
      </c>
      <c r="D21" t="s">
        <v>125</v>
      </c>
      <c r="E21" t="s">
        <v>74</v>
      </c>
      <c r="F21" t="s">
        <v>126</v>
      </c>
      <c r="G21" t="s">
        <v>76</v>
      </c>
      <c r="H21">
        <v>564.32000000000005</v>
      </c>
      <c r="I21">
        <v>8</v>
      </c>
      <c r="J21">
        <v>0</v>
      </c>
      <c r="K21">
        <v>4514.5600000000004</v>
      </c>
      <c r="L21">
        <v>4514.5600000000004</v>
      </c>
      <c r="M21" t="s">
        <v>77</v>
      </c>
      <c r="N21" s="1">
        <v>45832.711145833331</v>
      </c>
    </row>
    <row r="22" spans="1:14" x14ac:dyDescent="0.3">
      <c r="A22" t="s">
        <v>127</v>
      </c>
      <c r="B22" t="s">
        <v>30</v>
      </c>
      <c r="C22" t="s">
        <v>128</v>
      </c>
      <c r="D22" t="s">
        <v>43</v>
      </c>
      <c r="E22" t="s">
        <v>105</v>
      </c>
      <c r="F22" t="s">
        <v>129</v>
      </c>
      <c r="G22" t="s">
        <v>130</v>
      </c>
      <c r="H22">
        <v>210.89</v>
      </c>
      <c r="I22">
        <v>75</v>
      </c>
      <c r="J22">
        <v>0</v>
      </c>
      <c r="K22">
        <v>15816.75</v>
      </c>
      <c r="L22">
        <v>15816.75</v>
      </c>
      <c r="M22" t="s">
        <v>60</v>
      </c>
      <c r="N22" s="1">
        <v>45723.485277777778</v>
      </c>
    </row>
    <row r="23" spans="1:14" x14ac:dyDescent="0.3">
      <c r="A23" t="s">
        <v>131</v>
      </c>
      <c r="B23" t="s">
        <v>23</v>
      </c>
      <c r="C23" t="s">
        <v>132</v>
      </c>
      <c r="D23" t="s">
        <v>25</v>
      </c>
      <c r="E23" t="s">
        <v>133</v>
      </c>
      <c r="F23" t="s">
        <v>134</v>
      </c>
      <c r="G23" t="s">
        <v>135</v>
      </c>
      <c r="H23">
        <v>91.61</v>
      </c>
      <c r="I23">
        <v>2</v>
      </c>
      <c r="J23">
        <v>0</v>
      </c>
      <c r="K23">
        <v>183.22</v>
      </c>
      <c r="L23">
        <v>183.22</v>
      </c>
      <c r="M23" t="s">
        <v>21</v>
      </c>
      <c r="N23" s="1">
        <v>45619.317615740743</v>
      </c>
    </row>
    <row r="24" spans="1:14" x14ac:dyDescent="0.3">
      <c r="A24" t="s">
        <v>136</v>
      </c>
      <c r="B24" t="s">
        <v>15</v>
      </c>
      <c r="C24" t="s">
        <v>137</v>
      </c>
      <c r="D24" t="s">
        <v>63</v>
      </c>
      <c r="E24" t="s">
        <v>18</v>
      </c>
      <c r="F24" t="s">
        <v>138</v>
      </c>
      <c r="G24" t="s">
        <v>130</v>
      </c>
      <c r="H24">
        <v>1.1499999999999999</v>
      </c>
      <c r="I24">
        <v>64</v>
      </c>
      <c r="J24">
        <v>25</v>
      </c>
      <c r="K24">
        <v>73.599999999999994</v>
      </c>
      <c r="L24">
        <v>55.2</v>
      </c>
      <c r="M24" t="s">
        <v>77</v>
      </c>
      <c r="N24" s="1">
        <v>45601.716620370367</v>
      </c>
    </row>
    <row r="25" spans="1:14" x14ac:dyDescent="0.3">
      <c r="A25" t="s">
        <v>139</v>
      </c>
      <c r="B25" t="s">
        <v>15</v>
      </c>
      <c r="C25" t="s">
        <v>140</v>
      </c>
      <c r="D25" t="s">
        <v>25</v>
      </c>
      <c r="E25" t="s">
        <v>18</v>
      </c>
      <c r="F25" t="s">
        <v>141</v>
      </c>
      <c r="G25" t="s">
        <v>53</v>
      </c>
      <c r="H25">
        <v>101.64</v>
      </c>
      <c r="I25">
        <v>5</v>
      </c>
      <c r="J25">
        <v>10</v>
      </c>
      <c r="K25">
        <v>508.2</v>
      </c>
      <c r="L25">
        <v>457.38</v>
      </c>
      <c r="M25" t="s">
        <v>28</v>
      </c>
      <c r="N25" s="1">
        <v>45354.829131944447</v>
      </c>
    </row>
    <row r="26" spans="1:14" x14ac:dyDescent="0.3">
      <c r="A26" t="s">
        <v>142</v>
      </c>
      <c r="B26" t="s">
        <v>55</v>
      </c>
      <c r="D26" t="s">
        <v>125</v>
      </c>
      <c r="E26" t="s">
        <v>100</v>
      </c>
      <c r="F26" t="s">
        <v>143</v>
      </c>
      <c r="G26" t="s">
        <v>102</v>
      </c>
      <c r="H26">
        <v>2787.37</v>
      </c>
      <c r="I26">
        <v>20</v>
      </c>
      <c r="J26">
        <v>20</v>
      </c>
      <c r="K26">
        <v>55747.4</v>
      </c>
      <c r="L26">
        <v>44597.919999999998</v>
      </c>
      <c r="M26" t="s">
        <v>77</v>
      </c>
      <c r="N26" s="1">
        <v>45859.514490740738</v>
      </c>
    </row>
    <row r="27" spans="1:14" x14ac:dyDescent="0.3">
      <c r="A27" t="s">
        <v>144</v>
      </c>
      <c r="B27" t="s">
        <v>72</v>
      </c>
      <c r="C27" t="s">
        <v>145</v>
      </c>
      <c r="D27" t="s">
        <v>25</v>
      </c>
      <c r="E27" t="s">
        <v>87</v>
      </c>
      <c r="F27" t="s">
        <v>146</v>
      </c>
      <c r="G27" t="s">
        <v>46</v>
      </c>
      <c r="H27">
        <v>123.82</v>
      </c>
      <c r="I27">
        <v>25</v>
      </c>
      <c r="J27">
        <v>20</v>
      </c>
      <c r="K27">
        <v>3095.5</v>
      </c>
      <c r="L27">
        <v>2476.4</v>
      </c>
      <c r="M27" t="s">
        <v>28</v>
      </c>
      <c r="N27" s="1">
        <v>45519.13386574074</v>
      </c>
    </row>
    <row r="28" spans="1:14" x14ac:dyDescent="0.3">
      <c r="A28" t="s">
        <v>147</v>
      </c>
      <c r="B28" t="s">
        <v>15</v>
      </c>
      <c r="C28" t="s">
        <v>148</v>
      </c>
      <c r="D28" t="s">
        <v>63</v>
      </c>
      <c r="E28" t="s">
        <v>133</v>
      </c>
      <c r="F28" t="s">
        <v>149</v>
      </c>
      <c r="H28">
        <v>4.63</v>
      </c>
      <c r="I28">
        <v>302</v>
      </c>
      <c r="J28">
        <v>20</v>
      </c>
      <c r="K28">
        <v>1398.26</v>
      </c>
      <c r="L28">
        <v>1118.6099999999999</v>
      </c>
      <c r="M28" t="s">
        <v>77</v>
      </c>
      <c r="N28" s="1">
        <v>45386.037048611113</v>
      </c>
    </row>
    <row r="29" spans="1:14" x14ac:dyDescent="0.3">
      <c r="A29" t="s">
        <v>150</v>
      </c>
      <c r="B29" t="s">
        <v>15</v>
      </c>
      <c r="C29" t="s">
        <v>151</v>
      </c>
      <c r="D29" t="s">
        <v>43</v>
      </c>
      <c r="E29" t="s">
        <v>37</v>
      </c>
      <c r="F29" t="s">
        <v>152</v>
      </c>
      <c r="G29" t="s">
        <v>130</v>
      </c>
      <c r="H29">
        <v>1412.96</v>
      </c>
      <c r="I29">
        <v>8</v>
      </c>
      <c r="J29">
        <v>0</v>
      </c>
      <c r="K29">
        <v>11303.68</v>
      </c>
      <c r="L29">
        <v>11303.68</v>
      </c>
      <c r="M29" t="s">
        <v>47</v>
      </c>
      <c r="N29" s="1">
        <v>45868.407893518517</v>
      </c>
    </row>
    <row r="30" spans="1:14" x14ac:dyDescent="0.3">
      <c r="A30" t="s">
        <v>153</v>
      </c>
      <c r="B30" t="s">
        <v>49</v>
      </c>
      <c r="C30" t="s">
        <v>154</v>
      </c>
      <c r="D30" t="s">
        <v>125</v>
      </c>
      <c r="E30" t="s">
        <v>155</v>
      </c>
      <c r="F30" t="s">
        <v>156</v>
      </c>
      <c r="G30" t="s">
        <v>76</v>
      </c>
      <c r="H30">
        <v>627.5</v>
      </c>
      <c r="I30">
        <v>15</v>
      </c>
      <c r="J30">
        <v>0</v>
      </c>
      <c r="K30">
        <v>9412.5</v>
      </c>
      <c r="L30">
        <v>9412.5</v>
      </c>
      <c r="M30" t="s">
        <v>77</v>
      </c>
      <c r="N30" s="1">
        <v>45629.489004629628</v>
      </c>
    </row>
    <row r="31" spans="1:14" x14ac:dyDescent="0.3">
      <c r="A31" t="s">
        <v>157</v>
      </c>
      <c r="B31" t="s">
        <v>15</v>
      </c>
      <c r="C31" t="s">
        <v>158</v>
      </c>
      <c r="D31" t="s">
        <v>159</v>
      </c>
      <c r="E31" t="s">
        <v>91</v>
      </c>
      <c r="F31" t="s">
        <v>160</v>
      </c>
      <c r="G31" t="s">
        <v>161</v>
      </c>
      <c r="H31">
        <v>393.12</v>
      </c>
      <c r="I31">
        <v>4</v>
      </c>
      <c r="J31">
        <v>0</v>
      </c>
      <c r="K31">
        <v>1572.48</v>
      </c>
      <c r="L31">
        <v>1572.48</v>
      </c>
      <c r="N31" s="1">
        <v>45372.268657407411</v>
      </c>
    </row>
    <row r="32" spans="1:14" x14ac:dyDescent="0.3">
      <c r="A32" t="s">
        <v>162</v>
      </c>
      <c r="B32" t="s">
        <v>84</v>
      </c>
      <c r="C32" t="s">
        <v>163</v>
      </c>
      <c r="D32" t="s">
        <v>110</v>
      </c>
      <c r="E32" t="s">
        <v>37</v>
      </c>
      <c r="F32" t="s">
        <v>164</v>
      </c>
      <c r="G32" t="s">
        <v>161</v>
      </c>
      <c r="H32">
        <v>289.91000000000003</v>
      </c>
      <c r="I32">
        <v>40</v>
      </c>
      <c r="J32">
        <v>15</v>
      </c>
      <c r="K32">
        <v>11596.4</v>
      </c>
      <c r="L32">
        <v>9856.94</v>
      </c>
      <c r="M32" t="s">
        <v>60</v>
      </c>
      <c r="N32" s="1">
        <v>45385.198321759257</v>
      </c>
    </row>
    <row r="33" spans="1:14" x14ac:dyDescent="0.3">
      <c r="A33" t="s">
        <v>165</v>
      </c>
      <c r="B33" t="s">
        <v>23</v>
      </c>
      <c r="C33" t="s">
        <v>166</v>
      </c>
      <c r="D33" t="s">
        <v>43</v>
      </c>
      <c r="E33" t="s">
        <v>87</v>
      </c>
      <c r="F33" t="s">
        <v>167</v>
      </c>
      <c r="H33">
        <v>589.21</v>
      </c>
      <c r="I33">
        <v>2</v>
      </c>
      <c r="J33">
        <v>0</v>
      </c>
      <c r="K33">
        <v>1178.42</v>
      </c>
      <c r="L33">
        <v>1178.42</v>
      </c>
      <c r="M33" t="s">
        <v>47</v>
      </c>
      <c r="N33" s="1">
        <v>45377.838553240741</v>
      </c>
    </row>
    <row r="34" spans="1:14" x14ac:dyDescent="0.3">
      <c r="A34" t="s">
        <v>168</v>
      </c>
      <c r="B34" t="s">
        <v>23</v>
      </c>
      <c r="C34" t="s">
        <v>169</v>
      </c>
      <c r="D34" t="s">
        <v>43</v>
      </c>
      <c r="E34" t="s">
        <v>100</v>
      </c>
      <c r="F34" t="s">
        <v>170</v>
      </c>
      <c r="G34" t="s">
        <v>135</v>
      </c>
      <c r="H34">
        <v>1402.85</v>
      </c>
      <c r="I34">
        <v>2</v>
      </c>
      <c r="J34">
        <v>0</v>
      </c>
      <c r="K34">
        <v>2805.7</v>
      </c>
      <c r="L34">
        <v>2805.7</v>
      </c>
      <c r="M34" t="s">
        <v>116</v>
      </c>
      <c r="N34" s="1">
        <v>45458.780775462961</v>
      </c>
    </row>
    <row r="35" spans="1:14" x14ac:dyDescent="0.3">
      <c r="A35" t="s">
        <v>171</v>
      </c>
      <c r="B35" t="s">
        <v>172</v>
      </c>
      <c r="C35" t="s">
        <v>173</v>
      </c>
      <c r="D35" t="s">
        <v>67</v>
      </c>
      <c r="E35" t="s">
        <v>74</v>
      </c>
      <c r="F35" t="s">
        <v>174</v>
      </c>
      <c r="G35" t="s">
        <v>76</v>
      </c>
      <c r="H35">
        <v>455.9</v>
      </c>
      <c r="I35">
        <v>10</v>
      </c>
      <c r="J35">
        <v>15</v>
      </c>
      <c r="K35">
        <v>4559</v>
      </c>
      <c r="L35">
        <v>3875.15</v>
      </c>
      <c r="M35" t="s">
        <v>116</v>
      </c>
      <c r="N35" s="1">
        <v>45636.699155092596</v>
      </c>
    </row>
    <row r="36" spans="1:14" x14ac:dyDescent="0.3">
      <c r="A36" t="s">
        <v>175</v>
      </c>
      <c r="B36" t="s">
        <v>95</v>
      </c>
      <c r="C36" t="s">
        <v>176</v>
      </c>
      <c r="D36" t="s">
        <v>51</v>
      </c>
      <c r="E36" t="s">
        <v>177</v>
      </c>
      <c r="F36" t="s">
        <v>178</v>
      </c>
      <c r="G36" t="s">
        <v>179</v>
      </c>
      <c r="H36">
        <v>964.03</v>
      </c>
      <c r="I36">
        <v>8</v>
      </c>
      <c r="J36">
        <v>0</v>
      </c>
      <c r="K36">
        <v>7712.24</v>
      </c>
      <c r="L36">
        <v>7712.24</v>
      </c>
      <c r="N36" s="1">
        <v>45532.314444444448</v>
      </c>
    </row>
    <row r="37" spans="1:14" x14ac:dyDescent="0.3">
      <c r="A37" t="s">
        <v>180</v>
      </c>
      <c r="B37" t="s">
        <v>181</v>
      </c>
      <c r="C37" t="s">
        <v>182</v>
      </c>
      <c r="D37" t="s">
        <v>51</v>
      </c>
      <c r="E37" t="s">
        <v>57</v>
      </c>
      <c r="F37" t="s">
        <v>183</v>
      </c>
      <c r="G37" t="s">
        <v>184</v>
      </c>
      <c r="H37">
        <v>940.74</v>
      </c>
      <c r="I37">
        <v>12</v>
      </c>
      <c r="J37">
        <v>5</v>
      </c>
      <c r="K37">
        <v>11288.88</v>
      </c>
      <c r="L37">
        <v>10724.44</v>
      </c>
      <c r="M37" t="s">
        <v>21</v>
      </c>
      <c r="N37" s="1">
        <v>45854.284756944442</v>
      </c>
    </row>
    <row r="38" spans="1:14" x14ac:dyDescent="0.3">
      <c r="A38" t="s">
        <v>185</v>
      </c>
      <c r="B38" t="s">
        <v>172</v>
      </c>
      <c r="C38" t="s">
        <v>186</v>
      </c>
      <c r="D38" t="s">
        <v>63</v>
      </c>
      <c r="E38" t="s">
        <v>57</v>
      </c>
      <c r="F38" t="s">
        <v>187</v>
      </c>
      <c r="G38" t="s">
        <v>135</v>
      </c>
      <c r="H38">
        <v>5.32</v>
      </c>
      <c r="I38">
        <v>262</v>
      </c>
      <c r="J38">
        <v>20</v>
      </c>
      <c r="K38">
        <v>1393.84</v>
      </c>
      <c r="L38">
        <v>1115.07</v>
      </c>
      <c r="M38" t="s">
        <v>60</v>
      </c>
      <c r="N38" s="1">
        <v>45812.822916666664</v>
      </c>
    </row>
    <row r="39" spans="1:14" x14ac:dyDescent="0.3">
      <c r="A39" t="s">
        <v>188</v>
      </c>
      <c r="B39" t="s">
        <v>181</v>
      </c>
      <c r="C39" t="s">
        <v>189</v>
      </c>
      <c r="D39" t="s">
        <v>86</v>
      </c>
      <c r="E39" t="s">
        <v>121</v>
      </c>
      <c r="F39" t="s">
        <v>190</v>
      </c>
      <c r="G39" t="s">
        <v>46</v>
      </c>
      <c r="H39">
        <v>566.41999999999996</v>
      </c>
      <c r="I39">
        <v>60</v>
      </c>
      <c r="J39">
        <v>0</v>
      </c>
      <c r="K39">
        <v>33985.199999999997</v>
      </c>
      <c r="L39">
        <v>33985.199999999997</v>
      </c>
      <c r="M39" t="s">
        <v>28</v>
      </c>
      <c r="N39" s="1">
        <v>45870.388981481483</v>
      </c>
    </row>
    <row r="40" spans="1:14" x14ac:dyDescent="0.3">
      <c r="A40" t="s">
        <v>191</v>
      </c>
      <c r="B40" t="s">
        <v>84</v>
      </c>
      <c r="C40" t="s">
        <v>192</v>
      </c>
      <c r="D40" t="s">
        <v>51</v>
      </c>
      <c r="E40" t="s">
        <v>32</v>
      </c>
      <c r="F40" t="s">
        <v>193</v>
      </c>
      <c r="G40" t="s">
        <v>130</v>
      </c>
      <c r="H40">
        <v>437.72</v>
      </c>
      <c r="I40">
        <v>6</v>
      </c>
      <c r="J40">
        <v>10</v>
      </c>
      <c r="K40">
        <v>2626.32</v>
      </c>
      <c r="L40">
        <v>2363.69</v>
      </c>
      <c r="M40" t="s">
        <v>40</v>
      </c>
      <c r="N40" s="1">
        <v>45838.413599537038</v>
      </c>
    </row>
    <row r="41" spans="1:14" x14ac:dyDescent="0.3">
      <c r="A41" t="s">
        <v>194</v>
      </c>
      <c r="B41" t="s">
        <v>118</v>
      </c>
      <c r="C41" t="s">
        <v>195</v>
      </c>
      <c r="D41" t="s">
        <v>120</v>
      </c>
      <c r="E41" t="s">
        <v>100</v>
      </c>
      <c r="F41" t="s">
        <v>196</v>
      </c>
      <c r="H41">
        <v>541.16999999999996</v>
      </c>
      <c r="I41">
        <v>6</v>
      </c>
      <c r="J41">
        <v>0</v>
      </c>
      <c r="K41">
        <v>3247.02</v>
      </c>
      <c r="L41">
        <v>3247.02</v>
      </c>
      <c r="M41" t="s">
        <v>60</v>
      </c>
      <c r="N41" s="1">
        <v>45689.787939814814</v>
      </c>
    </row>
    <row r="42" spans="1:14" x14ac:dyDescent="0.3">
      <c r="A42" t="s">
        <v>197</v>
      </c>
      <c r="B42" t="s">
        <v>23</v>
      </c>
      <c r="C42" t="s">
        <v>198</v>
      </c>
      <c r="D42" t="s">
        <v>17</v>
      </c>
      <c r="E42" t="s">
        <v>105</v>
      </c>
      <c r="F42" t="s">
        <v>199</v>
      </c>
      <c r="H42">
        <v>175</v>
      </c>
      <c r="I42">
        <v>5</v>
      </c>
      <c r="J42">
        <v>5</v>
      </c>
      <c r="K42">
        <v>875</v>
      </c>
      <c r="L42">
        <v>831.25</v>
      </c>
      <c r="M42" t="s">
        <v>77</v>
      </c>
      <c r="N42" s="1">
        <v>45720.025625000002</v>
      </c>
    </row>
    <row r="43" spans="1:14" x14ac:dyDescent="0.3">
      <c r="A43" t="s">
        <v>200</v>
      </c>
      <c r="B43" t="s">
        <v>84</v>
      </c>
      <c r="C43" t="s">
        <v>201</v>
      </c>
      <c r="D43" t="s">
        <v>110</v>
      </c>
      <c r="E43" t="s">
        <v>111</v>
      </c>
      <c r="F43" t="s">
        <v>202</v>
      </c>
      <c r="G43" t="s">
        <v>102</v>
      </c>
      <c r="H43">
        <v>209.89</v>
      </c>
      <c r="I43">
        <v>2</v>
      </c>
      <c r="J43">
        <v>10</v>
      </c>
      <c r="K43">
        <v>419.78</v>
      </c>
      <c r="L43">
        <v>377.8</v>
      </c>
      <c r="N43" s="1">
        <v>45629.296898148146</v>
      </c>
    </row>
    <row r="44" spans="1:14" x14ac:dyDescent="0.3">
      <c r="A44" t="s">
        <v>203</v>
      </c>
      <c r="B44" t="s">
        <v>95</v>
      </c>
      <c r="C44" t="s">
        <v>204</v>
      </c>
      <c r="D44" t="s">
        <v>51</v>
      </c>
      <c r="E44" t="s">
        <v>121</v>
      </c>
      <c r="F44" t="s">
        <v>205</v>
      </c>
      <c r="G44" t="s">
        <v>27</v>
      </c>
      <c r="H44">
        <v>939.18</v>
      </c>
      <c r="I44">
        <v>12</v>
      </c>
      <c r="J44">
        <v>15</v>
      </c>
      <c r="K44">
        <v>11270.16</v>
      </c>
      <c r="L44">
        <v>9579.64</v>
      </c>
      <c r="M44" t="s">
        <v>77</v>
      </c>
      <c r="N44" s="1">
        <v>45550.281805555554</v>
      </c>
    </row>
    <row r="45" spans="1:14" x14ac:dyDescent="0.3">
      <c r="A45" t="s">
        <v>206</v>
      </c>
      <c r="B45" t="s">
        <v>49</v>
      </c>
      <c r="C45" t="s">
        <v>207</v>
      </c>
      <c r="D45" t="s">
        <v>25</v>
      </c>
      <c r="F45" t="s">
        <v>208</v>
      </c>
      <c r="G45" t="s">
        <v>209</v>
      </c>
      <c r="H45">
        <v>102.18</v>
      </c>
      <c r="I45">
        <v>1</v>
      </c>
      <c r="J45">
        <v>3</v>
      </c>
      <c r="K45">
        <v>102.18</v>
      </c>
      <c r="L45">
        <v>99.11</v>
      </c>
      <c r="M45" t="s">
        <v>40</v>
      </c>
      <c r="N45" s="1">
        <v>45361.019108796296</v>
      </c>
    </row>
    <row r="46" spans="1:14" x14ac:dyDescent="0.3">
      <c r="A46" t="s">
        <v>210</v>
      </c>
      <c r="B46" t="s">
        <v>23</v>
      </c>
      <c r="C46" t="s">
        <v>211</v>
      </c>
      <c r="D46" t="s">
        <v>86</v>
      </c>
      <c r="E46" t="s">
        <v>133</v>
      </c>
      <c r="F46" t="s">
        <v>212</v>
      </c>
      <c r="H46">
        <v>480.4</v>
      </c>
      <c r="I46">
        <v>25</v>
      </c>
      <c r="J46">
        <v>18</v>
      </c>
      <c r="K46">
        <v>12010</v>
      </c>
      <c r="L46">
        <v>9848.2000000000007</v>
      </c>
      <c r="M46" t="s">
        <v>40</v>
      </c>
      <c r="N46" s="1">
        <v>45843.550092592595</v>
      </c>
    </row>
    <row r="47" spans="1:14" x14ac:dyDescent="0.3">
      <c r="A47" t="s">
        <v>213</v>
      </c>
      <c r="B47" t="s">
        <v>30</v>
      </c>
      <c r="C47" t="s">
        <v>214</v>
      </c>
      <c r="D47" t="s">
        <v>86</v>
      </c>
      <c r="E47" t="s">
        <v>87</v>
      </c>
      <c r="F47" t="s">
        <v>215</v>
      </c>
      <c r="G47" t="s">
        <v>161</v>
      </c>
      <c r="H47">
        <v>177.04</v>
      </c>
      <c r="I47">
        <v>12</v>
      </c>
      <c r="J47">
        <v>5</v>
      </c>
      <c r="K47">
        <v>2124.48</v>
      </c>
      <c r="L47">
        <v>2018.26</v>
      </c>
      <c r="M47" t="s">
        <v>77</v>
      </c>
      <c r="N47" s="1">
        <v>45648.437060185184</v>
      </c>
    </row>
    <row r="48" spans="1:14" x14ac:dyDescent="0.3">
      <c r="A48" t="s">
        <v>216</v>
      </c>
      <c r="B48" t="s">
        <v>84</v>
      </c>
      <c r="C48" t="s">
        <v>217</v>
      </c>
      <c r="D48" t="s">
        <v>51</v>
      </c>
      <c r="E48" t="s">
        <v>74</v>
      </c>
      <c r="F48" t="s">
        <v>218</v>
      </c>
      <c r="H48">
        <v>11.92</v>
      </c>
      <c r="I48">
        <v>20</v>
      </c>
      <c r="J48">
        <v>20</v>
      </c>
      <c r="K48">
        <v>238.4</v>
      </c>
      <c r="L48">
        <v>190.72</v>
      </c>
      <c r="M48" t="s">
        <v>116</v>
      </c>
      <c r="N48" s="1">
        <v>45377.217951388891</v>
      </c>
    </row>
    <row r="49" spans="1:14" x14ac:dyDescent="0.3">
      <c r="A49" t="s">
        <v>219</v>
      </c>
      <c r="B49" t="s">
        <v>181</v>
      </c>
      <c r="C49" t="s">
        <v>220</v>
      </c>
      <c r="E49" t="s">
        <v>44</v>
      </c>
      <c r="F49" t="s">
        <v>221</v>
      </c>
      <c r="G49" t="s">
        <v>107</v>
      </c>
      <c r="H49">
        <v>672.01</v>
      </c>
      <c r="I49">
        <v>12</v>
      </c>
      <c r="J49">
        <v>15</v>
      </c>
      <c r="K49">
        <v>8064.12</v>
      </c>
      <c r="L49">
        <v>6854.5</v>
      </c>
      <c r="M49" t="s">
        <v>40</v>
      </c>
      <c r="N49" s="1">
        <v>45527.649085648147</v>
      </c>
    </row>
    <row r="50" spans="1:14" x14ac:dyDescent="0.3">
      <c r="A50" t="s">
        <v>222</v>
      </c>
      <c r="B50" t="s">
        <v>172</v>
      </c>
      <c r="C50" t="s">
        <v>223</v>
      </c>
      <c r="D50" t="s">
        <v>159</v>
      </c>
      <c r="E50" t="s">
        <v>224</v>
      </c>
      <c r="F50" t="s">
        <v>225</v>
      </c>
      <c r="G50" t="s">
        <v>20</v>
      </c>
      <c r="H50">
        <v>322.3</v>
      </c>
      <c r="I50">
        <v>1</v>
      </c>
      <c r="J50">
        <v>0</v>
      </c>
      <c r="K50">
        <v>322.3</v>
      </c>
      <c r="L50">
        <v>322.3</v>
      </c>
      <c r="M50" t="s">
        <v>47</v>
      </c>
      <c r="N50" s="1">
        <v>45377.651597222219</v>
      </c>
    </row>
    <row r="51" spans="1:14" x14ac:dyDescent="0.3">
      <c r="A51" t="s">
        <v>226</v>
      </c>
      <c r="B51" t="s">
        <v>55</v>
      </c>
      <c r="C51" t="s">
        <v>227</v>
      </c>
      <c r="D51" t="s">
        <v>120</v>
      </c>
      <c r="E51" t="s">
        <v>91</v>
      </c>
      <c r="F51" t="s">
        <v>228</v>
      </c>
      <c r="G51" t="s">
        <v>70</v>
      </c>
      <c r="H51">
        <v>233.91</v>
      </c>
      <c r="I51">
        <v>5</v>
      </c>
      <c r="J51">
        <v>7</v>
      </c>
      <c r="K51">
        <v>1169.55</v>
      </c>
      <c r="L51">
        <v>1087.68</v>
      </c>
      <c r="M51" t="s">
        <v>60</v>
      </c>
      <c r="N51" s="1">
        <v>45874.634328703702</v>
      </c>
    </row>
    <row r="52" spans="1:14" x14ac:dyDescent="0.3">
      <c r="A52" t="s">
        <v>229</v>
      </c>
      <c r="B52" t="s">
        <v>15</v>
      </c>
      <c r="C52" t="s">
        <v>230</v>
      </c>
      <c r="D52" t="s">
        <v>86</v>
      </c>
      <c r="E52" t="s">
        <v>91</v>
      </c>
      <c r="F52" t="s">
        <v>231</v>
      </c>
      <c r="H52">
        <v>238.26</v>
      </c>
      <c r="I52">
        <v>4</v>
      </c>
      <c r="J52">
        <v>5</v>
      </c>
      <c r="K52">
        <v>953.04</v>
      </c>
      <c r="L52">
        <v>905.39</v>
      </c>
      <c r="M52" t="s">
        <v>60</v>
      </c>
      <c r="N52" s="1">
        <v>45653.886435185188</v>
      </c>
    </row>
    <row r="53" spans="1:14" x14ac:dyDescent="0.3">
      <c r="A53" t="s">
        <v>232</v>
      </c>
      <c r="B53" t="s">
        <v>84</v>
      </c>
      <c r="C53" t="s">
        <v>233</v>
      </c>
      <c r="D53" t="s">
        <v>120</v>
      </c>
      <c r="E53" t="s">
        <v>224</v>
      </c>
      <c r="F53" t="s">
        <v>234</v>
      </c>
      <c r="G53" t="s">
        <v>102</v>
      </c>
      <c r="H53">
        <v>506.98</v>
      </c>
      <c r="I53">
        <v>5</v>
      </c>
      <c r="J53">
        <v>10</v>
      </c>
      <c r="K53">
        <v>2534.9</v>
      </c>
      <c r="L53">
        <v>2281.41</v>
      </c>
      <c r="M53" t="s">
        <v>28</v>
      </c>
      <c r="N53" s="1">
        <v>45432.90797453704</v>
      </c>
    </row>
    <row r="54" spans="1:14" x14ac:dyDescent="0.3">
      <c r="A54" t="s">
        <v>235</v>
      </c>
      <c r="B54" t="s">
        <v>23</v>
      </c>
      <c r="C54" t="s">
        <v>236</v>
      </c>
      <c r="D54" t="s">
        <v>17</v>
      </c>
      <c r="E54" t="s">
        <v>105</v>
      </c>
      <c r="F54" t="s">
        <v>237</v>
      </c>
      <c r="G54" t="s">
        <v>93</v>
      </c>
      <c r="H54">
        <v>27.66</v>
      </c>
      <c r="I54">
        <v>3</v>
      </c>
      <c r="J54">
        <v>0</v>
      </c>
      <c r="K54">
        <v>82.98</v>
      </c>
      <c r="L54">
        <v>82.98</v>
      </c>
      <c r="M54" t="s">
        <v>77</v>
      </c>
      <c r="N54" s="1">
        <v>45837.935381944444</v>
      </c>
    </row>
    <row r="55" spans="1:14" x14ac:dyDescent="0.3">
      <c r="A55" t="s">
        <v>238</v>
      </c>
      <c r="B55" t="s">
        <v>55</v>
      </c>
      <c r="C55" t="s">
        <v>239</v>
      </c>
      <c r="D55" t="s">
        <v>120</v>
      </c>
      <c r="E55" t="s">
        <v>18</v>
      </c>
      <c r="F55" t="s">
        <v>240</v>
      </c>
      <c r="G55" t="s">
        <v>102</v>
      </c>
      <c r="H55">
        <v>186.37</v>
      </c>
      <c r="I55">
        <v>1</v>
      </c>
      <c r="J55">
        <v>0</v>
      </c>
      <c r="K55">
        <v>186.37</v>
      </c>
      <c r="L55">
        <v>186.37</v>
      </c>
      <c r="M55" t="s">
        <v>40</v>
      </c>
      <c r="N55" s="1">
        <v>45389.66510416667</v>
      </c>
    </row>
    <row r="56" spans="1:14" x14ac:dyDescent="0.3">
      <c r="A56" t="s">
        <v>241</v>
      </c>
      <c r="B56" t="s">
        <v>49</v>
      </c>
      <c r="C56" t="s">
        <v>242</v>
      </c>
      <c r="D56" t="s">
        <v>80</v>
      </c>
      <c r="E56" t="s">
        <v>32</v>
      </c>
      <c r="F56" t="s">
        <v>243</v>
      </c>
      <c r="G56" t="s">
        <v>59</v>
      </c>
      <c r="H56">
        <v>2740.78</v>
      </c>
      <c r="I56">
        <v>15</v>
      </c>
      <c r="J56">
        <v>0</v>
      </c>
      <c r="K56">
        <v>41111.699999999997</v>
      </c>
      <c r="L56">
        <v>41111.699999999997</v>
      </c>
      <c r="M56" t="s">
        <v>116</v>
      </c>
      <c r="N56" s="1">
        <v>45371.875347222223</v>
      </c>
    </row>
    <row r="57" spans="1:14" x14ac:dyDescent="0.3">
      <c r="A57" t="s">
        <v>244</v>
      </c>
      <c r="B57" t="s">
        <v>15</v>
      </c>
      <c r="C57" t="s">
        <v>245</v>
      </c>
      <c r="D57" t="s">
        <v>125</v>
      </c>
      <c r="E57" t="s">
        <v>246</v>
      </c>
      <c r="F57" t="s">
        <v>247</v>
      </c>
      <c r="G57" t="s">
        <v>248</v>
      </c>
      <c r="H57">
        <v>2954.94</v>
      </c>
      <c r="I57">
        <v>6</v>
      </c>
      <c r="J57">
        <v>10</v>
      </c>
      <c r="K57">
        <v>17729.64</v>
      </c>
      <c r="L57">
        <v>15956.68</v>
      </c>
      <c r="M57" t="s">
        <v>21</v>
      </c>
      <c r="N57" s="1">
        <v>45492.966365740744</v>
      </c>
    </row>
    <row r="58" spans="1:14" x14ac:dyDescent="0.3">
      <c r="A58" t="s">
        <v>249</v>
      </c>
      <c r="B58" t="s">
        <v>84</v>
      </c>
      <c r="C58" t="s">
        <v>250</v>
      </c>
      <c r="D58" t="s">
        <v>63</v>
      </c>
      <c r="E58" t="s">
        <v>251</v>
      </c>
      <c r="F58" t="s">
        <v>252</v>
      </c>
      <c r="G58" t="s">
        <v>130</v>
      </c>
      <c r="H58">
        <v>5.2</v>
      </c>
      <c r="I58">
        <v>263</v>
      </c>
      <c r="J58">
        <v>15</v>
      </c>
      <c r="K58">
        <v>1367.6</v>
      </c>
      <c r="L58">
        <v>1162.46</v>
      </c>
      <c r="M58" t="s">
        <v>116</v>
      </c>
      <c r="N58" s="1">
        <v>45550.668356481481</v>
      </c>
    </row>
    <row r="59" spans="1:14" x14ac:dyDescent="0.3">
      <c r="A59" t="s">
        <v>253</v>
      </c>
      <c r="B59" t="s">
        <v>172</v>
      </c>
      <c r="C59" t="s">
        <v>254</v>
      </c>
      <c r="D59" t="s">
        <v>255</v>
      </c>
      <c r="E59" t="s">
        <v>177</v>
      </c>
      <c r="F59" t="s">
        <v>256</v>
      </c>
      <c r="G59" t="s">
        <v>248</v>
      </c>
      <c r="H59">
        <v>1246.8699999999999</v>
      </c>
      <c r="I59">
        <v>8</v>
      </c>
      <c r="J59">
        <v>0</v>
      </c>
      <c r="K59">
        <v>9974.9599999999991</v>
      </c>
      <c r="L59">
        <v>9974.9599999999991</v>
      </c>
      <c r="M59" t="s">
        <v>47</v>
      </c>
      <c r="N59" s="1">
        <v>45386.621354166666</v>
      </c>
    </row>
    <row r="60" spans="1:14" x14ac:dyDescent="0.3">
      <c r="A60" t="s">
        <v>257</v>
      </c>
      <c r="B60" t="s">
        <v>181</v>
      </c>
      <c r="C60" t="s">
        <v>258</v>
      </c>
      <c r="D60" t="s">
        <v>51</v>
      </c>
      <c r="E60" t="s">
        <v>74</v>
      </c>
      <c r="F60" t="s">
        <v>259</v>
      </c>
      <c r="G60" t="s">
        <v>39</v>
      </c>
      <c r="H60">
        <v>265.77</v>
      </c>
      <c r="I60">
        <v>1</v>
      </c>
      <c r="J60">
        <v>0</v>
      </c>
      <c r="K60">
        <v>265.77</v>
      </c>
      <c r="L60">
        <v>265.77</v>
      </c>
      <c r="M60" t="s">
        <v>28</v>
      </c>
      <c r="N60" s="1">
        <v>45381.427719907406</v>
      </c>
    </row>
    <row r="61" spans="1:14" x14ac:dyDescent="0.3">
      <c r="A61" t="s">
        <v>260</v>
      </c>
      <c r="B61" t="s">
        <v>118</v>
      </c>
      <c r="C61" t="s">
        <v>261</v>
      </c>
      <c r="D61" t="s">
        <v>159</v>
      </c>
      <c r="E61" t="s">
        <v>105</v>
      </c>
      <c r="F61" t="s">
        <v>262</v>
      </c>
      <c r="G61" t="s">
        <v>135</v>
      </c>
      <c r="H61">
        <v>335.75</v>
      </c>
      <c r="I61">
        <v>10</v>
      </c>
      <c r="J61">
        <v>0</v>
      </c>
      <c r="K61">
        <v>3357.5</v>
      </c>
      <c r="L61">
        <v>3357.5</v>
      </c>
      <c r="N61" s="1">
        <v>45711.336574074077</v>
      </c>
    </row>
    <row r="62" spans="1:14" x14ac:dyDescent="0.3">
      <c r="A62" t="s">
        <v>263</v>
      </c>
      <c r="B62" t="s">
        <v>55</v>
      </c>
      <c r="C62" t="s">
        <v>264</v>
      </c>
      <c r="D62" t="s">
        <v>80</v>
      </c>
      <c r="E62" t="s">
        <v>133</v>
      </c>
      <c r="G62" t="s">
        <v>248</v>
      </c>
      <c r="H62">
        <v>4252.1400000000003</v>
      </c>
      <c r="I62">
        <v>8</v>
      </c>
      <c r="J62">
        <v>0</v>
      </c>
      <c r="K62">
        <v>34017.120000000003</v>
      </c>
      <c r="L62">
        <v>34017.120000000003</v>
      </c>
      <c r="M62" t="s">
        <v>47</v>
      </c>
      <c r="N62" s="1">
        <v>45491.920659722222</v>
      </c>
    </row>
    <row r="63" spans="1:14" x14ac:dyDescent="0.3">
      <c r="A63" t="s">
        <v>265</v>
      </c>
      <c r="B63" t="s">
        <v>30</v>
      </c>
      <c r="C63" t="s">
        <v>266</v>
      </c>
      <c r="D63" t="s">
        <v>80</v>
      </c>
      <c r="E63" t="s">
        <v>105</v>
      </c>
      <c r="F63" t="s">
        <v>267</v>
      </c>
      <c r="G63" t="s">
        <v>179</v>
      </c>
      <c r="H63">
        <v>3349.18</v>
      </c>
      <c r="I63">
        <v>1</v>
      </c>
      <c r="J63">
        <v>0</v>
      </c>
      <c r="K63">
        <v>3349.18</v>
      </c>
      <c r="L63">
        <v>3349.18</v>
      </c>
      <c r="M63" t="s">
        <v>47</v>
      </c>
      <c r="N63" s="1">
        <v>45547.221076388887</v>
      </c>
    </row>
    <row r="64" spans="1:14" x14ac:dyDescent="0.3">
      <c r="A64" t="s">
        <v>268</v>
      </c>
      <c r="B64" t="s">
        <v>23</v>
      </c>
      <c r="D64" t="s">
        <v>63</v>
      </c>
      <c r="E64" t="s">
        <v>100</v>
      </c>
      <c r="F64" t="s">
        <v>269</v>
      </c>
      <c r="G64" t="s">
        <v>102</v>
      </c>
      <c r="H64">
        <v>0.98</v>
      </c>
      <c r="I64">
        <v>385</v>
      </c>
      <c r="J64">
        <v>2</v>
      </c>
      <c r="K64">
        <v>377.3</v>
      </c>
      <c r="L64">
        <v>369.75</v>
      </c>
      <c r="N64" s="1">
        <v>45751.557210648149</v>
      </c>
    </row>
    <row r="65" spans="1:14" x14ac:dyDescent="0.3">
      <c r="A65" t="s">
        <v>270</v>
      </c>
      <c r="B65" t="s">
        <v>181</v>
      </c>
      <c r="C65" t="s">
        <v>271</v>
      </c>
      <c r="D65" t="s">
        <v>17</v>
      </c>
      <c r="E65" t="s">
        <v>74</v>
      </c>
      <c r="F65" t="s">
        <v>272</v>
      </c>
      <c r="G65" t="s">
        <v>59</v>
      </c>
      <c r="H65">
        <v>581.38</v>
      </c>
      <c r="I65">
        <v>5</v>
      </c>
      <c r="J65">
        <v>0</v>
      </c>
      <c r="K65">
        <v>2906.9</v>
      </c>
      <c r="L65">
        <v>2906.9</v>
      </c>
      <c r="M65" t="s">
        <v>40</v>
      </c>
      <c r="N65" s="1">
        <v>45620.607731481483</v>
      </c>
    </row>
    <row r="66" spans="1:14" x14ac:dyDescent="0.3">
      <c r="A66" t="s">
        <v>273</v>
      </c>
      <c r="B66" t="s">
        <v>84</v>
      </c>
      <c r="C66" t="s">
        <v>274</v>
      </c>
      <c r="D66" t="s">
        <v>63</v>
      </c>
      <c r="E66" t="s">
        <v>32</v>
      </c>
      <c r="F66" t="s">
        <v>275</v>
      </c>
      <c r="G66" t="s">
        <v>130</v>
      </c>
      <c r="H66">
        <v>1.31</v>
      </c>
      <c r="I66">
        <v>322</v>
      </c>
      <c r="J66">
        <v>0</v>
      </c>
      <c r="K66">
        <v>421.82</v>
      </c>
      <c r="L66">
        <v>421.82</v>
      </c>
      <c r="M66" t="s">
        <v>116</v>
      </c>
      <c r="N66" s="1">
        <v>45376.95212962963</v>
      </c>
    </row>
    <row r="67" spans="1:14" x14ac:dyDescent="0.3">
      <c r="A67" t="s">
        <v>276</v>
      </c>
      <c r="B67" t="s">
        <v>15</v>
      </c>
      <c r="D67" t="s">
        <v>110</v>
      </c>
      <c r="E67" t="s">
        <v>277</v>
      </c>
      <c r="F67" t="s">
        <v>278</v>
      </c>
      <c r="G67" t="s">
        <v>248</v>
      </c>
      <c r="H67">
        <v>173.64</v>
      </c>
      <c r="I67">
        <v>6</v>
      </c>
      <c r="J67">
        <v>0</v>
      </c>
      <c r="K67">
        <v>1041.8399999999999</v>
      </c>
      <c r="L67">
        <v>1041.8399999999999</v>
      </c>
      <c r="M67" t="s">
        <v>28</v>
      </c>
      <c r="N67" s="1">
        <v>45614.802708333336</v>
      </c>
    </row>
    <row r="68" spans="1:14" x14ac:dyDescent="0.3">
      <c r="A68" t="s">
        <v>279</v>
      </c>
      <c r="B68" t="s">
        <v>95</v>
      </c>
      <c r="C68" t="s">
        <v>280</v>
      </c>
      <c r="D68" t="s">
        <v>63</v>
      </c>
      <c r="E68" t="s">
        <v>155</v>
      </c>
      <c r="F68" t="s">
        <v>281</v>
      </c>
      <c r="G68" t="s">
        <v>107</v>
      </c>
      <c r="H68">
        <v>4.17</v>
      </c>
      <c r="I68">
        <v>34</v>
      </c>
      <c r="J68">
        <v>15</v>
      </c>
      <c r="K68">
        <v>141.78</v>
      </c>
      <c r="L68">
        <v>120.51</v>
      </c>
      <c r="M68" t="s">
        <v>77</v>
      </c>
      <c r="N68" s="1">
        <v>45610.864895833336</v>
      </c>
    </row>
    <row r="69" spans="1:14" x14ac:dyDescent="0.3">
      <c r="A69" t="s">
        <v>282</v>
      </c>
      <c r="B69" t="s">
        <v>84</v>
      </c>
      <c r="C69" t="s">
        <v>283</v>
      </c>
      <c r="D69" t="s">
        <v>80</v>
      </c>
      <c r="E69" t="s">
        <v>74</v>
      </c>
      <c r="F69" t="s">
        <v>284</v>
      </c>
      <c r="G69" t="s">
        <v>27</v>
      </c>
      <c r="H69">
        <v>3776.89</v>
      </c>
      <c r="I69">
        <v>100</v>
      </c>
      <c r="J69">
        <v>20</v>
      </c>
      <c r="K69">
        <v>377689</v>
      </c>
      <c r="L69">
        <v>302151.2</v>
      </c>
      <c r="M69" t="s">
        <v>47</v>
      </c>
      <c r="N69" s="1">
        <v>45813.643020833333</v>
      </c>
    </row>
    <row r="70" spans="1:14" x14ac:dyDescent="0.3">
      <c r="A70" t="s">
        <v>285</v>
      </c>
      <c r="B70" t="s">
        <v>72</v>
      </c>
      <c r="C70" t="s">
        <v>286</v>
      </c>
      <c r="D70" t="s">
        <v>25</v>
      </c>
      <c r="E70" t="s">
        <v>74</v>
      </c>
      <c r="F70" t="s">
        <v>287</v>
      </c>
      <c r="G70" t="s">
        <v>179</v>
      </c>
      <c r="H70">
        <v>114.69</v>
      </c>
      <c r="I70">
        <v>3</v>
      </c>
      <c r="J70">
        <v>3</v>
      </c>
      <c r="K70">
        <v>344.07</v>
      </c>
      <c r="L70">
        <v>333.75</v>
      </c>
      <c r="M70" t="s">
        <v>28</v>
      </c>
      <c r="N70" s="1">
        <v>45385.414143518516</v>
      </c>
    </row>
    <row r="71" spans="1:14" x14ac:dyDescent="0.3">
      <c r="A71" t="s">
        <v>288</v>
      </c>
      <c r="B71" t="s">
        <v>30</v>
      </c>
      <c r="C71" t="s">
        <v>289</v>
      </c>
      <c r="D71" t="s">
        <v>25</v>
      </c>
      <c r="E71" t="s">
        <v>246</v>
      </c>
      <c r="F71" t="s">
        <v>290</v>
      </c>
      <c r="G71" t="s">
        <v>46</v>
      </c>
      <c r="H71">
        <v>115.81</v>
      </c>
      <c r="I71">
        <v>1</v>
      </c>
      <c r="J71">
        <v>0</v>
      </c>
      <c r="K71">
        <v>115.81</v>
      </c>
      <c r="L71">
        <v>115.81</v>
      </c>
      <c r="M71" t="s">
        <v>60</v>
      </c>
      <c r="N71" s="1">
        <v>45406.091134259259</v>
      </c>
    </row>
    <row r="72" spans="1:14" x14ac:dyDescent="0.3">
      <c r="A72" t="s">
        <v>291</v>
      </c>
      <c r="B72" t="s">
        <v>172</v>
      </c>
      <c r="C72" t="s">
        <v>292</v>
      </c>
      <c r="D72" t="s">
        <v>120</v>
      </c>
      <c r="E72" t="s">
        <v>133</v>
      </c>
      <c r="F72" t="s">
        <v>293</v>
      </c>
      <c r="G72" t="s">
        <v>27</v>
      </c>
      <c r="H72">
        <v>314.93</v>
      </c>
      <c r="I72">
        <v>15</v>
      </c>
      <c r="J72">
        <v>0</v>
      </c>
      <c r="K72">
        <v>4723.95</v>
      </c>
      <c r="L72">
        <v>4723.95</v>
      </c>
      <c r="M72" t="s">
        <v>60</v>
      </c>
      <c r="N72" s="1">
        <v>45855.4062962963</v>
      </c>
    </row>
    <row r="73" spans="1:14" x14ac:dyDescent="0.3">
      <c r="A73" t="s">
        <v>294</v>
      </c>
      <c r="B73" t="s">
        <v>181</v>
      </c>
      <c r="C73" t="s">
        <v>295</v>
      </c>
      <c r="D73" t="s">
        <v>25</v>
      </c>
      <c r="E73" t="s">
        <v>44</v>
      </c>
      <c r="F73" t="s">
        <v>296</v>
      </c>
      <c r="G73" t="s">
        <v>82</v>
      </c>
      <c r="H73">
        <v>62.33</v>
      </c>
      <c r="I73">
        <v>25</v>
      </c>
      <c r="J73">
        <v>0</v>
      </c>
      <c r="K73">
        <v>1558.25</v>
      </c>
      <c r="L73">
        <v>1558.25</v>
      </c>
      <c r="M73" t="s">
        <v>40</v>
      </c>
      <c r="N73" s="1">
        <v>45733.907465277778</v>
      </c>
    </row>
    <row r="74" spans="1:14" x14ac:dyDescent="0.3">
      <c r="A74" t="s">
        <v>297</v>
      </c>
      <c r="B74" t="s">
        <v>118</v>
      </c>
      <c r="C74" t="s">
        <v>298</v>
      </c>
      <c r="E74" t="s">
        <v>121</v>
      </c>
      <c r="F74" t="s">
        <v>299</v>
      </c>
      <c r="G74" t="s">
        <v>76</v>
      </c>
      <c r="H74">
        <v>137.55000000000001</v>
      </c>
      <c r="I74">
        <v>30</v>
      </c>
      <c r="J74">
        <v>15</v>
      </c>
      <c r="K74">
        <v>4126.5</v>
      </c>
      <c r="L74">
        <v>3507.53</v>
      </c>
      <c r="N74" s="1">
        <v>45522.599004629628</v>
      </c>
    </row>
    <row r="75" spans="1:14" x14ac:dyDescent="0.3">
      <c r="A75" t="s">
        <v>300</v>
      </c>
      <c r="B75" t="s">
        <v>118</v>
      </c>
      <c r="C75" t="s">
        <v>301</v>
      </c>
      <c r="E75" t="s">
        <v>277</v>
      </c>
      <c r="F75" t="s">
        <v>302</v>
      </c>
      <c r="G75" t="s">
        <v>27</v>
      </c>
      <c r="H75">
        <v>1099.44</v>
      </c>
      <c r="I75">
        <v>5</v>
      </c>
      <c r="J75">
        <v>10</v>
      </c>
      <c r="K75">
        <v>5497.2</v>
      </c>
      <c r="L75">
        <v>4947.4799999999996</v>
      </c>
      <c r="M75" t="s">
        <v>40</v>
      </c>
      <c r="N75" s="1">
        <v>45422.631562499999</v>
      </c>
    </row>
    <row r="76" spans="1:14" x14ac:dyDescent="0.3">
      <c r="A76" t="s">
        <v>303</v>
      </c>
      <c r="B76" t="s">
        <v>118</v>
      </c>
      <c r="C76" t="s">
        <v>304</v>
      </c>
      <c r="D76" t="s">
        <v>110</v>
      </c>
      <c r="E76" t="s">
        <v>18</v>
      </c>
      <c r="F76" t="s">
        <v>305</v>
      </c>
      <c r="G76" t="s">
        <v>53</v>
      </c>
      <c r="H76">
        <v>285.74</v>
      </c>
      <c r="I76">
        <v>6</v>
      </c>
      <c r="J76">
        <v>3</v>
      </c>
      <c r="K76">
        <v>1714.44</v>
      </c>
      <c r="L76">
        <v>1663.01</v>
      </c>
      <c r="N76" s="1">
        <v>45706.967893518522</v>
      </c>
    </row>
    <row r="77" spans="1:14" x14ac:dyDescent="0.3">
      <c r="A77" t="s">
        <v>306</v>
      </c>
      <c r="B77" t="s">
        <v>49</v>
      </c>
      <c r="C77" t="s">
        <v>307</v>
      </c>
      <c r="D77" t="s">
        <v>110</v>
      </c>
      <c r="E77" t="s">
        <v>246</v>
      </c>
      <c r="F77" t="s">
        <v>308</v>
      </c>
      <c r="G77" t="s">
        <v>53</v>
      </c>
      <c r="H77">
        <v>185.95</v>
      </c>
      <c r="I77">
        <v>3</v>
      </c>
      <c r="J77">
        <v>5</v>
      </c>
      <c r="K77">
        <v>557.85</v>
      </c>
      <c r="L77">
        <v>529.96</v>
      </c>
      <c r="M77" t="s">
        <v>47</v>
      </c>
      <c r="N77" s="1">
        <v>45830.475787037038</v>
      </c>
    </row>
    <row r="78" spans="1:14" x14ac:dyDescent="0.3">
      <c r="A78" t="s">
        <v>309</v>
      </c>
      <c r="B78" t="s">
        <v>84</v>
      </c>
      <c r="C78" t="s">
        <v>310</v>
      </c>
      <c r="D78" t="s">
        <v>159</v>
      </c>
      <c r="E78" t="s">
        <v>87</v>
      </c>
      <c r="F78" t="s">
        <v>311</v>
      </c>
      <c r="G78" t="s">
        <v>184</v>
      </c>
      <c r="H78">
        <v>475.25</v>
      </c>
      <c r="I78">
        <v>8</v>
      </c>
      <c r="J78">
        <v>0</v>
      </c>
      <c r="K78">
        <v>3802</v>
      </c>
      <c r="L78">
        <v>3802</v>
      </c>
      <c r="M78" t="s">
        <v>47</v>
      </c>
      <c r="N78" s="1">
        <v>45421.115358796298</v>
      </c>
    </row>
    <row r="79" spans="1:14" x14ac:dyDescent="0.3">
      <c r="A79" t="s">
        <v>312</v>
      </c>
      <c r="B79" t="s">
        <v>49</v>
      </c>
      <c r="C79" t="s">
        <v>313</v>
      </c>
      <c r="D79" t="s">
        <v>17</v>
      </c>
      <c r="E79" t="s">
        <v>18</v>
      </c>
      <c r="F79" t="s">
        <v>314</v>
      </c>
      <c r="G79" t="s">
        <v>46</v>
      </c>
      <c r="H79">
        <v>40.72</v>
      </c>
      <c r="I79">
        <v>1</v>
      </c>
      <c r="J79">
        <v>0</v>
      </c>
      <c r="K79">
        <v>40.72</v>
      </c>
      <c r="L79">
        <v>40.72</v>
      </c>
      <c r="M79" t="s">
        <v>60</v>
      </c>
      <c r="N79" s="1">
        <v>45673.048020833332</v>
      </c>
    </row>
    <row r="80" spans="1:14" x14ac:dyDescent="0.3">
      <c r="A80" t="s">
        <v>315</v>
      </c>
      <c r="B80" t="s">
        <v>72</v>
      </c>
      <c r="C80" t="s">
        <v>316</v>
      </c>
      <c r="D80" t="s">
        <v>110</v>
      </c>
      <c r="E80" t="s">
        <v>57</v>
      </c>
      <c r="F80" t="s">
        <v>317</v>
      </c>
      <c r="G80" t="s">
        <v>53</v>
      </c>
      <c r="H80">
        <v>256.72000000000003</v>
      </c>
      <c r="I80">
        <v>30</v>
      </c>
      <c r="J80">
        <v>0</v>
      </c>
      <c r="K80">
        <v>7701.6</v>
      </c>
      <c r="L80">
        <v>7701.6</v>
      </c>
      <c r="M80" t="s">
        <v>21</v>
      </c>
      <c r="N80" s="1">
        <v>45604.222418981481</v>
      </c>
    </row>
    <row r="81" spans="1:14" x14ac:dyDescent="0.3">
      <c r="A81" t="s">
        <v>318</v>
      </c>
      <c r="B81" t="s">
        <v>181</v>
      </c>
      <c r="C81" t="s">
        <v>319</v>
      </c>
      <c r="D81" t="s">
        <v>159</v>
      </c>
      <c r="E81" t="s">
        <v>111</v>
      </c>
      <c r="F81" t="s">
        <v>320</v>
      </c>
      <c r="G81" t="s">
        <v>70</v>
      </c>
      <c r="H81">
        <v>376.12</v>
      </c>
      <c r="I81">
        <v>10</v>
      </c>
      <c r="J81">
        <v>10</v>
      </c>
      <c r="K81">
        <v>3761.2</v>
      </c>
      <c r="L81">
        <v>3385.08</v>
      </c>
      <c r="M81" t="s">
        <v>60</v>
      </c>
      <c r="N81" s="1">
        <v>45546.57304398148</v>
      </c>
    </row>
    <row r="82" spans="1:14" x14ac:dyDescent="0.3">
      <c r="A82" t="s">
        <v>321</v>
      </c>
      <c r="B82" t="s">
        <v>84</v>
      </c>
      <c r="C82" t="s">
        <v>322</v>
      </c>
      <c r="D82" t="s">
        <v>25</v>
      </c>
      <c r="E82" t="s">
        <v>32</v>
      </c>
      <c r="F82" t="s">
        <v>323</v>
      </c>
      <c r="G82" t="s">
        <v>102</v>
      </c>
      <c r="H82">
        <v>75.36</v>
      </c>
      <c r="I82">
        <v>12</v>
      </c>
      <c r="J82">
        <v>5</v>
      </c>
      <c r="K82">
        <v>904.32</v>
      </c>
      <c r="L82">
        <v>859.1</v>
      </c>
      <c r="M82" t="s">
        <v>116</v>
      </c>
      <c r="N82" s="1">
        <v>45581.214537037034</v>
      </c>
    </row>
    <row r="83" spans="1:14" x14ac:dyDescent="0.3">
      <c r="A83" t="s">
        <v>324</v>
      </c>
      <c r="B83" t="s">
        <v>181</v>
      </c>
      <c r="C83" t="s">
        <v>325</v>
      </c>
      <c r="D83" t="s">
        <v>25</v>
      </c>
      <c r="E83" t="s">
        <v>32</v>
      </c>
      <c r="F83" t="s">
        <v>326</v>
      </c>
      <c r="G83" t="s">
        <v>82</v>
      </c>
      <c r="H83">
        <v>113.34</v>
      </c>
      <c r="I83">
        <v>20</v>
      </c>
      <c r="J83">
        <v>0</v>
      </c>
      <c r="K83">
        <v>2266.8000000000002</v>
      </c>
      <c r="L83">
        <v>2266.8000000000002</v>
      </c>
      <c r="M83" t="s">
        <v>60</v>
      </c>
      <c r="N83" s="1">
        <v>45800.461412037039</v>
      </c>
    </row>
    <row r="84" spans="1:14" x14ac:dyDescent="0.3">
      <c r="A84" t="s">
        <v>327</v>
      </c>
      <c r="B84" t="s">
        <v>95</v>
      </c>
      <c r="C84" t="s">
        <v>328</v>
      </c>
      <c r="D84" t="s">
        <v>125</v>
      </c>
      <c r="E84" t="s">
        <v>251</v>
      </c>
      <c r="F84" t="s">
        <v>329</v>
      </c>
      <c r="G84" t="s">
        <v>82</v>
      </c>
      <c r="H84">
        <v>1478.36</v>
      </c>
      <c r="I84">
        <v>2</v>
      </c>
      <c r="J84">
        <v>5</v>
      </c>
      <c r="K84">
        <v>2956.72</v>
      </c>
      <c r="L84">
        <v>2808.88</v>
      </c>
      <c r="M84" t="s">
        <v>60</v>
      </c>
      <c r="N84" s="1">
        <v>45424.456469907411</v>
      </c>
    </row>
    <row r="85" spans="1:14" x14ac:dyDescent="0.3">
      <c r="A85" t="s">
        <v>330</v>
      </c>
      <c r="B85" t="s">
        <v>49</v>
      </c>
      <c r="C85" t="s">
        <v>331</v>
      </c>
      <c r="D85" t="s">
        <v>25</v>
      </c>
      <c r="E85" t="s">
        <v>111</v>
      </c>
      <c r="F85" t="s">
        <v>332</v>
      </c>
      <c r="G85" t="s">
        <v>82</v>
      </c>
      <c r="H85">
        <v>139.53</v>
      </c>
      <c r="I85">
        <v>15</v>
      </c>
      <c r="J85">
        <v>17</v>
      </c>
      <c r="K85">
        <v>2092.9499999999998</v>
      </c>
      <c r="L85">
        <v>1737.15</v>
      </c>
      <c r="N85" s="1">
        <v>45764.035914351851</v>
      </c>
    </row>
    <row r="86" spans="1:14" x14ac:dyDescent="0.3">
      <c r="A86" t="s">
        <v>333</v>
      </c>
      <c r="B86" t="s">
        <v>15</v>
      </c>
      <c r="C86" t="s">
        <v>334</v>
      </c>
      <c r="D86" t="s">
        <v>67</v>
      </c>
      <c r="E86" t="s">
        <v>224</v>
      </c>
      <c r="F86" t="s">
        <v>335</v>
      </c>
      <c r="G86" t="s">
        <v>82</v>
      </c>
      <c r="H86">
        <v>213.92</v>
      </c>
      <c r="I86">
        <v>25</v>
      </c>
      <c r="J86">
        <v>10</v>
      </c>
      <c r="K86">
        <v>5348</v>
      </c>
      <c r="L86">
        <v>4813.2</v>
      </c>
      <c r="M86" t="s">
        <v>28</v>
      </c>
      <c r="N86" s="1">
        <v>45416.700995370367</v>
      </c>
    </row>
    <row r="87" spans="1:14" x14ac:dyDescent="0.3">
      <c r="A87" t="s">
        <v>336</v>
      </c>
      <c r="B87" t="s">
        <v>23</v>
      </c>
      <c r="C87" t="s">
        <v>337</v>
      </c>
      <c r="D87" t="s">
        <v>120</v>
      </c>
      <c r="F87" t="s">
        <v>338</v>
      </c>
      <c r="G87" t="s">
        <v>179</v>
      </c>
      <c r="H87">
        <v>554.03</v>
      </c>
      <c r="I87">
        <v>6</v>
      </c>
      <c r="J87">
        <v>0</v>
      </c>
      <c r="K87">
        <v>3324.18</v>
      </c>
      <c r="L87">
        <v>3324.18</v>
      </c>
      <c r="M87" t="s">
        <v>77</v>
      </c>
      <c r="N87" s="1">
        <v>45633.402280092596</v>
      </c>
    </row>
    <row r="88" spans="1:14" x14ac:dyDescent="0.3">
      <c r="A88" t="s">
        <v>339</v>
      </c>
      <c r="B88" t="s">
        <v>49</v>
      </c>
      <c r="C88" t="s">
        <v>340</v>
      </c>
      <c r="D88" t="s">
        <v>17</v>
      </c>
      <c r="E88" t="s">
        <v>74</v>
      </c>
      <c r="F88" t="s">
        <v>341</v>
      </c>
      <c r="G88" t="s">
        <v>248</v>
      </c>
      <c r="H88">
        <v>264.24</v>
      </c>
      <c r="I88">
        <v>40</v>
      </c>
      <c r="J88">
        <v>10</v>
      </c>
      <c r="K88">
        <v>10569.6</v>
      </c>
      <c r="L88">
        <v>9512.64</v>
      </c>
      <c r="M88" t="s">
        <v>28</v>
      </c>
      <c r="N88" s="1">
        <v>45749.082870370374</v>
      </c>
    </row>
    <row r="89" spans="1:14" x14ac:dyDescent="0.3">
      <c r="A89" t="s">
        <v>342</v>
      </c>
      <c r="B89" t="s">
        <v>72</v>
      </c>
      <c r="C89" t="s">
        <v>343</v>
      </c>
      <c r="D89" t="s">
        <v>125</v>
      </c>
      <c r="E89" t="s">
        <v>18</v>
      </c>
      <c r="F89" t="s">
        <v>344</v>
      </c>
      <c r="G89" t="s">
        <v>107</v>
      </c>
      <c r="H89">
        <v>601.72</v>
      </c>
      <c r="I89">
        <v>12</v>
      </c>
      <c r="J89">
        <v>7</v>
      </c>
      <c r="K89">
        <v>7220.64</v>
      </c>
      <c r="L89">
        <v>6715.2</v>
      </c>
      <c r="M89" t="s">
        <v>21</v>
      </c>
      <c r="N89" s="1">
        <v>45522.079791666663</v>
      </c>
    </row>
    <row r="90" spans="1:14" x14ac:dyDescent="0.3">
      <c r="A90" t="s">
        <v>345</v>
      </c>
      <c r="B90" t="s">
        <v>15</v>
      </c>
      <c r="C90" t="s">
        <v>346</v>
      </c>
      <c r="D90" t="s">
        <v>125</v>
      </c>
      <c r="F90" t="s">
        <v>347</v>
      </c>
      <c r="G90" t="s">
        <v>135</v>
      </c>
      <c r="H90">
        <v>1393.18</v>
      </c>
      <c r="I90">
        <v>100</v>
      </c>
      <c r="J90">
        <v>0</v>
      </c>
      <c r="K90">
        <v>139318</v>
      </c>
      <c r="L90">
        <v>139318</v>
      </c>
      <c r="M90" t="s">
        <v>21</v>
      </c>
      <c r="N90" s="1">
        <v>45485.013009259259</v>
      </c>
    </row>
    <row r="91" spans="1:14" x14ac:dyDescent="0.3">
      <c r="A91" t="s">
        <v>348</v>
      </c>
      <c r="B91" t="s">
        <v>15</v>
      </c>
      <c r="C91" t="s">
        <v>349</v>
      </c>
      <c r="D91" t="s">
        <v>67</v>
      </c>
      <c r="E91" t="s">
        <v>91</v>
      </c>
      <c r="F91" t="s">
        <v>350</v>
      </c>
      <c r="G91" t="s">
        <v>161</v>
      </c>
      <c r="H91">
        <v>492.29</v>
      </c>
      <c r="I91">
        <v>25</v>
      </c>
      <c r="J91">
        <v>3</v>
      </c>
      <c r="K91">
        <v>12307.25</v>
      </c>
      <c r="L91">
        <v>11938.03</v>
      </c>
      <c r="M91" t="s">
        <v>40</v>
      </c>
      <c r="N91" s="1">
        <v>45526.570787037039</v>
      </c>
    </row>
    <row r="92" spans="1:14" x14ac:dyDescent="0.3">
      <c r="A92" t="s">
        <v>351</v>
      </c>
      <c r="B92" t="s">
        <v>84</v>
      </c>
      <c r="C92" t="s">
        <v>352</v>
      </c>
      <c r="D92" t="s">
        <v>43</v>
      </c>
      <c r="E92" t="s">
        <v>87</v>
      </c>
      <c r="F92" t="s">
        <v>353</v>
      </c>
      <c r="G92" t="s">
        <v>76</v>
      </c>
      <c r="H92">
        <v>204.89</v>
      </c>
      <c r="I92">
        <v>6</v>
      </c>
      <c r="J92">
        <v>10</v>
      </c>
      <c r="K92">
        <v>1229.3399999999999</v>
      </c>
      <c r="L92">
        <v>1106.4100000000001</v>
      </c>
      <c r="M92" t="s">
        <v>77</v>
      </c>
      <c r="N92" s="1">
        <v>45366.413842592592</v>
      </c>
    </row>
    <row r="93" spans="1:14" x14ac:dyDescent="0.3">
      <c r="A93" t="s">
        <v>354</v>
      </c>
      <c r="B93" t="s">
        <v>118</v>
      </c>
      <c r="C93" t="s">
        <v>355</v>
      </c>
      <c r="D93" t="s">
        <v>120</v>
      </c>
      <c r="E93" t="s">
        <v>177</v>
      </c>
      <c r="F93" t="s">
        <v>356</v>
      </c>
      <c r="G93" t="s">
        <v>179</v>
      </c>
      <c r="H93">
        <v>72.36</v>
      </c>
      <c r="I93">
        <v>4</v>
      </c>
      <c r="J93">
        <v>5</v>
      </c>
      <c r="K93">
        <v>289.44</v>
      </c>
      <c r="L93">
        <v>274.97000000000003</v>
      </c>
      <c r="M93" t="s">
        <v>40</v>
      </c>
      <c r="N93" s="1">
        <v>45352.2344212963</v>
      </c>
    </row>
    <row r="94" spans="1:14" x14ac:dyDescent="0.3">
      <c r="A94" t="s">
        <v>357</v>
      </c>
      <c r="B94" t="s">
        <v>15</v>
      </c>
      <c r="C94" t="s">
        <v>358</v>
      </c>
      <c r="D94" t="s">
        <v>255</v>
      </c>
      <c r="E94" t="s">
        <v>18</v>
      </c>
      <c r="F94" t="s">
        <v>359</v>
      </c>
      <c r="H94">
        <v>2589.16</v>
      </c>
      <c r="I94">
        <v>25</v>
      </c>
      <c r="J94">
        <v>15</v>
      </c>
      <c r="K94">
        <v>64729</v>
      </c>
      <c r="L94">
        <v>55019.65</v>
      </c>
      <c r="M94" t="s">
        <v>28</v>
      </c>
      <c r="N94" s="1">
        <v>45457.147673611114</v>
      </c>
    </row>
    <row r="95" spans="1:14" x14ac:dyDescent="0.3">
      <c r="A95" t="s">
        <v>360</v>
      </c>
      <c r="B95" t="s">
        <v>172</v>
      </c>
      <c r="C95" t="s">
        <v>361</v>
      </c>
      <c r="D95" t="s">
        <v>125</v>
      </c>
      <c r="E95" t="s">
        <v>224</v>
      </c>
      <c r="F95" t="s">
        <v>362</v>
      </c>
      <c r="G95" t="s">
        <v>46</v>
      </c>
      <c r="H95">
        <v>1179.57</v>
      </c>
      <c r="I95">
        <v>10</v>
      </c>
      <c r="J95">
        <v>0</v>
      </c>
      <c r="K95">
        <v>11795.7</v>
      </c>
      <c r="L95">
        <v>11795.7</v>
      </c>
      <c r="M95" t="s">
        <v>60</v>
      </c>
      <c r="N95" s="1">
        <v>45462.454872685186</v>
      </c>
    </row>
    <row r="96" spans="1:14" x14ac:dyDescent="0.3">
      <c r="A96" t="s">
        <v>363</v>
      </c>
      <c r="B96" t="s">
        <v>181</v>
      </c>
      <c r="C96" t="s">
        <v>364</v>
      </c>
      <c r="D96" t="s">
        <v>255</v>
      </c>
      <c r="E96" t="s">
        <v>251</v>
      </c>
      <c r="F96" t="s">
        <v>365</v>
      </c>
      <c r="G96" t="s">
        <v>20</v>
      </c>
      <c r="H96">
        <v>1504.96</v>
      </c>
      <c r="I96">
        <v>3</v>
      </c>
      <c r="J96">
        <v>3</v>
      </c>
      <c r="K96">
        <v>4514.88</v>
      </c>
      <c r="L96">
        <v>4379.43</v>
      </c>
      <c r="M96" t="s">
        <v>28</v>
      </c>
      <c r="N96" s="1">
        <v>45594.81177083333</v>
      </c>
    </row>
    <row r="97" spans="1:14" x14ac:dyDescent="0.3">
      <c r="A97" t="s">
        <v>366</v>
      </c>
      <c r="B97" t="s">
        <v>181</v>
      </c>
      <c r="C97" t="s">
        <v>367</v>
      </c>
      <c r="D97" t="s">
        <v>51</v>
      </c>
      <c r="E97" t="s">
        <v>32</v>
      </c>
      <c r="F97" t="s">
        <v>368</v>
      </c>
      <c r="G97" t="s">
        <v>130</v>
      </c>
      <c r="H97">
        <v>574.04999999999995</v>
      </c>
      <c r="I97">
        <v>40</v>
      </c>
      <c r="J97">
        <v>15</v>
      </c>
      <c r="K97">
        <v>22962</v>
      </c>
      <c r="L97">
        <v>19517.7</v>
      </c>
      <c r="M97" t="s">
        <v>77</v>
      </c>
      <c r="N97" s="1">
        <v>45843.574664351851</v>
      </c>
    </row>
    <row r="98" spans="1:14" x14ac:dyDescent="0.3">
      <c r="A98" t="s">
        <v>369</v>
      </c>
      <c r="C98" t="s">
        <v>370</v>
      </c>
      <c r="D98" t="s">
        <v>43</v>
      </c>
      <c r="E98" t="s">
        <v>44</v>
      </c>
      <c r="F98" t="s">
        <v>371</v>
      </c>
      <c r="G98" t="s">
        <v>107</v>
      </c>
      <c r="H98">
        <v>571.78</v>
      </c>
      <c r="I98">
        <v>20</v>
      </c>
      <c r="J98">
        <v>0</v>
      </c>
      <c r="K98">
        <v>11435.6</v>
      </c>
      <c r="L98">
        <v>11435.6</v>
      </c>
      <c r="M98" t="s">
        <v>40</v>
      </c>
      <c r="N98" s="1">
        <v>45832.889178240737</v>
      </c>
    </row>
    <row r="99" spans="1:14" x14ac:dyDescent="0.3">
      <c r="A99" t="s">
        <v>372</v>
      </c>
      <c r="B99" t="s">
        <v>181</v>
      </c>
      <c r="C99" t="s">
        <v>373</v>
      </c>
      <c r="D99" t="s">
        <v>159</v>
      </c>
      <c r="E99" t="s">
        <v>121</v>
      </c>
      <c r="F99" t="s">
        <v>374</v>
      </c>
      <c r="G99" t="s">
        <v>59</v>
      </c>
      <c r="H99">
        <v>419.9</v>
      </c>
      <c r="I99">
        <v>15</v>
      </c>
      <c r="J99">
        <v>10</v>
      </c>
      <c r="K99">
        <v>6298.5</v>
      </c>
      <c r="L99">
        <v>5668.65</v>
      </c>
      <c r="M99" t="s">
        <v>40</v>
      </c>
      <c r="N99" s="1">
        <v>45828.344143518516</v>
      </c>
    </row>
    <row r="100" spans="1:14" x14ac:dyDescent="0.3">
      <c r="A100" t="s">
        <v>375</v>
      </c>
      <c r="B100" t="s">
        <v>172</v>
      </c>
      <c r="C100" t="s">
        <v>376</v>
      </c>
      <c r="D100" t="s">
        <v>43</v>
      </c>
      <c r="E100" t="s">
        <v>251</v>
      </c>
      <c r="F100" t="s">
        <v>377</v>
      </c>
      <c r="G100" t="s">
        <v>184</v>
      </c>
      <c r="H100">
        <v>1006.75</v>
      </c>
      <c r="I100">
        <v>30</v>
      </c>
      <c r="J100">
        <v>10</v>
      </c>
      <c r="K100">
        <v>30202.5</v>
      </c>
      <c r="L100">
        <v>27182.25</v>
      </c>
      <c r="M100" t="s">
        <v>77</v>
      </c>
      <c r="N100" s="1">
        <v>45856.575798611113</v>
      </c>
    </row>
    <row r="101" spans="1:14" x14ac:dyDescent="0.3">
      <c r="A101" t="s">
        <v>378</v>
      </c>
      <c r="B101" t="s">
        <v>118</v>
      </c>
      <c r="C101" t="s">
        <v>379</v>
      </c>
      <c r="D101" t="s">
        <v>80</v>
      </c>
      <c r="E101" t="s">
        <v>100</v>
      </c>
      <c r="F101" t="s">
        <v>380</v>
      </c>
      <c r="G101" t="s">
        <v>70</v>
      </c>
      <c r="H101">
        <v>4057.16</v>
      </c>
      <c r="I101">
        <v>8</v>
      </c>
      <c r="J101">
        <v>0</v>
      </c>
      <c r="K101">
        <v>32457.279999999999</v>
      </c>
      <c r="L101">
        <v>32457.279999999999</v>
      </c>
      <c r="M101" t="s">
        <v>21</v>
      </c>
      <c r="N101" s="1">
        <v>45507.206689814811</v>
      </c>
    </row>
    <row r="102" spans="1:14" x14ac:dyDescent="0.3">
      <c r="A102" t="s">
        <v>381</v>
      </c>
      <c r="B102" t="s">
        <v>72</v>
      </c>
      <c r="C102" t="s">
        <v>382</v>
      </c>
      <c r="D102" t="s">
        <v>67</v>
      </c>
      <c r="E102" t="s">
        <v>246</v>
      </c>
      <c r="F102" t="s">
        <v>383</v>
      </c>
      <c r="G102" t="s">
        <v>82</v>
      </c>
      <c r="H102">
        <v>456.18</v>
      </c>
      <c r="I102">
        <v>60</v>
      </c>
      <c r="J102">
        <v>20</v>
      </c>
      <c r="K102">
        <v>27370.799999999999</v>
      </c>
      <c r="L102">
        <v>21896.639999999999</v>
      </c>
      <c r="M102" t="s">
        <v>47</v>
      </c>
      <c r="N102" s="1">
        <v>45374.369502314818</v>
      </c>
    </row>
    <row r="103" spans="1:14" x14ac:dyDescent="0.3">
      <c r="A103" t="s">
        <v>384</v>
      </c>
      <c r="B103" t="s">
        <v>84</v>
      </c>
      <c r="C103" t="s">
        <v>385</v>
      </c>
      <c r="D103" t="s">
        <v>110</v>
      </c>
      <c r="E103" t="s">
        <v>251</v>
      </c>
      <c r="F103" t="s">
        <v>386</v>
      </c>
      <c r="G103" t="s">
        <v>46</v>
      </c>
      <c r="H103">
        <v>161.69999999999999</v>
      </c>
      <c r="I103">
        <v>15</v>
      </c>
      <c r="J103">
        <v>10</v>
      </c>
      <c r="K103">
        <v>2425.5</v>
      </c>
      <c r="L103">
        <v>2182.9499999999998</v>
      </c>
      <c r="M103" t="s">
        <v>77</v>
      </c>
      <c r="N103" s="1">
        <v>45844.702106481483</v>
      </c>
    </row>
    <row r="104" spans="1:14" x14ac:dyDescent="0.3">
      <c r="A104" t="s">
        <v>387</v>
      </c>
      <c r="B104" t="s">
        <v>30</v>
      </c>
      <c r="C104" t="s">
        <v>388</v>
      </c>
      <c r="D104" t="s">
        <v>36</v>
      </c>
      <c r="E104" t="s">
        <v>277</v>
      </c>
      <c r="F104" t="s">
        <v>389</v>
      </c>
      <c r="G104" t="s">
        <v>53</v>
      </c>
      <c r="H104">
        <v>1059.75</v>
      </c>
      <c r="I104">
        <v>2</v>
      </c>
      <c r="J104">
        <v>0</v>
      </c>
      <c r="K104">
        <v>2119.5</v>
      </c>
      <c r="L104">
        <v>2119.5</v>
      </c>
      <c r="M104" t="s">
        <v>28</v>
      </c>
      <c r="N104" s="1">
        <v>45872.653344907405</v>
      </c>
    </row>
    <row r="105" spans="1:14" x14ac:dyDescent="0.3">
      <c r="A105" t="s">
        <v>390</v>
      </c>
      <c r="B105" t="s">
        <v>118</v>
      </c>
      <c r="C105" t="s">
        <v>391</v>
      </c>
      <c r="D105" t="s">
        <v>120</v>
      </c>
      <c r="E105" t="s">
        <v>277</v>
      </c>
      <c r="F105" t="s">
        <v>392</v>
      </c>
      <c r="G105" t="s">
        <v>20</v>
      </c>
      <c r="H105">
        <v>167.73</v>
      </c>
      <c r="I105">
        <v>25</v>
      </c>
      <c r="J105">
        <v>20</v>
      </c>
      <c r="K105">
        <v>4193.25</v>
      </c>
      <c r="L105">
        <v>3354.6</v>
      </c>
      <c r="M105" t="s">
        <v>21</v>
      </c>
      <c r="N105" s="1">
        <v>45827.396180555559</v>
      </c>
    </row>
    <row r="106" spans="1:14" x14ac:dyDescent="0.3">
      <c r="A106" t="s">
        <v>393</v>
      </c>
      <c r="B106" t="s">
        <v>23</v>
      </c>
      <c r="C106" t="s">
        <v>394</v>
      </c>
      <c r="D106" t="s">
        <v>51</v>
      </c>
      <c r="E106" t="s">
        <v>133</v>
      </c>
      <c r="F106" t="s">
        <v>395</v>
      </c>
      <c r="G106" t="s">
        <v>76</v>
      </c>
      <c r="H106">
        <v>479.01</v>
      </c>
      <c r="I106">
        <v>1</v>
      </c>
      <c r="J106">
        <v>5</v>
      </c>
      <c r="K106">
        <v>479.01</v>
      </c>
      <c r="L106">
        <v>455.06</v>
      </c>
      <c r="M106" t="s">
        <v>40</v>
      </c>
      <c r="N106" s="1">
        <v>45799.187627314815</v>
      </c>
    </row>
    <row r="107" spans="1:14" x14ac:dyDescent="0.3">
      <c r="A107" t="s">
        <v>396</v>
      </c>
      <c r="B107" t="s">
        <v>172</v>
      </c>
      <c r="C107" t="s">
        <v>397</v>
      </c>
      <c r="D107" t="s">
        <v>86</v>
      </c>
      <c r="E107" t="s">
        <v>74</v>
      </c>
      <c r="F107" t="s">
        <v>398</v>
      </c>
      <c r="G107" t="s">
        <v>70</v>
      </c>
      <c r="H107">
        <v>182.43</v>
      </c>
      <c r="I107">
        <v>12</v>
      </c>
      <c r="J107">
        <v>15</v>
      </c>
      <c r="K107">
        <v>2189.16</v>
      </c>
      <c r="L107">
        <v>1860.79</v>
      </c>
      <c r="M107" t="s">
        <v>28</v>
      </c>
      <c r="N107" s="1">
        <v>45524.864861111113</v>
      </c>
    </row>
    <row r="108" spans="1:14" x14ac:dyDescent="0.3">
      <c r="A108" t="s">
        <v>399</v>
      </c>
      <c r="B108" t="s">
        <v>49</v>
      </c>
      <c r="C108" t="s">
        <v>400</v>
      </c>
      <c r="D108" t="s">
        <v>25</v>
      </c>
      <c r="E108" t="s">
        <v>177</v>
      </c>
      <c r="F108" t="s">
        <v>401</v>
      </c>
      <c r="G108" t="s">
        <v>59</v>
      </c>
      <c r="H108">
        <v>56.16</v>
      </c>
      <c r="I108">
        <v>4</v>
      </c>
      <c r="J108">
        <v>0</v>
      </c>
      <c r="K108">
        <v>224.64</v>
      </c>
      <c r="L108">
        <v>224.64</v>
      </c>
      <c r="M108" t="s">
        <v>40</v>
      </c>
      <c r="N108" s="1">
        <v>45530.585347222222</v>
      </c>
    </row>
    <row r="109" spans="1:14" x14ac:dyDescent="0.3">
      <c r="A109" t="s">
        <v>402</v>
      </c>
      <c r="B109" t="s">
        <v>23</v>
      </c>
      <c r="C109" t="s">
        <v>403</v>
      </c>
      <c r="D109" t="s">
        <v>255</v>
      </c>
      <c r="E109" t="s">
        <v>155</v>
      </c>
      <c r="F109" t="s">
        <v>404</v>
      </c>
      <c r="G109" t="s">
        <v>102</v>
      </c>
      <c r="H109">
        <v>2984.16</v>
      </c>
      <c r="I109">
        <v>10</v>
      </c>
      <c r="J109">
        <v>15</v>
      </c>
      <c r="K109">
        <v>29841.599999999999</v>
      </c>
      <c r="L109">
        <v>25365.360000000001</v>
      </c>
      <c r="M109" t="s">
        <v>47</v>
      </c>
      <c r="N109" s="1">
        <v>45498.089456018519</v>
      </c>
    </row>
    <row r="110" spans="1:14" x14ac:dyDescent="0.3">
      <c r="A110" t="s">
        <v>405</v>
      </c>
      <c r="B110" t="s">
        <v>181</v>
      </c>
      <c r="C110" t="s">
        <v>406</v>
      </c>
      <c r="D110" t="s">
        <v>51</v>
      </c>
      <c r="E110" t="s">
        <v>18</v>
      </c>
      <c r="F110" t="s">
        <v>407</v>
      </c>
      <c r="G110" t="s">
        <v>102</v>
      </c>
      <c r="H110">
        <v>675.51</v>
      </c>
      <c r="I110">
        <v>2</v>
      </c>
      <c r="J110">
        <v>0</v>
      </c>
      <c r="K110">
        <v>1351.02</v>
      </c>
      <c r="L110">
        <v>1351.02</v>
      </c>
      <c r="M110" t="s">
        <v>116</v>
      </c>
      <c r="N110" s="1">
        <v>45435.609189814815</v>
      </c>
    </row>
    <row r="111" spans="1:14" x14ac:dyDescent="0.3">
      <c r="A111" t="s">
        <v>408</v>
      </c>
      <c r="B111" t="s">
        <v>30</v>
      </c>
      <c r="C111" t="s">
        <v>409</v>
      </c>
      <c r="D111" t="s">
        <v>80</v>
      </c>
      <c r="E111" t="s">
        <v>32</v>
      </c>
      <c r="F111" t="s">
        <v>410</v>
      </c>
      <c r="G111" t="s">
        <v>39</v>
      </c>
      <c r="H111">
        <v>2686.17</v>
      </c>
      <c r="I111">
        <v>2</v>
      </c>
      <c r="J111">
        <v>0</v>
      </c>
      <c r="K111">
        <v>5372.34</v>
      </c>
      <c r="L111">
        <v>5372.34</v>
      </c>
      <c r="M111" t="s">
        <v>47</v>
      </c>
      <c r="N111" s="1">
        <v>45512.052893518521</v>
      </c>
    </row>
    <row r="112" spans="1:14" x14ac:dyDescent="0.3">
      <c r="A112" t="s">
        <v>411</v>
      </c>
      <c r="B112" t="s">
        <v>118</v>
      </c>
      <c r="C112" t="s">
        <v>412</v>
      </c>
      <c r="D112" t="s">
        <v>17</v>
      </c>
      <c r="E112" t="s">
        <v>246</v>
      </c>
      <c r="F112" t="s">
        <v>413</v>
      </c>
      <c r="G112" t="s">
        <v>65</v>
      </c>
      <c r="H112">
        <v>701.96</v>
      </c>
      <c r="I112">
        <v>40</v>
      </c>
      <c r="J112">
        <v>15</v>
      </c>
      <c r="K112">
        <v>28078.400000000001</v>
      </c>
      <c r="L112">
        <v>23866.639999999999</v>
      </c>
      <c r="M112" t="s">
        <v>21</v>
      </c>
      <c r="N112" s="1">
        <v>45345.841041666667</v>
      </c>
    </row>
    <row r="113" spans="1:14" x14ac:dyDescent="0.3">
      <c r="A113" t="s">
        <v>414</v>
      </c>
      <c r="B113" t="s">
        <v>30</v>
      </c>
      <c r="C113" t="s">
        <v>415</v>
      </c>
      <c r="D113" t="s">
        <v>120</v>
      </c>
      <c r="E113" t="s">
        <v>44</v>
      </c>
      <c r="F113" t="s">
        <v>416</v>
      </c>
      <c r="G113" t="s">
        <v>135</v>
      </c>
      <c r="H113">
        <v>447.89</v>
      </c>
      <c r="I113">
        <v>4</v>
      </c>
      <c r="J113">
        <v>0</v>
      </c>
      <c r="K113">
        <v>1791.56</v>
      </c>
      <c r="L113">
        <v>1791.56</v>
      </c>
      <c r="M113" t="s">
        <v>116</v>
      </c>
      <c r="N113" s="1">
        <v>45796.176562499997</v>
      </c>
    </row>
    <row r="114" spans="1:14" x14ac:dyDescent="0.3">
      <c r="A114" t="s">
        <v>417</v>
      </c>
      <c r="B114" t="s">
        <v>55</v>
      </c>
      <c r="C114" t="s">
        <v>418</v>
      </c>
      <c r="D114" t="s">
        <v>17</v>
      </c>
      <c r="E114" t="s">
        <v>155</v>
      </c>
      <c r="F114" t="s">
        <v>419</v>
      </c>
      <c r="G114" t="s">
        <v>93</v>
      </c>
      <c r="H114">
        <v>704.91</v>
      </c>
      <c r="I114">
        <v>40</v>
      </c>
      <c r="J114">
        <v>0</v>
      </c>
      <c r="K114">
        <v>28196.400000000001</v>
      </c>
      <c r="L114">
        <v>28196.400000000001</v>
      </c>
      <c r="M114" t="s">
        <v>77</v>
      </c>
      <c r="N114" s="1">
        <v>45846.224502314813</v>
      </c>
    </row>
    <row r="115" spans="1:14" x14ac:dyDescent="0.3">
      <c r="A115" t="s">
        <v>420</v>
      </c>
      <c r="B115" t="s">
        <v>23</v>
      </c>
      <c r="C115" t="s">
        <v>421</v>
      </c>
      <c r="D115" t="s">
        <v>25</v>
      </c>
      <c r="E115" t="s">
        <v>251</v>
      </c>
      <c r="F115" t="s">
        <v>422</v>
      </c>
      <c r="G115" t="s">
        <v>59</v>
      </c>
      <c r="H115">
        <v>6.28</v>
      </c>
      <c r="I115">
        <v>8</v>
      </c>
      <c r="J115">
        <v>0</v>
      </c>
      <c r="K115">
        <v>50.24</v>
      </c>
      <c r="L115">
        <v>50.24</v>
      </c>
      <c r="M115" t="s">
        <v>40</v>
      </c>
      <c r="N115" s="1">
        <v>45554.864641203705</v>
      </c>
    </row>
    <row r="116" spans="1:14" x14ac:dyDescent="0.3">
      <c r="A116" t="s">
        <v>423</v>
      </c>
      <c r="C116" t="s">
        <v>424</v>
      </c>
      <c r="D116" t="s">
        <v>86</v>
      </c>
      <c r="E116" t="s">
        <v>74</v>
      </c>
      <c r="F116" t="s">
        <v>425</v>
      </c>
      <c r="G116" t="s">
        <v>130</v>
      </c>
      <c r="H116">
        <v>256.49</v>
      </c>
      <c r="I116">
        <v>3</v>
      </c>
      <c r="J116">
        <v>0</v>
      </c>
      <c r="K116">
        <v>769.47</v>
      </c>
      <c r="L116">
        <v>769.47</v>
      </c>
      <c r="M116" t="s">
        <v>21</v>
      </c>
      <c r="N116" s="1">
        <v>45846.403483796297</v>
      </c>
    </row>
    <row r="117" spans="1:14" x14ac:dyDescent="0.3">
      <c r="A117" t="s">
        <v>426</v>
      </c>
      <c r="B117" t="s">
        <v>15</v>
      </c>
      <c r="C117" t="s">
        <v>427</v>
      </c>
      <c r="D117" t="s">
        <v>17</v>
      </c>
      <c r="E117" t="s">
        <v>133</v>
      </c>
      <c r="F117" t="s">
        <v>428</v>
      </c>
      <c r="G117" t="s">
        <v>20</v>
      </c>
      <c r="H117">
        <v>561.25</v>
      </c>
      <c r="I117">
        <v>6</v>
      </c>
      <c r="J117">
        <v>10</v>
      </c>
      <c r="K117">
        <v>3367.5</v>
      </c>
      <c r="L117">
        <v>3030.75</v>
      </c>
      <c r="M117" t="s">
        <v>40</v>
      </c>
      <c r="N117" s="1">
        <v>45745.081087962964</v>
      </c>
    </row>
    <row r="118" spans="1:14" x14ac:dyDescent="0.3">
      <c r="A118" t="s">
        <v>429</v>
      </c>
      <c r="B118" t="s">
        <v>84</v>
      </c>
      <c r="C118" t="s">
        <v>430</v>
      </c>
      <c r="D118" t="s">
        <v>125</v>
      </c>
      <c r="E118" t="s">
        <v>155</v>
      </c>
      <c r="F118" t="s">
        <v>431</v>
      </c>
      <c r="G118" t="s">
        <v>135</v>
      </c>
      <c r="H118">
        <v>1991.06</v>
      </c>
      <c r="I118">
        <v>1</v>
      </c>
      <c r="J118">
        <v>5</v>
      </c>
      <c r="K118">
        <v>1991.06</v>
      </c>
      <c r="L118">
        <v>1891.51</v>
      </c>
      <c r="M118" t="s">
        <v>40</v>
      </c>
      <c r="N118" s="1">
        <v>45618.040763888886</v>
      </c>
    </row>
    <row r="119" spans="1:14" x14ac:dyDescent="0.3">
      <c r="A119" t="s">
        <v>432</v>
      </c>
      <c r="B119" t="s">
        <v>23</v>
      </c>
      <c r="C119" t="s">
        <v>433</v>
      </c>
      <c r="D119" t="s">
        <v>63</v>
      </c>
      <c r="E119" t="s">
        <v>57</v>
      </c>
      <c r="F119" t="s">
        <v>434</v>
      </c>
      <c r="G119" t="s">
        <v>135</v>
      </c>
      <c r="H119">
        <v>4.5599999999999996</v>
      </c>
      <c r="I119">
        <v>270</v>
      </c>
      <c r="J119">
        <v>25</v>
      </c>
      <c r="K119">
        <v>1231.2</v>
      </c>
      <c r="L119">
        <v>923.4</v>
      </c>
      <c r="M119" t="s">
        <v>60</v>
      </c>
      <c r="N119" s="1">
        <v>45742.603125000001</v>
      </c>
    </row>
    <row r="120" spans="1:14" x14ac:dyDescent="0.3">
      <c r="A120" t="s">
        <v>435</v>
      </c>
      <c r="B120" t="s">
        <v>49</v>
      </c>
      <c r="C120" t="s">
        <v>436</v>
      </c>
      <c r="D120" t="s">
        <v>125</v>
      </c>
      <c r="E120" t="s">
        <v>57</v>
      </c>
      <c r="F120" t="s">
        <v>437</v>
      </c>
      <c r="G120" t="s">
        <v>39</v>
      </c>
      <c r="H120">
        <v>202.59</v>
      </c>
      <c r="I120">
        <v>5</v>
      </c>
      <c r="J120">
        <v>10</v>
      </c>
      <c r="K120">
        <v>1012.95</v>
      </c>
      <c r="L120">
        <v>911.66</v>
      </c>
      <c r="M120" t="s">
        <v>47</v>
      </c>
      <c r="N120" s="1">
        <v>45383.734525462962</v>
      </c>
    </row>
    <row r="121" spans="1:14" x14ac:dyDescent="0.3">
      <c r="A121" t="s">
        <v>438</v>
      </c>
      <c r="B121" t="s">
        <v>172</v>
      </c>
      <c r="C121" t="s">
        <v>439</v>
      </c>
      <c r="D121" t="s">
        <v>86</v>
      </c>
      <c r="E121" t="s">
        <v>91</v>
      </c>
      <c r="F121" t="s">
        <v>440</v>
      </c>
      <c r="G121" t="s">
        <v>46</v>
      </c>
      <c r="H121">
        <v>244.01</v>
      </c>
      <c r="I121">
        <v>15</v>
      </c>
      <c r="J121">
        <v>10</v>
      </c>
      <c r="K121">
        <v>3660.15</v>
      </c>
      <c r="L121">
        <v>3294.14</v>
      </c>
      <c r="M121" t="s">
        <v>28</v>
      </c>
      <c r="N121" s="1">
        <v>45679.948865740742</v>
      </c>
    </row>
    <row r="122" spans="1:14" x14ac:dyDescent="0.3">
      <c r="A122" t="s">
        <v>441</v>
      </c>
      <c r="B122" t="s">
        <v>72</v>
      </c>
      <c r="C122" t="s">
        <v>442</v>
      </c>
      <c r="D122" t="s">
        <v>17</v>
      </c>
      <c r="E122" t="s">
        <v>57</v>
      </c>
      <c r="F122" t="s">
        <v>443</v>
      </c>
      <c r="G122" t="s">
        <v>179</v>
      </c>
      <c r="H122">
        <v>28.11</v>
      </c>
      <c r="I122">
        <v>50</v>
      </c>
      <c r="J122">
        <v>25</v>
      </c>
      <c r="K122">
        <v>1405.5</v>
      </c>
      <c r="L122">
        <v>1054.1199999999999</v>
      </c>
      <c r="M122" t="s">
        <v>28</v>
      </c>
      <c r="N122" s="1">
        <v>45830.617037037038</v>
      </c>
    </row>
    <row r="123" spans="1:14" x14ac:dyDescent="0.3">
      <c r="A123" t="s">
        <v>444</v>
      </c>
      <c r="B123" t="s">
        <v>95</v>
      </c>
      <c r="C123" t="s">
        <v>445</v>
      </c>
      <c r="D123" t="s">
        <v>86</v>
      </c>
      <c r="E123" t="s">
        <v>224</v>
      </c>
      <c r="F123" t="s">
        <v>446</v>
      </c>
      <c r="G123" t="s">
        <v>130</v>
      </c>
      <c r="H123">
        <v>236.23</v>
      </c>
      <c r="I123">
        <v>30</v>
      </c>
      <c r="J123">
        <v>0</v>
      </c>
      <c r="K123">
        <v>7086.9</v>
      </c>
      <c r="L123">
        <v>7086.9</v>
      </c>
      <c r="M123" t="s">
        <v>47</v>
      </c>
      <c r="N123" s="1">
        <v>45679.161226851851</v>
      </c>
    </row>
    <row r="124" spans="1:14" x14ac:dyDescent="0.3">
      <c r="A124" t="s">
        <v>447</v>
      </c>
      <c r="B124" t="s">
        <v>181</v>
      </c>
      <c r="C124" t="s">
        <v>448</v>
      </c>
      <c r="D124" t="s">
        <v>255</v>
      </c>
      <c r="E124" t="s">
        <v>155</v>
      </c>
      <c r="F124" t="s">
        <v>449</v>
      </c>
      <c r="G124" t="s">
        <v>27</v>
      </c>
      <c r="H124">
        <v>600.09</v>
      </c>
      <c r="I124">
        <v>40</v>
      </c>
      <c r="J124">
        <v>18</v>
      </c>
      <c r="K124">
        <v>24003.599999999999</v>
      </c>
      <c r="L124">
        <v>19682.95</v>
      </c>
      <c r="M124" t="s">
        <v>116</v>
      </c>
      <c r="N124" s="1">
        <v>45782.464641203704</v>
      </c>
    </row>
    <row r="125" spans="1:14" x14ac:dyDescent="0.3">
      <c r="A125" t="s">
        <v>450</v>
      </c>
      <c r="B125" t="s">
        <v>72</v>
      </c>
      <c r="C125" t="s">
        <v>451</v>
      </c>
      <c r="D125" t="s">
        <v>51</v>
      </c>
      <c r="E125" t="s">
        <v>246</v>
      </c>
      <c r="F125" t="s">
        <v>452</v>
      </c>
      <c r="G125" t="s">
        <v>93</v>
      </c>
      <c r="H125">
        <v>509.96</v>
      </c>
      <c r="I125">
        <v>30</v>
      </c>
      <c r="J125">
        <v>0</v>
      </c>
      <c r="K125">
        <v>15298.8</v>
      </c>
      <c r="L125">
        <v>15298.8</v>
      </c>
      <c r="M125" t="s">
        <v>77</v>
      </c>
      <c r="N125" s="1">
        <v>45414.563576388886</v>
      </c>
    </row>
    <row r="126" spans="1:14" x14ac:dyDescent="0.3">
      <c r="A126" t="s">
        <v>453</v>
      </c>
      <c r="B126" t="s">
        <v>84</v>
      </c>
      <c r="C126" t="s">
        <v>454</v>
      </c>
      <c r="D126" t="s">
        <v>67</v>
      </c>
      <c r="E126" t="s">
        <v>277</v>
      </c>
      <c r="F126" t="s">
        <v>455</v>
      </c>
      <c r="G126" t="s">
        <v>209</v>
      </c>
      <c r="H126">
        <v>803.24</v>
      </c>
      <c r="I126">
        <v>2</v>
      </c>
      <c r="J126">
        <v>0</v>
      </c>
      <c r="K126">
        <v>1606.48</v>
      </c>
      <c r="L126">
        <v>1606.48</v>
      </c>
      <c r="M126" t="s">
        <v>60</v>
      </c>
      <c r="N126" s="1">
        <v>45407.130254629628</v>
      </c>
    </row>
    <row r="127" spans="1:14" x14ac:dyDescent="0.3">
      <c r="A127" t="s">
        <v>456</v>
      </c>
      <c r="B127" t="s">
        <v>172</v>
      </c>
      <c r="C127" t="s">
        <v>457</v>
      </c>
      <c r="D127" t="s">
        <v>80</v>
      </c>
      <c r="E127" t="s">
        <v>155</v>
      </c>
      <c r="F127" t="s">
        <v>458</v>
      </c>
      <c r="G127" t="s">
        <v>107</v>
      </c>
      <c r="H127">
        <v>2253.1799999999998</v>
      </c>
      <c r="I127">
        <v>12</v>
      </c>
      <c r="J127">
        <v>5</v>
      </c>
      <c r="K127">
        <v>27038.16</v>
      </c>
      <c r="L127">
        <v>25686.25</v>
      </c>
      <c r="N127" s="1">
        <v>45519.951921296299</v>
      </c>
    </row>
    <row r="128" spans="1:14" x14ac:dyDescent="0.3">
      <c r="A128" t="s">
        <v>459</v>
      </c>
      <c r="B128" t="s">
        <v>49</v>
      </c>
      <c r="C128" t="s">
        <v>460</v>
      </c>
      <c r="D128" t="s">
        <v>25</v>
      </c>
      <c r="F128" t="s">
        <v>461</v>
      </c>
      <c r="G128" t="s">
        <v>130</v>
      </c>
      <c r="H128">
        <v>115.41</v>
      </c>
      <c r="I128">
        <v>1</v>
      </c>
      <c r="J128">
        <v>0</v>
      </c>
      <c r="K128">
        <v>115.41</v>
      </c>
      <c r="L128">
        <v>115.41</v>
      </c>
      <c r="M128" t="s">
        <v>40</v>
      </c>
      <c r="N128" s="1">
        <v>45666.044479166667</v>
      </c>
    </row>
    <row r="129" spans="1:14" x14ac:dyDescent="0.3">
      <c r="A129" t="s">
        <v>462</v>
      </c>
      <c r="B129" t="s">
        <v>30</v>
      </c>
      <c r="C129" t="s">
        <v>463</v>
      </c>
      <c r="D129" t="s">
        <v>17</v>
      </c>
      <c r="E129" t="s">
        <v>105</v>
      </c>
      <c r="F129" t="s">
        <v>464</v>
      </c>
      <c r="G129" t="s">
        <v>465</v>
      </c>
      <c r="H129">
        <v>332.37</v>
      </c>
      <c r="I129">
        <v>4</v>
      </c>
      <c r="J129">
        <v>5</v>
      </c>
      <c r="K129">
        <v>1329.48</v>
      </c>
      <c r="L129">
        <v>1263.01</v>
      </c>
      <c r="M129" t="s">
        <v>21</v>
      </c>
      <c r="N129" s="1">
        <v>45784.935416666667</v>
      </c>
    </row>
    <row r="130" spans="1:14" x14ac:dyDescent="0.3">
      <c r="A130" t="s">
        <v>466</v>
      </c>
      <c r="B130" t="s">
        <v>49</v>
      </c>
      <c r="C130" t="s">
        <v>467</v>
      </c>
      <c r="D130" t="s">
        <v>67</v>
      </c>
      <c r="E130" t="s">
        <v>224</v>
      </c>
      <c r="F130" t="s">
        <v>468</v>
      </c>
      <c r="G130" t="s">
        <v>20</v>
      </c>
      <c r="H130">
        <v>793.96</v>
      </c>
      <c r="I130">
        <v>12</v>
      </c>
      <c r="J130">
        <v>10</v>
      </c>
      <c r="K130">
        <v>9527.52</v>
      </c>
      <c r="L130">
        <v>8574.77</v>
      </c>
      <c r="M130" t="s">
        <v>77</v>
      </c>
      <c r="N130" s="1">
        <v>45693.150069444448</v>
      </c>
    </row>
    <row r="131" spans="1:14" x14ac:dyDescent="0.3">
      <c r="A131" t="s">
        <v>469</v>
      </c>
      <c r="B131" t="s">
        <v>84</v>
      </c>
      <c r="C131" t="s">
        <v>470</v>
      </c>
      <c r="D131" t="s">
        <v>43</v>
      </c>
      <c r="E131" t="s">
        <v>155</v>
      </c>
      <c r="F131" t="s">
        <v>471</v>
      </c>
      <c r="H131">
        <v>508.53</v>
      </c>
      <c r="I131">
        <v>6</v>
      </c>
      <c r="J131">
        <v>0</v>
      </c>
      <c r="K131">
        <v>3051.18</v>
      </c>
      <c r="L131">
        <v>3051.18</v>
      </c>
      <c r="M131" t="s">
        <v>60</v>
      </c>
      <c r="N131" s="1">
        <v>45413.983414351853</v>
      </c>
    </row>
    <row r="132" spans="1:14" x14ac:dyDescent="0.3">
      <c r="A132" t="s">
        <v>472</v>
      </c>
      <c r="B132" t="s">
        <v>118</v>
      </c>
      <c r="C132" t="s">
        <v>473</v>
      </c>
      <c r="D132" t="s">
        <v>80</v>
      </c>
      <c r="E132" t="s">
        <v>121</v>
      </c>
      <c r="F132" t="s">
        <v>474</v>
      </c>
      <c r="G132" t="s">
        <v>20</v>
      </c>
      <c r="H132">
        <v>1519.56</v>
      </c>
      <c r="I132">
        <v>10</v>
      </c>
      <c r="J132">
        <v>5</v>
      </c>
      <c r="K132">
        <v>15195.6</v>
      </c>
      <c r="L132">
        <v>14435.82</v>
      </c>
      <c r="M132" t="s">
        <v>21</v>
      </c>
      <c r="N132" s="1">
        <v>45719.919421296298</v>
      </c>
    </row>
    <row r="133" spans="1:14" x14ac:dyDescent="0.3">
      <c r="A133" t="s">
        <v>475</v>
      </c>
      <c r="B133" t="s">
        <v>15</v>
      </c>
      <c r="C133" t="s">
        <v>476</v>
      </c>
      <c r="D133" t="s">
        <v>120</v>
      </c>
      <c r="E133" t="s">
        <v>177</v>
      </c>
      <c r="F133" t="s">
        <v>477</v>
      </c>
      <c r="G133" t="s">
        <v>53</v>
      </c>
      <c r="H133">
        <v>87.98</v>
      </c>
      <c r="I133">
        <v>15</v>
      </c>
      <c r="J133">
        <v>10</v>
      </c>
      <c r="K133">
        <v>1319.7</v>
      </c>
      <c r="L133">
        <v>1187.73</v>
      </c>
      <c r="M133" t="s">
        <v>28</v>
      </c>
      <c r="N133" s="1">
        <v>45517.489849537036</v>
      </c>
    </row>
    <row r="134" spans="1:14" x14ac:dyDescent="0.3">
      <c r="A134" t="s">
        <v>478</v>
      </c>
      <c r="B134" t="s">
        <v>118</v>
      </c>
      <c r="C134" t="s">
        <v>479</v>
      </c>
      <c r="D134" t="s">
        <v>17</v>
      </c>
      <c r="E134" t="s">
        <v>133</v>
      </c>
      <c r="F134" t="s">
        <v>480</v>
      </c>
      <c r="G134" t="s">
        <v>184</v>
      </c>
      <c r="H134">
        <v>172.69</v>
      </c>
      <c r="I134">
        <v>1</v>
      </c>
      <c r="J134">
        <v>0</v>
      </c>
      <c r="K134">
        <v>172.69</v>
      </c>
      <c r="L134">
        <v>172.69</v>
      </c>
      <c r="N134" s="1">
        <v>45430.461562500001</v>
      </c>
    </row>
    <row r="135" spans="1:14" x14ac:dyDescent="0.3">
      <c r="A135" t="s">
        <v>481</v>
      </c>
      <c r="B135" t="s">
        <v>72</v>
      </c>
      <c r="C135" t="s">
        <v>482</v>
      </c>
      <c r="D135" t="s">
        <v>125</v>
      </c>
      <c r="E135" t="s">
        <v>74</v>
      </c>
      <c r="F135" t="s">
        <v>483</v>
      </c>
      <c r="H135">
        <v>1269.8900000000001</v>
      </c>
      <c r="I135">
        <v>20</v>
      </c>
      <c r="J135">
        <v>20</v>
      </c>
      <c r="K135">
        <v>25397.8</v>
      </c>
      <c r="L135">
        <v>20318.240000000002</v>
      </c>
      <c r="M135" t="s">
        <v>21</v>
      </c>
      <c r="N135" s="1">
        <v>45444.862685185188</v>
      </c>
    </row>
    <row r="136" spans="1:14" x14ac:dyDescent="0.3">
      <c r="A136" t="s">
        <v>484</v>
      </c>
      <c r="B136" t="s">
        <v>23</v>
      </c>
      <c r="C136" t="s">
        <v>485</v>
      </c>
      <c r="D136" t="s">
        <v>17</v>
      </c>
      <c r="E136" t="s">
        <v>155</v>
      </c>
      <c r="F136" t="s">
        <v>486</v>
      </c>
      <c r="G136" t="s">
        <v>70</v>
      </c>
      <c r="H136">
        <v>490.54</v>
      </c>
      <c r="I136">
        <v>15</v>
      </c>
      <c r="J136">
        <v>0</v>
      </c>
      <c r="K136">
        <v>7358.1</v>
      </c>
      <c r="L136">
        <v>7358.1</v>
      </c>
      <c r="M136" t="s">
        <v>77</v>
      </c>
      <c r="N136" s="1">
        <v>45377.81890046296</v>
      </c>
    </row>
    <row r="137" spans="1:14" x14ac:dyDescent="0.3">
      <c r="A137" t="s">
        <v>487</v>
      </c>
      <c r="B137" t="s">
        <v>84</v>
      </c>
      <c r="C137" t="s">
        <v>488</v>
      </c>
      <c r="D137" t="s">
        <v>25</v>
      </c>
      <c r="E137" t="s">
        <v>57</v>
      </c>
      <c r="F137" t="s">
        <v>489</v>
      </c>
      <c r="G137" t="s">
        <v>59</v>
      </c>
      <c r="H137">
        <v>38.53</v>
      </c>
      <c r="I137">
        <v>6</v>
      </c>
      <c r="J137">
        <v>5</v>
      </c>
      <c r="K137">
        <v>231.18</v>
      </c>
      <c r="L137">
        <v>219.62</v>
      </c>
      <c r="M137" t="s">
        <v>60</v>
      </c>
      <c r="N137" s="1">
        <v>45622.201608796298</v>
      </c>
    </row>
    <row r="138" spans="1:14" x14ac:dyDescent="0.3">
      <c r="A138" t="s">
        <v>490</v>
      </c>
      <c r="B138" t="s">
        <v>84</v>
      </c>
      <c r="C138" t="s">
        <v>491</v>
      </c>
      <c r="D138" t="s">
        <v>17</v>
      </c>
      <c r="E138" t="s">
        <v>121</v>
      </c>
      <c r="F138" t="s">
        <v>492</v>
      </c>
      <c r="G138" t="s">
        <v>248</v>
      </c>
      <c r="H138">
        <v>641.66999999999996</v>
      </c>
      <c r="I138">
        <v>15</v>
      </c>
      <c r="J138">
        <v>10</v>
      </c>
      <c r="K138">
        <v>9625.0499999999993</v>
      </c>
      <c r="L138">
        <v>8662.5499999999993</v>
      </c>
      <c r="M138" t="s">
        <v>77</v>
      </c>
      <c r="N138" s="1">
        <v>45398.623206018521</v>
      </c>
    </row>
    <row r="139" spans="1:14" x14ac:dyDescent="0.3">
      <c r="A139" t="s">
        <v>493</v>
      </c>
      <c r="B139" t="s">
        <v>118</v>
      </c>
      <c r="C139" t="s">
        <v>494</v>
      </c>
      <c r="D139" t="s">
        <v>86</v>
      </c>
      <c r="F139" t="s">
        <v>495</v>
      </c>
      <c r="G139" t="s">
        <v>70</v>
      </c>
      <c r="H139">
        <v>565.14</v>
      </c>
      <c r="I139">
        <v>25</v>
      </c>
      <c r="J139">
        <v>3</v>
      </c>
      <c r="K139">
        <v>14128.5</v>
      </c>
      <c r="L139">
        <v>13704.65</v>
      </c>
      <c r="M139" t="s">
        <v>77</v>
      </c>
      <c r="N139" s="1">
        <v>45466.797002314815</v>
      </c>
    </row>
    <row r="140" spans="1:14" x14ac:dyDescent="0.3">
      <c r="A140" t="s">
        <v>496</v>
      </c>
      <c r="B140" t="s">
        <v>84</v>
      </c>
      <c r="C140" t="s">
        <v>497</v>
      </c>
      <c r="D140" t="s">
        <v>86</v>
      </c>
      <c r="E140" t="s">
        <v>155</v>
      </c>
      <c r="F140" t="s">
        <v>498</v>
      </c>
      <c r="G140" t="s">
        <v>248</v>
      </c>
      <c r="H140">
        <v>248.49</v>
      </c>
      <c r="I140">
        <v>20</v>
      </c>
      <c r="J140">
        <v>20</v>
      </c>
      <c r="K140">
        <v>4969.8</v>
      </c>
      <c r="L140">
        <v>3975.84</v>
      </c>
      <c r="M140" t="s">
        <v>60</v>
      </c>
      <c r="N140" s="1">
        <v>45702.696550925924</v>
      </c>
    </row>
    <row r="141" spans="1:14" x14ac:dyDescent="0.3">
      <c r="A141" t="s">
        <v>499</v>
      </c>
      <c r="B141" t="s">
        <v>55</v>
      </c>
      <c r="C141" t="s">
        <v>500</v>
      </c>
      <c r="D141" t="s">
        <v>63</v>
      </c>
      <c r="E141" t="s">
        <v>32</v>
      </c>
      <c r="F141" t="s">
        <v>501</v>
      </c>
      <c r="G141" t="s">
        <v>65</v>
      </c>
      <c r="H141">
        <v>5.12</v>
      </c>
      <c r="I141">
        <v>387</v>
      </c>
      <c r="J141">
        <v>15</v>
      </c>
      <c r="K141">
        <v>1981.44</v>
      </c>
      <c r="L141">
        <v>1684.22</v>
      </c>
      <c r="M141" t="s">
        <v>28</v>
      </c>
      <c r="N141" s="1">
        <v>45644.161562499998</v>
      </c>
    </row>
    <row r="142" spans="1:14" x14ac:dyDescent="0.3">
      <c r="A142" t="s">
        <v>502</v>
      </c>
      <c r="B142" t="s">
        <v>181</v>
      </c>
      <c r="C142" t="s">
        <v>503</v>
      </c>
      <c r="D142" t="s">
        <v>67</v>
      </c>
      <c r="E142" t="s">
        <v>37</v>
      </c>
      <c r="F142" t="s">
        <v>504</v>
      </c>
      <c r="G142" t="s">
        <v>179</v>
      </c>
      <c r="H142">
        <v>619.04999999999995</v>
      </c>
      <c r="I142">
        <v>5</v>
      </c>
      <c r="J142">
        <v>5</v>
      </c>
      <c r="K142">
        <v>3095.25</v>
      </c>
      <c r="L142">
        <v>2940.49</v>
      </c>
      <c r="M142" t="s">
        <v>116</v>
      </c>
      <c r="N142" s="1">
        <v>45876.452581018515</v>
      </c>
    </row>
    <row r="143" spans="1:14" x14ac:dyDescent="0.3">
      <c r="A143" t="s">
        <v>505</v>
      </c>
      <c r="B143" t="s">
        <v>30</v>
      </c>
      <c r="C143" t="s">
        <v>506</v>
      </c>
      <c r="D143" t="s">
        <v>80</v>
      </c>
      <c r="E143" t="s">
        <v>32</v>
      </c>
      <c r="F143" t="s">
        <v>507</v>
      </c>
      <c r="G143" t="s">
        <v>76</v>
      </c>
      <c r="H143">
        <v>3773</v>
      </c>
      <c r="I143">
        <v>4</v>
      </c>
      <c r="J143">
        <v>0</v>
      </c>
      <c r="K143">
        <v>15092</v>
      </c>
      <c r="L143">
        <v>15092</v>
      </c>
      <c r="M143" t="s">
        <v>40</v>
      </c>
      <c r="N143" s="1">
        <v>45421.052858796298</v>
      </c>
    </row>
    <row r="144" spans="1:14" x14ac:dyDescent="0.3">
      <c r="A144" t="s">
        <v>508</v>
      </c>
      <c r="B144" t="s">
        <v>49</v>
      </c>
      <c r="C144" t="s">
        <v>509</v>
      </c>
      <c r="D144" t="s">
        <v>159</v>
      </c>
      <c r="E144" t="s">
        <v>155</v>
      </c>
      <c r="F144" t="s">
        <v>510</v>
      </c>
      <c r="G144" t="s">
        <v>130</v>
      </c>
      <c r="H144">
        <v>315.16000000000003</v>
      </c>
      <c r="I144">
        <v>25</v>
      </c>
      <c r="J144">
        <v>20</v>
      </c>
      <c r="K144">
        <v>7879</v>
      </c>
      <c r="L144">
        <v>6303.2</v>
      </c>
      <c r="M144" t="s">
        <v>40</v>
      </c>
      <c r="N144" s="1">
        <v>45771.508518518516</v>
      </c>
    </row>
    <row r="145" spans="1:14" x14ac:dyDescent="0.3">
      <c r="A145" t="s">
        <v>511</v>
      </c>
      <c r="B145" t="s">
        <v>181</v>
      </c>
      <c r="C145" t="s">
        <v>512</v>
      </c>
      <c r="D145" t="s">
        <v>120</v>
      </c>
      <c r="E145" t="s">
        <v>224</v>
      </c>
      <c r="F145" t="s">
        <v>513</v>
      </c>
      <c r="G145" t="s">
        <v>39</v>
      </c>
      <c r="H145">
        <v>336.26</v>
      </c>
      <c r="I145">
        <v>60</v>
      </c>
      <c r="J145">
        <v>0</v>
      </c>
      <c r="K145">
        <v>20175.599999999999</v>
      </c>
      <c r="L145">
        <v>20175.599999999999</v>
      </c>
      <c r="N145" s="1">
        <v>45507.795127314814</v>
      </c>
    </row>
    <row r="146" spans="1:14" x14ac:dyDescent="0.3">
      <c r="A146" t="s">
        <v>514</v>
      </c>
      <c r="B146" t="s">
        <v>181</v>
      </c>
      <c r="C146" t="s">
        <v>515</v>
      </c>
      <c r="D146" t="s">
        <v>125</v>
      </c>
      <c r="E146" t="s">
        <v>246</v>
      </c>
      <c r="F146" t="s">
        <v>516</v>
      </c>
      <c r="G146" t="s">
        <v>135</v>
      </c>
      <c r="H146">
        <v>2160.7199999999998</v>
      </c>
      <c r="I146">
        <v>8</v>
      </c>
      <c r="J146">
        <v>0</v>
      </c>
      <c r="K146">
        <v>17285.759999999998</v>
      </c>
      <c r="L146">
        <v>17285.759999999998</v>
      </c>
      <c r="M146" t="s">
        <v>77</v>
      </c>
      <c r="N146" s="1">
        <v>45661.251122685186</v>
      </c>
    </row>
    <row r="147" spans="1:14" x14ac:dyDescent="0.3">
      <c r="A147" t="s">
        <v>517</v>
      </c>
      <c r="C147" t="s">
        <v>518</v>
      </c>
      <c r="D147" t="s">
        <v>25</v>
      </c>
      <c r="E147" t="s">
        <v>224</v>
      </c>
      <c r="F147" t="s">
        <v>519</v>
      </c>
      <c r="G147" t="s">
        <v>130</v>
      </c>
      <c r="H147">
        <v>71.39</v>
      </c>
      <c r="I147">
        <v>12</v>
      </c>
      <c r="J147">
        <v>10</v>
      </c>
      <c r="K147">
        <v>856.68</v>
      </c>
      <c r="L147">
        <v>771.01</v>
      </c>
      <c r="M147" t="s">
        <v>47</v>
      </c>
      <c r="N147" s="1">
        <v>45495.241354166668</v>
      </c>
    </row>
    <row r="148" spans="1:14" x14ac:dyDescent="0.3">
      <c r="A148" t="s">
        <v>520</v>
      </c>
      <c r="B148" t="s">
        <v>95</v>
      </c>
      <c r="C148" t="s">
        <v>521</v>
      </c>
      <c r="D148" t="s">
        <v>51</v>
      </c>
      <c r="E148" t="s">
        <v>57</v>
      </c>
      <c r="F148" t="s">
        <v>522</v>
      </c>
      <c r="G148" t="s">
        <v>135</v>
      </c>
      <c r="H148">
        <v>612.66</v>
      </c>
      <c r="I148">
        <v>5</v>
      </c>
      <c r="J148">
        <v>5</v>
      </c>
      <c r="K148">
        <v>3063.3</v>
      </c>
      <c r="L148">
        <v>2910.14</v>
      </c>
      <c r="M148" t="s">
        <v>40</v>
      </c>
      <c r="N148" s="1">
        <v>45684.30810185185</v>
      </c>
    </row>
    <row r="149" spans="1:14" x14ac:dyDescent="0.3">
      <c r="A149" t="s">
        <v>523</v>
      </c>
      <c r="B149" t="s">
        <v>95</v>
      </c>
      <c r="C149" t="s">
        <v>524</v>
      </c>
      <c r="D149" t="s">
        <v>125</v>
      </c>
      <c r="E149" t="s">
        <v>32</v>
      </c>
      <c r="F149" t="s">
        <v>525</v>
      </c>
      <c r="G149" t="s">
        <v>59</v>
      </c>
      <c r="H149">
        <v>2971.9</v>
      </c>
      <c r="I149">
        <v>15</v>
      </c>
      <c r="J149">
        <v>15</v>
      </c>
      <c r="K149">
        <v>44578.5</v>
      </c>
      <c r="L149">
        <v>37891.72</v>
      </c>
      <c r="M149" t="s">
        <v>116</v>
      </c>
      <c r="N149" s="1">
        <v>45338.024270833332</v>
      </c>
    </row>
    <row r="150" spans="1:14" x14ac:dyDescent="0.3">
      <c r="A150" t="s">
        <v>526</v>
      </c>
      <c r="B150" t="s">
        <v>30</v>
      </c>
      <c r="C150" t="s">
        <v>527</v>
      </c>
      <c r="D150" t="s">
        <v>120</v>
      </c>
      <c r="E150" t="s">
        <v>68</v>
      </c>
      <c r="F150" t="s">
        <v>528</v>
      </c>
      <c r="G150" t="s">
        <v>20</v>
      </c>
      <c r="H150">
        <v>393.65</v>
      </c>
      <c r="I150">
        <v>15</v>
      </c>
      <c r="J150">
        <v>17</v>
      </c>
      <c r="K150">
        <v>5904.75</v>
      </c>
      <c r="L150">
        <v>4900.9399999999996</v>
      </c>
      <c r="M150" t="s">
        <v>77</v>
      </c>
      <c r="N150" s="1">
        <v>45514.570636574077</v>
      </c>
    </row>
    <row r="151" spans="1:14" x14ac:dyDescent="0.3">
      <c r="A151" t="s">
        <v>529</v>
      </c>
      <c r="B151" t="s">
        <v>84</v>
      </c>
      <c r="C151" t="s">
        <v>530</v>
      </c>
      <c r="D151" t="s">
        <v>125</v>
      </c>
      <c r="E151" t="s">
        <v>87</v>
      </c>
      <c r="F151" t="s">
        <v>531</v>
      </c>
      <c r="G151" t="s">
        <v>102</v>
      </c>
      <c r="H151">
        <v>1070.03</v>
      </c>
      <c r="I151">
        <v>12</v>
      </c>
      <c r="J151">
        <v>20</v>
      </c>
      <c r="K151">
        <v>12840.36</v>
      </c>
      <c r="L151">
        <v>10272.290000000001</v>
      </c>
      <c r="M151" t="s">
        <v>28</v>
      </c>
      <c r="N151" s="1">
        <v>45670.811377314814</v>
      </c>
    </row>
    <row r="152" spans="1:14" x14ac:dyDescent="0.3">
      <c r="A152" t="s">
        <v>532</v>
      </c>
      <c r="B152" t="s">
        <v>84</v>
      </c>
      <c r="C152" t="s">
        <v>533</v>
      </c>
      <c r="D152" t="s">
        <v>51</v>
      </c>
      <c r="E152" t="s">
        <v>155</v>
      </c>
      <c r="F152" t="s">
        <v>534</v>
      </c>
      <c r="G152" t="s">
        <v>46</v>
      </c>
      <c r="H152">
        <v>972.64</v>
      </c>
      <c r="I152">
        <v>60</v>
      </c>
      <c r="J152">
        <v>28</v>
      </c>
      <c r="K152">
        <v>58358.400000000001</v>
      </c>
      <c r="L152">
        <v>42018.05</v>
      </c>
      <c r="M152" t="s">
        <v>21</v>
      </c>
      <c r="N152" s="1">
        <v>45407.368159722224</v>
      </c>
    </row>
    <row r="153" spans="1:14" x14ac:dyDescent="0.3">
      <c r="A153" t="s">
        <v>535</v>
      </c>
      <c r="B153" t="s">
        <v>72</v>
      </c>
      <c r="C153" t="s">
        <v>536</v>
      </c>
      <c r="D153" t="s">
        <v>86</v>
      </c>
      <c r="E153" t="s">
        <v>57</v>
      </c>
      <c r="F153" t="s">
        <v>537</v>
      </c>
      <c r="G153" t="s">
        <v>107</v>
      </c>
      <c r="H153">
        <v>28.27</v>
      </c>
      <c r="I153">
        <v>12</v>
      </c>
      <c r="J153">
        <v>5</v>
      </c>
      <c r="K153">
        <v>339.24</v>
      </c>
      <c r="L153">
        <v>322.27999999999997</v>
      </c>
      <c r="N153" s="1">
        <v>45638.137777777774</v>
      </c>
    </row>
    <row r="154" spans="1:14" x14ac:dyDescent="0.3">
      <c r="A154" t="s">
        <v>538</v>
      </c>
      <c r="B154" t="s">
        <v>172</v>
      </c>
      <c r="C154" t="s">
        <v>539</v>
      </c>
      <c r="D154" t="s">
        <v>255</v>
      </c>
      <c r="E154" t="s">
        <v>155</v>
      </c>
      <c r="F154" t="s">
        <v>540</v>
      </c>
      <c r="G154" t="s">
        <v>46</v>
      </c>
      <c r="H154">
        <v>617</v>
      </c>
      <c r="I154">
        <v>25</v>
      </c>
      <c r="J154">
        <v>18</v>
      </c>
      <c r="K154">
        <v>15425</v>
      </c>
      <c r="L154">
        <v>12648.5</v>
      </c>
      <c r="M154" t="s">
        <v>40</v>
      </c>
      <c r="N154" s="1">
        <v>45761.802233796298</v>
      </c>
    </row>
    <row r="155" spans="1:14" x14ac:dyDescent="0.3">
      <c r="A155" t="s">
        <v>541</v>
      </c>
      <c r="B155" t="s">
        <v>181</v>
      </c>
      <c r="C155" t="s">
        <v>542</v>
      </c>
      <c r="D155" t="s">
        <v>67</v>
      </c>
      <c r="E155" t="s">
        <v>87</v>
      </c>
      <c r="F155" t="s">
        <v>543</v>
      </c>
      <c r="G155" t="s">
        <v>179</v>
      </c>
      <c r="H155">
        <v>746.73</v>
      </c>
      <c r="I155">
        <v>4</v>
      </c>
      <c r="J155">
        <v>0</v>
      </c>
      <c r="K155">
        <v>2986.92</v>
      </c>
      <c r="L155">
        <v>2986.92</v>
      </c>
      <c r="M155" t="s">
        <v>47</v>
      </c>
      <c r="N155" s="1">
        <v>45876.924675925926</v>
      </c>
    </row>
    <row r="156" spans="1:14" x14ac:dyDescent="0.3">
      <c r="A156" t="s">
        <v>544</v>
      </c>
      <c r="B156" t="s">
        <v>15</v>
      </c>
      <c r="C156" t="s">
        <v>545</v>
      </c>
      <c r="D156" t="s">
        <v>120</v>
      </c>
      <c r="E156" t="s">
        <v>105</v>
      </c>
      <c r="F156" t="s">
        <v>546</v>
      </c>
      <c r="G156" t="s">
        <v>59</v>
      </c>
      <c r="H156">
        <v>452.33</v>
      </c>
      <c r="I156">
        <v>4</v>
      </c>
      <c r="J156">
        <v>5</v>
      </c>
      <c r="K156">
        <v>1809.32</v>
      </c>
      <c r="L156">
        <v>1718.85</v>
      </c>
      <c r="M156" t="s">
        <v>116</v>
      </c>
      <c r="N156" s="1">
        <v>45394.868437500001</v>
      </c>
    </row>
    <row r="157" spans="1:14" x14ac:dyDescent="0.3">
      <c r="A157" t="s">
        <v>547</v>
      </c>
      <c r="B157" t="s">
        <v>172</v>
      </c>
      <c r="C157" t="s">
        <v>548</v>
      </c>
      <c r="D157" t="s">
        <v>110</v>
      </c>
      <c r="E157" t="s">
        <v>251</v>
      </c>
      <c r="G157" t="s">
        <v>102</v>
      </c>
      <c r="H157">
        <v>324.75</v>
      </c>
      <c r="I157">
        <v>5</v>
      </c>
      <c r="J157">
        <v>5</v>
      </c>
      <c r="K157">
        <v>1623.75</v>
      </c>
      <c r="L157">
        <v>1542.56</v>
      </c>
      <c r="M157" t="s">
        <v>47</v>
      </c>
      <c r="N157" s="1">
        <v>45473.671516203707</v>
      </c>
    </row>
    <row r="158" spans="1:14" x14ac:dyDescent="0.3">
      <c r="A158" t="s">
        <v>549</v>
      </c>
      <c r="B158" t="s">
        <v>172</v>
      </c>
      <c r="C158" t="s">
        <v>550</v>
      </c>
      <c r="D158" t="s">
        <v>63</v>
      </c>
      <c r="E158" t="s">
        <v>44</v>
      </c>
      <c r="F158" t="s">
        <v>551</v>
      </c>
      <c r="G158" t="s">
        <v>46</v>
      </c>
      <c r="H158">
        <v>5.88</v>
      </c>
      <c r="I158">
        <v>288</v>
      </c>
      <c r="J158">
        <v>20</v>
      </c>
      <c r="K158">
        <v>1693.44</v>
      </c>
      <c r="L158">
        <v>1354.75</v>
      </c>
      <c r="M158" t="s">
        <v>40</v>
      </c>
      <c r="N158" s="1">
        <v>45544.742893518516</v>
      </c>
    </row>
    <row r="159" spans="1:14" x14ac:dyDescent="0.3">
      <c r="A159" t="s">
        <v>552</v>
      </c>
      <c r="B159" t="s">
        <v>30</v>
      </c>
      <c r="C159" t="s">
        <v>553</v>
      </c>
      <c r="D159" t="s">
        <v>63</v>
      </c>
      <c r="E159" t="s">
        <v>155</v>
      </c>
      <c r="F159" t="s">
        <v>554</v>
      </c>
      <c r="G159" t="s">
        <v>209</v>
      </c>
      <c r="H159">
        <v>5.22</v>
      </c>
      <c r="I159">
        <v>89</v>
      </c>
      <c r="J159">
        <v>0</v>
      </c>
      <c r="K159">
        <v>464.58</v>
      </c>
      <c r="L159">
        <v>464.58</v>
      </c>
      <c r="M159" t="s">
        <v>77</v>
      </c>
      <c r="N159" s="1">
        <v>45367.685416666667</v>
      </c>
    </row>
    <row r="160" spans="1:14" x14ac:dyDescent="0.3">
      <c r="A160" t="s">
        <v>555</v>
      </c>
      <c r="B160" t="s">
        <v>172</v>
      </c>
      <c r="C160" t="s">
        <v>556</v>
      </c>
      <c r="D160" t="s">
        <v>159</v>
      </c>
      <c r="F160" t="s">
        <v>557</v>
      </c>
      <c r="G160" t="s">
        <v>184</v>
      </c>
      <c r="H160">
        <v>358.42</v>
      </c>
      <c r="I160">
        <v>20</v>
      </c>
      <c r="J160">
        <v>20</v>
      </c>
      <c r="K160">
        <v>7168.4</v>
      </c>
      <c r="L160">
        <v>5734.72</v>
      </c>
      <c r="M160" t="s">
        <v>21</v>
      </c>
      <c r="N160" s="1">
        <v>45736.162557870368</v>
      </c>
    </row>
    <row r="161" spans="1:14" x14ac:dyDescent="0.3">
      <c r="A161" t="s">
        <v>558</v>
      </c>
      <c r="B161" t="s">
        <v>172</v>
      </c>
      <c r="C161" t="s">
        <v>559</v>
      </c>
      <c r="D161" t="s">
        <v>17</v>
      </c>
      <c r="E161" t="s">
        <v>100</v>
      </c>
      <c r="F161" t="s">
        <v>560</v>
      </c>
      <c r="G161" t="s">
        <v>27</v>
      </c>
      <c r="H161">
        <v>81.25</v>
      </c>
      <c r="I161">
        <v>6</v>
      </c>
      <c r="J161">
        <v>3</v>
      </c>
      <c r="K161">
        <v>487.5</v>
      </c>
      <c r="L161">
        <v>472.88</v>
      </c>
      <c r="M161" t="s">
        <v>28</v>
      </c>
      <c r="N161" s="1">
        <v>45786.814710648148</v>
      </c>
    </row>
    <row r="162" spans="1:14" x14ac:dyDescent="0.3">
      <c r="A162" t="s">
        <v>561</v>
      </c>
      <c r="B162" t="s">
        <v>95</v>
      </c>
      <c r="C162" t="s">
        <v>562</v>
      </c>
      <c r="D162" t="s">
        <v>63</v>
      </c>
      <c r="E162" t="s">
        <v>32</v>
      </c>
      <c r="F162" t="s">
        <v>563</v>
      </c>
      <c r="G162" t="s">
        <v>102</v>
      </c>
      <c r="H162">
        <v>1.77</v>
      </c>
      <c r="I162">
        <v>185</v>
      </c>
      <c r="J162">
        <v>15</v>
      </c>
      <c r="K162">
        <v>327.45</v>
      </c>
      <c r="L162">
        <v>278.33</v>
      </c>
      <c r="M162" t="s">
        <v>60</v>
      </c>
      <c r="N162" s="1">
        <v>45847.902951388889</v>
      </c>
    </row>
    <row r="163" spans="1:14" x14ac:dyDescent="0.3">
      <c r="A163" t="s">
        <v>564</v>
      </c>
      <c r="B163" t="s">
        <v>55</v>
      </c>
      <c r="C163" t="s">
        <v>565</v>
      </c>
      <c r="D163" t="s">
        <v>125</v>
      </c>
      <c r="E163" t="s">
        <v>18</v>
      </c>
      <c r="F163" t="s">
        <v>566</v>
      </c>
      <c r="G163" t="s">
        <v>20</v>
      </c>
      <c r="H163">
        <v>2534.1799999999998</v>
      </c>
      <c r="I163">
        <v>10</v>
      </c>
      <c r="J163">
        <v>10</v>
      </c>
      <c r="K163">
        <v>25341.8</v>
      </c>
      <c r="L163">
        <v>22807.62</v>
      </c>
      <c r="M163" t="s">
        <v>47</v>
      </c>
      <c r="N163" s="1">
        <v>45381.18954861111</v>
      </c>
    </row>
    <row r="164" spans="1:14" x14ac:dyDescent="0.3">
      <c r="A164" t="s">
        <v>567</v>
      </c>
      <c r="B164" t="s">
        <v>95</v>
      </c>
      <c r="C164" t="s">
        <v>568</v>
      </c>
      <c r="D164" t="s">
        <v>63</v>
      </c>
      <c r="E164" t="s">
        <v>111</v>
      </c>
      <c r="F164" t="s">
        <v>569</v>
      </c>
      <c r="G164" t="s">
        <v>65</v>
      </c>
      <c r="H164">
        <v>3.83</v>
      </c>
      <c r="I164">
        <v>309</v>
      </c>
      <c r="J164">
        <v>15</v>
      </c>
      <c r="K164">
        <v>1183.47</v>
      </c>
      <c r="L164">
        <v>1005.95</v>
      </c>
      <c r="M164" t="s">
        <v>116</v>
      </c>
      <c r="N164" s="1">
        <v>45425.962731481479</v>
      </c>
    </row>
    <row r="165" spans="1:14" x14ac:dyDescent="0.3">
      <c r="A165" t="s">
        <v>570</v>
      </c>
      <c r="B165" t="s">
        <v>72</v>
      </c>
      <c r="C165" t="s">
        <v>571</v>
      </c>
      <c r="D165" t="s">
        <v>63</v>
      </c>
      <c r="E165" t="s">
        <v>32</v>
      </c>
      <c r="F165" t="s">
        <v>572</v>
      </c>
      <c r="G165" t="s">
        <v>53</v>
      </c>
      <c r="H165">
        <v>4.7300000000000004</v>
      </c>
      <c r="I165">
        <v>32</v>
      </c>
      <c r="J165">
        <v>10</v>
      </c>
      <c r="K165">
        <v>151.36000000000001</v>
      </c>
      <c r="L165">
        <v>136.22</v>
      </c>
      <c r="M165" t="s">
        <v>116</v>
      </c>
      <c r="N165" s="1">
        <v>45707.387256944443</v>
      </c>
    </row>
    <row r="166" spans="1:14" x14ac:dyDescent="0.3">
      <c r="A166" t="s">
        <v>573</v>
      </c>
      <c r="B166" t="s">
        <v>84</v>
      </c>
      <c r="C166" t="s">
        <v>574</v>
      </c>
      <c r="D166" t="s">
        <v>43</v>
      </c>
      <c r="E166" t="s">
        <v>44</v>
      </c>
      <c r="F166" t="s">
        <v>575</v>
      </c>
      <c r="G166" t="s">
        <v>59</v>
      </c>
      <c r="H166">
        <v>345.13</v>
      </c>
      <c r="I166">
        <v>5</v>
      </c>
      <c r="J166">
        <v>5</v>
      </c>
      <c r="K166">
        <v>1725.65</v>
      </c>
      <c r="L166">
        <v>1639.37</v>
      </c>
      <c r="M166" t="s">
        <v>77</v>
      </c>
      <c r="N166" s="1">
        <v>45341.959629629629</v>
      </c>
    </row>
    <row r="167" spans="1:14" x14ac:dyDescent="0.3">
      <c r="A167" t="s">
        <v>576</v>
      </c>
      <c r="B167" t="s">
        <v>118</v>
      </c>
      <c r="C167" t="s">
        <v>577</v>
      </c>
      <c r="D167" t="s">
        <v>67</v>
      </c>
      <c r="E167" t="s">
        <v>155</v>
      </c>
      <c r="F167" t="s">
        <v>578</v>
      </c>
      <c r="G167" t="s">
        <v>135</v>
      </c>
      <c r="H167">
        <v>234.93</v>
      </c>
      <c r="I167">
        <v>1</v>
      </c>
      <c r="J167">
        <v>10</v>
      </c>
      <c r="K167">
        <v>234.93</v>
      </c>
      <c r="L167">
        <v>211.44</v>
      </c>
      <c r="M167" t="s">
        <v>116</v>
      </c>
      <c r="N167" s="1">
        <v>45791.238240740742</v>
      </c>
    </row>
    <row r="168" spans="1:14" x14ac:dyDescent="0.3">
      <c r="A168" t="s">
        <v>579</v>
      </c>
      <c r="B168" t="s">
        <v>72</v>
      </c>
      <c r="C168" t="s">
        <v>580</v>
      </c>
      <c r="D168" t="s">
        <v>159</v>
      </c>
      <c r="E168" t="s">
        <v>37</v>
      </c>
      <c r="F168" t="s">
        <v>581</v>
      </c>
      <c r="G168" t="s">
        <v>161</v>
      </c>
      <c r="H168">
        <v>86.76</v>
      </c>
      <c r="I168">
        <v>40</v>
      </c>
      <c r="J168">
        <v>15</v>
      </c>
      <c r="K168">
        <v>3470.4</v>
      </c>
      <c r="L168">
        <v>2949.84</v>
      </c>
      <c r="M168" t="s">
        <v>116</v>
      </c>
      <c r="N168" s="1">
        <v>45353.384027777778</v>
      </c>
    </row>
    <row r="169" spans="1:14" x14ac:dyDescent="0.3">
      <c r="A169" t="s">
        <v>582</v>
      </c>
      <c r="B169" t="s">
        <v>72</v>
      </c>
      <c r="C169" t="s">
        <v>583</v>
      </c>
      <c r="D169" t="s">
        <v>255</v>
      </c>
      <c r="E169" t="s">
        <v>251</v>
      </c>
      <c r="F169" t="s">
        <v>584</v>
      </c>
      <c r="G169" t="s">
        <v>184</v>
      </c>
      <c r="H169">
        <v>277.81</v>
      </c>
      <c r="I169">
        <v>50</v>
      </c>
      <c r="J169">
        <v>0</v>
      </c>
      <c r="K169">
        <v>13890.5</v>
      </c>
      <c r="L169">
        <v>13890.5</v>
      </c>
      <c r="M169" t="s">
        <v>60</v>
      </c>
      <c r="N169" s="1">
        <v>45389.526875000003</v>
      </c>
    </row>
    <row r="170" spans="1:14" x14ac:dyDescent="0.3">
      <c r="A170" t="s">
        <v>585</v>
      </c>
      <c r="B170" t="s">
        <v>84</v>
      </c>
      <c r="C170" t="s">
        <v>586</v>
      </c>
      <c r="D170" t="s">
        <v>43</v>
      </c>
      <c r="E170" t="s">
        <v>105</v>
      </c>
      <c r="F170" t="s">
        <v>587</v>
      </c>
      <c r="G170" t="s">
        <v>46</v>
      </c>
      <c r="H170">
        <v>982.67</v>
      </c>
      <c r="I170">
        <v>8</v>
      </c>
      <c r="J170">
        <v>15</v>
      </c>
      <c r="K170">
        <v>7861.36</v>
      </c>
      <c r="L170">
        <v>6682.16</v>
      </c>
      <c r="M170" t="s">
        <v>28</v>
      </c>
      <c r="N170" s="1">
        <v>45723.84611111111</v>
      </c>
    </row>
    <row r="171" spans="1:14" x14ac:dyDescent="0.3">
      <c r="A171" t="s">
        <v>588</v>
      </c>
      <c r="B171" t="s">
        <v>23</v>
      </c>
      <c r="C171" t="s">
        <v>589</v>
      </c>
      <c r="D171" t="s">
        <v>159</v>
      </c>
      <c r="E171" t="s">
        <v>100</v>
      </c>
      <c r="F171" t="s">
        <v>590</v>
      </c>
      <c r="G171" t="s">
        <v>59</v>
      </c>
      <c r="H171">
        <v>357.2</v>
      </c>
      <c r="I171">
        <v>1</v>
      </c>
      <c r="J171">
        <v>0</v>
      </c>
      <c r="K171">
        <v>357.2</v>
      </c>
      <c r="L171">
        <v>357.2</v>
      </c>
      <c r="M171" t="s">
        <v>47</v>
      </c>
      <c r="N171" s="1">
        <v>45603.918449074074</v>
      </c>
    </row>
    <row r="172" spans="1:14" x14ac:dyDescent="0.3">
      <c r="A172" t="s">
        <v>591</v>
      </c>
      <c r="B172" t="s">
        <v>118</v>
      </c>
      <c r="C172" t="s">
        <v>592</v>
      </c>
      <c r="D172" t="s">
        <v>125</v>
      </c>
      <c r="E172" t="s">
        <v>74</v>
      </c>
      <c r="F172" t="s">
        <v>593</v>
      </c>
      <c r="G172" t="s">
        <v>70</v>
      </c>
      <c r="H172">
        <v>2462.5</v>
      </c>
      <c r="I172">
        <v>4</v>
      </c>
      <c r="J172">
        <v>0</v>
      </c>
      <c r="K172">
        <v>9850</v>
      </c>
      <c r="L172">
        <v>9850</v>
      </c>
      <c r="N172" s="1">
        <v>45351.696030092593</v>
      </c>
    </row>
    <row r="173" spans="1:14" x14ac:dyDescent="0.3">
      <c r="A173" t="s">
        <v>594</v>
      </c>
      <c r="B173" t="s">
        <v>72</v>
      </c>
      <c r="C173" t="s">
        <v>595</v>
      </c>
      <c r="D173" t="s">
        <v>110</v>
      </c>
      <c r="E173" t="s">
        <v>224</v>
      </c>
      <c r="F173" t="s">
        <v>596</v>
      </c>
      <c r="G173" t="s">
        <v>465</v>
      </c>
      <c r="H173">
        <v>281.70999999999998</v>
      </c>
      <c r="I173">
        <v>20</v>
      </c>
      <c r="J173">
        <v>15</v>
      </c>
      <c r="K173">
        <v>5634.2</v>
      </c>
      <c r="L173">
        <v>4789.07</v>
      </c>
      <c r="M173" t="s">
        <v>47</v>
      </c>
      <c r="N173" s="1">
        <v>45554.967766203707</v>
      </c>
    </row>
    <row r="174" spans="1:14" x14ac:dyDescent="0.3">
      <c r="A174" t="s">
        <v>597</v>
      </c>
      <c r="B174" t="s">
        <v>72</v>
      </c>
      <c r="C174" t="s">
        <v>598</v>
      </c>
      <c r="D174" t="s">
        <v>159</v>
      </c>
      <c r="E174" t="s">
        <v>155</v>
      </c>
      <c r="F174" t="s">
        <v>599</v>
      </c>
      <c r="G174" t="s">
        <v>179</v>
      </c>
      <c r="H174">
        <v>75.45</v>
      </c>
      <c r="I174">
        <v>1</v>
      </c>
      <c r="J174">
        <v>0</v>
      </c>
      <c r="K174">
        <v>75.45</v>
      </c>
      <c r="L174">
        <v>75.45</v>
      </c>
      <c r="M174" t="s">
        <v>40</v>
      </c>
      <c r="N174" s="1">
        <v>45417.061956018515</v>
      </c>
    </row>
    <row r="175" spans="1:14" x14ac:dyDescent="0.3">
      <c r="A175" t="s">
        <v>600</v>
      </c>
      <c r="B175" t="s">
        <v>72</v>
      </c>
      <c r="C175" t="s">
        <v>601</v>
      </c>
      <c r="D175" t="s">
        <v>67</v>
      </c>
      <c r="E175" t="s">
        <v>105</v>
      </c>
      <c r="F175" t="s">
        <v>602</v>
      </c>
      <c r="G175" t="s">
        <v>39</v>
      </c>
      <c r="H175">
        <v>1005.4</v>
      </c>
      <c r="I175">
        <v>8</v>
      </c>
      <c r="J175">
        <v>5</v>
      </c>
      <c r="K175">
        <v>8043.2</v>
      </c>
      <c r="L175">
        <v>7641.04</v>
      </c>
      <c r="M175" t="s">
        <v>28</v>
      </c>
      <c r="N175" s="1">
        <v>45851.801388888889</v>
      </c>
    </row>
    <row r="176" spans="1:14" x14ac:dyDescent="0.3">
      <c r="A176" t="s">
        <v>603</v>
      </c>
      <c r="B176" t="s">
        <v>181</v>
      </c>
      <c r="C176" t="s">
        <v>604</v>
      </c>
      <c r="D176" t="s">
        <v>80</v>
      </c>
      <c r="E176" t="s">
        <v>246</v>
      </c>
      <c r="F176" t="s">
        <v>605</v>
      </c>
      <c r="H176">
        <v>2912.32</v>
      </c>
      <c r="I176">
        <v>1</v>
      </c>
      <c r="J176">
        <v>0</v>
      </c>
      <c r="K176">
        <v>2912.32</v>
      </c>
      <c r="L176">
        <v>2912.32</v>
      </c>
      <c r="M176" t="s">
        <v>47</v>
      </c>
      <c r="N176" s="1">
        <v>45865.775057870371</v>
      </c>
    </row>
    <row r="177" spans="1:14" x14ac:dyDescent="0.3">
      <c r="A177" t="s">
        <v>606</v>
      </c>
      <c r="B177" t="s">
        <v>84</v>
      </c>
      <c r="C177" t="s">
        <v>607</v>
      </c>
      <c r="D177" t="s">
        <v>51</v>
      </c>
      <c r="E177" t="s">
        <v>251</v>
      </c>
      <c r="F177" t="s">
        <v>608</v>
      </c>
      <c r="G177" t="s">
        <v>248</v>
      </c>
      <c r="H177">
        <v>1104.6500000000001</v>
      </c>
      <c r="I177">
        <v>6</v>
      </c>
      <c r="J177">
        <v>15</v>
      </c>
      <c r="K177">
        <v>6627.9</v>
      </c>
      <c r="L177">
        <v>5633.71</v>
      </c>
      <c r="M177" t="s">
        <v>28</v>
      </c>
      <c r="N177" s="1">
        <v>45582.198935185188</v>
      </c>
    </row>
    <row r="178" spans="1:14" x14ac:dyDescent="0.3">
      <c r="A178" t="s">
        <v>609</v>
      </c>
      <c r="B178" t="s">
        <v>30</v>
      </c>
      <c r="C178" t="s">
        <v>610</v>
      </c>
      <c r="D178" t="s">
        <v>63</v>
      </c>
      <c r="E178" t="s">
        <v>105</v>
      </c>
      <c r="F178" t="s">
        <v>611</v>
      </c>
      <c r="G178" t="s">
        <v>184</v>
      </c>
      <c r="H178">
        <v>0.98</v>
      </c>
      <c r="I178">
        <v>305</v>
      </c>
      <c r="J178">
        <v>25</v>
      </c>
      <c r="K178">
        <v>298.89999999999998</v>
      </c>
      <c r="L178">
        <v>224.17</v>
      </c>
      <c r="M178" t="s">
        <v>28</v>
      </c>
      <c r="N178" s="1">
        <v>45425.665381944447</v>
      </c>
    </row>
    <row r="179" spans="1:14" x14ac:dyDescent="0.3">
      <c r="A179" t="s">
        <v>612</v>
      </c>
      <c r="B179" t="s">
        <v>95</v>
      </c>
      <c r="C179" t="s">
        <v>613</v>
      </c>
      <c r="D179" t="s">
        <v>51</v>
      </c>
      <c r="E179" t="s">
        <v>32</v>
      </c>
      <c r="F179" t="s">
        <v>614</v>
      </c>
      <c r="G179" t="s">
        <v>248</v>
      </c>
      <c r="H179">
        <v>918</v>
      </c>
      <c r="I179">
        <v>2</v>
      </c>
      <c r="J179">
        <v>5</v>
      </c>
      <c r="K179">
        <v>1836</v>
      </c>
      <c r="L179">
        <v>1744.2</v>
      </c>
      <c r="M179" t="s">
        <v>28</v>
      </c>
      <c r="N179" s="1">
        <v>45547.145543981482</v>
      </c>
    </row>
    <row r="180" spans="1:14" x14ac:dyDescent="0.3">
      <c r="A180" t="s">
        <v>615</v>
      </c>
      <c r="B180" t="s">
        <v>15</v>
      </c>
      <c r="C180" t="s">
        <v>616</v>
      </c>
      <c r="D180" t="s">
        <v>51</v>
      </c>
      <c r="E180" t="s">
        <v>111</v>
      </c>
      <c r="F180" t="s">
        <v>617</v>
      </c>
      <c r="G180" t="s">
        <v>93</v>
      </c>
      <c r="H180">
        <v>586.09</v>
      </c>
      <c r="I180">
        <v>15</v>
      </c>
      <c r="J180">
        <v>10</v>
      </c>
      <c r="K180">
        <v>8791.35</v>
      </c>
      <c r="L180">
        <v>7912.22</v>
      </c>
      <c r="M180" t="s">
        <v>116</v>
      </c>
      <c r="N180" s="1">
        <v>45825.349305555559</v>
      </c>
    </row>
    <row r="181" spans="1:14" x14ac:dyDescent="0.3">
      <c r="A181" t="s">
        <v>618</v>
      </c>
      <c r="B181" t="s">
        <v>15</v>
      </c>
      <c r="C181" t="s">
        <v>619</v>
      </c>
      <c r="D181" t="s">
        <v>255</v>
      </c>
      <c r="E181" t="s">
        <v>57</v>
      </c>
      <c r="F181" t="s">
        <v>620</v>
      </c>
      <c r="G181" t="s">
        <v>135</v>
      </c>
      <c r="H181">
        <v>2164.98</v>
      </c>
      <c r="I181">
        <v>20</v>
      </c>
      <c r="J181">
        <v>15</v>
      </c>
      <c r="K181">
        <v>43299.6</v>
      </c>
      <c r="L181">
        <v>36804.660000000003</v>
      </c>
      <c r="M181" t="s">
        <v>28</v>
      </c>
      <c r="N181" s="1">
        <v>45656.868842592594</v>
      </c>
    </row>
    <row r="182" spans="1:14" x14ac:dyDescent="0.3">
      <c r="A182" t="s">
        <v>621</v>
      </c>
      <c r="B182" t="s">
        <v>95</v>
      </c>
      <c r="C182" t="s">
        <v>622</v>
      </c>
      <c r="D182" t="s">
        <v>80</v>
      </c>
      <c r="E182" t="s">
        <v>155</v>
      </c>
      <c r="F182" t="s">
        <v>623</v>
      </c>
      <c r="H182">
        <v>1891.18</v>
      </c>
      <c r="I182">
        <v>3</v>
      </c>
      <c r="J182">
        <v>5</v>
      </c>
      <c r="K182">
        <v>5673.54</v>
      </c>
      <c r="L182">
        <v>5389.86</v>
      </c>
      <c r="M182" t="s">
        <v>77</v>
      </c>
      <c r="N182" s="1">
        <v>45680.547743055555</v>
      </c>
    </row>
    <row r="183" spans="1:14" x14ac:dyDescent="0.3">
      <c r="A183" t="s">
        <v>624</v>
      </c>
      <c r="B183" t="s">
        <v>30</v>
      </c>
      <c r="C183" t="s">
        <v>625</v>
      </c>
      <c r="D183" t="s">
        <v>80</v>
      </c>
      <c r="E183" t="s">
        <v>177</v>
      </c>
      <c r="F183" t="s">
        <v>626</v>
      </c>
      <c r="G183" t="s">
        <v>39</v>
      </c>
      <c r="H183">
        <v>4282.45</v>
      </c>
      <c r="I183">
        <v>20</v>
      </c>
      <c r="J183">
        <v>15</v>
      </c>
      <c r="K183">
        <v>85649</v>
      </c>
      <c r="L183">
        <v>72801.649999999994</v>
      </c>
      <c r="M183" t="s">
        <v>60</v>
      </c>
      <c r="N183" s="1">
        <v>45719.569374999999</v>
      </c>
    </row>
    <row r="184" spans="1:14" x14ac:dyDescent="0.3">
      <c r="A184" t="s">
        <v>627</v>
      </c>
      <c r="B184" t="s">
        <v>181</v>
      </c>
      <c r="D184" t="s">
        <v>25</v>
      </c>
      <c r="E184" t="s">
        <v>277</v>
      </c>
      <c r="F184" t="s">
        <v>628</v>
      </c>
      <c r="G184" t="s">
        <v>130</v>
      </c>
      <c r="H184">
        <v>147.19999999999999</v>
      </c>
      <c r="I184">
        <v>30</v>
      </c>
      <c r="J184">
        <v>15</v>
      </c>
      <c r="K184">
        <v>4416</v>
      </c>
      <c r="L184">
        <v>3753.6</v>
      </c>
      <c r="M184" t="s">
        <v>47</v>
      </c>
      <c r="N184" s="1">
        <v>45435.68681712963</v>
      </c>
    </row>
    <row r="185" spans="1:14" x14ac:dyDescent="0.3">
      <c r="A185" t="s">
        <v>629</v>
      </c>
      <c r="B185" t="s">
        <v>23</v>
      </c>
      <c r="D185" t="s">
        <v>125</v>
      </c>
      <c r="E185" t="s">
        <v>18</v>
      </c>
      <c r="F185" t="s">
        <v>630</v>
      </c>
      <c r="G185" t="s">
        <v>65</v>
      </c>
      <c r="H185">
        <v>1126.23</v>
      </c>
      <c r="I185">
        <v>6</v>
      </c>
      <c r="J185">
        <v>3</v>
      </c>
      <c r="K185">
        <v>6757.38</v>
      </c>
      <c r="L185">
        <v>6554.66</v>
      </c>
      <c r="M185" t="s">
        <v>40</v>
      </c>
      <c r="N185" s="1">
        <v>45732.846076388887</v>
      </c>
    </row>
    <row r="186" spans="1:14" x14ac:dyDescent="0.3">
      <c r="A186" t="s">
        <v>631</v>
      </c>
      <c r="B186" t="s">
        <v>23</v>
      </c>
      <c r="C186" t="s">
        <v>632</v>
      </c>
      <c r="D186" t="s">
        <v>36</v>
      </c>
      <c r="E186" t="s">
        <v>246</v>
      </c>
      <c r="F186" t="s">
        <v>633</v>
      </c>
      <c r="H186">
        <v>1395.27</v>
      </c>
      <c r="I186">
        <v>8</v>
      </c>
      <c r="J186">
        <v>0</v>
      </c>
      <c r="K186">
        <v>11162.16</v>
      </c>
      <c r="L186">
        <v>11162.16</v>
      </c>
      <c r="M186" t="s">
        <v>40</v>
      </c>
      <c r="N186" s="1">
        <v>45609.813368055555</v>
      </c>
    </row>
    <row r="187" spans="1:14" x14ac:dyDescent="0.3">
      <c r="A187" t="s">
        <v>634</v>
      </c>
      <c r="B187" t="s">
        <v>95</v>
      </c>
      <c r="C187" t="s">
        <v>635</v>
      </c>
      <c r="D187" t="s">
        <v>25</v>
      </c>
      <c r="E187" t="s">
        <v>37</v>
      </c>
      <c r="F187" t="s">
        <v>636</v>
      </c>
      <c r="G187" t="s">
        <v>130</v>
      </c>
      <c r="H187">
        <v>49.8</v>
      </c>
      <c r="I187">
        <v>12</v>
      </c>
      <c r="J187">
        <v>20</v>
      </c>
      <c r="K187">
        <v>597.6</v>
      </c>
      <c r="L187">
        <v>478.08</v>
      </c>
      <c r="M187" t="s">
        <v>21</v>
      </c>
      <c r="N187" s="1">
        <v>45643.559884259259</v>
      </c>
    </row>
    <row r="188" spans="1:14" x14ac:dyDescent="0.3">
      <c r="A188" t="s">
        <v>637</v>
      </c>
      <c r="B188" t="s">
        <v>172</v>
      </c>
      <c r="C188" t="s">
        <v>638</v>
      </c>
      <c r="D188" t="s">
        <v>255</v>
      </c>
      <c r="E188" t="s">
        <v>121</v>
      </c>
      <c r="F188" t="s">
        <v>639</v>
      </c>
      <c r="G188" t="s">
        <v>248</v>
      </c>
      <c r="H188">
        <v>246.75</v>
      </c>
      <c r="I188">
        <v>3</v>
      </c>
      <c r="J188">
        <v>2</v>
      </c>
      <c r="K188">
        <v>740.25</v>
      </c>
      <c r="L188">
        <v>725.44</v>
      </c>
      <c r="M188" t="s">
        <v>21</v>
      </c>
      <c r="N188" s="1">
        <v>45574.179664351854</v>
      </c>
    </row>
    <row r="189" spans="1:14" x14ac:dyDescent="0.3">
      <c r="A189" t="s">
        <v>640</v>
      </c>
      <c r="B189" t="s">
        <v>181</v>
      </c>
      <c r="C189" t="s">
        <v>641</v>
      </c>
      <c r="D189" t="s">
        <v>25</v>
      </c>
      <c r="E189" t="s">
        <v>44</v>
      </c>
      <c r="F189" t="s">
        <v>642</v>
      </c>
      <c r="G189" t="s">
        <v>20</v>
      </c>
      <c r="H189">
        <v>36.01</v>
      </c>
      <c r="I189">
        <v>15</v>
      </c>
      <c r="J189">
        <v>12</v>
      </c>
      <c r="K189">
        <v>540.15</v>
      </c>
      <c r="L189">
        <v>475.33</v>
      </c>
      <c r="M189" t="s">
        <v>28</v>
      </c>
      <c r="N189" s="1">
        <v>45783.292141203703</v>
      </c>
    </row>
    <row r="190" spans="1:14" x14ac:dyDescent="0.3">
      <c r="A190" t="s">
        <v>643</v>
      </c>
      <c r="B190" t="s">
        <v>172</v>
      </c>
      <c r="C190" t="s">
        <v>644</v>
      </c>
      <c r="D190" t="s">
        <v>25</v>
      </c>
      <c r="E190" t="s">
        <v>105</v>
      </c>
      <c r="F190" t="s">
        <v>645</v>
      </c>
      <c r="G190" t="s">
        <v>130</v>
      </c>
      <c r="H190">
        <v>11.6</v>
      </c>
      <c r="I190">
        <v>25</v>
      </c>
      <c r="J190">
        <v>20</v>
      </c>
      <c r="K190">
        <v>290</v>
      </c>
      <c r="L190">
        <v>232</v>
      </c>
      <c r="M190" t="s">
        <v>60</v>
      </c>
      <c r="N190" s="1">
        <v>45777.508912037039</v>
      </c>
    </row>
    <row r="191" spans="1:14" x14ac:dyDescent="0.3">
      <c r="A191" t="s">
        <v>646</v>
      </c>
      <c r="B191" t="s">
        <v>118</v>
      </c>
      <c r="C191" t="s">
        <v>647</v>
      </c>
      <c r="D191" t="s">
        <v>159</v>
      </c>
      <c r="E191" t="s">
        <v>44</v>
      </c>
      <c r="F191" t="s">
        <v>648</v>
      </c>
      <c r="G191" t="s">
        <v>53</v>
      </c>
      <c r="H191">
        <v>194.48</v>
      </c>
      <c r="I191">
        <v>2</v>
      </c>
      <c r="J191">
        <v>0</v>
      </c>
      <c r="K191">
        <v>388.96</v>
      </c>
      <c r="L191">
        <v>388.96</v>
      </c>
      <c r="M191" t="s">
        <v>21</v>
      </c>
      <c r="N191" s="1">
        <v>45561.863402777781</v>
      </c>
    </row>
    <row r="192" spans="1:14" x14ac:dyDescent="0.3">
      <c r="A192" t="s">
        <v>649</v>
      </c>
      <c r="B192" t="s">
        <v>181</v>
      </c>
      <c r="C192" t="s">
        <v>650</v>
      </c>
      <c r="D192" t="s">
        <v>36</v>
      </c>
      <c r="E192" t="s">
        <v>155</v>
      </c>
      <c r="F192" t="s">
        <v>651</v>
      </c>
      <c r="G192" t="s">
        <v>70</v>
      </c>
      <c r="H192">
        <v>116.57</v>
      </c>
      <c r="I192">
        <v>6</v>
      </c>
      <c r="J192">
        <v>10</v>
      </c>
      <c r="K192">
        <v>699.42</v>
      </c>
      <c r="L192">
        <v>629.48</v>
      </c>
      <c r="N192" s="1">
        <v>45771.978321759256</v>
      </c>
    </row>
    <row r="193" spans="1:14" x14ac:dyDescent="0.3">
      <c r="A193" t="s">
        <v>652</v>
      </c>
      <c r="B193" t="s">
        <v>84</v>
      </c>
      <c r="C193" t="s">
        <v>653</v>
      </c>
      <c r="D193" t="s">
        <v>67</v>
      </c>
      <c r="E193" t="s">
        <v>74</v>
      </c>
      <c r="F193" t="s">
        <v>654</v>
      </c>
      <c r="G193" t="s">
        <v>135</v>
      </c>
      <c r="H193">
        <v>672.52</v>
      </c>
      <c r="I193">
        <v>15</v>
      </c>
      <c r="J193">
        <v>15</v>
      </c>
      <c r="K193">
        <v>10087.799999999999</v>
      </c>
      <c r="L193">
        <v>8574.6299999999992</v>
      </c>
      <c r="M193" t="s">
        <v>77</v>
      </c>
      <c r="N193" s="1">
        <v>45869.906226851854</v>
      </c>
    </row>
    <row r="194" spans="1:14" x14ac:dyDescent="0.3">
      <c r="A194" t="s">
        <v>655</v>
      </c>
      <c r="C194" t="s">
        <v>656</v>
      </c>
      <c r="D194" t="s">
        <v>80</v>
      </c>
      <c r="F194" t="s">
        <v>657</v>
      </c>
      <c r="G194" t="s">
        <v>59</v>
      </c>
      <c r="H194">
        <v>181.8</v>
      </c>
      <c r="I194">
        <v>15</v>
      </c>
      <c r="J194">
        <v>10</v>
      </c>
      <c r="K194">
        <v>2727</v>
      </c>
      <c r="L194">
        <v>2454.3000000000002</v>
      </c>
      <c r="M194" t="s">
        <v>47</v>
      </c>
      <c r="N194" s="1">
        <v>45411.431643518517</v>
      </c>
    </row>
    <row r="195" spans="1:14" x14ac:dyDescent="0.3">
      <c r="A195" t="s">
        <v>658</v>
      </c>
      <c r="B195" t="s">
        <v>84</v>
      </c>
      <c r="C195" t="s">
        <v>659</v>
      </c>
      <c r="D195" t="s">
        <v>120</v>
      </c>
      <c r="E195" t="s">
        <v>44</v>
      </c>
      <c r="F195" t="s">
        <v>660</v>
      </c>
      <c r="G195" t="s">
        <v>102</v>
      </c>
      <c r="H195">
        <v>343.87</v>
      </c>
      <c r="I195">
        <v>50</v>
      </c>
      <c r="J195">
        <v>0</v>
      </c>
      <c r="K195">
        <v>17193.5</v>
      </c>
      <c r="L195">
        <v>17193.5</v>
      </c>
      <c r="M195" t="s">
        <v>116</v>
      </c>
      <c r="N195" s="1">
        <v>45734.112175925926</v>
      </c>
    </row>
    <row r="196" spans="1:14" x14ac:dyDescent="0.3">
      <c r="A196" t="s">
        <v>661</v>
      </c>
      <c r="B196" t="s">
        <v>172</v>
      </c>
      <c r="C196" t="s">
        <v>662</v>
      </c>
      <c r="D196" t="s">
        <v>159</v>
      </c>
      <c r="E196" t="s">
        <v>37</v>
      </c>
      <c r="F196" t="s">
        <v>663</v>
      </c>
      <c r="G196" t="s">
        <v>248</v>
      </c>
      <c r="H196">
        <v>333.05</v>
      </c>
      <c r="I196">
        <v>1</v>
      </c>
      <c r="J196">
        <v>13</v>
      </c>
      <c r="K196">
        <v>333.05</v>
      </c>
      <c r="L196">
        <v>289.75</v>
      </c>
      <c r="M196" t="s">
        <v>28</v>
      </c>
      <c r="N196" s="1">
        <v>45563.453182870369</v>
      </c>
    </row>
    <row r="197" spans="1:14" x14ac:dyDescent="0.3">
      <c r="A197" t="s">
        <v>664</v>
      </c>
      <c r="B197" t="s">
        <v>172</v>
      </c>
      <c r="C197" t="s">
        <v>665</v>
      </c>
      <c r="D197" t="s">
        <v>63</v>
      </c>
      <c r="F197" t="s">
        <v>666</v>
      </c>
      <c r="G197" t="s">
        <v>135</v>
      </c>
      <c r="H197">
        <v>4.67</v>
      </c>
      <c r="I197">
        <v>35</v>
      </c>
      <c r="J197">
        <v>10</v>
      </c>
      <c r="K197">
        <v>163.44999999999999</v>
      </c>
      <c r="L197">
        <v>147.1</v>
      </c>
      <c r="M197" t="s">
        <v>60</v>
      </c>
      <c r="N197" s="1">
        <v>45625.108541666668</v>
      </c>
    </row>
    <row r="198" spans="1:14" x14ac:dyDescent="0.3">
      <c r="A198" t="s">
        <v>667</v>
      </c>
      <c r="B198" t="s">
        <v>23</v>
      </c>
      <c r="C198" t="s">
        <v>668</v>
      </c>
      <c r="D198" t="s">
        <v>80</v>
      </c>
      <c r="E198" t="s">
        <v>91</v>
      </c>
      <c r="F198" t="s">
        <v>669</v>
      </c>
      <c r="G198" t="s">
        <v>209</v>
      </c>
      <c r="H198">
        <v>831.22</v>
      </c>
      <c r="I198">
        <v>6</v>
      </c>
      <c r="J198">
        <v>0</v>
      </c>
      <c r="K198">
        <v>4987.32</v>
      </c>
      <c r="L198">
        <v>4987.32</v>
      </c>
      <c r="M198" t="s">
        <v>47</v>
      </c>
      <c r="N198" s="1">
        <v>45751.370717592596</v>
      </c>
    </row>
    <row r="199" spans="1:14" x14ac:dyDescent="0.3">
      <c r="A199" t="s">
        <v>670</v>
      </c>
      <c r="B199" t="s">
        <v>84</v>
      </c>
      <c r="C199" t="s">
        <v>671</v>
      </c>
      <c r="D199" t="s">
        <v>120</v>
      </c>
      <c r="E199" t="s">
        <v>133</v>
      </c>
      <c r="F199" t="s">
        <v>672</v>
      </c>
      <c r="G199" t="s">
        <v>65</v>
      </c>
      <c r="H199">
        <v>447.92</v>
      </c>
      <c r="I199">
        <v>1</v>
      </c>
      <c r="J199">
        <v>2</v>
      </c>
      <c r="K199">
        <v>447.92</v>
      </c>
      <c r="L199">
        <v>438.96</v>
      </c>
      <c r="M199" t="s">
        <v>60</v>
      </c>
      <c r="N199" s="1">
        <v>45374.449317129627</v>
      </c>
    </row>
    <row r="200" spans="1:14" x14ac:dyDescent="0.3">
      <c r="A200" t="s">
        <v>673</v>
      </c>
      <c r="B200" t="s">
        <v>30</v>
      </c>
      <c r="C200" t="s">
        <v>674</v>
      </c>
      <c r="D200" t="s">
        <v>67</v>
      </c>
      <c r="E200" t="s">
        <v>133</v>
      </c>
      <c r="F200" t="s">
        <v>675</v>
      </c>
      <c r="G200" t="s">
        <v>161</v>
      </c>
      <c r="H200">
        <v>949.87</v>
      </c>
      <c r="I200">
        <v>2</v>
      </c>
      <c r="J200">
        <v>0</v>
      </c>
      <c r="K200">
        <v>1899.74</v>
      </c>
      <c r="L200">
        <v>1899.74</v>
      </c>
      <c r="M200" t="s">
        <v>21</v>
      </c>
      <c r="N200" s="1">
        <v>45641.109976851854</v>
      </c>
    </row>
    <row r="201" spans="1:14" x14ac:dyDescent="0.3">
      <c r="A201" t="s">
        <v>676</v>
      </c>
      <c r="B201" t="s">
        <v>23</v>
      </c>
      <c r="C201" t="s">
        <v>677</v>
      </c>
      <c r="D201" t="s">
        <v>36</v>
      </c>
      <c r="E201" t="s">
        <v>44</v>
      </c>
      <c r="F201" t="s">
        <v>678</v>
      </c>
      <c r="G201" t="s">
        <v>209</v>
      </c>
      <c r="H201">
        <v>121.5</v>
      </c>
      <c r="I201">
        <v>2</v>
      </c>
      <c r="J201">
        <v>0</v>
      </c>
      <c r="K201">
        <v>243</v>
      </c>
      <c r="L201">
        <v>243</v>
      </c>
      <c r="M201" t="s">
        <v>40</v>
      </c>
      <c r="N201" s="1">
        <v>45657.973263888889</v>
      </c>
    </row>
    <row r="202" spans="1:14" x14ac:dyDescent="0.3">
      <c r="A202" t="s">
        <v>679</v>
      </c>
      <c r="B202" t="s">
        <v>95</v>
      </c>
      <c r="C202" t="s">
        <v>680</v>
      </c>
      <c r="D202" t="s">
        <v>86</v>
      </c>
      <c r="E202" t="s">
        <v>44</v>
      </c>
      <c r="F202" t="s">
        <v>681</v>
      </c>
      <c r="G202" t="s">
        <v>93</v>
      </c>
      <c r="H202">
        <v>259.10000000000002</v>
      </c>
      <c r="I202">
        <v>8</v>
      </c>
      <c r="J202">
        <v>20</v>
      </c>
      <c r="K202">
        <v>2072.8000000000002</v>
      </c>
      <c r="L202">
        <v>1658.24</v>
      </c>
      <c r="M202" t="s">
        <v>47</v>
      </c>
      <c r="N202" s="1">
        <v>45727.156574074077</v>
      </c>
    </row>
    <row r="203" spans="1:14" x14ac:dyDescent="0.3">
      <c r="A203" t="s">
        <v>682</v>
      </c>
      <c r="B203" t="s">
        <v>49</v>
      </c>
      <c r="C203" t="s">
        <v>683</v>
      </c>
      <c r="D203" t="s">
        <v>86</v>
      </c>
      <c r="E203" t="s">
        <v>155</v>
      </c>
      <c r="F203" t="s">
        <v>684</v>
      </c>
      <c r="G203" t="s">
        <v>53</v>
      </c>
      <c r="H203">
        <v>453.19</v>
      </c>
      <c r="I203">
        <v>1</v>
      </c>
      <c r="J203">
        <v>0</v>
      </c>
      <c r="K203">
        <v>453.19</v>
      </c>
      <c r="L203">
        <v>453.19</v>
      </c>
      <c r="M203" t="s">
        <v>60</v>
      </c>
      <c r="N203" s="1">
        <v>45671.860173611109</v>
      </c>
    </row>
    <row r="204" spans="1:14" x14ac:dyDescent="0.3">
      <c r="A204" t="s">
        <v>685</v>
      </c>
      <c r="B204" t="s">
        <v>181</v>
      </c>
      <c r="D204" t="s">
        <v>255</v>
      </c>
      <c r="E204" t="s">
        <v>133</v>
      </c>
      <c r="F204" t="s">
        <v>686</v>
      </c>
      <c r="G204" t="s">
        <v>184</v>
      </c>
      <c r="H204">
        <v>1308.77</v>
      </c>
      <c r="I204">
        <v>6</v>
      </c>
      <c r="J204">
        <v>10</v>
      </c>
      <c r="K204">
        <v>7852.62</v>
      </c>
      <c r="L204">
        <v>7067.36</v>
      </c>
      <c r="M204" t="s">
        <v>116</v>
      </c>
      <c r="N204" s="1">
        <v>45870.998981481483</v>
      </c>
    </row>
    <row r="205" spans="1:14" x14ac:dyDescent="0.3">
      <c r="A205" t="s">
        <v>687</v>
      </c>
      <c r="B205" t="s">
        <v>72</v>
      </c>
      <c r="D205" t="s">
        <v>43</v>
      </c>
      <c r="E205" t="s">
        <v>100</v>
      </c>
      <c r="F205" t="s">
        <v>688</v>
      </c>
      <c r="G205" t="s">
        <v>209</v>
      </c>
      <c r="H205">
        <v>217.35</v>
      </c>
      <c r="I205">
        <v>30</v>
      </c>
      <c r="J205">
        <v>10</v>
      </c>
      <c r="K205">
        <v>6520.5</v>
      </c>
      <c r="L205">
        <v>5868.45</v>
      </c>
      <c r="N205" s="1">
        <v>45545.144363425927</v>
      </c>
    </row>
    <row r="206" spans="1:14" x14ac:dyDescent="0.3">
      <c r="A206" t="s">
        <v>689</v>
      </c>
      <c r="B206" t="s">
        <v>181</v>
      </c>
      <c r="C206" t="s">
        <v>690</v>
      </c>
      <c r="D206" t="s">
        <v>36</v>
      </c>
      <c r="E206" t="s">
        <v>121</v>
      </c>
      <c r="F206" t="s">
        <v>691</v>
      </c>
      <c r="G206" t="s">
        <v>102</v>
      </c>
      <c r="H206">
        <v>363</v>
      </c>
      <c r="I206">
        <v>25</v>
      </c>
      <c r="J206">
        <v>20</v>
      </c>
      <c r="K206">
        <v>9075</v>
      </c>
      <c r="L206">
        <v>7260</v>
      </c>
      <c r="M206" t="s">
        <v>116</v>
      </c>
      <c r="N206" s="1">
        <v>45545.908784722225</v>
      </c>
    </row>
    <row r="207" spans="1:14" x14ac:dyDescent="0.3">
      <c r="A207" t="s">
        <v>692</v>
      </c>
      <c r="B207" t="s">
        <v>30</v>
      </c>
      <c r="C207" t="s">
        <v>693</v>
      </c>
      <c r="D207" t="s">
        <v>43</v>
      </c>
      <c r="E207" t="s">
        <v>246</v>
      </c>
      <c r="F207" t="s">
        <v>694</v>
      </c>
      <c r="G207" t="s">
        <v>59</v>
      </c>
      <c r="H207">
        <v>1442.75</v>
      </c>
      <c r="I207">
        <v>5</v>
      </c>
      <c r="J207">
        <v>5</v>
      </c>
      <c r="K207">
        <v>7213.75</v>
      </c>
      <c r="L207">
        <v>6853.06</v>
      </c>
      <c r="M207" t="s">
        <v>21</v>
      </c>
      <c r="N207" s="1">
        <v>45542.038726851853</v>
      </c>
    </row>
    <row r="208" spans="1:14" x14ac:dyDescent="0.3">
      <c r="A208" t="s">
        <v>695</v>
      </c>
      <c r="B208" t="s">
        <v>49</v>
      </c>
      <c r="C208" t="s">
        <v>696</v>
      </c>
      <c r="D208" t="s">
        <v>43</v>
      </c>
      <c r="E208" t="s">
        <v>37</v>
      </c>
      <c r="F208" t="s">
        <v>697</v>
      </c>
      <c r="G208" t="s">
        <v>46</v>
      </c>
      <c r="H208">
        <v>669.9</v>
      </c>
      <c r="I208">
        <v>25</v>
      </c>
      <c r="J208">
        <v>20</v>
      </c>
      <c r="K208">
        <v>16747.5</v>
      </c>
      <c r="L208">
        <v>13398</v>
      </c>
      <c r="M208" t="s">
        <v>47</v>
      </c>
      <c r="N208" s="1">
        <v>45356.000254629631</v>
      </c>
    </row>
    <row r="209" spans="1:14" x14ac:dyDescent="0.3">
      <c r="A209" t="s">
        <v>698</v>
      </c>
      <c r="B209" t="s">
        <v>95</v>
      </c>
      <c r="C209" t="s">
        <v>699</v>
      </c>
      <c r="D209" t="s">
        <v>43</v>
      </c>
      <c r="E209" t="s">
        <v>74</v>
      </c>
      <c r="G209" t="s">
        <v>65</v>
      </c>
      <c r="H209">
        <v>211.1</v>
      </c>
      <c r="I209">
        <v>25</v>
      </c>
      <c r="J209">
        <v>20</v>
      </c>
      <c r="K209">
        <v>5277.5</v>
      </c>
      <c r="L209">
        <v>4222</v>
      </c>
      <c r="M209" t="s">
        <v>40</v>
      </c>
      <c r="N209" s="1">
        <v>45849.102858796294</v>
      </c>
    </row>
    <row r="210" spans="1:14" x14ac:dyDescent="0.3">
      <c r="A210" t="s">
        <v>700</v>
      </c>
      <c r="B210" t="s">
        <v>15</v>
      </c>
      <c r="C210" t="s">
        <v>701</v>
      </c>
      <c r="D210" t="s">
        <v>43</v>
      </c>
      <c r="E210" t="s">
        <v>277</v>
      </c>
      <c r="F210" t="s">
        <v>702</v>
      </c>
      <c r="G210" t="s">
        <v>20</v>
      </c>
      <c r="H210">
        <v>1078.47</v>
      </c>
      <c r="I210">
        <v>3</v>
      </c>
      <c r="J210">
        <v>5</v>
      </c>
      <c r="K210">
        <v>3235.41</v>
      </c>
      <c r="L210">
        <v>3073.64</v>
      </c>
      <c r="M210" t="s">
        <v>116</v>
      </c>
      <c r="N210" s="1">
        <v>45790.657453703701</v>
      </c>
    </row>
    <row r="211" spans="1:14" x14ac:dyDescent="0.3">
      <c r="A211" t="s">
        <v>703</v>
      </c>
      <c r="B211" t="s">
        <v>55</v>
      </c>
      <c r="C211" t="s">
        <v>704</v>
      </c>
      <c r="D211" t="s">
        <v>159</v>
      </c>
      <c r="E211" t="s">
        <v>32</v>
      </c>
      <c r="F211" t="s">
        <v>705</v>
      </c>
      <c r="H211">
        <v>29.09</v>
      </c>
      <c r="I211">
        <v>25</v>
      </c>
      <c r="J211">
        <v>15</v>
      </c>
      <c r="K211">
        <v>727.25</v>
      </c>
      <c r="L211">
        <v>618.16</v>
      </c>
      <c r="M211" t="s">
        <v>116</v>
      </c>
      <c r="N211" s="1">
        <v>45727.082928240743</v>
      </c>
    </row>
    <row r="212" spans="1:14" x14ac:dyDescent="0.3">
      <c r="A212" t="s">
        <v>706</v>
      </c>
      <c r="B212" t="s">
        <v>172</v>
      </c>
      <c r="C212" t="s">
        <v>707</v>
      </c>
      <c r="D212" t="s">
        <v>43</v>
      </c>
      <c r="E212" t="s">
        <v>155</v>
      </c>
      <c r="F212" t="s">
        <v>708</v>
      </c>
      <c r="G212" t="s">
        <v>248</v>
      </c>
      <c r="H212">
        <v>506.36</v>
      </c>
      <c r="I212">
        <v>4</v>
      </c>
      <c r="J212">
        <v>5</v>
      </c>
      <c r="K212">
        <v>2025.44</v>
      </c>
      <c r="L212">
        <v>1924.17</v>
      </c>
      <c r="M212" t="s">
        <v>28</v>
      </c>
      <c r="N212" s="1">
        <v>45829.57708333333</v>
      </c>
    </row>
    <row r="213" spans="1:14" x14ac:dyDescent="0.3">
      <c r="A213" t="s">
        <v>709</v>
      </c>
      <c r="B213" t="s">
        <v>172</v>
      </c>
      <c r="C213" t="s">
        <v>710</v>
      </c>
      <c r="D213" t="s">
        <v>25</v>
      </c>
      <c r="E213" t="s">
        <v>32</v>
      </c>
      <c r="F213" t="s">
        <v>711</v>
      </c>
      <c r="G213" t="s">
        <v>70</v>
      </c>
      <c r="H213">
        <v>100.73</v>
      </c>
      <c r="I213">
        <v>8</v>
      </c>
      <c r="J213">
        <v>15</v>
      </c>
      <c r="K213">
        <v>805.84</v>
      </c>
      <c r="L213">
        <v>684.96</v>
      </c>
      <c r="M213" t="s">
        <v>40</v>
      </c>
      <c r="N213" s="1">
        <v>45597.247314814813</v>
      </c>
    </row>
    <row r="214" spans="1:14" x14ac:dyDescent="0.3">
      <c r="A214" t="s">
        <v>712</v>
      </c>
      <c r="B214" t="s">
        <v>84</v>
      </c>
      <c r="C214" t="s">
        <v>713</v>
      </c>
      <c r="D214" t="s">
        <v>63</v>
      </c>
      <c r="E214" t="s">
        <v>44</v>
      </c>
      <c r="F214" t="s">
        <v>714</v>
      </c>
      <c r="G214" t="s">
        <v>179</v>
      </c>
      <c r="H214">
        <v>5.33</v>
      </c>
      <c r="I214">
        <v>229</v>
      </c>
      <c r="J214">
        <v>15</v>
      </c>
      <c r="K214">
        <v>1220.57</v>
      </c>
      <c r="L214">
        <v>1037.48</v>
      </c>
      <c r="M214" t="s">
        <v>28</v>
      </c>
      <c r="N214" s="1">
        <v>45762.008819444447</v>
      </c>
    </row>
    <row r="215" spans="1:14" x14ac:dyDescent="0.3">
      <c r="A215" t="s">
        <v>715</v>
      </c>
      <c r="B215" t="s">
        <v>118</v>
      </c>
      <c r="C215" t="s">
        <v>716</v>
      </c>
      <c r="D215" t="s">
        <v>110</v>
      </c>
      <c r="E215" t="s">
        <v>32</v>
      </c>
      <c r="F215" t="s">
        <v>717</v>
      </c>
      <c r="G215" t="s">
        <v>130</v>
      </c>
      <c r="H215">
        <v>242.62</v>
      </c>
      <c r="I215">
        <v>2</v>
      </c>
      <c r="J215">
        <v>2</v>
      </c>
      <c r="K215">
        <v>485.24</v>
      </c>
      <c r="L215">
        <v>475.54</v>
      </c>
      <c r="M215" t="s">
        <v>21</v>
      </c>
      <c r="N215" s="1">
        <v>45417.42150462963</v>
      </c>
    </row>
    <row r="216" spans="1:14" x14ac:dyDescent="0.3">
      <c r="A216" t="s">
        <v>718</v>
      </c>
      <c r="B216" t="s">
        <v>49</v>
      </c>
      <c r="C216" t="s">
        <v>719</v>
      </c>
      <c r="D216" t="s">
        <v>51</v>
      </c>
      <c r="E216" t="s">
        <v>155</v>
      </c>
      <c r="F216" t="s">
        <v>720</v>
      </c>
      <c r="G216" t="s">
        <v>65</v>
      </c>
      <c r="H216">
        <v>50.25</v>
      </c>
      <c r="I216">
        <v>30</v>
      </c>
      <c r="J216">
        <v>20</v>
      </c>
      <c r="K216">
        <v>1507.5</v>
      </c>
      <c r="L216">
        <v>1206</v>
      </c>
      <c r="M216" t="s">
        <v>28</v>
      </c>
      <c r="N216" s="1">
        <v>45872.508252314816</v>
      </c>
    </row>
    <row r="217" spans="1:14" x14ac:dyDescent="0.3">
      <c r="A217" t="s">
        <v>721</v>
      </c>
      <c r="B217" t="s">
        <v>55</v>
      </c>
      <c r="C217" t="s">
        <v>722</v>
      </c>
      <c r="D217" t="s">
        <v>25</v>
      </c>
      <c r="E217" t="s">
        <v>32</v>
      </c>
      <c r="F217" t="s">
        <v>723</v>
      </c>
      <c r="G217" t="s">
        <v>93</v>
      </c>
      <c r="H217">
        <v>143.88999999999999</v>
      </c>
      <c r="I217">
        <v>30</v>
      </c>
      <c r="J217">
        <v>15</v>
      </c>
      <c r="K217">
        <v>4316.7</v>
      </c>
      <c r="L217">
        <v>3669.19</v>
      </c>
      <c r="M217" t="s">
        <v>116</v>
      </c>
      <c r="N217" s="1">
        <v>45819.587800925925</v>
      </c>
    </row>
    <row r="218" spans="1:14" x14ac:dyDescent="0.3">
      <c r="A218" t="s">
        <v>724</v>
      </c>
      <c r="B218" t="s">
        <v>118</v>
      </c>
      <c r="C218" t="s">
        <v>725</v>
      </c>
      <c r="D218" t="s">
        <v>17</v>
      </c>
      <c r="E218" t="s">
        <v>68</v>
      </c>
      <c r="F218" t="s">
        <v>726</v>
      </c>
      <c r="G218" t="s">
        <v>184</v>
      </c>
      <c r="H218">
        <v>394.41</v>
      </c>
      <c r="I218">
        <v>30</v>
      </c>
      <c r="J218">
        <v>12</v>
      </c>
      <c r="K218">
        <v>11832.3</v>
      </c>
      <c r="L218">
        <v>10412.42</v>
      </c>
      <c r="M218" t="s">
        <v>40</v>
      </c>
      <c r="N218" s="1">
        <v>45584.537523148145</v>
      </c>
    </row>
    <row r="219" spans="1:14" x14ac:dyDescent="0.3">
      <c r="A219" t="s">
        <v>727</v>
      </c>
      <c r="B219" t="s">
        <v>72</v>
      </c>
      <c r="C219" t="s">
        <v>728</v>
      </c>
      <c r="D219" t="s">
        <v>36</v>
      </c>
      <c r="E219" t="s">
        <v>121</v>
      </c>
      <c r="F219" t="s">
        <v>729</v>
      </c>
      <c r="G219" t="s">
        <v>59</v>
      </c>
      <c r="H219">
        <v>172.35</v>
      </c>
      <c r="I219">
        <v>50</v>
      </c>
      <c r="J219">
        <v>25</v>
      </c>
      <c r="K219">
        <v>8617.5</v>
      </c>
      <c r="L219">
        <v>6463.12</v>
      </c>
      <c r="M219" t="s">
        <v>28</v>
      </c>
      <c r="N219" s="1">
        <v>45796.639155092591</v>
      </c>
    </row>
    <row r="220" spans="1:14" x14ac:dyDescent="0.3">
      <c r="A220" t="s">
        <v>730</v>
      </c>
      <c r="B220" t="s">
        <v>15</v>
      </c>
      <c r="C220" t="s">
        <v>731</v>
      </c>
      <c r="D220" t="s">
        <v>25</v>
      </c>
      <c r="E220" t="s">
        <v>44</v>
      </c>
      <c r="F220" t="s">
        <v>732</v>
      </c>
      <c r="G220" t="s">
        <v>53</v>
      </c>
      <c r="H220">
        <v>84.79</v>
      </c>
      <c r="I220">
        <v>20</v>
      </c>
      <c r="J220">
        <v>0</v>
      </c>
      <c r="K220">
        <v>1695.8</v>
      </c>
      <c r="L220">
        <v>1695.8</v>
      </c>
      <c r="M220" t="s">
        <v>116</v>
      </c>
      <c r="N220" s="1">
        <v>45441.753865740742</v>
      </c>
    </row>
    <row r="221" spans="1:14" x14ac:dyDescent="0.3">
      <c r="A221" t="s">
        <v>733</v>
      </c>
      <c r="B221" t="s">
        <v>55</v>
      </c>
      <c r="C221" t="s">
        <v>734</v>
      </c>
      <c r="D221" t="s">
        <v>125</v>
      </c>
      <c r="E221" t="s">
        <v>91</v>
      </c>
      <c r="F221" t="s">
        <v>735</v>
      </c>
      <c r="G221" t="s">
        <v>70</v>
      </c>
      <c r="H221">
        <v>808.59</v>
      </c>
      <c r="I221">
        <v>8</v>
      </c>
      <c r="J221">
        <v>10</v>
      </c>
      <c r="K221">
        <v>6468.72</v>
      </c>
      <c r="L221">
        <v>5821.85</v>
      </c>
      <c r="M221" t="s">
        <v>28</v>
      </c>
      <c r="N221" s="1">
        <v>45646.559131944443</v>
      </c>
    </row>
    <row r="222" spans="1:14" x14ac:dyDescent="0.3">
      <c r="A222" t="s">
        <v>736</v>
      </c>
      <c r="B222" t="s">
        <v>23</v>
      </c>
      <c r="C222" t="s">
        <v>737</v>
      </c>
      <c r="D222" t="s">
        <v>125</v>
      </c>
      <c r="E222" t="s">
        <v>105</v>
      </c>
      <c r="F222" t="s">
        <v>738</v>
      </c>
      <c r="G222" t="s">
        <v>93</v>
      </c>
      <c r="H222">
        <v>2954.75</v>
      </c>
      <c r="I222">
        <v>3</v>
      </c>
      <c r="J222">
        <v>3</v>
      </c>
      <c r="K222">
        <v>8864.25</v>
      </c>
      <c r="L222">
        <v>8598.32</v>
      </c>
      <c r="M222" t="s">
        <v>28</v>
      </c>
      <c r="N222" s="1">
        <v>45667.443206018521</v>
      </c>
    </row>
    <row r="223" spans="1:14" x14ac:dyDescent="0.3">
      <c r="A223" t="s">
        <v>739</v>
      </c>
      <c r="B223" t="s">
        <v>15</v>
      </c>
      <c r="C223" t="s">
        <v>740</v>
      </c>
      <c r="D223" t="s">
        <v>17</v>
      </c>
      <c r="E223" t="s">
        <v>224</v>
      </c>
      <c r="F223" t="s">
        <v>741</v>
      </c>
      <c r="G223" t="s">
        <v>59</v>
      </c>
      <c r="H223">
        <v>271.37</v>
      </c>
      <c r="I223">
        <v>100</v>
      </c>
      <c r="J223">
        <v>20</v>
      </c>
      <c r="K223">
        <v>27137</v>
      </c>
      <c r="L223">
        <v>21709.599999999999</v>
      </c>
      <c r="M223" t="s">
        <v>77</v>
      </c>
      <c r="N223" s="1">
        <v>45818.528541666667</v>
      </c>
    </row>
    <row r="224" spans="1:14" x14ac:dyDescent="0.3">
      <c r="A224" t="s">
        <v>742</v>
      </c>
      <c r="B224" t="s">
        <v>49</v>
      </c>
      <c r="C224" t="s">
        <v>743</v>
      </c>
      <c r="D224" t="s">
        <v>159</v>
      </c>
      <c r="E224" t="s">
        <v>18</v>
      </c>
      <c r="F224" t="s">
        <v>744</v>
      </c>
      <c r="G224" t="s">
        <v>65</v>
      </c>
      <c r="H224">
        <v>204.07</v>
      </c>
      <c r="I224">
        <v>5</v>
      </c>
      <c r="J224">
        <v>0</v>
      </c>
      <c r="K224">
        <v>1020.35</v>
      </c>
      <c r="L224">
        <v>1020.35</v>
      </c>
      <c r="M224" t="s">
        <v>60</v>
      </c>
      <c r="N224" s="1">
        <v>45407.195879629631</v>
      </c>
    </row>
    <row r="225" spans="1:14" x14ac:dyDescent="0.3">
      <c r="A225" t="s">
        <v>745</v>
      </c>
      <c r="B225" t="s">
        <v>55</v>
      </c>
      <c r="C225" t="s">
        <v>746</v>
      </c>
      <c r="D225" t="s">
        <v>86</v>
      </c>
      <c r="E225" t="s">
        <v>37</v>
      </c>
      <c r="F225" t="s">
        <v>747</v>
      </c>
      <c r="G225" t="s">
        <v>82</v>
      </c>
      <c r="H225">
        <v>478.01</v>
      </c>
      <c r="I225">
        <v>5</v>
      </c>
      <c r="J225">
        <v>3</v>
      </c>
      <c r="K225">
        <v>2390.0500000000002</v>
      </c>
      <c r="L225">
        <v>2318.35</v>
      </c>
      <c r="M225" t="s">
        <v>77</v>
      </c>
      <c r="N225" s="1">
        <v>45803.510520833333</v>
      </c>
    </row>
    <row r="226" spans="1:14" x14ac:dyDescent="0.3">
      <c r="A226" t="s">
        <v>748</v>
      </c>
      <c r="B226" t="s">
        <v>181</v>
      </c>
      <c r="D226" t="s">
        <v>51</v>
      </c>
      <c r="E226" t="s">
        <v>57</v>
      </c>
      <c r="F226" t="s">
        <v>749</v>
      </c>
      <c r="G226" t="s">
        <v>130</v>
      </c>
      <c r="H226">
        <v>704.5</v>
      </c>
      <c r="I226">
        <v>15</v>
      </c>
      <c r="J226">
        <v>15</v>
      </c>
      <c r="K226">
        <v>10567.5</v>
      </c>
      <c r="L226">
        <v>8982.3799999999992</v>
      </c>
      <c r="M226" t="s">
        <v>77</v>
      </c>
      <c r="N226" s="1">
        <v>45699.498831018522</v>
      </c>
    </row>
    <row r="227" spans="1:14" x14ac:dyDescent="0.3">
      <c r="A227" t="s">
        <v>750</v>
      </c>
      <c r="B227" t="s">
        <v>84</v>
      </c>
      <c r="C227" t="s">
        <v>751</v>
      </c>
      <c r="D227" t="s">
        <v>36</v>
      </c>
      <c r="E227" t="s">
        <v>133</v>
      </c>
      <c r="F227" t="s">
        <v>752</v>
      </c>
      <c r="G227" t="s">
        <v>248</v>
      </c>
      <c r="H227">
        <v>1000.31</v>
      </c>
      <c r="I227">
        <v>8</v>
      </c>
      <c r="J227">
        <v>10</v>
      </c>
      <c r="K227">
        <v>8002.48</v>
      </c>
      <c r="L227">
        <v>7202.23</v>
      </c>
      <c r="M227" t="s">
        <v>116</v>
      </c>
      <c r="N227" s="1">
        <v>45748.99013888889</v>
      </c>
    </row>
    <row r="228" spans="1:14" x14ac:dyDescent="0.3">
      <c r="A228" t="s">
        <v>753</v>
      </c>
      <c r="B228" t="s">
        <v>181</v>
      </c>
      <c r="C228" t="s">
        <v>754</v>
      </c>
      <c r="D228" t="s">
        <v>159</v>
      </c>
      <c r="E228" t="s">
        <v>44</v>
      </c>
      <c r="F228" t="s">
        <v>755</v>
      </c>
      <c r="G228" t="s">
        <v>161</v>
      </c>
      <c r="H228">
        <v>446.82</v>
      </c>
      <c r="I228">
        <v>20</v>
      </c>
      <c r="J228">
        <v>10</v>
      </c>
      <c r="K228">
        <v>8936.4</v>
      </c>
      <c r="L228">
        <v>8042.76</v>
      </c>
      <c r="N228" s="1">
        <v>45671.508530092593</v>
      </c>
    </row>
    <row r="229" spans="1:14" x14ac:dyDescent="0.3">
      <c r="A229" t="s">
        <v>756</v>
      </c>
      <c r="B229" t="s">
        <v>172</v>
      </c>
      <c r="C229" t="s">
        <v>757</v>
      </c>
      <c r="D229" t="s">
        <v>120</v>
      </c>
      <c r="E229" t="s">
        <v>57</v>
      </c>
      <c r="F229" t="s">
        <v>758</v>
      </c>
      <c r="G229" t="s">
        <v>20</v>
      </c>
      <c r="H229">
        <v>693.14</v>
      </c>
      <c r="I229">
        <v>50</v>
      </c>
      <c r="J229">
        <v>10</v>
      </c>
      <c r="K229">
        <v>34657</v>
      </c>
      <c r="L229">
        <v>31191.3</v>
      </c>
      <c r="M229" t="s">
        <v>40</v>
      </c>
      <c r="N229" s="1">
        <v>45459.797418981485</v>
      </c>
    </row>
    <row r="230" spans="1:14" x14ac:dyDescent="0.3">
      <c r="A230" t="s">
        <v>759</v>
      </c>
      <c r="B230" t="s">
        <v>118</v>
      </c>
      <c r="C230" t="s">
        <v>760</v>
      </c>
      <c r="D230" t="s">
        <v>51</v>
      </c>
      <c r="E230" t="s">
        <v>121</v>
      </c>
      <c r="F230" t="s">
        <v>761</v>
      </c>
      <c r="G230" t="s">
        <v>65</v>
      </c>
      <c r="H230">
        <v>250.23</v>
      </c>
      <c r="I230">
        <v>2</v>
      </c>
      <c r="J230">
        <v>0</v>
      </c>
      <c r="K230">
        <v>500.46</v>
      </c>
      <c r="L230">
        <v>500.46</v>
      </c>
      <c r="M230" t="s">
        <v>21</v>
      </c>
      <c r="N230" s="1">
        <v>45825.627708333333</v>
      </c>
    </row>
    <row r="231" spans="1:14" x14ac:dyDescent="0.3">
      <c r="A231" t="s">
        <v>762</v>
      </c>
      <c r="B231" t="s">
        <v>72</v>
      </c>
      <c r="C231" t="s">
        <v>763</v>
      </c>
      <c r="D231" t="s">
        <v>17</v>
      </c>
      <c r="E231" t="s">
        <v>155</v>
      </c>
      <c r="F231" t="s">
        <v>764</v>
      </c>
      <c r="G231" t="s">
        <v>465</v>
      </c>
      <c r="H231">
        <v>793.44</v>
      </c>
      <c r="I231">
        <v>6</v>
      </c>
      <c r="J231">
        <v>0</v>
      </c>
      <c r="K231">
        <v>4760.6400000000003</v>
      </c>
      <c r="L231">
        <v>4760.6400000000003</v>
      </c>
      <c r="N231" s="1">
        <v>45651.740902777776</v>
      </c>
    </row>
    <row r="232" spans="1:14" x14ac:dyDescent="0.3">
      <c r="A232" t="s">
        <v>765</v>
      </c>
      <c r="B232" t="s">
        <v>172</v>
      </c>
      <c r="D232" t="s">
        <v>86</v>
      </c>
      <c r="E232" t="s">
        <v>44</v>
      </c>
      <c r="F232" t="s">
        <v>766</v>
      </c>
      <c r="G232" t="s">
        <v>130</v>
      </c>
      <c r="H232">
        <v>299.5</v>
      </c>
      <c r="I232">
        <v>6</v>
      </c>
      <c r="J232">
        <v>0</v>
      </c>
      <c r="K232">
        <v>1797</v>
      </c>
      <c r="L232">
        <v>1797</v>
      </c>
      <c r="M232" t="s">
        <v>77</v>
      </c>
      <c r="N232" s="1">
        <v>45548.109652777777</v>
      </c>
    </row>
    <row r="233" spans="1:14" x14ac:dyDescent="0.3">
      <c r="A233" t="s">
        <v>767</v>
      </c>
      <c r="B233" t="s">
        <v>181</v>
      </c>
      <c r="C233" t="s">
        <v>768</v>
      </c>
      <c r="D233" t="s">
        <v>36</v>
      </c>
      <c r="E233" t="s">
        <v>277</v>
      </c>
      <c r="F233" t="s">
        <v>769</v>
      </c>
      <c r="G233" t="s">
        <v>184</v>
      </c>
      <c r="H233">
        <v>893.13</v>
      </c>
      <c r="I233">
        <v>20</v>
      </c>
      <c r="J233">
        <v>15</v>
      </c>
      <c r="K233">
        <v>17862.599999999999</v>
      </c>
      <c r="L233">
        <v>15183.21</v>
      </c>
      <c r="M233" t="s">
        <v>60</v>
      </c>
      <c r="N233" s="1">
        <v>45751.509918981479</v>
      </c>
    </row>
    <row r="234" spans="1:14" x14ac:dyDescent="0.3">
      <c r="A234" t="s">
        <v>770</v>
      </c>
      <c r="B234" t="s">
        <v>72</v>
      </c>
      <c r="C234" t="s">
        <v>771</v>
      </c>
      <c r="D234" t="s">
        <v>120</v>
      </c>
      <c r="E234" t="s">
        <v>91</v>
      </c>
      <c r="F234" t="s">
        <v>772</v>
      </c>
      <c r="G234" t="s">
        <v>93</v>
      </c>
      <c r="H234">
        <v>209.62</v>
      </c>
      <c r="I234">
        <v>1</v>
      </c>
      <c r="J234">
        <v>0</v>
      </c>
      <c r="K234">
        <v>209.62</v>
      </c>
      <c r="L234">
        <v>209.62</v>
      </c>
      <c r="M234" t="s">
        <v>116</v>
      </c>
      <c r="N234" s="1">
        <v>45581.318020833336</v>
      </c>
    </row>
    <row r="235" spans="1:14" x14ac:dyDescent="0.3">
      <c r="A235" t="s">
        <v>773</v>
      </c>
      <c r="B235" t="s">
        <v>23</v>
      </c>
      <c r="C235" t="s">
        <v>774</v>
      </c>
      <c r="D235" t="s">
        <v>67</v>
      </c>
      <c r="E235" t="s">
        <v>57</v>
      </c>
      <c r="F235" t="s">
        <v>775</v>
      </c>
      <c r="G235" t="s">
        <v>53</v>
      </c>
      <c r="H235">
        <v>507.18</v>
      </c>
      <c r="I235">
        <v>2</v>
      </c>
      <c r="J235">
        <v>0</v>
      </c>
      <c r="K235">
        <v>1014.36</v>
      </c>
      <c r="L235">
        <v>1014.36</v>
      </c>
      <c r="M235" t="s">
        <v>116</v>
      </c>
      <c r="N235" s="1">
        <v>45722.994699074072</v>
      </c>
    </row>
    <row r="236" spans="1:14" x14ac:dyDescent="0.3">
      <c r="A236" t="s">
        <v>776</v>
      </c>
      <c r="B236" t="s">
        <v>181</v>
      </c>
      <c r="C236" t="s">
        <v>777</v>
      </c>
      <c r="D236" t="s">
        <v>67</v>
      </c>
      <c r="E236" t="s">
        <v>87</v>
      </c>
      <c r="F236" t="s">
        <v>778</v>
      </c>
      <c r="G236" t="s">
        <v>59</v>
      </c>
      <c r="H236">
        <v>682.15</v>
      </c>
      <c r="I236">
        <v>30</v>
      </c>
      <c r="J236">
        <v>10</v>
      </c>
      <c r="K236">
        <v>20464.5</v>
      </c>
      <c r="L236">
        <v>18418.05</v>
      </c>
      <c r="M236" t="s">
        <v>77</v>
      </c>
      <c r="N236" s="1">
        <v>45802.975983796299</v>
      </c>
    </row>
    <row r="237" spans="1:14" x14ac:dyDescent="0.3">
      <c r="A237" t="s">
        <v>779</v>
      </c>
      <c r="B237" t="s">
        <v>49</v>
      </c>
      <c r="C237" t="s">
        <v>780</v>
      </c>
      <c r="D237" t="s">
        <v>159</v>
      </c>
      <c r="E237" t="s">
        <v>91</v>
      </c>
      <c r="F237" t="s">
        <v>781</v>
      </c>
      <c r="G237" t="s">
        <v>107</v>
      </c>
      <c r="H237">
        <v>48.54</v>
      </c>
      <c r="I237">
        <v>4</v>
      </c>
      <c r="J237">
        <v>0</v>
      </c>
      <c r="K237">
        <v>194.16</v>
      </c>
      <c r="L237">
        <v>194.16</v>
      </c>
      <c r="M237" t="s">
        <v>77</v>
      </c>
      <c r="N237" s="1">
        <v>45592.730787037035</v>
      </c>
    </row>
    <row r="238" spans="1:14" x14ac:dyDescent="0.3">
      <c r="A238" t="s">
        <v>782</v>
      </c>
      <c r="B238" t="s">
        <v>30</v>
      </c>
      <c r="C238" t="s">
        <v>783</v>
      </c>
      <c r="D238" t="s">
        <v>80</v>
      </c>
      <c r="E238" t="s">
        <v>74</v>
      </c>
      <c r="F238" t="s">
        <v>784</v>
      </c>
      <c r="G238" t="s">
        <v>20</v>
      </c>
      <c r="H238">
        <v>2500.4299999999998</v>
      </c>
      <c r="I238">
        <v>10</v>
      </c>
      <c r="J238">
        <v>0</v>
      </c>
      <c r="K238">
        <v>25004.3</v>
      </c>
      <c r="L238">
        <v>25004.3</v>
      </c>
      <c r="M238" t="s">
        <v>60</v>
      </c>
      <c r="N238" s="1">
        <v>45687.921932870369</v>
      </c>
    </row>
    <row r="239" spans="1:14" x14ac:dyDescent="0.3">
      <c r="A239" t="s">
        <v>785</v>
      </c>
      <c r="B239" t="s">
        <v>181</v>
      </c>
      <c r="C239" t="s">
        <v>786</v>
      </c>
      <c r="D239" t="s">
        <v>125</v>
      </c>
      <c r="F239" t="s">
        <v>787</v>
      </c>
      <c r="G239" t="s">
        <v>209</v>
      </c>
      <c r="H239">
        <v>1738.33</v>
      </c>
      <c r="I239">
        <v>10</v>
      </c>
      <c r="J239">
        <v>0</v>
      </c>
      <c r="K239">
        <v>17383.3</v>
      </c>
      <c r="L239">
        <v>17383.3</v>
      </c>
      <c r="M239" t="s">
        <v>40</v>
      </c>
      <c r="N239" s="1">
        <v>45378.970520833333</v>
      </c>
    </row>
    <row r="240" spans="1:14" x14ac:dyDescent="0.3">
      <c r="A240" t="s">
        <v>788</v>
      </c>
      <c r="C240" t="s">
        <v>789</v>
      </c>
      <c r="D240" t="s">
        <v>159</v>
      </c>
      <c r="E240" t="s">
        <v>68</v>
      </c>
      <c r="F240" t="s">
        <v>790</v>
      </c>
      <c r="G240" t="s">
        <v>107</v>
      </c>
      <c r="H240">
        <v>75.97</v>
      </c>
      <c r="I240">
        <v>3</v>
      </c>
      <c r="J240">
        <v>0</v>
      </c>
      <c r="K240">
        <v>227.91</v>
      </c>
      <c r="L240">
        <v>227.91</v>
      </c>
      <c r="M240" t="s">
        <v>21</v>
      </c>
      <c r="N240" s="1">
        <v>45496.589363425926</v>
      </c>
    </row>
    <row r="241" spans="1:14" x14ac:dyDescent="0.3">
      <c r="A241" t="s">
        <v>791</v>
      </c>
      <c r="B241" t="s">
        <v>15</v>
      </c>
      <c r="C241" t="s">
        <v>792</v>
      </c>
      <c r="D241" t="s">
        <v>67</v>
      </c>
      <c r="E241" t="s">
        <v>100</v>
      </c>
      <c r="F241" t="s">
        <v>793</v>
      </c>
      <c r="G241" t="s">
        <v>93</v>
      </c>
      <c r="H241">
        <v>310.47000000000003</v>
      </c>
      <c r="I241">
        <v>15</v>
      </c>
      <c r="J241">
        <v>15</v>
      </c>
      <c r="K241">
        <v>4657.05</v>
      </c>
      <c r="L241">
        <v>3958.49</v>
      </c>
      <c r="M241" t="s">
        <v>47</v>
      </c>
      <c r="N241" s="1">
        <v>45598.704687500001</v>
      </c>
    </row>
    <row r="242" spans="1:14" x14ac:dyDescent="0.3">
      <c r="A242" t="s">
        <v>794</v>
      </c>
      <c r="B242" t="s">
        <v>181</v>
      </c>
      <c r="C242" t="s">
        <v>795</v>
      </c>
      <c r="D242" t="s">
        <v>80</v>
      </c>
      <c r="E242" t="s">
        <v>277</v>
      </c>
      <c r="F242" t="s">
        <v>796</v>
      </c>
      <c r="G242" t="s">
        <v>27</v>
      </c>
      <c r="H242">
        <v>3194.55</v>
      </c>
      <c r="I242">
        <v>10</v>
      </c>
      <c r="J242">
        <v>5</v>
      </c>
      <c r="K242">
        <v>31945.5</v>
      </c>
      <c r="L242">
        <v>30348.22</v>
      </c>
      <c r="M242" t="s">
        <v>77</v>
      </c>
      <c r="N242" s="1">
        <v>45663.836724537039</v>
      </c>
    </row>
    <row r="243" spans="1:14" x14ac:dyDescent="0.3">
      <c r="A243" t="s">
        <v>797</v>
      </c>
      <c r="B243" t="s">
        <v>172</v>
      </c>
      <c r="C243" t="s">
        <v>798</v>
      </c>
      <c r="D243" t="s">
        <v>43</v>
      </c>
      <c r="E243" t="s">
        <v>177</v>
      </c>
      <c r="F243" t="s">
        <v>799</v>
      </c>
      <c r="G243" t="s">
        <v>39</v>
      </c>
      <c r="H243">
        <v>1378.49</v>
      </c>
      <c r="I243">
        <v>1</v>
      </c>
      <c r="J243">
        <v>0</v>
      </c>
      <c r="K243">
        <v>1378.49</v>
      </c>
      <c r="L243">
        <v>1378.49</v>
      </c>
      <c r="M243" t="s">
        <v>47</v>
      </c>
      <c r="N243" s="1">
        <v>45757.355150462965</v>
      </c>
    </row>
    <row r="244" spans="1:14" x14ac:dyDescent="0.3">
      <c r="A244" t="s">
        <v>800</v>
      </c>
      <c r="B244" t="s">
        <v>55</v>
      </c>
      <c r="C244" t="s">
        <v>801</v>
      </c>
      <c r="D244" t="s">
        <v>51</v>
      </c>
      <c r="E244" t="s">
        <v>91</v>
      </c>
      <c r="F244" t="s">
        <v>802</v>
      </c>
      <c r="G244" t="s">
        <v>102</v>
      </c>
      <c r="H244">
        <v>1130.42</v>
      </c>
      <c r="I244">
        <v>4</v>
      </c>
      <c r="J244">
        <v>0</v>
      </c>
      <c r="K244">
        <v>4521.68</v>
      </c>
      <c r="L244">
        <v>4521.68</v>
      </c>
      <c r="M244" t="s">
        <v>60</v>
      </c>
      <c r="N244" s="1">
        <v>45625.549004629633</v>
      </c>
    </row>
    <row r="245" spans="1:14" x14ac:dyDescent="0.3">
      <c r="A245" t="s">
        <v>803</v>
      </c>
      <c r="B245" t="s">
        <v>84</v>
      </c>
      <c r="C245" t="s">
        <v>804</v>
      </c>
      <c r="D245" t="s">
        <v>255</v>
      </c>
      <c r="E245" t="s">
        <v>121</v>
      </c>
      <c r="F245" t="s">
        <v>805</v>
      </c>
      <c r="G245" t="s">
        <v>93</v>
      </c>
      <c r="H245">
        <v>2871.88</v>
      </c>
      <c r="I245">
        <v>5</v>
      </c>
      <c r="J245">
        <v>0</v>
      </c>
      <c r="K245">
        <v>14359.4</v>
      </c>
      <c r="L245">
        <v>14359.4</v>
      </c>
      <c r="M245" t="s">
        <v>47</v>
      </c>
      <c r="N245" s="1">
        <v>45450.715821759259</v>
      </c>
    </row>
    <row r="246" spans="1:14" x14ac:dyDescent="0.3">
      <c r="A246" t="s">
        <v>806</v>
      </c>
      <c r="B246" t="s">
        <v>49</v>
      </c>
      <c r="C246" t="s">
        <v>807</v>
      </c>
      <c r="D246" t="s">
        <v>80</v>
      </c>
      <c r="E246" t="s">
        <v>37</v>
      </c>
      <c r="F246" t="s">
        <v>808</v>
      </c>
      <c r="G246" t="s">
        <v>20</v>
      </c>
      <c r="H246">
        <v>1089.44</v>
      </c>
      <c r="I246">
        <v>12</v>
      </c>
      <c r="J246">
        <v>15</v>
      </c>
      <c r="K246">
        <v>13073.28</v>
      </c>
      <c r="L246">
        <v>11112.29</v>
      </c>
      <c r="N246" s="1">
        <v>45435.632465277777</v>
      </c>
    </row>
    <row r="247" spans="1:14" x14ac:dyDescent="0.3">
      <c r="A247" t="s">
        <v>809</v>
      </c>
      <c r="B247" t="s">
        <v>95</v>
      </c>
      <c r="C247" t="s">
        <v>810</v>
      </c>
      <c r="D247" t="s">
        <v>159</v>
      </c>
      <c r="E247" t="s">
        <v>277</v>
      </c>
      <c r="F247" t="s">
        <v>811</v>
      </c>
      <c r="G247" t="s">
        <v>46</v>
      </c>
      <c r="H247">
        <v>76.37</v>
      </c>
      <c r="I247">
        <v>3</v>
      </c>
      <c r="J247">
        <v>0</v>
      </c>
      <c r="K247">
        <v>229.11</v>
      </c>
      <c r="L247">
        <v>229.11</v>
      </c>
      <c r="M247" t="s">
        <v>21</v>
      </c>
      <c r="N247" s="1">
        <v>45524.088576388887</v>
      </c>
    </row>
    <row r="248" spans="1:14" x14ac:dyDescent="0.3">
      <c r="A248" t="s">
        <v>812</v>
      </c>
      <c r="B248" t="s">
        <v>95</v>
      </c>
      <c r="C248" t="s">
        <v>813</v>
      </c>
      <c r="D248" t="s">
        <v>51</v>
      </c>
      <c r="E248" t="s">
        <v>105</v>
      </c>
      <c r="F248" t="s">
        <v>814</v>
      </c>
      <c r="G248" t="s">
        <v>135</v>
      </c>
      <c r="H248">
        <v>488.6</v>
      </c>
      <c r="I248">
        <v>1</v>
      </c>
      <c r="J248">
        <v>0</v>
      </c>
      <c r="K248">
        <v>488.6</v>
      </c>
      <c r="L248">
        <v>488.6</v>
      </c>
      <c r="M248" t="s">
        <v>40</v>
      </c>
      <c r="N248" s="1">
        <v>45404.247835648152</v>
      </c>
    </row>
    <row r="249" spans="1:14" x14ac:dyDescent="0.3">
      <c r="A249" t="s">
        <v>815</v>
      </c>
      <c r="B249" t="s">
        <v>55</v>
      </c>
      <c r="C249" t="s">
        <v>816</v>
      </c>
      <c r="D249" t="s">
        <v>51</v>
      </c>
      <c r="E249" t="s">
        <v>121</v>
      </c>
      <c r="F249" t="s">
        <v>817</v>
      </c>
      <c r="G249" t="s">
        <v>102</v>
      </c>
      <c r="H249">
        <v>894.84</v>
      </c>
      <c r="I249">
        <v>8</v>
      </c>
      <c r="J249">
        <v>10</v>
      </c>
      <c r="K249">
        <v>7158.72</v>
      </c>
      <c r="L249">
        <v>6442.85</v>
      </c>
      <c r="M249" t="s">
        <v>116</v>
      </c>
      <c r="N249" s="1">
        <v>45732.969513888886</v>
      </c>
    </row>
    <row r="250" spans="1:14" x14ac:dyDescent="0.3">
      <c r="A250" t="s">
        <v>818</v>
      </c>
      <c r="B250" t="s">
        <v>95</v>
      </c>
      <c r="C250" t="s">
        <v>819</v>
      </c>
      <c r="D250" t="s">
        <v>80</v>
      </c>
      <c r="E250" t="s">
        <v>155</v>
      </c>
      <c r="F250" t="s">
        <v>820</v>
      </c>
      <c r="G250" t="s">
        <v>209</v>
      </c>
      <c r="H250">
        <v>1048.23</v>
      </c>
      <c r="I250">
        <v>25</v>
      </c>
      <c r="J250">
        <v>20</v>
      </c>
      <c r="K250">
        <v>26205.75</v>
      </c>
      <c r="L250">
        <v>20964.599999999999</v>
      </c>
      <c r="M250" t="s">
        <v>60</v>
      </c>
      <c r="N250" s="1">
        <v>45480.144571759258</v>
      </c>
    </row>
    <row r="251" spans="1:14" x14ac:dyDescent="0.3">
      <c r="A251" t="s">
        <v>821</v>
      </c>
      <c r="B251" t="s">
        <v>15</v>
      </c>
      <c r="C251" t="s">
        <v>822</v>
      </c>
      <c r="D251" t="s">
        <v>51</v>
      </c>
      <c r="E251" t="s">
        <v>18</v>
      </c>
      <c r="F251" t="s">
        <v>823</v>
      </c>
      <c r="H251">
        <v>118.18</v>
      </c>
      <c r="I251">
        <v>40</v>
      </c>
      <c r="J251">
        <v>10</v>
      </c>
      <c r="K251">
        <v>4727.2</v>
      </c>
      <c r="L251">
        <v>4254.4799999999996</v>
      </c>
      <c r="M251" t="s">
        <v>77</v>
      </c>
      <c r="N251" s="1">
        <v>45465.557025462964</v>
      </c>
    </row>
    <row r="252" spans="1:14" x14ac:dyDescent="0.3">
      <c r="A252" t="s">
        <v>824</v>
      </c>
      <c r="B252" t="s">
        <v>49</v>
      </c>
      <c r="C252" t="s">
        <v>825</v>
      </c>
      <c r="D252" t="s">
        <v>51</v>
      </c>
      <c r="E252" t="s">
        <v>57</v>
      </c>
      <c r="F252" t="s">
        <v>826</v>
      </c>
      <c r="G252" t="s">
        <v>59</v>
      </c>
      <c r="H252">
        <v>1051.08</v>
      </c>
      <c r="I252">
        <v>12</v>
      </c>
      <c r="J252">
        <v>10</v>
      </c>
      <c r="K252">
        <v>12612.96</v>
      </c>
      <c r="L252">
        <v>11351.66</v>
      </c>
      <c r="M252" t="s">
        <v>77</v>
      </c>
      <c r="N252" s="1">
        <v>45618.852129629631</v>
      </c>
    </row>
    <row r="253" spans="1:14" x14ac:dyDescent="0.3">
      <c r="A253" t="s">
        <v>827</v>
      </c>
      <c r="B253" t="s">
        <v>72</v>
      </c>
      <c r="C253" t="s">
        <v>828</v>
      </c>
      <c r="D253" t="s">
        <v>67</v>
      </c>
      <c r="E253" t="s">
        <v>37</v>
      </c>
      <c r="F253" t="s">
        <v>829</v>
      </c>
      <c r="G253" t="s">
        <v>70</v>
      </c>
      <c r="H253">
        <v>195.91</v>
      </c>
      <c r="I253">
        <v>2</v>
      </c>
      <c r="J253">
        <v>5</v>
      </c>
      <c r="K253">
        <v>391.82</v>
      </c>
      <c r="L253">
        <v>372.23</v>
      </c>
      <c r="M253" t="s">
        <v>77</v>
      </c>
      <c r="N253" s="1">
        <v>45540.578703703701</v>
      </c>
    </row>
    <row r="254" spans="1:14" x14ac:dyDescent="0.3">
      <c r="A254" t="s">
        <v>830</v>
      </c>
      <c r="B254" t="s">
        <v>49</v>
      </c>
      <c r="C254" t="s">
        <v>831</v>
      </c>
      <c r="D254" t="s">
        <v>86</v>
      </c>
      <c r="E254" t="s">
        <v>91</v>
      </c>
      <c r="F254" t="s">
        <v>832</v>
      </c>
      <c r="G254" t="s">
        <v>93</v>
      </c>
      <c r="H254">
        <v>56.84</v>
      </c>
      <c r="I254">
        <v>3</v>
      </c>
      <c r="J254">
        <v>0</v>
      </c>
      <c r="K254">
        <v>170.52</v>
      </c>
      <c r="L254">
        <v>170.52</v>
      </c>
      <c r="M254" t="s">
        <v>60</v>
      </c>
      <c r="N254" s="1">
        <v>45579.609942129631</v>
      </c>
    </row>
    <row r="255" spans="1:14" x14ac:dyDescent="0.3">
      <c r="A255" t="s">
        <v>833</v>
      </c>
      <c r="B255" t="s">
        <v>118</v>
      </c>
      <c r="C255" t="s">
        <v>834</v>
      </c>
      <c r="D255" t="s">
        <v>255</v>
      </c>
      <c r="E255" t="s">
        <v>155</v>
      </c>
      <c r="F255" t="s">
        <v>835</v>
      </c>
      <c r="G255" t="s">
        <v>248</v>
      </c>
      <c r="H255">
        <v>2379.7800000000002</v>
      </c>
      <c r="I255">
        <v>1</v>
      </c>
      <c r="J255">
        <v>0</v>
      </c>
      <c r="K255">
        <v>2379.7800000000002</v>
      </c>
      <c r="L255">
        <v>2379.7800000000002</v>
      </c>
      <c r="M255" t="s">
        <v>21</v>
      </c>
      <c r="N255" s="1">
        <v>45656.051631944443</v>
      </c>
    </row>
    <row r="256" spans="1:14" x14ac:dyDescent="0.3">
      <c r="A256" t="s">
        <v>836</v>
      </c>
      <c r="B256" t="s">
        <v>118</v>
      </c>
      <c r="C256" t="s">
        <v>837</v>
      </c>
      <c r="D256" t="s">
        <v>125</v>
      </c>
      <c r="E256" t="s">
        <v>251</v>
      </c>
      <c r="F256" t="s">
        <v>838</v>
      </c>
      <c r="G256" t="s">
        <v>27</v>
      </c>
      <c r="H256">
        <v>1834.32</v>
      </c>
      <c r="I256">
        <v>12</v>
      </c>
      <c r="J256">
        <v>15</v>
      </c>
      <c r="K256">
        <v>22011.84</v>
      </c>
      <c r="L256">
        <v>18710.060000000001</v>
      </c>
      <c r="M256" t="s">
        <v>21</v>
      </c>
      <c r="N256" s="1">
        <v>45849.586400462962</v>
      </c>
    </row>
    <row r="257" spans="1:14" x14ac:dyDescent="0.3">
      <c r="A257" t="s">
        <v>839</v>
      </c>
      <c r="B257" t="s">
        <v>23</v>
      </c>
      <c r="C257" t="s">
        <v>840</v>
      </c>
      <c r="D257" t="s">
        <v>25</v>
      </c>
      <c r="E257" t="s">
        <v>121</v>
      </c>
      <c r="F257" t="s">
        <v>841</v>
      </c>
      <c r="G257" t="s">
        <v>82</v>
      </c>
      <c r="H257">
        <v>29.33</v>
      </c>
      <c r="I257">
        <v>5</v>
      </c>
      <c r="J257">
        <v>8</v>
      </c>
      <c r="K257">
        <v>146.65</v>
      </c>
      <c r="L257">
        <v>134.91999999999999</v>
      </c>
      <c r="M257" t="s">
        <v>28</v>
      </c>
      <c r="N257" s="1">
        <v>45601.225960648146</v>
      </c>
    </row>
    <row r="258" spans="1:14" x14ac:dyDescent="0.3">
      <c r="A258" t="s">
        <v>842</v>
      </c>
      <c r="B258" t="s">
        <v>95</v>
      </c>
      <c r="C258" t="s">
        <v>843</v>
      </c>
      <c r="D258" t="s">
        <v>36</v>
      </c>
      <c r="E258" t="s">
        <v>251</v>
      </c>
      <c r="F258" t="s">
        <v>844</v>
      </c>
      <c r="G258" t="s">
        <v>93</v>
      </c>
      <c r="H258">
        <v>1227.5999999999999</v>
      </c>
      <c r="I258">
        <v>12</v>
      </c>
      <c r="J258">
        <v>12</v>
      </c>
      <c r="K258">
        <v>14731.2</v>
      </c>
      <c r="L258">
        <v>12963.46</v>
      </c>
      <c r="M258" t="s">
        <v>77</v>
      </c>
      <c r="N258" s="1">
        <v>45781.44458333333</v>
      </c>
    </row>
    <row r="259" spans="1:14" x14ac:dyDescent="0.3">
      <c r="A259" t="s">
        <v>845</v>
      </c>
      <c r="B259" t="s">
        <v>15</v>
      </c>
      <c r="C259" t="s">
        <v>846</v>
      </c>
      <c r="D259" t="s">
        <v>125</v>
      </c>
      <c r="E259" t="s">
        <v>91</v>
      </c>
      <c r="F259" t="s">
        <v>847</v>
      </c>
      <c r="G259" t="s">
        <v>93</v>
      </c>
      <c r="H259">
        <v>1434</v>
      </c>
      <c r="I259">
        <v>4</v>
      </c>
      <c r="J259">
        <v>5</v>
      </c>
      <c r="K259">
        <v>5736</v>
      </c>
      <c r="L259">
        <v>5449.2</v>
      </c>
      <c r="M259" t="s">
        <v>77</v>
      </c>
      <c r="N259" s="1">
        <v>45564.329444444447</v>
      </c>
    </row>
    <row r="260" spans="1:14" x14ac:dyDescent="0.3">
      <c r="A260" t="s">
        <v>848</v>
      </c>
      <c r="B260" t="s">
        <v>181</v>
      </c>
      <c r="C260" t="s">
        <v>849</v>
      </c>
      <c r="D260" t="s">
        <v>17</v>
      </c>
      <c r="E260" t="s">
        <v>111</v>
      </c>
      <c r="F260" t="s">
        <v>850</v>
      </c>
      <c r="G260" t="s">
        <v>70</v>
      </c>
      <c r="H260">
        <v>737.44</v>
      </c>
      <c r="I260">
        <v>40</v>
      </c>
      <c r="J260">
        <v>20</v>
      </c>
      <c r="K260">
        <v>29497.599999999999</v>
      </c>
      <c r="L260">
        <v>23598.080000000002</v>
      </c>
      <c r="M260" t="s">
        <v>116</v>
      </c>
      <c r="N260" s="1">
        <v>45445.902395833335</v>
      </c>
    </row>
    <row r="261" spans="1:14" x14ac:dyDescent="0.3">
      <c r="A261" t="s">
        <v>851</v>
      </c>
      <c r="B261" t="s">
        <v>72</v>
      </c>
      <c r="C261" t="s">
        <v>852</v>
      </c>
      <c r="D261" t="s">
        <v>67</v>
      </c>
      <c r="E261" t="s">
        <v>68</v>
      </c>
      <c r="F261" t="s">
        <v>853</v>
      </c>
      <c r="G261" t="s">
        <v>102</v>
      </c>
      <c r="H261">
        <v>827.67</v>
      </c>
      <c r="I261">
        <v>100</v>
      </c>
      <c r="J261">
        <v>2</v>
      </c>
      <c r="K261">
        <v>82767</v>
      </c>
      <c r="L261">
        <v>81111.66</v>
      </c>
      <c r="M261" t="s">
        <v>21</v>
      </c>
      <c r="N261" s="1">
        <v>45684.790798611109</v>
      </c>
    </row>
    <row r="262" spans="1:14" x14ac:dyDescent="0.3">
      <c r="A262" t="s">
        <v>854</v>
      </c>
      <c r="B262" t="s">
        <v>55</v>
      </c>
      <c r="C262" t="s">
        <v>855</v>
      </c>
      <c r="D262" t="s">
        <v>159</v>
      </c>
      <c r="E262" t="s">
        <v>68</v>
      </c>
      <c r="F262" t="s">
        <v>856</v>
      </c>
      <c r="G262" t="s">
        <v>107</v>
      </c>
      <c r="H262">
        <v>151.02000000000001</v>
      </c>
      <c r="I262">
        <v>20</v>
      </c>
      <c r="J262">
        <v>0</v>
      </c>
      <c r="K262">
        <v>3020.4</v>
      </c>
      <c r="L262">
        <v>3020.4</v>
      </c>
      <c r="M262" t="s">
        <v>116</v>
      </c>
      <c r="N262" s="1">
        <v>45533.853819444441</v>
      </c>
    </row>
    <row r="263" spans="1:14" x14ac:dyDescent="0.3">
      <c r="A263" t="s">
        <v>857</v>
      </c>
      <c r="B263" t="s">
        <v>118</v>
      </c>
      <c r="C263" t="s">
        <v>858</v>
      </c>
      <c r="D263" t="s">
        <v>67</v>
      </c>
      <c r="E263" t="s">
        <v>57</v>
      </c>
      <c r="F263" t="s">
        <v>859</v>
      </c>
      <c r="G263" t="s">
        <v>179</v>
      </c>
      <c r="H263">
        <v>434.96</v>
      </c>
      <c r="I263">
        <v>4</v>
      </c>
      <c r="J263">
        <v>10</v>
      </c>
      <c r="K263">
        <v>1739.84</v>
      </c>
      <c r="L263">
        <v>1565.86</v>
      </c>
      <c r="M263" t="s">
        <v>77</v>
      </c>
      <c r="N263" s="1">
        <v>45727.92695601852</v>
      </c>
    </row>
    <row r="264" spans="1:14" x14ac:dyDescent="0.3">
      <c r="A264" t="s">
        <v>860</v>
      </c>
      <c r="B264" t="s">
        <v>172</v>
      </c>
      <c r="C264" t="s">
        <v>861</v>
      </c>
      <c r="D264" t="s">
        <v>51</v>
      </c>
      <c r="E264" t="s">
        <v>224</v>
      </c>
      <c r="F264" t="s">
        <v>862</v>
      </c>
      <c r="H264">
        <v>1095.74</v>
      </c>
      <c r="I264">
        <v>1</v>
      </c>
      <c r="J264">
        <v>0</v>
      </c>
      <c r="K264">
        <v>1095.74</v>
      </c>
      <c r="L264">
        <v>1095.74</v>
      </c>
      <c r="M264" t="s">
        <v>47</v>
      </c>
      <c r="N264" s="1">
        <v>45381.493472222224</v>
      </c>
    </row>
    <row r="265" spans="1:14" x14ac:dyDescent="0.3">
      <c r="A265" t="s">
        <v>863</v>
      </c>
      <c r="B265" t="s">
        <v>30</v>
      </c>
      <c r="C265" t="s">
        <v>864</v>
      </c>
      <c r="D265" t="s">
        <v>51</v>
      </c>
      <c r="E265" t="s">
        <v>37</v>
      </c>
      <c r="F265" t="s">
        <v>865</v>
      </c>
      <c r="G265" t="s">
        <v>65</v>
      </c>
      <c r="H265">
        <v>830.11</v>
      </c>
      <c r="I265">
        <v>4</v>
      </c>
      <c r="J265">
        <v>7</v>
      </c>
      <c r="K265">
        <v>3320.44</v>
      </c>
      <c r="L265">
        <v>3088.01</v>
      </c>
      <c r="M265" t="s">
        <v>28</v>
      </c>
      <c r="N265" s="1">
        <v>45560.498240740744</v>
      </c>
    </row>
    <row r="266" spans="1:14" x14ac:dyDescent="0.3">
      <c r="A266" t="s">
        <v>866</v>
      </c>
      <c r="B266" t="s">
        <v>15</v>
      </c>
      <c r="C266" t="s">
        <v>867</v>
      </c>
      <c r="D266" t="s">
        <v>125</v>
      </c>
      <c r="E266" t="s">
        <v>74</v>
      </c>
      <c r="F266" t="s">
        <v>868</v>
      </c>
      <c r="G266" t="s">
        <v>82</v>
      </c>
      <c r="H266">
        <v>1205.27</v>
      </c>
      <c r="I266">
        <v>25</v>
      </c>
      <c r="J266">
        <v>15</v>
      </c>
      <c r="K266">
        <v>30131.75</v>
      </c>
      <c r="L266">
        <v>25611.99</v>
      </c>
      <c r="N266" s="1">
        <v>45426.430798611109</v>
      </c>
    </row>
    <row r="267" spans="1:14" x14ac:dyDescent="0.3">
      <c r="A267" t="s">
        <v>869</v>
      </c>
      <c r="B267" t="s">
        <v>84</v>
      </c>
      <c r="C267" t="s">
        <v>870</v>
      </c>
      <c r="D267" t="s">
        <v>25</v>
      </c>
      <c r="E267" t="s">
        <v>37</v>
      </c>
      <c r="F267" t="s">
        <v>871</v>
      </c>
      <c r="G267" t="s">
        <v>39</v>
      </c>
      <c r="H267">
        <v>9.6999999999999993</v>
      </c>
      <c r="I267">
        <v>3</v>
      </c>
      <c r="J267">
        <v>0</v>
      </c>
      <c r="K267">
        <v>29.1</v>
      </c>
      <c r="L267">
        <v>29.1</v>
      </c>
      <c r="M267" t="s">
        <v>40</v>
      </c>
      <c r="N267" s="1">
        <v>45694.01326388889</v>
      </c>
    </row>
    <row r="268" spans="1:14" x14ac:dyDescent="0.3">
      <c r="A268" t="s">
        <v>872</v>
      </c>
      <c r="B268" t="s">
        <v>72</v>
      </c>
      <c r="C268" t="s">
        <v>873</v>
      </c>
      <c r="D268" t="s">
        <v>86</v>
      </c>
      <c r="E268" t="s">
        <v>68</v>
      </c>
      <c r="F268" t="s">
        <v>874</v>
      </c>
      <c r="G268" t="s">
        <v>76</v>
      </c>
      <c r="H268">
        <v>230.97</v>
      </c>
      <c r="I268">
        <v>4</v>
      </c>
      <c r="J268">
        <v>5</v>
      </c>
      <c r="K268">
        <v>923.88</v>
      </c>
      <c r="L268">
        <v>877.69</v>
      </c>
      <c r="M268" t="s">
        <v>40</v>
      </c>
      <c r="N268" s="1">
        <v>45827.056875000002</v>
      </c>
    </row>
    <row r="269" spans="1:14" x14ac:dyDescent="0.3">
      <c r="A269" t="s">
        <v>875</v>
      </c>
      <c r="B269" t="s">
        <v>15</v>
      </c>
      <c r="C269" t="s">
        <v>876</v>
      </c>
      <c r="D269" t="s">
        <v>51</v>
      </c>
      <c r="E269" t="s">
        <v>18</v>
      </c>
      <c r="F269" t="s">
        <v>877</v>
      </c>
      <c r="G269" t="s">
        <v>107</v>
      </c>
      <c r="H269">
        <v>476.92</v>
      </c>
      <c r="I269">
        <v>2</v>
      </c>
      <c r="J269">
        <v>0</v>
      </c>
      <c r="K269">
        <v>953.84</v>
      </c>
      <c r="L269">
        <v>953.84</v>
      </c>
      <c r="N269" s="1">
        <v>45672.926747685182</v>
      </c>
    </row>
    <row r="270" spans="1:14" x14ac:dyDescent="0.3">
      <c r="A270" t="s">
        <v>878</v>
      </c>
      <c r="B270" t="s">
        <v>49</v>
      </c>
      <c r="C270" t="s">
        <v>879</v>
      </c>
      <c r="D270" t="s">
        <v>255</v>
      </c>
      <c r="E270" t="s">
        <v>121</v>
      </c>
      <c r="F270" t="s">
        <v>880</v>
      </c>
      <c r="G270" t="s">
        <v>82</v>
      </c>
      <c r="H270">
        <v>2337.41</v>
      </c>
      <c r="I270">
        <v>8</v>
      </c>
      <c r="J270">
        <v>0</v>
      </c>
      <c r="K270">
        <v>18699.28</v>
      </c>
      <c r="L270">
        <v>18699.28</v>
      </c>
      <c r="M270" t="s">
        <v>60</v>
      </c>
      <c r="N270" s="1">
        <v>45703.728101851855</v>
      </c>
    </row>
    <row r="271" spans="1:14" x14ac:dyDescent="0.3">
      <c r="A271" t="s">
        <v>881</v>
      </c>
      <c r="B271" t="s">
        <v>172</v>
      </c>
      <c r="C271" t="s">
        <v>882</v>
      </c>
      <c r="D271" t="s">
        <v>63</v>
      </c>
      <c r="E271" t="s">
        <v>111</v>
      </c>
      <c r="F271" t="s">
        <v>883</v>
      </c>
      <c r="G271" t="s">
        <v>20</v>
      </c>
      <c r="H271">
        <v>5.94</v>
      </c>
      <c r="I271">
        <v>397</v>
      </c>
      <c r="J271">
        <v>28</v>
      </c>
      <c r="K271">
        <v>2358.1799999999998</v>
      </c>
      <c r="L271">
        <v>1697.89</v>
      </c>
      <c r="N271" s="1">
        <v>45482.967106481483</v>
      </c>
    </row>
    <row r="272" spans="1:14" x14ac:dyDescent="0.3">
      <c r="A272" t="s">
        <v>884</v>
      </c>
      <c r="B272" t="s">
        <v>95</v>
      </c>
      <c r="C272" t="s">
        <v>885</v>
      </c>
      <c r="D272" t="s">
        <v>67</v>
      </c>
      <c r="E272" t="s">
        <v>251</v>
      </c>
      <c r="F272" t="s">
        <v>886</v>
      </c>
      <c r="G272" t="s">
        <v>107</v>
      </c>
      <c r="H272">
        <v>582.75</v>
      </c>
      <c r="I272">
        <v>5</v>
      </c>
      <c r="J272">
        <v>5</v>
      </c>
      <c r="K272">
        <v>2913.75</v>
      </c>
      <c r="L272">
        <v>2768.06</v>
      </c>
      <c r="M272" t="s">
        <v>77</v>
      </c>
      <c r="N272" s="1">
        <v>45833.987187500003</v>
      </c>
    </row>
    <row r="273" spans="1:14" x14ac:dyDescent="0.3">
      <c r="A273" t="s">
        <v>887</v>
      </c>
      <c r="B273" t="s">
        <v>30</v>
      </c>
      <c r="C273" t="s">
        <v>888</v>
      </c>
      <c r="D273" t="s">
        <v>159</v>
      </c>
      <c r="E273" t="s">
        <v>32</v>
      </c>
      <c r="F273" t="s">
        <v>889</v>
      </c>
      <c r="G273" t="s">
        <v>135</v>
      </c>
      <c r="H273">
        <v>252.77</v>
      </c>
      <c r="I273">
        <v>6</v>
      </c>
      <c r="J273">
        <v>3</v>
      </c>
      <c r="K273">
        <v>1516.62</v>
      </c>
      <c r="L273">
        <v>1471.12</v>
      </c>
      <c r="M273" t="s">
        <v>77</v>
      </c>
      <c r="N273" s="1">
        <v>45690.298356481479</v>
      </c>
    </row>
    <row r="274" spans="1:14" x14ac:dyDescent="0.3">
      <c r="A274" t="s">
        <v>890</v>
      </c>
      <c r="B274" t="s">
        <v>84</v>
      </c>
      <c r="C274" t="s">
        <v>891</v>
      </c>
      <c r="D274" t="s">
        <v>36</v>
      </c>
      <c r="E274" t="s">
        <v>177</v>
      </c>
      <c r="F274" t="s">
        <v>892</v>
      </c>
      <c r="G274" t="s">
        <v>53</v>
      </c>
      <c r="H274">
        <v>556.17999999999995</v>
      </c>
      <c r="I274">
        <v>5</v>
      </c>
      <c r="J274">
        <v>10</v>
      </c>
      <c r="K274">
        <v>2780.9</v>
      </c>
      <c r="L274">
        <v>2502.81</v>
      </c>
      <c r="M274" t="s">
        <v>28</v>
      </c>
      <c r="N274" s="1">
        <v>45670.667893518519</v>
      </c>
    </row>
    <row r="275" spans="1:14" x14ac:dyDescent="0.3">
      <c r="A275" t="s">
        <v>893</v>
      </c>
      <c r="B275" t="s">
        <v>55</v>
      </c>
      <c r="D275" t="s">
        <v>80</v>
      </c>
      <c r="E275" t="s">
        <v>105</v>
      </c>
      <c r="F275" t="s">
        <v>894</v>
      </c>
      <c r="G275" t="s">
        <v>179</v>
      </c>
      <c r="H275">
        <v>4284.0600000000004</v>
      </c>
      <c r="I275">
        <v>10</v>
      </c>
      <c r="J275">
        <v>5</v>
      </c>
      <c r="K275">
        <v>42840.6</v>
      </c>
      <c r="L275">
        <v>40698.57</v>
      </c>
      <c r="N275" s="1">
        <v>45826.630393518521</v>
      </c>
    </row>
    <row r="276" spans="1:14" x14ac:dyDescent="0.3">
      <c r="A276" t="s">
        <v>895</v>
      </c>
      <c r="B276" t="s">
        <v>15</v>
      </c>
      <c r="C276" t="s">
        <v>896</v>
      </c>
      <c r="D276" t="s">
        <v>63</v>
      </c>
      <c r="E276" t="s">
        <v>133</v>
      </c>
      <c r="F276" t="s">
        <v>897</v>
      </c>
      <c r="G276" t="s">
        <v>184</v>
      </c>
      <c r="H276">
        <v>3.88</v>
      </c>
      <c r="I276">
        <v>165</v>
      </c>
      <c r="J276">
        <v>15</v>
      </c>
      <c r="K276">
        <v>640.20000000000005</v>
      </c>
      <c r="L276">
        <v>544.16999999999996</v>
      </c>
      <c r="M276" t="s">
        <v>116</v>
      </c>
      <c r="N276" s="1">
        <v>45522.828263888892</v>
      </c>
    </row>
    <row r="277" spans="1:14" x14ac:dyDescent="0.3">
      <c r="A277" t="s">
        <v>898</v>
      </c>
      <c r="B277" t="s">
        <v>49</v>
      </c>
      <c r="C277" t="s">
        <v>899</v>
      </c>
      <c r="D277" t="s">
        <v>120</v>
      </c>
      <c r="E277" t="s">
        <v>155</v>
      </c>
      <c r="F277" t="s">
        <v>900</v>
      </c>
      <c r="G277" t="s">
        <v>248</v>
      </c>
      <c r="H277">
        <v>231.54</v>
      </c>
      <c r="I277">
        <v>60</v>
      </c>
      <c r="J277">
        <v>20</v>
      </c>
      <c r="K277">
        <v>13892.4</v>
      </c>
      <c r="L277">
        <v>11113.92</v>
      </c>
      <c r="M277" t="s">
        <v>47</v>
      </c>
      <c r="N277" s="1">
        <v>45827.497789351852</v>
      </c>
    </row>
    <row r="278" spans="1:14" x14ac:dyDescent="0.3">
      <c r="A278" t="s">
        <v>901</v>
      </c>
      <c r="B278" t="s">
        <v>118</v>
      </c>
      <c r="C278" t="s">
        <v>902</v>
      </c>
      <c r="D278" t="s">
        <v>110</v>
      </c>
      <c r="E278" t="s">
        <v>246</v>
      </c>
      <c r="F278" t="s">
        <v>903</v>
      </c>
      <c r="G278" t="s">
        <v>248</v>
      </c>
      <c r="H278">
        <v>231.86</v>
      </c>
      <c r="I278">
        <v>1</v>
      </c>
      <c r="J278">
        <v>0</v>
      </c>
      <c r="K278">
        <v>231.86</v>
      </c>
      <c r="L278">
        <v>231.86</v>
      </c>
      <c r="M278" t="s">
        <v>47</v>
      </c>
      <c r="N278" s="1">
        <v>45716.948252314818</v>
      </c>
    </row>
    <row r="279" spans="1:14" x14ac:dyDescent="0.3">
      <c r="A279" t="s">
        <v>904</v>
      </c>
      <c r="B279" t="s">
        <v>55</v>
      </c>
      <c r="C279" t="s">
        <v>905</v>
      </c>
      <c r="D279" t="s">
        <v>80</v>
      </c>
      <c r="E279" t="s">
        <v>111</v>
      </c>
      <c r="F279" t="s">
        <v>906</v>
      </c>
      <c r="G279" t="s">
        <v>82</v>
      </c>
      <c r="H279">
        <v>510.88</v>
      </c>
      <c r="I279">
        <v>25</v>
      </c>
      <c r="J279">
        <v>15</v>
      </c>
      <c r="K279">
        <v>12772</v>
      </c>
      <c r="L279">
        <v>10856.2</v>
      </c>
      <c r="M279" t="s">
        <v>47</v>
      </c>
      <c r="N279" s="1">
        <v>45594.716307870367</v>
      </c>
    </row>
    <row r="280" spans="1:14" x14ac:dyDescent="0.3">
      <c r="A280" t="s">
        <v>907</v>
      </c>
      <c r="B280" t="s">
        <v>30</v>
      </c>
      <c r="C280" t="s">
        <v>908</v>
      </c>
      <c r="D280" t="s">
        <v>63</v>
      </c>
      <c r="E280" t="s">
        <v>105</v>
      </c>
      <c r="F280" t="s">
        <v>909</v>
      </c>
      <c r="G280" t="s">
        <v>82</v>
      </c>
      <c r="H280">
        <v>3.8</v>
      </c>
      <c r="I280">
        <v>245</v>
      </c>
      <c r="J280">
        <v>20</v>
      </c>
      <c r="K280">
        <v>931</v>
      </c>
      <c r="L280">
        <v>744.8</v>
      </c>
      <c r="M280" t="s">
        <v>21</v>
      </c>
      <c r="N280" s="1">
        <v>45748.077361111114</v>
      </c>
    </row>
    <row r="281" spans="1:14" x14ac:dyDescent="0.3">
      <c r="A281" t="s">
        <v>910</v>
      </c>
      <c r="B281" t="s">
        <v>181</v>
      </c>
      <c r="C281" t="s">
        <v>911</v>
      </c>
      <c r="D281" t="s">
        <v>36</v>
      </c>
      <c r="E281" t="s">
        <v>57</v>
      </c>
      <c r="F281" t="s">
        <v>912</v>
      </c>
      <c r="G281" t="s">
        <v>248</v>
      </c>
      <c r="H281">
        <v>212.55</v>
      </c>
      <c r="I281">
        <v>3</v>
      </c>
      <c r="J281">
        <v>0</v>
      </c>
      <c r="K281">
        <v>637.65</v>
      </c>
      <c r="L281">
        <v>637.65</v>
      </c>
      <c r="M281" t="s">
        <v>40</v>
      </c>
      <c r="N281" s="1">
        <v>45683.503472222219</v>
      </c>
    </row>
    <row r="282" spans="1:14" x14ac:dyDescent="0.3">
      <c r="A282" t="s">
        <v>913</v>
      </c>
      <c r="B282" t="s">
        <v>49</v>
      </c>
      <c r="C282" t="s">
        <v>914</v>
      </c>
      <c r="D282" t="s">
        <v>80</v>
      </c>
      <c r="E282" t="s">
        <v>18</v>
      </c>
      <c r="F282" t="s">
        <v>915</v>
      </c>
      <c r="G282" t="s">
        <v>161</v>
      </c>
      <c r="H282">
        <v>315.51</v>
      </c>
      <c r="I282">
        <v>1</v>
      </c>
      <c r="J282">
        <v>0</v>
      </c>
      <c r="K282">
        <v>315.51</v>
      </c>
      <c r="L282">
        <v>315.51</v>
      </c>
      <c r="M282" t="s">
        <v>28</v>
      </c>
      <c r="N282" s="1">
        <v>45434.292951388888</v>
      </c>
    </row>
    <row r="283" spans="1:14" x14ac:dyDescent="0.3">
      <c r="A283" t="s">
        <v>916</v>
      </c>
      <c r="B283" t="s">
        <v>118</v>
      </c>
      <c r="C283" t="s">
        <v>917</v>
      </c>
      <c r="D283" t="s">
        <v>67</v>
      </c>
      <c r="E283" t="s">
        <v>155</v>
      </c>
      <c r="F283" t="s">
        <v>918</v>
      </c>
      <c r="G283" t="s">
        <v>248</v>
      </c>
      <c r="H283">
        <v>1060.53</v>
      </c>
      <c r="I283">
        <v>20</v>
      </c>
      <c r="J283">
        <v>15</v>
      </c>
      <c r="K283">
        <v>21210.6</v>
      </c>
      <c r="L283">
        <v>18029.009999999998</v>
      </c>
      <c r="M283" t="s">
        <v>28</v>
      </c>
      <c r="N283" s="1">
        <v>45803.129942129628</v>
      </c>
    </row>
    <row r="284" spans="1:14" x14ac:dyDescent="0.3">
      <c r="A284" t="s">
        <v>919</v>
      </c>
      <c r="B284" t="s">
        <v>49</v>
      </c>
      <c r="C284" t="s">
        <v>920</v>
      </c>
      <c r="D284" t="s">
        <v>43</v>
      </c>
      <c r="E284" t="s">
        <v>155</v>
      </c>
      <c r="F284" t="s">
        <v>921</v>
      </c>
      <c r="G284" t="s">
        <v>59</v>
      </c>
      <c r="H284">
        <v>219.66</v>
      </c>
      <c r="I284">
        <v>3</v>
      </c>
      <c r="J284">
        <v>0</v>
      </c>
      <c r="K284">
        <v>658.98</v>
      </c>
      <c r="L284">
        <v>658.98</v>
      </c>
      <c r="M284" t="s">
        <v>60</v>
      </c>
      <c r="N284" s="1">
        <v>45768.577627314815</v>
      </c>
    </row>
    <row r="285" spans="1:14" x14ac:dyDescent="0.3">
      <c r="A285" t="s">
        <v>922</v>
      </c>
      <c r="B285" t="s">
        <v>15</v>
      </c>
      <c r="C285" t="s">
        <v>923</v>
      </c>
      <c r="D285" t="s">
        <v>17</v>
      </c>
      <c r="E285" t="s">
        <v>177</v>
      </c>
      <c r="F285" t="s">
        <v>924</v>
      </c>
      <c r="G285" t="s">
        <v>130</v>
      </c>
      <c r="H285">
        <v>24.35</v>
      </c>
      <c r="I285">
        <v>5</v>
      </c>
      <c r="J285">
        <v>0</v>
      </c>
      <c r="K285">
        <v>121.75</v>
      </c>
      <c r="L285">
        <v>121.75</v>
      </c>
      <c r="M285" t="s">
        <v>40</v>
      </c>
      <c r="N285" s="1">
        <v>45521.490787037037</v>
      </c>
    </row>
    <row r="286" spans="1:14" x14ac:dyDescent="0.3">
      <c r="A286" t="s">
        <v>925</v>
      </c>
      <c r="B286" t="s">
        <v>118</v>
      </c>
      <c r="C286" t="s">
        <v>926</v>
      </c>
      <c r="D286" t="s">
        <v>67</v>
      </c>
      <c r="E286" t="s">
        <v>121</v>
      </c>
      <c r="F286" t="s">
        <v>927</v>
      </c>
      <c r="G286" t="s">
        <v>59</v>
      </c>
      <c r="H286">
        <v>1146.56</v>
      </c>
      <c r="I286">
        <v>3</v>
      </c>
      <c r="J286">
        <v>0</v>
      </c>
      <c r="K286">
        <v>3439.68</v>
      </c>
      <c r="L286">
        <v>3439.68</v>
      </c>
      <c r="M286" t="s">
        <v>47</v>
      </c>
      <c r="N286" s="1">
        <v>45382.24355324074</v>
      </c>
    </row>
    <row r="287" spans="1:14" x14ac:dyDescent="0.3">
      <c r="A287" t="s">
        <v>928</v>
      </c>
      <c r="B287" t="s">
        <v>55</v>
      </c>
      <c r="C287" t="s">
        <v>929</v>
      </c>
      <c r="D287" t="s">
        <v>80</v>
      </c>
      <c r="E287" t="s">
        <v>224</v>
      </c>
      <c r="F287" t="s">
        <v>930</v>
      </c>
      <c r="G287" t="s">
        <v>27</v>
      </c>
      <c r="H287">
        <v>1658.19</v>
      </c>
      <c r="I287">
        <v>10</v>
      </c>
      <c r="J287">
        <v>5</v>
      </c>
      <c r="K287">
        <v>16581.900000000001</v>
      </c>
      <c r="L287">
        <v>15752.81</v>
      </c>
      <c r="M287" t="s">
        <v>116</v>
      </c>
      <c r="N287" s="1">
        <v>45698.986319444448</v>
      </c>
    </row>
    <row r="288" spans="1:14" x14ac:dyDescent="0.3">
      <c r="A288" t="s">
        <v>931</v>
      </c>
      <c r="B288" t="s">
        <v>23</v>
      </c>
      <c r="C288" t="s">
        <v>932</v>
      </c>
      <c r="D288" t="s">
        <v>120</v>
      </c>
      <c r="E288" t="s">
        <v>105</v>
      </c>
      <c r="F288" t="s">
        <v>933</v>
      </c>
      <c r="G288" t="s">
        <v>179</v>
      </c>
      <c r="H288">
        <v>516</v>
      </c>
      <c r="I288">
        <v>6</v>
      </c>
      <c r="J288">
        <v>0</v>
      </c>
      <c r="K288">
        <v>3096</v>
      </c>
      <c r="L288">
        <v>3096</v>
      </c>
      <c r="M288" t="s">
        <v>116</v>
      </c>
      <c r="N288" s="1">
        <v>45380.252696759257</v>
      </c>
    </row>
    <row r="289" spans="1:14" x14ac:dyDescent="0.3">
      <c r="A289" t="s">
        <v>934</v>
      </c>
      <c r="B289" t="s">
        <v>181</v>
      </c>
      <c r="C289" t="s">
        <v>935</v>
      </c>
      <c r="D289" t="s">
        <v>36</v>
      </c>
      <c r="E289" t="s">
        <v>87</v>
      </c>
      <c r="F289" t="s">
        <v>936</v>
      </c>
      <c r="G289" t="s">
        <v>93</v>
      </c>
      <c r="H289">
        <v>174.98</v>
      </c>
      <c r="I289">
        <v>12</v>
      </c>
      <c r="J289">
        <v>5</v>
      </c>
      <c r="K289">
        <v>2099.7600000000002</v>
      </c>
      <c r="L289">
        <v>1994.77</v>
      </c>
      <c r="M289" t="s">
        <v>47</v>
      </c>
      <c r="N289" s="1">
        <v>45691.29005787037</v>
      </c>
    </row>
    <row r="290" spans="1:14" x14ac:dyDescent="0.3">
      <c r="A290" t="s">
        <v>937</v>
      </c>
      <c r="B290" t="s">
        <v>30</v>
      </c>
      <c r="C290" t="s">
        <v>938</v>
      </c>
      <c r="D290" t="s">
        <v>36</v>
      </c>
      <c r="E290" t="s">
        <v>277</v>
      </c>
      <c r="F290" t="s">
        <v>939</v>
      </c>
      <c r="G290" t="s">
        <v>102</v>
      </c>
      <c r="H290">
        <v>555.20000000000005</v>
      </c>
      <c r="I290">
        <v>2</v>
      </c>
      <c r="J290">
        <v>0</v>
      </c>
      <c r="K290">
        <v>1110.4000000000001</v>
      </c>
      <c r="L290">
        <v>1110.4000000000001</v>
      </c>
      <c r="M290" t="s">
        <v>21</v>
      </c>
      <c r="N290" s="1">
        <v>45655.230937499997</v>
      </c>
    </row>
    <row r="291" spans="1:14" x14ac:dyDescent="0.3">
      <c r="A291" t="s">
        <v>940</v>
      </c>
      <c r="B291" t="s">
        <v>23</v>
      </c>
      <c r="C291" t="s">
        <v>941</v>
      </c>
      <c r="D291" t="s">
        <v>25</v>
      </c>
      <c r="E291" t="s">
        <v>155</v>
      </c>
      <c r="F291" t="s">
        <v>942</v>
      </c>
      <c r="G291" t="s">
        <v>27</v>
      </c>
      <c r="H291">
        <v>147.34</v>
      </c>
      <c r="I291">
        <v>2</v>
      </c>
      <c r="J291">
        <v>5</v>
      </c>
      <c r="K291">
        <v>294.68</v>
      </c>
      <c r="L291">
        <v>279.95</v>
      </c>
      <c r="M291" t="s">
        <v>60</v>
      </c>
      <c r="N291" s="1">
        <v>45525.604004629633</v>
      </c>
    </row>
    <row r="292" spans="1:14" x14ac:dyDescent="0.3">
      <c r="A292" t="s">
        <v>943</v>
      </c>
      <c r="B292" t="s">
        <v>15</v>
      </c>
      <c r="C292" t="s">
        <v>944</v>
      </c>
      <c r="D292" t="s">
        <v>80</v>
      </c>
      <c r="E292" t="s">
        <v>91</v>
      </c>
      <c r="F292" t="s">
        <v>945</v>
      </c>
      <c r="G292" t="s">
        <v>93</v>
      </c>
      <c r="H292">
        <v>3977.97</v>
      </c>
      <c r="I292">
        <v>5</v>
      </c>
      <c r="J292">
        <v>0</v>
      </c>
      <c r="K292">
        <v>19889.849999999999</v>
      </c>
      <c r="L292">
        <v>19889.849999999999</v>
      </c>
      <c r="M292" t="s">
        <v>40</v>
      </c>
      <c r="N292" s="1">
        <v>45520.796909722223</v>
      </c>
    </row>
    <row r="293" spans="1:14" x14ac:dyDescent="0.3">
      <c r="A293" t="s">
        <v>946</v>
      </c>
      <c r="C293" t="s">
        <v>947</v>
      </c>
      <c r="D293" t="s">
        <v>36</v>
      </c>
      <c r="E293" t="s">
        <v>100</v>
      </c>
      <c r="F293" t="s">
        <v>948</v>
      </c>
      <c r="G293" t="s">
        <v>161</v>
      </c>
      <c r="H293">
        <v>947.42</v>
      </c>
      <c r="I293">
        <v>6</v>
      </c>
      <c r="J293">
        <v>10</v>
      </c>
      <c r="K293">
        <v>5684.52</v>
      </c>
      <c r="L293">
        <v>5116.07</v>
      </c>
      <c r="M293" t="s">
        <v>21</v>
      </c>
      <c r="N293" s="1">
        <v>45683.974270833336</v>
      </c>
    </row>
    <row r="294" spans="1:14" x14ac:dyDescent="0.3">
      <c r="A294" t="s">
        <v>949</v>
      </c>
      <c r="B294" t="s">
        <v>181</v>
      </c>
      <c r="C294" t="s">
        <v>950</v>
      </c>
      <c r="D294" t="s">
        <v>159</v>
      </c>
      <c r="E294" t="s">
        <v>121</v>
      </c>
      <c r="F294" t="s">
        <v>951</v>
      </c>
      <c r="H294">
        <v>166.86</v>
      </c>
      <c r="I294">
        <v>8</v>
      </c>
      <c r="J294">
        <v>5</v>
      </c>
      <c r="K294">
        <v>1334.88</v>
      </c>
      <c r="L294">
        <v>1268.1400000000001</v>
      </c>
      <c r="M294" t="s">
        <v>40</v>
      </c>
      <c r="N294" s="1">
        <v>45465.434398148151</v>
      </c>
    </row>
    <row r="295" spans="1:14" x14ac:dyDescent="0.3">
      <c r="A295" t="s">
        <v>952</v>
      </c>
      <c r="B295" t="s">
        <v>172</v>
      </c>
      <c r="C295" t="s">
        <v>953</v>
      </c>
      <c r="D295" t="s">
        <v>43</v>
      </c>
      <c r="E295" t="s">
        <v>246</v>
      </c>
      <c r="F295" t="s">
        <v>954</v>
      </c>
      <c r="G295" t="s">
        <v>161</v>
      </c>
      <c r="H295">
        <v>1196.56</v>
      </c>
      <c r="I295">
        <v>6</v>
      </c>
      <c r="J295">
        <v>10</v>
      </c>
      <c r="K295">
        <v>7179.36</v>
      </c>
      <c r="L295">
        <v>6461.42</v>
      </c>
      <c r="M295" t="s">
        <v>60</v>
      </c>
      <c r="N295" s="1">
        <v>45737.454791666663</v>
      </c>
    </row>
    <row r="296" spans="1:14" x14ac:dyDescent="0.3">
      <c r="A296" t="s">
        <v>955</v>
      </c>
      <c r="B296" t="s">
        <v>172</v>
      </c>
      <c r="C296" t="s">
        <v>956</v>
      </c>
      <c r="D296" t="s">
        <v>43</v>
      </c>
      <c r="E296" t="s">
        <v>246</v>
      </c>
      <c r="F296" t="s">
        <v>957</v>
      </c>
      <c r="G296" t="s">
        <v>27</v>
      </c>
      <c r="H296">
        <v>308.39</v>
      </c>
      <c r="I296">
        <v>4</v>
      </c>
      <c r="J296">
        <v>0</v>
      </c>
      <c r="K296">
        <v>1233.56</v>
      </c>
      <c r="L296">
        <v>1233.56</v>
      </c>
      <c r="M296" t="s">
        <v>40</v>
      </c>
      <c r="N296" s="1">
        <v>45469.402627314812</v>
      </c>
    </row>
    <row r="297" spans="1:14" x14ac:dyDescent="0.3">
      <c r="A297" t="s">
        <v>958</v>
      </c>
      <c r="B297" t="s">
        <v>181</v>
      </c>
      <c r="C297" t="s">
        <v>959</v>
      </c>
      <c r="D297" t="s">
        <v>51</v>
      </c>
      <c r="E297" t="s">
        <v>246</v>
      </c>
      <c r="F297" t="s">
        <v>960</v>
      </c>
      <c r="G297" t="s">
        <v>179</v>
      </c>
      <c r="H297">
        <v>565.33000000000004</v>
      </c>
      <c r="I297">
        <v>60</v>
      </c>
      <c r="J297">
        <v>15</v>
      </c>
      <c r="K297">
        <v>33919.800000000003</v>
      </c>
      <c r="L297">
        <v>28831.83</v>
      </c>
      <c r="M297" t="s">
        <v>40</v>
      </c>
      <c r="N297" s="1">
        <v>45853.375439814816</v>
      </c>
    </row>
    <row r="298" spans="1:14" x14ac:dyDescent="0.3">
      <c r="A298" t="s">
        <v>961</v>
      </c>
      <c r="B298" t="s">
        <v>181</v>
      </c>
      <c r="C298" t="s">
        <v>962</v>
      </c>
      <c r="D298" t="s">
        <v>80</v>
      </c>
      <c r="E298" t="s">
        <v>91</v>
      </c>
      <c r="F298" t="s">
        <v>963</v>
      </c>
      <c r="G298" t="s">
        <v>209</v>
      </c>
      <c r="H298">
        <v>2490.64</v>
      </c>
      <c r="I298">
        <v>30</v>
      </c>
      <c r="J298">
        <v>18</v>
      </c>
      <c r="K298">
        <v>74719.199999999997</v>
      </c>
      <c r="L298">
        <v>61269.74</v>
      </c>
      <c r="M298" t="s">
        <v>60</v>
      </c>
      <c r="N298" s="1">
        <v>45456.079444444447</v>
      </c>
    </row>
    <row r="299" spans="1:14" x14ac:dyDescent="0.3">
      <c r="A299" t="s">
        <v>964</v>
      </c>
      <c r="B299" t="s">
        <v>30</v>
      </c>
      <c r="C299" t="s">
        <v>965</v>
      </c>
      <c r="D299" t="s">
        <v>36</v>
      </c>
      <c r="E299" t="s">
        <v>18</v>
      </c>
      <c r="F299" t="s">
        <v>966</v>
      </c>
      <c r="G299" t="s">
        <v>107</v>
      </c>
      <c r="H299">
        <v>982.71</v>
      </c>
      <c r="I299">
        <v>2</v>
      </c>
      <c r="J299">
        <v>0</v>
      </c>
      <c r="K299">
        <v>1965.42</v>
      </c>
      <c r="L299">
        <v>1965.42</v>
      </c>
      <c r="M299" t="s">
        <v>47</v>
      </c>
      <c r="N299" s="1">
        <v>45529.607939814814</v>
      </c>
    </row>
    <row r="300" spans="1:14" x14ac:dyDescent="0.3">
      <c r="A300" t="s">
        <v>967</v>
      </c>
      <c r="B300" t="s">
        <v>95</v>
      </c>
      <c r="C300" t="s">
        <v>968</v>
      </c>
      <c r="D300" t="s">
        <v>255</v>
      </c>
      <c r="E300" t="s">
        <v>74</v>
      </c>
      <c r="F300" t="s">
        <v>969</v>
      </c>
      <c r="G300" t="s">
        <v>161</v>
      </c>
      <c r="H300">
        <v>510.72</v>
      </c>
      <c r="I300">
        <v>25</v>
      </c>
      <c r="J300">
        <v>20</v>
      </c>
      <c r="K300">
        <v>12768</v>
      </c>
      <c r="L300">
        <v>10214.4</v>
      </c>
      <c r="M300" t="s">
        <v>77</v>
      </c>
      <c r="N300" s="1">
        <v>45482.454050925924</v>
      </c>
    </row>
    <row r="301" spans="1:14" x14ac:dyDescent="0.3">
      <c r="A301" t="s">
        <v>970</v>
      </c>
      <c r="C301" t="s">
        <v>971</v>
      </c>
      <c r="D301" t="s">
        <v>43</v>
      </c>
      <c r="E301" t="s">
        <v>44</v>
      </c>
      <c r="F301" t="s">
        <v>972</v>
      </c>
      <c r="G301" t="s">
        <v>65</v>
      </c>
      <c r="H301">
        <v>64.08</v>
      </c>
      <c r="I301">
        <v>5</v>
      </c>
      <c r="J301">
        <v>0</v>
      </c>
      <c r="K301">
        <v>320.39999999999998</v>
      </c>
      <c r="L301">
        <v>320.39999999999998</v>
      </c>
      <c r="M301" t="s">
        <v>40</v>
      </c>
      <c r="N301" s="1">
        <v>45440.762997685182</v>
      </c>
    </row>
    <row r="302" spans="1:14" x14ac:dyDescent="0.3">
      <c r="A302" t="s">
        <v>973</v>
      </c>
      <c r="B302" t="s">
        <v>181</v>
      </c>
      <c r="C302" t="s">
        <v>974</v>
      </c>
      <c r="D302" t="s">
        <v>63</v>
      </c>
      <c r="E302" t="s">
        <v>224</v>
      </c>
      <c r="F302" t="s">
        <v>975</v>
      </c>
      <c r="G302" t="s">
        <v>130</v>
      </c>
      <c r="H302">
        <v>5.31</v>
      </c>
      <c r="I302">
        <v>331</v>
      </c>
      <c r="J302">
        <v>15</v>
      </c>
      <c r="K302">
        <v>1757.61</v>
      </c>
      <c r="L302">
        <v>1493.97</v>
      </c>
      <c r="M302" t="s">
        <v>21</v>
      </c>
      <c r="N302" s="1">
        <v>45775.608854166669</v>
      </c>
    </row>
    <row r="303" spans="1:14" x14ac:dyDescent="0.3">
      <c r="A303" t="s">
        <v>976</v>
      </c>
      <c r="B303" t="s">
        <v>95</v>
      </c>
      <c r="C303" t="s">
        <v>977</v>
      </c>
      <c r="D303" t="s">
        <v>110</v>
      </c>
      <c r="E303" t="s">
        <v>18</v>
      </c>
      <c r="F303" t="s">
        <v>978</v>
      </c>
      <c r="G303" t="s">
        <v>82</v>
      </c>
      <c r="H303">
        <v>131.66999999999999</v>
      </c>
      <c r="I303">
        <v>50</v>
      </c>
      <c r="J303">
        <v>20</v>
      </c>
      <c r="K303">
        <v>6583.5</v>
      </c>
      <c r="L303">
        <v>5266.8</v>
      </c>
      <c r="M303" t="s">
        <v>21</v>
      </c>
      <c r="N303" s="1">
        <v>45743.266967592594</v>
      </c>
    </row>
    <row r="304" spans="1:14" x14ac:dyDescent="0.3">
      <c r="A304" t="s">
        <v>979</v>
      </c>
      <c r="B304" t="s">
        <v>15</v>
      </c>
      <c r="C304" t="s">
        <v>980</v>
      </c>
      <c r="D304" t="s">
        <v>120</v>
      </c>
      <c r="E304" t="s">
        <v>32</v>
      </c>
      <c r="F304" t="s">
        <v>981</v>
      </c>
      <c r="G304" t="s">
        <v>20</v>
      </c>
      <c r="H304">
        <v>258.61</v>
      </c>
      <c r="I304">
        <v>6</v>
      </c>
      <c r="J304">
        <v>5</v>
      </c>
      <c r="K304">
        <v>1551.66</v>
      </c>
      <c r="L304">
        <v>1474.08</v>
      </c>
      <c r="M304" t="s">
        <v>60</v>
      </c>
      <c r="N304" s="1">
        <v>45783.544074074074</v>
      </c>
    </row>
    <row r="305" spans="1:14" x14ac:dyDescent="0.3">
      <c r="A305" t="s">
        <v>982</v>
      </c>
      <c r="B305" t="s">
        <v>95</v>
      </c>
      <c r="C305" t="s">
        <v>983</v>
      </c>
      <c r="D305" t="s">
        <v>17</v>
      </c>
      <c r="E305" t="s">
        <v>155</v>
      </c>
      <c r="F305" t="s">
        <v>984</v>
      </c>
      <c r="H305">
        <v>167.54</v>
      </c>
      <c r="I305">
        <v>15</v>
      </c>
      <c r="J305">
        <v>5</v>
      </c>
      <c r="K305">
        <v>2513.1</v>
      </c>
      <c r="L305">
        <v>2387.44</v>
      </c>
      <c r="M305" t="s">
        <v>40</v>
      </c>
      <c r="N305" s="1">
        <v>45339.026412037034</v>
      </c>
    </row>
    <row r="306" spans="1:14" x14ac:dyDescent="0.3">
      <c r="A306" t="s">
        <v>985</v>
      </c>
      <c r="B306" t="s">
        <v>95</v>
      </c>
      <c r="C306" t="s">
        <v>986</v>
      </c>
      <c r="D306" t="s">
        <v>255</v>
      </c>
      <c r="E306" t="s">
        <v>177</v>
      </c>
      <c r="F306" t="s">
        <v>987</v>
      </c>
      <c r="G306" t="s">
        <v>70</v>
      </c>
      <c r="H306">
        <v>2923.19</v>
      </c>
      <c r="I306">
        <v>4</v>
      </c>
      <c r="J306">
        <v>0</v>
      </c>
      <c r="K306">
        <v>11692.76</v>
      </c>
      <c r="L306">
        <v>11692.76</v>
      </c>
      <c r="M306" t="s">
        <v>28</v>
      </c>
      <c r="N306" s="1">
        <v>45778.953229166669</v>
      </c>
    </row>
    <row r="307" spans="1:14" x14ac:dyDescent="0.3">
      <c r="A307" t="s">
        <v>988</v>
      </c>
      <c r="B307" t="s">
        <v>118</v>
      </c>
      <c r="C307" t="s">
        <v>989</v>
      </c>
      <c r="D307" t="s">
        <v>67</v>
      </c>
      <c r="E307" t="s">
        <v>121</v>
      </c>
      <c r="F307" t="s">
        <v>990</v>
      </c>
      <c r="G307" t="s">
        <v>465</v>
      </c>
      <c r="H307">
        <v>693.53</v>
      </c>
      <c r="I307">
        <v>3</v>
      </c>
      <c r="J307">
        <v>0</v>
      </c>
      <c r="K307">
        <v>2080.59</v>
      </c>
      <c r="L307">
        <v>2080.59</v>
      </c>
      <c r="M307" t="s">
        <v>28</v>
      </c>
      <c r="N307" s="1">
        <v>45697.927175925928</v>
      </c>
    </row>
    <row r="308" spans="1:14" x14ac:dyDescent="0.3">
      <c r="A308" t="s">
        <v>991</v>
      </c>
      <c r="B308" t="s">
        <v>181</v>
      </c>
      <c r="C308" t="s">
        <v>992</v>
      </c>
      <c r="D308" t="s">
        <v>86</v>
      </c>
      <c r="E308" t="s">
        <v>44</v>
      </c>
      <c r="F308" t="s">
        <v>993</v>
      </c>
      <c r="G308" t="s">
        <v>130</v>
      </c>
      <c r="H308">
        <v>523.52</v>
      </c>
      <c r="I308">
        <v>6</v>
      </c>
      <c r="J308">
        <v>8</v>
      </c>
      <c r="K308">
        <v>3141.12</v>
      </c>
      <c r="L308">
        <v>2889.83</v>
      </c>
      <c r="M308" t="s">
        <v>21</v>
      </c>
      <c r="N308" s="1">
        <v>45486.103865740741</v>
      </c>
    </row>
    <row r="309" spans="1:14" x14ac:dyDescent="0.3">
      <c r="A309" t="s">
        <v>994</v>
      </c>
      <c r="B309" t="s">
        <v>55</v>
      </c>
      <c r="C309" t="s">
        <v>995</v>
      </c>
      <c r="D309" t="s">
        <v>63</v>
      </c>
      <c r="E309" t="s">
        <v>18</v>
      </c>
      <c r="F309" t="s">
        <v>996</v>
      </c>
      <c r="G309" t="s">
        <v>53</v>
      </c>
      <c r="H309">
        <v>5.66</v>
      </c>
      <c r="I309">
        <v>301</v>
      </c>
      <c r="J309">
        <v>27</v>
      </c>
      <c r="K309">
        <v>1703.66</v>
      </c>
      <c r="L309">
        <v>1243.67</v>
      </c>
      <c r="M309" t="s">
        <v>40</v>
      </c>
      <c r="N309" s="1">
        <v>45782.221828703703</v>
      </c>
    </row>
    <row r="310" spans="1:14" x14ac:dyDescent="0.3">
      <c r="A310" t="s">
        <v>997</v>
      </c>
      <c r="B310" t="s">
        <v>84</v>
      </c>
      <c r="C310" t="s">
        <v>998</v>
      </c>
      <c r="D310" t="s">
        <v>36</v>
      </c>
      <c r="E310" t="s">
        <v>68</v>
      </c>
      <c r="F310" t="s">
        <v>999</v>
      </c>
      <c r="G310" t="s">
        <v>179</v>
      </c>
      <c r="H310">
        <v>259.62</v>
      </c>
      <c r="I310">
        <v>2</v>
      </c>
      <c r="J310">
        <v>0</v>
      </c>
      <c r="K310">
        <v>519.24</v>
      </c>
      <c r="L310">
        <v>519.24</v>
      </c>
      <c r="N310" s="1">
        <v>45750.291620370372</v>
      </c>
    </row>
    <row r="311" spans="1:14" x14ac:dyDescent="0.3">
      <c r="A311" t="s">
        <v>1000</v>
      </c>
      <c r="B311" t="s">
        <v>118</v>
      </c>
      <c r="C311" t="s">
        <v>1001</v>
      </c>
      <c r="D311" t="s">
        <v>255</v>
      </c>
      <c r="E311" t="s">
        <v>37</v>
      </c>
      <c r="F311" t="s">
        <v>1002</v>
      </c>
      <c r="G311" t="s">
        <v>130</v>
      </c>
      <c r="H311">
        <v>2803.9</v>
      </c>
      <c r="I311">
        <v>3</v>
      </c>
      <c r="J311">
        <v>0</v>
      </c>
      <c r="K311">
        <v>8411.7000000000007</v>
      </c>
      <c r="L311">
        <v>8411.7000000000007</v>
      </c>
      <c r="M311" t="s">
        <v>40</v>
      </c>
      <c r="N311" s="1">
        <v>45423.943067129629</v>
      </c>
    </row>
    <row r="312" spans="1:14" x14ac:dyDescent="0.3">
      <c r="A312" t="s">
        <v>1003</v>
      </c>
      <c r="B312" t="s">
        <v>95</v>
      </c>
      <c r="C312" t="s">
        <v>1004</v>
      </c>
      <c r="D312" t="s">
        <v>86</v>
      </c>
      <c r="E312" t="s">
        <v>251</v>
      </c>
      <c r="F312" t="s">
        <v>1005</v>
      </c>
      <c r="G312" t="s">
        <v>184</v>
      </c>
      <c r="H312">
        <v>501.21</v>
      </c>
      <c r="I312">
        <v>40</v>
      </c>
      <c r="J312">
        <v>20</v>
      </c>
      <c r="K312">
        <v>20048.400000000001</v>
      </c>
      <c r="L312">
        <v>16038.72</v>
      </c>
      <c r="M312" t="s">
        <v>116</v>
      </c>
      <c r="N312" s="1">
        <v>45638.288553240738</v>
      </c>
    </row>
    <row r="313" spans="1:14" x14ac:dyDescent="0.3">
      <c r="A313" t="s">
        <v>1006</v>
      </c>
      <c r="B313" t="s">
        <v>95</v>
      </c>
      <c r="C313" t="s">
        <v>1007</v>
      </c>
      <c r="D313" t="s">
        <v>36</v>
      </c>
      <c r="E313" t="s">
        <v>91</v>
      </c>
      <c r="F313" t="s">
        <v>1008</v>
      </c>
      <c r="G313" t="s">
        <v>248</v>
      </c>
      <c r="H313">
        <v>964.91</v>
      </c>
      <c r="I313">
        <v>5</v>
      </c>
      <c r="J313">
        <v>0</v>
      </c>
      <c r="K313">
        <v>4824.55</v>
      </c>
      <c r="L313">
        <v>4824.55</v>
      </c>
      <c r="M313" t="s">
        <v>21</v>
      </c>
      <c r="N313" s="1">
        <v>45568.505578703705</v>
      </c>
    </row>
    <row r="314" spans="1:14" x14ac:dyDescent="0.3">
      <c r="A314" t="s">
        <v>1009</v>
      </c>
      <c r="B314" t="s">
        <v>181</v>
      </c>
      <c r="C314" t="s">
        <v>1010</v>
      </c>
      <c r="D314" t="s">
        <v>67</v>
      </c>
      <c r="E314" t="s">
        <v>224</v>
      </c>
      <c r="F314" t="s">
        <v>1011</v>
      </c>
      <c r="G314" t="s">
        <v>161</v>
      </c>
      <c r="H314">
        <v>908.57</v>
      </c>
      <c r="I314">
        <v>1</v>
      </c>
      <c r="J314">
        <v>0</v>
      </c>
      <c r="K314">
        <v>908.57</v>
      </c>
      <c r="L314">
        <v>908.57</v>
      </c>
      <c r="M314" t="s">
        <v>116</v>
      </c>
      <c r="N314" s="1">
        <v>45398.454606481479</v>
      </c>
    </row>
    <row r="315" spans="1:14" x14ac:dyDescent="0.3">
      <c r="A315" t="s">
        <v>1012</v>
      </c>
      <c r="B315" t="s">
        <v>181</v>
      </c>
      <c r="C315" t="s">
        <v>1013</v>
      </c>
      <c r="D315" t="s">
        <v>255</v>
      </c>
      <c r="E315" t="s">
        <v>177</v>
      </c>
      <c r="F315" t="s">
        <v>1014</v>
      </c>
      <c r="G315" t="s">
        <v>184</v>
      </c>
      <c r="H315">
        <v>1634.72</v>
      </c>
      <c r="I315">
        <v>12</v>
      </c>
      <c r="J315">
        <v>0</v>
      </c>
      <c r="K315">
        <v>19616.64</v>
      </c>
      <c r="L315">
        <v>19616.64</v>
      </c>
      <c r="M315" t="s">
        <v>40</v>
      </c>
      <c r="N315" s="1">
        <v>45342.270266203705</v>
      </c>
    </row>
    <row r="316" spans="1:14" x14ac:dyDescent="0.3">
      <c r="A316" t="s">
        <v>1015</v>
      </c>
      <c r="B316" t="s">
        <v>15</v>
      </c>
      <c r="C316" t="s">
        <v>1016</v>
      </c>
      <c r="D316" t="s">
        <v>17</v>
      </c>
      <c r="E316" t="s">
        <v>57</v>
      </c>
      <c r="F316" t="s">
        <v>1017</v>
      </c>
      <c r="G316" t="s">
        <v>27</v>
      </c>
      <c r="H316">
        <v>277.32</v>
      </c>
      <c r="I316">
        <v>6</v>
      </c>
      <c r="J316">
        <v>7</v>
      </c>
      <c r="K316">
        <v>1663.92</v>
      </c>
      <c r="L316">
        <v>1547.45</v>
      </c>
      <c r="M316" t="s">
        <v>60</v>
      </c>
      <c r="N316" s="1">
        <v>45555.430381944447</v>
      </c>
    </row>
    <row r="317" spans="1:14" x14ac:dyDescent="0.3">
      <c r="A317" t="s">
        <v>1018</v>
      </c>
      <c r="B317" t="s">
        <v>23</v>
      </c>
      <c r="C317" t="s">
        <v>1019</v>
      </c>
      <c r="D317" t="s">
        <v>80</v>
      </c>
      <c r="E317" t="s">
        <v>155</v>
      </c>
      <c r="F317" t="s">
        <v>1020</v>
      </c>
      <c r="G317" t="s">
        <v>161</v>
      </c>
      <c r="H317">
        <v>4140.75</v>
      </c>
      <c r="I317">
        <v>4</v>
      </c>
      <c r="J317">
        <v>10</v>
      </c>
      <c r="K317">
        <v>16563</v>
      </c>
      <c r="L317">
        <v>14906.7</v>
      </c>
      <c r="N317" s="1">
        <v>45631.564849537041</v>
      </c>
    </row>
    <row r="318" spans="1:14" x14ac:dyDescent="0.3">
      <c r="A318" t="s">
        <v>1021</v>
      </c>
      <c r="B318" t="s">
        <v>49</v>
      </c>
      <c r="C318" t="s">
        <v>1022</v>
      </c>
      <c r="D318" t="s">
        <v>67</v>
      </c>
      <c r="E318" t="s">
        <v>100</v>
      </c>
      <c r="F318" t="s">
        <v>1023</v>
      </c>
      <c r="G318" t="s">
        <v>102</v>
      </c>
      <c r="H318">
        <v>824.33</v>
      </c>
      <c r="I318">
        <v>50</v>
      </c>
      <c r="J318">
        <v>15</v>
      </c>
      <c r="K318">
        <v>41216.5</v>
      </c>
      <c r="L318">
        <v>35034.03</v>
      </c>
      <c r="M318" t="s">
        <v>21</v>
      </c>
      <c r="N318" s="1">
        <v>45628.092314814814</v>
      </c>
    </row>
    <row r="319" spans="1:14" x14ac:dyDescent="0.3">
      <c r="A319" t="s">
        <v>1024</v>
      </c>
      <c r="B319" t="s">
        <v>30</v>
      </c>
      <c r="C319" t="s">
        <v>1025</v>
      </c>
      <c r="D319" t="s">
        <v>80</v>
      </c>
      <c r="E319" t="s">
        <v>111</v>
      </c>
      <c r="F319" t="s">
        <v>1026</v>
      </c>
      <c r="G319" t="s">
        <v>161</v>
      </c>
      <c r="H319">
        <v>583.75</v>
      </c>
      <c r="I319">
        <v>30</v>
      </c>
      <c r="J319">
        <v>15</v>
      </c>
      <c r="K319">
        <v>17512.5</v>
      </c>
      <c r="L319">
        <v>14885.62</v>
      </c>
      <c r="M319" t="s">
        <v>28</v>
      </c>
      <c r="N319" s="1">
        <v>45594.722928240742</v>
      </c>
    </row>
    <row r="320" spans="1:14" x14ac:dyDescent="0.3">
      <c r="A320" t="s">
        <v>1027</v>
      </c>
      <c r="B320" t="s">
        <v>84</v>
      </c>
      <c r="C320" t="s">
        <v>1028</v>
      </c>
      <c r="D320" t="s">
        <v>255</v>
      </c>
      <c r="E320" t="s">
        <v>57</v>
      </c>
      <c r="F320" t="s">
        <v>1029</v>
      </c>
      <c r="G320" t="s">
        <v>39</v>
      </c>
      <c r="H320">
        <v>1909.19</v>
      </c>
      <c r="I320">
        <v>100</v>
      </c>
      <c r="J320">
        <v>25</v>
      </c>
      <c r="K320">
        <v>190919</v>
      </c>
      <c r="L320">
        <v>143189.25</v>
      </c>
      <c r="M320" t="s">
        <v>28</v>
      </c>
      <c r="N320" s="1">
        <v>45444.107997685183</v>
      </c>
    </row>
    <row r="321" spans="1:14" x14ac:dyDescent="0.3">
      <c r="A321" t="s">
        <v>1030</v>
      </c>
      <c r="B321" t="s">
        <v>49</v>
      </c>
      <c r="C321" t="s">
        <v>1031</v>
      </c>
      <c r="D321" t="s">
        <v>63</v>
      </c>
      <c r="E321" t="s">
        <v>32</v>
      </c>
      <c r="F321" t="s">
        <v>1032</v>
      </c>
      <c r="G321" t="s">
        <v>209</v>
      </c>
      <c r="H321">
        <v>4.24</v>
      </c>
      <c r="I321">
        <v>375</v>
      </c>
      <c r="J321">
        <v>25</v>
      </c>
      <c r="K321">
        <v>1590</v>
      </c>
      <c r="L321">
        <v>1192.5</v>
      </c>
      <c r="M321" t="s">
        <v>40</v>
      </c>
      <c r="N321" s="1">
        <v>45834.93209490741</v>
      </c>
    </row>
    <row r="322" spans="1:14" x14ac:dyDescent="0.3">
      <c r="A322" t="s">
        <v>1033</v>
      </c>
      <c r="B322" t="s">
        <v>181</v>
      </c>
      <c r="C322" t="s">
        <v>1034</v>
      </c>
      <c r="D322" t="s">
        <v>51</v>
      </c>
      <c r="E322" t="s">
        <v>133</v>
      </c>
      <c r="F322" t="s">
        <v>1035</v>
      </c>
      <c r="G322" t="s">
        <v>20</v>
      </c>
      <c r="H322">
        <v>644.77</v>
      </c>
      <c r="I322">
        <v>20</v>
      </c>
      <c r="J322">
        <v>0</v>
      </c>
      <c r="K322">
        <v>12895.4</v>
      </c>
      <c r="L322">
        <v>12895.4</v>
      </c>
      <c r="M322" t="s">
        <v>47</v>
      </c>
      <c r="N322" s="1">
        <v>45874.3284375</v>
      </c>
    </row>
    <row r="323" spans="1:14" x14ac:dyDescent="0.3">
      <c r="A323" t="s">
        <v>1036</v>
      </c>
      <c r="B323" t="s">
        <v>95</v>
      </c>
      <c r="C323" t="s">
        <v>1037</v>
      </c>
      <c r="D323" t="s">
        <v>36</v>
      </c>
      <c r="E323" t="s">
        <v>91</v>
      </c>
      <c r="F323" t="s">
        <v>1038</v>
      </c>
      <c r="H323">
        <v>1375.97</v>
      </c>
      <c r="I323">
        <v>15</v>
      </c>
      <c r="J323">
        <v>15</v>
      </c>
      <c r="K323">
        <v>20639.55</v>
      </c>
      <c r="L323">
        <v>17543.62</v>
      </c>
      <c r="M323" t="s">
        <v>21</v>
      </c>
      <c r="N323" s="1">
        <v>45375.878032407411</v>
      </c>
    </row>
    <row r="324" spans="1:14" x14ac:dyDescent="0.3">
      <c r="A324" t="s">
        <v>1039</v>
      </c>
      <c r="B324" t="s">
        <v>55</v>
      </c>
      <c r="C324" t="s">
        <v>1040</v>
      </c>
      <c r="D324" t="s">
        <v>63</v>
      </c>
      <c r="E324" t="s">
        <v>37</v>
      </c>
      <c r="F324" t="s">
        <v>1041</v>
      </c>
      <c r="G324" t="s">
        <v>70</v>
      </c>
      <c r="H324">
        <v>3.14</v>
      </c>
      <c r="I324">
        <v>31</v>
      </c>
      <c r="J324">
        <v>15</v>
      </c>
      <c r="K324">
        <v>97.34</v>
      </c>
      <c r="L324">
        <v>82.74</v>
      </c>
      <c r="M324" t="s">
        <v>60</v>
      </c>
      <c r="N324" s="1">
        <v>45751.082048611112</v>
      </c>
    </row>
    <row r="325" spans="1:14" x14ac:dyDescent="0.3">
      <c r="A325" t="s">
        <v>1042</v>
      </c>
      <c r="B325" t="s">
        <v>55</v>
      </c>
      <c r="C325" t="s">
        <v>1043</v>
      </c>
      <c r="D325" t="s">
        <v>36</v>
      </c>
      <c r="E325" t="s">
        <v>111</v>
      </c>
      <c r="F325" t="s">
        <v>1044</v>
      </c>
      <c r="G325" t="s">
        <v>70</v>
      </c>
      <c r="H325">
        <v>1256.9100000000001</v>
      </c>
      <c r="I325">
        <v>10</v>
      </c>
      <c r="J325">
        <v>0</v>
      </c>
      <c r="K325">
        <v>12569.1</v>
      </c>
      <c r="L325">
        <v>12569.1</v>
      </c>
      <c r="M325" t="s">
        <v>116</v>
      </c>
      <c r="N325" s="1">
        <v>45812.615185185183</v>
      </c>
    </row>
    <row r="326" spans="1:14" x14ac:dyDescent="0.3">
      <c r="A326" t="s">
        <v>1045</v>
      </c>
      <c r="B326" t="s">
        <v>55</v>
      </c>
      <c r="C326" t="s">
        <v>1046</v>
      </c>
      <c r="D326" t="s">
        <v>120</v>
      </c>
      <c r="E326" t="s">
        <v>155</v>
      </c>
      <c r="F326" t="s">
        <v>1047</v>
      </c>
      <c r="G326" t="s">
        <v>27</v>
      </c>
      <c r="H326">
        <v>616.89</v>
      </c>
      <c r="I326">
        <v>1</v>
      </c>
      <c r="J326">
        <v>0</v>
      </c>
      <c r="K326">
        <v>616.89</v>
      </c>
      <c r="L326">
        <v>616.89</v>
      </c>
      <c r="M326" t="s">
        <v>28</v>
      </c>
      <c r="N326" s="1">
        <v>45727.069120370368</v>
      </c>
    </row>
    <row r="327" spans="1:14" x14ac:dyDescent="0.3">
      <c r="A327" t="s">
        <v>1048</v>
      </c>
      <c r="B327" t="s">
        <v>84</v>
      </c>
      <c r="C327" t="s">
        <v>1049</v>
      </c>
      <c r="D327" t="s">
        <v>125</v>
      </c>
      <c r="E327" t="s">
        <v>277</v>
      </c>
      <c r="F327" t="s">
        <v>1050</v>
      </c>
      <c r="G327" t="s">
        <v>93</v>
      </c>
      <c r="H327">
        <v>217.37</v>
      </c>
      <c r="I327">
        <v>2</v>
      </c>
      <c r="J327">
        <v>0</v>
      </c>
      <c r="K327">
        <v>434.74</v>
      </c>
      <c r="L327">
        <v>434.74</v>
      </c>
      <c r="M327" t="s">
        <v>77</v>
      </c>
      <c r="N327" s="1">
        <v>45752.578472222223</v>
      </c>
    </row>
    <row r="328" spans="1:14" x14ac:dyDescent="0.3">
      <c r="A328" t="s">
        <v>1051</v>
      </c>
      <c r="B328" t="s">
        <v>72</v>
      </c>
      <c r="C328" t="s">
        <v>1052</v>
      </c>
      <c r="D328" t="s">
        <v>67</v>
      </c>
      <c r="E328" t="s">
        <v>224</v>
      </c>
      <c r="F328" t="s">
        <v>1053</v>
      </c>
      <c r="G328" t="s">
        <v>184</v>
      </c>
      <c r="H328">
        <v>652.91</v>
      </c>
      <c r="I328">
        <v>12</v>
      </c>
      <c r="J328">
        <v>0</v>
      </c>
      <c r="K328">
        <v>7834.92</v>
      </c>
      <c r="L328">
        <v>7834.92</v>
      </c>
      <c r="M328" t="s">
        <v>21</v>
      </c>
      <c r="N328" s="1">
        <v>45410.935914351852</v>
      </c>
    </row>
    <row r="329" spans="1:14" x14ac:dyDescent="0.3">
      <c r="A329" t="s">
        <v>1054</v>
      </c>
      <c r="B329" t="s">
        <v>72</v>
      </c>
      <c r="C329" t="s">
        <v>1055</v>
      </c>
      <c r="D329" t="s">
        <v>159</v>
      </c>
      <c r="E329" t="s">
        <v>177</v>
      </c>
      <c r="F329" t="s">
        <v>1056</v>
      </c>
      <c r="G329" t="s">
        <v>130</v>
      </c>
      <c r="H329">
        <v>250.61</v>
      </c>
      <c r="I329">
        <v>1</v>
      </c>
      <c r="J329">
        <v>0</v>
      </c>
      <c r="K329">
        <v>250.61</v>
      </c>
      <c r="L329">
        <v>250.61</v>
      </c>
      <c r="M329" t="s">
        <v>28</v>
      </c>
      <c r="N329" s="1">
        <v>45769.985625000001</v>
      </c>
    </row>
    <row r="330" spans="1:14" x14ac:dyDescent="0.3">
      <c r="A330" t="s">
        <v>1057</v>
      </c>
      <c r="B330" t="s">
        <v>72</v>
      </c>
      <c r="C330" t="s">
        <v>1058</v>
      </c>
      <c r="D330" t="s">
        <v>43</v>
      </c>
      <c r="E330" t="s">
        <v>246</v>
      </c>
      <c r="F330" t="s">
        <v>1059</v>
      </c>
      <c r="G330" t="s">
        <v>53</v>
      </c>
      <c r="H330">
        <v>741.38</v>
      </c>
      <c r="I330">
        <v>25</v>
      </c>
      <c r="J330">
        <v>0</v>
      </c>
      <c r="K330">
        <v>18534.5</v>
      </c>
      <c r="L330">
        <v>18534.5</v>
      </c>
      <c r="M330" t="s">
        <v>77</v>
      </c>
      <c r="N330" s="1">
        <v>45454.140648148146</v>
      </c>
    </row>
    <row r="331" spans="1:14" x14ac:dyDescent="0.3">
      <c r="A331" t="s">
        <v>1060</v>
      </c>
      <c r="B331" t="s">
        <v>95</v>
      </c>
      <c r="C331" t="s">
        <v>1061</v>
      </c>
      <c r="D331" t="s">
        <v>17</v>
      </c>
      <c r="E331" t="s">
        <v>57</v>
      </c>
      <c r="F331" t="s">
        <v>1062</v>
      </c>
      <c r="G331" t="s">
        <v>70</v>
      </c>
      <c r="H331">
        <v>107.57</v>
      </c>
      <c r="I331">
        <v>75</v>
      </c>
      <c r="J331">
        <v>15</v>
      </c>
      <c r="K331">
        <v>8067.75</v>
      </c>
      <c r="L331">
        <v>6857.59</v>
      </c>
      <c r="M331" t="s">
        <v>21</v>
      </c>
      <c r="N331" s="1">
        <v>45362.35297453704</v>
      </c>
    </row>
    <row r="332" spans="1:14" x14ac:dyDescent="0.3">
      <c r="A332" t="s">
        <v>1063</v>
      </c>
      <c r="B332" t="s">
        <v>72</v>
      </c>
      <c r="C332" t="s">
        <v>1064</v>
      </c>
      <c r="D332" t="s">
        <v>159</v>
      </c>
      <c r="E332" t="s">
        <v>74</v>
      </c>
      <c r="F332" t="s">
        <v>1065</v>
      </c>
      <c r="G332" t="s">
        <v>130</v>
      </c>
      <c r="H332">
        <v>141.49</v>
      </c>
      <c r="I332">
        <v>50</v>
      </c>
      <c r="J332">
        <v>0</v>
      </c>
      <c r="K332">
        <v>7074.5</v>
      </c>
      <c r="L332">
        <v>7074.5</v>
      </c>
      <c r="M332" t="s">
        <v>40</v>
      </c>
      <c r="N332" s="1">
        <v>45787.168900462966</v>
      </c>
    </row>
    <row r="333" spans="1:14" x14ac:dyDescent="0.3">
      <c r="A333" t="s">
        <v>1066</v>
      </c>
      <c r="B333" t="s">
        <v>84</v>
      </c>
      <c r="C333" t="s">
        <v>1067</v>
      </c>
      <c r="D333" t="s">
        <v>125</v>
      </c>
      <c r="E333" t="s">
        <v>277</v>
      </c>
      <c r="F333" t="s">
        <v>1068</v>
      </c>
      <c r="G333" t="s">
        <v>107</v>
      </c>
      <c r="H333">
        <v>724.07</v>
      </c>
      <c r="I333">
        <v>1</v>
      </c>
      <c r="J333">
        <v>0</v>
      </c>
      <c r="K333">
        <v>724.07</v>
      </c>
      <c r="L333">
        <v>724.07</v>
      </c>
      <c r="M333" t="s">
        <v>47</v>
      </c>
      <c r="N333" s="1">
        <v>45658.512141203704</v>
      </c>
    </row>
    <row r="334" spans="1:14" x14ac:dyDescent="0.3">
      <c r="A334" t="s">
        <v>1069</v>
      </c>
      <c r="B334" t="s">
        <v>118</v>
      </c>
      <c r="C334" t="s">
        <v>1070</v>
      </c>
      <c r="D334" t="s">
        <v>86</v>
      </c>
      <c r="E334" t="s">
        <v>246</v>
      </c>
      <c r="F334" t="s">
        <v>1071</v>
      </c>
      <c r="G334" t="s">
        <v>93</v>
      </c>
      <c r="H334">
        <v>143.53</v>
      </c>
      <c r="I334">
        <v>1</v>
      </c>
      <c r="J334">
        <v>5</v>
      </c>
      <c r="K334">
        <v>143.53</v>
      </c>
      <c r="L334">
        <v>136.35</v>
      </c>
      <c r="M334" t="s">
        <v>77</v>
      </c>
      <c r="N334" s="1">
        <v>45716.097314814811</v>
      </c>
    </row>
    <row r="335" spans="1:14" x14ac:dyDescent="0.3">
      <c r="A335" t="s">
        <v>1072</v>
      </c>
      <c r="B335" t="s">
        <v>49</v>
      </c>
      <c r="C335" t="s">
        <v>1073</v>
      </c>
      <c r="D335" t="s">
        <v>86</v>
      </c>
      <c r="E335" t="s">
        <v>100</v>
      </c>
      <c r="F335" t="s">
        <v>1074</v>
      </c>
      <c r="G335" t="s">
        <v>107</v>
      </c>
      <c r="H335">
        <v>340.69</v>
      </c>
      <c r="I335">
        <v>1</v>
      </c>
      <c r="J335">
        <v>0</v>
      </c>
      <c r="K335">
        <v>340.69</v>
      </c>
      <c r="L335">
        <v>340.69</v>
      </c>
      <c r="M335" t="s">
        <v>60</v>
      </c>
      <c r="N335" s="1">
        <v>45472.665625000001</v>
      </c>
    </row>
    <row r="336" spans="1:14" x14ac:dyDescent="0.3">
      <c r="A336" t="s">
        <v>1075</v>
      </c>
      <c r="B336" t="s">
        <v>181</v>
      </c>
      <c r="C336" t="s">
        <v>1076</v>
      </c>
      <c r="D336" t="s">
        <v>110</v>
      </c>
      <c r="E336" t="s">
        <v>32</v>
      </c>
      <c r="F336" t="s">
        <v>1077</v>
      </c>
      <c r="G336" t="s">
        <v>465</v>
      </c>
      <c r="H336">
        <v>166.78</v>
      </c>
      <c r="I336">
        <v>3</v>
      </c>
      <c r="J336">
        <v>7</v>
      </c>
      <c r="K336">
        <v>500.34</v>
      </c>
      <c r="L336">
        <v>465.32</v>
      </c>
      <c r="M336" t="s">
        <v>60</v>
      </c>
      <c r="N336" s="1">
        <v>45429.025590277779</v>
      </c>
    </row>
    <row r="337" spans="1:14" x14ac:dyDescent="0.3">
      <c r="A337" t="s">
        <v>1078</v>
      </c>
      <c r="B337" t="s">
        <v>30</v>
      </c>
      <c r="C337" t="s">
        <v>1079</v>
      </c>
      <c r="D337" t="s">
        <v>67</v>
      </c>
      <c r="E337" t="s">
        <v>121</v>
      </c>
      <c r="F337" t="s">
        <v>1080</v>
      </c>
      <c r="G337" t="s">
        <v>76</v>
      </c>
      <c r="H337">
        <v>659.43</v>
      </c>
      <c r="I337">
        <v>1</v>
      </c>
      <c r="J337">
        <v>0</v>
      </c>
      <c r="K337">
        <v>659.43</v>
      </c>
      <c r="L337">
        <v>659.43</v>
      </c>
      <c r="M337" t="s">
        <v>116</v>
      </c>
      <c r="N337" s="1">
        <v>45757.604710648149</v>
      </c>
    </row>
    <row r="338" spans="1:14" x14ac:dyDescent="0.3">
      <c r="A338" t="s">
        <v>1081</v>
      </c>
      <c r="B338" t="s">
        <v>23</v>
      </c>
      <c r="C338" t="s">
        <v>1082</v>
      </c>
      <c r="D338" t="s">
        <v>43</v>
      </c>
      <c r="E338" t="s">
        <v>57</v>
      </c>
      <c r="F338" t="s">
        <v>1083</v>
      </c>
      <c r="G338" t="s">
        <v>59</v>
      </c>
      <c r="H338">
        <v>590.30999999999995</v>
      </c>
      <c r="I338">
        <v>10</v>
      </c>
      <c r="J338">
        <v>10</v>
      </c>
      <c r="K338">
        <v>5903.1</v>
      </c>
      <c r="L338">
        <v>5312.79</v>
      </c>
      <c r="M338" t="s">
        <v>116</v>
      </c>
      <c r="N338" s="1">
        <v>45668.785104166665</v>
      </c>
    </row>
    <row r="339" spans="1:14" x14ac:dyDescent="0.3">
      <c r="A339" t="s">
        <v>1084</v>
      </c>
      <c r="B339" t="s">
        <v>95</v>
      </c>
      <c r="C339" t="s">
        <v>1085</v>
      </c>
      <c r="D339" t="s">
        <v>125</v>
      </c>
      <c r="E339" t="s">
        <v>121</v>
      </c>
      <c r="F339" t="s">
        <v>1086</v>
      </c>
      <c r="G339" t="s">
        <v>184</v>
      </c>
      <c r="H339">
        <v>2051.85</v>
      </c>
      <c r="I339">
        <v>15</v>
      </c>
      <c r="J339">
        <v>15</v>
      </c>
      <c r="K339">
        <v>30777.75</v>
      </c>
      <c r="L339">
        <v>26161.09</v>
      </c>
      <c r="M339" t="s">
        <v>116</v>
      </c>
      <c r="N339" s="1">
        <v>45762.475937499999</v>
      </c>
    </row>
    <row r="340" spans="1:14" x14ac:dyDescent="0.3">
      <c r="A340" t="s">
        <v>1087</v>
      </c>
      <c r="B340" t="s">
        <v>84</v>
      </c>
      <c r="C340" t="s">
        <v>1088</v>
      </c>
      <c r="D340" t="s">
        <v>36</v>
      </c>
      <c r="F340" t="s">
        <v>1089</v>
      </c>
      <c r="G340" t="s">
        <v>130</v>
      </c>
      <c r="H340">
        <v>1429.5</v>
      </c>
      <c r="I340">
        <v>50</v>
      </c>
      <c r="J340">
        <v>28</v>
      </c>
      <c r="K340">
        <v>71475</v>
      </c>
      <c r="L340">
        <v>51462</v>
      </c>
      <c r="M340" t="s">
        <v>77</v>
      </c>
      <c r="N340" s="1">
        <v>45718.259629629632</v>
      </c>
    </row>
    <row r="341" spans="1:14" x14ac:dyDescent="0.3">
      <c r="A341" t="s">
        <v>1090</v>
      </c>
      <c r="B341" t="s">
        <v>30</v>
      </c>
      <c r="C341" t="s">
        <v>1091</v>
      </c>
      <c r="D341" t="s">
        <v>51</v>
      </c>
      <c r="E341" t="s">
        <v>87</v>
      </c>
      <c r="F341" t="s">
        <v>1092</v>
      </c>
      <c r="G341" t="s">
        <v>465</v>
      </c>
      <c r="H341">
        <v>303.26</v>
      </c>
      <c r="I341">
        <v>5</v>
      </c>
      <c r="J341">
        <v>10</v>
      </c>
      <c r="K341">
        <v>1516.3</v>
      </c>
      <c r="L341">
        <v>1364.67</v>
      </c>
      <c r="M341" t="s">
        <v>47</v>
      </c>
      <c r="N341" s="1">
        <v>45652.929178240738</v>
      </c>
    </row>
    <row r="342" spans="1:14" x14ac:dyDescent="0.3">
      <c r="A342" t="s">
        <v>1093</v>
      </c>
      <c r="B342" t="s">
        <v>172</v>
      </c>
      <c r="C342" t="s">
        <v>1094</v>
      </c>
      <c r="D342" t="s">
        <v>36</v>
      </c>
      <c r="E342" t="s">
        <v>44</v>
      </c>
      <c r="F342" t="s">
        <v>1095</v>
      </c>
      <c r="G342" t="s">
        <v>27</v>
      </c>
      <c r="H342">
        <v>640.71</v>
      </c>
      <c r="I342">
        <v>60</v>
      </c>
      <c r="J342">
        <v>27</v>
      </c>
      <c r="K342">
        <v>38442.6</v>
      </c>
      <c r="L342">
        <v>28063.1</v>
      </c>
      <c r="M342" t="s">
        <v>40</v>
      </c>
      <c r="N342" s="1">
        <v>45579.376504629632</v>
      </c>
    </row>
    <row r="343" spans="1:14" x14ac:dyDescent="0.3">
      <c r="A343" t="s">
        <v>1096</v>
      </c>
      <c r="B343" t="s">
        <v>30</v>
      </c>
      <c r="C343" t="s">
        <v>1097</v>
      </c>
      <c r="D343" t="s">
        <v>43</v>
      </c>
      <c r="F343" t="s">
        <v>1098</v>
      </c>
      <c r="G343" t="s">
        <v>135</v>
      </c>
      <c r="H343">
        <v>331.96</v>
      </c>
      <c r="I343">
        <v>4</v>
      </c>
      <c r="J343">
        <v>0</v>
      </c>
      <c r="K343">
        <v>1327.84</v>
      </c>
      <c r="L343">
        <v>1327.84</v>
      </c>
      <c r="M343" t="s">
        <v>47</v>
      </c>
      <c r="N343" s="1">
        <v>45426.738634259258</v>
      </c>
    </row>
    <row r="344" spans="1:14" x14ac:dyDescent="0.3">
      <c r="A344" t="s">
        <v>1099</v>
      </c>
      <c r="B344" t="s">
        <v>118</v>
      </c>
      <c r="C344" t="s">
        <v>1100</v>
      </c>
      <c r="D344" t="s">
        <v>17</v>
      </c>
      <c r="E344" t="s">
        <v>44</v>
      </c>
      <c r="F344" t="s">
        <v>1101</v>
      </c>
      <c r="G344" t="s">
        <v>209</v>
      </c>
      <c r="H344">
        <v>195.85</v>
      </c>
      <c r="I344">
        <v>15</v>
      </c>
      <c r="J344">
        <v>10</v>
      </c>
      <c r="K344">
        <v>2937.75</v>
      </c>
      <c r="L344">
        <v>2643.97</v>
      </c>
      <c r="M344" t="s">
        <v>40</v>
      </c>
      <c r="N344" s="1">
        <v>45448.380266203705</v>
      </c>
    </row>
    <row r="345" spans="1:14" x14ac:dyDescent="0.3">
      <c r="A345" t="s">
        <v>1102</v>
      </c>
      <c r="B345" t="s">
        <v>181</v>
      </c>
      <c r="C345" t="s">
        <v>1103</v>
      </c>
      <c r="D345" t="s">
        <v>17</v>
      </c>
      <c r="E345" t="s">
        <v>87</v>
      </c>
      <c r="F345" t="s">
        <v>1104</v>
      </c>
      <c r="G345" t="s">
        <v>161</v>
      </c>
      <c r="H345">
        <v>420.77</v>
      </c>
      <c r="I345">
        <v>2</v>
      </c>
      <c r="J345">
        <v>0</v>
      </c>
      <c r="K345">
        <v>841.54</v>
      </c>
      <c r="L345">
        <v>841.54</v>
      </c>
      <c r="M345" t="s">
        <v>28</v>
      </c>
      <c r="N345" s="1">
        <v>45632.956770833334</v>
      </c>
    </row>
    <row r="346" spans="1:14" x14ac:dyDescent="0.3">
      <c r="A346" t="s">
        <v>1105</v>
      </c>
      <c r="B346" t="s">
        <v>55</v>
      </c>
      <c r="C346" t="s">
        <v>1106</v>
      </c>
      <c r="D346" t="s">
        <v>25</v>
      </c>
      <c r="E346" t="s">
        <v>121</v>
      </c>
      <c r="F346" t="s">
        <v>1107</v>
      </c>
      <c r="G346" t="s">
        <v>46</v>
      </c>
      <c r="H346">
        <v>69.91</v>
      </c>
      <c r="I346">
        <v>4</v>
      </c>
      <c r="J346">
        <v>10</v>
      </c>
      <c r="K346">
        <v>279.64</v>
      </c>
      <c r="L346">
        <v>251.68</v>
      </c>
      <c r="M346" t="s">
        <v>60</v>
      </c>
      <c r="N346" s="1">
        <v>45449.661030092589</v>
      </c>
    </row>
    <row r="347" spans="1:14" x14ac:dyDescent="0.3">
      <c r="A347" t="s">
        <v>1108</v>
      </c>
      <c r="B347" t="s">
        <v>95</v>
      </c>
      <c r="C347" t="s">
        <v>1109</v>
      </c>
      <c r="D347" t="s">
        <v>120</v>
      </c>
      <c r="E347" t="s">
        <v>57</v>
      </c>
      <c r="F347" t="s">
        <v>1110</v>
      </c>
      <c r="G347" t="s">
        <v>76</v>
      </c>
      <c r="H347">
        <v>115.88</v>
      </c>
      <c r="I347">
        <v>6</v>
      </c>
      <c r="J347">
        <v>0</v>
      </c>
      <c r="K347">
        <v>695.28</v>
      </c>
      <c r="L347">
        <v>695.28</v>
      </c>
      <c r="M347" t="s">
        <v>28</v>
      </c>
      <c r="N347" s="1">
        <v>45850.284953703704</v>
      </c>
    </row>
    <row r="348" spans="1:14" x14ac:dyDescent="0.3">
      <c r="A348" t="s">
        <v>1111</v>
      </c>
      <c r="B348" t="s">
        <v>55</v>
      </c>
      <c r="C348" t="s">
        <v>1112</v>
      </c>
      <c r="D348" t="s">
        <v>86</v>
      </c>
      <c r="E348" t="s">
        <v>121</v>
      </c>
      <c r="F348" t="s">
        <v>1113</v>
      </c>
      <c r="G348" t="s">
        <v>465</v>
      </c>
      <c r="H348">
        <v>291.39999999999998</v>
      </c>
      <c r="I348">
        <v>12</v>
      </c>
      <c r="J348">
        <v>5</v>
      </c>
      <c r="K348">
        <v>3496.8</v>
      </c>
      <c r="L348">
        <v>3321.96</v>
      </c>
      <c r="M348" t="s">
        <v>47</v>
      </c>
      <c r="N348" s="1">
        <v>45343.519988425927</v>
      </c>
    </row>
    <row r="349" spans="1:14" x14ac:dyDescent="0.3">
      <c r="A349" t="s">
        <v>1114</v>
      </c>
      <c r="B349" t="s">
        <v>49</v>
      </c>
      <c r="C349" t="s">
        <v>1115</v>
      </c>
      <c r="D349" t="s">
        <v>36</v>
      </c>
      <c r="E349" t="s">
        <v>246</v>
      </c>
      <c r="F349" t="s">
        <v>1116</v>
      </c>
      <c r="G349" t="s">
        <v>184</v>
      </c>
      <c r="H349">
        <v>1114.48</v>
      </c>
      <c r="I349">
        <v>1</v>
      </c>
      <c r="J349">
        <v>5</v>
      </c>
      <c r="K349">
        <v>1114.48</v>
      </c>
      <c r="L349">
        <v>1058.76</v>
      </c>
      <c r="M349" t="s">
        <v>60</v>
      </c>
      <c r="N349" s="1">
        <v>45339.777673611112</v>
      </c>
    </row>
    <row r="350" spans="1:14" x14ac:dyDescent="0.3">
      <c r="A350" t="s">
        <v>1117</v>
      </c>
      <c r="B350" t="s">
        <v>49</v>
      </c>
      <c r="C350" t="s">
        <v>1118</v>
      </c>
      <c r="D350" t="s">
        <v>110</v>
      </c>
      <c r="E350" t="s">
        <v>105</v>
      </c>
      <c r="F350" t="s">
        <v>1119</v>
      </c>
      <c r="H350">
        <v>128.57</v>
      </c>
      <c r="I350">
        <v>1</v>
      </c>
      <c r="J350">
        <v>10</v>
      </c>
      <c r="K350">
        <v>128.57</v>
      </c>
      <c r="L350">
        <v>115.71</v>
      </c>
      <c r="M350" t="s">
        <v>116</v>
      </c>
      <c r="N350" s="1">
        <v>45622.333136574074</v>
      </c>
    </row>
    <row r="351" spans="1:14" x14ac:dyDescent="0.3">
      <c r="A351" t="s">
        <v>1120</v>
      </c>
      <c r="B351" t="s">
        <v>55</v>
      </c>
      <c r="C351" t="s">
        <v>1121</v>
      </c>
      <c r="D351" t="s">
        <v>25</v>
      </c>
      <c r="E351" t="s">
        <v>251</v>
      </c>
      <c r="F351" t="s">
        <v>1122</v>
      </c>
      <c r="G351" t="s">
        <v>161</v>
      </c>
      <c r="H351">
        <v>104.19</v>
      </c>
      <c r="I351">
        <v>1</v>
      </c>
      <c r="J351">
        <v>0</v>
      </c>
      <c r="K351">
        <v>104.19</v>
      </c>
      <c r="L351">
        <v>104.19</v>
      </c>
      <c r="M351" t="s">
        <v>21</v>
      </c>
      <c r="N351" s="1">
        <v>45711.495775462965</v>
      </c>
    </row>
    <row r="352" spans="1:14" x14ac:dyDescent="0.3">
      <c r="A352" t="s">
        <v>1123</v>
      </c>
      <c r="B352" t="s">
        <v>23</v>
      </c>
      <c r="C352" t="s">
        <v>1124</v>
      </c>
      <c r="D352" t="s">
        <v>36</v>
      </c>
      <c r="E352" t="s">
        <v>133</v>
      </c>
      <c r="F352" t="s">
        <v>1125</v>
      </c>
      <c r="G352" t="s">
        <v>209</v>
      </c>
      <c r="H352">
        <v>133.27000000000001</v>
      </c>
      <c r="I352">
        <v>2</v>
      </c>
      <c r="J352">
        <v>0</v>
      </c>
      <c r="K352">
        <v>266.54000000000002</v>
      </c>
      <c r="L352">
        <v>266.54000000000002</v>
      </c>
      <c r="M352" t="s">
        <v>47</v>
      </c>
      <c r="N352" s="1">
        <v>45832.064201388886</v>
      </c>
    </row>
    <row r="353" spans="1:14" x14ac:dyDescent="0.3">
      <c r="A353" t="s">
        <v>1126</v>
      </c>
      <c r="B353" t="s">
        <v>30</v>
      </c>
      <c r="C353" t="s">
        <v>1127</v>
      </c>
      <c r="D353" t="s">
        <v>36</v>
      </c>
      <c r="E353" t="s">
        <v>74</v>
      </c>
      <c r="F353" t="s">
        <v>1128</v>
      </c>
      <c r="G353" t="s">
        <v>184</v>
      </c>
      <c r="H353">
        <v>740.8</v>
      </c>
      <c r="I353">
        <v>25</v>
      </c>
      <c r="J353">
        <v>20</v>
      </c>
      <c r="K353">
        <v>18520</v>
      </c>
      <c r="L353">
        <v>14816</v>
      </c>
      <c r="M353" t="s">
        <v>47</v>
      </c>
      <c r="N353" s="1">
        <v>45738.338240740741</v>
      </c>
    </row>
    <row r="354" spans="1:14" x14ac:dyDescent="0.3">
      <c r="A354" t="s">
        <v>1129</v>
      </c>
      <c r="B354" t="s">
        <v>49</v>
      </c>
      <c r="C354" t="s">
        <v>1130</v>
      </c>
      <c r="D354" t="s">
        <v>67</v>
      </c>
      <c r="E354" t="s">
        <v>37</v>
      </c>
      <c r="F354" t="s">
        <v>1131</v>
      </c>
      <c r="G354" t="s">
        <v>65</v>
      </c>
      <c r="H354">
        <v>184.19</v>
      </c>
      <c r="I354">
        <v>4</v>
      </c>
      <c r="J354">
        <v>3</v>
      </c>
      <c r="K354">
        <v>736.76</v>
      </c>
      <c r="L354">
        <v>714.66</v>
      </c>
      <c r="M354" t="s">
        <v>77</v>
      </c>
      <c r="N354" s="1">
        <v>45803.896307870367</v>
      </c>
    </row>
    <row r="355" spans="1:14" x14ac:dyDescent="0.3">
      <c r="A355" t="s">
        <v>1132</v>
      </c>
      <c r="B355" t="s">
        <v>95</v>
      </c>
      <c r="C355" t="s">
        <v>1133</v>
      </c>
      <c r="D355" t="s">
        <v>43</v>
      </c>
      <c r="E355" t="s">
        <v>105</v>
      </c>
      <c r="F355" t="s">
        <v>1134</v>
      </c>
      <c r="G355" t="s">
        <v>184</v>
      </c>
      <c r="H355">
        <v>93.03</v>
      </c>
      <c r="I355">
        <v>10</v>
      </c>
      <c r="J355">
        <v>12</v>
      </c>
      <c r="K355">
        <v>930.3</v>
      </c>
      <c r="L355">
        <v>818.66</v>
      </c>
      <c r="M355" t="s">
        <v>60</v>
      </c>
      <c r="N355" s="1">
        <v>45341.022662037038</v>
      </c>
    </row>
    <row r="356" spans="1:14" x14ac:dyDescent="0.3">
      <c r="A356" t="s">
        <v>1135</v>
      </c>
      <c r="B356" t="s">
        <v>72</v>
      </c>
      <c r="C356" t="s">
        <v>1136</v>
      </c>
      <c r="D356" t="s">
        <v>86</v>
      </c>
      <c r="E356" t="s">
        <v>37</v>
      </c>
      <c r="F356" t="s">
        <v>1137</v>
      </c>
      <c r="G356" t="s">
        <v>184</v>
      </c>
      <c r="H356">
        <v>65.61</v>
      </c>
      <c r="I356">
        <v>2</v>
      </c>
      <c r="J356">
        <v>0</v>
      </c>
      <c r="K356">
        <v>131.22</v>
      </c>
      <c r="L356">
        <v>131.22</v>
      </c>
      <c r="M356" t="s">
        <v>21</v>
      </c>
      <c r="N356" s="1">
        <v>45681.017835648148</v>
      </c>
    </row>
    <row r="357" spans="1:14" x14ac:dyDescent="0.3">
      <c r="A357" t="s">
        <v>1138</v>
      </c>
      <c r="B357" t="s">
        <v>72</v>
      </c>
      <c r="C357" t="s">
        <v>1139</v>
      </c>
      <c r="D357" t="s">
        <v>255</v>
      </c>
      <c r="E357" t="s">
        <v>74</v>
      </c>
      <c r="F357" t="s">
        <v>1140</v>
      </c>
      <c r="G357" t="s">
        <v>184</v>
      </c>
      <c r="H357">
        <v>2001.57</v>
      </c>
      <c r="I357">
        <v>3</v>
      </c>
      <c r="J357">
        <v>0</v>
      </c>
      <c r="K357">
        <v>6004.71</v>
      </c>
      <c r="L357">
        <v>6004.71</v>
      </c>
      <c r="M357" t="s">
        <v>40</v>
      </c>
      <c r="N357" s="1">
        <v>45568.81832175926</v>
      </c>
    </row>
    <row r="358" spans="1:14" x14ac:dyDescent="0.3">
      <c r="A358" t="s">
        <v>1141</v>
      </c>
      <c r="B358" t="s">
        <v>118</v>
      </c>
      <c r="C358" t="s">
        <v>1142</v>
      </c>
      <c r="D358" t="s">
        <v>120</v>
      </c>
      <c r="E358" t="s">
        <v>32</v>
      </c>
      <c r="F358" t="s">
        <v>1143</v>
      </c>
      <c r="G358" t="s">
        <v>130</v>
      </c>
      <c r="H358">
        <v>39.75</v>
      </c>
      <c r="I358">
        <v>5</v>
      </c>
      <c r="J358">
        <v>2</v>
      </c>
      <c r="K358">
        <v>198.75</v>
      </c>
      <c r="L358">
        <v>194.78</v>
      </c>
      <c r="N358" s="1">
        <v>45657.689143518517</v>
      </c>
    </row>
    <row r="359" spans="1:14" x14ac:dyDescent="0.3">
      <c r="A359" t="s">
        <v>1144</v>
      </c>
      <c r="B359" t="s">
        <v>15</v>
      </c>
      <c r="C359" t="s">
        <v>1145</v>
      </c>
      <c r="D359" t="s">
        <v>159</v>
      </c>
      <c r="E359" t="s">
        <v>277</v>
      </c>
      <c r="F359" t="s">
        <v>1146</v>
      </c>
      <c r="G359" t="s">
        <v>102</v>
      </c>
      <c r="H359">
        <v>389.49</v>
      </c>
      <c r="I359">
        <v>3</v>
      </c>
      <c r="J359">
        <v>0</v>
      </c>
      <c r="K359">
        <v>1168.47</v>
      </c>
      <c r="L359">
        <v>1168.47</v>
      </c>
      <c r="M359" t="s">
        <v>77</v>
      </c>
      <c r="N359" s="1">
        <v>45769.27144675926</v>
      </c>
    </row>
    <row r="360" spans="1:14" x14ac:dyDescent="0.3">
      <c r="A360" t="s">
        <v>1147</v>
      </c>
      <c r="B360" t="s">
        <v>181</v>
      </c>
      <c r="C360" t="s">
        <v>1148</v>
      </c>
      <c r="D360" t="s">
        <v>36</v>
      </c>
      <c r="E360" t="s">
        <v>111</v>
      </c>
      <c r="F360" t="s">
        <v>1149</v>
      </c>
      <c r="G360" t="s">
        <v>102</v>
      </c>
      <c r="H360">
        <v>1471.48</v>
      </c>
      <c r="I360">
        <v>12</v>
      </c>
      <c r="J360">
        <v>15</v>
      </c>
      <c r="K360">
        <v>17657.759999999998</v>
      </c>
      <c r="L360">
        <v>15009.1</v>
      </c>
      <c r="M360" t="s">
        <v>28</v>
      </c>
      <c r="N360" s="1">
        <v>45863.968865740739</v>
      </c>
    </row>
    <row r="361" spans="1:14" x14ac:dyDescent="0.3">
      <c r="A361" t="s">
        <v>1150</v>
      </c>
      <c r="B361" t="s">
        <v>15</v>
      </c>
      <c r="C361" t="s">
        <v>1151</v>
      </c>
      <c r="D361" t="s">
        <v>110</v>
      </c>
      <c r="E361" t="s">
        <v>155</v>
      </c>
      <c r="F361" t="s">
        <v>1152</v>
      </c>
      <c r="G361" t="s">
        <v>39</v>
      </c>
      <c r="H361">
        <v>320.06</v>
      </c>
      <c r="I361">
        <v>10</v>
      </c>
      <c r="J361">
        <v>15</v>
      </c>
      <c r="K361">
        <v>3200.6</v>
      </c>
      <c r="L361">
        <v>2720.51</v>
      </c>
      <c r="M361" t="s">
        <v>60</v>
      </c>
      <c r="N361" s="1">
        <v>45590.038564814815</v>
      </c>
    </row>
    <row r="362" spans="1:14" x14ac:dyDescent="0.3">
      <c r="A362" t="s">
        <v>1153</v>
      </c>
      <c r="B362" t="s">
        <v>55</v>
      </c>
      <c r="C362" t="s">
        <v>1154</v>
      </c>
      <c r="D362" t="s">
        <v>120</v>
      </c>
      <c r="E362" t="s">
        <v>224</v>
      </c>
      <c r="F362" t="s">
        <v>1155</v>
      </c>
      <c r="G362" t="s">
        <v>53</v>
      </c>
      <c r="H362">
        <v>65.31</v>
      </c>
      <c r="I362">
        <v>3</v>
      </c>
      <c r="J362">
        <v>0</v>
      </c>
      <c r="K362">
        <v>195.93</v>
      </c>
      <c r="L362">
        <v>195.93</v>
      </c>
      <c r="M362" t="s">
        <v>47</v>
      </c>
      <c r="N362" s="1">
        <v>45782.245347222219</v>
      </c>
    </row>
    <row r="363" spans="1:14" x14ac:dyDescent="0.3">
      <c r="A363" t="s">
        <v>1156</v>
      </c>
      <c r="B363" t="s">
        <v>181</v>
      </c>
      <c r="C363" t="s">
        <v>1157</v>
      </c>
      <c r="D363" t="s">
        <v>17</v>
      </c>
      <c r="E363" t="s">
        <v>44</v>
      </c>
      <c r="F363" t="s">
        <v>1158</v>
      </c>
      <c r="G363" t="s">
        <v>161</v>
      </c>
      <c r="H363">
        <v>372.52</v>
      </c>
      <c r="I363">
        <v>5</v>
      </c>
      <c r="J363">
        <v>0</v>
      </c>
      <c r="K363">
        <v>1862.6</v>
      </c>
      <c r="L363">
        <v>1862.6</v>
      </c>
      <c r="M363" t="s">
        <v>40</v>
      </c>
      <c r="N363" s="1">
        <v>45460.768865740742</v>
      </c>
    </row>
    <row r="364" spans="1:14" x14ac:dyDescent="0.3">
      <c r="A364" t="s">
        <v>1159</v>
      </c>
      <c r="B364" t="s">
        <v>49</v>
      </c>
      <c r="C364" t="s">
        <v>1160</v>
      </c>
      <c r="D364" t="s">
        <v>255</v>
      </c>
      <c r="E364" t="s">
        <v>91</v>
      </c>
      <c r="F364" t="s">
        <v>1161</v>
      </c>
      <c r="G364" t="s">
        <v>107</v>
      </c>
      <c r="H364">
        <v>2505.9</v>
      </c>
      <c r="I364">
        <v>3</v>
      </c>
      <c r="J364">
        <v>0</v>
      </c>
      <c r="K364">
        <v>7517.7</v>
      </c>
      <c r="L364">
        <v>7517.7</v>
      </c>
      <c r="M364" t="s">
        <v>21</v>
      </c>
      <c r="N364" s="1">
        <v>45494.80127314815</v>
      </c>
    </row>
    <row r="365" spans="1:14" x14ac:dyDescent="0.3">
      <c r="A365" t="s">
        <v>1162</v>
      </c>
      <c r="B365" t="s">
        <v>181</v>
      </c>
      <c r="C365" t="s">
        <v>1163</v>
      </c>
      <c r="D365" t="s">
        <v>159</v>
      </c>
      <c r="E365" t="s">
        <v>105</v>
      </c>
      <c r="F365" t="s">
        <v>1164</v>
      </c>
      <c r="G365" t="s">
        <v>184</v>
      </c>
      <c r="H365">
        <v>158.6</v>
      </c>
      <c r="I365">
        <v>2</v>
      </c>
      <c r="J365">
        <v>0</v>
      </c>
      <c r="K365">
        <v>317.2</v>
      </c>
      <c r="L365">
        <v>317.2</v>
      </c>
      <c r="M365" t="s">
        <v>47</v>
      </c>
      <c r="N365" s="1">
        <v>45602.956817129627</v>
      </c>
    </row>
    <row r="366" spans="1:14" x14ac:dyDescent="0.3">
      <c r="A366" t="s">
        <v>1165</v>
      </c>
      <c r="B366" t="s">
        <v>72</v>
      </c>
      <c r="C366" t="s">
        <v>1166</v>
      </c>
      <c r="D366" t="s">
        <v>67</v>
      </c>
      <c r="E366" t="s">
        <v>224</v>
      </c>
      <c r="F366" t="s">
        <v>1167</v>
      </c>
      <c r="G366" t="s">
        <v>161</v>
      </c>
      <c r="H366">
        <v>316.36</v>
      </c>
      <c r="I366">
        <v>2</v>
      </c>
      <c r="J366">
        <v>0</v>
      </c>
      <c r="K366">
        <v>632.72</v>
      </c>
      <c r="L366">
        <v>632.72</v>
      </c>
      <c r="M366" t="s">
        <v>77</v>
      </c>
      <c r="N366" s="1">
        <v>45646.374965277777</v>
      </c>
    </row>
    <row r="367" spans="1:14" x14ac:dyDescent="0.3">
      <c r="A367" t="s">
        <v>1168</v>
      </c>
      <c r="B367" t="s">
        <v>172</v>
      </c>
      <c r="C367" t="s">
        <v>1169</v>
      </c>
      <c r="D367" t="s">
        <v>110</v>
      </c>
      <c r="E367" t="s">
        <v>121</v>
      </c>
      <c r="F367" t="s">
        <v>1170</v>
      </c>
      <c r="G367" t="s">
        <v>102</v>
      </c>
      <c r="H367">
        <v>51.74</v>
      </c>
      <c r="I367">
        <v>12</v>
      </c>
      <c r="J367">
        <v>8</v>
      </c>
      <c r="K367">
        <v>620.88</v>
      </c>
      <c r="L367">
        <v>571.21</v>
      </c>
      <c r="M367" t="s">
        <v>21</v>
      </c>
      <c r="N367" s="1">
        <v>45588.040150462963</v>
      </c>
    </row>
    <row r="368" spans="1:14" x14ac:dyDescent="0.3">
      <c r="A368" t="s">
        <v>1171</v>
      </c>
      <c r="B368" t="s">
        <v>30</v>
      </c>
      <c r="C368" t="s">
        <v>1172</v>
      </c>
      <c r="D368" t="s">
        <v>63</v>
      </c>
      <c r="E368" t="s">
        <v>105</v>
      </c>
      <c r="F368" t="s">
        <v>1173</v>
      </c>
      <c r="G368" t="s">
        <v>135</v>
      </c>
      <c r="H368">
        <v>3.89</v>
      </c>
      <c r="I368">
        <v>185</v>
      </c>
      <c r="J368">
        <v>0</v>
      </c>
      <c r="K368">
        <v>719.65</v>
      </c>
      <c r="L368">
        <v>719.65</v>
      </c>
      <c r="M368" t="s">
        <v>47</v>
      </c>
      <c r="N368" s="1">
        <v>45724.04314814815</v>
      </c>
    </row>
    <row r="369" spans="1:14" x14ac:dyDescent="0.3">
      <c r="A369" t="s">
        <v>1174</v>
      </c>
      <c r="C369" t="s">
        <v>1175</v>
      </c>
      <c r="D369" t="s">
        <v>110</v>
      </c>
      <c r="E369" t="s">
        <v>277</v>
      </c>
      <c r="F369" t="s">
        <v>1176</v>
      </c>
      <c r="G369" t="s">
        <v>53</v>
      </c>
      <c r="H369">
        <v>167.15</v>
      </c>
      <c r="I369">
        <v>50</v>
      </c>
      <c r="J369">
        <v>15</v>
      </c>
      <c r="K369">
        <v>8357.5</v>
      </c>
      <c r="L369">
        <v>7103.88</v>
      </c>
      <c r="M369" t="s">
        <v>47</v>
      </c>
      <c r="N369" s="1">
        <v>45417.400266203702</v>
      </c>
    </row>
    <row r="370" spans="1:14" x14ac:dyDescent="0.3">
      <c r="A370" t="s">
        <v>1177</v>
      </c>
      <c r="B370" t="s">
        <v>30</v>
      </c>
      <c r="C370" t="s">
        <v>1178</v>
      </c>
      <c r="D370" t="s">
        <v>159</v>
      </c>
      <c r="E370" t="s">
        <v>251</v>
      </c>
      <c r="F370" t="s">
        <v>1179</v>
      </c>
      <c r="G370" t="s">
        <v>161</v>
      </c>
      <c r="H370">
        <v>46.78</v>
      </c>
      <c r="I370">
        <v>8</v>
      </c>
      <c r="J370">
        <v>10</v>
      </c>
      <c r="K370">
        <v>374.24</v>
      </c>
      <c r="L370">
        <v>336.82</v>
      </c>
      <c r="M370" t="s">
        <v>40</v>
      </c>
      <c r="N370" s="1">
        <v>45533.820243055554</v>
      </c>
    </row>
    <row r="371" spans="1:14" x14ac:dyDescent="0.3">
      <c r="A371" t="s">
        <v>1180</v>
      </c>
      <c r="B371" t="s">
        <v>15</v>
      </c>
      <c r="C371" t="s">
        <v>1181</v>
      </c>
      <c r="D371" t="s">
        <v>110</v>
      </c>
      <c r="E371" t="s">
        <v>121</v>
      </c>
      <c r="F371" t="s">
        <v>1182</v>
      </c>
      <c r="G371" t="s">
        <v>82</v>
      </c>
      <c r="H371">
        <v>296.43</v>
      </c>
      <c r="I371">
        <v>5</v>
      </c>
      <c r="J371">
        <v>0</v>
      </c>
      <c r="K371">
        <v>1482.15</v>
      </c>
      <c r="L371">
        <v>1482.15</v>
      </c>
      <c r="M371" t="s">
        <v>116</v>
      </c>
      <c r="N371" s="1">
        <v>45671.555694444447</v>
      </c>
    </row>
    <row r="372" spans="1:14" x14ac:dyDescent="0.3">
      <c r="A372" t="s">
        <v>1183</v>
      </c>
      <c r="B372" t="s">
        <v>49</v>
      </c>
      <c r="C372" t="s">
        <v>1184</v>
      </c>
      <c r="D372" t="s">
        <v>17</v>
      </c>
      <c r="E372" t="s">
        <v>177</v>
      </c>
      <c r="F372" t="s">
        <v>1185</v>
      </c>
      <c r="G372" t="s">
        <v>39</v>
      </c>
      <c r="H372">
        <v>92.98</v>
      </c>
      <c r="I372">
        <v>2</v>
      </c>
      <c r="J372">
        <v>0</v>
      </c>
      <c r="K372">
        <v>185.96</v>
      </c>
      <c r="L372">
        <v>185.96</v>
      </c>
      <c r="M372" t="s">
        <v>21</v>
      </c>
      <c r="N372" s="1">
        <v>45660.450613425928</v>
      </c>
    </row>
    <row r="373" spans="1:14" x14ac:dyDescent="0.3">
      <c r="A373" t="s">
        <v>1186</v>
      </c>
      <c r="B373" t="s">
        <v>49</v>
      </c>
      <c r="C373" t="s">
        <v>1187</v>
      </c>
      <c r="D373" t="s">
        <v>17</v>
      </c>
      <c r="E373" t="s">
        <v>87</v>
      </c>
      <c r="F373" t="s">
        <v>1188</v>
      </c>
      <c r="G373" t="s">
        <v>93</v>
      </c>
      <c r="H373">
        <v>272.60000000000002</v>
      </c>
      <c r="I373">
        <v>20</v>
      </c>
      <c r="J373">
        <v>17</v>
      </c>
      <c r="K373">
        <v>5452</v>
      </c>
      <c r="L373">
        <v>4525.16</v>
      </c>
      <c r="M373" t="s">
        <v>21</v>
      </c>
      <c r="N373" s="1">
        <v>45559.12159722222</v>
      </c>
    </row>
    <row r="374" spans="1:14" x14ac:dyDescent="0.3">
      <c r="A374" t="s">
        <v>1189</v>
      </c>
      <c r="B374" t="s">
        <v>55</v>
      </c>
      <c r="C374" t="s">
        <v>1190</v>
      </c>
      <c r="D374" t="s">
        <v>51</v>
      </c>
      <c r="E374" t="s">
        <v>155</v>
      </c>
      <c r="F374" t="s">
        <v>1191</v>
      </c>
      <c r="G374" t="s">
        <v>70</v>
      </c>
      <c r="H374">
        <v>1077.55</v>
      </c>
      <c r="I374">
        <v>12</v>
      </c>
      <c r="J374">
        <v>0</v>
      </c>
      <c r="K374">
        <v>12930.6</v>
      </c>
      <c r="L374">
        <v>12930.6</v>
      </c>
      <c r="N374" s="1">
        <v>45348.813958333332</v>
      </c>
    </row>
    <row r="375" spans="1:14" x14ac:dyDescent="0.3">
      <c r="A375" t="s">
        <v>1192</v>
      </c>
      <c r="B375" t="s">
        <v>118</v>
      </c>
      <c r="C375" t="s">
        <v>1193</v>
      </c>
      <c r="D375" t="s">
        <v>125</v>
      </c>
      <c r="E375" t="s">
        <v>277</v>
      </c>
      <c r="F375" t="s">
        <v>1194</v>
      </c>
      <c r="G375" t="s">
        <v>209</v>
      </c>
      <c r="H375">
        <v>866.88</v>
      </c>
      <c r="I375">
        <v>50</v>
      </c>
      <c r="J375">
        <v>20</v>
      </c>
      <c r="K375">
        <v>43344</v>
      </c>
      <c r="L375">
        <v>34675.199999999997</v>
      </c>
      <c r="M375" t="s">
        <v>60</v>
      </c>
      <c r="N375" s="1">
        <v>45763.678784722222</v>
      </c>
    </row>
    <row r="376" spans="1:14" x14ac:dyDescent="0.3">
      <c r="A376" t="s">
        <v>1195</v>
      </c>
      <c r="B376" t="s">
        <v>23</v>
      </c>
      <c r="C376" t="s">
        <v>1196</v>
      </c>
      <c r="D376" t="s">
        <v>120</v>
      </c>
      <c r="E376" t="s">
        <v>105</v>
      </c>
      <c r="G376" t="s">
        <v>93</v>
      </c>
      <c r="H376">
        <v>428.71</v>
      </c>
      <c r="I376">
        <v>6</v>
      </c>
      <c r="J376">
        <v>10</v>
      </c>
      <c r="K376">
        <v>2572.2600000000002</v>
      </c>
      <c r="L376">
        <v>2315.0300000000002</v>
      </c>
      <c r="N376" s="1">
        <v>45447.105925925927</v>
      </c>
    </row>
    <row r="377" spans="1:14" x14ac:dyDescent="0.3">
      <c r="A377" t="s">
        <v>1197</v>
      </c>
      <c r="B377" t="s">
        <v>95</v>
      </c>
      <c r="C377" t="s">
        <v>1198</v>
      </c>
      <c r="D377" t="s">
        <v>80</v>
      </c>
      <c r="E377" t="s">
        <v>246</v>
      </c>
      <c r="F377" t="s">
        <v>1199</v>
      </c>
      <c r="G377" t="s">
        <v>107</v>
      </c>
      <c r="H377">
        <v>1697.65</v>
      </c>
      <c r="I377">
        <v>1</v>
      </c>
      <c r="J377">
        <v>0</v>
      </c>
      <c r="K377">
        <v>1697.65</v>
      </c>
      <c r="L377">
        <v>1697.65</v>
      </c>
      <c r="M377" t="s">
        <v>116</v>
      </c>
      <c r="N377" s="1">
        <v>45565.680995370371</v>
      </c>
    </row>
    <row r="378" spans="1:14" x14ac:dyDescent="0.3">
      <c r="A378" t="s">
        <v>1200</v>
      </c>
      <c r="B378" t="s">
        <v>49</v>
      </c>
      <c r="C378" t="s">
        <v>1201</v>
      </c>
      <c r="D378" t="s">
        <v>17</v>
      </c>
      <c r="E378" t="s">
        <v>177</v>
      </c>
      <c r="F378" t="s">
        <v>1202</v>
      </c>
      <c r="G378" t="s">
        <v>70</v>
      </c>
      <c r="H378">
        <v>36.83</v>
      </c>
      <c r="I378">
        <v>12</v>
      </c>
      <c r="J378">
        <v>18</v>
      </c>
      <c r="K378">
        <v>441.96</v>
      </c>
      <c r="L378">
        <v>362.41</v>
      </c>
      <c r="M378" t="s">
        <v>60</v>
      </c>
      <c r="N378" s="1">
        <v>45853.378032407411</v>
      </c>
    </row>
    <row r="379" spans="1:14" x14ac:dyDescent="0.3">
      <c r="A379" t="s">
        <v>1203</v>
      </c>
      <c r="B379" t="s">
        <v>30</v>
      </c>
      <c r="C379" t="s">
        <v>1204</v>
      </c>
      <c r="D379" t="s">
        <v>63</v>
      </c>
      <c r="E379" t="s">
        <v>44</v>
      </c>
      <c r="F379" t="s">
        <v>1205</v>
      </c>
      <c r="H379">
        <v>5.42</v>
      </c>
      <c r="I379">
        <v>303</v>
      </c>
      <c r="J379">
        <v>0</v>
      </c>
      <c r="K379">
        <v>1642.26</v>
      </c>
      <c r="L379">
        <v>1642.26</v>
      </c>
      <c r="M379" t="s">
        <v>47</v>
      </c>
      <c r="N379" s="1">
        <v>45358.455439814818</v>
      </c>
    </row>
    <row r="380" spans="1:14" x14ac:dyDescent="0.3">
      <c r="A380" t="s">
        <v>1206</v>
      </c>
      <c r="B380" t="s">
        <v>15</v>
      </c>
      <c r="C380" t="s">
        <v>1207</v>
      </c>
      <c r="D380" t="s">
        <v>51</v>
      </c>
      <c r="E380" t="s">
        <v>74</v>
      </c>
      <c r="F380" t="s">
        <v>1208</v>
      </c>
      <c r="G380" t="s">
        <v>46</v>
      </c>
      <c r="H380">
        <v>472.28</v>
      </c>
      <c r="I380">
        <v>3</v>
      </c>
      <c r="J380">
        <v>5</v>
      </c>
      <c r="K380">
        <v>1416.84</v>
      </c>
      <c r="L380">
        <v>1346</v>
      </c>
      <c r="M380" t="s">
        <v>21</v>
      </c>
      <c r="N380" s="1">
        <v>45818.064953703702</v>
      </c>
    </row>
    <row r="381" spans="1:14" x14ac:dyDescent="0.3">
      <c r="A381" t="s">
        <v>1209</v>
      </c>
      <c r="B381" t="s">
        <v>72</v>
      </c>
      <c r="C381" t="s">
        <v>1210</v>
      </c>
      <c r="D381" t="s">
        <v>17</v>
      </c>
      <c r="F381" t="s">
        <v>1211</v>
      </c>
      <c r="G381" t="s">
        <v>107</v>
      </c>
      <c r="H381">
        <v>712.81</v>
      </c>
      <c r="I381">
        <v>8</v>
      </c>
      <c r="J381">
        <v>13</v>
      </c>
      <c r="K381">
        <v>5702.48</v>
      </c>
      <c r="L381">
        <v>4961.16</v>
      </c>
      <c r="M381" t="s">
        <v>77</v>
      </c>
      <c r="N381" s="1">
        <v>45386.209027777775</v>
      </c>
    </row>
    <row r="382" spans="1:14" x14ac:dyDescent="0.3">
      <c r="A382" t="s">
        <v>1212</v>
      </c>
      <c r="B382" t="s">
        <v>15</v>
      </c>
      <c r="C382" t="s">
        <v>1213</v>
      </c>
      <c r="D382" t="s">
        <v>125</v>
      </c>
      <c r="E382" t="s">
        <v>111</v>
      </c>
      <c r="F382" t="s">
        <v>1214</v>
      </c>
      <c r="G382" t="s">
        <v>135</v>
      </c>
      <c r="H382">
        <v>2260.54</v>
      </c>
      <c r="I382">
        <v>1</v>
      </c>
      <c r="J382">
        <v>0</v>
      </c>
      <c r="K382">
        <v>2260.54</v>
      </c>
      <c r="L382">
        <v>2260.54</v>
      </c>
      <c r="M382" t="s">
        <v>116</v>
      </c>
      <c r="N382" s="1">
        <v>45820.886620370373</v>
      </c>
    </row>
    <row r="383" spans="1:14" x14ac:dyDescent="0.3">
      <c r="A383" t="s">
        <v>1215</v>
      </c>
      <c r="B383" t="s">
        <v>55</v>
      </c>
      <c r="C383" t="s">
        <v>1216</v>
      </c>
      <c r="D383" t="s">
        <v>120</v>
      </c>
      <c r="E383" t="s">
        <v>111</v>
      </c>
      <c r="F383" t="s">
        <v>1217</v>
      </c>
      <c r="G383" t="s">
        <v>130</v>
      </c>
      <c r="H383">
        <v>679.96</v>
      </c>
      <c r="I383">
        <v>100</v>
      </c>
      <c r="J383">
        <v>0</v>
      </c>
      <c r="K383">
        <v>67996</v>
      </c>
      <c r="L383">
        <v>67996</v>
      </c>
      <c r="M383" t="s">
        <v>40</v>
      </c>
      <c r="N383" s="1">
        <v>45352.75236111111</v>
      </c>
    </row>
    <row r="384" spans="1:14" x14ac:dyDescent="0.3">
      <c r="A384" t="s">
        <v>1218</v>
      </c>
      <c r="B384" t="s">
        <v>84</v>
      </c>
      <c r="C384" t="s">
        <v>1219</v>
      </c>
      <c r="D384" t="s">
        <v>120</v>
      </c>
      <c r="E384" t="s">
        <v>32</v>
      </c>
      <c r="F384" t="s">
        <v>1220</v>
      </c>
      <c r="G384" t="s">
        <v>161</v>
      </c>
      <c r="H384">
        <v>410.41</v>
      </c>
      <c r="I384">
        <v>8</v>
      </c>
      <c r="J384">
        <v>0</v>
      </c>
      <c r="K384">
        <v>3283.28</v>
      </c>
      <c r="L384">
        <v>3283.28</v>
      </c>
      <c r="M384" t="s">
        <v>47</v>
      </c>
      <c r="N384" s="1">
        <v>45591.851643518516</v>
      </c>
    </row>
    <row r="385" spans="1:14" x14ac:dyDescent="0.3">
      <c r="A385" t="s">
        <v>1221</v>
      </c>
      <c r="B385" t="s">
        <v>72</v>
      </c>
      <c r="C385" t="s">
        <v>1222</v>
      </c>
      <c r="D385" t="s">
        <v>67</v>
      </c>
      <c r="E385" t="s">
        <v>133</v>
      </c>
      <c r="F385" t="s">
        <v>1223</v>
      </c>
      <c r="H385">
        <v>1073.1099999999999</v>
      </c>
      <c r="I385">
        <v>8</v>
      </c>
      <c r="J385">
        <v>0</v>
      </c>
      <c r="K385">
        <v>8584.8799999999992</v>
      </c>
      <c r="L385">
        <v>8584.8799999999992</v>
      </c>
      <c r="M385" t="s">
        <v>40</v>
      </c>
      <c r="N385" s="1">
        <v>45522.509768518517</v>
      </c>
    </row>
    <row r="386" spans="1:14" x14ac:dyDescent="0.3">
      <c r="A386" t="s">
        <v>1224</v>
      </c>
      <c r="B386" t="s">
        <v>95</v>
      </c>
      <c r="C386" t="s">
        <v>1225</v>
      </c>
      <c r="D386" t="s">
        <v>25</v>
      </c>
      <c r="E386" t="s">
        <v>57</v>
      </c>
      <c r="F386" t="s">
        <v>1226</v>
      </c>
      <c r="G386" t="s">
        <v>70</v>
      </c>
      <c r="H386">
        <v>69.11</v>
      </c>
      <c r="I386">
        <v>2</v>
      </c>
      <c r="J386">
        <v>0</v>
      </c>
      <c r="K386">
        <v>138.22</v>
      </c>
      <c r="L386">
        <v>138.22</v>
      </c>
      <c r="M386" t="s">
        <v>40</v>
      </c>
      <c r="N386" s="1">
        <v>45490.669710648152</v>
      </c>
    </row>
    <row r="387" spans="1:14" x14ac:dyDescent="0.3">
      <c r="A387" t="s">
        <v>1227</v>
      </c>
      <c r="B387" t="s">
        <v>72</v>
      </c>
      <c r="C387" t="s">
        <v>1228</v>
      </c>
      <c r="D387" t="s">
        <v>17</v>
      </c>
      <c r="E387" t="s">
        <v>44</v>
      </c>
      <c r="F387" t="s">
        <v>1229</v>
      </c>
      <c r="G387" t="s">
        <v>107</v>
      </c>
      <c r="H387">
        <v>492.46</v>
      </c>
      <c r="I387">
        <v>1</v>
      </c>
      <c r="J387">
        <v>0</v>
      </c>
      <c r="K387">
        <v>492.46</v>
      </c>
      <c r="L387">
        <v>492.46</v>
      </c>
      <c r="M387" t="s">
        <v>77</v>
      </c>
      <c r="N387" s="1">
        <v>45555.809513888889</v>
      </c>
    </row>
    <row r="388" spans="1:14" x14ac:dyDescent="0.3">
      <c r="A388" t="s">
        <v>1230</v>
      </c>
      <c r="B388" t="s">
        <v>15</v>
      </c>
      <c r="C388" t="s">
        <v>1231</v>
      </c>
      <c r="D388" t="s">
        <v>159</v>
      </c>
      <c r="E388" t="s">
        <v>37</v>
      </c>
      <c r="F388" t="s">
        <v>1232</v>
      </c>
      <c r="G388" t="s">
        <v>465</v>
      </c>
      <c r="H388">
        <v>296.47000000000003</v>
      </c>
      <c r="I388">
        <v>15</v>
      </c>
      <c r="J388">
        <v>10</v>
      </c>
      <c r="K388">
        <v>4447.05</v>
      </c>
      <c r="L388">
        <v>4002.35</v>
      </c>
      <c r="M388" t="s">
        <v>28</v>
      </c>
      <c r="N388" s="1">
        <v>45705.395694444444</v>
      </c>
    </row>
    <row r="389" spans="1:14" x14ac:dyDescent="0.3">
      <c r="A389" t="s">
        <v>1233</v>
      </c>
      <c r="B389" t="s">
        <v>49</v>
      </c>
      <c r="C389" t="s">
        <v>1234</v>
      </c>
      <c r="D389" t="s">
        <v>36</v>
      </c>
      <c r="E389" t="s">
        <v>57</v>
      </c>
      <c r="F389" t="s">
        <v>1235</v>
      </c>
      <c r="G389" t="s">
        <v>465</v>
      </c>
      <c r="H389">
        <v>668.03</v>
      </c>
      <c r="I389">
        <v>2</v>
      </c>
      <c r="J389">
        <v>0</v>
      </c>
      <c r="K389">
        <v>1336.06</v>
      </c>
      <c r="L389">
        <v>1336.06</v>
      </c>
      <c r="M389" t="s">
        <v>47</v>
      </c>
      <c r="N389" s="1">
        <v>45596.692557870374</v>
      </c>
    </row>
    <row r="390" spans="1:14" x14ac:dyDescent="0.3">
      <c r="A390" t="s">
        <v>1236</v>
      </c>
      <c r="B390" t="s">
        <v>118</v>
      </c>
      <c r="C390" t="s">
        <v>1237</v>
      </c>
      <c r="D390" t="s">
        <v>125</v>
      </c>
      <c r="F390" t="s">
        <v>1238</v>
      </c>
      <c r="G390" t="s">
        <v>20</v>
      </c>
      <c r="H390">
        <v>1811.86</v>
      </c>
      <c r="I390">
        <v>10</v>
      </c>
      <c r="J390">
        <v>5</v>
      </c>
      <c r="K390">
        <v>18118.599999999999</v>
      </c>
      <c r="L390">
        <v>17212.669999999998</v>
      </c>
      <c r="M390" t="s">
        <v>28</v>
      </c>
      <c r="N390" s="1">
        <v>45639.781886574077</v>
      </c>
    </row>
    <row r="391" spans="1:14" x14ac:dyDescent="0.3">
      <c r="A391" t="s">
        <v>1239</v>
      </c>
      <c r="B391" t="s">
        <v>30</v>
      </c>
      <c r="C391" t="s">
        <v>1240</v>
      </c>
      <c r="D391" t="s">
        <v>36</v>
      </c>
      <c r="E391" t="s">
        <v>111</v>
      </c>
      <c r="F391" t="s">
        <v>1241</v>
      </c>
      <c r="G391" t="s">
        <v>107</v>
      </c>
      <c r="H391">
        <v>350.24</v>
      </c>
      <c r="I391">
        <v>30</v>
      </c>
      <c r="J391">
        <v>15</v>
      </c>
      <c r="K391">
        <v>10507.2</v>
      </c>
      <c r="L391">
        <v>8931.1200000000008</v>
      </c>
      <c r="M391" t="s">
        <v>28</v>
      </c>
      <c r="N391" s="1">
        <v>45471.120983796296</v>
      </c>
    </row>
    <row r="392" spans="1:14" x14ac:dyDescent="0.3">
      <c r="A392" t="s">
        <v>1242</v>
      </c>
      <c r="B392" t="s">
        <v>30</v>
      </c>
      <c r="C392" t="s">
        <v>1243</v>
      </c>
      <c r="D392" t="s">
        <v>17</v>
      </c>
      <c r="E392" t="s">
        <v>87</v>
      </c>
      <c r="F392" t="s">
        <v>1244</v>
      </c>
      <c r="G392" t="s">
        <v>39</v>
      </c>
      <c r="H392">
        <v>449.06</v>
      </c>
      <c r="I392">
        <v>40</v>
      </c>
      <c r="J392">
        <v>15</v>
      </c>
      <c r="K392">
        <v>17962.400000000001</v>
      </c>
      <c r="L392">
        <v>15268.04</v>
      </c>
      <c r="M392" t="s">
        <v>47</v>
      </c>
      <c r="N392" s="1">
        <v>45793.327928240738</v>
      </c>
    </row>
    <row r="393" spans="1:14" x14ac:dyDescent="0.3">
      <c r="A393" t="s">
        <v>1245</v>
      </c>
      <c r="B393" t="s">
        <v>55</v>
      </c>
      <c r="C393" t="s">
        <v>1246</v>
      </c>
      <c r="D393" t="s">
        <v>86</v>
      </c>
      <c r="F393" t="s">
        <v>1247</v>
      </c>
      <c r="G393" t="s">
        <v>65</v>
      </c>
      <c r="H393">
        <v>24.19</v>
      </c>
      <c r="I393">
        <v>10</v>
      </c>
      <c r="J393">
        <v>10</v>
      </c>
      <c r="K393">
        <v>241.9</v>
      </c>
      <c r="L393">
        <v>217.71</v>
      </c>
      <c r="M393" t="s">
        <v>116</v>
      </c>
      <c r="N393" s="1">
        <v>45829.550393518519</v>
      </c>
    </row>
    <row r="394" spans="1:14" x14ac:dyDescent="0.3">
      <c r="A394" t="s">
        <v>1248</v>
      </c>
      <c r="B394" t="s">
        <v>181</v>
      </c>
      <c r="C394" t="s">
        <v>1249</v>
      </c>
      <c r="D394" t="s">
        <v>255</v>
      </c>
      <c r="E394" t="s">
        <v>100</v>
      </c>
      <c r="F394" t="s">
        <v>1250</v>
      </c>
      <c r="G394" t="s">
        <v>135</v>
      </c>
      <c r="H394">
        <v>468.07</v>
      </c>
      <c r="I394">
        <v>5</v>
      </c>
      <c r="J394">
        <v>7</v>
      </c>
      <c r="K394">
        <v>2340.35</v>
      </c>
      <c r="L394">
        <v>2176.5300000000002</v>
      </c>
      <c r="M394" t="s">
        <v>40</v>
      </c>
      <c r="N394" s="1">
        <v>45447.555625000001</v>
      </c>
    </row>
    <row r="395" spans="1:14" x14ac:dyDescent="0.3">
      <c r="A395" t="s">
        <v>1251</v>
      </c>
      <c r="B395" t="s">
        <v>23</v>
      </c>
      <c r="C395" t="s">
        <v>1252</v>
      </c>
      <c r="D395" t="s">
        <v>51</v>
      </c>
      <c r="E395" t="s">
        <v>87</v>
      </c>
      <c r="F395" t="s">
        <v>1253</v>
      </c>
      <c r="G395" t="s">
        <v>59</v>
      </c>
      <c r="H395">
        <v>1134.01</v>
      </c>
      <c r="I395">
        <v>1</v>
      </c>
      <c r="J395">
        <v>0</v>
      </c>
      <c r="K395">
        <v>1134.01</v>
      </c>
      <c r="L395">
        <v>1134.01</v>
      </c>
      <c r="M395" t="s">
        <v>28</v>
      </c>
      <c r="N395" s="1">
        <v>45502.266238425924</v>
      </c>
    </row>
    <row r="396" spans="1:14" x14ac:dyDescent="0.3">
      <c r="A396" t="s">
        <v>1254</v>
      </c>
      <c r="B396" t="s">
        <v>55</v>
      </c>
      <c r="C396" t="s">
        <v>1255</v>
      </c>
      <c r="D396" t="s">
        <v>43</v>
      </c>
      <c r="E396" t="s">
        <v>57</v>
      </c>
      <c r="F396" t="s">
        <v>1256</v>
      </c>
      <c r="G396" t="s">
        <v>59</v>
      </c>
      <c r="H396">
        <v>203.19</v>
      </c>
      <c r="I396">
        <v>40</v>
      </c>
      <c r="J396">
        <v>22</v>
      </c>
      <c r="K396">
        <v>8127.6</v>
      </c>
      <c r="L396">
        <v>6339.53</v>
      </c>
      <c r="M396" t="s">
        <v>28</v>
      </c>
      <c r="N396" s="1">
        <v>45374.754537037035</v>
      </c>
    </row>
    <row r="397" spans="1:14" x14ac:dyDescent="0.3">
      <c r="A397" t="s">
        <v>1257</v>
      </c>
      <c r="B397" t="s">
        <v>84</v>
      </c>
      <c r="C397" t="s">
        <v>1258</v>
      </c>
      <c r="D397" t="s">
        <v>51</v>
      </c>
      <c r="E397" t="s">
        <v>57</v>
      </c>
      <c r="F397" t="s">
        <v>1259</v>
      </c>
      <c r="G397" t="s">
        <v>179</v>
      </c>
      <c r="H397">
        <v>650.07000000000005</v>
      </c>
      <c r="I397">
        <v>4</v>
      </c>
      <c r="J397">
        <v>10</v>
      </c>
      <c r="K397">
        <v>2600.2800000000002</v>
      </c>
      <c r="L397">
        <v>2340.25</v>
      </c>
      <c r="M397" t="s">
        <v>116</v>
      </c>
      <c r="N397" s="1">
        <v>45797.746087962965</v>
      </c>
    </row>
    <row r="398" spans="1:14" x14ac:dyDescent="0.3">
      <c r="A398" t="s">
        <v>1260</v>
      </c>
      <c r="B398" t="s">
        <v>84</v>
      </c>
      <c r="C398" t="s">
        <v>1261</v>
      </c>
      <c r="D398" t="s">
        <v>43</v>
      </c>
      <c r="E398" t="s">
        <v>57</v>
      </c>
      <c r="F398" t="s">
        <v>1262</v>
      </c>
      <c r="G398" t="s">
        <v>161</v>
      </c>
      <c r="H398">
        <v>401.38</v>
      </c>
      <c r="I398">
        <v>8</v>
      </c>
      <c r="J398">
        <v>0</v>
      </c>
      <c r="K398">
        <v>3211.04</v>
      </c>
      <c r="L398">
        <v>3211.04</v>
      </c>
      <c r="M398" t="s">
        <v>77</v>
      </c>
      <c r="N398" s="1">
        <v>45646.925625000003</v>
      </c>
    </row>
    <row r="399" spans="1:14" x14ac:dyDescent="0.3">
      <c r="A399" t="s">
        <v>1263</v>
      </c>
      <c r="B399" t="s">
        <v>172</v>
      </c>
      <c r="C399" t="s">
        <v>1264</v>
      </c>
      <c r="D399" t="s">
        <v>255</v>
      </c>
      <c r="E399" t="s">
        <v>277</v>
      </c>
      <c r="F399" t="s">
        <v>1265</v>
      </c>
      <c r="G399" t="s">
        <v>70</v>
      </c>
      <c r="H399">
        <v>1467.06</v>
      </c>
      <c r="I399">
        <v>4</v>
      </c>
      <c r="J399">
        <v>0</v>
      </c>
      <c r="K399">
        <v>5868.24</v>
      </c>
      <c r="L399">
        <v>5868.24</v>
      </c>
      <c r="M399" t="s">
        <v>77</v>
      </c>
      <c r="N399" s="1">
        <v>45730.158125000002</v>
      </c>
    </row>
    <row r="400" spans="1:14" x14ac:dyDescent="0.3">
      <c r="A400" t="s">
        <v>1266</v>
      </c>
      <c r="B400" t="s">
        <v>95</v>
      </c>
      <c r="C400" t="s">
        <v>1267</v>
      </c>
      <c r="D400" t="s">
        <v>86</v>
      </c>
      <c r="E400" t="s">
        <v>246</v>
      </c>
      <c r="F400" t="s">
        <v>1268</v>
      </c>
      <c r="G400" t="s">
        <v>93</v>
      </c>
      <c r="H400">
        <v>49.51</v>
      </c>
      <c r="I400">
        <v>10</v>
      </c>
      <c r="J400">
        <v>0</v>
      </c>
      <c r="K400">
        <v>495.1</v>
      </c>
      <c r="L400">
        <v>495.1</v>
      </c>
      <c r="M400" t="s">
        <v>77</v>
      </c>
      <c r="N400" s="1">
        <v>45497.747581018521</v>
      </c>
    </row>
    <row r="401" spans="1:14" x14ac:dyDescent="0.3">
      <c r="A401" t="s">
        <v>1269</v>
      </c>
      <c r="B401" t="s">
        <v>55</v>
      </c>
      <c r="C401" t="s">
        <v>1270</v>
      </c>
      <c r="D401" t="s">
        <v>86</v>
      </c>
      <c r="E401" t="s">
        <v>277</v>
      </c>
      <c r="F401" t="s">
        <v>1271</v>
      </c>
      <c r="G401" t="s">
        <v>59</v>
      </c>
      <c r="H401">
        <v>37.25</v>
      </c>
      <c r="I401">
        <v>10</v>
      </c>
      <c r="J401">
        <v>2</v>
      </c>
      <c r="K401">
        <v>372.5</v>
      </c>
      <c r="L401">
        <v>365.05</v>
      </c>
      <c r="M401" t="s">
        <v>40</v>
      </c>
      <c r="N401" s="1">
        <v>45743.968159722222</v>
      </c>
    </row>
    <row r="402" spans="1:14" x14ac:dyDescent="0.3">
      <c r="A402" t="s">
        <v>1272</v>
      </c>
      <c r="B402" t="s">
        <v>95</v>
      </c>
      <c r="C402" t="s">
        <v>1273</v>
      </c>
      <c r="D402" t="s">
        <v>125</v>
      </c>
      <c r="E402" t="s">
        <v>100</v>
      </c>
      <c r="F402" t="s">
        <v>1274</v>
      </c>
      <c r="H402">
        <v>1745.98</v>
      </c>
      <c r="I402">
        <v>5</v>
      </c>
      <c r="J402">
        <v>5</v>
      </c>
      <c r="K402">
        <v>8729.9</v>
      </c>
      <c r="L402">
        <v>8293.4</v>
      </c>
      <c r="M402" t="s">
        <v>77</v>
      </c>
      <c r="N402" s="1">
        <v>45783.972129629627</v>
      </c>
    </row>
    <row r="403" spans="1:14" x14ac:dyDescent="0.3">
      <c r="A403" t="s">
        <v>1275</v>
      </c>
      <c r="B403" t="s">
        <v>84</v>
      </c>
      <c r="C403" t="s">
        <v>1276</v>
      </c>
      <c r="D403" t="s">
        <v>63</v>
      </c>
      <c r="F403" t="s">
        <v>1277</v>
      </c>
      <c r="H403">
        <v>3.45</v>
      </c>
      <c r="I403">
        <v>303</v>
      </c>
      <c r="J403">
        <v>20</v>
      </c>
      <c r="K403">
        <v>1045.3499999999999</v>
      </c>
      <c r="L403">
        <v>836.28</v>
      </c>
      <c r="M403" t="s">
        <v>60</v>
      </c>
      <c r="N403" s="1">
        <v>45794.112407407411</v>
      </c>
    </row>
    <row r="404" spans="1:14" x14ac:dyDescent="0.3">
      <c r="A404" t="s">
        <v>1278</v>
      </c>
      <c r="B404" t="s">
        <v>84</v>
      </c>
      <c r="C404" t="s">
        <v>1279</v>
      </c>
      <c r="D404" t="s">
        <v>255</v>
      </c>
      <c r="E404" t="s">
        <v>57</v>
      </c>
      <c r="F404" t="s">
        <v>1280</v>
      </c>
      <c r="G404" t="s">
        <v>53</v>
      </c>
      <c r="H404">
        <v>800.9</v>
      </c>
      <c r="I404">
        <v>1</v>
      </c>
      <c r="J404">
        <v>0</v>
      </c>
      <c r="K404">
        <v>800.9</v>
      </c>
      <c r="L404">
        <v>800.9</v>
      </c>
      <c r="M404" t="s">
        <v>40</v>
      </c>
      <c r="N404" s="1">
        <v>45832.480011574073</v>
      </c>
    </row>
    <row r="405" spans="1:14" x14ac:dyDescent="0.3">
      <c r="A405" t="s">
        <v>1281</v>
      </c>
      <c r="B405" t="s">
        <v>23</v>
      </c>
      <c r="C405" t="s">
        <v>1282</v>
      </c>
      <c r="D405" t="s">
        <v>63</v>
      </c>
      <c r="E405" t="s">
        <v>177</v>
      </c>
      <c r="F405" t="s">
        <v>1283</v>
      </c>
      <c r="G405" t="s">
        <v>65</v>
      </c>
      <c r="H405">
        <v>0.94</v>
      </c>
      <c r="I405">
        <v>204</v>
      </c>
      <c r="J405">
        <v>25</v>
      </c>
      <c r="K405">
        <v>191.76</v>
      </c>
      <c r="L405">
        <v>143.82</v>
      </c>
      <c r="M405" t="s">
        <v>28</v>
      </c>
      <c r="N405" s="1">
        <v>45783.083749999998</v>
      </c>
    </row>
    <row r="406" spans="1:14" x14ac:dyDescent="0.3">
      <c r="A406" t="s">
        <v>1284</v>
      </c>
      <c r="B406" t="s">
        <v>181</v>
      </c>
      <c r="C406" t="s">
        <v>1285</v>
      </c>
      <c r="D406" t="s">
        <v>255</v>
      </c>
      <c r="E406" t="s">
        <v>121</v>
      </c>
      <c r="F406" t="s">
        <v>1286</v>
      </c>
      <c r="G406" t="s">
        <v>70</v>
      </c>
      <c r="H406">
        <v>906.74</v>
      </c>
      <c r="I406">
        <v>2</v>
      </c>
      <c r="J406">
        <v>5</v>
      </c>
      <c r="K406">
        <v>1813.48</v>
      </c>
      <c r="L406">
        <v>1722.81</v>
      </c>
      <c r="M406" t="s">
        <v>28</v>
      </c>
      <c r="N406" s="1">
        <v>45724.156215277777</v>
      </c>
    </row>
    <row r="407" spans="1:14" x14ac:dyDescent="0.3">
      <c r="A407" t="s">
        <v>1287</v>
      </c>
      <c r="B407" t="s">
        <v>55</v>
      </c>
      <c r="C407" t="s">
        <v>1288</v>
      </c>
      <c r="D407" t="s">
        <v>159</v>
      </c>
      <c r="E407" t="s">
        <v>121</v>
      </c>
      <c r="F407" t="s">
        <v>1289</v>
      </c>
      <c r="G407" t="s">
        <v>248</v>
      </c>
      <c r="H407">
        <v>440.94</v>
      </c>
      <c r="I407">
        <v>2</v>
      </c>
      <c r="J407">
        <v>0</v>
      </c>
      <c r="K407">
        <v>881.88</v>
      </c>
      <c r="L407">
        <v>881.88</v>
      </c>
      <c r="M407" t="s">
        <v>40</v>
      </c>
      <c r="N407" s="1">
        <v>45480.707395833335</v>
      </c>
    </row>
    <row r="408" spans="1:14" x14ac:dyDescent="0.3">
      <c r="A408" t="s">
        <v>1290</v>
      </c>
      <c r="B408" t="s">
        <v>49</v>
      </c>
      <c r="C408" t="s">
        <v>1291</v>
      </c>
      <c r="D408" t="s">
        <v>25</v>
      </c>
      <c r="E408" t="s">
        <v>224</v>
      </c>
      <c r="F408" t="s">
        <v>1292</v>
      </c>
      <c r="G408" t="s">
        <v>20</v>
      </c>
      <c r="H408">
        <v>74.13</v>
      </c>
      <c r="I408">
        <v>8</v>
      </c>
      <c r="J408">
        <v>10</v>
      </c>
      <c r="K408">
        <v>593.04</v>
      </c>
      <c r="L408">
        <v>533.74</v>
      </c>
      <c r="M408" t="s">
        <v>47</v>
      </c>
      <c r="N408" s="1">
        <v>45451.697731481479</v>
      </c>
    </row>
    <row r="409" spans="1:14" x14ac:dyDescent="0.3">
      <c r="A409" t="s">
        <v>1293</v>
      </c>
      <c r="B409" t="s">
        <v>95</v>
      </c>
      <c r="C409" t="s">
        <v>1294</v>
      </c>
      <c r="D409" t="s">
        <v>63</v>
      </c>
      <c r="E409" t="s">
        <v>155</v>
      </c>
      <c r="F409" t="s">
        <v>1295</v>
      </c>
      <c r="G409" t="s">
        <v>209</v>
      </c>
      <c r="H409">
        <v>1.42</v>
      </c>
      <c r="I409">
        <v>335</v>
      </c>
      <c r="J409">
        <v>15</v>
      </c>
      <c r="K409">
        <v>475.7</v>
      </c>
      <c r="L409">
        <v>404.34</v>
      </c>
      <c r="M409" t="s">
        <v>77</v>
      </c>
      <c r="N409" s="1">
        <v>45809.166261574072</v>
      </c>
    </row>
    <row r="410" spans="1:14" x14ac:dyDescent="0.3">
      <c r="A410" t="s">
        <v>1296</v>
      </c>
      <c r="B410" t="s">
        <v>181</v>
      </c>
      <c r="C410" t="s">
        <v>1297</v>
      </c>
      <c r="D410" t="s">
        <v>25</v>
      </c>
      <c r="E410" t="s">
        <v>18</v>
      </c>
      <c r="F410" t="s">
        <v>1298</v>
      </c>
      <c r="G410" t="s">
        <v>27</v>
      </c>
      <c r="H410">
        <v>57.01</v>
      </c>
      <c r="I410">
        <v>20</v>
      </c>
      <c r="J410">
        <v>15</v>
      </c>
      <c r="K410">
        <v>1140.2</v>
      </c>
      <c r="L410">
        <v>969.17</v>
      </c>
      <c r="M410" t="s">
        <v>21</v>
      </c>
      <c r="N410" s="1">
        <v>45517.649293981478</v>
      </c>
    </row>
    <row r="411" spans="1:14" x14ac:dyDescent="0.3">
      <c r="A411" t="s">
        <v>1299</v>
      </c>
      <c r="B411" t="s">
        <v>118</v>
      </c>
      <c r="C411" t="s">
        <v>1300</v>
      </c>
      <c r="D411" t="s">
        <v>67</v>
      </c>
      <c r="E411" t="s">
        <v>251</v>
      </c>
      <c r="F411" t="s">
        <v>1301</v>
      </c>
      <c r="G411" t="s">
        <v>46</v>
      </c>
      <c r="H411">
        <v>383.09</v>
      </c>
      <c r="I411">
        <v>2</v>
      </c>
      <c r="J411">
        <v>0</v>
      </c>
      <c r="K411">
        <v>766.18</v>
      </c>
      <c r="L411">
        <v>766.18</v>
      </c>
      <c r="M411" t="s">
        <v>116</v>
      </c>
      <c r="N411" s="1">
        <v>45592.797858796293</v>
      </c>
    </row>
    <row r="412" spans="1:14" x14ac:dyDescent="0.3">
      <c r="A412" t="s">
        <v>1302</v>
      </c>
      <c r="B412" t="s">
        <v>30</v>
      </c>
      <c r="C412" t="s">
        <v>1303</v>
      </c>
      <c r="D412" t="s">
        <v>67</v>
      </c>
      <c r="E412" t="s">
        <v>246</v>
      </c>
      <c r="F412" t="s">
        <v>1304</v>
      </c>
      <c r="G412" t="s">
        <v>76</v>
      </c>
      <c r="H412">
        <v>756.52</v>
      </c>
      <c r="I412">
        <v>25</v>
      </c>
      <c r="J412">
        <v>0</v>
      </c>
      <c r="K412">
        <v>18913</v>
      </c>
      <c r="L412">
        <v>18913</v>
      </c>
      <c r="M412" t="s">
        <v>28</v>
      </c>
      <c r="N412" s="1">
        <v>45790.721250000002</v>
      </c>
    </row>
    <row r="413" spans="1:14" x14ac:dyDescent="0.3">
      <c r="A413" t="s">
        <v>1305</v>
      </c>
      <c r="B413" t="s">
        <v>95</v>
      </c>
      <c r="C413" t="s">
        <v>1306</v>
      </c>
      <c r="D413" t="s">
        <v>120</v>
      </c>
      <c r="E413" t="s">
        <v>177</v>
      </c>
      <c r="F413" t="s">
        <v>1307</v>
      </c>
      <c r="G413" t="s">
        <v>76</v>
      </c>
      <c r="H413">
        <v>115.09</v>
      </c>
      <c r="I413">
        <v>10</v>
      </c>
      <c r="J413">
        <v>0</v>
      </c>
      <c r="K413">
        <v>1150.9000000000001</v>
      </c>
      <c r="L413">
        <v>1150.9000000000001</v>
      </c>
      <c r="M413" t="s">
        <v>21</v>
      </c>
      <c r="N413" s="1">
        <v>45587.018472222226</v>
      </c>
    </row>
    <row r="414" spans="1:14" x14ac:dyDescent="0.3">
      <c r="A414" t="s">
        <v>1308</v>
      </c>
      <c r="B414" t="s">
        <v>55</v>
      </c>
      <c r="C414" t="s">
        <v>1309</v>
      </c>
      <c r="D414" t="s">
        <v>36</v>
      </c>
      <c r="E414" t="s">
        <v>177</v>
      </c>
      <c r="F414" t="s">
        <v>1310</v>
      </c>
      <c r="G414" t="s">
        <v>107</v>
      </c>
      <c r="H414">
        <v>1162.72</v>
      </c>
      <c r="I414">
        <v>3</v>
      </c>
      <c r="J414">
        <v>0</v>
      </c>
      <c r="K414">
        <v>3488.16</v>
      </c>
      <c r="L414">
        <v>3488.16</v>
      </c>
      <c r="M414" t="s">
        <v>60</v>
      </c>
      <c r="N414" s="1">
        <v>45837.357002314813</v>
      </c>
    </row>
    <row r="415" spans="1:14" x14ac:dyDescent="0.3">
      <c r="A415" t="s">
        <v>1311</v>
      </c>
      <c r="B415" t="s">
        <v>172</v>
      </c>
      <c r="C415" t="s">
        <v>1312</v>
      </c>
      <c r="D415" t="s">
        <v>255</v>
      </c>
      <c r="E415" t="s">
        <v>32</v>
      </c>
      <c r="F415" t="s">
        <v>1313</v>
      </c>
      <c r="G415" t="s">
        <v>135</v>
      </c>
      <c r="H415">
        <v>754.38</v>
      </c>
      <c r="I415">
        <v>6</v>
      </c>
      <c r="J415">
        <v>5</v>
      </c>
      <c r="K415">
        <v>4526.28</v>
      </c>
      <c r="L415">
        <v>4299.97</v>
      </c>
      <c r="M415" t="s">
        <v>77</v>
      </c>
      <c r="N415" s="1">
        <v>45849.971817129626</v>
      </c>
    </row>
    <row r="416" spans="1:14" x14ac:dyDescent="0.3">
      <c r="A416" t="s">
        <v>1314</v>
      </c>
      <c r="B416" t="s">
        <v>55</v>
      </c>
      <c r="C416" t="s">
        <v>1315</v>
      </c>
      <c r="D416" t="s">
        <v>110</v>
      </c>
      <c r="E416" t="s">
        <v>18</v>
      </c>
      <c r="F416" t="s">
        <v>1316</v>
      </c>
      <c r="G416" t="s">
        <v>46</v>
      </c>
      <c r="H416">
        <v>38.97</v>
      </c>
      <c r="I416">
        <v>4</v>
      </c>
      <c r="J416">
        <v>5</v>
      </c>
      <c r="K416">
        <v>155.88</v>
      </c>
      <c r="L416">
        <v>148.09</v>
      </c>
      <c r="M416" t="s">
        <v>40</v>
      </c>
      <c r="N416" s="1">
        <v>45366.794594907406</v>
      </c>
    </row>
    <row r="417" spans="1:14" x14ac:dyDescent="0.3">
      <c r="A417" t="s">
        <v>1317</v>
      </c>
      <c r="B417" t="s">
        <v>118</v>
      </c>
      <c r="C417" t="s">
        <v>1318</v>
      </c>
      <c r="E417" t="s">
        <v>91</v>
      </c>
      <c r="F417" t="s">
        <v>1319</v>
      </c>
      <c r="G417" t="s">
        <v>248</v>
      </c>
      <c r="H417">
        <v>463.22</v>
      </c>
      <c r="I417">
        <v>12</v>
      </c>
      <c r="J417">
        <v>15</v>
      </c>
      <c r="K417">
        <v>5558.64</v>
      </c>
      <c r="L417">
        <v>4724.84</v>
      </c>
      <c r="M417" t="s">
        <v>47</v>
      </c>
      <c r="N417" s="1">
        <v>45612.137488425928</v>
      </c>
    </row>
    <row r="418" spans="1:14" x14ac:dyDescent="0.3">
      <c r="A418" t="s">
        <v>1320</v>
      </c>
      <c r="B418" t="s">
        <v>23</v>
      </c>
      <c r="C418" t="s">
        <v>1321</v>
      </c>
      <c r="D418" t="s">
        <v>36</v>
      </c>
      <c r="E418" t="s">
        <v>74</v>
      </c>
      <c r="F418" t="s">
        <v>1322</v>
      </c>
      <c r="G418" t="s">
        <v>130</v>
      </c>
      <c r="H418">
        <v>828.55</v>
      </c>
      <c r="I418">
        <v>6</v>
      </c>
      <c r="J418">
        <v>5</v>
      </c>
      <c r="K418">
        <v>4971.3</v>
      </c>
      <c r="L418">
        <v>4722.7299999999996</v>
      </c>
      <c r="M418" t="s">
        <v>77</v>
      </c>
      <c r="N418" s="1">
        <v>45518.254756944443</v>
      </c>
    </row>
    <row r="419" spans="1:14" x14ac:dyDescent="0.3">
      <c r="A419" t="s">
        <v>1323</v>
      </c>
      <c r="B419" t="s">
        <v>172</v>
      </c>
      <c r="C419" t="s">
        <v>1324</v>
      </c>
      <c r="D419" t="s">
        <v>43</v>
      </c>
      <c r="E419" t="s">
        <v>57</v>
      </c>
      <c r="F419" t="s">
        <v>1325</v>
      </c>
      <c r="G419" t="s">
        <v>46</v>
      </c>
      <c r="H419">
        <v>15.13</v>
      </c>
      <c r="I419">
        <v>4</v>
      </c>
      <c r="J419">
        <v>0</v>
      </c>
      <c r="K419">
        <v>60.52</v>
      </c>
      <c r="L419">
        <v>60.52</v>
      </c>
      <c r="M419" t="s">
        <v>47</v>
      </c>
      <c r="N419" s="1">
        <v>45732.518055555556</v>
      </c>
    </row>
    <row r="420" spans="1:14" x14ac:dyDescent="0.3">
      <c r="A420" t="s">
        <v>1326</v>
      </c>
      <c r="B420" t="s">
        <v>118</v>
      </c>
      <c r="C420" t="s">
        <v>1327</v>
      </c>
      <c r="D420" t="s">
        <v>25</v>
      </c>
      <c r="E420" t="s">
        <v>251</v>
      </c>
      <c r="F420" t="s">
        <v>1328</v>
      </c>
      <c r="G420" t="s">
        <v>53</v>
      </c>
      <c r="H420">
        <v>112.81</v>
      </c>
      <c r="I420">
        <v>40</v>
      </c>
      <c r="J420">
        <v>15</v>
      </c>
      <c r="K420">
        <v>4512.3999999999996</v>
      </c>
      <c r="L420">
        <v>3835.54</v>
      </c>
      <c r="M420" t="s">
        <v>28</v>
      </c>
      <c r="N420" s="1">
        <v>45765.304224537038</v>
      </c>
    </row>
    <row r="421" spans="1:14" x14ac:dyDescent="0.3">
      <c r="A421" t="s">
        <v>1329</v>
      </c>
      <c r="B421" t="s">
        <v>84</v>
      </c>
      <c r="C421" t="s">
        <v>1330</v>
      </c>
      <c r="D421" t="s">
        <v>110</v>
      </c>
      <c r="E421" t="s">
        <v>251</v>
      </c>
      <c r="F421" t="s">
        <v>1331</v>
      </c>
      <c r="G421" t="s">
        <v>161</v>
      </c>
      <c r="H421">
        <v>248.78</v>
      </c>
      <c r="I421">
        <v>20</v>
      </c>
      <c r="J421">
        <v>20</v>
      </c>
      <c r="K421">
        <v>4975.6000000000004</v>
      </c>
      <c r="L421">
        <v>3980.48</v>
      </c>
      <c r="M421" t="s">
        <v>21</v>
      </c>
      <c r="N421" s="1">
        <v>45361.823645833334</v>
      </c>
    </row>
    <row r="422" spans="1:14" x14ac:dyDescent="0.3">
      <c r="A422" t="s">
        <v>1332</v>
      </c>
      <c r="B422" t="s">
        <v>95</v>
      </c>
      <c r="C422" t="s">
        <v>1333</v>
      </c>
      <c r="D422" t="s">
        <v>17</v>
      </c>
      <c r="E422" t="s">
        <v>251</v>
      </c>
      <c r="F422" t="s">
        <v>1334</v>
      </c>
      <c r="G422" t="s">
        <v>130</v>
      </c>
      <c r="H422">
        <v>355</v>
      </c>
      <c r="I422">
        <v>12</v>
      </c>
      <c r="J422">
        <v>10</v>
      </c>
      <c r="K422">
        <v>4260</v>
      </c>
      <c r="L422">
        <v>3834</v>
      </c>
      <c r="M422" t="s">
        <v>60</v>
      </c>
      <c r="N422" s="1">
        <v>45412.591724537036</v>
      </c>
    </row>
    <row r="423" spans="1:14" x14ac:dyDescent="0.3">
      <c r="A423" t="s">
        <v>1335</v>
      </c>
      <c r="B423" t="s">
        <v>23</v>
      </c>
      <c r="C423" t="s">
        <v>1336</v>
      </c>
      <c r="D423" t="s">
        <v>159</v>
      </c>
      <c r="E423" t="s">
        <v>37</v>
      </c>
      <c r="G423" t="s">
        <v>53</v>
      </c>
      <c r="H423">
        <v>232.35</v>
      </c>
      <c r="I423">
        <v>3</v>
      </c>
      <c r="J423">
        <v>2</v>
      </c>
      <c r="K423">
        <v>697.05</v>
      </c>
      <c r="L423">
        <v>683.11</v>
      </c>
      <c r="M423" t="s">
        <v>40</v>
      </c>
      <c r="N423" s="1">
        <v>45578.873124999998</v>
      </c>
    </row>
    <row r="424" spans="1:14" x14ac:dyDescent="0.3">
      <c r="A424" t="s">
        <v>1337</v>
      </c>
      <c r="B424" t="s">
        <v>84</v>
      </c>
      <c r="C424" t="s">
        <v>1338</v>
      </c>
      <c r="D424" t="s">
        <v>43</v>
      </c>
      <c r="E424" t="s">
        <v>37</v>
      </c>
      <c r="F424" t="s">
        <v>1339</v>
      </c>
      <c r="G424" t="s">
        <v>161</v>
      </c>
      <c r="H424">
        <v>93.78</v>
      </c>
      <c r="I424">
        <v>1</v>
      </c>
      <c r="J424">
        <v>2</v>
      </c>
      <c r="K424">
        <v>93.78</v>
      </c>
      <c r="L424">
        <v>91.9</v>
      </c>
      <c r="M424" t="s">
        <v>116</v>
      </c>
      <c r="N424" s="1">
        <v>45734.094409722224</v>
      </c>
    </row>
    <row r="425" spans="1:14" x14ac:dyDescent="0.3">
      <c r="A425" t="s">
        <v>1340</v>
      </c>
      <c r="B425" t="s">
        <v>23</v>
      </c>
      <c r="C425" t="s">
        <v>1341</v>
      </c>
      <c r="D425" t="s">
        <v>80</v>
      </c>
      <c r="E425" t="s">
        <v>100</v>
      </c>
      <c r="F425" t="s">
        <v>1342</v>
      </c>
      <c r="G425" t="s">
        <v>46</v>
      </c>
      <c r="H425">
        <v>1584.34</v>
      </c>
      <c r="I425">
        <v>3</v>
      </c>
      <c r="J425">
        <v>0</v>
      </c>
      <c r="K425">
        <v>4753.0200000000004</v>
      </c>
      <c r="L425">
        <v>4753.0200000000004</v>
      </c>
      <c r="M425" t="s">
        <v>47</v>
      </c>
      <c r="N425" s="1">
        <v>45574.827152777776</v>
      </c>
    </row>
    <row r="426" spans="1:14" x14ac:dyDescent="0.3">
      <c r="A426" t="s">
        <v>1343</v>
      </c>
      <c r="B426" t="s">
        <v>72</v>
      </c>
      <c r="C426" t="s">
        <v>1344</v>
      </c>
      <c r="D426" t="s">
        <v>43</v>
      </c>
      <c r="E426" t="s">
        <v>37</v>
      </c>
      <c r="F426" t="s">
        <v>1345</v>
      </c>
      <c r="G426" t="s">
        <v>76</v>
      </c>
      <c r="H426">
        <v>663.63</v>
      </c>
      <c r="I426">
        <v>20</v>
      </c>
      <c r="J426">
        <v>0</v>
      </c>
      <c r="K426">
        <v>13272.6</v>
      </c>
      <c r="L426">
        <v>13272.6</v>
      </c>
      <c r="M426" t="s">
        <v>47</v>
      </c>
      <c r="N426" s="1">
        <v>45355.793344907404</v>
      </c>
    </row>
    <row r="427" spans="1:14" x14ac:dyDescent="0.3">
      <c r="A427" t="s">
        <v>1346</v>
      </c>
      <c r="B427" t="s">
        <v>72</v>
      </c>
      <c r="C427" t="s">
        <v>1347</v>
      </c>
      <c r="D427" t="s">
        <v>43</v>
      </c>
      <c r="E427" t="s">
        <v>177</v>
      </c>
      <c r="F427" t="s">
        <v>1348</v>
      </c>
      <c r="G427" t="s">
        <v>82</v>
      </c>
      <c r="H427">
        <v>453.45</v>
      </c>
      <c r="I427">
        <v>12</v>
      </c>
      <c r="J427">
        <v>15</v>
      </c>
      <c r="K427">
        <v>5441.4</v>
      </c>
      <c r="L427">
        <v>4625.1899999999996</v>
      </c>
      <c r="M427" t="s">
        <v>40</v>
      </c>
      <c r="N427" s="1">
        <v>45532.497361111113</v>
      </c>
    </row>
    <row r="428" spans="1:14" x14ac:dyDescent="0.3">
      <c r="A428" t="s">
        <v>1349</v>
      </c>
      <c r="B428" t="s">
        <v>118</v>
      </c>
      <c r="C428" t="s">
        <v>1350</v>
      </c>
      <c r="D428" t="s">
        <v>255</v>
      </c>
      <c r="E428" t="s">
        <v>100</v>
      </c>
      <c r="F428" t="s">
        <v>1351</v>
      </c>
      <c r="G428" t="s">
        <v>65</v>
      </c>
      <c r="H428">
        <v>2995.58</v>
      </c>
      <c r="I428">
        <v>20</v>
      </c>
      <c r="J428">
        <v>20</v>
      </c>
      <c r="K428">
        <v>59911.6</v>
      </c>
      <c r="L428">
        <v>47929.279999999999</v>
      </c>
      <c r="M428" t="s">
        <v>60</v>
      </c>
      <c r="N428" s="1">
        <v>45712.2659375</v>
      </c>
    </row>
    <row r="429" spans="1:14" x14ac:dyDescent="0.3">
      <c r="A429" t="s">
        <v>1352</v>
      </c>
      <c r="B429" t="s">
        <v>15</v>
      </c>
      <c r="C429" t="s">
        <v>1353</v>
      </c>
      <c r="D429" t="s">
        <v>159</v>
      </c>
      <c r="E429" t="s">
        <v>18</v>
      </c>
      <c r="F429" t="s">
        <v>1354</v>
      </c>
      <c r="G429" t="s">
        <v>82</v>
      </c>
      <c r="H429">
        <v>36.17</v>
      </c>
      <c r="I429">
        <v>6</v>
      </c>
      <c r="J429">
        <v>0</v>
      </c>
      <c r="K429">
        <v>217.02</v>
      </c>
      <c r="L429">
        <v>217.02</v>
      </c>
      <c r="M429" t="s">
        <v>116</v>
      </c>
      <c r="N429" s="1">
        <v>45742.666481481479</v>
      </c>
    </row>
    <row r="430" spans="1:14" x14ac:dyDescent="0.3">
      <c r="A430" t="s">
        <v>1355</v>
      </c>
      <c r="B430" t="s">
        <v>23</v>
      </c>
      <c r="C430" t="s">
        <v>1356</v>
      </c>
      <c r="D430" t="s">
        <v>125</v>
      </c>
      <c r="E430" t="s">
        <v>224</v>
      </c>
      <c r="F430" t="s">
        <v>1357</v>
      </c>
      <c r="G430" t="s">
        <v>53</v>
      </c>
      <c r="H430">
        <v>2527.4299999999998</v>
      </c>
      <c r="I430">
        <v>1</v>
      </c>
      <c r="J430">
        <v>0</v>
      </c>
      <c r="K430">
        <v>2527.4299999999998</v>
      </c>
      <c r="L430">
        <v>2527.4299999999998</v>
      </c>
      <c r="M430" t="s">
        <v>40</v>
      </c>
      <c r="N430" s="1">
        <v>45624.883726851855</v>
      </c>
    </row>
    <row r="431" spans="1:14" x14ac:dyDescent="0.3">
      <c r="A431" t="s">
        <v>1358</v>
      </c>
      <c r="B431" t="s">
        <v>84</v>
      </c>
      <c r="C431" t="s">
        <v>1359</v>
      </c>
      <c r="D431" t="s">
        <v>63</v>
      </c>
      <c r="E431" t="s">
        <v>32</v>
      </c>
      <c r="F431" t="s">
        <v>1360</v>
      </c>
      <c r="G431" t="s">
        <v>184</v>
      </c>
      <c r="H431">
        <v>4.9000000000000004</v>
      </c>
      <c r="I431">
        <v>86</v>
      </c>
      <c r="J431">
        <v>3</v>
      </c>
      <c r="K431">
        <v>421.4</v>
      </c>
      <c r="L431">
        <v>408.76</v>
      </c>
      <c r="M431" t="s">
        <v>28</v>
      </c>
      <c r="N431" s="1">
        <v>45660.841898148145</v>
      </c>
    </row>
    <row r="432" spans="1:14" x14ac:dyDescent="0.3">
      <c r="A432" t="s">
        <v>1361</v>
      </c>
      <c r="B432" t="s">
        <v>55</v>
      </c>
      <c r="C432" t="s">
        <v>1362</v>
      </c>
      <c r="D432" t="s">
        <v>17</v>
      </c>
      <c r="E432" t="s">
        <v>111</v>
      </c>
      <c r="F432" t="s">
        <v>1363</v>
      </c>
      <c r="G432" t="s">
        <v>65</v>
      </c>
      <c r="H432">
        <v>351.34</v>
      </c>
      <c r="I432">
        <v>2</v>
      </c>
      <c r="J432">
        <v>0</v>
      </c>
      <c r="K432">
        <v>702.68</v>
      </c>
      <c r="L432">
        <v>702.68</v>
      </c>
      <c r="M432" t="s">
        <v>47</v>
      </c>
      <c r="N432" s="1">
        <v>45807.933692129627</v>
      </c>
    </row>
    <row r="433" spans="1:14" x14ac:dyDescent="0.3">
      <c r="A433" t="s">
        <v>1364</v>
      </c>
      <c r="B433" t="s">
        <v>55</v>
      </c>
      <c r="C433" t="s">
        <v>1365</v>
      </c>
      <c r="D433" t="s">
        <v>125</v>
      </c>
      <c r="E433" t="s">
        <v>87</v>
      </c>
      <c r="F433" t="s">
        <v>1366</v>
      </c>
      <c r="G433" t="s">
        <v>20</v>
      </c>
      <c r="H433">
        <v>1785.89</v>
      </c>
      <c r="I433">
        <v>15</v>
      </c>
      <c r="J433">
        <v>2</v>
      </c>
      <c r="K433">
        <v>26788.35</v>
      </c>
      <c r="L433">
        <v>26252.58</v>
      </c>
      <c r="M433" t="s">
        <v>21</v>
      </c>
      <c r="N433" s="1">
        <v>45368.677569444444</v>
      </c>
    </row>
    <row r="434" spans="1:14" x14ac:dyDescent="0.3">
      <c r="A434" t="s">
        <v>1367</v>
      </c>
      <c r="B434" t="s">
        <v>23</v>
      </c>
      <c r="C434" t="s">
        <v>1368</v>
      </c>
      <c r="D434" t="s">
        <v>110</v>
      </c>
      <c r="E434" t="s">
        <v>37</v>
      </c>
      <c r="F434" t="s">
        <v>1369</v>
      </c>
      <c r="G434" t="s">
        <v>107</v>
      </c>
      <c r="H434">
        <v>93.98</v>
      </c>
      <c r="I434">
        <v>5</v>
      </c>
      <c r="J434">
        <v>5</v>
      </c>
      <c r="K434">
        <v>469.9</v>
      </c>
      <c r="L434">
        <v>446.4</v>
      </c>
      <c r="M434" t="s">
        <v>28</v>
      </c>
      <c r="N434" s="1">
        <v>45582.986539351848</v>
      </c>
    </row>
    <row r="435" spans="1:14" x14ac:dyDescent="0.3">
      <c r="A435" t="s">
        <v>1370</v>
      </c>
      <c r="B435" t="s">
        <v>181</v>
      </c>
      <c r="C435" t="s">
        <v>1371</v>
      </c>
      <c r="D435" t="s">
        <v>80</v>
      </c>
      <c r="E435" t="s">
        <v>57</v>
      </c>
      <c r="F435" t="s">
        <v>1372</v>
      </c>
      <c r="G435" t="s">
        <v>46</v>
      </c>
      <c r="H435">
        <v>1824.3</v>
      </c>
      <c r="I435">
        <v>12</v>
      </c>
      <c r="J435">
        <v>15</v>
      </c>
      <c r="K435">
        <v>21891.599999999999</v>
      </c>
      <c r="L435">
        <v>18607.86</v>
      </c>
      <c r="M435" t="s">
        <v>40</v>
      </c>
      <c r="N435" s="1">
        <v>45356.844201388885</v>
      </c>
    </row>
    <row r="436" spans="1:14" x14ac:dyDescent="0.3">
      <c r="A436" t="s">
        <v>1373</v>
      </c>
      <c r="B436" t="s">
        <v>49</v>
      </c>
      <c r="C436" t="s">
        <v>1374</v>
      </c>
      <c r="D436" t="s">
        <v>43</v>
      </c>
      <c r="E436" t="s">
        <v>74</v>
      </c>
      <c r="F436" t="s">
        <v>1375</v>
      </c>
      <c r="G436" t="s">
        <v>248</v>
      </c>
      <c r="H436">
        <v>1025.95</v>
      </c>
      <c r="I436">
        <v>100</v>
      </c>
      <c r="J436">
        <v>0</v>
      </c>
      <c r="K436">
        <v>102595</v>
      </c>
      <c r="L436">
        <v>102595</v>
      </c>
      <c r="M436" t="s">
        <v>40</v>
      </c>
      <c r="N436" s="1">
        <v>45469.87195601852</v>
      </c>
    </row>
    <row r="437" spans="1:14" x14ac:dyDescent="0.3">
      <c r="A437" t="s">
        <v>1376</v>
      </c>
      <c r="B437" t="s">
        <v>95</v>
      </c>
      <c r="C437" t="s">
        <v>1377</v>
      </c>
      <c r="D437" t="s">
        <v>159</v>
      </c>
      <c r="E437" t="s">
        <v>100</v>
      </c>
      <c r="F437" t="s">
        <v>1378</v>
      </c>
      <c r="G437" t="s">
        <v>248</v>
      </c>
      <c r="H437">
        <v>29.94</v>
      </c>
      <c r="I437">
        <v>12</v>
      </c>
      <c r="J437">
        <v>0</v>
      </c>
      <c r="K437">
        <v>359.28</v>
      </c>
      <c r="L437">
        <v>359.28</v>
      </c>
      <c r="M437" t="s">
        <v>47</v>
      </c>
      <c r="N437" s="1">
        <v>45457.823854166665</v>
      </c>
    </row>
    <row r="438" spans="1:14" x14ac:dyDescent="0.3">
      <c r="A438" t="s">
        <v>1379</v>
      </c>
      <c r="C438" t="s">
        <v>1380</v>
      </c>
      <c r="D438" t="s">
        <v>17</v>
      </c>
      <c r="E438" t="s">
        <v>37</v>
      </c>
      <c r="F438" t="s">
        <v>1381</v>
      </c>
      <c r="G438" t="s">
        <v>135</v>
      </c>
      <c r="H438">
        <v>775.55</v>
      </c>
      <c r="I438">
        <v>3</v>
      </c>
      <c r="J438">
        <v>2</v>
      </c>
      <c r="K438">
        <v>2326.65</v>
      </c>
      <c r="L438">
        <v>2280.12</v>
      </c>
      <c r="M438" t="s">
        <v>21</v>
      </c>
      <c r="N438" s="1">
        <v>45426.710555555554</v>
      </c>
    </row>
    <row r="439" spans="1:14" x14ac:dyDescent="0.3">
      <c r="A439" t="s">
        <v>1382</v>
      </c>
      <c r="B439" t="s">
        <v>118</v>
      </c>
      <c r="C439" t="s">
        <v>1383</v>
      </c>
      <c r="D439" t="s">
        <v>36</v>
      </c>
      <c r="E439" t="s">
        <v>100</v>
      </c>
      <c r="F439" t="s">
        <v>1384</v>
      </c>
      <c r="G439" t="s">
        <v>59</v>
      </c>
      <c r="H439">
        <v>951</v>
      </c>
      <c r="I439">
        <v>10</v>
      </c>
      <c r="J439">
        <v>5</v>
      </c>
      <c r="K439">
        <v>9510</v>
      </c>
      <c r="L439">
        <v>9034.5</v>
      </c>
      <c r="M439" t="s">
        <v>28</v>
      </c>
      <c r="N439" s="1">
        <v>45573.418020833335</v>
      </c>
    </row>
    <row r="440" spans="1:14" x14ac:dyDescent="0.3">
      <c r="A440" t="s">
        <v>1385</v>
      </c>
      <c r="B440" t="s">
        <v>49</v>
      </c>
      <c r="C440" t="s">
        <v>1386</v>
      </c>
      <c r="D440" t="s">
        <v>110</v>
      </c>
      <c r="E440" t="s">
        <v>68</v>
      </c>
      <c r="F440" t="s">
        <v>1387</v>
      </c>
      <c r="G440" t="s">
        <v>59</v>
      </c>
      <c r="H440">
        <v>89.96</v>
      </c>
      <c r="I440">
        <v>1</v>
      </c>
      <c r="J440">
        <v>0</v>
      </c>
      <c r="K440">
        <v>89.96</v>
      </c>
      <c r="L440">
        <v>89.96</v>
      </c>
      <c r="M440" t="s">
        <v>47</v>
      </c>
      <c r="N440" s="1">
        <v>45590.40996527778</v>
      </c>
    </row>
    <row r="441" spans="1:14" x14ac:dyDescent="0.3">
      <c r="A441" t="s">
        <v>1388</v>
      </c>
      <c r="B441" t="s">
        <v>72</v>
      </c>
      <c r="C441" t="s">
        <v>1389</v>
      </c>
      <c r="D441" t="s">
        <v>51</v>
      </c>
      <c r="E441" t="s">
        <v>105</v>
      </c>
      <c r="F441" t="s">
        <v>1390</v>
      </c>
      <c r="G441" t="s">
        <v>130</v>
      </c>
      <c r="H441">
        <v>999.11</v>
      </c>
      <c r="I441">
        <v>5</v>
      </c>
      <c r="J441">
        <v>0</v>
      </c>
      <c r="K441">
        <v>4995.55</v>
      </c>
      <c r="L441">
        <v>4995.55</v>
      </c>
      <c r="M441" t="s">
        <v>60</v>
      </c>
      <c r="N441" s="1">
        <v>45523.500833333332</v>
      </c>
    </row>
    <row r="442" spans="1:14" x14ac:dyDescent="0.3">
      <c r="A442" t="s">
        <v>1391</v>
      </c>
      <c r="B442" t="s">
        <v>172</v>
      </c>
      <c r="C442" t="s">
        <v>1392</v>
      </c>
      <c r="D442" t="s">
        <v>120</v>
      </c>
      <c r="E442" t="s">
        <v>246</v>
      </c>
      <c r="F442" t="s">
        <v>1393</v>
      </c>
      <c r="G442" t="s">
        <v>184</v>
      </c>
      <c r="H442">
        <v>178.26</v>
      </c>
      <c r="I442">
        <v>15</v>
      </c>
      <c r="J442">
        <v>5</v>
      </c>
      <c r="K442">
        <v>2673.9</v>
      </c>
      <c r="L442">
        <v>2540.1999999999998</v>
      </c>
      <c r="M442" t="s">
        <v>60</v>
      </c>
      <c r="N442" s="1">
        <v>45527.947280092594</v>
      </c>
    </row>
    <row r="443" spans="1:14" x14ac:dyDescent="0.3">
      <c r="A443" t="s">
        <v>1394</v>
      </c>
      <c r="B443" t="s">
        <v>55</v>
      </c>
      <c r="C443" t="s">
        <v>1395</v>
      </c>
      <c r="D443" t="s">
        <v>159</v>
      </c>
      <c r="E443" t="s">
        <v>277</v>
      </c>
      <c r="F443" t="s">
        <v>1396</v>
      </c>
      <c r="G443" t="s">
        <v>179</v>
      </c>
      <c r="H443">
        <v>73.88</v>
      </c>
      <c r="I443">
        <v>8</v>
      </c>
      <c r="J443">
        <v>10</v>
      </c>
      <c r="K443">
        <v>591.04</v>
      </c>
      <c r="L443">
        <v>531.94000000000005</v>
      </c>
      <c r="M443" t="s">
        <v>60</v>
      </c>
      <c r="N443" s="1">
        <v>45707.717789351853</v>
      </c>
    </row>
    <row r="444" spans="1:14" x14ac:dyDescent="0.3">
      <c r="A444" t="s">
        <v>1397</v>
      </c>
      <c r="B444" t="s">
        <v>30</v>
      </c>
      <c r="C444" t="s">
        <v>1398</v>
      </c>
      <c r="D444" t="s">
        <v>25</v>
      </c>
      <c r="E444" t="s">
        <v>155</v>
      </c>
      <c r="F444" t="s">
        <v>1399</v>
      </c>
      <c r="G444" t="s">
        <v>27</v>
      </c>
      <c r="H444">
        <v>8.93</v>
      </c>
      <c r="I444">
        <v>3</v>
      </c>
      <c r="J444">
        <v>10</v>
      </c>
      <c r="K444">
        <v>26.79</v>
      </c>
      <c r="L444">
        <v>24.11</v>
      </c>
      <c r="M444" t="s">
        <v>28</v>
      </c>
      <c r="N444" s="1">
        <v>45720.820393518516</v>
      </c>
    </row>
    <row r="445" spans="1:14" x14ac:dyDescent="0.3">
      <c r="A445" t="s">
        <v>1400</v>
      </c>
      <c r="C445" t="s">
        <v>1401</v>
      </c>
      <c r="D445" t="s">
        <v>17</v>
      </c>
      <c r="E445" t="s">
        <v>155</v>
      </c>
      <c r="F445" t="s">
        <v>1402</v>
      </c>
      <c r="G445" t="s">
        <v>76</v>
      </c>
      <c r="H445">
        <v>317.76</v>
      </c>
      <c r="I445">
        <v>3</v>
      </c>
      <c r="J445">
        <v>0</v>
      </c>
      <c r="K445">
        <v>953.28</v>
      </c>
      <c r="L445">
        <v>953.28</v>
      </c>
      <c r="N445" s="1">
        <v>45396.727418981478</v>
      </c>
    </row>
    <row r="446" spans="1:14" x14ac:dyDescent="0.3">
      <c r="A446" t="s">
        <v>1403</v>
      </c>
      <c r="B446" t="s">
        <v>30</v>
      </c>
      <c r="C446" t="s">
        <v>1404</v>
      </c>
      <c r="D446" t="s">
        <v>110</v>
      </c>
      <c r="E446" t="s">
        <v>177</v>
      </c>
      <c r="F446" t="s">
        <v>1405</v>
      </c>
      <c r="G446" t="s">
        <v>39</v>
      </c>
      <c r="H446">
        <v>178.29</v>
      </c>
      <c r="I446">
        <v>12</v>
      </c>
      <c r="J446">
        <v>15</v>
      </c>
      <c r="K446">
        <v>2139.48</v>
      </c>
      <c r="L446">
        <v>1818.56</v>
      </c>
      <c r="M446" t="s">
        <v>60</v>
      </c>
      <c r="N446" s="1">
        <v>45723.966631944444</v>
      </c>
    </row>
    <row r="447" spans="1:14" x14ac:dyDescent="0.3">
      <c r="A447" t="s">
        <v>1406</v>
      </c>
      <c r="B447" t="s">
        <v>30</v>
      </c>
      <c r="C447" t="s">
        <v>1407</v>
      </c>
      <c r="D447" t="s">
        <v>125</v>
      </c>
      <c r="E447" t="s">
        <v>74</v>
      </c>
      <c r="F447" t="s">
        <v>1408</v>
      </c>
      <c r="G447" t="s">
        <v>76</v>
      </c>
      <c r="H447">
        <v>2115.64</v>
      </c>
      <c r="I447">
        <v>12</v>
      </c>
      <c r="J447">
        <v>18</v>
      </c>
      <c r="K447">
        <v>25387.68</v>
      </c>
      <c r="L447">
        <v>20817.900000000001</v>
      </c>
      <c r="M447" t="s">
        <v>28</v>
      </c>
      <c r="N447" s="1">
        <v>45551.465868055559</v>
      </c>
    </row>
    <row r="448" spans="1:14" x14ac:dyDescent="0.3">
      <c r="A448" t="s">
        <v>1409</v>
      </c>
      <c r="B448" t="s">
        <v>23</v>
      </c>
      <c r="C448" t="s">
        <v>1410</v>
      </c>
      <c r="D448" t="s">
        <v>80</v>
      </c>
      <c r="E448" t="s">
        <v>246</v>
      </c>
      <c r="F448" t="s">
        <v>1411</v>
      </c>
      <c r="G448" t="s">
        <v>39</v>
      </c>
      <c r="H448">
        <v>4111.5</v>
      </c>
      <c r="I448">
        <v>15</v>
      </c>
      <c r="J448">
        <v>10</v>
      </c>
      <c r="K448">
        <v>61672.5</v>
      </c>
      <c r="L448">
        <v>55505.25</v>
      </c>
      <c r="N448" s="1">
        <v>45487.323576388888</v>
      </c>
    </row>
    <row r="449" spans="1:14" x14ac:dyDescent="0.3">
      <c r="A449" t="s">
        <v>1412</v>
      </c>
      <c r="B449" t="s">
        <v>95</v>
      </c>
      <c r="C449" t="s">
        <v>1413</v>
      </c>
      <c r="D449" t="s">
        <v>17</v>
      </c>
      <c r="F449" t="s">
        <v>1414</v>
      </c>
      <c r="G449" t="s">
        <v>70</v>
      </c>
      <c r="H449">
        <v>684.88</v>
      </c>
      <c r="I449">
        <v>50</v>
      </c>
      <c r="J449">
        <v>0</v>
      </c>
      <c r="K449">
        <v>34244</v>
      </c>
      <c r="L449">
        <v>34244</v>
      </c>
      <c r="M449" t="s">
        <v>21</v>
      </c>
      <c r="N449" s="1">
        <v>45420.895671296297</v>
      </c>
    </row>
    <row r="450" spans="1:14" x14ac:dyDescent="0.3">
      <c r="A450" t="s">
        <v>1415</v>
      </c>
      <c r="B450" t="s">
        <v>181</v>
      </c>
      <c r="C450" t="s">
        <v>1416</v>
      </c>
      <c r="D450" t="s">
        <v>36</v>
      </c>
      <c r="E450" t="s">
        <v>100</v>
      </c>
      <c r="F450" t="s">
        <v>1417</v>
      </c>
      <c r="G450" t="s">
        <v>130</v>
      </c>
      <c r="H450">
        <v>787.91</v>
      </c>
      <c r="I450">
        <v>30</v>
      </c>
      <c r="J450">
        <v>15</v>
      </c>
      <c r="K450">
        <v>23637.3</v>
      </c>
      <c r="L450">
        <v>20091.7</v>
      </c>
      <c r="M450" t="s">
        <v>28</v>
      </c>
      <c r="N450" s="1">
        <v>45433.874120370368</v>
      </c>
    </row>
    <row r="451" spans="1:14" x14ac:dyDescent="0.3">
      <c r="A451" t="s">
        <v>1418</v>
      </c>
      <c r="B451" t="s">
        <v>15</v>
      </c>
      <c r="C451" t="s">
        <v>1419</v>
      </c>
      <c r="D451" t="s">
        <v>63</v>
      </c>
      <c r="E451" t="s">
        <v>100</v>
      </c>
      <c r="F451" t="s">
        <v>1420</v>
      </c>
      <c r="G451" t="s">
        <v>102</v>
      </c>
      <c r="H451">
        <v>2.2999999999999998</v>
      </c>
      <c r="I451">
        <v>327</v>
      </c>
      <c r="J451">
        <v>25</v>
      </c>
      <c r="K451">
        <v>752.1</v>
      </c>
      <c r="L451">
        <v>564.08000000000004</v>
      </c>
      <c r="M451" t="s">
        <v>77</v>
      </c>
      <c r="N451" s="1">
        <v>45554.96465277778</v>
      </c>
    </row>
    <row r="452" spans="1:14" x14ac:dyDescent="0.3">
      <c r="A452" t="s">
        <v>1421</v>
      </c>
      <c r="B452" t="s">
        <v>49</v>
      </c>
      <c r="D452" t="s">
        <v>80</v>
      </c>
      <c r="E452" t="s">
        <v>68</v>
      </c>
      <c r="F452" t="s">
        <v>1422</v>
      </c>
      <c r="G452" t="s">
        <v>161</v>
      </c>
      <c r="H452">
        <v>2940.5</v>
      </c>
      <c r="I452">
        <v>1</v>
      </c>
      <c r="J452">
        <v>10</v>
      </c>
      <c r="K452">
        <v>2940.5</v>
      </c>
      <c r="L452">
        <v>2646.45</v>
      </c>
      <c r="M452" t="s">
        <v>47</v>
      </c>
      <c r="N452" s="1">
        <v>45526.850092592591</v>
      </c>
    </row>
    <row r="453" spans="1:14" x14ac:dyDescent="0.3">
      <c r="A453" t="s">
        <v>1423</v>
      </c>
      <c r="B453" t="s">
        <v>95</v>
      </c>
      <c r="C453" t="s">
        <v>1424</v>
      </c>
      <c r="D453" t="s">
        <v>51</v>
      </c>
      <c r="F453" t="s">
        <v>1425</v>
      </c>
      <c r="G453" t="s">
        <v>59</v>
      </c>
      <c r="H453">
        <v>885.36</v>
      </c>
      <c r="I453">
        <v>30</v>
      </c>
      <c r="J453">
        <v>10</v>
      </c>
      <c r="K453">
        <v>26560.799999999999</v>
      </c>
      <c r="L453">
        <v>23904.720000000001</v>
      </c>
      <c r="M453" t="s">
        <v>40</v>
      </c>
      <c r="N453" s="1">
        <v>45590.803414351853</v>
      </c>
    </row>
    <row r="454" spans="1:14" x14ac:dyDescent="0.3">
      <c r="A454" t="s">
        <v>1426</v>
      </c>
      <c r="B454" t="s">
        <v>30</v>
      </c>
      <c r="C454" t="s">
        <v>1427</v>
      </c>
      <c r="D454" t="s">
        <v>17</v>
      </c>
      <c r="E454" t="s">
        <v>177</v>
      </c>
      <c r="F454" t="s">
        <v>1428</v>
      </c>
      <c r="G454" t="s">
        <v>107</v>
      </c>
      <c r="H454">
        <v>8.5</v>
      </c>
      <c r="I454">
        <v>3</v>
      </c>
      <c r="J454">
        <v>0</v>
      </c>
      <c r="K454">
        <v>25.5</v>
      </c>
      <c r="L454">
        <v>25.5</v>
      </c>
      <c r="M454" t="s">
        <v>77</v>
      </c>
      <c r="N454" s="1">
        <v>45368.345648148148</v>
      </c>
    </row>
    <row r="455" spans="1:14" x14ac:dyDescent="0.3">
      <c r="A455" t="s">
        <v>1429</v>
      </c>
      <c r="B455" t="s">
        <v>55</v>
      </c>
      <c r="C455" t="s">
        <v>1430</v>
      </c>
      <c r="D455" t="s">
        <v>25</v>
      </c>
      <c r="E455" t="s">
        <v>105</v>
      </c>
      <c r="F455" t="s">
        <v>1431</v>
      </c>
      <c r="G455" t="s">
        <v>179</v>
      </c>
      <c r="H455">
        <v>75.319999999999993</v>
      </c>
      <c r="I455">
        <v>8</v>
      </c>
      <c r="J455">
        <v>10</v>
      </c>
      <c r="K455">
        <v>602.55999999999995</v>
      </c>
      <c r="L455">
        <v>542.29999999999995</v>
      </c>
      <c r="M455" t="s">
        <v>40</v>
      </c>
      <c r="N455" s="1">
        <v>45768.236250000002</v>
      </c>
    </row>
    <row r="456" spans="1:14" x14ac:dyDescent="0.3">
      <c r="A456" t="s">
        <v>1432</v>
      </c>
      <c r="B456" t="s">
        <v>72</v>
      </c>
      <c r="C456" t="s">
        <v>1433</v>
      </c>
      <c r="D456" t="s">
        <v>17</v>
      </c>
      <c r="E456" t="s">
        <v>18</v>
      </c>
      <c r="F456" t="s">
        <v>1434</v>
      </c>
      <c r="G456" t="s">
        <v>179</v>
      </c>
      <c r="H456">
        <v>181.61</v>
      </c>
      <c r="I456">
        <v>60</v>
      </c>
      <c r="J456">
        <v>0</v>
      </c>
      <c r="K456">
        <v>10896.6</v>
      </c>
      <c r="L456">
        <v>10896.6</v>
      </c>
      <c r="M456" t="s">
        <v>47</v>
      </c>
      <c r="N456" s="1">
        <v>45466.355486111112</v>
      </c>
    </row>
    <row r="457" spans="1:14" x14ac:dyDescent="0.3">
      <c r="A457" t="s">
        <v>1435</v>
      </c>
      <c r="B457" t="s">
        <v>23</v>
      </c>
      <c r="C457" t="s">
        <v>1436</v>
      </c>
      <c r="D457" t="s">
        <v>25</v>
      </c>
      <c r="E457" t="s">
        <v>100</v>
      </c>
      <c r="F457" t="s">
        <v>1437</v>
      </c>
      <c r="G457" t="s">
        <v>161</v>
      </c>
      <c r="H457">
        <v>15.43</v>
      </c>
      <c r="I457">
        <v>15</v>
      </c>
      <c r="J457">
        <v>0</v>
      </c>
      <c r="K457">
        <v>231.45</v>
      </c>
      <c r="L457">
        <v>231.45</v>
      </c>
      <c r="M457" t="s">
        <v>116</v>
      </c>
      <c r="N457" s="1">
        <v>45729.269583333335</v>
      </c>
    </row>
    <row r="458" spans="1:14" x14ac:dyDescent="0.3">
      <c r="A458" t="s">
        <v>1438</v>
      </c>
      <c r="B458" t="s">
        <v>72</v>
      </c>
      <c r="C458" t="s">
        <v>1439</v>
      </c>
      <c r="D458" t="s">
        <v>120</v>
      </c>
      <c r="E458" t="s">
        <v>224</v>
      </c>
      <c r="F458" t="s">
        <v>1440</v>
      </c>
      <c r="G458" t="s">
        <v>53</v>
      </c>
      <c r="H458">
        <v>62.48</v>
      </c>
      <c r="I458">
        <v>1</v>
      </c>
      <c r="J458">
        <v>2</v>
      </c>
      <c r="K458">
        <v>62.48</v>
      </c>
      <c r="L458">
        <v>61.23</v>
      </c>
      <c r="M458" t="s">
        <v>40</v>
      </c>
      <c r="N458" s="1">
        <v>45795.167731481481</v>
      </c>
    </row>
    <row r="459" spans="1:14" x14ac:dyDescent="0.3">
      <c r="A459" t="s">
        <v>1441</v>
      </c>
      <c r="B459" t="s">
        <v>181</v>
      </c>
      <c r="C459" t="s">
        <v>1442</v>
      </c>
      <c r="D459" t="s">
        <v>67</v>
      </c>
      <c r="E459" t="s">
        <v>87</v>
      </c>
      <c r="F459" t="s">
        <v>1443</v>
      </c>
      <c r="G459" t="s">
        <v>93</v>
      </c>
      <c r="H459">
        <v>768.6</v>
      </c>
      <c r="I459">
        <v>15</v>
      </c>
      <c r="J459">
        <v>0</v>
      </c>
      <c r="K459">
        <v>11529</v>
      </c>
      <c r="L459">
        <v>11529</v>
      </c>
      <c r="M459" t="s">
        <v>47</v>
      </c>
      <c r="N459" s="1">
        <v>45519.609398148146</v>
      </c>
    </row>
    <row r="460" spans="1:14" x14ac:dyDescent="0.3">
      <c r="A460" t="s">
        <v>1444</v>
      </c>
      <c r="B460" t="s">
        <v>30</v>
      </c>
      <c r="C460" t="s">
        <v>1445</v>
      </c>
      <c r="D460" t="s">
        <v>86</v>
      </c>
      <c r="E460" t="s">
        <v>74</v>
      </c>
      <c r="F460" t="s">
        <v>1446</v>
      </c>
      <c r="G460" t="s">
        <v>184</v>
      </c>
      <c r="H460">
        <v>95.98</v>
      </c>
      <c r="I460">
        <v>40</v>
      </c>
      <c r="J460">
        <v>10</v>
      </c>
      <c r="K460">
        <v>3839.2</v>
      </c>
      <c r="L460">
        <v>3455.28</v>
      </c>
      <c r="N460" s="1">
        <v>45788.063645833332</v>
      </c>
    </row>
    <row r="461" spans="1:14" x14ac:dyDescent="0.3">
      <c r="A461" t="s">
        <v>1447</v>
      </c>
      <c r="B461" t="s">
        <v>49</v>
      </c>
      <c r="C461" t="s">
        <v>1448</v>
      </c>
      <c r="D461" t="s">
        <v>110</v>
      </c>
      <c r="E461" t="s">
        <v>44</v>
      </c>
      <c r="F461" t="s">
        <v>1449</v>
      </c>
      <c r="G461" t="s">
        <v>248</v>
      </c>
      <c r="H461">
        <v>23.48</v>
      </c>
      <c r="I461">
        <v>75</v>
      </c>
      <c r="J461">
        <v>15</v>
      </c>
      <c r="K461">
        <v>1761</v>
      </c>
      <c r="L461">
        <v>1496.85</v>
      </c>
      <c r="M461" t="s">
        <v>21</v>
      </c>
      <c r="N461" s="1">
        <v>45518.73400462963</v>
      </c>
    </row>
    <row r="462" spans="1:14" x14ac:dyDescent="0.3">
      <c r="A462" t="s">
        <v>1450</v>
      </c>
      <c r="B462" t="s">
        <v>55</v>
      </c>
      <c r="C462" t="s">
        <v>1451</v>
      </c>
      <c r="D462" t="s">
        <v>67</v>
      </c>
      <c r="E462" t="s">
        <v>177</v>
      </c>
      <c r="F462" t="s">
        <v>1452</v>
      </c>
      <c r="G462" t="s">
        <v>65</v>
      </c>
      <c r="H462">
        <v>296.57</v>
      </c>
      <c r="I462">
        <v>10</v>
      </c>
      <c r="J462">
        <v>5</v>
      </c>
      <c r="K462">
        <v>2965.7</v>
      </c>
      <c r="L462">
        <v>2817.41</v>
      </c>
      <c r="M462" t="s">
        <v>47</v>
      </c>
      <c r="N462" s="1">
        <v>45781.375092592592</v>
      </c>
    </row>
    <row r="463" spans="1:14" x14ac:dyDescent="0.3">
      <c r="A463" t="s">
        <v>1453</v>
      </c>
      <c r="B463" t="s">
        <v>181</v>
      </c>
      <c r="C463" t="s">
        <v>1454</v>
      </c>
      <c r="D463" t="s">
        <v>17</v>
      </c>
      <c r="E463" t="s">
        <v>111</v>
      </c>
      <c r="F463" t="s">
        <v>1455</v>
      </c>
      <c r="G463" t="s">
        <v>135</v>
      </c>
      <c r="H463">
        <v>775.04</v>
      </c>
      <c r="I463">
        <v>40</v>
      </c>
      <c r="J463">
        <v>0</v>
      </c>
      <c r="K463">
        <v>31001.599999999999</v>
      </c>
      <c r="L463">
        <v>31001.599999999999</v>
      </c>
      <c r="M463" t="s">
        <v>47</v>
      </c>
      <c r="N463" s="1">
        <v>45389.487534722219</v>
      </c>
    </row>
    <row r="464" spans="1:14" x14ac:dyDescent="0.3">
      <c r="A464" t="s">
        <v>1456</v>
      </c>
      <c r="B464" t="s">
        <v>15</v>
      </c>
      <c r="C464" t="s">
        <v>1457</v>
      </c>
      <c r="D464" t="s">
        <v>255</v>
      </c>
      <c r="E464" t="s">
        <v>224</v>
      </c>
      <c r="F464" t="s">
        <v>1458</v>
      </c>
      <c r="G464" t="s">
        <v>39</v>
      </c>
      <c r="H464">
        <v>1343.82</v>
      </c>
      <c r="I464">
        <v>4</v>
      </c>
      <c r="J464">
        <v>10</v>
      </c>
      <c r="K464">
        <v>5375.28</v>
      </c>
      <c r="L464">
        <v>4837.75</v>
      </c>
      <c r="M464" t="s">
        <v>77</v>
      </c>
      <c r="N464" s="1">
        <v>45689.576319444444</v>
      </c>
    </row>
    <row r="465" spans="1:14" x14ac:dyDescent="0.3">
      <c r="A465" t="s">
        <v>1459</v>
      </c>
      <c r="B465" t="s">
        <v>23</v>
      </c>
      <c r="C465" t="s">
        <v>1460</v>
      </c>
      <c r="D465" t="s">
        <v>17</v>
      </c>
      <c r="E465" t="s">
        <v>155</v>
      </c>
      <c r="F465" t="s">
        <v>1461</v>
      </c>
      <c r="G465" t="s">
        <v>53</v>
      </c>
      <c r="H465">
        <v>773.01</v>
      </c>
      <c r="I465">
        <v>4</v>
      </c>
      <c r="J465">
        <v>0</v>
      </c>
      <c r="K465">
        <v>3092.04</v>
      </c>
      <c r="L465">
        <v>3092.04</v>
      </c>
      <c r="M465" t="s">
        <v>40</v>
      </c>
      <c r="N465" s="1">
        <v>45637.197118055556</v>
      </c>
    </row>
    <row r="466" spans="1:14" x14ac:dyDescent="0.3">
      <c r="A466" t="s">
        <v>1462</v>
      </c>
      <c r="B466" t="s">
        <v>95</v>
      </c>
      <c r="C466" t="s">
        <v>1463</v>
      </c>
      <c r="D466" t="s">
        <v>159</v>
      </c>
      <c r="F466" t="s">
        <v>1464</v>
      </c>
      <c r="H466">
        <v>156.9</v>
      </c>
      <c r="I466">
        <v>2</v>
      </c>
      <c r="J466">
        <v>3</v>
      </c>
      <c r="K466">
        <v>313.8</v>
      </c>
      <c r="L466">
        <v>304.39</v>
      </c>
      <c r="M466" t="s">
        <v>116</v>
      </c>
      <c r="N466" s="1">
        <v>45761.376712962963</v>
      </c>
    </row>
    <row r="467" spans="1:14" x14ac:dyDescent="0.3">
      <c r="A467" t="s">
        <v>1465</v>
      </c>
      <c r="B467" t="s">
        <v>49</v>
      </c>
      <c r="C467" t="s">
        <v>1466</v>
      </c>
      <c r="D467" t="s">
        <v>110</v>
      </c>
      <c r="E467" t="s">
        <v>32</v>
      </c>
      <c r="F467" t="s">
        <v>1467</v>
      </c>
      <c r="G467" t="s">
        <v>130</v>
      </c>
      <c r="H467">
        <v>224</v>
      </c>
      <c r="I467">
        <v>8</v>
      </c>
      <c r="J467">
        <v>5</v>
      </c>
      <c r="K467">
        <v>1792</v>
      </c>
      <c r="L467">
        <v>1702.4</v>
      </c>
      <c r="M467" t="s">
        <v>60</v>
      </c>
      <c r="N467" s="1">
        <v>45670.911076388889</v>
      </c>
    </row>
    <row r="468" spans="1:14" x14ac:dyDescent="0.3">
      <c r="A468" t="s">
        <v>1468</v>
      </c>
      <c r="B468" t="s">
        <v>23</v>
      </c>
      <c r="C468" t="s">
        <v>1469</v>
      </c>
      <c r="D468" t="s">
        <v>43</v>
      </c>
      <c r="E468" t="s">
        <v>91</v>
      </c>
      <c r="F468" t="s">
        <v>1470</v>
      </c>
      <c r="G468" t="s">
        <v>39</v>
      </c>
      <c r="H468">
        <v>1192.95</v>
      </c>
      <c r="I468">
        <v>15</v>
      </c>
      <c r="J468">
        <v>13</v>
      </c>
      <c r="K468">
        <v>17894.25</v>
      </c>
      <c r="L468">
        <v>15568</v>
      </c>
      <c r="M468" t="s">
        <v>28</v>
      </c>
      <c r="N468" s="1">
        <v>45630.86074074074</v>
      </c>
    </row>
    <row r="469" spans="1:14" x14ac:dyDescent="0.3">
      <c r="A469" t="s">
        <v>1471</v>
      </c>
      <c r="C469" t="s">
        <v>1472</v>
      </c>
      <c r="D469" t="s">
        <v>17</v>
      </c>
      <c r="E469" t="s">
        <v>44</v>
      </c>
      <c r="F469" t="s">
        <v>1473</v>
      </c>
      <c r="G469" t="s">
        <v>107</v>
      </c>
      <c r="H469">
        <v>639.62</v>
      </c>
      <c r="I469">
        <v>4</v>
      </c>
      <c r="J469">
        <v>0</v>
      </c>
      <c r="K469">
        <v>2558.48</v>
      </c>
      <c r="L469">
        <v>2558.48</v>
      </c>
      <c r="N469" s="1">
        <v>45684.535069444442</v>
      </c>
    </row>
    <row r="470" spans="1:14" x14ac:dyDescent="0.3">
      <c r="A470" t="s">
        <v>1474</v>
      </c>
      <c r="B470" t="s">
        <v>181</v>
      </c>
      <c r="C470" t="s">
        <v>1475</v>
      </c>
      <c r="D470" t="s">
        <v>86</v>
      </c>
      <c r="E470" t="s">
        <v>87</v>
      </c>
      <c r="F470" t="s">
        <v>1476</v>
      </c>
      <c r="G470" t="s">
        <v>53</v>
      </c>
      <c r="H470">
        <v>196.6</v>
      </c>
      <c r="I470">
        <v>6</v>
      </c>
      <c r="J470">
        <v>15</v>
      </c>
      <c r="K470">
        <v>1179.5999999999999</v>
      </c>
      <c r="L470">
        <v>1002.66</v>
      </c>
      <c r="M470" t="s">
        <v>21</v>
      </c>
      <c r="N470" s="1">
        <v>45400.158460648148</v>
      </c>
    </row>
    <row r="471" spans="1:14" x14ac:dyDescent="0.3">
      <c r="A471" t="s">
        <v>1477</v>
      </c>
      <c r="B471" t="s">
        <v>84</v>
      </c>
      <c r="C471" t="s">
        <v>1478</v>
      </c>
      <c r="D471" t="s">
        <v>125</v>
      </c>
      <c r="E471" t="s">
        <v>100</v>
      </c>
      <c r="F471" t="s">
        <v>1479</v>
      </c>
      <c r="G471" t="s">
        <v>53</v>
      </c>
      <c r="H471">
        <v>344.98</v>
      </c>
      <c r="I471">
        <v>1</v>
      </c>
      <c r="J471">
        <v>0</v>
      </c>
      <c r="K471">
        <v>344.98</v>
      </c>
      <c r="L471">
        <v>344.98</v>
      </c>
      <c r="M471" t="s">
        <v>47</v>
      </c>
      <c r="N471" s="1">
        <v>45659.007245370369</v>
      </c>
    </row>
    <row r="472" spans="1:14" x14ac:dyDescent="0.3">
      <c r="A472" t="s">
        <v>1480</v>
      </c>
      <c r="B472" t="s">
        <v>172</v>
      </c>
      <c r="C472" t="s">
        <v>1481</v>
      </c>
      <c r="D472" t="s">
        <v>159</v>
      </c>
      <c r="E472" t="s">
        <v>111</v>
      </c>
      <c r="F472" t="s">
        <v>1482</v>
      </c>
      <c r="G472" t="s">
        <v>70</v>
      </c>
      <c r="H472">
        <v>80.44</v>
      </c>
      <c r="I472">
        <v>3</v>
      </c>
      <c r="J472">
        <v>2</v>
      </c>
      <c r="K472">
        <v>241.32</v>
      </c>
      <c r="L472">
        <v>236.49</v>
      </c>
      <c r="M472" t="s">
        <v>116</v>
      </c>
      <c r="N472" s="1">
        <v>45652.076122685183</v>
      </c>
    </row>
    <row r="473" spans="1:14" x14ac:dyDescent="0.3">
      <c r="A473" t="s">
        <v>1483</v>
      </c>
      <c r="B473" t="s">
        <v>84</v>
      </c>
      <c r="C473" t="s">
        <v>1484</v>
      </c>
      <c r="D473" t="s">
        <v>255</v>
      </c>
      <c r="E473" t="s">
        <v>277</v>
      </c>
      <c r="F473" t="s">
        <v>1485</v>
      </c>
      <c r="G473" t="s">
        <v>39</v>
      </c>
      <c r="H473">
        <v>2394.04</v>
      </c>
      <c r="I473">
        <v>2</v>
      </c>
      <c r="J473">
        <v>0</v>
      </c>
      <c r="K473">
        <v>4788.08</v>
      </c>
      <c r="L473">
        <v>4788.08</v>
      </c>
      <c r="M473" t="s">
        <v>60</v>
      </c>
      <c r="N473" s="1">
        <v>45581.473506944443</v>
      </c>
    </row>
    <row r="474" spans="1:14" x14ac:dyDescent="0.3">
      <c r="A474" t="s">
        <v>1486</v>
      </c>
      <c r="B474" t="s">
        <v>172</v>
      </c>
      <c r="C474" t="s">
        <v>1487</v>
      </c>
      <c r="D474" t="s">
        <v>125</v>
      </c>
      <c r="E474" t="s">
        <v>18</v>
      </c>
      <c r="F474" t="s">
        <v>1488</v>
      </c>
      <c r="G474" t="s">
        <v>39</v>
      </c>
      <c r="H474">
        <v>1097.44</v>
      </c>
      <c r="I474">
        <v>10</v>
      </c>
      <c r="J474">
        <v>5</v>
      </c>
      <c r="K474">
        <v>10974.4</v>
      </c>
      <c r="L474">
        <v>10425.68</v>
      </c>
      <c r="M474" t="s">
        <v>77</v>
      </c>
      <c r="N474" s="1">
        <v>45873.194074074076</v>
      </c>
    </row>
    <row r="475" spans="1:14" x14ac:dyDescent="0.3">
      <c r="A475" t="s">
        <v>1489</v>
      </c>
      <c r="B475" t="s">
        <v>181</v>
      </c>
      <c r="C475" t="s">
        <v>1490</v>
      </c>
      <c r="D475" t="s">
        <v>67</v>
      </c>
      <c r="E475" t="s">
        <v>121</v>
      </c>
      <c r="F475" t="s">
        <v>1491</v>
      </c>
      <c r="G475" t="s">
        <v>53</v>
      </c>
      <c r="H475">
        <v>1052.71</v>
      </c>
      <c r="I475">
        <v>5</v>
      </c>
      <c r="J475">
        <v>0</v>
      </c>
      <c r="K475">
        <v>5263.55</v>
      </c>
      <c r="L475">
        <v>5263.55</v>
      </c>
      <c r="M475" t="s">
        <v>77</v>
      </c>
      <c r="N475" s="1">
        <v>45488.135833333334</v>
      </c>
    </row>
    <row r="476" spans="1:14" x14ac:dyDescent="0.3">
      <c r="A476" t="s">
        <v>1492</v>
      </c>
      <c r="B476" t="s">
        <v>55</v>
      </c>
      <c r="C476" t="s">
        <v>1493</v>
      </c>
      <c r="D476" t="s">
        <v>51</v>
      </c>
      <c r="E476" t="s">
        <v>74</v>
      </c>
      <c r="F476" t="s">
        <v>1494</v>
      </c>
      <c r="G476" t="s">
        <v>76</v>
      </c>
      <c r="H476">
        <v>799.97</v>
      </c>
      <c r="I476">
        <v>20</v>
      </c>
      <c r="J476">
        <v>0</v>
      </c>
      <c r="K476">
        <v>15999.4</v>
      </c>
      <c r="L476">
        <v>15999.4</v>
      </c>
      <c r="M476" t="s">
        <v>60</v>
      </c>
      <c r="N476" s="1">
        <v>45471.214456018519</v>
      </c>
    </row>
    <row r="477" spans="1:14" x14ac:dyDescent="0.3">
      <c r="A477" t="s">
        <v>1495</v>
      </c>
      <c r="B477" t="s">
        <v>84</v>
      </c>
      <c r="C477" t="s">
        <v>1496</v>
      </c>
      <c r="D477" t="s">
        <v>110</v>
      </c>
      <c r="E477" t="s">
        <v>155</v>
      </c>
      <c r="F477" t="s">
        <v>1497</v>
      </c>
      <c r="G477" t="s">
        <v>39</v>
      </c>
      <c r="H477">
        <v>80.27</v>
      </c>
      <c r="I477">
        <v>1</v>
      </c>
      <c r="J477">
        <v>0</v>
      </c>
      <c r="K477">
        <v>80.27</v>
      </c>
      <c r="L477">
        <v>80.27</v>
      </c>
      <c r="M477" t="s">
        <v>21</v>
      </c>
      <c r="N477" s="1">
        <v>45673.446446759262</v>
      </c>
    </row>
    <row r="478" spans="1:14" x14ac:dyDescent="0.3">
      <c r="A478" t="s">
        <v>1498</v>
      </c>
      <c r="B478" t="s">
        <v>181</v>
      </c>
      <c r="C478" t="s">
        <v>1499</v>
      </c>
      <c r="D478" t="s">
        <v>63</v>
      </c>
      <c r="E478" t="s">
        <v>177</v>
      </c>
      <c r="F478" t="s">
        <v>1500</v>
      </c>
      <c r="G478" t="s">
        <v>39</v>
      </c>
      <c r="H478">
        <v>2.9</v>
      </c>
      <c r="I478">
        <v>396</v>
      </c>
      <c r="J478">
        <v>25</v>
      </c>
      <c r="K478">
        <v>1148.4000000000001</v>
      </c>
      <c r="L478">
        <v>861.3</v>
      </c>
      <c r="M478" t="s">
        <v>47</v>
      </c>
      <c r="N478" s="1">
        <v>45786.807222222225</v>
      </c>
    </row>
    <row r="479" spans="1:14" x14ac:dyDescent="0.3">
      <c r="A479" t="s">
        <v>1501</v>
      </c>
      <c r="B479" t="s">
        <v>95</v>
      </c>
      <c r="C479" t="s">
        <v>1502</v>
      </c>
      <c r="D479" t="s">
        <v>159</v>
      </c>
      <c r="E479" t="s">
        <v>74</v>
      </c>
      <c r="F479" t="s">
        <v>1503</v>
      </c>
      <c r="G479" t="s">
        <v>65</v>
      </c>
      <c r="H479">
        <v>445.02</v>
      </c>
      <c r="I479">
        <v>3</v>
      </c>
      <c r="J479">
        <v>0</v>
      </c>
      <c r="K479">
        <v>1335.06</v>
      </c>
      <c r="L479">
        <v>1335.06</v>
      </c>
      <c r="M479" t="s">
        <v>77</v>
      </c>
      <c r="N479" s="1">
        <v>45603.827037037037</v>
      </c>
    </row>
    <row r="480" spans="1:14" x14ac:dyDescent="0.3">
      <c r="A480" t="s">
        <v>1504</v>
      </c>
      <c r="B480" t="s">
        <v>95</v>
      </c>
      <c r="C480" t="s">
        <v>1505</v>
      </c>
      <c r="D480" t="s">
        <v>86</v>
      </c>
      <c r="E480" t="s">
        <v>105</v>
      </c>
      <c r="F480" t="s">
        <v>1506</v>
      </c>
      <c r="G480" t="s">
        <v>59</v>
      </c>
      <c r="H480">
        <v>519.63</v>
      </c>
      <c r="I480">
        <v>4</v>
      </c>
      <c r="J480">
        <v>3</v>
      </c>
      <c r="K480">
        <v>2078.52</v>
      </c>
      <c r="L480">
        <v>2016.16</v>
      </c>
      <c r="M480" t="s">
        <v>28</v>
      </c>
      <c r="N480" s="1">
        <v>45533.968159722222</v>
      </c>
    </row>
    <row r="481" spans="1:14" x14ac:dyDescent="0.3">
      <c r="A481" t="s">
        <v>1507</v>
      </c>
      <c r="B481" t="s">
        <v>172</v>
      </c>
      <c r="D481" t="s">
        <v>125</v>
      </c>
      <c r="E481" t="s">
        <v>133</v>
      </c>
      <c r="F481" t="s">
        <v>1508</v>
      </c>
      <c r="G481" t="s">
        <v>76</v>
      </c>
      <c r="H481">
        <v>2441.37</v>
      </c>
      <c r="I481">
        <v>4</v>
      </c>
      <c r="J481">
        <v>0</v>
      </c>
      <c r="K481">
        <v>9765.48</v>
      </c>
      <c r="L481">
        <v>9765.48</v>
      </c>
      <c r="M481" t="s">
        <v>116</v>
      </c>
      <c r="N481" s="1">
        <v>45367.883298611108</v>
      </c>
    </row>
    <row r="482" spans="1:14" x14ac:dyDescent="0.3">
      <c r="A482" t="s">
        <v>1509</v>
      </c>
      <c r="B482" t="s">
        <v>49</v>
      </c>
      <c r="C482" t="s">
        <v>1510</v>
      </c>
      <c r="D482" t="s">
        <v>36</v>
      </c>
      <c r="E482" t="s">
        <v>74</v>
      </c>
      <c r="F482" t="s">
        <v>1511</v>
      </c>
      <c r="G482" t="s">
        <v>161</v>
      </c>
      <c r="H482">
        <v>1393.23</v>
      </c>
      <c r="I482">
        <v>8</v>
      </c>
      <c r="J482">
        <v>5</v>
      </c>
      <c r="K482">
        <v>11145.84</v>
      </c>
      <c r="L482">
        <v>10588.55</v>
      </c>
      <c r="M482" t="s">
        <v>21</v>
      </c>
      <c r="N482" s="1">
        <v>45788.198645833334</v>
      </c>
    </row>
    <row r="483" spans="1:14" x14ac:dyDescent="0.3">
      <c r="A483" t="s">
        <v>1512</v>
      </c>
      <c r="B483" t="s">
        <v>15</v>
      </c>
      <c r="C483" t="s">
        <v>1513</v>
      </c>
      <c r="D483" t="s">
        <v>125</v>
      </c>
      <c r="E483" t="s">
        <v>68</v>
      </c>
      <c r="F483" t="s">
        <v>1514</v>
      </c>
      <c r="G483" t="s">
        <v>39</v>
      </c>
      <c r="H483">
        <v>2121.9</v>
      </c>
      <c r="I483">
        <v>4</v>
      </c>
      <c r="J483">
        <v>2</v>
      </c>
      <c r="K483">
        <v>8487.6</v>
      </c>
      <c r="L483">
        <v>8317.85</v>
      </c>
      <c r="M483" t="s">
        <v>28</v>
      </c>
      <c r="N483" s="1">
        <v>45436.265787037039</v>
      </c>
    </row>
    <row r="484" spans="1:14" x14ac:dyDescent="0.3">
      <c r="A484" t="s">
        <v>1515</v>
      </c>
      <c r="B484" t="s">
        <v>118</v>
      </c>
      <c r="C484" t="s">
        <v>1516</v>
      </c>
      <c r="D484" t="s">
        <v>125</v>
      </c>
      <c r="E484" t="s">
        <v>155</v>
      </c>
      <c r="F484" t="s">
        <v>1517</v>
      </c>
      <c r="G484" t="s">
        <v>107</v>
      </c>
      <c r="H484">
        <v>1073.9000000000001</v>
      </c>
      <c r="I484">
        <v>15</v>
      </c>
      <c r="J484">
        <v>0</v>
      </c>
      <c r="K484">
        <v>16108.5</v>
      </c>
      <c r="L484">
        <v>16108.5</v>
      </c>
      <c r="M484" t="s">
        <v>28</v>
      </c>
      <c r="N484" s="1">
        <v>45454.572789351849</v>
      </c>
    </row>
    <row r="485" spans="1:14" x14ac:dyDescent="0.3">
      <c r="A485" t="s">
        <v>1518</v>
      </c>
      <c r="B485" t="s">
        <v>118</v>
      </c>
      <c r="C485" t="s">
        <v>1519</v>
      </c>
      <c r="D485" t="s">
        <v>36</v>
      </c>
      <c r="E485" t="s">
        <v>68</v>
      </c>
      <c r="F485" t="s">
        <v>1520</v>
      </c>
      <c r="G485" t="s">
        <v>82</v>
      </c>
      <c r="H485">
        <v>28.23</v>
      </c>
      <c r="I485">
        <v>12</v>
      </c>
      <c r="J485">
        <v>15</v>
      </c>
      <c r="K485">
        <v>338.76</v>
      </c>
      <c r="L485">
        <v>287.95</v>
      </c>
      <c r="M485" t="s">
        <v>21</v>
      </c>
      <c r="N485" s="1">
        <v>45644.798935185187</v>
      </c>
    </row>
    <row r="486" spans="1:14" x14ac:dyDescent="0.3">
      <c r="A486" t="s">
        <v>1521</v>
      </c>
      <c r="B486" t="s">
        <v>23</v>
      </c>
      <c r="C486" t="s">
        <v>1522</v>
      </c>
      <c r="D486" t="s">
        <v>25</v>
      </c>
      <c r="E486" t="s">
        <v>18</v>
      </c>
      <c r="F486" t="s">
        <v>1523</v>
      </c>
      <c r="H486">
        <v>113.13</v>
      </c>
      <c r="I486">
        <v>6</v>
      </c>
      <c r="J486">
        <v>0</v>
      </c>
      <c r="K486">
        <v>678.78</v>
      </c>
      <c r="L486">
        <v>678.78</v>
      </c>
      <c r="M486" t="s">
        <v>116</v>
      </c>
      <c r="N486" s="1">
        <v>45696.219212962962</v>
      </c>
    </row>
    <row r="487" spans="1:14" x14ac:dyDescent="0.3">
      <c r="A487" t="s">
        <v>1524</v>
      </c>
      <c r="B487" t="s">
        <v>84</v>
      </c>
      <c r="C487" t="s">
        <v>1525</v>
      </c>
      <c r="D487" t="s">
        <v>120</v>
      </c>
      <c r="E487" t="s">
        <v>100</v>
      </c>
      <c r="F487" t="s">
        <v>1526</v>
      </c>
      <c r="G487" t="s">
        <v>46</v>
      </c>
      <c r="H487">
        <v>73.930000000000007</v>
      </c>
      <c r="I487">
        <v>25</v>
      </c>
      <c r="J487">
        <v>30</v>
      </c>
      <c r="K487">
        <v>1848.25</v>
      </c>
      <c r="L487">
        <v>1293.77</v>
      </c>
      <c r="M487" t="s">
        <v>116</v>
      </c>
      <c r="N487" s="1">
        <v>45439.127789351849</v>
      </c>
    </row>
    <row r="488" spans="1:14" x14ac:dyDescent="0.3">
      <c r="A488" t="s">
        <v>1527</v>
      </c>
      <c r="B488" t="s">
        <v>172</v>
      </c>
      <c r="C488" t="s">
        <v>1528</v>
      </c>
      <c r="D488" t="s">
        <v>110</v>
      </c>
      <c r="E488" t="s">
        <v>155</v>
      </c>
      <c r="F488" t="s">
        <v>1529</v>
      </c>
      <c r="G488" t="s">
        <v>46</v>
      </c>
      <c r="H488">
        <v>123.43</v>
      </c>
      <c r="I488">
        <v>40</v>
      </c>
      <c r="J488">
        <v>15</v>
      </c>
      <c r="K488">
        <v>4937.2</v>
      </c>
      <c r="L488">
        <v>4196.62</v>
      </c>
      <c r="M488" t="s">
        <v>21</v>
      </c>
      <c r="N488" s="1">
        <v>45485.668379629627</v>
      </c>
    </row>
    <row r="489" spans="1:14" x14ac:dyDescent="0.3">
      <c r="A489" t="s">
        <v>1530</v>
      </c>
      <c r="B489" t="s">
        <v>72</v>
      </c>
      <c r="C489" t="s">
        <v>1531</v>
      </c>
      <c r="D489" t="s">
        <v>255</v>
      </c>
      <c r="E489" t="s">
        <v>111</v>
      </c>
      <c r="F489" t="s">
        <v>1532</v>
      </c>
      <c r="G489" t="s">
        <v>107</v>
      </c>
      <c r="H489">
        <v>1413.69</v>
      </c>
      <c r="I489">
        <v>3</v>
      </c>
      <c r="J489">
        <v>8</v>
      </c>
      <c r="K489">
        <v>4241.07</v>
      </c>
      <c r="L489">
        <v>3901.78</v>
      </c>
      <c r="M489" t="s">
        <v>40</v>
      </c>
      <c r="N489" s="1">
        <v>45404.278182870374</v>
      </c>
    </row>
    <row r="490" spans="1:14" x14ac:dyDescent="0.3">
      <c r="A490" t="s">
        <v>1533</v>
      </c>
      <c r="B490" t="s">
        <v>55</v>
      </c>
      <c r="C490" t="s">
        <v>1534</v>
      </c>
      <c r="D490" t="s">
        <v>25</v>
      </c>
      <c r="E490" t="s">
        <v>68</v>
      </c>
      <c r="F490" t="s">
        <v>1535</v>
      </c>
      <c r="G490" t="s">
        <v>130</v>
      </c>
      <c r="H490">
        <v>23.98</v>
      </c>
      <c r="I490">
        <v>5</v>
      </c>
      <c r="J490">
        <v>0</v>
      </c>
      <c r="K490">
        <v>119.9</v>
      </c>
      <c r="L490">
        <v>119.9</v>
      </c>
      <c r="M490" t="s">
        <v>40</v>
      </c>
      <c r="N490" s="1">
        <v>45876.655300925922</v>
      </c>
    </row>
    <row r="491" spans="1:14" x14ac:dyDescent="0.3">
      <c r="A491" t="s">
        <v>1536</v>
      </c>
      <c r="B491" t="s">
        <v>23</v>
      </c>
      <c r="C491" t="s">
        <v>1537</v>
      </c>
      <c r="D491" t="s">
        <v>120</v>
      </c>
      <c r="F491" t="s">
        <v>1538</v>
      </c>
      <c r="G491" t="s">
        <v>135</v>
      </c>
      <c r="H491">
        <v>284.68</v>
      </c>
      <c r="I491">
        <v>60</v>
      </c>
      <c r="J491">
        <v>20</v>
      </c>
      <c r="K491">
        <v>17080.8</v>
      </c>
      <c r="L491">
        <v>13664.64</v>
      </c>
      <c r="M491" t="s">
        <v>116</v>
      </c>
      <c r="N491" s="1">
        <v>45772.356562499997</v>
      </c>
    </row>
    <row r="492" spans="1:14" x14ac:dyDescent="0.3">
      <c r="A492" t="s">
        <v>1539</v>
      </c>
      <c r="B492" t="s">
        <v>49</v>
      </c>
      <c r="C492" t="s">
        <v>1540</v>
      </c>
      <c r="D492" t="s">
        <v>255</v>
      </c>
      <c r="E492" t="s">
        <v>246</v>
      </c>
      <c r="F492" t="s">
        <v>1541</v>
      </c>
      <c r="G492" t="s">
        <v>184</v>
      </c>
      <c r="H492">
        <v>1000.34</v>
      </c>
      <c r="I492">
        <v>6</v>
      </c>
      <c r="J492">
        <v>0</v>
      </c>
      <c r="K492">
        <v>6002.04</v>
      </c>
      <c r="L492">
        <v>6002.04</v>
      </c>
      <c r="M492" t="s">
        <v>77</v>
      </c>
      <c r="N492" s="1">
        <v>45750.067673611113</v>
      </c>
    </row>
    <row r="493" spans="1:14" x14ac:dyDescent="0.3">
      <c r="A493" t="s">
        <v>1542</v>
      </c>
      <c r="B493" t="s">
        <v>15</v>
      </c>
      <c r="C493" t="s">
        <v>1543</v>
      </c>
      <c r="D493" t="s">
        <v>51</v>
      </c>
      <c r="E493" t="s">
        <v>105</v>
      </c>
      <c r="F493" t="s">
        <v>1544</v>
      </c>
      <c r="G493" t="s">
        <v>248</v>
      </c>
      <c r="H493">
        <v>333.98</v>
      </c>
      <c r="I493">
        <v>2</v>
      </c>
      <c r="J493">
        <v>0</v>
      </c>
      <c r="K493">
        <v>667.96</v>
      </c>
      <c r="L493">
        <v>667.96</v>
      </c>
      <c r="M493" t="s">
        <v>60</v>
      </c>
      <c r="N493" s="1">
        <v>45655.031273148146</v>
      </c>
    </row>
    <row r="494" spans="1:14" x14ac:dyDescent="0.3">
      <c r="A494" t="s">
        <v>1545</v>
      </c>
      <c r="B494" t="s">
        <v>49</v>
      </c>
      <c r="C494" t="s">
        <v>1546</v>
      </c>
      <c r="D494" t="s">
        <v>36</v>
      </c>
      <c r="F494" t="s">
        <v>1547</v>
      </c>
      <c r="G494" t="s">
        <v>179</v>
      </c>
      <c r="H494">
        <v>628.55999999999995</v>
      </c>
      <c r="I494">
        <v>100</v>
      </c>
      <c r="J494">
        <v>3</v>
      </c>
      <c r="K494">
        <v>62856</v>
      </c>
      <c r="L494">
        <v>60970.32</v>
      </c>
      <c r="N494" s="1">
        <v>45718.641817129632</v>
      </c>
    </row>
    <row r="495" spans="1:14" x14ac:dyDescent="0.3">
      <c r="A495" t="s">
        <v>1548</v>
      </c>
      <c r="B495" t="s">
        <v>55</v>
      </c>
      <c r="C495" t="s">
        <v>1549</v>
      </c>
      <c r="D495" t="s">
        <v>63</v>
      </c>
      <c r="E495" t="s">
        <v>121</v>
      </c>
      <c r="F495" t="s">
        <v>1550</v>
      </c>
      <c r="G495" t="s">
        <v>27</v>
      </c>
      <c r="H495">
        <v>2.19</v>
      </c>
      <c r="I495">
        <v>314</v>
      </c>
      <c r="J495">
        <v>0</v>
      </c>
      <c r="K495">
        <v>687.66</v>
      </c>
      <c r="L495">
        <v>687.66</v>
      </c>
      <c r="M495" t="s">
        <v>77</v>
      </c>
      <c r="N495" s="1">
        <v>45700.848622685182</v>
      </c>
    </row>
    <row r="496" spans="1:14" x14ac:dyDescent="0.3">
      <c r="A496" t="s">
        <v>1551</v>
      </c>
      <c r="B496" t="s">
        <v>15</v>
      </c>
      <c r="C496" t="s">
        <v>1552</v>
      </c>
      <c r="D496" t="s">
        <v>255</v>
      </c>
      <c r="E496" t="s">
        <v>177</v>
      </c>
      <c r="F496" t="s">
        <v>1553</v>
      </c>
      <c r="G496" t="s">
        <v>82</v>
      </c>
      <c r="H496">
        <v>2650.5</v>
      </c>
      <c r="I496">
        <v>12</v>
      </c>
      <c r="J496">
        <v>15</v>
      </c>
      <c r="K496">
        <v>31806</v>
      </c>
      <c r="L496">
        <v>27035.1</v>
      </c>
      <c r="M496" t="s">
        <v>21</v>
      </c>
      <c r="N496" s="1">
        <v>45363.810520833336</v>
      </c>
    </row>
    <row r="497" spans="1:14" x14ac:dyDescent="0.3">
      <c r="A497" t="s">
        <v>1554</v>
      </c>
      <c r="B497" t="s">
        <v>55</v>
      </c>
      <c r="C497" t="s">
        <v>1555</v>
      </c>
      <c r="D497" t="s">
        <v>36</v>
      </c>
      <c r="E497" t="s">
        <v>91</v>
      </c>
      <c r="F497" t="s">
        <v>1556</v>
      </c>
      <c r="G497" t="s">
        <v>209</v>
      </c>
      <c r="H497">
        <v>652.6</v>
      </c>
      <c r="I497">
        <v>4</v>
      </c>
      <c r="J497">
        <v>5</v>
      </c>
      <c r="K497">
        <v>2610.4</v>
      </c>
      <c r="L497">
        <v>2479.88</v>
      </c>
      <c r="M497" t="s">
        <v>28</v>
      </c>
      <c r="N497" s="1">
        <v>45736.271122685182</v>
      </c>
    </row>
    <row r="498" spans="1:14" x14ac:dyDescent="0.3">
      <c r="A498" t="s">
        <v>1557</v>
      </c>
      <c r="B498" t="s">
        <v>95</v>
      </c>
      <c r="C498" t="s">
        <v>1558</v>
      </c>
      <c r="D498" t="s">
        <v>110</v>
      </c>
      <c r="E498" t="s">
        <v>246</v>
      </c>
      <c r="F498" t="s">
        <v>1559</v>
      </c>
      <c r="G498" t="s">
        <v>76</v>
      </c>
      <c r="H498">
        <v>83.19</v>
      </c>
      <c r="I498">
        <v>1</v>
      </c>
      <c r="J498">
        <v>0</v>
      </c>
      <c r="K498">
        <v>83.19</v>
      </c>
      <c r="L498">
        <v>83.19</v>
      </c>
      <c r="M498" t="s">
        <v>116</v>
      </c>
      <c r="N498" s="1">
        <v>45610.452766203707</v>
      </c>
    </row>
    <row r="499" spans="1:14" x14ac:dyDescent="0.3">
      <c r="A499" t="s">
        <v>1560</v>
      </c>
      <c r="B499" t="s">
        <v>23</v>
      </c>
      <c r="C499" t="s">
        <v>1561</v>
      </c>
      <c r="D499" t="s">
        <v>120</v>
      </c>
      <c r="E499" t="s">
        <v>246</v>
      </c>
      <c r="F499" t="s">
        <v>1562</v>
      </c>
      <c r="G499" t="s">
        <v>248</v>
      </c>
      <c r="H499">
        <v>77.23</v>
      </c>
      <c r="I499">
        <v>2</v>
      </c>
      <c r="J499">
        <v>0</v>
      </c>
      <c r="K499">
        <v>154.46</v>
      </c>
      <c r="L499">
        <v>154.46</v>
      </c>
      <c r="M499" t="s">
        <v>116</v>
      </c>
      <c r="N499" s="1">
        <v>45624.067349537036</v>
      </c>
    </row>
    <row r="500" spans="1:14" x14ac:dyDescent="0.3">
      <c r="A500" t="s">
        <v>1563</v>
      </c>
      <c r="B500" t="s">
        <v>118</v>
      </c>
      <c r="C500" t="s">
        <v>1564</v>
      </c>
      <c r="E500" t="s">
        <v>155</v>
      </c>
      <c r="F500" t="s">
        <v>1565</v>
      </c>
      <c r="G500" t="s">
        <v>39</v>
      </c>
      <c r="H500">
        <v>394.89</v>
      </c>
      <c r="I500">
        <v>3</v>
      </c>
      <c r="J500">
        <v>10</v>
      </c>
      <c r="K500">
        <v>1184.67</v>
      </c>
      <c r="L500">
        <v>1066.2</v>
      </c>
      <c r="M500" t="s">
        <v>47</v>
      </c>
      <c r="N500" s="1">
        <v>45624.516817129632</v>
      </c>
    </row>
    <row r="501" spans="1:14" x14ac:dyDescent="0.3">
      <c r="A501" t="s">
        <v>1566</v>
      </c>
      <c r="B501" t="s">
        <v>118</v>
      </c>
      <c r="C501" t="s">
        <v>1567</v>
      </c>
      <c r="D501" t="s">
        <v>159</v>
      </c>
      <c r="E501" t="s">
        <v>155</v>
      </c>
      <c r="F501" t="s">
        <v>1568</v>
      </c>
      <c r="G501" t="s">
        <v>209</v>
      </c>
      <c r="H501">
        <v>218.19</v>
      </c>
      <c r="I501">
        <v>4</v>
      </c>
      <c r="J501">
        <v>0</v>
      </c>
      <c r="K501">
        <v>872.76</v>
      </c>
      <c r="L501">
        <v>872.76</v>
      </c>
      <c r="M501" t="s">
        <v>47</v>
      </c>
      <c r="N501" s="1">
        <v>45420.54351851852</v>
      </c>
    </row>
    <row r="502" spans="1:14" x14ac:dyDescent="0.3">
      <c r="A502" t="s">
        <v>1569</v>
      </c>
      <c r="B502" t="s">
        <v>30</v>
      </c>
      <c r="C502" t="s">
        <v>1570</v>
      </c>
      <c r="D502" t="s">
        <v>159</v>
      </c>
      <c r="E502" t="s">
        <v>246</v>
      </c>
      <c r="F502" t="s">
        <v>1571</v>
      </c>
      <c r="G502" t="s">
        <v>53</v>
      </c>
      <c r="H502">
        <v>219.49</v>
      </c>
      <c r="I502">
        <v>3</v>
      </c>
      <c r="J502">
        <v>0</v>
      </c>
      <c r="K502">
        <v>658.47</v>
      </c>
      <c r="L502">
        <v>658.47</v>
      </c>
      <c r="M502" t="s">
        <v>40</v>
      </c>
      <c r="N502" s="1">
        <v>45701.083333333336</v>
      </c>
    </row>
    <row r="503" spans="1:14" x14ac:dyDescent="0.3">
      <c r="A503" t="s">
        <v>1572</v>
      </c>
      <c r="B503" t="s">
        <v>181</v>
      </c>
      <c r="C503" t="s">
        <v>1573</v>
      </c>
      <c r="D503" t="s">
        <v>43</v>
      </c>
      <c r="E503" t="s">
        <v>44</v>
      </c>
      <c r="F503" t="s">
        <v>1574</v>
      </c>
      <c r="G503" t="s">
        <v>184</v>
      </c>
      <c r="H503">
        <v>991.01</v>
      </c>
      <c r="I503">
        <v>1</v>
      </c>
      <c r="J503">
        <v>3</v>
      </c>
      <c r="K503">
        <v>991.01</v>
      </c>
      <c r="L503">
        <v>961.28</v>
      </c>
      <c r="M503" t="s">
        <v>40</v>
      </c>
      <c r="N503" s="1">
        <v>45856.46435185185</v>
      </c>
    </row>
    <row r="504" spans="1:14" x14ac:dyDescent="0.3">
      <c r="A504" t="s">
        <v>1575</v>
      </c>
      <c r="B504" t="s">
        <v>95</v>
      </c>
      <c r="C504" t="s">
        <v>1576</v>
      </c>
      <c r="D504" t="s">
        <v>63</v>
      </c>
      <c r="E504" t="s">
        <v>177</v>
      </c>
      <c r="F504" t="s">
        <v>1577</v>
      </c>
      <c r="G504" t="s">
        <v>76</v>
      </c>
      <c r="H504">
        <v>5.25</v>
      </c>
      <c r="I504">
        <v>266</v>
      </c>
      <c r="J504">
        <v>25</v>
      </c>
      <c r="K504">
        <v>1396.5</v>
      </c>
      <c r="L504">
        <v>1047.3800000000001</v>
      </c>
      <c r="M504" t="s">
        <v>116</v>
      </c>
      <c r="N504" s="1">
        <v>45801.496666666666</v>
      </c>
    </row>
    <row r="505" spans="1:14" x14ac:dyDescent="0.3">
      <c r="A505" t="s">
        <v>1578</v>
      </c>
      <c r="B505" t="s">
        <v>118</v>
      </c>
      <c r="C505" t="s">
        <v>1579</v>
      </c>
      <c r="D505" t="s">
        <v>17</v>
      </c>
      <c r="E505" t="s">
        <v>121</v>
      </c>
      <c r="F505" t="s">
        <v>1580</v>
      </c>
      <c r="G505" t="s">
        <v>27</v>
      </c>
      <c r="H505">
        <v>284.57</v>
      </c>
      <c r="I505">
        <v>6</v>
      </c>
      <c r="J505">
        <v>5</v>
      </c>
      <c r="K505">
        <v>1707.42</v>
      </c>
      <c r="L505">
        <v>1622.05</v>
      </c>
      <c r="M505" t="s">
        <v>47</v>
      </c>
      <c r="N505" s="1">
        <v>45808.108935185184</v>
      </c>
    </row>
    <row r="506" spans="1:14" x14ac:dyDescent="0.3">
      <c r="A506" t="s">
        <v>1581</v>
      </c>
      <c r="B506" t="s">
        <v>118</v>
      </c>
      <c r="C506" t="s">
        <v>1582</v>
      </c>
      <c r="D506" t="s">
        <v>63</v>
      </c>
      <c r="E506" t="s">
        <v>111</v>
      </c>
      <c r="F506" t="s">
        <v>1583</v>
      </c>
      <c r="G506" t="s">
        <v>46</v>
      </c>
      <c r="H506">
        <v>4.49</v>
      </c>
      <c r="I506">
        <v>185</v>
      </c>
      <c r="J506">
        <v>0</v>
      </c>
      <c r="K506">
        <v>830.65</v>
      </c>
      <c r="L506">
        <v>830.65</v>
      </c>
      <c r="N506" s="1">
        <v>45433.974166666667</v>
      </c>
    </row>
    <row r="507" spans="1:14" x14ac:dyDescent="0.3">
      <c r="A507" t="s">
        <v>1584</v>
      </c>
      <c r="B507" t="s">
        <v>172</v>
      </c>
      <c r="C507" t="s">
        <v>1585</v>
      </c>
      <c r="D507" t="s">
        <v>125</v>
      </c>
      <c r="E507" t="s">
        <v>74</v>
      </c>
      <c r="F507" t="s">
        <v>1586</v>
      </c>
      <c r="G507" t="s">
        <v>102</v>
      </c>
      <c r="H507">
        <v>1929.82</v>
      </c>
      <c r="I507">
        <v>3</v>
      </c>
      <c r="J507">
        <v>0</v>
      </c>
      <c r="K507">
        <v>5789.46</v>
      </c>
      <c r="L507">
        <v>5789.46</v>
      </c>
      <c r="M507" t="s">
        <v>60</v>
      </c>
      <c r="N507" s="1">
        <v>45454.066365740742</v>
      </c>
    </row>
    <row r="508" spans="1:14" x14ac:dyDescent="0.3">
      <c r="A508" t="s">
        <v>1587</v>
      </c>
      <c r="B508" t="s">
        <v>181</v>
      </c>
      <c r="C508" t="s">
        <v>1588</v>
      </c>
      <c r="D508" t="s">
        <v>67</v>
      </c>
      <c r="E508" t="s">
        <v>251</v>
      </c>
      <c r="F508" t="s">
        <v>1589</v>
      </c>
      <c r="G508" t="s">
        <v>248</v>
      </c>
      <c r="H508">
        <v>1002.07</v>
      </c>
      <c r="I508">
        <v>50</v>
      </c>
      <c r="J508">
        <v>20</v>
      </c>
      <c r="K508">
        <v>50103.5</v>
      </c>
      <c r="L508">
        <v>40082.800000000003</v>
      </c>
      <c r="M508" t="s">
        <v>60</v>
      </c>
      <c r="N508" s="1">
        <v>45670.021192129629</v>
      </c>
    </row>
    <row r="509" spans="1:14" x14ac:dyDescent="0.3">
      <c r="A509" t="s">
        <v>1590</v>
      </c>
      <c r="B509" t="s">
        <v>95</v>
      </c>
      <c r="C509" t="s">
        <v>1591</v>
      </c>
      <c r="D509" t="s">
        <v>25</v>
      </c>
      <c r="E509" t="s">
        <v>133</v>
      </c>
      <c r="F509" t="s">
        <v>1592</v>
      </c>
      <c r="G509" t="s">
        <v>130</v>
      </c>
      <c r="H509">
        <v>60.15</v>
      </c>
      <c r="I509">
        <v>25</v>
      </c>
      <c r="J509">
        <v>0</v>
      </c>
      <c r="K509">
        <v>1503.75</v>
      </c>
      <c r="L509">
        <v>1503.75</v>
      </c>
      <c r="M509" t="s">
        <v>60</v>
      </c>
      <c r="N509" s="1">
        <v>45694.043321759258</v>
      </c>
    </row>
    <row r="510" spans="1:14" x14ac:dyDescent="0.3">
      <c r="A510" t="s">
        <v>1593</v>
      </c>
      <c r="B510" t="s">
        <v>23</v>
      </c>
      <c r="C510" t="s">
        <v>1594</v>
      </c>
      <c r="D510" t="s">
        <v>159</v>
      </c>
      <c r="E510" t="s">
        <v>18</v>
      </c>
      <c r="F510" t="s">
        <v>1595</v>
      </c>
      <c r="G510" t="s">
        <v>161</v>
      </c>
      <c r="H510">
        <v>288.39999999999998</v>
      </c>
      <c r="I510">
        <v>8</v>
      </c>
      <c r="J510">
        <v>10</v>
      </c>
      <c r="K510">
        <v>2307.1999999999998</v>
      </c>
      <c r="L510">
        <v>2076.48</v>
      </c>
      <c r="M510" t="s">
        <v>28</v>
      </c>
      <c r="N510" s="1">
        <v>45482.442094907405</v>
      </c>
    </row>
    <row r="511" spans="1:14" x14ac:dyDescent="0.3">
      <c r="A511" t="s">
        <v>1596</v>
      </c>
      <c r="B511" t="s">
        <v>172</v>
      </c>
      <c r="C511" t="s">
        <v>1597</v>
      </c>
      <c r="D511" t="s">
        <v>36</v>
      </c>
      <c r="E511" t="s">
        <v>246</v>
      </c>
      <c r="F511" t="s">
        <v>1598</v>
      </c>
      <c r="H511">
        <v>107.83</v>
      </c>
      <c r="I511">
        <v>4</v>
      </c>
      <c r="J511">
        <v>0</v>
      </c>
      <c r="K511">
        <v>431.32</v>
      </c>
      <c r="L511">
        <v>431.32</v>
      </c>
      <c r="M511" t="s">
        <v>116</v>
      </c>
      <c r="N511" s="1">
        <v>45772.595636574071</v>
      </c>
    </row>
    <row r="512" spans="1:14" x14ac:dyDescent="0.3">
      <c r="A512" t="s">
        <v>1599</v>
      </c>
      <c r="B512" t="s">
        <v>30</v>
      </c>
      <c r="C512" t="s">
        <v>1600</v>
      </c>
      <c r="D512" t="s">
        <v>159</v>
      </c>
      <c r="E512" t="s">
        <v>246</v>
      </c>
      <c r="F512" t="s">
        <v>1601</v>
      </c>
      <c r="G512" t="s">
        <v>53</v>
      </c>
      <c r="H512">
        <v>441.41</v>
      </c>
      <c r="I512">
        <v>25</v>
      </c>
      <c r="J512">
        <v>0</v>
      </c>
      <c r="K512">
        <v>11035.25</v>
      </c>
      <c r="L512">
        <v>11035.25</v>
      </c>
      <c r="M512" t="s">
        <v>40</v>
      </c>
      <c r="N512" s="1">
        <v>45423.084803240738</v>
      </c>
    </row>
    <row r="513" spans="1:14" x14ac:dyDescent="0.3">
      <c r="A513" t="s">
        <v>1602</v>
      </c>
      <c r="B513" t="s">
        <v>84</v>
      </c>
      <c r="C513" t="s">
        <v>1603</v>
      </c>
      <c r="D513" t="s">
        <v>80</v>
      </c>
      <c r="E513" t="s">
        <v>224</v>
      </c>
      <c r="F513" t="s">
        <v>1604</v>
      </c>
      <c r="G513" t="s">
        <v>102</v>
      </c>
      <c r="H513">
        <v>2824.14</v>
      </c>
      <c r="I513">
        <v>40</v>
      </c>
      <c r="J513">
        <v>18</v>
      </c>
      <c r="K513">
        <v>112965.6</v>
      </c>
      <c r="L513">
        <v>92631.79</v>
      </c>
      <c r="M513" t="s">
        <v>21</v>
      </c>
      <c r="N513" s="1">
        <v>45477.274212962962</v>
      </c>
    </row>
    <row r="514" spans="1:14" x14ac:dyDescent="0.3">
      <c r="A514" t="s">
        <v>1605</v>
      </c>
      <c r="B514" t="s">
        <v>118</v>
      </c>
      <c r="C514" t="s">
        <v>1606</v>
      </c>
      <c r="D514" t="s">
        <v>43</v>
      </c>
      <c r="E514" t="s">
        <v>68</v>
      </c>
      <c r="F514" t="s">
        <v>1607</v>
      </c>
      <c r="G514" t="s">
        <v>46</v>
      </c>
      <c r="H514">
        <v>1069.6099999999999</v>
      </c>
      <c r="I514">
        <v>3</v>
      </c>
      <c r="J514">
        <v>8</v>
      </c>
      <c r="K514">
        <v>3208.83</v>
      </c>
      <c r="L514">
        <v>2952.12</v>
      </c>
      <c r="M514" t="s">
        <v>60</v>
      </c>
      <c r="N514" s="1">
        <v>45649.692094907405</v>
      </c>
    </row>
    <row r="515" spans="1:14" x14ac:dyDescent="0.3">
      <c r="A515" t="s">
        <v>1608</v>
      </c>
      <c r="B515" t="s">
        <v>55</v>
      </c>
      <c r="C515" t="s">
        <v>1609</v>
      </c>
      <c r="D515" t="s">
        <v>67</v>
      </c>
      <c r="E515" t="s">
        <v>224</v>
      </c>
      <c r="F515" t="s">
        <v>1610</v>
      </c>
      <c r="G515" t="s">
        <v>39</v>
      </c>
      <c r="H515">
        <v>1115.44</v>
      </c>
      <c r="I515">
        <v>30</v>
      </c>
      <c r="J515">
        <v>0</v>
      </c>
      <c r="K515">
        <v>33463.199999999997</v>
      </c>
      <c r="L515">
        <v>33463.199999999997</v>
      </c>
      <c r="M515" t="s">
        <v>47</v>
      </c>
      <c r="N515" s="1">
        <v>45697.452662037038</v>
      </c>
    </row>
    <row r="516" spans="1:14" x14ac:dyDescent="0.3">
      <c r="A516" t="s">
        <v>1611</v>
      </c>
      <c r="B516" t="s">
        <v>95</v>
      </c>
      <c r="C516" t="s">
        <v>1612</v>
      </c>
      <c r="D516" t="s">
        <v>67</v>
      </c>
      <c r="E516" t="s">
        <v>68</v>
      </c>
      <c r="F516" t="s">
        <v>1613</v>
      </c>
      <c r="G516" t="s">
        <v>65</v>
      </c>
      <c r="H516">
        <v>968.21</v>
      </c>
      <c r="I516">
        <v>5</v>
      </c>
      <c r="J516">
        <v>0</v>
      </c>
      <c r="K516">
        <v>4841.05</v>
      </c>
      <c r="L516">
        <v>4841.05</v>
      </c>
      <c r="M516" t="s">
        <v>116</v>
      </c>
      <c r="N516" s="1">
        <v>45565.041296296295</v>
      </c>
    </row>
    <row r="517" spans="1:14" x14ac:dyDescent="0.3">
      <c r="A517" t="s">
        <v>1614</v>
      </c>
      <c r="B517" t="s">
        <v>72</v>
      </c>
      <c r="C517" t="s">
        <v>1615</v>
      </c>
      <c r="D517" t="s">
        <v>159</v>
      </c>
      <c r="E517" t="s">
        <v>155</v>
      </c>
      <c r="F517" t="s">
        <v>1616</v>
      </c>
      <c r="G517" t="s">
        <v>179</v>
      </c>
      <c r="H517">
        <v>246.26</v>
      </c>
      <c r="I517">
        <v>75</v>
      </c>
      <c r="J517">
        <v>0</v>
      </c>
      <c r="K517">
        <v>18469.5</v>
      </c>
      <c r="L517">
        <v>18469.5</v>
      </c>
      <c r="M517" t="s">
        <v>47</v>
      </c>
      <c r="N517" s="1">
        <v>45711.202847222223</v>
      </c>
    </row>
    <row r="518" spans="1:14" x14ac:dyDescent="0.3">
      <c r="A518" t="s">
        <v>1617</v>
      </c>
      <c r="B518" t="s">
        <v>55</v>
      </c>
      <c r="C518" t="s">
        <v>1618</v>
      </c>
      <c r="D518" t="s">
        <v>17</v>
      </c>
      <c r="E518" t="s">
        <v>74</v>
      </c>
      <c r="F518" t="s">
        <v>1619</v>
      </c>
      <c r="G518" t="s">
        <v>76</v>
      </c>
      <c r="H518">
        <v>746.86</v>
      </c>
      <c r="I518">
        <v>10</v>
      </c>
      <c r="J518">
        <v>0</v>
      </c>
      <c r="K518">
        <v>7468.6</v>
      </c>
      <c r="L518">
        <v>7468.6</v>
      </c>
      <c r="M518" t="s">
        <v>21</v>
      </c>
      <c r="N518" s="1">
        <v>45464.996041666665</v>
      </c>
    </row>
    <row r="519" spans="1:14" x14ac:dyDescent="0.3">
      <c r="A519" t="s">
        <v>1620</v>
      </c>
      <c r="B519" t="s">
        <v>49</v>
      </c>
      <c r="C519" t="s">
        <v>1621</v>
      </c>
      <c r="D519" t="s">
        <v>51</v>
      </c>
      <c r="E519" t="s">
        <v>91</v>
      </c>
      <c r="F519" t="s">
        <v>1622</v>
      </c>
      <c r="G519" t="s">
        <v>82</v>
      </c>
      <c r="H519">
        <v>1130.74</v>
      </c>
      <c r="I519">
        <v>12</v>
      </c>
      <c r="J519">
        <v>0</v>
      </c>
      <c r="K519">
        <v>13568.88</v>
      </c>
      <c r="L519">
        <v>13568.88</v>
      </c>
      <c r="M519" t="s">
        <v>47</v>
      </c>
      <c r="N519" s="1">
        <v>45798.250636574077</v>
      </c>
    </row>
    <row r="520" spans="1:14" x14ac:dyDescent="0.3">
      <c r="A520" t="s">
        <v>1623</v>
      </c>
      <c r="B520" t="s">
        <v>95</v>
      </c>
      <c r="C520" t="s">
        <v>1624</v>
      </c>
      <c r="D520" t="s">
        <v>67</v>
      </c>
      <c r="E520" t="s">
        <v>121</v>
      </c>
      <c r="F520" t="s">
        <v>1625</v>
      </c>
      <c r="G520" t="s">
        <v>135</v>
      </c>
      <c r="H520">
        <v>330.27</v>
      </c>
      <c r="I520">
        <v>8</v>
      </c>
      <c r="J520">
        <v>0</v>
      </c>
      <c r="K520">
        <v>2642.16</v>
      </c>
      <c r="L520">
        <v>2642.16</v>
      </c>
      <c r="M520" t="s">
        <v>47</v>
      </c>
      <c r="N520" s="1">
        <v>45471.888344907406</v>
      </c>
    </row>
    <row r="521" spans="1:14" x14ac:dyDescent="0.3">
      <c r="A521" t="s">
        <v>1626</v>
      </c>
      <c r="B521" t="s">
        <v>84</v>
      </c>
      <c r="D521" t="s">
        <v>43</v>
      </c>
      <c r="E521" t="s">
        <v>100</v>
      </c>
      <c r="F521" t="s">
        <v>1627</v>
      </c>
      <c r="G521" t="s">
        <v>39</v>
      </c>
      <c r="H521">
        <v>933.08</v>
      </c>
      <c r="I521">
        <v>4</v>
      </c>
      <c r="J521">
        <v>0</v>
      </c>
      <c r="K521">
        <v>3732.32</v>
      </c>
      <c r="L521">
        <v>3732.32</v>
      </c>
      <c r="M521" t="s">
        <v>60</v>
      </c>
      <c r="N521" s="1">
        <v>45498.507152777776</v>
      </c>
    </row>
    <row r="522" spans="1:14" x14ac:dyDescent="0.3">
      <c r="A522" t="s">
        <v>1628</v>
      </c>
      <c r="B522" t="s">
        <v>95</v>
      </c>
      <c r="C522" t="s">
        <v>1629</v>
      </c>
      <c r="D522" t="s">
        <v>125</v>
      </c>
      <c r="E522" t="s">
        <v>251</v>
      </c>
      <c r="F522" t="s">
        <v>1630</v>
      </c>
      <c r="G522" t="s">
        <v>130</v>
      </c>
      <c r="H522">
        <v>557.66</v>
      </c>
      <c r="I522">
        <v>20</v>
      </c>
      <c r="J522">
        <v>0</v>
      </c>
      <c r="K522">
        <v>11153.2</v>
      </c>
      <c r="L522">
        <v>11153.2</v>
      </c>
      <c r="M522" t="s">
        <v>47</v>
      </c>
      <c r="N522" s="1">
        <v>45626.497476851851</v>
      </c>
    </row>
    <row r="523" spans="1:14" x14ac:dyDescent="0.3">
      <c r="A523" t="s">
        <v>1631</v>
      </c>
      <c r="B523" t="s">
        <v>72</v>
      </c>
      <c r="C523" t="s">
        <v>1632</v>
      </c>
      <c r="D523" t="s">
        <v>17</v>
      </c>
      <c r="E523" t="s">
        <v>57</v>
      </c>
      <c r="F523" t="s">
        <v>1633</v>
      </c>
      <c r="G523" t="s">
        <v>130</v>
      </c>
      <c r="H523">
        <v>784.58</v>
      </c>
      <c r="I523">
        <v>1</v>
      </c>
      <c r="J523">
        <v>0</v>
      </c>
      <c r="K523">
        <v>784.58</v>
      </c>
      <c r="L523">
        <v>784.58</v>
      </c>
      <c r="M523" t="s">
        <v>40</v>
      </c>
      <c r="N523" s="1">
        <v>45453.587118055555</v>
      </c>
    </row>
    <row r="524" spans="1:14" x14ac:dyDescent="0.3">
      <c r="A524" t="s">
        <v>1634</v>
      </c>
      <c r="B524" t="s">
        <v>172</v>
      </c>
      <c r="C524" t="s">
        <v>1635</v>
      </c>
      <c r="D524" t="s">
        <v>25</v>
      </c>
      <c r="E524" t="s">
        <v>74</v>
      </c>
      <c r="F524" t="s">
        <v>1636</v>
      </c>
      <c r="G524" t="s">
        <v>107</v>
      </c>
      <c r="H524">
        <v>66.8</v>
      </c>
      <c r="I524">
        <v>15</v>
      </c>
      <c r="J524">
        <v>10</v>
      </c>
      <c r="K524">
        <v>1002</v>
      </c>
      <c r="L524">
        <v>901.8</v>
      </c>
      <c r="M524" t="s">
        <v>47</v>
      </c>
      <c r="N524" s="1">
        <v>45826.061053240737</v>
      </c>
    </row>
    <row r="525" spans="1:14" x14ac:dyDescent="0.3">
      <c r="A525" t="s">
        <v>1637</v>
      </c>
      <c r="B525" t="s">
        <v>55</v>
      </c>
      <c r="C525" t="s">
        <v>1638</v>
      </c>
      <c r="D525" t="s">
        <v>80</v>
      </c>
      <c r="E525" t="s">
        <v>37</v>
      </c>
      <c r="F525" t="s">
        <v>1639</v>
      </c>
      <c r="G525" t="s">
        <v>248</v>
      </c>
      <c r="H525">
        <v>1615.88</v>
      </c>
      <c r="I525">
        <v>15</v>
      </c>
      <c r="J525">
        <v>15</v>
      </c>
      <c r="K525">
        <v>24238.2</v>
      </c>
      <c r="L525">
        <v>20602.47</v>
      </c>
      <c r="M525" t="s">
        <v>60</v>
      </c>
      <c r="N525" s="1">
        <v>45668.42564814815</v>
      </c>
    </row>
    <row r="526" spans="1:14" x14ac:dyDescent="0.3">
      <c r="A526" t="s">
        <v>1640</v>
      </c>
      <c r="B526" t="s">
        <v>84</v>
      </c>
      <c r="C526" t="s">
        <v>1641</v>
      </c>
      <c r="D526" t="s">
        <v>125</v>
      </c>
      <c r="E526" t="s">
        <v>121</v>
      </c>
      <c r="F526" t="s">
        <v>1642</v>
      </c>
      <c r="G526" t="s">
        <v>70</v>
      </c>
      <c r="H526">
        <v>1246.33</v>
      </c>
      <c r="I526">
        <v>1</v>
      </c>
      <c r="J526">
        <v>2</v>
      </c>
      <c r="K526">
        <v>1246.33</v>
      </c>
      <c r="L526">
        <v>1221.4000000000001</v>
      </c>
      <c r="M526" t="s">
        <v>116</v>
      </c>
      <c r="N526" s="1">
        <v>45613.245162037034</v>
      </c>
    </row>
    <row r="527" spans="1:14" x14ac:dyDescent="0.3">
      <c r="A527" t="s">
        <v>1643</v>
      </c>
      <c r="B527" t="s">
        <v>72</v>
      </c>
      <c r="C527" t="s">
        <v>1644</v>
      </c>
      <c r="D527" t="s">
        <v>25</v>
      </c>
      <c r="E527" t="s">
        <v>37</v>
      </c>
      <c r="F527" t="s">
        <v>1645</v>
      </c>
      <c r="G527" t="s">
        <v>93</v>
      </c>
      <c r="H527">
        <v>5.05</v>
      </c>
      <c r="I527">
        <v>8</v>
      </c>
      <c r="J527">
        <v>0</v>
      </c>
      <c r="K527">
        <v>40.4</v>
      </c>
      <c r="L527">
        <v>40.4</v>
      </c>
      <c r="M527" t="s">
        <v>47</v>
      </c>
      <c r="N527" s="1">
        <v>45660.719467592593</v>
      </c>
    </row>
    <row r="528" spans="1:14" x14ac:dyDescent="0.3">
      <c r="A528" t="s">
        <v>1646</v>
      </c>
      <c r="B528" t="s">
        <v>55</v>
      </c>
      <c r="C528" t="s">
        <v>1647</v>
      </c>
      <c r="D528" t="s">
        <v>255</v>
      </c>
      <c r="E528" t="s">
        <v>18</v>
      </c>
      <c r="F528" t="s">
        <v>1648</v>
      </c>
      <c r="G528" t="s">
        <v>465</v>
      </c>
      <c r="H528">
        <v>735.33</v>
      </c>
      <c r="I528">
        <v>100</v>
      </c>
      <c r="J528">
        <v>0</v>
      </c>
      <c r="K528">
        <v>73533</v>
      </c>
      <c r="L528">
        <v>73533</v>
      </c>
      <c r="M528" t="s">
        <v>60</v>
      </c>
      <c r="N528" s="1">
        <v>45790.219317129631</v>
      </c>
    </row>
    <row r="529" spans="1:14" x14ac:dyDescent="0.3">
      <c r="A529" t="s">
        <v>1649</v>
      </c>
      <c r="B529" t="s">
        <v>49</v>
      </c>
      <c r="C529" t="s">
        <v>1650</v>
      </c>
      <c r="D529" t="s">
        <v>17</v>
      </c>
      <c r="E529" t="s">
        <v>32</v>
      </c>
      <c r="F529" t="s">
        <v>1651</v>
      </c>
      <c r="G529" t="s">
        <v>465</v>
      </c>
      <c r="H529">
        <v>574.9</v>
      </c>
      <c r="I529">
        <v>2</v>
      </c>
      <c r="J529">
        <v>0</v>
      </c>
      <c r="K529">
        <v>1149.8</v>
      </c>
      <c r="L529">
        <v>1149.8</v>
      </c>
      <c r="M529" t="s">
        <v>47</v>
      </c>
      <c r="N529" s="1">
        <v>45768.529594907406</v>
      </c>
    </row>
    <row r="530" spans="1:14" x14ac:dyDescent="0.3">
      <c r="A530" t="s">
        <v>1652</v>
      </c>
      <c r="B530" t="s">
        <v>172</v>
      </c>
      <c r="C530" t="s">
        <v>1653</v>
      </c>
      <c r="D530" t="s">
        <v>36</v>
      </c>
      <c r="E530" t="s">
        <v>251</v>
      </c>
      <c r="F530" t="s">
        <v>1654</v>
      </c>
      <c r="G530" t="s">
        <v>248</v>
      </c>
      <c r="H530">
        <v>1061.1400000000001</v>
      </c>
      <c r="I530">
        <v>5</v>
      </c>
      <c r="J530">
        <v>0</v>
      </c>
      <c r="K530">
        <v>5305.7</v>
      </c>
      <c r="L530">
        <v>5305.7</v>
      </c>
      <c r="M530" t="s">
        <v>60</v>
      </c>
      <c r="N530" s="1">
        <v>45525.680428240739</v>
      </c>
    </row>
    <row r="531" spans="1:14" x14ac:dyDescent="0.3">
      <c r="A531" t="s">
        <v>1655</v>
      </c>
      <c r="B531" t="s">
        <v>15</v>
      </c>
      <c r="C531" t="s">
        <v>1656</v>
      </c>
      <c r="D531" t="s">
        <v>110</v>
      </c>
      <c r="E531" t="s">
        <v>111</v>
      </c>
      <c r="F531" t="s">
        <v>1657</v>
      </c>
      <c r="G531" t="s">
        <v>107</v>
      </c>
      <c r="H531">
        <v>156.71</v>
      </c>
      <c r="I531">
        <v>4</v>
      </c>
      <c r="J531">
        <v>0</v>
      </c>
      <c r="K531">
        <v>626.84</v>
      </c>
      <c r="L531">
        <v>626.84</v>
      </c>
      <c r="M531" t="s">
        <v>60</v>
      </c>
      <c r="N531" s="1">
        <v>45586.01798611111</v>
      </c>
    </row>
    <row r="532" spans="1:14" x14ac:dyDescent="0.3">
      <c r="A532" t="s">
        <v>1658</v>
      </c>
      <c r="B532" t="s">
        <v>172</v>
      </c>
      <c r="C532" t="s">
        <v>1659</v>
      </c>
      <c r="D532" t="s">
        <v>80</v>
      </c>
      <c r="E532" t="s">
        <v>224</v>
      </c>
      <c r="F532" t="s">
        <v>1660</v>
      </c>
      <c r="G532" t="s">
        <v>93</v>
      </c>
      <c r="H532">
        <v>1775.42</v>
      </c>
      <c r="I532">
        <v>3</v>
      </c>
      <c r="J532">
        <v>0</v>
      </c>
      <c r="K532">
        <v>5326.26</v>
      </c>
      <c r="L532">
        <v>5326.26</v>
      </c>
      <c r="M532" t="s">
        <v>116</v>
      </c>
      <c r="N532" s="1">
        <v>45593.825416666667</v>
      </c>
    </row>
    <row r="533" spans="1:14" x14ac:dyDescent="0.3">
      <c r="A533" t="s">
        <v>1661</v>
      </c>
      <c r="B533" t="s">
        <v>172</v>
      </c>
      <c r="C533" t="s">
        <v>1662</v>
      </c>
      <c r="D533" t="s">
        <v>125</v>
      </c>
      <c r="E533" t="s">
        <v>177</v>
      </c>
      <c r="F533" t="s">
        <v>1663</v>
      </c>
      <c r="G533" t="s">
        <v>82</v>
      </c>
      <c r="H533">
        <v>2471.7199999999998</v>
      </c>
      <c r="I533">
        <v>8</v>
      </c>
      <c r="J533">
        <v>0</v>
      </c>
      <c r="K533">
        <v>19773.759999999998</v>
      </c>
      <c r="L533">
        <v>19773.759999999998</v>
      </c>
      <c r="M533" t="s">
        <v>116</v>
      </c>
      <c r="N533" s="1">
        <v>45379.731724537036</v>
      </c>
    </row>
    <row r="534" spans="1:14" x14ac:dyDescent="0.3">
      <c r="A534" t="s">
        <v>1664</v>
      </c>
      <c r="B534" t="s">
        <v>72</v>
      </c>
      <c r="C534" t="s">
        <v>1665</v>
      </c>
      <c r="D534" t="s">
        <v>63</v>
      </c>
      <c r="E534" t="s">
        <v>133</v>
      </c>
      <c r="F534" t="s">
        <v>1666</v>
      </c>
      <c r="G534" t="s">
        <v>135</v>
      </c>
      <c r="H534">
        <v>5.91</v>
      </c>
      <c r="I534">
        <v>244</v>
      </c>
      <c r="J534">
        <v>20</v>
      </c>
      <c r="K534">
        <v>1442.04</v>
      </c>
      <c r="L534">
        <v>1153.6300000000001</v>
      </c>
      <c r="M534" t="s">
        <v>21</v>
      </c>
      <c r="N534" s="1">
        <v>45477.420324074075</v>
      </c>
    </row>
    <row r="535" spans="1:14" x14ac:dyDescent="0.3">
      <c r="A535" t="s">
        <v>1667</v>
      </c>
      <c r="B535" t="s">
        <v>84</v>
      </c>
      <c r="C535" t="s">
        <v>1668</v>
      </c>
      <c r="D535" t="s">
        <v>51</v>
      </c>
      <c r="E535" t="s">
        <v>91</v>
      </c>
      <c r="F535" t="s">
        <v>1669</v>
      </c>
      <c r="G535" t="s">
        <v>107</v>
      </c>
      <c r="H535">
        <v>1080.29</v>
      </c>
      <c r="I535">
        <v>25</v>
      </c>
      <c r="J535">
        <v>5</v>
      </c>
      <c r="K535">
        <v>27007.25</v>
      </c>
      <c r="L535">
        <v>25656.89</v>
      </c>
      <c r="M535" t="s">
        <v>40</v>
      </c>
      <c r="N535" s="1">
        <v>45608.488877314812</v>
      </c>
    </row>
    <row r="536" spans="1:14" x14ac:dyDescent="0.3">
      <c r="A536" t="s">
        <v>1670</v>
      </c>
      <c r="B536" t="s">
        <v>172</v>
      </c>
      <c r="C536" t="s">
        <v>1671</v>
      </c>
      <c r="D536" t="s">
        <v>125</v>
      </c>
      <c r="E536" t="s">
        <v>251</v>
      </c>
      <c r="F536" t="s">
        <v>1672</v>
      </c>
      <c r="G536" t="s">
        <v>184</v>
      </c>
      <c r="H536">
        <v>372.16</v>
      </c>
      <c r="I536">
        <v>1</v>
      </c>
      <c r="J536">
        <v>2</v>
      </c>
      <c r="K536">
        <v>372.16</v>
      </c>
      <c r="L536">
        <v>364.72</v>
      </c>
      <c r="M536" t="s">
        <v>60</v>
      </c>
      <c r="N536" s="1">
        <v>45573.294571759259</v>
      </c>
    </row>
    <row r="537" spans="1:14" x14ac:dyDescent="0.3">
      <c r="A537" t="s">
        <v>1673</v>
      </c>
      <c r="B537" t="s">
        <v>172</v>
      </c>
      <c r="C537" t="s">
        <v>1674</v>
      </c>
      <c r="D537" t="s">
        <v>43</v>
      </c>
      <c r="E537" t="s">
        <v>251</v>
      </c>
      <c r="F537" t="s">
        <v>1675</v>
      </c>
      <c r="G537" t="s">
        <v>20</v>
      </c>
      <c r="H537">
        <v>1000.43</v>
      </c>
      <c r="I537">
        <v>8</v>
      </c>
      <c r="J537">
        <v>0</v>
      </c>
      <c r="K537">
        <v>8003.44</v>
      </c>
      <c r="L537">
        <v>8003.44</v>
      </c>
      <c r="M537" t="s">
        <v>28</v>
      </c>
      <c r="N537" s="1">
        <v>45366.442164351851</v>
      </c>
    </row>
    <row r="538" spans="1:14" x14ac:dyDescent="0.3">
      <c r="A538" t="s">
        <v>1676</v>
      </c>
      <c r="B538" t="s">
        <v>95</v>
      </c>
      <c r="C538" t="s">
        <v>1677</v>
      </c>
      <c r="D538" t="s">
        <v>110</v>
      </c>
      <c r="E538" t="s">
        <v>121</v>
      </c>
      <c r="F538" t="s">
        <v>1678</v>
      </c>
      <c r="G538" t="s">
        <v>135</v>
      </c>
      <c r="H538">
        <v>278.02999999999997</v>
      </c>
      <c r="I538">
        <v>4</v>
      </c>
      <c r="J538">
        <v>5</v>
      </c>
      <c r="K538">
        <v>1112.1199999999999</v>
      </c>
      <c r="L538">
        <v>1056.51</v>
      </c>
      <c r="M538" t="s">
        <v>28</v>
      </c>
      <c r="N538" s="1">
        <v>45497.381481481483</v>
      </c>
    </row>
    <row r="539" spans="1:14" x14ac:dyDescent="0.3">
      <c r="A539" t="s">
        <v>1679</v>
      </c>
      <c r="B539" t="s">
        <v>49</v>
      </c>
      <c r="C539" t="s">
        <v>1680</v>
      </c>
      <c r="D539" t="s">
        <v>86</v>
      </c>
      <c r="E539" t="s">
        <v>277</v>
      </c>
      <c r="F539" t="s">
        <v>1681</v>
      </c>
      <c r="G539" t="s">
        <v>70</v>
      </c>
      <c r="H539">
        <v>96.67</v>
      </c>
      <c r="I539">
        <v>15</v>
      </c>
      <c r="J539">
        <v>0</v>
      </c>
      <c r="K539">
        <v>1450.05</v>
      </c>
      <c r="L539">
        <v>1450.05</v>
      </c>
      <c r="M539" t="s">
        <v>40</v>
      </c>
      <c r="N539" s="1">
        <v>45865.337395833332</v>
      </c>
    </row>
    <row r="540" spans="1:14" x14ac:dyDescent="0.3">
      <c r="A540" t="s">
        <v>1682</v>
      </c>
      <c r="B540" t="s">
        <v>95</v>
      </c>
      <c r="C540" t="s">
        <v>1683</v>
      </c>
      <c r="D540" t="s">
        <v>120</v>
      </c>
      <c r="E540" t="s">
        <v>277</v>
      </c>
      <c r="F540" t="s">
        <v>1684</v>
      </c>
      <c r="H540">
        <v>471.09</v>
      </c>
      <c r="I540">
        <v>50</v>
      </c>
      <c r="J540">
        <v>18</v>
      </c>
      <c r="K540">
        <v>23554.5</v>
      </c>
      <c r="L540">
        <v>19314.689999999999</v>
      </c>
      <c r="M540" t="s">
        <v>21</v>
      </c>
      <c r="N540" s="1">
        <v>45435.886076388888</v>
      </c>
    </row>
    <row r="541" spans="1:14" x14ac:dyDescent="0.3">
      <c r="A541" t="s">
        <v>1685</v>
      </c>
      <c r="B541" t="s">
        <v>72</v>
      </c>
      <c r="C541" t="s">
        <v>1686</v>
      </c>
      <c r="D541" t="s">
        <v>255</v>
      </c>
      <c r="E541" t="s">
        <v>155</v>
      </c>
      <c r="F541" t="s">
        <v>1687</v>
      </c>
      <c r="G541" t="s">
        <v>39</v>
      </c>
      <c r="H541">
        <v>861.48</v>
      </c>
      <c r="I541">
        <v>8</v>
      </c>
      <c r="J541">
        <v>0</v>
      </c>
      <c r="K541">
        <v>6891.84</v>
      </c>
      <c r="L541">
        <v>6891.84</v>
      </c>
      <c r="M541" t="s">
        <v>77</v>
      </c>
      <c r="N541" s="1">
        <v>45828.48505787037</v>
      </c>
    </row>
    <row r="542" spans="1:14" x14ac:dyDescent="0.3">
      <c r="A542" t="s">
        <v>1688</v>
      </c>
      <c r="B542" t="s">
        <v>172</v>
      </c>
      <c r="C542" t="s">
        <v>1689</v>
      </c>
      <c r="D542" t="s">
        <v>17</v>
      </c>
      <c r="E542" t="s">
        <v>44</v>
      </c>
      <c r="F542" t="s">
        <v>1690</v>
      </c>
      <c r="G542" t="s">
        <v>20</v>
      </c>
      <c r="H542">
        <v>128.08000000000001</v>
      </c>
      <c r="I542">
        <v>4</v>
      </c>
      <c r="J542">
        <v>5</v>
      </c>
      <c r="K542">
        <v>512.32000000000005</v>
      </c>
      <c r="L542">
        <v>486.7</v>
      </c>
      <c r="M542" t="s">
        <v>60</v>
      </c>
      <c r="N542" s="1">
        <v>45673.728900462964</v>
      </c>
    </row>
    <row r="543" spans="1:14" x14ac:dyDescent="0.3">
      <c r="A543" t="s">
        <v>1691</v>
      </c>
      <c r="B543" t="s">
        <v>95</v>
      </c>
      <c r="C543" t="s">
        <v>1692</v>
      </c>
      <c r="D543" t="s">
        <v>159</v>
      </c>
      <c r="E543" t="s">
        <v>91</v>
      </c>
      <c r="F543" t="s">
        <v>1693</v>
      </c>
      <c r="G543" t="s">
        <v>184</v>
      </c>
      <c r="H543">
        <v>163.69999999999999</v>
      </c>
      <c r="I543">
        <v>3</v>
      </c>
      <c r="J543">
        <v>10</v>
      </c>
      <c r="K543">
        <v>491.1</v>
      </c>
      <c r="L543">
        <v>441.99</v>
      </c>
      <c r="M543" t="s">
        <v>47</v>
      </c>
      <c r="N543" s="1">
        <v>45501.790729166663</v>
      </c>
    </row>
    <row r="544" spans="1:14" x14ac:dyDescent="0.3">
      <c r="A544" t="s">
        <v>1694</v>
      </c>
      <c r="B544" t="s">
        <v>30</v>
      </c>
      <c r="C544" t="s">
        <v>1695</v>
      </c>
      <c r="D544" t="s">
        <v>86</v>
      </c>
      <c r="E544" t="s">
        <v>100</v>
      </c>
      <c r="F544" t="s">
        <v>1696</v>
      </c>
      <c r="G544" t="s">
        <v>39</v>
      </c>
      <c r="H544">
        <v>328.65</v>
      </c>
      <c r="I544">
        <v>2</v>
      </c>
      <c r="J544">
        <v>0</v>
      </c>
      <c r="K544">
        <v>657.3</v>
      </c>
      <c r="L544">
        <v>657.3</v>
      </c>
      <c r="N544" s="1">
        <v>45354.281585648147</v>
      </c>
    </row>
    <row r="545" spans="1:14" x14ac:dyDescent="0.3">
      <c r="A545" t="s">
        <v>1697</v>
      </c>
      <c r="B545" t="s">
        <v>118</v>
      </c>
      <c r="C545" t="s">
        <v>1698</v>
      </c>
      <c r="D545" t="s">
        <v>110</v>
      </c>
      <c r="E545" t="s">
        <v>246</v>
      </c>
      <c r="F545" t="s">
        <v>1699</v>
      </c>
      <c r="G545" t="s">
        <v>135</v>
      </c>
      <c r="H545">
        <v>228.48</v>
      </c>
      <c r="I545">
        <v>8</v>
      </c>
      <c r="J545">
        <v>12</v>
      </c>
      <c r="K545">
        <v>1827.84</v>
      </c>
      <c r="L545">
        <v>1608.5</v>
      </c>
      <c r="M545" t="s">
        <v>21</v>
      </c>
      <c r="N545" s="1">
        <v>45535.838321759256</v>
      </c>
    </row>
    <row r="546" spans="1:14" x14ac:dyDescent="0.3">
      <c r="A546" t="s">
        <v>1700</v>
      </c>
      <c r="B546" t="s">
        <v>172</v>
      </c>
      <c r="C546" t="s">
        <v>1701</v>
      </c>
      <c r="D546" t="s">
        <v>159</v>
      </c>
      <c r="E546" t="s">
        <v>251</v>
      </c>
      <c r="F546" t="s">
        <v>1702</v>
      </c>
      <c r="G546" t="s">
        <v>76</v>
      </c>
      <c r="H546">
        <v>57.58</v>
      </c>
      <c r="I546">
        <v>50</v>
      </c>
      <c r="J546">
        <v>0</v>
      </c>
      <c r="K546">
        <v>2879</v>
      </c>
      <c r="L546">
        <v>2879</v>
      </c>
      <c r="M546" t="s">
        <v>60</v>
      </c>
      <c r="N546" s="1">
        <v>45866.719907407409</v>
      </c>
    </row>
    <row r="547" spans="1:14" x14ac:dyDescent="0.3">
      <c r="A547" t="s">
        <v>1703</v>
      </c>
      <c r="B547" t="s">
        <v>15</v>
      </c>
      <c r="C547" t="s">
        <v>1704</v>
      </c>
      <c r="D547" t="s">
        <v>43</v>
      </c>
      <c r="E547" t="s">
        <v>105</v>
      </c>
      <c r="F547" t="s">
        <v>1705</v>
      </c>
      <c r="G547" t="s">
        <v>82</v>
      </c>
      <c r="H547">
        <v>1491.37</v>
      </c>
      <c r="I547">
        <v>20</v>
      </c>
      <c r="J547">
        <v>0</v>
      </c>
      <c r="K547">
        <v>29827.4</v>
      </c>
      <c r="L547">
        <v>29827.4</v>
      </c>
      <c r="M547" t="s">
        <v>77</v>
      </c>
      <c r="N547" s="1">
        <v>45590.075706018521</v>
      </c>
    </row>
    <row r="548" spans="1:14" x14ac:dyDescent="0.3">
      <c r="A548" t="s">
        <v>1706</v>
      </c>
      <c r="B548" t="s">
        <v>84</v>
      </c>
      <c r="C548" t="s">
        <v>1707</v>
      </c>
      <c r="D548" t="s">
        <v>51</v>
      </c>
      <c r="F548" t="s">
        <v>1708</v>
      </c>
      <c r="G548" t="s">
        <v>209</v>
      </c>
      <c r="H548">
        <v>1120.24</v>
      </c>
      <c r="I548">
        <v>12</v>
      </c>
      <c r="J548">
        <v>13</v>
      </c>
      <c r="K548">
        <v>13442.88</v>
      </c>
      <c r="L548">
        <v>11695.31</v>
      </c>
      <c r="M548" t="s">
        <v>28</v>
      </c>
      <c r="N548" s="1">
        <v>45674.839131944442</v>
      </c>
    </row>
    <row r="549" spans="1:14" x14ac:dyDescent="0.3">
      <c r="A549" t="s">
        <v>1709</v>
      </c>
      <c r="C549" t="s">
        <v>1710</v>
      </c>
      <c r="D549" t="s">
        <v>120</v>
      </c>
      <c r="E549" t="s">
        <v>251</v>
      </c>
      <c r="F549" t="s">
        <v>1711</v>
      </c>
      <c r="G549" t="s">
        <v>184</v>
      </c>
      <c r="H549">
        <v>454.79</v>
      </c>
      <c r="I549">
        <v>6</v>
      </c>
      <c r="J549">
        <v>5</v>
      </c>
      <c r="K549">
        <v>2728.74</v>
      </c>
      <c r="L549">
        <v>2592.3000000000002</v>
      </c>
      <c r="M549" t="s">
        <v>28</v>
      </c>
      <c r="N549" s="1">
        <v>45432.098067129627</v>
      </c>
    </row>
    <row r="550" spans="1:14" x14ac:dyDescent="0.3">
      <c r="A550" t="s">
        <v>1712</v>
      </c>
      <c r="B550" t="s">
        <v>23</v>
      </c>
      <c r="C550" t="s">
        <v>1713</v>
      </c>
      <c r="D550" t="s">
        <v>255</v>
      </c>
      <c r="E550" t="s">
        <v>100</v>
      </c>
      <c r="F550" t="s">
        <v>1714</v>
      </c>
      <c r="G550" t="s">
        <v>184</v>
      </c>
      <c r="H550">
        <v>905.67</v>
      </c>
      <c r="I550">
        <v>10</v>
      </c>
      <c r="J550">
        <v>10</v>
      </c>
      <c r="K550">
        <v>9056.7000000000007</v>
      </c>
      <c r="L550">
        <v>8151.03</v>
      </c>
      <c r="M550" t="s">
        <v>47</v>
      </c>
      <c r="N550" s="1">
        <v>45697.077974537038</v>
      </c>
    </row>
    <row r="551" spans="1:14" x14ac:dyDescent="0.3">
      <c r="A551" t="s">
        <v>1715</v>
      </c>
      <c r="B551" t="s">
        <v>172</v>
      </c>
      <c r="C551" t="s">
        <v>1716</v>
      </c>
      <c r="D551" t="s">
        <v>80</v>
      </c>
      <c r="E551" t="s">
        <v>133</v>
      </c>
      <c r="F551" t="s">
        <v>1717</v>
      </c>
      <c r="G551" t="s">
        <v>107</v>
      </c>
      <c r="H551">
        <v>2285.87</v>
      </c>
      <c r="I551">
        <v>12</v>
      </c>
      <c r="J551">
        <v>15</v>
      </c>
      <c r="K551">
        <v>27430.44</v>
      </c>
      <c r="L551">
        <v>23315.87</v>
      </c>
      <c r="M551" t="s">
        <v>28</v>
      </c>
      <c r="N551" s="1">
        <v>45458.502743055556</v>
      </c>
    </row>
    <row r="552" spans="1:14" x14ac:dyDescent="0.3">
      <c r="A552" t="s">
        <v>1718</v>
      </c>
      <c r="B552" t="s">
        <v>172</v>
      </c>
      <c r="C552" t="s">
        <v>1719</v>
      </c>
      <c r="D552" t="s">
        <v>110</v>
      </c>
      <c r="E552" t="s">
        <v>133</v>
      </c>
      <c r="F552" t="s">
        <v>1720</v>
      </c>
      <c r="G552" t="s">
        <v>70</v>
      </c>
      <c r="H552">
        <v>300.16000000000003</v>
      </c>
      <c r="I552">
        <v>25</v>
      </c>
      <c r="J552">
        <v>10</v>
      </c>
      <c r="K552">
        <v>7504</v>
      </c>
      <c r="L552">
        <v>6753.6</v>
      </c>
      <c r="M552" t="s">
        <v>21</v>
      </c>
      <c r="N552" s="1">
        <v>45549.811840277776</v>
      </c>
    </row>
    <row r="553" spans="1:14" x14ac:dyDescent="0.3">
      <c r="A553" t="s">
        <v>1721</v>
      </c>
      <c r="B553" t="s">
        <v>15</v>
      </c>
      <c r="C553" t="s">
        <v>1722</v>
      </c>
      <c r="D553" t="s">
        <v>80</v>
      </c>
      <c r="E553" t="s">
        <v>251</v>
      </c>
      <c r="F553" t="s">
        <v>1723</v>
      </c>
      <c r="G553" t="s">
        <v>65</v>
      </c>
      <c r="H553">
        <v>4241.13</v>
      </c>
      <c r="I553">
        <v>4</v>
      </c>
      <c r="J553">
        <v>0</v>
      </c>
      <c r="K553">
        <v>16964.52</v>
      </c>
      <c r="L553">
        <v>16964.52</v>
      </c>
      <c r="M553" t="s">
        <v>116</v>
      </c>
      <c r="N553" s="1">
        <v>45538.225671296299</v>
      </c>
    </row>
    <row r="554" spans="1:14" x14ac:dyDescent="0.3">
      <c r="A554" t="s">
        <v>1724</v>
      </c>
      <c r="B554" t="s">
        <v>23</v>
      </c>
      <c r="C554" t="s">
        <v>1725</v>
      </c>
      <c r="D554" t="s">
        <v>25</v>
      </c>
      <c r="E554" t="s">
        <v>277</v>
      </c>
      <c r="F554" t="s">
        <v>1726</v>
      </c>
      <c r="G554" t="s">
        <v>20</v>
      </c>
      <c r="H554">
        <v>85.27</v>
      </c>
      <c r="I554">
        <v>1</v>
      </c>
      <c r="J554">
        <v>2</v>
      </c>
      <c r="K554">
        <v>85.27</v>
      </c>
      <c r="L554">
        <v>83.56</v>
      </c>
      <c r="M554" t="s">
        <v>40</v>
      </c>
      <c r="N554" s="1">
        <v>45348.546111111114</v>
      </c>
    </row>
    <row r="555" spans="1:14" x14ac:dyDescent="0.3">
      <c r="A555" t="s">
        <v>1727</v>
      </c>
      <c r="B555" t="s">
        <v>95</v>
      </c>
      <c r="C555" t="s">
        <v>1728</v>
      </c>
      <c r="D555" t="s">
        <v>43</v>
      </c>
      <c r="E555" t="s">
        <v>246</v>
      </c>
      <c r="F555" t="s">
        <v>1729</v>
      </c>
      <c r="G555" t="s">
        <v>161</v>
      </c>
      <c r="H555">
        <v>1263.1199999999999</v>
      </c>
      <c r="I555">
        <v>8</v>
      </c>
      <c r="J555">
        <v>5</v>
      </c>
      <c r="K555">
        <v>10104.959999999999</v>
      </c>
      <c r="L555">
        <v>9599.7099999999991</v>
      </c>
      <c r="N555" s="1">
        <v>45428.445520833331</v>
      </c>
    </row>
    <row r="556" spans="1:14" x14ac:dyDescent="0.3">
      <c r="A556" t="s">
        <v>1730</v>
      </c>
      <c r="B556" t="s">
        <v>84</v>
      </c>
      <c r="C556" t="s">
        <v>1731</v>
      </c>
      <c r="D556" t="s">
        <v>51</v>
      </c>
      <c r="E556" t="s">
        <v>57</v>
      </c>
      <c r="F556" t="s">
        <v>1732</v>
      </c>
      <c r="G556" t="s">
        <v>65</v>
      </c>
      <c r="H556">
        <v>294.63</v>
      </c>
      <c r="I556">
        <v>75</v>
      </c>
      <c r="J556">
        <v>25</v>
      </c>
      <c r="K556">
        <v>22097.25</v>
      </c>
      <c r="L556">
        <v>16572.939999999999</v>
      </c>
      <c r="M556" t="s">
        <v>28</v>
      </c>
      <c r="N556" s="1">
        <v>45849.087488425925</v>
      </c>
    </row>
    <row r="557" spans="1:14" x14ac:dyDescent="0.3">
      <c r="A557" t="s">
        <v>1733</v>
      </c>
      <c r="C557" t="s">
        <v>1734</v>
      </c>
      <c r="D557" t="s">
        <v>125</v>
      </c>
      <c r="E557" t="s">
        <v>32</v>
      </c>
      <c r="F557" t="s">
        <v>1735</v>
      </c>
      <c r="G557" t="s">
        <v>70</v>
      </c>
      <c r="H557">
        <v>2939.96</v>
      </c>
      <c r="I557">
        <v>4</v>
      </c>
      <c r="J557">
        <v>3</v>
      </c>
      <c r="K557">
        <v>11759.84</v>
      </c>
      <c r="L557">
        <v>11407.04</v>
      </c>
      <c r="M557" t="s">
        <v>116</v>
      </c>
      <c r="N557" s="1">
        <v>45817.438368055555</v>
      </c>
    </row>
    <row r="558" spans="1:14" x14ac:dyDescent="0.3">
      <c r="A558" t="s">
        <v>1736</v>
      </c>
      <c r="B558" t="s">
        <v>15</v>
      </c>
      <c r="C558" t="s">
        <v>1737</v>
      </c>
      <c r="D558" t="s">
        <v>25</v>
      </c>
      <c r="E558" t="s">
        <v>68</v>
      </c>
      <c r="F558" t="s">
        <v>1738</v>
      </c>
      <c r="G558" t="s">
        <v>161</v>
      </c>
      <c r="H558">
        <v>13.28</v>
      </c>
      <c r="I558">
        <v>5</v>
      </c>
      <c r="J558">
        <v>3</v>
      </c>
      <c r="K558">
        <v>66.400000000000006</v>
      </c>
      <c r="L558">
        <v>64.41</v>
      </c>
      <c r="M558" t="s">
        <v>60</v>
      </c>
      <c r="N558" s="1">
        <v>45582.31417824074</v>
      </c>
    </row>
    <row r="559" spans="1:14" x14ac:dyDescent="0.3">
      <c r="A559" t="s">
        <v>1739</v>
      </c>
      <c r="B559" t="s">
        <v>84</v>
      </c>
      <c r="C559" t="s">
        <v>1740</v>
      </c>
      <c r="D559" t="s">
        <v>43</v>
      </c>
      <c r="E559" t="s">
        <v>37</v>
      </c>
      <c r="F559" t="s">
        <v>1741</v>
      </c>
      <c r="G559" t="s">
        <v>53</v>
      </c>
      <c r="H559">
        <v>248.53</v>
      </c>
      <c r="I559">
        <v>5</v>
      </c>
      <c r="J559">
        <v>0</v>
      </c>
      <c r="K559">
        <v>1242.6500000000001</v>
      </c>
      <c r="L559">
        <v>1242.6500000000001</v>
      </c>
      <c r="M559" t="s">
        <v>40</v>
      </c>
      <c r="N559" s="1">
        <v>45380.097962962966</v>
      </c>
    </row>
    <row r="560" spans="1:14" x14ac:dyDescent="0.3">
      <c r="A560" t="s">
        <v>1742</v>
      </c>
      <c r="B560" t="s">
        <v>95</v>
      </c>
      <c r="C560" t="s">
        <v>1743</v>
      </c>
      <c r="D560" t="s">
        <v>110</v>
      </c>
      <c r="E560" t="s">
        <v>18</v>
      </c>
      <c r="F560" t="s">
        <v>1744</v>
      </c>
      <c r="G560" t="s">
        <v>59</v>
      </c>
      <c r="H560">
        <v>340.86</v>
      </c>
      <c r="I560">
        <v>8</v>
      </c>
      <c r="J560">
        <v>0</v>
      </c>
      <c r="K560">
        <v>2726.88</v>
      </c>
      <c r="L560">
        <v>2726.88</v>
      </c>
      <c r="M560" t="s">
        <v>47</v>
      </c>
      <c r="N560" s="1">
        <v>45697.322430555556</v>
      </c>
    </row>
    <row r="561" spans="1:14" x14ac:dyDescent="0.3">
      <c r="A561" t="s">
        <v>1745</v>
      </c>
      <c r="B561" t="s">
        <v>84</v>
      </c>
      <c r="D561" t="s">
        <v>120</v>
      </c>
      <c r="E561" t="s">
        <v>91</v>
      </c>
      <c r="F561" t="s">
        <v>1746</v>
      </c>
      <c r="G561" t="s">
        <v>70</v>
      </c>
      <c r="H561">
        <v>325.35000000000002</v>
      </c>
      <c r="I561">
        <v>2</v>
      </c>
      <c r="J561">
        <v>5</v>
      </c>
      <c r="K561">
        <v>650.70000000000005</v>
      </c>
      <c r="L561">
        <v>618.16</v>
      </c>
      <c r="M561" t="s">
        <v>77</v>
      </c>
      <c r="N561" s="1">
        <v>45754.47142361111</v>
      </c>
    </row>
    <row r="562" spans="1:14" x14ac:dyDescent="0.3">
      <c r="A562" t="s">
        <v>1747</v>
      </c>
      <c r="B562" t="s">
        <v>30</v>
      </c>
      <c r="C562" t="s">
        <v>1748</v>
      </c>
      <c r="D562" t="s">
        <v>110</v>
      </c>
      <c r="E562" t="s">
        <v>246</v>
      </c>
      <c r="F562" t="s">
        <v>1749</v>
      </c>
      <c r="G562" t="s">
        <v>46</v>
      </c>
      <c r="H562">
        <v>251.2</v>
      </c>
      <c r="I562">
        <v>1</v>
      </c>
      <c r="J562">
        <v>0</v>
      </c>
      <c r="K562">
        <v>251.2</v>
      </c>
      <c r="L562">
        <v>251.2</v>
      </c>
      <c r="M562" t="s">
        <v>60</v>
      </c>
      <c r="N562" s="1">
        <v>45534.188576388886</v>
      </c>
    </row>
    <row r="563" spans="1:14" x14ac:dyDescent="0.3">
      <c r="A563" t="s">
        <v>1750</v>
      </c>
      <c r="B563" t="s">
        <v>118</v>
      </c>
      <c r="C563" t="s">
        <v>1751</v>
      </c>
      <c r="D563" t="s">
        <v>36</v>
      </c>
      <c r="E563" t="s">
        <v>37</v>
      </c>
      <c r="F563" t="s">
        <v>1752</v>
      </c>
      <c r="G563" t="s">
        <v>65</v>
      </c>
      <c r="H563">
        <v>386.98</v>
      </c>
      <c r="I563">
        <v>12</v>
      </c>
      <c r="J563">
        <v>0</v>
      </c>
      <c r="K563">
        <v>4643.76</v>
      </c>
      <c r="L563">
        <v>4643.76</v>
      </c>
      <c r="M563" t="s">
        <v>60</v>
      </c>
      <c r="N563" s="1">
        <v>45442.95753472222</v>
      </c>
    </row>
    <row r="564" spans="1:14" x14ac:dyDescent="0.3">
      <c r="A564" t="s">
        <v>1753</v>
      </c>
      <c r="B564" t="s">
        <v>23</v>
      </c>
      <c r="C564" t="s">
        <v>1754</v>
      </c>
      <c r="D564" t="s">
        <v>255</v>
      </c>
      <c r="E564" t="s">
        <v>44</v>
      </c>
      <c r="F564" t="s">
        <v>1755</v>
      </c>
      <c r="G564" t="s">
        <v>465</v>
      </c>
      <c r="H564">
        <v>2809.55</v>
      </c>
      <c r="I564">
        <v>75</v>
      </c>
      <c r="J564">
        <v>22</v>
      </c>
      <c r="K564">
        <v>210716.25</v>
      </c>
      <c r="L564">
        <v>164358.68</v>
      </c>
      <c r="M564" t="s">
        <v>116</v>
      </c>
      <c r="N564" s="1">
        <v>45574.147280092591</v>
      </c>
    </row>
    <row r="565" spans="1:14" x14ac:dyDescent="0.3">
      <c r="A565" t="s">
        <v>1756</v>
      </c>
      <c r="C565" t="s">
        <v>1757</v>
      </c>
      <c r="D565" t="s">
        <v>67</v>
      </c>
      <c r="E565" t="s">
        <v>91</v>
      </c>
      <c r="F565" t="s">
        <v>1758</v>
      </c>
      <c r="G565" t="s">
        <v>184</v>
      </c>
      <c r="H565">
        <v>1093.0999999999999</v>
      </c>
      <c r="I565">
        <v>10</v>
      </c>
      <c r="J565">
        <v>15</v>
      </c>
      <c r="K565">
        <v>10931</v>
      </c>
      <c r="L565">
        <v>9291.35</v>
      </c>
      <c r="M565" t="s">
        <v>116</v>
      </c>
      <c r="N565" s="1">
        <v>45652.952546296299</v>
      </c>
    </row>
    <row r="566" spans="1:14" x14ac:dyDescent="0.3">
      <c r="A566" t="s">
        <v>1759</v>
      </c>
      <c r="B566" t="s">
        <v>55</v>
      </c>
      <c r="C566" t="s">
        <v>1760</v>
      </c>
      <c r="D566" t="s">
        <v>120</v>
      </c>
      <c r="E566" t="s">
        <v>37</v>
      </c>
      <c r="F566" t="s">
        <v>1761</v>
      </c>
      <c r="G566" t="s">
        <v>161</v>
      </c>
      <c r="H566">
        <v>658.27</v>
      </c>
      <c r="I566">
        <v>1</v>
      </c>
      <c r="J566">
        <v>5</v>
      </c>
      <c r="K566">
        <v>658.27</v>
      </c>
      <c r="L566">
        <v>625.36</v>
      </c>
      <c r="M566" t="s">
        <v>40</v>
      </c>
      <c r="N566" s="1">
        <v>45374.1953587963</v>
      </c>
    </row>
    <row r="567" spans="1:14" x14ac:dyDescent="0.3">
      <c r="A567" t="s">
        <v>1762</v>
      </c>
      <c r="B567" t="s">
        <v>172</v>
      </c>
      <c r="C567" t="s">
        <v>1763</v>
      </c>
      <c r="D567" t="s">
        <v>86</v>
      </c>
      <c r="E567" t="s">
        <v>18</v>
      </c>
      <c r="F567" t="s">
        <v>1764</v>
      </c>
      <c r="G567" t="s">
        <v>465</v>
      </c>
      <c r="H567">
        <v>522.4</v>
      </c>
      <c r="I567">
        <v>25</v>
      </c>
      <c r="J567">
        <v>5</v>
      </c>
      <c r="K567">
        <v>13060</v>
      </c>
      <c r="L567">
        <v>12407</v>
      </c>
      <c r="M567" t="s">
        <v>28</v>
      </c>
      <c r="N567" s="1">
        <v>45368.739120370374</v>
      </c>
    </row>
    <row r="568" spans="1:14" x14ac:dyDescent="0.3">
      <c r="A568" t="s">
        <v>1765</v>
      </c>
      <c r="B568" t="s">
        <v>118</v>
      </c>
      <c r="C568" t="s">
        <v>1766</v>
      </c>
      <c r="D568" t="s">
        <v>36</v>
      </c>
      <c r="E568" t="s">
        <v>87</v>
      </c>
      <c r="F568" t="s">
        <v>1767</v>
      </c>
      <c r="G568" t="s">
        <v>248</v>
      </c>
      <c r="H568">
        <v>633.20000000000005</v>
      </c>
      <c r="I568">
        <v>1</v>
      </c>
      <c r="J568">
        <v>0</v>
      </c>
      <c r="K568">
        <v>633.20000000000005</v>
      </c>
      <c r="L568">
        <v>633.20000000000005</v>
      </c>
      <c r="M568" t="s">
        <v>47</v>
      </c>
      <c r="N568" s="1">
        <v>45802.233043981483</v>
      </c>
    </row>
    <row r="569" spans="1:14" x14ac:dyDescent="0.3">
      <c r="A569" t="s">
        <v>1768</v>
      </c>
      <c r="B569" t="s">
        <v>118</v>
      </c>
      <c r="C569" t="s">
        <v>1769</v>
      </c>
      <c r="D569" t="s">
        <v>110</v>
      </c>
      <c r="E569" t="s">
        <v>246</v>
      </c>
      <c r="F569" t="s">
        <v>1770</v>
      </c>
      <c r="G569" t="s">
        <v>102</v>
      </c>
      <c r="H569">
        <v>348.19</v>
      </c>
      <c r="I569">
        <v>5</v>
      </c>
      <c r="J569">
        <v>10</v>
      </c>
      <c r="K569">
        <v>1740.95</v>
      </c>
      <c r="L569">
        <v>1566.86</v>
      </c>
      <c r="M569" t="s">
        <v>116</v>
      </c>
      <c r="N569" s="1">
        <v>45863.535856481481</v>
      </c>
    </row>
    <row r="570" spans="1:14" x14ac:dyDescent="0.3">
      <c r="A570" t="s">
        <v>1771</v>
      </c>
      <c r="B570" t="s">
        <v>15</v>
      </c>
      <c r="C570" t="s">
        <v>1772</v>
      </c>
      <c r="D570" t="s">
        <v>120</v>
      </c>
      <c r="E570" t="s">
        <v>121</v>
      </c>
      <c r="F570" t="s">
        <v>1773</v>
      </c>
      <c r="G570" t="s">
        <v>184</v>
      </c>
      <c r="H570">
        <v>109.94</v>
      </c>
      <c r="I570">
        <v>12</v>
      </c>
      <c r="J570">
        <v>15</v>
      </c>
      <c r="K570">
        <v>1319.28</v>
      </c>
      <c r="L570">
        <v>1121.3900000000001</v>
      </c>
      <c r="M570" t="s">
        <v>60</v>
      </c>
      <c r="N570" s="1">
        <v>45733.827511574076</v>
      </c>
    </row>
    <row r="571" spans="1:14" x14ac:dyDescent="0.3">
      <c r="A571" t="s">
        <v>1774</v>
      </c>
      <c r="B571" t="s">
        <v>15</v>
      </c>
      <c r="C571" t="s">
        <v>1775</v>
      </c>
      <c r="D571" t="s">
        <v>120</v>
      </c>
      <c r="E571" t="s">
        <v>277</v>
      </c>
      <c r="F571" t="s">
        <v>1776</v>
      </c>
      <c r="G571" t="s">
        <v>46</v>
      </c>
      <c r="H571">
        <v>45.62</v>
      </c>
      <c r="I571">
        <v>10</v>
      </c>
      <c r="J571">
        <v>15</v>
      </c>
      <c r="K571">
        <v>456.2</v>
      </c>
      <c r="L571">
        <v>387.77</v>
      </c>
      <c r="M571" t="s">
        <v>40</v>
      </c>
      <c r="N571" s="1">
        <v>45586.514745370368</v>
      </c>
    </row>
    <row r="572" spans="1:14" x14ac:dyDescent="0.3">
      <c r="A572" t="s">
        <v>1777</v>
      </c>
      <c r="B572" t="s">
        <v>172</v>
      </c>
      <c r="C572" t="s">
        <v>1778</v>
      </c>
      <c r="D572" t="s">
        <v>67</v>
      </c>
      <c r="E572" t="s">
        <v>246</v>
      </c>
      <c r="F572" t="s">
        <v>1779</v>
      </c>
      <c r="G572" t="s">
        <v>59</v>
      </c>
      <c r="H572">
        <v>605.9</v>
      </c>
      <c r="I572">
        <v>15</v>
      </c>
      <c r="J572">
        <v>15</v>
      </c>
      <c r="K572">
        <v>9088.5</v>
      </c>
      <c r="L572">
        <v>7725.22</v>
      </c>
      <c r="M572" t="s">
        <v>116</v>
      </c>
      <c r="N572" s="1">
        <v>45765.031828703701</v>
      </c>
    </row>
    <row r="573" spans="1:14" x14ac:dyDescent="0.3">
      <c r="A573" t="s">
        <v>1780</v>
      </c>
      <c r="B573" t="s">
        <v>15</v>
      </c>
      <c r="C573" t="s">
        <v>1781</v>
      </c>
      <c r="D573" t="s">
        <v>25</v>
      </c>
      <c r="E573" t="s">
        <v>57</v>
      </c>
      <c r="F573" t="s">
        <v>1782</v>
      </c>
      <c r="G573" t="s">
        <v>76</v>
      </c>
      <c r="H573">
        <v>101.23</v>
      </c>
      <c r="I573">
        <v>5</v>
      </c>
      <c r="J573">
        <v>7</v>
      </c>
      <c r="K573">
        <v>506.15</v>
      </c>
      <c r="L573">
        <v>470.72</v>
      </c>
      <c r="M573" t="s">
        <v>60</v>
      </c>
      <c r="N573" s="1">
        <v>45733.940555555557</v>
      </c>
    </row>
    <row r="574" spans="1:14" x14ac:dyDescent="0.3">
      <c r="A574" t="s">
        <v>1783</v>
      </c>
      <c r="B574" t="s">
        <v>30</v>
      </c>
      <c r="C574" t="s">
        <v>1784</v>
      </c>
      <c r="D574" t="s">
        <v>80</v>
      </c>
      <c r="E574" t="s">
        <v>37</v>
      </c>
      <c r="F574" t="s">
        <v>1785</v>
      </c>
      <c r="G574" t="s">
        <v>46</v>
      </c>
      <c r="H574">
        <v>1607.09</v>
      </c>
      <c r="I574">
        <v>2</v>
      </c>
      <c r="J574">
        <v>0</v>
      </c>
      <c r="K574">
        <v>3214.18</v>
      </c>
      <c r="L574">
        <v>3214.18</v>
      </c>
      <c r="M574" t="s">
        <v>28</v>
      </c>
      <c r="N574" s="1">
        <v>45526.827326388891</v>
      </c>
    </row>
    <row r="575" spans="1:14" x14ac:dyDescent="0.3">
      <c r="A575" t="s">
        <v>1786</v>
      </c>
      <c r="B575" t="s">
        <v>118</v>
      </c>
      <c r="C575" t="s">
        <v>1787</v>
      </c>
      <c r="D575" t="s">
        <v>63</v>
      </c>
      <c r="E575" t="s">
        <v>251</v>
      </c>
      <c r="F575" t="s">
        <v>1788</v>
      </c>
      <c r="G575" t="s">
        <v>102</v>
      </c>
      <c r="H575">
        <v>5</v>
      </c>
      <c r="I575">
        <v>291</v>
      </c>
      <c r="J575">
        <v>0</v>
      </c>
      <c r="K575">
        <v>1455</v>
      </c>
      <c r="L575">
        <v>1455</v>
      </c>
      <c r="M575" t="s">
        <v>40</v>
      </c>
      <c r="N575" s="1">
        <v>45697.561307870368</v>
      </c>
    </row>
    <row r="576" spans="1:14" x14ac:dyDescent="0.3">
      <c r="A576" t="s">
        <v>1789</v>
      </c>
      <c r="B576" t="s">
        <v>84</v>
      </c>
      <c r="C576" t="s">
        <v>1790</v>
      </c>
      <c r="D576" t="s">
        <v>110</v>
      </c>
      <c r="E576" t="s">
        <v>177</v>
      </c>
      <c r="F576" t="s">
        <v>1791</v>
      </c>
      <c r="G576" t="s">
        <v>93</v>
      </c>
      <c r="H576">
        <v>292.91000000000003</v>
      </c>
      <c r="I576">
        <v>40</v>
      </c>
      <c r="J576">
        <v>15</v>
      </c>
      <c r="K576">
        <v>11716.4</v>
      </c>
      <c r="L576">
        <v>9958.94</v>
      </c>
      <c r="M576" t="s">
        <v>77</v>
      </c>
      <c r="N576" s="1">
        <v>45676.455138888887</v>
      </c>
    </row>
    <row r="577" spans="1:14" x14ac:dyDescent="0.3">
      <c r="A577" t="s">
        <v>1792</v>
      </c>
      <c r="B577" t="s">
        <v>95</v>
      </c>
      <c r="C577" t="s">
        <v>1793</v>
      </c>
      <c r="D577" t="s">
        <v>67</v>
      </c>
      <c r="F577" t="s">
        <v>1794</v>
      </c>
      <c r="G577" t="s">
        <v>130</v>
      </c>
      <c r="H577">
        <v>697.62</v>
      </c>
      <c r="I577">
        <v>20</v>
      </c>
      <c r="J577">
        <v>0</v>
      </c>
      <c r="K577">
        <v>13952.4</v>
      </c>
      <c r="L577">
        <v>13952.4</v>
      </c>
      <c r="M577" t="s">
        <v>77</v>
      </c>
      <c r="N577" s="1">
        <v>45612.80704861111</v>
      </c>
    </row>
    <row r="578" spans="1:14" x14ac:dyDescent="0.3">
      <c r="A578" t="s">
        <v>1795</v>
      </c>
      <c r="B578" t="s">
        <v>172</v>
      </c>
      <c r="C578" t="s">
        <v>1796</v>
      </c>
      <c r="D578" t="s">
        <v>43</v>
      </c>
      <c r="E578" t="s">
        <v>32</v>
      </c>
      <c r="F578" t="s">
        <v>1797</v>
      </c>
      <c r="G578" t="s">
        <v>107</v>
      </c>
      <c r="H578">
        <v>1234.6400000000001</v>
      </c>
      <c r="I578">
        <v>1</v>
      </c>
      <c r="J578">
        <v>0</v>
      </c>
      <c r="K578">
        <v>1234.6400000000001</v>
      </c>
      <c r="L578">
        <v>1234.6400000000001</v>
      </c>
      <c r="M578" t="s">
        <v>77</v>
      </c>
      <c r="N578" s="1">
        <v>45865.164097222223</v>
      </c>
    </row>
    <row r="579" spans="1:14" x14ac:dyDescent="0.3">
      <c r="A579" t="s">
        <v>1798</v>
      </c>
      <c r="B579" t="s">
        <v>23</v>
      </c>
      <c r="C579" t="s">
        <v>1799</v>
      </c>
      <c r="D579" t="s">
        <v>159</v>
      </c>
      <c r="E579" t="s">
        <v>32</v>
      </c>
      <c r="F579" t="s">
        <v>1800</v>
      </c>
      <c r="G579" t="s">
        <v>179</v>
      </c>
      <c r="H579">
        <v>253.21</v>
      </c>
      <c r="I579">
        <v>2</v>
      </c>
      <c r="J579">
        <v>0</v>
      </c>
      <c r="K579">
        <v>506.42</v>
      </c>
      <c r="L579">
        <v>506.42</v>
      </c>
      <c r="M579" t="s">
        <v>21</v>
      </c>
      <c r="N579" s="1">
        <v>45678.037719907406</v>
      </c>
    </row>
    <row r="580" spans="1:14" x14ac:dyDescent="0.3">
      <c r="A580" t="s">
        <v>1801</v>
      </c>
      <c r="B580" t="s">
        <v>72</v>
      </c>
      <c r="C580" t="s">
        <v>1802</v>
      </c>
      <c r="D580" t="s">
        <v>25</v>
      </c>
      <c r="E580" t="s">
        <v>87</v>
      </c>
      <c r="F580" t="s">
        <v>1803</v>
      </c>
      <c r="G580" t="s">
        <v>59</v>
      </c>
      <c r="H580">
        <v>132.56</v>
      </c>
      <c r="I580">
        <v>1</v>
      </c>
      <c r="J580">
        <v>0</v>
      </c>
      <c r="K580">
        <v>132.56</v>
      </c>
      <c r="L580">
        <v>132.56</v>
      </c>
      <c r="M580" t="s">
        <v>47</v>
      </c>
      <c r="N580" s="1">
        <v>45584.707418981481</v>
      </c>
    </row>
    <row r="581" spans="1:14" x14ac:dyDescent="0.3">
      <c r="A581" t="s">
        <v>1804</v>
      </c>
      <c r="B581" t="s">
        <v>72</v>
      </c>
      <c r="C581" t="s">
        <v>1805</v>
      </c>
      <c r="D581" t="s">
        <v>120</v>
      </c>
      <c r="E581" t="s">
        <v>68</v>
      </c>
      <c r="F581" t="s">
        <v>1806</v>
      </c>
      <c r="H581">
        <v>220.92</v>
      </c>
      <c r="I581">
        <v>6</v>
      </c>
      <c r="J581">
        <v>10</v>
      </c>
      <c r="K581">
        <v>1325.52</v>
      </c>
      <c r="L581">
        <v>1192.97</v>
      </c>
      <c r="M581" t="s">
        <v>60</v>
      </c>
      <c r="N581" s="1">
        <v>45752.713009259256</v>
      </c>
    </row>
    <row r="582" spans="1:14" x14ac:dyDescent="0.3">
      <c r="A582" t="s">
        <v>1807</v>
      </c>
      <c r="B582" t="s">
        <v>181</v>
      </c>
      <c r="C582" t="s">
        <v>1808</v>
      </c>
      <c r="D582" t="s">
        <v>43</v>
      </c>
      <c r="E582" t="s">
        <v>74</v>
      </c>
      <c r="F582" t="s">
        <v>1809</v>
      </c>
      <c r="H582">
        <v>1097.99</v>
      </c>
      <c r="I582">
        <v>5</v>
      </c>
      <c r="J582">
        <v>5</v>
      </c>
      <c r="K582">
        <v>5489.95</v>
      </c>
      <c r="L582">
        <v>5215.45</v>
      </c>
      <c r="M582" t="s">
        <v>40</v>
      </c>
      <c r="N582" s="1">
        <v>45595.775902777779</v>
      </c>
    </row>
    <row r="583" spans="1:14" x14ac:dyDescent="0.3">
      <c r="A583" t="s">
        <v>1810</v>
      </c>
      <c r="B583" t="s">
        <v>172</v>
      </c>
      <c r="C583" t="s">
        <v>1811</v>
      </c>
      <c r="D583" t="s">
        <v>51</v>
      </c>
      <c r="E583" t="s">
        <v>251</v>
      </c>
      <c r="F583" t="s">
        <v>1812</v>
      </c>
      <c r="G583" t="s">
        <v>248</v>
      </c>
      <c r="H583">
        <v>767.67</v>
      </c>
      <c r="I583">
        <v>4</v>
      </c>
      <c r="J583">
        <v>0</v>
      </c>
      <c r="K583">
        <v>3070.68</v>
      </c>
      <c r="L583">
        <v>3070.68</v>
      </c>
      <c r="M583" t="s">
        <v>47</v>
      </c>
      <c r="N583" s="1">
        <v>45606.995671296296</v>
      </c>
    </row>
    <row r="584" spans="1:14" x14ac:dyDescent="0.3">
      <c r="A584" t="s">
        <v>1813</v>
      </c>
      <c r="B584" t="s">
        <v>49</v>
      </c>
      <c r="C584" t="s">
        <v>1814</v>
      </c>
      <c r="D584" t="s">
        <v>110</v>
      </c>
      <c r="E584" t="s">
        <v>177</v>
      </c>
      <c r="F584" t="s">
        <v>1815</v>
      </c>
      <c r="H584">
        <v>312.37</v>
      </c>
      <c r="I584">
        <v>3</v>
      </c>
      <c r="J584">
        <v>0</v>
      </c>
      <c r="K584">
        <v>937.11</v>
      </c>
      <c r="L584">
        <v>937.11</v>
      </c>
      <c r="M584" t="s">
        <v>28</v>
      </c>
      <c r="N584" s="1">
        <v>45504.081724537034</v>
      </c>
    </row>
    <row r="585" spans="1:14" x14ac:dyDescent="0.3">
      <c r="A585" t="s">
        <v>1816</v>
      </c>
      <c r="B585" t="s">
        <v>15</v>
      </c>
      <c r="C585" t="s">
        <v>1817</v>
      </c>
      <c r="D585" t="s">
        <v>120</v>
      </c>
      <c r="E585" t="s">
        <v>32</v>
      </c>
      <c r="F585" t="s">
        <v>1818</v>
      </c>
      <c r="G585" t="s">
        <v>93</v>
      </c>
      <c r="H585">
        <v>622.77</v>
      </c>
      <c r="I585">
        <v>8</v>
      </c>
      <c r="J585">
        <v>0</v>
      </c>
      <c r="K585">
        <v>4982.16</v>
      </c>
      <c r="L585">
        <v>4982.16</v>
      </c>
      <c r="M585" t="s">
        <v>77</v>
      </c>
      <c r="N585" s="1">
        <v>45709.84946759259</v>
      </c>
    </row>
    <row r="586" spans="1:14" x14ac:dyDescent="0.3">
      <c r="A586" t="s">
        <v>1819</v>
      </c>
      <c r="B586" t="s">
        <v>55</v>
      </c>
      <c r="C586" t="s">
        <v>1820</v>
      </c>
      <c r="D586" t="s">
        <v>43</v>
      </c>
      <c r="E586" t="s">
        <v>32</v>
      </c>
      <c r="F586" t="s">
        <v>1821</v>
      </c>
      <c r="H586">
        <v>523.04999999999995</v>
      </c>
      <c r="I586">
        <v>3</v>
      </c>
      <c r="J586">
        <v>5</v>
      </c>
      <c r="K586">
        <v>1569.15</v>
      </c>
      <c r="L586">
        <v>1490.69</v>
      </c>
      <c r="M586" t="s">
        <v>28</v>
      </c>
      <c r="N586" s="1">
        <v>45727.163032407407</v>
      </c>
    </row>
    <row r="587" spans="1:14" x14ac:dyDescent="0.3">
      <c r="A587" t="s">
        <v>1822</v>
      </c>
      <c r="B587" t="s">
        <v>72</v>
      </c>
      <c r="C587" t="s">
        <v>1823</v>
      </c>
      <c r="D587" t="s">
        <v>255</v>
      </c>
      <c r="E587" t="s">
        <v>91</v>
      </c>
      <c r="F587" t="s">
        <v>1824</v>
      </c>
      <c r="G587" t="s">
        <v>59</v>
      </c>
      <c r="H587">
        <v>652.48</v>
      </c>
      <c r="I587">
        <v>60</v>
      </c>
      <c r="J587">
        <v>25</v>
      </c>
      <c r="K587">
        <v>39148.800000000003</v>
      </c>
      <c r="L587">
        <v>29361.599999999999</v>
      </c>
      <c r="N587" s="1">
        <v>45847.549988425926</v>
      </c>
    </row>
    <row r="588" spans="1:14" x14ac:dyDescent="0.3">
      <c r="A588" t="s">
        <v>1825</v>
      </c>
      <c r="B588" t="s">
        <v>49</v>
      </c>
      <c r="C588" t="s">
        <v>1826</v>
      </c>
      <c r="D588" t="s">
        <v>255</v>
      </c>
      <c r="E588" t="s">
        <v>277</v>
      </c>
      <c r="F588" t="s">
        <v>1827</v>
      </c>
      <c r="G588" t="s">
        <v>209</v>
      </c>
      <c r="H588">
        <v>213.03</v>
      </c>
      <c r="I588">
        <v>8</v>
      </c>
      <c r="J588">
        <v>0</v>
      </c>
      <c r="K588">
        <v>1704.24</v>
      </c>
      <c r="L588">
        <v>1704.24</v>
      </c>
      <c r="M588" t="s">
        <v>28</v>
      </c>
      <c r="N588" s="1">
        <v>45866.039722222224</v>
      </c>
    </row>
    <row r="589" spans="1:14" x14ac:dyDescent="0.3">
      <c r="A589" t="s">
        <v>1828</v>
      </c>
      <c r="B589" t="s">
        <v>30</v>
      </c>
      <c r="C589" t="s">
        <v>1829</v>
      </c>
      <c r="D589" t="s">
        <v>120</v>
      </c>
      <c r="E589" t="s">
        <v>277</v>
      </c>
      <c r="F589" t="s">
        <v>1830</v>
      </c>
      <c r="G589" t="s">
        <v>82</v>
      </c>
      <c r="H589">
        <v>249.02</v>
      </c>
      <c r="I589">
        <v>25</v>
      </c>
      <c r="J589">
        <v>10</v>
      </c>
      <c r="K589">
        <v>6225.5</v>
      </c>
      <c r="L589">
        <v>5602.95</v>
      </c>
      <c r="M589" t="s">
        <v>40</v>
      </c>
      <c r="N589" s="1">
        <v>45793.993923611109</v>
      </c>
    </row>
    <row r="590" spans="1:14" x14ac:dyDescent="0.3">
      <c r="A590" t="s">
        <v>1831</v>
      </c>
      <c r="B590" t="s">
        <v>181</v>
      </c>
      <c r="C590" t="s">
        <v>1832</v>
      </c>
      <c r="D590" t="s">
        <v>63</v>
      </c>
      <c r="E590" t="s">
        <v>121</v>
      </c>
      <c r="F590" t="s">
        <v>1833</v>
      </c>
      <c r="G590" t="s">
        <v>53</v>
      </c>
      <c r="H590">
        <v>4.95</v>
      </c>
      <c r="I590">
        <v>183</v>
      </c>
      <c r="J590">
        <v>15</v>
      </c>
      <c r="K590">
        <v>905.85</v>
      </c>
      <c r="L590">
        <v>769.97</v>
      </c>
      <c r="M590" t="s">
        <v>60</v>
      </c>
      <c r="N590" s="1">
        <v>45727.555717592593</v>
      </c>
    </row>
    <row r="591" spans="1:14" x14ac:dyDescent="0.3">
      <c r="A591" t="s">
        <v>1834</v>
      </c>
      <c r="B591" t="s">
        <v>15</v>
      </c>
      <c r="C591" t="s">
        <v>1835</v>
      </c>
      <c r="D591" t="s">
        <v>63</v>
      </c>
      <c r="E591" t="s">
        <v>91</v>
      </c>
      <c r="F591" t="s">
        <v>1836</v>
      </c>
      <c r="G591" t="s">
        <v>70</v>
      </c>
      <c r="H591">
        <v>1.17</v>
      </c>
      <c r="I591">
        <v>164</v>
      </c>
      <c r="J591">
        <v>25</v>
      </c>
      <c r="K591">
        <v>191.88</v>
      </c>
      <c r="L591">
        <v>143.91</v>
      </c>
      <c r="M591" t="s">
        <v>116</v>
      </c>
      <c r="N591" s="1">
        <v>45348.980462962965</v>
      </c>
    </row>
    <row r="592" spans="1:14" x14ac:dyDescent="0.3">
      <c r="A592" t="s">
        <v>1837</v>
      </c>
      <c r="B592" t="s">
        <v>172</v>
      </c>
      <c r="C592" t="s">
        <v>1838</v>
      </c>
      <c r="D592" t="s">
        <v>17</v>
      </c>
      <c r="F592" t="s">
        <v>1839</v>
      </c>
      <c r="G592" t="s">
        <v>161</v>
      </c>
      <c r="H592">
        <v>23.54</v>
      </c>
      <c r="I592">
        <v>1</v>
      </c>
      <c r="J592">
        <v>2</v>
      </c>
      <c r="K592">
        <v>23.54</v>
      </c>
      <c r="L592">
        <v>23.07</v>
      </c>
      <c r="M592" t="s">
        <v>60</v>
      </c>
      <c r="N592" s="1">
        <v>45693.595995370371</v>
      </c>
    </row>
    <row r="593" spans="1:14" x14ac:dyDescent="0.3">
      <c r="A593" t="s">
        <v>1840</v>
      </c>
      <c r="B593" t="s">
        <v>15</v>
      </c>
      <c r="C593" t="s">
        <v>1841</v>
      </c>
      <c r="D593" t="s">
        <v>36</v>
      </c>
      <c r="E593" t="s">
        <v>57</v>
      </c>
      <c r="F593" t="s">
        <v>1842</v>
      </c>
      <c r="G593" t="s">
        <v>248</v>
      </c>
      <c r="H593">
        <v>787.03</v>
      </c>
      <c r="I593">
        <v>3</v>
      </c>
      <c r="J593">
        <v>5</v>
      </c>
      <c r="K593">
        <v>2361.09</v>
      </c>
      <c r="L593">
        <v>2243.04</v>
      </c>
      <c r="M593" t="s">
        <v>116</v>
      </c>
      <c r="N593" s="1">
        <v>45709.602800925924</v>
      </c>
    </row>
    <row r="594" spans="1:14" x14ac:dyDescent="0.3">
      <c r="A594" t="s">
        <v>1843</v>
      </c>
      <c r="B594" t="s">
        <v>23</v>
      </c>
      <c r="C594" t="s">
        <v>1844</v>
      </c>
      <c r="D594" t="s">
        <v>120</v>
      </c>
      <c r="E594" t="s">
        <v>224</v>
      </c>
      <c r="F594" t="s">
        <v>1845</v>
      </c>
      <c r="G594" t="s">
        <v>59</v>
      </c>
      <c r="H594">
        <v>246.18</v>
      </c>
      <c r="I594">
        <v>2</v>
      </c>
      <c r="J594">
        <v>0</v>
      </c>
      <c r="K594">
        <v>492.36</v>
      </c>
      <c r="L594">
        <v>492.36</v>
      </c>
      <c r="M594" t="s">
        <v>60</v>
      </c>
      <c r="N594" s="1">
        <v>45860.508159722223</v>
      </c>
    </row>
    <row r="595" spans="1:14" x14ac:dyDescent="0.3">
      <c r="A595" t="s">
        <v>1846</v>
      </c>
      <c r="B595" t="s">
        <v>15</v>
      </c>
      <c r="D595" t="s">
        <v>125</v>
      </c>
      <c r="E595" t="s">
        <v>177</v>
      </c>
      <c r="F595" t="s">
        <v>1847</v>
      </c>
      <c r="G595" t="s">
        <v>76</v>
      </c>
      <c r="H595">
        <v>1032.56</v>
      </c>
      <c r="I595">
        <v>25</v>
      </c>
      <c r="J595">
        <v>0</v>
      </c>
      <c r="K595">
        <v>25814</v>
      </c>
      <c r="L595">
        <v>25814</v>
      </c>
      <c r="M595" t="s">
        <v>60</v>
      </c>
      <c r="N595" s="1">
        <v>45419.182962962965</v>
      </c>
    </row>
    <row r="596" spans="1:14" x14ac:dyDescent="0.3">
      <c r="A596" t="s">
        <v>1848</v>
      </c>
      <c r="B596" t="s">
        <v>172</v>
      </c>
      <c r="C596" t="s">
        <v>1849</v>
      </c>
      <c r="D596" t="s">
        <v>110</v>
      </c>
      <c r="E596" t="s">
        <v>133</v>
      </c>
      <c r="F596" t="s">
        <v>1850</v>
      </c>
      <c r="G596" t="s">
        <v>465</v>
      </c>
      <c r="H596">
        <v>219.13</v>
      </c>
      <c r="I596">
        <v>8</v>
      </c>
      <c r="J596">
        <v>13</v>
      </c>
      <c r="K596">
        <v>1753.04</v>
      </c>
      <c r="L596">
        <v>1525.14</v>
      </c>
      <c r="M596" t="s">
        <v>60</v>
      </c>
      <c r="N596" s="1">
        <v>45491.17292824074</v>
      </c>
    </row>
    <row r="597" spans="1:14" x14ac:dyDescent="0.3">
      <c r="A597" t="s">
        <v>1851</v>
      </c>
      <c r="B597" t="s">
        <v>181</v>
      </c>
      <c r="C597" t="s">
        <v>1852</v>
      </c>
      <c r="D597" t="s">
        <v>43</v>
      </c>
      <c r="E597" t="s">
        <v>246</v>
      </c>
      <c r="F597" t="s">
        <v>1853</v>
      </c>
      <c r="G597" t="s">
        <v>65</v>
      </c>
      <c r="H597">
        <v>1291.76</v>
      </c>
      <c r="I597">
        <v>6</v>
      </c>
      <c r="J597">
        <v>10</v>
      </c>
      <c r="K597">
        <v>7750.56</v>
      </c>
      <c r="L597">
        <v>6975.5</v>
      </c>
      <c r="M597" t="s">
        <v>60</v>
      </c>
      <c r="N597" s="1">
        <v>45707.602835648147</v>
      </c>
    </row>
    <row r="598" spans="1:14" x14ac:dyDescent="0.3">
      <c r="A598" t="s">
        <v>1854</v>
      </c>
      <c r="B598" t="s">
        <v>15</v>
      </c>
      <c r="C598" t="s">
        <v>1855</v>
      </c>
      <c r="D598" t="s">
        <v>125</v>
      </c>
      <c r="E598" t="s">
        <v>44</v>
      </c>
      <c r="F598" t="s">
        <v>1856</v>
      </c>
      <c r="G598" t="s">
        <v>27</v>
      </c>
      <c r="H598">
        <v>1235.06</v>
      </c>
      <c r="I598">
        <v>1</v>
      </c>
      <c r="J598">
        <v>0</v>
      </c>
      <c r="K598">
        <v>1235.06</v>
      </c>
      <c r="L598">
        <v>1235.06</v>
      </c>
      <c r="M598" t="s">
        <v>40</v>
      </c>
      <c r="N598" s="1">
        <v>45722.345532407409</v>
      </c>
    </row>
    <row r="599" spans="1:14" x14ac:dyDescent="0.3">
      <c r="A599" t="s">
        <v>1857</v>
      </c>
      <c r="B599" t="s">
        <v>84</v>
      </c>
      <c r="C599" t="s">
        <v>1858</v>
      </c>
      <c r="D599" t="s">
        <v>80</v>
      </c>
      <c r="E599" t="s">
        <v>224</v>
      </c>
      <c r="F599" t="s">
        <v>1859</v>
      </c>
      <c r="G599" t="s">
        <v>53</v>
      </c>
      <c r="H599">
        <v>3429.36</v>
      </c>
      <c r="I599">
        <v>15</v>
      </c>
      <c r="J599">
        <v>10</v>
      </c>
      <c r="K599">
        <v>51440.4</v>
      </c>
      <c r="L599">
        <v>46296.36</v>
      </c>
      <c r="N599" s="1">
        <v>45801.222187500003</v>
      </c>
    </row>
    <row r="600" spans="1:14" x14ac:dyDescent="0.3">
      <c r="A600" t="s">
        <v>1860</v>
      </c>
      <c r="B600" t="s">
        <v>30</v>
      </c>
      <c r="C600" t="s">
        <v>1861</v>
      </c>
      <c r="D600" t="s">
        <v>159</v>
      </c>
      <c r="E600" t="s">
        <v>74</v>
      </c>
      <c r="F600" t="s">
        <v>1862</v>
      </c>
      <c r="G600" t="s">
        <v>82</v>
      </c>
      <c r="H600">
        <v>215.98</v>
      </c>
      <c r="I600">
        <v>20</v>
      </c>
      <c r="J600">
        <v>0</v>
      </c>
      <c r="K600">
        <v>4319.6000000000004</v>
      </c>
      <c r="L600">
        <v>4319.6000000000004</v>
      </c>
      <c r="M600" t="s">
        <v>77</v>
      </c>
      <c r="N600" s="1">
        <v>45780.867812500001</v>
      </c>
    </row>
    <row r="601" spans="1:14" x14ac:dyDescent="0.3">
      <c r="A601" t="s">
        <v>1863</v>
      </c>
      <c r="B601" t="s">
        <v>172</v>
      </c>
      <c r="C601" t="s">
        <v>1864</v>
      </c>
      <c r="D601" t="s">
        <v>110</v>
      </c>
      <c r="E601" t="s">
        <v>74</v>
      </c>
      <c r="F601" t="s">
        <v>1865</v>
      </c>
      <c r="G601" t="s">
        <v>27</v>
      </c>
      <c r="H601">
        <v>224.53</v>
      </c>
      <c r="I601">
        <v>15</v>
      </c>
      <c r="J601">
        <v>0</v>
      </c>
      <c r="K601">
        <v>3367.95</v>
      </c>
      <c r="L601">
        <v>3367.95</v>
      </c>
      <c r="M601" t="s">
        <v>47</v>
      </c>
      <c r="N601" s="1">
        <v>45821.585416666669</v>
      </c>
    </row>
    <row r="602" spans="1:14" x14ac:dyDescent="0.3">
      <c r="A602" t="s">
        <v>1866</v>
      </c>
      <c r="B602" t="s">
        <v>55</v>
      </c>
      <c r="C602" t="s">
        <v>1867</v>
      </c>
      <c r="D602" t="s">
        <v>120</v>
      </c>
      <c r="E602" t="s">
        <v>57</v>
      </c>
      <c r="F602" t="s">
        <v>1868</v>
      </c>
      <c r="G602" t="s">
        <v>135</v>
      </c>
      <c r="H602">
        <v>180.73</v>
      </c>
      <c r="I602">
        <v>25</v>
      </c>
      <c r="J602">
        <v>15</v>
      </c>
      <c r="K602">
        <v>4518.25</v>
      </c>
      <c r="L602">
        <v>3840.51</v>
      </c>
      <c r="M602" t="s">
        <v>28</v>
      </c>
      <c r="N602" s="1">
        <v>45646.569351851853</v>
      </c>
    </row>
    <row r="603" spans="1:14" x14ac:dyDescent="0.3">
      <c r="A603" t="s">
        <v>1869</v>
      </c>
      <c r="B603" t="s">
        <v>172</v>
      </c>
      <c r="C603" t="s">
        <v>1870</v>
      </c>
      <c r="D603" t="s">
        <v>67</v>
      </c>
      <c r="E603" t="s">
        <v>177</v>
      </c>
      <c r="F603" t="s">
        <v>1871</v>
      </c>
      <c r="G603" t="s">
        <v>93</v>
      </c>
      <c r="H603">
        <v>628.6</v>
      </c>
      <c r="I603">
        <v>25</v>
      </c>
      <c r="J603">
        <v>17</v>
      </c>
      <c r="K603">
        <v>15715</v>
      </c>
      <c r="L603">
        <v>13043.45</v>
      </c>
      <c r="M603" t="s">
        <v>40</v>
      </c>
      <c r="N603" s="1">
        <v>45604.900960648149</v>
      </c>
    </row>
    <row r="604" spans="1:14" x14ac:dyDescent="0.3">
      <c r="A604" t="s">
        <v>1872</v>
      </c>
      <c r="B604" t="s">
        <v>55</v>
      </c>
      <c r="D604" t="s">
        <v>51</v>
      </c>
      <c r="E604" t="s">
        <v>68</v>
      </c>
      <c r="F604" t="s">
        <v>1873</v>
      </c>
      <c r="G604" t="s">
        <v>102</v>
      </c>
      <c r="H604">
        <v>855.22</v>
      </c>
      <c r="I604">
        <v>20</v>
      </c>
      <c r="J604">
        <v>20</v>
      </c>
      <c r="K604">
        <v>17104.400000000001</v>
      </c>
      <c r="L604">
        <v>13683.52</v>
      </c>
      <c r="M604" t="s">
        <v>47</v>
      </c>
      <c r="N604" s="1">
        <v>45761.223564814813</v>
      </c>
    </row>
    <row r="605" spans="1:14" x14ac:dyDescent="0.3">
      <c r="A605" t="s">
        <v>1874</v>
      </c>
      <c r="B605" t="s">
        <v>84</v>
      </c>
      <c r="D605" t="s">
        <v>43</v>
      </c>
      <c r="E605" t="s">
        <v>91</v>
      </c>
      <c r="F605" t="s">
        <v>1875</v>
      </c>
      <c r="G605" t="s">
        <v>27</v>
      </c>
      <c r="H605">
        <v>753.6</v>
      </c>
      <c r="I605">
        <v>1</v>
      </c>
      <c r="J605">
        <v>0</v>
      </c>
      <c r="K605">
        <v>753.6</v>
      </c>
      <c r="L605">
        <v>753.6</v>
      </c>
      <c r="M605" t="s">
        <v>77</v>
      </c>
      <c r="N605" s="1">
        <v>45403.759664351855</v>
      </c>
    </row>
    <row r="606" spans="1:14" x14ac:dyDescent="0.3">
      <c r="A606" t="s">
        <v>1876</v>
      </c>
      <c r="B606" t="s">
        <v>172</v>
      </c>
      <c r="C606" t="s">
        <v>1877</v>
      </c>
      <c r="D606" t="s">
        <v>63</v>
      </c>
      <c r="E606" t="s">
        <v>277</v>
      </c>
      <c r="F606" t="s">
        <v>1878</v>
      </c>
      <c r="G606" t="s">
        <v>65</v>
      </c>
      <c r="H606">
        <v>4.57</v>
      </c>
      <c r="I606">
        <v>236</v>
      </c>
      <c r="J606">
        <v>0</v>
      </c>
      <c r="K606">
        <v>1078.52</v>
      </c>
      <c r="L606">
        <v>1078.52</v>
      </c>
      <c r="M606" t="s">
        <v>60</v>
      </c>
      <c r="N606" s="1">
        <v>45645.077291666668</v>
      </c>
    </row>
    <row r="607" spans="1:14" x14ac:dyDescent="0.3">
      <c r="A607" t="s">
        <v>1879</v>
      </c>
      <c r="C607" t="s">
        <v>1880</v>
      </c>
      <c r="D607" t="s">
        <v>159</v>
      </c>
      <c r="F607" t="s">
        <v>1881</v>
      </c>
      <c r="G607" t="s">
        <v>135</v>
      </c>
      <c r="H607">
        <v>99.02</v>
      </c>
      <c r="I607">
        <v>5</v>
      </c>
      <c r="J607">
        <v>0</v>
      </c>
      <c r="K607">
        <v>495.1</v>
      </c>
      <c r="L607">
        <v>495.1</v>
      </c>
      <c r="N607" s="1">
        <v>45593.781956018516</v>
      </c>
    </row>
    <row r="608" spans="1:14" x14ac:dyDescent="0.3">
      <c r="A608" t="s">
        <v>1882</v>
      </c>
      <c r="B608" t="s">
        <v>172</v>
      </c>
      <c r="C608" t="s">
        <v>1883</v>
      </c>
      <c r="D608" t="s">
        <v>51</v>
      </c>
      <c r="E608" t="s">
        <v>133</v>
      </c>
      <c r="F608" t="s">
        <v>1884</v>
      </c>
      <c r="G608" t="s">
        <v>59</v>
      </c>
      <c r="H608">
        <v>21.26</v>
      </c>
      <c r="I608">
        <v>8</v>
      </c>
      <c r="J608">
        <v>5</v>
      </c>
      <c r="K608">
        <v>170.08</v>
      </c>
      <c r="L608">
        <v>161.58000000000001</v>
      </c>
      <c r="M608" t="s">
        <v>21</v>
      </c>
      <c r="N608" s="1">
        <v>45730.448969907404</v>
      </c>
    </row>
    <row r="609" spans="1:14" x14ac:dyDescent="0.3">
      <c r="A609" t="s">
        <v>1885</v>
      </c>
      <c r="B609" t="s">
        <v>30</v>
      </c>
      <c r="C609" t="s">
        <v>1886</v>
      </c>
      <c r="D609" t="s">
        <v>36</v>
      </c>
      <c r="E609" t="s">
        <v>87</v>
      </c>
      <c r="F609" t="s">
        <v>1887</v>
      </c>
      <c r="G609" t="s">
        <v>82</v>
      </c>
      <c r="H609">
        <v>541.94000000000005</v>
      </c>
      <c r="I609">
        <v>12</v>
      </c>
      <c r="J609">
        <v>15</v>
      </c>
      <c r="K609">
        <v>6503.28</v>
      </c>
      <c r="L609">
        <v>5527.79</v>
      </c>
      <c r="M609" t="s">
        <v>116</v>
      </c>
      <c r="N609" s="1">
        <v>45705.182835648149</v>
      </c>
    </row>
    <row r="610" spans="1:14" x14ac:dyDescent="0.3">
      <c r="A610" t="s">
        <v>1888</v>
      </c>
      <c r="B610" t="s">
        <v>23</v>
      </c>
      <c r="C610" t="s">
        <v>1889</v>
      </c>
      <c r="D610" t="s">
        <v>67</v>
      </c>
      <c r="E610" t="s">
        <v>32</v>
      </c>
      <c r="F610" t="s">
        <v>1890</v>
      </c>
      <c r="G610" t="s">
        <v>59</v>
      </c>
      <c r="H610">
        <v>547.02</v>
      </c>
      <c r="I610">
        <v>4</v>
      </c>
      <c r="J610">
        <v>0</v>
      </c>
      <c r="K610">
        <v>2188.08</v>
      </c>
      <c r="L610">
        <v>2188.08</v>
      </c>
      <c r="M610" t="s">
        <v>47</v>
      </c>
      <c r="N610" s="1">
        <v>45730.378796296296</v>
      </c>
    </row>
    <row r="611" spans="1:14" x14ac:dyDescent="0.3">
      <c r="A611" t="s">
        <v>1891</v>
      </c>
      <c r="B611" t="s">
        <v>30</v>
      </c>
      <c r="C611" t="s">
        <v>1892</v>
      </c>
      <c r="D611" t="s">
        <v>17</v>
      </c>
      <c r="E611" t="s">
        <v>91</v>
      </c>
      <c r="F611" t="s">
        <v>1893</v>
      </c>
      <c r="G611" t="s">
        <v>27</v>
      </c>
      <c r="H611">
        <v>664.46</v>
      </c>
      <c r="I611">
        <v>1</v>
      </c>
      <c r="J611">
        <v>0</v>
      </c>
      <c r="K611">
        <v>664.46</v>
      </c>
      <c r="L611">
        <v>664.46</v>
      </c>
      <c r="M611" t="s">
        <v>116</v>
      </c>
      <c r="N611" s="1">
        <v>45661.415277777778</v>
      </c>
    </row>
    <row r="612" spans="1:14" x14ac:dyDescent="0.3">
      <c r="A612" t="s">
        <v>1894</v>
      </c>
      <c r="B612" t="s">
        <v>55</v>
      </c>
      <c r="C612" t="s">
        <v>1895</v>
      </c>
      <c r="D612" t="s">
        <v>110</v>
      </c>
      <c r="E612" t="s">
        <v>91</v>
      </c>
      <c r="F612" t="s">
        <v>1896</v>
      </c>
      <c r="G612" t="s">
        <v>184</v>
      </c>
      <c r="H612">
        <v>233.67</v>
      </c>
      <c r="I612">
        <v>2</v>
      </c>
      <c r="J612">
        <v>3</v>
      </c>
      <c r="K612">
        <v>467.34</v>
      </c>
      <c r="L612">
        <v>453.32</v>
      </c>
      <c r="M612" t="s">
        <v>60</v>
      </c>
      <c r="N612" s="1">
        <v>45422.360925925925</v>
      </c>
    </row>
    <row r="613" spans="1:14" x14ac:dyDescent="0.3">
      <c r="A613" t="s">
        <v>1897</v>
      </c>
      <c r="B613" t="s">
        <v>84</v>
      </c>
      <c r="C613" t="s">
        <v>1898</v>
      </c>
      <c r="D613" t="s">
        <v>80</v>
      </c>
      <c r="E613" t="s">
        <v>37</v>
      </c>
      <c r="F613" t="s">
        <v>1899</v>
      </c>
      <c r="G613" t="s">
        <v>39</v>
      </c>
      <c r="H613">
        <v>1933.77</v>
      </c>
      <c r="I613">
        <v>1</v>
      </c>
      <c r="J613">
        <v>5</v>
      </c>
      <c r="K613">
        <v>1933.77</v>
      </c>
      <c r="L613">
        <v>1837.08</v>
      </c>
      <c r="M613" t="s">
        <v>40</v>
      </c>
      <c r="N613" s="1">
        <v>45790.966377314813</v>
      </c>
    </row>
    <row r="614" spans="1:14" x14ac:dyDescent="0.3">
      <c r="A614" t="s">
        <v>1900</v>
      </c>
      <c r="B614" t="s">
        <v>55</v>
      </c>
      <c r="C614" t="s">
        <v>1901</v>
      </c>
      <c r="D614" t="s">
        <v>120</v>
      </c>
      <c r="E614" t="s">
        <v>18</v>
      </c>
      <c r="F614" t="s">
        <v>1902</v>
      </c>
      <c r="G614" t="s">
        <v>59</v>
      </c>
      <c r="H614">
        <v>6.28</v>
      </c>
      <c r="I614">
        <v>2</v>
      </c>
      <c r="J614">
        <v>0</v>
      </c>
      <c r="K614">
        <v>12.56</v>
      </c>
      <c r="L614">
        <v>12.56</v>
      </c>
      <c r="M614" t="s">
        <v>77</v>
      </c>
      <c r="N614" s="1">
        <v>45632.574629629627</v>
      </c>
    </row>
    <row r="615" spans="1:14" x14ac:dyDescent="0.3">
      <c r="A615" t="s">
        <v>1903</v>
      </c>
      <c r="B615" t="s">
        <v>23</v>
      </c>
      <c r="C615" t="s">
        <v>1904</v>
      </c>
      <c r="D615" t="s">
        <v>110</v>
      </c>
      <c r="E615" t="s">
        <v>100</v>
      </c>
      <c r="F615" t="s">
        <v>1905</v>
      </c>
      <c r="G615" t="s">
        <v>465</v>
      </c>
      <c r="H615">
        <v>16.91</v>
      </c>
      <c r="I615">
        <v>3</v>
      </c>
      <c r="J615">
        <v>5</v>
      </c>
      <c r="K615">
        <v>50.73</v>
      </c>
      <c r="L615">
        <v>48.19</v>
      </c>
      <c r="M615" t="s">
        <v>77</v>
      </c>
      <c r="N615" s="1">
        <v>45532.704918981479</v>
      </c>
    </row>
    <row r="616" spans="1:14" x14ac:dyDescent="0.3">
      <c r="A616" t="s">
        <v>1906</v>
      </c>
      <c r="B616" t="s">
        <v>118</v>
      </c>
      <c r="C616" t="s">
        <v>1907</v>
      </c>
      <c r="D616" t="s">
        <v>17</v>
      </c>
      <c r="E616" t="s">
        <v>37</v>
      </c>
      <c r="F616" t="s">
        <v>1908</v>
      </c>
      <c r="H616">
        <v>597.91999999999996</v>
      </c>
      <c r="I616">
        <v>40</v>
      </c>
      <c r="J616">
        <v>0</v>
      </c>
      <c r="K616">
        <v>23916.799999999999</v>
      </c>
      <c r="L616">
        <v>23916.799999999999</v>
      </c>
      <c r="M616" t="s">
        <v>28</v>
      </c>
      <c r="N616" s="1">
        <v>45790.090949074074</v>
      </c>
    </row>
    <row r="617" spans="1:14" x14ac:dyDescent="0.3">
      <c r="A617" t="s">
        <v>1909</v>
      </c>
      <c r="B617" t="s">
        <v>30</v>
      </c>
      <c r="C617" t="s">
        <v>1910</v>
      </c>
      <c r="D617" t="s">
        <v>86</v>
      </c>
      <c r="E617" t="s">
        <v>251</v>
      </c>
      <c r="F617" t="s">
        <v>1911</v>
      </c>
      <c r="G617" t="s">
        <v>46</v>
      </c>
      <c r="H617">
        <v>364.68</v>
      </c>
      <c r="I617">
        <v>1</v>
      </c>
      <c r="J617">
        <v>3</v>
      </c>
      <c r="K617">
        <v>364.68</v>
      </c>
      <c r="L617">
        <v>353.74</v>
      </c>
      <c r="M617" t="s">
        <v>40</v>
      </c>
      <c r="N617" s="1">
        <v>45540.35224537037</v>
      </c>
    </row>
    <row r="618" spans="1:14" x14ac:dyDescent="0.3">
      <c r="A618" t="s">
        <v>1912</v>
      </c>
      <c r="B618" t="s">
        <v>55</v>
      </c>
      <c r="C618" t="s">
        <v>1913</v>
      </c>
      <c r="D618" t="s">
        <v>63</v>
      </c>
      <c r="F618" t="s">
        <v>1914</v>
      </c>
      <c r="G618" t="s">
        <v>209</v>
      </c>
      <c r="H618">
        <v>4.6100000000000003</v>
      </c>
      <c r="I618">
        <v>106</v>
      </c>
      <c r="J618">
        <v>15</v>
      </c>
      <c r="K618">
        <v>488.66</v>
      </c>
      <c r="L618">
        <v>415.36</v>
      </c>
      <c r="M618" t="s">
        <v>40</v>
      </c>
      <c r="N618" s="1">
        <v>45623.330868055556</v>
      </c>
    </row>
    <row r="619" spans="1:14" x14ac:dyDescent="0.3">
      <c r="A619" t="s">
        <v>1915</v>
      </c>
      <c r="B619" t="s">
        <v>15</v>
      </c>
      <c r="C619" t="s">
        <v>1916</v>
      </c>
      <c r="D619" t="s">
        <v>120</v>
      </c>
      <c r="E619" t="s">
        <v>251</v>
      </c>
      <c r="F619" t="s">
        <v>1917</v>
      </c>
      <c r="G619" t="s">
        <v>209</v>
      </c>
      <c r="H619">
        <v>370.57</v>
      </c>
      <c r="I619">
        <v>2</v>
      </c>
      <c r="J619">
        <v>10</v>
      </c>
      <c r="K619">
        <v>741.14</v>
      </c>
      <c r="L619">
        <v>667.03</v>
      </c>
      <c r="M619" t="s">
        <v>60</v>
      </c>
      <c r="N619" s="1">
        <v>45865.059398148151</v>
      </c>
    </row>
    <row r="620" spans="1:14" x14ac:dyDescent="0.3">
      <c r="A620" t="s">
        <v>1918</v>
      </c>
      <c r="B620" t="s">
        <v>181</v>
      </c>
      <c r="C620" t="s">
        <v>1919</v>
      </c>
      <c r="D620" t="s">
        <v>255</v>
      </c>
      <c r="E620" t="s">
        <v>177</v>
      </c>
      <c r="F620" t="s">
        <v>1920</v>
      </c>
      <c r="G620" t="s">
        <v>130</v>
      </c>
      <c r="H620">
        <v>316.73</v>
      </c>
      <c r="I620">
        <v>15</v>
      </c>
      <c r="J620">
        <v>15</v>
      </c>
      <c r="K620">
        <v>4750.95</v>
      </c>
      <c r="L620">
        <v>4038.31</v>
      </c>
      <c r="M620" t="s">
        <v>40</v>
      </c>
      <c r="N620" s="1">
        <v>45770.206967592596</v>
      </c>
    </row>
    <row r="621" spans="1:14" x14ac:dyDescent="0.3">
      <c r="A621" t="s">
        <v>1921</v>
      </c>
      <c r="B621" t="s">
        <v>172</v>
      </c>
      <c r="D621" t="s">
        <v>80</v>
      </c>
      <c r="E621" t="s">
        <v>121</v>
      </c>
      <c r="F621" t="s">
        <v>1922</v>
      </c>
      <c r="G621" t="s">
        <v>102</v>
      </c>
      <c r="H621">
        <v>2379.1999999999998</v>
      </c>
      <c r="I621">
        <v>5</v>
      </c>
      <c r="J621">
        <v>5</v>
      </c>
      <c r="K621">
        <v>11896</v>
      </c>
      <c r="L621">
        <v>11301.2</v>
      </c>
      <c r="M621" t="s">
        <v>40</v>
      </c>
      <c r="N621" s="1">
        <v>45657.083622685182</v>
      </c>
    </row>
    <row r="622" spans="1:14" x14ac:dyDescent="0.3">
      <c r="A622" t="s">
        <v>1923</v>
      </c>
      <c r="B622" t="s">
        <v>49</v>
      </c>
      <c r="C622" t="s">
        <v>1924</v>
      </c>
      <c r="D622" t="s">
        <v>120</v>
      </c>
      <c r="E622" t="s">
        <v>68</v>
      </c>
      <c r="F622" t="s">
        <v>1925</v>
      </c>
      <c r="G622" t="s">
        <v>184</v>
      </c>
      <c r="H622">
        <v>556.49</v>
      </c>
      <c r="I622">
        <v>12</v>
      </c>
      <c r="J622">
        <v>15</v>
      </c>
      <c r="K622">
        <v>6677.88</v>
      </c>
      <c r="L622">
        <v>5676.2</v>
      </c>
      <c r="M622" t="s">
        <v>60</v>
      </c>
      <c r="N622" s="1">
        <v>45423.490972222222</v>
      </c>
    </row>
    <row r="623" spans="1:14" x14ac:dyDescent="0.3">
      <c r="A623" t="s">
        <v>1926</v>
      </c>
      <c r="B623" t="s">
        <v>30</v>
      </c>
      <c r="C623" t="s">
        <v>1927</v>
      </c>
      <c r="D623" t="s">
        <v>63</v>
      </c>
      <c r="E623" t="s">
        <v>74</v>
      </c>
      <c r="F623" t="s">
        <v>1928</v>
      </c>
      <c r="G623" t="s">
        <v>59</v>
      </c>
      <c r="H623">
        <v>3.72</v>
      </c>
      <c r="I623">
        <v>88</v>
      </c>
      <c r="J623">
        <v>25</v>
      </c>
      <c r="K623">
        <v>327.36</v>
      </c>
      <c r="L623">
        <v>245.52</v>
      </c>
      <c r="M623" t="s">
        <v>77</v>
      </c>
      <c r="N623" s="1">
        <v>45405.914201388892</v>
      </c>
    </row>
    <row r="624" spans="1:14" x14ac:dyDescent="0.3">
      <c r="A624" t="s">
        <v>1929</v>
      </c>
      <c r="B624" t="s">
        <v>84</v>
      </c>
      <c r="C624" t="s">
        <v>1930</v>
      </c>
      <c r="D624" t="s">
        <v>51</v>
      </c>
      <c r="E624" t="s">
        <v>277</v>
      </c>
      <c r="F624" t="s">
        <v>1931</v>
      </c>
      <c r="G624" t="s">
        <v>102</v>
      </c>
      <c r="H624">
        <v>647.74</v>
      </c>
      <c r="I624">
        <v>8</v>
      </c>
      <c r="J624">
        <v>0</v>
      </c>
      <c r="K624">
        <v>5181.92</v>
      </c>
      <c r="L624">
        <v>5181.92</v>
      </c>
      <c r="M624" t="s">
        <v>77</v>
      </c>
      <c r="N624" s="1">
        <v>45449.53738425926</v>
      </c>
    </row>
    <row r="625" spans="1:14" x14ac:dyDescent="0.3">
      <c r="A625" t="s">
        <v>1932</v>
      </c>
      <c r="B625" t="s">
        <v>23</v>
      </c>
      <c r="C625" t="s">
        <v>1933</v>
      </c>
      <c r="D625" t="s">
        <v>80</v>
      </c>
      <c r="E625" t="s">
        <v>224</v>
      </c>
      <c r="F625" t="s">
        <v>1934</v>
      </c>
      <c r="G625" t="s">
        <v>20</v>
      </c>
      <c r="H625">
        <v>3490.1</v>
      </c>
      <c r="I625">
        <v>20</v>
      </c>
      <c r="J625">
        <v>15</v>
      </c>
      <c r="K625">
        <v>69802</v>
      </c>
      <c r="L625">
        <v>59331.7</v>
      </c>
      <c r="M625" t="s">
        <v>60</v>
      </c>
      <c r="N625" s="1">
        <v>45817.534305555557</v>
      </c>
    </row>
    <row r="626" spans="1:14" x14ac:dyDescent="0.3">
      <c r="A626" t="s">
        <v>1935</v>
      </c>
      <c r="B626" t="s">
        <v>15</v>
      </c>
      <c r="C626" t="s">
        <v>1936</v>
      </c>
      <c r="D626" t="s">
        <v>86</v>
      </c>
      <c r="E626" t="s">
        <v>32</v>
      </c>
      <c r="F626" t="s">
        <v>1937</v>
      </c>
      <c r="H626">
        <v>276.29000000000002</v>
      </c>
      <c r="I626">
        <v>1</v>
      </c>
      <c r="J626">
        <v>10</v>
      </c>
      <c r="K626">
        <v>276.29000000000002</v>
      </c>
      <c r="L626">
        <v>248.66</v>
      </c>
      <c r="M626" t="s">
        <v>40</v>
      </c>
      <c r="N626" s="1">
        <v>45837.958437499998</v>
      </c>
    </row>
    <row r="627" spans="1:14" x14ac:dyDescent="0.3">
      <c r="A627" t="s">
        <v>1938</v>
      </c>
      <c r="B627" t="s">
        <v>84</v>
      </c>
      <c r="D627" t="s">
        <v>86</v>
      </c>
      <c r="E627" t="s">
        <v>224</v>
      </c>
      <c r="F627" t="s">
        <v>1939</v>
      </c>
      <c r="G627" t="s">
        <v>248</v>
      </c>
      <c r="H627">
        <v>444.27</v>
      </c>
      <c r="I627">
        <v>5</v>
      </c>
      <c r="J627">
        <v>0</v>
      </c>
      <c r="K627">
        <v>2221.35</v>
      </c>
      <c r="L627">
        <v>2221.35</v>
      </c>
      <c r="N627" s="1">
        <v>45749.290266203701</v>
      </c>
    </row>
    <row r="628" spans="1:14" x14ac:dyDescent="0.3">
      <c r="A628" t="s">
        <v>1940</v>
      </c>
      <c r="B628" t="s">
        <v>118</v>
      </c>
      <c r="C628" t="s">
        <v>1941</v>
      </c>
      <c r="D628" t="s">
        <v>125</v>
      </c>
      <c r="E628" t="s">
        <v>32</v>
      </c>
      <c r="F628" t="s">
        <v>1942</v>
      </c>
      <c r="G628" t="s">
        <v>179</v>
      </c>
      <c r="H628">
        <v>1186.02</v>
      </c>
      <c r="I628">
        <v>3</v>
      </c>
      <c r="J628">
        <v>5</v>
      </c>
      <c r="K628">
        <v>3558.06</v>
      </c>
      <c r="L628">
        <v>3380.16</v>
      </c>
      <c r="M628" t="s">
        <v>116</v>
      </c>
      <c r="N628" s="1">
        <v>45627.159953703704</v>
      </c>
    </row>
    <row r="629" spans="1:14" x14ac:dyDescent="0.3">
      <c r="A629" t="s">
        <v>1943</v>
      </c>
      <c r="B629" t="s">
        <v>118</v>
      </c>
      <c r="C629" t="s">
        <v>1944</v>
      </c>
      <c r="D629" t="s">
        <v>51</v>
      </c>
      <c r="E629" t="s">
        <v>57</v>
      </c>
      <c r="F629" t="s">
        <v>1945</v>
      </c>
      <c r="G629" t="s">
        <v>70</v>
      </c>
      <c r="H629">
        <v>470.48</v>
      </c>
      <c r="I629">
        <v>3</v>
      </c>
      <c r="J629">
        <v>0</v>
      </c>
      <c r="K629">
        <v>1411.44</v>
      </c>
      <c r="L629">
        <v>1411.44</v>
      </c>
      <c r="M629" t="s">
        <v>21</v>
      </c>
      <c r="N629" s="1">
        <v>45494.422824074078</v>
      </c>
    </row>
    <row r="630" spans="1:14" x14ac:dyDescent="0.3">
      <c r="A630" t="s">
        <v>1946</v>
      </c>
      <c r="B630" t="s">
        <v>118</v>
      </c>
      <c r="C630" t="s">
        <v>1947</v>
      </c>
      <c r="D630" t="s">
        <v>17</v>
      </c>
      <c r="E630" t="s">
        <v>91</v>
      </c>
      <c r="F630" t="s">
        <v>1948</v>
      </c>
      <c r="G630" t="s">
        <v>102</v>
      </c>
      <c r="H630">
        <v>547.72</v>
      </c>
      <c r="I630">
        <v>15</v>
      </c>
      <c r="J630">
        <v>5</v>
      </c>
      <c r="K630">
        <v>8215.7999999999993</v>
      </c>
      <c r="L630">
        <v>7805.01</v>
      </c>
      <c r="N630" s="1">
        <v>45470.505243055559</v>
      </c>
    </row>
    <row r="631" spans="1:14" x14ac:dyDescent="0.3">
      <c r="A631" t="s">
        <v>1949</v>
      </c>
      <c r="B631" t="s">
        <v>72</v>
      </c>
      <c r="C631" t="s">
        <v>1950</v>
      </c>
      <c r="D631" t="s">
        <v>125</v>
      </c>
      <c r="E631" t="s">
        <v>121</v>
      </c>
      <c r="F631" t="s">
        <v>1951</v>
      </c>
      <c r="G631" t="s">
        <v>107</v>
      </c>
      <c r="H631">
        <v>904.96</v>
      </c>
      <c r="I631">
        <v>60</v>
      </c>
      <c r="J631">
        <v>27</v>
      </c>
      <c r="K631">
        <v>54297.599999999999</v>
      </c>
      <c r="L631">
        <v>39637.25</v>
      </c>
      <c r="M631" t="s">
        <v>60</v>
      </c>
      <c r="N631" s="1">
        <v>45759.210740740738</v>
      </c>
    </row>
    <row r="632" spans="1:14" x14ac:dyDescent="0.3">
      <c r="A632" t="s">
        <v>1952</v>
      </c>
      <c r="B632" t="s">
        <v>55</v>
      </c>
      <c r="C632" t="s">
        <v>1953</v>
      </c>
      <c r="D632" t="s">
        <v>67</v>
      </c>
      <c r="E632" t="s">
        <v>111</v>
      </c>
      <c r="F632" t="s">
        <v>1954</v>
      </c>
      <c r="G632" t="s">
        <v>65</v>
      </c>
      <c r="H632">
        <v>851.96</v>
      </c>
      <c r="I632">
        <v>6</v>
      </c>
      <c r="J632">
        <v>10</v>
      </c>
      <c r="K632">
        <v>5111.76</v>
      </c>
      <c r="L632">
        <v>4600.58</v>
      </c>
      <c r="M632" t="s">
        <v>116</v>
      </c>
      <c r="N632" s="1">
        <v>45608.375358796293</v>
      </c>
    </row>
    <row r="633" spans="1:14" x14ac:dyDescent="0.3">
      <c r="A633" t="s">
        <v>1955</v>
      </c>
      <c r="B633" t="s">
        <v>30</v>
      </c>
      <c r="C633" t="s">
        <v>1956</v>
      </c>
      <c r="D633" t="s">
        <v>80</v>
      </c>
      <c r="E633" t="s">
        <v>74</v>
      </c>
      <c r="F633" t="s">
        <v>1957</v>
      </c>
      <c r="G633" t="s">
        <v>184</v>
      </c>
      <c r="H633">
        <v>491.42</v>
      </c>
      <c r="I633">
        <v>60</v>
      </c>
      <c r="J633">
        <v>20</v>
      </c>
      <c r="K633">
        <v>29485.200000000001</v>
      </c>
      <c r="L633">
        <v>23588.16</v>
      </c>
      <c r="M633" t="s">
        <v>60</v>
      </c>
      <c r="N633" s="1">
        <v>45862.278020833335</v>
      </c>
    </row>
    <row r="634" spans="1:14" x14ac:dyDescent="0.3">
      <c r="A634" t="s">
        <v>1958</v>
      </c>
      <c r="B634" t="s">
        <v>72</v>
      </c>
      <c r="C634" t="s">
        <v>1959</v>
      </c>
      <c r="D634" t="s">
        <v>25</v>
      </c>
      <c r="E634" t="s">
        <v>105</v>
      </c>
      <c r="F634" t="s">
        <v>1960</v>
      </c>
      <c r="G634" t="s">
        <v>93</v>
      </c>
      <c r="H634">
        <v>97.44</v>
      </c>
      <c r="I634">
        <v>6</v>
      </c>
      <c r="J634">
        <v>5</v>
      </c>
      <c r="K634">
        <v>584.64</v>
      </c>
      <c r="L634">
        <v>555.41</v>
      </c>
      <c r="M634" t="s">
        <v>116</v>
      </c>
      <c r="N634" s="1">
        <v>45812.808680555558</v>
      </c>
    </row>
    <row r="635" spans="1:14" x14ac:dyDescent="0.3">
      <c r="A635" t="s">
        <v>1961</v>
      </c>
      <c r="B635" t="s">
        <v>84</v>
      </c>
      <c r="C635" t="s">
        <v>1962</v>
      </c>
      <c r="D635" t="s">
        <v>80</v>
      </c>
      <c r="E635" t="s">
        <v>74</v>
      </c>
      <c r="F635" t="s">
        <v>1963</v>
      </c>
      <c r="G635" t="s">
        <v>248</v>
      </c>
      <c r="H635">
        <v>4364.28</v>
      </c>
      <c r="I635">
        <v>1</v>
      </c>
      <c r="J635">
        <v>0</v>
      </c>
      <c r="K635">
        <v>4364.28</v>
      </c>
      <c r="L635">
        <v>4364.28</v>
      </c>
      <c r="M635" t="s">
        <v>28</v>
      </c>
      <c r="N635" s="1">
        <v>45355.744467592594</v>
      </c>
    </row>
    <row r="636" spans="1:14" x14ac:dyDescent="0.3">
      <c r="A636" t="s">
        <v>1964</v>
      </c>
      <c r="B636" t="s">
        <v>118</v>
      </c>
      <c r="C636" t="s">
        <v>1965</v>
      </c>
      <c r="D636" t="s">
        <v>25</v>
      </c>
      <c r="E636" t="s">
        <v>32</v>
      </c>
      <c r="F636" t="s">
        <v>1966</v>
      </c>
      <c r="G636" t="s">
        <v>70</v>
      </c>
      <c r="H636">
        <v>143.46</v>
      </c>
      <c r="I636">
        <v>60</v>
      </c>
      <c r="J636">
        <v>0</v>
      </c>
      <c r="K636">
        <v>8607.6</v>
      </c>
      <c r="L636">
        <v>8607.6</v>
      </c>
      <c r="M636" t="s">
        <v>28</v>
      </c>
      <c r="N636" s="1">
        <v>45678.880069444444</v>
      </c>
    </row>
    <row r="637" spans="1:14" x14ac:dyDescent="0.3">
      <c r="A637" t="s">
        <v>1967</v>
      </c>
      <c r="B637" t="s">
        <v>49</v>
      </c>
      <c r="C637" t="s">
        <v>1968</v>
      </c>
      <c r="D637" t="s">
        <v>63</v>
      </c>
      <c r="E637" t="s">
        <v>87</v>
      </c>
      <c r="F637" t="s">
        <v>1969</v>
      </c>
      <c r="G637" t="s">
        <v>39</v>
      </c>
      <c r="H637">
        <v>1.88</v>
      </c>
      <c r="I637">
        <v>145</v>
      </c>
      <c r="J637">
        <v>25</v>
      </c>
      <c r="K637">
        <v>272.60000000000002</v>
      </c>
      <c r="L637">
        <v>204.45</v>
      </c>
      <c r="M637" t="s">
        <v>60</v>
      </c>
      <c r="N637" s="1">
        <v>45611.769687499997</v>
      </c>
    </row>
    <row r="638" spans="1:14" x14ac:dyDescent="0.3">
      <c r="A638" t="s">
        <v>1970</v>
      </c>
      <c r="B638" t="s">
        <v>181</v>
      </c>
      <c r="C638" t="s">
        <v>1971</v>
      </c>
      <c r="D638" t="s">
        <v>120</v>
      </c>
      <c r="E638" t="s">
        <v>44</v>
      </c>
      <c r="F638" t="s">
        <v>1972</v>
      </c>
      <c r="G638" t="s">
        <v>465</v>
      </c>
      <c r="H638">
        <v>568.65</v>
      </c>
      <c r="I638">
        <v>100</v>
      </c>
      <c r="J638">
        <v>20</v>
      </c>
      <c r="K638">
        <v>56865</v>
      </c>
      <c r="L638">
        <v>45492</v>
      </c>
      <c r="M638" t="s">
        <v>77</v>
      </c>
      <c r="N638" s="1">
        <v>45779.944687499999</v>
      </c>
    </row>
    <row r="639" spans="1:14" x14ac:dyDescent="0.3">
      <c r="A639" t="s">
        <v>1973</v>
      </c>
      <c r="B639" t="s">
        <v>30</v>
      </c>
      <c r="C639" t="s">
        <v>1974</v>
      </c>
      <c r="D639" t="s">
        <v>67</v>
      </c>
      <c r="E639" t="s">
        <v>87</v>
      </c>
      <c r="F639" t="s">
        <v>1975</v>
      </c>
      <c r="G639" t="s">
        <v>59</v>
      </c>
      <c r="H639">
        <v>290.45</v>
      </c>
      <c r="I639">
        <v>1</v>
      </c>
      <c r="J639">
        <v>10</v>
      </c>
      <c r="K639">
        <v>290.45</v>
      </c>
      <c r="L639">
        <v>261.39999999999998</v>
      </c>
      <c r="M639" t="s">
        <v>77</v>
      </c>
      <c r="N639" s="1">
        <v>45829.830775462964</v>
      </c>
    </row>
    <row r="640" spans="1:14" x14ac:dyDescent="0.3">
      <c r="A640" t="s">
        <v>1976</v>
      </c>
      <c r="B640" t="s">
        <v>181</v>
      </c>
      <c r="C640" t="s">
        <v>1977</v>
      </c>
      <c r="D640" t="s">
        <v>255</v>
      </c>
      <c r="E640" t="s">
        <v>87</v>
      </c>
      <c r="F640" t="s">
        <v>1978</v>
      </c>
      <c r="G640" t="s">
        <v>65</v>
      </c>
      <c r="H640">
        <v>76.27</v>
      </c>
      <c r="I640">
        <v>30</v>
      </c>
      <c r="J640">
        <v>15</v>
      </c>
      <c r="K640">
        <v>2288.1</v>
      </c>
      <c r="L640">
        <v>1944.88</v>
      </c>
      <c r="M640" t="s">
        <v>21</v>
      </c>
      <c r="N640" s="1">
        <v>45495.710034722222</v>
      </c>
    </row>
    <row r="641" spans="1:14" x14ac:dyDescent="0.3">
      <c r="A641" t="s">
        <v>1979</v>
      </c>
      <c r="B641" t="s">
        <v>49</v>
      </c>
      <c r="C641" t="s">
        <v>1980</v>
      </c>
      <c r="D641" t="s">
        <v>36</v>
      </c>
      <c r="E641" t="s">
        <v>74</v>
      </c>
      <c r="F641" t="s">
        <v>1981</v>
      </c>
      <c r="G641" t="s">
        <v>184</v>
      </c>
      <c r="H641">
        <v>1093.93</v>
      </c>
      <c r="I641">
        <v>4</v>
      </c>
      <c r="J641">
        <v>3</v>
      </c>
      <c r="K641">
        <v>4375.72</v>
      </c>
      <c r="L641">
        <v>4244.45</v>
      </c>
      <c r="M641" t="s">
        <v>116</v>
      </c>
      <c r="N641" s="1">
        <v>45841.850578703707</v>
      </c>
    </row>
    <row r="642" spans="1:14" x14ac:dyDescent="0.3">
      <c r="A642" t="s">
        <v>1982</v>
      </c>
      <c r="B642" t="s">
        <v>72</v>
      </c>
      <c r="C642" t="s">
        <v>1983</v>
      </c>
      <c r="D642" t="s">
        <v>125</v>
      </c>
      <c r="F642" t="s">
        <v>1984</v>
      </c>
      <c r="G642" t="s">
        <v>179</v>
      </c>
      <c r="H642">
        <v>2813.08</v>
      </c>
      <c r="I642">
        <v>2</v>
      </c>
      <c r="J642">
        <v>0</v>
      </c>
      <c r="K642">
        <v>5626.16</v>
      </c>
      <c r="L642">
        <v>5626.16</v>
      </c>
      <c r="M642" t="s">
        <v>116</v>
      </c>
      <c r="N642" s="1">
        <v>45805.691990740743</v>
      </c>
    </row>
    <row r="643" spans="1:14" x14ac:dyDescent="0.3">
      <c r="A643" t="s">
        <v>1985</v>
      </c>
      <c r="B643" t="s">
        <v>23</v>
      </c>
      <c r="C643" t="s">
        <v>1986</v>
      </c>
      <c r="D643" t="s">
        <v>125</v>
      </c>
      <c r="E643" t="s">
        <v>18</v>
      </c>
      <c r="F643" t="s">
        <v>1987</v>
      </c>
      <c r="G643" t="s">
        <v>209</v>
      </c>
      <c r="H643">
        <v>368.82</v>
      </c>
      <c r="I643">
        <v>2</v>
      </c>
      <c r="J643">
        <v>0</v>
      </c>
      <c r="K643">
        <v>737.64</v>
      </c>
      <c r="L643">
        <v>737.64</v>
      </c>
      <c r="M643" t="s">
        <v>21</v>
      </c>
      <c r="N643" s="1">
        <v>45775.525891203702</v>
      </c>
    </row>
    <row r="644" spans="1:14" x14ac:dyDescent="0.3">
      <c r="A644" t="s">
        <v>1988</v>
      </c>
      <c r="B644" t="s">
        <v>49</v>
      </c>
      <c r="C644" t="s">
        <v>1989</v>
      </c>
      <c r="D644" t="s">
        <v>25</v>
      </c>
      <c r="E644" t="s">
        <v>91</v>
      </c>
      <c r="F644" t="s">
        <v>1990</v>
      </c>
      <c r="G644" t="s">
        <v>179</v>
      </c>
      <c r="H644">
        <v>8.7799999999999994</v>
      </c>
      <c r="I644">
        <v>8</v>
      </c>
      <c r="J644">
        <v>10</v>
      </c>
      <c r="K644">
        <v>70.239999999999995</v>
      </c>
      <c r="L644">
        <v>63.22</v>
      </c>
      <c r="M644" t="s">
        <v>116</v>
      </c>
      <c r="N644" s="1">
        <v>45848.227789351855</v>
      </c>
    </row>
    <row r="645" spans="1:14" x14ac:dyDescent="0.3">
      <c r="A645" t="s">
        <v>1991</v>
      </c>
      <c r="B645" t="s">
        <v>84</v>
      </c>
      <c r="C645" t="s">
        <v>1992</v>
      </c>
      <c r="D645" t="s">
        <v>159</v>
      </c>
      <c r="E645" t="s">
        <v>111</v>
      </c>
      <c r="F645" t="s">
        <v>1993</v>
      </c>
      <c r="G645" t="s">
        <v>82</v>
      </c>
      <c r="H645">
        <v>347.63</v>
      </c>
      <c r="I645">
        <v>1</v>
      </c>
      <c r="J645">
        <v>2</v>
      </c>
      <c r="K645">
        <v>347.63</v>
      </c>
      <c r="L645">
        <v>340.68</v>
      </c>
      <c r="N645" s="1">
        <v>45409.737256944441</v>
      </c>
    </row>
    <row r="646" spans="1:14" x14ac:dyDescent="0.3">
      <c r="A646" t="s">
        <v>1994</v>
      </c>
      <c r="B646" t="s">
        <v>172</v>
      </c>
      <c r="C646" t="s">
        <v>1995</v>
      </c>
      <c r="D646" t="s">
        <v>120</v>
      </c>
      <c r="E646" t="s">
        <v>105</v>
      </c>
      <c r="F646" t="s">
        <v>1996</v>
      </c>
      <c r="G646" t="s">
        <v>135</v>
      </c>
      <c r="H646">
        <v>502.26</v>
      </c>
      <c r="I646">
        <v>50</v>
      </c>
      <c r="J646">
        <v>15</v>
      </c>
      <c r="K646">
        <v>25113</v>
      </c>
      <c r="L646">
        <v>21346.05</v>
      </c>
      <c r="M646" t="s">
        <v>21</v>
      </c>
      <c r="N646" s="1">
        <v>45455.289502314816</v>
      </c>
    </row>
    <row r="647" spans="1:14" x14ac:dyDescent="0.3">
      <c r="A647" t="s">
        <v>1997</v>
      </c>
      <c r="B647" t="s">
        <v>23</v>
      </c>
      <c r="C647" t="s">
        <v>1998</v>
      </c>
      <c r="D647" t="s">
        <v>80</v>
      </c>
      <c r="E647" t="s">
        <v>224</v>
      </c>
      <c r="F647" t="s">
        <v>1999</v>
      </c>
      <c r="G647" t="s">
        <v>46</v>
      </c>
      <c r="H647">
        <v>3007.13</v>
      </c>
      <c r="I647">
        <v>10</v>
      </c>
      <c r="J647">
        <v>5</v>
      </c>
      <c r="K647">
        <v>30071.3</v>
      </c>
      <c r="L647">
        <v>28567.73</v>
      </c>
      <c r="M647" t="s">
        <v>28</v>
      </c>
      <c r="N647" s="1">
        <v>45844.445</v>
      </c>
    </row>
    <row r="648" spans="1:14" x14ac:dyDescent="0.3">
      <c r="A648" t="s">
        <v>2000</v>
      </c>
      <c r="B648" t="s">
        <v>30</v>
      </c>
      <c r="C648" t="s">
        <v>2001</v>
      </c>
      <c r="D648" t="s">
        <v>67</v>
      </c>
      <c r="E648" t="s">
        <v>177</v>
      </c>
      <c r="F648" t="s">
        <v>2002</v>
      </c>
      <c r="G648" t="s">
        <v>76</v>
      </c>
      <c r="H648">
        <v>1178.8399999999999</v>
      </c>
      <c r="I648">
        <v>6</v>
      </c>
      <c r="J648">
        <v>10</v>
      </c>
      <c r="K648">
        <v>7073.04</v>
      </c>
      <c r="L648">
        <v>6365.74</v>
      </c>
      <c r="M648" t="s">
        <v>40</v>
      </c>
      <c r="N648" s="1">
        <v>45744.886331018519</v>
      </c>
    </row>
    <row r="649" spans="1:14" x14ac:dyDescent="0.3">
      <c r="A649" t="s">
        <v>2003</v>
      </c>
      <c r="B649" t="s">
        <v>118</v>
      </c>
      <c r="C649" t="s">
        <v>2004</v>
      </c>
      <c r="D649" t="s">
        <v>86</v>
      </c>
      <c r="E649" t="s">
        <v>44</v>
      </c>
      <c r="F649" t="s">
        <v>2005</v>
      </c>
      <c r="G649" t="s">
        <v>46</v>
      </c>
      <c r="H649">
        <v>147.22999999999999</v>
      </c>
      <c r="I649">
        <v>2</v>
      </c>
      <c r="J649">
        <v>0</v>
      </c>
      <c r="K649">
        <v>294.45999999999998</v>
      </c>
      <c r="L649">
        <v>294.45999999999998</v>
      </c>
      <c r="M649" t="s">
        <v>47</v>
      </c>
      <c r="N649" s="1">
        <v>45753.382488425923</v>
      </c>
    </row>
    <row r="650" spans="1:14" x14ac:dyDescent="0.3">
      <c r="A650" t="s">
        <v>2006</v>
      </c>
      <c r="B650" t="s">
        <v>49</v>
      </c>
      <c r="C650" t="s">
        <v>2007</v>
      </c>
      <c r="D650" t="s">
        <v>125</v>
      </c>
      <c r="E650" t="s">
        <v>224</v>
      </c>
      <c r="F650" t="s">
        <v>2008</v>
      </c>
      <c r="G650" t="s">
        <v>161</v>
      </c>
      <c r="H650">
        <v>1843.64</v>
      </c>
      <c r="I650">
        <v>8</v>
      </c>
      <c r="J650">
        <v>0</v>
      </c>
      <c r="K650">
        <v>14749.12</v>
      </c>
      <c r="L650">
        <v>14749.12</v>
      </c>
      <c r="M650" t="s">
        <v>21</v>
      </c>
      <c r="N650" s="1">
        <v>45465.766423611109</v>
      </c>
    </row>
    <row r="651" spans="1:14" x14ac:dyDescent="0.3">
      <c r="A651" t="s">
        <v>2009</v>
      </c>
      <c r="B651" t="s">
        <v>95</v>
      </c>
      <c r="C651" t="s">
        <v>2010</v>
      </c>
      <c r="D651" t="s">
        <v>17</v>
      </c>
      <c r="E651" t="s">
        <v>177</v>
      </c>
      <c r="F651" t="s">
        <v>2011</v>
      </c>
      <c r="G651" t="s">
        <v>102</v>
      </c>
      <c r="H651">
        <v>405.61</v>
      </c>
      <c r="I651">
        <v>10</v>
      </c>
      <c r="J651">
        <v>17</v>
      </c>
      <c r="K651">
        <v>4056.1</v>
      </c>
      <c r="L651">
        <v>3366.56</v>
      </c>
      <c r="M651" t="s">
        <v>116</v>
      </c>
      <c r="N651" s="1">
        <v>45499.539837962962</v>
      </c>
    </row>
    <row r="652" spans="1:14" x14ac:dyDescent="0.3">
      <c r="A652" t="s">
        <v>2012</v>
      </c>
      <c r="B652" t="s">
        <v>181</v>
      </c>
      <c r="C652" t="s">
        <v>2013</v>
      </c>
      <c r="D652" t="s">
        <v>67</v>
      </c>
      <c r="E652" t="s">
        <v>105</v>
      </c>
      <c r="F652" t="s">
        <v>2014</v>
      </c>
      <c r="G652" t="s">
        <v>107</v>
      </c>
      <c r="H652">
        <v>277.83</v>
      </c>
      <c r="I652">
        <v>4</v>
      </c>
      <c r="J652">
        <v>0</v>
      </c>
      <c r="K652">
        <v>1111.32</v>
      </c>
      <c r="L652">
        <v>1111.32</v>
      </c>
      <c r="M652" t="s">
        <v>21</v>
      </c>
      <c r="N652" s="1">
        <v>45531.124895833331</v>
      </c>
    </row>
    <row r="653" spans="1:14" x14ac:dyDescent="0.3">
      <c r="A653" t="s">
        <v>2015</v>
      </c>
      <c r="B653" t="s">
        <v>181</v>
      </c>
      <c r="C653" t="s">
        <v>2016</v>
      </c>
      <c r="D653" t="s">
        <v>255</v>
      </c>
      <c r="E653" t="s">
        <v>111</v>
      </c>
      <c r="F653" t="s">
        <v>2017</v>
      </c>
      <c r="G653" t="s">
        <v>465</v>
      </c>
      <c r="H653">
        <v>2795.73</v>
      </c>
      <c r="I653">
        <v>1</v>
      </c>
      <c r="J653">
        <v>5</v>
      </c>
      <c r="K653">
        <v>2795.73</v>
      </c>
      <c r="L653">
        <v>2655.94</v>
      </c>
      <c r="M653" t="s">
        <v>116</v>
      </c>
      <c r="N653" s="1">
        <v>45861.343969907408</v>
      </c>
    </row>
    <row r="654" spans="1:14" x14ac:dyDescent="0.3">
      <c r="A654" t="s">
        <v>2018</v>
      </c>
      <c r="B654" t="s">
        <v>49</v>
      </c>
      <c r="C654" t="s">
        <v>2019</v>
      </c>
      <c r="D654" t="s">
        <v>63</v>
      </c>
      <c r="E654" t="s">
        <v>111</v>
      </c>
      <c r="F654" t="s">
        <v>2020</v>
      </c>
      <c r="G654" t="s">
        <v>46</v>
      </c>
      <c r="H654">
        <v>2.0499999999999998</v>
      </c>
      <c r="I654">
        <v>315</v>
      </c>
      <c r="J654">
        <v>25</v>
      </c>
      <c r="K654">
        <v>645.75</v>
      </c>
      <c r="L654">
        <v>484.31</v>
      </c>
      <c r="M654" t="s">
        <v>77</v>
      </c>
      <c r="N654" s="1">
        <v>45430.45453703704</v>
      </c>
    </row>
    <row r="655" spans="1:14" x14ac:dyDescent="0.3">
      <c r="A655" t="s">
        <v>2021</v>
      </c>
      <c r="B655" t="s">
        <v>118</v>
      </c>
      <c r="C655" t="s">
        <v>2022</v>
      </c>
      <c r="D655" t="s">
        <v>86</v>
      </c>
      <c r="E655" t="s">
        <v>155</v>
      </c>
      <c r="F655" t="s">
        <v>2023</v>
      </c>
      <c r="G655" t="s">
        <v>76</v>
      </c>
      <c r="H655">
        <v>287.66000000000003</v>
      </c>
      <c r="I655">
        <v>1</v>
      </c>
      <c r="J655">
        <v>5</v>
      </c>
      <c r="K655">
        <v>287.66000000000003</v>
      </c>
      <c r="L655">
        <v>273.27999999999997</v>
      </c>
      <c r="M655" t="s">
        <v>40</v>
      </c>
      <c r="N655" s="1">
        <v>45666.412997685184</v>
      </c>
    </row>
    <row r="656" spans="1:14" x14ac:dyDescent="0.3">
      <c r="A656" t="s">
        <v>2024</v>
      </c>
      <c r="B656" t="s">
        <v>49</v>
      </c>
      <c r="C656" t="s">
        <v>2025</v>
      </c>
      <c r="D656" t="s">
        <v>51</v>
      </c>
      <c r="F656" t="s">
        <v>2026</v>
      </c>
      <c r="G656" t="s">
        <v>184</v>
      </c>
      <c r="H656">
        <v>1161.28</v>
      </c>
      <c r="I656">
        <v>2</v>
      </c>
      <c r="J656">
        <v>5</v>
      </c>
      <c r="K656">
        <v>2322.56</v>
      </c>
      <c r="L656">
        <v>2206.4299999999998</v>
      </c>
      <c r="M656" t="s">
        <v>21</v>
      </c>
      <c r="N656" s="1">
        <v>45353.538680555554</v>
      </c>
    </row>
    <row r="657" spans="1:14" x14ac:dyDescent="0.3">
      <c r="A657" t="s">
        <v>2027</v>
      </c>
      <c r="B657" t="s">
        <v>15</v>
      </c>
      <c r="C657" t="s">
        <v>2028</v>
      </c>
      <c r="D657" t="s">
        <v>36</v>
      </c>
      <c r="E657" t="s">
        <v>251</v>
      </c>
      <c r="F657" t="s">
        <v>2029</v>
      </c>
      <c r="G657" t="s">
        <v>209</v>
      </c>
      <c r="H657">
        <v>54.97</v>
      </c>
      <c r="I657">
        <v>10</v>
      </c>
      <c r="J657">
        <v>0</v>
      </c>
      <c r="K657">
        <v>549.70000000000005</v>
      </c>
      <c r="L657">
        <v>549.70000000000005</v>
      </c>
      <c r="M657" t="s">
        <v>47</v>
      </c>
      <c r="N657" s="1">
        <v>45589.207094907404</v>
      </c>
    </row>
    <row r="658" spans="1:14" x14ac:dyDescent="0.3">
      <c r="A658" t="s">
        <v>2030</v>
      </c>
      <c r="B658" t="s">
        <v>23</v>
      </c>
      <c r="C658" t="s">
        <v>2031</v>
      </c>
      <c r="D658" t="s">
        <v>125</v>
      </c>
      <c r="E658" t="s">
        <v>100</v>
      </c>
      <c r="F658" t="s">
        <v>2032</v>
      </c>
      <c r="G658" t="s">
        <v>65</v>
      </c>
      <c r="H658">
        <v>2626.19</v>
      </c>
      <c r="I658">
        <v>12</v>
      </c>
      <c r="J658">
        <v>5</v>
      </c>
      <c r="K658">
        <v>31514.28</v>
      </c>
      <c r="L658">
        <v>29938.57</v>
      </c>
      <c r="M658" t="s">
        <v>77</v>
      </c>
      <c r="N658" s="1">
        <v>45716.814652777779</v>
      </c>
    </row>
    <row r="659" spans="1:14" x14ac:dyDescent="0.3">
      <c r="A659" t="s">
        <v>2033</v>
      </c>
      <c r="B659" t="s">
        <v>118</v>
      </c>
      <c r="C659" t="s">
        <v>2034</v>
      </c>
      <c r="D659" t="s">
        <v>67</v>
      </c>
      <c r="E659" t="s">
        <v>100</v>
      </c>
      <c r="F659" t="s">
        <v>2035</v>
      </c>
      <c r="G659" t="s">
        <v>53</v>
      </c>
      <c r="H659">
        <v>1014.34</v>
      </c>
      <c r="I659">
        <v>1</v>
      </c>
      <c r="J659">
        <v>0</v>
      </c>
      <c r="K659">
        <v>1014.34</v>
      </c>
      <c r="L659">
        <v>1014.34</v>
      </c>
      <c r="M659" t="s">
        <v>116</v>
      </c>
      <c r="N659" s="1">
        <v>45832.46434027778</v>
      </c>
    </row>
    <row r="660" spans="1:14" x14ac:dyDescent="0.3">
      <c r="A660" t="s">
        <v>2036</v>
      </c>
      <c r="B660" t="s">
        <v>181</v>
      </c>
      <c r="C660" t="s">
        <v>2037</v>
      </c>
      <c r="D660" t="s">
        <v>80</v>
      </c>
      <c r="E660" t="s">
        <v>32</v>
      </c>
      <c r="F660" t="s">
        <v>2038</v>
      </c>
      <c r="G660" t="s">
        <v>107</v>
      </c>
      <c r="H660">
        <v>1300.45</v>
      </c>
      <c r="I660">
        <v>100</v>
      </c>
      <c r="J660">
        <v>25</v>
      </c>
      <c r="K660">
        <v>130045</v>
      </c>
      <c r="L660">
        <v>97533.75</v>
      </c>
      <c r="M660" t="s">
        <v>47</v>
      </c>
      <c r="N660" s="1">
        <v>45774.617708333331</v>
      </c>
    </row>
    <row r="661" spans="1:14" x14ac:dyDescent="0.3">
      <c r="A661" t="s">
        <v>2039</v>
      </c>
      <c r="B661" t="s">
        <v>118</v>
      </c>
      <c r="C661" t="s">
        <v>2040</v>
      </c>
      <c r="D661" t="s">
        <v>255</v>
      </c>
      <c r="E661" t="s">
        <v>177</v>
      </c>
      <c r="F661" t="s">
        <v>2041</v>
      </c>
      <c r="G661" t="s">
        <v>76</v>
      </c>
      <c r="H661">
        <v>1326.26</v>
      </c>
      <c r="I661">
        <v>8</v>
      </c>
      <c r="J661">
        <v>10</v>
      </c>
      <c r="K661">
        <v>10610.08</v>
      </c>
      <c r="L661">
        <v>9549.07</v>
      </c>
      <c r="M661" t="s">
        <v>77</v>
      </c>
      <c r="N661" s="1">
        <v>45645.515856481485</v>
      </c>
    </row>
    <row r="662" spans="1:14" x14ac:dyDescent="0.3">
      <c r="A662" t="s">
        <v>2042</v>
      </c>
      <c r="B662" t="s">
        <v>49</v>
      </c>
      <c r="C662" t="s">
        <v>2043</v>
      </c>
      <c r="D662" t="s">
        <v>86</v>
      </c>
      <c r="E662" t="s">
        <v>133</v>
      </c>
      <c r="F662" t="s">
        <v>2044</v>
      </c>
      <c r="G662" t="s">
        <v>465</v>
      </c>
      <c r="H662">
        <v>452.76</v>
      </c>
      <c r="I662">
        <v>4</v>
      </c>
      <c r="J662">
        <v>0</v>
      </c>
      <c r="K662">
        <v>1811.04</v>
      </c>
      <c r="L662">
        <v>1811.04</v>
      </c>
      <c r="M662" t="s">
        <v>77</v>
      </c>
      <c r="N662" s="1">
        <v>45616.894733796296</v>
      </c>
    </row>
    <row r="663" spans="1:14" x14ac:dyDescent="0.3">
      <c r="A663" t="s">
        <v>2045</v>
      </c>
      <c r="B663" t="s">
        <v>55</v>
      </c>
      <c r="C663" t="s">
        <v>2046</v>
      </c>
      <c r="E663" t="s">
        <v>105</v>
      </c>
      <c r="F663" t="s">
        <v>2047</v>
      </c>
      <c r="G663" t="s">
        <v>70</v>
      </c>
      <c r="H663">
        <v>2563.94</v>
      </c>
      <c r="I663">
        <v>6</v>
      </c>
      <c r="J663">
        <v>10</v>
      </c>
      <c r="K663">
        <v>15383.64</v>
      </c>
      <c r="L663">
        <v>13845.28</v>
      </c>
      <c r="M663" t="s">
        <v>21</v>
      </c>
      <c r="N663" s="1">
        <v>45446.144317129627</v>
      </c>
    </row>
    <row r="664" spans="1:14" x14ac:dyDescent="0.3">
      <c r="A664" t="s">
        <v>2048</v>
      </c>
      <c r="B664" t="s">
        <v>95</v>
      </c>
      <c r="C664" t="s">
        <v>2049</v>
      </c>
      <c r="D664" t="s">
        <v>67</v>
      </c>
      <c r="E664" t="s">
        <v>224</v>
      </c>
      <c r="F664" t="s">
        <v>2050</v>
      </c>
      <c r="G664" t="s">
        <v>135</v>
      </c>
      <c r="H664">
        <v>151.22</v>
      </c>
      <c r="I664">
        <v>5</v>
      </c>
      <c r="J664">
        <v>5</v>
      </c>
      <c r="K664">
        <v>756.1</v>
      </c>
      <c r="L664">
        <v>718.29</v>
      </c>
      <c r="M664" t="s">
        <v>116</v>
      </c>
      <c r="N664" s="1">
        <v>45401.078321759262</v>
      </c>
    </row>
    <row r="665" spans="1:14" x14ac:dyDescent="0.3">
      <c r="A665" t="s">
        <v>2051</v>
      </c>
      <c r="B665" t="s">
        <v>30</v>
      </c>
      <c r="C665" t="s">
        <v>2052</v>
      </c>
      <c r="D665" t="s">
        <v>43</v>
      </c>
      <c r="E665" t="s">
        <v>121</v>
      </c>
      <c r="F665" t="s">
        <v>2053</v>
      </c>
      <c r="G665" t="s">
        <v>59</v>
      </c>
      <c r="H665">
        <v>1491.75</v>
      </c>
      <c r="I665">
        <v>12</v>
      </c>
      <c r="J665">
        <v>0</v>
      </c>
      <c r="K665">
        <v>17901</v>
      </c>
      <c r="L665">
        <v>17901</v>
      </c>
      <c r="M665" t="s">
        <v>77</v>
      </c>
      <c r="N665" s="1">
        <v>45589.063344907408</v>
      </c>
    </row>
    <row r="666" spans="1:14" x14ac:dyDescent="0.3">
      <c r="A666" t="s">
        <v>2054</v>
      </c>
      <c r="B666" t="s">
        <v>72</v>
      </c>
      <c r="C666" t="s">
        <v>2055</v>
      </c>
      <c r="D666" t="s">
        <v>51</v>
      </c>
      <c r="E666" t="s">
        <v>87</v>
      </c>
      <c r="F666" t="s">
        <v>2056</v>
      </c>
      <c r="G666" t="s">
        <v>102</v>
      </c>
      <c r="H666">
        <v>835.37</v>
      </c>
      <c r="I666">
        <v>6</v>
      </c>
      <c r="J666">
        <v>5</v>
      </c>
      <c r="K666">
        <v>5012.22</v>
      </c>
      <c r="L666">
        <v>4761.6099999999997</v>
      </c>
      <c r="M666" t="s">
        <v>60</v>
      </c>
      <c r="N666" s="1">
        <v>45582.874282407407</v>
      </c>
    </row>
    <row r="667" spans="1:14" x14ac:dyDescent="0.3">
      <c r="A667" t="s">
        <v>2057</v>
      </c>
      <c r="B667" t="s">
        <v>72</v>
      </c>
      <c r="C667" t="s">
        <v>2058</v>
      </c>
      <c r="D667" t="s">
        <v>86</v>
      </c>
      <c r="E667" t="s">
        <v>177</v>
      </c>
      <c r="F667" t="s">
        <v>2059</v>
      </c>
      <c r="G667" t="s">
        <v>184</v>
      </c>
      <c r="H667">
        <v>421.2</v>
      </c>
      <c r="I667">
        <v>4</v>
      </c>
      <c r="J667">
        <v>0</v>
      </c>
      <c r="K667">
        <v>1684.8</v>
      </c>
      <c r="L667">
        <v>1684.8</v>
      </c>
      <c r="M667" t="s">
        <v>21</v>
      </c>
      <c r="N667" s="1">
        <v>45582.467951388891</v>
      </c>
    </row>
    <row r="668" spans="1:14" x14ac:dyDescent="0.3">
      <c r="A668" t="s">
        <v>2060</v>
      </c>
      <c r="B668" t="s">
        <v>55</v>
      </c>
      <c r="C668" t="s">
        <v>2061</v>
      </c>
      <c r="D668" t="s">
        <v>63</v>
      </c>
      <c r="E668" t="s">
        <v>105</v>
      </c>
      <c r="F668" t="s">
        <v>2062</v>
      </c>
      <c r="G668" t="s">
        <v>93</v>
      </c>
      <c r="H668">
        <v>5.45</v>
      </c>
      <c r="I668">
        <v>226</v>
      </c>
      <c r="J668">
        <v>3</v>
      </c>
      <c r="K668">
        <v>1231.7</v>
      </c>
      <c r="L668">
        <v>1194.75</v>
      </c>
      <c r="M668" t="s">
        <v>28</v>
      </c>
      <c r="N668" s="1">
        <v>45417.920254629629</v>
      </c>
    </row>
    <row r="669" spans="1:14" x14ac:dyDescent="0.3">
      <c r="A669" t="s">
        <v>2063</v>
      </c>
      <c r="B669" t="s">
        <v>95</v>
      </c>
      <c r="C669" t="s">
        <v>2064</v>
      </c>
      <c r="D669" t="s">
        <v>51</v>
      </c>
      <c r="E669" t="s">
        <v>224</v>
      </c>
      <c r="F669" t="s">
        <v>2065</v>
      </c>
      <c r="G669" t="s">
        <v>46</v>
      </c>
      <c r="H669">
        <v>372.26</v>
      </c>
      <c r="I669">
        <v>5</v>
      </c>
      <c r="J669">
        <v>5</v>
      </c>
      <c r="K669">
        <v>1861.3</v>
      </c>
      <c r="L669">
        <v>1768.23</v>
      </c>
      <c r="M669" t="s">
        <v>77</v>
      </c>
      <c r="N669" s="1">
        <v>45547.354097222225</v>
      </c>
    </row>
    <row r="670" spans="1:14" x14ac:dyDescent="0.3">
      <c r="A670" t="s">
        <v>2066</v>
      </c>
      <c r="B670" t="s">
        <v>172</v>
      </c>
      <c r="C670" t="s">
        <v>2067</v>
      </c>
      <c r="D670" t="s">
        <v>63</v>
      </c>
      <c r="E670" t="s">
        <v>32</v>
      </c>
      <c r="F670" t="s">
        <v>2068</v>
      </c>
      <c r="G670" t="s">
        <v>70</v>
      </c>
      <c r="H670">
        <v>1.48</v>
      </c>
      <c r="I670">
        <v>153</v>
      </c>
      <c r="J670">
        <v>0</v>
      </c>
      <c r="K670">
        <v>226.44</v>
      </c>
      <c r="L670">
        <v>226.44</v>
      </c>
      <c r="M670" t="s">
        <v>77</v>
      </c>
      <c r="N670" s="1">
        <v>45661.087893518517</v>
      </c>
    </row>
    <row r="671" spans="1:14" x14ac:dyDescent="0.3">
      <c r="A671" t="s">
        <v>2069</v>
      </c>
      <c r="B671" t="s">
        <v>181</v>
      </c>
      <c r="C671" t="s">
        <v>2070</v>
      </c>
      <c r="D671" t="s">
        <v>86</v>
      </c>
      <c r="E671" t="s">
        <v>277</v>
      </c>
      <c r="F671" t="s">
        <v>2071</v>
      </c>
      <c r="G671" t="s">
        <v>209</v>
      </c>
      <c r="H671">
        <v>44.3</v>
      </c>
      <c r="I671">
        <v>5</v>
      </c>
      <c r="J671">
        <v>5</v>
      </c>
      <c r="K671">
        <v>221.5</v>
      </c>
      <c r="L671">
        <v>210.42</v>
      </c>
      <c r="M671" t="s">
        <v>116</v>
      </c>
      <c r="N671" s="1">
        <v>45544.91777777778</v>
      </c>
    </row>
    <row r="672" spans="1:14" x14ac:dyDescent="0.3">
      <c r="A672" t="s">
        <v>2072</v>
      </c>
      <c r="B672" t="s">
        <v>49</v>
      </c>
      <c r="C672" t="s">
        <v>2073</v>
      </c>
      <c r="D672" t="s">
        <v>25</v>
      </c>
      <c r="E672" t="s">
        <v>32</v>
      </c>
      <c r="F672" t="s">
        <v>2074</v>
      </c>
      <c r="G672" t="s">
        <v>107</v>
      </c>
      <c r="H672">
        <v>19.600000000000001</v>
      </c>
      <c r="I672">
        <v>1</v>
      </c>
      <c r="J672">
        <v>0</v>
      </c>
      <c r="K672">
        <v>19.600000000000001</v>
      </c>
      <c r="L672">
        <v>19.600000000000001</v>
      </c>
      <c r="M672" t="s">
        <v>40</v>
      </c>
      <c r="N672" s="1">
        <v>45414.791689814818</v>
      </c>
    </row>
    <row r="673" spans="1:14" x14ac:dyDescent="0.3">
      <c r="A673" t="s">
        <v>2075</v>
      </c>
      <c r="B673" t="s">
        <v>15</v>
      </c>
      <c r="C673" t="s">
        <v>2076</v>
      </c>
      <c r="D673" t="s">
        <v>255</v>
      </c>
      <c r="E673" t="s">
        <v>68</v>
      </c>
      <c r="F673" t="s">
        <v>2077</v>
      </c>
      <c r="G673" t="s">
        <v>70</v>
      </c>
      <c r="H673">
        <v>1400.36</v>
      </c>
      <c r="I673">
        <v>10</v>
      </c>
      <c r="J673">
        <v>5</v>
      </c>
      <c r="K673">
        <v>14003.6</v>
      </c>
      <c r="L673">
        <v>13303.42</v>
      </c>
      <c r="M673" t="s">
        <v>60</v>
      </c>
      <c r="N673" s="1">
        <v>45540.62537037037</v>
      </c>
    </row>
    <row r="674" spans="1:14" x14ac:dyDescent="0.3">
      <c r="A674" t="s">
        <v>2078</v>
      </c>
      <c r="B674" t="s">
        <v>55</v>
      </c>
      <c r="C674" t="s">
        <v>2079</v>
      </c>
      <c r="D674" t="s">
        <v>67</v>
      </c>
      <c r="E674" t="s">
        <v>91</v>
      </c>
      <c r="F674" t="s">
        <v>2080</v>
      </c>
      <c r="G674" t="s">
        <v>465</v>
      </c>
      <c r="H674">
        <v>175.51</v>
      </c>
      <c r="I674">
        <v>5</v>
      </c>
      <c r="J674">
        <v>5</v>
      </c>
      <c r="K674">
        <v>877.55</v>
      </c>
      <c r="L674">
        <v>833.67</v>
      </c>
      <c r="M674" t="s">
        <v>47</v>
      </c>
      <c r="N674" s="1">
        <v>45352.0312037037</v>
      </c>
    </row>
    <row r="675" spans="1:14" x14ac:dyDescent="0.3">
      <c r="A675" t="s">
        <v>2081</v>
      </c>
      <c r="B675" t="s">
        <v>172</v>
      </c>
      <c r="C675" t="s">
        <v>2082</v>
      </c>
      <c r="D675" t="s">
        <v>255</v>
      </c>
      <c r="E675" t="s">
        <v>155</v>
      </c>
      <c r="F675" t="s">
        <v>2083</v>
      </c>
      <c r="G675" t="s">
        <v>161</v>
      </c>
      <c r="H675">
        <v>1469.62</v>
      </c>
      <c r="I675">
        <v>1</v>
      </c>
      <c r="J675">
        <v>0</v>
      </c>
      <c r="K675">
        <v>1469.62</v>
      </c>
      <c r="L675">
        <v>1469.62</v>
      </c>
      <c r="M675" t="s">
        <v>28</v>
      </c>
      <c r="N675" s="1">
        <v>45574.751516203702</v>
      </c>
    </row>
    <row r="676" spans="1:14" x14ac:dyDescent="0.3">
      <c r="A676" t="s">
        <v>2084</v>
      </c>
      <c r="B676" t="s">
        <v>55</v>
      </c>
      <c r="C676" t="s">
        <v>2085</v>
      </c>
      <c r="D676" t="s">
        <v>125</v>
      </c>
      <c r="E676" t="s">
        <v>111</v>
      </c>
      <c r="F676" t="s">
        <v>2086</v>
      </c>
      <c r="G676" t="s">
        <v>70</v>
      </c>
      <c r="H676">
        <v>2866.45</v>
      </c>
      <c r="I676">
        <v>2</v>
      </c>
      <c r="J676">
        <v>0</v>
      </c>
      <c r="K676">
        <v>5732.9</v>
      </c>
      <c r="L676">
        <v>5732.9</v>
      </c>
      <c r="M676" t="s">
        <v>28</v>
      </c>
      <c r="N676" s="1">
        <v>45368.931516203702</v>
      </c>
    </row>
    <row r="677" spans="1:14" x14ac:dyDescent="0.3">
      <c r="A677" t="s">
        <v>2087</v>
      </c>
      <c r="B677" t="s">
        <v>15</v>
      </c>
      <c r="C677" t="s">
        <v>2088</v>
      </c>
      <c r="D677" t="s">
        <v>120</v>
      </c>
      <c r="E677" t="s">
        <v>133</v>
      </c>
      <c r="F677" t="s">
        <v>2089</v>
      </c>
      <c r="G677" t="s">
        <v>76</v>
      </c>
      <c r="H677">
        <v>551.95000000000005</v>
      </c>
      <c r="I677">
        <v>3</v>
      </c>
      <c r="J677">
        <v>0</v>
      </c>
      <c r="K677">
        <v>1655.85</v>
      </c>
      <c r="L677">
        <v>1655.85</v>
      </c>
      <c r="M677" t="s">
        <v>47</v>
      </c>
      <c r="N677" s="1">
        <v>45672.323738425926</v>
      </c>
    </row>
    <row r="678" spans="1:14" x14ac:dyDescent="0.3">
      <c r="A678" t="s">
        <v>2090</v>
      </c>
      <c r="B678" t="s">
        <v>49</v>
      </c>
      <c r="C678" t="s">
        <v>2091</v>
      </c>
      <c r="D678" t="s">
        <v>86</v>
      </c>
      <c r="E678" t="s">
        <v>177</v>
      </c>
      <c r="F678" t="s">
        <v>2092</v>
      </c>
      <c r="G678" t="s">
        <v>76</v>
      </c>
      <c r="H678">
        <v>238.92</v>
      </c>
      <c r="I678">
        <v>3</v>
      </c>
      <c r="J678">
        <v>0</v>
      </c>
      <c r="K678">
        <v>716.76</v>
      </c>
      <c r="L678">
        <v>716.76</v>
      </c>
      <c r="M678" t="s">
        <v>21</v>
      </c>
      <c r="N678" s="1">
        <v>45782.540277777778</v>
      </c>
    </row>
    <row r="679" spans="1:14" x14ac:dyDescent="0.3">
      <c r="A679" t="s">
        <v>2093</v>
      </c>
      <c r="B679" t="s">
        <v>95</v>
      </c>
      <c r="C679" t="s">
        <v>2094</v>
      </c>
      <c r="D679" t="s">
        <v>255</v>
      </c>
      <c r="E679" t="s">
        <v>87</v>
      </c>
      <c r="F679" t="s">
        <v>2095</v>
      </c>
      <c r="G679" t="s">
        <v>179</v>
      </c>
      <c r="H679">
        <v>2204.58</v>
      </c>
      <c r="I679">
        <v>12</v>
      </c>
      <c r="J679">
        <v>0</v>
      </c>
      <c r="K679">
        <v>26454.959999999999</v>
      </c>
      <c r="L679">
        <v>26454.959999999999</v>
      </c>
      <c r="M679" t="s">
        <v>77</v>
      </c>
      <c r="N679" s="1">
        <v>45702.200335648151</v>
      </c>
    </row>
    <row r="680" spans="1:14" x14ac:dyDescent="0.3">
      <c r="A680" t="s">
        <v>2096</v>
      </c>
      <c r="B680" t="s">
        <v>84</v>
      </c>
      <c r="C680" t="s">
        <v>2097</v>
      </c>
      <c r="D680" t="s">
        <v>80</v>
      </c>
      <c r="E680" t="s">
        <v>91</v>
      </c>
      <c r="F680" t="s">
        <v>2098</v>
      </c>
      <c r="G680" t="s">
        <v>248</v>
      </c>
      <c r="H680">
        <v>3150.4</v>
      </c>
      <c r="I680">
        <v>3</v>
      </c>
      <c r="J680">
        <v>0</v>
      </c>
      <c r="K680">
        <v>9451.2000000000007</v>
      </c>
      <c r="L680">
        <v>9451.2000000000007</v>
      </c>
      <c r="M680" t="s">
        <v>40</v>
      </c>
      <c r="N680" s="1">
        <v>45411.663680555554</v>
      </c>
    </row>
    <row r="681" spans="1:14" x14ac:dyDescent="0.3">
      <c r="A681" t="s">
        <v>2099</v>
      </c>
      <c r="B681" t="s">
        <v>30</v>
      </c>
      <c r="C681" t="s">
        <v>2100</v>
      </c>
      <c r="D681" t="s">
        <v>110</v>
      </c>
      <c r="E681" t="s">
        <v>57</v>
      </c>
      <c r="F681" t="s">
        <v>2101</v>
      </c>
      <c r="G681" t="s">
        <v>65</v>
      </c>
      <c r="H681">
        <v>61.01</v>
      </c>
      <c r="I681">
        <v>2</v>
      </c>
      <c r="J681">
        <v>0</v>
      </c>
      <c r="K681">
        <v>122.02</v>
      </c>
      <c r="L681">
        <v>122.02</v>
      </c>
      <c r="M681" t="s">
        <v>21</v>
      </c>
      <c r="N681" s="1">
        <v>45637.746157407404</v>
      </c>
    </row>
    <row r="682" spans="1:14" x14ac:dyDescent="0.3">
      <c r="A682" t="s">
        <v>2102</v>
      </c>
      <c r="B682" t="s">
        <v>72</v>
      </c>
      <c r="C682" t="s">
        <v>2103</v>
      </c>
      <c r="D682" t="s">
        <v>36</v>
      </c>
      <c r="E682" t="s">
        <v>246</v>
      </c>
      <c r="F682" t="s">
        <v>2104</v>
      </c>
      <c r="G682" t="s">
        <v>135</v>
      </c>
      <c r="H682">
        <v>1382.74</v>
      </c>
      <c r="I682">
        <v>6</v>
      </c>
      <c r="J682">
        <v>0</v>
      </c>
      <c r="K682">
        <v>8296.44</v>
      </c>
      <c r="L682">
        <v>8296.44</v>
      </c>
      <c r="M682" t="s">
        <v>28</v>
      </c>
      <c r="N682" s="1">
        <v>45428.382627314815</v>
      </c>
    </row>
    <row r="683" spans="1:14" x14ac:dyDescent="0.3">
      <c r="A683" t="s">
        <v>2105</v>
      </c>
      <c r="B683" t="s">
        <v>181</v>
      </c>
      <c r="C683" t="s">
        <v>2106</v>
      </c>
      <c r="D683" t="s">
        <v>43</v>
      </c>
      <c r="E683" t="s">
        <v>111</v>
      </c>
      <c r="F683" t="s">
        <v>2107</v>
      </c>
      <c r="G683" t="s">
        <v>130</v>
      </c>
      <c r="H683">
        <v>154.41</v>
      </c>
      <c r="I683">
        <v>10</v>
      </c>
      <c r="J683">
        <v>5</v>
      </c>
      <c r="K683">
        <v>1544.1</v>
      </c>
      <c r="L683">
        <v>1466.89</v>
      </c>
      <c r="M683" t="s">
        <v>40</v>
      </c>
      <c r="N683" s="1">
        <v>45381.329918981479</v>
      </c>
    </row>
    <row r="684" spans="1:14" x14ac:dyDescent="0.3">
      <c r="A684" t="s">
        <v>2108</v>
      </c>
      <c r="B684" t="s">
        <v>172</v>
      </c>
      <c r="C684" t="s">
        <v>2109</v>
      </c>
      <c r="D684" t="s">
        <v>17</v>
      </c>
      <c r="E684" t="s">
        <v>224</v>
      </c>
      <c r="F684" t="s">
        <v>2110</v>
      </c>
      <c r="G684" t="s">
        <v>59</v>
      </c>
      <c r="H684">
        <v>215.43</v>
      </c>
      <c r="I684">
        <v>3</v>
      </c>
      <c r="J684">
        <v>0</v>
      </c>
      <c r="K684">
        <v>646.29</v>
      </c>
      <c r="L684">
        <v>646.29</v>
      </c>
      <c r="M684" t="s">
        <v>60</v>
      </c>
      <c r="N684" s="1">
        <v>45832.050995370373</v>
      </c>
    </row>
    <row r="685" spans="1:14" x14ac:dyDescent="0.3">
      <c r="A685" t="s">
        <v>2111</v>
      </c>
      <c r="B685" t="s">
        <v>72</v>
      </c>
      <c r="C685" t="s">
        <v>2112</v>
      </c>
      <c r="D685" t="s">
        <v>80</v>
      </c>
      <c r="E685" t="s">
        <v>277</v>
      </c>
      <c r="F685" t="s">
        <v>2113</v>
      </c>
      <c r="G685" t="s">
        <v>209</v>
      </c>
      <c r="H685">
        <v>961.3</v>
      </c>
      <c r="I685">
        <v>2</v>
      </c>
      <c r="J685">
        <v>0</v>
      </c>
      <c r="K685">
        <v>1922.6</v>
      </c>
      <c r="L685">
        <v>1922.6</v>
      </c>
      <c r="M685" t="s">
        <v>21</v>
      </c>
      <c r="N685" s="1">
        <v>45738.156099537038</v>
      </c>
    </row>
    <row r="686" spans="1:14" x14ac:dyDescent="0.3">
      <c r="A686" t="s">
        <v>2114</v>
      </c>
      <c r="B686" t="s">
        <v>49</v>
      </c>
      <c r="C686" t="s">
        <v>2115</v>
      </c>
      <c r="D686" t="s">
        <v>51</v>
      </c>
      <c r="E686" t="s">
        <v>37</v>
      </c>
      <c r="F686" t="s">
        <v>2116</v>
      </c>
      <c r="G686" t="s">
        <v>59</v>
      </c>
      <c r="H686">
        <v>494.08</v>
      </c>
      <c r="I686">
        <v>3</v>
      </c>
      <c r="J686">
        <v>5</v>
      </c>
      <c r="K686">
        <v>1482.24</v>
      </c>
      <c r="L686">
        <v>1408.13</v>
      </c>
      <c r="M686" t="s">
        <v>47</v>
      </c>
      <c r="N686" s="1">
        <v>45338.247673611113</v>
      </c>
    </row>
    <row r="687" spans="1:14" x14ac:dyDescent="0.3">
      <c r="A687" t="s">
        <v>2117</v>
      </c>
      <c r="B687" t="s">
        <v>72</v>
      </c>
      <c r="C687" t="s">
        <v>2118</v>
      </c>
      <c r="D687" t="s">
        <v>125</v>
      </c>
      <c r="E687" t="s">
        <v>277</v>
      </c>
      <c r="F687" t="s">
        <v>2119</v>
      </c>
      <c r="G687" t="s">
        <v>76</v>
      </c>
      <c r="H687">
        <v>1068.69</v>
      </c>
      <c r="I687">
        <v>30</v>
      </c>
      <c r="J687">
        <v>0</v>
      </c>
      <c r="K687">
        <v>32060.7</v>
      </c>
      <c r="L687">
        <v>32060.7</v>
      </c>
      <c r="M687" t="s">
        <v>47</v>
      </c>
      <c r="N687" s="1">
        <v>45464.55978009259</v>
      </c>
    </row>
    <row r="688" spans="1:14" x14ac:dyDescent="0.3">
      <c r="A688" t="s">
        <v>2120</v>
      </c>
      <c r="B688" t="s">
        <v>23</v>
      </c>
      <c r="C688" t="s">
        <v>2121</v>
      </c>
      <c r="D688" t="s">
        <v>63</v>
      </c>
      <c r="E688" t="s">
        <v>251</v>
      </c>
      <c r="F688" t="s">
        <v>2122</v>
      </c>
      <c r="G688" t="s">
        <v>179</v>
      </c>
      <c r="H688">
        <v>3.08</v>
      </c>
      <c r="I688">
        <v>212</v>
      </c>
      <c r="J688">
        <v>25</v>
      </c>
      <c r="K688">
        <v>652.96</v>
      </c>
      <c r="L688">
        <v>489.72</v>
      </c>
      <c r="M688" t="s">
        <v>40</v>
      </c>
      <c r="N688" s="1">
        <v>45714.931539351855</v>
      </c>
    </row>
    <row r="689" spans="1:14" x14ac:dyDescent="0.3">
      <c r="A689" t="s">
        <v>2123</v>
      </c>
      <c r="B689" t="s">
        <v>55</v>
      </c>
      <c r="C689" t="s">
        <v>2124</v>
      </c>
      <c r="D689" t="s">
        <v>86</v>
      </c>
      <c r="E689" t="s">
        <v>121</v>
      </c>
      <c r="F689" t="s">
        <v>2125</v>
      </c>
      <c r="G689" t="s">
        <v>135</v>
      </c>
      <c r="H689">
        <v>103.9</v>
      </c>
      <c r="I689">
        <v>6</v>
      </c>
      <c r="J689">
        <v>10</v>
      </c>
      <c r="K689">
        <v>623.4</v>
      </c>
      <c r="L689">
        <v>561.05999999999995</v>
      </c>
      <c r="M689" t="s">
        <v>47</v>
      </c>
      <c r="N689" s="1">
        <v>45827.386122685188</v>
      </c>
    </row>
    <row r="690" spans="1:14" x14ac:dyDescent="0.3">
      <c r="A690" t="s">
        <v>2126</v>
      </c>
      <c r="B690" t="s">
        <v>49</v>
      </c>
      <c r="C690" t="s">
        <v>2127</v>
      </c>
      <c r="D690" t="s">
        <v>255</v>
      </c>
      <c r="E690" t="s">
        <v>111</v>
      </c>
      <c r="F690" t="s">
        <v>2128</v>
      </c>
      <c r="G690" t="s">
        <v>248</v>
      </c>
      <c r="H690">
        <v>648.91999999999996</v>
      </c>
      <c r="I690">
        <v>5</v>
      </c>
      <c r="J690">
        <v>5</v>
      </c>
      <c r="K690">
        <v>3244.6</v>
      </c>
      <c r="L690">
        <v>3082.37</v>
      </c>
      <c r="M690" t="s">
        <v>21</v>
      </c>
      <c r="N690" s="1">
        <v>45432.233310185184</v>
      </c>
    </row>
    <row r="691" spans="1:14" x14ac:dyDescent="0.3">
      <c r="A691" t="s">
        <v>2129</v>
      </c>
      <c r="B691" t="s">
        <v>181</v>
      </c>
      <c r="C691" t="s">
        <v>2130</v>
      </c>
      <c r="D691" t="s">
        <v>51</v>
      </c>
      <c r="E691" t="s">
        <v>121</v>
      </c>
      <c r="F691" t="s">
        <v>2131</v>
      </c>
      <c r="G691" t="s">
        <v>46</v>
      </c>
      <c r="H691">
        <v>390.96</v>
      </c>
      <c r="I691">
        <v>2</v>
      </c>
      <c r="J691">
        <v>3</v>
      </c>
      <c r="K691">
        <v>781.92</v>
      </c>
      <c r="L691">
        <v>758.46</v>
      </c>
      <c r="M691" t="s">
        <v>116</v>
      </c>
      <c r="N691" s="1">
        <v>45481.645624999997</v>
      </c>
    </row>
    <row r="692" spans="1:14" x14ac:dyDescent="0.3">
      <c r="A692" t="s">
        <v>2132</v>
      </c>
      <c r="B692" t="s">
        <v>95</v>
      </c>
      <c r="C692" t="s">
        <v>2133</v>
      </c>
      <c r="D692" t="s">
        <v>25</v>
      </c>
      <c r="E692" t="s">
        <v>251</v>
      </c>
      <c r="F692" t="s">
        <v>2134</v>
      </c>
      <c r="G692" t="s">
        <v>53</v>
      </c>
      <c r="H692">
        <v>134.25</v>
      </c>
      <c r="I692">
        <v>40</v>
      </c>
      <c r="J692">
        <v>0</v>
      </c>
      <c r="K692">
        <v>5370</v>
      </c>
      <c r="L692">
        <v>5370</v>
      </c>
      <c r="M692" t="s">
        <v>116</v>
      </c>
      <c r="N692" s="1">
        <v>45820.93378472222</v>
      </c>
    </row>
    <row r="693" spans="1:14" x14ac:dyDescent="0.3">
      <c r="A693" t="s">
        <v>2135</v>
      </c>
      <c r="B693" t="s">
        <v>55</v>
      </c>
      <c r="C693" t="s">
        <v>2136</v>
      </c>
      <c r="D693" t="s">
        <v>86</v>
      </c>
      <c r="E693" t="s">
        <v>121</v>
      </c>
      <c r="F693" t="s">
        <v>2137</v>
      </c>
      <c r="H693">
        <v>506.13</v>
      </c>
      <c r="I693">
        <v>40</v>
      </c>
      <c r="J693">
        <v>15</v>
      </c>
      <c r="K693">
        <v>20245.2</v>
      </c>
      <c r="L693">
        <v>17208.419999999998</v>
      </c>
      <c r="M693" t="s">
        <v>28</v>
      </c>
      <c r="N693" s="1">
        <v>45362.48196759259</v>
      </c>
    </row>
    <row r="694" spans="1:14" x14ac:dyDescent="0.3">
      <c r="A694" t="s">
        <v>2138</v>
      </c>
      <c r="C694" t="s">
        <v>2139</v>
      </c>
      <c r="D694" t="s">
        <v>43</v>
      </c>
      <c r="E694" t="s">
        <v>32</v>
      </c>
      <c r="F694" t="s">
        <v>2140</v>
      </c>
      <c r="G694" t="s">
        <v>53</v>
      </c>
      <c r="H694">
        <v>815.3</v>
      </c>
      <c r="I694">
        <v>3</v>
      </c>
      <c r="J694">
        <v>0</v>
      </c>
      <c r="K694">
        <v>2445.9</v>
      </c>
      <c r="L694">
        <v>2445.9</v>
      </c>
      <c r="M694" t="s">
        <v>60</v>
      </c>
      <c r="N694" s="1">
        <v>45865.368645833332</v>
      </c>
    </row>
    <row r="695" spans="1:14" x14ac:dyDescent="0.3">
      <c r="A695" t="s">
        <v>2141</v>
      </c>
      <c r="B695" t="s">
        <v>55</v>
      </c>
      <c r="C695" t="s">
        <v>2142</v>
      </c>
      <c r="D695" t="s">
        <v>255</v>
      </c>
      <c r="E695" t="s">
        <v>44</v>
      </c>
      <c r="F695" t="s">
        <v>2143</v>
      </c>
      <c r="G695" t="s">
        <v>179</v>
      </c>
      <c r="H695">
        <v>2456.91</v>
      </c>
      <c r="I695">
        <v>2</v>
      </c>
      <c r="J695">
        <v>0</v>
      </c>
      <c r="K695">
        <v>4913.82</v>
      </c>
      <c r="L695">
        <v>4913.82</v>
      </c>
      <c r="M695" t="s">
        <v>21</v>
      </c>
      <c r="N695" s="1">
        <v>45665.644525462965</v>
      </c>
    </row>
    <row r="696" spans="1:14" x14ac:dyDescent="0.3">
      <c r="A696" t="s">
        <v>2144</v>
      </c>
      <c r="B696" t="s">
        <v>118</v>
      </c>
      <c r="C696" t="s">
        <v>2145</v>
      </c>
      <c r="D696" t="s">
        <v>25</v>
      </c>
      <c r="E696" t="s">
        <v>224</v>
      </c>
      <c r="F696" t="s">
        <v>2146</v>
      </c>
      <c r="G696" t="s">
        <v>93</v>
      </c>
      <c r="H696">
        <v>12.04</v>
      </c>
      <c r="I696">
        <v>5</v>
      </c>
      <c r="J696">
        <v>10</v>
      </c>
      <c r="K696">
        <v>60.2</v>
      </c>
      <c r="L696">
        <v>54.18</v>
      </c>
      <c r="M696" t="s">
        <v>21</v>
      </c>
      <c r="N696" s="1">
        <v>45407.650810185187</v>
      </c>
    </row>
    <row r="697" spans="1:14" x14ac:dyDescent="0.3">
      <c r="A697" t="s">
        <v>2147</v>
      </c>
      <c r="B697" t="s">
        <v>72</v>
      </c>
      <c r="C697" t="s">
        <v>2148</v>
      </c>
      <c r="D697" t="s">
        <v>67</v>
      </c>
      <c r="E697" t="s">
        <v>100</v>
      </c>
      <c r="F697" t="s">
        <v>2149</v>
      </c>
      <c r="G697" t="s">
        <v>93</v>
      </c>
      <c r="H697">
        <v>868.55</v>
      </c>
      <c r="I697">
        <v>3</v>
      </c>
      <c r="J697">
        <v>5</v>
      </c>
      <c r="K697">
        <v>2605.65</v>
      </c>
      <c r="L697">
        <v>2475.37</v>
      </c>
      <c r="M697" t="s">
        <v>116</v>
      </c>
      <c r="N697" s="1">
        <v>45774.525868055556</v>
      </c>
    </row>
    <row r="698" spans="1:14" x14ac:dyDescent="0.3">
      <c r="A698" t="s">
        <v>2150</v>
      </c>
      <c r="B698" t="s">
        <v>181</v>
      </c>
      <c r="C698" t="s">
        <v>2151</v>
      </c>
      <c r="D698" t="s">
        <v>125</v>
      </c>
      <c r="E698" t="s">
        <v>74</v>
      </c>
      <c r="F698" t="s">
        <v>2152</v>
      </c>
      <c r="G698" t="s">
        <v>184</v>
      </c>
      <c r="H698">
        <v>671.91</v>
      </c>
      <c r="I698">
        <v>30</v>
      </c>
      <c r="J698">
        <v>0</v>
      </c>
      <c r="K698">
        <v>20157.3</v>
      </c>
      <c r="L698">
        <v>20157.3</v>
      </c>
      <c r="M698" t="s">
        <v>77</v>
      </c>
      <c r="N698" s="1">
        <v>45644.202199074076</v>
      </c>
    </row>
    <row r="699" spans="1:14" x14ac:dyDescent="0.3">
      <c r="A699" t="s">
        <v>2153</v>
      </c>
      <c r="B699" t="s">
        <v>30</v>
      </c>
      <c r="C699" t="s">
        <v>2154</v>
      </c>
      <c r="D699" t="s">
        <v>36</v>
      </c>
      <c r="E699" t="s">
        <v>74</v>
      </c>
      <c r="F699" t="s">
        <v>2155</v>
      </c>
      <c r="G699" t="s">
        <v>93</v>
      </c>
      <c r="H699">
        <v>42.7</v>
      </c>
      <c r="I699">
        <v>20</v>
      </c>
      <c r="J699">
        <v>20</v>
      </c>
      <c r="K699">
        <v>854</v>
      </c>
      <c r="L699">
        <v>683.2</v>
      </c>
      <c r="M699" t="s">
        <v>116</v>
      </c>
      <c r="N699" s="1">
        <v>45742.876342592594</v>
      </c>
    </row>
    <row r="700" spans="1:14" x14ac:dyDescent="0.3">
      <c r="A700" t="s">
        <v>2156</v>
      </c>
      <c r="B700" t="s">
        <v>23</v>
      </c>
      <c r="C700" t="s">
        <v>2157</v>
      </c>
      <c r="D700" t="s">
        <v>25</v>
      </c>
      <c r="E700" t="s">
        <v>44</v>
      </c>
      <c r="F700" t="s">
        <v>2158</v>
      </c>
      <c r="G700" t="s">
        <v>161</v>
      </c>
      <c r="H700">
        <v>86.55</v>
      </c>
      <c r="I700">
        <v>4</v>
      </c>
      <c r="J700">
        <v>0</v>
      </c>
      <c r="K700">
        <v>346.2</v>
      </c>
      <c r="L700">
        <v>346.2</v>
      </c>
      <c r="M700" t="s">
        <v>28</v>
      </c>
      <c r="N700" s="1">
        <v>45857.278668981482</v>
      </c>
    </row>
    <row r="701" spans="1:14" x14ac:dyDescent="0.3">
      <c r="A701" t="s">
        <v>2159</v>
      </c>
      <c r="B701" t="s">
        <v>95</v>
      </c>
      <c r="C701" t="s">
        <v>2160</v>
      </c>
      <c r="D701" t="s">
        <v>17</v>
      </c>
      <c r="E701" t="s">
        <v>91</v>
      </c>
      <c r="F701" t="s">
        <v>2161</v>
      </c>
      <c r="G701" t="s">
        <v>53</v>
      </c>
      <c r="H701">
        <v>191.57</v>
      </c>
      <c r="I701">
        <v>6</v>
      </c>
      <c r="J701">
        <v>15</v>
      </c>
      <c r="K701">
        <v>1149.42</v>
      </c>
      <c r="L701">
        <v>977.01</v>
      </c>
      <c r="M701" t="s">
        <v>77</v>
      </c>
      <c r="N701" s="1">
        <v>45385.427187499998</v>
      </c>
    </row>
    <row r="702" spans="1:14" x14ac:dyDescent="0.3">
      <c r="A702" t="s">
        <v>2162</v>
      </c>
      <c r="B702" t="s">
        <v>49</v>
      </c>
      <c r="C702" t="s">
        <v>2163</v>
      </c>
      <c r="D702" t="s">
        <v>51</v>
      </c>
      <c r="E702" t="s">
        <v>37</v>
      </c>
      <c r="F702" t="s">
        <v>2164</v>
      </c>
      <c r="G702" t="s">
        <v>82</v>
      </c>
      <c r="H702">
        <v>578.59</v>
      </c>
      <c r="I702">
        <v>100</v>
      </c>
      <c r="J702">
        <v>17</v>
      </c>
      <c r="K702">
        <v>57859</v>
      </c>
      <c r="L702">
        <v>48022.97</v>
      </c>
      <c r="M702" t="s">
        <v>77</v>
      </c>
      <c r="N702" s="1">
        <v>45796.51289351852</v>
      </c>
    </row>
    <row r="703" spans="1:14" x14ac:dyDescent="0.3">
      <c r="A703" t="s">
        <v>2165</v>
      </c>
      <c r="B703" t="s">
        <v>49</v>
      </c>
      <c r="C703" t="s">
        <v>2166</v>
      </c>
      <c r="D703" t="s">
        <v>255</v>
      </c>
      <c r="E703" t="s">
        <v>224</v>
      </c>
      <c r="F703" t="s">
        <v>2167</v>
      </c>
      <c r="G703" t="s">
        <v>59</v>
      </c>
      <c r="H703">
        <v>92.85</v>
      </c>
      <c r="I703">
        <v>25</v>
      </c>
      <c r="J703">
        <v>0</v>
      </c>
      <c r="K703">
        <v>2321.25</v>
      </c>
      <c r="L703">
        <v>2321.25</v>
      </c>
      <c r="M703" t="s">
        <v>47</v>
      </c>
      <c r="N703" s="1">
        <v>45591.10769675926</v>
      </c>
    </row>
    <row r="704" spans="1:14" x14ac:dyDescent="0.3">
      <c r="A704" t="s">
        <v>2168</v>
      </c>
      <c r="B704" t="s">
        <v>30</v>
      </c>
      <c r="C704" t="s">
        <v>2169</v>
      </c>
      <c r="D704" t="s">
        <v>63</v>
      </c>
      <c r="E704" t="s">
        <v>91</v>
      </c>
      <c r="F704" t="s">
        <v>2170</v>
      </c>
      <c r="G704" t="s">
        <v>65</v>
      </c>
      <c r="H704">
        <v>4.6500000000000004</v>
      </c>
      <c r="I704">
        <v>104</v>
      </c>
      <c r="J704">
        <v>18</v>
      </c>
      <c r="K704">
        <v>483.6</v>
      </c>
      <c r="L704">
        <v>396.55</v>
      </c>
      <c r="M704" t="s">
        <v>77</v>
      </c>
      <c r="N704" s="1">
        <v>45818.453692129631</v>
      </c>
    </row>
    <row r="705" spans="1:14" x14ac:dyDescent="0.3">
      <c r="A705" t="s">
        <v>2171</v>
      </c>
      <c r="B705" t="s">
        <v>181</v>
      </c>
      <c r="D705" t="s">
        <v>159</v>
      </c>
      <c r="E705" t="s">
        <v>87</v>
      </c>
      <c r="F705" t="s">
        <v>2172</v>
      </c>
      <c r="G705" t="s">
        <v>179</v>
      </c>
      <c r="H705">
        <v>438.44</v>
      </c>
      <c r="I705">
        <v>2</v>
      </c>
      <c r="J705">
        <v>5</v>
      </c>
      <c r="K705">
        <v>876.88</v>
      </c>
      <c r="L705">
        <v>833.04</v>
      </c>
      <c r="M705" t="s">
        <v>21</v>
      </c>
      <c r="N705" s="1">
        <v>45350.486828703702</v>
      </c>
    </row>
    <row r="706" spans="1:14" x14ac:dyDescent="0.3">
      <c r="A706" t="s">
        <v>2173</v>
      </c>
      <c r="B706" t="s">
        <v>118</v>
      </c>
      <c r="C706" t="s">
        <v>2174</v>
      </c>
      <c r="D706" t="s">
        <v>43</v>
      </c>
      <c r="E706" t="s">
        <v>100</v>
      </c>
      <c r="F706" t="s">
        <v>2175</v>
      </c>
      <c r="G706" t="s">
        <v>130</v>
      </c>
      <c r="H706">
        <v>242.06</v>
      </c>
      <c r="I706">
        <v>2</v>
      </c>
      <c r="J706">
        <v>10</v>
      </c>
      <c r="K706">
        <v>484.12</v>
      </c>
      <c r="L706">
        <v>435.71</v>
      </c>
      <c r="M706" t="s">
        <v>47</v>
      </c>
      <c r="N706" s="1">
        <v>45351.414756944447</v>
      </c>
    </row>
    <row r="707" spans="1:14" x14ac:dyDescent="0.3">
      <c r="A707" t="s">
        <v>2176</v>
      </c>
      <c r="B707" t="s">
        <v>49</v>
      </c>
      <c r="C707" t="s">
        <v>2177</v>
      </c>
      <c r="D707" t="s">
        <v>120</v>
      </c>
      <c r="E707" t="s">
        <v>133</v>
      </c>
      <c r="F707" t="s">
        <v>2178</v>
      </c>
      <c r="G707" t="s">
        <v>76</v>
      </c>
      <c r="H707">
        <v>304.45</v>
      </c>
      <c r="I707">
        <v>5</v>
      </c>
      <c r="J707">
        <v>5</v>
      </c>
      <c r="K707">
        <v>1522.25</v>
      </c>
      <c r="L707">
        <v>1446.14</v>
      </c>
      <c r="M707" t="s">
        <v>47</v>
      </c>
      <c r="N707" s="1">
        <v>45781.439502314817</v>
      </c>
    </row>
    <row r="708" spans="1:14" x14ac:dyDescent="0.3">
      <c r="A708" t="s">
        <v>2179</v>
      </c>
      <c r="B708" t="s">
        <v>72</v>
      </c>
      <c r="C708" t="s">
        <v>2180</v>
      </c>
      <c r="D708" t="s">
        <v>63</v>
      </c>
      <c r="E708" t="s">
        <v>32</v>
      </c>
      <c r="F708" t="s">
        <v>2181</v>
      </c>
      <c r="G708" t="s">
        <v>70</v>
      </c>
      <c r="H708">
        <v>2.2400000000000002</v>
      </c>
      <c r="I708">
        <v>130</v>
      </c>
      <c r="J708">
        <v>30</v>
      </c>
      <c r="K708">
        <v>291.2</v>
      </c>
      <c r="L708">
        <v>203.84</v>
      </c>
      <c r="M708" t="s">
        <v>21</v>
      </c>
      <c r="N708" s="1">
        <v>45387.499664351853</v>
      </c>
    </row>
    <row r="709" spans="1:14" x14ac:dyDescent="0.3">
      <c r="A709" t="s">
        <v>2182</v>
      </c>
      <c r="B709" t="s">
        <v>181</v>
      </c>
      <c r="C709" t="s">
        <v>2183</v>
      </c>
      <c r="D709" t="s">
        <v>63</v>
      </c>
      <c r="E709" t="s">
        <v>32</v>
      </c>
      <c r="F709" t="s">
        <v>2184</v>
      </c>
      <c r="G709" t="s">
        <v>107</v>
      </c>
      <c r="H709">
        <v>1.81</v>
      </c>
      <c r="I709">
        <v>125</v>
      </c>
      <c r="J709">
        <v>15</v>
      </c>
      <c r="K709">
        <v>226.25</v>
      </c>
      <c r="L709">
        <v>192.31</v>
      </c>
      <c r="M709" t="s">
        <v>77</v>
      </c>
      <c r="N709" s="1">
        <v>45554.315266203703</v>
      </c>
    </row>
    <row r="710" spans="1:14" x14ac:dyDescent="0.3">
      <c r="A710" t="s">
        <v>2185</v>
      </c>
      <c r="B710" t="s">
        <v>49</v>
      </c>
      <c r="C710" t="s">
        <v>2186</v>
      </c>
      <c r="D710" t="s">
        <v>159</v>
      </c>
      <c r="E710" t="s">
        <v>251</v>
      </c>
      <c r="F710" t="s">
        <v>2187</v>
      </c>
      <c r="G710" t="s">
        <v>135</v>
      </c>
      <c r="H710">
        <v>59.69</v>
      </c>
      <c r="I710">
        <v>1</v>
      </c>
      <c r="J710">
        <v>2</v>
      </c>
      <c r="K710">
        <v>59.69</v>
      </c>
      <c r="L710">
        <v>58.5</v>
      </c>
      <c r="M710" t="s">
        <v>77</v>
      </c>
      <c r="N710" s="1">
        <v>45361.288599537038</v>
      </c>
    </row>
    <row r="711" spans="1:14" x14ac:dyDescent="0.3">
      <c r="A711" t="s">
        <v>2188</v>
      </c>
      <c r="B711" t="s">
        <v>181</v>
      </c>
      <c r="C711" t="s">
        <v>2189</v>
      </c>
      <c r="D711" t="s">
        <v>110</v>
      </c>
      <c r="E711" t="s">
        <v>224</v>
      </c>
      <c r="F711" t="s">
        <v>2190</v>
      </c>
      <c r="G711" t="s">
        <v>70</v>
      </c>
      <c r="H711">
        <v>62.82</v>
      </c>
      <c r="I711">
        <v>6</v>
      </c>
      <c r="J711">
        <v>15</v>
      </c>
      <c r="K711">
        <v>376.92</v>
      </c>
      <c r="L711">
        <v>320.38</v>
      </c>
      <c r="M711" t="s">
        <v>40</v>
      </c>
      <c r="N711" s="1">
        <v>45473.494247685187</v>
      </c>
    </row>
    <row r="712" spans="1:14" x14ac:dyDescent="0.3">
      <c r="A712" t="s">
        <v>2191</v>
      </c>
      <c r="B712" t="s">
        <v>49</v>
      </c>
      <c r="C712" t="s">
        <v>2192</v>
      </c>
      <c r="D712" t="s">
        <v>43</v>
      </c>
      <c r="E712" t="s">
        <v>18</v>
      </c>
      <c r="F712" t="s">
        <v>2193</v>
      </c>
      <c r="G712" t="s">
        <v>76</v>
      </c>
      <c r="H712">
        <v>1249.58</v>
      </c>
      <c r="I712">
        <v>25</v>
      </c>
      <c r="J712">
        <v>0</v>
      </c>
      <c r="K712">
        <v>31239.5</v>
      </c>
      <c r="L712">
        <v>31239.5</v>
      </c>
      <c r="M712" t="s">
        <v>21</v>
      </c>
      <c r="N712" s="1">
        <v>45637.17591435185</v>
      </c>
    </row>
    <row r="713" spans="1:14" x14ac:dyDescent="0.3">
      <c r="A713" t="s">
        <v>2194</v>
      </c>
      <c r="B713" t="s">
        <v>118</v>
      </c>
      <c r="C713" t="s">
        <v>2195</v>
      </c>
      <c r="D713" t="s">
        <v>86</v>
      </c>
      <c r="E713" t="s">
        <v>224</v>
      </c>
      <c r="F713" t="s">
        <v>2196</v>
      </c>
      <c r="G713" t="s">
        <v>465</v>
      </c>
      <c r="H713">
        <v>303.62</v>
      </c>
      <c r="I713">
        <v>3</v>
      </c>
      <c r="J713">
        <v>0</v>
      </c>
      <c r="K713">
        <v>910.86</v>
      </c>
      <c r="L713">
        <v>910.86</v>
      </c>
      <c r="M713" t="s">
        <v>116</v>
      </c>
      <c r="N713" s="1">
        <v>45718.502071759256</v>
      </c>
    </row>
    <row r="714" spans="1:14" x14ac:dyDescent="0.3">
      <c r="A714" t="s">
        <v>2197</v>
      </c>
      <c r="B714" t="s">
        <v>118</v>
      </c>
      <c r="C714" t="s">
        <v>2198</v>
      </c>
      <c r="D714" t="s">
        <v>67</v>
      </c>
      <c r="E714" t="s">
        <v>91</v>
      </c>
      <c r="F714" t="s">
        <v>2199</v>
      </c>
      <c r="G714" t="s">
        <v>53</v>
      </c>
      <c r="H714">
        <v>674.4</v>
      </c>
      <c r="I714">
        <v>15</v>
      </c>
      <c r="J714">
        <v>15</v>
      </c>
      <c r="K714">
        <v>10116</v>
      </c>
      <c r="L714">
        <v>8598.6</v>
      </c>
      <c r="M714" t="s">
        <v>60</v>
      </c>
      <c r="N714" s="1">
        <v>45594.509780092594</v>
      </c>
    </row>
    <row r="715" spans="1:14" x14ac:dyDescent="0.3">
      <c r="A715" t="s">
        <v>2200</v>
      </c>
      <c r="B715" t="s">
        <v>72</v>
      </c>
      <c r="C715" t="s">
        <v>2201</v>
      </c>
      <c r="D715" t="s">
        <v>25</v>
      </c>
      <c r="E715" t="s">
        <v>155</v>
      </c>
      <c r="F715" t="s">
        <v>2202</v>
      </c>
      <c r="G715" t="s">
        <v>65</v>
      </c>
      <c r="H715">
        <v>86.47</v>
      </c>
      <c r="I715">
        <v>5</v>
      </c>
      <c r="J715">
        <v>5</v>
      </c>
      <c r="K715">
        <v>432.35</v>
      </c>
      <c r="L715">
        <v>410.73</v>
      </c>
      <c r="M715" t="s">
        <v>47</v>
      </c>
      <c r="N715" s="1">
        <v>45503.950983796298</v>
      </c>
    </row>
    <row r="716" spans="1:14" x14ac:dyDescent="0.3">
      <c r="A716" t="s">
        <v>2203</v>
      </c>
      <c r="B716" t="s">
        <v>15</v>
      </c>
      <c r="C716" t="s">
        <v>2204</v>
      </c>
      <c r="D716" t="s">
        <v>51</v>
      </c>
      <c r="E716" t="s">
        <v>68</v>
      </c>
      <c r="F716" t="s">
        <v>2205</v>
      </c>
      <c r="H716">
        <v>735.16</v>
      </c>
      <c r="I716">
        <v>6</v>
      </c>
      <c r="J716">
        <v>10</v>
      </c>
      <c r="K716">
        <v>4410.96</v>
      </c>
      <c r="L716">
        <v>3969.86</v>
      </c>
      <c r="M716" t="s">
        <v>21</v>
      </c>
      <c r="N716" s="1">
        <v>45473.232106481482</v>
      </c>
    </row>
    <row r="717" spans="1:14" x14ac:dyDescent="0.3">
      <c r="A717" t="s">
        <v>2206</v>
      </c>
      <c r="B717" t="s">
        <v>72</v>
      </c>
      <c r="C717" t="s">
        <v>2207</v>
      </c>
      <c r="D717" t="s">
        <v>255</v>
      </c>
      <c r="E717" t="s">
        <v>37</v>
      </c>
      <c r="F717" t="s">
        <v>2208</v>
      </c>
      <c r="G717" t="s">
        <v>135</v>
      </c>
      <c r="H717">
        <v>2306.25</v>
      </c>
      <c r="I717">
        <v>25</v>
      </c>
      <c r="J717">
        <v>10</v>
      </c>
      <c r="K717">
        <v>57656.25</v>
      </c>
      <c r="L717">
        <v>51890.62</v>
      </c>
      <c r="M717" t="s">
        <v>40</v>
      </c>
      <c r="N717" s="1">
        <v>45540.456342592595</v>
      </c>
    </row>
    <row r="718" spans="1:14" x14ac:dyDescent="0.3">
      <c r="A718" t="s">
        <v>2209</v>
      </c>
      <c r="B718" t="s">
        <v>181</v>
      </c>
      <c r="C718" t="s">
        <v>2210</v>
      </c>
      <c r="D718" t="s">
        <v>80</v>
      </c>
      <c r="E718" t="s">
        <v>32</v>
      </c>
      <c r="F718" t="s">
        <v>2211</v>
      </c>
      <c r="H718">
        <v>364.46</v>
      </c>
      <c r="I718">
        <v>30</v>
      </c>
      <c r="J718">
        <v>18</v>
      </c>
      <c r="K718">
        <v>10933.8</v>
      </c>
      <c r="L718">
        <v>8965.7199999999993</v>
      </c>
      <c r="M718" t="s">
        <v>77</v>
      </c>
      <c r="N718" s="1">
        <v>45481.442986111113</v>
      </c>
    </row>
    <row r="719" spans="1:14" x14ac:dyDescent="0.3">
      <c r="A719" t="s">
        <v>2212</v>
      </c>
      <c r="B719" t="s">
        <v>84</v>
      </c>
      <c r="C719" t="s">
        <v>2213</v>
      </c>
      <c r="D719" t="s">
        <v>17</v>
      </c>
      <c r="E719" t="s">
        <v>18</v>
      </c>
      <c r="F719" t="s">
        <v>2214</v>
      </c>
      <c r="G719" t="s">
        <v>102</v>
      </c>
      <c r="H719">
        <v>609.55999999999995</v>
      </c>
      <c r="I719">
        <v>8</v>
      </c>
      <c r="J719">
        <v>10</v>
      </c>
      <c r="K719">
        <v>4876.4799999999996</v>
      </c>
      <c r="L719">
        <v>4388.83</v>
      </c>
      <c r="M719" t="s">
        <v>116</v>
      </c>
      <c r="N719" s="1">
        <v>45633.993981481479</v>
      </c>
    </row>
    <row r="720" spans="1:14" x14ac:dyDescent="0.3">
      <c r="A720" t="s">
        <v>2215</v>
      </c>
      <c r="B720" t="s">
        <v>84</v>
      </c>
      <c r="C720" t="s">
        <v>2216</v>
      </c>
      <c r="D720" t="s">
        <v>25</v>
      </c>
      <c r="E720" t="s">
        <v>91</v>
      </c>
      <c r="F720" t="s">
        <v>2217</v>
      </c>
      <c r="G720" t="s">
        <v>76</v>
      </c>
      <c r="H720">
        <v>120.61</v>
      </c>
      <c r="I720">
        <v>2</v>
      </c>
      <c r="J720">
        <v>3</v>
      </c>
      <c r="K720">
        <v>241.22</v>
      </c>
      <c r="L720">
        <v>233.98</v>
      </c>
      <c r="M720" t="s">
        <v>60</v>
      </c>
      <c r="N720" s="1">
        <v>45522.548043981478</v>
      </c>
    </row>
    <row r="721" spans="1:14" x14ac:dyDescent="0.3">
      <c r="A721" t="s">
        <v>2218</v>
      </c>
      <c r="B721" t="s">
        <v>30</v>
      </c>
      <c r="C721" t="s">
        <v>2219</v>
      </c>
      <c r="D721" t="s">
        <v>110</v>
      </c>
      <c r="E721" t="s">
        <v>246</v>
      </c>
      <c r="F721" t="s">
        <v>2220</v>
      </c>
      <c r="G721" t="s">
        <v>76</v>
      </c>
      <c r="H721">
        <v>279.14999999999998</v>
      </c>
      <c r="I721">
        <v>6</v>
      </c>
      <c r="J721">
        <v>5</v>
      </c>
      <c r="K721">
        <v>1674.9</v>
      </c>
      <c r="L721">
        <v>1591.15</v>
      </c>
      <c r="M721" t="s">
        <v>21</v>
      </c>
      <c r="N721" s="1">
        <v>45742.086539351854</v>
      </c>
    </row>
    <row r="722" spans="1:14" x14ac:dyDescent="0.3">
      <c r="A722" t="s">
        <v>2221</v>
      </c>
      <c r="B722" t="s">
        <v>172</v>
      </c>
      <c r="C722" t="s">
        <v>2222</v>
      </c>
      <c r="D722" t="s">
        <v>80</v>
      </c>
      <c r="E722" t="s">
        <v>87</v>
      </c>
      <c r="F722" t="s">
        <v>2223</v>
      </c>
      <c r="G722" t="s">
        <v>184</v>
      </c>
      <c r="H722">
        <v>2556.31</v>
      </c>
      <c r="I722">
        <v>15</v>
      </c>
      <c r="J722">
        <v>15</v>
      </c>
      <c r="K722">
        <v>38344.65</v>
      </c>
      <c r="L722">
        <v>32592.95</v>
      </c>
      <c r="M722" t="s">
        <v>60</v>
      </c>
      <c r="N722" s="1">
        <v>45488.554722222223</v>
      </c>
    </row>
    <row r="723" spans="1:14" x14ac:dyDescent="0.3">
      <c r="A723" t="s">
        <v>2224</v>
      </c>
      <c r="B723" t="s">
        <v>181</v>
      </c>
      <c r="C723" t="s">
        <v>2225</v>
      </c>
      <c r="D723" t="s">
        <v>43</v>
      </c>
      <c r="E723" t="s">
        <v>18</v>
      </c>
      <c r="F723" t="s">
        <v>2226</v>
      </c>
      <c r="G723" t="s">
        <v>102</v>
      </c>
      <c r="H723">
        <v>1396.83</v>
      </c>
      <c r="I723">
        <v>4</v>
      </c>
      <c r="J723">
        <v>5</v>
      </c>
      <c r="K723">
        <v>5587.32</v>
      </c>
      <c r="L723">
        <v>5307.95</v>
      </c>
      <c r="M723" t="s">
        <v>40</v>
      </c>
      <c r="N723" s="1">
        <v>45360.133402777778</v>
      </c>
    </row>
    <row r="724" spans="1:14" x14ac:dyDescent="0.3">
      <c r="A724" t="s">
        <v>2227</v>
      </c>
      <c r="B724" t="s">
        <v>84</v>
      </c>
      <c r="C724" t="s">
        <v>2228</v>
      </c>
      <c r="D724" t="s">
        <v>110</v>
      </c>
      <c r="E724" t="s">
        <v>37</v>
      </c>
      <c r="F724" t="s">
        <v>2229</v>
      </c>
      <c r="G724" t="s">
        <v>65</v>
      </c>
      <c r="H724">
        <v>160.35</v>
      </c>
      <c r="I724">
        <v>6</v>
      </c>
      <c r="J724">
        <v>0</v>
      </c>
      <c r="K724">
        <v>962.1</v>
      </c>
      <c r="L724">
        <v>962.1</v>
      </c>
      <c r="M724" t="s">
        <v>60</v>
      </c>
      <c r="N724" s="1">
        <v>45355.072395833333</v>
      </c>
    </row>
    <row r="725" spans="1:14" x14ac:dyDescent="0.3">
      <c r="A725" t="s">
        <v>2230</v>
      </c>
      <c r="B725" t="s">
        <v>95</v>
      </c>
      <c r="C725" t="s">
        <v>2231</v>
      </c>
      <c r="D725" t="s">
        <v>17</v>
      </c>
      <c r="E725" t="s">
        <v>111</v>
      </c>
      <c r="F725" t="s">
        <v>2232</v>
      </c>
      <c r="G725" t="s">
        <v>107</v>
      </c>
      <c r="H725">
        <v>677.66</v>
      </c>
      <c r="I725">
        <v>4</v>
      </c>
      <c r="J725">
        <v>2</v>
      </c>
      <c r="K725">
        <v>2710.64</v>
      </c>
      <c r="L725">
        <v>2656.43</v>
      </c>
      <c r="M725" t="s">
        <v>60</v>
      </c>
      <c r="N725" s="1">
        <v>45689.971655092595</v>
      </c>
    </row>
    <row r="726" spans="1:14" x14ac:dyDescent="0.3">
      <c r="A726" t="s">
        <v>2233</v>
      </c>
      <c r="B726" t="s">
        <v>55</v>
      </c>
      <c r="C726" t="s">
        <v>2234</v>
      </c>
      <c r="D726" t="s">
        <v>110</v>
      </c>
      <c r="E726" t="s">
        <v>251</v>
      </c>
      <c r="F726" t="s">
        <v>2235</v>
      </c>
      <c r="G726" t="s">
        <v>209</v>
      </c>
      <c r="H726">
        <v>331.83</v>
      </c>
      <c r="I726">
        <v>60</v>
      </c>
      <c r="J726">
        <v>15</v>
      </c>
      <c r="K726">
        <v>19909.8</v>
      </c>
      <c r="L726">
        <v>16923.330000000002</v>
      </c>
      <c r="M726" t="s">
        <v>116</v>
      </c>
      <c r="N726" s="1">
        <v>45339.517766203702</v>
      </c>
    </row>
    <row r="727" spans="1:14" x14ac:dyDescent="0.3">
      <c r="A727" t="s">
        <v>2236</v>
      </c>
      <c r="B727" t="s">
        <v>55</v>
      </c>
      <c r="C727" t="s">
        <v>2237</v>
      </c>
      <c r="D727" t="s">
        <v>159</v>
      </c>
      <c r="E727" t="s">
        <v>100</v>
      </c>
      <c r="F727" t="s">
        <v>2238</v>
      </c>
      <c r="G727" t="s">
        <v>135</v>
      </c>
      <c r="H727">
        <v>448.71</v>
      </c>
      <c r="I727">
        <v>10</v>
      </c>
      <c r="J727">
        <v>5</v>
      </c>
      <c r="K727">
        <v>4487.1000000000004</v>
      </c>
      <c r="L727">
        <v>4262.74</v>
      </c>
      <c r="M727" t="s">
        <v>28</v>
      </c>
      <c r="N727" s="1">
        <v>45400.070821759262</v>
      </c>
    </row>
    <row r="728" spans="1:14" x14ac:dyDescent="0.3">
      <c r="A728" t="s">
        <v>2239</v>
      </c>
      <c r="B728" t="s">
        <v>118</v>
      </c>
      <c r="C728" t="s">
        <v>2240</v>
      </c>
      <c r="D728" t="s">
        <v>63</v>
      </c>
      <c r="E728" t="s">
        <v>18</v>
      </c>
      <c r="F728" t="s">
        <v>2241</v>
      </c>
      <c r="G728" t="s">
        <v>107</v>
      </c>
      <c r="H728">
        <v>1.81</v>
      </c>
      <c r="I728">
        <v>129</v>
      </c>
      <c r="J728">
        <v>22</v>
      </c>
      <c r="K728">
        <v>233.49</v>
      </c>
      <c r="L728">
        <v>182.12</v>
      </c>
      <c r="M728" t="s">
        <v>28</v>
      </c>
      <c r="N728" s="1">
        <v>45834.205833333333</v>
      </c>
    </row>
    <row r="729" spans="1:14" x14ac:dyDescent="0.3">
      <c r="A729" t="s">
        <v>2242</v>
      </c>
      <c r="B729" t="s">
        <v>23</v>
      </c>
      <c r="C729" t="s">
        <v>2243</v>
      </c>
      <c r="D729" t="s">
        <v>63</v>
      </c>
      <c r="E729" t="s">
        <v>57</v>
      </c>
      <c r="F729" t="s">
        <v>2244</v>
      </c>
      <c r="G729" t="s">
        <v>27</v>
      </c>
      <c r="H729">
        <v>3</v>
      </c>
      <c r="I729">
        <v>209</v>
      </c>
      <c r="J729">
        <v>0</v>
      </c>
      <c r="K729">
        <v>627</v>
      </c>
      <c r="L729">
        <v>627</v>
      </c>
      <c r="M729" t="s">
        <v>47</v>
      </c>
      <c r="N729" s="1">
        <v>45351.935636574075</v>
      </c>
    </row>
    <row r="730" spans="1:14" x14ac:dyDescent="0.3">
      <c r="A730" t="s">
        <v>2245</v>
      </c>
      <c r="B730" t="s">
        <v>95</v>
      </c>
      <c r="C730" t="s">
        <v>2246</v>
      </c>
      <c r="D730" t="s">
        <v>80</v>
      </c>
      <c r="E730" t="s">
        <v>111</v>
      </c>
      <c r="F730" t="s">
        <v>2247</v>
      </c>
      <c r="G730" t="s">
        <v>179</v>
      </c>
      <c r="H730">
        <v>1318.93</v>
      </c>
      <c r="I730">
        <v>60</v>
      </c>
      <c r="J730">
        <v>20</v>
      </c>
      <c r="K730">
        <v>79135.8</v>
      </c>
      <c r="L730">
        <v>63308.639999999999</v>
      </c>
      <c r="M730" t="s">
        <v>40</v>
      </c>
      <c r="N730" s="1">
        <v>45776.876689814817</v>
      </c>
    </row>
    <row r="731" spans="1:14" x14ac:dyDescent="0.3">
      <c r="A731" t="s">
        <v>2248</v>
      </c>
      <c r="B731" t="s">
        <v>172</v>
      </c>
      <c r="C731" t="s">
        <v>2249</v>
      </c>
      <c r="D731" t="s">
        <v>36</v>
      </c>
      <c r="E731" t="s">
        <v>87</v>
      </c>
      <c r="F731" t="s">
        <v>2250</v>
      </c>
      <c r="G731" t="s">
        <v>130</v>
      </c>
      <c r="H731">
        <v>1038.42</v>
      </c>
      <c r="I731">
        <v>6</v>
      </c>
      <c r="J731">
        <v>3</v>
      </c>
      <c r="K731">
        <v>6230.52</v>
      </c>
      <c r="L731">
        <v>6043.6</v>
      </c>
      <c r="M731" t="s">
        <v>28</v>
      </c>
      <c r="N731" s="1">
        <v>45788.616979166669</v>
      </c>
    </row>
    <row r="732" spans="1:14" x14ac:dyDescent="0.3">
      <c r="A732" t="s">
        <v>2251</v>
      </c>
      <c r="B732" t="s">
        <v>181</v>
      </c>
      <c r="D732" t="s">
        <v>25</v>
      </c>
      <c r="E732" t="s">
        <v>44</v>
      </c>
      <c r="F732" t="s">
        <v>2252</v>
      </c>
      <c r="G732" t="s">
        <v>179</v>
      </c>
      <c r="H732">
        <v>107.82</v>
      </c>
      <c r="I732">
        <v>6</v>
      </c>
      <c r="J732">
        <v>0</v>
      </c>
      <c r="K732">
        <v>646.91999999999996</v>
      </c>
      <c r="L732">
        <v>646.91999999999996</v>
      </c>
      <c r="M732" t="s">
        <v>60</v>
      </c>
      <c r="N732" s="1">
        <v>45806.272951388892</v>
      </c>
    </row>
    <row r="733" spans="1:14" x14ac:dyDescent="0.3">
      <c r="A733" t="s">
        <v>2253</v>
      </c>
      <c r="B733" t="s">
        <v>95</v>
      </c>
      <c r="C733" t="s">
        <v>2254</v>
      </c>
      <c r="D733" t="s">
        <v>63</v>
      </c>
      <c r="E733" t="s">
        <v>44</v>
      </c>
      <c r="F733" t="s">
        <v>2255</v>
      </c>
      <c r="G733" t="s">
        <v>248</v>
      </c>
      <c r="H733">
        <v>2.0499999999999998</v>
      </c>
      <c r="I733">
        <v>282</v>
      </c>
      <c r="J733">
        <v>25</v>
      </c>
      <c r="K733">
        <v>578.1</v>
      </c>
      <c r="L733">
        <v>433.58</v>
      </c>
      <c r="N733" s="1">
        <v>45371.055613425924</v>
      </c>
    </row>
    <row r="734" spans="1:14" x14ac:dyDescent="0.3">
      <c r="A734" t="s">
        <v>2256</v>
      </c>
      <c r="B734" t="s">
        <v>55</v>
      </c>
      <c r="C734" t="s">
        <v>2257</v>
      </c>
      <c r="D734" t="s">
        <v>67</v>
      </c>
      <c r="E734" t="s">
        <v>87</v>
      </c>
      <c r="F734" t="s">
        <v>2258</v>
      </c>
      <c r="G734" t="s">
        <v>93</v>
      </c>
      <c r="H734">
        <v>472.94</v>
      </c>
      <c r="I734">
        <v>50</v>
      </c>
      <c r="J734">
        <v>20</v>
      </c>
      <c r="K734">
        <v>23647</v>
      </c>
      <c r="L734">
        <v>18917.599999999999</v>
      </c>
      <c r="M734" t="s">
        <v>28</v>
      </c>
      <c r="N734" s="1">
        <v>45810.056400462963</v>
      </c>
    </row>
    <row r="735" spans="1:14" x14ac:dyDescent="0.3">
      <c r="A735" t="s">
        <v>2259</v>
      </c>
      <c r="B735" t="s">
        <v>172</v>
      </c>
      <c r="D735" t="s">
        <v>63</v>
      </c>
      <c r="E735" t="s">
        <v>37</v>
      </c>
      <c r="F735" t="s">
        <v>2260</v>
      </c>
      <c r="G735" t="s">
        <v>20</v>
      </c>
      <c r="H735">
        <v>4.1900000000000004</v>
      </c>
      <c r="I735">
        <v>321</v>
      </c>
      <c r="J735">
        <v>0</v>
      </c>
      <c r="K735">
        <v>1344.99</v>
      </c>
      <c r="L735">
        <v>1344.99</v>
      </c>
      <c r="M735" t="s">
        <v>60</v>
      </c>
      <c r="N735" s="1">
        <v>45698.69263888889</v>
      </c>
    </row>
    <row r="736" spans="1:14" x14ac:dyDescent="0.3">
      <c r="A736" t="s">
        <v>2261</v>
      </c>
      <c r="B736" t="s">
        <v>55</v>
      </c>
      <c r="C736" t="s">
        <v>2262</v>
      </c>
      <c r="D736" t="s">
        <v>25</v>
      </c>
      <c r="E736" t="s">
        <v>100</v>
      </c>
      <c r="F736" t="s">
        <v>2263</v>
      </c>
      <c r="G736" t="s">
        <v>184</v>
      </c>
      <c r="H736">
        <v>92.9</v>
      </c>
      <c r="I736">
        <v>40</v>
      </c>
      <c r="J736">
        <v>15</v>
      </c>
      <c r="K736">
        <v>3716</v>
      </c>
      <c r="L736">
        <v>3158.6</v>
      </c>
      <c r="M736" t="s">
        <v>47</v>
      </c>
      <c r="N736" s="1">
        <v>45719.97079861111</v>
      </c>
    </row>
    <row r="737" spans="1:14" x14ac:dyDescent="0.3">
      <c r="A737" t="s">
        <v>2264</v>
      </c>
      <c r="B737" t="s">
        <v>95</v>
      </c>
      <c r="C737" t="s">
        <v>2265</v>
      </c>
      <c r="D737" t="s">
        <v>51</v>
      </c>
      <c r="E737" t="s">
        <v>87</v>
      </c>
      <c r="F737" t="s">
        <v>2266</v>
      </c>
      <c r="G737" t="s">
        <v>65</v>
      </c>
      <c r="H737">
        <v>260.08999999999997</v>
      </c>
      <c r="I737">
        <v>1</v>
      </c>
      <c r="J737">
        <v>0</v>
      </c>
      <c r="K737">
        <v>260.08999999999997</v>
      </c>
      <c r="L737">
        <v>260.08999999999997</v>
      </c>
      <c r="M737" t="s">
        <v>47</v>
      </c>
      <c r="N737" s="1">
        <v>45425.690682870372</v>
      </c>
    </row>
    <row r="738" spans="1:14" x14ac:dyDescent="0.3">
      <c r="A738" t="s">
        <v>2267</v>
      </c>
      <c r="B738" t="s">
        <v>172</v>
      </c>
      <c r="C738" t="s">
        <v>2268</v>
      </c>
      <c r="D738" t="s">
        <v>36</v>
      </c>
      <c r="E738" t="s">
        <v>44</v>
      </c>
      <c r="F738" t="s">
        <v>2269</v>
      </c>
      <c r="G738" t="s">
        <v>20</v>
      </c>
      <c r="H738">
        <v>114.23</v>
      </c>
      <c r="I738">
        <v>60</v>
      </c>
      <c r="J738">
        <v>25</v>
      </c>
      <c r="K738">
        <v>6853.8</v>
      </c>
      <c r="L738">
        <v>5140.3500000000004</v>
      </c>
      <c r="N738" s="1">
        <v>45452.932083333333</v>
      </c>
    </row>
    <row r="739" spans="1:14" x14ac:dyDescent="0.3">
      <c r="A739" t="s">
        <v>2270</v>
      </c>
      <c r="B739" t="s">
        <v>181</v>
      </c>
      <c r="C739" t="s">
        <v>2271</v>
      </c>
      <c r="D739" t="s">
        <v>25</v>
      </c>
      <c r="E739" t="s">
        <v>177</v>
      </c>
      <c r="F739" t="s">
        <v>2272</v>
      </c>
      <c r="G739" t="s">
        <v>465</v>
      </c>
      <c r="H739">
        <v>145.83000000000001</v>
      </c>
      <c r="I739">
        <v>15</v>
      </c>
      <c r="J739">
        <v>0</v>
      </c>
      <c r="K739">
        <v>2187.4499999999998</v>
      </c>
      <c r="L739">
        <v>2187.4499999999998</v>
      </c>
      <c r="N739" s="1">
        <v>45624.296331018515</v>
      </c>
    </row>
    <row r="740" spans="1:14" x14ac:dyDescent="0.3">
      <c r="A740" t="s">
        <v>2273</v>
      </c>
      <c r="B740" t="s">
        <v>49</v>
      </c>
      <c r="C740" t="s">
        <v>2274</v>
      </c>
      <c r="D740" t="s">
        <v>17</v>
      </c>
      <c r="E740" t="s">
        <v>57</v>
      </c>
      <c r="F740" t="s">
        <v>2275</v>
      </c>
      <c r="G740" t="s">
        <v>27</v>
      </c>
      <c r="H740">
        <v>257.52</v>
      </c>
      <c r="I740">
        <v>1</v>
      </c>
      <c r="J740">
        <v>2</v>
      </c>
      <c r="K740">
        <v>257.52</v>
      </c>
      <c r="L740">
        <v>252.37</v>
      </c>
      <c r="M740" t="s">
        <v>60</v>
      </c>
      <c r="N740" s="1">
        <v>45378.874699074076</v>
      </c>
    </row>
    <row r="741" spans="1:14" x14ac:dyDescent="0.3">
      <c r="A741" t="s">
        <v>2276</v>
      </c>
      <c r="B741" t="s">
        <v>95</v>
      </c>
      <c r="C741" t="s">
        <v>2277</v>
      </c>
      <c r="D741" t="s">
        <v>36</v>
      </c>
      <c r="E741" t="s">
        <v>177</v>
      </c>
      <c r="F741" t="s">
        <v>2278</v>
      </c>
      <c r="G741" t="s">
        <v>209</v>
      </c>
      <c r="H741">
        <v>389.79</v>
      </c>
      <c r="I741">
        <v>2</v>
      </c>
      <c r="J741">
        <v>0</v>
      </c>
      <c r="K741">
        <v>779.58</v>
      </c>
      <c r="L741">
        <v>779.58</v>
      </c>
      <c r="M741" t="s">
        <v>28</v>
      </c>
      <c r="N741" s="1">
        <v>45594.181770833333</v>
      </c>
    </row>
    <row r="742" spans="1:14" x14ac:dyDescent="0.3">
      <c r="A742" t="s">
        <v>2279</v>
      </c>
      <c r="B742" t="s">
        <v>15</v>
      </c>
      <c r="C742" t="s">
        <v>2280</v>
      </c>
      <c r="D742" t="s">
        <v>36</v>
      </c>
      <c r="E742" t="s">
        <v>155</v>
      </c>
      <c r="F742" t="s">
        <v>2281</v>
      </c>
      <c r="G742" t="s">
        <v>179</v>
      </c>
      <c r="H742">
        <v>165.09</v>
      </c>
      <c r="I742">
        <v>15</v>
      </c>
      <c r="J742">
        <v>0</v>
      </c>
      <c r="K742">
        <v>2476.35</v>
      </c>
      <c r="L742">
        <v>2476.35</v>
      </c>
      <c r="M742" t="s">
        <v>116</v>
      </c>
      <c r="N742" s="1">
        <v>45723.514282407406</v>
      </c>
    </row>
    <row r="743" spans="1:14" x14ac:dyDescent="0.3">
      <c r="A743" t="s">
        <v>2282</v>
      </c>
      <c r="B743" t="s">
        <v>15</v>
      </c>
      <c r="C743" t="s">
        <v>2283</v>
      </c>
      <c r="D743" t="s">
        <v>51</v>
      </c>
      <c r="E743" t="s">
        <v>224</v>
      </c>
      <c r="F743" t="s">
        <v>2284</v>
      </c>
      <c r="G743" t="s">
        <v>59</v>
      </c>
      <c r="H743">
        <v>25.88</v>
      </c>
      <c r="I743">
        <v>10</v>
      </c>
      <c r="J743">
        <v>10</v>
      </c>
      <c r="K743">
        <v>258.8</v>
      </c>
      <c r="L743">
        <v>232.92</v>
      </c>
      <c r="M743" t="s">
        <v>28</v>
      </c>
      <c r="N743" s="1">
        <v>45532.403553240743</v>
      </c>
    </row>
    <row r="744" spans="1:14" x14ac:dyDescent="0.3">
      <c r="A744" t="s">
        <v>2285</v>
      </c>
      <c r="B744" t="s">
        <v>181</v>
      </c>
      <c r="C744" t="s">
        <v>2286</v>
      </c>
      <c r="D744" t="s">
        <v>255</v>
      </c>
      <c r="E744" t="s">
        <v>277</v>
      </c>
      <c r="F744" t="s">
        <v>2287</v>
      </c>
      <c r="H744">
        <v>232.34</v>
      </c>
      <c r="I744">
        <v>30</v>
      </c>
      <c r="J744">
        <v>22</v>
      </c>
      <c r="K744">
        <v>6970.2</v>
      </c>
      <c r="L744">
        <v>5436.76</v>
      </c>
      <c r="M744" t="s">
        <v>21</v>
      </c>
      <c r="N744" s="1">
        <v>45570.318425925929</v>
      </c>
    </row>
    <row r="745" spans="1:14" x14ac:dyDescent="0.3">
      <c r="A745" t="s">
        <v>2288</v>
      </c>
      <c r="B745" t="s">
        <v>118</v>
      </c>
      <c r="C745" t="s">
        <v>2289</v>
      </c>
      <c r="D745" t="s">
        <v>255</v>
      </c>
      <c r="E745" t="s">
        <v>251</v>
      </c>
      <c r="F745" t="s">
        <v>2290</v>
      </c>
      <c r="G745" t="s">
        <v>179</v>
      </c>
      <c r="H745">
        <v>2823.67</v>
      </c>
      <c r="I745">
        <v>8</v>
      </c>
      <c r="J745">
        <v>5</v>
      </c>
      <c r="K745">
        <v>22589.360000000001</v>
      </c>
      <c r="L745">
        <v>21459.89</v>
      </c>
      <c r="M745" t="s">
        <v>116</v>
      </c>
      <c r="N745" s="1">
        <v>45601.623738425929</v>
      </c>
    </row>
    <row r="746" spans="1:14" x14ac:dyDescent="0.3">
      <c r="A746" t="s">
        <v>2291</v>
      </c>
      <c r="B746" t="s">
        <v>84</v>
      </c>
      <c r="C746" t="s">
        <v>2292</v>
      </c>
      <c r="D746" t="s">
        <v>80</v>
      </c>
      <c r="E746" t="s">
        <v>74</v>
      </c>
      <c r="F746" t="s">
        <v>2293</v>
      </c>
      <c r="G746" t="s">
        <v>102</v>
      </c>
      <c r="H746">
        <v>3996.5</v>
      </c>
      <c r="I746">
        <v>40</v>
      </c>
      <c r="J746">
        <v>30</v>
      </c>
      <c r="K746">
        <v>159860</v>
      </c>
      <c r="L746">
        <v>111902</v>
      </c>
      <c r="N746" s="1">
        <v>45552.033680555556</v>
      </c>
    </row>
    <row r="747" spans="1:14" x14ac:dyDescent="0.3">
      <c r="A747" t="s">
        <v>2294</v>
      </c>
      <c r="B747" t="s">
        <v>95</v>
      </c>
      <c r="C747" t="s">
        <v>2295</v>
      </c>
      <c r="D747" t="s">
        <v>36</v>
      </c>
      <c r="E747" t="s">
        <v>32</v>
      </c>
      <c r="F747" t="s">
        <v>2296</v>
      </c>
      <c r="G747" t="s">
        <v>130</v>
      </c>
      <c r="H747">
        <v>1236.73</v>
      </c>
      <c r="I747">
        <v>3</v>
      </c>
      <c r="J747">
        <v>5</v>
      </c>
      <c r="K747">
        <v>3710.19</v>
      </c>
      <c r="L747">
        <v>3524.68</v>
      </c>
      <c r="M747" t="s">
        <v>77</v>
      </c>
      <c r="N747" s="1">
        <v>45778.127488425926</v>
      </c>
    </row>
    <row r="748" spans="1:14" x14ac:dyDescent="0.3">
      <c r="A748" t="s">
        <v>2297</v>
      </c>
      <c r="B748" t="s">
        <v>84</v>
      </c>
      <c r="C748" t="s">
        <v>2298</v>
      </c>
      <c r="D748" t="s">
        <v>63</v>
      </c>
      <c r="E748" t="s">
        <v>100</v>
      </c>
      <c r="F748" t="s">
        <v>2299</v>
      </c>
      <c r="G748" t="s">
        <v>184</v>
      </c>
      <c r="H748">
        <v>4.55</v>
      </c>
      <c r="I748">
        <v>315</v>
      </c>
      <c r="J748">
        <v>0</v>
      </c>
      <c r="K748">
        <v>1433.25</v>
      </c>
      <c r="L748">
        <v>1433.25</v>
      </c>
      <c r="M748" t="s">
        <v>40</v>
      </c>
      <c r="N748" s="1">
        <v>45605.432939814818</v>
      </c>
    </row>
    <row r="749" spans="1:14" x14ac:dyDescent="0.3">
      <c r="A749" t="s">
        <v>2300</v>
      </c>
      <c r="B749" t="s">
        <v>15</v>
      </c>
      <c r="C749" t="s">
        <v>2301</v>
      </c>
      <c r="D749" t="s">
        <v>36</v>
      </c>
      <c r="E749" t="s">
        <v>224</v>
      </c>
      <c r="F749" t="s">
        <v>2302</v>
      </c>
      <c r="G749" t="s">
        <v>209</v>
      </c>
      <c r="H749">
        <v>440.34</v>
      </c>
      <c r="I749">
        <v>8</v>
      </c>
      <c r="J749">
        <v>10</v>
      </c>
      <c r="K749">
        <v>3522.72</v>
      </c>
      <c r="L749">
        <v>3170.45</v>
      </c>
      <c r="M749" t="s">
        <v>77</v>
      </c>
      <c r="N749" s="1">
        <v>45828.011921296296</v>
      </c>
    </row>
    <row r="750" spans="1:14" x14ac:dyDescent="0.3">
      <c r="A750" t="s">
        <v>2303</v>
      </c>
      <c r="B750" t="s">
        <v>72</v>
      </c>
      <c r="C750" t="s">
        <v>2304</v>
      </c>
      <c r="D750" t="s">
        <v>17</v>
      </c>
      <c r="E750" t="s">
        <v>32</v>
      </c>
      <c r="F750" t="s">
        <v>2305</v>
      </c>
      <c r="G750" t="s">
        <v>65</v>
      </c>
      <c r="H750">
        <v>723.77</v>
      </c>
      <c r="I750">
        <v>5</v>
      </c>
      <c r="J750">
        <v>0</v>
      </c>
      <c r="K750">
        <v>3618.85</v>
      </c>
      <c r="L750">
        <v>3618.85</v>
      </c>
      <c r="M750" t="s">
        <v>28</v>
      </c>
      <c r="N750" s="1">
        <v>45830.197800925926</v>
      </c>
    </row>
    <row r="751" spans="1:14" x14ac:dyDescent="0.3">
      <c r="A751" t="s">
        <v>2306</v>
      </c>
      <c r="B751" t="s">
        <v>49</v>
      </c>
      <c r="C751" t="s">
        <v>2307</v>
      </c>
      <c r="D751" t="s">
        <v>120</v>
      </c>
      <c r="E751" t="s">
        <v>91</v>
      </c>
      <c r="F751" t="s">
        <v>2308</v>
      </c>
      <c r="G751" t="s">
        <v>59</v>
      </c>
      <c r="H751">
        <v>408.26</v>
      </c>
      <c r="I751">
        <v>1</v>
      </c>
      <c r="J751">
        <v>0</v>
      </c>
      <c r="K751">
        <v>408.26</v>
      </c>
      <c r="L751">
        <v>408.26</v>
      </c>
      <c r="M751" t="s">
        <v>47</v>
      </c>
      <c r="N751" s="1">
        <v>45599.668263888889</v>
      </c>
    </row>
    <row r="752" spans="1:14" x14ac:dyDescent="0.3">
      <c r="A752" t="s">
        <v>2309</v>
      </c>
      <c r="B752" t="s">
        <v>84</v>
      </c>
      <c r="C752" t="s">
        <v>2310</v>
      </c>
      <c r="D752" t="s">
        <v>67</v>
      </c>
      <c r="E752" t="s">
        <v>246</v>
      </c>
      <c r="F752" t="s">
        <v>2311</v>
      </c>
      <c r="G752" t="s">
        <v>107</v>
      </c>
      <c r="H752">
        <v>180.34</v>
      </c>
      <c r="I752">
        <v>40</v>
      </c>
      <c r="J752">
        <v>15</v>
      </c>
      <c r="K752">
        <v>7213.6</v>
      </c>
      <c r="L752">
        <v>6131.56</v>
      </c>
      <c r="M752" t="s">
        <v>116</v>
      </c>
      <c r="N752" s="1">
        <v>45819.490347222221</v>
      </c>
    </row>
    <row r="753" spans="1:14" x14ac:dyDescent="0.3">
      <c r="A753" t="s">
        <v>2312</v>
      </c>
      <c r="B753" t="s">
        <v>30</v>
      </c>
      <c r="C753" t="s">
        <v>2313</v>
      </c>
      <c r="D753" t="s">
        <v>120</v>
      </c>
      <c r="E753" t="s">
        <v>18</v>
      </c>
      <c r="F753" t="s">
        <v>2314</v>
      </c>
      <c r="G753" t="s">
        <v>70</v>
      </c>
      <c r="H753">
        <v>600.04999999999995</v>
      </c>
      <c r="I753">
        <v>10</v>
      </c>
      <c r="J753">
        <v>15</v>
      </c>
      <c r="K753">
        <v>6000.5</v>
      </c>
      <c r="L753">
        <v>5100.43</v>
      </c>
      <c r="M753" t="s">
        <v>60</v>
      </c>
      <c r="N753" s="1">
        <v>45661.809895833336</v>
      </c>
    </row>
    <row r="754" spans="1:14" x14ac:dyDescent="0.3">
      <c r="A754" t="s">
        <v>2315</v>
      </c>
      <c r="B754" t="s">
        <v>181</v>
      </c>
      <c r="C754" t="s">
        <v>2316</v>
      </c>
      <c r="D754" t="s">
        <v>67</v>
      </c>
      <c r="E754" t="s">
        <v>18</v>
      </c>
      <c r="F754" t="s">
        <v>2317</v>
      </c>
      <c r="G754" t="s">
        <v>248</v>
      </c>
      <c r="H754">
        <v>323.07</v>
      </c>
      <c r="I754">
        <v>10</v>
      </c>
      <c r="J754">
        <v>5</v>
      </c>
      <c r="K754">
        <v>3230.7</v>
      </c>
      <c r="L754">
        <v>3069.16</v>
      </c>
      <c r="M754" t="s">
        <v>28</v>
      </c>
      <c r="N754" s="1">
        <v>45791.235000000001</v>
      </c>
    </row>
    <row r="755" spans="1:14" x14ac:dyDescent="0.3">
      <c r="A755" t="s">
        <v>2318</v>
      </c>
      <c r="B755" t="s">
        <v>95</v>
      </c>
      <c r="C755" t="s">
        <v>2319</v>
      </c>
      <c r="D755" t="s">
        <v>86</v>
      </c>
      <c r="E755" t="s">
        <v>155</v>
      </c>
      <c r="F755" t="s">
        <v>2320</v>
      </c>
      <c r="G755" t="s">
        <v>179</v>
      </c>
      <c r="H755">
        <v>407.72</v>
      </c>
      <c r="I755">
        <v>3</v>
      </c>
      <c r="J755">
        <v>0</v>
      </c>
      <c r="K755">
        <v>1223.1600000000001</v>
      </c>
      <c r="L755">
        <v>1223.1600000000001</v>
      </c>
      <c r="M755" t="s">
        <v>77</v>
      </c>
      <c r="N755" s="1">
        <v>45612.290902777779</v>
      </c>
    </row>
    <row r="756" spans="1:14" x14ac:dyDescent="0.3">
      <c r="A756" t="s">
        <v>2321</v>
      </c>
      <c r="B756" t="s">
        <v>55</v>
      </c>
      <c r="C756" t="s">
        <v>2322</v>
      </c>
      <c r="D756" t="s">
        <v>67</v>
      </c>
      <c r="E756" t="s">
        <v>57</v>
      </c>
      <c r="F756" t="s">
        <v>2323</v>
      </c>
      <c r="G756" t="s">
        <v>107</v>
      </c>
      <c r="H756">
        <v>1102.3</v>
      </c>
      <c r="I756">
        <v>3</v>
      </c>
      <c r="J756">
        <v>0</v>
      </c>
      <c r="K756">
        <v>3306.9</v>
      </c>
      <c r="L756">
        <v>3306.9</v>
      </c>
      <c r="N756" s="1">
        <v>45492.157708333332</v>
      </c>
    </row>
    <row r="757" spans="1:14" x14ac:dyDescent="0.3">
      <c r="A757" t="s">
        <v>2324</v>
      </c>
      <c r="B757" t="s">
        <v>172</v>
      </c>
      <c r="C757" t="s">
        <v>2325</v>
      </c>
      <c r="D757" t="s">
        <v>25</v>
      </c>
      <c r="F757" t="s">
        <v>2326</v>
      </c>
      <c r="G757" t="s">
        <v>27</v>
      </c>
      <c r="H757">
        <v>25.56</v>
      </c>
      <c r="I757">
        <v>1</v>
      </c>
      <c r="J757">
        <v>5</v>
      </c>
      <c r="K757">
        <v>25.56</v>
      </c>
      <c r="L757">
        <v>24.28</v>
      </c>
      <c r="M757" t="s">
        <v>116</v>
      </c>
      <c r="N757" s="1">
        <v>45657.459027777775</v>
      </c>
    </row>
    <row r="758" spans="1:14" x14ac:dyDescent="0.3">
      <c r="A758" t="s">
        <v>2327</v>
      </c>
      <c r="B758" t="s">
        <v>72</v>
      </c>
      <c r="C758" t="s">
        <v>2328</v>
      </c>
      <c r="D758" t="s">
        <v>120</v>
      </c>
      <c r="E758" t="s">
        <v>68</v>
      </c>
      <c r="F758" t="s">
        <v>2329</v>
      </c>
      <c r="G758" t="s">
        <v>65</v>
      </c>
      <c r="H758">
        <v>268.38</v>
      </c>
      <c r="I758">
        <v>3</v>
      </c>
      <c r="J758">
        <v>0</v>
      </c>
      <c r="K758">
        <v>805.14</v>
      </c>
      <c r="L758">
        <v>805.14</v>
      </c>
      <c r="M758" t="s">
        <v>40</v>
      </c>
      <c r="N758" s="1">
        <v>45423.673101851855</v>
      </c>
    </row>
    <row r="759" spans="1:14" x14ac:dyDescent="0.3">
      <c r="A759" t="s">
        <v>2330</v>
      </c>
      <c r="B759" t="s">
        <v>55</v>
      </c>
      <c r="C759" t="s">
        <v>2331</v>
      </c>
      <c r="D759" t="s">
        <v>86</v>
      </c>
      <c r="E759" t="s">
        <v>18</v>
      </c>
      <c r="F759" t="s">
        <v>2332</v>
      </c>
      <c r="G759" t="s">
        <v>53</v>
      </c>
      <c r="H759">
        <v>360.59</v>
      </c>
      <c r="I759">
        <v>2</v>
      </c>
      <c r="J759">
        <v>0</v>
      </c>
      <c r="K759">
        <v>721.18</v>
      </c>
      <c r="L759">
        <v>721.18</v>
      </c>
      <c r="M759" t="s">
        <v>77</v>
      </c>
      <c r="N759" s="1">
        <v>45397.160011574073</v>
      </c>
    </row>
    <row r="760" spans="1:14" x14ac:dyDescent="0.3">
      <c r="A760" t="s">
        <v>2333</v>
      </c>
      <c r="B760" t="s">
        <v>72</v>
      </c>
      <c r="C760" t="s">
        <v>2334</v>
      </c>
      <c r="D760" t="s">
        <v>43</v>
      </c>
      <c r="E760" t="s">
        <v>155</v>
      </c>
      <c r="F760" t="s">
        <v>2335</v>
      </c>
      <c r="G760" t="s">
        <v>184</v>
      </c>
      <c r="H760">
        <v>23.35</v>
      </c>
      <c r="I760">
        <v>4</v>
      </c>
      <c r="J760">
        <v>0</v>
      </c>
      <c r="K760">
        <v>93.4</v>
      </c>
      <c r="L760">
        <v>93.4</v>
      </c>
      <c r="M760" t="s">
        <v>28</v>
      </c>
      <c r="N760" s="1">
        <v>45867.474710648145</v>
      </c>
    </row>
    <row r="761" spans="1:14" x14ac:dyDescent="0.3">
      <c r="A761" t="s">
        <v>2336</v>
      </c>
      <c r="B761" t="s">
        <v>15</v>
      </c>
      <c r="C761" t="s">
        <v>2337</v>
      </c>
      <c r="D761" t="s">
        <v>255</v>
      </c>
      <c r="E761" t="s">
        <v>57</v>
      </c>
      <c r="F761" t="s">
        <v>2338</v>
      </c>
      <c r="H761">
        <v>2680.53</v>
      </c>
      <c r="I761">
        <v>3</v>
      </c>
      <c r="J761">
        <v>0</v>
      </c>
      <c r="K761">
        <v>8041.59</v>
      </c>
      <c r="L761">
        <v>8041.59</v>
      </c>
      <c r="M761" t="s">
        <v>40</v>
      </c>
      <c r="N761" s="1">
        <v>45568.287349537037</v>
      </c>
    </row>
    <row r="762" spans="1:14" x14ac:dyDescent="0.3">
      <c r="A762" t="s">
        <v>2339</v>
      </c>
      <c r="B762" t="s">
        <v>55</v>
      </c>
      <c r="C762" t="s">
        <v>2340</v>
      </c>
      <c r="D762" t="s">
        <v>120</v>
      </c>
      <c r="E762" t="s">
        <v>224</v>
      </c>
      <c r="F762" t="s">
        <v>2341</v>
      </c>
      <c r="G762" t="s">
        <v>161</v>
      </c>
      <c r="H762">
        <v>121.84</v>
      </c>
      <c r="I762">
        <v>2</v>
      </c>
      <c r="J762">
        <v>0</v>
      </c>
      <c r="K762">
        <v>243.68</v>
      </c>
      <c r="L762">
        <v>243.68</v>
      </c>
      <c r="M762" t="s">
        <v>116</v>
      </c>
      <c r="N762" s="1">
        <v>45542.606921296298</v>
      </c>
    </row>
    <row r="763" spans="1:14" x14ac:dyDescent="0.3">
      <c r="A763" t="s">
        <v>2342</v>
      </c>
      <c r="B763" t="s">
        <v>15</v>
      </c>
      <c r="C763" t="s">
        <v>2343</v>
      </c>
      <c r="D763" t="s">
        <v>51</v>
      </c>
      <c r="E763" t="s">
        <v>44</v>
      </c>
      <c r="F763" t="s">
        <v>2344</v>
      </c>
      <c r="G763" t="s">
        <v>161</v>
      </c>
      <c r="H763">
        <v>703.93</v>
      </c>
      <c r="I763">
        <v>10</v>
      </c>
      <c r="J763">
        <v>5</v>
      </c>
      <c r="K763">
        <v>7039.3</v>
      </c>
      <c r="L763">
        <v>6687.34</v>
      </c>
      <c r="M763" t="s">
        <v>60</v>
      </c>
      <c r="N763" s="1">
        <v>45548.767754629633</v>
      </c>
    </row>
    <row r="764" spans="1:14" x14ac:dyDescent="0.3">
      <c r="A764" t="s">
        <v>2345</v>
      </c>
      <c r="B764" t="s">
        <v>30</v>
      </c>
      <c r="C764" t="s">
        <v>2346</v>
      </c>
      <c r="D764" t="s">
        <v>67</v>
      </c>
      <c r="E764" t="s">
        <v>68</v>
      </c>
      <c r="F764" t="s">
        <v>2347</v>
      </c>
      <c r="G764" t="s">
        <v>39</v>
      </c>
      <c r="H764">
        <v>556.64</v>
      </c>
      <c r="I764">
        <v>2</v>
      </c>
      <c r="J764">
        <v>0</v>
      </c>
      <c r="K764">
        <v>1113.28</v>
      </c>
      <c r="L764">
        <v>1113.28</v>
      </c>
      <c r="M764" t="s">
        <v>40</v>
      </c>
      <c r="N764" s="1">
        <v>45865.408101851855</v>
      </c>
    </row>
    <row r="765" spans="1:14" x14ac:dyDescent="0.3">
      <c r="A765" t="s">
        <v>2348</v>
      </c>
      <c r="B765" t="s">
        <v>23</v>
      </c>
      <c r="C765" t="s">
        <v>2349</v>
      </c>
      <c r="D765" t="s">
        <v>125</v>
      </c>
      <c r="E765" t="s">
        <v>32</v>
      </c>
      <c r="F765" t="s">
        <v>2350</v>
      </c>
      <c r="H765">
        <v>1617.96</v>
      </c>
      <c r="I765">
        <v>6</v>
      </c>
      <c r="J765">
        <v>10</v>
      </c>
      <c r="K765">
        <v>9707.76</v>
      </c>
      <c r="L765">
        <v>8736.98</v>
      </c>
      <c r="M765" t="s">
        <v>116</v>
      </c>
      <c r="N765" s="1">
        <v>45582.430115740739</v>
      </c>
    </row>
    <row r="766" spans="1:14" x14ac:dyDescent="0.3">
      <c r="A766" t="s">
        <v>2351</v>
      </c>
      <c r="B766" t="s">
        <v>30</v>
      </c>
      <c r="C766" t="s">
        <v>2352</v>
      </c>
      <c r="D766" t="s">
        <v>110</v>
      </c>
      <c r="E766" t="s">
        <v>111</v>
      </c>
      <c r="F766" t="s">
        <v>2353</v>
      </c>
      <c r="G766" t="s">
        <v>53</v>
      </c>
      <c r="H766">
        <v>121.67</v>
      </c>
      <c r="I766">
        <v>8</v>
      </c>
      <c r="J766">
        <v>3</v>
      </c>
      <c r="K766">
        <v>973.36</v>
      </c>
      <c r="L766">
        <v>944.16</v>
      </c>
      <c r="M766" t="s">
        <v>21</v>
      </c>
      <c r="N766" s="1">
        <v>45801.704189814816</v>
      </c>
    </row>
    <row r="767" spans="1:14" x14ac:dyDescent="0.3">
      <c r="A767" t="s">
        <v>2354</v>
      </c>
      <c r="B767" t="s">
        <v>72</v>
      </c>
      <c r="C767" t="s">
        <v>2355</v>
      </c>
      <c r="D767" t="s">
        <v>63</v>
      </c>
      <c r="E767" t="s">
        <v>277</v>
      </c>
      <c r="F767" t="s">
        <v>2356</v>
      </c>
      <c r="G767" t="s">
        <v>93</v>
      </c>
      <c r="H767">
        <v>3.15</v>
      </c>
      <c r="I767">
        <v>208</v>
      </c>
      <c r="J767">
        <v>25</v>
      </c>
      <c r="K767">
        <v>655.20000000000005</v>
      </c>
      <c r="L767">
        <v>491.4</v>
      </c>
      <c r="M767" t="s">
        <v>60</v>
      </c>
      <c r="N767" s="1">
        <v>45349.743576388886</v>
      </c>
    </row>
    <row r="768" spans="1:14" x14ac:dyDescent="0.3">
      <c r="A768" t="s">
        <v>2357</v>
      </c>
      <c r="B768" t="s">
        <v>95</v>
      </c>
      <c r="C768" t="s">
        <v>2358</v>
      </c>
      <c r="D768" t="s">
        <v>17</v>
      </c>
      <c r="E768" t="s">
        <v>177</v>
      </c>
      <c r="F768" t="s">
        <v>2359</v>
      </c>
      <c r="G768" t="s">
        <v>82</v>
      </c>
      <c r="H768">
        <v>308.33999999999997</v>
      </c>
      <c r="I768">
        <v>2</v>
      </c>
      <c r="J768">
        <v>0</v>
      </c>
      <c r="K768">
        <v>616.67999999999995</v>
      </c>
      <c r="L768">
        <v>616.67999999999995</v>
      </c>
      <c r="M768" t="s">
        <v>47</v>
      </c>
      <c r="N768" s="1">
        <v>45575.971284722225</v>
      </c>
    </row>
    <row r="769" spans="1:14" x14ac:dyDescent="0.3">
      <c r="A769" t="s">
        <v>2360</v>
      </c>
      <c r="B769" t="s">
        <v>23</v>
      </c>
      <c r="C769" t="s">
        <v>2361</v>
      </c>
      <c r="D769" t="s">
        <v>120</v>
      </c>
      <c r="E769" t="s">
        <v>91</v>
      </c>
      <c r="F769" t="s">
        <v>2362</v>
      </c>
      <c r="G769" t="s">
        <v>107</v>
      </c>
      <c r="H769">
        <v>256.89</v>
      </c>
      <c r="I769">
        <v>4</v>
      </c>
      <c r="J769">
        <v>0</v>
      </c>
      <c r="K769">
        <v>1027.56</v>
      </c>
      <c r="L769">
        <v>1027.56</v>
      </c>
      <c r="M769" t="s">
        <v>60</v>
      </c>
      <c r="N769" s="1">
        <v>45800.29482638889</v>
      </c>
    </row>
    <row r="770" spans="1:14" x14ac:dyDescent="0.3">
      <c r="A770" t="s">
        <v>2363</v>
      </c>
      <c r="B770" t="s">
        <v>84</v>
      </c>
      <c r="C770" t="s">
        <v>2364</v>
      </c>
      <c r="D770" t="s">
        <v>125</v>
      </c>
      <c r="F770" t="s">
        <v>2365</v>
      </c>
      <c r="G770" t="s">
        <v>20</v>
      </c>
      <c r="H770">
        <v>2638.37</v>
      </c>
      <c r="I770">
        <v>1</v>
      </c>
      <c r="J770">
        <v>0</v>
      </c>
      <c r="K770">
        <v>2638.37</v>
      </c>
      <c r="L770">
        <v>2638.37</v>
      </c>
      <c r="M770" t="s">
        <v>40</v>
      </c>
      <c r="N770" s="1">
        <v>45796.854317129626</v>
      </c>
    </row>
    <row r="771" spans="1:14" x14ac:dyDescent="0.3">
      <c r="A771" t="s">
        <v>2366</v>
      </c>
      <c r="B771" t="s">
        <v>23</v>
      </c>
      <c r="C771" t="s">
        <v>2367</v>
      </c>
      <c r="D771" t="s">
        <v>80</v>
      </c>
      <c r="E771" t="s">
        <v>32</v>
      </c>
      <c r="F771" t="s">
        <v>2368</v>
      </c>
      <c r="G771" t="s">
        <v>20</v>
      </c>
      <c r="H771">
        <v>538.87</v>
      </c>
      <c r="I771">
        <v>25</v>
      </c>
      <c r="J771">
        <v>10</v>
      </c>
      <c r="K771">
        <v>13471.75</v>
      </c>
      <c r="L771">
        <v>12124.58</v>
      </c>
      <c r="M771" t="s">
        <v>40</v>
      </c>
      <c r="N771" s="1">
        <v>45493.343078703707</v>
      </c>
    </row>
    <row r="772" spans="1:14" x14ac:dyDescent="0.3">
      <c r="A772" t="s">
        <v>2369</v>
      </c>
      <c r="B772" t="s">
        <v>84</v>
      </c>
      <c r="C772" t="s">
        <v>2370</v>
      </c>
      <c r="D772" t="s">
        <v>17</v>
      </c>
      <c r="E772" t="s">
        <v>57</v>
      </c>
      <c r="F772" t="s">
        <v>2371</v>
      </c>
      <c r="G772" t="s">
        <v>53</v>
      </c>
      <c r="H772">
        <v>259.11</v>
      </c>
      <c r="I772">
        <v>15</v>
      </c>
      <c r="J772">
        <v>10</v>
      </c>
      <c r="K772">
        <v>3886.65</v>
      </c>
      <c r="L772">
        <v>3497.99</v>
      </c>
      <c r="M772" t="s">
        <v>60</v>
      </c>
      <c r="N772" s="1">
        <v>45575.539768518516</v>
      </c>
    </row>
    <row r="773" spans="1:14" x14ac:dyDescent="0.3">
      <c r="A773" t="s">
        <v>2372</v>
      </c>
      <c r="B773" t="s">
        <v>172</v>
      </c>
      <c r="C773" t="s">
        <v>2373</v>
      </c>
      <c r="D773" t="s">
        <v>43</v>
      </c>
      <c r="E773" t="s">
        <v>121</v>
      </c>
      <c r="F773" t="s">
        <v>2374</v>
      </c>
      <c r="G773" t="s">
        <v>107</v>
      </c>
      <c r="H773">
        <v>410.16</v>
      </c>
      <c r="I773">
        <v>4</v>
      </c>
      <c r="J773">
        <v>0</v>
      </c>
      <c r="K773">
        <v>1640.64</v>
      </c>
      <c r="L773">
        <v>1640.64</v>
      </c>
      <c r="M773" t="s">
        <v>77</v>
      </c>
      <c r="N773" s="1">
        <v>45392.507743055554</v>
      </c>
    </row>
    <row r="774" spans="1:14" x14ac:dyDescent="0.3">
      <c r="A774" t="s">
        <v>2375</v>
      </c>
      <c r="B774" t="s">
        <v>181</v>
      </c>
      <c r="C774" t="s">
        <v>2376</v>
      </c>
      <c r="D774" t="s">
        <v>25</v>
      </c>
      <c r="E774" t="s">
        <v>100</v>
      </c>
      <c r="F774" t="s">
        <v>2377</v>
      </c>
      <c r="G774" t="s">
        <v>107</v>
      </c>
      <c r="H774">
        <v>108.81</v>
      </c>
      <c r="I774">
        <v>8</v>
      </c>
      <c r="J774">
        <v>12</v>
      </c>
      <c r="K774">
        <v>870.48</v>
      </c>
      <c r="L774">
        <v>766.02</v>
      </c>
      <c r="M774" t="s">
        <v>116</v>
      </c>
      <c r="N774" s="1">
        <v>45800.015648148146</v>
      </c>
    </row>
    <row r="775" spans="1:14" x14ac:dyDescent="0.3">
      <c r="A775" t="s">
        <v>2378</v>
      </c>
      <c r="B775" t="s">
        <v>30</v>
      </c>
      <c r="C775" t="s">
        <v>2379</v>
      </c>
      <c r="D775" t="s">
        <v>120</v>
      </c>
      <c r="E775" t="s">
        <v>251</v>
      </c>
      <c r="F775" t="s">
        <v>2380</v>
      </c>
      <c r="G775" t="s">
        <v>107</v>
      </c>
      <c r="H775">
        <v>373.26</v>
      </c>
      <c r="I775">
        <v>2</v>
      </c>
      <c r="J775">
        <v>0</v>
      </c>
      <c r="K775">
        <v>746.52</v>
      </c>
      <c r="L775">
        <v>746.52</v>
      </c>
      <c r="M775" t="s">
        <v>60</v>
      </c>
      <c r="N775" s="1">
        <v>45805.535011574073</v>
      </c>
    </row>
    <row r="776" spans="1:14" x14ac:dyDescent="0.3">
      <c r="A776" t="s">
        <v>2381</v>
      </c>
      <c r="B776" t="s">
        <v>95</v>
      </c>
      <c r="C776" t="s">
        <v>2382</v>
      </c>
      <c r="D776" t="s">
        <v>43</v>
      </c>
      <c r="E776" t="s">
        <v>277</v>
      </c>
      <c r="F776" t="s">
        <v>2383</v>
      </c>
      <c r="G776" t="s">
        <v>184</v>
      </c>
      <c r="H776">
        <v>388.33</v>
      </c>
      <c r="I776">
        <v>6</v>
      </c>
      <c r="J776">
        <v>10</v>
      </c>
      <c r="K776">
        <v>2329.98</v>
      </c>
      <c r="L776">
        <v>2096.98</v>
      </c>
      <c r="M776" t="s">
        <v>47</v>
      </c>
      <c r="N776" s="1">
        <v>45711.100694444445</v>
      </c>
    </row>
    <row r="777" spans="1:14" x14ac:dyDescent="0.3">
      <c r="A777" t="s">
        <v>2384</v>
      </c>
      <c r="B777" t="s">
        <v>30</v>
      </c>
      <c r="C777" t="s">
        <v>2385</v>
      </c>
      <c r="D777" t="s">
        <v>255</v>
      </c>
      <c r="E777" t="s">
        <v>251</v>
      </c>
      <c r="F777" t="s">
        <v>2386</v>
      </c>
      <c r="G777" t="s">
        <v>102</v>
      </c>
      <c r="H777">
        <v>2162.89</v>
      </c>
      <c r="I777">
        <v>4</v>
      </c>
      <c r="J777">
        <v>0</v>
      </c>
      <c r="K777">
        <v>8651.56</v>
      </c>
      <c r="L777">
        <v>8651.56</v>
      </c>
      <c r="M777" t="s">
        <v>60</v>
      </c>
      <c r="N777" s="1">
        <v>45828.341354166667</v>
      </c>
    </row>
    <row r="778" spans="1:14" x14ac:dyDescent="0.3">
      <c r="A778" t="s">
        <v>2387</v>
      </c>
      <c r="B778" t="s">
        <v>55</v>
      </c>
      <c r="C778" t="s">
        <v>2388</v>
      </c>
      <c r="D778" t="s">
        <v>67</v>
      </c>
      <c r="E778" t="s">
        <v>74</v>
      </c>
      <c r="F778" t="s">
        <v>2389</v>
      </c>
      <c r="G778" t="s">
        <v>130</v>
      </c>
      <c r="H778">
        <v>531.37</v>
      </c>
      <c r="I778">
        <v>1</v>
      </c>
      <c r="J778">
        <v>2</v>
      </c>
      <c r="K778">
        <v>531.37</v>
      </c>
      <c r="L778">
        <v>520.74</v>
      </c>
      <c r="M778" t="s">
        <v>116</v>
      </c>
      <c r="N778" s="1">
        <v>45668.094212962962</v>
      </c>
    </row>
    <row r="779" spans="1:14" x14ac:dyDescent="0.3">
      <c r="A779" t="s">
        <v>2390</v>
      </c>
      <c r="B779" t="s">
        <v>55</v>
      </c>
      <c r="C779" t="s">
        <v>2391</v>
      </c>
      <c r="D779" t="s">
        <v>36</v>
      </c>
      <c r="E779" t="s">
        <v>44</v>
      </c>
      <c r="F779" t="s">
        <v>2392</v>
      </c>
      <c r="G779" t="s">
        <v>53</v>
      </c>
      <c r="H779">
        <v>1163.8699999999999</v>
      </c>
      <c r="I779">
        <v>6</v>
      </c>
      <c r="J779">
        <v>5</v>
      </c>
      <c r="K779">
        <v>6983.22</v>
      </c>
      <c r="L779">
        <v>6634.06</v>
      </c>
      <c r="M779" t="s">
        <v>21</v>
      </c>
      <c r="N779" s="1">
        <v>45830.536689814813</v>
      </c>
    </row>
    <row r="780" spans="1:14" x14ac:dyDescent="0.3">
      <c r="A780" t="s">
        <v>2393</v>
      </c>
      <c r="B780" t="s">
        <v>55</v>
      </c>
      <c r="C780" t="s">
        <v>2394</v>
      </c>
      <c r="D780" t="s">
        <v>36</v>
      </c>
      <c r="E780" t="s">
        <v>133</v>
      </c>
      <c r="F780" t="s">
        <v>2395</v>
      </c>
      <c r="G780" t="s">
        <v>130</v>
      </c>
      <c r="H780">
        <v>96.95</v>
      </c>
      <c r="I780">
        <v>10</v>
      </c>
      <c r="J780">
        <v>10</v>
      </c>
      <c r="K780">
        <v>969.5</v>
      </c>
      <c r="L780">
        <v>872.55</v>
      </c>
      <c r="M780" t="s">
        <v>28</v>
      </c>
      <c r="N780" s="1">
        <v>45533.344953703701</v>
      </c>
    </row>
    <row r="781" spans="1:14" x14ac:dyDescent="0.3">
      <c r="A781" t="s">
        <v>2396</v>
      </c>
      <c r="B781" t="s">
        <v>55</v>
      </c>
      <c r="C781" t="s">
        <v>2397</v>
      </c>
      <c r="D781" t="s">
        <v>63</v>
      </c>
      <c r="E781" t="s">
        <v>155</v>
      </c>
      <c r="F781" t="s">
        <v>2398</v>
      </c>
      <c r="G781" t="s">
        <v>39</v>
      </c>
      <c r="H781">
        <v>2.2000000000000002</v>
      </c>
      <c r="I781">
        <v>86</v>
      </c>
      <c r="J781">
        <v>0</v>
      </c>
      <c r="K781">
        <v>189.2</v>
      </c>
      <c r="L781">
        <v>189.2</v>
      </c>
      <c r="M781" t="s">
        <v>116</v>
      </c>
      <c r="N781" s="1">
        <v>45723.442986111113</v>
      </c>
    </row>
    <row r="782" spans="1:14" x14ac:dyDescent="0.3">
      <c r="A782" t="s">
        <v>2399</v>
      </c>
      <c r="B782" t="s">
        <v>23</v>
      </c>
      <c r="C782" t="s">
        <v>2400</v>
      </c>
      <c r="D782" t="s">
        <v>86</v>
      </c>
      <c r="E782" t="s">
        <v>37</v>
      </c>
      <c r="F782" t="s">
        <v>2401</v>
      </c>
      <c r="G782" t="s">
        <v>46</v>
      </c>
      <c r="H782">
        <v>143.72999999999999</v>
      </c>
      <c r="I782">
        <v>1</v>
      </c>
      <c r="J782">
        <v>0</v>
      </c>
      <c r="K782">
        <v>143.72999999999999</v>
      </c>
      <c r="L782">
        <v>143.72999999999999</v>
      </c>
      <c r="M782" t="s">
        <v>21</v>
      </c>
      <c r="N782" s="1">
        <v>45718.346828703703</v>
      </c>
    </row>
    <row r="783" spans="1:14" x14ac:dyDescent="0.3">
      <c r="A783" t="s">
        <v>2402</v>
      </c>
      <c r="B783" t="s">
        <v>30</v>
      </c>
      <c r="D783" t="s">
        <v>36</v>
      </c>
      <c r="E783" t="s">
        <v>100</v>
      </c>
      <c r="F783" t="s">
        <v>2403</v>
      </c>
      <c r="H783">
        <v>73.97</v>
      </c>
      <c r="I783">
        <v>6</v>
      </c>
      <c r="J783">
        <v>5</v>
      </c>
      <c r="K783">
        <v>443.82</v>
      </c>
      <c r="L783">
        <v>421.63</v>
      </c>
      <c r="M783" t="s">
        <v>21</v>
      </c>
      <c r="N783" s="1">
        <v>45840.812037037038</v>
      </c>
    </row>
    <row r="784" spans="1:14" x14ac:dyDescent="0.3">
      <c r="A784" t="s">
        <v>2404</v>
      </c>
      <c r="B784" t="s">
        <v>49</v>
      </c>
      <c r="C784" t="s">
        <v>2405</v>
      </c>
      <c r="D784" t="s">
        <v>86</v>
      </c>
      <c r="E784" t="s">
        <v>32</v>
      </c>
      <c r="F784" t="s">
        <v>2406</v>
      </c>
      <c r="G784" t="s">
        <v>82</v>
      </c>
      <c r="H784">
        <v>102.45</v>
      </c>
      <c r="I784">
        <v>3</v>
      </c>
      <c r="J784">
        <v>0</v>
      </c>
      <c r="K784">
        <v>307.35000000000002</v>
      </c>
      <c r="L784">
        <v>307.35000000000002</v>
      </c>
      <c r="M784" t="s">
        <v>28</v>
      </c>
      <c r="N784" s="1">
        <v>45532.970671296294</v>
      </c>
    </row>
    <row r="785" spans="1:14" x14ac:dyDescent="0.3">
      <c r="A785" t="s">
        <v>2407</v>
      </c>
      <c r="B785" t="s">
        <v>118</v>
      </c>
      <c r="C785" t="s">
        <v>2408</v>
      </c>
      <c r="D785" t="s">
        <v>255</v>
      </c>
      <c r="E785" t="s">
        <v>74</v>
      </c>
      <c r="F785" t="s">
        <v>2409</v>
      </c>
      <c r="G785" t="s">
        <v>76</v>
      </c>
      <c r="H785">
        <v>2686.12</v>
      </c>
      <c r="I785">
        <v>2</v>
      </c>
      <c r="J785">
        <v>0</v>
      </c>
      <c r="K785">
        <v>5372.24</v>
      </c>
      <c r="L785">
        <v>5372.24</v>
      </c>
      <c r="M785" t="s">
        <v>47</v>
      </c>
      <c r="N785" s="1">
        <v>45535.667754629627</v>
      </c>
    </row>
    <row r="786" spans="1:14" x14ac:dyDescent="0.3">
      <c r="A786" t="s">
        <v>2410</v>
      </c>
      <c r="B786" t="s">
        <v>118</v>
      </c>
      <c r="C786" t="s">
        <v>2411</v>
      </c>
      <c r="D786" t="s">
        <v>120</v>
      </c>
      <c r="E786" t="s">
        <v>32</v>
      </c>
      <c r="F786" t="s">
        <v>2412</v>
      </c>
      <c r="G786" t="s">
        <v>70</v>
      </c>
      <c r="H786">
        <v>82.16</v>
      </c>
      <c r="I786">
        <v>5</v>
      </c>
      <c r="J786">
        <v>5</v>
      </c>
      <c r="K786">
        <v>410.8</v>
      </c>
      <c r="L786">
        <v>390.26</v>
      </c>
      <c r="M786" t="s">
        <v>21</v>
      </c>
      <c r="N786" s="1">
        <v>45494.342731481483</v>
      </c>
    </row>
    <row r="787" spans="1:14" x14ac:dyDescent="0.3">
      <c r="A787" t="s">
        <v>2413</v>
      </c>
      <c r="B787" t="s">
        <v>118</v>
      </c>
      <c r="C787" t="s">
        <v>2414</v>
      </c>
      <c r="D787" t="s">
        <v>120</v>
      </c>
      <c r="E787" t="s">
        <v>74</v>
      </c>
      <c r="F787" t="s">
        <v>2415</v>
      </c>
      <c r="G787" t="s">
        <v>76</v>
      </c>
      <c r="H787">
        <v>668.46</v>
      </c>
      <c r="I787">
        <v>8</v>
      </c>
      <c r="J787">
        <v>10</v>
      </c>
      <c r="K787">
        <v>5347.68</v>
      </c>
      <c r="L787">
        <v>4812.91</v>
      </c>
      <c r="M787" t="s">
        <v>60</v>
      </c>
      <c r="N787" s="1">
        <v>45548.463229166664</v>
      </c>
    </row>
    <row r="788" spans="1:14" x14ac:dyDescent="0.3">
      <c r="A788" t="s">
        <v>2416</v>
      </c>
      <c r="B788" t="s">
        <v>55</v>
      </c>
      <c r="C788" t="s">
        <v>2417</v>
      </c>
      <c r="D788" t="s">
        <v>80</v>
      </c>
      <c r="F788" t="s">
        <v>2418</v>
      </c>
      <c r="G788" t="s">
        <v>130</v>
      </c>
      <c r="H788">
        <v>4015.75</v>
      </c>
      <c r="I788">
        <v>3</v>
      </c>
      <c r="J788">
        <v>0</v>
      </c>
      <c r="K788">
        <v>12047.25</v>
      </c>
      <c r="L788">
        <v>12047.25</v>
      </c>
      <c r="M788" t="s">
        <v>60</v>
      </c>
      <c r="N788" s="1">
        <v>45379.318657407406</v>
      </c>
    </row>
    <row r="789" spans="1:14" x14ac:dyDescent="0.3">
      <c r="A789" t="s">
        <v>2419</v>
      </c>
      <c r="B789" t="s">
        <v>181</v>
      </c>
      <c r="C789" t="s">
        <v>2420</v>
      </c>
      <c r="D789" t="s">
        <v>43</v>
      </c>
      <c r="E789" t="s">
        <v>91</v>
      </c>
      <c r="F789" t="s">
        <v>2421</v>
      </c>
      <c r="G789" t="s">
        <v>179</v>
      </c>
      <c r="H789">
        <v>37.979999999999997</v>
      </c>
      <c r="I789">
        <v>1</v>
      </c>
      <c r="J789">
        <v>0</v>
      </c>
      <c r="K789">
        <v>37.979999999999997</v>
      </c>
      <c r="L789">
        <v>37.979999999999997</v>
      </c>
      <c r="M789" t="s">
        <v>40</v>
      </c>
      <c r="N789" s="1">
        <v>45682.522685185184</v>
      </c>
    </row>
    <row r="790" spans="1:14" x14ac:dyDescent="0.3">
      <c r="A790" t="s">
        <v>2422</v>
      </c>
      <c r="B790" t="s">
        <v>30</v>
      </c>
      <c r="C790" t="s">
        <v>2423</v>
      </c>
      <c r="D790" t="s">
        <v>125</v>
      </c>
      <c r="E790" t="s">
        <v>74</v>
      </c>
      <c r="F790" t="s">
        <v>2424</v>
      </c>
      <c r="G790" t="s">
        <v>39</v>
      </c>
      <c r="H790">
        <v>1404.66</v>
      </c>
      <c r="I790">
        <v>1</v>
      </c>
      <c r="J790">
        <v>10</v>
      </c>
      <c r="K790">
        <v>1404.66</v>
      </c>
      <c r="L790">
        <v>1264.19</v>
      </c>
      <c r="M790" t="s">
        <v>77</v>
      </c>
      <c r="N790" s="1">
        <v>45778.19730324074</v>
      </c>
    </row>
    <row r="791" spans="1:14" x14ac:dyDescent="0.3">
      <c r="A791" t="s">
        <v>2425</v>
      </c>
      <c r="B791" t="s">
        <v>118</v>
      </c>
      <c r="C791" t="s">
        <v>2426</v>
      </c>
      <c r="D791" t="s">
        <v>80</v>
      </c>
      <c r="E791" t="s">
        <v>32</v>
      </c>
      <c r="F791" t="s">
        <v>2427</v>
      </c>
      <c r="G791" t="s">
        <v>70</v>
      </c>
      <c r="H791">
        <v>3736.59</v>
      </c>
      <c r="I791">
        <v>3</v>
      </c>
      <c r="J791">
        <v>7</v>
      </c>
      <c r="K791">
        <v>11209.77</v>
      </c>
      <c r="L791">
        <v>10425.09</v>
      </c>
      <c r="M791" t="s">
        <v>21</v>
      </c>
      <c r="N791" s="1">
        <v>45813.868854166663</v>
      </c>
    </row>
    <row r="792" spans="1:14" x14ac:dyDescent="0.3">
      <c r="A792" t="s">
        <v>2428</v>
      </c>
      <c r="B792" t="s">
        <v>172</v>
      </c>
      <c r="C792" t="s">
        <v>2429</v>
      </c>
      <c r="D792" t="s">
        <v>110</v>
      </c>
      <c r="E792" t="s">
        <v>44</v>
      </c>
      <c r="F792" t="s">
        <v>2430</v>
      </c>
      <c r="G792" t="s">
        <v>209</v>
      </c>
      <c r="H792">
        <v>317.95</v>
      </c>
      <c r="I792">
        <v>5</v>
      </c>
      <c r="J792">
        <v>0</v>
      </c>
      <c r="K792">
        <v>1589.75</v>
      </c>
      <c r="L792">
        <v>1589.75</v>
      </c>
      <c r="M792" t="s">
        <v>28</v>
      </c>
      <c r="N792" s="1">
        <v>45648.270138888889</v>
      </c>
    </row>
    <row r="793" spans="1:14" x14ac:dyDescent="0.3">
      <c r="A793" t="s">
        <v>2431</v>
      </c>
      <c r="B793" t="s">
        <v>84</v>
      </c>
      <c r="C793" t="s">
        <v>2432</v>
      </c>
      <c r="D793" t="s">
        <v>120</v>
      </c>
      <c r="E793" t="s">
        <v>100</v>
      </c>
      <c r="F793" t="s">
        <v>2433</v>
      </c>
      <c r="G793" t="s">
        <v>209</v>
      </c>
      <c r="H793">
        <v>484.18</v>
      </c>
      <c r="I793">
        <v>50</v>
      </c>
      <c r="J793">
        <v>20</v>
      </c>
      <c r="K793">
        <v>24209</v>
      </c>
      <c r="L793">
        <v>19367.2</v>
      </c>
      <c r="M793" t="s">
        <v>21</v>
      </c>
      <c r="N793" s="1">
        <v>45635.089479166665</v>
      </c>
    </row>
    <row r="794" spans="1:14" x14ac:dyDescent="0.3">
      <c r="A794" t="s">
        <v>2434</v>
      </c>
      <c r="B794" t="s">
        <v>55</v>
      </c>
      <c r="C794" t="s">
        <v>2435</v>
      </c>
      <c r="D794" t="s">
        <v>110</v>
      </c>
      <c r="E794" t="s">
        <v>68</v>
      </c>
      <c r="F794" t="s">
        <v>2436</v>
      </c>
      <c r="G794" t="s">
        <v>27</v>
      </c>
      <c r="H794">
        <v>210.46</v>
      </c>
      <c r="I794">
        <v>8</v>
      </c>
      <c r="J794">
        <v>3</v>
      </c>
      <c r="K794">
        <v>1683.68</v>
      </c>
      <c r="L794">
        <v>1633.17</v>
      </c>
      <c r="N794" s="1">
        <v>45503.304386574076</v>
      </c>
    </row>
    <row r="795" spans="1:14" x14ac:dyDescent="0.3">
      <c r="A795" t="s">
        <v>2437</v>
      </c>
      <c r="B795" t="s">
        <v>49</v>
      </c>
      <c r="C795" t="s">
        <v>2438</v>
      </c>
      <c r="D795" t="s">
        <v>63</v>
      </c>
      <c r="E795" t="s">
        <v>100</v>
      </c>
      <c r="F795" t="s">
        <v>2439</v>
      </c>
      <c r="H795">
        <v>5.86</v>
      </c>
      <c r="I795">
        <v>149</v>
      </c>
      <c r="J795">
        <v>18</v>
      </c>
      <c r="K795">
        <v>873.14</v>
      </c>
      <c r="L795">
        <v>715.97</v>
      </c>
      <c r="M795" t="s">
        <v>28</v>
      </c>
      <c r="N795" s="1">
        <v>45818.700138888889</v>
      </c>
    </row>
    <row r="796" spans="1:14" x14ac:dyDescent="0.3">
      <c r="A796" t="s">
        <v>2440</v>
      </c>
      <c r="B796" t="s">
        <v>172</v>
      </c>
      <c r="C796" t="s">
        <v>2441</v>
      </c>
      <c r="D796" t="s">
        <v>120</v>
      </c>
      <c r="E796" t="s">
        <v>100</v>
      </c>
      <c r="F796" t="s">
        <v>2442</v>
      </c>
      <c r="G796" t="s">
        <v>135</v>
      </c>
      <c r="H796">
        <v>301.20999999999998</v>
      </c>
      <c r="I796">
        <v>4</v>
      </c>
      <c r="J796">
        <v>5</v>
      </c>
      <c r="K796">
        <v>1204.8399999999999</v>
      </c>
      <c r="L796">
        <v>1144.5999999999999</v>
      </c>
      <c r="M796" t="s">
        <v>60</v>
      </c>
      <c r="N796" s="1">
        <v>45406.701863425929</v>
      </c>
    </row>
    <row r="797" spans="1:14" x14ac:dyDescent="0.3">
      <c r="A797" t="s">
        <v>2443</v>
      </c>
      <c r="B797" t="s">
        <v>49</v>
      </c>
      <c r="C797" t="s">
        <v>2444</v>
      </c>
      <c r="D797" t="s">
        <v>255</v>
      </c>
      <c r="E797" t="s">
        <v>68</v>
      </c>
      <c r="F797" t="s">
        <v>2445</v>
      </c>
      <c r="G797" t="s">
        <v>209</v>
      </c>
      <c r="H797">
        <v>1696.96</v>
      </c>
      <c r="I797">
        <v>4</v>
      </c>
      <c r="J797">
        <v>0</v>
      </c>
      <c r="K797">
        <v>6787.84</v>
      </c>
      <c r="L797">
        <v>6787.84</v>
      </c>
      <c r="M797" t="s">
        <v>47</v>
      </c>
      <c r="N797" s="1">
        <v>45755.857256944444</v>
      </c>
    </row>
    <row r="798" spans="1:14" x14ac:dyDescent="0.3">
      <c r="A798" t="s">
        <v>2446</v>
      </c>
      <c r="B798" t="s">
        <v>181</v>
      </c>
      <c r="C798" t="s">
        <v>2447</v>
      </c>
      <c r="D798" t="s">
        <v>51</v>
      </c>
      <c r="E798" t="s">
        <v>18</v>
      </c>
      <c r="F798" t="s">
        <v>2448</v>
      </c>
      <c r="G798" t="s">
        <v>161</v>
      </c>
      <c r="H798">
        <v>1172.1400000000001</v>
      </c>
      <c r="I798">
        <v>6</v>
      </c>
      <c r="J798">
        <v>10</v>
      </c>
      <c r="K798">
        <v>7032.84</v>
      </c>
      <c r="L798">
        <v>6329.56</v>
      </c>
      <c r="M798" t="s">
        <v>60</v>
      </c>
      <c r="N798" s="1">
        <v>45844.840844907405</v>
      </c>
    </row>
    <row r="799" spans="1:14" x14ac:dyDescent="0.3">
      <c r="A799" t="s">
        <v>2449</v>
      </c>
      <c r="B799" t="s">
        <v>95</v>
      </c>
      <c r="C799" t="s">
        <v>2450</v>
      </c>
      <c r="D799" t="s">
        <v>67</v>
      </c>
      <c r="E799" t="s">
        <v>100</v>
      </c>
      <c r="F799" t="s">
        <v>2451</v>
      </c>
      <c r="G799" t="s">
        <v>39</v>
      </c>
      <c r="H799">
        <v>129.6</v>
      </c>
      <c r="I799">
        <v>60</v>
      </c>
      <c r="J799">
        <v>30</v>
      </c>
      <c r="K799">
        <v>7776</v>
      </c>
      <c r="L799">
        <v>5443.2</v>
      </c>
      <c r="M799" t="s">
        <v>77</v>
      </c>
      <c r="N799" s="1">
        <v>45821.965381944443</v>
      </c>
    </row>
    <row r="800" spans="1:14" x14ac:dyDescent="0.3">
      <c r="A800" t="s">
        <v>2452</v>
      </c>
      <c r="B800" t="s">
        <v>72</v>
      </c>
      <c r="C800" t="s">
        <v>2453</v>
      </c>
      <c r="D800" t="s">
        <v>51</v>
      </c>
      <c r="E800" t="s">
        <v>18</v>
      </c>
      <c r="F800" t="s">
        <v>2454</v>
      </c>
      <c r="G800" t="s">
        <v>130</v>
      </c>
      <c r="H800">
        <v>567.97</v>
      </c>
      <c r="I800">
        <v>4</v>
      </c>
      <c r="J800">
        <v>7</v>
      </c>
      <c r="K800">
        <v>2271.88</v>
      </c>
      <c r="L800">
        <v>2112.85</v>
      </c>
      <c r="M800" t="s">
        <v>21</v>
      </c>
      <c r="N800" s="1">
        <v>45523.987060185187</v>
      </c>
    </row>
    <row r="801" spans="1:14" x14ac:dyDescent="0.3">
      <c r="A801" t="s">
        <v>2455</v>
      </c>
      <c r="B801" t="s">
        <v>72</v>
      </c>
      <c r="C801" t="s">
        <v>2456</v>
      </c>
      <c r="D801" t="s">
        <v>36</v>
      </c>
      <c r="E801" t="s">
        <v>100</v>
      </c>
      <c r="F801" t="s">
        <v>2457</v>
      </c>
      <c r="G801" t="s">
        <v>76</v>
      </c>
      <c r="H801">
        <v>410.15</v>
      </c>
      <c r="I801">
        <v>1</v>
      </c>
      <c r="J801">
        <v>0</v>
      </c>
      <c r="K801">
        <v>410.15</v>
      </c>
      <c r="L801">
        <v>410.15</v>
      </c>
      <c r="M801" t="s">
        <v>47</v>
      </c>
      <c r="N801" s="1">
        <v>45671.833229166667</v>
      </c>
    </row>
    <row r="802" spans="1:14" x14ac:dyDescent="0.3">
      <c r="A802" t="s">
        <v>2458</v>
      </c>
      <c r="B802" t="s">
        <v>15</v>
      </c>
      <c r="C802" t="s">
        <v>2459</v>
      </c>
      <c r="D802" t="s">
        <v>125</v>
      </c>
      <c r="E802" t="s">
        <v>277</v>
      </c>
      <c r="F802" t="s">
        <v>2460</v>
      </c>
      <c r="G802" t="s">
        <v>209</v>
      </c>
      <c r="H802">
        <v>518.67999999999995</v>
      </c>
      <c r="I802">
        <v>3</v>
      </c>
      <c r="J802">
        <v>0</v>
      </c>
      <c r="K802">
        <v>1556.04</v>
      </c>
      <c r="L802">
        <v>1556.04</v>
      </c>
      <c r="M802" t="s">
        <v>116</v>
      </c>
      <c r="N802" s="1">
        <v>45798.337372685186</v>
      </c>
    </row>
    <row r="803" spans="1:14" x14ac:dyDescent="0.3">
      <c r="A803" t="s">
        <v>2461</v>
      </c>
      <c r="B803" t="s">
        <v>49</v>
      </c>
      <c r="C803" t="s">
        <v>2462</v>
      </c>
      <c r="D803" t="s">
        <v>63</v>
      </c>
      <c r="E803" t="s">
        <v>44</v>
      </c>
      <c r="F803" t="s">
        <v>2463</v>
      </c>
      <c r="G803" t="s">
        <v>135</v>
      </c>
      <c r="H803">
        <v>2.97</v>
      </c>
      <c r="I803">
        <v>27</v>
      </c>
      <c r="J803">
        <v>15</v>
      </c>
      <c r="K803">
        <v>80.19</v>
      </c>
      <c r="L803">
        <v>68.16</v>
      </c>
      <c r="M803" t="s">
        <v>40</v>
      </c>
      <c r="N803" s="1">
        <v>45418.426747685182</v>
      </c>
    </row>
    <row r="804" spans="1:14" x14ac:dyDescent="0.3">
      <c r="A804" t="s">
        <v>2464</v>
      </c>
      <c r="B804" t="s">
        <v>172</v>
      </c>
      <c r="C804" t="s">
        <v>2465</v>
      </c>
      <c r="D804" t="s">
        <v>67</v>
      </c>
      <c r="E804" t="s">
        <v>57</v>
      </c>
      <c r="F804" t="s">
        <v>2466</v>
      </c>
      <c r="G804" t="s">
        <v>20</v>
      </c>
      <c r="H804">
        <v>438.58</v>
      </c>
      <c r="I804">
        <v>12</v>
      </c>
      <c r="J804">
        <v>3</v>
      </c>
      <c r="K804">
        <v>5262.96</v>
      </c>
      <c r="L804">
        <v>5105.07</v>
      </c>
      <c r="M804" t="s">
        <v>77</v>
      </c>
      <c r="N804" s="1">
        <v>45708.525416666664</v>
      </c>
    </row>
    <row r="805" spans="1:14" x14ac:dyDescent="0.3">
      <c r="A805" t="s">
        <v>2467</v>
      </c>
      <c r="B805" t="s">
        <v>172</v>
      </c>
      <c r="C805" t="s">
        <v>2468</v>
      </c>
      <c r="D805" t="s">
        <v>159</v>
      </c>
      <c r="E805" t="s">
        <v>91</v>
      </c>
      <c r="F805" t="s">
        <v>2469</v>
      </c>
      <c r="G805" t="s">
        <v>20</v>
      </c>
      <c r="H805">
        <v>48.08</v>
      </c>
      <c r="I805">
        <v>5</v>
      </c>
      <c r="J805">
        <v>2</v>
      </c>
      <c r="K805">
        <v>240.4</v>
      </c>
      <c r="L805">
        <v>235.59</v>
      </c>
      <c r="M805" t="s">
        <v>21</v>
      </c>
      <c r="N805" s="1">
        <v>45680.364918981482</v>
      </c>
    </row>
    <row r="806" spans="1:14" x14ac:dyDescent="0.3">
      <c r="A806" t="s">
        <v>2470</v>
      </c>
      <c r="B806" t="s">
        <v>30</v>
      </c>
      <c r="C806" t="s">
        <v>2471</v>
      </c>
      <c r="D806" t="s">
        <v>51</v>
      </c>
      <c r="E806" t="s">
        <v>37</v>
      </c>
      <c r="F806" t="s">
        <v>2472</v>
      </c>
      <c r="G806" t="s">
        <v>209</v>
      </c>
      <c r="H806">
        <v>332.95</v>
      </c>
      <c r="I806">
        <v>3</v>
      </c>
      <c r="J806">
        <v>2</v>
      </c>
      <c r="K806">
        <v>998.85</v>
      </c>
      <c r="L806">
        <v>978.87</v>
      </c>
      <c r="M806" t="s">
        <v>77</v>
      </c>
      <c r="N806" s="1">
        <v>45588.965636574074</v>
      </c>
    </row>
    <row r="807" spans="1:14" x14ac:dyDescent="0.3">
      <c r="A807" t="s">
        <v>2473</v>
      </c>
      <c r="C807" t="s">
        <v>2474</v>
      </c>
      <c r="D807" t="s">
        <v>17</v>
      </c>
      <c r="E807" t="s">
        <v>105</v>
      </c>
      <c r="F807" t="s">
        <v>2475</v>
      </c>
      <c r="G807" t="s">
        <v>46</v>
      </c>
      <c r="H807">
        <v>420.9</v>
      </c>
      <c r="I807">
        <v>3</v>
      </c>
      <c r="J807">
        <v>0</v>
      </c>
      <c r="K807">
        <v>1262.7</v>
      </c>
      <c r="L807">
        <v>1262.7</v>
      </c>
      <c r="M807" t="s">
        <v>47</v>
      </c>
      <c r="N807" s="1">
        <v>45426.469386574077</v>
      </c>
    </row>
    <row r="808" spans="1:14" x14ac:dyDescent="0.3">
      <c r="A808" t="s">
        <v>2476</v>
      </c>
      <c r="B808" t="s">
        <v>55</v>
      </c>
      <c r="C808" t="s">
        <v>2477</v>
      </c>
      <c r="D808" t="s">
        <v>25</v>
      </c>
      <c r="E808" t="s">
        <v>133</v>
      </c>
      <c r="F808" t="s">
        <v>2478</v>
      </c>
      <c r="G808" t="s">
        <v>82</v>
      </c>
      <c r="H808">
        <v>123.18</v>
      </c>
      <c r="I808">
        <v>4</v>
      </c>
      <c r="J808">
        <v>0</v>
      </c>
      <c r="K808">
        <v>492.72</v>
      </c>
      <c r="L808">
        <v>492.72</v>
      </c>
      <c r="M808" t="s">
        <v>60</v>
      </c>
      <c r="N808" s="1">
        <v>45757.555520833332</v>
      </c>
    </row>
    <row r="809" spans="1:14" x14ac:dyDescent="0.3">
      <c r="A809" t="s">
        <v>2479</v>
      </c>
      <c r="B809" t="s">
        <v>23</v>
      </c>
      <c r="C809" t="s">
        <v>2480</v>
      </c>
      <c r="D809" t="s">
        <v>17</v>
      </c>
      <c r="F809" t="s">
        <v>2481</v>
      </c>
      <c r="G809" t="s">
        <v>161</v>
      </c>
      <c r="H809">
        <v>357.51</v>
      </c>
      <c r="I809">
        <v>40</v>
      </c>
      <c r="J809">
        <v>0</v>
      </c>
      <c r="K809">
        <v>14300.4</v>
      </c>
      <c r="L809">
        <v>14300.4</v>
      </c>
      <c r="M809" t="s">
        <v>47</v>
      </c>
      <c r="N809" s="1">
        <v>45539.43959490741</v>
      </c>
    </row>
    <row r="810" spans="1:14" x14ac:dyDescent="0.3">
      <c r="A810" t="s">
        <v>2482</v>
      </c>
      <c r="B810" t="s">
        <v>172</v>
      </c>
      <c r="C810" t="s">
        <v>2483</v>
      </c>
      <c r="D810" t="s">
        <v>125</v>
      </c>
      <c r="E810" t="s">
        <v>87</v>
      </c>
      <c r="F810" t="s">
        <v>2484</v>
      </c>
      <c r="G810" t="s">
        <v>27</v>
      </c>
      <c r="H810">
        <v>2294.56</v>
      </c>
      <c r="I810">
        <v>1</v>
      </c>
      <c r="J810">
        <v>0</v>
      </c>
      <c r="K810">
        <v>2294.56</v>
      </c>
      <c r="L810">
        <v>2294.56</v>
      </c>
      <c r="M810" t="s">
        <v>77</v>
      </c>
      <c r="N810" s="1">
        <v>45517.131342592591</v>
      </c>
    </row>
    <row r="811" spans="1:14" x14ac:dyDescent="0.3">
      <c r="A811" t="s">
        <v>2485</v>
      </c>
      <c r="B811" t="s">
        <v>181</v>
      </c>
      <c r="C811" t="s">
        <v>2486</v>
      </c>
      <c r="D811" t="s">
        <v>86</v>
      </c>
      <c r="E811" t="s">
        <v>91</v>
      </c>
      <c r="F811" t="s">
        <v>2487</v>
      </c>
      <c r="G811" t="s">
        <v>70</v>
      </c>
      <c r="H811">
        <v>512.22</v>
      </c>
      <c r="I811">
        <v>2</v>
      </c>
      <c r="J811">
        <v>0</v>
      </c>
      <c r="K811">
        <v>1024.44</v>
      </c>
      <c r="L811">
        <v>1024.44</v>
      </c>
      <c r="M811" t="s">
        <v>21</v>
      </c>
      <c r="N811" s="1">
        <v>45673.311759259261</v>
      </c>
    </row>
    <row r="812" spans="1:14" x14ac:dyDescent="0.3">
      <c r="A812" t="s">
        <v>2488</v>
      </c>
      <c r="B812" t="s">
        <v>181</v>
      </c>
      <c r="C812" t="s">
        <v>2489</v>
      </c>
      <c r="D812" t="s">
        <v>80</v>
      </c>
      <c r="E812" t="s">
        <v>32</v>
      </c>
      <c r="F812" t="s">
        <v>2490</v>
      </c>
      <c r="G812" t="s">
        <v>184</v>
      </c>
      <c r="H812">
        <v>4479.6400000000003</v>
      </c>
      <c r="I812">
        <v>4</v>
      </c>
      <c r="J812">
        <v>2</v>
      </c>
      <c r="K812">
        <v>17918.560000000001</v>
      </c>
      <c r="L812">
        <v>17560.189999999999</v>
      </c>
      <c r="M812" t="s">
        <v>28</v>
      </c>
      <c r="N812" s="1">
        <v>45648.950624999998</v>
      </c>
    </row>
    <row r="813" spans="1:14" x14ac:dyDescent="0.3">
      <c r="A813" t="s">
        <v>2491</v>
      </c>
      <c r="B813" t="s">
        <v>172</v>
      </c>
      <c r="C813" t="s">
        <v>2492</v>
      </c>
      <c r="D813" t="s">
        <v>63</v>
      </c>
      <c r="E813" t="s">
        <v>105</v>
      </c>
      <c r="F813" t="s">
        <v>2493</v>
      </c>
      <c r="G813" t="s">
        <v>59</v>
      </c>
      <c r="H813">
        <v>5.28</v>
      </c>
      <c r="I813">
        <v>240</v>
      </c>
      <c r="J813">
        <v>20</v>
      </c>
      <c r="K813">
        <v>1267.2</v>
      </c>
      <c r="L813">
        <v>1013.76</v>
      </c>
      <c r="M813" t="s">
        <v>77</v>
      </c>
      <c r="N813" s="1">
        <v>45703.952476851853</v>
      </c>
    </row>
    <row r="814" spans="1:14" x14ac:dyDescent="0.3">
      <c r="A814" t="s">
        <v>2494</v>
      </c>
      <c r="B814" t="s">
        <v>30</v>
      </c>
      <c r="C814" t="s">
        <v>2495</v>
      </c>
      <c r="D814" t="s">
        <v>43</v>
      </c>
      <c r="E814" t="s">
        <v>251</v>
      </c>
      <c r="F814" t="s">
        <v>2496</v>
      </c>
      <c r="G814" t="s">
        <v>82</v>
      </c>
      <c r="H814">
        <v>1374.26</v>
      </c>
      <c r="I814">
        <v>4</v>
      </c>
      <c r="J814">
        <v>3</v>
      </c>
      <c r="K814">
        <v>5497.04</v>
      </c>
      <c r="L814">
        <v>5332.13</v>
      </c>
      <c r="M814" t="s">
        <v>77</v>
      </c>
      <c r="N814" s="1">
        <v>45736.372939814813</v>
      </c>
    </row>
    <row r="815" spans="1:14" x14ac:dyDescent="0.3">
      <c r="A815" t="s">
        <v>2497</v>
      </c>
      <c r="B815" t="s">
        <v>49</v>
      </c>
      <c r="C815" t="s">
        <v>2498</v>
      </c>
      <c r="D815" t="s">
        <v>255</v>
      </c>
      <c r="E815" t="s">
        <v>111</v>
      </c>
      <c r="F815" t="s">
        <v>2499</v>
      </c>
      <c r="G815" t="s">
        <v>135</v>
      </c>
      <c r="H815">
        <v>1489.11</v>
      </c>
      <c r="I815">
        <v>4</v>
      </c>
      <c r="J815">
        <v>0</v>
      </c>
      <c r="K815">
        <v>5956.44</v>
      </c>
      <c r="L815">
        <v>5956.44</v>
      </c>
      <c r="M815" t="s">
        <v>60</v>
      </c>
      <c r="N815" s="1">
        <v>45401.07167824074</v>
      </c>
    </row>
    <row r="816" spans="1:14" x14ac:dyDescent="0.3">
      <c r="A816" t="s">
        <v>2500</v>
      </c>
      <c r="B816" t="s">
        <v>72</v>
      </c>
      <c r="C816" t="s">
        <v>2501</v>
      </c>
      <c r="D816" t="s">
        <v>67</v>
      </c>
      <c r="E816" t="s">
        <v>100</v>
      </c>
      <c r="F816" t="s">
        <v>2502</v>
      </c>
      <c r="G816" t="s">
        <v>93</v>
      </c>
      <c r="H816">
        <v>1066.92</v>
      </c>
      <c r="I816">
        <v>1</v>
      </c>
      <c r="J816">
        <v>0</v>
      </c>
      <c r="K816">
        <v>1066.92</v>
      </c>
      <c r="L816">
        <v>1066.92</v>
      </c>
      <c r="M816" t="s">
        <v>47</v>
      </c>
      <c r="N816" s="1">
        <v>45486.613622685189</v>
      </c>
    </row>
    <row r="817" spans="1:14" x14ac:dyDescent="0.3">
      <c r="A817" t="s">
        <v>2503</v>
      </c>
      <c r="B817" t="s">
        <v>72</v>
      </c>
      <c r="C817" t="s">
        <v>2504</v>
      </c>
      <c r="D817" t="s">
        <v>25</v>
      </c>
      <c r="E817" t="s">
        <v>91</v>
      </c>
      <c r="F817" t="s">
        <v>2505</v>
      </c>
      <c r="G817" t="s">
        <v>135</v>
      </c>
      <c r="H817">
        <v>88.61</v>
      </c>
      <c r="I817">
        <v>2</v>
      </c>
      <c r="J817">
        <v>0</v>
      </c>
      <c r="K817">
        <v>177.22</v>
      </c>
      <c r="L817">
        <v>177.22</v>
      </c>
      <c r="M817" t="s">
        <v>21</v>
      </c>
      <c r="N817" s="1">
        <v>45470.85328703704</v>
      </c>
    </row>
    <row r="818" spans="1:14" x14ac:dyDescent="0.3">
      <c r="A818" t="s">
        <v>2506</v>
      </c>
      <c r="B818" t="s">
        <v>49</v>
      </c>
      <c r="C818" t="s">
        <v>2507</v>
      </c>
      <c r="D818" t="s">
        <v>36</v>
      </c>
      <c r="E818" t="s">
        <v>133</v>
      </c>
      <c r="F818" t="s">
        <v>2508</v>
      </c>
      <c r="G818" t="s">
        <v>248</v>
      </c>
      <c r="H818">
        <v>1491.85</v>
      </c>
      <c r="I818">
        <v>4</v>
      </c>
      <c r="J818">
        <v>3</v>
      </c>
      <c r="K818">
        <v>5967.4</v>
      </c>
      <c r="L818">
        <v>5788.38</v>
      </c>
      <c r="M818" t="s">
        <v>21</v>
      </c>
      <c r="N818" s="1">
        <v>45674.887187499997</v>
      </c>
    </row>
    <row r="819" spans="1:14" x14ac:dyDescent="0.3">
      <c r="A819" t="s">
        <v>2509</v>
      </c>
      <c r="B819" t="s">
        <v>15</v>
      </c>
      <c r="C819" t="s">
        <v>2510</v>
      </c>
      <c r="D819" t="s">
        <v>67</v>
      </c>
      <c r="E819" t="s">
        <v>57</v>
      </c>
      <c r="F819" t="s">
        <v>2511</v>
      </c>
      <c r="G819" t="s">
        <v>93</v>
      </c>
      <c r="H819">
        <v>498.07</v>
      </c>
      <c r="I819">
        <v>3</v>
      </c>
      <c r="J819">
        <v>0</v>
      </c>
      <c r="K819">
        <v>1494.21</v>
      </c>
      <c r="L819">
        <v>1494.21</v>
      </c>
      <c r="M819" t="s">
        <v>21</v>
      </c>
      <c r="N819" s="1">
        <v>45441.571400462963</v>
      </c>
    </row>
    <row r="820" spans="1:14" x14ac:dyDescent="0.3">
      <c r="A820" t="s">
        <v>2512</v>
      </c>
      <c r="B820" t="s">
        <v>172</v>
      </c>
      <c r="C820" t="s">
        <v>2513</v>
      </c>
      <c r="D820" t="s">
        <v>17</v>
      </c>
      <c r="E820" t="s">
        <v>91</v>
      </c>
      <c r="F820" t="s">
        <v>2514</v>
      </c>
      <c r="G820" t="s">
        <v>161</v>
      </c>
      <c r="H820">
        <v>715.02</v>
      </c>
      <c r="I820">
        <v>30</v>
      </c>
      <c r="J820">
        <v>3</v>
      </c>
      <c r="K820">
        <v>21450.6</v>
      </c>
      <c r="L820">
        <v>20807.080000000002</v>
      </c>
      <c r="M820" t="s">
        <v>60</v>
      </c>
      <c r="N820" s="1">
        <v>45581.910717592589</v>
      </c>
    </row>
    <row r="821" spans="1:14" x14ac:dyDescent="0.3">
      <c r="A821" t="s">
        <v>2515</v>
      </c>
      <c r="B821" t="s">
        <v>181</v>
      </c>
      <c r="C821" t="s">
        <v>2516</v>
      </c>
      <c r="D821" t="s">
        <v>67</v>
      </c>
      <c r="E821" t="s">
        <v>87</v>
      </c>
      <c r="F821" t="s">
        <v>2517</v>
      </c>
      <c r="G821" t="s">
        <v>70</v>
      </c>
      <c r="H821">
        <v>887.37</v>
      </c>
      <c r="I821">
        <v>4</v>
      </c>
      <c r="J821">
        <v>5</v>
      </c>
      <c r="K821">
        <v>3549.48</v>
      </c>
      <c r="L821">
        <v>3372.01</v>
      </c>
      <c r="N821" s="1">
        <v>45644.447233796294</v>
      </c>
    </row>
    <row r="822" spans="1:14" x14ac:dyDescent="0.3">
      <c r="A822" t="s">
        <v>2518</v>
      </c>
      <c r="B822" t="s">
        <v>172</v>
      </c>
      <c r="C822" t="s">
        <v>2519</v>
      </c>
      <c r="D822" t="s">
        <v>25</v>
      </c>
      <c r="E822" t="s">
        <v>133</v>
      </c>
      <c r="F822" t="s">
        <v>2520</v>
      </c>
      <c r="G822" t="s">
        <v>39</v>
      </c>
      <c r="H822">
        <v>17.329999999999998</v>
      </c>
      <c r="I822">
        <v>6</v>
      </c>
      <c r="J822">
        <v>5</v>
      </c>
      <c r="K822">
        <v>103.98</v>
      </c>
      <c r="L822">
        <v>98.78</v>
      </c>
      <c r="M822" t="s">
        <v>28</v>
      </c>
      <c r="N822" s="1">
        <v>45422.877650462964</v>
      </c>
    </row>
    <row r="823" spans="1:14" x14ac:dyDescent="0.3">
      <c r="A823" t="s">
        <v>2521</v>
      </c>
      <c r="B823" t="s">
        <v>84</v>
      </c>
      <c r="C823" t="s">
        <v>2522</v>
      </c>
      <c r="D823" t="s">
        <v>51</v>
      </c>
      <c r="E823" t="s">
        <v>121</v>
      </c>
      <c r="F823" t="s">
        <v>2523</v>
      </c>
      <c r="G823" t="s">
        <v>130</v>
      </c>
      <c r="H823">
        <v>28.93</v>
      </c>
      <c r="I823">
        <v>10</v>
      </c>
      <c r="J823">
        <v>5</v>
      </c>
      <c r="K823">
        <v>289.3</v>
      </c>
      <c r="L823">
        <v>274.83</v>
      </c>
      <c r="M823" t="s">
        <v>116</v>
      </c>
      <c r="N823" s="1">
        <v>45760.610648148147</v>
      </c>
    </row>
    <row r="824" spans="1:14" x14ac:dyDescent="0.3">
      <c r="A824" t="s">
        <v>2524</v>
      </c>
      <c r="B824" t="s">
        <v>15</v>
      </c>
      <c r="C824" t="s">
        <v>2525</v>
      </c>
      <c r="D824" t="s">
        <v>86</v>
      </c>
      <c r="E824" t="s">
        <v>68</v>
      </c>
      <c r="F824" t="s">
        <v>2526</v>
      </c>
      <c r="G824" t="s">
        <v>93</v>
      </c>
      <c r="H824">
        <v>108.43</v>
      </c>
      <c r="I824">
        <v>6</v>
      </c>
      <c r="J824">
        <v>0</v>
      </c>
      <c r="K824">
        <v>650.58000000000004</v>
      </c>
      <c r="L824">
        <v>650.58000000000004</v>
      </c>
      <c r="M824" t="s">
        <v>116</v>
      </c>
      <c r="N824" s="1">
        <v>45795.314837962964</v>
      </c>
    </row>
    <row r="825" spans="1:14" x14ac:dyDescent="0.3">
      <c r="A825" t="s">
        <v>2527</v>
      </c>
      <c r="B825" t="s">
        <v>15</v>
      </c>
      <c r="C825" t="s">
        <v>2528</v>
      </c>
      <c r="D825" t="s">
        <v>110</v>
      </c>
      <c r="E825" t="s">
        <v>251</v>
      </c>
      <c r="F825" t="s">
        <v>2529</v>
      </c>
      <c r="G825" t="s">
        <v>179</v>
      </c>
      <c r="H825">
        <v>163.99</v>
      </c>
      <c r="I825">
        <v>5</v>
      </c>
      <c r="J825">
        <v>0</v>
      </c>
      <c r="K825">
        <v>819.95</v>
      </c>
      <c r="L825">
        <v>819.95</v>
      </c>
      <c r="M825" t="s">
        <v>116</v>
      </c>
      <c r="N825" s="1">
        <v>45864.561354166668</v>
      </c>
    </row>
    <row r="826" spans="1:14" x14ac:dyDescent="0.3">
      <c r="A826" t="s">
        <v>2530</v>
      </c>
      <c r="B826" t="s">
        <v>30</v>
      </c>
      <c r="C826" t="s">
        <v>2531</v>
      </c>
      <c r="D826" t="s">
        <v>255</v>
      </c>
      <c r="E826" t="s">
        <v>32</v>
      </c>
      <c r="F826" t="s">
        <v>2532</v>
      </c>
      <c r="G826" t="s">
        <v>39</v>
      </c>
      <c r="H826">
        <v>2820.98</v>
      </c>
      <c r="I826">
        <v>3</v>
      </c>
      <c r="J826">
        <v>2</v>
      </c>
      <c r="K826">
        <v>8462.94</v>
      </c>
      <c r="L826">
        <v>8293.68</v>
      </c>
      <c r="M826" t="s">
        <v>21</v>
      </c>
      <c r="N826" s="1">
        <v>45685.139675925922</v>
      </c>
    </row>
    <row r="827" spans="1:14" x14ac:dyDescent="0.3">
      <c r="A827" t="s">
        <v>2533</v>
      </c>
      <c r="B827" t="s">
        <v>172</v>
      </c>
      <c r="C827" t="s">
        <v>2534</v>
      </c>
      <c r="D827" t="s">
        <v>120</v>
      </c>
      <c r="E827" t="s">
        <v>224</v>
      </c>
      <c r="G827" t="s">
        <v>184</v>
      </c>
      <c r="H827">
        <v>448.04</v>
      </c>
      <c r="I827">
        <v>6</v>
      </c>
      <c r="J827">
        <v>0</v>
      </c>
      <c r="K827">
        <v>2688.24</v>
      </c>
      <c r="L827">
        <v>2688.24</v>
      </c>
      <c r="M827" t="s">
        <v>60</v>
      </c>
      <c r="N827" s="1">
        <v>45806.787627314814</v>
      </c>
    </row>
    <row r="828" spans="1:14" x14ac:dyDescent="0.3">
      <c r="A828" t="s">
        <v>2535</v>
      </c>
      <c r="B828" t="s">
        <v>95</v>
      </c>
      <c r="C828" t="s">
        <v>2536</v>
      </c>
      <c r="D828" t="s">
        <v>159</v>
      </c>
      <c r="F828" t="s">
        <v>2537</v>
      </c>
      <c r="G828" t="s">
        <v>46</v>
      </c>
      <c r="H828">
        <v>5.94</v>
      </c>
      <c r="I828">
        <v>8</v>
      </c>
      <c r="J828">
        <v>10</v>
      </c>
      <c r="K828">
        <v>47.52</v>
      </c>
      <c r="L828">
        <v>42.77</v>
      </c>
      <c r="M828" t="s">
        <v>40</v>
      </c>
      <c r="N828" s="1">
        <v>45532.984733796293</v>
      </c>
    </row>
    <row r="829" spans="1:14" x14ac:dyDescent="0.3">
      <c r="A829" t="s">
        <v>2538</v>
      </c>
      <c r="B829" t="s">
        <v>15</v>
      </c>
      <c r="C829" t="s">
        <v>2539</v>
      </c>
      <c r="D829" t="s">
        <v>17</v>
      </c>
      <c r="E829" t="s">
        <v>18</v>
      </c>
      <c r="F829" t="s">
        <v>2540</v>
      </c>
      <c r="G829" t="s">
        <v>53</v>
      </c>
      <c r="H829">
        <v>392.69</v>
      </c>
      <c r="I829">
        <v>50</v>
      </c>
      <c r="J829">
        <v>17</v>
      </c>
      <c r="K829">
        <v>19634.5</v>
      </c>
      <c r="L829">
        <v>16296.63</v>
      </c>
      <c r="M829" t="s">
        <v>77</v>
      </c>
      <c r="N829" s="1">
        <v>45577.74359953704</v>
      </c>
    </row>
    <row r="830" spans="1:14" x14ac:dyDescent="0.3">
      <c r="A830" t="s">
        <v>2541</v>
      </c>
      <c r="B830" t="s">
        <v>72</v>
      </c>
      <c r="C830" t="s">
        <v>2542</v>
      </c>
      <c r="D830" t="s">
        <v>159</v>
      </c>
      <c r="E830" t="s">
        <v>32</v>
      </c>
      <c r="F830" t="s">
        <v>2543</v>
      </c>
      <c r="G830" t="s">
        <v>107</v>
      </c>
      <c r="H830">
        <v>80.34</v>
      </c>
      <c r="I830">
        <v>5</v>
      </c>
      <c r="J830">
        <v>5</v>
      </c>
      <c r="K830">
        <v>401.7</v>
      </c>
      <c r="L830">
        <v>381.61</v>
      </c>
      <c r="M830" t="s">
        <v>40</v>
      </c>
      <c r="N830" s="1">
        <v>45449.141921296294</v>
      </c>
    </row>
    <row r="831" spans="1:14" x14ac:dyDescent="0.3">
      <c r="A831" t="s">
        <v>2544</v>
      </c>
      <c r="B831" t="s">
        <v>84</v>
      </c>
      <c r="C831" t="s">
        <v>2545</v>
      </c>
      <c r="D831" t="s">
        <v>159</v>
      </c>
      <c r="E831" t="s">
        <v>44</v>
      </c>
      <c r="F831" t="s">
        <v>2546</v>
      </c>
      <c r="G831" t="s">
        <v>27</v>
      </c>
      <c r="H831">
        <v>330.36</v>
      </c>
      <c r="I831">
        <v>15</v>
      </c>
      <c r="J831">
        <v>15</v>
      </c>
      <c r="K831">
        <v>4955.3999999999996</v>
      </c>
      <c r="L831">
        <v>4212.09</v>
      </c>
      <c r="M831" t="s">
        <v>77</v>
      </c>
      <c r="N831" s="1">
        <v>45637.530023148145</v>
      </c>
    </row>
    <row r="832" spans="1:14" x14ac:dyDescent="0.3">
      <c r="A832" t="s">
        <v>2547</v>
      </c>
      <c r="B832" t="s">
        <v>84</v>
      </c>
      <c r="C832" t="s">
        <v>2548</v>
      </c>
      <c r="D832" t="s">
        <v>86</v>
      </c>
      <c r="E832" t="s">
        <v>246</v>
      </c>
      <c r="F832" t="s">
        <v>2549</v>
      </c>
      <c r="G832" t="s">
        <v>53</v>
      </c>
      <c r="H832">
        <v>303.83</v>
      </c>
      <c r="I832">
        <v>3</v>
      </c>
      <c r="J832">
        <v>0</v>
      </c>
      <c r="K832">
        <v>911.49</v>
      </c>
      <c r="L832">
        <v>911.49</v>
      </c>
      <c r="M832" t="s">
        <v>40</v>
      </c>
      <c r="N832" s="1">
        <v>45513.438333333332</v>
      </c>
    </row>
    <row r="833" spans="1:14" x14ac:dyDescent="0.3">
      <c r="A833" t="s">
        <v>2550</v>
      </c>
      <c r="B833" t="s">
        <v>172</v>
      </c>
      <c r="C833" t="s">
        <v>2551</v>
      </c>
      <c r="D833" t="s">
        <v>67</v>
      </c>
      <c r="E833" t="s">
        <v>100</v>
      </c>
      <c r="F833" t="s">
        <v>2552</v>
      </c>
      <c r="G833" t="s">
        <v>209</v>
      </c>
      <c r="H833">
        <v>1045.42</v>
      </c>
      <c r="I833">
        <v>1</v>
      </c>
      <c r="J833">
        <v>0</v>
      </c>
      <c r="K833">
        <v>1045.42</v>
      </c>
      <c r="L833">
        <v>1045.42</v>
      </c>
      <c r="M833" t="s">
        <v>60</v>
      </c>
      <c r="N833" s="1">
        <v>45521.047615740739</v>
      </c>
    </row>
    <row r="834" spans="1:14" x14ac:dyDescent="0.3">
      <c r="A834" t="s">
        <v>2553</v>
      </c>
      <c r="B834" t="s">
        <v>55</v>
      </c>
      <c r="C834" t="s">
        <v>2554</v>
      </c>
      <c r="D834" t="s">
        <v>17</v>
      </c>
      <c r="E834" t="s">
        <v>251</v>
      </c>
      <c r="F834" t="s">
        <v>2555</v>
      </c>
      <c r="H834">
        <v>282.70999999999998</v>
      </c>
      <c r="I834">
        <v>2</v>
      </c>
      <c r="J834">
        <v>0</v>
      </c>
      <c r="K834">
        <v>565.41999999999996</v>
      </c>
      <c r="L834">
        <v>565.41999999999996</v>
      </c>
      <c r="M834" t="s">
        <v>28</v>
      </c>
      <c r="N834" s="1">
        <v>45617.537812499999</v>
      </c>
    </row>
    <row r="835" spans="1:14" x14ac:dyDescent="0.3">
      <c r="A835" t="s">
        <v>2556</v>
      </c>
      <c r="B835" t="s">
        <v>15</v>
      </c>
      <c r="C835" t="s">
        <v>2557</v>
      </c>
      <c r="D835" t="s">
        <v>110</v>
      </c>
      <c r="E835" t="s">
        <v>91</v>
      </c>
      <c r="F835" t="s">
        <v>2558</v>
      </c>
      <c r="G835" t="s">
        <v>27</v>
      </c>
      <c r="H835">
        <v>149.15</v>
      </c>
      <c r="I835">
        <v>8</v>
      </c>
      <c r="J835">
        <v>5</v>
      </c>
      <c r="K835">
        <v>1193.2</v>
      </c>
      <c r="L835">
        <v>1133.54</v>
      </c>
      <c r="M835" t="s">
        <v>116</v>
      </c>
      <c r="N835" s="1">
        <v>45764.488946759258</v>
      </c>
    </row>
    <row r="836" spans="1:14" x14ac:dyDescent="0.3">
      <c r="A836" t="s">
        <v>2559</v>
      </c>
      <c r="B836" t="s">
        <v>23</v>
      </c>
      <c r="C836" t="s">
        <v>2560</v>
      </c>
      <c r="D836" t="s">
        <v>63</v>
      </c>
      <c r="E836" t="s">
        <v>44</v>
      </c>
      <c r="F836" t="s">
        <v>2561</v>
      </c>
      <c r="G836" t="s">
        <v>70</v>
      </c>
      <c r="H836">
        <v>2.02</v>
      </c>
      <c r="I836">
        <v>43</v>
      </c>
      <c r="J836">
        <v>15</v>
      </c>
      <c r="K836">
        <v>86.86</v>
      </c>
      <c r="L836">
        <v>73.83</v>
      </c>
      <c r="M836" t="s">
        <v>77</v>
      </c>
      <c r="N836" s="1">
        <v>45469.095219907409</v>
      </c>
    </row>
    <row r="837" spans="1:14" x14ac:dyDescent="0.3">
      <c r="A837" t="s">
        <v>2562</v>
      </c>
      <c r="B837" t="s">
        <v>30</v>
      </c>
      <c r="C837" t="s">
        <v>2563</v>
      </c>
      <c r="D837" t="s">
        <v>63</v>
      </c>
      <c r="E837" t="s">
        <v>74</v>
      </c>
      <c r="F837" t="s">
        <v>2564</v>
      </c>
      <c r="G837" t="s">
        <v>93</v>
      </c>
      <c r="H837">
        <v>4.51</v>
      </c>
      <c r="I837">
        <v>115</v>
      </c>
      <c r="J837">
        <v>15</v>
      </c>
      <c r="K837">
        <v>518.65</v>
      </c>
      <c r="L837">
        <v>440.85</v>
      </c>
      <c r="M837" t="s">
        <v>60</v>
      </c>
      <c r="N837" s="1">
        <v>45462.390555555554</v>
      </c>
    </row>
    <row r="838" spans="1:14" x14ac:dyDescent="0.3">
      <c r="A838" t="s">
        <v>2565</v>
      </c>
      <c r="B838" t="s">
        <v>23</v>
      </c>
      <c r="C838" t="s">
        <v>2566</v>
      </c>
      <c r="D838" t="s">
        <v>51</v>
      </c>
      <c r="E838" t="s">
        <v>44</v>
      </c>
      <c r="F838" t="s">
        <v>2567</v>
      </c>
      <c r="G838" t="s">
        <v>107</v>
      </c>
      <c r="H838">
        <v>974.37</v>
      </c>
      <c r="I838">
        <v>6</v>
      </c>
      <c r="J838">
        <v>15</v>
      </c>
      <c r="K838">
        <v>5846.22</v>
      </c>
      <c r="L838">
        <v>4969.29</v>
      </c>
      <c r="N838" s="1">
        <v>45697.936018518521</v>
      </c>
    </row>
    <row r="839" spans="1:14" x14ac:dyDescent="0.3">
      <c r="A839" t="s">
        <v>2568</v>
      </c>
      <c r="B839" t="s">
        <v>49</v>
      </c>
      <c r="C839" t="s">
        <v>2569</v>
      </c>
      <c r="D839" t="s">
        <v>80</v>
      </c>
      <c r="E839" t="s">
        <v>44</v>
      </c>
      <c r="F839" t="s">
        <v>2570</v>
      </c>
      <c r="G839" t="s">
        <v>179</v>
      </c>
      <c r="H839">
        <v>3567.28</v>
      </c>
      <c r="I839">
        <v>30</v>
      </c>
      <c r="J839">
        <v>5</v>
      </c>
      <c r="K839">
        <v>107018.4</v>
      </c>
      <c r="L839">
        <v>101667.48</v>
      </c>
      <c r="M839" t="s">
        <v>47</v>
      </c>
      <c r="N839" s="1">
        <v>45634.076886574076</v>
      </c>
    </row>
    <row r="840" spans="1:14" x14ac:dyDescent="0.3">
      <c r="A840" t="s">
        <v>2571</v>
      </c>
      <c r="B840" t="s">
        <v>172</v>
      </c>
      <c r="C840" t="s">
        <v>2572</v>
      </c>
      <c r="D840" t="s">
        <v>17</v>
      </c>
      <c r="E840" t="s">
        <v>246</v>
      </c>
      <c r="F840" t="s">
        <v>2573</v>
      </c>
      <c r="G840" t="s">
        <v>130</v>
      </c>
      <c r="H840">
        <v>283.42</v>
      </c>
      <c r="I840">
        <v>40</v>
      </c>
      <c r="J840">
        <v>20</v>
      </c>
      <c r="K840">
        <v>11336.8</v>
      </c>
      <c r="L840">
        <v>9069.44</v>
      </c>
      <c r="M840" t="s">
        <v>116</v>
      </c>
      <c r="N840" s="1">
        <v>45771.358807870369</v>
      </c>
    </row>
    <row r="841" spans="1:14" x14ac:dyDescent="0.3">
      <c r="A841" t="s">
        <v>2574</v>
      </c>
      <c r="B841" t="s">
        <v>15</v>
      </c>
      <c r="D841" t="s">
        <v>67</v>
      </c>
      <c r="F841" t="s">
        <v>2575</v>
      </c>
      <c r="G841" t="s">
        <v>93</v>
      </c>
      <c r="H841">
        <v>738.34</v>
      </c>
      <c r="I841">
        <v>30</v>
      </c>
      <c r="J841">
        <v>20</v>
      </c>
      <c r="K841">
        <v>22150.2</v>
      </c>
      <c r="L841">
        <v>17720.16</v>
      </c>
      <c r="M841" t="s">
        <v>40</v>
      </c>
      <c r="N841" s="1">
        <v>45479.365717592591</v>
      </c>
    </row>
    <row r="842" spans="1:14" x14ac:dyDescent="0.3">
      <c r="A842" t="s">
        <v>2576</v>
      </c>
      <c r="B842" t="s">
        <v>118</v>
      </c>
      <c r="C842" t="s">
        <v>2577</v>
      </c>
      <c r="D842" t="s">
        <v>159</v>
      </c>
      <c r="E842" t="s">
        <v>251</v>
      </c>
      <c r="F842" t="s">
        <v>2578</v>
      </c>
      <c r="G842" t="s">
        <v>93</v>
      </c>
      <c r="H842">
        <v>363.25</v>
      </c>
      <c r="I842">
        <v>40</v>
      </c>
      <c r="J842">
        <v>5</v>
      </c>
      <c r="K842">
        <v>14530</v>
      </c>
      <c r="L842">
        <v>13803.5</v>
      </c>
      <c r="M842" t="s">
        <v>21</v>
      </c>
      <c r="N842" s="1">
        <v>45417.462800925925</v>
      </c>
    </row>
    <row r="843" spans="1:14" x14ac:dyDescent="0.3">
      <c r="A843" t="s">
        <v>2579</v>
      </c>
      <c r="B843" t="s">
        <v>181</v>
      </c>
      <c r="C843" t="s">
        <v>2580</v>
      </c>
      <c r="D843" t="s">
        <v>67</v>
      </c>
      <c r="F843" t="s">
        <v>2581</v>
      </c>
      <c r="G843" t="s">
        <v>107</v>
      </c>
      <c r="H843">
        <v>1056.45</v>
      </c>
      <c r="I843">
        <v>15</v>
      </c>
      <c r="J843">
        <v>15</v>
      </c>
      <c r="K843">
        <v>15846.75</v>
      </c>
      <c r="L843">
        <v>13469.74</v>
      </c>
      <c r="M843" t="s">
        <v>77</v>
      </c>
      <c r="N843" s="1">
        <v>45582.721446759257</v>
      </c>
    </row>
    <row r="844" spans="1:14" x14ac:dyDescent="0.3">
      <c r="A844" t="s">
        <v>2582</v>
      </c>
      <c r="B844" t="s">
        <v>15</v>
      </c>
      <c r="C844" t="s">
        <v>2583</v>
      </c>
      <c r="D844" t="s">
        <v>80</v>
      </c>
      <c r="E844" t="s">
        <v>18</v>
      </c>
      <c r="F844" t="s">
        <v>2584</v>
      </c>
      <c r="G844" t="s">
        <v>82</v>
      </c>
      <c r="H844">
        <v>574.36</v>
      </c>
      <c r="I844">
        <v>4</v>
      </c>
      <c r="J844">
        <v>5</v>
      </c>
      <c r="K844">
        <v>2297.44</v>
      </c>
      <c r="L844">
        <v>2182.5700000000002</v>
      </c>
      <c r="M844" t="s">
        <v>40</v>
      </c>
      <c r="N844" s="1">
        <v>45380.893472222226</v>
      </c>
    </row>
    <row r="845" spans="1:14" x14ac:dyDescent="0.3">
      <c r="A845" t="s">
        <v>2585</v>
      </c>
      <c r="B845" t="s">
        <v>15</v>
      </c>
      <c r="C845" t="s">
        <v>2586</v>
      </c>
      <c r="D845" t="s">
        <v>86</v>
      </c>
      <c r="E845" t="s">
        <v>121</v>
      </c>
      <c r="F845" t="s">
        <v>2587</v>
      </c>
      <c r="G845" t="s">
        <v>135</v>
      </c>
      <c r="H845">
        <v>463.69</v>
      </c>
      <c r="I845">
        <v>8</v>
      </c>
      <c r="J845">
        <v>0</v>
      </c>
      <c r="K845">
        <v>3709.52</v>
      </c>
      <c r="L845">
        <v>3709.52</v>
      </c>
      <c r="M845" t="s">
        <v>47</v>
      </c>
      <c r="N845" s="1">
        <v>45475.813148148147</v>
      </c>
    </row>
    <row r="846" spans="1:14" x14ac:dyDescent="0.3">
      <c r="A846" t="s">
        <v>2588</v>
      </c>
      <c r="B846" t="s">
        <v>55</v>
      </c>
      <c r="C846" t="s">
        <v>2589</v>
      </c>
      <c r="D846" t="s">
        <v>43</v>
      </c>
      <c r="E846" t="s">
        <v>57</v>
      </c>
      <c r="F846" t="s">
        <v>2590</v>
      </c>
      <c r="G846" t="s">
        <v>130</v>
      </c>
      <c r="H846">
        <v>688.44</v>
      </c>
      <c r="I846">
        <v>1</v>
      </c>
      <c r="J846">
        <v>0</v>
      </c>
      <c r="K846">
        <v>688.44</v>
      </c>
      <c r="L846">
        <v>688.44</v>
      </c>
      <c r="M846" t="s">
        <v>21</v>
      </c>
      <c r="N846" s="1">
        <v>45865.336724537039</v>
      </c>
    </row>
    <row r="847" spans="1:14" x14ac:dyDescent="0.3">
      <c r="A847" t="s">
        <v>2591</v>
      </c>
      <c r="B847" t="s">
        <v>72</v>
      </c>
      <c r="C847" t="s">
        <v>2592</v>
      </c>
      <c r="D847" t="s">
        <v>51</v>
      </c>
      <c r="E847" t="s">
        <v>37</v>
      </c>
      <c r="F847" t="s">
        <v>2593</v>
      </c>
      <c r="G847" t="s">
        <v>248</v>
      </c>
      <c r="H847">
        <v>249.86</v>
      </c>
      <c r="I847">
        <v>3</v>
      </c>
      <c r="J847">
        <v>0</v>
      </c>
      <c r="K847">
        <v>749.58</v>
      </c>
      <c r="L847">
        <v>749.58</v>
      </c>
      <c r="M847" t="s">
        <v>47</v>
      </c>
      <c r="N847" s="1">
        <v>45659.526909722219</v>
      </c>
    </row>
    <row r="848" spans="1:14" x14ac:dyDescent="0.3">
      <c r="A848" t="s">
        <v>2594</v>
      </c>
      <c r="B848" t="s">
        <v>30</v>
      </c>
      <c r="C848" t="s">
        <v>2595</v>
      </c>
      <c r="D848" t="s">
        <v>25</v>
      </c>
      <c r="E848" t="s">
        <v>18</v>
      </c>
      <c r="F848" t="s">
        <v>2596</v>
      </c>
      <c r="G848" t="s">
        <v>20</v>
      </c>
      <c r="H848">
        <v>39.31</v>
      </c>
      <c r="I848">
        <v>3</v>
      </c>
      <c r="J848">
        <v>0</v>
      </c>
      <c r="K848">
        <v>117.93</v>
      </c>
      <c r="L848">
        <v>117.93</v>
      </c>
      <c r="M848" t="s">
        <v>60</v>
      </c>
      <c r="N848" s="1">
        <v>45640.647685185184</v>
      </c>
    </row>
    <row r="849" spans="1:14" x14ac:dyDescent="0.3">
      <c r="A849" t="s">
        <v>2597</v>
      </c>
      <c r="B849" t="s">
        <v>30</v>
      </c>
      <c r="C849" t="s">
        <v>2598</v>
      </c>
      <c r="D849" t="s">
        <v>25</v>
      </c>
      <c r="E849" t="s">
        <v>74</v>
      </c>
      <c r="F849" t="s">
        <v>2599</v>
      </c>
      <c r="H849">
        <v>8.0299999999999994</v>
      </c>
      <c r="I849">
        <v>6</v>
      </c>
      <c r="J849">
        <v>12</v>
      </c>
      <c r="K849">
        <v>48.18</v>
      </c>
      <c r="L849">
        <v>42.4</v>
      </c>
      <c r="M849" t="s">
        <v>28</v>
      </c>
      <c r="N849" s="1">
        <v>45712.875914351855</v>
      </c>
    </row>
    <row r="850" spans="1:14" x14ac:dyDescent="0.3">
      <c r="A850" t="s">
        <v>2600</v>
      </c>
      <c r="B850" t="s">
        <v>84</v>
      </c>
      <c r="C850" t="s">
        <v>2601</v>
      </c>
      <c r="D850" t="s">
        <v>86</v>
      </c>
      <c r="E850" t="s">
        <v>224</v>
      </c>
      <c r="G850" t="s">
        <v>107</v>
      </c>
      <c r="H850">
        <v>85.69</v>
      </c>
      <c r="I850">
        <v>2</v>
      </c>
      <c r="J850">
        <v>0</v>
      </c>
      <c r="K850">
        <v>171.38</v>
      </c>
      <c r="L850">
        <v>171.38</v>
      </c>
      <c r="M850" t="s">
        <v>47</v>
      </c>
      <c r="N850" s="1">
        <v>45393.05940972222</v>
      </c>
    </row>
    <row r="851" spans="1:14" x14ac:dyDescent="0.3">
      <c r="A851" t="s">
        <v>2602</v>
      </c>
      <c r="B851" t="s">
        <v>15</v>
      </c>
      <c r="C851" t="s">
        <v>2603</v>
      </c>
      <c r="D851" t="s">
        <v>255</v>
      </c>
      <c r="E851" t="s">
        <v>18</v>
      </c>
      <c r="F851" t="s">
        <v>2604</v>
      </c>
      <c r="H851">
        <v>1694.44</v>
      </c>
      <c r="I851">
        <v>6</v>
      </c>
      <c r="J851">
        <v>5</v>
      </c>
      <c r="K851">
        <v>10166.64</v>
      </c>
      <c r="L851">
        <v>9658.31</v>
      </c>
      <c r="M851" t="s">
        <v>40</v>
      </c>
      <c r="N851" s="1">
        <v>45526.301157407404</v>
      </c>
    </row>
    <row r="852" spans="1:14" x14ac:dyDescent="0.3">
      <c r="A852" t="s">
        <v>2605</v>
      </c>
      <c r="B852" t="s">
        <v>30</v>
      </c>
      <c r="C852" t="s">
        <v>2606</v>
      </c>
      <c r="D852" t="s">
        <v>25</v>
      </c>
      <c r="E852" t="s">
        <v>91</v>
      </c>
      <c r="F852" t="s">
        <v>2607</v>
      </c>
      <c r="G852" t="s">
        <v>107</v>
      </c>
      <c r="H852">
        <v>98.53</v>
      </c>
      <c r="I852">
        <v>6</v>
      </c>
      <c r="J852">
        <v>5</v>
      </c>
      <c r="K852">
        <v>591.17999999999995</v>
      </c>
      <c r="L852">
        <v>561.62</v>
      </c>
      <c r="M852" t="s">
        <v>60</v>
      </c>
      <c r="N852" s="1">
        <v>45834.272488425922</v>
      </c>
    </row>
    <row r="853" spans="1:14" x14ac:dyDescent="0.3">
      <c r="A853" t="s">
        <v>2608</v>
      </c>
      <c r="B853" t="s">
        <v>49</v>
      </c>
      <c r="C853" t="s">
        <v>2609</v>
      </c>
      <c r="D853" t="s">
        <v>43</v>
      </c>
      <c r="E853" t="s">
        <v>251</v>
      </c>
      <c r="F853" t="s">
        <v>2610</v>
      </c>
      <c r="H853">
        <v>383.45</v>
      </c>
      <c r="I853">
        <v>1</v>
      </c>
      <c r="J853">
        <v>0</v>
      </c>
      <c r="K853">
        <v>383.45</v>
      </c>
      <c r="L853">
        <v>383.45</v>
      </c>
      <c r="M853" t="s">
        <v>40</v>
      </c>
      <c r="N853" s="1">
        <v>45448.059247685182</v>
      </c>
    </row>
    <row r="854" spans="1:14" x14ac:dyDescent="0.3">
      <c r="A854" t="s">
        <v>2611</v>
      </c>
      <c r="B854" t="s">
        <v>172</v>
      </c>
      <c r="C854" t="s">
        <v>2612</v>
      </c>
      <c r="D854" t="s">
        <v>36</v>
      </c>
      <c r="E854" t="s">
        <v>277</v>
      </c>
      <c r="F854" t="s">
        <v>2613</v>
      </c>
      <c r="G854" t="s">
        <v>27</v>
      </c>
      <c r="H854">
        <v>1425.59</v>
      </c>
      <c r="I854">
        <v>4</v>
      </c>
      <c r="J854">
        <v>2</v>
      </c>
      <c r="K854">
        <v>5702.36</v>
      </c>
      <c r="L854">
        <v>5588.31</v>
      </c>
      <c r="N854" s="1">
        <v>45693.753506944442</v>
      </c>
    </row>
    <row r="855" spans="1:14" x14ac:dyDescent="0.3">
      <c r="A855" t="s">
        <v>2614</v>
      </c>
      <c r="B855" t="s">
        <v>72</v>
      </c>
      <c r="C855" t="s">
        <v>2615</v>
      </c>
      <c r="D855" t="s">
        <v>159</v>
      </c>
      <c r="E855" t="s">
        <v>32</v>
      </c>
      <c r="F855" t="s">
        <v>2616</v>
      </c>
      <c r="G855" t="s">
        <v>161</v>
      </c>
      <c r="H855">
        <v>98.25</v>
      </c>
      <c r="I855">
        <v>2</v>
      </c>
      <c r="J855">
        <v>3</v>
      </c>
      <c r="K855">
        <v>196.5</v>
      </c>
      <c r="L855">
        <v>190.6</v>
      </c>
      <c r="M855" t="s">
        <v>28</v>
      </c>
      <c r="N855" s="1">
        <v>45852.579444444447</v>
      </c>
    </row>
    <row r="856" spans="1:14" x14ac:dyDescent="0.3">
      <c r="A856" t="s">
        <v>2617</v>
      </c>
      <c r="B856" t="s">
        <v>49</v>
      </c>
      <c r="C856" t="s">
        <v>2618</v>
      </c>
      <c r="D856" t="s">
        <v>51</v>
      </c>
      <c r="E856" t="s">
        <v>155</v>
      </c>
      <c r="F856" t="s">
        <v>2619</v>
      </c>
      <c r="G856" t="s">
        <v>107</v>
      </c>
      <c r="H856">
        <v>472.15</v>
      </c>
      <c r="I856">
        <v>30</v>
      </c>
      <c r="J856">
        <v>20</v>
      </c>
      <c r="K856">
        <v>14164.5</v>
      </c>
      <c r="L856">
        <v>11331.6</v>
      </c>
      <c r="M856" t="s">
        <v>47</v>
      </c>
      <c r="N856" s="1">
        <v>45528.702002314814</v>
      </c>
    </row>
    <row r="857" spans="1:14" x14ac:dyDescent="0.3">
      <c r="A857" t="s">
        <v>2620</v>
      </c>
      <c r="B857" t="s">
        <v>30</v>
      </c>
      <c r="C857" t="s">
        <v>2621</v>
      </c>
      <c r="D857" t="s">
        <v>255</v>
      </c>
      <c r="E857" t="s">
        <v>105</v>
      </c>
      <c r="F857" t="s">
        <v>2622</v>
      </c>
      <c r="G857" t="s">
        <v>82</v>
      </c>
      <c r="H857">
        <v>32.479999999999997</v>
      </c>
      <c r="I857">
        <v>3</v>
      </c>
      <c r="J857">
        <v>0</v>
      </c>
      <c r="K857">
        <v>97.44</v>
      </c>
      <c r="L857">
        <v>97.44</v>
      </c>
      <c r="M857" t="s">
        <v>47</v>
      </c>
      <c r="N857" s="1">
        <v>45347.518229166664</v>
      </c>
    </row>
    <row r="858" spans="1:14" x14ac:dyDescent="0.3">
      <c r="A858" t="s">
        <v>2623</v>
      </c>
      <c r="B858" t="s">
        <v>23</v>
      </c>
      <c r="C858" t="s">
        <v>2624</v>
      </c>
      <c r="D858" t="s">
        <v>63</v>
      </c>
      <c r="E858" t="s">
        <v>68</v>
      </c>
      <c r="F858" t="s">
        <v>2625</v>
      </c>
      <c r="G858" t="s">
        <v>27</v>
      </c>
      <c r="H858">
        <v>5.72</v>
      </c>
      <c r="I858">
        <v>326</v>
      </c>
      <c r="J858">
        <v>3</v>
      </c>
      <c r="K858">
        <v>1864.72</v>
      </c>
      <c r="L858">
        <v>1808.78</v>
      </c>
      <c r="N858" s="1">
        <v>45575.058715277781</v>
      </c>
    </row>
    <row r="859" spans="1:14" x14ac:dyDescent="0.3">
      <c r="A859" t="s">
        <v>2626</v>
      </c>
      <c r="B859" t="s">
        <v>72</v>
      </c>
      <c r="C859" t="s">
        <v>2627</v>
      </c>
      <c r="D859" t="s">
        <v>86</v>
      </c>
      <c r="E859" t="s">
        <v>111</v>
      </c>
      <c r="F859" t="s">
        <v>2628</v>
      </c>
      <c r="G859" t="s">
        <v>70</v>
      </c>
      <c r="H859">
        <v>267.44</v>
      </c>
      <c r="I859">
        <v>3</v>
      </c>
      <c r="J859">
        <v>0</v>
      </c>
      <c r="K859">
        <v>802.32</v>
      </c>
      <c r="L859">
        <v>802.32</v>
      </c>
      <c r="M859" t="s">
        <v>77</v>
      </c>
      <c r="N859" s="1">
        <v>45443.995995370373</v>
      </c>
    </row>
    <row r="860" spans="1:14" x14ac:dyDescent="0.3">
      <c r="A860" t="s">
        <v>2629</v>
      </c>
      <c r="B860" t="s">
        <v>95</v>
      </c>
      <c r="C860" t="s">
        <v>2630</v>
      </c>
      <c r="D860" t="s">
        <v>43</v>
      </c>
      <c r="E860" t="s">
        <v>246</v>
      </c>
      <c r="F860" t="s">
        <v>2631</v>
      </c>
      <c r="G860" t="s">
        <v>93</v>
      </c>
      <c r="H860">
        <v>514.26</v>
      </c>
      <c r="I860">
        <v>15</v>
      </c>
      <c r="J860">
        <v>0</v>
      </c>
      <c r="K860">
        <v>7713.9</v>
      </c>
      <c r="L860">
        <v>7713.9</v>
      </c>
      <c r="M860" t="s">
        <v>47</v>
      </c>
      <c r="N860" s="1">
        <v>45506.765231481484</v>
      </c>
    </row>
    <row r="861" spans="1:14" x14ac:dyDescent="0.3">
      <c r="A861" t="s">
        <v>2632</v>
      </c>
      <c r="B861" t="s">
        <v>15</v>
      </c>
      <c r="C861" t="s">
        <v>2633</v>
      </c>
      <c r="D861" t="s">
        <v>125</v>
      </c>
      <c r="E861" t="s">
        <v>105</v>
      </c>
      <c r="F861" t="s">
        <v>2634</v>
      </c>
      <c r="G861" t="s">
        <v>39</v>
      </c>
      <c r="H861">
        <v>1052.77</v>
      </c>
      <c r="I861">
        <v>10</v>
      </c>
      <c r="J861">
        <v>15</v>
      </c>
      <c r="K861">
        <v>10527.7</v>
      </c>
      <c r="L861">
        <v>8948.5499999999993</v>
      </c>
      <c r="M861" t="s">
        <v>60</v>
      </c>
      <c r="N861" s="1">
        <v>45628.011863425927</v>
      </c>
    </row>
    <row r="862" spans="1:14" x14ac:dyDescent="0.3">
      <c r="A862" t="s">
        <v>2635</v>
      </c>
      <c r="B862" t="s">
        <v>84</v>
      </c>
      <c r="C862" t="s">
        <v>2636</v>
      </c>
      <c r="D862" t="s">
        <v>255</v>
      </c>
      <c r="E862" t="s">
        <v>277</v>
      </c>
      <c r="F862" t="s">
        <v>2637</v>
      </c>
      <c r="G862" t="s">
        <v>53</v>
      </c>
      <c r="H862">
        <v>2647.42</v>
      </c>
      <c r="I862">
        <v>1</v>
      </c>
      <c r="J862">
        <v>0</v>
      </c>
      <c r="K862">
        <v>2647.42</v>
      </c>
      <c r="L862">
        <v>2647.42</v>
      </c>
      <c r="M862" t="s">
        <v>116</v>
      </c>
      <c r="N862" s="1">
        <v>45597.130231481482</v>
      </c>
    </row>
    <row r="863" spans="1:14" x14ac:dyDescent="0.3">
      <c r="A863" t="s">
        <v>2638</v>
      </c>
      <c r="B863" t="s">
        <v>84</v>
      </c>
      <c r="C863" t="s">
        <v>2639</v>
      </c>
      <c r="D863" t="s">
        <v>25</v>
      </c>
      <c r="E863" t="s">
        <v>105</v>
      </c>
      <c r="F863" t="s">
        <v>2640</v>
      </c>
      <c r="G863" t="s">
        <v>135</v>
      </c>
      <c r="H863">
        <v>7.81</v>
      </c>
      <c r="I863">
        <v>2</v>
      </c>
      <c r="J863">
        <v>0</v>
      </c>
      <c r="K863">
        <v>15.62</v>
      </c>
      <c r="L863">
        <v>15.62</v>
      </c>
      <c r="N863" s="1">
        <v>45726.574166666665</v>
      </c>
    </row>
    <row r="864" spans="1:14" x14ac:dyDescent="0.3">
      <c r="A864" t="s">
        <v>2641</v>
      </c>
      <c r="B864" t="s">
        <v>172</v>
      </c>
      <c r="C864" t="s">
        <v>2642</v>
      </c>
      <c r="D864" t="s">
        <v>67</v>
      </c>
      <c r="E864" t="s">
        <v>100</v>
      </c>
      <c r="F864" t="s">
        <v>2643</v>
      </c>
      <c r="G864" t="s">
        <v>248</v>
      </c>
      <c r="H864">
        <v>396.11</v>
      </c>
      <c r="I864">
        <v>6</v>
      </c>
      <c r="J864">
        <v>5</v>
      </c>
      <c r="K864">
        <v>2376.66</v>
      </c>
      <c r="L864">
        <v>2257.83</v>
      </c>
      <c r="M864" t="s">
        <v>77</v>
      </c>
      <c r="N864" s="1">
        <v>45475.569143518522</v>
      </c>
    </row>
    <row r="865" spans="1:14" x14ac:dyDescent="0.3">
      <c r="A865" t="s">
        <v>2644</v>
      </c>
      <c r="B865" t="s">
        <v>49</v>
      </c>
      <c r="C865" t="s">
        <v>2645</v>
      </c>
      <c r="D865" t="s">
        <v>36</v>
      </c>
      <c r="E865" t="s">
        <v>87</v>
      </c>
      <c r="F865" t="s">
        <v>2646</v>
      </c>
      <c r="G865" t="s">
        <v>82</v>
      </c>
      <c r="H865">
        <v>45.51</v>
      </c>
      <c r="I865">
        <v>5</v>
      </c>
      <c r="J865">
        <v>5</v>
      </c>
      <c r="K865">
        <v>227.55</v>
      </c>
      <c r="L865">
        <v>216.17</v>
      </c>
      <c r="M865" t="s">
        <v>40</v>
      </c>
      <c r="N865" s="1">
        <v>45863.499849537038</v>
      </c>
    </row>
    <row r="866" spans="1:14" x14ac:dyDescent="0.3">
      <c r="A866" t="s">
        <v>2647</v>
      </c>
      <c r="B866" t="s">
        <v>30</v>
      </c>
      <c r="C866" t="s">
        <v>2648</v>
      </c>
      <c r="D866" t="s">
        <v>25</v>
      </c>
      <c r="E866" t="s">
        <v>177</v>
      </c>
      <c r="G866" t="s">
        <v>20</v>
      </c>
      <c r="H866">
        <v>105.48</v>
      </c>
      <c r="I866">
        <v>10</v>
      </c>
      <c r="J866">
        <v>10</v>
      </c>
      <c r="K866">
        <v>1054.8</v>
      </c>
      <c r="L866">
        <v>949.32</v>
      </c>
      <c r="M866" t="s">
        <v>21</v>
      </c>
      <c r="N866" s="1">
        <v>45387.203599537039</v>
      </c>
    </row>
    <row r="867" spans="1:14" x14ac:dyDescent="0.3">
      <c r="A867" t="s">
        <v>2649</v>
      </c>
      <c r="B867" t="s">
        <v>72</v>
      </c>
      <c r="C867" t="s">
        <v>2650</v>
      </c>
      <c r="D867" t="s">
        <v>80</v>
      </c>
      <c r="F867" t="s">
        <v>2651</v>
      </c>
      <c r="G867" t="s">
        <v>161</v>
      </c>
      <c r="H867">
        <v>112.99</v>
      </c>
      <c r="I867">
        <v>6</v>
      </c>
      <c r="J867">
        <v>5</v>
      </c>
      <c r="K867">
        <v>677.94</v>
      </c>
      <c r="L867">
        <v>644.04</v>
      </c>
      <c r="M867" t="s">
        <v>60</v>
      </c>
      <c r="N867" s="1">
        <v>45794.82949074074</v>
      </c>
    </row>
    <row r="868" spans="1:14" x14ac:dyDescent="0.3">
      <c r="A868" t="s">
        <v>2652</v>
      </c>
      <c r="B868" t="s">
        <v>23</v>
      </c>
      <c r="C868" t="s">
        <v>2653</v>
      </c>
      <c r="D868" t="s">
        <v>110</v>
      </c>
      <c r="E868" t="s">
        <v>224</v>
      </c>
      <c r="F868" t="s">
        <v>2654</v>
      </c>
      <c r="G868" t="s">
        <v>59</v>
      </c>
      <c r="H868">
        <v>25.93</v>
      </c>
      <c r="I868">
        <v>15</v>
      </c>
      <c r="J868">
        <v>15</v>
      </c>
      <c r="K868">
        <v>388.95</v>
      </c>
      <c r="L868">
        <v>330.61</v>
      </c>
      <c r="M868" t="s">
        <v>116</v>
      </c>
      <c r="N868" s="1">
        <v>45413.203773148147</v>
      </c>
    </row>
    <row r="869" spans="1:14" x14ac:dyDescent="0.3">
      <c r="A869" t="s">
        <v>2655</v>
      </c>
      <c r="B869" t="s">
        <v>95</v>
      </c>
      <c r="C869" t="s">
        <v>2656</v>
      </c>
      <c r="D869" t="s">
        <v>159</v>
      </c>
      <c r="E869" t="s">
        <v>37</v>
      </c>
      <c r="F869" t="s">
        <v>2657</v>
      </c>
      <c r="G869" t="s">
        <v>135</v>
      </c>
      <c r="H869">
        <v>452.73</v>
      </c>
      <c r="I869">
        <v>12</v>
      </c>
      <c r="J869">
        <v>15</v>
      </c>
      <c r="K869">
        <v>5432.76</v>
      </c>
      <c r="L869">
        <v>4617.8500000000004</v>
      </c>
      <c r="N869" s="1">
        <v>45835.129004629627</v>
      </c>
    </row>
    <row r="870" spans="1:14" x14ac:dyDescent="0.3">
      <c r="A870" t="s">
        <v>2658</v>
      </c>
      <c r="B870" t="s">
        <v>172</v>
      </c>
      <c r="C870" t="s">
        <v>2659</v>
      </c>
      <c r="D870" t="s">
        <v>36</v>
      </c>
      <c r="E870" t="s">
        <v>133</v>
      </c>
      <c r="F870" t="s">
        <v>2660</v>
      </c>
      <c r="G870" t="s">
        <v>135</v>
      </c>
      <c r="H870">
        <v>87.69</v>
      </c>
      <c r="I870">
        <v>15</v>
      </c>
      <c r="J870">
        <v>15</v>
      </c>
      <c r="K870">
        <v>1315.35</v>
      </c>
      <c r="L870">
        <v>1118.05</v>
      </c>
      <c r="M870" t="s">
        <v>28</v>
      </c>
      <c r="N870" s="1">
        <v>45733.809108796297</v>
      </c>
    </row>
    <row r="871" spans="1:14" x14ac:dyDescent="0.3">
      <c r="A871" t="s">
        <v>2661</v>
      </c>
      <c r="B871" t="s">
        <v>84</v>
      </c>
      <c r="D871" t="s">
        <v>36</v>
      </c>
      <c r="E871" t="s">
        <v>74</v>
      </c>
      <c r="F871" t="s">
        <v>2662</v>
      </c>
      <c r="G871" t="s">
        <v>82</v>
      </c>
      <c r="H871">
        <v>352.13</v>
      </c>
      <c r="I871">
        <v>5</v>
      </c>
      <c r="J871">
        <v>5</v>
      </c>
      <c r="K871">
        <v>1760.65</v>
      </c>
      <c r="L871">
        <v>1672.62</v>
      </c>
      <c r="M871" t="s">
        <v>77</v>
      </c>
      <c r="N871" s="1">
        <v>45863.338333333333</v>
      </c>
    </row>
    <row r="872" spans="1:14" x14ac:dyDescent="0.3">
      <c r="A872" t="s">
        <v>2663</v>
      </c>
      <c r="B872" t="s">
        <v>15</v>
      </c>
      <c r="C872" t="s">
        <v>2664</v>
      </c>
      <c r="D872" t="s">
        <v>63</v>
      </c>
      <c r="E872" t="s">
        <v>37</v>
      </c>
      <c r="F872" t="s">
        <v>2665</v>
      </c>
      <c r="G872" t="s">
        <v>102</v>
      </c>
      <c r="H872">
        <v>4.03</v>
      </c>
      <c r="I872">
        <v>151</v>
      </c>
      <c r="J872">
        <v>23</v>
      </c>
      <c r="K872">
        <v>608.53</v>
      </c>
      <c r="L872">
        <v>468.57</v>
      </c>
      <c r="M872" t="s">
        <v>28</v>
      </c>
      <c r="N872" s="1">
        <v>45796.404861111114</v>
      </c>
    </row>
    <row r="873" spans="1:14" x14ac:dyDescent="0.3">
      <c r="A873" t="s">
        <v>2666</v>
      </c>
      <c r="B873" t="s">
        <v>49</v>
      </c>
      <c r="C873" t="s">
        <v>2667</v>
      </c>
      <c r="D873" t="s">
        <v>255</v>
      </c>
      <c r="E873" t="s">
        <v>68</v>
      </c>
      <c r="F873" t="s">
        <v>2668</v>
      </c>
      <c r="G873" t="s">
        <v>59</v>
      </c>
      <c r="H873">
        <v>1457.54</v>
      </c>
      <c r="I873">
        <v>6</v>
      </c>
      <c r="J873">
        <v>0</v>
      </c>
      <c r="K873">
        <v>8745.24</v>
      </c>
      <c r="L873">
        <v>8745.24</v>
      </c>
      <c r="M873" t="s">
        <v>40</v>
      </c>
      <c r="N873" s="1">
        <v>45621.312719907408</v>
      </c>
    </row>
    <row r="874" spans="1:14" x14ac:dyDescent="0.3">
      <c r="A874" t="s">
        <v>2669</v>
      </c>
      <c r="B874" t="s">
        <v>49</v>
      </c>
      <c r="C874" t="s">
        <v>2670</v>
      </c>
      <c r="D874" t="s">
        <v>43</v>
      </c>
      <c r="E874" t="s">
        <v>251</v>
      </c>
      <c r="F874" t="s">
        <v>2671</v>
      </c>
      <c r="G874" t="s">
        <v>53</v>
      </c>
      <c r="H874">
        <v>270.56</v>
      </c>
      <c r="I874">
        <v>15</v>
      </c>
      <c r="J874">
        <v>0</v>
      </c>
      <c r="K874">
        <v>4058.4</v>
      </c>
      <c r="L874">
        <v>4058.4</v>
      </c>
      <c r="M874" t="s">
        <v>21</v>
      </c>
      <c r="N874" s="1">
        <v>45714.528738425928</v>
      </c>
    </row>
    <row r="875" spans="1:14" x14ac:dyDescent="0.3">
      <c r="A875" t="s">
        <v>2672</v>
      </c>
      <c r="B875" t="s">
        <v>49</v>
      </c>
      <c r="C875" t="s">
        <v>2673</v>
      </c>
      <c r="D875" t="s">
        <v>25</v>
      </c>
      <c r="E875" t="s">
        <v>32</v>
      </c>
      <c r="F875" t="s">
        <v>2674</v>
      </c>
      <c r="G875" t="s">
        <v>248</v>
      </c>
      <c r="H875">
        <v>13.94</v>
      </c>
      <c r="I875">
        <v>15</v>
      </c>
      <c r="J875">
        <v>15</v>
      </c>
      <c r="K875">
        <v>209.1</v>
      </c>
      <c r="L875">
        <v>177.73</v>
      </c>
      <c r="M875" t="s">
        <v>28</v>
      </c>
      <c r="N875" s="1">
        <v>45583.658310185187</v>
      </c>
    </row>
    <row r="876" spans="1:14" x14ac:dyDescent="0.3">
      <c r="A876" t="s">
        <v>2675</v>
      </c>
      <c r="B876" t="s">
        <v>15</v>
      </c>
      <c r="C876" t="s">
        <v>2676</v>
      </c>
      <c r="D876" t="s">
        <v>36</v>
      </c>
      <c r="F876" t="s">
        <v>2677</v>
      </c>
      <c r="G876" t="s">
        <v>248</v>
      </c>
      <c r="H876">
        <v>102.34</v>
      </c>
      <c r="I876">
        <v>6</v>
      </c>
      <c r="J876">
        <v>2</v>
      </c>
      <c r="K876">
        <v>614.04</v>
      </c>
      <c r="L876">
        <v>601.76</v>
      </c>
      <c r="M876" t="s">
        <v>40</v>
      </c>
      <c r="N876" s="1">
        <v>45630.0156712963</v>
      </c>
    </row>
    <row r="877" spans="1:14" x14ac:dyDescent="0.3">
      <c r="A877" t="s">
        <v>2678</v>
      </c>
      <c r="B877" t="s">
        <v>30</v>
      </c>
      <c r="C877" t="s">
        <v>2679</v>
      </c>
      <c r="D877" t="s">
        <v>110</v>
      </c>
      <c r="E877" t="s">
        <v>224</v>
      </c>
      <c r="F877" t="s">
        <v>2680</v>
      </c>
      <c r="G877" t="s">
        <v>107</v>
      </c>
      <c r="H877">
        <v>78.849999999999994</v>
      </c>
      <c r="I877">
        <v>5</v>
      </c>
      <c r="J877">
        <v>0</v>
      </c>
      <c r="K877">
        <v>394.25</v>
      </c>
      <c r="L877">
        <v>394.25</v>
      </c>
      <c r="M877" t="s">
        <v>21</v>
      </c>
      <c r="N877" s="1">
        <v>45764.475416666668</v>
      </c>
    </row>
    <row r="878" spans="1:14" x14ac:dyDescent="0.3">
      <c r="A878" t="s">
        <v>2681</v>
      </c>
      <c r="B878" t="s">
        <v>72</v>
      </c>
      <c r="C878" t="s">
        <v>2682</v>
      </c>
      <c r="D878" t="s">
        <v>25</v>
      </c>
      <c r="E878" t="s">
        <v>111</v>
      </c>
      <c r="F878" t="s">
        <v>2683</v>
      </c>
      <c r="G878" t="s">
        <v>465</v>
      </c>
      <c r="H878">
        <v>46.72</v>
      </c>
      <c r="I878">
        <v>4</v>
      </c>
      <c r="J878">
        <v>0</v>
      </c>
      <c r="K878">
        <v>186.88</v>
      </c>
      <c r="L878">
        <v>186.88</v>
      </c>
      <c r="N878" s="1">
        <v>45346.876030092593</v>
      </c>
    </row>
    <row r="879" spans="1:14" x14ac:dyDescent="0.3">
      <c r="A879" t="s">
        <v>2684</v>
      </c>
      <c r="B879" t="s">
        <v>84</v>
      </c>
      <c r="C879" t="s">
        <v>2685</v>
      </c>
      <c r="D879" t="s">
        <v>25</v>
      </c>
      <c r="E879" t="s">
        <v>251</v>
      </c>
      <c r="F879" t="s">
        <v>2686</v>
      </c>
      <c r="G879" t="s">
        <v>93</v>
      </c>
      <c r="H879">
        <v>108.39</v>
      </c>
      <c r="I879">
        <v>1</v>
      </c>
      <c r="J879">
        <v>0</v>
      </c>
      <c r="K879">
        <v>108.39</v>
      </c>
      <c r="L879">
        <v>108.39</v>
      </c>
      <c r="M879" t="s">
        <v>21</v>
      </c>
      <c r="N879" s="1">
        <v>45469.164537037039</v>
      </c>
    </row>
    <row r="880" spans="1:14" x14ac:dyDescent="0.3">
      <c r="A880" t="s">
        <v>2687</v>
      </c>
      <c r="B880" t="s">
        <v>84</v>
      </c>
      <c r="C880" t="s">
        <v>2688</v>
      </c>
      <c r="D880" t="s">
        <v>120</v>
      </c>
      <c r="E880" t="s">
        <v>121</v>
      </c>
      <c r="F880" t="s">
        <v>2689</v>
      </c>
      <c r="G880" t="s">
        <v>179</v>
      </c>
      <c r="H880">
        <v>105.93</v>
      </c>
      <c r="I880">
        <v>2</v>
      </c>
      <c r="J880">
        <v>0</v>
      </c>
      <c r="K880">
        <v>211.86</v>
      </c>
      <c r="L880">
        <v>211.86</v>
      </c>
      <c r="M880" t="s">
        <v>47</v>
      </c>
      <c r="N880" s="1">
        <v>45344.868854166663</v>
      </c>
    </row>
    <row r="881" spans="1:14" x14ac:dyDescent="0.3">
      <c r="A881" t="s">
        <v>2690</v>
      </c>
      <c r="B881" t="s">
        <v>118</v>
      </c>
      <c r="C881" t="s">
        <v>2691</v>
      </c>
      <c r="D881" t="s">
        <v>36</v>
      </c>
      <c r="E881" t="s">
        <v>57</v>
      </c>
      <c r="F881" t="s">
        <v>2692</v>
      </c>
      <c r="G881" t="s">
        <v>20</v>
      </c>
      <c r="H881">
        <v>1481.22</v>
      </c>
      <c r="I881">
        <v>20</v>
      </c>
      <c r="J881">
        <v>3</v>
      </c>
      <c r="K881">
        <v>29624.400000000001</v>
      </c>
      <c r="L881">
        <v>28735.67</v>
      </c>
      <c r="M881" t="s">
        <v>116</v>
      </c>
      <c r="N881" s="1">
        <v>45681.823263888888</v>
      </c>
    </row>
    <row r="882" spans="1:14" x14ac:dyDescent="0.3">
      <c r="A882" t="s">
        <v>2693</v>
      </c>
      <c r="B882" t="s">
        <v>118</v>
      </c>
      <c r="C882" t="s">
        <v>2694</v>
      </c>
      <c r="D882" t="s">
        <v>43</v>
      </c>
      <c r="E882" t="s">
        <v>246</v>
      </c>
      <c r="F882" t="s">
        <v>2695</v>
      </c>
      <c r="G882" t="s">
        <v>209</v>
      </c>
      <c r="H882">
        <v>445.69</v>
      </c>
      <c r="I882">
        <v>1</v>
      </c>
      <c r="J882">
        <v>0</v>
      </c>
      <c r="K882">
        <v>445.69</v>
      </c>
      <c r="L882">
        <v>445.69</v>
      </c>
      <c r="M882" t="s">
        <v>28</v>
      </c>
      <c r="N882" s="1">
        <v>45647.932824074072</v>
      </c>
    </row>
    <row r="883" spans="1:14" x14ac:dyDescent="0.3">
      <c r="A883" t="s">
        <v>2696</v>
      </c>
      <c r="B883" t="s">
        <v>49</v>
      </c>
      <c r="C883" t="s">
        <v>2697</v>
      </c>
      <c r="D883" t="s">
        <v>255</v>
      </c>
      <c r="E883" t="s">
        <v>32</v>
      </c>
      <c r="F883" t="s">
        <v>2698</v>
      </c>
      <c r="H883">
        <v>637.16</v>
      </c>
      <c r="I883">
        <v>3</v>
      </c>
      <c r="J883">
        <v>0</v>
      </c>
      <c r="K883">
        <v>1911.48</v>
      </c>
      <c r="L883">
        <v>1911.48</v>
      </c>
      <c r="M883" t="s">
        <v>47</v>
      </c>
      <c r="N883" s="1">
        <v>45352.568148148152</v>
      </c>
    </row>
    <row r="884" spans="1:14" x14ac:dyDescent="0.3">
      <c r="A884" t="s">
        <v>2699</v>
      </c>
      <c r="B884" t="s">
        <v>172</v>
      </c>
      <c r="C884" t="s">
        <v>2700</v>
      </c>
      <c r="D884" t="s">
        <v>36</v>
      </c>
      <c r="E884" t="s">
        <v>91</v>
      </c>
      <c r="F884" t="s">
        <v>2701</v>
      </c>
      <c r="G884" t="s">
        <v>102</v>
      </c>
      <c r="H884">
        <v>393.45</v>
      </c>
      <c r="I884">
        <v>25</v>
      </c>
      <c r="J884">
        <v>0</v>
      </c>
      <c r="K884">
        <v>9836.25</v>
      </c>
      <c r="L884">
        <v>9836.25</v>
      </c>
      <c r="M884" t="s">
        <v>40</v>
      </c>
      <c r="N884" s="1">
        <v>45450.237939814811</v>
      </c>
    </row>
    <row r="885" spans="1:14" x14ac:dyDescent="0.3">
      <c r="A885" t="s">
        <v>2702</v>
      </c>
      <c r="B885" t="s">
        <v>49</v>
      </c>
      <c r="C885" t="s">
        <v>2703</v>
      </c>
      <c r="D885" t="s">
        <v>36</v>
      </c>
      <c r="E885" t="s">
        <v>277</v>
      </c>
      <c r="F885" t="s">
        <v>2704</v>
      </c>
      <c r="G885" t="s">
        <v>53</v>
      </c>
      <c r="H885">
        <v>1498.88</v>
      </c>
      <c r="I885">
        <v>10</v>
      </c>
      <c r="J885">
        <v>0</v>
      </c>
      <c r="K885">
        <v>14988.8</v>
      </c>
      <c r="L885">
        <v>14988.8</v>
      </c>
      <c r="N885" s="1">
        <v>45431.467916666668</v>
      </c>
    </row>
    <row r="886" spans="1:14" x14ac:dyDescent="0.3">
      <c r="A886" t="s">
        <v>2705</v>
      </c>
      <c r="B886" t="s">
        <v>15</v>
      </c>
      <c r="C886" t="s">
        <v>2706</v>
      </c>
      <c r="D886" t="s">
        <v>159</v>
      </c>
      <c r="E886" t="s">
        <v>246</v>
      </c>
      <c r="F886" t="s">
        <v>2707</v>
      </c>
      <c r="G886" t="s">
        <v>130</v>
      </c>
      <c r="H886">
        <v>209.53</v>
      </c>
      <c r="I886">
        <v>20</v>
      </c>
      <c r="J886">
        <v>17</v>
      </c>
      <c r="K886">
        <v>4190.6000000000004</v>
      </c>
      <c r="L886">
        <v>3478.2</v>
      </c>
      <c r="M886" t="s">
        <v>40</v>
      </c>
      <c r="N886" s="1">
        <v>45742.935798611114</v>
      </c>
    </row>
    <row r="887" spans="1:14" x14ac:dyDescent="0.3">
      <c r="A887" t="s">
        <v>2708</v>
      </c>
      <c r="B887" t="s">
        <v>118</v>
      </c>
      <c r="C887" t="s">
        <v>2709</v>
      </c>
      <c r="D887" t="s">
        <v>86</v>
      </c>
      <c r="E887" t="s">
        <v>155</v>
      </c>
      <c r="F887" t="s">
        <v>2710</v>
      </c>
      <c r="G887" t="s">
        <v>161</v>
      </c>
      <c r="H887">
        <v>538.86</v>
      </c>
      <c r="I887">
        <v>10</v>
      </c>
      <c r="J887">
        <v>12</v>
      </c>
      <c r="K887">
        <v>5388.6</v>
      </c>
      <c r="L887">
        <v>4741.97</v>
      </c>
      <c r="M887" t="s">
        <v>116</v>
      </c>
      <c r="N887" s="1">
        <v>45436.131493055553</v>
      </c>
    </row>
    <row r="888" spans="1:14" x14ac:dyDescent="0.3">
      <c r="A888" t="s">
        <v>2711</v>
      </c>
      <c r="B888" t="s">
        <v>72</v>
      </c>
      <c r="C888" t="s">
        <v>2712</v>
      </c>
      <c r="D888" t="s">
        <v>63</v>
      </c>
      <c r="E888" t="s">
        <v>133</v>
      </c>
      <c r="F888" t="s">
        <v>2713</v>
      </c>
      <c r="G888" t="s">
        <v>70</v>
      </c>
      <c r="H888">
        <v>4.6100000000000003</v>
      </c>
      <c r="I888">
        <v>167</v>
      </c>
      <c r="J888">
        <v>5</v>
      </c>
      <c r="K888">
        <v>769.87</v>
      </c>
      <c r="L888">
        <v>731.38</v>
      </c>
      <c r="M888" t="s">
        <v>21</v>
      </c>
      <c r="N888" s="1">
        <v>45591.221030092594</v>
      </c>
    </row>
    <row r="889" spans="1:14" x14ac:dyDescent="0.3">
      <c r="A889" t="s">
        <v>2714</v>
      </c>
      <c r="B889" t="s">
        <v>15</v>
      </c>
      <c r="C889" t="s">
        <v>2715</v>
      </c>
      <c r="D889" t="s">
        <v>255</v>
      </c>
      <c r="E889" t="s">
        <v>74</v>
      </c>
      <c r="F889" t="s">
        <v>2716</v>
      </c>
      <c r="G889" t="s">
        <v>179</v>
      </c>
      <c r="H889">
        <v>1995.89</v>
      </c>
      <c r="I889">
        <v>10</v>
      </c>
      <c r="J889">
        <v>0</v>
      </c>
      <c r="K889">
        <v>19958.900000000001</v>
      </c>
      <c r="L889">
        <v>19958.900000000001</v>
      </c>
      <c r="M889" t="s">
        <v>116</v>
      </c>
      <c r="N889" s="1">
        <v>45564.107118055559</v>
      </c>
    </row>
    <row r="890" spans="1:14" x14ac:dyDescent="0.3">
      <c r="A890" t="s">
        <v>2717</v>
      </c>
      <c r="B890" t="s">
        <v>15</v>
      </c>
      <c r="C890" t="s">
        <v>2718</v>
      </c>
      <c r="D890" t="s">
        <v>159</v>
      </c>
      <c r="E890" t="s">
        <v>100</v>
      </c>
      <c r="F890" t="s">
        <v>2719</v>
      </c>
      <c r="G890" t="s">
        <v>465</v>
      </c>
      <c r="H890">
        <v>55.28</v>
      </c>
      <c r="I890">
        <v>60</v>
      </c>
      <c r="J890">
        <v>5</v>
      </c>
      <c r="K890">
        <v>3316.8</v>
      </c>
      <c r="L890">
        <v>3150.96</v>
      </c>
      <c r="M890" t="s">
        <v>28</v>
      </c>
      <c r="N890" s="1">
        <v>45546.468680555554</v>
      </c>
    </row>
    <row r="891" spans="1:14" x14ac:dyDescent="0.3">
      <c r="A891" t="s">
        <v>2720</v>
      </c>
      <c r="B891" t="s">
        <v>118</v>
      </c>
      <c r="C891" t="s">
        <v>2721</v>
      </c>
      <c r="D891" t="s">
        <v>255</v>
      </c>
      <c r="E891" t="s">
        <v>133</v>
      </c>
      <c r="F891" t="s">
        <v>2722</v>
      </c>
      <c r="G891" t="s">
        <v>465</v>
      </c>
      <c r="H891">
        <v>1312.65</v>
      </c>
      <c r="I891">
        <v>10</v>
      </c>
      <c r="J891">
        <v>10</v>
      </c>
      <c r="K891">
        <v>13126.5</v>
      </c>
      <c r="L891">
        <v>11813.85</v>
      </c>
      <c r="M891" t="s">
        <v>77</v>
      </c>
      <c r="N891" s="1">
        <v>45509.820729166669</v>
      </c>
    </row>
    <row r="892" spans="1:14" x14ac:dyDescent="0.3">
      <c r="A892" t="s">
        <v>2723</v>
      </c>
      <c r="B892" t="s">
        <v>55</v>
      </c>
      <c r="C892" t="s">
        <v>2724</v>
      </c>
      <c r="D892" t="s">
        <v>86</v>
      </c>
      <c r="E892" t="s">
        <v>87</v>
      </c>
      <c r="F892" t="s">
        <v>2725</v>
      </c>
      <c r="G892" t="s">
        <v>46</v>
      </c>
      <c r="H892">
        <v>345.19</v>
      </c>
      <c r="I892">
        <v>1</v>
      </c>
      <c r="J892">
        <v>0</v>
      </c>
      <c r="K892">
        <v>345.19</v>
      </c>
      <c r="L892">
        <v>345.19</v>
      </c>
      <c r="M892" t="s">
        <v>60</v>
      </c>
      <c r="N892" s="1">
        <v>45634.625439814816</v>
      </c>
    </row>
    <row r="893" spans="1:14" x14ac:dyDescent="0.3">
      <c r="A893" t="s">
        <v>2726</v>
      </c>
      <c r="B893" t="s">
        <v>181</v>
      </c>
      <c r="C893" t="s">
        <v>2727</v>
      </c>
      <c r="D893" t="s">
        <v>80</v>
      </c>
      <c r="E893" t="s">
        <v>32</v>
      </c>
      <c r="F893" t="s">
        <v>2728</v>
      </c>
      <c r="G893" t="s">
        <v>93</v>
      </c>
      <c r="H893">
        <v>2222.19</v>
      </c>
      <c r="I893">
        <v>20</v>
      </c>
      <c r="J893">
        <v>10</v>
      </c>
      <c r="K893">
        <v>44443.8</v>
      </c>
      <c r="L893">
        <v>39999.42</v>
      </c>
      <c r="M893" t="s">
        <v>40</v>
      </c>
      <c r="N893" s="1">
        <v>45699.241932870369</v>
      </c>
    </row>
    <row r="894" spans="1:14" x14ac:dyDescent="0.3">
      <c r="A894" t="s">
        <v>2729</v>
      </c>
      <c r="B894" t="s">
        <v>172</v>
      </c>
      <c r="C894" t="s">
        <v>2730</v>
      </c>
      <c r="D894" t="s">
        <v>110</v>
      </c>
      <c r="E894" t="s">
        <v>44</v>
      </c>
      <c r="F894" t="s">
        <v>2731</v>
      </c>
      <c r="G894" t="s">
        <v>161</v>
      </c>
      <c r="H894">
        <v>50.65</v>
      </c>
      <c r="I894">
        <v>1</v>
      </c>
      <c r="J894">
        <v>10</v>
      </c>
      <c r="K894">
        <v>50.65</v>
      </c>
      <c r="L894">
        <v>45.59</v>
      </c>
      <c r="M894" t="s">
        <v>47</v>
      </c>
      <c r="N894" s="1">
        <v>45584.656446759262</v>
      </c>
    </row>
    <row r="895" spans="1:14" x14ac:dyDescent="0.3">
      <c r="A895" t="s">
        <v>2732</v>
      </c>
      <c r="B895" t="s">
        <v>172</v>
      </c>
      <c r="C895" t="s">
        <v>2733</v>
      </c>
      <c r="D895" t="s">
        <v>125</v>
      </c>
      <c r="E895" t="s">
        <v>18</v>
      </c>
      <c r="F895" t="s">
        <v>2734</v>
      </c>
      <c r="G895" t="s">
        <v>82</v>
      </c>
      <c r="H895">
        <v>783.8</v>
      </c>
      <c r="I895">
        <v>6</v>
      </c>
      <c r="J895">
        <v>0</v>
      </c>
      <c r="K895">
        <v>4702.8</v>
      </c>
      <c r="L895">
        <v>4702.8</v>
      </c>
      <c r="M895" t="s">
        <v>28</v>
      </c>
      <c r="N895" s="1">
        <v>45638.175057870372</v>
      </c>
    </row>
    <row r="896" spans="1:14" x14ac:dyDescent="0.3">
      <c r="A896" t="s">
        <v>2735</v>
      </c>
      <c r="B896" t="s">
        <v>55</v>
      </c>
      <c r="C896" t="s">
        <v>2736</v>
      </c>
      <c r="D896" t="s">
        <v>63</v>
      </c>
      <c r="E896" t="s">
        <v>44</v>
      </c>
      <c r="F896" t="s">
        <v>2737</v>
      </c>
      <c r="G896" t="s">
        <v>161</v>
      </c>
      <c r="H896">
        <v>0.81</v>
      </c>
      <c r="I896">
        <v>72</v>
      </c>
      <c r="J896">
        <v>0</v>
      </c>
      <c r="K896">
        <v>58.32</v>
      </c>
      <c r="L896">
        <v>58.32</v>
      </c>
      <c r="M896" t="s">
        <v>40</v>
      </c>
      <c r="N896" s="1">
        <v>45849.007164351853</v>
      </c>
    </row>
    <row r="897" spans="1:14" x14ac:dyDescent="0.3">
      <c r="A897" t="s">
        <v>2738</v>
      </c>
      <c r="B897" t="s">
        <v>30</v>
      </c>
      <c r="C897" t="s">
        <v>2739</v>
      </c>
      <c r="D897" t="s">
        <v>159</v>
      </c>
      <c r="E897" t="s">
        <v>177</v>
      </c>
      <c r="F897" t="s">
        <v>2740</v>
      </c>
      <c r="G897" t="s">
        <v>184</v>
      </c>
      <c r="H897">
        <v>99.57</v>
      </c>
      <c r="I897">
        <v>10</v>
      </c>
      <c r="J897">
        <v>0</v>
      </c>
      <c r="K897">
        <v>995.7</v>
      </c>
      <c r="L897">
        <v>995.7</v>
      </c>
      <c r="M897" t="s">
        <v>47</v>
      </c>
      <c r="N897" s="1">
        <v>45566.27616898148</v>
      </c>
    </row>
    <row r="898" spans="1:14" x14ac:dyDescent="0.3">
      <c r="A898" t="s">
        <v>2741</v>
      </c>
      <c r="B898" t="s">
        <v>84</v>
      </c>
      <c r="C898" t="s">
        <v>2742</v>
      </c>
      <c r="D898" t="s">
        <v>125</v>
      </c>
      <c r="E898" t="s">
        <v>18</v>
      </c>
      <c r="G898" t="s">
        <v>39</v>
      </c>
      <c r="H898">
        <v>1876.3</v>
      </c>
      <c r="I898">
        <v>5</v>
      </c>
      <c r="J898">
        <v>0</v>
      </c>
      <c r="K898">
        <v>9381.5</v>
      </c>
      <c r="L898">
        <v>9381.5</v>
      </c>
      <c r="M898" t="s">
        <v>47</v>
      </c>
      <c r="N898" s="1">
        <v>45795.751701388886</v>
      </c>
    </row>
    <row r="899" spans="1:14" x14ac:dyDescent="0.3">
      <c r="A899" t="s">
        <v>2743</v>
      </c>
      <c r="B899" t="s">
        <v>118</v>
      </c>
      <c r="C899" t="s">
        <v>2744</v>
      </c>
      <c r="D899" t="s">
        <v>36</v>
      </c>
      <c r="E899" t="s">
        <v>246</v>
      </c>
      <c r="F899" t="s">
        <v>2745</v>
      </c>
      <c r="G899" t="s">
        <v>39</v>
      </c>
      <c r="H899">
        <v>1208.72</v>
      </c>
      <c r="I899">
        <v>4</v>
      </c>
      <c r="J899">
        <v>0</v>
      </c>
      <c r="K899">
        <v>4834.88</v>
      </c>
      <c r="L899">
        <v>4834.88</v>
      </c>
      <c r="M899" t="s">
        <v>40</v>
      </c>
      <c r="N899" s="1">
        <v>45429.289027777777</v>
      </c>
    </row>
    <row r="900" spans="1:14" x14ac:dyDescent="0.3">
      <c r="A900" t="s">
        <v>2746</v>
      </c>
      <c r="B900" t="s">
        <v>84</v>
      </c>
      <c r="C900" t="s">
        <v>2747</v>
      </c>
      <c r="D900" t="s">
        <v>255</v>
      </c>
      <c r="E900" t="s">
        <v>121</v>
      </c>
      <c r="F900" t="s">
        <v>2748</v>
      </c>
      <c r="G900" t="s">
        <v>102</v>
      </c>
      <c r="H900">
        <v>256.25</v>
      </c>
      <c r="I900">
        <v>1</v>
      </c>
      <c r="J900">
        <v>0</v>
      </c>
      <c r="K900">
        <v>256.25</v>
      </c>
      <c r="L900">
        <v>256.25</v>
      </c>
      <c r="M900" t="s">
        <v>77</v>
      </c>
      <c r="N900" s="1">
        <v>45699.717141203706</v>
      </c>
    </row>
    <row r="901" spans="1:14" x14ac:dyDescent="0.3">
      <c r="A901" t="s">
        <v>2749</v>
      </c>
      <c r="B901" t="s">
        <v>181</v>
      </c>
      <c r="C901" t="s">
        <v>2750</v>
      </c>
      <c r="D901" t="s">
        <v>63</v>
      </c>
      <c r="E901" t="s">
        <v>246</v>
      </c>
      <c r="F901" t="s">
        <v>2751</v>
      </c>
      <c r="G901" t="s">
        <v>161</v>
      </c>
      <c r="H901">
        <v>5.3</v>
      </c>
      <c r="I901">
        <v>95</v>
      </c>
      <c r="J901">
        <v>20</v>
      </c>
      <c r="K901">
        <v>503.5</v>
      </c>
      <c r="L901">
        <v>402.8</v>
      </c>
      <c r="M901" t="s">
        <v>28</v>
      </c>
      <c r="N901" s="1">
        <v>45439.686597222222</v>
      </c>
    </row>
    <row r="902" spans="1:14" x14ac:dyDescent="0.3">
      <c r="A902" t="s">
        <v>2752</v>
      </c>
      <c r="B902" t="s">
        <v>49</v>
      </c>
      <c r="C902" t="s">
        <v>2753</v>
      </c>
      <c r="D902" t="s">
        <v>120</v>
      </c>
      <c r="E902" t="s">
        <v>37</v>
      </c>
      <c r="F902" t="s">
        <v>2754</v>
      </c>
      <c r="G902" t="s">
        <v>82</v>
      </c>
      <c r="H902">
        <v>605.28</v>
      </c>
      <c r="I902">
        <v>25</v>
      </c>
      <c r="J902">
        <v>20</v>
      </c>
      <c r="K902">
        <v>15132</v>
      </c>
      <c r="L902">
        <v>12105.6</v>
      </c>
      <c r="M902" t="s">
        <v>60</v>
      </c>
      <c r="N902" s="1">
        <v>45769.736597222225</v>
      </c>
    </row>
    <row r="903" spans="1:14" x14ac:dyDescent="0.3">
      <c r="A903" t="s">
        <v>2755</v>
      </c>
      <c r="B903" t="s">
        <v>72</v>
      </c>
      <c r="C903" t="s">
        <v>2756</v>
      </c>
      <c r="D903" t="s">
        <v>86</v>
      </c>
      <c r="E903" t="s">
        <v>224</v>
      </c>
      <c r="F903" t="s">
        <v>2757</v>
      </c>
      <c r="G903" t="s">
        <v>161</v>
      </c>
      <c r="H903">
        <v>69.349999999999994</v>
      </c>
      <c r="I903">
        <v>1</v>
      </c>
      <c r="J903">
        <v>0</v>
      </c>
      <c r="K903">
        <v>69.349999999999994</v>
      </c>
      <c r="L903">
        <v>69.349999999999994</v>
      </c>
      <c r="M903" t="s">
        <v>21</v>
      </c>
      <c r="N903" s="1">
        <v>45658.467546296299</v>
      </c>
    </row>
    <row r="904" spans="1:14" x14ac:dyDescent="0.3">
      <c r="A904" t="s">
        <v>2758</v>
      </c>
      <c r="B904" t="s">
        <v>84</v>
      </c>
      <c r="C904" t="s">
        <v>2759</v>
      </c>
      <c r="D904" t="s">
        <v>63</v>
      </c>
      <c r="E904" t="s">
        <v>32</v>
      </c>
      <c r="F904" t="s">
        <v>2760</v>
      </c>
      <c r="G904" t="s">
        <v>465</v>
      </c>
      <c r="H904">
        <v>3.05</v>
      </c>
      <c r="I904">
        <v>259</v>
      </c>
      <c r="J904">
        <v>3</v>
      </c>
      <c r="K904">
        <v>789.95</v>
      </c>
      <c r="L904">
        <v>766.25</v>
      </c>
      <c r="M904" t="s">
        <v>28</v>
      </c>
      <c r="N904" s="1">
        <v>45577.557615740741</v>
      </c>
    </row>
    <row r="905" spans="1:14" x14ac:dyDescent="0.3">
      <c r="A905" t="s">
        <v>2761</v>
      </c>
      <c r="B905" t="s">
        <v>118</v>
      </c>
      <c r="C905" t="s">
        <v>2762</v>
      </c>
      <c r="D905" t="s">
        <v>67</v>
      </c>
      <c r="E905" t="s">
        <v>68</v>
      </c>
      <c r="F905" t="s">
        <v>2763</v>
      </c>
      <c r="G905" t="s">
        <v>161</v>
      </c>
      <c r="H905">
        <v>299.55</v>
      </c>
      <c r="I905">
        <v>10</v>
      </c>
      <c r="J905">
        <v>10</v>
      </c>
      <c r="K905">
        <v>2995.5</v>
      </c>
      <c r="L905">
        <v>2695.95</v>
      </c>
      <c r="M905" t="s">
        <v>60</v>
      </c>
      <c r="N905" s="1">
        <v>45447.360266203701</v>
      </c>
    </row>
    <row r="906" spans="1:14" x14ac:dyDescent="0.3">
      <c r="A906" t="s">
        <v>2764</v>
      </c>
      <c r="B906" t="s">
        <v>23</v>
      </c>
      <c r="C906" t="s">
        <v>2765</v>
      </c>
      <c r="D906" t="s">
        <v>110</v>
      </c>
      <c r="E906" t="s">
        <v>177</v>
      </c>
      <c r="F906" t="s">
        <v>2766</v>
      </c>
      <c r="G906" t="s">
        <v>102</v>
      </c>
      <c r="H906">
        <v>110.93</v>
      </c>
      <c r="I906">
        <v>15</v>
      </c>
      <c r="J906">
        <v>0</v>
      </c>
      <c r="K906">
        <v>1663.95</v>
      </c>
      <c r="L906">
        <v>1663.95</v>
      </c>
      <c r="M906" t="s">
        <v>21</v>
      </c>
      <c r="N906" s="1">
        <v>45659.964837962965</v>
      </c>
    </row>
    <row r="907" spans="1:14" x14ac:dyDescent="0.3">
      <c r="A907" t="s">
        <v>2767</v>
      </c>
      <c r="B907" t="s">
        <v>118</v>
      </c>
      <c r="C907" t="s">
        <v>2768</v>
      </c>
      <c r="D907" t="s">
        <v>125</v>
      </c>
      <c r="E907" t="s">
        <v>100</v>
      </c>
      <c r="F907" t="s">
        <v>2769</v>
      </c>
      <c r="G907" t="s">
        <v>161</v>
      </c>
      <c r="H907">
        <v>1391.31</v>
      </c>
      <c r="I907">
        <v>4</v>
      </c>
      <c r="J907">
        <v>0</v>
      </c>
      <c r="K907">
        <v>5565.24</v>
      </c>
      <c r="L907">
        <v>5565.24</v>
      </c>
      <c r="M907" t="s">
        <v>40</v>
      </c>
      <c r="N907" s="1">
        <v>45604.237372685187</v>
      </c>
    </row>
    <row r="908" spans="1:14" x14ac:dyDescent="0.3">
      <c r="A908" t="s">
        <v>2770</v>
      </c>
      <c r="B908" t="s">
        <v>84</v>
      </c>
      <c r="C908" t="s">
        <v>2771</v>
      </c>
      <c r="D908" t="s">
        <v>17</v>
      </c>
      <c r="E908" t="s">
        <v>177</v>
      </c>
      <c r="F908" t="s">
        <v>2772</v>
      </c>
      <c r="G908" t="s">
        <v>70</v>
      </c>
      <c r="H908">
        <v>77.25</v>
      </c>
      <c r="I908">
        <v>1</v>
      </c>
      <c r="J908">
        <v>8</v>
      </c>
      <c r="K908">
        <v>77.25</v>
      </c>
      <c r="L908">
        <v>71.069999999999993</v>
      </c>
      <c r="N908" s="1">
        <v>45871.257141203707</v>
      </c>
    </row>
    <row r="909" spans="1:14" x14ac:dyDescent="0.3">
      <c r="A909" t="s">
        <v>2773</v>
      </c>
      <c r="B909" t="s">
        <v>118</v>
      </c>
      <c r="C909" t="s">
        <v>2774</v>
      </c>
      <c r="D909" t="s">
        <v>43</v>
      </c>
      <c r="E909" t="s">
        <v>44</v>
      </c>
      <c r="F909" t="s">
        <v>2775</v>
      </c>
      <c r="G909" t="s">
        <v>39</v>
      </c>
      <c r="H909">
        <v>1439.47</v>
      </c>
      <c r="I909">
        <v>8</v>
      </c>
      <c r="J909">
        <v>0</v>
      </c>
      <c r="K909">
        <v>11515.76</v>
      </c>
      <c r="L909">
        <v>11515.76</v>
      </c>
      <c r="M909" t="s">
        <v>60</v>
      </c>
      <c r="N909" s="1">
        <v>45479.74082175926</v>
      </c>
    </row>
    <row r="910" spans="1:14" x14ac:dyDescent="0.3">
      <c r="A910" t="s">
        <v>2776</v>
      </c>
      <c r="B910" t="s">
        <v>84</v>
      </c>
      <c r="C910" t="s">
        <v>2777</v>
      </c>
      <c r="D910" t="s">
        <v>110</v>
      </c>
      <c r="E910" t="s">
        <v>105</v>
      </c>
      <c r="F910" t="s">
        <v>2778</v>
      </c>
      <c r="G910" t="s">
        <v>130</v>
      </c>
      <c r="H910">
        <v>212.17</v>
      </c>
      <c r="I910">
        <v>3</v>
      </c>
      <c r="J910">
        <v>0</v>
      </c>
      <c r="K910">
        <v>636.51</v>
      </c>
      <c r="L910">
        <v>636.51</v>
      </c>
      <c r="M910" t="s">
        <v>47</v>
      </c>
      <c r="N910" s="1">
        <v>45665.631319444445</v>
      </c>
    </row>
    <row r="911" spans="1:14" x14ac:dyDescent="0.3">
      <c r="A911" t="s">
        <v>2779</v>
      </c>
      <c r="B911" t="s">
        <v>72</v>
      </c>
      <c r="C911" t="s">
        <v>2780</v>
      </c>
      <c r="D911" t="s">
        <v>67</v>
      </c>
      <c r="E911" t="s">
        <v>74</v>
      </c>
      <c r="F911" t="s">
        <v>2781</v>
      </c>
      <c r="G911" t="s">
        <v>135</v>
      </c>
      <c r="H911">
        <v>84.42</v>
      </c>
      <c r="I911">
        <v>5</v>
      </c>
      <c r="J911">
        <v>0</v>
      </c>
      <c r="K911">
        <v>422.1</v>
      </c>
      <c r="L911">
        <v>422.1</v>
      </c>
      <c r="M911" t="s">
        <v>47</v>
      </c>
      <c r="N911" s="1">
        <v>45737.623252314814</v>
      </c>
    </row>
    <row r="912" spans="1:14" x14ac:dyDescent="0.3">
      <c r="A912" t="s">
        <v>2782</v>
      </c>
      <c r="B912" t="s">
        <v>15</v>
      </c>
      <c r="C912" t="s">
        <v>2783</v>
      </c>
      <c r="D912" t="s">
        <v>80</v>
      </c>
      <c r="E912" t="s">
        <v>246</v>
      </c>
      <c r="F912" t="s">
        <v>2784</v>
      </c>
      <c r="H912">
        <v>4252.57</v>
      </c>
      <c r="I912">
        <v>25</v>
      </c>
      <c r="J912">
        <v>13</v>
      </c>
      <c r="K912">
        <v>106314.25</v>
      </c>
      <c r="L912">
        <v>92493.4</v>
      </c>
      <c r="M912" t="s">
        <v>116</v>
      </c>
      <c r="N912" s="1">
        <v>45493.069606481484</v>
      </c>
    </row>
    <row r="913" spans="1:14" x14ac:dyDescent="0.3">
      <c r="A913" t="s">
        <v>2785</v>
      </c>
      <c r="B913" t="s">
        <v>172</v>
      </c>
      <c r="C913" t="s">
        <v>2786</v>
      </c>
      <c r="D913" t="s">
        <v>25</v>
      </c>
      <c r="E913" t="s">
        <v>121</v>
      </c>
      <c r="F913" t="s">
        <v>2787</v>
      </c>
      <c r="G913" t="s">
        <v>135</v>
      </c>
      <c r="H913">
        <v>131.85</v>
      </c>
      <c r="I913">
        <v>30</v>
      </c>
      <c r="J913">
        <v>20</v>
      </c>
      <c r="K913">
        <v>3955.5</v>
      </c>
      <c r="L913">
        <v>3164.4</v>
      </c>
      <c r="M913" t="s">
        <v>77</v>
      </c>
      <c r="N913" s="1">
        <v>45827.435439814813</v>
      </c>
    </row>
    <row r="914" spans="1:14" x14ac:dyDescent="0.3">
      <c r="A914" t="s">
        <v>2788</v>
      </c>
      <c r="B914" t="s">
        <v>72</v>
      </c>
      <c r="C914" t="s">
        <v>2789</v>
      </c>
      <c r="D914" t="s">
        <v>80</v>
      </c>
      <c r="E914" t="s">
        <v>105</v>
      </c>
      <c r="F914" t="s">
        <v>2790</v>
      </c>
      <c r="G914" t="s">
        <v>27</v>
      </c>
      <c r="H914">
        <v>524.4</v>
      </c>
      <c r="I914">
        <v>40</v>
      </c>
      <c r="J914">
        <v>10</v>
      </c>
      <c r="K914">
        <v>20976</v>
      </c>
      <c r="L914">
        <v>18878.400000000001</v>
      </c>
      <c r="N914" s="1">
        <v>45557.026550925926</v>
      </c>
    </row>
    <row r="915" spans="1:14" x14ac:dyDescent="0.3">
      <c r="A915" t="s">
        <v>2791</v>
      </c>
      <c r="B915" t="s">
        <v>15</v>
      </c>
      <c r="C915" t="s">
        <v>2792</v>
      </c>
      <c r="D915" t="s">
        <v>125</v>
      </c>
      <c r="E915" t="s">
        <v>224</v>
      </c>
      <c r="F915" t="s">
        <v>2793</v>
      </c>
      <c r="G915" t="s">
        <v>130</v>
      </c>
      <c r="H915">
        <v>533.52</v>
      </c>
      <c r="I915">
        <v>60</v>
      </c>
      <c r="J915">
        <v>25</v>
      </c>
      <c r="K915">
        <v>32011.200000000001</v>
      </c>
      <c r="L915">
        <v>24008.400000000001</v>
      </c>
      <c r="M915" t="s">
        <v>28</v>
      </c>
      <c r="N915" s="1">
        <v>45797.52983796296</v>
      </c>
    </row>
    <row r="916" spans="1:14" x14ac:dyDescent="0.3">
      <c r="A916" t="s">
        <v>2794</v>
      </c>
      <c r="B916" t="s">
        <v>172</v>
      </c>
      <c r="C916" t="s">
        <v>2795</v>
      </c>
      <c r="D916" t="s">
        <v>80</v>
      </c>
      <c r="E916" t="s">
        <v>177</v>
      </c>
      <c r="F916" t="s">
        <v>2796</v>
      </c>
      <c r="G916" t="s">
        <v>179</v>
      </c>
      <c r="H916">
        <v>1505.88</v>
      </c>
      <c r="I916">
        <v>4</v>
      </c>
      <c r="J916">
        <v>2</v>
      </c>
      <c r="K916">
        <v>6023.52</v>
      </c>
      <c r="L916">
        <v>5903.05</v>
      </c>
      <c r="M916" t="s">
        <v>28</v>
      </c>
      <c r="N916" s="1">
        <v>45364.455567129633</v>
      </c>
    </row>
    <row r="917" spans="1:14" x14ac:dyDescent="0.3">
      <c r="A917" t="s">
        <v>2797</v>
      </c>
      <c r="B917" t="s">
        <v>30</v>
      </c>
      <c r="D917" t="s">
        <v>51</v>
      </c>
      <c r="E917" t="s">
        <v>68</v>
      </c>
      <c r="F917" t="s">
        <v>2798</v>
      </c>
      <c r="G917" t="s">
        <v>248</v>
      </c>
      <c r="H917">
        <v>333.31</v>
      </c>
      <c r="I917">
        <v>40</v>
      </c>
      <c r="J917">
        <v>20</v>
      </c>
      <c r="K917">
        <v>13332.4</v>
      </c>
      <c r="L917">
        <v>10665.92</v>
      </c>
      <c r="M917" t="s">
        <v>21</v>
      </c>
      <c r="N917" s="1">
        <v>45518.108402777776</v>
      </c>
    </row>
    <row r="918" spans="1:14" x14ac:dyDescent="0.3">
      <c r="A918" t="s">
        <v>2799</v>
      </c>
      <c r="B918" t="s">
        <v>55</v>
      </c>
      <c r="C918" t="s">
        <v>2800</v>
      </c>
      <c r="D918" t="s">
        <v>25</v>
      </c>
      <c r="E918" t="s">
        <v>133</v>
      </c>
      <c r="F918" t="s">
        <v>2801</v>
      </c>
      <c r="G918" t="s">
        <v>39</v>
      </c>
      <c r="H918">
        <v>85.41</v>
      </c>
      <c r="I918">
        <v>2</v>
      </c>
      <c r="J918">
        <v>0</v>
      </c>
      <c r="K918">
        <v>170.82</v>
      </c>
      <c r="L918">
        <v>170.82</v>
      </c>
      <c r="M918" t="s">
        <v>60</v>
      </c>
      <c r="N918" s="1">
        <v>45455.501712962963</v>
      </c>
    </row>
    <row r="919" spans="1:14" x14ac:dyDescent="0.3">
      <c r="A919" t="s">
        <v>2802</v>
      </c>
      <c r="B919" t="s">
        <v>181</v>
      </c>
      <c r="C919" t="s">
        <v>2803</v>
      </c>
      <c r="D919" t="s">
        <v>110</v>
      </c>
      <c r="E919" t="s">
        <v>44</v>
      </c>
      <c r="F919" t="s">
        <v>2804</v>
      </c>
      <c r="G919" t="s">
        <v>135</v>
      </c>
      <c r="H919">
        <v>235.33</v>
      </c>
      <c r="I919">
        <v>4</v>
      </c>
      <c r="J919">
        <v>0</v>
      </c>
      <c r="K919">
        <v>941.32</v>
      </c>
      <c r="L919">
        <v>941.32</v>
      </c>
      <c r="M919" t="s">
        <v>21</v>
      </c>
      <c r="N919" s="1">
        <v>45667.734861111108</v>
      </c>
    </row>
    <row r="920" spans="1:14" x14ac:dyDescent="0.3">
      <c r="A920" t="s">
        <v>2805</v>
      </c>
      <c r="B920" t="s">
        <v>23</v>
      </c>
      <c r="C920" t="s">
        <v>2806</v>
      </c>
      <c r="D920" t="s">
        <v>80</v>
      </c>
      <c r="E920" t="s">
        <v>87</v>
      </c>
      <c r="F920" t="s">
        <v>2807</v>
      </c>
      <c r="G920" t="s">
        <v>70</v>
      </c>
      <c r="H920">
        <v>2493.16</v>
      </c>
      <c r="I920">
        <v>2</v>
      </c>
      <c r="J920">
        <v>0</v>
      </c>
      <c r="K920">
        <v>4986.32</v>
      </c>
      <c r="L920">
        <v>4986.32</v>
      </c>
      <c r="M920" t="s">
        <v>116</v>
      </c>
      <c r="N920" s="1">
        <v>45567.184155092589</v>
      </c>
    </row>
    <row r="921" spans="1:14" x14ac:dyDescent="0.3">
      <c r="A921" t="s">
        <v>2808</v>
      </c>
      <c r="B921" t="s">
        <v>95</v>
      </c>
      <c r="C921" t="s">
        <v>2809</v>
      </c>
      <c r="D921" t="s">
        <v>51</v>
      </c>
      <c r="E921" t="s">
        <v>251</v>
      </c>
      <c r="F921" t="s">
        <v>2810</v>
      </c>
      <c r="G921" t="s">
        <v>65</v>
      </c>
      <c r="H921">
        <v>253.23</v>
      </c>
      <c r="I921">
        <v>20</v>
      </c>
      <c r="J921">
        <v>20</v>
      </c>
      <c r="K921">
        <v>5064.6000000000004</v>
      </c>
      <c r="L921">
        <v>4051.68</v>
      </c>
      <c r="M921" t="s">
        <v>21</v>
      </c>
      <c r="N921" s="1">
        <v>45809.621886574074</v>
      </c>
    </row>
    <row r="922" spans="1:14" x14ac:dyDescent="0.3">
      <c r="A922" t="s">
        <v>2811</v>
      </c>
      <c r="B922" t="s">
        <v>23</v>
      </c>
      <c r="C922" t="s">
        <v>2812</v>
      </c>
      <c r="D922" t="s">
        <v>36</v>
      </c>
      <c r="E922" t="s">
        <v>111</v>
      </c>
      <c r="F922" t="s">
        <v>2813</v>
      </c>
      <c r="G922" t="s">
        <v>93</v>
      </c>
      <c r="H922">
        <v>316.23</v>
      </c>
      <c r="I922">
        <v>15</v>
      </c>
      <c r="J922">
        <v>5</v>
      </c>
      <c r="K922">
        <v>4743.45</v>
      </c>
      <c r="L922">
        <v>4506.28</v>
      </c>
      <c r="M922" t="s">
        <v>60</v>
      </c>
      <c r="N922" s="1">
        <v>45851.795115740744</v>
      </c>
    </row>
    <row r="923" spans="1:14" x14ac:dyDescent="0.3">
      <c r="A923" t="s">
        <v>2814</v>
      </c>
      <c r="B923" t="s">
        <v>55</v>
      </c>
      <c r="C923" t="s">
        <v>2815</v>
      </c>
      <c r="D923" t="s">
        <v>25</v>
      </c>
      <c r="E923" t="s">
        <v>111</v>
      </c>
      <c r="F923" t="s">
        <v>2816</v>
      </c>
      <c r="G923" t="s">
        <v>102</v>
      </c>
      <c r="H923">
        <v>147.44</v>
      </c>
      <c r="I923">
        <v>20</v>
      </c>
      <c r="J923">
        <v>20</v>
      </c>
      <c r="K923">
        <v>2948.8</v>
      </c>
      <c r="L923">
        <v>2359.04</v>
      </c>
      <c r="M923" t="s">
        <v>60</v>
      </c>
      <c r="N923" s="1">
        <v>45477.195405092592</v>
      </c>
    </row>
    <row r="924" spans="1:14" x14ac:dyDescent="0.3">
      <c r="A924" t="s">
        <v>2817</v>
      </c>
      <c r="B924" t="s">
        <v>15</v>
      </c>
      <c r="C924" t="s">
        <v>2818</v>
      </c>
      <c r="D924" t="s">
        <v>159</v>
      </c>
      <c r="E924" t="s">
        <v>246</v>
      </c>
      <c r="F924" t="s">
        <v>2819</v>
      </c>
      <c r="G924" t="s">
        <v>53</v>
      </c>
      <c r="H924">
        <v>266.70999999999998</v>
      </c>
      <c r="I924">
        <v>4</v>
      </c>
      <c r="J924">
        <v>0</v>
      </c>
      <c r="K924">
        <v>1066.8399999999999</v>
      </c>
      <c r="L924">
        <v>1066.8399999999999</v>
      </c>
      <c r="M924" t="s">
        <v>77</v>
      </c>
      <c r="N924" s="1">
        <v>45363.323113425926</v>
      </c>
    </row>
    <row r="925" spans="1:14" x14ac:dyDescent="0.3">
      <c r="A925" t="s">
        <v>2820</v>
      </c>
      <c r="B925" t="s">
        <v>84</v>
      </c>
      <c r="D925" t="s">
        <v>80</v>
      </c>
      <c r="E925" t="s">
        <v>57</v>
      </c>
      <c r="G925" t="s">
        <v>65</v>
      </c>
      <c r="H925">
        <v>3910.15</v>
      </c>
      <c r="I925">
        <v>8</v>
      </c>
      <c r="J925">
        <v>0</v>
      </c>
      <c r="K925">
        <v>31281.200000000001</v>
      </c>
      <c r="L925">
        <v>31281.200000000001</v>
      </c>
      <c r="N925" s="1">
        <v>45371.802291666667</v>
      </c>
    </row>
    <row r="926" spans="1:14" x14ac:dyDescent="0.3">
      <c r="A926" t="s">
        <v>2821</v>
      </c>
      <c r="B926" t="s">
        <v>118</v>
      </c>
      <c r="C926" t="s">
        <v>2822</v>
      </c>
      <c r="D926" t="s">
        <v>25</v>
      </c>
      <c r="E926" t="s">
        <v>251</v>
      </c>
      <c r="F926" t="s">
        <v>2823</v>
      </c>
      <c r="H926">
        <v>97.93</v>
      </c>
      <c r="I926">
        <v>3</v>
      </c>
      <c r="J926">
        <v>0</v>
      </c>
      <c r="K926">
        <v>293.79000000000002</v>
      </c>
      <c r="L926">
        <v>293.79000000000002</v>
      </c>
      <c r="M926" t="s">
        <v>77</v>
      </c>
      <c r="N926" s="1">
        <v>45720.652372685188</v>
      </c>
    </row>
    <row r="927" spans="1:14" x14ac:dyDescent="0.3">
      <c r="A927" t="s">
        <v>2824</v>
      </c>
      <c r="C927" t="s">
        <v>2825</v>
      </c>
      <c r="D927" t="s">
        <v>80</v>
      </c>
      <c r="E927" t="s">
        <v>74</v>
      </c>
      <c r="F927" t="s">
        <v>2826</v>
      </c>
      <c r="G927" t="s">
        <v>209</v>
      </c>
      <c r="H927">
        <v>3280.28</v>
      </c>
      <c r="I927">
        <v>1</v>
      </c>
      <c r="J927">
        <v>5</v>
      </c>
      <c r="K927">
        <v>3280.28</v>
      </c>
      <c r="L927">
        <v>3116.27</v>
      </c>
      <c r="M927" t="s">
        <v>40</v>
      </c>
      <c r="N927" s="1">
        <v>45742.850937499999</v>
      </c>
    </row>
    <row r="928" spans="1:14" x14ac:dyDescent="0.3">
      <c r="A928" t="s">
        <v>2827</v>
      </c>
      <c r="B928" t="s">
        <v>172</v>
      </c>
      <c r="C928" t="s">
        <v>2828</v>
      </c>
      <c r="D928" t="s">
        <v>110</v>
      </c>
      <c r="E928" t="s">
        <v>68</v>
      </c>
      <c r="F928" t="s">
        <v>2829</v>
      </c>
      <c r="G928" t="s">
        <v>209</v>
      </c>
      <c r="H928">
        <v>315.85000000000002</v>
      </c>
      <c r="I928">
        <v>30</v>
      </c>
      <c r="J928">
        <v>20</v>
      </c>
      <c r="K928">
        <v>9475.5</v>
      </c>
      <c r="L928">
        <v>7580.4</v>
      </c>
      <c r="N928" s="1">
        <v>45841.964363425926</v>
      </c>
    </row>
    <row r="929" spans="1:14" x14ac:dyDescent="0.3">
      <c r="A929" t="s">
        <v>2830</v>
      </c>
      <c r="B929" t="s">
        <v>72</v>
      </c>
      <c r="C929" t="s">
        <v>2831</v>
      </c>
      <c r="D929" t="s">
        <v>25</v>
      </c>
      <c r="E929" t="s">
        <v>277</v>
      </c>
      <c r="F929" t="s">
        <v>2832</v>
      </c>
      <c r="G929" t="s">
        <v>46</v>
      </c>
      <c r="H929">
        <v>93</v>
      </c>
      <c r="I929">
        <v>3</v>
      </c>
      <c r="J929">
        <v>2</v>
      </c>
      <c r="K929">
        <v>279</v>
      </c>
      <c r="L929">
        <v>273.42</v>
      </c>
      <c r="M929" t="s">
        <v>116</v>
      </c>
      <c r="N929" s="1">
        <v>45372.399872685186</v>
      </c>
    </row>
    <row r="930" spans="1:14" x14ac:dyDescent="0.3">
      <c r="A930" t="s">
        <v>2833</v>
      </c>
      <c r="B930" t="s">
        <v>118</v>
      </c>
      <c r="C930" t="s">
        <v>2834</v>
      </c>
      <c r="D930" t="s">
        <v>110</v>
      </c>
      <c r="F930" t="s">
        <v>2835</v>
      </c>
      <c r="G930" t="s">
        <v>65</v>
      </c>
      <c r="H930">
        <v>234.3</v>
      </c>
      <c r="I930">
        <v>5</v>
      </c>
      <c r="J930">
        <v>7</v>
      </c>
      <c r="K930">
        <v>1171.5</v>
      </c>
      <c r="L930">
        <v>1089.49</v>
      </c>
      <c r="M930" t="s">
        <v>60</v>
      </c>
      <c r="N930" s="1">
        <v>45789.704652777778</v>
      </c>
    </row>
    <row r="931" spans="1:14" x14ac:dyDescent="0.3">
      <c r="A931" t="s">
        <v>2836</v>
      </c>
      <c r="B931" t="s">
        <v>118</v>
      </c>
      <c r="C931" t="s">
        <v>2837</v>
      </c>
      <c r="D931" t="s">
        <v>67</v>
      </c>
      <c r="E931" t="s">
        <v>224</v>
      </c>
      <c r="F931" t="s">
        <v>2838</v>
      </c>
      <c r="H931">
        <v>731.14</v>
      </c>
      <c r="I931">
        <v>8</v>
      </c>
      <c r="J931">
        <v>0</v>
      </c>
      <c r="K931">
        <v>5849.12</v>
      </c>
      <c r="L931">
        <v>5849.12</v>
      </c>
      <c r="M931" t="s">
        <v>28</v>
      </c>
      <c r="N931" s="1">
        <v>45756.899861111109</v>
      </c>
    </row>
    <row r="932" spans="1:14" x14ac:dyDescent="0.3">
      <c r="A932" t="s">
        <v>2839</v>
      </c>
      <c r="B932" t="s">
        <v>72</v>
      </c>
      <c r="C932" t="s">
        <v>2840</v>
      </c>
      <c r="D932" t="s">
        <v>17</v>
      </c>
      <c r="E932" t="s">
        <v>224</v>
      </c>
      <c r="F932" t="s">
        <v>2841</v>
      </c>
      <c r="G932" t="s">
        <v>179</v>
      </c>
      <c r="H932">
        <v>736.53</v>
      </c>
      <c r="I932">
        <v>1</v>
      </c>
      <c r="J932">
        <v>0</v>
      </c>
      <c r="K932">
        <v>736.53</v>
      </c>
      <c r="L932">
        <v>736.53</v>
      </c>
      <c r="M932" t="s">
        <v>77</v>
      </c>
      <c r="N932" s="1">
        <v>45866.592106481483</v>
      </c>
    </row>
    <row r="933" spans="1:14" x14ac:dyDescent="0.3">
      <c r="A933" t="s">
        <v>2842</v>
      </c>
      <c r="B933" t="s">
        <v>181</v>
      </c>
      <c r="C933" t="s">
        <v>2843</v>
      </c>
      <c r="D933" t="s">
        <v>63</v>
      </c>
      <c r="E933" t="s">
        <v>251</v>
      </c>
      <c r="F933" t="s">
        <v>2844</v>
      </c>
      <c r="H933">
        <v>1.32</v>
      </c>
      <c r="I933">
        <v>159</v>
      </c>
      <c r="J933">
        <v>15</v>
      </c>
      <c r="K933">
        <v>209.88</v>
      </c>
      <c r="L933">
        <v>178.4</v>
      </c>
      <c r="M933" t="s">
        <v>21</v>
      </c>
      <c r="N933" s="1">
        <v>45565.815208333333</v>
      </c>
    </row>
    <row r="934" spans="1:14" x14ac:dyDescent="0.3">
      <c r="A934" t="s">
        <v>2845</v>
      </c>
      <c r="B934" t="s">
        <v>172</v>
      </c>
      <c r="C934" t="s">
        <v>2846</v>
      </c>
      <c r="D934" t="s">
        <v>255</v>
      </c>
      <c r="E934" t="s">
        <v>87</v>
      </c>
      <c r="F934" t="s">
        <v>2847</v>
      </c>
      <c r="H934">
        <v>1471.19</v>
      </c>
      <c r="I934">
        <v>4</v>
      </c>
      <c r="J934">
        <v>0</v>
      </c>
      <c r="K934">
        <v>5884.76</v>
      </c>
      <c r="L934">
        <v>5884.76</v>
      </c>
      <c r="M934" t="s">
        <v>116</v>
      </c>
      <c r="N934" s="1">
        <v>45870.983217592591</v>
      </c>
    </row>
    <row r="935" spans="1:14" x14ac:dyDescent="0.3">
      <c r="A935" t="s">
        <v>2848</v>
      </c>
      <c r="B935" t="s">
        <v>95</v>
      </c>
      <c r="C935" t="s">
        <v>2849</v>
      </c>
      <c r="D935" t="s">
        <v>67</v>
      </c>
      <c r="E935" t="s">
        <v>18</v>
      </c>
      <c r="F935" t="s">
        <v>2850</v>
      </c>
      <c r="G935" t="s">
        <v>248</v>
      </c>
      <c r="H935">
        <v>545.28</v>
      </c>
      <c r="I935">
        <v>60</v>
      </c>
      <c r="J935">
        <v>18</v>
      </c>
      <c r="K935">
        <v>32716.799999999999</v>
      </c>
      <c r="L935">
        <v>26827.78</v>
      </c>
      <c r="M935" t="s">
        <v>40</v>
      </c>
      <c r="N935" s="1">
        <v>45523.313750000001</v>
      </c>
    </row>
    <row r="936" spans="1:14" x14ac:dyDescent="0.3">
      <c r="A936" t="s">
        <v>2851</v>
      </c>
      <c r="B936" t="s">
        <v>118</v>
      </c>
      <c r="C936" t="s">
        <v>2852</v>
      </c>
      <c r="D936" t="s">
        <v>125</v>
      </c>
      <c r="E936" t="s">
        <v>177</v>
      </c>
      <c r="F936" t="s">
        <v>2853</v>
      </c>
      <c r="G936" t="s">
        <v>107</v>
      </c>
      <c r="H936">
        <v>1207.0899999999999</v>
      </c>
      <c r="I936">
        <v>3</v>
      </c>
      <c r="J936">
        <v>0</v>
      </c>
      <c r="K936">
        <v>3621.27</v>
      </c>
      <c r="L936">
        <v>3621.27</v>
      </c>
      <c r="M936" t="s">
        <v>60</v>
      </c>
      <c r="N936" s="1">
        <v>45590.174363425926</v>
      </c>
    </row>
    <row r="937" spans="1:14" x14ac:dyDescent="0.3">
      <c r="A937" t="s">
        <v>2854</v>
      </c>
      <c r="B937" t="s">
        <v>181</v>
      </c>
      <c r="C937" t="s">
        <v>2855</v>
      </c>
      <c r="D937" t="s">
        <v>120</v>
      </c>
      <c r="E937" t="s">
        <v>91</v>
      </c>
      <c r="F937" t="s">
        <v>2856</v>
      </c>
      <c r="G937" t="s">
        <v>248</v>
      </c>
      <c r="H937">
        <v>65.459999999999994</v>
      </c>
      <c r="I937">
        <v>8</v>
      </c>
      <c r="J937">
        <v>10</v>
      </c>
      <c r="K937">
        <v>523.67999999999995</v>
      </c>
      <c r="L937">
        <v>471.31</v>
      </c>
      <c r="M937" t="s">
        <v>116</v>
      </c>
      <c r="N937" s="1">
        <v>45713.008692129632</v>
      </c>
    </row>
    <row r="938" spans="1:14" x14ac:dyDescent="0.3">
      <c r="A938" t="s">
        <v>2857</v>
      </c>
      <c r="B938" t="s">
        <v>55</v>
      </c>
      <c r="C938" t="s">
        <v>2858</v>
      </c>
      <c r="D938" t="s">
        <v>17</v>
      </c>
      <c r="E938" t="s">
        <v>87</v>
      </c>
      <c r="F938" t="s">
        <v>2859</v>
      </c>
      <c r="G938" t="s">
        <v>465</v>
      </c>
      <c r="H938">
        <v>148.83000000000001</v>
      </c>
      <c r="I938">
        <v>3</v>
      </c>
      <c r="J938">
        <v>5</v>
      </c>
      <c r="K938">
        <v>446.49</v>
      </c>
      <c r="L938">
        <v>424.17</v>
      </c>
      <c r="M938" t="s">
        <v>40</v>
      </c>
      <c r="N938" s="1">
        <v>45734.360543981478</v>
      </c>
    </row>
    <row r="939" spans="1:14" x14ac:dyDescent="0.3">
      <c r="A939" t="s">
        <v>2860</v>
      </c>
      <c r="B939" t="s">
        <v>181</v>
      </c>
      <c r="C939" t="s">
        <v>2861</v>
      </c>
      <c r="D939" t="s">
        <v>110</v>
      </c>
      <c r="E939" t="s">
        <v>155</v>
      </c>
      <c r="F939" t="s">
        <v>2862</v>
      </c>
      <c r="G939" t="s">
        <v>76</v>
      </c>
      <c r="H939">
        <v>143.28</v>
      </c>
      <c r="I939">
        <v>2</v>
      </c>
      <c r="J939">
        <v>0</v>
      </c>
      <c r="K939">
        <v>286.56</v>
      </c>
      <c r="L939">
        <v>286.56</v>
      </c>
      <c r="M939" t="s">
        <v>77</v>
      </c>
      <c r="N939" s="1">
        <v>45817.132916666669</v>
      </c>
    </row>
    <row r="940" spans="1:14" x14ac:dyDescent="0.3">
      <c r="A940" t="s">
        <v>2863</v>
      </c>
      <c r="B940" t="s">
        <v>30</v>
      </c>
      <c r="C940" t="s">
        <v>2864</v>
      </c>
      <c r="D940" t="s">
        <v>25</v>
      </c>
      <c r="E940" t="s">
        <v>74</v>
      </c>
      <c r="F940" t="s">
        <v>2865</v>
      </c>
      <c r="G940" t="s">
        <v>102</v>
      </c>
      <c r="H940">
        <v>37.86</v>
      </c>
      <c r="I940">
        <v>50</v>
      </c>
      <c r="J940">
        <v>20</v>
      </c>
      <c r="K940">
        <v>1893</v>
      </c>
      <c r="L940">
        <v>1514.4</v>
      </c>
      <c r="M940" t="s">
        <v>60</v>
      </c>
      <c r="N940" s="1">
        <v>45386.56082175926</v>
      </c>
    </row>
    <row r="941" spans="1:14" x14ac:dyDescent="0.3">
      <c r="A941" t="s">
        <v>2866</v>
      </c>
      <c r="B941" t="s">
        <v>118</v>
      </c>
      <c r="C941" t="s">
        <v>2867</v>
      </c>
      <c r="D941" t="s">
        <v>255</v>
      </c>
      <c r="E941" t="s">
        <v>68</v>
      </c>
      <c r="F941" t="s">
        <v>2868</v>
      </c>
      <c r="H941">
        <v>1247.8800000000001</v>
      </c>
      <c r="I941">
        <v>8</v>
      </c>
      <c r="J941">
        <v>0</v>
      </c>
      <c r="K941">
        <v>9983.0400000000009</v>
      </c>
      <c r="L941">
        <v>9983.0400000000009</v>
      </c>
      <c r="M941" t="s">
        <v>116</v>
      </c>
      <c r="N941" s="1">
        <v>45749.093877314815</v>
      </c>
    </row>
    <row r="942" spans="1:14" x14ac:dyDescent="0.3">
      <c r="A942" t="s">
        <v>2869</v>
      </c>
      <c r="B942" t="s">
        <v>23</v>
      </c>
      <c r="C942" t="s">
        <v>2870</v>
      </c>
      <c r="F942" t="s">
        <v>2871</v>
      </c>
      <c r="G942" t="s">
        <v>102</v>
      </c>
      <c r="H942">
        <v>58.53</v>
      </c>
      <c r="I942">
        <v>12</v>
      </c>
      <c r="J942">
        <v>12</v>
      </c>
      <c r="K942">
        <v>702.36</v>
      </c>
      <c r="L942">
        <v>618.08000000000004</v>
      </c>
      <c r="M942" t="s">
        <v>60</v>
      </c>
      <c r="N942" s="1">
        <v>45575.529224537036</v>
      </c>
    </row>
    <row r="943" spans="1:14" x14ac:dyDescent="0.3">
      <c r="A943" t="s">
        <v>2872</v>
      </c>
      <c r="B943" t="s">
        <v>23</v>
      </c>
      <c r="C943" t="s">
        <v>2873</v>
      </c>
      <c r="D943" t="s">
        <v>51</v>
      </c>
      <c r="E943" t="s">
        <v>251</v>
      </c>
      <c r="F943" t="s">
        <v>2874</v>
      </c>
      <c r="G943" t="s">
        <v>65</v>
      </c>
      <c r="H943">
        <v>487.97</v>
      </c>
      <c r="I943">
        <v>5</v>
      </c>
      <c r="J943">
        <v>10</v>
      </c>
      <c r="K943">
        <v>2439.85</v>
      </c>
      <c r="L943">
        <v>2195.86</v>
      </c>
      <c r="M943" t="s">
        <v>28</v>
      </c>
      <c r="N943" s="1">
        <v>45344.416435185187</v>
      </c>
    </row>
    <row r="944" spans="1:14" x14ac:dyDescent="0.3">
      <c r="A944" t="s">
        <v>2875</v>
      </c>
      <c r="B944" t="s">
        <v>118</v>
      </c>
      <c r="C944" t="s">
        <v>2876</v>
      </c>
      <c r="D944" t="s">
        <v>255</v>
      </c>
      <c r="E944" t="s">
        <v>57</v>
      </c>
      <c r="F944" t="s">
        <v>2877</v>
      </c>
      <c r="G944" t="s">
        <v>93</v>
      </c>
      <c r="H944">
        <v>1164.92</v>
      </c>
      <c r="I944">
        <v>4</v>
      </c>
      <c r="J944">
        <v>0</v>
      </c>
      <c r="K944">
        <v>4659.68</v>
      </c>
      <c r="L944">
        <v>4659.68</v>
      </c>
      <c r="M944" t="s">
        <v>116</v>
      </c>
      <c r="N944" s="1">
        <v>45626.343958333331</v>
      </c>
    </row>
    <row r="945" spans="1:14" x14ac:dyDescent="0.3">
      <c r="A945" t="s">
        <v>2878</v>
      </c>
      <c r="B945" t="s">
        <v>72</v>
      </c>
      <c r="C945" t="s">
        <v>2879</v>
      </c>
      <c r="D945" t="s">
        <v>255</v>
      </c>
      <c r="F945" t="s">
        <v>2880</v>
      </c>
      <c r="G945" t="s">
        <v>209</v>
      </c>
      <c r="H945">
        <v>2576.7199999999998</v>
      </c>
      <c r="I945">
        <v>6</v>
      </c>
      <c r="J945">
        <v>10</v>
      </c>
      <c r="K945">
        <v>15460.32</v>
      </c>
      <c r="L945">
        <v>13914.29</v>
      </c>
      <c r="N945" s="1">
        <v>45686.450567129628</v>
      </c>
    </row>
    <row r="946" spans="1:14" x14ac:dyDescent="0.3">
      <c r="A946" t="s">
        <v>2881</v>
      </c>
      <c r="B946" t="s">
        <v>172</v>
      </c>
      <c r="C946" t="s">
        <v>2882</v>
      </c>
      <c r="D946" t="s">
        <v>25</v>
      </c>
      <c r="E946" t="s">
        <v>133</v>
      </c>
      <c r="F946" t="s">
        <v>2883</v>
      </c>
      <c r="G946" t="s">
        <v>65</v>
      </c>
      <c r="H946">
        <v>110.63</v>
      </c>
      <c r="I946">
        <v>2</v>
      </c>
      <c r="J946">
        <v>0</v>
      </c>
      <c r="K946">
        <v>221.26</v>
      </c>
      <c r="L946">
        <v>221.26</v>
      </c>
      <c r="M946" t="s">
        <v>28</v>
      </c>
      <c r="N946" s="1">
        <v>45653.171481481484</v>
      </c>
    </row>
    <row r="947" spans="1:14" x14ac:dyDescent="0.3">
      <c r="A947" t="s">
        <v>2884</v>
      </c>
      <c r="B947" t="s">
        <v>172</v>
      </c>
      <c r="C947" t="s">
        <v>2885</v>
      </c>
      <c r="D947" t="s">
        <v>17</v>
      </c>
      <c r="E947" t="s">
        <v>246</v>
      </c>
      <c r="F947" t="s">
        <v>2886</v>
      </c>
      <c r="G947" t="s">
        <v>248</v>
      </c>
      <c r="H947">
        <v>322.29000000000002</v>
      </c>
      <c r="I947">
        <v>15</v>
      </c>
      <c r="J947">
        <v>2</v>
      </c>
      <c r="K947">
        <v>4834.3500000000004</v>
      </c>
      <c r="L947">
        <v>4737.66</v>
      </c>
      <c r="M947" t="s">
        <v>28</v>
      </c>
      <c r="N947" s="1">
        <v>45687.699548611112</v>
      </c>
    </row>
    <row r="948" spans="1:14" x14ac:dyDescent="0.3">
      <c r="A948" t="s">
        <v>2887</v>
      </c>
      <c r="B948" t="s">
        <v>118</v>
      </c>
      <c r="C948" t="s">
        <v>2888</v>
      </c>
      <c r="D948" t="s">
        <v>125</v>
      </c>
      <c r="E948" t="s">
        <v>251</v>
      </c>
      <c r="F948" t="s">
        <v>2889</v>
      </c>
      <c r="G948" t="s">
        <v>93</v>
      </c>
      <c r="H948">
        <v>1197.51</v>
      </c>
      <c r="I948">
        <v>8</v>
      </c>
      <c r="J948">
        <v>5</v>
      </c>
      <c r="K948">
        <v>9580.08</v>
      </c>
      <c r="L948">
        <v>9101.08</v>
      </c>
      <c r="M948" t="s">
        <v>40</v>
      </c>
      <c r="N948" s="1">
        <v>45787.516840277778</v>
      </c>
    </row>
    <row r="949" spans="1:14" x14ac:dyDescent="0.3">
      <c r="A949" t="s">
        <v>2890</v>
      </c>
      <c r="B949" t="s">
        <v>72</v>
      </c>
      <c r="C949" t="s">
        <v>2891</v>
      </c>
      <c r="D949" t="s">
        <v>51</v>
      </c>
      <c r="E949" t="s">
        <v>155</v>
      </c>
      <c r="F949" t="s">
        <v>2892</v>
      </c>
      <c r="G949" t="s">
        <v>184</v>
      </c>
      <c r="H949">
        <v>629.58000000000004</v>
      </c>
      <c r="I949">
        <v>2</v>
      </c>
      <c r="J949">
        <v>0</v>
      </c>
      <c r="K949">
        <v>1259.1600000000001</v>
      </c>
      <c r="L949">
        <v>1259.1600000000001</v>
      </c>
      <c r="M949" t="s">
        <v>28</v>
      </c>
      <c r="N949" s="1">
        <v>45660.677974537037</v>
      </c>
    </row>
    <row r="950" spans="1:14" x14ac:dyDescent="0.3">
      <c r="A950" t="s">
        <v>2893</v>
      </c>
      <c r="B950" t="s">
        <v>84</v>
      </c>
      <c r="C950" t="s">
        <v>2894</v>
      </c>
      <c r="D950" t="s">
        <v>36</v>
      </c>
      <c r="F950" t="s">
        <v>2895</v>
      </c>
      <c r="G950" t="s">
        <v>102</v>
      </c>
      <c r="H950">
        <v>530.51</v>
      </c>
      <c r="I950">
        <v>5</v>
      </c>
      <c r="J950">
        <v>5</v>
      </c>
      <c r="K950">
        <v>2652.55</v>
      </c>
      <c r="L950">
        <v>2519.92</v>
      </c>
      <c r="M950" t="s">
        <v>28</v>
      </c>
      <c r="N950" s="1">
        <v>45387.263912037037</v>
      </c>
    </row>
    <row r="951" spans="1:14" x14ac:dyDescent="0.3">
      <c r="A951" t="s">
        <v>2896</v>
      </c>
      <c r="B951" t="s">
        <v>181</v>
      </c>
      <c r="C951" t="s">
        <v>2897</v>
      </c>
      <c r="D951" t="s">
        <v>86</v>
      </c>
      <c r="E951" t="s">
        <v>32</v>
      </c>
      <c r="F951" t="s">
        <v>2898</v>
      </c>
      <c r="G951" t="s">
        <v>93</v>
      </c>
      <c r="H951">
        <v>494.86</v>
      </c>
      <c r="I951">
        <v>10</v>
      </c>
      <c r="J951">
        <v>15</v>
      </c>
      <c r="K951">
        <v>4948.6000000000004</v>
      </c>
      <c r="L951">
        <v>4206.3100000000004</v>
      </c>
      <c r="M951" t="s">
        <v>77</v>
      </c>
      <c r="N951" s="1">
        <v>45387.329131944447</v>
      </c>
    </row>
    <row r="952" spans="1:14" x14ac:dyDescent="0.3">
      <c r="A952" t="s">
        <v>2899</v>
      </c>
      <c r="B952" t="s">
        <v>172</v>
      </c>
      <c r="C952" t="s">
        <v>2900</v>
      </c>
      <c r="D952" t="s">
        <v>67</v>
      </c>
      <c r="E952" t="s">
        <v>74</v>
      </c>
      <c r="F952" t="s">
        <v>2901</v>
      </c>
      <c r="G952" t="s">
        <v>70</v>
      </c>
      <c r="H952">
        <v>1047.74</v>
      </c>
      <c r="I952">
        <v>4</v>
      </c>
      <c r="J952">
        <v>0</v>
      </c>
      <c r="K952">
        <v>4190.96</v>
      </c>
      <c r="L952">
        <v>4190.96</v>
      </c>
      <c r="M952" t="s">
        <v>116</v>
      </c>
      <c r="N952" s="1">
        <v>45484.350127314814</v>
      </c>
    </row>
    <row r="953" spans="1:14" x14ac:dyDescent="0.3">
      <c r="A953" t="s">
        <v>2902</v>
      </c>
      <c r="B953" t="s">
        <v>72</v>
      </c>
      <c r="C953" t="s">
        <v>2903</v>
      </c>
      <c r="D953" t="s">
        <v>51</v>
      </c>
      <c r="E953" t="s">
        <v>105</v>
      </c>
      <c r="F953" t="s">
        <v>2904</v>
      </c>
      <c r="G953" t="s">
        <v>102</v>
      </c>
      <c r="H953">
        <v>1002.11</v>
      </c>
      <c r="I953">
        <v>15</v>
      </c>
      <c r="J953">
        <v>0</v>
      </c>
      <c r="K953">
        <v>15031.65</v>
      </c>
      <c r="L953">
        <v>15031.65</v>
      </c>
      <c r="M953" t="s">
        <v>47</v>
      </c>
      <c r="N953" s="1">
        <v>45371.266921296294</v>
      </c>
    </row>
    <row r="954" spans="1:14" x14ac:dyDescent="0.3">
      <c r="A954" t="s">
        <v>2905</v>
      </c>
      <c r="B954" t="s">
        <v>30</v>
      </c>
      <c r="C954" t="s">
        <v>2906</v>
      </c>
      <c r="D954" t="s">
        <v>255</v>
      </c>
      <c r="E954" t="s">
        <v>18</v>
      </c>
      <c r="F954" t="s">
        <v>2907</v>
      </c>
      <c r="G954" t="s">
        <v>107</v>
      </c>
      <c r="H954">
        <v>1584.93</v>
      </c>
      <c r="I954">
        <v>10</v>
      </c>
      <c r="J954">
        <v>15</v>
      </c>
      <c r="K954">
        <v>15849.3</v>
      </c>
      <c r="L954">
        <v>13471.9</v>
      </c>
      <c r="N954" s="1">
        <v>45692.653298611112</v>
      </c>
    </row>
    <row r="955" spans="1:14" x14ac:dyDescent="0.3">
      <c r="A955" t="s">
        <v>2908</v>
      </c>
      <c r="B955" t="s">
        <v>72</v>
      </c>
      <c r="C955" t="s">
        <v>2909</v>
      </c>
      <c r="D955" t="s">
        <v>110</v>
      </c>
      <c r="E955" t="s">
        <v>87</v>
      </c>
      <c r="F955" t="s">
        <v>2910</v>
      </c>
      <c r="G955" t="s">
        <v>130</v>
      </c>
      <c r="H955">
        <v>85.17</v>
      </c>
      <c r="I955">
        <v>1</v>
      </c>
      <c r="J955">
        <v>0</v>
      </c>
      <c r="K955">
        <v>85.17</v>
      </c>
      <c r="L955">
        <v>85.17</v>
      </c>
      <c r="M955" t="s">
        <v>47</v>
      </c>
      <c r="N955" s="1">
        <v>45561.458449074074</v>
      </c>
    </row>
    <row r="956" spans="1:14" x14ac:dyDescent="0.3">
      <c r="A956" t="s">
        <v>2911</v>
      </c>
      <c r="B956" t="s">
        <v>15</v>
      </c>
      <c r="C956" t="s">
        <v>2912</v>
      </c>
      <c r="D956" t="s">
        <v>17</v>
      </c>
      <c r="E956" t="s">
        <v>91</v>
      </c>
      <c r="F956" t="s">
        <v>2913</v>
      </c>
      <c r="G956" t="s">
        <v>179</v>
      </c>
      <c r="H956">
        <v>585.30999999999995</v>
      </c>
      <c r="I956">
        <v>25</v>
      </c>
      <c r="J956">
        <v>25</v>
      </c>
      <c r="K956">
        <v>14632.75</v>
      </c>
      <c r="L956">
        <v>10974.56</v>
      </c>
      <c r="M956" t="s">
        <v>116</v>
      </c>
      <c r="N956" s="1">
        <v>45475.317256944443</v>
      </c>
    </row>
    <row r="957" spans="1:14" x14ac:dyDescent="0.3">
      <c r="A957" t="s">
        <v>2914</v>
      </c>
      <c r="B957" t="s">
        <v>49</v>
      </c>
      <c r="C957" t="s">
        <v>2915</v>
      </c>
      <c r="D957" t="s">
        <v>63</v>
      </c>
      <c r="E957" t="s">
        <v>32</v>
      </c>
      <c r="F957" t="s">
        <v>2916</v>
      </c>
      <c r="G957" t="s">
        <v>39</v>
      </c>
      <c r="H957">
        <v>5.0999999999999996</v>
      </c>
      <c r="I957">
        <v>275</v>
      </c>
      <c r="J957">
        <v>20</v>
      </c>
      <c r="K957">
        <v>1402.5</v>
      </c>
      <c r="L957">
        <v>1122</v>
      </c>
      <c r="M957" t="s">
        <v>60</v>
      </c>
      <c r="N957" s="1">
        <v>45749.465937499997</v>
      </c>
    </row>
    <row r="958" spans="1:14" x14ac:dyDescent="0.3">
      <c r="A958" t="s">
        <v>2917</v>
      </c>
      <c r="B958" t="s">
        <v>181</v>
      </c>
      <c r="C958" t="s">
        <v>2918</v>
      </c>
      <c r="D958" t="s">
        <v>255</v>
      </c>
      <c r="E958" t="s">
        <v>57</v>
      </c>
      <c r="F958" t="s">
        <v>2919</v>
      </c>
      <c r="G958" t="s">
        <v>59</v>
      </c>
      <c r="H958">
        <v>164.81</v>
      </c>
      <c r="I958">
        <v>4</v>
      </c>
      <c r="J958">
        <v>0</v>
      </c>
      <c r="K958">
        <v>659.24</v>
      </c>
      <c r="L958">
        <v>659.24</v>
      </c>
      <c r="M958" t="s">
        <v>40</v>
      </c>
      <c r="N958" s="1">
        <v>45701.881458333337</v>
      </c>
    </row>
    <row r="959" spans="1:14" x14ac:dyDescent="0.3">
      <c r="A959" t="s">
        <v>2920</v>
      </c>
      <c r="B959" t="s">
        <v>72</v>
      </c>
      <c r="C959" t="s">
        <v>2921</v>
      </c>
      <c r="D959" t="s">
        <v>51</v>
      </c>
      <c r="E959" t="s">
        <v>177</v>
      </c>
      <c r="F959" t="s">
        <v>2922</v>
      </c>
      <c r="G959" t="s">
        <v>209</v>
      </c>
      <c r="H959">
        <v>1191.4100000000001</v>
      </c>
      <c r="I959">
        <v>5</v>
      </c>
      <c r="J959">
        <v>5</v>
      </c>
      <c r="K959">
        <v>5957.05</v>
      </c>
      <c r="L959">
        <v>5659.2</v>
      </c>
      <c r="M959" t="s">
        <v>47</v>
      </c>
      <c r="N959" s="1">
        <v>45631.467083333337</v>
      </c>
    </row>
    <row r="960" spans="1:14" x14ac:dyDescent="0.3">
      <c r="A960" t="s">
        <v>2923</v>
      </c>
      <c r="B960" t="s">
        <v>181</v>
      </c>
      <c r="C960" t="s">
        <v>2924</v>
      </c>
      <c r="D960" t="s">
        <v>63</v>
      </c>
      <c r="E960" t="s">
        <v>91</v>
      </c>
      <c r="F960" t="s">
        <v>2925</v>
      </c>
      <c r="G960" t="s">
        <v>82</v>
      </c>
      <c r="H960">
        <v>3.3</v>
      </c>
      <c r="I960">
        <v>166</v>
      </c>
      <c r="J960">
        <v>0</v>
      </c>
      <c r="K960">
        <v>547.79999999999995</v>
      </c>
      <c r="L960">
        <v>547.79999999999995</v>
      </c>
      <c r="M960" t="s">
        <v>21</v>
      </c>
      <c r="N960" s="1">
        <v>45368.711319444446</v>
      </c>
    </row>
    <row r="961" spans="1:14" x14ac:dyDescent="0.3">
      <c r="A961" t="s">
        <v>2926</v>
      </c>
      <c r="B961" t="s">
        <v>72</v>
      </c>
      <c r="C961" t="s">
        <v>2927</v>
      </c>
      <c r="D961" t="s">
        <v>120</v>
      </c>
      <c r="E961" t="s">
        <v>91</v>
      </c>
      <c r="F961" t="s">
        <v>2928</v>
      </c>
      <c r="G961" t="s">
        <v>93</v>
      </c>
      <c r="H961">
        <v>421.38</v>
      </c>
      <c r="I961">
        <v>20</v>
      </c>
      <c r="J961">
        <v>15</v>
      </c>
      <c r="K961">
        <v>8427.6</v>
      </c>
      <c r="L961">
        <v>7163.46</v>
      </c>
      <c r="M961" t="s">
        <v>47</v>
      </c>
      <c r="N961" s="1">
        <v>45811.683113425926</v>
      </c>
    </row>
    <row r="962" spans="1:14" x14ac:dyDescent="0.3">
      <c r="A962" t="s">
        <v>2929</v>
      </c>
      <c r="B962" t="s">
        <v>49</v>
      </c>
      <c r="C962" t="s">
        <v>2930</v>
      </c>
      <c r="D962" t="s">
        <v>51</v>
      </c>
      <c r="E962" t="s">
        <v>87</v>
      </c>
      <c r="F962" t="s">
        <v>2931</v>
      </c>
      <c r="G962" t="s">
        <v>82</v>
      </c>
      <c r="H962">
        <v>436.7</v>
      </c>
      <c r="I962">
        <v>20</v>
      </c>
      <c r="J962">
        <v>15</v>
      </c>
      <c r="K962">
        <v>8734</v>
      </c>
      <c r="L962">
        <v>7423.9</v>
      </c>
      <c r="M962" t="s">
        <v>21</v>
      </c>
      <c r="N962" s="1">
        <v>45807.750601851854</v>
      </c>
    </row>
    <row r="963" spans="1:14" x14ac:dyDescent="0.3">
      <c r="A963" t="s">
        <v>2932</v>
      </c>
      <c r="B963" t="s">
        <v>23</v>
      </c>
      <c r="D963" t="s">
        <v>43</v>
      </c>
      <c r="E963" t="s">
        <v>105</v>
      </c>
      <c r="F963" t="s">
        <v>2933</v>
      </c>
      <c r="G963" t="s">
        <v>184</v>
      </c>
      <c r="H963">
        <v>649.17999999999995</v>
      </c>
      <c r="I963">
        <v>20</v>
      </c>
      <c r="J963">
        <v>0</v>
      </c>
      <c r="K963">
        <v>12983.6</v>
      </c>
      <c r="L963">
        <v>12983.6</v>
      </c>
      <c r="M963" t="s">
        <v>77</v>
      </c>
      <c r="N963" s="1">
        <v>45492.397939814815</v>
      </c>
    </row>
    <row r="964" spans="1:14" x14ac:dyDescent="0.3">
      <c r="A964" t="s">
        <v>2934</v>
      </c>
      <c r="B964" t="s">
        <v>15</v>
      </c>
      <c r="C964" t="s">
        <v>2935</v>
      </c>
      <c r="D964" t="s">
        <v>67</v>
      </c>
      <c r="E964" t="s">
        <v>68</v>
      </c>
      <c r="F964" t="s">
        <v>2936</v>
      </c>
      <c r="G964" t="s">
        <v>65</v>
      </c>
      <c r="H964">
        <v>393.96</v>
      </c>
      <c r="I964">
        <v>25</v>
      </c>
      <c r="J964">
        <v>3</v>
      </c>
      <c r="K964">
        <v>9849</v>
      </c>
      <c r="L964">
        <v>9553.5300000000007</v>
      </c>
      <c r="N964" s="1">
        <v>45430.460532407407</v>
      </c>
    </row>
    <row r="965" spans="1:14" x14ac:dyDescent="0.3">
      <c r="A965" t="s">
        <v>2937</v>
      </c>
      <c r="B965" t="s">
        <v>72</v>
      </c>
      <c r="C965" t="s">
        <v>2938</v>
      </c>
      <c r="D965" t="s">
        <v>110</v>
      </c>
      <c r="E965" t="s">
        <v>121</v>
      </c>
      <c r="F965" t="s">
        <v>2939</v>
      </c>
      <c r="G965" t="s">
        <v>93</v>
      </c>
      <c r="H965">
        <v>99.66</v>
      </c>
      <c r="I965">
        <v>5</v>
      </c>
      <c r="J965">
        <v>2</v>
      </c>
      <c r="K965">
        <v>498.3</v>
      </c>
      <c r="L965">
        <v>488.33</v>
      </c>
      <c r="M965" t="s">
        <v>116</v>
      </c>
      <c r="N965" s="1">
        <v>45455.138252314813</v>
      </c>
    </row>
    <row r="966" spans="1:14" x14ac:dyDescent="0.3">
      <c r="A966" t="s">
        <v>2940</v>
      </c>
      <c r="B966" t="s">
        <v>30</v>
      </c>
      <c r="C966" t="s">
        <v>2941</v>
      </c>
      <c r="D966" t="s">
        <v>17</v>
      </c>
      <c r="E966" t="s">
        <v>111</v>
      </c>
      <c r="F966" t="s">
        <v>2942</v>
      </c>
      <c r="G966" t="s">
        <v>465</v>
      </c>
      <c r="H966">
        <v>674.77</v>
      </c>
      <c r="I966">
        <v>6</v>
      </c>
      <c r="J966">
        <v>10</v>
      </c>
      <c r="K966">
        <v>4048.62</v>
      </c>
      <c r="L966">
        <v>3643.76</v>
      </c>
      <c r="M966" t="s">
        <v>40</v>
      </c>
      <c r="N966" s="1">
        <v>45691.827407407407</v>
      </c>
    </row>
    <row r="967" spans="1:14" x14ac:dyDescent="0.3">
      <c r="A967" t="s">
        <v>2943</v>
      </c>
      <c r="B967" t="s">
        <v>49</v>
      </c>
      <c r="C967" t="s">
        <v>2944</v>
      </c>
      <c r="D967" t="s">
        <v>125</v>
      </c>
      <c r="E967" t="s">
        <v>37</v>
      </c>
      <c r="F967" t="s">
        <v>2945</v>
      </c>
      <c r="G967" t="s">
        <v>107</v>
      </c>
      <c r="H967">
        <v>2648.03</v>
      </c>
      <c r="I967">
        <v>2</v>
      </c>
      <c r="J967">
        <v>0</v>
      </c>
      <c r="K967">
        <v>5296.06</v>
      </c>
      <c r="L967">
        <v>5296.06</v>
      </c>
      <c r="M967" t="s">
        <v>28</v>
      </c>
      <c r="N967" s="1">
        <v>45400.362013888887</v>
      </c>
    </row>
    <row r="968" spans="1:14" x14ac:dyDescent="0.3">
      <c r="A968" t="s">
        <v>2946</v>
      </c>
      <c r="B968" t="s">
        <v>15</v>
      </c>
      <c r="C968" t="s">
        <v>2947</v>
      </c>
      <c r="D968" t="s">
        <v>17</v>
      </c>
      <c r="E968" t="s">
        <v>277</v>
      </c>
      <c r="F968" t="s">
        <v>2948</v>
      </c>
      <c r="H968">
        <v>257.38</v>
      </c>
      <c r="I968">
        <v>5</v>
      </c>
      <c r="J968">
        <v>5</v>
      </c>
      <c r="K968">
        <v>1286.9000000000001</v>
      </c>
      <c r="L968">
        <v>1222.56</v>
      </c>
      <c r="M968" t="s">
        <v>21</v>
      </c>
      <c r="N968" s="1">
        <v>45346.578217592592</v>
      </c>
    </row>
    <row r="969" spans="1:14" x14ac:dyDescent="0.3">
      <c r="A969" t="s">
        <v>2949</v>
      </c>
      <c r="B969" t="s">
        <v>181</v>
      </c>
      <c r="C969" t="s">
        <v>2950</v>
      </c>
      <c r="D969" t="s">
        <v>255</v>
      </c>
      <c r="E969" t="s">
        <v>277</v>
      </c>
      <c r="F969" t="s">
        <v>2951</v>
      </c>
      <c r="G969" t="s">
        <v>209</v>
      </c>
      <c r="H969">
        <v>2299.17</v>
      </c>
      <c r="I969">
        <v>12</v>
      </c>
      <c r="J969">
        <v>15</v>
      </c>
      <c r="K969">
        <v>27590.04</v>
      </c>
      <c r="L969">
        <v>23451.53</v>
      </c>
      <c r="M969" t="s">
        <v>28</v>
      </c>
      <c r="N969" s="1">
        <v>45463.369375000002</v>
      </c>
    </row>
    <row r="970" spans="1:14" x14ac:dyDescent="0.3">
      <c r="A970" t="s">
        <v>2952</v>
      </c>
      <c r="B970" t="s">
        <v>55</v>
      </c>
      <c r="C970" t="s">
        <v>2953</v>
      </c>
      <c r="D970" t="s">
        <v>67</v>
      </c>
      <c r="E970" t="s">
        <v>177</v>
      </c>
      <c r="F970" t="s">
        <v>2954</v>
      </c>
      <c r="G970" t="s">
        <v>102</v>
      </c>
      <c r="H970">
        <v>186.42</v>
      </c>
      <c r="I970">
        <v>5</v>
      </c>
      <c r="J970">
        <v>0</v>
      </c>
      <c r="K970">
        <v>932.1</v>
      </c>
      <c r="L970">
        <v>932.1</v>
      </c>
      <c r="M970" t="s">
        <v>21</v>
      </c>
      <c r="N970" s="1">
        <v>45579.285787037035</v>
      </c>
    </row>
    <row r="971" spans="1:14" x14ac:dyDescent="0.3">
      <c r="A971" t="s">
        <v>2955</v>
      </c>
      <c r="B971" t="s">
        <v>181</v>
      </c>
      <c r="C971" t="s">
        <v>2956</v>
      </c>
      <c r="D971" t="s">
        <v>36</v>
      </c>
      <c r="E971" t="s">
        <v>18</v>
      </c>
      <c r="F971" t="s">
        <v>2957</v>
      </c>
      <c r="G971" t="s">
        <v>102</v>
      </c>
      <c r="H971">
        <v>1241.9100000000001</v>
      </c>
      <c r="I971">
        <v>3</v>
      </c>
      <c r="J971">
        <v>2</v>
      </c>
      <c r="K971">
        <v>3725.73</v>
      </c>
      <c r="L971">
        <v>3651.22</v>
      </c>
      <c r="M971" t="s">
        <v>28</v>
      </c>
      <c r="N971" s="1">
        <v>45522.880185185182</v>
      </c>
    </row>
    <row r="972" spans="1:14" x14ac:dyDescent="0.3">
      <c r="A972" t="s">
        <v>2958</v>
      </c>
      <c r="B972" t="s">
        <v>118</v>
      </c>
      <c r="C972" t="s">
        <v>2959</v>
      </c>
      <c r="D972" t="s">
        <v>159</v>
      </c>
      <c r="E972" t="s">
        <v>105</v>
      </c>
      <c r="F972" t="s">
        <v>2960</v>
      </c>
      <c r="G972" t="s">
        <v>76</v>
      </c>
      <c r="H972">
        <v>304.07</v>
      </c>
      <c r="I972">
        <v>1</v>
      </c>
      <c r="J972">
        <v>0</v>
      </c>
      <c r="K972">
        <v>304.07</v>
      </c>
      <c r="L972">
        <v>304.07</v>
      </c>
      <c r="M972" t="s">
        <v>77</v>
      </c>
      <c r="N972" s="1">
        <v>45511.90253472222</v>
      </c>
    </row>
    <row r="973" spans="1:14" x14ac:dyDescent="0.3">
      <c r="A973" t="s">
        <v>2961</v>
      </c>
      <c r="B973" t="s">
        <v>118</v>
      </c>
      <c r="C973" t="s">
        <v>2962</v>
      </c>
      <c r="D973" t="s">
        <v>255</v>
      </c>
      <c r="E973" t="s">
        <v>57</v>
      </c>
      <c r="F973" t="s">
        <v>2963</v>
      </c>
      <c r="G973" t="s">
        <v>107</v>
      </c>
      <c r="H973">
        <v>2977.14</v>
      </c>
      <c r="I973">
        <v>3</v>
      </c>
      <c r="J973">
        <v>0</v>
      </c>
      <c r="K973">
        <v>8931.42</v>
      </c>
      <c r="L973">
        <v>8931.42</v>
      </c>
      <c r="M973" t="s">
        <v>60</v>
      </c>
      <c r="N973" s="1">
        <v>45667.626921296294</v>
      </c>
    </row>
    <row r="974" spans="1:14" x14ac:dyDescent="0.3">
      <c r="A974" t="s">
        <v>2964</v>
      </c>
      <c r="B974" t="s">
        <v>72</v>
      </c>
      <c r="C974" t="s">
        <v>2965</v>
      </c>
      <c r="D974" t="s">
        <v>25</v>
      </c>
      <c r="E974" t="s">
        <v>100</v>
      </c>
      <c r="F974" t="s">
        <v>2966</v>
      </c>
      <c r="G974" t="s">
        <v>59</v>
      </c>
      <c r="H974">
        <v>93.17</v>
      </c>
      <c r="I974">
        <v>25</v>
      </c>
      <c r="J974">
        <v>18</v>
      </c>
      <c r="K974">
        <v>2329.25</v>
      </c>
      <c r="L974">
        <v>1909.99</v>
      </c>
      <c r="M974" t="s">
        <v>60</v>
      </c>
      <c r="N974" s="1">
        <v>45848.6721412037</v>
      </c>
    </row>
    <row r="975" spans="1:14" x14ac:dyDescent="0.3">
      <c r="A975" t="s">
        <v>2967</v>
      </c>
      <c r="B975" t="s">
        <v>72</v>
      </c>
      <c r="C975" t="s">
        <v>2968</v>
      </c>
      <c r="D975" t="s">
        <v>80</v>
      </c>
      <c r="E975" t="s">
        <v>224</v>
      </c>
      <c r="F975" t="s">
        <v>2969</v>
      </c>
      <c r="G975" t="s">
        <v>46</v>
      </c>
      <c r="H975">
        <v>4185.78</v>
      </c>
      <c r="I975">
        <v>2</v>
      </c>
      <c r="J975">
        <v>0</v>
      </c>
      <c r="K975">
        <v>8371.56</v>
      </c>
      <c r="L975">
        <v>8371.56</v>
      </c>
      <c r="M975" t="s">
        <v>28</v>
      </c>
      <c r="N975" s="1">
        <v>45832.896134259259</v>
      </c>
    </row>
    <row r="976" spans="1:14" x14ac:dyDescent="0.3">
      <c r="A976" t="s">
        <v>2970</v>
      </c>
      <c r="B976" t="s">
        <v>84</v>
      </c>
      <c r="C976" t="s">
        <v>2971</v>
      </c>
      <c r="D976" t="s">
        <v>63</v>
      </c>
      <c r="F976" t="s">
        <v>2972</v>
      </c>
      <c r="G976" t="s">
        <v>93</v>
      </c>
      <c r="H976">
        <v>3.61</v>
      </c>
      <c r="I976">
        <v>156</v>
      </c>
      <c r="J976">
        <v>0</v>
      </c>
      <c r="K976">
        <v>563.16</v>
      </c>
      <c r="L976">
        <v>563.16</v>
      </c>
      <c r="M976" t="s">
        <v>77</v>
      </c>
      <c r="N976" s="1">
        <v>45428.257233796299</v>
      </c>
    </row>
    <row r="977" spans="1:14" x14ac:dyDescent="0.3">
      <c r="A977" t="s">
        <v>2973</v>
      </c>
      <c r="B977" t="s">
        <v>172</v>
      </c>
      <c r="C977" t="s">
        <v>2974</v>
      </c>
      <c r="D977" t="s">
        <v>120</v>
      </c>
      <c r="E977" t="s">
        <v>100</v>
      </c>
      <c r="F977" t="s">
        <v>2975</v>
      </c>
      <c r="G977" t="s">
        <v>465</v>
      </c>
      <c r="H977">
        <v>309.88</v>
      </c>
      <c r="I977">
        <v>50</v>
      </c>
      <c r="J977">
        <v>15</v>
      </c>
      <c r="K977">
        <v>15494</v>
      </c>
      <c r="L977">
        <v>13169.9</v>
      </c>
      <c r="M977" t="s">
        <v>77</v>
      </c>
      <c r="N977" s="1">
        <v>45556.974745370368</v>
      </c>
    </row>
    <row r="978" spans="1:14" x14ac:dyDescent="0.3">
      <c r="A978" t="s">
        <v>2976</v>
      </c>
      <c r="B978" t="s">
        <v>172</v>
      </c>
      <c r="C978" t="s">
        <v>2977</v>
      </c>
      <c r="D978" t="s">
        <v>17</v>
      </c>
      <c r="E978" t="s">
        <v>87</v>
      </c>
      <c r="F978" t="s">
        <v>2978</v>
      </c>
      <c r="G978" t="s">
        <v>107</v>
      </c>
      <c r="H978">
        <v>30.11</v>
      </c>
      <c r="I978">
        <v>4</v>
      </c>
      <c r="J978">
        <v>0</v>
      </c>
      <c r="K978">
        <v>120.44</v>
      </c>
      <c r="L978">
        <v>120.44</v>
      </c>
      <c r="M978" t="s">
        <v>47</v>
      </c>
      <c r="N978" s="1">
        <v>45806.399189814816</v>
      </c>
    </row>
    <row r="979" spans="1:14" x14ac:dyDescent="0.3">
      <c r="A979" t="s">
        <v>2979</v>
      </c>
      <c r="B979" t="s">
        <v>172</v>
      </c>
      <c r="C979" t="s">
        <v>2980</v>
      </c>
      <c r="D979" t="s">
        <v>125</v>
      </c>
      <c r="E979" t="s">
        <v>277</v>
      </c>
      <c r="F979" t="s">
        <v>2981</v>
      </c>
      <c r="G979" t="s">
        <v>93</v>
      </c>
      <c r="H979">
        <v>193.68</v>
      </c>
      <c r="I979">
        <v>8</v>
      </c>
      <c r="J979">
        <v>12</v>
      </c>
      <c r="K979">
        <v>1549.44</v>
      </c>
      <c r="L979">
        <v>1363.51</v>
      </c>
      <c r="M979" t="s">
        <v>40</v>
      </c>
      <c r="N979" s="1">
        <v>45661.055671296293</v>
      </c>
    </row>
    <row r="980" spans="1:14" x14ac:dyDescent="0.3">
      <c r="A980" t="s">
        <v>2982</v>
      </c>
      <c r="B980" t="s">
        <v>15</v>
      </c>
      <c r="C980" t="s">
        <v>2983</v>
      </c>
      <c r="D980" t="s">
        <v>125</v>
      </c>
      <c r="E980" t="s">
        <v>100</v>
      </c>
      <c r="F980" t="s">
        <v>2984</v>
      </c>
      <c r="G980" t="s">
        <v>59</v>
      </c>
      <c r="H980">
        <v>561.64</v>
      </c>
      <c r="I980">
        <v>5</v>
      </c>
      <c r="J980">
        <v>0</v>
      </c>
      <c r="K980">
        <v>2808.2</v>
      </c>
      <c r="L980">
        <v>2808.2</v>
      </c>
      <c r="M980" t="s">
        <v>77</v>
      </c>
      <c r="N980" s="1">
        <v>45586.527546296296</v>
      </c>
    </row>
    <row r="981" spans="1:14" x14ac:dyDescent="0.3">
      <c r="A981" t="s">
        <v>2985</v>
      </c>
      <c r="B981" t="s">
        <v>84</v>
      </c>
      <c r="C981" t="s">
        <v>2986</v>
      </c>
      <c r="D981" t="s">
        <v>110</v>
      </c>
      <c r="E981" t="s">
        <v>251</v>
      </c>
      <c r="F981" t="s">
        <v>2987</v>
      </c>
      <c r="G981" t="s">
        <v>135</v>
      </c>
      <c r="H981">
        <v>332.42</v>
      </c>
      <c r="I981">
        <v>30</v>
      </c>
      <c r="J981">
        <v>20</v>
      </c>
      <c r="K981">
        <v>9972.6</v>
      </c>
      <c r="L981">
        <v>7978.08</v>
      </c>
      <c r="M981" t="s">
        <v>28</v>
      </c>
      <c r="N981" s="1">
        <v>45399.400625000002</v>
      </c>
    </row>
    <row r="982" spans="1:14" x14ac:dyDescent="0.3">
      <c r="A982" t="s">
        <v>2988</v>
      </c>
      <c r="B982" t="s">
        <v>30</v>
      </c>
      <c r="C982" t="s">
        <v>2989</v>
      </c>
      <c r="D982" t="s">
        <v>125</v>
      </c>
      <c r="E982" t="s">
        <v>91</v>
      </c>
      <c r="F982" t="s">
        <v>2990</v>
      </c>
      <c r="G982" t="s">
        <v>107</v>
      </c>
      <c r="H982">
        <v>2976.51</v>
      </c>
      <c r="I982">
        <v>25</v>
      </c>
      <c r="J982">
        <v>15</v>
      </c>
      <c r="K982">
        <v>74412.75</v>
      </c>
      <c r="L982">
        <v>63250.84</v>
      </c>
      <c r="M982" t="s">
        <v>77</v>
      </c>
      <c r="N982" s="1">
        <v>45775.747615740744</v>
      </c>
    </row>
    <row r="983" spans="1:14" x14ac:dyDescent="0.3">
      <c r="A983" t="s">
        <v>2991</v>
      </c>
      <c r="B983" t="s">
        <v>95</v>
      </c>
      <c r="C983" t="s">
        <v>2992</v>
      </c>
      <c r="D983" t="s">
        <v>120</v>
      </c>
      <c r="E983" t="s">
        <v>18</v>
      </c>
      <c r="F983" t="s">
        <v>2993</v>
      </c>
      <c r="G983" t="s">
        <v>130</v>
      </c>
      <c r="H983">
        <v>592.03</v>
      </c>
      <c r="I983">
        <v>1</v>
      </c>
      <c r="J983">
        <v>0</v>
      </c>
      <c r="K983">
        <v>592.03</v>
      </c>
      <c r="L983">
        <v>592.03</v>
      </c>
      <c r="M983" t="s">
        <v>21</v>
      </c>
      <c r="N983" s="1">
        <v>45746.121238425927</v>
      </c>
    </row>
    <row r="984" spans="1:14" x14ac:dyDescent="0.3">
      <c r="A984" t="s">
        <v>2994</v>
      </c>
      <c r="B984" t="s">
        <v>72</v>
      </c>
      <c r="C984" t="s">
        <v>2995</v>
      </c>
      <c r="D984" t="s">
        <v>86</v>
      </c>
      <c r="E984" t="s">
        <v>277</v>
      </c>
      <c r="F984" t="s">
        <v>2996</v>
      </c>
      <c r="G984" t="s">
        <v>53</v>
      </c>
      <c r="H984">
        <v>522.92999999999995</v>
      </c>
      <c r="I984">
        <v>5</v>
      </c>
      <c r="J984">
        <v>0</v>
      </c>
      <c r="K984">
        <v>2614.65</v>
      </c>
      <c r="L984">
        <v>2614.65</v>
      </c>
      <c r="M984" t="s">
        <v>60</v>
      </c>
      <c r="N984" s="1">
        <v>45380.639131944445</v>
      </c>
    </row>
    <row r="985" spans="1:14" x14ac:dyDescent="0.3">
      <c r="A985" t="s">
        <v>2997</v>
      </c>
      <c r="B985" t="s">
        <v>181</v>
      </c>
      <c r="C985" t="s">
        <v>2998</v>
      </c>
      <c r="D985" t="s">
        <v>63</v>
      </c>
      <c r="F985" t="s">
        <v>2999</v>
      </c>
      <c r="G985" t="s">
        <v>20</v>
      </c>
      <c r="H985">
        <v>1.1399999999999999</v>
      </c>
      <c r="I985">
        <v>118</v>
      </c>
      <c r="J985">
        <v>20</v>
      </c>
      <c r="K985">
        <v>134.52000000000001</v>
      </c>
      <c r="L985">
        <v>107.62</v>
      </c>
      <c r="M985" t="s">
        <v>116</v>
      </c>
      <c r="N985" s="1">
        <v>45844.099004629628</v>
      </c>
    </row>
    <row r="986" spans="1:14" x14ac:dyDescent="0.3">
      <c r="A986" t="s">
        <v>3000</v>
      </c>
      <c r="B986" t="s">
        <v>23</v>
      </c>
      <c r="C986" t="s">
        <v>3001</v>
      </c>
      <c r="D986" t="s">
        <v>25</v>
      </c>
      <c r="E986" t="s">
        <v>224</v>
      </c>
      <c r="F986" t="s">
        <v>3002</v>
      </c>
      <c r="G986" t="s">
        <v>76</v>
      </c>
      <c r="H986">
        <v>127.78</v>
      </c>
      <c r="I986">
        <v>2</v>
      </c>
      <c r="J986">
        <v>0</v>
      </c>
      <c r="K986">
        <v>255.56</v>
      </c>
      <c r="L986">
        <v>255.56</v>
      </c>
      <c r="N986" s="1">
        <v>45455.816817129627</v>
      </c>
    </row>
    <row r="987" spans="1:14" x14ac:dyDescent="0.3">
      <c r="A987" t="s">
        <v>3003</v>
      </c>
      <c r="B987" t="s">
        <v>49</v>
      </c>
      <c r="D987" t="s">
        <v>67</v>
      </c>
      <c r="E987" t="s">
        <v>74</v>
      </c>
      <c r="G987" t="s">
        <v>102</v>
      </c>
      <c r="H987">
        <v>536.55999999999995</v>
      </c>
      <c r="I987">
        <v>40</v>
      </c>
      <c r="J987">
        <v>15</v>
      </c>
      <c r="K987">
        <v>21462.400000000001</v>
      </c>
      <c r="L987">
        <v>18243.04</v>
      </c>
      <c r="M987" t="s">
        <v>28</v>
      </c>
      <c r="N987" s="1">
        <v>45685.716168981482</v>
      </c>
    </row>
    <row r="988" spans="1:14" x14ac:dyDescent="0.3">
      <c r="A988" t="s">
        <v>3004</v>
      </c>
      <c r="B988" t="s">
        <v>15</v>
      </c>
      <c r="C988" t="s">
        <v>3005</v>
      </c>
      <c r="D988" t="s">
        <v>17</v>
      </c>
      <c r="E988" t="s">
        <v>105</v>
      </c>
      <c r="F988" t="s">
        <v>3006</v>
      </c>
      <c r="G988" t="s">
        <v>20</v>
      </c>
      <c r="H988">
        <v>353.59</v>
      </c>
      <c r="I988">
        <v>1</v>
      </c>
      <c r="J988">
        <v>0</v>
      </c>
      <c r="K988">
        <v>353.59</v>
      </c>
      <c r="L988">
        <v>353.59</v>
      </c>
      <c r="M988" t="s">
        <v>60</v>
      </c>
      <c r="N988" s="1">
        <v>45402.57199074074</v>
      </c>
    </row>
    <row r="989" spans="1:14" x14ac:dyDescent="0.3">
      <c r="A989" t="s">
        <v>3007</v>
      </c>
      <c r="B989" t="s">
        <v>181</v>
      </c>
      <c r="C989" t="s">
        <v>3008</v>
      </c>
      <c r="D989" t="s">
        <v>36</v>
      </c>
      <c r="E989" t="s">
        <v>74</v>
      </c>
      <c r="F989" t="s">
        <v>3009</v>
      </c>
      <c r="G989" t="s">
        <v>82</v>
      </c>
      <c r="H989">
        <v>354.05</v>
      </c>
      <c r="I989">
        <v>5</v>
      </c>
      <c r="J989">
        <v>10</v>
      </c>
      <c r="K989">
        <v>1770.25</v>
      </c>
      <c r="L989">
        <v>1593.23</v>
      </c>
      <c r="M989" t="s">
        <v>60</v>
      </c>
      <c r="N989" s="1">
        <v>45876.221747685187</v>
      </c>
    </row>
    <row r="990" spans="1:14" x14ac:dyDescent="0.3">
      <c r="A990" t="s">
        <v>3010</v>
      </c>
      <c r="B990" t="s">
        <v>95</v>
      </c>
      <c r="C990" t="s">
        <v>3011</v>
      </c>
      <c r="D990" t="s">
        <v>255</v>
      </c>
      <c r="E990" t="s">
        <v>44</v>
      </c>
      <c r="F990" t="s">
        <v>3012</v>
      </c>
      <c r="G990" t="s">
        <v>107</v>
      </c>
      <c r="H990">
        <v>2041.53</v>
      </c>
      <c r="I990">
        <v>5</v>
      </c>
      <c r="J990">
        <v>5</v>
      </c>
      <c r="K990">
        <v>10207.65</v>
      </c>
      <c r="L990">
        <v>9697.27</v>
      </c>
      <c r="M990" t="s">
        <v>40</v>
      </c>
      <c r="N990" s="1">
        <v>45395.39303240741</v>
      </c>
    </row>
    <row r="991" spans="1:14" x14ac:dyDescent="0.3">
      <c r="A991" t="s">
        <v>3013</v>
      </c>
      <c r="B991" t="s">
        <v>30</v>
      </c>
      <c r="C991" t="s">
        <v>3014</v>
      </c>
      <c r="D991" t="s">
        <v>255</v>
      </c>
      <c r="E991" t="s">
        <v>105</v>
      </c>
      <c r="F991" t="s">
        <v>3015</v>
      </c>
      <c r="G991" t="s">
        <v>65</v>
      </c>
      <c r="H991">
        <v>2479.19</v>
      </c>
      <c r="I991">
        <v>25</v>
      </c>
      <c r="J991">
        <v>0</v>
      </c>
      <c r="K991">
        <v>61979.75</v>
      </c>
      <c r="L991">
        <v>61979.75</v>
      </c>
      <c r="M991" t="s">
        <v>47</v>
      </c>
      <c r="N991" s="1">
        <v>45608.908182870371</v>
      </c>
    </row>
    <row r="992" spans="1:14" x14ac:dyDescent="0.3">
      <c r="A992" t="s">
        <v>3016</v>
      </c>
      <c r="B992" t="s">
        <v>84</v>
      </c>
      <c r="C992" t="s">
        <v>3017</v>
      </c>
      <c r="D992" t="s">
        <v>120</v>
      </c>
      <c r="E992" t="s">
        <v>100</v>
      </c>
      <c r="F992" t="s">
        <v>3018</v>
      </c>
      <c r="G992" t="s">
        <v>93</v>
      </c>
      <c r="H992">
        <v>23.28</v>
      </c>
      <c r="I992">
        <v>8</v>
      </c>
      <c r="J992">
        <v>10</v>
      </c>
      <c r="K992">
        <v>186.24</v>
      </c>
      <c r="L992">
        <v>167.62</v>
      </c>
      <c r="M992" t="s">
        <v>77</v>
      </c>
      <c r="N992" s="1">
        <v>45709.614965277775</v>
      </c>
    </row>
    <row r="993" spans="1:14" x14ac:dyDescent="0.3">
      <c r="A993" t="s">
        <v>3019</v>
      </c>
      <c r="B993" t="s">
        <v>172</v>
      </c>
      <c r="C993" t="s">
        <v>3020</v>
      </c>
      <c r="D993" t="s">
        <v>125</v>
      </c>
      <c r="E993" t="s">
        <v>87</v>
      </c>
      <c r="F993" t="s">
        <v>3021</v>
      </c>
      <c r="G993" t="s">
        <v>27</v>
      </c>
      <c r="H993">
        <v>1495.14</v>
      </c>
      <c r="I993">
        <v>50</v>
      </c>
      <c r="J993">
        <v>15</v>
      </c>
      <c r="K993">
        <v>74757</v>
      </c>
      <c r="L993">
        <v>63543.45</v>
      </c>
      <c r="M993" t="s">
        <v>77</v>
      </c>
      <c r="N993" s="1">
        <v>45459.67732638889</v>
      </c>
    </row>
    <row r="994" spans="1:14" x14ac:dyDescent="0.3">
      <c r="A994" t="s">
        <v>3022</v>
      </c>
      <c r="B994" t="s">
        <v>181</v>
      </c>
      <c r="C994" t="s">
        <v>3023</v>
      </c>
      <c r="D994" t="s">
        <v>80</v>
      </c>
      <c r="E994" t="s">
        <v>111</v>
      </c>
      <c r="F994" t="s">
        <v>3024</v>
      </c>
      <c r="G994" t="s">
        <v>65</v>
      </c>
      <c r="H994">
        <v>3686.15</v>
      </c>
      <c r="I994">
        <v>2</v>
      </c>
      <c r="J994">
        <v>0</v>
      </c>
      <c r="K994">
        <v>7372.3</v>
      </c>
      <c r="L994">
        <v>7372.3</v>
      </c>
      <c r="M994" t="s">
        <v>21</v>
      </c>
      <c r="N994" s="1">
        <v>45865.872662037036</v>
      </c>
    </row>
    <row r="995" spans="1:14" x14ac:dyDescent="0.3">
      <c r="A995" t="s">
        <v>3025</v>
      </c>
      <c r="B995" t="s">
        <v>55</v>
      </c>
      <c r="C995" t="s">
        <v>3026</v>
      </c>
      <c r="D995" t="s">
        <v>80</v>
      </c>
      <c r="E995" t="s">
        <v>177</v>
      </c>
      <c r="F995" t="s">
        <v>3027</v>
      </c>
      <c r="H995">
        <v>3679.63</v>
      </c>
      <c r="I995">
        <v>1</v>
      </c>
      <c r="J995">
        <v>0</v>
      </c>
      <c r="K995">
        <v>3679.63</v>
      </c>
      <c r="L995">
        <v>3679.63</v>
      </c>
      <c r="M995" t="s">
        <v>47</v>
      </c>
      <c r="N995" s="1">
        <v>45496.046550925923</v>
      </c>
    </row>
    <row r="996" spans="1:14" x14ac:dyDescent="0.3">
      <c r="A996" t="s">
        <v>3028</v>
      </c>
      <c r="B996" t="s">
        <v>72</v>
      </c>
      <c r="C996" t="s">
        <v>3029</v>
      </c>
      <c r="D996" t="s">
        <v>120</v>
      </c>
      <c r="E996" t="s">
        <v>91</v>
      </c>
      <c r="F996" t="s">
        <v>3030</v>
      </c>
      <c r="G996" t="s">
        <v>107</v>
      </c>
      <c r="H996">
        <v>544.51</v>
      </c>
      <c r="I996">
        <v>1</v>
      </c>
      <c r="J996">
        <v>2</v>
      </c>
      <c r="K996">
        <v>544.51</v>
      </c>
      <c r="L996">
        <v>533.62</v>
      </c>
      <c r="M996" t="s">
        <v>116</v>
      </c>
      <c r="N996" s="1">
        <v>45763.061365740738</v>
      </c>
    </row>
    <row r="997" spans="1:14" x14ac:dyDescent="0.3">
      <c r="A997" t="s">
        <v>3031</v>
      </c>
      <c r="B997" t="s">
        <v>23</v>
      </c>
      <c r="C997" t="s">
        <v>3032</v>
      </c>
      <c r="D997" t="s">
        <v>67</v>
      </c>
      <c r="E997" t="s">
        <v>44</v>
      </c>
      <c r="F997" t="s">
        <v>3033</v>
      </c>
      <c r="G997" t="s">
        <v>135</v>
      </c>
      <c r="H997">
        <v>300.37</v>
      </c>
      <c r="I997">
        <v>12</v>
      </c>
      <c r="J997">
        <v>3</v>
      </c>
      <c r="K997">
        <v>3604.44</v>
      </c>
      <c r="L997">
        <v>3496.31</v>
      </c>
      <c r="M997" t="s">
        <v>60</v>
      </c>
      <c r="N997" s="1">
        <v>45805.38858796296</v>
      </c>
    </row>
    <row r="998" spans="1:14" x14ac:dyDescent="0.3">
      <c r="A998" t="s">
        <v>3034</v>
      </c>
      <c r="B998" t="s">
        <v>30</v>
      </c>
      <c r="C998" t="s">
        <v>3035</v>
      </c>
      <c r="D998" t="s">
        <v>80</v>
      </c>
      <c r="E998" t="s">
        <v>224</v>
      </c>
      <c r="F998" t="s">
        <v>3036</v>
      </c>
      <c r="G998" t="s">
        <v>209</v>
      </c>
      <c r="H998">
        <v>199.03</v>
      </c>
      <c r="I998">
        <v>3</v>
      </c>
      <c r="J998">
        <v>5</v>
      </c>
      <c r="K998">
        <v>597.09</v>
      </c>
      <c r="L998">
        <v>567.24</v>
      </c>
      <c r="M998" t="s">
        <v>40</v>
      </c>
      <c r="N998" s="1">
        <v>45444.750057870369</v>
      </c>
    </row>
    <row r="999" spans="1:14" x14ac:dyDescent="0.3">
      <c r="A999" t="s">
        <v>3037</v>
      </c>
      <c r="B999" t="s">
        <v>49</v>
      </c>
      <c r="C999" t="s">
        <v>3038</v>
      </c>
      <c r="D999" t="s">
        <v>25</v>
      </c>
      <c r="E999" t="s">
        <v>121</v>
      </c>
      <c r="F999" t="s">
        <v>3039</v>
      </c>
      <c r="G999" t="s">
        <v>46</v>
      </c>
      <c r="H999">
        <v>21.13</v>
      </c>
      <c r="I999">
        <v>60</v>
      </c>
      <c r="J999">
        <v>15</v>
      </c>
      <c r="K999">
        <v>1267.8</v>
      </c>
      <c r="L999">
        <v>1077.6300000000001</v>
      </c>
      <c r="N999" s="1">
        <v>45847.177673611113</v>
      </c>
    </row>
    <row r="1000" spans="1:14" x14ac:dyDescent="0.3">
      <c r="A1000" t="s">
        <v>3040</v>
      </c>
      <c r="B1000" t="s">
        <v>23</v>
      </c>
      <c r="C1000" t="s">
        <v>3041</v>
      </c>
      <c r="D1000" t="s">
        <v>43</v>
      </c>
      <c r="E1000" t="s">
        <v>91</v>
      </c>
      <c r="F1000" t="s">
        <v>3042</v>
      </c>
      <c r="G1000" t="s">
        <v>102</v>
      </c>
      <c r="H1000">
        <v>1156.1500000000001</v>
      </c>
      <c r="I1000">
        <v>15</v>
      </c>
      <c r="J1000">
        <v>18</v>
      </c>
      <c r="K1000">
        <v>17342.25</v>
      </c>
      <c r="L1000">
        <v>14220.65</v>
      </c>
      <c r="M1000" t="s">
        <v>77</v>
      </c>
      <c r="N1000" s="1">
        <v>45577.123530092591</v>
      </c>
    </row>
    <row r="1001" spans="1:14" x14ac:dyDescent="0.3">
      <c r="A1001" t="s">
        <v>3043</v>
      </c>
      <c r="B1001" t="s">
        <v>95</v>
      </c>
      <c r="C1001" t="s">
        <v>3044</v>
      </c>
      <c r="D1001" t="s">
        <v>86</v>
      </c>
      <c r="E1001" t="s">
        <v>177</v>
      </c>
      <c r="F1001" t="s">
        <v>3045</v>
      </c>
      <c r="G1001" t="s">
        <v>107</v>
      </c>
      <c r="H1001">
        <v>471.37</v>
      </c>
      <c r="I1001">
        <v>1</v>
      </c>
      <c r="J1001">
        <v>0</v>
      </c>
      <c r="K1001">
        <v>471.37</v>
      </c>
      <c r="L1001">
        <v>471.37</v>
      </c>
      <c r="M1001" t="s">
        <v>40</v>
      </c>
      <c r="N1001" s="1">
        <v>45418.41679398148</v>
      </c>
    </row>
    <row r="1002" spans="1:14" x14ac:dyDescent="0.3">
      <c r="A1002" t="s">
        <v>3046</v>
      </c>
      <c r="B1002" t="s">
        <v>72</v>
      </c>
      <c r="C1002" t="s">
        <v>3047</v>
      </c>
      <c r="D1002" t="s">
        <v>67</v>
      </c>
      <c r="E1002" t="s">
        <v>121</v>
      </c>
      <c r="F1002" t="s">
        <v>3048</v>
      </c>
      <c r="G1002" t="s">
        <v>65</v>
      </c>
      <c r="H1002">
        <v>971.56</v>
      </c>
      <c r="I1002">
        <v>6</v>
      </c>
      <c r="J1002">
        <v>0</v>
      </c>
      <c r="K1002">
        <v>5829.36</v>
      </c>
      <c r="L1002">
        <v>5829.36</v>
      </c>
      <c r="M1002" t="s">
        <v>116</v>
      </c>
      <c r="N1002" s="1">
        <v>45830.656458333331</v>
      </c>
    </row>
    <row r="1003" spans="1:14" x14ac:dyDescent="0.3">
      <c r="A1003" t="s">
        <v>3049</v>
      </c>
      <c r="B1003" t="s">
        <v>72</v>
      </c>
      <c r="C1003" t="s">
        <v>3050</v>
      </c>
      <c r="D1003" t="s">
        <v>86</v>
      </c>
      <c r="E1003" t="s">
        <v>133</v>
      </c>
      <c r="F1003" t="s">
        <v>3051</v>
      </c>
      <c r="G1003" t="s">
        <v>70</v>
      </c>
      <c r="H1003">
        <v>303.12</v>
      </c>
      <c r="I1003">
        <v>1</v>
      </c>
      <c r="J1003">
        <v>0</v>
      </c>
      <c r="K1003">
        <v>303.12</v>
      </c>
      <c r="L1003">
        <v>303.12</v>
      </c>
      <c r="M1003" t="s">
        <v>21</v>
      </c>
      <c r="N1003" s="1">
        <v>45706.267939814818</v>
      </c>
    </row>
    <row r="1004" spans="1:14" x14ac:dyDescent="0.3">
      <c r="A1004" t="s">
        <v>3052</v>
      </c>
      <c r="B1004" t="s">
        <v>95</v>
      </c>
      <c r="C1004" t="s">
        <v>3053</v>
      </c>
      <c r="D1004" t="s">
        <v>63</v>
      </c>
      <c r="E1004" t="s">
        <v>57</v>
      </c>
      <c r="F1004" t="s">
        <v>3054</v>
      </c>
      <c r="G1004" t="s">
        <v>70</v>
      </c>
      <c r="H1004">
        <v>3.23</v>
      </c>
      <c r="I1004">
        <v>94</v>
      </c>
      <c r="J1004">
        <v>15</v>
      </c>
      <c r="K1004">
        <v>303.62</v>
      </c>
      <c r="L1004">
        <v>258.08</v>
      </c>
      <c r="M1004" t="s">
        <v>60</v>
      </c>
      <c r="N1004" s="1">
        <v>45874.046759259261</v>
      </c>
    </row>
    <row r="1005" spans="1:14" x14ac:dyDescent="0.3">
      <c r="A1005" t="s">
        <v>3055</v>
      </c>
      <c r="B1005" t="s">
        <v>55</v>
      </c>
      <c r="C1005" t="s">
        <v>3056</v>
      </c>
      <c r="D1005" t="s">
        <v>125</v>
      </c>
      <c r="E1005" t="s">
        <v>87</v>
      </c>
      <c r="F1005" t="s">
        <v>3057</v>
      </c>
      <c r="H1005">
        <v>2937.91</v>
      </c>
      <c r="I1005">
        <v>5</v>
      </c>
      <c r="J1005">
        <v>5</v>
      </c>
      <c r="K1005">
        <v>14689.55</v>
      </c>
      <c r="L1005">
        <v>13955.07</v>
      </c>
      <c r="M1005" t="s">
        <v>77</v>
      </c>
      <c r="N1005" s="1">
        <v>45424.91170138889</v>
      </c>
    </row>
    <row r="1006" spans="1:14" x14ac:dyDescent="0.3">
      <c r="A1006" t="s">
        <v>3058</v>
      </c>
      <c r="B1006" t="s">
        <v>15</v>
      </c>
      <c r="C1006" t="s">
        <v>3059</v>
      </c>
      <c r="D1006" t="s">
        <v>120</v>
      </c>
      <c r="E1006" t="s">
        <v>246</v>
      </c>
      <c r="F1006" t="s">
        <v>3060</v>
      </c>
      <c r="G1006" t="s">
        <v>179</v>
      </c>
      <c r="H1006">
        <v>272.19</v>
      </c>
      <c r="I1006">
        <v>5</v>
      </c>
      <c r="J1006">
        <v>0</v>
      </c>
      <c r="K1006">
        <v>1360.95</v>
      </c>
      <c r="L1006">
        <v>1360.95</v>
      </c>
      <c r="M1006" t="s">
        <v>47</v>
      </c>
      <c r="N1006" s="1">
        <v>45543.947384259256</v>
      </c>
    </row>
    <row r="1007" spans="1:14" x14ac:dyDescent="0.3">
      <c r="A1007" t="s">
        <v>3061</v>
      </c>
      <c r="B1007" t="s">
        <v>49</v>
      </c>
      <c r="C1007" t="s">
        <v>3062</v>
      </c>
      <c r="D1007" t="s">
        <v>125</v>
      </c>
      <c r="E1007" t="s">
        <v>224</v>
      </c>
      <c r="F1007" t="s">
        <v>3063</v>
      </c>
      <c r="G1007" t="s">
        <v>20</v>
      </c>
      <c r="H1007">
        <v>1563.5</v>
      </c>
      <c r="I1007">
        <v>40</v>
      </c>
      <c r="J1007">
        <v>3</v>
      </c>
      <c r="K1007">
        <v>62540</v>
      </c>
      <c r="L1007">
        <v>60663.8</v>
      </c>
      <c r="M1007" t="s">
        <v>21</v>
      </c>
      <c r="N1007" s="1">
        <v>45342.377106481479</v>
      </c>
    </row>
    <row r="1008" spans="1:14" x14ac:dyDescent="0.3">
      <c r="A1008" t="s">
        <v>3064</v>
      </c>
      <c r="B1008" t="s">
        <v>84</v>
      </c>
      <c r="C1008" t="s">
        <v>3065</v>
      </c>
      <c r="D1008" t="s">
        <v>110</v>
      </c>
      <c r="F1008" t="s">
        <v>3066</v>
      </c>
      <c r="G1008" t="s">
        <v>20</v>
      </c>
      <c r="H1008">
        <v>211.93</v>
      </c>
      <c r="I1008">
        <v>2</v>
      </c>
      <c r="J1008">
        <v>0</v>
      </c>
      <c r="K1008">
        <v>423.86</v>
      </c>
      <c r="L1008">
        <v>423.86</v>
      </c>
      <c r="M1008" t="s">
        <v>40</v>
      </c>
      <c r="N1008" s="1">
        <v>45380.315185185187</v>
      </c>
    </row>
    <row r="1009" spans="1:14" x14ac:dyDescent="0.3">
      <c r="A1009" t="s">
        <v>3067</v>
      </c>
      <c r="B1009" t="s">
        <v>118</v>
      </c>
      <c r="C1009" t="s">
        <v>3068</v>
      </c>
      <c r="D1009" t="s">
        <v>125</v>
      </c>
      <c r="E1009" t="s">
        <v>44</v>
      </c>
      <c r="F1009" t="s">
        <v>3069</v>
      </c>
      <c r="G1009" t="s">
        <v>70</v>
      </c>
      <c r="H1009">
        <v>2654.38</v>
      </c>
      <c r="I1009">
        <v>6</v>
      </c>
      <c r="J1009">
        <v>10</v>
      </c>
      <c r="K1009">
        <v>15926.28</v>
      </c>
      <c r="L1009">
        <v>14333.65</v>
      </c>
      <c r="M1009" t="s">
        <v>116</v>
      </c>
      <c r="N1009" s="1">
        <v>45372.325162037036</v>
      </c>
    </row>
    <row r="1010" spans="1:14" x14ac:dyDescent="0.3">
      <c r="A1010" t="s">
        <v>3070</v>
      </c>
      <c r="B1010" t="s">
        <v>95</v>
      </c>
      <c r="C1010" t="s">
        <v>3071</v>
      </c>
      <c r="D1010" t="s">
        <v>43</v>
      </c>
      <c r="E1010" t="s">
        <v>68</v>
      </c>
      <c r="F1010" t="s">
        <v>3072</v>
      </c>
      <c r="G1010" t="s">
        <v>46</v>
      </c>
      <c r="H1010">
        <v>737.25</v>
      </c>
      <c r="I1010">
        <v>2</v>
      </c>
      <c r="J1010">
        <v>0</v>
      </c>
      <c r="K1010">
        <v>1474.5</v>
      </c>
      <c r="L1010">
        <v>1474.5</v>
      </c>
      <c r="M1010" t="s">
        <v>21</v>
      </c>
      <c r="N1010" s="1">
        <v>45733.644386574073</v>
      </c>
    </row>
    <row r="1011" spans="1:14" x14ac:dyDescent="0.3">
      <c r="A1011" t="s">
        <v>3073</v>
      </c>
      <c r="B1011" t="s">
        <v>30</v>
      </c>
      <c r="C1011" t="s">
        <v>3074</v>
      </c>
      <c r="D1011" t="s">
        <v>36</v>
      </c>
      <c r="E1011" t="s">
        <v>121</v>
      </c>
      <c r="F1011" t="s">
        <v>3075</v>
      </c>
      <c r="G1011" t="s">
        <v>135</v>
      </c>
      <c r="H1011">
        <v>83.79</v>
      </c>
      <c r="I1011">
        <v>3</v>
      </c>
      <c r="J1011">
        <v>5</v>
      </c>
      <c r="K1011">
        <v>251.37</v>
      </c>
      <c r="L1011">
        <v>238.8</v>
      </c>
      <c r="M1011" t="s">
        <v>77</v>
      </c>
      <c r="N1011" s="1">
        <v>45850.3984375</v>
      </c>
    </row>
    <row r="1012" spans="1:14" x14ac:dyDescent="0.3">
      <c r="A1012" t="s">
        <v>3076</v>
      </c>
      <c r="B1012" t="s">
        <v>15</v>
      </c>
      <c r="D1012" t="s">
        <v>110</v>
      </c>
      <c r="E1012" t="s">
        <v>68</v>
      </c>
      <c r="F1012" t="s">
        <v>3077</v>
      </c>
      <c r="G1012" t="s">
        <v>135</v>
      </c>
      <c r="H1012">
        <v>72.62</v>
      </c>
      <c r="I1012">
        <v>4</v>
      </c>
      <c r="J1012">
        <v>2</v>
      </c>
      <c r="K1012">
        <v>290.48</v>
      </c>
      <c r="L1012">
        <v>284.67</v>
      </c>
      <c r="M1012" t="s">
        <v>21</v>
      </c>
      <c r="N1012" s="1">
        <v>45719.386180555557</v>
      </c>
    </row>
    <row r="1013" spans="1:14" x14ac:dyDescent="0.3">
      <c r="A1013" t="s">
        <v>3078</v>
      </c>
      <c r="B1013" t="s">
        <v>72</v>
      </c>
      <c r="C1013" t="s">
        <v>3079</v>
      </c>
      <c r="D1013" t="s">
        <v>80</v>
      </c>
      <c r="E1013" t="s">
        <v>277</v>
      </c>
      <c r="F1013" t="s">
        <v>3080</v>
      </c>
      <c r="H1013">
        <v>3850.79</v>
      </c>
      <c r="I1013">
        <v>1</v>
      </c>
      <c r="J1013">
        <v>0</v>
      </c>
      <c r="K1013">
        <v>3850.79</v>
      </c>
      <c r="L1013">
        <v>3850.79</v>
      </c>
      <c r="M1013" t="s">
        <v>28</v>
      </c>
      <c r="N1013" s="1">
        <v>45438.43246527778</v>
      </c>
    </row>
    <row r="1014" spans="1:14" x14ac:dyDescent="0.3">
      <c r="A1014" t="s">
        <v>3081</v>
      </c>
      <c r="B1014" t="s">
        <v>55</v>
      </c>
      <c r="C1014" t="s">
        <v>3082</v>
      </c>
      <c r="D1014" t="s">
        <v>125</v>
      </c>
      <c r="E1014" t="s">
        <v>177</v>
      </c>
      <c r="F1014" t="s">
        <v>3083</v>
      </c>
      <c r="G1014" t="s">
        <v>82</v>
      </c>
      <c r="H1014">
        <v>1461.99</v>
      </c>
      <c r="I1014">
        <v>4</v>
      </c>
      <c r="J1014">
        <v>0</v>
      </c>
      <c r="K1014">
        <v>5847.96</v>
      </c>
      <c r="L1014">
        <v>5847.96</v>
      </c>
      <c r="M1014" t="s">
        <v>40</v>
      </c>
      <c r="N1014" s="1">
        <v>45392.524363425924</v>
      </c>
    </row>
    <row r="1015" spans="1:14" x14ac:dyDescent="0.3">
      <c r="A1015" t="s">
        <v>3084</v>
      </c>
      <c r="B1015" t="s">
        <v>55</v>
      </c>
      <c r="C1015" t="s">
        <v>3085</v>
      </c>
      <c r="D1015" t="s">
        <v>120</v>
      </c>
      <c r="E1015" t="s">
        <v>251</v>
      </c>
      <c r="F1015" t="s">
        <v>3086</v>
      </c>
      <c r="G1015" t="s">
        <v>65</v>
      </c>
      <c r="H1015">
        <v>180.62</v>
      </c>
      <c r="I1015">
        <v>100</v>
      </c>
      <c r="J1015">
        <v>15</v>
      </c>
      <c r="K1015">
        <v>18062</v>
      </c>
      <c r="L1015">
        <v>15352.7</v>
      </c>
      <c r="M1015" t="s">
        <v>28</v>
      </c>
      <c r="N1015" s="1">
        <v>45536.730243055557</v>
      </c>
    </row>
    <row r="1016" spans="1:14" x14ac:dyDescent="0.3">
      <c r="A1016" t="s">
        <v>3087</v>
      </c>
      <c r="B1016" t="s">
        <v>55</v>
      </c>
      <c r="C1016" t="s">
        <v>3088</v>
      </c>
      <c r="D1016" t="s">
        <v>120</v>
      </c>
      <c r="E1016" t="s">
        <v>57</v>
      </c>
      <c r="F1016" t="s">
        <v>3089</v>
      </c>
      <c r="G1016" t="s">
        <v>39</v>
      </c>
      <c r="H1016">
        <v>17.04</v>
      </c>
      <c r="I1016">
        <v>3</v>
      </c>
      <c r="J1016">
        <v>0</v>
      </c>
      <c r="K1016">
        <v>51.12</v>
      </c>
      <c r="L1016">
        <v>51.12</v>
      </c>
      <c r="M1016" t="s">
        <v>60</v>
      </c>
      <c r="N1016" s="1">
        <v>45553.974803240744</v>
      </c>
    </row>
    <row r="1017" spans="1:14" x14ac:dyDescent="0.3">
      <c r="A1017" t="s">
        <v>3090</v>
      </c>
      <c r="B1017" t="s">
        <v>55</v>
      </c>
      <c r="C1017" t="s">
        <v>3091</v>
      </c>
      <c r="D1017" t="s">
        <v>63</v>
      </c>
      <c r="E1017" t="s">
        <v>44</v>
      </c>
      <c r="F1017" t="s">
        <v>3092</v>
      </c>
      <c r="G1017" t="s">
        <v>53</v>
      </c>
      <c r="H1017">
        <v>2.71</v>
      </c>
      <c r="I1017">
        <v>105</v>
      </c>
      <c r="J1017">
        <v>15</v>
      </c>
      <c r="K1017">
        <v>284.55</v>
      </c>
      <c r="L1017">
        <v>241.87</v>
      </c>
      <c r="M1017" t="s">
        <v>40</v>
      </c>
      <c r="N1017" s="1">
        <v>45468.008831018517</v>
      </c>
    </row>
    <row r="1018" spans="1:14" x14ac:dyDescent="0.3">
      <c r="A1018" t="s">
        <v>3093</v>
      </c>
      <c r="B1018" t="s">
        <v>72</v>
      </c>
      <c r="C1018" t="s">
        <v>3094</v>
      </c>
      <c r="D1018" t="s">
        <v>36</v>
      </c>
      <c r="E1018" t="s">
        <v>32</v>
      </c>
      <c r="F1018" t="s">
        <v>3095</v>
      </c>
      <c r="G1018" t="s">
        <v>70</v>
      </c>
      <c r="H1018">
        <v>181.16</v>
      </c>
      <c r="I1018">
        <v>3</v>
      </c>
      <c r="J1018">
        <v>0</v>
      </c>
      <c r="K1018">
        <v>543.48</v>
      </c>
      <c r="L1018">
        <v>543.48</v>
      </c>
      <c r="M1018" t="s">
        <v>60</v>
      </c>
      <c r="N1018" s="1">
        <v>45607.653379629628</v>
      </c>
    </row>
    <row r="1019" spans="1:14" x14ac:dyDescent="0.3">
      <c r="A1019" t="s">
        <v>3096</v>
      </c>
      <c r="B1019" t="s">
        <v>84</v>
      </c>
      <c r="C1019" t="s">
        <v>3097</v>
      </c>
      <c r="D1019" t="s">
        <v>120</v>
      </c>
      <c r="E1019" t="s">
        <v>87</v>
      </c>
      <c r="F1019" t="s">
        <v>3098</v>
      </c>
      <c r="G1019" t="s">
        <v>65</v>
      </c>
      <c r="H1019">
        <v>27.03</v>
      </c>
      <c r="I1019">
        <v>15</v>
      </c>
      <c r="J1019">
        <v>15</v>
      </c>
      <c r="K1019">
        <v>405.45</v>
      </c>
      <c r="L1019">
        <v>344.63</v>
      </c>
      <c r="M1019" t="s">
        <v>28</v>
      </c>
      <c r="N1019" s="1">
        <v>45482.462476851855</v>
      </c>
    </row>
    <row r="1020" spans="1:14" x14ac:dyDescent="0.3">
      <c r="A1020" t="s">
        <v>3099</v>
      </c>
      <c r="B1020" t="s">
        <v>30</v>
      </c>
      <c r="C1020" t="s">
        <v>3100</v>
      </c>
      <c r="D1020" t="s">
        <v>86</v>
      </c>
      <c r="E1020" t="s">
        <v>74</v>
      </c>
      <c r="F1020" t="s">
        <v>3101</v>
      </c>
      <c r="G1020" t="s">
        <v>27</v>
      </c>
      <c r="H1020">
        <v>131.99</v>
      </c>
      <c r="I1020">
        <v>10</v>
      </c>
      <c r="J1020">
        <v>0</v>
      </c>
      <c r="K1020">
        <v>1319.9</v>
      </c>
      <c r="L1020">
        <v>1319.9</v>
      </c>
      <c r="M1020" t="s">
        <v>21</v>
      </c>
      <c r="N1020" s="1">
        <v>45837.730821759258</v>
      </c>
    </row>
    <row r="1021" spans="1:14" x14ac:dyDescent="0.3">
      <c r="A1021" t="s">
        <v>3102</v>
      </c>
      <c r="B1021" t="s">
        <v>15</v>
      </c>
      <c r="C1021" t="s">
        <v>3103</v>
      </c>
      <c r="D1021" t="s">
        <v>43</v>
      </c>
      <c r="E1021" t="s">
        <v>251</v>
      </c>
      <c r="F1021" t="s">
        <v>3104</v>
      </c>
      <c r="G1021" t="s">
        <v>39</v>
      </c>
      <c r="H1021">
        <v>651.77</v>
      </c>
      <c r="I1021">
        <v>4</v>
      </c>
      <c r="J1021">
        <v>5</v>
      </c>
      <c r="K1021">
        <v>2607.08</v>
      </c>
      <c r="L1021">
        <v>2476.73</v>
      </c>
      <c r="M1021" t="s">
        <v>77</v>
      </c>
      <c r="N1021" s="1">
        <v>45722.543229166666</v>
      </c>
    </row>
    <row r="1022" spans="1:14" x14ac:dyDescent="0.3">
      <c r="A1022" t="s">
        <v>3105</v>
      </c>
      <c r="B1022" t="s">
        <v>172</v>
      </c>
      <c r="C1022" t="s">
        <v>3106</v>
      </c>
      <c r="D1022" t="s">
        <v>125</v>
      </c>
      <c r="E1022" t="s">
        <v>111</v>
      </c>
      <c r="F1022" t="s">
        <v>3107</v>
      </c>
      <c r="G1022" t="s">
        <v>107</v>
      </c>
      <c r="H1022">
        <v>1947.34</v>
      </c>
      <c r="I1022">
        <v>40</v>
      </c>
      <c r="J1022">
        <v>0</v>
      </c>
      <c r="K1022">
        <v>77893.600000000006</v>
      </c>
      <c r="L1022">
        <v>77893.600000000006</v>
      </c>
      <c r="M1022" t="s">
        <v>116</v>
      </c>
      <c r="N1022" s="1">
        <v>45837.181030092594</v>
      </c>
    </row>
    <row r="1023" spans="1:14" x14ac:dyDescent="0.3">
      <c r="A1023" t="s">
        <v>3108</v>
      </c>
      <c r="B1023" t="s">
        <v>118</v>
      </c>
      <c r="C1023" t="s">
        <v>3109</v>
      </c>
      <c r="D1023" t="s">
        <v>67</v>
      </c>
      <c r="E1023" t="s">
        <v>57</v>
      </c>
      <c r="F1023" t="s">
        <v>3110</v>
      </c>
      <c r="G1023" t="s">
        <v>20</v>
      </c>
      <c r="H1023">
        <v>383.23</v>
      </c>
      <c r="I1023">
        <v>4</v>
      </c>
      <c r="J1023">
        <v>2</v>
      </c>
      <c r="K1023">
        <v>1532.92</v>
      </c>
      <c r="L1023">
        <v>1502.26</v>
      </c>
      <c r="M1023" t="s">
        <v>28</v>
      </c>
      <c r="N1023" s="1">
        <v>45465.320115740738</v>
      </c>
    </row>
    <row r="1024" spans="1:14" x14ac:dyDescent="0.3">
      <c r="A1024" t="s">
        <v>3111</v>
      </c>
      <c r="B1024" t="s">
        <v>118</v>
      </c>
      <c r="C1024" t="s">
        <v>3112</v>
      </c>
      <c r="D1024" t="s">
        <v>120</v>
      </c>
      <c r="E1024" t="s">
        <v>87</v>
      </c>
      <c r="F1024" t="s">
        <v>3113</v>
      </c>
      <c r="G1024" t="s">
        <v>53</v>
      </c>
      <c r="H1024">
        <v>209.33</v>
      </c>
      <c r="I1024">
        <v>3</v>
      </c>
      <c r="J1024">
        <v>0</v>
      </c>
      <c r="K1024">
        <v>627.99</v>
      </c>
      <c r="L1024">
        <v>627.99</v>
      </c>
      <c r="M1024" t="s">
        <v>40</v>
      </c>
      <c r="N1024" s="1">
        <v>45640.180625000001</v>
      </c>
    </row>
    <row r="1025" spans="1:14" x14ac:dyDescent="0.3">
      <c r="A1025" t="s">
        <v>3114</v>
      </c>
      <c r="B1025" t="s">
        <v>84</v>
      </c>
      <c r="C1025" t="s">
        <v>3115</v>
      </c>
      <c r="D1025" t="s">
        <v>86</v>
      </c>
      <c r="E1025" t="s">
        <v>18</v>
      </c>
      <c r="F1025" t="s">
        <v>3116</v>
      </c>
      <c r="G1025" t="s">
        <v>161</v>
      </c>
      <c r="H1025">
        <v>136.63999999999999</v>
      </c>
      <c r="I1025">
        <v>3</v>
      </c>
      <c r="J1025">
        <v>0</v>
      </c>
      <c r="K1025">
        <v>409.92</v>
      </c>
      <c r="L1025">
        <v>409.92</v>
      </c>
      <c r="M1025" t="s">
        <v>47</v>
      </c>
      <c r="N1025" s="1">
        <v>45385.909861111111</v>
      </c>
    </row>
    <row r="1026" spans="1:14" x14ac:dyDescent="0.3">
      <c r="A1026" t="s">
        <v>3117</v>
      </c>
      <c r="B1026" t="s">
        <v>15</v>
      </c>
      <c r="C1026" t="s">
        <v>3118</v>
      </c>
      <c r="D1026" t="s">
        <v>43</v>
      </c>
      <c r="E1026" t="s">
        <v>57</v>
      </c>
      <c r="F1026" t="s">
        <v>3119</v>
      </c>
      <c r="G1026" t="s">
        <v>70</v>
      </c>
      <c r="H1026">
        <v>711.38</v>
      </c>
      <c r="I1026">
        <v>6</v>
      </c>
      <c r="J1026">
        <v>5</v>
      </c>
      <c r="K1026">
        <v>4268.28</v>
      </c>
      <c r="L1026">
        <v>4054.87</v>
      </c>
      <c r="M1026" t="s">
        <v>60</v>
      </c>
      <c r="N1026" s="1">
        <v>45392.969155092593</v>
      </c>
    </row>
    <row r="1027" spans="1:14" x14ac:dyDescent="0.3">
      <c r="A1027" t="s">
        <v>3120</v>
      </c>
      <c r="B1027" t="s">
        <v>84</v>
      </c>
      <c r="C1027" t="s">
        <v>3121</v>
      </c>
      <c r="D1027" t="s">
        <v>67</v>
      </c>
      <c r="E1027" t="s">
        <v>18</v>
      </c>
      <c r="F1027" t="s">
        <v>3122</v>
      </c>
      <c r="G1027" t="s">
        <v>465</v>
      </c>
      <c r="H1027">
        <v>692.27</v>
      </c>
      <c r="I1027">
        <v>10</v>
      </c>
      <c r="J1027">
        <v>0</v>
      </c>
      <c r="K1027">
        <v>6922.7</v>
      </c>
      <c r="L1027">
        <v>6922.7</v>
      </c>
      <c r="M1027" t="s">
        <v>21</v>
      </c>
      <c r="N1027" s="1">
        <v>45748.927025462966</v>
      </c>
    </row>
    <row r="1028" spans="1:14" x14ac:dyDescent="0.3">
      <c r="A1028" t="s">
        <v>3123</v>
      </c>
      <c r="B1028" t="s">
        <v>23</v>
      </c>
      <c r="C1028" t="s">
        <v>3124</v>
      </c>
      <c r="D1028" t="s">
        <v>110</v>
      </c>
      <c r="E1028" t="s">
        <v>18</v>
      </c>
      <c r="F1028" t="s">
        <v>3125</v>
      </c>
      <c r="G1028" t="s">
        <v>209</v>
      </c>
      <c r="H1028">
        <v>317.77</v>
      </c>
      <c r="I1028">
        <v>1</v>
      </c>
      <c r="J1028">
        <v>0</v>
      </c>
      <c r="K1028">
        <v>317.77</v>
      </c>
      <c r="L1028">
        <v>317.77</v>
      </c>
      <c r="M1028" t="s">
        <v>28</v>
      </c>
      <c r="N1028" s="1">
        <v>45462.585787037038</v>
      </c>
    </row>
    <row r="1029" spans="1:14" x14ac:dyDescent="0.3">
      <c r="A1029" t="s">
        <v>3126</v>
      </c>
      <c r="B1029" t="s">
        <v>23</v>
      </c>
      <c r="C1029" t="s">
        <v>3127</v>
      </c>
      <c r="D1029" t="s">
        <v>110</v>
      </c>
      <c r="E1029" t="s">
        <v>155</v>
      </c>
      <c r="F1029" t="s">
        <v>3128</v>
      </c>
      <c r="G1029" t="s">
        <v>209</v>
      </c>
      <c r="H1029">
        <v>16.88</v>
      </c>
      <c r="I1029">
        <v>3</v>
      </c>
      <c r="J1029">
        <v>5</v>
      </c>
      <c r="K1029">
        <v>50.64</v>
      </c>
      <c r="L1029">
        <v>48.11</v>
      </c>
      <c r="M1029" t="s">
        <v>60</v>
      </c>
      <c r="N1029" s="1">
        <v>45397.166805555556</v>
      </c>
    </row>
    <row r="1030" spans="1:14" x14ac:dyDescent="0.3">
      <c r="A1030" t="s">
        <v>3129</v>
      </c>
      <c r="B1030" t="s">
        <v>30</v>
      </c>
      <c r="C1030" t="s">
        <v>3130</v>
      </c>
      <c r="D1030" t="s">
        <v>25</v>
      </c>
      <c r="F1030" t="s">
        <v>3131</v>
      </c>
      <c r="G1030" t="s">
        <v>76</v>
      </c>
      <c r="H1030">
        <v>19.86</v>
      </c>
      <c r="I1030">
        <v>15</v>
      </c>
      <c r="J1030">
        <v>10</v>
      </c>
      <c r="K1030">
        <v>297.89999999999998</v>
      </c>
      <c r="L1030">
        <v>268.11</v>
      </c>
      <c r="M1030" t="s">
        <v>47</v>
      </c>
      <c r="N1030" s="1">
        <v>45406.311122685183</v>
      </c>
    </row>
    <row r="1031" spans="1:14" x14ac:dyDescent="0.3">
      <c r="A1031" t="s">
        <v>3132</v>
      </c>
      <c r="B1031" t="s">
        <v>23</v>
      </c>
      <c r="C1031" t="s">
        <v>3133</v>
      </c>
      <c r="D1031" t="s">
        <v>80</v>
      </c>
      <c r="E1031" t="s">
        <v>74</v>
      </c>
      <c r="F1031" t="s">
        <v>3134</v>
      </c>
      <c r="G1031" t="s">
        <v>248</v>
      </c>
      <c r="H1031">
        <v>3246.82</v>
      </c>
      <c r="I1031">
        <v>4</v>
      </c>
      <c r="J1031">
        <v>7</v>
      </c>
      <c r="K1031">
        <v>12987.28</v>
      </c>
      <c r="L1031">
        <v>12078.17</v>
      </c>
      <c r="M1031" t="s">
        <v>60</v>
      </c>
      <c r="N1031" s="1">
        <v>45617.807060185187</v>
      </c>
    </row>
    <row r="1032" spans="1:14" x14ac:dyDescent="0.3">
      <c r="A1032" t="s">
        <v>3135</v>
      </c>
      <c r="B1032" t="s">
        <v>172</v>
      </c>
      <c r="C1032" t="s">
        <v>3136</v>
      </c>
      <c r="D1032" t="s">
        <v>43</v>
      </c>
      <c r="E1032" t="s">
        <v>177</v>
      </c>
      <c r="F1032" t="s">
        <v>3137</v>
      </c>
      <c r="G1032" t="s">
        <v>65</v>
      </c>
      <c r="H1032">
        <v>1245.6600000000001</v>
      </c>
      <c r="I1032">
        <v>15</v>
      </c>
      <c r="J1032">
        <v>15</v>
      </c>
      <c r="K1032">
        <v>18684.900000000001</v>
      </c>
      <c r="L1032">
        <v>15882.17</v>
      </c>
      <c r="M1032" t="s">
        <v>40</v>
      </c>
      <c r="N1032" s="1">
        <v>45570.882974537039</v>
      </c>
    </row>
    <row r="1033" spans="1:14" x14ac:dyDescent="0.3">
      <c r="A1033" t="s">
        <v>3138</v>
      </c>
      <c r="B1033" t="s">
        <v>95</v>
      </c>
      <c r="C1033" t="s">
        <v>3139</v>
      </c>
      <c r="D1033" t="s">
        <v>36</v>
      </c>
      <c r="E1033" t="s">
        <v>44</v>
      </c>
      <c r="F1033" t="s">
        <v>3140</v>
      </c>
      <c r="G1033" t="s">
        <v>209</v>
      </c>
      <c r="H1033">
        <v>942.54</v>
      </c>
      <c r="I1033">
        <v>1</v>
      </c>
      <c r="J1033">
        <v>0</v>
      </c>
      <c r="K1033">
        <v>942.54</v>
      </c>
      <c r="L1033">
        <v>942.54</v>
      </c>
      <c r="M1033" t="s">
        <v>47</v>
      </c>
      <c r="N1033" s="1">
        <v>45485.689814814818</v>
      </c>
    </row>
    <row r="1034" spans="1:14" x14ac:dyDescent="0.3">
      <c r="A1034" t="s">
        <v>3141</v>
      </c>
      <c r="C1034" t="s">
        <v>3142</v>
      </c>
      <c r="D1034" t="s">
        <v>86</v>
      </c>
      <c r="E1034" t="s">
        <v>251</v>
      </c>
      <c r="F1034" t="s">
        <v>3143</v>
      </c>
      <c r="G1034" t="s">
        <v>76</v>
      </c>
      <c r="H1034">
        <v>220.38</v>
      </c>
      <c r="I1034">
        <v>3</v>
      </c>
      <c r="J1034">
        <v>0</v>
      </c>
      <c r="K1034">
        <v>661.14</v>
      </c>
      <c r="L1034">
        <v>661.14</v>
      </c>
      <c r="M1034" t="s">
        <v>21</v>
      </c>
      <c r="N1034" s="1">
        <v>45629.930833333332</v>
      </c>
    </row>
    <row r="1035" spans="1:14" x14ac:dyDescent="0.3">
      <c r="A1035" t="s">
        <v>3144</v>
      </c>
      <c r="B1035" t="s">
        <v>95</v>
      </c>
      <c r="C1035" t="s">
        <v>3145</v>
      </c>
      <c r="D1035" t="s">
        <v>17</v>
      </c>
      <c r="E1035" t="s">
        <v>87</v>
      </c>
      <c r="F1035" t="s">
        <v>3146</v>
      </c>
      <c r="G1035" t="s">
        <v>130</v>
      </c>
      <c r="H1035">
        <v>510.68</v>
      </c>
      <c r="I1035">
        <v>3</v>
      </c>
      <c r="J1035">
        <v>3</v>
      </c>
      <c r="K1035">
        <v>1532.04</v>
      </c>
      <c r="L1035">
        <v>1486.08</v>
      </c>
      <c r="M1035" t="s">
        <v>40</v>
      </c>
      <c r="N1035" s="1">
        <v>45568.491006944445</v>
      </c>
    </row>
    <row r="1036" spans="1:14" x14ac:dyDescent="0.3">
      <c r="A1036" t="s">
        <v>3147</v>
      </c>
      <c r="B1036" t="s">
        <v>172</v>
      </c>
      <c r="C1036" t="s">
        <v>3148</v>
      </c>
      <c r="D1036" t="s">
        <v>110</v>
      </c>
      <c r="E1036" t="s">
        <v>133</v>
      </c>
      <c r="F1036" t="s">
        <v>3149</v>
      </c>
      <c r="G1036" t="s">
        <v>161</v>
      </c>
      <c r="H1036">
        <v>216.16</v>
      </c>
      <c r="I1036">
        <v>15</v>
      </c>
      <c r="J1036">
        <v>10</v>
      </c>
      <c r="K1036">
        <v>3242.4</v>
      </c>
      <c r="L1036">
        <v>2918.16</v>
      </c>
      <c r="M1036" t="s">
        <v>28</v>
      </c>
      <c r="N1036" s="1">
        <v>45533.891631944447</v>
      </c>
    </row>
    <row r="1037" spans="1:14" x14ac:dyDescent="0.3">
      <c r="A1037" t="s">
        <v>3150</v>
      </c>
      <c r="B1037" t="s">
        <v>95</v>
      </c>
      <c r="C1037" t="s">
        <v>3151</v>
      </c>
      <c r="D1037" t="s">
        <v>255</v>
      </c>
      <c r="E1037" t="s">
        <v>246</v>
      </c>
      <c r="F1037" t="s">
        <v>3152</v>
      </c>
      <c r="G1037" t="s">
        <v>53</v>
      </c>
      <c r="H1037">
        <v>977.15</v>
      </c>
      <c r="I1037">
        <v>4</v>
      </c>
      <c r="J1037">
        <v>0</v>
      </c>
      <c r="K1037">
        <v>3908.6</v>
      </c>
      <c r="L1037">
        <v>3908.6</v>
      </c>
      <c r="M1037" t="s">
        <v>116</v>
      </c>
      <c r="N1037" s="1">
        <v>45480.418680555558</v>
      </c>
    </row>
    <row r="1038" spans="1:14" x14ac:dyDescent="0.3">
      <c r="A1038" t="s">
        <v>3153</v>
      </c>
      <c r="B1038" t="s">
        <v>95</v>
      </c>
      <c r="C1038" t="s">
        <v>3154</v>
      </c>
      <c r="D1038" t="s">
        <v>80</v>
      </c>
      <c r="E1038" t="s">
        <v>37</v>
      </c>
      <c r="F1038" t="s">
        <v>3155</v>
      </c>
      <c r="G1038" t="s">
        <v>102</v>
      </c>
      <c r="H1038">
        <v>155.38999999999999</v>
      </c>
      <c r="I1038">
        <v>40</v>
      </c>
      <c r="J1038">
        <v>3</v>
      </c>
      <c r="K1038">
        <v>6215.6</v>
      </c>
      <c r="L1038">
        <v>6029.13</v>
      </c>
      <c r="M1038" t="s">
        <v>60</v>
      </c>
      <c r="N1038" s="1">
        <v>45870.041574074072</v>
      </c>
    </row>
    <row r="1039" spans="1:14" x14ac:dyDescent="0.3">
      <c r="A1039" t="s">
        <v>3156</v>
      </c>
      <c r="B1039" t="s">
        <v>23</v>
      </c>
      <c r="C1039" t="s">
        <v>3157</v>
      </c>
      <c r="D1039" t="s">
        <v>120</v>
      </c>
      <c r="E1039" t="s">
        <v>68</v>
      </c>
      <c r="F1039" t="s">
        <v>3158</v>
      </c>
      <c r="G1039" t="s">
        <v>93</v>
      </c>
      <c r="H1039">
        <v>472.52</v>
      </c>
      <c r="I1039">
        <v>30</v>
      </c>
      <c r="J1039">
        <v>10</v>
      </c>
      <c r="K1039">
        <v>14175.6</v>
      </c>
      <c r="L1039">
        <v>12758.04</v>
      </c>
      <c r="M1039" t="s">
        <v>40</v>
      </c>
      <c r="N1039" s="1">
        <v>45701.523136574076</v>
      </c>
    </row>
    <row r="1040" spans="1:14" x14ac:dyDescent="0.3">
      <c r="A1040" t="s">
        <v>3159</v>
      </c>
      <c r="B1040" t="s">
        <v>84</v>
      </c>
      <c r="C1040" t="s">
        <v>3160</v>
      </c>
      <c r="D1040" t="s">
        <v>80</v>
      </c>
      <c r="E1040" t="s">
        <v>91</v>
      </c>
      <c r="F1040" t="s">
        <v>3161</v>
      </c>
      <c r="G1040" t="s">
        <v>209</v>
      </c>
      <c r="H1040">
        <v>3268.42</v>
      </c>
      <c r="I1040">
        <v>2</v>
      </c>
      <c r="J1040">
        <v>0</v>
      </c>
      <c r="K1040">
        <v>6536.84</v>
      </c>
      <c r="L1040">
        <v>6536.84</v>
      </c>
      <c r="M1040" t="s">
        <v>60</v>
      </c>
      <c r="N1040" s="1">
        <v>45621.016168981485</v>
      </c>
    </row>
    <row r="1041" spans="1:14" x14ac:dyDescent="0.3">
      <c r="A1041" t="s">
        <v>3162</v>
      </c>
      <c r="B1041" t="s">
        <v>23</v>
      </c>
      <c r="C1041" t="s">
        <v>3163</v>
      </c>
      <c r="D1041" t="s">
        <v>86</v>
      </c>
      <c r="E1041" t="s">
        <v>224</v>
      </c>
      <c r="F1041" t="s">
        <v>3164</v>
      </c>
      <c r="G1041" t="s">
        <v>20</v>
      </c>
      <c r="H1041">
        <v>190.99</v>
      </c>
      <c r="I1041">
        <v>4</v>
      </c>
      <c r="J1041">
        <v>0</v>
      </c>
      <c r="K1041">
        <v>763.96</v>
      </c>
      <c r="L1041">
        <v>763.96</v>
      </c>
      <c r="M1041" t="s">
        <v>47</v>
      </c>
      <c r="N1041" s="1">
        <v>45573.775046296294</v>
      </c>
    </row>
    <row r="1042" spans="1:14" x14ac:dyDescent="0.3">
      <c r="A1042" t="s">
        <v>3165</v>
      </c>
      <c r="B1042" t="s">
        <v>72</v>
      </c>
      <c r="C1042" t="s">
        <v>3166</v>
      </c>
      <c r="D1042" t="s">
        <v>125</v>
      </c>
      <c r="E1042" t="s">
        <v>177</v>
      </c>
      <c r="F1042" t="s">
        <v>3167</v>
      </c>
      <c r="G1042" t="s">
        <v>76</v>
      </c>
      <c r="H1042">
        <v>1224.79</v>
      </c>
      <c r="I1042">
        <v>25</v>
      </c>
      <c r="J1042">
        <v>10</v>
      </c>
      <c r="K1042">
        <v>30619.75</v>
      </c>
      <c r="L1042">
        <v>27557.78</v>
      </c>
      <c r="M1042" t="s">
        <v>116</v>
      </c>
      <c r="N1042" s="1">
        <v>45766.90084490741</v>
      </c>
    </row>
    <row r="1043" spans="1:14" x14ac:dyDescent="0.3">
      <c r="A1043" t="s">
        <v>3168</v>
      </c>
      <c r="B1043" t="s">
        <v>84</v>
      </c>
      <c r="C1043" t="s">
        <v>3169</v>
      </c>
      <c r="D1043" t="s">
        <v>36</v>
      </c>
      <c r="E1043" t="s">
        <v>100</v>
      </c>
      <c r="F1043" t="s">
        <v>3170</v>
      </c>
      <c r="G1043" t="s">
        <v>27</v>
      </c>
      <c r="H1043">
        <v>20.47</v>
      </c>
      <c r="I1043">
        <v>6</v>
      </c>
      <c r="J1043">
        <v>13</v>
      </c>
      <c r="K1043">
        <v>122.82</v>
      </c>
      <c r="L1043">
        <v>106.85</v>
      </c>
      <c r="M1043" t="s">
        <v>21</v>
      </c>
      <c r="N1043" s="1">
        <v>45503.224675925929</v>
      </c>
    </row>
    <row r="1044" spans="1:14" x14ac:dyDescent="0.3">
      <c r="A1044" t="s">
        <v>3171</v>
      </c>
      <c r="B1044" t="s">
        <v>172</v>
      </c>
      <c r="C1044" t="s">
        <v>3172</v>
      </c>
      <c r="D1044" t="s">
        <v>67</v>
      </c>
      <c r="E1044" t="s">
        <v>44</v>
      </c>
      <c r="F1044" t="s">
        <v>3173</v>
      </c>
      <c r="G1044" t="s">
        <v>70</v>
      </c>
      <c r="H1044">
        <v>1147.8900000000001</v>
      </c>
      <c r="I1044">
        <v>2</v>
      </c>
      <c r="J1044">
        <v>0</v>
      </c>
      <c r="K1044">
        <v>2295.7800000000002</v>
      </c>
      <c r="L1044">
        <v>2295.7800000000002</v>
      </c>
      <c r="M1044" t="s">
        <v>28</v>
      </c>
      <c r="N1044" s="1">
        <v>45647.152696759258</v>
      </c>
    </row>
    <row r="1045" spans="1:14" x14ac:dyDescent="0.3">
      <c r="A1045" t="s">
        <v>3174</v>
      </c>
      <c r="B1045" t="s">
        <v>55</v>
      </c>
      <c r="D1045" t="s">
        <v>159</v>
      </c>
      <c r="E1045" t="s">
        <v>224</v>
      </c>
      <c r="F1045" t="s">
        <v>3175</v>
      </c>
      <c r="G1045" t="s">
        <v>107</v>
      </c>
      <c r="H1045">
        <v>62.7</v>
      </c>
      <c r="I1045">
        <v>8</v>
      </c>
      <c r="J1045">
        <v>5</v>
      </c>
      <c r="K1045">
        <v>501.6</v>
      </c>
      <c r="L1045">
        <v>476.52</v>
      </c>
      <c r="M1045" t="s">
        <v>47</v>
      </c>
      <c r="N1045" s="1">
        <v>45524.451296296298</v>
      </c>
    </row>
    <row r="1046" spans="1:14" x14ac:dyDescent="0.3">
      <c r="A1046" t="s">
        <v>3176</v>
      </c>
      <c r="B1046" t="s">
        <v>30</v>
      </c>
      <c r="C1046" t="s">
        <v>3177</v>
      </c>
      <c r="D1046" t="s">
        <v>43</v>
      </c>
      <c r="E1046" t="s">
        <v>68</v>
      </c>
      <c r="F1046" t="s">
        <v>3178</v>
      </c>
      <c r="G1046" t="s">
        <v>102</v>
      </c>
      <c r="H1046">
        <v>989.09</v>
      </c>
      <c r="I1046">
        <v>4</v>
      </c>
      <c r="J1046">
        <v>5</v>
      </c>
      <c r="K1046">
        <v>3956.36</v>
      </c>
      <c r="L1046">
        <v>3758.54</v>
      </c>
      <c r="M1046" t="s">
        <v>60</v>
      </c>
      <c r="N1046" s="1">
        <v>45563.561550925922</v>
      </c>
    </row>
    <row r="1047" spans="1:14" x14ac:dyDescent="0.3">
      <c r="A1047" t="s">
        <v>3179</v>
      </c>
      <c r="B1047" t="s">
        <v>55</v>
      </c>
      <c r="C1047" t="s">
        <v>3180</v>
      </c>
      <c r="D1047" t="s">
        <v>25</v>
      </c>
      <c r="E1047" t="s">
        <v>105</v>
      </c>
      <c r="F1047" t="s">
        <v>3181</v>
      </c>
      <c r="G1047" t="s">
        <v>179</v>
      </c>
      <c r="H1047">
        <v>23.47</v>
      </c>
      <c r="I1047">
        <v>30</v>
      </c>
      <c r="J1047">
        <v>0</v>
      </c>
      <c r="K1047">
        <v>704.1</v>
      </c>
      <c r="L1047">
        <v>704.1</v>
      </c>
      <c r="M1047" t="s">
        <v>40</v>
      </c>
      <c r="N1047" s="1">
        <v>45813.993402777778</v>
      </c>
    </row>
    <row r="1048" spans="1:14" x14ac:dyDescent="0.3">
      <c r="A1048" t="s">
        <v>3182</v>
      </c>
      <c r="B1048" t="s">
        <v>172</v>
      </c>
      <c r="C1048" t="s">
        <v>3183</v>
      </c>
      <c r="D1048" t="s">
        <v>63</v>
      </c>
      <c r="E1048" t="s">
        <v>74</v>
      </c>
      <c r="F1048" t="s">
        <v>3184</v>
      </c>
      <c r="G1048" t="s">
        <v>46</v>
      </c>
      <c r="H1048">
        <v>2.2999999999999998</v>
      </c>
      <c r="I1048">
        <v>196</v>
      </c>
      <c r="J1048">
        <v>22</v>
      </c>
      <c r="K1048">
        <v>450.8</v>
      </c>
      <c r="L1048">
        <v>351.62</v>
      </c>
      <c r="N1048" s="1">
        <v>45812.972407407404</v>
      </c>
    </row>
    <row r="1049" spans="1:14" x14ac:dyDescent="0.3">
      <c r="A1049" t="s">
        <v>3185</v>
      </c>
      <c r="B1049" t="s">
        <v>172</v>
      </c>
      <c r="C1049" t="s">
        <v>3186</v>
      </c>
      <c r="D1049" t="s">
        <v>36</v>
      </c>
      <c r="E1049" t="s">
        <v>68</v>
      </c>
      <c r="F1049" t="s">
        <v>3187</v>
      </c>
      <c r="G1049" t="s">
        <v>59</v>
      </c>
      <c r="H1049">
        <v>1145.81</v>
      </c>
      <c r="I1049">
        <v>5</v>
      </c>
      <c r="J1049">
        <v>0</v>
      </c>
      <c r="K1049">
        <v>5729.05</v>
      </c>
      <c r="L1049">
        <v>5729.05</v>
      </c>
      <c r="M1049" t="s">
        <v>77</v>
      </c>
      <c r="N1049" s="1">
        <v>45817.948750000003</v>
      </c>
    </row>
    <row r="1050" spans="1:14" x14ac:dyDescent="0.3">
      <c r="A1050" t="s">
        <v>3188</v>
      </c>
      <c r="B1050" t="s">
        <v>172</v>
      </c>
      <c r="C1050" t="s">
        <v>3189</v>
      </c>
      <c r="D1050" t="s">
        <v>43</v>
      </c>
      <c r="E1050" t="s">
        <v>44</v>
      </c>
      <c r="F1050" t="s">
        <v>3190</v>
      </c>
      <c r="G1050" t="s">
        <v>65</v>
      </c>
      <c r="H1050">
        <v>1191.25</v>
      </c>
      <c r="I1050">
        <v>6</v>
      </c>
      <c r="J1050">
        <v>10</v>
      </c>
      <c r="K1050">
        <v>7147.5</v>
      </c>
      <c r="L1050">
        <v>6432.75</v>
      </c>
      <c r="M1050" t="s">
        <v>47</v>
      </c>
      <c r="N1050" s="1">
        <v>45783.163194444445</v>
      </c>
    </row>
    <row r="1051" spans="1:14" x14ac:dyDescent="0.3">
      <c r="A1051" t="s">
        <v>3191</v>
      </c>
      <c r="B1051" t="s">
        <v>23</v>
      </c>
      <c r="C1051" t="s">
        <v>3192</v>
      </c>
      <c r="D1051" t="s">
        <v>36</v>
      </c>
      <c r="E1051" t="s">
        <v>44</v>
      </c>
      <c r="F1051" t="s">
        <v>3193</v>
      </c>
      <c r="G1051" t="s">
        <v>27</v>
      </c>
      <c r="H1051">
        <v>725.55</v>
      </c>
      <c r="I1051">
        <v>2</v>
      </c>
      <c r="J1051">
        <v>0</v>
      </c>
      <c r="K1051">
        <v>1451.1</v>
      </c>
      <c r="L1051">
        <v>1451.1</v>
      </c>
      <c r="M1051" t="s">
        <v>116</v>
      </c>
      <c r="N1051" s="1">
        <v>45491.980983796297</v>
      </c>
    </row>
    <row r="1052" spans="1:14" x14ac:dyDescent="0.3">
      <c r="A1052" t="s">
        <v>3194</v>
      </c>
      <c r="B1052" t="s">
        <v>55</v>
      </c>
      <c r="C1052" t="s">
        <v>3195</v>
      </c>
      <c r="D1052" t="s">
        <v>255</v>
      </c>
      <c r="E1052" t="s">
        <v>87</v>
      </c>
      <c r="F1052" t="s">
        <v>3196</v>
      </c>
      <c r="G1052" t="s">
        <v>184</v>
      </c>
      <c r="H1052">
        <v>317.70999999999998</v>
      </c>
      <c r="I1052">
        <v>8</v>
      </c>
      <c r="J1052">
        <v>0</v>
      </c>
      <c r="K1052">
        <v>2541.6799999999998</v>
      </c>
      <c r="L1052">
        <v>2541.6799999999998</v>
      </c>
      <c r="M1052" t="s">
        <v>47</v>
      </c>
      <c r="N1052" s="1">
        <v>45762.039780092593</v>
      </c>
    </row>
    <row r="1053" spans="1:14" x14ac:dyDescent="0.3">
      <c r="A1053" t="s">
        <v>3197</v>
      </c>
      <c r="B1053" t="s">
        <v>15</v>
      </c>
      <c r="C1053" t="s">
        <v>3198</v>
      </c>
      <c r="D1053" t="s">
        <v>63</v>
      </c>
      <c r="E1053" t="s">
        <v>224</v>
      </c>
      <c r="F1053" t="s">
        <v>3199</v>
      </c>
      <c r="G1053" t="s">
        <v>65</v>
      </c>
      <c r="H1053">
        <v>4.5999999999999996</v>
      </c>
      <c r="I1053">
        <v>375</v>
      </c>
      <c r="J1053">
        <v>3</v>
      </c>
      <c r="K1053">
        <v>1725</v>
      </c>
      <c r="L1053">
        <v>1673.25</v>
      </c>
      <c r="N1053" s="1">
        <v>45682.414594907408</v>
      </c>
    </row>
    <row r="1054" spans="1:14" x14ac:dyDescent="0.3">
      <c r="A1054" t="s">
        <v>3200</v>
      </c>
      <c r="B1054" t="s">
        <v>55</v>
      </c>
      <c r="C1054" t="s">
        <v>3201</v>
      </c>
      <c r="D1054" t="s">
        <v>25</v>
      </c>
      <c r="E1054" t="s">
        <v>37</v>
      </c>
      <c r="F1054" t="s">
        <v>3202</v>
      </c>
      <c r="G1054" t="s">
        <v>59</v>
      </c>
      <c r="H1054">
        <v>72.569999999999993</v>
      </c>
      <c r="I1054">
        <v>50</v>
      </c>
      <c r="J1054">
        <v>20</v>
      </c>
      <c r="K1054">
        <v>3628.5</v>
      </c>
      <c r="L1054">
        <v>2902.8</v>
      </c>
      <c r="M1054" t="s">
        <v>40</v>
      </c>
      <c r="N1054" s="1">
        <v>45527.707719907405</v>
      </c>
    </row>
    <row r="1055" spans="1:14" x14ac:dyDescent="0.3">
      <c r="A1055" t="s">
        <v>3203</v>
      </c>
      <c r="B1055" t="s">
        <v>118</v>
      </c>
      <c r="C1055" t="s">
        <v>3204</v>
      </c>
      <c r="D1055" t="s">
        <v>51</v>
      </c>
      <c r="E1055" t="s">
        <v>57</v>
      </c>
      <c r="F1055" t="s">
        <v>3205</v>
      </c>
      <c r="G1055" t="s">
        <v>102</v>
      </c>
      <c r="H1055">
        <v>757.63</v>
      </c>
      <c r="I1055">
        <v>3</v>
      </c>
      <c r="J1055">
        <v>0</v>
      </c>
      <c r="K1055">
        <v>2272.89</v>
      </c>
      <c r="L1055">
        <v>2272.89</v>
      </c>
      <c r="M1055" t="s">
        <v>21</v>
      </c>
      <c r="N1055" s="1">
        <v>45603.09443287037</v>
      </c>
    </row>
    <row r="1056" spans="1:14" x14ac:dyDescent="0.3">
      <c r="A1056" t="s">
        <v>3206</v>
      </c>
      <c r="B1056" t="s">
        <v>49</v>
      </c>
      <c r="C1056" t="s">
        <v>3207</v>
      </c>
      <c r="D1056" t="s">
        <v>255</v>
      </c>
      <c r="E1056" t="s">
        <v>105</v>
      </c>
      <c r="F1056" t="s">
        <v>3208</v>
      </c>
      <c r="G1056" t="s">
        <v>46</v>
      </c>
      <c r="H1056">
        <v>528.42999999999995</v>
      </c>
      <c r="I1056">
        <v>75</v>
      </c>
      <c r="J1056">
        <v>0</v>
      </c>
      <c r="K1056">
        <v>39632.25</v>
      </c>
      <c r="L1056">
        <v>39632.25</v>
      </c>
      <c r="M1056" t="s">
        <v>28</v>
      </c>
      <c r="N1056" s="1">
        <v>45745.981990740744</v>
      </c>
    </row>
    <row r="1057" spans="1:14" x14ac:dyDescent="0.3">
      <c r="A1057" t="s">
        <v>3209</v>
      </c>
      <c r="B1057" t="s">
        <v>172</v>
      </c>
      <c r="C1057" t="s">
        <v>3210</v>
      </c>
      <c r="D1057" t="s">
        <v>120</v>
      </c>
      <c r="E1057" t="s">
        <v>32</v>
      </c>
      <c r="F1057" t="s">
        <v>3211</v>
      </c>
      <c r="G1057" t="s">
        <v>161</v>
      </c>
      <c r="H1057">
        <v>508.97</v>
      </c>
      <c r="I1057">
        <v>6</v>
      </c>
      <c r="J1057">
        <v>10</v>
      </c>
      <c r="K1057">
        <v>3053.82</v>
      </c>
      <c r="L1057">
        <v>2748.44</v>
      </c>
      <c r="M1057" t="s">
        <v>77</v>
      </c>
      <c r="N1057" s="1">
        <v>45718.543645833335</v>
      </c>
    </row>
    <row r="1058" spans="1:14" x14ac:dyDescent="0.3">
      <c r="A1058" t="s">
        <v>3212</v>
      </c>
      <c r="B1058" t="s">
        <v>49</v>
      </c>
      <c r="C1058" t="s">
        <v>3213</v>
      </c>
      <c r="D1058" t="s">
        <v>80</v>
      </c>
      <c r="E1058" t="s">
        <v>224</v>
      </c>
      <c r="F1058" t="s">
        <v>3214</v>
      </c>
      <c r="G1058" t="s">
        <v>248</v>
      </c>
      <c r="H1058">
        <v>980.48</v>
      </c>
      <c r="I1058">
        <v>15</v>
      </c>
      <c r="J1058">
        <v>17</v>
      </c>
      <c r="K1058">
        <v>14707.2</v>
      </c>
      <c r="L1058">
        <v>12206.98</v>
      </c>
      <c r="M1058" t="s">
        <v>40</v>
      </c>
      <c r="N1058" s="1">
        <v>45737.680625000001</v>
      </c>
    </row>
    <row r="1059" spans="1:14" x14ac:dyDescent="0.3">
      <c r="A1059" t="s">
        <v>3215</v>
      </c>
      <c r="B1059" t="s">
        <v>172</v>
      </c>
      <c r="C1059" t="s">
        <v>3216</v>
      </c>
      <c r="D1059" t="s">
        <v>120</v>
      </c>
      <c r="E1059" t="s">
        <v>91</v>
      </c>
      <c r="F1059" t="s">
        <v>3217</v>
      </c>
      <c r="G1059" t="s">
        <v>59</v>
      </c>
      <c r="H1059">
        <v>652.58000000000004</v>
      </c>
      <c r="I1059">
        <v>5</v>
      </c>
      <c r="J1059">
        <v>7</v>
      </c>
      <c r="K1059">
        <v>3262.9</v>
      </c>
      <c r="L1059">
        <v>3034.5</v>
      </c>
      <c r="M1059" t="s">
        <v>21</v>
      </c>
      <c r="N1059" s="1">
        <v>45661.614988425928</v>
      </c>
    </row>
    <row r="1060" spans="1:14" x14ac:dyDescent="0.3">
      <c r="A1060" t="s">
        <v>3218</v>
      </c>
      <c r="B1060" t="s">
        <v>72</v>
      </c>
      <c r="C1060" t="s">
        <v>3219</v>
      </c>
      <c r="D1060" t="s">
        <v>67</v>
      </c>
      <c r="E1060" t="s">
        <v>37</v>
      </c>
      <c r="F1060" t="s">
        <v>3220</v>
      </c>
      <c r="G1060" t="s">
        <v>82</v>
      </c>
      <c r="H1060">
        <v>799.75</v>
      </c>
      <c r="I1060">
        <v>8</v>
      </c>
      <c r="J1060">
        <v>5</v>
      </c>
      <c r="K1060">
        <v>6398</v>
      </c>
      <c r="L1060">
        <v>6078.1</v>
      </c>
      <c r="M1060" t="s">
        <v>116</v>
      </c>
      <c r="N1060" s="1">
        <v>45728.785879629628</v>
      </c>
    </row>
    <row r="1061" spans="1:14" x14ac:dyDescent="0.3">
      <c r="A1061" t="s">
        <v>3221</v>
      </c>
      <c r="B1061" t="s">
        <v>181</v>
      </c>
      <c r="C1061" t="s">
        <v>3222</v>
      </c>
      <c r="D1061" t="s">
        <v>86</v>
      </c>
      <c r="E1061" t="s">
        <v>18</v>
      </c>
      <c r="F1061" t="s">
        <v>3223</v>
      </c>
      <c r="G1061" t="s">
        <v>27</v>
      </c>
      <c r="H1061">
        <v>596.15</v>
      </c>
      <c r="I1061">
        <v>10</v>
      </c>
      <c r="J1061">
        <v>10</v>
      </c>
      <c r="K1061">
        <v>5961.5</v>
      </c>
      <c r="L1061">
        <v>5365.35</v>
      </c>
      <c r="M1061" t="s">
        <v>21</v>
      </c>
      <c r="N1061" s="1">
        <v>45453.562615740739</v>
      </c>
    </row>
    <row r="1062" spans="1:14" x14ac:dyDescent="0.3">
      <c r="A1062" t="s">
        <v>3224</v>
      </c>
      <c r="B1062" t="s">
        <v>95</v>
      </c>
      <c r="C1062" t="s">
        <v>3225</v>
      </c>
      <c r="D1062" t="s">
        <v>80</v>
      </c>
      <c r="E1062" t="s">
        <v>74</v>
      </c>
      <c r="F1062" t="s">
        <v>3226</v>
      </c>
      <c r="G1062" t="s">
        <v>107</v>
      </c>
      <c r="H1062">
        <v>1264.67</v>
      </c>
      <c r="I1062">
        <v>30</v>
      </c>
      <c r="J1062">
        <v>0</v>
      </c>
      <c r="K1062">
        <v>37940.1</v>
      </c>
      <c r="L1062">
        <v>37940.1</v>
      </c>
      <c r="M1062" t="s">
        <v>21</v>
      </c>
      <c r="N1062" s="1">
        <v>45625.805173611108</v>
      </c>
    </row>
    <row r="1063" spans="1:14" x14ac:dyDescent="0.3">
      <c r="A1063" t="s">
        <v>3227</v>
      </c>
      <c r="B1063" t="s">
        <v>118</v>
      </c>
      <c r="C1063" t="s">
        <v>3228</v>
      </c>
      <c r="D1063" t="s">
        <v>17</v>
      </c>
      <c r="E1063" t="s">
        <v>177</v>
      </c>
      <c r="F1063" t="s">
        <v>3229</v>
      </c>
      <c r="G1063" t="s">
        <v>76</v>
      </c>
      <c r="H1063">
        <v>333.61</v>
      </c>
      <c r="I1063">
        <v>4</v>
      </c>
      <c r="J1063">
        <v>0</v>
      </c>
      <c r="K1063">
        <v>1334.44</v>
      </c>
      <c r="L1063">
        <v>1334.44</v>
      </c>
      <c r="N1063" s="1">
        <v>45350.520787037036</v>
      </c>
    </row>
    <row r="1064" spans="1:14" x14ac:dyDescent="0.3">
      <c r="A1064" t="s">
        <v>3230</v>
      </c>
      <c r="B1064" t="s">
        <v>23</v>
      </c>
      <c r="C1064" t="s">
        <v>3231</v>
      </c>
      <c r="D1064" t="s">
        <v>80</v>
      </c>
      <c r="E1064" t="s">
        <v>251</v>
      </c>
      <c r="F1064" t="s">
        <v>3232</v>
      </c>
      <c r="G1064" t="s">
        <v>107</v>
      </c>
      <c r="H1064">
        <v>937.33</v>
      </c>
      <c r="I1064">
        <v>2</v>
      </c>
      <c r="J1064">
        <v>3</v>
      </c>
      <c r="K1064">
        <v>1874.66</v>
      </c>
      <c r="L1064">
        <v>1818.42</v>
      </c>
      <c r="M1064" t="s">
        <v>116</v>
      </c>
      <c r="N1064" s="1">
        <v>45464.016180555554</v>
      </c>
    </row>
    <row r="1065" spans="1:14" x14ac:dyDescent="0.3">
      <c r="A1065" t="s">
        <v>3233</v>
      </c>
      <c r="B1065" t="s">
        <v>49</v>
      </c>
      <c r="C1065" t="s">
        <v>3234</v>
      </c>
      <c r="D1065" t="s">
        <v>255</v>
      </c>
      <c r="E1065" t="s">
        <v>32</v>
      </c>
      <c r="F1065" t="s">
        <v>3235</v>
      </c>
      <c r="G1065" t="s">
        <v>27</v>
      </c>
      <c r="H1065">
        <v>2470.25</v>
      </c>
      <c r="I1065">
        <v>60</v>
      </c>
      <c r="J1065">
        <v>25</v>
      </c>
      <c r="K1065">
        <v>148215</v>
      </c>
      <c r="L1065">
        <v>111161.25</v>
      </c>
      <c r="M1065" t="s">
        <v>28</v>
      </c>
      <c r="N1065" s="1">
        <v>45815.756724537037</v>
      </c>
    </row>
    <row r="1066" spans="1:14" x14ac:dyDescent="0.3">
      <c r="A1066" t="s">
        <v>3236</v>
      </c>
      <c r="B1066" t="s">
        <v>30</v>
      </c>
      <c r="C1066" t="s">
        <v>3237</v>
      </c>
      <c r="D1066" t="s">
        <v>159</v>
      </c>
      <c r="E1066" t="s">
        <v>133</v>
      </c>
      <c r="F1066" t="s">
        <v>3238</v>
      </c>
      <c r="H1066">
        <v>187.22</v>
      </c>
      <c r="I1066">
        <v>4</v>
      </c>
      <c r="J1066">
        <v>5</v>
      </c>
      <c r="K1066">
        <v>748.88</v>
      </c>
      <c r="L1066">
        <v>711.44</v>
      </c>
      <c r="M1066" t="s">
        <v>40</v>
      </c>
      <c r="N1066" s="1">
        <v>45627.980717592596</v>
      </c>
    </row>
    <row r="1067" spans="1:14" x14ac:dyDescent="0.3">
      <c r="A1067" t="s">
        <v>3239</v>
      </c>
      <c r="B1067" t="s">
        <v>172</v>
      </c>
      <c r="C1067" t="s">
        <v>3240</v>
      </c>
      <c r="D1067" t="s">
        <v>255</v>
      </c>
      <c r="E1067" t="s">
        <v>74</v>
      </c>
      <c r="F1067" t="s">
        <v>3241</v>
      </c>
      <c r="G1067" t="s">
        <v>135</v>
      </c>
      <c r="H1067">
        <v>2527.94</v>
      </c>
      <c r="I1067">
        <v>60</v>
      </c>
      <c r="J1067">
        <v>3</v>
      </c>
      <c r="K1067">
        <v>151676.4</v>
      </c>
      <c r="L1067">
        <v>147126.10999999999</v>
      </c>
      <c r="M1067" t="s">
        <v>60</v>
      </c>
      <c r="N1067" s="1">
        <v>45680.574560185189</v>
      </c>
    </row>
    <row r="1068" spans="1:14" x14ac:dyDescent="0.3">
      <c r="A1068" t="s">
        <v>3242</v>
      </c>
      <c r="B1068" t="s">
        <v>30</v>
      </c>
      <c r="C1068" t="s">
        <v>3243</v>
      </c>
      <c r="D1068" t="s">
        <v>67</v>
      </c>
      <c r="E1068" t="s">
        <v>177</v>
      </c>
      <c r="F1068" t="s">
        <v>3244</v>
      </c>
      <c r="G1068" t="s">
        <v>39</v>
      </c>
      <c r="H1068">
        <v>288.25</v>
      </c>
      <c r="I1068">
        <v>25</v>
      </c>
      <c r="J1068">
        <v>15</v>
      </c>
      <c r="K1068">
        <v>7206.25</v>
      </c>
      <c r="L1068">
        <v>6125.31</v>
      </c>
      <c r="M1068" t="s">
        <v>28</v>
      </c>
      <c r="N1068" s="1">
        <v>45740.99726851852</v>
      </c>
    </row>
    <row r="1069" spans="1:14" x14ac:dyDescent="0.3">
      <c r="A1069" t="s">
        <v>3245</v>
      </c>
      <c r="B1069" t="s">
        <v>23</v>
      </c>
      <c r="C1069" t="s">
        <v>3246</v>
      </c>
      <c r="D1069" t="s">
        <v>25</v>
      </c>
      <c r="E1069" t="s">
        <v>133</v>
      </c>
      <c r="F1069" t="s">
        <v>3247</v>
      </c>
      <c r="G1069" t="s">
        <v>179</v>
      </c>
      <c r="H1069">
        <v>8.01</v>
      </c>
      <c r="I1069">
        <v>6</v>
      </c>
      <c r="J1069">
        <v>10</v>
      </c>
      <c r="K1069">
        <v>48.06</v>
      </c>
      <c r="L1069">
        <v>43.25</v>
      </c>
      <c r="M1069" t="s">
        <v>28</v>
      </c>
      <c r="N1069" s="1">
        <v>45378.696909722225</v>
      </c>
    </row>
    <row r="1070" spans="1:14" x14ac:dyDescent="0.3">
      <c r="A1070" t="s">
        <v>3248</v>
      </c>
      <c r="B1070" t="s">
        <v>118</v>
      </c>
      <c r="C1070" t="s">
        <v>3249</v>
      </c>
      <c r="D1070" t="s">
        <v>80</v>
      </c>
      <c r="E1070" t="s">
        <v>68</v>
      </c>
      <c r="F1070" t="s">
        <v>3250</v>
      </c>
      <c r="G1070" t="s">
        <v>184</v>
      </c>
      <c r="H1070">
        <v>952.66</v>
      </c>
      <c r="I1070">
        <v>1</v>
      </c>
      <c r="J1070">
        <v>0</v>
      </c>
      <c r="K1070">
        <v>952.66</v>
      </c>
      <c r="L1070">
        <v>952.66</v>
      </c>
      <c r="M1070" t="s">
        <v>77</v>
      </c>
      <c r="N1070" s="1">
        <v>45669.605312500003</v>
      </c>
    </row>
    <row r="1071" spans="1:14" x14ac:dyDescent="0.3">
      <c r="A1071" t="s">
        <v>3251</v>
      </c>
      <c r="B1071" t="s">
        <v>95</v>
      </c>
      <c r="C1071" t="s">
        <v>3252</v>
      </c>
      <c r="D1071" t="s">
        <v>80</v>
      </c>
      <c r="E1071" t="s">
        <v>68</v>
      </c>
      <c r="F1071" t="s">
        <v>3253</v>
      </c>
      <c r="G1071" t="s">
        <v>184</v>
      </c>
      <c r="H1071">
        <v>2856.78</v>
      </c>
      <c r="I1071">
        <v>6</v>
      </c>
      <c r="J1071">
        <v>5</v>
      </c>
      <c r="K1071">
        <v>17140.68</v>
      </c>
      <c r="L1071">
        <v>16283.65</v>
      </c>
      <c r="M1071" t="s">
        <v>47</v>
      </c>
      <c r="N1071" s="1">
        <v>45682.755208333336</v>
      </c>
    </row>
    <row r="1072" spans="1:14" x14ac:dyDescent="0.3">
      <c r="A1072" t="s">
        <v>3254</v>
      </c>
      <c r="B1072" t="s">
        <v>72</v>
      </c>
      <c r="C1072" t="s">
        <v>3255</v>
      </c>
      <c r="D1072" t="s">
        <v>159</v>
      </c>
      <c r="E1072" t="s">
        <v>37</v>
      </c>
      <c r="F1072" t="s">
        <v>3256</v>
      </c>
      <c r="G1072" t="s">
        <v>70</v>
      </c>
      <c r="H1072">
        <v>23.68</v>
      </c>
      <c r="I1072">
        <v>25</v>
      </c>
      <c r="J1072">
        <v>10</v>
      </c>
      <c r="K1072">
        <v>592</v>
      </c>
      <c r="L1072">
        <v>532.79999999999995</v>
      </c>
      <c r="M1072" t="s">
        <v>77</v>
      </c>
      <c r="N1072" s="1">
        <v>45793.513449074075</v>
      </c>
    </row>
    <row r="1073" spans="1:14" x14ac:dyDescent="0.3">
      <c r="A1073" t="s">
        <v>3257</v>
      </c>
      <c r="B1073" t="s">
        <v>23</v>
      </c>
      <c r="C1073" t="s">
        <v>3258</v>
      </c>
      <c r="D1073" t="s">
        <v>43</v>
      </c>
      <c r="E1073" t="s">
        <v>87</v>
      </c>
      <c r="F1073" t="s">
        <v>3259</v>
      </c>
      <c r="G1073" t="s">
        <v>161</v>
      </c>
      <c r="H1073">
        <v>749.67</v>
      </c>
      <c r="I1073">
        <v>5</v>
      </c>
      <c r="J1073">
        <v>3</v>
      </c>
      <c r="K1073">
        <v>3748.35</v>
      </c>
      <c r="L1073">
        <v>3635.9</v>
      </c>
      <c r="M1073" t="s">
        <v>116</v>
      </c>
      <c r="N1073" s="1">
        <v>45742.99728009259</v>
      </c>
    </row>
    <row r="1074" spans="1:14" x14ac:dyDescent="0.3">
      <c r="A1074" t="s">
        <v>3260</v>
      </c>
      <c r="B1074" t="s">
        <v>23</v>
      </c>
      <c r="C1074" t="s">
        <v>3261</v>
      </c>
      <c r="D1074" t="s">
        <v>80</v>
      </c>
      <c r="E1074" t="s">
        <v>246</v>
      </c>
      <c r="F1074" t="s">
        <v>3262</v>
      </c>
      <c r="G1074" t="s">
        <v>76</v>
      </c>
      <c r="H1074">
        <v>1114.92</v>
      </c>
      <c r="I1074">
        <v>3</v>
      </c>
      <c r="J1074">
        <v>5</v>
      </c>
      <c r="K1074">
        <v>3344.76</v>
      </c>
      <c r="L1074">
        <v>3177.52</v>
      </c>
      <c r="M1074" t="s">
        <v>116</v>
      </c>
      <c r="N1074" s="1">
        <v>45870.302337962959</v>
      </c>
    </row>
    <row r="1075" spans="1:14" x14ac:dyDescent="0.3">
      <c r="A1075" t="s">
        <v>3263</v>
      </c>
      <c r="B1075" t="s">
        <v>95</v>
      </c>
      <c r="C1075" t="s">
        <v>3264</v>
      </c>
      <c r="D1075" t="s">
        <v>120</v>
      </c>
      <c r="E1075" t="s">
        <v>155</v>
      </c>
      <c r="F1075" t="s">
        <v>3265</v>
      </c>
      <c r="G1075" t="s">
        <v>20</v>
      </c>
      <c r="H1075">
        <v>510.5</v>
      </c>
      <c r="I1075">
        <v>75</v>
      </c>
      <c r="J1075">
        <v>2</v>
      </c>
      <c r="K1075">
        <v>38287.5</v>
      </c>
      <c r="L1075">
        <v>37521.75</v>
      </c>
      <c r="M1075" t="s">
        <v>116</v>
      </c>
      <c r="N1075" s="1">
        <v>45346.670740740738</v>
      </c>
    </row>
    <row r="1076" spans="1:14" x14ac:dyDescent="0.3">
      <c r="A1076" t="s">
        <v>3266</v>
      </c>
      <c r="B1076" t="s">
        <v>23</v>
      </c>
      <c r="C1076" t="s">
        <v>3267</v>
      </c>
      <c r="D1076" t="s">
        <v>159</v>
      </c>
      <c r="E1076" t="s">
        <v>74</v>
      </c>
      <c r="F1076" t="s">
        <v>3268</v>
      </c>
      <c r="G1076" t="s">
        <v>59</v>
      </c>
      <c r="H1076">
        <v>156.59</v>
      </c>
      <c r="I1076">
        <v>40</v>
      </c>
      <c r="J1076">
        <v>10</v>
      </c>
      <c r="K1076">
        <v>6263.6</v>
      </c>
      <c r="L1076">
        <v>5637.24</v>
      </c>
      <c r="M1076" t="s">
        <v>47</v>
      </c>
      <c r="N1076" s="1">
        <v>45656.14770833333</v>
      </c>
    </row>
    <row r="1077" spans="1:14" x14ac:dyDescent="0.3">
      <c r="A1077" t="s">
        <v>3269</v>
      </c>
      <c r="B1077" t="s">
        <v>84</v>
      </c>
      <c r="C1077" t="s">
        <v>3270</v>
      </c>
      <c r="D1077" t="s">
        <v>80</v>
      </c>
      <c r="E1077" t="s">
        <v>105</v>
      </c>
      <c r="F1077" t="s">
        <v>3271</v>
      </c>
      <c r="G1077" t="s">
        <v>82</v>
      </c>
      <c r="H1077">
        <v>3956.13</v>
      </c>
      <c r="I1077">
        <v>4</v>
      </c>
      <c r="J1077">
        <v>0</v>
      </c>
      <c r="K1077">
        <v>15824.52</v>
      </c>
      <c r="L1077">
        <v>15824.52</v>
      </c>
      <c r="M1077" t="s">
        <v>21</v>
      </c>
      <c r="N1077" s="1">
        <v>45623.325752314813</v>
      </c>
    </row>
    <row r="1078" spans="1:14" x14ac:dyDescent="0.3">
      <c r="A1078" t="s">
        <v>3272</v>
      </c>
      <c r="B1078" t="s">
        <v>30</v>
      </c>
      <c r="C1078" t="s">
        <v>3273</v>
      </c>
      <c r="D1078" t="s">
        <v>255</v>
      </c>
      <c r="E1078" t="s">
        <v>246</v>
      </c>
      <c r="F1078" t="s">
        <v>3274</v>
      </c>
      <c r="G1078" t="s">
        <v>209</v>
      </c>
      <c r="H1078">
        <v>316.79000000000002</v>
      </c>
      <c r="I1078">
        <v>6</v>
      </c>
      <c r="J1078">
        <v>0</v>
      </c>
      <c r="K1078">
        <v>1900.74</v>
      </c>
      <c r="L1078">
        <v>1900.74</v>
      </c>
      <c r="N1078" s="1">
        <v>45454.701631944445</v>
      </c>
    </row>
    <row r="1079" spans="1:14" x14ac:dyDescent="0.3">
      <c r="A1079" t="s">
        <v>3275</v>
      </c>
      <c r="B1079" t="s">
        <v>181</v>
      </c>
      <c r="C1079" t="s">
        <v>3276</v>
      </c>
      <c r="D1079" t="s">
        <v>110</v>
      </c>
      <c r="E1079" t="s">
        <v>111</v>
      </c>
      <c r="F1079" t="s">
        <v>3277</v>
      </c>
      <c r="G1079" t="s">
        <v>93</v>
      </c>
      <c r="H1079">
        <v>106.19</v>
      </c>
      <c r="I1079">
        <v>2</v>
      </c>
      <c r="J1079">
        <v>5</v>
      </c>
      <c r="K1079">
        <v>212.38</v>
      </c>
      <c r="L1079">
        <v>201.76</v>
      </c>
      <c r="M1079" t="s">
        <v>116</v>
      </c>
      <c r="N1079" s="1">
        <v>45544.70008101852</v>
      </c>
    </row>
    <row r="1080" spans="1:14" x14ac:dyDescent="0.3">
      <c r="A1080" t="s">
        <v>3278</v>
      </c>
      <c r="B1080" t="s">
        <v>118</v>
      </c>
      <c r="C1080" t="s">
        <v>3279</v>
      </c>
      <c r="D1080" t="s">
        <v>67</v>
      </c>
      <c r="E1080" t="s">
        <v>246</v>
      </c>
      <c r="F1080" t="s">
        <v>3280</v>
      </c>
      <c r="H1080">
        <v>741.8</v>
      </c>
      <c r="I1080">
        <v>25</v>
      </c>
      <c r="J1080">
        <v>15</v>
      </c>
      <c r="K1080">
        <v>18545</v>
      </c>
      <c r="L1080">
        <v>15763.25</v>
      </c>
      <c r="M1080" t="s">
        <v>60</v>
      </c>
      <c r="N1080" s="1">
        <v>45815.687881944446</v>
      </c>
    </row>
    <row r="1081" spans="1:14" x14ac:dyDescent="0.3">
      <c r="A1081" t="s">
        <v>3281</v>
      </c>
      <c r="B1081" t="s">
        <v>49</v>
      </c>
      <c r="C1081" t="s">
        <v>3282</v>
      </c>
      <c r="D1081" t="s">
        <v>255</v>
      </c>
      <c r="E1081" t="s">
        <v>37</v>
      </c>
      <c r="F1081" t="s">
        <v>3283</v>
      </c>
      <c r="G1081" t="s">
        <v>82</v>
      </c>
      <c r="H1081">
        <v>1410.34</v>
      </c>
      <c r="I1081">
        <v>4</v>
      </c>
      <c r="J1081">
        <v>0</v>
      </c>
      <c r="K1081">
        <v>5641.36</v>
      </c>
      <c r="L1081">
        <v>5641.36</v>
      </c>
      <c r="M1081" t="s">
        <v>21</v>
      </c>
      <c r="N1081" s="1">
        <v>45341.089189814818</v>
      </c>
    </row>
    <row r="1082" spans="1:14" x14ac:dyDescent="0.3">
      <c r="A1082" t="s">
        <v>3284</v>
      </c>
      <c r="B1082" t="s">
        <v>181</v>
      </c>
      <c r="C1082" t="s">
        <v>3285</v>
      </c>
      <c r="D1082" t="s">
        <v>125</v>
      </c>
      <c r="E1082" t="s">
        <v>18</v>
      </c>
      <c r="F1082" t="s">
        <v>3286</v>
      </c>
      <c r="G1082" t="s">
        <v>46</v>
      </c>
      <c r="H1082">
        <v>1628.02</v>
      </c>
      <c r="I1082">
        <v>2</v>
      </c>
      <c r="J1082">
        <v>0</v>
      </c>
      <c r="K1082">
        <v>3256.04</v>
      </c>
      <c r="L1082">
        <v>3256.04</v>
      </c>
      <c r="N1082" s="1">
        <v>45741.198321759257</v>
      </c>
    </row>
    <row r="1083" spans="1:14" x14ac:dyDescent="0.3">
      <c r="A1083" t="s">
        <v>3287</v>
      </c>
      <c r="B1083" t="s">
        <v>118</v>
      </c>
      <c r="C1083" t="s">
        <v>3288</v>
      </c>
      <c r="D1083" t="s">
        <v>25</v>
      </c>
      <c r="E1083" t="s">
        <v>91</v>
      </c>
      <c r="F1083" t="s">
        <v>3289</v>
      </c>
      <c r="G1083" t="s">
        <v>39</v>
      </c>
      <c r="H1083">
        <v>110.87</v>
      </c>
      <c r="I1083">
        <v>15</v>
      </c>
      <c r="J1083">
        <v>17</v>
      </c>
      <c r="K1083">
        <v>1663.05</v>
      </c>
      <c r="L1083">
        <v>1380.33</v>
      </c>
      <c r="M1083" t="s">
        <v>77</v>
      </c>
      <c r="N1083" s="1">
        <v>45777.398634259262</v>
      </c>
    </row>
    <row r="1084" spans="1:14" x14ac:dyDescent="0.3">
      <c r="A1084" t="s">
        <v>3290</v>
      </c>
      <c r="B1084" t="s">
        <v>15</v>
      </c>
      <c r="D1084" t="s">
        <v>51</v>
      </c>
      <c r="E1084" t="s">
        <v>133</v>
      </c>
      <c r="F1084" t="s">
        <v>3291</v>
      </c>
      <c r="G1084" t="s">
        <v>39</v>
      </c>
      <c r="H1084">
        <v>144.31</v>
      </c>
      <c r="I1084">
        <v>100</v>
      </c>
      <c r="J1084">
        <v>0</v>
      </c>
      <c r="K1084">
        <v>14431</v>
      </c>
      <c r="L1084">
        <v>14431</v>
      </c>
      <c r="M1084" t="s">
        <v>47</v>
      </c>
      <c r="N1084" s="1">
        <v>45354.164039351854</v>
      </c>
    </row>
    <row r="1085" spans="1:14" x14ac:dyDescent="0.3">
      <c r="A1085" t="s">
        <v>3292</v>
      </c>
      <c r="B1085" t="s">
        <v>84</v>
      </c>
      <c r="C1085" t="s">
        <v>3293</v>
      </c>
      <c r="D1085" t="s">
        <v>25</v>
      </c>
      <c r="E1085" t="s">
        <v>91</v>
      </c>
      <c r="F1085" t="s">
        <v>3294</v>
      </c>
      <c r="G1085" t="s">
        <v>184</v>
      </c>
      <c r="H1085">
        <v>65.98</v>
      </c>
      <c r="I1085">
        <v>1</v>
      </c>
      <c r="J1085">
        <v>2</v>
      </c>
      <c r="K1085">
        <v>65.98</v>
      </c>
      <c r="L1085">
        <v>64.66</v>
      </c>
      <c r="M1085" t="s">
        <v>40</v>
      </c>
      <c r="N1085" s="1">
        <v>45652.439849537041</v>
      </c>
    </row>
    <row r="1086" spans="1:14" x14ac:dyDescent="0.3">
      <c r="A1086" t="s">
        <v>3295</v>
      </c>
      <c r="B1086" t="s">
        <v>181</v>
      </c>
      <c r="C1086" t="s">
        <v>3296</v>
      </c>
      <c r="D1086" t="s">
        <v>255</v>
      </c>
      <c r="E1086" t="s">
        <v>111</v>
      </c>
      <c r="F1086" t="s">
        <v>3297</v>
      </c>
      <c r="G1086" t="s">
        <v>135</v>
      </c>
      <c r="H1086">
        <v>2342.84</v>
      </c>
      <c r="I1086">
        <v>4</v>
      </c>
      <c r="J1086">
        <v>0</v>
      </c>
      <c r="K1086">
        <v>9371.36</v>
      </c>
      <c r="L1086">
        <v>9371.36</v>
      </c>
      <c r="N1086" s="1">
        <v>45734.447094907409</v>
      </c>
    </row>
    <row r="1087" spans="1:14" x14ac:dyDescent="0.3">
      <c r="A1087" t="s">
        <v>3298</v>
      </c>
      <c r="B1087" t="s">
        <v>84</v>
      </c>
      <c r="C1087" t="s">
        <v>3299</v>
      </c>
      <c r="D1087" t="s">
        <v>120</v>
      </c>
      <c r="E1087" t="s">
        <v>91</v>
      </c>
      <c r="F1087" t="s">
        <v>3300</v>
      </c>
      <c r="G1087" t="s">
        <v>465</v>
      </c>
      <c r="H1087">
        <v>149.35</v>
      </c>
      <c r="I1087">
        <v>6</v>
      </c>
      <c r="J1087">
        <v>0</v>
      </c>
      <c r="K1087">
        <v>896.1</v>
      </c>
      <c r="L1087">
        <v>896.1</v>
      </c>
      <c r="M1087" t="s">
        <v>47</v>
      </c>
      <c r="N1087" s="1">
        <v>45644.79824074074</v>
      </c>
    </row>
    <row r="1088" spans="1:14" x14ac:dyDescent="0.3">
      <c r="A1088" t="s">
        <v>3301</v>
      </c>
      <c r="B1088" t="s">
        <v>49</v>
      </c>
      <c r="C1088" t="s">
        <v>3302</v>
      </c>
      <c r="D1088" t="s">
        <v>67</v>
      </c>
      <c r="E1088" t="s">
        <v>121</v>
      </c>
      <c r="F1088" t="s">
        <v>3303</v>
      </c>
      <c r="G1088" t="s">
        <v>161</v>
      </c>
      <c r="H1088">
        <v>114.66</v>
      </c>
      <c r="I1088">
        <v>1</v>
      </c>
      <c r="J1088">
        <v>0</v>
      </c>
      <c r="K1088">
        <v>114.66</v>
      </c>
      <c r="L1088">
        <v>114.66</v>
      </c>
      <c r="M1088" t="s">
        <v>60</v>
      </c>
      <c r="N1088" s="1">
        <v>45381.797280092593</v>
      </c>
    </row>
    <row r="1089" spans="1:14" x14ac:dyDescent="0.3">
      <c r="A1089" t="s">
        <v>3304</v>
      </c>
      <c r="B1089" t="s">
        <v>23</v>
      </c>
      <c r="C1089" t="s">
        <v>3305</v>
      </c>
      <c r="D1089" t="s">
        <v>125</v>
      </c>
      <c r="E1089" t="s">
        <v>224</v>
      </c>
      <c r="F1089" t="s">
        <v>3306</v>
      </c>
      <c r="G1089" t="s">
        <v>70</v>
      </c>
      <c r="H1089">
        <v>2842.13</v>
      </c>
      <c r="I1089">
        <v>20</v>
      </c>
      <c r="J1089">
        <v>23</v>
      </c>
      <c r="K1089">
        <v>56842.6</v>
      </c>
      <c r="L1089">
        <v>43768.800000000003</v>
      </c>
      <c r="M1089" t="s">
        <v>116</v>
      </c>
      <c r="N1089" s="1">
        <v>45719.441064814811</v>
      </c>
    </row>
    <row r="1090" spans="1:14" x14ac:dyDescent="0.3">
      <c r="A1090" t="s">
        <v>3307</v>
      </c>
      <c r="B1090" t="s">
        <v>181</v>
      </c>
      <c r="C1090" t="s">
        <v>3308</v>
      </c>
      <c r="D1090" t="s">
        <v>80</v>
      </c>
      <c r="E1090" t="s">
        <v>68</v>
      </c>
      <c r="F1090" t="s">
        <v>3309</v>
      </c>
      <c r="G1090" t="s">
        <v>179</v>
      </c>
      <c r="H1090">
        <v>1174.26</v>
      </c>
      <c r="I1090">
        <v>6</v>
      </c>
      <c r="J1090">
        <v>5</v>
      </c>
      <c r="K1090">
        <v>7045.56</v>
      </c>
      <c r="L1090">
        <v>6693.28</v>
      </c>
      <c r="M1090" t="s">
        <v>47</v>
      </c>
      <c r="N1090" s="1">
        <v>45745.383946759262</v>
      </c>
    </row>
    <row r="1091" spans="1:14" x14ac:dyDescent="0.3">
      <c r="A1091" t="s">
        <v>3310</v>
      </c>
      <c r="B1091" t="s">
        <v>55</v>
      </c>
      <c r="C1091" t="s">
        <v>3311</v>
      </c>
      <c r="D1091" t="s">
        <v>86</v>
      </c>
      <c r="E1091" t="s">
        <v>37</v>
      </c>
      <c r="F1091" t="s">
        <v>3312</v>
      </c>
      <c r="G1091" t="s">
        <v>465</v>
      </c>
      <c r="H1091">
        <v>445.41</v>
      </c>
      <c r="I1091">
        <v>5</v>
      </c>
      <c r="J1091">
        <v>3</v>
      </c>
      <c r="K1091">
        <v>2227.0500000000002</v>
      </c>
      <c r="L1091">
        <v>2160.2399999999998</v>
      </c>
      <c r="M1091" t="s">
        <v>77</v>
      </c>
      <c r="N1091" s="1">
        <v>45531.735266203701</v>
      </c>
    </row>
    <row r="1092" spans="1:14" x14ac:dyDescent="0.3">
      <c r="A1092" t="s">
        <v>3313</v>
      </c>
      <c r="B1092" t="s">
        <v>30</v>
      </c>
      <c r="C1092" t="s">
        <v>3314</v>
      </c>
      <c r="D1092" t="s">
        <v>43</v>
      </c>
      <c r="E1092" t="s">
        <v>177</v>
      </c>
      <c r="F1092" t="s">
        <v>3315</v>
      </c>
      <c r="G1092" t="s">
        <v>27</v>
      </c>
      <c r="H1092">
        <v>21.22</v>
      </c>
      <c r="I1092">
        <v>15</v>
      </c>
      <c r="J1092">
        <v>15</v>
      </c>
      <c r="K1092">
        <v>318.3</v>
      </c>
      <c r="L1092">
        <v>270.56</v>
      </c>
      <c r="M1092" t="s">
        <v>40</v>
      </c>
      <c r="N1092" s="1">
        <v>45569.068877314814</v>
      </c>
    </row>
    <row r="1093" spans="1:14" x14ac:dyDescent="0.3">
      <c r="A1093" t="s">
        <v>3316</v>
      </c>
      <c r="B1093" t="s">
        <v>30</v>
      </c>
      <c r="C1093" t="s">
        <v>3317</v>
      </c>
      <c r="D1093" t="s">
        <v>51</v>
      </c>
      <c r="E1093" t="s">
        <v>224</v>
      </c>
      <c r="F1093" t="s">
        <v>3318</v>
      </c>
      <c r="G1093" t="s">
        <v>27</v>
      </c>
      <c r="H1093">
        <v>1016.48</v>
      </c>
      <c r="I1093">
        <v>12</v>
      </c>
      <c r="J1093">
        <v>0</v>
      </c>
      <c r="K1093">
        <v>12197.76</v>
      </c>
      <c r="L1093">
        <v>12197.76</v>
      </c>
      <c r="M1093" t="s">
        <v>47</v>
      </c>
      <c r="N1093" s="1">
        <v>45624.400243055556</v>
      </c>
    </row>
    <row r="1094" spans="1:14" x14ac:dyDescent="0.3">
      <c r="A1094" t="s">
        <v>3319</v>
      </c>
      <c r="B1094" t="s">
        <v>30</v>
      </c>
      <c r="C1094" t="s">
        <v>3320</v>
      </c>
      <c r="D1094" t="s">
        <v>43</v>
      </c>
      <c r="E1094" t="s">
        <v>18</v>
      </c>
      <c r="F1094" t="s">
        <v>3321</v>
      </c>
      <c r="G1094" t="s">
        <v>20</v>
      </c>
      <c r="H1094">
        <v>67.739999999999995</v>
      </c>
      <c r="I1094">
        <v>4</v>
      </c>
      <c r="J1094">
        <v>2</v>
      </c>
      <c r="K1094">
        <v>270.95999999999998</v>
      </c>
      <c r="L1094">
        <v>265.54000000000002</v>
      </c>
      <c r="N1094" s="1">
        <v>45529.591921296298</v>
      </c>
    </row>
    <row r="1095" spans="1:14" x14ac:dyDescent="0.3">
      <c r="A1095" t="s">
        <v>3322</v>
      </c>
      <c r="B1095" t="s">
        <v>23</v>
      </c>
      <c r="C1095" t="s">
        <v>3323</v>
      </c>
      <c r="D1095" t="s">
        <v>120</v>
      </c>
      <c r="E1095" t="s">
        <v>87</v>
      </c>
      <c r="F1095" t="s">
        <v>3324</v>
      </c>
      <c r="G1095" t="s">
        <v>46</v>
      </c>
      <c r="H1095">
        <v>243.78</v>
      </c>
      <c r="I1095">
        <v>15</v>
      </c>
      <c r="J1095">
        <v>15</v>
      </c>
      <c r="K1095">
        <v>3656.7</v>
      </c>
      <c r="L1095">
        <v>3108.19</v>
      </c>
      <c r="M1095" t="s">
        <v>21</v>
      </c>
      <c r="N1095" s="1">
        <v>45466.985474537039</v>
      </c>
    </row>
    <row r="1096" spans="1:14" x14ac:dyDescent="0.3">
      <c r="A1096" t="s">
        <v>3325</v>
      </c>
      <c r="B1096" t="s">
        <v>181</v>
      </c>
      <c r="C1096" t="s">
        <v>3326</v>
      </c>
      <c r="D1096" t="s">
        <v>110</v>
      </c>
      <c r="E1096" t="s">
        <v>121</v>
      </c>
      <c r="F1096" t="s">
        <v>3327</v>
      </c>
      <c r="G1096" t="s">
        <v>82</v>
      </c>
      <c r="H1096">
        <v>127.78</v>
      </c>
      <c r="I1096">
        <v>12</v>
      </c>
      <c r="J1096">
        <v>5</v>
      </c>
      <c r="K1096">
        <v>1533.36</v>
      </c>
      <c r="L1096">
        <v>1456.69</v>
      </c>
      <c r="M1096" t="s">
        <v>40</v>
      </c>
      <c r="N1096" s="1">
        <v>45451.838935185187</v>
      </c>
    </row>
    <row r="1097" spans="1:14" x14ac:dyDescent="0.3">
      <c r="A1097" t="s">
        <v>3328</v>
      </c>
      <c r="B1097" t="s">
        <v>49</v>
      </c>
      <c r="C1097" t="s">
        <v>3329</v>
      </c>
      <c r="D1097" t="s">
        <v>17</v>
      </c>
      <c r="E1097" t="s">
        <v>37</v>
      </c>
      <c r="F1097" t="s">
        <v>3330</v>
      </c>
      <c r="G1097" t="s">
        <v>70</v>
      </c>
      <c r="H1097">
        <v>395.64</v>
      </c>
      <c r="I1097">
        <v>1</v>
      </c>
      <c r="J1097">
        <v>0</v>
      </c>
      <c r="K1097">
        <v>395.64</v>
      </c>
      <c r="L1097">
        <v>395.64</v>
      </c>
      <c r="M1097" t="s">
        <v>21</v>
      </c>
      <c r="N1097" s="1">
        <v>45841.08861111111</v>
      </c>
    </row>
    <row r="1098" spans="1:14" x14ac:dyDescent="0.3">
      <c r="A1098" t="s">
        <v>3331</v>
      </c>
      <c r="B1098" t="s">
        <v>15</v>
      </c>
      <c r="C1098" t="s">
        <v>3332</v>
      </c>
      <c r="D1098" t="s">
        <v>36</v>
      </c>
      <c r="E1098" t="s">
        <v>133</v>
      </c>
      <c r="G1098" t="s">
        <v>93</v>
      </c>
      <c r="H1098">
        <v>760.84</v>
      </c>
      <c r="I1098">
        <v>8</v>
      </c>
      <c r="J1098">
        <v>0</v>
      </c>
      <c r="K1098">
        <v>6086.72</v>
      </c>
      <c r="L1098">
        <v>6086.72</v>
      </c>
      <c r="M1098" t="s">
        <v>47</v>
      </c>
      <c r="N1098" s="1">
        <v>45830.793807870374</v>
      </c>
    </row>
    <row r="1099" spans="1:14" x14ac:dyDescent="0.3">
      <c r="A1099" t="s">
        <v>3333</v>
      </c>
      <c r="B1099" t="s">
        <v>172</v>
      </c>
      <c r="C1099" t="s">
        <v>3334</v>
      </c>
      <c r="D1099" t="s">
        <v>120</v>
      </c>
      <c r="E1099" t="s">
        <v>74</v>
      </c>
      <c r="F1099" t="s">
        <v>3335</v>
      </c>
      <c r="G1099" t="s">
        <v>82</v>
      </c>
      <c r="H1099">
        <v>268.79000000000002</v>
      </c>
      <c r="I1099">
        <v>8</v>
      </c>
      <c r="J1099">
        <v>5</v>
      </c>
      <c r="K1099">
        <v>2150.3200000000002</v>
      </c>
      <c r="L1099">
        <v>2042.8</v>
      </c>
      <c r="M1099" t="s">
        <v>60</v>
      </c>
      <c r="N1099" s="1">
        <v>45463.86141203704</v>
      </c>
    </row>
    <row r="1100" spans="1:14" x14ac:dyDescent="0.3">
      <c r="A1100" t="s">
        <v>3336</v>
      </c>
      <c r="B1100" t="s">
        <v>23</v>
      </c>
      <c r="C1100" t="s">
        <v>3337</v>
      </c>
      <c r="D1100" t="s">
        <v>159</v>
      </c>
      <c r="E1100" t="s">
        <v>68</v>
      </c>
      <c r="F1100" t="s">
        <v>3338</v>
      </c>
      <c r="G1100" t="s">
        <v>161</v>
      </c>
      <c r="H1100">
        <v>167.25</v>
      </c>
      <c r="I1100">
        <v>3</v>
      </c>
      <c r="J1100">
        <v>5</v>
      </c>
      <c r="K1100">
        <v>501.75</v>
      </c>
      <c r="L1100">
        <v>476.66</v>
      </c>
      <c r="M1100" t="s">
        <v>47</v>
      </c>
      <c r="N1100" s="1">
        <v>45656.809074074074</v>
      </c>
    </row>
    <row r="1101" spans="1:14" x14ac:dyDescent="0.3">
      <c r="A1101" t="s">
        <v>3339</v>
      </c>
      <c r="B1101" t="s">
        <v>49</v>
      </c>
      <c r="C1101" t="s">
        <v>3340</v>
      </c>
      <c r="D1101" t="s">
        <v>159</v>
      </c>
      <c r="E1101" t="s">
        <v>74</v>
      </c>
      <c r="F1101" t="s">
        <v>3341</v>
      </c>
      <c r="G1101" t="s">
        <v>53</v>
      </c>
      <c r="H1101">
        <v>305.43</v>
      </c>
      <c r="I1101">
        <v>30</v>
      </c>
      <c r="J1101">
        <v>10</v>
      </c>
      <c r="K1101">
        <v>9162.9</v>
      </c>
      <c r="L1101">
        <v>8246.61</v>
      </c>
      <c r="M1101" t="s">
        <v>28</v>
      </c>
      <c r="N1101" s="1">
        <v>45549.313692129632</v>
      </c>
    </row>
    <row r="1102" spans="1:14" x14ac:dyDescent="0.3">
      <c r="A1102" t="s">
        <v>3342</v>
      </c>
      <c r="B1102" t="s">
        <v>23</v>
      </c>
      <c r="C1102" t="s">
        <v>3343</v>
      </c>
      <c r="D1102" t="s">
        <v>63</v>
      </c>
      <c r="E1102" t="s">
        <v>251</v>
      </c>
      <c r="F1102" t="s">
        <v>3344</v>
      </c>
      <c r="G1102" t="s">
        <v>76</v>
      </c>
      <c r="H1102">
        <v>4</v>
      </c>
      <c r="I1102">
        <v>98</v>
      </c>
      <c r="J1102">
        <v>15</v>
      </c>
      <c r="K1102">
        <v>392</v>
      </c>
      <c r="L1102">
        <v>333.2</v>
      </c>
      <c r="M1102" t="s">
        <v>21</v>
      </c>
      <c r="N1102" s="1">
        <v>45687.649895833332</v>
      </c>
    </row>
    <row r="1103" spans="1:14" x14ac:dyDescent="0.3">
      <c r="A1103" t="s">
        <v>3345</v>
      </c>
      <c r="B1103" t="s">
        <v>95</v>
      </c>
      <c r="C1103" t="s">
        <v>3346</v>
      </c>
      <c r="D1103" t="s">
        <v>63</v>
      </c>
      <c r="E1103" t="s">
        <v>121</v>
      </c>
      <c r="F1103" t="s">
        <v>3347</v>
      </c>
      <c r="G1103" t="s">
        <v>93</v>
      </c>
      <c r="H1103">
        <v>5.56</v>
      </c>
      <c r="I1103">
        <v>180</v>
      </c>
      <c r="J1103">
        <v>3</v>
      </c>
      <c r="K1103">
        <v>1000.8</v>
      </c>
      <c r="L1103">
        <v>970.78</v>
      </c>
      <c r="M1103" t="s">
        <v>60</v>
      </c>
      <c r="N1103" s="1">
        <v>45369.451944444445</v>
      </c>
    </row>
    <row r="1104" spans="1:14" x14ac:dyDescent="0.3">
      <c r="A1104" t="s">
        <v>3348</v>
      </c>
      <c r="B1104" t="s">
        <v>72</v>
      </c>
      <c r="C1104" t="s">
        <v>3349</v>
      </c>
      <c r="D1104" t="s">
        <v>159</v>
      </c>
      <c r="E1104" t="s">
        <v>74</v>
      </c>
      <c r="F1104" t="s">
        <v>3350</v>
      </c>
      <c r="G1104" t="s">
        <v>53</v>
      </c>
      <c r="H1104">
        <v>46.83</v>
      </c>
      <c r="I1104">
        <v>40</v>
      </c>
      <c r="J1104">
        <v>15</v>
      </c>
      <c r="K1104">
        <v>1873.2</v>
      </c>
      <c r="L1104">
        <v>1592.22</v>
      </c>
      <c r="M1104" t="s">
        <v>77</v>
      </c>
      <c r="N1104" s="1">
        <v>45873.411307870374</v>
      </c>
    </row>
    <row r="1105" spans="1:14" x14ac:dyDescent="0.3">
      <c r="A1105" t="s">
        <v>3351</v>
      </c>
      <c r="B1105" t="s">
        <v>49</v>
      </c>
      <c r="C1105" t="s">
        <v>3352</v>
      </c>
      <c r="D1105" t="s">
        <v>25</v>
      </c>
      <c r="E1105" t="s">
        <v>18</v>
      </c>
      <c r="F1105" t="s">
        <v>3353</v>
      </c>
      <c r="G1105" t="s">
        <v>93</v>
      </c>
      <c r="H1105">
        <v>82.96</v>
      </c>
      <c r="I1105">
        <v>4</v>
      </c>
      <c r="J1105">
        <v>0</v>
      </c>
      <c r="K1105">
        <v>331.84</v>
      </c>
      <c r="L1105">
        <v>331.84</v>
      </c>
      <c r="M1105" t="s">
        <v>47</v>
      </c>
      <c r="N1105" s="1">
        <v>45418.885312500002</v>
      </c>
    </row>
    <row r="1106" spans="1:14" x14ac:dyDescent="0.3">
      <c r="A1106" t="s">
        <v>3354</v>
      </c>
      <c r="B1106" t="s">
        <v>72</v>
      </c>
      <c r="C1106" t="s">
        <v>3355</v>
      </c>
      <c r="D1106" t="s">
        <v>17</v>
      </c>
      <c r="E1106" t="s">
        <v>87</v>
      </c>
      <c r="F1106" t="s">
        <v>3356</v>
      </c>
      <c r="G1106" t="s">
        <v>179</v>
      </c>
      <c r="H1106">
        <v>623.23</v>
      </c>
      <c r="I1106">
        <v>4</v>
      </c>
      <c r="J1106">
        <v>0</v>
      </c>
      <c r="K1106">
        <v>2492.92</v>
      </c>
      <c r="L1106">
        <v>2492.92</v>
      </c>
      <c r="M1106" t="s">
        <v>21</v>
      </c>
      <c r="N1106" s="1">
        <v>45471.09375</v>
      </c>
    </row>
    <row r="1107" spans="1:14" x14ac:dyDescent="0.3">
      <c r="A1107" t="s">
        <v>3357</v>
      </c>
      <c r="B1107" t="s">
        <v>30</v>
      </c>
      <c r="C1107" t="s">
        <v>3358</v>
      </c>
      <c r="D1107" t="s">
        <v>67</v>
      </c>
      <c r="E1107" t="s">
        <v>91</v>
      </c>
      <c r="F1107" t="s">
        <v>3359</v>
      </c>
      <c r="G1107" t="s">
        <v>465</v>
      </c>
      <c r="H1107">
        <v>292.83999999999997</v>
      </c>
      <c r="I1107">
        <v>15</v>
      </c>
      <c r="J1107">
        <v>15</v>
      </c>
      <c r="K1107">
        <v>4392.6000000000004</v>
      </c>
      <c r="L1107">
        <v>3733.71</v>
      </c>
      <c r="M1107" t="s">
        <v>21</v>
      </c>
      <c r="N1107" s="1">
        <v>45574.177974537037</v>
      </c>
    </row>
    <row r="1108" spans="1:14" x14ac:dyDescent="0.3">
      <c r="A1108" t="s">
        <v>3360</v>
      </c>
      <c r="B1108" t="s">
        <v>72</v>
      </c>
      <c r="C1108" t="s">
        <v>3361</v>
      </c>
      <c r="D1108" t="s">
        <v>80</v>
      </c>
      <c r="E1108" t="s">
        <v>18</v>
      </c>
      <c r="F1108" t="s">
        <v>3362</v>
      </c>
      <c r="G1108" t="s">
        <v>93</v>
      </c>
      <c r="H1108">
        <v>2120.8200000000002</v>
      </c>
      <c r="I1108">
        <v>4</v>
      </c>
      <c r="J1108">
        <v>0</v>
      </c>
      <c r="K1108">
        <v>8483.2800000000007</v>
      </c>
      <c r="L1108">
        <v>8483.2800000000007</v>
      </c>
      <c r="M1108" t="s">
        <v>40</v>
      </c>
      <c r="N1108" s="1">
        <v>45541.663124999999</v>
      </c>
    </row>
    <row r="1109" spans="1:14" x14ac:dyDescent="0.3">
      <c r="A1109" t="s">
        <v>3363</v>
      </c>
      <c r="B1109" t="s">
        <v>30</v>
      </c>
      <c r="C1109" t="s">
        <v>3364</v>
      </c>
      <c r="D1109" t="s">
        <v>255</v>
      </c>
      <c r="E1109" t="s">
        <v>277</v>
      </c>
      <c r="F1109" t="s">
        <v>3365</v>
      </c>
      <c r="G1109" t="s">
        <v>161</v>
      </c>
      <c r="H1109">
        <v>1622.54</v>
      </c>
      <c r="I1109">
        <v>4</v>
      </c>
      <c r="J1109">
        <v>5</v>
      </c>
      <c r="K1109">
        <v>6490.16</v>
      </c>
      <c r="L1109">
        <v>6165.65</v>
      </c>
      <c r="M1109" t="s">
        <v>60</v>
      </c>
      <c r="N1109" s="1">
        <v>45436.376759259256</v>
      </c>
    </row>
    <row r="1110" spans="1:14" x14ac:dyDescent="0.3">
      <c r="A1110" t="s">
        <v>3366</v>
      </c>
      <c r="B1110" t="s">
        <v>172</v>
      </c>
      <c r="C1110" t="s">
        <v>3367</v>
      </c>
      <c r="D1110" t="s">
        <v>120</v>
      </c>
      <c r="E1110" t="s">
        <v>105</v>
      </c>
      <c r="F1110" t="s">
        <v>3368</v>
      </c>
      <c r="G1110" t="s">
        <v>46</v>
      </c>
      <c r="H1110">
        <v>338.61</v>
      </c>
      <c r="I1110">
        <v>1</v>
      </c>
      <c r="J1110">
        <v>5</v>
      </c>
      <c r="K1110">
        <v>338.61</v>
      </c>
      <c r="L1110">
        <v>321.68</v>
      </c>
      <c r="M1110" t="s">
        <v>77</v>
      </c>
      <c r="N1110" s="1">
        <v>45563.027662037035</v>
      </c>
    </row>
    <row r="1111" spans="1:14" x14ac:dyDescent="0.3">
      <c r="A1111" t="s">
        <v>3369</v>
      </c>
      <c r="B1111" t="s">
        <v>118</v>
      </c>
      <c r="C1111" t="s">
        <v>3370</v>
      </c>
      <c r="D1111" t="s">
        <v>67</v>
      </c>
      <c r="E1111" t="s">
        <v>18</v>
      </c>
      <c r="F1111" t="s">
        <v>3371</v>
      </c>
      <c r="G1111" t="s">
        <v>130</v>
      </c>
      <c r="H1111">
        <v>125.45</v>
      </c>
      <c r="I1111">
        <v>50</v>
      </c>
      <c r="J1111">
        <v>20</v>
      </c>
      <c r="K1111">
        <v>6272.5</v>
      </c>
      <c r="L1111">
        <v>5018</v>
      </c>
      <c r="N1111" s="1">
        <v>45387.415138888886</v>
      </c>
    </row>
    <row r="1112" spans="1:14" x14ac:dyDescent="0.3">
      <c r="A1112" t="s">
        <v>3372</v>
      </c>
      <c r="B1112" t="s">
        <v>30</v>
      </c>
      <c r="C1112" t="s">
        <v>3373</v>
      </c>
      <c r="D1112" t="s">
        <v>125</v>
      </c>
      <c r="E1112" t="s">
        <v>177</v>
      </c>
      <c r="F1112" t="s">
        <v>3374</v>
      </c>
      <c r="G1112" t="s">
        <v>130</v>
      </c>
      <c r="H1112">
        <v>182.55</v>
      </c>
      <c r="I1112">
        <v>4</v>
      </c>
      <c r="J1112">
        <v>0</v>
      </c>
      <c r="K1112">
        <v>730.2</v>
      </c>
      <c r="L1112">
        <v>730.2</v>
      </c>
      <c r="M1112" t="s">
        <v>77</v>
      </c>
      <c r="N1112" s="1">
        <v>45873.797256944446</v>
      </c>
    </row>
    <row r="1113" spans="1:14" x14ac:dyDescent="0.3">
      <c r="A1113" t="s">
        <v>3375</v>
      </c>
      <c r="B1113" t="s">
        <v>95</v>
      </c>
      <c r="C1113" t="s">
        <v>3376</v>
      </c>
      <c r="D1113" t="s">
        <v>36</v>
      </c>
      <c r="E1113" t="s">
        <v>246</v>
      </c>
      <c r="F1113" t="s">
        <v>3377</v>
      </c>
      <c r="G1113" t="s">
        <v>209</v>
      </c>
      <c r="H1113">
        <v>1087.1400000000001</v>
      </c>
      <c r="I1113">
        <v>4</v>
      </c>
      <c r="J1113">
        <v>0</v>
      </c>
      <c r="K1113">
        <v>4348.5600000000004</v>
      </c>
      <c r="L1113">
        <v>4348.5600000000004</v>
      </c>
      <c r="M1113" t="s">
        <v>116</v>
      </c>
      <c r="N1113" s="1">
        <v>45688.433680555558</v>
      </c>
    </row>
    <row r="1114" spans="1:14" x14ac:dyDescent="0.3">
      <c r="A1114" t="s">
        <v>3378</v>
      </c>
      <c r="B1114" t="s">
        <v>55</v>
      </c>
      <c r="C1114" t="s">
        <v>3379</v>
      </c>
      <c r="D1114" t="s">
        <v>36</v>
      </c>
      <c r="E1114" t="s">
        <v>68</v>
      </c>
      <c r="F1114" t="s">
        <v>3380</v>
      </c>
      <c r="G1114" t="s">
        <v>70</v>
      </c>
      <c r="H1114">
        <v>911.75</v>
      </c>
      <c r="I1114">
        <v>15</v>
      </c>
      <c r="J1114">
        <v>0</v>
      </c>
      <c r="K1114">
        <v>13676.25</v>
      </c>
      <c r="L1114">
        <v>13676.25</v>
      </c>
      <c r="M1114" t="s">
        <v>77</v>
      </c>
      <c r="N1114" s="1">
        <v>45416.905416666668</v>
      </c>
    </row>
    <row r="1115" spans="1:14" x14ac:dyDescent="0.3">
      <c r="A1115" t="s">
        <v>3381</v>
      </c>
      <c r="B1115" t="s">
        <v>55</v>
      </c>
      <c r="C1115" t="s">
        <v>3382</v>
      </c>
      <c r="D1115" t="s">
        <v>51</v>
      </c>
      <c r="E1115" t="s">
        <v>57</v>
      </c>
      <c r="F1115" t="s">
        <v>3383</v>
      </c>
      <c r="G1115" t="s">
        <v>39</v>
      </c>
      <c r="H1115">
        <v>481.99</v>
      </c>
      <c r="I1115">
        <v>5</v>
      </c>
      <c r="J1115">
        <v>0</v>
      </c>
      <c r="K1115">
        <v>2409.9499999999998</v>
      </c>
      <c r="L1115">
        <v>2409.9499999999998</v>
      </c>
      <c r="M1115" t="s">
        <v>60</v>
      </c>
      <c r="N1115" s="1">
        <v>45707.964398148149</v>
      </c>
    </row>
    <row r="1116" spans="1:14" x14ac:dyDescent="0.3">
      <c r="A1116" t="s">
        <v>3384</v>
      </c>
      <c r="B1116" t="s">
        <v>84</v>
      </c>
      <c r="C1116" t="s">
        <v>3385</v>
      </c>
      <c r="D1116" t="s">
        <v>17</v>
      </c>
      <c r="E1116" t="s">
        <v>57</v>
      </c>
      <c r="F1116" t="s">
        <v>3386</v>
      </c>
      <c r="G1116" t="s">
        <v>130</v>
      </c>
      <c r="H1116">
        <v>33.92</v>
      </c>
      <c r="I1116">
        <v>15</v>
      </c>
      <c r="J1116">
        <v>10</v>
      </c>
      <c r="K1116">
        <v>508.8</v>
      </c>
      <c r="L1116">
        <v>457.92</v>
      </c>
      <c r="M1116" t="s">
        <v>47</v>
      </c>
      <c r="N1116" s="1">
        <v>45373.836018518516</v>
      </c>
    </row>
    <row r="1117" spans="1:14" x14ac:dyDescent="0.3">
      <c r="A1117" t="s">
        <v>3387</v>
      </c>
      <c r="B1117" t="s">
        <v>72</v>
      </c>
      <c r="C1117" t="s">
        <v>3388</v>
      </c>
      <c r="D1117" t="s">
        <v>51</v>
      </c>
      <c r="E1117" t="s">
        <v>57</v>
      </c>
      <c r="F1117" t="s">
        <v>3389</v>
      </c>
      <c r="G1117" t="s">
        <v>161</v>
      </c>
      <c r="H1117">
        <v>368.91</v>
      </c>
      <c r="I1117">
        <v>15</v>
      </c>
      <c r="J1117">
        <v>10</v>
      </c>
      <c r="K1117">
        <v>5533.65</v>
      </c>
      <c r="L1117">
        <v>4980.28</v>
      </c>
      <c r="M1117" t="s">
        <v>47</v>
      </c>
      <c r="N1117" s="1">
        <v>45690.589259259257</v>
      </c>
    </row>
    <row r="1118" spans="1:14" x14ac:dyDescent="0.3">
      <c r="A1118" t="s">
        <v>3390</v>
      </c>
      <c r="B1118" t="s">
        <v>55</v>
      </c>
      <c r="C1118" t="s">
        <v>3391</v>
      </c>
      <c r="D1118" t="s">
        <v>43</v>
      </c>
      <c r="E1118" t="s">
        <v>100</v>
      </c>
      <c r="F1118" t="s">
        <v>3392</v>
      </c>
      <c r="G1118" t="s">
        <v>248</v>
      </c>
      <c r="H1118">
        <v>498.26</v>
      </c>
      <c r="I1118">
        <v>6</v>
      </c>
      <c r="J1118">
        <v>0</v>
      </c>
      <c r="K1118">
        <v>2989.56</v>
      </c>
      <c r="L1118">
        <v>2989.56</v>
      </c>
      <c r="M1118" t="s">
        <v>47</v>
      </c>
      <c r="N1118" s="1">
        <v>45812.760787037034</v>
      </c>
    </row>
    <row r="1119" spans="1:14" x14ac:dyDescent="0.3">
      <c r="A1119" t="s">
        <v>3393</v>
      </c>
      <c r="B1119" t="s">
        <v>55</v>
      </c>
      <c r="C1119" t="s">
        <v>3394</v>
      </c>
      <c r="E1119" t="s">
        <v>251</v>
      </c>
      <c r="F1119" t="s">
        <v>3395</v>
      </c>
      <c r="G1119" t="s">
        <v>209</v>
      </c>
      <c r="H1119">
        <v>312.13</v>
      </c>
      <c r="I1119">
        <v>6</v>
      </c>
      <c r="J1119">
        <v>5</v>
      </c>
      <c r="K1119">
        <v>1872.78</v>
      </c>
      <c r="L1119">
        <v>1779.14</v>
      </c>
      <c r="M1119" t="s">
        <v>21</v>
      </c>
      <c r="N1119" s="1">
        <v>45652.087534722225</v>
      </c>
    </row>
    <row r="1120" spans="1:14" x14ac:dyDescent="0.3">
      <c r="A1120" t="s">
        <v>3396</v>
      </c>
      <c r="B1120" t="s">
        <v>84</v>
      </c>
      <c r="C1120" t="s">
        <v>3397</v>
      </c>
      <c r="D1120" t="s">
        <v>120</v>
      </c>
      <c r="E1120" t="s">
        <v>44</v>
      </c>
      <c r="F1120" t="s">
        <v>3398</v>
      </c>
      <c r="G1120" t="s">
        <v>46</v>
      </c>
      <c r="H1120">
        <v>675.71</v>
      </c>
      <c r="I1120">
        <v>6</v>
      </c>
      <c r="J1120">
        <v>10</v>
      </c>
      <c r="K1120">
        <v>4054.26</v>
      </c>
      <c r="L1120">
        <v>3648.83</v>
      </c>
      <c r="M1120" t="s">
        <v>28</v>
      </c>
      <c r="N1120" s="1">
        <v>45465.017696759256</v>
      </c>
    </row>
    <row r="1121" spans="1:14" x14ac:dyDescent="0.3">
      <c r="A1121" t="s">
        <v>3399</v>
      </c>
      <c r="B1121" t="s">
        <v>172</v>
      </c>
      <c r="C1121" t="s">
        <v>3400</v>
      </c>
      <c r="D1121" t="s">
        <v>67</v>
      </c>
      <c r="E1121" t="s">
        <v>155</v>
      </c>
      <c r="F1121" t="s">
        <v>3401</v>
      </c>
      <c r="G1121" t="s">
        <v>53</v>
      </c>
      <c r="H1121">
        <v>290.38</v>
      </c>
      <c r="I1121">
        <v>10</v>
      </c>
      <c r="J1121">
        <v>0</v>
      </c>
      <c r="K1121">
        <v>2903.8</v>
      </c>
      <c r="L1121">
        <v>2903.8</v>
      </c>
      <c r="M1121" t="s">
        <v>47</v>
      </c>
      <c r="N1121" s="1">
        <v>45419.978344907409</v>
      </c>
    </row>
    <row r="1122" spans="1:14" x14ac:dyDescent="0.3">
      <c r="A1122" t="s">
        <v>3402</v>
      </c>
      <c r="B1122" t="s">
        <v>172</v>
      </c>
      <c r="C1122" t="s">
        <v>3403</v>
      </c>
      <c r="D1122" t="s">
        <v>159</v>
      </c>
      <c r="E1122" t="s">
        <v>177</v>
      </c>
      <c r="F1122" t="s">
        <v>3404</v>
      </c>
      <c r="G1122" t="s">
        <v>46</v>
      </c>
      <c r="H1122">
        <v>497.96</v>
      </c>
      <c r="I1122">
        <v>6</v>
      </c>
      <c r="J1122">
        <v>5</v>
      </c>
      <c r="K1122">
        <v>2987.76</v>
      </c>
      <c r="L1122">
        <v>2838.37</v>
      </c>
      <c r="M1122" t="s">
        <v>28</v>
      </c>
      <c r="N1122" s="1">
        <v>45642.097002314818</v>
      </c>
    </row>
    <row r="1123" spans="1:14" x14ac:dyDescent="0.3">
      <c r="A1123" t="s">
        <v>3405</v>
      </c>
      <c r="B1123" t="s">
        <v>30</v>
      </c>
      <c r="C1123" t="s">
        <v>3406</v>
      </c>
      <c r="D1123" t="s">
        <v>25</v>
      </c>
      <c r="E1123" t="s">
        <v>100</v>
      </c>
      <c r="F1123" t="s">
        <v>3407</v>
      </c>
      <c r="G1123" t="s">
        <v>82</v>
      </c>
      <c r="H1123">
        <v>122.96</v>
      </c>
      <c r="I1123">
        <v>6</v>
      </c>
      <c r="J1123">
        <v>5</v>
      </c>
      <c r="K1123">
        <v>737.76</v>
      </c>
      <c r="L1123">
        <v>700.87</v>
      </c>
      <c r="M1123" t="s">
        <v>40</v>
      </c>
      <c r="N1123" s="1">
        <v>45691.640821759262</v>
      </c>
    </row>
    <row r="1124" spans="1:14" x14ac:dyDescent="0.3">
      <c r="A1124" t="s">
        <v>3408</v>
      </c>
      <c r="B1124" t="s">
        <v>23</v>
      </c>
      <c r="C1124" t="s">
        <v>3409</v>
      </c>
      <c r="D1124" t="s">
        <v>17</v>
      </c>
      <c r="E1124" t="s">
        <v>246</v>
      </c>
      <c r="F1124" t="s">
        <v>3410</v>
      </c>
      <c r="G1124" t="s">
        <v>20</v>
      </c>
      <c r="H1124">
        <v>93.46</v>
      </c>
      <c r="I1124">
        <v>6</v>
      </c>
      <c r="J1124">
        <v>22</v>
      </c>
      <c r="K1124">
        <v>560.76</v>
      </c>
      <c r="L1124">
        <v>437.39</v>
      </c>
      <c r="M1124" t="s">
        <v>40</v>
      </c>
      <c r="N1124" s="1">
        <v>45602.919062499997</v>
      </c>
    </row>
    <row r="1125" spans="1:14" x14ac:dyDescent="0.3">
      <c r="A1125" t="s">
        <v>3411</v>
      </c>
      <c r="B1125" t="s">
        <v>15</v>
      </c>
      <c r="C1125" t="s">
        <v>3412</v>
      </c>
      <c r="D1125" t="s">
        <v>36</v>
      </c>
      <c r="E1125" t="s">
        <v>91</v>
      </c>
      <c r="F1125" t="s">
        <v>3413</v>
      </c>
      <c r="G1125" t="s">
        <v>107</v>
      </c>
      <c r="H1125">
        <v>189.23</v>
      </c>
      <c r="I1125">
        <v>6</v>
      </c>
      <c r="J1125">
        <v>0</v>
      </c>
      <c r="K1125">
        <v>1135.3800000000001</v>
      </c>
      <c r="L1125">
        <v>1135.3800000000001</v>
      </c>
      <c r="M1125" t="s">
        <v>47</v>
      </c>
      <c r="N1125" s="1">
        <v>45347.515868055554</v>
      </c>
    </row>
    <row r="1126" spans="1:14" x14ac:dyDescent="0.3">
      <c r="A1126" t="s">
        <v>3414</v>
      </c>
      <c r="B1126" t="s">
        <v>23</v>
      </c>
      <c r="C1126" t="s">
        <v>3415</v>
      </c>
      <c r="D1126" t="s">
        <v>63</v>
      </c>
      <c r="E1126" t="s">
        <v>224</v>
      </c>
      <c r="F1126" t="s">
        <v>3416</v>
      </c>
      <c r="G1126" t="s">
        <v>161</v>
      </c>
      <c r="H1126">
        <v>1.2</v>
      </c>
      <c r="I1126">
        <v>201</v>
      </c>
      <c r="J1126">
        <v>18</v>
      </c>
      <c r="K1126">
        <v>241.2</v>
      </c>
      <c r="L1126">
        <v>197.78</v>
      </c>
      <c r="N1126" s="1">
        <v>45862.938900462963</v>
      </c>
    </row>
    <row r="1127" spans="1:14" x14ac:dyDescent="0.3">
      <c r="A1127" t="s">
        <v>3417</v>
      </c>
      <c r="B1127" t="s">
        <v>172</v>
      </c>
      <c r="C1127" t="s">
        <v>3418</v>
      </c>
      <c r="D1127" t="s">
        <v>159</v>
      </c>
      <c r="E1127" t="s">
        <v>18</v>
      </c>
      <c r="F1127" t="s">
        <v>3419</v>
      </c>
      <c r="G1127" t="s">
        <v>130</v>
      </c>
      <c r="H1127">
        <v>238.29</v>
      </c>
      <c r="I1127">
        <v>3</v>
      </c>
      <c r="J1127">
        <v>5</v>
      </c>
      <c r="K1127">
        <v>714.87</v>
      </c>
      <c r="L1127">
        <v>679.13</v>
      </c>
      <c r="M1127" t="s">
        <v>47</v>
      </c>
      <c r="N1127" s="1">
        <v>45569.313680555555</v>
      </c>
    </row>
    <row r="1128" spans="1:14" x14ac:dyDescent="0.3">
      <c r="A1128" t="s">
        <v>3420</v>
      </c>
      <c r="B1128" t="s">
        <v>172</v>
      </c>
      <c r="C1128" t="s">
        <v>3421</v>
      </c>
      <c r="D1128" t="s">
        <v>63</v>
      </c>
      <c r="E1128" t="s">
        <v>32</v>
      </c>
      <c r="F1128" t="s">
        <v>3422</v>
      </c>
      <c r="G1128" t="s">
        <v>130</v>
      </c>
      <c r="H1128">
        <v>1.32</v>
      </c>
      <c r="I1128">
        <v>149</v>
      </c>
      <c r="J1128">
        <v>5</v>
      </c>
      <c r="K1128">
        <v>196.68</v>
      </c>
      <c r="L1128">
        <v>186.85</v>
      </c>
      <c r="M1128" t="s">
        <v>77</v>
      </c>
      <c r="N1128" s="1">
        <v>45846.433240740742</v>
      </c>
    </row>
    <row r="1129" spans="1:14" x14ac:dyDescent="0.3">
      <c r="A1129" t="s">
        <v>3423</v>
      </c>
      <c r="B1129" t="s">
        <v>15</v>
      </c>
      <c r="C1129" t="s">
        <v>3424</v>
      </c>
      <c r="D1129" t="s">
        <v>25</v>
      </c>
      <c r="E1129" t="s">
        <v>111</v>
      </c>
      <c r="F1129" t="s">
        <v>3425</v>
      </c>
      <c r="G1129" t="s">
        <v>65</v>
      </c>
      <c r="H1129">
        <v>49.16</v>
      </c>
      <c r="I1129">
        <v>12</v>
      </c>
      <c r="J1129">
        <v>10</v>
      </c>
      <c r="K1129">
        <v>589.91999999999996</v>
      </c>
      <c r="L1129">
        <v>530.92999999999995</v>
      </c>
      <c r="M1129" t="s">
        <v>40</v>
      </c>
      <c r="N1129" s="1">
        <v>45347.161192129628</v>
      </c>
    </row>
    <row r="1130" spans="1:14" x14ac:dyDescent="0.3">
      <c r="A1130" t="s">
        <v>3426</v>
      </c>
      <c r="B1130" t="s">
        <v>55</v>
      </c>
      <c r="C1130" t="s">
        <v>3427</v>
      </c>
      <c r="D1130" t="s">
        <v>110</v>
      </c>
      <c r="E1130" t="s">
        <v>111</v>
      </c>
      <c r="F1130" t="s">
        <v>3428</v>
      </c>
      <c r="G1130" t="s">
        <v>179</v>
      </c>
      <c r="H1130">
        <v>102.57</v>
      </c>
      <c r="I1130">
        <v>4</v>
      </c>
      <c r="J1130">
        <v>5</v>
      </c>
      <c r="K1130">
        <v>410.28</v>
      </c>
      <c r="L1130">
        <v>389.77</v>
      </c>
      <c r="M1130" t="s">
        <v>21</v>
      </c>
      <c r="N1130" s="1">
        <v>45542.807129629633</v>
      </c>
    </row>
    <row r="1131" spans="1:14" x14ac:dyDescent="0.3">
      <c r="A1131" t="s">
        <v>3429</v>
      </c>
      <c r="B1131" t="s">
        <v>49</v>
      </c>
      <c r="D1131" t="s">
        <v>51</v>
      </c>
      <c r="E1131" t="s">
        <v>44</v>
      </c>
      <c r="F1131" t="s">
        <v>3430</v>
      </c>
      <c r="G1131" t="s">
        <v>20</v>
      </c>
      <c r="H1131">
        <v>665.84</v>
      </c>
      <c r="I1131">
        <v>2</v>
      </c>
      <c r="J1131">
        <v>0</v>
      </c>
      <c r="K1131">
        <v>1331.68</v>
      </c>
      <c r="L1131">
        <v>1331.68</v>
      </c>
      <c r="M1131" t="s">
        <v>77</v>
      </c>
      <c r="N1131" s="1">
        <v>45482.690196759257</v>
      </c>
    </row>
    <row r="1132" spans="1:14" x14ac:dyDescent="0.3">
      <c r="A1132" t="s">
        <v>3431</v>
      </c>
      <c r="B1132" t="s">
        <v>55</v>
      </c>
      <c r="C1132" t="s">
        <v>3432</v>
      </c>
      <c r="D1132" t="s">
        <v>159</v>
      </c>
      <c r="E1132" t="s">
        <v>57</v>
      </c>
      <c r="F1132" t="s">
        <v>3433</v>
      </c>
      <c r="H1132">
        <v>323.11</v>
      </c>
      <c r="I1132">
        <v>25</v>
      </c>
      <c r="J1132">
        <v>20</v>
      </c>
      <c r="K1132">
        <v>8077.75</v>
      </c>
      <c r="L1132">
        <v>6462.2</v>
      </c>
      <c r="M1132" t="s">
        <v>28</v>
      </c>
      <c r="N1132" s="1">
        <v>45569.681006944447</v>
      </c>
    </row>
    <row r="1133" spans="1:14" x14ac:dyDescent="0.3">
      <c r="A1133" t="s">
        <v>3434</v>
      </c>
      <c r="B1133" t="s">
        <v>23</v>
      </c>
      <c r="C1133" t="s">
        <v>3435</v>
      </c>
      <c r="D1133" t="s">
        <v>17</v>
      </c>
      <c r="E1133" t="s">
        <v>105</v>
      </c>
      <c r="F1133" t="s">
        <v>3436</v>
      </c>
      <c r="H1133">
        <v>723.58</v>
      </c>
      <c r="I1133">
        <v>25</v>
      </c>
      <c r="J1133">
        <v>15</v>
      </c>
      <c r="K1133">
        <v>18089.5</v>
      </c>
      <c r="L1133">
        <v>15376.07</v>
      </c>
      <c r="M1133" t="s">
        <v>40</v>
      </c>
      <c r="N1133" s="1">
        <v>45821.969351851854</v>
      </c>
    </row>
    <row r="1134" spans="1:14" x14ac:dyDescent="0.3">
      <c r="A1134" t="s">
        <v>3437</v>
      </c>
      <c r="B1134" t="s">
        <v>84</v>
      </c>
      <c r="C1134" t="s">
        <v>3438</v>
      </c>
      <c r="D1134" t="s">
        <v>25</v>
      </c>
      <c r="E1134" t="s">
        <v>155</v>
      </c>
      <c r="F1134" t="s">
        <v>3439</v>
      </c>
      <c r="G1134" t="s">
        <v>161</v>
      </c>
      <c r="H1134">
        <v>92.56</v>
      </c>
      <c r="I1134">
        <v>20</v>
      </c>
      <c r="J1134">
        <v>20</v>
      </c>
      <c r="K1134">
        <v>1851.2</v>
      </c>
      <c r="L1134">
        <v>1480.96</v>
      </c>
      <c r="M1134" t="s">
        <v>40</v>
      </c>
      <c r="N1134" s="1">
        <v>45641.812986111108</v>
      </c>
    </row>
    <row r="1135" spans="1:14" x14ac:dyDescent="0.3">
      <c r="A1135" t="s">
        <v>3440</v>
      </c>
      <c r="B1135" t="s">
        <v>15</v>
      </c>
      <c r="C1135" t="s">
        <v>3441</v>
      </c>
      <c r="D1135" t="s">
        <v>159</v>
      </c>
      <c r="E1135" t="s">
        <v>18</v>
      </c>
      <c r="F1135" t="s">
        <v>3442</v>
      </c>
      <c r="G1135" t="s">
        <v>39</v>
      </c>
      <c r="H1135">
        <v>455.07</v>
      </c>
      <c r="I1135">
        <v>12</v>
      </c>
      <c r="J1135">
        <v>0</v>
      </c>
      <c r="K1135">
        <v>5460.84</v>
      </c>
      <c r="L1135">
        <v>5460.84</v>
      </c>
      <c r="M1135" t="s">
        <v>40</v>
      </c>
      <c r="N1135" s="1">
        <v>45834.899976851855</v>
      </c>
    </row>
    <row r="1136" spans="1:14" x14ac:dyDescent="0.3">
      <c r="A1136" t="s">
        <v>3443</v>
      </c>
      <c r="B1136" t="s">
        <v>23</v>
      </c>
      <c r="C1136" t="s">
        <v>3444</v>
      </c>
      <c r="D1136" t="s">
        <v>51</v>
      </c>
      <c r="E1136" t="s">
        <v>100</v>
      </c>
      <c r="F1136" t="s">
        <v>3445</v>
      </c>
      <c r="G1136" t="s">
        <v>209</v>
      </c>
      <c r="H1136">
        <v>930.07</v>
      </c>
      <c r="I1136">
        <v>50</v>
      </c>
      <c r="J1136">
        <v>15</v>
      </c>
      <c r="K1136">
        <v>46503.5</v>
      </c>
      <c r="L1136">
        <v>39527.97</v>
      </c>
      <c r="M1136" t="s">
        <v>60</v>
      </c>
      <c r="N1136" s="1">
        <v>45392.553518518522</v>
      </c>
    </row>
    <row r="1137" spans="1:14" x14ac:dyDescent="0.3">
      <c r="A1137" t="s">
        <v>3446</v>
      </c>
      <c r="B1137" t="s">
        <v>118</v>
      </c>
      <c r="C1137" t="s">
        <v>3447</v>
      </c>
      <c r="D1137" t="s">
        <v>43</v>
      </c>
      <c r="E1137" t="s">
        <v>246</v>
      </c>
      <c r="F1137" t="s">
        <v>3448</v>
      </c>
      <c r="G1137" t="s">
        <v>184</v>
      </c>
      <c r="H1137">
        <v>1156.7</v>
      </c>
      <c r="I1137">
        <v>20</v>
      </c>
      <c r="J1137">
        <v>20</v>
      </c>
      <c r="K1137">
        <v>23134</v>
      </c>
      <c r="L1137">
        <v>18507.2</v>
      </c>
      <c r="M1137" t="s">
        <v>40</v>
      </c>
      <c r="N1137" s="1">
        <v>45563.118391203701</v>
      </c>
    </row>
    <row r="1138" spans="1:14" x14ac:dyDescent="0.3">
      <c r="A1138" t="s">
        <v>3449</v>
      </c>
      <c r="B1138" t="s">
        <v>15</v>
      </c>
      <c r="C1138" t="s">
        <v>3450</v>
      </c>
      <c r="D1138" t="s">
        <v>86</v>
      </c>
      <c r="E1138" t="s">
        <v>105</v>
      </c>
      <c r="F1138" t="s">
        <v>3451</v>
      </c>
      <c r="G1138" t="s">
        <v>70</v>
      </c>
      <c r="H1138">
        <v>146.80000000000001</v>
      </c>
      <c r="I1138">
        <v>2</v>
      </c>
      <c r="J1138">
        <v>0</v>
      </c>
      <c r="K1138">
        <v>293.60000000000002</v>
      </c>
      <c r="L1138">
        <v>293.60000000000002</v>
      </c>
      <c r="M1138" t="s">
        <v>40</v>
      </c>
      <c r="N1138" s="1">
        <v>45347.861064814817</v>
      </c>
    </row>
    <row r="1139" spans="1:14" x14ac:dyDescent="0.3">
      <c r="A1139" t="s">
        <v>3452</v>
      </c>
      <c r="B1139" t="s">
        <v>49</v>
      </c>
      <c r="C1139" t="s">
        <v>3453</v>
      </c>
      <c r="D1139" t="s">
        <v>255</v>
      </c>
      <c r="E1139" t="s">
        <v>277</v>
      </c>
      <c r="F1139" t="s">
        <v>3454</v>
      </c>
      <c r="G1139" t="s">
        <v>465</v>
      </c>
      <c r="H1139">
        <v>863.33</v>
      </c>
      <c r="I1139">
        <v>5</v>
      </c>
      <c r="J1139">
        <v>0</v>
      </c>
      <c r="K1139">
        <v>4316.6499999999996</v>
      </c>
      <c r="L1139">
        <v>4316.6499999999996</v>
      </c>
      <c r="M1139" t="s">
        <v>60</v>
      </c>
      <c r="N1139" s="1">
        <v>45586.559467592589</v>
      </c>
    </row>
    <row r="1140" spans="1:14" x14ac:dyDescent="0.3">
      <c r="A1140" t="s">
        <v>3455</v>
      </c>
      <c r="B1140" t="s">
        <v>15</v>
      </c>
      <c r="C1140" t="s">
        <v>3456</v>
      </c>
      <c r="D1140" t="s">
        <v>110</v>
      </c>
      <c r="E1140" t="s">
        <v>32</v>
      </c>
      <c r="F1140" t="s">
        <v>3457</v>
      </c>
      <c r="G1140" t="s">
        <v>179</v>
      </c>
      <c r="H1140">
        <v>125.13</v>
      </c>
      <c r="I1140">
        <v>8</v>
      </c>
      <c r="J1140">
        <v>0</v>
      </c>
      <c r="K1140">
        <v>1001.04</v>
      </c>
      <c r="L1140">
        <v>1001.04</v>
      </c>
      <c r="M1140" t="s">
        <v>116</v>
      </c>
      <c r="N1140" s="1">
        <v>45452.639178240737</v>
      </c>
    </row>
    <row r="1141" spans="1:14" x14ac:dyDescent="0.3">
      <c r="A1141" t="s">
        <v>3458</v>
      </c>
      <c r="B1141" t="s">
        <v>23</v>
      </c>
      <c r="C1141" t="s">
        <v>3459</v>
      </c>
      <c r="D1141" t="s">
        <v>36</v>
      </c>
      <c r="E1141" t="s">
        <v>155</v>
      </c>
      <c r="F1141" t="s">
        <v>3460</v>
      </c>
      <c r="G1141" t="s">
        <v>107</v>
      </c>
      <c r="H1141">
        <v>908.38</v>
      </c>
      <c r="I1141">
        <v>5</v>
      </c>
      <c r="J1141">
        <v>5</v>
      </c>
      <c r="K1141">
        <v>4541.8999999999996</v>
      </c>
      <c r="L1141">
        <v>4314.8</v>
      </c>
      <c r="M1141" t="s">
        <v>116</v>
      </c>
      <c r="N1141" s="1">
        <v>45469.230046296296</v>
      </c>
    </row>
    <row r="1142" spans="1:14" x14ac:dyDescent="0.3">
      <c r="A1142" t="s">
        <v>3461</v>
      </c>
      <c r="B1142" t="s">
        <v>172</v>
      </c>
      <c r="D1142" t="s">
        <v>51</v>
      </c>
      <c r="E1142" t="s">
        <v>32</v>
      </c>
      <c r="F1142" t="s">
        <v>3462</v>
      </c>
      <c r="G1142" t="s">
        <v>82</v>
      </c>
      <c r="H1142">
        <v>918.68</v>
      </c>
      <c r="I1142">
        <v>12</v>
      </c>
      <c r="J1142">
        <v>18</v>
      </c>
      <c r="K1142">
        <v>11024.16</v>
      </c>
      <c r="L1142">
        <v>9039.81</v>
      </c>
      <c r="M1142" t="s">
        <v>60</v>
      </c>
      <c r="N1142" s="1">
        <v>45513.905173611114</v>
      </c>
    </row>
    <row r="1143" spans="1:14" x14ac:dyDescent="0.3">
      <c r="A1143" t="s">
        <v>3463</v>
      </c>
      <c r="B1143" t="s">
        <v>181</v>
      </c>
      <c r="C1143" t="s">
        <v>3464</v>
      </c>
      <c r="D1143" t="s">
        <v>25</v>
      </c>
      <c r="E1143" t="s">
        <v>121</v>
      </c>
      <c r="F1143" t="s">
        <v>3465</v>
      </c>
      <c r="G1143" t="s">
        <v>184</v>
      </c>
      <c r="H1143">
        <v>41.11</v>
      </c>
      <c r="I1143">
        <v>4</v>
      </c>
      <c r="J1143">
        <v>0</v>
      </c>
      <c r="K1143">
        <v>164.44</v>
      </c>
      <c r="L1143">
        <v>164.44</v>
      </c>
      <c r="M1143" t="s">
        <v>21</v>
      </c>
      <c r="N1143" s="1">
        <v>45604.936064814814</v>
      </c>
    </row>
    <row r="1144" spans="1:14" x14ac:dyDescent="0.3">
      <c r="A1144" t="s">
        <v>3466</v>
      </c>
      <c r="B1144" t="s">
        <v>172</v>
      </c>
      <c r="C1144" t="s">
        <v>3467</v>
      </c>
      <c r="D1144" t="s">
        <v>63</v>
      </c>
      <c r="E1144" t="s">
        <v>87</v>
      </c>
      <c r="F1144" t="s">
        <v>3468</v>
      </c>
      <c r="G1144" t="s">
        <v>130</v>
      </c>
      <c r="H1144">
        <v>1.41</v>
      </c>
      <c r="I1144">
        <v>249</v>
      </c>
      <c r="J1144">
        <v>15</v>
      </c>
      <c r="K1144">
        <v>351.09</v>
      </c>
      <c r="L1144">
        <v>298.43</v>
      </c>
      <c r="M1144" t="s">
        <v>77</v>
      </c>
      <c r="N1144" s="1">
        <v>45569.346863425926</v>
      </c>
    </row>
    <row r="1145" spans="1:14" x14ac:dyDescent="0.3">
      <c r="A1145" t="s">
        <v>3469</v>
      </c>
      <c r="B1145" t="s">
        <v>55</v>
      </c>
      <c r="C1145" t="s">
        <v>3470</v>
      </c>
      <c r="D1145" t="s">
        <v>67</v>
      </c>
      <c r="E1145" t="s">
        <v>32</v>
      </c>
      <c r="F1145" t="s">
        <v>3471</v>
      </c>
      <c r="G1145" t="s">
        <v>209</v>
      </c>
      <c r="H1145">
        <v>517.42999999999995</v>
      </c>
      <c r="I1145">
        <v>6</v>
      </c>
      <c r="J1145">
        <v>3</v>
      </c>
      <c r="K1145">
        <v>3104.58</v>
      </c>
      <c r="L1145">
        <v>3011.44</v>
      </c>
      <c r="M1145" t="s">
        <v>21</v>
      </c>
      <c r="N1145" s="1">
        <v>45419.444965277777</v>
      </c>
    </row>
    <row r="1146" spans="1:14" x14ac:dyDescent="0.3">
      <c r="A1146" t="s">
        <v>3472</v>
      </c>
      <c r="B1146" t="s">
        <v>15</v>
      </c>
      <c r="C1146" t="s">
        <v>3473</v>
      </c>
      <c r="D1146" t="s">
        <v>120</v>
      </c>
      <c r="E1146" t="s">
        <v>37</v>
      </c>
      <c r="F1146" t="s">
        <v>3474</v>
      </c>
      <c r="G1146" t="s">
        <v>102</v>
      </c>
      <c r="H1146">
        <v>260.82</v>
      </c>
      <c r="I1146">
        <v>15</v>
      </c>
      <c r="J1146">
        <v>15</v>
      </c>
      <c r="K1146">
        <v>3912.3</v>
      </c>
      <c r="L1146">
        <v>3325.45</v>
      </c>
      <c r="M1146" t="s">
        <v>116</v>
      </c>
      <c r="N1146" s="1">
        <v>45705.123541666668</v>
      </c>
    </row>
    <row r="1147" spans="1:14" x14ac:dyDescent="0.3">
      <c r="A1147" t="s">
        <v>3475</v>
      </c>
      <c r="B1147" t="s">
        <v>118</v>
      </c>
      <c r="C1147" t="s">
        <v>3476</v>
      </c>
      <c r="D1147" t="s">
        <v>43</v>
      </c>
      <c r="E1147" t="s">
        <v>105</v>
      </c>
      <c r="F1147" t="s">
        <v>3477</v>
      </c>
      <c r="G1147" t="s">
        <v>39</v>
      </c>
      <c r="H1147">
        <v>210.66</v>
      </c>
      <c r="I1147">
        <v>1</v>
      </c>
      <c r="J1147">
        <v>10</v>
      </c>
      <c r="K1147">
        <v>210.66</v>
      </c>
      <c r="L1147">
        <v>189.59</v>
      </c>
      <c r="M1147" t="s">
        <v>47</v>
      </c>
      <c r="N1147" s="1">
        <v>45529.112974537034</v>
      </c>
    </row>
    <row r="1148" spans="1:14" x14ac:dyDescent="0.3">
      <c r="A1148" t="s">
        <v>3478</v>
      </c>
      <c r="B1148" t="s">
        <v>72</v>
      </c>
      <c r="C1148" t="s">
        <v>3479</v>
      </c>
      <c r="D1148" t="s">
        <v>255</v>
      </c>
      <c r="E1148" t="s">
        <v>74</v>
      </c>
      <c r="F1148" t="s">
        <v>3480</v>
      </c>
      <c r="G1148" t="s">
        <v>82</v>
      </c>
      <c r="H1148">
        <v>2997.8</v>
      </c>
      <c r="I1148">
        <v>15</v>
      </c>
      <c r="J1148">
        <v>20</v>
      </c>
      <c r="K1148">
        <v>44967</v>
      </c>
      <c r="L1148">
        <v>35973.599999999999</v>
      </c>
      <c r="M1148" t="s">
        <v>21</v>
      </c>
      <c r="N1148" s="1">
        <v>45353.85224537037</v>
      </c>
    </row>
    <row r="1149" spans="1:14" x14ac:dyDescent="0.3">
      <c r="A1149" t="s">
        <v>3481</v>
      </c>
      <c r="B1149" t="s">
        <v>49</v>
      </c>
      <c r="C1149" t="s">
        <v>3482</v>
      </c>
      <c r="D1149" t="s">
        <v>43</v>
      </c>
      <c r="E1149" t="s">
        <v>87</v>
      </c>
      <c r="F1149" t="s">
        <v>3483</v>
      </c>
      <c r="G1149" t="s">
        <v>82</v>
      </c>
      <c r="H1149">
        <v>1255.08</v>
      </c>
      <c r="I1149">
        <v>12</v>
      </c>
      <c r="J1149">
        <v>5</v>
      </c>
      <c r="K1149">
        <v>15060.96</v>
      </c>
      <c r="L1149">
        <v>14307.91</v>
      </c>
      <c r="M1149" t="s">
        <v>47</v>
      </c>
      <c r="N1149" s="1">
        <v>45769.995208333334</v>
      </c>
    </row>
    <row r="1150" spans="1:14" x14ac:dyDescent="0.3">
      <c r="A1150" t="s">
        <v>3484</v>
      </c>
      <c r="B1150" t="s">
        <v>55</v>
      </c>
      <c r="C1150" t="s">
        <v>3485</v>
      </c>
      <c r="D1150" t="s">
        <v>86</v>
      </c>
      <c r="E1150" t="s">
        <v>251</v>
      </c>
      <c r="F1150" t="s">
        <v>3486</v>
      </c>
      <c r="G1150" t="s">
        <v>53</v>
      </c>
      <c r="H1150">
        <v>577.79</v>
      </c>
      <c r="I1150">
        <v>15</v>
      </c>
      <c r="J1150">
        <v>3</v>
      </c>
      <c r="K1150">
        <v>8666.85</v>
      </c>
      <c r="L1150">
        <v>8406.84</v>
      </c>
      <c r="M1150" t="s">
        <v>77</v>
      </c>
      <c r="N1150" s="1">
        <v>45743.563391203701</v>
      </c>
    </row>
    <row r="1151" spans="1:14" x14ac:dyDescent="0.3">
      <c r="A1151" t="s">
        <v>3487</v>
      </c>
      <c r="B1151" t="s">
        <v>55</v>
      </c>
      <c r="C1151" t="s">
        <v>3488</v>
      </c>
      <c r="D1151" t="s">
        <v>159</v>
      </c>
      <c r="E1151" t="s">
        <v>121</v>
      </c>
      <c r="F1151" t="s">
        <v>3489</v>
      </c>
      <c r="G1151" t="s">
        <v>465</v>
      </c>
      <c r="H1151">
        <v>432.74</v>
      </c>
      <c r="I1151">
        <v>6</v>
      </c>
      <c r="J1151">
        <v>8</v>
      </c>
      <c r="K1151">
        <v>2596.44</v>
      </c>
      <c r="L1151">
        <v>2388.7199999999998</v>
      </c>
      <c r="M1151" t="s">
        <v>60</v>
      </c>
      <c r="N1151" s="1">
        <v>45453.422905092593</v>
      </c>
    </row>
    <row r="1152" spans="1:14" x14ac:dyDescent="0.3">
      <c r="A1152" t="s">
        <v>3490</v>
      </c>
      <c r="B1152" t="s">
        <v>55</v>
      </c>
      <c r="C1152" t="s">
        <v>3491</v>
      </c>
      <c r="D1152" t="s">
        <v>25</v>
      </c>
      <c r="E1152" t="s">
        <v>91</v>
      </c>
      <c r="F1152" t="s">
        <v>3492</v>
      </c>
      <c r="G1152" t="s">
        <v>130</v>
      </c>
      <c r="H1152">
        <v>12.79</v>
      </c>
      <c r="I1152">
        <v>3</v>
      </c>
      <c r="J1152">
        <v>0</v>
      </c>
      <c r="K1152">
        <v>38.369999999999997</v>
      </c>
      <c r="L1152">
        <v>38.369999999999997</v>
      </c>
      <c r="M1152" t="s">
        <v>28</v>
      </c>
      <c r="N1152" s="1">
        <v>45537.131226851852</v>
      </c>
    </row>
    <row r="1153" spans="1:14" x14ac:dyDescent="0.3">
      <c r="A1153" t="s">
        <v>3493</v>
      </c>
      <c r="B1153" t="s">
        <v>84</v>
      </c>
      <c r="C1153" t="s">
        <v>3494</v>
      </c>
      <c r="D1153" t="s">
        <v>51</v>
      </c>
      <c r="E1153" t="s">
        <v>105</v>
      </c>
      <c r="G1153" t="s">
        <v>27</v>
      </c>
      <c r="H1153">
        <v>139.94</v>
      </c>
      <c r="I1153">
        <v>1</v>
      </c>
      <c r="J1153">
        <v>0</v>
      </c>
      <c r="K1153">
        <v>139.94</v>
      </c>
      <c r="L1153">
        <v>139.94</v>
      </c>
      <c r="M1153" t="s">
        <v>21</v>
      </c>
      <c r="N1153" s="1">
        <v>45812.310914351852</v>
      </c>
    </row>
    <row r="1154" spans="1:14" x14ac:dyDescent="0.3">
      <c r="A1154" t="s">
        <v>3495</v>
      </c>
      <c r="B1154" t="s">
        <v>95</v>
      </c>
      <c r="C1154" t="s">
        <v>3496</v>
      </c>
      <c r="D1154" t="s">
        <v>25</v>
      </c>
      <c r="E1154" t="s">
        <v>177</v>
      </c>
      <c r="F1154" t="s">
        <v>3497</v>
      </c>
      <c r="G1154" t="s">
        <v>76</v>
      </c>
      <c r="H1154">
        <v>47.45</v>
      </c>
      <c r="I1154">
        <v>8</v>
      </c>
      <c r="J1154">
        <v>5</v>
      </c>
      <c r="K1154">
        <v>379.6</v>
      </c>
      <c r="L1154">
        <v>360.62</v>
      </c>
      <c r="M1154" t="s">
        <v>116</v>
      </c>
      <c r="N1154" s="1">
        <v>45644.465995370374</v>
      </c>
    </row>
    <row r="1155" spans="1:14" x14ac:dyDescent="0.3">
      <c r="A1155" t="s">
        <v>3498</v>
      </c>
      <c r="B1155" t="s">
        <v>84</v>
      </c>
      <c r="C1155" t="s">
        <v>3499</v>
      </c>
      <c r="D1155" t="s">
        <v>67</v>
      </c>
      <c r="E1155" t="s">
        <v>133</v>
      </c>
      <c r="F1155" t="s">
        <v>3500</v>
      </c>
      <c r="G1155" t="s">
        <v>161</v>
      </c>
      <c r="H1155">
        <v>357.22</v>
      </c>
      <c r="I1155">
        <v>10</v>
      </c>
      <c r="J1155">
        <v>15</v>
      </c>
      <c r="K1155">
        <v>3572.2</v>
      </c>
      <c r="L1155">
        <v>3036.37</v>
      </c>
      <c r="M1155" t="s">
        <v>60</v>
      </c>
      <c r="N1155" s="1">
        <v>45524.750740740739</v>
      </c>
    </row>
    <row r="1156" spans="1:14" x14ac:dyDescent="0.3">
      <c r="A1156" t="s">
        <v>3501</v>
      </c>
      <c r="B1156" t="s">
        <v>55</v>
      </c>
      <c r="C1156" t="s">
        <v>3502</v>
      </c>
      <c r="D1156" t="s">
        <v>25</v>
      </c>
      <c r="E1156" t="s">
        <v>18</v>
      </c>
      <c r="F1156" t="s">
        <v>3503</v>
      </c>
      <c r="G1156" t="s">
        <v>70</v>
      </c>
      <c r="H1156">
        <v>146.41</v>
      </c>
      <c r="I1156">
        <v>60</v>
      </c>
      <c r="J1156">
        <v>15</v>
      </c>
      <c r="K1156">
        <v>8784.6</v>
      </c>
      <c r="L1156">
        <v>7466.91</v>
      </c>
      <c r="M1156" t="s">
        <v>77</v>
      </c>
      <c r="N1156" s="1">
        <v>45474.398356481484</v>
      </c>
    </row>
    <row r="1157" spans="1:14" x14ac:dyDescent="0.3">
      <c r="A1157" t="s">
        <v>3504</v>
      </c>
      <c r="B1157" t="s">
        <v>181</v>
      </c>
      <c r="C1157" t="s">
        <v>3505</v>
      </c>
      <c r="D1157" t="s">
        <v>159</v>
      </c>
      <c r="E1157" t="s">
        <v>18</v>
      </c>
      <c r="F1157" t="s">
        <v>3506</v>
      </c>
      <c r="G1157" t="s">
        <v>465</v>
      </c>
      <c r="H1157">
        <v>301.16000000000003</v>
      </c>
      <c r="I1157">
        <v>2</v>
      </c>
      <c r="J1157">
        <v>2</v>
      </c>
      <c r="K1157">
        <v>602.32000000000005</v>
      </c>
      <c r="L1157">
        <v>590.27</v>
      </c>
      <c r="M1157" t="s">
        <v>60</v>
      </c>
      <c r="N1157" s="1">
        <v>45525.542928240742</v>
      </c>
    </row>
    <row r="1158" spans="1:14" x14ac:dyDescent="0.3">
      <c r="A1158" t="s">
        <v>3507</v>
      </c>
      <c r="B1158" t="s">
        <v>72</v>
      </c>
      <c r="C1158" t="s">
        <v>3508</v>
      </c>
      <c r="D1158" t="s">
        <v>67</v>
      </c>
      <c r="E1158" t="s">
        <v>155</v>
      </c>
      <c r="F1158" t="s">
        <v>3509</v>
      </c>
      <c r="G1158" t="s">
        <v>107</v>
      </c>
      <c r="H1158">
        <v>176.76</v>
      </c>
      <c r="I1158">
        <v>20</v>
      </c>
      <c r="J1158">
        <v>25</v>
      </c>
      <c r="K1158">
        <v>3535.2</v>
      </c>
      <c r="L1158">
        <v>2651.4</v>
      </c>
      <c r="M1158" t="s">
        <v>47</v>
      </c>
      <c r="N1158" s="1">
        <v>45375.119722222225</v>
      </c>
    </row>
    <row r="1159" spans="1:14" x14ac:dyDescent="0.3">
      <c r="A1159" t="s">
        <v>3510</v>
      </c>
      <c r="B1159" t="s">
        <v>72</v>
      </c>
      <c r="C1159" t="s">
        <v>3511</v>
      </c>
      <c r="D1159" t="s">
        <v>25</v>
      </c>
      <c r="E1159" t="s">
        <v>44</v>
      </c>
      <c r="F1159" t="s">
        <v>3512</v>
      </c>
      <c r="G1159" t="s">
        <v>107</v>
      </c>
      <c r="H1159">
        <v>37.22</v>
      </c>
      <c r="I1159">
        <v>4</v>
      </c>
      <c r="J1159">
        <v>0</v>
      </c>
      <c r="K1159">
        <v>148.88</v>
      </c>
      <c r="L1159">
        <v>148.88</v>
      </c>
      <c r="M1159" t="s">
        <v>28</v>
      </c>
      <c r="N1159" s="1">
        <v>45689.059189814812</v>
      </c>
    </row>
    <row r="1160" spans="1:14" x14ac:dyDescent="0.3">
      <c r="A1160" t="s">
        <v>3513</v>
      </c>
      <c r="B1160" t="s">
        <v>23</v>
      </c>
      <c r="C1160" t="s">
        <v>3514</v>
      </c>
      <c r="D1160" t="s">
        <v>159</v>
      </c>
      <c r="E1160" t="s">
        <v>177</v>
      </c>
      <c r="F1160" t="s">
        <v>3515</v>
      </c>
      <c r="G1160" t="s">
        <v>39</v>
      </c>
      <c r="H1160">
        <v>314.74</v>
      </c>
      <c r="I1160">
        <v>2</v>
      </c>
      <c r="J1160">
        <v>0</v>
      </c>
      <c r="K1160">
        <v>629.48</v>
      </c>
      <c r="L1160">
        <v>629.48</v>
      </c>
      <c r="M1160" t="s">
        <v>28</v>
      </c>
      <c r="N1160" s="1">
        <v>45447.75922453704</v>
      </c>
    </row>
    <row r="1161" spans="1:14" x14ac:dyDescent="0.3">
      <c r="A1161" t="s">
        <v>3516</v>
      </c>
      <c r="B1161" t="s">
        <v>55</v>
      </c>
      <c r="C1161" t="s">
        <v>3517</v>
      </c>
      <c r="D1161" t="s">
        <v>110</v>
      </c>
      <c r="E1161" t="s">
        <v>74</v>
      </c>
      <c r="F1161" t="s">
        <v>3518</v>
      </c>
      <c r="G1161" t="s">
        <v>161</v>
      </c>
      <c r="H1161">
        <v>240.5</v>
      </c>
      <c r="I1161">
        <v>1</v>
      </c>
      <c r="J1161">
        <v>10</v>
      </c>
      <c r="K1161">
        <v>240.5</v>
      </c>
      <c r="L1161">
        <v>216.45</v>
      </c>
      <c r="M1161" t="s">
        <v>60</v>
      </c>
      <c r="N1161" s="1">
        <v>45603.346944444442</v>
      </c>
    </row>
    <row r="1162" spans="1:14" x14ac:dyDescent="0.3">
      <c r="A1162" t="s">
        <v>3519</v>
      </c>
      <c r="B1162" t="s">
        <v>72</v>
      </c>
      <c r="C1162" t="s">
        <v>3520</v>
      </c>
      <c r="D1162" t="s">
        <v>17</v>
      </c>
      <c r="E1162" t="s">
        <v>111</v>
      </c>
      <c r="F1162" t="s">
        <v>3521</v>
      </c>
      <c r="G1162" t="s">
        <v>46</v>
      </c>
      <c r="H1162">
        <v>797.23</v>
      </c>
      <c r="I1162">
        <v>10</v>
      </c>
      <c r="J1162">
        <v>23</v>
      </c>
      <c r="K1162">
        <v>7972.3</v>
      </c>
      <c r="L1162">
        <v>6138.67</v>
      </c>
      <c r="M1162" t="s">
        <v>21</v>
      </c>
      <c r="N1162" s="1">
        <v>45813.093368055554</v>
      </c>
    </row>
    <row r="1163" spans="1:14" x14ac:dyDescent="0.3">
      <c r="A1163" t="s">
        <v>3522</v>
      </c>
      <c r="B1163" t="s">
        <v>118</v>
      </c>
      <c r="C1163" t="s">
        <v>3523</v>
      </c>
      <c r="D1163" t="s">
        <v>80</v>
      </c>
      <c r="E1163" t="s">
        <v>277</v>
      </c>
      <c r="F1163" t="s">
        <v>3524</v>
      </c>
      <c r="G1163" t="s">
        <v>102</v>
      </c>
      <c r="H1163">
        <v>2563.1799999999998</v>
      </c>
      <c r="I1163">
        <v>1</v>
      </c>
      <c r="J1163">
        <v>0</v>
      </c>
      <c r="K1163">
        <v>2563.1799999999998</v>
      </c>
      <c r="L1163">
        <v>2563.1799999999998</v>
      </c>
      <c r="M1163" t="s">
        <v>21</v>
      </c>
      <c r="N1163" s="1">
        <v>45752.558680555558</v>
      </c>
    </row>
    <row r="1164" spans="1:14" x14ac:dyDescent="0.3">
      <c r="A1164" t="s">
        <v>3525</v>
      </c>
      <c r="B1164" t="s">
        <v>30</v>
      </c>
      <c r="C1164" t="s">
        <v>3526</v>
      </c>
      <c r="D1164" t="s">
        <v>51</v>
      </c>
      <c r="E1164" t="s">
        <v>277</v>
      </c>
      <c r="F1164" t="s">
        <v>3527</v>
      </c>
      <c r="G1164" t="s">
        <v>130</v>
      </c>
      <c r="H1164">
        <v>425.52</v>
      </c>
      <c r="I1164">
        <v>12</v>
      </c>
      <c r="J1164">
        <v>15</v>
      </c>
      <c r="K1164">
        <v>5106.24</v>
      </c>
      <c r="L1164">
        <v>4340.3</v>
      </c>
      <c r="M1164" t="s">
        <v>47</v>
      </c>
      <c r="N1164" s="1">
        <v>45664.135729166665</v>
      </c>
    </row>
    <row r="1165" spans="1:14" x14ac:dyDescent="0.3">
      <c r="A1165" t="s">
        <v>3528</v>
      </c>
      <c r="B1165" t="s">
        <v>55</v>
      </c>
      <c r="C1165" t="s">
        <v>3529</v>
      </c>
      <c r="D1165" t="s">
        <v>51</v>
      </c>
      <c r="E1165" t="s">
        <v>111</v>
      </c>
      <c r="F1165" t="s">
        <v>3530</v>
      </c>
      <c r="G1165" t="s">
        <v>135</v>
      </c>
      <c r="H1165">
        <v>14.84</v>
      </c>
      <c r="I1165">
        <v>25</v>
      </c>
      <c r="J1165">
        <v>23</v>
      </c>
      <c r="K1165">
        <v>371</v>
      </c>
      <c r="L1165">
        <v>285.67</v>
      </c>
      <c r="M1165" t="s">
        <v>60</v>
      </c>
      <c r="N1165" s="1">
        <v>45561.184594907405</v>
      </c>
    </row>
    <row r="1166" spans="1:14" x14ac:dyDescent="0.3">
      <c r="A1166" t="s">
        <v>3531</v>
      </c>
      <c r="B1166" t="s">
        <v>118</v>
      </c>
      <c r="C1166" t="s">
        <v>3532</v>
      </c>
      <c r="D1166" t="s">
        <v>255</v>
      </c>
      <c r="E1166" t="s">
        <v>121</v>
      </c>
      <c r="F1166" t="s">
        <v>3533</v>
      </c>
      <c r="G1166" t="s">
        <v>135</v>
      </c>
      <c r="H1166">
        <v>1054.75</v>
      </c>
      <c r="I1166">
        <v>2</v>
      </c>
      <c r="J1166">
        <v>0</v>
      </c>
      <c r="K1166">
        <v>2109.5</v>
      </c>
      <c r="L1166">
        <v>2109.5</v>
      </c>
      <c r="M1166" t="s">
        <v>28</v>
      </c>
      <c r="N1166" s="1">
        <v>45406.103634259256</v>
      </c>
    </row>
    <row r="1167" spans="1:14" x14ac:dyDescent="0.3">
      <c r="A1167" t="s">
        <v>3534</v>
      </c>
      <c r="B1167" t="s">
        <v>95</v>
      </c>
      <c r="C1167" t="s">
        <v>3535</v>
      </c>
      <c r="D1167" t="s">
        <v>120</v>
      </c>
      <c r="E1167" t="s">
        <v>121</v>
      </c>
      <c r="F1167" t="s">
        <v>3536</v>
      </c>
      <c r="G1167" t="s">
        <v>70</v>
      </c>
      <c r="H1167">
        <v>180.67</v>
      </c>
      <c r="I1167">
        <v>8</v>
      </c>
      <c r="J1167">
        <v>0</v>
      </c>
      <c r="K1167">
        <v>1445.36</v>
      </c>
      <c r="L1167">
        <v>1445.36</v>
      </c>
      <c r="M1167" t="s">
        <v>28</v>
      </c>
      <c r="N1167" s="1">
        <v>45646.675937499997</v>
      </c>
    </row>
    <row r="1168" spans="1:14" x14ac:dyDescent="0.3">
      <c r="A1168" t="s">
        <v>3537</v>
      </c>
      <c r="B1168" t="s">
        <v>172</v>
      </c>
      <c r="C1168" t="s">
        <v>3538</v>
      </c>
      <c r="D1168" t="s">
        <v>125</v>
      </c>
      <c r="E1168" t="s">
        <v>224</v>
      </c>
      <c r="F1168" t="s">
        <v>3539</v>
      </c>
      <c r="G1168" t="s">
        <v>135</v>
      </c>
      <c r="H1168">
        <v>2378.48</v>
      </c>
      <c r="I1168">
        <v>8</v>
      </c>
      <c r="J1168">
        <v>10</v>
      </c>
      <c r="K1168">
        <v>19027.84</v>
      </c>
      <c r="L1168">
        <v>17125.060000000001</v>
      </c>
      <c r="M1168" t="s">
        <v>77</v>
      </c>
      <c r="N1168" s="1">
        <v>45452.391886574071</v>
      </c>
    </row>
    <row r="1169" spans="1:14" x14ac:dyDescent="0.3">
      <c r="A1169" t="s">
        <v>3540</v>
      </c>
      <c r="B1169" t="s">
        <v>30</v>
      </c>
      <c r="C1169" t="s">
        <v>3541</v>
      </c>
      <c r="D1169" t="s">
        <v>36</v>
      </c>
      <c r="E1169" t="s">
        <v>246</v>
      </c>
      <c r="F1169" t="s">
        <v>3542</v>
      </c>
      <c r="G1169" t="s">
        <v>59</v>
      </c>
      <c r="H1169">
        <v>160.19999999999999</v>
      </c>
      <c r="I1169">
        <v>75</v>
      </c>
      <c r="J1169">
        <v>25</v>
      </c>
      <c r="K1169">
        <v>12015</v>
      </c>
      <c r="L1169">
        <v>9011.25</v>
      </c>
      <c r="M1169" t="s">
        <v>40</v>
      </c>
      <c r="N1169" s="1">
        <v>45588.414652777778</v>
      </c>
    </row>
    <row r="1170" spans="1:14" x14ac:dyDescent="0.3">
      <c r="A1170" t="s">
        <v>3543</v>
      </c>
      <c r="B1170" t="s">
        <v>72</v>
      </c>
      <c r="C1170" t="s">
        <v>3544</v>
      </c>
      <c r="D1170" t="s">
        <v>17</v>
      </c>
      <c r="E1170" t="s">
        <v>246</v>
      </c>
      <c r="F1170" t="s">
        <v>3545</v>
      </c>
      <c r="G1170" t="s">
        <v>46</v>
      </c>
      <c r="H1170">
        <v>128.57</v>
      </c>
      <c r="I1170">
        <v>15</v>
      </c>
      <c r="J1170">
        <v>0</v>
      </c>
      <c r="K1170">
        <v>1928.55</v>
      </c>
      <c r="L1170">
        <v>1928.55</v>
      </c>
      <c r="M1170" t="s">
        <v>60</v>
      </c>
      <c r="N1170" s="1">
        <v>45778.810254629629</v>
      </c>
    </row>
    <row r="1171" spans="1:14" x14ac:dyDescent="0.3">
      <c r="A1171" t="s">
        <v>3546</v>
      </c>
      <c r="B1171" t="s">
        <v>181</v>
      </c>
      <c r="C1171" t="s">
        <v>3547</v>
      </c>
      <c r="D1171" t="s">
        <v>63</v>
      </c>
      <c r="E1171" t="s">
        <v>105</v>
      </c>
      <c r="F1171" t="s">
        <v>3548</v>
      </c>
      <c r="G1171" t="s">
        <v>20</v>
      </c>
      <c r="H1171">
        <v>3.05</v>
      </c>
      <c r="I1171">
        <v>310</v>
      </c>
      <c r="J1171">
        <v>20</v>
      </c>
      <c r="K1171">
        <v>945.5</v>
      </c>
      <c r="L1171">
        <v>756.4</v>
      </c>
      <c r="M1171" t="s">
        <v>40</v>
      </c>
      <c r="N1171" s="1">
        <v>45557.312662037039</v>
      </c>
    </row>
    <row r="1172" spans="1:14" x14ac:dyDescent="0.3">
      <c r="A1172" t="s">
        <v>3549</v>
      </c>
      <c r="B1172" t="s">
        <v>181</v>
      </c>
      <c r="C1172" t="s">
        <v>3550</v>
      </c>
      <c r="D1172" t="s">
        <v>43</v>
      </c>
      <c r="E1172" t="s">
        <v>57</v>
      </c>
      <c r="F1172" t="s">
        <v>3551</v>
      </c>
      <c r="G1172" t="s">
        <v>53</v>
      </c>
      <c r="H1172">
        <v>598.30999999999995</v>
      </c>
      <c r="I1172">
        <v>5</v>
      </c>
      <c r="J1172">
        <v>5</v>
      </c>
      <c r="K1172">
        <v>2991.55</v>
      </c>
      <c r="L1172">
        <v>2841.97</v>
      </c>
      <c r="M1172" t="s">
        <v>60</v>
      </c>
      <c r="N1172" s="1">
        <v>45801.685671296298</v>
      </c>
    </row>
    <row r="1173" spans="1:14" x14ac:dyDescent="0.3">
      <c r="A1173" t="s">
        <v>3552</v>
      </c>
      <c r="B1173" t="s">
        <v>49</v>
      </c>
      <c r="C1173" t="s">
        <v>3553</v>
      </c>
      <c r="D1173" t="s">
        <v>67</v>
      </c>
      <c r="E1173" t="s">
        <v>177</v>
      </c>
      <c r="F1173" t="s">
        <v>3554</v>
      </c>
      <c r="G1173" t="s">
        <v>39</v>
      </c>
      <c r="H1173">
        <v>653.98</v>
      </c>
      <c r="I1173">
        <v>10</v>
      </c>
      <c r="J1173">
        <v>5</v>
      </c>
      <c r="K1173">
        <v>6539.8</v>
      </c>
      <c r="L1173">
        <v>6212.81</v>
      </c>
      <c r="M1173" t="s">
        <v>47</v>
      </c>
      <c r="N1173" s="1">
        <v>45819.929502314815</v>
      </c>
    </row>
    <row r="1174" spans="1:14" x14ac:dyDescent="0.3">
      <c r="A1174" t="s">
        <v>3555</v>
      </c>
      <c r="B1174" t="s">
        <v>23</v>
      </c>
      <c r="C1174" t="s">
        <v>3556</v>
      </c>
      <c r="D1174" t="s">
        <v>36</v>
      </c>
      <c r="E1174" t="s">
        <v>246</v>
      </c>
      <c r="F1174" t="s">
        <v>3557</v>
      </c>
      <c r="G1174" t="s">
        <v>107</v>
      </c>
      <c r="H1174">
        <v>1434.5</v>
      </c>
      <c r="I1174">
        <v>15</v>
      </c>
      <c r="J1174">
        <v>15</v>
      </c>
      <c r="K1174">
        <v>21517.5</v>
      </c>
      <c r="L1174">
        <v>18289.88</v>
      </c>
      <c r="N1174" s="1">
        <v>45488.57104166667</v>
      </c>
    </row>
    <row r="1175" spans="1:14" x14ac:dyDescent="0.3">
      <c r="A1175" t="s">
        <v>3558</v>
      </c>
      <c r="B1175" t="s">
        <v>84</v>
      </c>
      <c r="C1175" t="s">
        <v>3559</v>
      </c>
      <c r="D1175" t="s">
        <v>36</v>
      </c>
      <c r="E1175" t="s">
        <v>44</v>
      </c>
      <c r="F1175" t="s">
        <v>3560</v>
      </c>
      <c r="G1175" t="s">
        <v>135</v>
      </c>
      <c r="H1175">
        <v>216.35</v>
      </c>
      <c r="I1175">
        <v>10</v>
      </c>
      <c r="J1175">
        <v>0</v>
      </c>
      <c r="K1175">
        <v>2163.5</v>
      </c>
      <c r="L1175">
        <v>2163.5</v>
      </c>
      <c r="M1175" t="s">
        <v>47</v>
      </c>
      <c r="N1175" s="1">
        <v>45697.821030092593</v>
      </c>
    </row>
    <row r="1176" spans="1:14" x14ac:dyDescent="0.3">
      <c r="A1176" t="s">
        <v>3561</v>
      </c>
      <c r="B1176" t="s">
        <v>172</v>
      </c>
      <c r="C1176" t="s">
        <v>3562</v>
      </c>
      <c r="D1176" t="s">
        <v>67</v>
      </c>
      <c r="E1176" t="s">
        <v>44</v>
      </c>
      <c r="F1176" t="s">
        <v>3563</v>
      </c>
      <c r="G1176" t="s">
        <v>82</v>
      </c>
      <c r="H1176">
        <v>1104.17</v>
      </c>
      <c r="I1176">
        <v>3</v>
      </c>
      <c r="J1176">
        <v>0</v>
      </c>
      <c r="K1176">
        <v>3312.51</v>
      </c>
      <c r="L1176">
        <v>3312.51</v>
      </c>
      <c r="M1176" t="s">
        <v>77</v>
      </c>
      <c r="N1176" s="1">
        <v>45624.15828703704</v>
      </c>
    </row>
    <row r="1177" spans="1:14" x14ac:dyDescent="0.3">
      <c r="A1177" t="s">
        <v>3564</v>
      </c>
      <c r="B1177" t="s">
        <v>118</v>
      </c>
      <c r="C1177" t="s">
        <v>3565</v>
      </c>
      <c r="D1177" t="s">
        <v>51</v>
      </c>
      <c r="E1177" t="s">
        <v>91</v>
      </c>
      <c r="F1177" t="s">
        <v>3566</v>
      </c>
      <c r="G1177" t="s">
        <v>53</v>
      </c>
      <c r="H1177">
        <v>792.02</v>
      </c>
      <c r="I1177">
        <v>12</v>
      </c>
      <c r="J1177">
        <v>15</v>
      </c>
      <c r="K1177">
        <v>9504.24</v>
      </c>
      <c r="L1177">
        <v>8078.6</v>
      </c>
      <c r="M1177" t="s">
        <v>116</v>
      </c>
      <c r="N1177" s="1">
        <v>45360.915868055556</v>
      </c>
    </row>
    <row r="1178" spans="1:14" x14ac:dyDescent="0.3">
      <c r="A1178" t="s">
        <v>3567</v>
      </c>
      <c r="B1178" t="s">
        <v>72</v>
      </c>
      <c r="C1178" t="s">
        <v>3568</v>
      </c>
      <c r="D1178" t="s">
        <v>63</v>
      </c>
      <c r="E1178" t="s">
        <v>224</v>
      </c>
      <c r="F1178" t="s">
        <v>3569</v>
      </c>
      <c r="G1178" t="s">
        <v>82</v>
      </c>
      <c r="H1178">
        <v>4.72</v>
      </c>
      <c r="I1178">
        <v>26</v>
      </c>
      <c r="J1178">
        <v>12</v>
      </c>
      <c r="K1178">
        <v>122.72</v>
      </c>
      <c r="L1178">
        <v>107.99</v>
      </c>
      <c r="M1178" t="s">
        <v>77</v>
      </c>
      <c r="N1178" s="1">
        <v>45740.721620370372</v>
      </c>
    </row>
    <row r="1179" spans="1:14" x14ac:dyDescent="0.3">
      <c r="A1179" t="s">
        <v>3570</v>
      </c>
      <c r="B1179" t="s">
        <v>30</v>
      </c>
      <c r="C1179" t="s">
        <v>3571</v>
      </c>
      <c r="D1179" t="s">
        <v>159</v>
      </c>
      <c r="E1179" t="s">
        <v>133</v>
      </c>
      <c r="F1179" t="s">
        <v>3572</v>
      </c>
      <c r="G1179" t="s">
        <v>93</v>
      </c>
      <c r="H1179">
        <v>164.2</v>
      </c>
      <c r="I1179">
        <v>1</v>
      </c>
      <c r="J1179">
        <v>0</v>
      </c>
      <c r="K1179">
        <v>164.2</v>
      </c>
      <c r="L1179">
        <v>164.2</v>
      </c>
      <c r="M1179" t="s">
        <v>40</v>
      </c>
      <c r="N1179" s="1">
        <v>45549.390277777777</v>
      </c>
    </row>
    <row r="1180" spans="1:14" x14ac:dyDescent="0.3">
      <c r="A1180" t="s">
        <v>3573</v>
      </c>
      <c r="B1180" t="s">
        <v>95</v>
      </c>
      <c r="C1180" t="s">
        <v>3574</v>
      </c>
      <c r="D1180" t="s">
        <v>25</v>
      </c>
      <c r="E1180" t="s">
        <v>74</v>
      </c>
      <c r="F1180" t="s">
        <v>3575</v>
      </c>
      <c r="G1180" t="s">
        <v>46</v>
      </c>
      <c r="H1180">
        <v>16.989999999999998</v>
      </c>
      <c r="I1180">
        <v>12</v>
      </c>
      <c r="J1180">
        <v>18</v>
      </c>
      <c r="K1180">
        <v>203.88</v>
      </c>
      <c r="L1180">
        <v>167.18</v>
      </c>
      <c r="M1180" t="s">
        <v>116</v>
      </c>
      <c r="N1180" s="1">
        <v>45803.150138888886</v>
      </c>
    </row>
    <row r="1181" spans="1:14" x14ac:dyDescent="0.3">
      <c r="A1181" t="s">
        <v>3576</v>
      </c>
      <c r="B1181" t="s">
        <v>55</v>
      </c>
      <c r="C1181" t="s">
        <v>3577</v>
      </c>
      <c r="D1181" t="s">
        <v>120</v>
      </c>
      <c r="E1181" t="s">
        <v>177</v>
      </c>
      <c r="F1181" t="s">
        <v>3578</v>
      </c>
      <c r="G1181" t="s">
        <v>179</v>
      </c>
      <c r="H1181">
        <v>365.03</v>
      </c>
      <c r="I1181">
        <v>12</v>
      </c>
      <c r="J1181">
        <v>15</v>
      </c>
      <c r="K1181">
        <v>4380.3599999999997</v>
      </c>
      <c r="L1181">
        <v>3723.31</v>
      </c>
      <c r="M1181" t="s">
        <v>116</v>
      </c>
      <c r="N1181" s="1">
        <v>45348.553344907406</v>
      </c>
    </row>
    <row r="1182" spans="1:14" x14ac:dyDescent="0.3">
      <c r="A1182" t="s">
        <v>3579</v>
      </c>
      <c r="B1182" t="s">
        <v>30</v>
      </c>
      <c r="C1182" t="s">
        <v>3580</v>
      </c>
      <c r="D1182" t="s">
        <v>51</v>
      </c>
      <c r="E1182" t="s">
        <v>37</v>
      </c>
      <c r="F1182" t="s">
        <v>3581</v>
      </c>
      <c r="G1182" t="s">
        <v>102</v>
      </c>
      <c r="H1182">
        <v>301.92</v>
      </c>
      <c r="I1182">
        <v>10</v>
      </c>
      <c r="J1182">
        <v>5</v>
      </c>
      <c r="K1182">
        <v>3019.2</v>
      </c>
      <c r="L1182">
        <v>2868.24</v>
      </c>
      <c r="M1182" t="s">
        <v>21</v>
      </c>
      <c r="N1182" s="1">
        <v>45703.028807870367</v>
      </c>
    </row>
    <row r="1183" spans="1:14" x14ac:dyDescent="0.3">
      <c r="A1183" t="s">
        <v>3582</v>
      </c>
      <c r="B1183" t="s">
        <v>72</v>
      </c>
      <c r="C1183" t="s">
        <v>3583</v>
      </c>
      <c r="D1183" t="s">
        <v>255</v>
      </c>
      <c r="F1183" t="s">
        <v>3584</v>
      </c>
      <c r="G1183" t="s">
        <v>107</v>
      </c>
      <c r="H1183">
        <v>548.1</v>
      </c>
      <c r="I1183">
        <v>4</v>
      </c>
      <c r="J1183">
        <v>0</v>
      </c>
      <c r="K1183">
        <v>2192.4</v>
      </c>
      <c r="L1183">
        <v>2192.4</v>
      </c>
      <c r="M1183" t="s">
        <v>60</v>
      </c>
      <c r="N1183" s="1">
        <v>45739.895740740743</v>
      </c>
    </row>
    <row r="1184" spans="1:14" x14ac:dyDescent="0.3">
      <c r="A1184" t="s">
        <v>3585</v>
      </c>
      <c r="B1184" t="s">
        <v>95</v>
      </c>
      <c r="C1184" t="s">
        <v>3586</v>
      </c>
      <c r="D1184" t="s">
        <v>120</v>
      </c>
      <c r="E1184" t="s">
        <v>277</v>
      </c>
      <c r="F1184" t="s">
        <v>3587</v>
      </c>
      <c r="G1184" t="s">
        <v>248</v>
      </c>
      <c r="H1184">
        <v>646.77</v>
      </c>
      <c r="I1184">
        <v>40</v>
      </c>
      <c r="J1184">
        <v>20</v>
      </c>
      <c r="K1184">
        <v>25870.799999999999</v>
      </c>
      <c r="L1184">
        <v>20696.64</v>
      </c>
      <c r="M1184" t="s">
        <v>116</v>
      </c>
      <c r="N1184" s="1">
        <v>45674.620717592596</v>
      </c>
    </row>
    <row r="1185" spans="1:14" x14ac:dyDescent="0.3">
      <c r="A1185" t="s">
        <v>3588</v>
      </c>
      <c r="B1185" t="s">
        <v>49</v>
      </c>
      <c r="C1185" t="s">
        <v>3589</v>
      </c>
      <c r="D1185" t="s">
        <v>36</v>
      </c>
      <c r="E1185" t="s">
        <v>100</v>
      </c>
      <c r="G1185" t="s">
        <v>59</v>
      </c>
      <c r="H1185">
        <v>1018.55</v>
      </c>
      <c r="I1185">
        <v>4</v>
      </c>
      <c r="J1185">
        <v>0</v>
      </c>
      <c r="K1185">
        <v>4074.2</v>
      </c>
      <c r="L1185">
        <v>4074.2</v>
      </c>
      <c r="M1185" t="s">
        <v>47</v>
      </c>
      <c r="N1185" s="1">
        <v>45435.264756944445</v>
      </c>
    </row>
    <row r="1186" spans="1:14" x14ac:dyDescent="0.3">
      <c r="A1186" t="s">
        <v>3590</v>
      </c>
      <c r="B1186" t="s">
        <v>172</v>
      </c>
      <c r="C1186" t="s">
        <v>3591</v>
      </c>
      <c r="D1186" t="s">
        <v>51</v>
      </c>
      <c r="E1186" t="s">
        <v>155</v>
      </c>
      <c r="F1186" t="s">
        <v>3592</v>
      </c>
      <c r="G1186" t="s">
        <v>135</v>
      </c>
      <c r="H1186">
        <v>479.59</v>
      </c>
      <c r="I1186">
        <v>6</v>
      </c>
      <c r="J1186">
        <v>15</v>
      </c>
      <c r="K1186">
        <v>2877.54</v>
      </c>
      <c r="L1186">
        <v>2445.91</v>
      </c>
      <c r="M1186" t="s">
        <v>40</v>
      </c>
      <c r="N1186" s="1">
        <v>45682.00608796296</v>
      </c>
    </row>
    <row r="1187" spans="1:14" x14ac:dyDescent="0.3">
      <c r="A1187" t="s">
        <v>3593</v>
      </c>
      <c r="B1187" t="s">
        <v>30</v>
      </c>
      <c r="C1187" t="s">
        <v>3594</v>
      </c>
      <c r="D1187" t="s">
        <v>51</v>
      </c>
      <c r="E1187" t="s">
        <v>100</v>
      </c>
      <c r="F1187" t="s">
        <v>3595</v>
      </c>
      <c r="G1187" t="s">
        <v>102</v>
      </c>
      <c r="H1187">
        <v>776.21</v>
      </c>
      <c r="I1187">
        <v>2</v>
      </c>
      <c r="J1187">
        <v>0</v>
      </c>
      <c r="K1187">
        <v>1552.42</v>
      </c>
      <c r="L1187">
        <v>1552.42</v>
      </c>
      <c r="M1187" t="s">
        <v>77</v>
      </c>
      <c r="N1187" s="1">
        <v>45593.280787037038</v>
      </c>
    </row>
    <row r="1188" spans="1:14" x14ac:dyDescent="0.3">
      <c r="A1188" t="s">
        <v>3596</v>
      </c>
      <c r="B1188" t="s">
        <v>15</v>
      </c>
      <c r="C1188" t="s">
        <v>3597</v>
      </c>
      <c r="D1188" t="s">
        <v>120</v>
      </c>
      <c r="E1188" t="s">
        <v>44</v>
      </c>
      <c r="F1188" t="s">
        <v>3598</v>
      </c>
      <c r="G1188" t="s">
        <v>70</v>
      </c>
      <c r="H1188">
        <v>306.11</v>
      </c>
      <c r="I1188">
        <v>100</v>
      </c>
      <c r="J1188">
        <v>28</v>
      </c>
      <c r="K1188">
        <v>30611</v>
      </c>
      <c r="L1188">
        <v>22039.919999999998</v>
      </c>
      <c r="M1188" t="s">
        <v>60</v>
      </c>
      <c r="N1188" s="1">
        <v>45777.338275462964</v>
      </c>
    </row>
    <row r="1189" spans="1:14" x14ac:dyDescent="0.3">
      <c r="A1189" t="s">
        <v>3599</v>
      </c>
      <c r="C1189" t="s">
        <v>3600</v>
      </c>
      <c r="D1189" t="s">
        <v>120</v>
      </c>
      <c r="E1189" t="s">
        <v>111</v>
      </c>
      <c r="F1189" t="s">
        <v>3601</v>
      </c>
      <c r="G1189" t="s">
        <v>39</v>
      </c>
      <c r="H1189">
        <v>44.38</v>
      </c>
      <c r="I1189">
        <v>1</v>
      </c>
      <c r="J1189">
        <v>0</v>
      </c>
      <c r="K1189">
        <v>44.38</v>
      </c>
      <c r="L1189">
        <v>44.38</v>
      </c>
      <c r="M1189" t="s">
        <v>40</v>
      </c>
      <c r="N1189" s="1">
        <v>45468.556435185186</v>
      </c>
    </row>
    <row r="1190" spans="1:14" x14ac:dyDescent="0.3">
      <c r="A1190" t="s">
        <v>3602</v>
      </c>
      <c r="B1190" t="s">
        <v>95</v>
      </c>
      <c r="C1190" t="s">
        <v>3603</v>
      </c>
      <c r="D1190" t="s">
        <v>67</v>
      </c>
      <c r="E1190" t="s">
        <v>155</v>
      </c>
      <c r="F1190" t="s">
        <v>3604</v>
      </c>
      <c r="G1190" t="s">
        <v>209</v>
      </c>
      <c r="H1190">
        <v>1112.6300000000001</v>
      </c>
      <c r="I1190">
        <v>30</v>
      </c>
      <c r="J1190">
        <v>3</v>
      </c>
      <c r="K1190">
        <v>33378.9</v>
      </c>
      <c r="L1190">
        <v>32377.53</v>
      </c>
      <c r="M1190" t="s">
        <v>77</v>
      </c>
      <c r="N1190" s="1">
        <v>45791.982048611113</v>
      </c>
    </row>
    <row r="1191" spans="1:14" x14ac:dyDescent="0.3">
      <c r="A1191" t="s">
        <v>3605</v>
      </c>
      <c r="B1191" t="s">
        <v>30</v>
      </c>
      <c r="C1191" t="s">
        <v>3606</v>
      </c>
      <c r="D1191" t="s">
        <v>120</v>
      </c>
      <c r="E1191" t="s">
        <v>32</v>
      </c>
      <c r="F1191" t="s">
        <v>3607</v>
      </c>
      <c r="G1191" t="s">
        <v>135</v>
      </c>
      <c r="H1191">
        <v>353.71</v>
      </c>
      <c r="I1191">
        <v>5</v>
      </c>
      <c r="J1191">
        <v>5</v>
      </c>
      <c r="K1191">
        <v>1768.55</v>
      </c>
      <c r="L1191">
        <v>1680.12</v>
      </c>
      <c r="M1191" t="s">
        <v>60</v>
      </c>
      <c r="N1191" s="1">
        <v>45849.788923611108</v>
      </c>
    </row>
    <row r="1192" spans="1:14" x14ac:dyDescent="0.3">
      <c r="A1192" t="s">
        <v>3608</v>
      </c>
      <c r="B1192" t="s">
        <v>72</v>
      </c>
      <c r="C1192" t="s">
        <v>3609</v>
      </c>
      <c r="D1192" t="s">
        <v>17</v>
      </c>
      <c r="E1192" t="s">
        <v>74</v>
      </c>
      <c r="F1192" t="s">
        <v>3610</v>
      </c>
      <c r="G1192" t="s">
        <v>93</v>
      </c>
      <c r="H1192">
        <v>122.83</v>
      </c>
      <c r="I1192">
        <v>2</v>
      </c>
      <c r="J1192">
        <v>0</v>
      </c>
      <c r="K1192">
        <v>245.66</v>
      </c>
      <c r="L1192">
        <v>245.66</v>
      </c>
      <c r="M1192" t="s">
        <v>77</v>
      </c>
      <c r="N1192" s="1">
        <v>45497.290844907409</v>
      </c>
    </row>
    <row r="1193" spans="1:14" x14ac:dyDescent="0.3">
      <c r="A1193" t="s">
        <v>3611</v>
      </c>
      <c r="B1193" t="s">
        <v>23</v>
      </c>
      <c r="C1193" t="s">
        <v>3612</v>
      </c>
      <c r="D1193" t="s">
        <v>80</v>
      </c>
      <c r="F1193" t="s">
        <v>3613</v>
      </c>
      <c r="G1193" t="s">
        <v>70</v>
      </c>
      <c r="H1193">
        <v>936.58</v>
      </c>
      <c r="I1193">
        <v>2</v>
      </c>
      <c r="J1193">
        <v>0</v>
      </c>
      <c r="K1193">
        <v>1873.16</v>
      </c>
      <c r="L1193">
        <v>1873.16</v>
      </c>
      <c r="M1193" t="s">
        <v>60</v>
      </c>
      <c r="N1193" s="1">
        <v>45824.659768518519</v>
      </c>
    </row>
    <row r="1194" spans="1:14" x14ac:dyDescent="0.3">
      <c r="A1194" t="s">
        <v>3614</v>
      </c>
      <c r="B1194" t="s">
        <v>55</v>
      </c>
      <c r="C1194" t="s">
        <v>3615</v>
      </c>
      <c r="D1194" t="s">
        <v>36</v>
      </c>
      <c r="E1194" t="s">
        <v>133</v>
      </c>
      <c r="F1194" t="s">
        <v>3616</v>
      </c>
      <c r="H1194">
        <v>212.95</v>
      </c>
      <c r="I1194">
        <v>5</v>
      </c>
      <c r="J1194">
        <v>5</v>
      </c>
      <c r="K1194">
        <v>1064.75</v>
      </c>
      <c r="L1194">
        <v>1011.51</v>
      </c>
      <c r="M1194" t="s">
        <v>47</v>
      </c>
      <c r="N1194" s="1">
        <v>45478.214930555558</v>
      </c>
    </row>
    <row r="1195" spans="1:14" x14ac:dyDescent="0.3">
      <c r="A1195" t="s">
        <v>3617</v>
      </c>
      <c r="B1195" t="s">
        <v>55</v>
      </c>
      <c r="C1195" t="s">
        <v>3618</v>
      </c>
      <c r="D1195" t="s">
        <v>125</v>
      </c>
      <c r="E1195" t="s">
        <v>32</v>
      </c>
      <c r="F1195" t="s">
        <v>3619</v>
      </c>
      <c r="G1195" t="s">
        <v>184</v>
      </c>
      <c r="H1195">
        <v>1210.6099999999999</v>
      </c>
      <c r="I1195">
        <v>8</v>
      </c>
      <c r="J1195">
        <v>0</v>
      </c>
      <c r="K1195">
        <v>9684.8799999999992</v>
      </c>
      <c r="L1195">
        <v>9684.8799999999992</v>
      </c>
      <c r="M1195" t="s">
        <v>28</v>
      </c>
      <c r="N1195" s="1">
        <v>45618.067731481482</v>
      </c>
    </row>
    <row r="1196" spans="1:14" x14ac:dyDescent="0.3">
      <c r="A1196" t="s">
        <v>3620</v>
      </c>
      <c r="B1196" t="s">
        <v>30</v>
      </c>
      <c r="C1196" t="s">
        <v>3621</v>
      </c>
      <c r="D1196" t="s">
        <v>43</v>
      </c>
      <c r="E1196" t="s">
        <v>105</v>
      </c>
      <c r="F1196" t="s">
        <v>3622</v>
      </c>
      <c r="G1196" t="s">
        <v>130</v>
      </c>
      <c r="H1196">
        <v>653.83000000000004</v>
      </c>
      <c r="I1196">
        <v>3</v>
      </c>
      <c r="J1196">
        <v>0</v>
      </c>
      <c r="K1196">
        <v>1961.49</v>
      </c>
      <c r="L1196">
        <v>1961.49</v>
      </c>
      <c r="M1196" t="s">
        <v>60</v>
      </c>
      <c r="N1196" s="1">
        <v>45572.04965277778</v>
      </c>
    </row>
    <row r="1197" spans="1:14" x14ac:dyDescent="0.3">
      <c r="A1197" t="s">
        <v>3623</v>
      </c>
      <c r="B1197" t="s">
        <v>23</v>
      </c>
      <c r="C1197" t="s">
        <v>3624</v>
      </c>
      <c r="D1197" t="s">
        <v>159</v>
      </c>
      <c r="E1197" t="s">
        <v>105</v>
      </c>
      <c r="F1197" t="s">
        <v>3625</v>
      </c>
      <c r="G1197" t="s">
        <v>184</v>
      </c>
      <c r="H1197">
        <v>91.77</v>
      </c>
      <c r="I1197">
        <v>30</v>
      </c>
      <c r="J1197">
        <v>15</v>
      </c>
      <c r="K1197">
        <v>2753.1</v>
      </c>
      <c r="L1197">
        <v>2340.13</v>
      </c>
      <c r="M1197" t="s">
        <v>28</v>
      </c>
      <c r="N1197" s="1">
        <v>45802.06517361111</v>
      </c>
    </row>
    <row r="1198" spans="1:14" x14ac:dyDescent="0.3">
      <c r="A1198" t="s">
        <v>3626</v>
      </c>
      <c r="B1198" t="s">
        <v>23</v>
      </c>
      <c r="C1198" t="s">
        <v>3627</v>
      </c>
      <c r="D1198" t="s">
        <v>67</v>
      </c>
      <c r="E1198" t="s">
        <v>105</v>
      </c>
      <c r="F1198" t="s">
        <v>3628</v>
      </c>
      <c r="G1198" t="s">
        <v>102</v>
      </c>
      <c r="H1198">
        <v>790.21</v>
      </c>
      <c r="I1198">
        <v>25</v>
      </c>
      <c r="J1198">
        <v>15</v>
      </c>
      <c r="K1198">
        <v>19755.25</v>
      </c>
      <c r="L1198">
        <v>16791.96</v>
      </c>
      <c r="M1198" t="s">
        <v>47</v>
      </c>
      <c r="N1198" s="1">
        <v>45631.51489583333</v>
      </c>
    </row>
    <row r="1199" spans="1:14" x14ac:dyDescent="0.3">
      <c r="A1199" t="s">
        <v>3629</v>
      </c>
      <c r="B1199" t="s">
        <v>15</v>
      </c>
      <c r="C1199" t="s">
        <v>3630</v>
      </c>
      <c r="D1199" t="s">
        <v>110</v>
      </c>
      <c r="E1199" t="s">
        <v>44</v>
      </c>
      <c r="F1199" t="s">
        <v>3631</v>
      </c>
      <c r="G1199" t="s">
        <v>93</v>
      </c>
      <c r="H1199">
        <v>261.33999999999997</v>
      </c>
      <c r="I1199">
        <v>25</v>
      </c>
      <c r="J1199">
        <v>20</v>
      </c>
      <c r="K1199">
        <v>6533.5</v>
      </c>
      <c r="L1199">
        <v>5226.8</v>
      </c>
      <c r="M1199" t="s">
        <v>77</v>
      </c>
      <c r="N1199" s="1">
        <v>45552.455960648149</v>
      </c>
    </row>
    <row r="1200" spans="1:14" x14ac:dyDescent="0.3">
      <c r="A1200" t="s">
        <v>3632</v>
      </c>
      <c r="B1200" t="s">
        <v>118</v>
      </c>
      <c r="C1200" t="s">
        <v>3633</v>
      </c>
      <c r="D1200" t="s">
        <v>120</v>
      </c>
      <c r="E1200" t="s">
        <v>100</v>
      </c>
      <c r="F1200" t="s">
        <v>3634</v>
      </c>
      <c r="G1200" t="s">
        <v>82</v>
      </c>
      <c r="H1200">
        <v>107.59</v>
      </c>
      <c r="I1200">
        <v>4</v>
      </c>
      <c r="J1200">
        <v>3</v>
      </c>
      <c r="K1200">
        <v>430.36</v>
      </c>
      <c r="L1200">
        <v>417.45</v>
      </c>
      <c r="M1200" t="s">
        <v>77</v>
      </c>
      <c r="N1200" s="1">
        <v>45825.81695601852</v>
      </c>
    </row>
    <row r="1201" spans="1:14" x14ac:dyDescent="0.3">
      <c r="A1201" t="s">
        <v>3635</v>
      </c>
      <c r="B1201" t="s">
        <v>84</v>
      </c>
      <c r="C1201" t="s">
        <v>3636</v>
      </c>
      <c r="D1201" t="s">
        <v>25</v>
      </c>
      <c r="E1201" t="s">
        <v>111</v>
      </c>
      <c r="F1201" t="s">
        <v>3637</v>
      </c>
      <c r="G1201" t="s">
        <v>76</v>
      </c>
      <c r="H1201">
        <v>140.30000000000001</v>
      </c>
      <c r="I1201">
        <v>3</v>
      </c>
      <c r="J1201">
        <v>8</v>
      </c>
      <c r="K1201">
        <v>420.9</v>
      </c>
      <c r="L1201">
        <v>387.23</v>
      </c>
      <c r="M1201" t="s">
        <v>116</v>
      </c>
      <c r="N1201" s="1">
        <v>45474.61</v>
      </c>
    </row>
    <row r="1202" spans="1:14" x14ac:dyDescent="0.3">
      <c r="A1202" t="s">
        <v>3638</v>
      </c>
      <c r="B1202" t="s">
        <v>84</v>
      </c>
      <c r="C1202" t="s">
        <v>3639</v>
      </c>
      <c r="D1202" t="s">
        <v>17</v>
      </c>
      <c r="E1202" t="s">
        <v>18</v>
      </c>
      <c r="F1202" t="s">
        <v>3640</v>
      </c>
      <c r="G1202" t="s">
        <v>20</v>
      </c>
      <c r="H1202">
        <v>292.95999999999998</v>
      </c>
      <c r="I1202">
        <v>12</v>
      </c>
      <c r="J1202">
        <v>15</v>
      </c>
      <c r="K1202">
        <v>3515.52</v>
      </c>
      <c r="L1202">
        <v>2988.19</v>
      </c>
      <c r="M1202" t="s">
        <v>47</v>
      </c>
      <c r="N1202" s="1">
        <v>45801.898506944446</v>
      </c>
    </row>
    <row r="1203" spans="1:14" x14ac:dyDescent="0.3">
      <c r="A1203" t="s">
        <v>3641</v>
      </c>
      <c r="B1203" t="s">
        <v>95</v>
      </c>
      <c r="C1203" t="s">
        <v>3642</v>
      </c>
      <c r="D1203" t="s">
        <v>255</v>
      </c>
      <c r="E1203" t="s">
        <v>18</v>
      </c>
      <c r="F1203" t="s">
        <v>3643</v>
      </c>
      <c r="G1203" t="s">
        <v>39</v>
      </c>
      <c r="H1203">
        <v>1873.21</v>
      </c>
      <c r="I1203">
        <v>20</v>
      </c>
      <c r="J1203">
        <v>10</v>
      </c>
      <c r="K1203">
        <v>37464.199999999997</v>
      </c>
      <c r="L1203">
        <v>33717.78</v>
      </c>
      <c r="M1203" t="s">
        <v>47</v>
      </c>
      <c r="N1203" s="1">
        <v>45406.360682870371</v>
      </c>
    </row>
    <row r="1204" spans="1:14" x14ac:dyDescent="0.3">
      <c r="A1204" t="s">
        <v>3644</v>
      </c>
      <c r="B1204" t="s">
        <v>15</v>
      </c>
      <c r="C1204" t="s">
        <v>3645</v>
      </c>
      <c r="D1204" t="s">
        <v>43</v>
      </c>
      <c r="E1204" t="s">
        <v>74</v>
      </c>
      <c r="F1204" t="s">
        <v>3646</v>
      </c>
      <c r="G1204" t="s">
        <v>27</v>
      </c>
      <c r="H1204">
        <v>151.97999999999999</v>
      </c>
      <c r="I1204">
        <v>8</v>
      </c>
      <c r="J1204">
        <v>10</v>
      </c>
      <c r="K1204">
        <v>1215.8399999999999</v>
      </c>
      <c r="L1204">
        <v>1094.26</v>
      </c>
      <c r="M1204" t="s">
        <v>60</v>
      </c>
      <c r="N1204" s="1">
        <v>45791.683356481481</v>
      </c>
    </row>
    <row r="1205" spans="1:14" x14ac:dyDescent="0.3">
      <c r="A1205" t="s">
        <v>3647</v>
      </c>
      <c r="B1205" t="s">
        <v>55</v>
      </c>
      <c r="C1205" t="s">
        <v>3648</v>
      </c>
      <c r="D1205" t="s">
        <v>120</v>
      </c>
      <c r="E1205" t="s">
        <v>87</v>
      </c>
      <c r="F1205" t="s">
        <v>3649</v>
      </c>
      <c r="G1205" t="s">
        <v>82</v>
      </c>
      <c r="H1205">
        <v>202.65</v>
      </c>
      <c r="I1205">
        <v>10</v>
      </c>
      <c r="J1205">
        <v>5</v>
      </c>
      <c r="K1205">
        <v>2026.5</v>
      </c>
      <c r="L1205">
        <v>1925.17</v>
      </c>
      <c r="M1205" t="s">
        <v>77</v>
      </c>
      <c r="N1205" s="1">
        <v>45612.885995370372</v>
      </c>
    </row>
    <row r="1206" spans="1:14" x14ac:dyDescent="0.3">
      <c r="A1206" t="s">
        <v>3650</v>
      </c>
      <c r="B1206" t="s">
        <v>118</v>
      </c>
      <c r="C1206" t="s">
        <v>3651</v>
      </c>
      <c r="D1206" t="s">
        <v>17</v>
      </c>
      <c r="E1206" t="s">
        <v>111</v>
      </c>
      <c r="F1206" t="s">
        <v>3652</v>
      </c>
      <c r="G1206" t="s">
        <v>102</v>
      </c>
      <c r="H1206">
        <v>584.64</v>
      </c>
      <c r="I1206">
        <v>15</v>
      </c>
      <c r="J1206">
        <v>15</v>
      </c>
      <c r="K1206">
        <v>8769.6</v>
      </c>
      <c r="L1206">
        <v>7454.16</v>
      </c>
      <c r="M1206" t="s">
        <v>28</v>
      </c>
      <c r="N1206" s="1">
        <v>45359.427673611113</v>
      </c>
    </row>
    <row r="1207" spans="1:14" x14ac:dyDescent="0.3">
      <c r="A1207" t="s">
        <v>3653</v>
      </c>
      <c r="B1207" t="s">
        <v>49</v>
      </c>
      <c r="C1207" t="s">
        <v>3654</v>
      </c>
      <c r="D1207" t="s">
        <v>125</v>
      </c>
      <c r="F1207" t="s">
        <v>3655</v>
      </c>
      <c r="G1207" t="s">
        <v>184</v>
      </c>
      <c r="H1207">
        <v>2701.64</v>
      </c>
      <c r="I1207">
        <v>1</v>
      </c>
      <c r="J1207">
        <v>0</v>
      </c>
      <c r="K1207">
        <v>2701.64</v>
      </c>
      <c r="L1207">
        <v>2701.64</v>
      </c>
      <c r="M1207" t="s">
        <v>60</v>
      </c>
      <c r="N1207" s="1">
        <v>45680.642974537041</v>
      </c>
    </row>
    <row r="1208" spans="1:14" x14ac:dyDescent="0.3">
      <c r="A1208" t="s">
        <v>3656</v>
      </c>
      <c r="B1208" t="s">
        <v>55</v>
      </c>
      <c r="C1208" t="s">
        <v>3657</v>
      </c>
      <c r="D1208" t="s">
        <v>125</v>
      </c>
      <c r="E1208" t="s">
        <v>177</v>
      </c>
      <c r="F1208" t="s">
        <v>3658</v>
      </c>
      <c r="G1208" t="s">
        <v>59</v>
      </c>
      <c r="H1208">
        <v>2728.01</v>
      </c>
      <c r="I1208">
        <v>5</v>
      </c>
      <c r="J1208">
        <v>5</v>
      </c>
      <c r="K1208">
        <v>13640.05</v>
      </c>
      <c r="L1208">
        <v>12958.05</v>
      </c>
      <c r="M1208" t="s">
        <v>77</v>
      </c>
      <c r="N1208" s="1">
        <v>45536.588055555556</v>
      </c>
    </row>
    <row r="1209" spans="1:14" x14ac:dyDescent="0.3">
      <c r="A1209" t="s">
        <v>3659</v>
      </c>
      <c r="B1209" t="s">
        <v>84</v>
      </c>
      <c r="C1209" t="s">
        <v>3660</v>
      </c>
      <c r="D1209" t="s">
        <v>43</v>
      </c>
      <c r="E1209" t="s">
        <v>37</v>
      </c>
      <c r="G1209" t="s">
        <v>465</v>
      </c>
      <c r="H1209">
        <v>1138.4000000000001</v>
      </c>
      <c r="I1209">
        <v>12</v>
      </c>
      <c r="J1209">
        <v>0</v>
      </c>
      <c r="K1209">
        <v>13660.8</v>
      </c>
      <c r="L1209">
        <v>13660.8</v>
      </c>
      <c r="M1209" t="s">
        <v>77</v>
      </c>
      <c r="N1209" s="1">
        <v>45505.406238425923</v>
      </c>
    </row>
    <row r="1210" spans="1:14" x14ac:dyDescent="0.3">
      <c r="A1210" t="s">
        <v>3661</v>
      </c>
      <c r="B1210" t="s">
        <v>118</v>
      </c>
      <c r="D1210" t="s">
        <v>80</v>
      </c>
      <c r="E1210" t="s">
        <v>18</v>
      </c>
      <c r="F1210" t="s">
        <v>3662</v>
      </c>
      <c r="G1210" t="s">
        <v>107</v>
      </c>
      <c r="H1210">
        <v>602.64</v>
      </c>
      <c r="I1210">
        <v>40</v>
      </c>
      <c r="J1210">
        <v>22</v>
      </c>
      <c r="K1210">
        <v>24105.599999999999</v>
      </c>
      <c r="L1210">
        <v>18802.37</v>
      </c>
      <c r="M1210" t="s">
        <v>60</v>
      </c>
      <c r="N1210" s="1">
        <v>45486.724398148152</v>
      </c>
    </row>
    <row r="1211" spans="1:14" x14ac:dyDescent="0.3">
      <c r="A1211" t="s">
        <v>3663</v>
      </c>
      <c r="B1211" t="s">
        <v>30</v>
      </c>
      <c r="C1211" t="s">
        <v>3664</v>
      </c>
      <c r="D1211" t="s">
        <v>120</v>
      </c>
      <c r="E1211" t="s">
        <v>68</v>
      </c>
      <c r="F1211" t="s">
        <v>3665</v>
      </c>
      <c r="G1211" t="s">
        <v>27</v>
      </c>
      <c r="H1211">
        <v>456.87</v>
      </c>
      <c r="I1211">
        <v>4</v>
      </c>
      <c r="J1211">
        <v>0</v>
      </c>
      <c r="K1211">
        <v>1827.48</v>
      </c>
      <c r="L1211">
        <v>1827.48</v>
      </c>
      <c r="M1211" t="s">
        <v>21</v>
      </c>
      <c r="N1211" s="1">
        <v>45693.060312499998</v>
      </c>
    </row>
    <row r="1212" spans="1:14" x14ac:dyDescent="0.3">
      <c r="A1212" t="s">
        <v>3666</v>
      </c>
      <c r="B1212" t="s">
        <v>72</v>
      </c>
      <c r="C1212" t="s">
        <v>3667</v>
      </c>
      <c r="D1212" t="s">
        <v>255</v>
      </c>
      <c r="E1212" t="s">
        <v>105</v>
      </c>
      <c r="F1212" t="s">
        <v>3668</v>
      </c>
      <c r="G1212" t="s">
        <v>65</v>
      </c>
      <c r="H1212">
        <v>519.03</v>
      </c>
      <c r="I1212">
        <v>30</v>
      </c>
      <c r="J1212">
        <v>10</v>
      </c>
      <c r="K1212">
        <v>15570.9</v>
      </c>
      <c r="L1212">
        <v>14013.81</v>
      </c>
      <c r="M1212" t="s">
        <v>47</v>
      </c>
      <c r="N1212" s="1">
        <v>45528.295370370368</v>
      </c>
    </row>
    <row r="1213" spans="1:14" x14ac:dyDescent="0.3">
      <c r="A1213" t="s">
        <v>3669</v>
      </c>
      <c r="B1213" t="s">
        <v>15</v>
      </c>
      <c r="C1213" t="s">
        <v>3670</v>
      </c>
      <c r="D1213" t="s">
        <v>125</v>
      </c>
      <c r="E1213" t="s">
        <v>277</v>
      </c>
      <c r="F1213" t="s">
        <v>3671</v>
      </c>
      <c r="G1213" t="s">
        <v>65</v>
      </c>
      <c r="H1213">
        <v>1188.22</v>
      </c>
      <c r="I1213">
        <v>6</v>
      </c>
      <c r="J1213">
        <v>0</v>
      </c>
      <c r="K1213">
        <v>7129.32</v>
      </c>
      <c r="L1213">
        <v>7129.32</v>
      </c>
      <c r="N1213" s="1">
        <v>45668.104467592595</v>
      </c>
    </row>
    <row r="1214" spans="1:14" x14ac:dyDescent="0.3">
      <c r="A1214" t="s">
        <v>3672</v>
      </c>
      <c r="B1214" t="s">
        <v>181</v>
      </c>
      <c r="C1214" t="s">
        <v>3673</v>
      </c>
      <c r="D1214" t="s">
        <v>51</v>
      </c>
      <c r="E1214" t="s">
        <v>105</v>
      </c>
      <c r="F1214" t="s">
        <v>3674</v>
      </c>
      <c r="G1214" t="s">
        <v>248</v>
      </c>
      <c r="H1214">
        <v>1147.07</v>
      </c>
      <c r="I1214">
        <v>8</v>
      </c>
      <c r="J1214">
        <v>0</v>
      </c>
      <c r="K1214">
        <v>9176.56</v>
      </c>
      <c r="L1214">
        <v>9176.56</v>
      </c>
      <c r="M1214" t="s">
        <v>60</v>
      </c>
      <c r="N1214" s="1">
        <v>45379.362326388888</v>
      </c>
    </row>
    <row r="1215" spans="1:14" x14ac:dyDescent="0.3">
      <c r="A1215" t="s">
        <v>3675</v>
      </c>
      <c r="B1215" t="s">
        <v>23</v>
      </c>
      <c r="C1215" t="s">
        <v>3676</v>
      </c>
      <c r="D1215" t="s">
        <v>63</v>
      </c>
      <c r="E1215" t="s">
        <v>177</v>
      </c>
      <c r="F1215" t="s">
        <v>3677</v>
      </c>
      <c r="G1215" t="s">
        <v>102</v>
      </c>
      <c r="H1215">
        <v>3.87</v>
      </c>
      <c r="I1215">
        <v>313</v>
      </c>
      <c r="J1215">
        <v>5</v>
      </c>
      <c r="K1215">
        <v>1211.31</v>
      </c>
      <c r="L1215">
        <v>1150.74</v>
      </c>
      <c r="M1215" t="s">
        <v>77</v>
      </c>
      <c r="N1215" s="1">
        <v>45816.13894675926</v>
      </c>
    </row>
    <row r="1216" spans="1:14" x14ac:dyDescent="0.3">
      <c r="A1216" t="s">
        <v>3678</v>
      </c>
      <c r="B1216" t="s">
        <v>49</v>
      </c>
      <c r="C1216" t="s">
        <v>3679</v>
      </c>
      <c r="D1216" t="s">
        <v>255</v>
      </c>
      <c r="E1216" t="s">
        <v>277</v>
      </c>
      <c r="F1216" t="s">
        <v>3680</v>
      </c>
      <c r="G1216" t="s">
        <v>27</v>
      </c>
      <c r="H1216">
        <v>2381.84</v>
      </c>
      <c r="I1216">
        <v>4</v>
      </c>
      <c r="J1216">
        <v>10</v>
      </c>
      <c r="K1216">
        <v>9527.36</v>
      </c>
      <c r="L1216">
        <v>8574.6200000000008</v>
      </c>
      <c r="M1216" t="s">
        <v>60</v>
      </c>
      <c r="N1216" s="1">
        <v>45872.595231481479</v>
      </c>
    </row>
    <row r="1217" spans="1:14" x14ac:dyDescent="0.3">
      <c r="A1217" t="s">
        <v>3681</v>
      </c>
      <c r="B1217" t="s">
        <v>172</v>
      </c>
      <c r="C1217" t="s">
        <v>3682</v>
      </c>
      <c r="D1217" t="s">
        <v>110</v>
      </c>
      <c r="E1217" t="s">
        <v>224</v>
      </c>
      <c r="F1217" t="s">
        <v>3683</v>
      </c>
      <c r="G1217" t="s">
        <v>39</v>
      </c>
      <c r="H1217">
        <v>98.3</v>
      </c>
      <c r="I1217">
        <v>10</v>
      </c>
      <c r="J1217">
        <v>10</v>
      </c>
      <c r="K1217">
        <v>983</v>
      </c>
      <c r="L1217">
        <v>884.7</v>
      </c>
      <c r="M1217" t="s">
        <v>47</v>
      </c>
      <c r="N1217" s="1">
        <v>45862.486064814817</v>
      </c>
    </row>
    <row r="1218" spans="1:14" x14ac:dyDescent="0.3">
      <c r="A1218" t="s">
        <v>3684</v>
      </c>
      <c r="B1218" t="s">
        <v>30</v>
      </c>
      <c r="C1218" t="s">
        <v>3685</v>
      </c>
      <c r="D1218" t="s">
        <v>110</v>
      </c>
      <c r="E1218" t="s">
        <v>177</v>
      </c>
      <c r="F1218" t="s">
        <v>3686</v>
      </c>
      <c r="G1218" t="s">
        <v>161</v>
      </c>
      <c r="H1218">
        <v>332.49</v>
      </c>
      <c r="I1218">
        <v>4</v>
      </c>
      <c r="J1218">
        <v>5</v>
      </c>
      <c r="K1218">
        <v>1329.96</v>
      </c>
      <c r="L1218">
        <v>1263.46</v>
      </c>
      <c r="M1218" t="s">
        <v>21</v>
      </c>
      <c r="N1218" s="1">
        <v>45426.757488425923</v>
      </c>
    </row>
    <row r="1219" spans="1:14" x14ac:dyDescent="0.3">
      <c r="A1219" t="s">
        <v>3687</v>
      </c>
      <c r="B1219" t="s">
        <v>95</v>
      </c>
      <c r="C1219" t="s">
        <v>3688</v>
      </c>
      <c r="D1219" t="s">
        <v>63</v>
      </c>
      <c r="E1219" t="s">
        <v>87</v>
      </c>
      <c r="F1219" t="s">
        <v>3689</v>
      </c>
      <c r="G1219" t="s">
        <v>82</v>
      </c>
      <c r="H1219">
        <v>0.82</v>
      </c>
      <c r="I1219">
        <v>155</v>
      </c>
      <c r="J1219">
        <v>25</v>
      </c>
      <c r="K1219">
        <v>127.1</v>
      </c>
      <c r="L1219">
        <v>95.32</v>
      </c>
      <c r="M1219" t="s">
        <v>47</v>
      </c>
      <c r="N1219" s="1">
        <v>45875.013483796298</v>
      </c>
    </row>
    <row r="1220" spans="1:14" x14ac:dyDescent="0.3">
      <c r="A1220" t="s">
        <v>3690</v>
      </c>
      <c r="B1220" t="s">
        <v>72</v>
      </c>
      <c r="D1220" t="s">
        <v>67</v>
      </c>
      <c r="E1220" t="s">
        <v>121</v>
      </c>
      <c r="F1220" t="s">
        <v>3691</v>
      </c>
      <c r="G1220" t="s">
        <v>248</v>
      </c>
      <c r="H1220">
        <v>740.52</v>
      </c>
      <c r="I1220">
        <v>40</v>
      </c>
      <c r="J1220">
        <v>15</v>
      </c>
      <c r="K1220">
        <v>29620.799999999999</v>
      </c>
      <c r="L1220">
        <v>25177.68</v>
      </c>
      <c r="M1220" t="s">
        <v>28</v>
      </c>
      <c r="N1220" s="1">
        <v>45409.082812499997</v>
      </c>
    </row>
    <row r="1221" spans="1:14" x14ac:dyDescent="0.3">
      <c r="A1221" t="s">
        <v>3692</v>
      </c>
      <c r="B1221" t="s">
        <v>118</v>
      </c>
      <c r="C1221" t="s">
        <v>3693</v>
      </c>
      <c r="D1221" t="s">
        <v>110</v>
      </c>
      <c r="E1221" t="s">
        <v>246</v>
      </c>
      <c r="F1221" t="s">
        <v>3694</v>
      </c>
      <c r="G1221" t="s">
        <v>27</v>
      </c>
      <c r="H1221">
        <v>237.96</v>
      </c>
      <c r="I1221">
        <v>100</v>
      </c>
      <c r="J1221">
        <v>30</v>
      </c>
      <c r="K1221">
        <v>23796</v>
      </c>
      <c r="L1221">
        <v>16657.2</v>
      </c>
      <c r="M1221" t="s">
        <v>77</v>
      </c>
      <c r="N1221" s="1">
        <v>45377.518159722225</v>
      </c>
    </row>
    <row r="1222" spans="1:14" x14ac:dyDescent="0.3">
      <c r="A1222" t="s">
        <v>3695</v>
      </c>
      <c r="B1222" t="s">
        <v>84</v>
      </c>
      <c r="C1222" t="s">
        <v>3696</v>
      </c>
      <c r="D1222" t="s">
        <v>67</v>
      </c>
      <c r="E1222" t="s">
        <v>105</v>
      </c>
      <c r="F1222" t="s">
        <v>3697</v>
      </c>
      <c r="G1222" t="s">
        <v>179</v>
      </c>
      <c r="H1222">
        <v>1029.8599999999999</v>
      </c>
      <c r="I1222">
        <v>60</v>
      </c>
      <c r="J1222">
        <v>25</v>
      </c>
      <c r="K1222">
        <v>61791.6</v>
      </c>
      <c r="L1222">
        <v>46343.7</v>
      </c>
      <c r="M1222" t="s">
        <v>77</v>
      </c>
      <c r="N1222" s="1">
        <v>45683.386990740742</v>
      </c>
    </row>
    <row r="1223" spans="1:14" x14ac:dyDescent="0.3">
      <c r="A1223" t="s">
        <v>3698</v>
      </c>
      <c r="B1223" t="s">
        <v>55</v>
      </c>
      <c r="C1223" t="s">
        <v>3699</v>
      </c>
      <c r="D1223" t="s">
        <v>120</v>
      </c>
      <c r="E1223" t="s">
        <v>111</v>
      </c>
      <c r="F1223" t="s">
        <v>3700</v>
      </c>
      <c r="G1223" t="s">
        <v>93</v>
      </c>
      <c r="H1223">
        <v>677.48</v>
      </c>
      <c r="I1223">
        <v>20</v>
      </c>
      <c r="J1223">
        <v>20</v>
      </c>
      <c r="K1223">
        <v>13549.6</v>
      </c>
      <c r="L1223">
        <v>10839.68</v>
      </c>
      <c r="M1223" t="s">
        <v>116</v>
      </c>
      <c r="N1223" s="1">
        <v>45726.633125</v>
      </c>
    </row>
    <row r="1224" spans="1:14" x14ac:dyDescent="0.3">
      <c r="A1224" t="s">
        <v>3701</v>
      </c>
      <c r="B1224" t="s">
        <v>118</v>
      </c>
      <c r="C1224" t="s">
        <v>3702</v>
      </c>
      <c r="D1224" t="s">
        <v>25</v>
      </c>
      <c r="E1224" t="s">
        <v>177</v>
      </c>
      <c r="F1224" t="s">
        <v>3703</v>
      </c>
      <c r="G1224" t="s">
        <v>248</v>
      </c>
      <c r="H1224">
        <v>84.85</v>
      </c>
      <c r="I1224">
        <v>3</v>
      </c>
      <c r="J1224">
        <v>0</v>
      </c>
      <c r="K1224">
        <v>254.55</v>
      </c>
      <c r="L1224">
        <v>254.55</v>
      </c>
      <c r="M1224" t="s">
        <v>28</v>
      </c>
      <c r="N1224" s="1">
        <v>45389.107928240737</v>
      </c>
    </row>
    <row r="1225" spans="1:14" x14ac:dyDescent="0.3">
      <c r="A1225" t="s">
        <v>3704</v>
      </c>
      <c r="C1225" t="s">
        <v>3705</v>
      </c>
      <c r="D1225" t="s">
        <v>125</v>
      </c>
      <c r="E1225" t="s">
        <v>37</v>
      </c>
      <c r="F1225" t="s">
        <v>3706</v>
      </c>
      <c r="G1225" t="s">
        <v>39</v>
      </c>
      <c r="H1225">
        <v>440.68</v>
      </c>
      <c r="I1225">
        <v>8</v>
      </c>
      <c r="J1225">
        <v>0</v>
      </c>
      <c r="K1225">
        <v>3525.44</v>
      </c>
      <c r="L1225">
        <v>3525.44</v>
      </c>
      <c r="N1225" s="1">
        <v>45541.889004629629</v>
      </c>
    </row>
    <row r="1226" spans="1:14" x14ac:dyDescent="0.3">
      <c r="A1226" t="s">
        <v>3707</v>
      </c>
      <c r="B1226" t="s">
        <v>23</v>
      </c>
      <c r="C1226" t="s">
        <v>3708</v>
      </c>
      <c r="D1226" t="s">
        <v>80</v>
      </c>
      <c r="E1226" t="s">
        <v>246</v>
      </c>
      <c r="F1226" t="s">
        <v>3709</v>
      </c>
      <c r="H1226">
        <v>2786.47</v>
      </c>
      <c r="I1226">
        <v>25</v>
      </c>
      <c r="J1226">
        <v>0</v>
      </c>
      <c r="K1226">
        <v>69661.75</v>
      </c>
      <c r="L1226">
        <v>69661.75</v>
      </c>
      <c r="M1226" t="s">
        <v>47</v>
      </c>
      <c r="N1226" s="1">
        <v>45776.519490740742</v>
      </c>
    </row>
    <row r="1227" spans="1:14" x14ac:dyDescent="0.3">
      <c r="A1227" t="s">
        <v>3710</v>
      </c>
      <c r="B1227" t="s">
        <v>84</v>
      </c>
      <c r="C1227" t="s">
        <v>3711</v>
      </c>
      <c r="D1227" t="s">
        <v>43</v>
      </c>
      <c r="E1227" t="s">
        <v>74</v>
      </c>
      <c r="F1227" t="s">
        <v>3712</v>
      </c>
      <c r="G1227" t="s">
        <v>209</v>
      </c>
      <c r="H1227">
        <v>487.66</v>
      </c>
      <c r="I1227">
        <v>10</v>
      </c>
      <c r="J1227">
        <v>10</v>
      </c>
      <c r="K1227">
        <v>4876.6000000000004</v>
      </c>
      <c r="L1227">
        <v>4388.9399999999996</v>
      </c>
      <c r="M1227" t="s">
        <v>77</v>
      </c>
      <c r="N1227" s="1">
        <v>45472.240381944444</v>
      </c>
    </row>
    <row r="1228" spans="1:14" x14ac:dyDescent="0.3">
      <c r="A1228" t="s">
        <v>3713</v>
      </c>
      <c r="B1228" t="s">
        <v>95</v>
      </c>
      <c r="C1228" t="s">
        <v>3714</v>
      </c>
      <c r="D1228" t="s">
        <v>63</v>
      </c>
      <c r="E1228" t="s">
        <v>91</v>
      </c>
      <c r="F1228" t="s">
        <v>3715</v>
      </c>
      <c r="G1228" t="s">
        <v>53</v>
      </c>
      <c r="H1228">
        <v>2.6</v>
      </c>
      <c r="I1228">
        <v>260</v>
      </c>
      <c r="J1228">
        <v>18</v>
      </c>
      <c r="K1228">
        <v>676</v>
      </c>
      <c r="L1228">
        <v>554.32000000000005</v>
      </c>
      <c r="M1228" t="s">
        <v>21</v>
      </c>
      <c r="N1228" s="1">
        <v>45481.262164351851</v>
      </c>
    </row>
    <row r="1229" spans="1:14" x14ac:dyDescent="0.3">
      <c r="A1229" t="s">
        <v>3716</v>
      </c>
      <c r="B1229" t="s">
        <v>181</v>
      </c>
      <c r="C1229" t="s">
        <v>3717</v>
      </c>
      <c r="D1229" t="s">
        <v>25</v>
      </c>
      <c r="E1229" t="s">
        <v>277</v>
      </c>
      <c r="F1229" t="s">
        <v>3718</v>
      </c>
      <c r="H1229">
        <v>143.47999999999999</v>
      </c>
      <c r="I1229">
        <v>4</v>
      </c>
      <c r="J1229">
        <v>0</v>
      </c>
      <c r="K1229">
        <v>573.91999999999996</v>
      </c>
      <c r="L1229">
        <v>573.91999999999996</v>
      </c>
      <c r="M1229" t="s">
        <v>21</v>
      </c>
      <c r="N1229" s="1">
        <v>45668.494583333333</v>
      </c>
    </row>
    <row r="1230" spans="1:14" x14ac:dyDescent="0.3">
      <c r="A1230" t="s">
        <v>3719</v>
      </c>
      <c r="B1230" t="s">
        <v>84</v>
      </c>
      <c r="C1230" t="s">
        <v>3720</v>
      </c>
      <c r="D1230" t="s">
        <v>43</v>
      </c>
      <c r="F1230" t="s">
        <v>3721</v>
      </c>
      <c r="G1230" t="s">
        <v>70</v>
      </c>
      <c r="H1230">
        <v>633.51</v>
      </c>
      <c r="I1230">
        <v>15</v>
      </c>
      <c r="J1230">
        <v>10</v>
      </c>
      <c r="K1230">
        <v>9502.65</v>
      </c>
      <c r="L1230">
        <v>8552.39</v>
      </c>
      <c r="M1230" t="s">
        <v>47</v>
      </c>
      <c r="N1230" s="1">
        <v>45415.757986111108</v>
      </c>
    </row>
    <row r="1231" spans="1:14" x14ac:dyDescent="0.3">
      <c r="A1231" t="s">
        <v>3722</v>
      </c>
      <c r="B1231" t="s">
        <v>172</v>
      </c>
      <c r="C1231" t="s">
        <v>3723</v>
      </c>
      <c r="D1231" t="s">
        <v>125</v>
      </c>
      <c r="E1231" t="s">
        <v>37</v>
      </c>
      <c r="F1231" t="s">
        <v>3724</v>
      </c>
      <c r="G1231" t="s">
        <v>76</v>
      </c>
      <c r="H1231">
        <v>1826</v>
      </c>
      <c r="I1231">
        <v>20</v>
      </c>
      <c r="J1231">
        <v>15</v>
      </c>
      <c r="K1231">
        <v>36520</v>
      </c>
      <c r="L1231">
        <v>31042</v>
      </c>
      <c r="M1231" t="s">
        <v>60</v>
      </c>
      <c r="N1231" s="1">
        <v>45459.034062500003</v>
      </c>
    </row>
    <row r="1232" spans="1:14" x14ac:dyDescent="0.3">
      <c r="A1232" t="s">
        <v>3725</v>
      </c>
      <c r="B1232" t="s">
        <v>181</v>
      </c>
      <c r="C1232" t="s">
        <v>3726</v>
      </c>
      <c r="D1232" t="s">
        <v>120</v>
      </c>
      <c r="F1232" t="s">
        <v>3727</v>
      </c>
      <c r="G1232" t="s">
        <v>76</v>
      </c>
      <c r="H1232">
        <v>172.4</v>
      </c>
      <c r="I1232">
        <v>50</v>
      </c>
      <c r="J1232">
        <v>0</v>
      </c>
      <c r="K1232">
        <v>8620</v>
      </c>
      <c r="L1232">
        <v>8620</v>
      </c>
      <c r="N1232" s="1">
        <v>45447.65997685185</v>
      </c>
    </row>
    <row r="1233" spans="1:14" x14ac:dyDescent="0.3">
      <c r="A1233" t="s">
        <v>3728</v>
      </c>
      <c r="B1233" t="s">
        <v>95</v>
      </c>
      <c r="C1233" t="s">
        <v>3729</v>
      </c>
      <c r="D1233" t="s">
        <v>51</v>
      </c>
      <c r="E1233" t="s">
        <v>133</v>
      </c>
      <c r="F1233" t="s">
        <v>3730</v>
      </c>
      <c r="H1233">
        <v>1062.9000000000001</v>
      </c>
      <c r="I1233">
        <v>2</v>
      </c>
      <c r="J1233">
        <v>0</v>
      </c>
      <c r="K1233">
        <v>2125.8000000000002</v>
      </c>
      <c r="L1233">
        <v>2125.8000000000002</v>
      </c>
      <c r="M1233" t="s">
        <v>116</v>
      </c>
      <c r="N1233" s="1">
        <v>45523.98364583333</v>
      </c>
    </row>
    <row r="1234" spans="1:14" x14ac:dyDescent="0.3">
      <c r="A1234" t="s">
        <v>3731</v>
      </c>
      <c r="B1234" t="s">
        <v>15</v>
      </c>
      <c r="C1234" t="s">
        <v>3732</v>
      </c>
      <c r="D1234" t="s">
        <v>43</v>
      </c>
      <c r="E1234" t="s">
        <v>251</v>
      </c>
      <c r="F1234" t="s">
        <v>3733</v>
      </c>
      <c r="G1234" t="s">
        <v>179</v>
      </c>
      <c r="H1234">
        <v>1359.52</v>
      </c>
      <c r="I1234">
        <v>25</v>
      </c>
      <c r="J1234">
        <v>15</v>
      </c>
      <c r="K1234">
        <v>33988</v>
      </c>
      <c r="L1234">
        <v>28889.8</v>
      </c>
      <c r="M1234" t="s">
        <v>116</v>
      </c>
      <c r="N1234" s="1">
        <v>45478.194097222222</v>
      </c>
    </row>
    <row r="1235" spans="1:14" x14ac:dyDescent="0.3">
      <c r="A1235" t="s">
        <v>3734</v>
      </c>
      <c r="B1235" t="s">
        <v>15</v>
      </c>
      <c r="C1235" t="s">
        <v>3735</v>
      </c>
      <c r="D1235" t="s">
        <v>67</v>
      </c>
      <c r="E1235" t="s">
        <v>224</v>
      </c>
      <c r="F1235" t="s">
        <v>3736</v>
      </c>
      <c r="G1235" t="s">
        <v>70</v>
      </c>
      <c r="H1235">
        <v>1077.5999999999999</v>
      </c>
      <c r="I1235">
        <v>15</v>
      </c>
      <c r="J1235">
        <v>10</v>
      </c>
      <c r="K1235">
        <v>16164</v>
      </c>
      <c r="L1235">
        <v>14547.6</v>
      </c>
      <c r="M1235" t="s">
        <v>77</v>
      </c>
      <c r="N1235" s="1">
        <v>45863.919282407405</v>
      </c>
    </row>
    <row r="1236" spans="1:14" x14ac:dyDescent="0.3">
      <c r="A1236" t="s">
        <v>3737</v>
      </c>
      <c r="B1236" t="s">
        <v>181</v>
      </c>
      <c r="C1236" t="s">
        <v>3738</v>
      </c>
      <c r="D1236" t="s">
        <v>80</v>
      </c>
      <c r="E1236" t="s">
        <v>155</v>
      </c>
      <c r="F1236" t="s">
        <v>3739</v>
      </c>
      <c r="G1236" t="s">
        <v>465</v>
      </c>
      <c r="H1236">
        <v>2631.61</v>
      </c>
      <c r="I1236">
        <v>2</v>
      </c>
      <c r="J1236">
        <v>7</v>
      </c>
      <c r="K1236">
        <v>5263.22</v>
      </c>
      <c r="L1236">
        <v>4894.79</v>
      </c>
      <c r="M1236" t="s">
        <v>116</v>
      </c>
      <c r="N1236" s="1">
        <v>45686.898888888885</v>
      </c>
    </row>
    <row r="1237" spans="1:14" x14ac:dyDescent="0.3">
      <c r="A1237" t="s">
        <v>3740</v>
      </c>
      <c r="B1237" t="s">
        <v>84</v>
      </c>
      <c r="C1237" t="s">
        <v>3741</v>
      </c>
      <c r="D1237" t="s">
        <v>110</v>
      </c>
      <c r="E1237" t="s">
        <v>246</v>
      </c>
      <c r="F1237" t="s">
        <v>3742</v>
      </c>
      <c r="G1237" t="s">
        <v>27</v>
      </c>
      <c r="H1237">
        <v>158.13</v>
      </c>
      <c r="I1237">
        <v>15</v>
      </c>
      <c r="J1237">
        <v>13</v>
      </c>
      <c r="K1237">
        <v>2371.9499999999998</v>
      </c>
      <c r="L1237">
        <v>2063.6</v>
      </c>
      <c r="M1237" t="s">
        <v>116</v>
      </c>
      <c r="N1237" s="1">
        <v>45418.825648148151</v>
      </c>
    </row>
    <row r="1238" spans="1:14" x14ac:dyDescent="0.3">
      <c r="A1238" t="s">
        <v>3743</v>
      </c>
      <c r="B1238" t="s">
        <v>15</v>
      </c>
      <c r="C1238" t="s">
        <v>3744</v>
      </c>
      <c r="D1238" t="s">
        <v>36</v>
      </c>
      <c r="E1238" t="s">
        <v>32</v>
      </c>
      <c r="F1238" t="s">
        <v>3745</v>
      </c>
      <c r="G1238" t="s">
        <v>209</v>
      </c>
      <c r="H1238">
        <v>824.82</v>
      </c>
      <c r="I1238">
        <v>3</v>
      </c>
      <c r="J1238">
        <v>0</v>
      </c>
      <c r="K1238">
        <v>2474.46</v>
      </c>
      <c r="L1238">
        <v>2474.46</v>
      </c>
      <c r="M1238" t="s">
        <v>21</v>
      </c>
      <c r="N1238" s="1">
        <v>45556.590486111112</v>
      </c>
    </row>
    <row r="1239" spans="1:14" x14ac:dyDescent="0.3">
      <c r="A1239" t="s">
        <v>3746</v>
      </c>
      <c r="B1239" t="s">
        <v>84</v>
      </c>
      <c r="C1239" t="s">
        <v>3747</v>
      </c>
      <c r="D1239" t="s">
        <v>120</v>
      </c>
      <c r="E1239" t="s">
        <v>18</v>
      </c>
      <c r="F1239" t="s">
        <v>3748</v>
      </c>
      <c r="G1239" t="s">
        <v>20</v>
      </c>
      <c r="H1239">
        <v>538.65</v>
      </c>
      <c r="I1239">
        <v>8</v>
      </c>
      <c r="J1239">
        <v>0</v>
      </c>
      <c r="K1239">
        <v>4309.2</v>
      </c>
      <c r="L1239">
        <v>4309.2</v>
      </c>
      <c r="M1239" t="s">
        <v>116</v>
      </c>
      <c r="N1239" s="1">
        <v>45791.550543981481</v>
      </c>
    </row>
    <row r="1240" spans="1:14" x14ac:dyDescent="0.3">
      <c r="A1240" t="s">
        <v>3749</v>
      </c>
      <c r="B1240" t="s">
        <v>84</v>
      </c>
      <c r="C1240" t="s">
        <v>3750</v>
      </c>
      <c r="D1240" t="s">
        <v>67</v>
      </c>
      <c r="E1240" t="s">
        <v>224</v>
      </c>
      <c r="F1240" t="s">
        <v>3751</v>
      </c>
      <c r="G1240" t="s">
        <v>20</v>
      </c>
      <c r="H1240">
        <v>493.12</v>
      </c>
      <c r="I1240">
        <v>20</v>
      </c>
      <c r="J1240">
        <v>0</v>
      </c>
      <c r="K1240">
        <v>9862.4</v>
      </c>
      <c r="L1240">
        <v>9862.4</v>
      </c>
      <c r="M1240" t="s">
        <v>77</v>
      </c>
      <c r="N1240" s="1">
        <v>45566.54550925926</v>
      </c>
    </row>
    <row r="1241" spans="1:14" x14ac:dyDescent="0.3">
      <c r="A1241" t="s">
        <v>3752</v>
      </c>
      <c r="B1241" t="s">
        <v>172</v>
      </c>
      <c r="C1241" t="s">
        <v>3753</v>
      </c>
      <c r="D1241" t="s">
        <v>63</v>
      </c>
      <c r="E1241" t="s">
        <v>37</v>
      </c>
      <c r="F1241" t="s">
        <v>3754</v>
      </c>
      <c r="G1241" t="s">
        <v>107</v>
      </c>
      <c r="H1241">
        <v>1.1200000000000001</v>
      </c>
      <c r="I1241">
        <v>257</v>
      </c>
      <c r="J1241">
        <v>25</v>
      </c>
      <c r="K1241">
        <v>287.83999999999997</v>
      </c>
      <c r="L1241">
        <v>215.88</v>
      </c>
      <c r="M1241" t="s">
        <v>60</v>
      </c>
      <c r="N1241" s="1">
        <v>45450.628541666665</v>
      </c>
    </row>
    <row r="1242" spans="1:14" x14ac:dyDescent="0.3">
      <c r="A1242" t="s">
        <v>3755</v>
      </c>
      <c r="B1242" t="s">
        <v>181</v>
      </c>
      <c r="C1242" t="s">
        <v>3756</v>
      </c>
      <c r="D1242" t="s">
        <v>159</v>
      </c>
      <c r="E1242" t="s">
        <v>68</v>
      </c>
      <c r="F1242" t="s">
        <v>3757</v>
      </c>
      <c r="G1242" t="s">
        <v>135</v>
      </c>
      <c r="H1242">
        <v>100.79</v>
      </c>
      <c r="I1242">
        <v>50</v>
      </c>
      <c r="J1242">
        <v>0</v>
      </c>
      <c r="K1242">
        <v>5039.5</v>
      </c>
      <c r="L1242">
        <v>5039.5</v>
      </c>
      <c r="M1242" t="s">
        <v>116</v>
      </c>
      <c r="N1242" s="1">
        <v>45761.186516203707</v>
      </c>
    </row>
    <row r="1243" spans="1:14" x14ac:dyDescent="0.3">
      <c r="A1243" t="s">
        <v>3758</v>
      </c>
      <c r="B1243" t="s">
        <v>23</v>
      </c>
      <c r="C1243" t="s">
        <v>3759</v>
      </c>
      <c r="D1243" t="s">
        <v>51</v>
      </c>
      <c r="E1243" t="s">
        <v>133</v>
      </c>
      <c r="F1243" t="s">
        <v>3760</v>
      </c>
      <c r="H1243">
        <v>1073.5999999999999</v>
      </c>
      <c r="I1243">
        <v>4</v>
      </c>
      <c r="J1243">
        <v>2</v>
      </c>
      <c r="K1243">
        <v>4294.3999999999996</v>
      </c>
      <c r="L1243">
        <v>4208.51</v>
      </c>
      <c r="N1243" s="1">
        <v>45421.672361111108</v>
      </c>
    </row>
    <row r="1244" spans="1:14" x14ac:dyDescent="0.3">
      <c r="A1244" t="s">
        <v>3761</v>
      </c>
      <c r="B1244" t="s">
        <v>15</v>
      </c>
      <c r="C1244" t="s">
        <v>3762</v>
      </c>
      <c r="D1244" t="s">
        <v>67</v>
      </c>
      <c r="E1244" t="s">
        <v>37</v>
      </c>
      <c r="F1244" t="s">
        <v>3763</v>
      </c>
      <c r="G1244" t="s">
        <v>76</v>
      </c>
      <c r="H1244">
        <v>108.96</v>
      </c>
      <c r="I1244">
        <v>10</v>
      </c>
      <c r="J1244">
        <v>15</v>
      </c>
      <c r="K1244">
        <v>1089.5999999999999</v>
      </c>
      <c r="L1244">
        <v>926.16</v>
      </c>
      <c r="M1244" t="s">
        <v>77</v>
      </c>
      <c r="N1244" s="1">
        <v>45873.326122685183</v>
      </c>
    </row>
    <row r="1245" spans="1:14" x14ac:dyDescent="0.3">
      <c r="A1245" t="s">
        <v>3764</v>
      </c>
      <c r="B1245" t="s">
        <v>172</v>
      </c>
      <c r="C1245" t="s">
        <v>3765</v>
      </c>
      <c r="D1245" t="s">
        <v>51</v>
      </c>
      <c r="E1245" t="s">
        <v>37</v>
      </c>
      <c r="F1245" t="s">
        <v>3766</v>
      </c>
      <c r="G1245" t="s">
        <v>102</v>
      </c>
      <c r="H1245">
        <v>671.77</v>
      </c>
      <c r="I1245">
        <v>3</v>
      </c>
      <c r="J1245">
        <v>2</v>
      </c>
      <c r="K1245">
        <v>2015.31</v>
      </c>
      <c r="L1245">
        <v>1975</v>
      </c>
      <c r="M1245" t="s">
        <v>28</v>
      </c>
      <c r="N1245" s="1">
        <v>45805.583437499998</v>
      </c>
    </row>
    <row r="1246" spans="1:14" x14ac:dyDescent="0.3">
      <c r="A1246" t="s">
        <v>3767</v>
      </c>
      <c r="B1246" t="s">
        <v>49</v>
      </c>
      <c r="C1246" t="s">
        <v>3768</v>
      </c>
      <c r="D1246" t="s">
        <v>80</v>
      </c>
      <c r="E1246" t="s">
        <v>177</v>
      </c>
      <c r="F1246" t="s">
        <v>3769</v>
      </c>
      <c r="G1246" t="s">
        <v>70</v>
      </c>
      <c r="H1246">
        <v>2119.7600000000002</v>
      </c>
      <c r="I1246">
        <v>1</v>
      </c>
      <c r="J1246">
        <v>0</v>
      </c>
      <c r="K1246">
        <v>2119.7600000000002</v>
      </c>
      <c r="L1246">
        <v>2119.7600000000002</v>
      </c>
      <c r="M1246" t="s">
        <v>116</v>
      </c>
      <c r="N1246" s="1">
        <v>45825.005277777775</v>
      </c>
    </row>
    <row r="1247" spans="1:14" x14ac:dyDescent="0.3">
      <c r="A1247" t="s">
        <v>3770</v>
      </c>
      <c r="B1247" t="s">
        <v>49</v>
      </c>
      <c r="C1247" t="s">
        <v>3771</v>
      </c>
      <c r="D1247" t="s">
        <v>51</v>
      </c>
      <c r="E1247" t="s">
        <v>133</v>
      </c>
      <c r="F1247" t="s">
        <v>3772</v>
      </c>
      <c r="G1247" t="s">
        <v>27</v>
      </c>
      <c r="H1247">
        <v>549.1</v>
      </c>
      <c r="I1247">
        <v>5</v>
      </c>
      <c r="J1247">
        <v>5</v>
      </c>
      <c r="K1247">
        <v>2745.5</v>
      </c>
      <c r="L1247">
        <v>2608.2199999999998</v>
      </c>
      <c r="M1247" t="s">
        <v>116</v>
      </c>
      <c r="N1247" s="1">
        <v>45423.612523148149</v>
      </c>
    </row>
    <row r="1248" spans="1:14" x14ac:dyDescent="0.3">
      <c r="A1248" t="s">
        <v>3773</v>
      </c>
      <c r="B1248" t="s">
        <v>118</v>
      </c>
      <c r="D1248" t="s">
        <v>36</v>
      </c>
      <c r="E1248" t="s">
        <v>32</v>
      </c>
      <c r="F1248" t="s">
        <v>3774</v>
      </c>
      <c r="G1248" t="s">
        <v>179</v>
      </c>
      <c r="H1248">
        <v>1186.02</v>
      </c>
      <c r="I1248">
        <v>75</v>
      </c>
      <c r="J1248">
        <v>15</v>
      </c>
      <c r="K1248">
        <v>88951.5</v>
      </c>
      <c r="L1248">
        <v>75608.77</v>
      </c>
      <c r="M1248" t="s">
        <v>47</v>
      </c>
      <c r="N1248" s="1">
        <v>45867.289988425924</v>
      </c>
    </row>
    <row r="1249" spans="1:14" x14ac:dyDescent="0.3">
      <c r="A1249" t="s">
        <v>3775</v>
      </c>
      <c r="B1249" t="s">
        <v>84</v>
      </c>
      <c r="C1249" t="s">
        <v>3776</v>
      </c>
      <c r="D1249" t="s">
        <v>51</v>
      </c>
      <c r="E1249" t="s">
        <v>155</v>
      </c>
      <c r="F1249" t="s">
        <v>3777</v>
      </c>
      <c r="G1249" t="s">
        <v>46</v>
      </c>
      <c r="H1249">
        <v>496.44</v>
      </c>
      <c r="I1249">
        <v>2</v>
      </c>
      <c r="J1249">
        <v>0</v>
      </c>
      <c r="K1249">
        <v>992.88</v>
      </c>
      <c r="L1249">
        <v>992.88</v>
      </c>
      <c r="M1249" t="s">
        <v>60</v>
      </c>
      <c r="N1249" s="1">
        <v>45572.060439814813</v>
      </c>
    </row>
    <row r="1250" spans="1:14" x14ac:dyDescent="0.3">
      <c r="A1250" t="s">
        <v>3778</v>
      </c>
      <c r="B1250" t="s">
        <v>181</v>
      </c>
      <c r="C1250" t="s">
        <v>3779</v>
      </c>
      <c r="D1250" t="s">
        <v>255</v>
      </c>
      <c r="E1250" t="s">
        <v>18</v>
      </c>
      <c r="F1250" t="s">
        <v>3780</v>
      </c>
      <c r="G1250" t="s">
        <v>53</v>
      </c>
      <c r="H1250">
        <v>1125.42</v>
      </c>
      <c r="I1250">
        <v>40</v>
      </c>
      <c r="J1250">
        <v>20</v>
      </c>
      <c r="K1250">
        <v>45016.800000000003</v>
      </c>
      <c r="L1250">
        <v>36013.440000000002</v>
      </c>
      <c r="M1250" t="s">
        <v>77</v>
      </c>
      <c r="N1250" s="1">
        <v>45414.372604166667</v>
      </c>
    </row>
    <row r="1251" spans="1:14" x14ac:dyDescent="0.3">
      <c r="A1251" t="s">
        <v>3781</v>
      </c>
      <c r="B1251" t="s">
        <v>84</v>
      </c>
      <c r="C1251" t="s">
        <v>3782</v>
      </c>
      <c r="D1251" t="s">
        <v>51</v>
      </c>
      <c r="E1251" t="s">
        <v>18</v>
      </c>
      <c r="F1251" t="s">
        <v>3783</v>
      </c>
      <c r="G1251" t="s">
        <v>20</v>
      </c>
      <c r="H1251">
        <v>1199.81</v>
      </c>
      <c r="I1251">
        <v>10</v>
      </c>
      <c r="J1251">
        <v>0</v>
      </c>
      <c r="K1251">
        <v>11998.1</v>
      </c>
      <c r="L1251">
        <v>11998.1</v>
      </c>
      <c r="M1251" t="s">
        <v>21</v>
      </c>
      <c r="N1251" s="1">
        <v>45740.439722222225</v>
      </c>
    </row>
    <row r="1252" spans="1:14" x14ac:dyDescent="0.3">
      <c r="A1252" t="s">
        <v>3784</v>
      </c>
      <c r="B1252" t="s">
        <v>30</v>
      </c>
      <c r="C1252" t="s">
        <v>3785</v>
      </c>
      <c r="D1252" t="s">
        <v>110</v>
      </c>
      <c r="E1252" t="s">
        <v>251</v>
      </c>
      <c r="F1252" t="s">
        <v>3786</v>
      </c>
      <c r="G1252" t="s">
        <v>70</v>
      </c>
      <c r="H1252">
        <v>114.55</v>
      </c>
      <c r="I1252">
        <v>1</v>
      </c>
      <c r="J1252">
        <v>0</v>
      </c>
      <c r="K1252">
        <v>114.55</v>
      </c>
      <c r="L1252">
        <v>114.55</v>
      </c>
      <c r="M1252" t="s">
        <v>21</v>
      </c>
      <c r="N1252" s="1">
        <v>45505.582604166666</v>
      </c>
    </row>
    <row r="1253" spans="1:14" x14ac:dyDescent="0.3">
      <c r="A1253" t="s">
        <v>3787</v>
      </c>
      <c r="B1253" t="s">
        <v>172</v>
      </c>
      <c r="C1253" t="s">
        <v>3788</v>
      </c>
      <c r="D1253" t="s">
        <v>125</v>
      </c>
      <c r="E1253" t="s">
        <v>111</v>
      </c>
      <c r="F1253" t="s">
        <v>3789</v>
      </c>
      <c r="G1253" t="s">
        <v>70</v>
      </c>
      <c r="H1253">
        <v>1357.39</v>
      </c>
      <c r="I1253">
        <v>4</v>
      </c>
      <c r="J1253">
        <v>0</v>
      </c>
      <c r="K1253">
        <v>5429.56</v>
      </c>
      <c r="L1253">
        <v>5429.56</v>
      </c>
      <c r="M1253" t="s">
        <v>28</v>
      </c>
      <c r="N1253" s="1">
        <v>45615.326226851852</v>
      </c>
    </row>
    <row r="1254" spans="1:14" x14ac:dyDescent="0.3">
      <c r="A1254" t="s">
        <v>3790</v>
      </c>
      <c r="B1254" t="s">
        <v>95</v>
      </c>
      <c r="C1254" t="s">
        <v>3791</v>
      </c>
      <c r="D1254" t="s">
        <v>86</v>
      </c>
      <c r="E1254" t="s">
        <v>57</v>
      </c>
      <c r="F1254" t="s">
        <v>3792</v>
      </c>
      <c r="G1254" t="s">
        <v>53</v>
      </c>
      <c r="H1254">
        <v>338.34</v>
      </c>
      <c r="I1254">
        <v>3</v>
      </c>
      <c r="J1254">
        <v>0</v>
      </c>
      <c r="K1254">
        <v>1015.02</v>
      </c>
      <c r="L1254">
        <v>1015.02</v>
      </c>
      <c r="M1254" t="s">
        <v>60</v>
      </c>
      <c r="N1254" s="1">
        <v>45549.393611111111</v>
      </c>
    </row>
    <row r="1255" spans="1:14" x14ac:dyDescent="0.3">
      <c r="A1255" t="s">
        <v>3793</v>
      </c>
      <c r="B1255" t="s">
        <v>118</v>
      </c>
      <c r="C1255" t="s">
        <v>3794</v>
      </c>
      <c r="D1255" t="s">
        <v>125</v>
      </c>
      <c r="E1255" t="s">
        <v>224</v>
      </c>
      <c r="F1255" t="s">
        <v>3795</v>
      </c>
      <c r="G1255" t="s">
        <v>70</v>
      </c>
      <c r="H1255">
        <v>2534.02</v>
      </c>
      <c r="I1255">
        <v>2</v>
      </c>
      <c r="J1255">
        <v>0</v>
      </c>
      <c r="K1255">
        <v>5068.04</v>
      </c>
      <c r="L1255">
        <v>5068.04</v>
      </c>
      <c r="M1255" t="s">
        <v>21</v>
      </c>
      <c r="N1255" s="1">
        <v>45634.643553240741</v>
      </c>
    </row>
    <row r="1256" spans="1:14" x14ac:dyDescent="0.3">
      <c r="A1256" t="s">
        <v>3796</v>
      </c>
      <c r="B1256" t="s">
        <v>172</v>
      </c>
      <c r="C1256" t="s">
        <v>3797</v>
      </c>
      <c r="D1256" t="s">
        <v>17</v>
      </c>
      <c r="E1256" t="s">
        <v>68</v>
      </c>
      <c r="F1256" t="s">
        <v>3798</v>
      </c>
      <c r="G1256" t="s">
        <v>70</v>
      </c>
      <c r="H1256">
        <v>560.6</v>
      </c>
      <c r="I1256">
        <v>5</v>
      </c>
      <c r="J1256">
        <v>0</v>
      </c>
      <c r="K1256">
        <v>2803</v>
      </c>
      <c r="L1256">
        <v>2803</v>
      </c>
      <c r="N1256" s="1">
        <v>45518.908530092594</v>
      </c>
    </row>
    <row r="1257" spans="1:14" x14ac:dyDescent="0.3">
      <c r="A1257" t="s">
        <v>3799</v>
      </c>
      <c r="B1257" t="s">
        <v>30</v>
      </c>
      <c r="C1257" t="s">
        <v>3800</v>
      </c>
      <c r="D1257" t="s">
        <v>36</v>
      </c>
      <c r="F1257" t="s">
        <v>3801</v>
      </c>
      <c r="G1257" t="s">
        <v>161</v>
      </c>
      <c r="H1257">
        <v>262.39999999999998</v>
      </c>
      <c r="I1257">
        <v>20</v>
      </c>
      <c r="J1257">
        <v>15</v>
      </c>
      <c r="K1257">
        <v>5248</v>
      </c>
      <c r="L1257">
        <v>4460.8</v>
      </c>
      <c r="M1257" t="s">
        <v>28</v>
      </c>
      <c r="N1257" s="1">
        <v>45635.850821759261</v>
      </c>
    </row>
    <row r="1258" spans="1:14" x14ac:dyDescent="0.3">
      <c r="A1258" t="s">
        <v>3802</v>
      </c>
      <c r="B1258" t="s">
        <v>172</v>
      </c>
      <c r="C1258" t="s">
        <v>3803</v>
      </c>
      <c r="D1258" t="s">
        <v>125</v>
      </c>
      <c r="E1258" t="s">
        <v>177</v>
      </c>
      <c r="F1258" t="s">
        <v>3804</v>
      </c>
      <c r="G1258" t="s">
        <v>465</v>
      </c>
      <c r="H1258">
        <v>1892.49</v>
      </c>
      <c r="I1258">
        <v>4</v>
      </c>
      <c r="J1258">
        <v>0</v>
      </c>
      <c r="K1258">
        <v>7569.96</v>
      </c>
      <c r="L1258">
        <v>7569.96</v>
      </c>
      <c r="M1258" t="s">
        <v>116</v>
      </c>
      <c r="N1258" s="1">
        <v>45434.372210648151</v>
      </c>
    </row>
    <row r="1259" spans="1:14" x14ac:dyDescent="0.3">
      <c r="A1259" t="s">
        <v>3805</v>
      </c>
      <c r="B1259" t="s">
        <v>23</v>
      </c>
      <c r="C1259" t="s">
        <v>3806</v>
      </c>
      <c r="D1259" t="s">
        <v>17</v>
      </c>
      <c r="E1259" t="s">
        <v>177</v>
      </c>
      <c r="F1259" t="s">
        <v>3807</v>
      </c>
      <c r="G1259" t="s">
        <v>76</v>
      </c>
      <c r="H1259">
        <v>625.70000000000005</v>
      </c>
      <c r="I1259">
        <v>20</v>
      </c>
      <c r="J1259">
        <v>10</v>
      </c>
      <c r="K1259">
        <v>12514</v>
      </c>
      <c r="L1259">
        <v>11262.6</v>
      </c>
      <c r="M1259" t="s">
        <v>40</v>
      </c>
      <c r="N1259" s="1">
        <v>45538.560393518521</v>
      </c>
    </row>
    <row r="1260" spans="1:14" x14ac:dyDescent="0.3">
      <c r="A1260" t="s">
        <v>3808</v>
      </c>
      <c r="B1260" t="s">
        <v>23</v>
      </c>
      <c r="C1260" t="s">
        <v>3809</v>
      </c>
      <c r="D1260" t="s">
        <v>25</v>
      </c>
      <c r="E1260" t="s">
        <v>133</v>
      </c>
      <c r="F1260" t="s">
        <v>3810</v>
      </c>
      <c r="G1260" t="s">
        <v>53</v>
      </c>
      <c r="H1260">
        <v>83.29</v>
      </c>
      <c r="I1260">
        <v>20</v>
      </c>
      <c r="J1260">
        <v>10</v>
      </c>
      <c r="K1260">
        <v>1665.8</v>
      </c>
      <c r="L1260">
        <v>1499.22</v>
      </c>
      <c r="M1260" t="s">
        <v>21</v>
      </c>
      <c r="N1260" s="1">
        <v>45424.033668981479</v>
      </c>
    </row>
    <row r="1261" spans="1:14" x14ac:dyDescent="0.3">
      <c r="A1261" t="s">
        <v>3811</v>
      </c>
      <c r="B1261" t="s">
        <v>49</v>
      </c>
      <c r="C1261" t="s">
        <v>3812</v>
      </c>
      <c r="D1261" t="s">
        <v>25</v>
      </c>
      <c r="E1261" t="s">
        <v>18</v>
      </c>
      <c r="F1261" t="s">
        <v>3813</v>
      </c>
      <c r="G1261" t="s">
        <v>130</v>
      </c>
      <c r="H1261">
        <v>16.489999999999998</v>
      </c>
      <c r="I1261">
        <v>20</v>
      </c>
      <c r="J1261">
        <v>25</v>
      </c>
      <c r="K1261">
        <v>329.8</v>
      </c>
      <c r="L1261">
        <v>247.35</v>
      </c>
      <c r="M1261" t="s">
        <v>116</v>
      </c>
      <c r="N1261" s="1">
        <v>45679.774953703702</v>
      </c>
    </row>
    <row r="1262" spans="1:14" x14ac:dyDescent="0.3">
      <c r="A1262" t="s">
        <v>3814</v>
      </c>
      <c r="B1262" t="s">
        <v>84</v>
      </c>
      <c r="C1262" t="s">
        <v>3815</v>
      </c>
      <c r="D1262" t="s">
        <v>51</v>
      </c>
      <c r="E1262" t="s">
        <v>111</v>
      </c>
      <c r="F1262" t="s">
        <v>3816</v>
      </c>
      <c r="G1262" t="s">
        <v>93</v>
      </c>
      <c r="H1262">
        <v>839.6</v>
      </c>
      <c r="I1262">
        <v>1</v>
      </c>
      <c r="J1262">
        <v>0</v>
      </c>
      <c r="K1262">
        <v>839.6</v>
      </c>
      <c r="L1262">
        <v>839.6</v>
      </c>
      <c r="M1262" t="s">
        <v>21</v>
      </c>
      <c r="N1262" s="1">
        <v>45448.594085648147</v>
      </c>
    </row>
    <row r="1263" spans="1:14" x14ac:dyDescent="0.3">
      <c r="A1263" t="s">
        <v>3817</v>
      </c>
      <c r="B1263" t="s">
        <v>72</v>
      </c>
      <c r="C1263" t="s">
        <v>3818</v>
      </c>
      <c r="D1263" t="s">
        <v>51</v>
      </c>
      <c r="E1263" t="s">
        <v>224</v>
      </c>
      <c r="F1263" t="s">
        <v>3819</v>
      </c>
      <c r="H1263">
        <v>728.64</v>
      </c>
      <c r="I1263">
        <v>2</v>
      </c>
      <c r="J1263">
        <v>0</v>
      </c>
      <c r="K1263">
        <v>1457.28</v>
      </c>
      <c r="L1263">
        <v>1457.28</v>
      </c>
      <c r="M1263" t="s">
        <v>116</v>
      </c>
      <c r="N1263" s="1">
        <v>45602.364907407406</v>
      </c>
    </row>
    <row r="1264" spans="1:14" x14ac:dyDescent="0.3">
      <c r="A1264" t="s">
        <v>3820</v>
      </c>
      <c r="B1264" t="s">
        <v>118</v>
      </c>
      <c r="C1264" t="s">
        <v>3821</v>
      </c>
      <c r="D1264" t="s">
        <v>125</v>
      </c>
      <c r="E1264" t="s">
        <v>32</v>
      </c>
      <c r="F1264" t="s">
        <v>3822</v>
      </c>
      <c r="G1264" t="s">
        <v>59</v>
      </c>
      <c r="H1264">
        <v>2264.98</v>
      </c>
      <c r="I1264">
        <v>75</v>
      </c>
      <c r="J1264">
        <v>15</v>
      </c>
      <c r="K1264">
        <v>169873.5</v>
      </c>
      <c r="L1264">
        <v>144392.48000000001</v>
      </c>
      <c r="M1264" t="s">
        <v>40</v>
      </c>
      <c r="N1264" s="1">
        <v>45423.55060185185</v>
      </c>
    </row>
    <row r="1265" spans="1:14" x14ac:dyDescent="0.3">
      <c r="A1265" t="s">
        <v>3823</v>
      </c>
      <c r="B1265" t="s">
        <v>95</v>
      </c>
      <c r="C1265" t="s">
        <v>3824</v>
      </c>
      <c r="D1265" t="s">
        <v>36</v>
      </c>
      <c r="E1265" t="s">
        <v>177</v>
      </c>
      <c r="F1265" t="s">
        <v>3825</v>
      </c>
      <c r="G1265" t="s">
        <v>130</v>
      </c>
      <c r="H1265">
        <v>1100.8900000000001</v>
      </c>
      <c r="I1265">
        <v>10</v>
      </c>
      <c r="J1265">
        <v>10</v>
      </c>
      <c r="K1265">
        <v>11008.9</v>
      </c>
      <c r="L1265">
        <v>9908.01</v>
      </c>
      <c r="M1265" t="s">
        <v>21</v>
      </c>
      <c r="N1265" s="1">
        <v>45359.552974537037</v>
      </c>
    </row>
    <row r="1266" spans="1:14" x14ac:dyDescent="0.3">
      <c r="A1266" t="s">
        <v>3826</v>
      </c>
      <c r="B1266" t="s">
        <v>172</v>
      </c>
      <c r="C1266" t="s">
        <v>3827</v>
      </c>
      <c r="D1266" t="s">
        <v>120</v>
      </c>
      <c r="E1266" t="s">
        <v>111</v>
      </c>
      <c r="F1266" t="s">
        <v>3828</v>
      </c>
      <c r="G1266" t="s">
        <v>59</v>
      </c>
      <c r="H1266">
        <v>617.26</v>
      </c>
      <c r="I1266">
        <v>30</v>
      </c>
      <c r="J1266">
        <v>10</v>
      </c>
      <c r="K1266">
        <v>18517.8</v>
      </c>
      <c r="L1266">
        <v>16666.02</v>
      </c>
      <c r="M1266" t="s">
        <v>116</v>
      </c>
      <c r="N1266" s="1">
        <v>45831.135694444441</v>
      </c>
    </row>
    <row r="1267" spans="1:14" x14ac:dyDescent="0.3">
      <c r="A1267" t="s">
        <v>3829</v>
      </c>
      <c r="B1267" t="s">
        <v>15</v>
      </c>
      <c r="C1267" t="s">
        <v>3830</v>
      </c>
      <c r="D1267" t="s">
        <v>159</v>
      </c>
      <c r="F1267" t="s">
        <v>3831</v>
      </c>
      <c r="G1267" t="s">
        <v>20</v>
      </c>
      <c r="H1267">
        <v>438.59</v>
      </c>
      <c r="I1267">
        <v>60</v>
      </c>
      <c r="J1267">
        <v>15</v>
      </c>
      <c r="K1267">
        <v>26315.4</v>
      </c>
      <c r="L1267">
        <v>22368.09</v>
      </c>
      <c r="M1267" t="s">
        <v>47</v>
      </c>
      <c r="N1267" s="1">
        <v>45530.111458333333</v>
      </c>
    </row>
    <row r="1268" spans="1:14" x14ac:dyDescent="0.3">
      <c r="A1268" t="s">
        <v>3832</v>
      </c>
      <c r="B1268" t="s">
        <v>118</v>
      </c>
      <c r="C1268" t="s">
        <v>3833</v>
      </c>
      <c r="D1268" t="s">
        <v>159</v>
      </c>
      <c r="E1268" t="s">
        <v>68</v>
      </c>
      <c r="F1268" t="s">
        <v>3834</v>
      </c>
      <c r="G1268" t="s">
        <v>161</v>
      </c>
      <c r="H1268">
        <v>401.46</v>
      </c>
      <c r="I1268">
        <v>4</v>
      </c>
      <c r="J1268">
        <v>0</v>
      </c>
      <c r="K1268">
        <v>1605.84</v>
      </c>
      <c r="L1268">
        <v>1605.84</v>
      </c>
      <c r="M1268" t="s">
        <v>47</v>
      </c>
      <c r="N1268" s="1">
        <v>45525.091099537036</v>
      </c>
    </row>
    <row r="1269" spans="1:14" x14ac:dyDescent="0.3">
      <c r="A1269" t="s">
        <v>3835</v>
      </c>
      <c r="B1269" t="s">
        <v>55</v>
      </c>
      <c r="C1269" t="s">
        <v>3836</v>
      </c>
      <c r="D1269" t="s">
        <v>43</v>
      </c>
      <c r="E1269" t="s">
        <v>277</v>
      </c>
      <c r="F1269" t="s">
        <v>3837</v>
      </c>
      <c r="G1269" t="s">
        <v>184</v>
      </c>
      <c r="H1269">
        <v>1194.25</v>
      </c>
      <c r="I1269">
        <v>8</v>
      </c>
      <c r="J1269">
        <v>0</v>
      </c>
      <c r="K1269">
        <v>9554</v>
      </c>
      <c r="L1269">
        <v>9554</v>
      </c>
      <c r="M1269" t="s">
        <v>47</v>
      </c>
      <c r="N1269" s="1">
        <v>45698.462997685187</v>
      </c>
    </row>
    <row r="1270" spans="1:14" x14ac:dyDescent="0.3">
      <c r="A1270" t="s">
        <v>3838</v>
      </c>
      <c r="B1270" t="s">
        <v>118</v>
      </c>
      <c r="C1270" t="s">
        <v>3839</v>
      </c>
      <c r="D1270" t="s">
        <v>36</v>
      </c>
      <c r="E1270" t="s">
        <v>177</v>
      </c>
      <c r="F1270" t="s">
        <v>3840</v>
      </c>
      <c r="G1270" t="s">
        <v>465</v>
      </c>
      <c r="H1270">
        <v>1400.94</v>
      </c>
      <c r="I1270">
        <v>5</v>
      </c>
      <c r="J1270">
        <v>0</v>
      </c>
      <c r="K1270">
        <v>7004.7</v>
      </c>
      <c r="L1270">
        <v>7004.7</v>
      </c>
      <c r="M1270" t="s">
        <v>77</v>
      </c>
      <c r="N1270" s="1">
        <v>45340.377546296295</v>
      </c>
    </row>
    <row r="1271" spans="1:14" x14ac:dyDescent="0.3">
      <c r="A1271" t="s">
        <v>3841</v>
      </c>
      <c r="B1271" t="s">
        <v>55</v>
      </c>
      <c r="C1271" t="s">
        <v>3842</v>
      </c>
      <c r="D1271" t="s">
        <v>36</v>
      </c>
      <c r="E1271" t="s">
        <v>111</v>
      </c>
      <c r="F1271" t="s">
        <v>3843</v>
      </c>
      <c r="G1271" t="s">
        <v>107</v>
      </c>
      <c r="H1271">
        <v>145.44999999999999</v>
      </c>
      <c r="I1271">
        <v>1</v>
      </c>
      <c r="J1271">
        <v>0</v>
      </c>
      <c r="K1271">
        <v>145.44999999999999</v>
      </c>
      <c r="L1271">
        <v>145.44999999999999</v>
      </c>
      <c r="M1271" t="s">
        <v>28</v>
      </c>
      <c r="N1271" s="1">
        <v>45632.915763888886</v>
      </c>
    </row>
    <row r="1272" spans="1:14" x14ac:dyDescent="0.3">
      <c r="A1272" t="s">
        <v>3844</v>
      </c>
      <c r="B1272" t="s">
        <v>172</v>
      </c>
      <c r="C1272" t="s">
        <v>3845</v>
      </c>
      <c r="D1272" t="s">
        <v>80</v>
      </c>
      <c r="E1272" t="s">
        <v>18</v>
      </c>
      <c r="F1272" t="s">
        <v>3846</v>
      </c>
      <c r="G1272" t="s">
        <v>93</v>
      </c>
      <c r="H1272">
        <v>2905.37</v>
      </c>
      <c r="I1272">
        <v>30</v>
      </c>
      <c r="J1272">
        <v>15</v>
      </c>
      <c r="K1272">
        <v>87161.1</v>
      </c>
      <c r="L1272">
        <v>74086.929999999993</v>
      </c>
      <c r="M1272" t="s">
        <v>47</v>
      </c>
      <c r="N1272" s="1">
        <v>45685.910624999997</v>
      </c>
    </row>
    <row r="1273" spans="1:14" x14ac:dyDescent="0.3">
      <c r="A1273" t="s">
        <v>3847</v>
      </c>
      <c r="B1273" t="s">
        <v>118</v>
      </c>
      <c r="C1273" t="s">
        <v>3848</v>
      </c>
      <c r="D1273" t="s">
        <v>80</v>
      </c>
      <c r="E1273" t="s">
        <v>121</v>
      </c>
      <c r="F1273" t="s">
        <v>3849</v>
      </c>
      <c r="H1273">
        <v>2055.8200000000002</v>
      </c>
      <c r="I1273">
        <v>4</v>
      </c>
      <c r="J1273">
        <v>0</v>
      </c>
      <c r="K1273">
        <v>8223.2800000000007</v>
      </c>
      <c r="L1273">
        <v>8223.2800000000007</v>
      </c>
      <c r="M1273" t="s">
        <v>47</v>
      </c>
      <c r="N1273" s="1">
        <v>45547.12400462963</v>
      </c>
    </row>
    <row r="1274" spans="1:14" x14ac:dyDescent="0.3">
      <c r="A1274" t="s">
        <v>3850</v>
      </c>
      <c r="B1274" t="s">
        <v>172</v>
      </c>
      <c r="C1274" t="s">
        <v>3851</v>
      </c>
      <c r="D1274" t="s">
        <v>255</v>
      </c>
      <c r="E1274" t="s">
        <v>44</v>
      </c>
      <c r="F1274" t="s">
        <v>3852</v>
      </c>
      <c r="G1274" t="s">
        <v>184</v>
      </c>
      <c r="H1274">
        <v>1153.74</v>
      </c>
      <c r="I1274">
        <v>20</v>
      </c>
      <c r="J1274">
        <v>20</v>
      </c>
      <c r="K1274">
        <v>23074.799999999999</v>
      </c>
      <c r="L1274">
        <v>18459.84</v>
      </c>
      <c r="M1274" t="s">
        <v>28</v>
      </c>
      <c r="N1274" s="1">
        <v>45379.686678240738</v>
      </c>
    </row>
    <row r="1275" spans="1:14" x14ac:dyDescent="0.3">
      <c r="A1275" t="s">
        <v>3853</v>
      </c>
      <c r="B1275" t="s">
        <v>84</v>
      </c>
      <c r="C1275" t="s">
        <v>3854</v>
      </c>
      <c r="D1275" t="s">
        <v>159</v>
      </c>
      <c r="E1275" t="s">
        <v>74</v>
      </c>
      <c r="F1275" t="s">
        <v>3855</v>
      </c>
      <c r="G1275" t="s">
        <v>20</v>
      </c>
      <c r="H1275">
        <v>345.71</v>
      </c>
      <c r="I1275">
        <v>60</v>
      </c>
      <c r="J1275">
        <v>0</v>
      </c>
      <c r="K1275">
        <v>20742.599999999999</v>
      </c>
      <c r="L1275">
        <v>20742.599999999999</v>
      </c>
      <c r="M1275" t="s">
        <v>21</v>
      </c>
      <c r="N1275" s="1">
        <v>45415.232199074075</v>
      </c>
    </row>
    <row r="1276" spans="1:14" x14ac:dyDescent="0.3">
      <c r="A1276" t="s">
        <v>3856</v>
      </c>
      <c r="B1276" t="s">
        <v>49</v>
      </c>
      <c r="D1276" t="s">
        <v>36</v>
      </c>
      <c r="E1276" t="s">
        <v>32</v>
      </c>
      <c r="F1276" t="s">
        <v>3857</v>
      </c>
      <c r="G1276" t="s">
        <v>179</v>
      </c>
      <c r="H1276">
        <v>1333.32</v>
      </c>
      <c r="I1276">
        <v>25</v>
      </c>
      <c r="J1276">
        <v>15</v>
      </c>
      <c r="K1276">
        <v>33333</v>
      </c>
      <c r="L1276">
        <v>28333.05</v>
      </c>
      <c r="M1276" t="s">
        <v>60</v>
      </c>
      <c r="N1276" s="1">
        <v>45634.982858796298</v>
      </c>
    </row>
    <row r="1277" spans="1:14" x14ac:dyDescent="0.3">
      <c r="A1277" t="s">
        <v>3858</v>
      </c>
      <c r="B1277" t="s">
        <v>118</v>
      </c>
      <c r="D1277" t="s">
        <v>125</v>
      </c>
      <c r="E1277" t="s">
        <v>44</v>
      </c>
      <c r="F1277" t="s">
        <v>3859</v>
      </c>
      <c r="G1277" t="s">
        <v>82</v>
      </c>
      <c r="H1277">
        <v>1595.47</v>
      </c>
      <c r="I1277">
        <v>2</v>
      </c>
      <c r="J1277">
        <v>5</v>
      </c>
      <c r="K1277">
        <v>3190.94</v>
      </c>
      <c r="L1277">
        <v>3031.39</v>
      </c>
      <c r="M1277" t="s">
        <v>77</v>
      </c>
      <c r="N1277" s="1">
        <v>45711.762604166666</v>
      </c>
    </row>
    <row r="1278" spans="1:14" x14ac:dyDescent="0.3">
      <c r="A1278" t="s">
        <v>3860</v>
      </c>
      <c r="B1278" t="s">
        <v>95</v>
      </c>
      <c r="C1278" t="s">
        <v>3861</v>
      </c>
      <c r="D1278" t="s">
        <v>25</v>
      </c>
      <c r="E1278" t="s">
        <v>111</v>
      </c>
      <c r="F1278" t="s">
        <v>3862</v>
      </c>
      <c r="G1278" t="s">
        <v>82</v>
      </c>
      <c r="H1278">
        <v>74.959999999999994</v>
      </c>
      <c r="I1278">
        <v>12</v>
      </c>
      <c r="J1278">
        <v>15</v>
      </c>
      <c r="K1278">
        <v>899.52</v>
      </c>
      <c r="L1278">
        <v>764.59</v>
      </c>
      <c r="M1278" t="s">
        <v>21</v>
      </c>
      <c r="N1278" s="1">
        <v>45489.259375000001</v>
      </c>
    </row>
    <row r="1279" spans="1:14" x14ac:dyDescent="0.3">
      <c r="A1279" t="s">
        <v>3863</v>
      </c>
      <c r="B1279" t="s">
        <v>55</v>
      </c>
      <c r="C1279" t="s">
        <v>3864</v>
      </c>
      <c r="D1279" t="s">
        <v>43</v>
      </c>
      <c r="E1279" t="s">
        <v>121</v>
      </c>
      <c r="F1279" t="s">
        <v>3865</v>
      </c>
      <c r="G1279" t="s">
        <v>27</v>
      </c>
      <c r="H1279">
        <v>939.08</v>
      </c>
      <c r="I1279">
        <v>8</v>
      </c>
      <c r="J1279">
        <v>15</v>
      </c>
      <c r="K1279">
        <v>7512.64</v>
      </c>
      <c r="L1279">
        <v>6385.74</v>
      </c>
      <c r="M1279" t="s">
        <v>77</v>
      </c>
      <c r="N1279" s="1">
        <v>45609.181574074071</v>
      </c>
    </row>
    <row r="1280" spans="1:14" x14ac:dyDescent="0.3">
      <c r="A1280" t="s">
        <v>3866</v>
      </c>
      <c r="B1280" t="s">
        <v>55</v>
      </c>
      <c r="C1280" t="s">
        <v>3867</v>
      </c>
      <c r="D1280" t="s">
        <v>80</v>
      </c>
      <c r="E1280" t="s">
        <v>155</v>
      </c>
      <c r="F1280" t="s">
        <v>3868</v>
      </c>
      <c r="G1280" t="s">
        <v>465</v>
      </c>
      <c r="H1280">
        <v>4468.93</v>
      </c>
      <c r="I1280">
        <v>2</v>
      </c>
      <c r="J1280">
        <v>0</v>
      </c>
      <c r="K1280">
        <v>8937.86</v>
      </c>
      <c r="L1280">
        <v>8937.86</v>
      </c>
      <c r="M1280" t="s">
        <v>40</v>
      </c>
      <c r="N1280" s="1">
        <v>45675.091840277775</v>
      </c>
    </row>
    <row r="1281" spans="1:14" x14ac:dyDescent="0.3">
      <c r="A1281" t="s">
        <v>3869</v>
      </c>
      <c r="B1281" t="s">
        <v>118</v>
      </c>
      <c r="C1281" t="s">
        <v>3870</v>
      </c>
      <c r="D1281" t="s">
        <v>43</v>
      </c>
      <c r="E1281" t="s">
        <v>155</v>
      </c>
      <c r="F1281" t="s">
        <v>3871</v>
      </c>
      <c r="G1281" t="s">
        <v>179</v>
      </c>
      <c r="H1281">
        <v>561.65</v>
      </c>
      <c r="I1281">
        <v>6</v>
      </c>
      <c r="J1281">
        <v>5</v>
      </c>
      <c r="K1281">
        <v>3369.9</v>
      </c>
      <c r="L1281">
        <v>3201.4</v>
      </c>
      <c r="M1281" t="s">
        <v>77</v>
      </c>
      <c r="N1281" s="1">
        <v>45662.060023148151</v>
      </c>
    </row>
    <row r="1282" spans="1:14" x14ac:dyDescent="0.3">
      <c r="A1282" t="s">
        <v>3872</v>
      </c>
      <c r="B1282" t="s">
        <v>181</v>
      </c>
      <c r="C1282" t="s">
        <v>3873</v>
      </c>
      <c r="D1282" t="s">
        <v>120</v>
      </c>
      <c r="E1282" t="s">
        <v>57</v>
      </c>
      <c r="F1282" t="s">
        <v>3874</v>
      </c>
      <c r="G1282" t="s">
        <v>53</v>
      </c>
      <c r="H1282">
        <v>207.54</v>
      </c>
      <c r="I1282">
        <v>1</v>
      </c>
      <c r="J1282">
        <v>5</v>
      </c>
      <c r="K1282">
        <v>207.54</v>
      </c>
      <c r="L1282">
        <v>197.16</v>
      </c>
      <c r="M1282" t="s">
        <v>28</v>
      </c>
      <c r="N1282" s="1">
        <v>45769.968923611108</v>
      </c>
    </row>
    <row r="1283" spans="1:14" x14ac:dyDescent="0.3">
      <c r="A1283" t="s">
        <v>3875</v>
      </c>
      <c r="B1283" t="s">
        <v>95</v>
      </c>
      <c r="C1283" t="s">
        <v>3876</v>
      </c>
      <c r="D1283" t="s">
        <v>67</v>
      </c>
      <c r="E1283" t="s">
        <v>74</v>
      </c>
      <c r="F1283" t="s">
        <v>3877</v>
      </c>
      <c r="G1283" t="s">
        <v>184</v>
      </c>
      <c r="H1283">
        <v>717.35</v>
      </c>
      <c r="I1283">
        <v>4</v>
      </c>
      <c r="J1283">
        <v>3</v>
      </c>
      <c r="K1283">
        <v>2869.4</v>
      </c>
      <c r="L1283">
        <v>2783.32</v>
      </c>
      <c r="M1283" t="s">
        <v>116</v>
      </c>
      <c r="N1283" s="1">
        <v>45710.219710648147</v>
      </c>
    </row>
    <row r="1284" spans="1:14" x14ac:dyDescent="0.3">
      <c r="A1284" t="s">
        <v>3878</v>
      </c>
      <c r="B1284" t="s">
        <v>118</v>
      </c>
      <c r="C1284" t="s">
        <v>3879</v>
      </c>
      <c r="D1284" t="s">
        <v>36</v>
      </c>
      <c r="E1284" t="s">
        <v>32</v>
      </c>
      <c r="F1284" t="s">
        <v>3880</v>
      </c>
      <c r="G1284" t="s">
        <v>39</v>
      </c>
      <c r="H1284">
        <v>536.53</v>
      </c>
      <c r="I1284">
        <v>8</v>
      </c>
      <c r="J1284">
        <v>0</v>
      </c>
      <c r="K1284">
        <v>4292.24</v>
      </c>
      <c r="L1284">
        <v>4292.24</v>
      </c>
      <c r="M1284" t="s">
        <v>47</v>
      </c>
      <c r="N1284" s="1">
        <v>45604.816550925927</v>
      </c>
    </row>
    <row r="1285" spans="1:14" x14ac:dyDescent="0.3">
      <c r="A1285" t="s">
        <v>3881</v>
      </c>
      <c r="B1285" t="s">
        <v>55</v>
      </c>
      <c r="C1285" t="s">
        <v>3882</v>
      </c>
      <c r="D1285" t="s">
        <v>17</v>
      </c>
      <c r="E1285" t="s">
        <v>87</v>
      </c>
      <c r="F1285" t="s">
        <v>3883</v>
      </c>
      <c r="G1285" t="s">
        <v>161</v>
      </c>
      <c r="H1285">
        <v>385.77</v>
      </c>
      <c r="I1285">
        <v>3</v>
      </c>
      <c r="J1285">
        <v>0</v>
      </c>
      <c r="K1285">
        <v>1157.31</v>
      </c>
      <c r="L1285">
        <v>1157.31</v>
      </c>
      <c r="M1285" t="s">
        <v>21</v>
      </c>
      <c r="N1285" s="1">
        <v>45762.181979166664</v>
      </c>
    </row>
    <row r="1286" spans="1:14" x14ac:dyDescent="0.3">
      <c r="A1286" t="s">
        <v>3884</v>
      </c>
      <c r="B1286" t="s">
        <v>15</v>
      </c>
      <c r="C1286" t="s">
        <v>3885</v>
      </c>
      <c r="D1286" t="s">
        <v>86</v>
      </c>
      <c r="E1286" t="s">
        <v>57</v>
      </c>
      <c r="F1286" t="s">
        <v>3886</v>
      </c>
      <c r="G1286" t="s">
        <v>20</v>
      </c>
      <c r="H1286">
        <v>20.440000000000001</v>
      </c>
      <c r="I1286">
        <v>5</v>
      </c>
      <c r="J1286">
        <v>3</v>
      </c>
      <c r="K1286">
        <v>102.2</v>
      </c>
      <c r="L1286">
        <v>99.13</v>
      </c>
      <c r="M1286" t="s">
        <v>40</v>
      </c>
      <c r="N1286" s="1">
        <v>45582.291932870372</v>
      </c>
    </row>
    <row r="1287" spans="1:14" x14ac:dyDescent="0.3">
      <c r="A1287" t="s">
        <v>3887</v>
      </c>
      <c r="B1287" t="s">
        <v>15</v>
      </c>
      <c r="C1287" t="s">
        <v>3888</v>
      </c>
      <c r="D1287" t="s">
        <v>36</v>
      </c>
      <c r="E1287" t="s">
        <v>177</v>
      </c>
      <c r="F1287" t="s">
        <v>3889</v>
      </c>
      <c r="G1287" t="s">
        <v>82</v>
      </c>
      <c r="H1287">
        <v>992.83</v>
      </c>
      <c r="I1287">
        <v>1</v>
      </c>
      <c r="J1287">
        <v>0</v>
      </c>
      <c r="K1287">
        <v>992.83</v>
      </c>
      <c r="L1287">
        <v>992.83</v>
      </c>
      <c r="M1287" t="s">
        <v>60</v>
      </c>
      <c r="N1287" s="1">
        <v>45621.093124999999</v>
      </c>
    </row>
    <row r="1288" spans="1:14" x14ac:dyDescent="0.3">
      <c r="A1288" t="s">
        <v>3890</v>
      </c>
      <c r="B1288" t="s">
        <v>55</v>
      </c>
      <c r="C1288" t="s">
        <v>3891</v>
      </c>
      <c r="D1288" t="s">
        <v>120</v>
      </c>
      <c r="E1288" t="s">
        <v>68</v>
      </c>
      <c r="F1288" t="s">
        <v>3892</v>
      </c>
      <c r="G1288" t="s">
        <v>39</v>
      </c>
      <c r="H1288">
        <v>264.13</v>
      </c>
      <c r="I1288">
        <v>6</v>
      </c>
      <c r="J1288">
        <v>0</v>
      </c>
      <c r="K1288">
        <v>1584.78</v>
      </c>
      <c r="L1288">
        <v>1584.78</v>
      </c>
      <c r="M1288" t="s">
        <v>47</v>
      </c>
      <c r="N1288" s="1">
        <v>45769.909317129626</v>
      </c>
    </row>
    <row r="1289" spans="1:14" x14ac:dyDescent="0.3">
      <c r="A1289" t="s">
        <v>3893</v>
      </c>
      <c r="B1289" t="s">
        <v>23</v>
      </c>
      <c r="C1289" t="s">
        <v>3894</v>
      </c>
      <c r="D1289" t="s">
        <v>110</v>
      </c>
      <c r="E1289" t="s">
        <v>74</v>
      </c>
      <c r="F1289" t="s">
        <v>3895</v>
      </c>
      <c r="G1289" t="s">
        <v>65</v>
      </c>
      <c r="H1289">
        <v>137.71</v>
      </c>
      <c r="I1289">
        <v>4</v>
      </c>
      <c r="J1289">
        <v>0</v>
      </c>
      <c r="K1289">
        <v>550.84</v>
      </c>
      <c r="L1289">
        <v>550.84</v>
      </c>
      <c r="M1289" t="s">
        <v>40</v>
      </c>
      <c r="N1289" s="1">
        <v>45644.457789351851</v>
      </c>
    </row>
    <row r="1290" spans="1:14" x14ac:dyDescent="0.3">
      <c r="A1290" t="s">
        <v>3896</v>
      </c>
      <c r="B1290" t="s">
        <v>23</v>
      </c>
      <c r="C1290" t="s">
        <v>3897</v>
      </c>
      <c r="D1290" t="s">
        <v>80</v>
      </c>
      <c r="E1290" t="s">
        <v>105</v>
      </c>
      <c r="F1290" t="s">
        <v>3898</v>
      </c>
      <c r="G1290" t="s">
        <v>107</v>
      </c>
      <c r="H1290">
        <v>191.8</v>
      </c>
      <c r="I1290">
        <v>10</v>
      </c>
      <c r="J1290">
        <v>15</v>
      </c>
      <c r="K1290">
        <v>1918</v>
      </c>
      <c r="L1290">
        <v>1630.3</v>
      </c>
      <c r="N1290" s="1">
        <v>45523.739814814813</v>
      </c>
    </row>
    <row r="1291" spans="1:14" x14ac:dyDescent="0.3">
      <c r="A1291" t="s">
        <v>3899</v>
      </c>
      <c r="B1291" t="s">
        <v>181</v>
      </c>
      <c r="C1291" t="s">
        <v>3900</v>
      </c>
      <c r="D1291" t="s">
        <v>36</v>
      </c>
      <c r="E1291" t="s">
        <v>121</v>
      </c>
      <c r="F1291" t="s">
        <v>3901</v>
      </c>
      <c r="G1291" t="s">
        <v>46</v>
      </c>
      <c r="H1291">
        <v>1367.14</v>
      </c>
      <c r="I1291">
        <v>4</v>
      </c>
      <c r="J1291">
        <v>3</v>
      </c>
      <c r="K1291">
        <v>5468.56</v>
      </c>
      <c r="L1291">
        <v>5304.5</v>
      </c>
      <c r="M1291" t="s">
        <v>21</v>
      </c>
      <c r="N1291" s="1">
        <v>45509.516064814816</v>
      </c>
    </row>
    <row r="1292" spans="1:14" x14ac:dyDescent="0.3">
      <c r="A1292" t="s">
        <v>3902</v>
      </c>
      <c r="B1292" t="s">
        <v>95</v>
      </c>
      <c r="C1292" t="s">
        <v>3903</v>
      </c>
      <c r="D1292" t="s">
        <v>110</v>
      </c>
      <c r="E1292" t="s">
        <v>74</v>
      </c>
      <c r="F1292" t="s">
        <v>3904</v>
      </c>
      <c r="G1292" t="s">
        <v>70</v>
      </c>
      <c r="H1292">
        <v>232.24</v>
      </c>
      <c r="I1292">
        <v>4</v>
      </c>
      <c r="J1292">
        <v>0</v>
      </c>
      <c r="K1292">
        <v>928.96</v>
      </c>
      <c r="L1292">
        <v>928.96</v>
      </c>
      <c r="M1292" t="s">
        <v>47</v>
      </c>
      <c r="N1292" s="1">
        <v>45633.006793981483</v>
      </c>
    </row>
    <row r="1293" spans="1:14" x14ac:dyDescent="0.3">
      <c r="A1293" t="s">
        <v>3905</v>
      </c>
      <c r="B1293" t="s">
        <v>72</v>
      </c>
      <c r="C1293" t="s">
        <v>3906</v>
      </c>
      <c r="D1293" t="s">
        <v>80</v>
      </c>
      <c r="E1293" t="s">
        <v>251</v>
      </c>
      <c r="F1293" t="s">
        <v>3907</v>
      </c>
      <c r="G1293" t="s">
        <v>70</v>
      </c>
      <c r="H1293">
        <v>1913.85</v>
      </c>
      <c r="I1293">
        <v>3</v>
      </c>
      <c r="J1293">
        <v>0</v>
      </c>
      <c r="K1293">
        <v>5741.55</v>
      </c>
      <c r="L1293">
        <v>5741.55</v>
      </c>
      <c r="M1293" t="s">
        <v>116</v>
      </c>
      <c r="N1293" s="1">
        <v>45477.338263888887</v>
      </c>
    </row>
    <row r="1294" spans="1:14" x14ac:dyDescent="0.3">
      <c r="A1294" t="s">
        <v>3908</v>
      </c>
      <c r="B1294" t="s">
        <v>118</v>
      </c>
      <c r="C1294" t="s">
        <v>3909</v>
      </c>
      <c r="D1294" t="s">
        <v>159</v>
      </c>
      <c r="E1294" t="s">
        <v>277</v>
      </c>
      <c r="F1294" t="s">
        <v>3910</v>
      </c>
      <c r="G1294" t="s">
        <v>20</v>
      </c>
      <c r="H1294">
        <v>372.25</v>
      </c>
      <c r="I1294">
        <v>1</v>
      </c>
      <c r="J1294">
        <v>0</v>
      </c>
      <c r="K1294">
        <v>372.25</v>
      </c>
      <c r="L1294">
        <v>372.25</v>
      </c>
      <c r="M1294" t="s">
        <v>21</v>
      </c>
      <c r="N1294" s="1">
        <v>45351.623368055552</v>
      </c>
    </row>
    <row r="1295" spans="1:14" x14ac:dyDescent="0.3">
      <c r="A1295" t="s">
        <v>3911</v>
      </c>
      <c r="B1295" t="s">
        <v>118</v>
      </c>
      <c r="C1295" t="s">
        <v>3912</v>
      </c>
      <c r="D1295" t="s">
        <v>36</v>
      </c>
      <c r="E1295" t="s">
        <v>44</v>
      </c>
      <c r="F1295" t="s">
        <v>3913</v>
      </c>
      <c r="G1295" t="s">
        <v>161</v>
      </c>
      <c r="H1295">
        <v>539.36</v>
      </c>
      <c r="I1295">
        <v>2</v>
      </c>
      <c r="J1295">
        <v>0</v>
      </c>
      <c r="K1295">
        <v>1078.72</v>
      </c>
      <c r="L1295">
        <v>1078.72</v>
      </c>
      <c r="M1295" t="s">
        <v>47</v>
      </c>
      <c r="N1295" s="1">
        <v>45777.032083333332</v>
      </c>
    </row>
    <row r="1296" spans="1:14" x14ac:dyDescent="0.3">
      <c r="A1296" t="s">
        <v>3914</v>
      </c>
      <c r="B1296" t="s">
        <v>95</v>
      </c>
      <c r="D1296" t="s">
        <v>63</v>
      </c>
      <c r="E1296" t="s">
        <v>57</v>
      </c>
      <c r="F1296" t="s">
        <v>3915</v>
      </c>
      <c r="G1296" t="s">
        <v>102</v>
      </c>
      <c r="H1296">
        <v>2.4</v>
      </c>
      <c r="I1296">
        <v>35</v>
      </c>
      <c r="J1296">
        <v>15</v>
      </c>
      <c r="K1296">
        <v>84</v>
      </c>
      <c r="L1296">
        <v>71.400000000000006</v>
      </c>
      <c r="N1296" s="1">
        <v>45842.769432870373</v>
      </c>
    </row>
    <row r="1297" spans="1:14" x14ac:dyDescent="0.3">
      <c r="A1297" t="s">
        <v>3916</v>
      </c>
      <c r="B1297" t="s">
        <v>118</v>
      </c>
      <c r="C1297" t="s">
        <v>3917</v>
      </c>
      <c r="D1297" t="s">
        <v>110</v>
      </c>
      <c r="E1297" t="s">
        <v>87</v>
      </c>
      <c r="F1297" t="s">
        <v>3918</v>
      </c>
      <c r="G1297" t="s">
        <v>465</v>
      </c>
      <c r="H1297">
        <v>332.7</v>
      </c>
      <c r="I1297">
        <v>1</v>
      </c>
      <c r="J1297">
        <v>0</v>
      </c>
      <c r="K1297">
        <v>332.7</v>
      </c>
      <c r="L1297">
        <v>332.7</v>
      </c>
      <c r="M1297" t="s">
        <v>47</v>
      </c>
      <c r="N1297" s="1">
        <v>45736.68037037037</v>
      </c>
    </row>
    <row r="1298" spans="1:14" x14ac:dyDescent="0.3">
      <c r="A1298" t="s">
        <v>3919</v>
      </c>
      <c r="B1298" t="s">
        <v>23</v>
      </c>
      <c r="C1298" t="s">
        <v>3920</v>
      </c>
      <c r="D1298" t="s">
        <v>110</v>
      </c>
      <c r="E1298" t="s">
        <v>224</v>
      </c>
      <c r="F1298" t="s">
        <v>3921</v>
      </c>
      <c r="G1298" t="s">
        <v>465</v>
      </c>
      <c r="H1298">
        <v>64.12</v>
      </c>
      <c r="I1298">
        <v>4</v>
      </c>
      <c r="J1298">
        <v>5</v>
      </c>
      <c r="K1298">
        <v>256.48</v>
      </c>
      <c r="L1298">
        <v>243.66</v>
      </c>
      <c r="M1298" t="s">
        <v>116</v>
      </c>
      <c r="N1298" s="1">
        <v>45529.324664351851</v>
      </c>
    </row>
    <row r="1299" spans="1:14" x14ac:dyDescent="0.3">
      <c r="A1299" t="s">
        <v>3922</v>
      </c>
      <c r="B1299" t="s">
        <v>30</v>
      </c>
      <c r="C1299" t="s">
        <v>3923</v>
      </c>
      <c r="D1299" t="s">
        <v>255</v>
      </c>
      <c r="E1299" t="s">
        <v>87</v>
      </c>
      <c r="F1299" t="s">
        <v>3924</v>
      </c>
      <c r="G1299" t="s">
        <v>107</v>
      </c>
      <c r="H1299">
        <v>308.64</v>
      </c>
      <c r="I1299">
        <v>25</v>
      </c>
      <c r="J1299">
        <v>3</v>
      </c>
      <c r="K1299">
        <v>7716</v>
      </c>
      <c r="L1299">
        <v>7484.52</v>
      </c>
      <c r="M1299" t="s">
        <v>21</v>
      </c>
      <c r="N1299" s="1">
        <v>45724.204155092593</v>
      </c>
    </row>
    <row r="1300" spans="1:14" x14ac:dyDescent="0.3">
      <c r="A1300" t="s">
        <v>3925</v>
      </c>
      <c r="B1300" t="s">
        <v>172</v>
      </c>
      <c r="C1300" t="s">
        <v>3926</v>
      </c>
      <c r="D1300" t="s">
        <v>17</v>
      </c>
      <c r="E1300" t="s">
        <v>74</v>
      </c>
      <c r="F1300" t="s">
        <v>3927</v>
      </c>
      <c r="G1300" t="s">
        <v>76</v>
      </c>
      <c r="H1300">
        <v>54.13</v>
      </c>
      <c r="I1300">
        <v>25</v>
      </c>
      <c r="J1300">
        <v>15</v>
      </c>
      <c r="K1300">
        <v>1353.25</v>
      </c>
      <c r="L1300">
        <v>1150.26</v>
      </c>
      <c r="M1300" t="s">
        <v>47</v>
      </c>
      <c r="N1300" s="1">
        <v>45871.780844907407</v>
      </c>
    </row>
    <row r="1301" spans="1:14" x14ac:dyDescent="0.3">
      <c r="A1301" t="s">
        <v>3928</v>
      </c>
      <c r="B1301" t="s">
        <v>23</v>
      </c>
      <c r="C1301" t="s">
        <v>3929</v>
      </c>
      <c r="D1301" t="s">
        <v>17</v>
      </c>
      <c r="E1301" t="s">
        <v>44</v>
      </c>
      <c r="F1301" t="s">
        <v>3930</v>
      </c>
      <c r="G1301" t="s">
        <v>20</v>
      </c>
      <c r="H1301">
        <v>496.54</v>
      </c>
      <c r="I1301">
        <v>5</v>
      </c>
      <c r="J1301">
        <v>3</v>
      </c>
      <c r="K1301">
        <v>2482.6999999999998</v>
      </c>
      <c r="L1301">
        <v>2408.2199999999998</v>
      </c>
      <c r="M1301" t="s">
        <v>28</v>
      </c>
      <c r="N1301" s="1">
        <v>45451.210694444446</v>
      </c>
    </row>
    <row r="1302" spans="1:14" x14ac:dyDescent="0.3">
      <c r="A1302" t="s">
        <v>3931</v>
      </c>
      <c r="B1302" t="s">
        <v>72</v>
      </c>
      <c r="C1302" t="s">
        <v>3932</v>
      </c>
      <c r="D1302" t="s">
        <v>63</v>
      </c>
      <c r="E1302" t="s">
        <v>18</v>
      </c>
      <c r="F1302" t="s">
        <v>3933</v>
      </c>
      <c r="G1302" t="s">
        <v>27</v>
      </c>
      <c r="H1302">
        <v>4.1399999999999997</v>
      </c>
      <c r="I1302">
        <v>384</v>
      </c>
      <c r="J1302">
        <v>15</v>
      </c>
      <c r="K1302">
        <v>1589.76</v>
      </c>
      <c r="L1302">
        <v>1351.3</v>
      </c>
      <c r="M1302" t="s">
        <v>28</v>
      </c>
      <c r="N1302" s="1">
        <v>45743.345925925925</v>
      </c>
    </row>
    <row r="1303" spans="1:14" x14ac:dyDescent="0.3">
      <c r="A1303" t="s">
        <v>3934</v>
      </c>
      <c r="B1303" t="s">
        <v>118</v>
      </c>
      <c r="C1303" t="s">
        <v>3935</v>
      </c>
      <c r="D1303" t="s">
        <v>120</v>
      </c>
      <c r="E1303" t="s">
        <v>105</v>
      </c>
      <c r="F1303" t="s">
        <v>3936</v>
      </c>
      <c r="G1303" t="s">
        <v>209</v>
      </c>
      <c r="H1303">
        <v>240.67</v>
      </c>
      <c r="I1303">
        <v>50</v>
      </c>
      <c r="J1303">
        <v>0</v>
      </c>
      <c r="K1303">
        <v>12033.5</v>
      </c>
      <c r="L1303">
        <v>12033.5</v>
      </c>
      <c r="M1303" t="s">
        <v>40</v>
      </c>
      <c r="N1303" s="1">
        <v>45579.560833333337</v>
      </c>
    </row>
    <row r="1304" spans="1:14" x14ac:dyDescent="0.3">
      <c r="A1304" t="s">
        <v>3937</v>
      </c>
      <c r="B1304" t="s">
        <v>84</v>
      </c>
      <c r="C1304" t="s">
        <v>3938</v>
      </c>
      <c r="D1304" t="s">
        <v>43</v>
      </c>
      <c r="E1304" t="s">
        <v>177</v>
      </c>
      <c r="F1304" t="s">
        <v>3939</v>
      </c>
      <c r="G1304" t="s">
        <v>65</v>
      </c>
      <c r="H1304">
        <v>1285.54</v>
      </c>
      <c r="I1304">
        <v>1</v>
      </c>
      <c r="J1304">
        <v>3</v>
      </c>
      <c r="K1304">
        <v>1285.54</v>
      </c>
      <c r="L1304">
        <v>1246.97</v>
      </c>
      <c r="M1304" t="s">
        <v>40</v>
      </c>
      <c r="N1304" s="1">
        <v>45686.4065625</v>
      </c>
    </row>
    <row r="1305" spans="1:14" x14ac:dyDescent="0.3">
      <c r="A1305" t="s">
        <v>3940</v>
      </c>
      <c r="B1305" t="s">
        <v>55</v>
      </c>
      <c r="C1305" t="s">
        <v>3941</v>
      </c>
      <c r="D1305" t="s">
        <v>80</v>
      </c>
      <c r="E1305" t="s">
        <v>91</v>
      </c>
      <c r="F1305" t="s">
        <v>3942</v>
      </c>
      <c r="G1305" t="s">
        <v>130</v>
      </c>
      <c r="H1305">
        <v>3484.11</v>
      </c>
      <c r="I1305">
        <v>1</v>
      </c>
      <c r="J1305">
        <v>0</v>
      </c>
      <c r="K1305">
        <v>3484.11</v>
      </c>
      <c r="L1305">
        <v>3484.11</v>
      </c>
      <c r="M1305" t="s">
        <v>40</v>
      </c>
      <c r="N1305" s="1">
        <v>45867.268518518518</v>
      </c>
    </row>
    <row r="1306" spans="1:14" x14ac:dyDescent="0.3">
      <c r="A1306" t="s">
        <v>3943</v>
      </c>
      <c r="B1306" t="s">
        <v>23</v>
      </c>
      <c r="C1306" t="s">
        <v>3944</v>
      </c>
      <c r="D1306" t="s">
        <v>43</v>
      </c>
      <c r="E1306" t="s">
        <v>246</v>
      </c>
      <c r="G1306" t="s">
        <v>20</v>
      </c>
      <c r="H1306">
        <v>683.09</v>
      </c>
      <c r="I1306">
        <v>15</v>
      </c>
      <c r="J1306">
        <v>15</v>
      </c>
      <c r="K1306">
        <v>10246.35</v>
      </c>
      <c r="L1306">
        <v>8709.4</v>
      </c>
      <c r="M1306" t="s">
        <v>116</v>
      </c>
      <c r="N1306" s="1">
        <v>45845.466481481482</v>
      </c>
    </row>
    <row r="1307" spans="1:14" x14ac:dyDescent="0.3">
      <c r="A1307" t="s">
        <v>3945</v>
      </c>
      <c r="B1307" t="s">
        <v>15</v>
      </c>
      <c r="C1307" t="s">
        <v>3946</v>
      </c>
      <c r="D1307" t="s">
        <v>255</v>
      </c>
      <c r="E1307" t="s">
        <v>74</v>
      </c>
      <c r="F1307" t="s">
        <v>3947</v>
      </c>
      <c r="H1307">
        <v>1923.99</v>
      </c>
      <c r="I1307">
        <v>12</v>
      </c>
      <c r="J1307">
        <v>10</v>
      </c>
      <c r="K1307">
        <v>23087.88</v>
      </c>
      <c r="L1307">
        <v>20779.09</v>
      </c>
      <c r="M1307" t="s">
        <v>47</v>
      </c>
      <c r="N1307" s="1">
        <v>45670.809849537036</v>
      </c>
    </row>
    <row r="1308" spans="1:14" x14ac:dyDescent="0.3">
      <c r="A1308" t="s">
        <v>3948</v>
      </c>
      <c r="B1308" t="s">
        <v>181</v>
      </c>
      <c r="C1308" t="s">
        <v>3949</v>
      </c>
      <c r="D1308" t="s">
        <v>255</v>
      </c>
      <c r="F1308" t="s">
        <v>3950</v>
      </c>
      <c r="G1308" t="s">
        <v>107</v>
      </c>
      <c r="H1308">
        <v>2986.38</v>
      </c>
      <c r="I1308">
        <v>6</v>
      </c>
      <c r="J1308">
        <v>0</v>
      </c>
      <c r="K1308">
        <v>17918.28</v>
      </c>
      <c r="L1308">
        <v>17918.28</v>
      </c>
      <c r="M1308" t="s">
        <v>77</v>
      </c>
      <c r="N1308" s="1">
        <v>45501.856874999998</v>
      </c>
    </row>
    <row r="1309" spans="1:14" x14ac:dyDescent="0.3">
      <c r="A1309" t="s">
        <v>3951</v>
      </c>
      <c r="B1309" t="s">
        <v>95</v>
      </c>
      <c r="C1309" t="s">
        <v>3952</v>
      </c>
      <c r="D1309" t="s">
        <v>80</v>
      </c>
      <c r="E1309" t="s">
        <v>68</v>
      </c>
      <c r="F1309" t="s">
        <v>3953</v>
      </c>
      <c r="G1309" t="s">
        <v>102</v>
      </c>
      <c r="H1309">
        <v>745.93</v>
      </c>
      <c r="I1309">
        <v>3</v>
      </c>
      <c r="J1309">
        <v>10</v>
      </c>
      <c r="K1309">
        <v>2237.79</v>
      </c>
      <c r="L1309">
        <v>2014.01</v>
      </c>
      <c r="M1309" t="s">
        <v>60</v>
      </c>
      <c r="N1309" s="1">
        <v>45773.934305555558</v>
      </c>
    </row>
    <row r="1310" spans="1:14" x14ac:dyDescent="0.3">
      <c r="A1310" t="s">
        <v>3954</v>
      </c>
      <c r="B1310" t="s">
        <v>72</v>
      </c>
      <c r="C1310" t="s">
        <v>3955</v>
      </c>
      <c r="D1310" t="s">
        <v>51</v>
      </c>
      <c r="E1310" t="s">
        <v>121</v>
      </c>
      <c r="F1310" t="s">
        <v>3956</v>
      </c>
      <c r="G1310" t="s">
        <v>39</v>
      </c>
      <c r="H1310">
        <v>1021.91</v>
      </c>
      <c r="I1310">
        <v>4</v>
      </c>
      <c r="J1310">
        <v>0</v>
      </c>
      <c r="K1310">
        <v>4087.64</v>
      </c>
      <c r="L1310">
        <v>4087.64</v>
      </c>
      <c r="M1310" t="s">
        <v>47</v>
      </c>
      <c r="N1310" s="1">
        <v>45522.184664351851</v>
      </c>
    </row>
    <row r="1311" spans="1:14" x14ac:dyDescent="0.3">
      <c r="A1311" t="s">
        <v>3957</v>
      </c>
      <c r="B1311" t="s">
        <v>95</v>
      </c>
      <c r="C1311" t="s">
        <v>3958</v>
      </c>
      <c r="D1311" t="s">
        <v>120</v>
      </c>
      <c r="E1311" t="s">
        <v>251</v>
      </c>
      <c r="F1311" t="s">
        <v>3959</v>
      </c>
      <c r="G1311" t="s">
        <v>20</v>
      </c>
      <c r="H1311">
        <v>217.89</v>
      </c>
      <c r="I1311">
        <v>12</v>
      </c>
      <c r="J1311">
        <v>0</v>
      </c>
      <c r="K1311">
        <v>2614.6799999999998</v>
      </c>
      <c r="L1311">
        <v>2614.6799999999998</v>
      </c>
      <c r="M1311" t="s">
        <v>77</v>
      </c>
      <c r="N1311" s="1">
        <v>45802.356249999997</v>
      </c>
    </row>
    <row r="1312" spans="1:14" x14ac:dyDescent="0.3">
      <c r="A1312" t="s">
        <v>3960</v>
      </c>
      <c r="B1312" t="s">
        <v>172</v>
      </c>
      <c r="C1312" t="s">
        <v>3961</v>
      </c>
      <c r="D1312" t="s">
        <v>36</v>
      </c>
      <c r="E1312" t="s">
        <v>87</v>
      </c>
      <c r="F1312" t="s">
        <v>3962</v>
      </c>
      <c r="G1312" t="s">
        <v>76</v>
      </c>
      <c r="H1312">
        <v>311.88</v>
      </c>
      <c r="I1312">
        <v>3</v>
      </c>
      <c r="J1312">
        <v>5</v>
      </c>
      <c r="K1312">
        <v>935.64</v>
      </c>
      <c r="L1312">
        <v>888.86</v>
      </c>
      <c r="M1312" t="s">
        <v>77</v>
      </c>
      <c r="N1312" s="1">
        <v>45499.951597222222</v>
      </c>
    </row>
    <row r="1313" spans="1:14" x14ac:dyDescent="0.3">
      <c r="A1313" t="s">
        <v>3963</v>
      </c>
      <c r="B1313" t="s">
        <v>118</v>
      </c>
      <c r="C1313" t="s">
        <v>3964</v>
      </c>
      <c r="D1313" t="s">
        <v>125</v>
      </c>
      <c r="E1313" t="s">
        <v>177</v>
      </c>
      <c r="F1313" t="s">
        <v>3965</v>
      </c>
      <c r="G1313" t="s">
        <v>179</v>
      </c>
      <c r="H1313">
        <v>2092.19</v>
      </c>
      <c r="I1313">
        <v>20</v>
      </c>
      <c r="J1313">
        <v>20</v>
      </c>
      <c r="K1313">
        <v>41843.800000000003</v>
      </c>
      <c r="L1313">
        <v>33475.040000000001</v>
      </c>
      <c r="M1313" t="s">
        <v>40</v>
      </c>
      <c r="N1313" s="1">
        <v>45529.375358796293</v>
      </c>
    </row>
    <row r="1314" spans="1:14" x14ac:dyDescent="0.3">
      <c r="A1314" t="s">
        <v>3966</v>
      </c>
      <c r="B1314" t="s">
        <v>172</v>
      </c>
      <c r="C1314" t="s">
        <v>3967</v>
      </c>
      <c r="D1314" t="s">
        <v>63</v>
      </c>
      <c r="E1314" t="s">
        <v>105</v>
      </c>
      <c r="F1314" t="s">
        <v>3968</v>
      </c>
      <c r="G1314" t="s">
        <v>209</v>
      </c>
      <c r="H1314">
        <v>1.34</v>
      </c>
      <c r="I1314">
        <v>342</v>
      </c>
      <c r="J1314">
        <v>15</v>
      </c>
      <c r="K1314">
        <v>458.28</v>
      </c>
      <c r="L1314">
        <v>389.54</v>
      </c>
      <c r="M1314" t="s">
        <v>47</v>
      </c>
      <c r="N1314" s="1">
        <v>45486.892187500001</v>
      </c>
    </row>
    <row r="1315" spans="1:14" x14ac:dyDescent="0.3">
      <c r="A1315" t="s">
        <v>3969</v>
      </c>
      <c r="B1315" t="s">
        <v>84</v>
      </c>
      <c r="C1315" t="s">
        <v>3970</v>
      </c>
      <c r="D1315" t="s">
        <v>120</v>
      </c>
      <c r="E1315" t="s">
        <v>177</v>
      </c>
      <c r="F1315" t="s">
        <v>3971</v>
      </c>
      <c r="G1315" t="s">
        <v>59</v>
      </c>
      <c r="H1315">
        <v>341.44</v>
      </c>
      <c r="I1315">
        <v>12</v>
      </c>
      <c r="J1315">
        <v>0</v>
      </c>
      <c r="K1315">
        <v>4097.28</v>
      </c>
      <c r="L1315">
        <v>4097.28</v>
      </c>
      <c r="M1315" t="s">
        <v>60</v>
      </c>
      <c r="N1315" s="1">
        <v>45674.002025462964</v>
      </c>
    </row>
    <row r="1316" spans="1:14" x14ac:dyDescent="0.3">
      <c r="A1316" t="s">
        <v>3972</v>
      </c>
      <c r="B1316" t="s">
        <v>84</v>
      </c>
      <c r="C1316" t="s">
        <v>3973</v>
      </c>
      <c r="D1316" t="s">
        <v>80</v>
      </c>
      <c r="E1316" t="s">
        <v>37</v>
      </c>
      <c r="F1316" t="s">
        <v>3974</v>
      </c>
      <c r="G1316" t="s">
        <v>82</v>
      </c>
      <c r="H1316">
        <v>2777.38</v>
      </c>
      <c r="I1316">
        <v>1</v>
      </c>
      <c r="J1316">
        <v>0</v>
      </c>
      <c r="K1316">
        <v>2777.38</v>
      </c>
      <c r="L1316">
        <v>2777.38</v>
      </c>
      <c r="M1316" t="s">
        <v>28</v>
      </c>
      <c r="N1316" s="1">
        <v>45715.623807870368</v>
      </c>
    </row>
    <row r="1317" spans="1:14" x14ac:dyDescent="0.3">
      <c r="A1317" t="s">
        <v>3975</v>
      </c>
      <c r="B1317" t="s">
        <v>181</v>
      </c>
      <c r="C1317" t="s">
        <v>3976</v>
      </c>
      <c r="D1317" t="s">
        <v>43</v>
      </c>
      <c r="E1317" t="s">
        <v>246</v>
      </c>
      <c r="F1317" t="s">
        <v>3977</v>
      </c>
      <c r="G1317" t="s">
        <v>209</v>
      </c>
      <c r="H1317">
        <v>229.62</v>
      </c>
      <c r="I1317">
        <v>12</v>
      </c>
      <c r="J1317">
        <v>0</v>
      </c>
      <c r="K1317">
        <v>2755.44</v>
      </c>
      <c r="L1317">
        <v>2755.44</v>
      </c>
      <c r="M1317" t="s">
        <v>21</v>
      </c>
      <c r="N1317" s="1">
        <v>45817.282048611109</v>
      </c>
    </row>
    <row r="1318" spans="1:14" x14ac:dyDescent="0.3">
      <c r="A1318" t="s">
        <v>3978</v>
      </c>
      <c r="B1318" t="s">
        <v>181</v>
      </c>
      <c r="C1318" t="s">
        <v>3979</v>
      </c>
      <c r="D1318" t="s">
        <v>43</v>
      </c>
      <c r="E1318" t="s">
        <v>100</v>
      </c>
      <c r="F1318" t="s">
        <v>3980</v>
      </c>
      <c r="G1318" t="s">
        <v>20</v>
      </c>
      <c r="H1318">
        <v>851.29</v>
      </c>
      <c r="I1318">
        <v>8</v>
      </c>
      <c r="J1318">
        <v>3</v>
      </c>
      <c r="K1318">
        <v>6810.32</v>
      </c>
      <c r="L1318">
        <v>6606.01</v>
      </c>
      <c r="M1318" t="s">
        <v>28</v>
      </c>
      <c r="N1318" s="1">
        <v>45570.162129629629</v>
      </c>
    </row>
    <row r="1319" spans="1:14" x14ac:dyDescent="0.3">
      <c r="A1319" t="s">
        <v>3981</v>
      </c>
      <c r="B1319" t="s">
        <v>55</v>
      </c>
      <c r="C1319" t="s">
        <v>3982</v>
      </c>
      <c r="D1319" t="s">
        <v>80</v>
      </c>
      <c r="E1319" t="s">
        <v>121</v>
      </c>
      <c r="F1319" t="s">
        <v>3983</v>
      </c>
      <c r="G1319" t="s">
        <v>70</v>
      </c>
      <c r="H1319">
        <v>1077.95</v>
      </c>
      <c r="I1319">
        <v>25</v>
      </c>
      <c r="J1319">
        <v>15</v>
      </c>
      <c r="K1319">
        <v>26948.75</v>
      </c>
      <c r="L1319">
        <v>22906.44</v>
      </c>
      <c r="M1319" t="s">
        <v>40</v>
      </c>
      <c r="N1319" s="1">
        <v>45715.979166666664</v>
      </c>
    </row>
    <row r="1320" spans="1:14" x14ac:dyDescent="0.3">
      <c r="A1320" t="s">
        <v>3984</v>
      </c>
      <c r="B1320" t="s">
        <v>181</v>
      </c>
      <c r="C1320" t="s">
        <v>3985</v>
      </c>
      <c r="D1320" t="s">
        <v>25</v>
      </c>
      <c r="E1320" t="s">
        <v>44</v>
      </c>
      <c r="F1320" t="s">
        <v>3986</v>
      </c>
      <c r="G1320" t="s">
        <v>46</v>
      </c>
      <c r="H1320">
        <v>73.150000000000006</v>
      </c>
      <c r="I1320">
        <v>25</v>
      </c>
      <c r="J1320">
        <v>20</v>
      </c>
      <c r="K1320">
        <v>1828.75</v>
      </c>
      <c r="L1320">
        <v>1463</v>
      </c>
      <c r="M1320" t="s">
        <v>28</v>
      </c>
      <c r="N1320" s="1">
        <v>45545.249861111108</v>
      </c>
    </row>
    <row r="1321" spans="1:14" x14ac:dyDescent="0.3">
      <c r="A1321" t="s">
        <v>3987</v>
      </c>
      <c r="B1321" t="s">
        <v>15</v>
      </c>
      <c r="C1321" t="s">
        <v>3988</v>
      </c>
      <c r="D1321" t="s">
        <v>255</v>
      </c>
      <c r="E1321" t="s">
        <v>32</v>
      </c>
      <c r="F1321" t="s">
        <v>3989</v>
      </c>
      <c r="G1321" t="s">
        <v>209</v>
      </c>
      <c r="H1321">
        <v>401.19</v>
      </c>
      <c r="I1321">
        <v>5</v>
      </c>
      <c r="J1321">
        <v>5</v>
      </c>
      <c r="K1321">
        <v>2005.95</v>
      </c>
      <c r="L1321">
        <v>1905.65</v>
      </c>
      <c r="M1321" t="s">
        <v>21</v>
      </c>
      <c r="N1321" s="1">
        <v>45411.60738425926</v>
      </c>
    </row>
    <row r="1322" spans="1:14" x14ac:dyDescent="0.3">
      <c r="A1322" t="s">
        <v>3990</v>
      </c>
      <c r="B1322" t="s">
        <v>30</v>
      </c>
      <c r="C1322" t="s">
        <v>3991</v>
      </c>
      <c r="D1322" t="s">
        <v>120</v>
      </c>
      <c r="E1322" t="s">
        <v>68</v>
      </c>
      <c r="F1322" t="s">
        <v>3992</v>
      </c>
      <c r="G1322" t="s">
        <v>27</v>
      </c>
      <c r="H1322">
        <v>441.65</v>
      </c>
      <c r="I1322">
        <v>8</v>
      </c>
      <c r="J1322">
        <v>13</v>
      </c>
      <c r="K1322">
        <v>3533.2</v>
      </c>
      <c r="L1322">
        <v>3073.88</v>
      </c>
      <c r="N1322" s="1">
        <v>45599.786724537036</v>
      </c>
    </row>
    <row r="1323" spans="1:14" x14ac:dyDescent="0.3">
      <c r="A1323" t="s">
        <v>3993</v>
      </c>
      <c r="B1323" t="s">
        <v>181</v>
      </c>
      <c r="C1323" t="s">
        <v>3994</v>
      </c>
      <c r="D1323" t="s">
        <v>67</v>
      </c>
      <c r="E1323" t="s">
        <v>121</v>
      </c>
      <c r="F1323" t="s">
        <v>3995</v>
      </c>
      <c r="G1323" t="s">
        <v>27</v>
      </c>
      <c r="H1323">
        <v>347.55</v>
      </c>
      <c r="I1323">
        <v>5</v>
      </c>
      <c r="J1323">
        <v>0</v>
      </c>
      <c r="K1323">
        <v>1737.75</v>
      </c>
      <c r="L1323">
        <v>1737.75</v>
      </c>
      <c r="M1323" t="s">
        <v>60</v>
      </c>
      <c r="N1323" s="1">
        <v>45480.559074074074</v>
      </c>
    </row>
    <row r="1324" spans="1:14" x14ac:dyDescent="0.3">
      <c r="A1324" t="s">
        <v>3996</v>
      </c>
      <c r="B1324" t="s">
        <v>30</v>
      </c>
      <c r="C1324" t="s">
        <v>3997</v>
      </c>
      <c r="D1324" t="s">
        <v>110</v>
      </c>
      <c r="E1324" t="s">
        <v>37</v>
      </c>
      <c r="F1324" t="s">
        <v>3998</v>
      </c>
      <c r="G1324" t="s">
        <v>107</v>
      </c>
      <c r="H1324">
        <v>238.74</v>
      </c>
      <c r="I1324">
        <v>4</v>
      </c>
      <c r="J1324">
        <v>5</v>
      </c>
      <c r="K1324">
        <v>954.96</v>
      </c>
      <c r="L1324">
        <v>907.21</v>
      </c>
      <c r="M1324" t="s">
        <v>47</v>
      </c>
      <c r="N1324" s="1">
        <v>45589.123472222222</v>
      </c>
    </row>
    <row r="1325" spans="1:14" x14ac:dyDescent="0.3">
      <c r="A1325" t="s">
        <v>3999</v>
      </c>
      <c r="B1325" t="s">
        <v>72</v>
      </c>
      <c r="C1325" t="s">
        <v>4000</v>
      </c>
      <c r="D1325" t="s">
        <v>120</v>
      </c>
      <c r="E1325" t="s">
        <v>105</v>
      </c>
      <c r="F1325" t="s">
        <v>4001</v>
      </c>
      <c r="G1325" t="s">
        <v>107</v>
      </c>
      <c r="H1325">
        <v>666.68</v>
      </c>
      <c r="I1325">
        <v>60</v>
      </c>
      <c r="J1325">
        <v>25</v>
      </c>
      <c r="K1325">
        <v>40000.800000000003</v>
      </c>
      <c r="L1325">
        <v>30000.6</v>
      </c>
      <c r="N1325" s="1">
        <v>45740.536851851852</v>
      </c>
    </row>
    <row r="1326" spans="1:14" x14ac:dyDescent="0.3">
      <c r="A1326" t="s">
        <v>4002</v>
      </c>
      <c r="B1326" t="s">
        <v>172</v>
      </c>
      <c r="C1326" t="s">
        <v>4003</v>
      </c>
      <c r="D1326" t="s">
        <v>67</v>
      </c>
      <c r="E1326" t="s">
        <v>74</v>
      </c>
      <c r="F1326" t="s">
        <v>4004</v>
      </c>
      <c r="G1326" t="s">
        <v>70</v>
      </c>
      <c r="H1326">
        <v>1025.9000000000001</v>
      </c>
      <c r="I1326">
        <v>8</v>
      </c>
      <c r="J1326">
        <v>0</v>
      </c>
      <c r="K1326">
        <v>8207.2000000000007</v>
      </c>
      <c r="L1326">
        <v>8207.2000000000007</v>
      </c>
      <c r="M1326" t="s">
        <v>28</v>
      </c>
      <c r="N1326" s="1">
        <v>45865.429398148146</v>
      </c>
    </row>
    <row r="1327" spans="1:14" x14ac:dyDescent="0.3">
      <c r="A1327" t="s">
        <v>4005</v>
      </c>
      <c r="B1327" t="s">
        <v>95</v>
      </c>
      <c r="C1327" t="s">
        <v>4006</v>
      </c>
      <c r="D1327" t="s">
        <v>86</v>
      </c>
      <c r="E1327" t="s">
        <v>177</v>
      </c>
      <c r="F1327" t="s">
        <v>4007</v>
      </c>
      <c r="G1327" t="s">
        <v>59</v>
      </c>
      <c r="H1327">
        <v>375.19</v>
      </c>
      <c r="I1327">
        <v>8</v>
      </c>
      <c r="J1327">
        <v>5</v>
      </c>
      <c r="K1327">
        <v>3001.52</v>
      </c>
      <c r="L1327">
        <v>2851.44</v>
      </c>
      <c r="N1327" s="1">
        <v>45487.662592592591</v>
      </c>
    </row>
    <row r="1328" spans="1:14" x14ac:dyDescent="0.3">
      <c r="A1328" t="s">
        <v>4008</v>
      </c>
      <c r="B1328" t="s">
        <v>15</v>
      </c>
      <c r="C1328" t="s">
        <v>4009</v>
      </c>
      <c r="D1328" t="s">
        <v>86</v>
      </c>
      <c r="E1328" t="s">
        <v>111</v>
      </c>
      <c r="F1328" t="s">
        <v>4010</v>
      </c>
      <c r="G1328" t="s">
        <v>161</v>
      </c>
      <c r="H1328">
        <v>248.63</v>
      </c>
      <c r="I1328">
        <v>10</v>
      </c>
      <c r="J1328">
        <v>0</v>
      </c>
      <c r="K1328">
        <v>2486.3000000000002</v>
      </c>
      <c r="L1328">
        <v>2486.3000000000002</v>
      </c>
      <c r="M1328" t="s">
        <v>21</v>
      </c>
      <c r="N1328" s="1">
        <v>45752.287268518521</v>
      </c>
    </row>
    <row r="1329" spans="1:14" x14ac:dyDescent="0.3">
      <c r="A1329" t="s">
        <v>4011</v>
      </c>
      <c r="B1329" t="s">
        <v>15</v>
      </c>
      <c r="C1329" t="s">
        <v>4012</v>
      </c>
      <c r="D1329" t="s">
        <v>159</v>
      </c>
      <c r="E1329" t="s">
        <v>68</v>
      </c>
      <c r="F1329" t="s">
        <v>4013</v>
      </c>
      <c r="H1329">
        <v>363.5</v>
      </c>
      <c r="I1329">
        <v>8</v>
      </c>
      <c r="J1329">
        <v>5</v>
      </c>
      <c r="K1329">
        <v>2908</v>
      </c>
      <c r="L1329">
        <v>2762.6</v>
      </c>
      <c r="M1329" t="s">
        <v>28</v>
      </c>
      <c r="N1329" s="1">
        <v>45611.814050925925</v>
      </c>
    </row>
    <row r="1330" spans="1:14" x14ac:dyDescent="0.3">
      <c r="A1330" t="s">
        <v>4014</v>
      </c>
      <c r="B1330" t="s">
        <v>181</v>
      </c>
      <c r="C1330" t="s">
        <v>4015</v>
      </c>
      <c r="D1330" t="s">
        <v>67</v>
      </c>
      <c r="E1330" t="s">
        <v>44</v>
      </c>
      <c r="F1330" t="s">
        <v>4016</v>
      </c>
      <c r="G1330" t="s">
        <v>70</v>
      </c>
      <c r="H1330">
        <v>309.83</v>
      </c>
      <c r="I1330">
        <v>20</v>
      </c>
      <c r="J1330">
        <v>0</v>
      </c>
      <c r="K1330">
        <v>6196.6</v>
      </c>
      <c r="L1330">
        <v>6196.6</v>
      </c>
      <c r="N1330" s="1">
        <v>45413.499247685184</v>
      </c>
    </row>
    <row r="1331" spans="1:14" x14ac:dyDescent="0.3">
      <c r="A1331" t="s">
        <v>4017</v>
      </c>
      <c r="B1331" t="s">
        <v>55</v>
      </c>
      <c r="C1331" t="s">
        <v>4018</v>
      </c>
      <c r="D1331" t="s">
        <v>255</v>
      </c>
      <c r="E1331" t="s">
        <v>224</v>
      </c>
      <c r="F1331" t="s">
        <v>4019</v>
      </c>
      <c r="G1331" t="s">
        <v>76</v>
      </c>
      <c r="H1331">
        <v>2438.94</v>
      </c>
      <c r="I1331">
        <v>4</v>
      </c>
      <c r="J1331">
        <v>0</v>
      </c>
      <c r="K1331">
        <v>9755.76</v>
      </c>
      <c r="L1331">
        <v>9755.76</v>
      </c>
      <c r="M1331" t="s">
        <v>47</v>
      </c>
      <c r="N1331" s="1">
        <v>45580.653877314813</v>
      </c>
    </row>
    <row r="1332" spans="1:14" x14ac:dyDescent="0.3">
      <c r="A1332" t="s">
        <v>4020</v>
      </c>
      <c r="B1332" t="s">
        <v>95</v>
      </c>
      <c r="C1332" t="s">
        <v>4021</v>
      </c>
      <c r="D1332" t="s">
        <v>17</v>
      </c>
      <c r="E1332" t="s">
        <v>91</v>
      </c>
      <c r="F1332" t="s">
        <v>4022</v>
      </c>
      <c r="G1332" t="s">
        <v>135</v>
      </c>
      <c r="H1332">
        <v>634.46</v>
      </c>
      <c r="I1332">
        <v>100</v>
      </c>
      <c r="J1332">
        <v>25</v>
      </c>
      <c r="K1332">
        <v>63446</v>
      </c>
      <c r="L1332">
        <v>47584.5</v>
      </c>
      <c r="M1332" t="s">
        <v>60</v>
      </c>
      <c r="N1332" s="1">
        <v>45759.466793981483</v>
      </c>
    </row>
    <row r="1333" spans="1:14" x14ac:dyDescent="0.3">
      <c r="A1333" t="s">
        <v>4023</v>
      </c>
      <c r="B1333" t="s">
        <v>72</v>
      </c>
      <c r="C1333" t="s">
        <v>4024</v>
      </c>
      <c r="D1333" t="s">
        <v>86</v>
      </c>
      <c r="E1333" t="s">
        <v>37</v>
      </c>
      <c r="F1333" t="s">
        <v>4025</v>
      </c>
      <c r="G1333" t="s">
        <v>82</v>
      </c>
      <c r="H1333">
        <v>443.65</v>
      </c>
      <c r="I1333">
        <v>60</v>
      </c>
      <c r="J1333">
        <v>15</v>
      </c>
      <c r="K1333">
        <v>26619</v>
      </c>
      <c r="L1333">
        <v>22626.15</v>
      </c>
      <c r="M1333" t="s">
        <v>77</v>
      </c>
      <c r="N1333" s="1">
        <v>45605.560879629629</v>
      </c>
    </row>
    <row r="1334" spans="1:14" x14ac:dyDescent="0.3">
      <c r="A1334" t="s">
        <v>4026</v>
      </c>
      <c r="B1334" t="s">
        <v>84</v>
      </c>
      <c r="C1334" t="s">
        <v>4027</v>
      </c>
      <c r="E1334" t="s">
        <v>177</v>
      </c>
      <c r="F1334" t="s">
        <v>4028</v>
      </c>
      <c r="G1334" t="s">
        <v>82</v>
      </c>
      <c r="H1334">
        <v>138.33000000000001</v>
      </c>
      <c r="I1334">
        <v>5</v>
      </c>
      <c r="J1334">
        <v>0</v>
      </c>
      <c r="K1334">
        <v>691.65</v>
      </c>
      <c r="L1334">
        <v>691.65</v>
      </c>
      <c r="M1334" t="s">
        <v>77</v>
      </c>
      <c r="N1334" s="1">
        <v>45537.0628125</v>
      </c>
    </row>
    <row r="1335" spans="1:14" x14ac:dyDescent="0.3">
      <c r="A1335" t="s">
        <v>4029</v>
      </c>
      <c r="B1335" t="s">
        <v>118</v>
      </c>
      <c r="C1335" t="s">
        <v>4030</v>
      </c>
      <c r="D1335" t="s">
        <v>159</v>
      </c>
      <c r="E1335" t="s">
        <v>18</v>
      </c>
      <c r="F1335" t="s">
        <v>4031</v>
      </c>
      <c r="G1335" t="s">
        <v>107</v>
      </c>
      <c r="H1335">
        <v>307.11</v>
      </c>
      <c r="I1335">
        <v>4</v>
      </c>
      <c r="J1335">
        <v>0</v>
      </c>
      <c r="K1335">
        <v>1228.44</v>
      </c>
      <c r="L1335">
        <v>1228.44</v>
      </c>
      <c r="M1335" t="s">
        <v>28</v>
      </c>
      <c r="N1335" s="1">
        <v>45662.285000000003</v>
      </c>
    </row>
    <row r="1336" spans="1:14" x14ac:dyDescent="0.3">
      <c r="A1336" t="s">
        <v>4032</v>
      </c>
      <c r="B1336" t="s">
        <v>181</v>
      </c>
      <c r="C1336" t="s">
        <v>4033</v>
      </c>
      <c r="D1336" t="s">
        <v>159</v>
      </c>
      <c r="E1336" t="s">
        <v>133</v>
      </c>
      <c r="F1336" t="s">
        <v>4034</v>
      </c>
      <c r="G1336" t="s">
        <v>53</v>
      </c>
      <c r="H1336">
        <v>100.89</v>
      </c>
      <c r="I1336">
        <v>100</v>
      </c>
      <c r="J1336">
        <v>18</v>
      </c>
      <c r="K1336">
        <v>10089</v>
      </c>
      <c r="L1336">
        <v>8272.98</v>
      </c>
      <c r="M1336" t="s">
        <v>116</v>
      </c>
      <c r="N1336" s="1">
        <v>45838.209675925929</v>
      </c>
    </row>
    <row r="1337" spans="1:14" x14ac:dyDescent="0.3">
      <c r="A1337" t="s">
        <v>4035</v>
      </c>
      <c r="B1337" t="s">
        <v>15</v>
      </c>
      <c r="C1337" t="s">
        <v>4036</v>
      </c>
      <c r="D1337" t="s">
        <v>86</v>
      </c>
      <c r="E1337" t="s">
        <v>91</v>
      </c>
      <c r="F1337" t="s">
        <v>4037</v>
      </c>
      <c r="G1337" t="s">
        <v>53</v>
      </c>
      <c r="H1337">
        <v>447.8</v>
      </c>
      <c r="I1337">
        <v>5</v>
      </c>
      <c r="J1337">
        <v>0</v>
      </c>
      <c r="K1337">
        <v>2239</v>
      </c>
      <c r="L1337">
        <v>2239</v>
      </c>
      <c r="M1337" t="s">
        <v>116</v>
      </c>
      <c r="N1337" s="1">
        <v>45582.299039351848</v>
      </c>
    </row>
    <row r="1338" spans="1:14" x14ac:dyDescent="0.3">
      <c r="A1338" t="s">
        <v>4038</v>
      </c>
      <c r="B1338" t="s">
        <v>30</v>
      </c>
      <c r="C1338" t="s">
        <v>4039</v>
      </c>
      <c r="D1338" t="s">
        <v>43</v>
      </c>
      <c r="E1338" t="s">
        <v>87</v>
      </c>
      <c r="F1338" t="s">
        <v>4040</v>
      </c>
      <c r="G1338" t="s">
        <v>53</v>
      </c>
      <c r="H1338">
        <v>102.21</v>
      </c>
      <c r="I1338">
        <v>5</v>
      </c>
      <c r="J1338">
        <v>0</v>
      </c>
      <c r="K1338">
        <v>511.05</v>
      </c>
      <c r="L1338">
        <v>511.05</v>
      </c>
      <c r="M1338" t="s">
        <v>47</v>
      </c>
      <c r="N1338" s="1">
        <v>45610.649293981478</v>
      </c>
    </row>
    <row r="1339" spans="1:14" x14ac:dyDescent="0.3">
      <c r="A1339" t="s">
        <v>4041</v>
      </c>
      <c r="B1339" t="s">
        <v>72</v>
      </c>
      <c r="C1339" t="s">
        <v>4042</v>
      </c>
      <c r="D1339" t="s">
        <v>159</v>
      </c>
      <c r="E1339" t="s">
        <v>37</v>
      </c>
      <c r="F1339" t="s">
        <v>4043</v>
      </c>
      <c r="H1339">
        <v>493.57</v>
      </c>
      <c r="I1339">
        <v>20</v>
      </c>
      <c r="J1339">
        <v>17</v>
      </c>
      <c r="K1339">
        <v>9871.4</v>
      </c>
      <c r="L1339">
        <v>8193.26</v>
      </c>
      <c r="M1339" t="s">
        <v>21</v>
      </c>
      <c r="N1339" s="1">
        <v>45727.29954861111</v>
      </c>
    </row>
    <row r="1340" spans="1:14" x14ac:dyDescent="0.3">
      <c r="A1340" t="s">
        <v>4044</v>
      </c>
      <c r="B1340" t="s">
        <v>181</v>
      </c>
      <c r="C1340" t="s">
        <v>4045</v>
      </c>
      <c r="D1340" t="s">
        <v>159</v>
      </c>
      <c r="E1340" t="s">
        <v>111</v>
      </c>
      <c r="F1340" t="s">
        <v>4046</v>
      </c>
      <c r="G1340" t="s">
        <v>76</v>
      </c>
      <c r="H1340">
        <v>161.69</v>
      </c>
      <c r="I1340">
        <v>2</v>
      </c>
      <c r="J1340">
        <v>0</v>
      </c>
      <c r="K1340">
        <v>323.38</v>
      </c>
      <c r="L1340">
        <v>323.38</v>
      </c>
      <c r="M1340" t="s">
        <v>47</v>
      </c>
      <c r="N1340" s="1">
        <v>45717.894305555557</v>
      </c>
    </row>
    <row r="1341" spans="1:14" x14ac:dyDescent="0.3">
      <c r="A1341" t="s">
        <v>4047</v>
      </c>
      <c r="B1341" t="s">
        <v>95</v>
      </c>
      <c r="C1341" t="s">
        <v>4048</v>
      </c>
      <c r="D1341" t="s">
        <v>63</v>
      </c>
      <c r="E1341" t="s">
        <v>18</v>
      </c>
      <c r="F1341" t="s">
        <v>4049</v>
      </c>
      <c r="G1341" t="s">
        <v>27</v>
      </c>
      <c r="H1341">
        <v>1.87</v>
      </c>
      <c r="I1341">
        <v>261</v>
      </c>
      <c r="J1341">
        <v>20</v>
      </c>
      <c r="K1341">
        <v>488.07</v>
      </c>
      <c r="L1341">
        <v>390.46</v>
      </c>
      <c r="M1341" t="s">
        <v>77</v>
      </c>
      <c r="N1341" s="1">
        <v>45863.188078703701</v>
      </c>
    </row>
    <row r="1342" spans="1:14" x14ac:dyDescent="0.3">
      <c r="A1342" t="s">
        <v>4050</v>
      </c>
      <c r="B1342" t="s">
        <v>49</v>
      </c>
      <c r="C1342" t="s">
        <v>4051</v>
      </c>
      <c r="D1342" t="s">
        <v>120</v>
      </c>
      <c r="E1342" t="s">
        <v>68</v>
      </c>
      <c r="F1342" t="s">
        <v>4052</v>
      </c>
      <c r="G1342" t="s">
        <v>59</v>
      </c>
      <c r="H1342">
        <v>458.52</v>
      </c>
      <c r="I1342">
        <v>25</v>
      </c>
      <c r="J1342">
        <v>15</v>
      </c>
      <c r="K1342">
        <v>11463</v>
      </c>
      <c r="L1342">
        <v>9743.5499999999993</v>
      </c>
      <c r="N1342" s="1">
        <v>45851.268379629626</v>
      </c>
    </row>
    <row r="1343" spans="1:14" x14ac:dyDescent="0.3">
      <c r="A1343" t="s">
        <v>4053</v>
      </c>
      <c r="B1343" t="s">
        <v>95</v>
      </c>
      <c r="C1343" t="s">
        <v>4054</v>
      </c>
      <c r="D1343" t="s">
        <v>25</v>
      </c>
      <c r="E1343" t="s">
        <v>32</v>
      </c>
      <c r="F1343" t="s">
        <v>4055</v>
      </c>
      <c r="G1343" t="s">
        <v>135</v>
      </c>
      <c r="H1343">
        <v>10.33</v>
      </c>
      <c r="I1343">
        <v>1</v>
      </c>
      <c r="J1343">
        <v>0</v>
      </c>
      <c r="K1343">
        <v>10.33</v>
      </c>
      <c r="L1343">
        <v>10.33</v>
      </c>
      <c r="M1343" t="s">
        <v>40</v>
      </c>
      <c r="N1343" s="1">
        <v>45684.347083333334</v>
      </c>
    </row>
    <row r="1344" spans="1:14" x14ac:dyDescent="0.3">
      <c r="A1344" t="s">
        <v>4056</v>
      </c>
      <c r="B1344" t="s">
        <v>15</v>
      </c>
      <c r="C1344" t="s">
        <v>4057</v>
      </c>
      <c r="D1344" t="s">
        <v>63</v>
      </c>
      <c r="E1344" t="s">
        <v>177</v>
      </c>
      <c r="F1344" t="s">
        <v>4058</v>
      </c>
      <c r="G1344" t="s">
        <v>135</v>
      </c>
      <c r="H1344">
        <v>2.67</v>
      </c>
      <c r="I1344">
        <v>266</v>
      </c>
      <c r="J1344">
        <v>0</v>
      </c>
      <c r="K1344">
        <v>710.22</v>
      </c>
      <c r="L1344">
        <v>710.22</v>
      </c>
      <c r="M1344" t="s">
        <v>60</v>
      </c>
      <c r="N1344" s="1">
        <v>45598.719259259262</v>
      </c>
    </row>
    <row r="1345" spans="1:14" x14ac:dyDescent="0.3">
      <c r="A1345" t="s">
        <v>4059</v>
      </c>
      <c r="B1345" t="s">
        <v>172</v>
      </c>
      <c r="C1345" t="s">
        <v>4060</v>
      </c>
      <c r="D1345" t="s">
        <v>36</v>
      </c>
      <c r="E1345" t="s">
        <v>68</v>
      </c>
      <c r="F1345" t="s">
        <v>4061</v>
      </c>
      <c r="G1345" t="s">
        <v>59</v>
      </c>
      <c r="H1345">
        <v>800.18</v>
      </c>
      <c r="I1345">
        <v>8</v>
      </c>
      <c r="J1345">
        <v>5</v>
      </c>
      <c r="K1345">
        <v>6401.44</v>
      </c>
      <c r="L1345">
        <v>6081.37</v>
      </c>
      <c r="M1345" t="s">
        <v>28</v>
      </c>
      <c r="N1345" s="1">
        <v>45425.37872685185</v>
      </c>
    </row>
    <row r="1346" spans="1:14" x14ac:dyDescent="0.3">
      <c r="A1346" t="s">
        <v>4062</v>
      </c>
      <c r="B1346" t="s">
        <v>15</v>
      </c>
      <c r="C1346" t="s">
        <v>4063</v>
      </c>
      <c r="D1346" t="s">
        <v>159</v>
      </c>
      <c r="F1346" t="s">
        <v>4064</v>
      </c>
      <c r="G1346" t="s">
        <v>27</v>
      </c>
      <c r="H1346">
        <v>481.5</v>
      </c>
      <c r="I1346">
        <v>6</v>
      </c>
      <c r="J1346">
        <v>10</v>
      </c>
      <c r="K1346">
        <v>2889</v>
      </c>
      <c r="L1346">
        <v>2600.1</v>
      </c>
      <c r="N1346" s="1">
        <v>45484.920162037037</v>
      </c>
    </row>
    <row r="1347" spans="1:14" x14ac:dyDescent="0.3">
      <c r="A1347" t="s">
        <v>4065</v>
      </c>
      <c r="B1347" t="s">
        <v>181</v>
      </c>
      <c r="C1347" t="s">
        <v>4066</v>
      </c>
      <c r="D1347" t="s">
        <v>43</v>
      </c>
      <c r="E1347" t="s">
        <v>91</v>
      </c>
      <c r="F1347" t="s">
        <v>4067</v>
      </c>
      <c r="G1347" t="s">
        <v>102</v>
      </c>
      <c r="H1347">
        <v>238.81</v>
      </c>
      <c r="I1347">
        <v>25</v>
      </c>
      <c r="J1347">
        <v>18</v>
      </c>
      <c r="K1347">
        <v>5970.25</v>
      </c>
      <c r="L1347">
        <v>4895.6099999999997</v>
      </c>
      <c r="M1347" t="s">
        <v>21</v>
      </c>
      <c r="N1347" s="1">
        <v>45760.188715277778</v>
      </c>
    </row>
    <row r="1348" spans="1:14" x14ac:dyDescent="0.3">
      <c r="A1348" t="s">
        <v>4068</v>
      </c>
      <c r="B1348" t="s">
        <v>30</v>
      </c>
      <c r="C1348" t="s">
        <v>4069</v>
      </c>
      <c r="D1348" t="s">
        <v>51</v>
      </c>
      <c r="E1348" t="s">
        <v>57</v>
      </c>
      <c r="F1348" t="s">
        <v>4070</v>
      </c>
      <c r="G1348" t="s">
        <v>70</v>
      </c>
      <c r="H1348">
        <v>15.46</v>
      </c>
      <c r="I1348">
        <v>30</v>
      </c>
      <c r="J1348">
        <v>15</v>
      </c>
      <c r="K1348">
        <v>463.8</v>
      </c>
      <c r="L1348">
        <v>394.23</v>
      </c>
      <c r="M1348" t="s">
        <v>21</v>
      </c>
      <c r="N1348" s="1">
        <v>45618.324594907404</v>
      </c>
    </row>
    <row r="1349" spans="1:14" x14ac:dyDescent="0.3">
      <c r="A1349" t="s">
        <v>4071</v>
      </c>
      <c r="B1349" t="s">
        <v>49</v>
      </c>
      <c r="C1349" t="s">
        <v>4072</v>
      </c>
      <c r="D1349" t="s">
        <v>25</v>
      </c>
      <c r="E1349" t="s">
        <v>133</v>
      </c>
      <c r="F1349" t="s">
        <v>4073</v>
      </c>
      <c r="G1349" t="s">
        <v>93</v>
      </c>
      <c r="H1349">
        <v>47.63</v>
      </c>
      <c r="I1349">
        <v>4</v>
      </c>
      <c r="J1349">
        <v>0</v>
      </c>
      <c r="K1349">
        <v>190.52</v>
      </c>
      <c r="L1349">
        <v>190.52</v>
      </c>
      <c r="M1349" t="s">
        <v>116</v>
      </c>
      <c r="N1349" s="1">
        <v>45867.975046296298</v>
      </c>
    </row>
    <row r="1350" spans="1:14" x14ac:dyDescent="0.3">
      <c r="A1350" t="s">
        <v>4074</v>
      </c>
      <c r="B1350" t="s">
        <v>55</v>
      </c>
      <c r="C1350" t="s">
        <v>4075</v>
      </c>
      <c r="D1350" t="s">
        <v>51</v>
      </c>
      <c r="E1350" t="s">
        <v>177</v>
      </c>
      <c r="F1350" t="s">
        <v>4076</v>
      </c>
      <c r="G1350" t="s">
        <v>46</v>
      </c>
      <c r="H1350">
        <v>910.54</v>
      </c>
      <c r="I1350">
        <v>30</v>
      </c>
      <c r="J1350">
        <v>10</v>
      </c>
      <c r="K1350">
        <v>27316.2</v>
      </c>
      <c r="L1350">
        <v>24584.58</v>
      </c>
      <c r="M1350" t="s">
        <v>60</v>
      </c>
      <c r="N1350" s="1">
        <v>45406.12300925926</v>
      </c>
    </row>
    <row r="1351" spans="1:14" x14ac:dyDescent="0.3">
      <c r="A1351" t="s">
        <v>4077</v>
      </c>
      <c r="B1351" t="s">
        <v>172</v>
      </c>
      <c r="C1351" t="s">
        <v>4078</v>
      </c>
      <c r="D1351" t="s">
        <v>67</v>
      </c>
      <c r="E1351" t="s">
        <v>37</v>
      </c>
      <c r="F1351" t="s">
        <v>4079</v>
      </c>
      <c r="G1351" t="s">
        <v>65</v>
      </c>
      <c r="H1351">
        <v>896.59</v>
      </c>
      <c r="I1351">
        <v>100</v>
      </c>
      <c r="J1351">
        <v>15</v>
      </c>
      <c r="K1351">
        <v>89659</v>
      </c>
      <c r="L1351">
        <v>76210.149999999994</v>
      </c>
      <c r="M1351" t="s">
        <v>47</v>
      </c>
      <c r="N1351" s="1">
        <v>45373.000162037039</v>
      </c>
    </row>
    <row r="1352" spans="1:14" x14ac:dyDescent="0.3">
      <c r="A1352" t="s">
        <v>4080</v>
      </c>
      <c r="B1352" t="s">
        <v>181</v>
      </c>
      <c r="C1352" t="s">
        <v>4081</v>
      </c>
      <c r="D1352" t="s">
        <v>36</v>
      </c>
      <c r="E1352" t="s">
        <v>251</v>
      </c>
      <c r="F1352" t="s">
        <v>4082</v>
      </c>
      <c r="G1352" t="s">
        <v>93</v>
      </c>
      <c r="H1352">
        <v>957.76</v>
      </c>
      <c r="I1352">
        <v>6</v>
      </c>
      <c r="J1352">
        <v>10</v>
      </c>
      <c r="K1352">
        <v>5746.56</v>
      </c>
      <c r="L1352">
        <v>5171.8999999999996</v>
      </c>
      <c r="M1352" t="s">
        <v>40</v>
      </c>
      <c r="N1352" s="1">
        <v>45864.427372685182</v>
      </c>
    </row>
    <row r="1353" spans="1:14" x14ac:dyDescent="0.3">
      <c r="A1353" t="s">
        <v>4083</v>
      </c>
      <c r="B1353" t="s">
        <v>95</v>
      </c>
      <c r="C1353" t="s">
        <v>4084</v>
      </c>
      <c r="D1353" t="s">
        <v>51</v>
      </c>
      <c r="E1353" t="s">
        <v>277</v>
      </c>
      <c r="F1353" t="s">
        <v>4085</v>
      </c>
      <c r="G1353" t="s">
        <v>46</v>
      </c>
      <c r="H1353">
        <v>817.19</v>
      </c>
      <c r="I1353">
        <v>6</v>
      </c>
      <c r="J1353">
        <v>0</v>
      </c>
      <c r="K1353">
        <v>4903.1400000000003</v>
      </c>
      <c r="L1353">
        <v>4903.1400000000003</v>
      </c>
      <c r="M1353" t="s">
        <v>21</v>
      </c>
      <c r="N1353" s="1">
        <v>45754.607418981483</v>
      </c>
    </row>
    <row r="1354" spans="1:14" x14ac:dyDescent="0.3">
      <c r="A1354" t="s">
        <v>4086</v>
      </c>
      <c r="B1354" t="s">
        <v>23</v>
      </c>
      <c r="C1354" t="s">
        <v>4087</v>
      </c>
      <c r="D1354" t="s">
        <v>67</v>
      </c>
      <c r="E1354" t="s">
        <v>251</v>
      </c>
      <c r="F1354" t="s">
        <v>4088</v>
      </c>
      <c r="G1354" t="s">
        <v>209</v>
      </c>
      <c r="H1354">
        <v>714.23</v>
      </c>
      <c r="I1354">
        <v>6</v>
      </c>
      <c r="J1354">
        <v>5</v>
      </c>
      <c r="K1354">
        <v>4285.38</v>
      </c>
      <c r="L1354">
        <v>4071.11</v>
      </c>
      <c r="M1354" t="s">
        <v>116</v>
      </c>
      <c r="N1354" s="1">
        <v>45826.512002314812</v>
      </c>
    </row>
    <row r="1355" spans="1:14" x14ac:dyDescent="0.3">
      <c r="A1355" t="s">
        <v>4089</v>
      </c>
      <c r="B1355" t="s">
        <v>84</v>
      </c>
      <c r="C1355" t="s">
        <v>4090</v>
      </c>
      <c r="D1355" t="s">
        <v>255</v>
      </c>
      <c r="E1355" t="s">
        <v>121</v>
      </c>
      <c r="F1355" t="s">
        <v>4091</v>
      </c>
      <c r="G1355" t="s">
        <v>39</v>
      </c>
      <c r="H1355">
        <v>1536.06</v>
      </c>
      <c r="I1355">
        <v>6</v>
      </c>
      <c r="J1355">
        <v>0</v>
      </c>
      <c r="K1355">
        <v>9216.36</v>
      </c>
      <c r="L1355">
        <v>9216.36</v>
      </c>
      <c r="M1355" t="s">
        <v>60</v>
      </c>
      <c r="N1355" s="1">
        <v>45622.147638888891</v>
      </c>
    </row>
    <row r="1356" spans="1:14" x14ac:dyDescent="0.3">
      <c r="A1356" t="s">
        <v>4092</v>
      </c>
      <c r="B1356" t="s">
        <v>181</v>
      </c>
      <c r="C1356" t="s">
        <v>4093</v>
      </c>
      <c r="D1356" t="s">
        <v>17</v>
      </c>
      <c r="E1356" t="s">
        <v>111</v>
      </c>
      <c r="F1356" t="s">
        <v>4094</v>
      </c>
      <c r="G1356" t="s">
        <v>465</v>
      </c>
      <c r="H1356">
        <v>452.59</v>
      </c>
      <c r="I1356">
        <v>8</v>
      </c>
      <c r="J1356">
        <v>0</v>
      </c>
      <c r="K1356">
        <v>3620.72</v>
      </c>
      <c r="L1356">
        <v>3620.72</v>
      </c>
      <c r="M1356" t="s">
        <v>21</v>
      </c>
      <c r="N1356" s="1">
        <v>45603.217511574076</v>
      </c>
    </row>
    <row r="1357" spans="1:14" x14ac:dyDescent="0.3">
      <c r="A1357" t="s">
        <v>4095</v>
      </c>
      <c r="B1357" t="s">
        <v>15</v>
      </c>
      <c r="C1357" t="s">
        <v>4096</v>
      </c>
      <c r="D1357" t="s">
        <v>25</v>
      </c>
      <c r="F1357" t="s">
        <v>4097</v>
      </c>
      <c r="G1357" t="s">
        <v>107</v>
      </c>
      <c r="H1357">
        <v>7.21</v>
      </c>
      <c r="I1357">
        <v>4</v>
      </c>
      <c r="J1357">
        <v>0</v>
      </c>
      <c r="K1357">
        <v>28.84</v>
      </c>
      <c r="L1357">
        <v>28.84</v>
      </c>
      <c r="M1357" t="s">
        <v>47</v>
      </c>
      <c r="N1357" s="1">
        <v>45838.114120370374</v>
      </c>
    </row>
    <row r="1358" spans="1:14" x14ac:dyDescent="0.3">
      <c r="A1358" t="s">
        <v>4098</v>
      </c>
      <c r="B1358" t="s">
        <v>172</v>
      </c>
      <c r="C1358" t="s">
        <v>4099</v>
      </c>
      <c r="D1358" t="s">
        <v>80</v>
      </c>
      <c r="E1358" t="s">
        <v>32</v>
      </c>
      <c r="F1358" t="s">
        <v>4100</v>
      </c>
      <c r="G1358" t="s">
        <v>465</v>
      </c>
      <c r="H1358">
        <v>2081.89</v>
      </c>
      <c r="I1358">
        <v>15</v>
      </c>
      <c r="J1358">
        <v>0</v>
      </c>
      <c r="K1358">
        <v>31228.35</v>
      </c>
      <c r="L1358">
        <v>31228.35</v>
      </c>
      <c r="M1358" t="s">
        <v>77</v>
      </c>
      <c r="N1358" s="1">
        <v>45771.93408564815</v>
      </c>
    </row>
    <row r="1359" spans="1:14" x14ac:dyDescent="0.3">
      <c r="A1359" t="s">
        <v>4101</v>
      </c>
      <c r="B1359" t="s">
        <v>118</v>
      </c>
      <c r="C1359" t="s">
        <v>4102</v>
      </c>
      <c r="D1359" t="s">
        <v>25</v>
      </c>
      <c r="E1359" t="s">
        <v>277</v>
      </c>
      <c r="F1359" t="s">
        <v>4103</v>
      </c>
      <c r="G1359" t="s">
        <v>135</v>
      </c>
      <c r="H1359">
        <v>82.14</v>
      </c>
      <c r="I1359">
        <v>30</v>
      </c>
      <c r="J1359">
        <v>20</v>
      </c>
      <c r="K1359">
        <v>2464.1999999999998</v>
      </c>
      <c r="L1359">
        <v>1971.36</v>
      </c>
      <c r="M1359" t="s">
        <v>60</v>
      </c>
      <c r="N1359" s="1">
        <v>45561.870821759258</v>
      </c>
    </row>
    <row r="1360" spans="1:14" x14ac:dyDescent="0.3">
      <c r="A1360" t="s">
        <v>4104</v>
      </c>
      <c r="B1360" t="s">
        <v>15</v>
      </c>
      <c r="C1360" t="s">
        <v>4105</v>
      </c>
      <c r="E1360" t="s">
        <v>87</v>
      </c>
      <c r="F1360" t="s">
        <v>4106</v>
      </c>
      <c r="G1360" t="s">
        <v>82</v>
      </c>
      <c r="H1360">
        <v>32.630000000000003</v>
      </c>
      <c r="I1360">
        <v>4</v>
      </c>
      <c r="J1360">
        <v>0</v>
      </c>
      <c r="K1360">
        <v>130.52000000000001</v>
      </c>
      <c r="L1360">
        <v>130.52000000000001</v>
      </c>
      <c r="M1360" t="s">
        <v>60</v>
      </c>
      <c r="N1360" s="1">
        <v>45586.006608796299</v>
      </c>
    </row>
    <row r="1361" spans="1:14" x14ac:dyDescent="0.3">
      <c r="A1361" t="s">
        <v>4107</v>
      </c>
      <c r="B1361" t="s">
        <v>172</v>
      </c>
      <c r="C1361" t="s">
        <v>4108</v>
      </c>
      <c r="D1361" t="s">
        <v>67</v>
      </c>
      <c r="E1361" t="s">
        <v>44</v>
      </c>
      <c r="F1361" t="s">
        <v>4109</v>
      </c>
      <c r="G1361" t="s">
        <v>70</v>
      </c>
      <c r="H1361">
        <v>272.33</v>
      </c>
      <c r="I1361">
        <v>8</v>
      </c>
      <c r="J1361">
        <v>15</v>
      </c>
      <c r="K1361">
        <v>2178.64</v>
      </c>
      <c r="L1361">
        <v>1851.84</v>
      </c>
      <c r="M1361" t="s">
        <v>77</v>
      </c>
      <c r="N1361" s="1">
        <v>45811.820219907408</v>
      </c>
    </row>
    <row r="1362" spans="1:14" x14ac:dyDescent="0.3">
      <c r="A1362" t="s">
        <v>4110</v>
      </c>
      <c r="B1362" t="s">
        <v>172</v>
      </c>
      <c r="C1362" t="s">
        <v>4111</v>
      </c>
      <c r="D1362" t="s">
        <v>43</v>
      </c>
      <c r="E1362" t="s">
        <v>32</v>
      </c>
      <c r="F1362" t="s">
        <v>4112</v>
      </c>
      <c r="G1362" t="s">
        <v>179</v>
      </c>
      <c r="H1362">
        <v>863.64</v>
      </c>
      <c r="I1362">
        <v>20</v>
      </c>
      <c r="J1362">
        <v>20</v>
      </c>
      <c r="K1362">
        <v>17272.8</v>
      </c>
      <c r="L1362">
        <v>13818.24</v>
      </c>
      <c r="M1362" t="s">
        <v>77</v>
      </c>
      <c r="N1362" s="1">
        <v>45664.64261574074</v>
      </c>
    </row>
    <row r="1363" spans="1:14" x14ac:dyDescent="0.3">
      <c r="A1363" t="s">
        <v>4113</v>
      </c>
      <c r="B1363" t="s">
        <v>15</v>
      </c>
      <c r="C1363" t="s">
        <v>4114</v>
      </c>
      <c r="D1363" t="s">
        <v>86</v>
      </c>
      <c r="E1363" t="s">
        <v>57</v>
      </c>
      <c r="F1363" t="s">
        <v>4115</v>
      </c>
      <c r="G1363" t="s">
        <v>46</v>
      </c>
      <c r="H1363">
        <v>435.16</v>
      </c>
      <c r="I1363">
        <v>1</v>
      </c>
      <c r="J1363">
        <v>10</v>
      </c>
      <c r="K1363">
        <v>435.16</v>
      </c>
      <c r="L1363">
        <v>391.64</v>
      </c>
      <c r="M1363" t="s">
        <v>77</v>
      </c>
      <c r="N1363" s="1">
        <v>45603.600613425922</v>
      </c>
    </row>
    <row r="1364" spans="1:14" x14ac:dyDescent="0.3">
      <c r="A1364" t="s">
        <v>4116</v>
      </c>
      <c r="B1364" t="s">
        <v>23</v>
      </c>
      <c r="C1364" t="s">
        <v>4117</v>
      </c>
      <c r="D1364" t="s">
        <v>43</v>
      </c>
      <c r="E1364" t="s">
        <v>57</v>
      </c>
      <c r="F1364" t="s">
        <v>4118</v>
      </c>
      <c r="G1364" t="s">
        <v>59</v>
      </c>
      <c r="H1364">
        <v>562.21</v>
      </c>
      <c r="I1364">
        <v>20</v>
      </c>
      <c r="J1364">
        <v>15</v>
      </c>
      <c r="K1364">
        <v>11244.2</v>
      </c>
      <c r="L1364">
        <v>9557.57</v>
      </c>
      <c r="M1364" t="s">
        <v>60</v>
      </c>
      <c r="N1364" s="1">
        <v>45817.190023148149</v>
      </c>
    </row>
    <row r="1365" spans="1:14" x14ac:dyDescent="0.3">
      <c r="A1365" t="s">
        <v>4119</v>
      </c>
      <c r="B1365" t="s">
        <v>181</v>
      </c>
      <c r="C1365" t="s">
        <v>4120</v>
      </c>
      <c r="D1365" t="s">
        <v>86</v>
      </c>
      <c r="E1365" t="s">
        <v>32</v>
      </c>
      <c r="F1365" t="s">
        <v>4121</v>
      </c>
      <c r="G1365" t="s">
        <v>465</v>
      </c>
      <c r="H1365">
        <v>261.8</v>
      </c>
      <c r="I1365">
        <v>60</v>
      </c>
      <c r="J1365">
        <v>0</v>
      </c>
      <c r="K1365">
        <v>15708</v>
      </c>
      <c r="L1365">
        <v>15708</v>
      </c>
      <c r="M1365" t="s">
        <v>40</v>
      </c>
      <c r="N1365" s="1">
        <v>45576.238495370373</v>
      </c>
    </row>
    <row r="1366" spans="1:14" x14ac:dyDescent="0.3">
      <c r="A1366" t="s">
        <v>4122</v>
      </c>
      <c r="B1366" t="s">
        <v>172</v>
      </c>
      <c r="C1366" t="s">
        <v>4123</v>
      </c>
      <c r="D1366" t="s">
        <v>110</v>
      </c>
      <c r="E1366" t="s">
        <v>133</v>
      </c>
      <c r="F1366" t="s">
        <v>4124</v>
      </c>
      <c r="G1366" t="s">
        <v>70</v>
      </c>
      <c r="H1366">
        <v>332.34</v>
      </c>
      <c r="I1366">
        <v>15</v>
      </c>
      <c r="J1366">
        <v>0</v>
      </c>
      <c r="K1366">
        <v>4985.1000000000004</v>
      </c>
      <c r="L1366">
        <v>4985.1000000000004</v>
      </c>
      <c r="M1366" t="s">
        <v>21</v>
      </c>
      <c r="N1366" s="1">
        <v>45548.543194444443</v>
      </c>
    </row>
    <row r="1367" spans="1:14" x14ac:dyDescent="0.3">
      <c r="A1367" t="s">
        <v>4125</v>
      </c>
      <c r="B1367" t="s">
        <v>84</v>
      </c>
      <c r="C1367" t="s">
        <v>4126</v>
      </c>
      <c r="D1367" t="s">
        <v>43</v>
      </c>
      <c r="E1367" t="s">
        <v>121</v>
      </c>
      <c r="F1367" t="s">
        <v>4127</v>
      </c>
      <c r="H1367">
        <v>192.69</v>
      </c>
      <c r="I1367">
        <v>4</v>
      </c>
      <c r="J1367">
        <v>0</v>
      </c>
      <c r="K1367">
        <v>770.76</v>
      </c>
      <c r="L1367">
        <v>770.76</v>
      </c>
      <c r="M1367" t="s">
        <v>60</v>
      </c>
      <c r="N1367" s="1">
        <v>45713.448888888888</v>
      </c>
    </row>
    <row r="1368" spans="1:14" x14ac:dyDescent="0.3">
      <c r="A1368" t="s">
        <v>4128</v>
      </c>
      <c r="B1368" t="s">
        <v>30</v>
      </c>
      <c r="C1368" t="s">
        <v>4129</v>
      </c>
      <c r="D1368" t="s">
        <v>125</v>
      </c>
      <c r="E1368" t="s">
        <v>37</v>
      </c>
      <c r="F1368" t="s">
        <v>4130</v>
      </c>
      <c r="G1368" t="s">
        <v>39</v>
      </c>
      <c r="H1368">
        <v>1199.31</v>
      </c>
      <c r="I1368">
        <v>5</v>
      </c>
      <c r="J1368">
        <v>2</v>
      </c>
      <c r="K1368">
        <v>5996.55</v>
      </c>
      <c r="L1368">
        <v>5876.62</v>
      </c>
      <c r="M1368" t="s">
        <v>60</v>
      </c>
      <c r="N1368" s="1">
        <v>45661.309629629628</v>
      </c>
    </row>
    <row r="1369" spans="1:14" x14ac:dyDescent="0.3">
      <c r="A1369" t="s">
        <v>4131</v>
      </c>
      <c r="B1369" t="s">
        <v>181</v>
      </c>
      <c r="C1369" t="s">
        <v>4132</v>
      </c>
      <c r="D1369" t="s">
        <v>63</v>
      </c>
      <c r="E1369" t="s">
        <v>37</v>
      </c>
      <c r="F1369" t="s">
        <v>4133</v>
      </c>
      <c r="G1369" t="s">
        <v>107</v>
      </c>
      <c r="H1369">
        <v>3.03</v>
      </c>
      <c r="I1369">
        <v>236</v>
      </c>
      <c r="J1369">
        <v>0</v>
      </c>
      <c r="K1369">
        <v>715.08</v>
      </c>
      <c r="L1369">
        <v>715.08</v>
      </c>
      <c r="M1369" t="s">
        <v>77</v>
      </c>
      <c r="N1369" s="1">
        <v>45797.621747685182</v>
      </c>
    </row>
    <row r="1370" spans="1:14" x14ac:dyDescent="0.3">
      <c r="A1370" t="s">
        <v>4134</v>
      </c>
      <c r="B1370" t="s">
        <v>23</v>
      </c>
      <c r="C1370" t="s">
        <v>4135</v>
      </c>
      <c r="D1370" t="s">
        <v>67</v>
      </c>
      <c r="E1370" t="s">
        <v>37</v>
      </c>
      <c r="F1370" t="s">
        <v>4136</v>
      </c>
      <c r="G1370" t="s">
        <v>53</v>
      </c>
      <c r="H1370">
        <v>412.9</v>
      </c>
      <c r="I1370">
        <v>20</v>
      </c>
      <c r="J1370">
        <v>5</v>
      </c>
      <c r="K1370">
        <v>8258</v>
      </c>
      <c r="L1370">
        <v>7845.1</v>
      </c>
      <c r="N1370" s="1">
        <v>45705.428680555553</v>
      </c>
    </row>
    <row r="1371" spans="1:14" x14ac:dyDescent="0.3">
      <c r="A1371" t="s">
        <v>4137</v>
      </c>
      <c r="B1371" t="s">
        <v>95</v>
      </c>
      <c r="C1371" t="s">
        <v>4138</v>
      </c>
      <c r="D1371" t="s">
        <v>63</v>
      </c>
      <c r="E1371" t="s">
        <v>18</v>
      </c>
      <c r="F1371" t="s">
        <v>4139</v>
      </c>
      <c r="G1371" t="s">
        <v>70</v>
      </c>
      <c r="H1371">
        <v>0.81</v>
      </c>
      <c r="I1371">
        <v>202</v>
      </c>
      <c r="J1371">
        <v>15</v>
      </c>
      <c r="K1371">
        <v>163.62</v>
      </c>
      <c r="L1371">
        <v>139.08000000000001</v>
      </c>
      <c r="M1371" t="s">
        <v>77</v>
      </c>
      <c r="N1371" s="1">
        <v>45647.76054398148</v>
      </c>
    </row>
    <row r="1372" spans="1:14" x14ac:dyDescent="0.3">
      <c r="A1372" t="s">
        <v>4140</v>
      </c>
      <c r="B1372" t="s">
        <v>118</v>
      </c>
      <c r="C1372" t="s">
        <v>4141</v>
      </c>
      <c r="D1372" t="s">
        <v>125</v>
      </c>
      <c r="E1372" t="s">
        <v>37</v>
      </c>
      <c r="F1372" t="s">
        <v>4142</v>
      </c>
      <c r="G1372" t="s">
        <v>135</v>
      </c>
      <c r="H1372">
        <v>1057.6400000000001</v>
      </c>
      <c r="I1372">
        <v>12</v>
      </c>
      <c r="J1372">
        <v>0</v>
      </c>
      <c r="K1372">
        <v>12691.68</v>
      </c>
      <c r="L1372">
        <v>12691.68</v>
      </c>
      <c r="M1372" t="s">
        <v>60</v>
      </c>
      <c r="N1372" s="1">
        <v>45845.84479166667</v>
      </c>
    </row>
    <row r="1373" spans="1:14" x14ac:dyDescent="0.3">
      <c r="A1373" t="s">
        <v>4143</v>
      </c>
      <c r="B1373" t="s">
        <v>23</v>
      </c>
      <c r="C1373" t="s">
        <v>4144</v>
      </c>
      <c r="D1373" t="s">
        <v>51</v>
      </c>
      <c r="F1373" t="s">
        <v>4145</v>
      </c>
      <c r="G1373" t="s">
        <v>39</v>
      </c>
      <c r="H1373">
        <v>292.93</v>
      </c>
      <c r="I1373">
        <v>8</v>
      </c>
      <c r="J1373">
        <v>10</v>
      </c>
      <c r="K1373">
        <v>2343.44</v>
      </c>
      <c r="L1373">
        <v>2109.1</v>
      </c>
      <c r="M1373" t="s">
        <v>21</v>
      </c>
      <c r="N1373" s="1">
        <v>45695.389131944445</v>
      </c>
    </row>
    <row r="1374" spans="1:14" x14ac:dyDescent="0.3">
      <c r="A1374" t="s">
        <v>4146</v>
      </c>
      <c r="B1374" t="s">
        <v>23</v>
      </c>
      <c r="C1374" t="s">
        <v>4147</v>
      </c>
      <c r="D1374" t="s">
        <v>159</v>
      </c>
      <c r="E1374" t="s">
        <v>87</v>
      </c>
      <c r="F1374" t="s">
        <v>4148</v>
      </c>
      <c r="G1374" t="s">
        <v>39</v>
      </c>
      <c r="H1374">
        <v>164.67</v>
      </c>
      <c r="I1374">
        <v>2</v>
      </c>
      <c r="J1374">
        <v>3</v>
      </c>
      <c r="K1374">
        <v>329.34</v>
      </c>
      <c r="L1374">
        <v>319.45999999999998</v>
      </c>
      <c r="M1374" t="s">
        <v>28</v>
      </c>
      <c r="N1374" s="1">
        <v>45447.332662037035</v>
      </c>
    </row>
    <row r="1375" spans="1:14" x14ac:dyDescent="0.3">
      <c r="A1375" t="s">
        <v>4149</v>
      </c>
      <c r="B1375" t="s">
        <v>15</v>
      </c>
      <c r="C1375" t="s">
        <v>4150</v>
      </c>
      <c r="D1375" t="s">
        <v>17</v>
      </c>
      <c r="E1375" t="s">
        <v>18</v>
      </c>
      <c r="F1375" t="s">
        <v>4151</v>
      </c>
      <c r="G1375" t="s">
        <v>27</v>
      </c>
      <c r="H1375">
        <v>348.03</v>
      </c>
      <c r="I1375">
        <v>1</v>
      </c>
      <c r="J1375">
        <v>0</v>
      </c>
      <c r="K1375">
        <v>348.03</v>
      </c>
      <c r="L1375">
        <v>348.03</v>
      </c>
      <c r="M1375" t="s">
        <v>47</v>
      </c>
      <c r="N1375" s="1">
        <v>45743.148414351854</v>
      </c>
    </row>
    <row r="1376" spans="1:14" x14ac:dyDescent="0.3">
      <c r="A1376" t="s">
        <v>4152</v>
      </c>
      <c r="B1376" t="s">
        <v>84</v>
      </c>
      <c r="C1376" t="s">
        <v>4153</v>
      </c>
      <c r="D1376" t="s">
        <v>80</v>
      </c>
      <c r="E1376" t="s">
        <v>32</v>
      </c>
      <c r="F1376" t="s">
        <v>4154</v>
      </c>
      <c r="G1376" t="s">
        <v>76</v>
      </c>
      <c r="H1376">
        <v>1186.3599999999999</v>
      </c>
      <c r="I1376">
        <v>50</v>
      </c>
      <c r="J1376">
        <v>25</v>
      </c>
      <c r="K1376">
        <v>59318</v>
      </c>
      <c r="L1376">
        <v>44488.5</v>
      </c>
      <c r="M1376" t="s">
        <v>60</v>
      </c>
      <c r="N1376" s="1">
        <v>45618.375868055555</v>
      </c>
    </row>
    <row r="1377" spans="1:14" x14ac:dyDescent="0.3">
      <c r="A1377" t="s">
        <v>4155</v>
      </c>
      <c r="B1377" t="s">
        <v>15</v>
      </c>
      <c r="C1377" t="s">
        <v>4156</v>
      </c>
      <c r="D1377" t="s">
        <v>25</v>
      </c>
      <c r="E1377" t="s">
        <v>155</v>
      </c>
      <c r="F1377" t="s">
        <v>4157</v>
      </c>
      <c r="G1377" t="s">
        <v>59</v>
      </c>
      <c r="H1377">
        <v>53.48</v>
      </c>
      <c r="I1377">
        <v>6</v>
      </c>
      <c r="J1377">
        <v>12</v>
      </c>
      <c r="K1377">
        <v>320.88</v>
      </c>
      <c r="L1377">
        <v>282.37</v>
      </c>
      <c r="M1377" t="s">
        <v>28</v>
      </c>
      <c r="N1377" s="1">
        <v>45369.354953703703</v>
      </c>
    </row>
    <row r="1378" spans="1:14" x14ac:dyDescent="0.3">
      <c r="A1378" t="s">
        <v>4158</v>
      </c>
      <c r="B1378" t="s">
        <v>95</v>
      </c>
      <c r="C1378" t="s">
        <v>4159</v>
      </c>
      <c r="D1378" t="s">
        <v>86</v>
      </c>
      <c r="E1378" t="s">
        <v>32</v>
      </c>
      <c r="F1378" t="s">
        <v>4160</v>
      </c>
      <c r="G1378" t="s">
        <v>93</v>
      </c>
      <c r="H1378">
        <v>121.16</v>
      </c>
      <c r="I1378">
        <v>60</v>
      </c>
      <c r="J1378">
        <v>25</v>
      </c>
      <c r="K1378">
        <v>7269.6</v>
      </c>
      <c r="L1378">
        <v>5452.2</v>
      </c>
      <c r="N1378" s="1">
        <v>45747.679976851854</v>
      </c>
    </row>
    <row r="1379" spans="1:14" x14ac:dyDescent="0.3">
      <c r="A1379" t="s">
        <v>4161</v>
      </c>
      <c r="B1379" t="s">
        <v>95</v>
      </c>
      <c r="C1379" t="s">
        <v>4162</v>
      </c>
      <c r="D1379" t="s">
        <v>51</v>
      </c>
      <c r="E1379" t="s">
        <v>32</v>
      </c>
      <c r="F1379" t="s">
        <v>4163</v>
      </c>
      <c r="G1379" t="s">
        <v>27</v>
      </c>
      <c r="H1379">
        <v>772.21</v>
      </c>
      <c r="I1379">
        <v>20</v>
      </c>
      <c r="J1379">
        <v>0</v>
      </c>
      <c r="K1379">
        <v>15444.2</v>
      </c>
      <c r="L1379">
        <v>15444.2</v>
      </c>
      <c r="M1379" t="s">
        <v>21</v>
      </c>
      <c r="N1379" s="1">
        <v>45479.967615740738</v>
      </c>
    </row>
    <row r="1380" spans="1:14" x14ac:dyDescent="0.3">
      <c r="A1380" t="s">
        <v>4164</v>
      </c>
      <c r="B1380" t="s">
        <v>84</v>
      </c>
      <c r="C1380" t="s">
        <v>4165</v>
      </c>
      <c r="D1380" t="s">
        <v>67</v>
      </c>
      <c r="E1380" t="s">
        <v>246</v>
      </c>
      <c r="F1380" t="s">
        <v>4166</v>
      </c>
      <c r="G1380" t="s">
        <v>39</v>
      </c>
      <c r="H1380">
        <v>638.09</v>
      </c>
      <c r="I1380">
        <v>10</v>
      </c>
      <c r="J1380">
        <v>10</v>
      </c>
      <c r="K1380">
        <v>6380.9</v>
      </c>
      <c r="L1380">
        <v>5742.81</v>
      </c>
      <c r="M1380" t="s">
        <v>77</v>
      </c>
      <c r="N1380" s="1">
        <v>45523.906423611108</v>
      </c>
    </row>
    <row r="1381" spans="1:14" x14ac:dyDescent="0.3">
      <c r="A1381" t="s">
        <v>4167</v>
      </c>
      <c r="B1381" t="s">
        <v>55</v>
      </c>
      <c r="C1381" t="s">
        <v>4168</v>
      </c>
      <c r="D1381" t="s">
        <v>43</v>
      </c>
      <c r="E1381" t="s">
        <v>100</v>
      </c>
      <c r="F1381" t="s">
        <v>4169</v>
      </c>
      <c r="G1381" t="s">
        <v>209</v>
      </c>
      <c r="H1381">
        <v>1250.3</v>
      </c>
      <c r="I1381">
        <v>15</v>
      </c>
      <c r="J1381">
        <v>10</v>
      </c>
      <c r="K1381">
        <v>18754.5</v>
      </c>
      <c r="L1381">
        <v>16879.05</v>
      </c>
      <c r="M1381" t="s">
        <v>77</v>
      </c>
      <c r="N1381" s="1">
        <v>45568.367349537039</v>
      </c>
    </row>
    <row r="1382" spans="1:14" x14ac:dyDescent="0.3">
      <c r="A1382" t="s">
        <v>4170</v>
      </c>
      <c r="B1382" t="s">
        <v>181</v>
      </c>
      <c r="C1382" t="s">
        <v>4171</v>
      </c>
      <c r="D1382" t="s">
        <v>67</v>
      </c>
      <c r="E1382" t="s">
        <v>87</v>
      </c>
      <c r="F1382" t="s">
        <v>4172</v>
      </c>
      <c r="G1382" t="s">
        <v>76</v>
      </c>
      <c r="H1382">
        <v>165.8</v>
      </c>
      <c r="I1382">
        <v>1</v>
      </c>
      <c r="J1382">
        <v>0</v>
      </c>
      <c r="K1382">
        <v>165.8</v>
      </c>
      <c r="L1382">
        <v>165.8</v>
      </c>
      <c r="M1382" t="s">
        <v>60</v>
      </c>
      <c r="N1382" s="1">
        <v>45542.196099537039</v>
      </c>
    </row>
    <row r="1383" spans="1:14" x14ac:dyDescent="0.3">
      <c r="A1383" t="s">
        <v>4173</v>
      </c>
      <c r="B1383" t="s">
        <v>49</v>
      </c>
      <c r="C1383" t="s">
        <v>4174</v>
      </c>
      <c r="D1383" t="s">
        <v>43</v>
      </c>
      <c r="E1383" t="s">
        <v>74</v>
      </c>
      <c r="F1383" t="s">
        <v>4175</v>
      </c>
      <c r="G1383" t="s">
        <v>70</v>
      </c>
      <c r="H1383">
        <v>1176.49</v>
      </c>
      <c r="I1383">
        <v>2</v>
      </c>
      <c r="J1383">
        <v>0</v>
      </c>
      <c r="K1383">
        <v>2352.98</v>
      </c>
      <c r="L1383">
        <v>2352.98</v>
      </c>
      <c r="N1383" s="1">
        <v>45751.526134259257</v>
      </c>
    </row>
    <row r="1384" spans="1:14" x14ac:dyDescent="0.3">
      <c r="A1384" t="s">
        <v>4176</v>
      </c>
      <c r="B1384" t="s">
        <v>84</v>
      </c>
      <c r="C1384" t="s">
        <v>4177</v>
      </c>
      <c r="D1384" t="s">
        <v>63</v>
      </c>
      <c r="E1384" t="s">
        <v>18</v>
      </c>
      <c r="F1384" t="s">
        <v>4178</v>
      </c>
      <c r="G1384" t="s">
        <v>135</v>
      </c>
      <c r="H1384">
        <v>2.5</v>
      </c>
      <c r="I1384">
        <v>177</v>
      </c>
      <c r="J1384">
        <v>15</v>
      </c>
      <c r="K1384">
        <v>442.5</v>
      </c>
      <c r="L1384">
        <v>376.12</v>
      </c>
      <c r="M1384" t="s">
        <v>28</v>
      </c>
      <c r="N1384" s="1">
        <v>45431.24732638889</v>
      </c>
    </row>
    <row r="1385" spans="1:14" x14ac:dyDescent="0.3">
      <c r="A1385" t="s">
        <v>4179</v>
      </c>
      <c r="B1385" t="s">
        <v>118</v>
      </c>
      <c r="C1385" t="s">
        <v>4180</v>
      </c>
      <c r="D1385" t="s">
        <v>51</v>
      </c>
      <c r="E1385" t="s">
        <v>68</v>
      </c>
      <c r="F1385" t="s">
        <v>4181</v>
      </c>
      <c r="G1385" t="s">
        <v>179</v>
      </c>
      <c r="H1385">
        <v>692.1</v>
      </c>
      <c r="I1385">
        <v>10</v>
      </c>
      <c r="J1385">
        <v>0</v>
      </c>
      <c r="K1385">
        <v>6921</v>
      </c>
      <c r="L1385">
        <v>6921</v>
      </c>
      <c r="M1385" t="s">
        <v>28</v>
      </c>
      <c r="N1385" s="1">
        <v>45690.88385416667</v>
      </c>
    </row>
    <row r="1386" spans="1:14" x14ac:dyDescent="0.3">
      <c r="A1386" t="s">
        <v>4182</v>
      </c>
      <c r="B1386" t="s">
        <v>49</v>
      </c>
      <c r="C1386" t="s">
        <v>4183</v>
      </c>
      <c r="D1386" t="s">
        <v>159</v>
      </c>
      <c r="E1386" t="s">
        <v>251</v>
      </c>
      <c r="F1386" t="s">
        <v>4184</v>
      </c>
      <c r="G1386" t="s">
        <v>248</v>
      </c>
      <c r="H1386">
        <v>284.49</v>
      </c>
      <c r="I1386">
        <v>5</v>
      </c>
      <c r="J1386">
        <v>5</v>
      </c>
      <c r="K1386">
        <v>1422.45</v>
      </c>
      <c r="L1386">
        <v>1351.33</v>
      </c>
      <c r="M1386" t="s">
        <v>47</v>
      </c>
      <c r="N1386" s="1">
        <v>45827.348425925928</v>
      </c>
    </row>
    <row r="1387" spans="1:14" x14ac:dyDescent="0.3">
      <c r="A1387" t="s">
        <v>4185</v>
      </c>
      <c r="B1387" t="s">
        <v>118</v>
      </c>
      <c r="C1387" t="s">
        <v>4186</v>
      </c>
      <c r="D1387" t="s">
        <v>86</v>
      </c>
      <c r="E1387" t="s">
        <v>37</v>
      </c>
      <c r="F1387" t="s">
        <v>4187</v>
      </c>
      <c r="G1387" t="s">
        <v>465</v>
      </c>
      <c r="H1387">
        <v>68.27</v>
      </c>
      <c r="I1387">
        <v>15</v>
      </c>
      <c r="J1387">
        <v>10</v>
      </c>
      <c r="K1387">
        <v>1024.05</v>
      </c>
      <c r="L1387">
        <v>921.64</v>
      </c>
      <c r="M1387" t="s">
        <v>21</v>
      </c>
      <c r="N1387" s="1">
        <v>45698.63863425926</v>
      </c>
    </row>
    <row r="1388" spans="1:14" x14ac:dyDescent="0.3">
      <c r="A1388" t="s">
        <v>4188</v>
      </c>
      <c r="B1388" t="s">
        <v>181</v>
      </c>
      <c r="C1388" t="s">
        <v>4189</v>
      </c>
      <c r="E1388" t="s">
        <v>44</v>
      </c>
      <c r="F1388" t="s">
        <v>4190</v>
      </c>
      <c r="G1388" t="s">
        <v>248</v>
      </c>
      <c r="H1388">
        <v>76.22</v>
      </c>
      <c r="I1388">
        <v>75</v>
      </c>
      <c r="J1388">
        <v>0</v>
      </c>
      <c r="K1388">
        <v>5716.5</v>
      </c>
      <c r="L1388">
        <v>5716.5</v>
      </c>
      <c r="M1388" t="s">
        <v>47</v>
      </c>
      <c r="N1388" s="1">
        <v>45562.201319444444</v>
      </c>
    </row>
    <row r="1389" spans="1:14" x14ac:dyDescent="0.3">
      <c r="A1389" t="s">
        <v>4191</v>
      </c>
      <c r="B1389" t="s">
        <v>49</v>
      </c>
      <c r="C1389" t="s">
        <v>4192</v>
      </c>
      <c r="D1389" t="s">
        <v>17</v>
      </c>
      <c r="E1389" t="s">
        <v>246</v>
      </c>
      <c r="F1389" t="s">
        <v>4193</v>
      </c>
      <c r="G1389" t="s">
        <v>130</v>
      </c>
      <c r="H1389">
        <v>351.63</v>
      </c>
      <c r="I1389">
        <v>12</v>
      </c>
      <c r="J1389">
        <v>15</v>
      </c>
      <c r="K1389">
        <v>4219.5600000000004</v>
      </c>
      <c r="L1389">
        <v>3586.63</v>
      </c>
      <c r="M1389" t="s">
        <v>77</v>
      </c>
      <c r="N1389" s="1">
        <v>45473.288831018515</v>
      </c>
    </row>
    <row r="1390" spans="1:14" x14ac:dyDescent="0.3">
      <c r="A1390" t="s">
        <v>4194</v>
      </c>
      <c r="B1390" t="s">
        <v>30</v>
      </c>
      <c r="C1390" t="s">
        <v>4195</v>
      </c>
      <c r="D1390" t="s">
        <v>80</v>
      </c>
      <c r="E1390" t="s">
        <v>68</v>
      </c>
      <c r="F1390" t="s">
        <v>4196</v>
      </c>
      <c r="H1390">
        <v>3331.62</v>
      </c>
      <c r="I1390">
        <v>30</v>
      </c>
      <c r="J1390">
        <v>15</v>
      </c>
      <c r="K1390">
        <v>99948.6</v>
      </c>
      <c r="L1390">
        <v>84956.31</v>
      </c>
      <c r="M1390" t="s">
        <v>28</v>
      </c>
      <c r="N1390" s="1">
        <v>45776.197916666664</v>
      </c>
    </row>
    <row r="1391" spans="1:14" x14ac:dyDescent="0.3">
      <c r="A1391" t="s">
        <v>4197</v>
      </c>
      <c r="B1391" t="s">
        <v>118</v>
      </c>
      <c r="C1391" t="s">
        <v>4198</v>
      </c>
      <c r="D1391" t="s">
        <v>51</v>
      </c>
      <c r="E1391" t="s">
        <v>74</v>
      </c>
      <c r="F1391" t="s">
        <v>4199</v>
      </c>
      <c r="G1391" t="s">
        <v>76</v>
      </c>
      <c r="H1391">
        <v>407.93</v>
      </c>
      <c r="I1391">
        <v>3</v>
      </c>
      <c r="J1391">
        <v>5</v>
      </c>
      <c r="K1391">
        <v>1223.79</v>
      </c>
      <c r="L1391">
        <v>1162.5999999999999</v>
      </c>
      <c r="M1391" t="s">
        <v>47</v>
      </c>
      <c r="N1391" s="1">
        <v>45399.856944444444</v>
      </c>
    </row>
    <row r="1392" spans="1:14" x14ac:dyDescent="0.3">
      <c r="A1392" t="s">
        <v>4200</v>
      </c>
      <c r="B1392" t="s">
        <v>15</v>
      </c>
      <c r="C1392" t="s">
        <v>4201</v>
      </c>
      <c r="D1392" t="s">
        <v>36</v>
      </c>
      <c r="E1392" t="s">
        <v>68</v>
      </c>
      <c r="F1392" t="s">
        <v>4202</v>
      </c>
      <c r="G1392" t="s">
        <v>248</v>
      </c>
      <c r="H1392">
        <v>398.97</v>
      </c>
      <c r="I1392">
        <v>15</v>
      </c>
      <c r="J1392">
        <v>5</v>
      </c>
      <c r="K1392">
        <v>5984.55</v>
      </c>
      <c r="L1392">
        <v>5685.32</v>
      </c>
      <c r="N1392" s="1">
        <v>45484.47216435185</v>
      </c>
    </row>
    <row r="1393" spans="1:14" x14ac:dyDescent="0.3">
      <c r="A1393" t="s">
        <v>4203</v>
      </c>
      <c r="B1393" t="s">
        <v>30</v>
      </c>
      <c r="C1393" t="s">
        <v>4204</v>
      </c>
      <c r="D1393" t="s">
        <v>17</v>
      </c>
      <c r="E1393" t="s">
        <v>68</v>
      </c>
      <c r="F1393" t="s">
        <v>4205</v>
      </c>
      <c r="G1393" t="s">
        <v>102</v>
      </c>
      <c r="H1393">
        <v>130.47999999999999</v>
      </c>
      <c r="I1393">
        <v>20</v>
      </c>
      <c r="J1393">
        <v>5</v>
      </c>
      <c r="K1393">
        <v>2609.6</v>
      </c>
      <c r="L1393">
        <v>2479.12</v>
      </c>
      <c r="M1393" t="s">
        <v>40</v>
      </c>
      <c r="N1393" s="1">
        <v>45448.693715277775</v>
      </c>
    </row>
    <row r="1394" spans="1:14" x14ac:dyDescent="0.3">
      <c r="A1394" t="s">
        <v>4206</v>
      </c>
      <c r="B1394" t="s">
        <v>23</v>
      </c>
      <c r="C1394" t="s">
        <v>4207</v>
      </c>
      <c r="D1394" t="s">
        <v>43</v>
      </c>
      <c r="E1394" t="s">
        <v>57</v>
      </c>
      <c r="F1394" t="s">
        <v>4208</v>
      </c>
      <c r="G1394" t="s">
        <v>39</v>
      </c>
      <c r="H1394">
        <v>870.95</v>
      </c>
      <c r="I1394">
        <v>4</v>
      </c>
      <c r="J1394">
        <v>5</v>
      </c>
      <c r="K1394">
        <v>3483.8</v>
      </c>
      <c r="L1394">
        <v>3309.61</v>
      </c>
      <c r="M1394" t="s">
        <v>40</v>
      </c>
      <c r="N1394" s="1">
        <v>45741.727731481478</v>
      </c>
    </row>
    <row r="1395" spans="1:14" x14ac:dyDescent="0.3">
      <c r="A1395" t="s">
        <v>4209</v>
      </c>
      <c r="B1395" t="s">
        <v>95</v>
      </c>
      <c r="C1395" t="s">
        <v>4210</v>
      </c>
      <c r="D1395" t="s">
        <v>25</v>
      </c>
      <c r="E1395" t="s">
        <v>32</v>
      </c>
      <c r="F1395" t="s">
        <v>4211</v>
      </c>
      <c r="G1395" t="s">
        <v>20</v>
      </c>
      <c r="H1395">
        <v>133.19</v>
      </c>
      <c r="I1395">
        <v>1</v>
      </c>
      <c r="J1395">
        <v>3</v>
      </c>
      <c r="K1395">
        <v>133.19</v>
      </c>
      <c r="L1395">
        <v>129.19</v>
      </c>
      <c r="M1395" t="s">
        <v>21</v>
      </c>
      <c r="N1395" s="1">
        <v>45543.73946759259</v>
      </c>
    </row>
    <row r="1396" spans="1:14" x14ac:dyDescent="0.3">
      <c r="A1396" t="s">
        <v>4212</v>
      </c>
      <c r="B1396" t="s">
        <v>172</v>
      </c>
      <c r="C1396" t="s">
        <v>4213</v>
      </c>
      <c r="D1396" t="s">
        <v>120</v>
      </c>
      <c r="E1396" t="s">
        <v>277</v>
      </c>
      <c r="F1396" t="s">
        <v>4214</v>
      </c>
      <c r="G1396" t="s">
        <v>39</v>
      </c>
      <c r="H1396">
        <v>619.73</v>
      </c>
      <c r="I1396">
        <v>8</v>
      </c>
      <c r="J1396">
        <v>0</v>
      </c>
      <c r="K1396">
        <v>4957.84</v>
      </c>
      <c r="L1396">
        <v>4957.84</v>
      </c>
      <c r="M1396" t="s">
        <v>28</v>
      </c>
      <c r="N1396" s="1">
        <v>45828.754108796296</v>
      </c>
    </row>
    <row r="1397" spans="1:14" x14ac:dyDescent="0.3">
      <c r="A1397" t="s">
        <v>4215</v>
      </c>
      <c r="B1397" t="s">
        <v>23</v>
      </c>
      <c r="C1397" t="s">
        <v>4216</v>
      </c>
      <c r="D1397" t="s">
        <v>51</v>
      </c>
      <c r="E1397" t="s">
        <v>224</v>
      </c>
      <c r="F1397" t="s">
        <v>4217</v>
      </c>
      <c r="G1397" t="s">
        <v>53</v>
      </c>
      <c r="H1397">
        <v>832.85</v>
      </c>
      <c r="I1397">
        <v>10</v>
      </c>
      <c r="J1397">
        <v>0</v>
      </c>
      <c r="K1397">
        <v>8328.5</v>
      </c>
      <c r="L1397">
        <v>8328.5</v>
      </c>
      <c r="M1397" t="s">
        <v>28</v>
      </c>
      <c r="N1397" s="1">
        <v>45516.868692129632</v>
      </c>
    </row>
    <row r="1398" spans="1:14" x14ac:dyDescent="0.3">
      <c r="A1398" t="s">
        <v>4218</v>
      </c>
      <c r="B1398" t="s">
        <v>172</v>
      </c>
      <c r="C1398" t="s">
        <v>4219</v>
      </c>
      <c r="D1398" t="s">
        <v>63</v>
      </c>
      <c r="E1398" t="s">
        <v>224</v>
      </c>
      <c r="F1398" t="s">
        <v>4220</v>
      </c>
      <c r="G1398" t="s">
        <v>46</v>
      </c>
      <c r="H1398">
        <v>1.25</v>
      </c>
      <c r="I1398">
        <v>377</v>
      </c>
      <c r="J1398">
        <v>15</v>
      </c>
      <c r="K1398">
        <v>471.25</v>
      </c>
      <c r="L1398">
        <v>400.56</v>
      </c>
      <c r="M1398" t="s">
        <v>40</v>
      </c>
      <c r="N1398" s="1">
        <v>45508.523958333331</v>
      </c>
    </row>
    <row r="1399" spans="1:14" x14ac:dyDescent="0.3">
      <c r="A1399" t="s">
        <v>4221</v>
      </c>
      <c r="B1399" t="s">
        <v>118</v>
      </c>
      <c r="C1399" t="s">
        <v>4222</v>
      </c>
      <c r="D1399" t="s">
        <v>36</v>
      </c>
      <c r="E1399" t="s">
        <v>57</v>
      </c>
      <c r="F1399" t="s">
        <v>4223</v>
      </c>
      <c r="G1399" t="s">
        <v>184</v>
      </c>
      <c r="H1399">
        <v>284.51</v>
      </c>
      <c r="I1399">
        <v>2</v>
      </c>
      <c r="J1399">
        <v>0</v>
      </c>
      <c r="K1399">
        <v>569.02</v>
      </c>
      <c r="L1399">
        <v>569.02</v>
      </c>
      <c r="M1399" t="s">
        <v>60</v>
      </c>
      <c r="N1399" s="1">
        <v>45562.045370370368</v>
      </c>
    </row>
    <row r="1400" spans="1:14" x14ac:dyDescent="0.3">
      <c r="A1400" t="s">
        <v>4224</v>
      </c>
      <c r="B1400" t="s">
        <v>181</v>
      </c>
      <c r="C1400" t="s">
        <v>4225</v>
      </c>
      <c r="D1400" t="s">
        <v>159</v>
      </c>
      <c r="E1400" t="s">
        <v>277</v>
      </c>
      <c r="F1400" t="s">
        <v>4226</v>
      </c>
      <c r="G1400" t="s">
        <v>102</v>
      </c>
      <c r="H1400">
        <v>49.13</v>
      </c>
      <c r="I1400">
        <v>12</v>
      </c>
      <c r="J1400">
        <v>0</v>
      </c>
      <c r="K1400">
        <v>589.55999999999995</v>
      </c>
      <c r="L1400">
        <v>589.55999999999995</v>
      </c>
      <c r="M1400" t="s">
        <v>77</v>
      </c>
      <c r="N1400" s="1">
        <v>45639.416678240741</v>
      </c>
    </row>
    <row r="1401" spans="1:14" x14ac:dyDescent="0.3">
      <c r="A1401" t="s">
        <v>4227</v>
      </c>
      <c r="B1401" t="s">
        <v>23</v>
      </c>
      <c r="C1401" t="s">
        <v>4228</v>
      </c>
      <c r="D1401" t="s">
        <v>125</v>
      </c>
      <c r="E1401" t="s">
        <v>133</v>
      </c>
      <c r="F1401" t="s">
        <v>4229</v>
      </c>
      <c r="G1401" t="s">
        <v>465</v>
      </c>
      <c r="H1401">
        <v>2589.0300000000002</v>
      </c>
      <c r="I1401">
        <v>10</v>
      </c>
      <c r="J1401">
        <v>10</v>
      </c>
      <c r="K1401">
        <v>25890.3</v>
      </c>
      <c r="L1401">
        <v>23301.27</v>
      </c>
      <c r="M1401" t="s">
        <v>47</v>
      </c>
      <c r="N1401" s="1">
        <v>45678.774097222224</v>
      </c>
    </row>
    <row r="1402" spans="1:14" x14ac:dyDescent="0.3">
      <c r="A1402" t="s">
        <v>4230</v>
      </c>
      <c r="B1402" t="s">
        <v>84</v>
      </c>
      <c r="C1402" t="s">
        <v>4231</v>
      </c>
      <c r="D1402" t="s">
        <v>86</v>
      </c>
      <c r="E1402" t="s">
        <v>68</v>
      </c>
      <c r="F1402" t="s">
        <v>4232</v>
      </c>
      <c r="G1402" t="s">
        <v>82</v>
      </c>
      <c r="H1402">
        <v>135.47999999999999</v>
      </c>
      <c r="I1402">
        <v>30</v>
      </c>
      <c r="J1402">
        <v>5</v>
      </c>
      <c r="K1402">
        <v>4064.4</v>
      </c>
      <c r="L1402">
        <v>3861.18</v>
      </c>
      <c r="M1402" t="s">
        <v>21</v>
      </c>
      <c r="N1402" s="1">
        <v>45753.050162037034</v>
      </c>
    </row>
    <row r="1403" spans="1:14" x14ac:dyDescent="0.3">
      <c r="A1403" t="s">
        <v>4233</v>
      </c>
      <c r="B1403" t="s">
        <v>55</v>
      </c>
      <c r="C1403" t="s">
        <v>4234</v>
      </c>
      <c r="D1403" t="s">
        <v>86</v>
      </c>
      <c r="E1403" t="s">
        <v>74</v>
      </c>
      <c r="F1403" t="s">
        <v>4235</v>
      </c>
      <c r="G1403" t="s">
        <v>46</v>
      </c>
      <c r="H1403">
        <v>567.48</v>
      </c>
      <c r="I1403">
        <v>3</v>
      </c>
      <c r="J1403">
        <v>0</v>
      </c>
      <c r="K1403">
        <v>1702.44</v>
      </c>
      <c r="L1403">
        <v>1702.44</v>
      </c>
      <c r="N1403" s="1">
        <v>45635.744884259257</v>
      </c>
    </row>
    <row r="1404" spans="1:14" x14ac:dyDescent="0.3">
      <c r="A1404" t="s">
        <v>4236</v>
      </c>
      <c r="B1404" t="s">
        <v>55</v>
      </c>
      <c r="C1404" t="s">
        <v>4237</v>
      </c>
      <c r="D1404" t="s">
        <v>43</v>
      </c>
      <c r="E1404" t="s">
        <v>251</v>
      </c>
      <c r="F1404" t="s">
        <v>4238</v>
      </c>
      <c r="G1404" t="s">
        <v>135</v>
      </c>
      <c r="H1404">
        <v>1026.29</v>
      </c>
      <c r="I1404">
        <v>5</v>
      </c>
      <c r="J1404">
        <v>0</v>
      </c>
      <c r="K1404">
        <v>5131.45</v>
      </c>
      <c r="L1404">
        <v>5131.45</v>
      </c>
      <c r="M1404" t="s">
        <v>116</v>
      </c>
      <c r="N1404" s="1">
        <v>45845.983344907407</v>
      </c>
    </row>
    <row r="1405" spans="1:14" x14ac:dyDescent="0.3">
      <c r="A1405" t="s">
        <v>4239</v>
      </c>
      <c r="B1405" t="s">
        <v>181</v>
      </c>
      <c r="C1405" t="s">
        <v>4240</v>
      </c>
      <c r="D1405" t="s">
        <v>67</v>
      </c>
      <c r="E1405" t="s">
        <v>32</v>
      </c>
      <c r="F1405" t="s">
        <v>4241</v>
      </c>
      <c r="H1405">
        <v>726.28</v>
      </c>
      <c r="I1405">
        <v>15</v>
      </c>
      <c r="J1405">
        <v>13</v>
      </c>
      <c r="K1405">
        <v>10894.2</v>
      </c>
      <c r="L1405">
        <v>9477.9500000000007</v>
      </c>
      <c r="M1405" t="s">
        <v>116</v>
      </c>
      <c r="N1405" s="1">
        <v>45718.581932870373</v>
      </c>
    </row>
    <row r="1406" spans="1:14" x14ac:dyDescent="0.3">
      <c r="A1406" t="s">
        <v>4242</v>
      </c>
      <c r="B1406" t="s">
        <v>72</v>
      </c>
      <c r="C1406" t="s">
        <v>4243</v>
      </c>
      <c r="D1406" t="s">
        <v>67</v>
      </c>
      <c r="E1406" t="s">
        <v>100</v>
      </c>
      <c r="F1406" t="s">
        <v>4244</v>
      </c>
      <c r="G1406" t="s">
        <v>465</v>
      </c>
      <c r="H1406">
        <v>748.24</v>
      </c>
      <c r="I1406">
        <v>5</v>
      </c>
      <c r="J1406">
        <v>5</v>
      </c>
      <c r="K1406">
        <v>3741.2</v>
      </c>
      <c r="L1406">
        <v>3554.14</v>
      </c>
      <c r="M1406" t="s">
        <v>21</v>
      </c>
      <c r="N1406" s="1">
        <v>45603.769224537034</v>
      </c>
    </row>
    <row r="1407" spans="1:14" x14ac:dyDescent="0.3">
      <c r="A1407" t="s">
        <v>4245</v>
      </c>
      <c r="B1407" t="s">
        <v>181</v>
      </c>
      <c r="C1407" t="s">
        <v>4246</v>
      </c>
      <c r="D1407" t="s">
        <v>67</v>
      </c>
      <c r="E1407" t="s">
        <v>100</v>
      </c>
      <c r="F1407" t="s">
        <v>4247</v>
      </c>
      <c r="G1407" t="s">
        <v>70</v>
      </c>
      <c r="H1407">
        <v>63.22</v>
      </c>
      <c r="I1407">
        <v>2</v>
      </c>
      <c r="J1407">
        <v>0</v>
      </c>
      <c r="K1407">
        <v>126.44</v>
      </c>
      <c r="L1407">
        <v>126.44</v>
      </c>
      <c r="M1407" t="s">
        <v>40</v>
      </c>
      <c r="N1407" s="1">
        <v>45523.335972222223</v>
      </c>
    </row>
    <row r="1408" spans="1:14" x14ac:dyDescent="0.3">
      <c r="A1408" t="s">
        <v>4248</v>
      </c>
      <c r="B1408" t="s">
        <v>55</v>
      </c>
      <c r="C1408" t="s">
        <v>4249</v>
      </c>
      <c r="D1408" t="s">
        <v>25</v>
      </c>
      <c r="E1408" t="s">
        <v>177</v>
      </c>
      <c r="F1408" t="s">
        <v>4250</v>
      </c>
      <c r="G1408" t="s">
        <v>53</v>
      </c>
      <c r="H1408">
        <v>130.34</v>
      </c>
      <c r="I1408">
        <v>15</v>
      </c>
      <c r="J1408">
        <v>0</v>
      </c>
      <c r="K1408">
        <v>1955.1</v>
      </c>
      <c r="L1408">
        <v>1955.1</v>
      </c>
      <c r="M1408" t="s">
        <v>116</v>
      </c>
      <c r="N1408" s="1">
        <v>45649.534791666665</v>
      </c>
    </row>
    <row r="1409" spans="1:14" x14ac:dyDescent="0.3">
      <c r="A1409" t="s">
        <v>4251</v>
      </c>
      <c r="B1409" t="s">
        <v>118</v>
      </c>
      <c r="C1409" t="s">
        <v>4252</v>
      </c>
      <c r="D1409" t="s">
        <v>255</v>
      </c>
      <c r="E1409" t="s">
        <v>91</v>
      </c>
      <c r="F1409" t="s">
        <v>4253</v>
      </c>
      <c r="H1409">
        <v>2803.94</v>
      </c>
      <c r="I1409">
        <v>6</v>
      </c>
      <c r="J1409">
        <v>5</v>
      </c>
      <c r="K1409">
        <v>16823.64</v>
      </c>
      <c r="L1409">
        <v>15982.46</v>
      </c>
      <c r="M1409" t="s">
        <v>21</v>
      </c>
      <c r="N1409" s="1">
        <v>45523.568368055552</v>
      </c>
    </row>
    <row r="1410" spans="1:14" x14ac:dyDescent="0.3">
      <c r="A1410" t="s">
        <v>4254</v>
      </c>
      <c r="B1410" t="s">
        <v>118</v>
      </c>
      <c r="C1410" t="s">
        <v>4255</v>
      </c>
      <c r="D1410" t="s">
        <v>51</v>
      </c>
      <c r="E1410" t="s">
        <v>224</v>
      </c>
      <c r="F1410" t="s">
        <v>4256</v>
      </c>
      <c r="G1410" t="s">
        <v>130</v>
      </c>
      <c r="H1410">
        <v>237.2</v>
      </c>
      <c r="I1410">
        <v>10</v>
      </c>
      <c r="J1410">
        <v>17</v>
      </c>
      <c r="K1410">
        <v>2372</v>
      </c>
      <c r="L1410">
        <v>1968.76</v>
      </c>
      <c r="M1410" t="s">
        <v>116</v>
      </c>
      <c r="N1410" s="1">
        <v>45470.757835648146</v>
      </c>
    </row>
    <row r="1411" spans="1:14" x14ac:dyDescent="0.3">
      <c r="A1411" t="s">
        <v>4257</v>
      </c>
      <c r="B1411" t="s">
        <v>84</v>
      </c>
      <c r="C1411" t="s">
        <v>4258</v>
      </c>
      <c r="D1411" t="s">
        <v>110</v>
      </c>
      <c r="E1411" t="s">
        <v>68</v>
      </c>
      <c r="F1411" t="s">
        <v>4259</v>
      </c>
      <c r="G1411" t="s">
        <v>76</v>
      </c>
      <c r="H1411">
        <v>168.9</v>
      </c>
      <c r="I1411">
        <v>12</v>
      </c>
      <c r="J1411">
        <v>0</v>
      </c>
      <c r="K1411">
        <v>2026.8</v>
      </c>
      <c r="L1411">
        <v>2026.8</v>
      </c>
      <c r="M1411" t="s">
        <v>60</v>
      </c>
      <c r="N1411" s="1">
        <v>45865.177337962959</v>
      </c>
    </row>
    <row r="1412" spans="1:14" x14ac:dyDescent="0.3">
      <c r="A1412" t="s">
        <v>4260</v>
      </c>
      <c r="B1412" t="s">
        <v>172</v>
      </c>
      <c r="C1412" t="s">
        <v>4261</v>
      </c>
      <c r="D1412" t="s">
        <v>110</v>
      </c>
      <c r="E1412" t="s">
        <v>111</v>
      </c>
      <c r="F1412" t="s">
        <v>4262</v>
      </c>
      <c r="G1412" t="s">
        <v>107</v>
      </c>
      <c r="H1412">
        <v>211.09</v>
      </c>
      <c r="I1412">
        <v>1</v>
      </c>
      <c r="J1412">
        <v>2</v>
      </c>
      <c r="K1412">
        <v>211.09</v>
      </c>
      <c r="L1412">
        <v>206.87</v>
      </c>
      <c r="M1412" t="s">
        <v>28</v>
      </c>
      <c r="N1412" s="1">
        <v>45361.401006944441</v>
      </c>
    </row>
    <row r="1413" spans="1:14" x14ac:dyDescent="0.3">
      <c r="A1413" t="s">
        <v>4263</v>
      </c>
      <c r="B1413" t="s">
        <v>72</v>
      </c>
      <c r="C1413" t="s">
        <v>4264</v>
      </c>
      <c r="D1413" t="s">
        <v>120</v>
      </c>
      <c r="F1413" t="s">
        <v>4265</v>
      </c>
      <c r="G1413" t="s">
        <v>184</v>
      </c>
      <c r="H1413">
        <v>288.38</v>
      </c>
      <c r="I1413">
        <v>5</v>
      </c>
      <c r="J1413">
        <v>5</v>
      </c>
      <c r="K1413">
        <v>1441.9</v>
      </c>
      <c r="L1413">
        <v>1369.81</v>
      </c>
      <c r="M1413" t="s">
        <v>60</v>
      </c>
      <c r="N1413" s="1">
        <v>45801.509293981479</v>
      </c>
    </row>
    <row r="1414" spans="1:14" x14ac:dyDescent="0.3">
      <c r="A1414" t="s">
        <v>4266</v>
      </c>
      <c r="B1414" t="s">
        <v>84</v>
      </c>
      <c r="C1414" t="s">
        <v>4267</v>
      </c>
      <c r="D1414" t="s">
        <v>25</v>
      </c>
      <c r="E1414" t="s">
        <v>121</v>
      </c>
      <c r="F1414" t="s">
        <v>4268</v>
      </c>
      <c r="G1414" t="s">
        <v>102</v>
      </c>
      <c r="H1414">
        <v>61.7</v>
      </c>
      <c r="I1414">
        <v>4</v>
      </c>
      <c r="J1414">
        <v>0</v>
      </c>
      <c r="K1414">
        <v>246.8</v>
      </c>
      <c r="L1414">
        <v>246.8</v>
      </c>
      <c r="M1414" t="s">
        <v>60</v>
      </c>
      <c r="N1414" s="1">
        <v>45719.513414351852</v>
      </c>
    </row>
    <row r="1415" spans="1:14" x14ac:dyDescent="0.3">
      <c r="A1415" t="s">
        <v>4269</v>
      </c>
      <c r="B1415" t="s">
        <v>49</v>
      </c>
      <c r="C1415" t="s">
        <v>4270</v>
      </c>
      <c r="D1415" t="s">
        <v>110</v>
      </c>
      <c r="E1415" t="s">
        <v>91</v>
      </c>
      <c r="F1415" t="s">
        <v>4271</v>
      </c>
      <c r="G1415" t="s">
        <v>82</v>
      </c>
      <c r="H1415">
        <v>206.34</v>
      </c>
      <c r="I1415">
        <v>1</v>
      </c>
      <c r="J1415">
        <v>5</v>
      </c>
      <c r="K1415">
        <v>206.34</v>
      </c>
      <c r="L1415">
        <v>196.02</v>
      </c>
      <c r="M1415" t="s">
        <v>28</v>
      </c>
      <c r="N1415" s="1">
        <v>45711.056701388887</v>
      </c>
    </row>
    <row r="1416" spans="1:14" x14ac:dyDescent="0.3">
      <c r="A1416" t="s">
        <v>4272</v>
      </c>
      <c r="B1416" t="s">
        <v>72</v>
      </c>
      <c r="C1416" t="s">
        <v>4273</v>
      </c>
      <c r="D1416" t="s">
        <v>80</v>
      </c>
      <c r="E1416" t="s">
        <v>87</v>
      </c>
      <c r="F1416" t="s">
        <v>4274</v>
      </c>
      <c r="G1416" t="s">
        <v>248</v>
      </c>
      <c r="H1416">
        <v>4302.2299999999996</v>
      </c>
      <c r="I1416">
        <v>12</v>
      </c>
      <c r="J1416">
        <v>10</v>
      </c>
      <c r="K1416">
        <v>51626.76</v>
      </c>
      <c r="L1416">
        <v>46464.08</v>
      </c>
      <c r="M1416" t="s">
        <v>21</v>
      </c>
      <c r="N1416" s="1">
        <v>45337.590763888889</v>
      </c>
    </row>
    <row r="1417" spans="1:14" x14ac:dyDescent="0.3">
      <c r="A1417" t="s">
        <v>4275</v>
      </c>
      <c r="B1417" t="s">
        <v>95</v>
      </c>
      <c r="C1417" t="s">
        <v>4276</v>
      </c>
      <c r="D1417" t="s">
        <v>43</v>
      </c>
      <c r="E1417" t="s">
        <v>18</v>
      </c>
      <c r="F1417" t="s">
        <v>4277</v>
      </c>
      <c r="G1417" t="s">
        <v>93</v>
      </c>
      <c r="H1417">
        <v>1036.46</v>
      </c>
      <c r="I1417">
        <v>5</v>
      </c>
      <c r="J1417">
        <v>15</v>
      </c>
      <c r="K1417">
        <v>5182.3</v>
      </c>
      <c r="L1417">
        <v>4404.95</v>
      </c>
      <c r="M1417" t="s">
        <v>28</v>
      </c>
      <c r="N1417" s="1">
        <v>45568.282858796294</v>
      </c>
    </row>
    <row r="1418" spans="1:14" x14ac:dyDescent="0.3">
      <c r="A1418" t="s">
        <v>4278</v>
      </c>
      <c r="B1418" t="s">
        <v>181</v>
      </c>
      <c r="C1418" t="s">
        <v>4279</v>
      </c>
      <c r="D1418" t="s">
        <v>51</v>
      </c>
      <c r="E1418" t="s">
        <v>105</v>
      </c>
      <c r="F1418" t="s">
        <v>4280</v>
      </c>
      <c r="G1418" t="s">
        <v>135</v>
      </c>
      <c r="H1418">
        <v>1081.1300000000001</v>
      </c>
      <c r="I1418">
        <v>3</v>
      </c>
      <c r="J1418">
        <v>0</v>
      </c>
      <c r="K1418">
        <v>3243.39</v>
      </c>
      <c r="L1418">
        <v>3243.39</v>
      </c>
      <c r="M1418" t="s">
        <v>77</v>
      </c>
      <c r="N1418" s="1">
        <v>45464.792604166665</v>
      </c>
    </row>
    <row r="1419" spans="1:14" x14ac:dyDescent="0.3">
      <c r="A1419" t="s">
        <v>4281</v>
      </c>
      <c r="C1419" t="s">
        <v>4282</v>
      </c>
      <c r="D1419" t="s">
        <v>110</v>
      </c>
      <c r="E1419" t="s">
        <v>74</v>
      </c>
      <c r="F1419" t="s">
        <v>4283</v>
      </c>
      <c r="G1419" t="s">
        <v>20</v>
      </c>
      <c r="H1419">
        <v>217.14</v>
      </c>
      <c r="I1419">
        <v>3</v>
      </c>
      <c r="J1419">
        <v>5</v>
      </c>
      <c r="K1419">
        <v>651.41999999999996</v>
      </c>
      <c r="L1419">
        <v>618.85</v>
      </c>
      <c r="M1419" t="s">
        <v>28</v>
      </c>
      <c r="N1419" s="1">
        <v>45449.963472222225</v>
      </c>
    </row>
    <row r="1420" spans="1:14" x14ac:dyDescent="0.3">
      <c r="A1420" t="s">
        <v>4284</v>
      </c>
      <c r="B1420" t="s">
        <v>49</v>
      </c>
      <c r="C1420" t="s">
        <v>4285</v>
      </c>
      <c r="D1420" t="s">
        <v>63</v>
      </c>
      <c r="E1420" t="s">
        <v>177</v>
      </c>
      <c r="F1420" t="s">
        <v>4286</v>
      </c>
      <c r="G1420" t="s">
        <v>184</v>
      </c>
      <c r="H1420">
        <v>2.96</v>
      </c>
      <c r="I1420">
        <v>103</v>
      </c>
      <c r="J1420">
        <v>0</v>
      </c>
      <c r="K1420">
        <v>304.88</v>
      </c>
      <c r="L1420">
        <v>304.88</v>
      </c>
      <c r="N1420" s="1">
        <v>45795.982361111113</v>
      </c>
    </row>
    <row r="1421" spans="1:14" x14ac:dyDescent="0.3">
      <c r="A1421" t="s">
        <v>4287</v>
      </c>
      <c r="B1421" t="s">
        <v>55</v>
      </c>
      <c r="C1421" t="s">
        <v>4288</v>
      </c>
      <c r="D1421" t="s">
        <v>80</v>
      </c>
      <c r="E1421" t="s">
        <v>251</v>
      </c>
      <c r="F1421" t="s">
        <v>4289</v>
      </c>
      <c r="G1421" t="s">
        <v>179</v>
      </c>
      <c r="H1421">
        <v>1314.64</v>
      </c>
      <c r="I1421">
        <v>2</v>
      </c>
      <c r="J1421">
        <v>3</v>
      </c>
      <c r="K1421">
        <v>2629.28</v>
      </c>
      <c r="L1421">
        <v>2550.4</v>
      </c>
      <c r="M1421" t="s">
        <v>77</v>
      </c>
      <c r="N1421" s="1">
        <v>45425.352534722224</v>
      </c>
    </row>
    <row r="1422" spans="1:14" x14ac:dyDescent="0.3">
      <c r="A1422" t="s">
        <v>4290</v>
      </c>
      <c r="B1422" t="s">
        <v>172</v>
      </c>
      <c r="C1422" t="s">
        <v>4291</v>
      </c>
      <c r="D1422" t="s">
        <v>80</v>
      </c>
      <c r="E1422" t="s">
        <v>44</v>
      </c>
      <c r="F1422" t="s">
        <v>4292</v>
      </c>
      <c r="G1422" t="s">
        <v>135</v>
      </c>
      <c r="H1422">
        <v>3238.48</v>
      </c>
      <c r="I1422">
        <v>6</v>
      </c>
      <c r="J1422">
        <v>0</v>
      </c>
      <c r="K1422">
        <v>19430.88</v>
      </c>
      <c r="L1422">
        <v>19430.88</v>
      </c>
      <c r="M1422" t="s">
        <v>116</v>
      </c>
      <c r="N1422" s="1">
        <v>45829.287256944444</v>
      </c>
    </row>
    <row r="1423" spans="1:14" x14ac:dyDescent="0.3">
      <c r="A1423" t="s">
        <v>4293</v>
      </c>
      <c r="B1423" t="s">
        <v>172</v>
      </c>
      <c r="C1423" t="s">
        <v>4294</v>
      </c>
      <c r="D1423" t="s">
        <v>25</v>
      </c>
      <c r="E1423" t="s">
        <v>74</v>
      </c>
      <c r="F1423" t="s">
        <v>4295</v>
      </c>
      <c r="H1423">
        <v>143.54</v>
      </c>
      <c r="I1423">
        <v>15</v>
      </c>
      <c r="J1423">
        <v>0</v>
      </c>
      <c r="K1423">
        <v>2153.1</v>
      </c>
      <c r="L1423">
        <v>2153.1</v>
      </c>
      <c r="M1423" t="s">
        <v>47</v>
      </c>
      <c r="N1423" s="1">
        <v>45791.648194444446</v>
      </c>
    </row>
    <row r="1424" spans="1:14" x14ac:dyDescent="0.3">
      <c r="A1424" t="s">
        <v>4296</v>
      </c>
      <c r="B1424" t="s">
        <v>23</v>
      </c>
      <c r="C1424" t="s">
        <v>4297</v>
      </c>
      <c r="D1424" t="s">
        <v>125</v>
      </c>
      <c r="E1424" t="s">
        <v>74</v>
      </c>
      <c r="F1424" t="s">
        <v>4298</v>
      </c>
      <c r="G1424" t="s">
        <v>209</v>
      </c>
      <c r="H1424">
        <v>1861.84</v>
      </c>
      <c r="I1424">
        <v>10</v>
      </c>
      <c r="J1424">
        <v>10</v>
      </c>
      <c r="K1424">
        <v>18618.400000000001</v>
      </c>
      <c r="L1424">
        <v>16756.560000000001</v>
      </c>
      <c r="M1424" t="s">
        <v>47</v>
      </c>
      <c r="N1424" s="1">
        <v>45566.807974537034</v>
      </c>
    </row>
    <row r="1425" spans="1:14" x14ac:dyDescent="0.3">
      <c r="A1425" t="s">
        <v>4299</v>
      </c>
      <c r="B1425" t="s">
        <v>30</v>
      </c>
      <c r="C1425" t="s">
        <v>4300</v>
      </c>
      <c r="D1425" t="s">
        <v>120</v>
      </c>
      <c r="E1425" t="s">
        <v>155</v>
      </c>
      <c r="F1425" t="s">
        <v>4301</v>
      </c>
      <c r="G1425" t="s">
        <v>102</v>
      </c>
      <c r="H1425">
        <v>321.92</v>
      </c>
      <c r="I1425">
        <v>3</v>
      </c>
      <c r="J1425">
        <v>0</v>
      </c>
      <c r="K1425">
        <v>965.76</v>
      </c>
      <c r="L1425">
        <v>965.76</v>
      </c>
      <c r="M1425" t="s">
        <v>77</v>
      </c>
      <c r="N1425" s="1">
        <v>45826.524085648147</v>
      </c>
    </row>
    <row r="1426" spans="1:14" x14ac:dyDescent="0.3">
      <c r="A1426" t="s">
        <v>4302</v>
      </c>
      <c r="B1426" t="s">
        <v>118</v>
      </c>
      <c r="C1426" t="s">
        <v>4303</v>
      </c>
      <c r="D1426" t="s">
        <v>51</v>
      </c>
      <c r="E1426" t="s">
        <v>68</v>
      </c>
      <c r="F1426" t="s">
        <v>4304</v>
      </c>
      <c r="G1426" t="s">
        <v>102</v>
      </c>
      <c r="H1426">
        <v>185.06</v>
      </c>
      <c r="I1426">
        <v>2</v>
      </c>
      <c r="J1426">
        <v>0</v>
      </c>
      <c r="K1426">
        <v>370.12</v>
      </c>
      <c r="L1426">
        <v>370.12</v>
      </c>
      <c r="M1426" t="s">
        <v>28</v>
      </c>
      <c r="N1426" s="1">
        <v>45771.621203703704</v>
      </c>
    </row>
    <row r="1427" spans="1:14" x14ac:dyDescent="0.3">
      <c r="A1427" t="s">
        <v>4305</v>
      </c>
      <c r="B1427" t="s">
        <v>172</v>
      </c>
      <c r="C1427" t="s">
        <v>4306</v>
      </c>
      <c r="D1427" t="s">
        <v>36</v>
      </c>
      <c r="E1427" t="s">
        <v>74</v>
      </c>
      <c r="F1427" t="s">
        <v>4307</v>
      </c>
      <c r="G1427" t="s">
        <v>130</v>
      </c>
      <c r="H1427">
        <v>123.89</v>
      </c>
      <c r="I1427">
        <v>10</v>
      </c>
      <c r="J1427">
        <v>5</v>
      </c>
      <c r="K1427">
        <v>1238.9000000000001</v>
      </c>
      <c r="L1427">
        <v>1176.95</v>
      </c>
      <c r="M1427" t="s">
        <v>21</v>
      </c>
      <c r="N1427" s="1">
        <v>45430.470104166663</v>
      </c>
    </row>
    <row r="1428" spans="1:14" x14ac:dyDescent="0.3">
      <c r="A1428" t="s">
        <v>4308</v>
      </c>
      <c r="B1428" t="s">
        <v>181</v>
      </c>
      <c r="C1428" t="s">
        <v>4309</v>
      </c>
      <c r="D1428" t="s">
        <v>120</v>
      </c>
      <c r="E1428" t="s">
        <v>32</v>
      </c>
      <c r="F1428" t="s">
        <v>4310</v>
      </c>
      <c r="G1428" t="s">
        <v>130</v>
      </c>
      <c r="H1428">
        <v>185.03</v>
      </c>
      <c r="I1428">
        <v>50</v>
      </c>
      <c r="J1428">
        <v>0</v>
      </c>
      <c r="K1428">
        <v>9251.5</v>
      </c>
      <c r="L1428">
        <v>9251.5</v>
      </c>
      <c r="M1428" t="s">
        <v>116</v>
      </c>
      <c r="N1428" s="1">
        <v>45786.942233796297</v>
      </c>
    </row>
    <row r="1429" spans="1:14" x14ac:dyDescent="0.3">
      <c r="A1429" t="s">
        <v>4311</v>
      </c>
      <c r="B1429" t="s">
        <v>181</v>
      </c>
      <c r="C1429" t="s">
        <v>4312</v>
      </c>
      <c r="D1429" t="s">
        <v>25</v>
      </c>
      <c r="E1429" t="s">
        <v>68</v>
      </c>
      <c r="F1429" t="s">
        <v>4313</v>
      </c>
      <c r="G1429" t="s">
        <v>209</v>
      </c>
      <c r="H1429">
        <v>124.73</v>
      </c>
      <c r="I1429">
        <v>4</v>
      </c>
      <c r="J1429">
        <v>0</v>
      </c>
      <c r="K1429">
        <v>498.92</v>
      </c>
      <c r="L1429">
        <v>498.92</v>
      </c>
      <c r="M1429" t="s">
        <v>47</v>
      </c>
      <c r="N1429" s="1">
        <v>45371.591898148145</v>
      </c>
    </row>
    <row r="1430" spans="1:14" x14ac:dyDescent="0.3">
      <c r="A1430" t="s">
        <v>4314</v>
      </c>
      <c r="B1430" t="s">
        <v>23</v>
      </c>
      <c r="C1430" t="s">
        <v>4315</v>
      </c>
      <c r="D1430" t="s">
        <v>110</v>
      </c>
      <c r="E1430" t="s">
        <v>133</v>
      </c>
      <c r="F1430" t="s">
        <v>4316</v>
      </c>
      <c r="G1430" t="s">
        <v>130</v>
      </c>
      <c r="H1430">
        <v>348.88</v>
      </c>
      <c r="I1430">
        <v>12</v>
      </c>
      <c r="J1430">
        <v>15</v>
      </c>
      <c r="K1430">
        <v>4186.5600000000004</v>
      </c>
      <c r="L1430">
        <v>3558.58</v>
      </c>
      <c r="M1430" t="s">
        <v>116</v>
      </c>
      <c r="N1430" s="1">
        <v>45818.302673611113</v>
      </c>
    </row>
    <row r="1431" spans="1:14" x14ac:dyDescent="0.3">
      <c r="A1431" t="s">
        <v>4317</v>
      </c>
      <c r="B1431" t="s">
        <v>15</v>
      </c>
      <c r="C1431" t="s">
        <v>4318</v>
      </c>
      <c r="D1431" t="s">
        <v>51</v>
      </c>
      <c r="E1431" t="s">
        <v>74</v>
      </c>
      <c r="F1431" t="s">
        <v>4319</v>
      </c>
      <c r="G1431" t="s">
        <v>161</v>
      </c>
      <c r="H1431">
        <v>1190.6500000000001</v>
      </c>
      <c r="I1431">
        <v>5</v>
      </c>
      <c r="J1431">
        <v>0</v>
      </c>
      <c r="K1431">
        <v>5953.25</v>
      </c>
      <c r="L1431">
        <v>5953.25</v>
      </c>
      <c r="M1431" t="s">
        <v>47</v>
      </c>
      <c r="N1431" s="1">
        <v>45641.926412037035</v>
      </c>
    </row>
    <row r="1432" spans="1:14" x14ac:dyDescent="0.3">
      <c r="A1432" t="s">
        <v>4320</v>
      </c>
      <c r="B1432" t="s">
        <v>72</v>
      </c>
      <c r="C1432" t="s">
        <v>4321</v>
      </c>
      <c r="D1432" t="s">
        <v>25</v>
      </c>
      <c r="E1432" t="s">
        <v>18</v>
      </c>
      <c r="F1432" t="s">
        <v>4322</v>
      </c>
      <c r="G1432" t="s">
        <v>59</v>
      </c>
      <c r="H1432">
        <v>130.6</v>
      </c>
      <c r="I1432">
        <v>8</v>
      </c>
      <c r="J1432">
        <v>5</v>
      </c>
      <c r="K1432">
        <v>1044.8</v>
      </c>
      <c r="L1432">
        <v>992.56</v>
      </c>
      <c r="M1432" t="s">
        <v>47</v>
      </c>
      <c r="N1432" s="1">
        <v>45747.287106481483</v>
      </c>
    </row>
    <row r="1433" spans="1:14" x14ac:dyDescent="0.3">
      <c r="A1433" t="s">
        <v>4323</v>
      </c>
      <c r="B1433" t="s">
        <v>84</v>
      </c>
      <c r="C1433" t="s">
        <v>4324</v>
      </c>
      <c r="D1433" t="s">
        <v>159</v>
      </c>
      <c r="E1433" t="s">
        <v>44</v>
      </c>
      <c r="F1433" t="s">
        <v>4325</v>
      </c>
      <c r="H1433">
        <v>306.5</v>
      </c>
      <c r="I1433">
        <v>15</v>
      </c>
      <c r="J1433">
        <v>0</v>
      </c>
      <c r="K1433">
        <v>4597.5</v>
      </c>
      <c r="L1433">
        <v>4597.5</v>
      </c>
      <c r="M1433" t="s">
        <v>47</v>
      </c>
      <c r="N1433" s="1">
        <v>45499.278807870367</v>
      </c>
    </row>
    <row r="1434" spans="1:14" x14ac:dyDescent="0.3">
      <c r="A1434" t="s">
        <v>4326</v>
      </c>
      <c r="C1434" t="s">
        <v>4327</v>
      </c>
      <c r="D1434" t="s">
        <v>36</v>
      </c>
      <c r="E1434" t="s">
        <v>37</v>
      </c>
      <c r="F1434" t="s">
        <v>4328</v>
      </c>
      <c r="G1434" t="s">
        <v>102</v>
      </c>
      <c r="H1434">
        <v>631.96</v>
      </c>
      <c r="I1434">
        <v>40</v>
      </c>
      <c r="J1434">
        <v>15</v>
      </c>
      <c r="K1434">
        <v>25278.400000000001</v>
      </c>
      <c r="L1434">
        <v>21486.639999999999</v>
      </c>
      <c r="N1434" s="1">
        <v>45491.447013888886</v>
      </c>
    </row>
    <row r="1435" spans="1:14" x14ac:dyDescent="0.3">
      <c r="A1435" t="s">
        <v>4329</v>
      </c>
      <c r="B1435" t="s">
        <v>23</v>
      </c>
      <c r="C1435" t="s">
        <v>4330</v>
      </c>
      <c r="D1435" t="s">
        <v>80</v>
      </c>
      <c r="E1435" t="s">
        <v>177</v>
      </c>
      <c r="F1435" t="s">
        <v>4331</v>
      </c>
      <c r="G1435" t="s">
        <v>82</v>
      </c>
      <c r="H1435">
        <v>2594.71</v>
      </c>
      <c r="I1435">
        <v>12</v>
      </c>
      <c r="J1435">
        <v>0</v>
      </c>
      <c r="K1435">
        <v>31136.52</v>
      </c>
      <c r="L1435">
        <v>31136.52</v>
      </c>
      <c r="M1435" t="s">
        <v>47</v>
      </c>
      <c r="N1435" s="1">
        <v>45559.318969907406</v>
      </c>
    </row>
    <row r="1436" spans="1:14" x14ac:dyDescent="0.3">
      <c r="A1436" t="s">
        <v>4332</v>
      </c>
      <c r="B1436" t="s">
        <v>118</v>
      </c>
      <c r="C1436" t="s">
        <v>4333</v>
      </c>
      <c r="D1436" t="s">
        <v>17</v>
      </c>
      <c r="E1436" t="s">
        <v>105</v>
      </c>
      <c r="F1436" t="s">
        <v>4334</v>
      </c>
      <c r="G1436" t="s">
        <v>135</v>
      </c>
      <c r="H1436">
        <v>697.99</v>
      </c>
      <c r="I1436">
        <v>2</v>
      </c>
      <c r="J1436">
        <v>0</v>
      </c>
      <c r="K1436">
        <v>1395.98</v>
      </c>
      <c r="L1436">
        <v>1395.98</v>
      </c>
      <c r="M1436" t="s">
        <v>47</v>
      </c>
      <c r="N1436" s="1">
        <v>45344.537708333337</v>
      </c>
    </row>
    <row r="1437" spans="1:14" x14ac:dyDescent="0.3">
      <c r="A1437" t="s">
        <v>4335</v>
      </c>
      <c r="B1437" t="s">
        <v>49</v>
      </c>
      <c r="C1437" t="s">
        <v>4336</v>
      </c>
      <c r="D1437" t="s">
        <v>43</v>
      </c>
      <c r="E1437" t="s">
        <v>105</v>
      </c>
      <c r="F1437" t="s">
        <v>4337</v>
      </c>
      <c r="G1437" t="s">
        <v>209</v>
      </c>
      <c r="H1437">
        <v>1058.31</v>
      </c>
      <c r="I1437">
        <v>5</v>
      </c>
      <c r="J1437">
        <v>3</v>
      </c>
      <c r="K1437">
        <v>5291.55</v>
      </c>
      <c r="L1437">
        <v>5132.8</v>
      </c>
      <c r="M1437" t="s">
        <v>60</v>
      </c>
      <c r="N1437" s="1">
        <v>45548.052986111114</v>
      </c>
    </row>
    <row r="1438" spans="1:14" x14ac:dyDescent="0.3">
      <c r="A1438" t="s">
        <v>4338</v>
      </c>
      <c r="B1438" t="s">
        <v>172</v>
      </c>
      <c r="C1438" t="s">
        <v>4339</v>
      </c>
      <c r="D1438" t="s">
        <v>86</v>
      </c>
      <c r="E1438" t="s">
        <v>18</v>
      </c>
      <c r="F1438" t="s">
        <v>4340</v>
      </c>
      <c r="H1438">
        <v>518.55999999999995</v>
      </c>
      <c r="I1438">
        <v>1</v>
      </c>
      <c r="J1438">
        <v>0</v>
      </c>
      <c r="K1438">
        <v>518.55999999999995</v>
      </c>
      <c r="L1438">
        <v>518.55999999999995</v>
      </c>
      <c r="M1438" t="s">
        <v>47</v>
      </c>
      <c r="N1438" s="1">
        <v>45648.0387962963</v>
      </c>
    </row>
    <row r="1439" spans="1:14" x14ac:dyDescent="0.3">
      <c r="A1439" t="s">
        <v>4341</v>
      </c>
      <c r="B1439" t="s">
        <v>181</v>
      </c>
      <c r="C1439" t="s">
        <v>4342</v>
      </c>
      <c r="D1439" t="s">
        <v>125</v>
      </c>
      <c r="E1439" t="s">
        <v>18</v>
      </c>
      <c r="F1439" t="s">
        <v>4343</v>
      </c>
      <c r="G1439" t="s">
        <v>161</v>
      </c>
      <c r="H1439">
        <v>2633.3</v>
      </c>
      <c r="I1439">
        <v>25</v>
      </c>
      <c r="J1439">
        <v>15</v>
      </c>
      <c r="K1439">
        <v>65832.5</v>
      </c>
      <c r="L1439">
        <v>55957.62</v>
      </c>
      <c r="M1439" t="s">
        <v>116</v>
      </c>
      <c r="N1439" s="1">
        <v>45489.331388888888</v>
      </c>
    </row>
    <row r="1440" spans="1:14" x14ac:dyDescent="0.3">
      <c r="A1440" t="s">
        <v>4344</v>
      </c>
      <c r="B1440" t="s">
        <v>181</v>
      </c>
      <c r="C1440" t="s">
        <v>4345</v>
      </c>
      <c r="D1440" t="s">
        <v>63</v>
      </c>
      <c r="F1440" t="s">
        <v>4346</v>
      </c>
      <c r="G1440" t="s">
        <v>248</v>
      </c>
      <c r="H1440">
        <v>4.3099999999999996</v>
      </c>
      <c r="I1440">
        <v>214</v>
      </c>
      <c r="J1440">
        <v>0</v>
      </c>
      <c r="K1440">
        <v>922.34</v>
      </c>
      <c r="L1440">
        <v>922.34</v>
      </c>
      <c r="M1440" t="s">
        <v>21</v>
      </c>
      <c r="N1440" s="1">
        <v>45570.870787037034</v>
      </c>
    </row>
    <row r="1441" spans="1:14" x14ac:dyDescent="0.3">
      <c r="A1441" t="s">
        <v>4347</v>
      </c>
      <c r="B1441" t="s">
        <v>23</v>
      </c>
      <c r="C1441" t="s">
        <v>4348</v>
      </c>
      <c r="D1441" t="s">
        <v>80</v>
      </c>
      <c r="E1441" t="s">
        <v>277</v>
      </c>
      <c r="F1441" t="s">
        <v>4349</v>
      </c>
      <c r="G1441" t="s">
        <v>20</v>
      </c>
      <c r="H1441">
        <v>193</v>
      </c>
      <c r="I1441">
        <v>8</v>
      </c>
      <c r="J1441">
        <v>5</v>
      </c>
      <c r="K1441">
        <v>1544</v>
      </c>
      <c r="L1441">
        <v>1466.8</v>
      </c>
      <c r="M1441" t="s">
        <v>116</v>
      </c>
      <c r="N1441" s="1">
        <v>45799.097569444442</v>
      </c>
    </row>
    <row r="1442" spans="1:14" x14ac:dyDescent="0.3">
      <c r="A1442" t="s">
        <v>4350</v>
      </c>
      <c r="B1442" t="s">
        <v>95</v>
      </c>
      <c r="C1442" t="s">
        <v>4351</v>
      </c>
      <c r="D1442" t="s">
        <v>159</v>
      </c>
      <c r="E1442" t="s">
        <v>57</v>
      </c>
      <c r="F1442" t="s">
        <v>4352</v>
      </c>
      <c r="G1442" t="s">
        <v>161</v>
      </c>
      <c r="H1442">
        <v>403.75</v>
      </c>
      <c r="I1442">
        <v>20</v>
      </c>
      <c r="J1442">
        <v>0</v>
      </c>
      <c r="K1442">
        <v>8075</v>
      </c>
      <c r="L1442">
        <v>8075</v>
      </c>
      <c r="M1442" t="s">
        <v>116</v>
      </c>
      <c r="N1442" s="1">
        <v>45709.309618055559</v>
      </c>
    </row>
    <row r="1443" spans="1:14" x14ac:dyDescent="0.3">
      <c r="A1443" t="s">
        <v>4353</v>
      </c>
      <c r="B1443" t="s">
        <v>118</v>
      </c>
      <c r="C1443" t="s">
        <v>4354</v>
      </c>
      <c r="D1443" t="s">
        <v>255</v>
      </c>
      <c r="E1443" t="s">
        <v>87</v>
      </c>
      <c r="F1443" t="s">
        <v>4355</v>
      </c>
      <c r="G1443" t="s">
        <v>248</v>
      </c>
      <c r="H1443">
        <v>1564.32</v>
      </c>
      <c r="I1443">
        <v>8</v>
      </c>
      <c r="J1443">
        <v>10</v>
      </c>
      <c r="K1443">
        <v>12514.56</v>
      </c>
      <c r="L1443">
        <v>11263.1</v>
      </c>
      <c r="M1443" t="s">
        <v>116</v>
      </c>
      <c r="N1443" s="1">
        <v>45472.611597222225</v>
      </c>
    </row>
    <row r="1444" spans="1:14" x14ac:dyDescent="0.3">
      <c r="A1444" t="s">
        <v>4356</v>
      </c>
      <c r="B1444" t="s">
        <v>15</v>
      </c>
      <c r="C1444" t="s">
        <v>4357</v>
      </c>
      <c r="D1444" t="s">
        <v>80</v>
      </c>
      <c r="E1444" t="s">
        <v>44</v>
      </c>
      <c r="F1444" t="s">
        <v>4358</v>
      </c>
      <c r="G1444" t="s">
        <v>53</v>
      </c>
      <c r="H1444">
        <v>571.52</v>
      </c>
      <c r="I1444">
        <v>15</v>
      </c>
      <c r="J1444">
        <v>5</v>
      </c>
      <c r="K1444">
        <v>8572.7999999999993</v>
      </c>
      <c r="L1444">
        <v>8144.16</v>
      </c>
      <c r="M1444" t="s">
        <v>28</v>
      </c>
      <c r="N1444" s="1">
        <v>45592.895138888889</v>
      </c>
    </row>
    <row r="1445" spans="1:14" x14ac:dyDescent="0.3">
      <c r="A1445" t="s">
        <v>4359</v>
      </c>
      <c r="B1445" t="s">
        <v>72</v>
      </c>
      <c r="C1445" t="s">
        <v>4360</v>
      </c>
      <c r="D1445" t="s">
        <v>67</v>
      </c>
      <c r="E1445" t="s">
        <v>111</v>
      </c>
      <c r="F1445" t="s">
        <v>4361</v>
      </c>
      <c r="G1445" t="s">
        <v>70</v>
      </c>
      <c r="H1445">
        <v>1051.82</v>
      </c>
      <c r="I1445">
        <v>8</v>
      </c>
      <c r="J1445">
        <v>12</v>
      </c>
      <c r="K1445">
        <v>8414.56</v>
      </c>
      <c r="L1445">
        <v>7404.81</v>
      </c>
      <c r="M1445" t="s">
        <v>60</v>
      </c>
      <c r="N1445" s="1">
        <v>45409.825543981482</v>
      </c>
    </row>
    <row r="1446" spans="1:14" x14ac:dyDescent="0.3">
      <c r="A1446" t="s">
        <v>4362</v>
      </c>
      <c r="B1446" t="s">
        <v>30</v>
      </c>
      <c r="C1446" t="s">
        <v>4363</v>
      </c>
      <c r="D1446" t="s">
        <v>80</v>
      </c>
      <c r="E1446" t="s">
        <v>155</v>
      </c>
      <c r="F1446" t="s">
        <v>4364</v>
      </c>
      <c r="G1446" t="s">
        <v>102</v>
      </c>
      <c r="H1446">
        <v>3961.58</v>
      </c>
      <c r="I1446">
        <v>3</v>
      </c>
      <c r="J1446">
        <v>0</v>
      </c>
      <c r="K1446">
        <v>11884.74</v>
      </c>
      <c r="L1446">
        <v>11884.74</v>
      </c>
      <c r="M1446" t="s">
        <v>40</v>
      </c>
      <c r="N1446" s="1">
        <v>45638.718356481484</v>
      </c>
    </row>
    <row r="1447" spans="1:14" x14ac:dyDescent="0.3">
      <c r="A1447" t="s">
        <v>4365</v>
      </c>
      <c r="B1447" t="s">
        <v>15</v>
      </c>
      <c r="C1447" t="s">
        <v>4366</v>
      </c>
      <c r="D1447" t="s">
        <v>63</v>
      </c>
      <c r="E1447" t="s">
        <v>251</v>
      </c>
      <c r="F1447" t="s">
        <v>4367</v>
      </c>
      <c r="G1447" t="s">
        <v>53</v>
      </c>
      <c r="H1447">
        <v>3.56</v>
      </c>
      <c r="I1447">
        <v>373</v>
      </c>
      <c r="J1447">
        <v>23</v>
      </c>
      <c r="K1447">
        <v>1327.88</v>
      </c>
      <c r="L1447">
        <v>1022.47</v>
      </c>
      <c r="M1447" t="s">
        <v>40</v>
      </c>
      <c r="N1447" s="1">
        <v>45588.76798611111</v>
      </c>
    </row>
    <row r="1448" spans="1:14" x14ac:dyDescent="0.3">
      <c r="A1448" t="s">
        <v>4368</v>
      </c>
      <c r="B1448" t="s">
        <v>95</v>
      </c>
      <c r="C1448" t="s">
        <v>4369</v>
      </c>
      <c r="D1448" t="s">
        <v>120</v>
      </c>
      <c r="E1448" t="s">
        <v>277</v>
      </c>
      <c r="F1448" t="s">
        <v>4370</v>
      </c>
      <c r="G1448" t="s">
        <v>39</v>
      </c>
      <c r="H1448">
        <v>446.76</v>
      </c>
      <c r="I1448">
        <v>2</v>
      </c>
      <c r="J1448">
        <v>5</v>
      </c>
      <c r="K1448">
        <v>893.52</v>
      </c>
      <c r="L1448">
        <v>848.84</v>
      </c>
      <c r="M1448" t="s">
        <v>28</v>
      </c>
      <c r="N1448" s="1">
        <v>45825.384942129633</v>
      </c>
    </row>
    <row r="1449" spans="1:14" x14ac:dyDescent="0.3">
      <c r="A1449" t="s">
        <v>4371</v>
      </c>
      <c r="B1449" t="s">
        <v>30</v>
      </c>
      <c r="C1449" t="s">
        <v>4372</v>
      </c>
      <c r="D1449" t="s">
        <v>51</v>
      </c>
      <c r="E1449" t="s">
        <v>251</v>
      </c>
      <c r="F1449" t="s">
        <v>4373</v>
      </c>
      <c r="G1449" t="s">
        <v>39</v>
      </c>
      <c r="H1449">
        <v>139.57</v>
      </c>
      <c r="I1449">
        <v>25</v>
      </c>
      <c r="J1449">
        <v>0</v>
      </c>
      <c r="K1449">
        <v>3489.25</v>
      </c>
      <c r="L1449">
        <v>3489.25</v>
      </c>
      <c r="M1449" t="s">
        <v>47</v>
      </c>
      <c r="N1449" s="1">
        <v>45757.973541666666</v>
      </c>
    </row>
    <row r="1450" spans="1:14" x14ac:dyDescent="0.3">
      <c r="A1450" t="s">
        <v>4374</v>
      </c>
      <c r="B1450" t="s">
        <v>15</v>
      </c>
      <c r="C1450" t="s">
        <v>4375</v>
      </c>
      <c r="D1450" t="s">
        <v>17</v>
      </c>
      <c r="E1450" t="s">
        <v>277</v>
      </c>
      <c r="F1450" t="s">
        <v>4376</v>
      </c>
      <c r="G1450" t="s">
        <v>76</v>
      </c>
      <c r="H1450">
        <v>605.59</v>
      </c>
      <c r="I1450">
        <v>25</v>
      </c>
      <c r="J1450">
        <v>17</v>
      </c>
      <c r="K1450">
        <v>15139.75</v>
      </c>
      <c r="L1450">
        <v>12565.99</v>
      </c>
      <c r="M1450" t="s">
        <v>28</v>
      </c>
      <c r="N1450" s="1">
        <v>45397.035173611112</v>
      </c>
    </row>
    <row r="1451" spans="1:14" x14ac:dyDescent="0.3">
      <c r="A1451" t="s">
        <v>4377</v>
      </c>
      <c r="B1451" t="s">
        <v>172</v>
      </c>
      <c r="C1451" t="s">
        <v>4378</v>
      </c>
      <c r="D1451" t="s">
        <v>159</v>
      </c>
      <c r="E1451" t="s">
        <v>87</v>
      </c>
      <c r="F1451" t="s">
        <v>4379</v>
      </c>
      <c r="G1451" t="s">
        <v>161</v>
      </c>
      <c r="H1451">
        <v>343.5</v>
      </c>
      <c r="I1451">
        <v>25</v>
      </c>
      <c r="J1451">
        <v>0</v>
      </c>
      <c r="K1451">
        <v>8587.5</v>
      </c>
      <c r="L1451">
        <v>8587.5</v>
      </c>
      <c r="M1451" t="s">
        <v>21</v>
      </c>
      <c r="N1451" s="1">
        <v>45765.491574074076</v>
      </c>
    </row>
    <row r="1452" spans="1:14" x14ac:dyDescent="0.3">
      <c r="A1452" t="s">
        <v>4380</v>
      </c>
      <c r="B1452" t="s">
        <v>55</v>
      </c>
      <c r="C1452" t="s">
        <v>4381</v>
      </c>
      <c r="D1452" t="s">
        <v>255</v>
      </c>
      <c r="E1452" t="s">
        <v>105</v>
      </c>
      <c r="F1452" t="s">
        <v>4382</v>
      </c>
      <c r="G1452" t="s">
        <v>93</v>
      </c>
      <c r="H1452">
        <v>106.81</v>
      </c>
      <c r="I1452">
        <v>20</v>
      </c>
      <c r="J1452">
        <v>0</v>
      </c>
      <c r="K1452">
        <v>2136.1999999999998</v>
      </c>
      <c r="L1452">
        <v>2136.1999999999998</v>
      </c>
      <c r="N1452" s="1">
        <v>45680.441342592596</v>
      </c>
    </row>
    <row r="1453" spans="1:14" x14ac:dyDescent="0.3">
      <c r="A1453" t="s">
        <v>4383</v>
      </c>
      <c r="B1453" t="s">
        <v>118</v>
      </c>
      <c r="C1453" t="s">
        <v>4384</v>
      </c>
      <c r="D1453" t="s">
        <v>159</v>
      </c>
      <c r="E1453" t="s">
        <v>105</v>
      </c>
      <c r="F1453" t="s">
        <v>4385</v>
      </c>
      <c r="G1453" t="s">
        <v>20</v>
      </c>
      <c r="H1453">
        <v>205.36</v>
      </c>
      <c r="I1453">
        <v>1</v>
      </c>
      <c r="J1453">
        <v>2</v>
      </c>
      <c r="K1453">
        <v>205.36</v>
      </c>
      <c r="L1453">
        <v>201.25</v>
      </c>
      <c r="M1453" t="s">
        <v>116</v>
      </c>
      <c r="N1453" s="1">
        <v>45710.808541666665</v>
      </c>
    </row>
    <row r="1454" spans="1:14" x14ac:dyDescent="0.3">
      <c r="A1454" t="s">
        <v>4386</v>
      </c>
      <c r="B1454" t="s">
        <v>55</v>
      </c>
      <c r="C1454" t="s">
        <v>4387</v>
      </c>
      <c r="D1454" t="s">
        <v>110</v>
      </c>
      <c r="F1454" t="s">
        <v>4388</v>
      </c>
      <c r="G1454" t="s">
        <v>107</v>
      </c>
      <c r="H1454">
        <v>78.11</v>
      </c>
      <c r="I1454">
        <v>2</v>
      </c>
      <c r="J1454">
        <v>0</v>
      </c>
      <c r="K1454">
        <v>156.22</v>
      </c>
      <c r="L1454">
        <v>156.22</v>
      </c>
      <c r="N1454" s="1">
        <v>45621.256643518522</v>
      </c>
    </row>
    <row r="1455" spans="1:14" x14ac:dyDescent="0.3">
      <c r="A1455" t="s">
        <v>4389</v>
      </c>
      <c r="B1455" t="s">
        <v>49</v>
      </c>
      <c r="C1455" t="s">
        <v>4390</v>
      </c>
      <c r="D1455" t="s">
        <v>63</v>
      </c>
      <c r="E1455" t="s">
        <v>100</v>
      </c>
      <c r="F1455" t="s">
        <v>4391</v>
      </c>
      <c r="G1455" t="s">
        <v>130</v>
      </c>
      <c r="H1455">
        <v>5.17</v>
      </c>
      <c r="I1455">
        <v>239</v>
      </c>
      <c r="J1455">
        <v>0</v>
      </c>
      <c r="K1455">
        <v>1235.6300000000001</v>
      </c>
      <c r="L1455">
        <v>1235.6300000000001</v>
      </c>
      <c r="M1455" t="s">
        <v>116</v>
      </c>
      <c r="N1455" s="1">
        <v>45539.047500000001</v>
      </c>
    </row>
    <row r="1456" spans="1:14" x14ac:dyDescent="0.3">
      <c r="A1456" t="s">
        <v>4392</v>
      </c>
      <c r="B1456" t="s">
        <v>172</v>
      </c>
      <c r="C1456" t="s">
        <v>4393</v>
      </c>
      <c r="D1456" t="s">
        <v>67</v>
      </c>
      <c r="E1456" t="s">
        <v>87</v>
      </c>
      <c r="G1456" t="s">
        <v>107</v>
      </c>
      <c r="H1456">
        <v>987.15</v>
      </c>
      <c r="I1456">
        <v>2</v>
      </c>
      <c r="J1456">
        <v>2</v>
      </c>
      <c r="K1456">
        <v>1974.3</v>
      </c>
      <c r="L1456">
        <v>1934.81</v>
      </c>
      <c r="N1456" s="1">
        <v>45699.957129629627</v>
      </c>
    </row>
    <row r="1457" spans="1:14" x14ac:dyDescent="0.3">
      <c r="A1457" t="s">
        <v>4394</v>
      </c>
      <c r="B1457" t="s">
        <v>95</v>
      </c>
      <c r="C1457" t="s">
        <v>4395</v>
      </c>
      <c r="D1457" t="s">
        <v>80</v>
      </c>
      <c r="E1457" t="s">
        <v>251</v>
      </c>
      <c r="F1457" t="s">
        <v>4396</v>
      </c>
      <c r="G1457" t="s">
        <v>161</v>
      </c>
      <c r="H1457">
        <v>57.36</v>
      </c>
      <c r="I1457">
        <v>50</v>
      </c>
      <c r="J1457">
        <v>25</v>
      </c>
      <c r="K1457">
        <v>2868</v>
      </c>
      <c r="L1457">
        <v>2151</v>
      </c>
      <c r="M1457" t="s">
        <v>28</v>
      </c>
      <c r="N1457" s="1">
        <v>45853.974965277775</v>
      </c>
    </row>
    <row r="1458" spans="1:14" x14ac:dyDescent="0.3">
      <c r="A1458" t="s">
        <v>4397</v>
      </c>
      <c r="B1458" t="s">
        <v>172</v>
      </c>
      <c r="C1458" t="s">
        <v>4398</v>
      </c>
      <c r="D1458" t="s">
        <v>86</v>
      </c>
      <c r="E1458" t="s">
        <v>224</v>
      </c>
      <c r="F1458" t="s">
        <v>4399</v>
      </c>
      <c r="G1458" t="s">
        <v>184</v>
      </c>
      <c r="H1458">
        <v>397.15</v>
      </c>
      <c r="I1458">
        <v>12</v>
      </c>
      <c r="J1458">
        <v>15</v>
      </c>
      <c r="K1458">
        <v>4765.8</v>
      </c>
      <c r="L1458">
        <v>4050.93</v>
      </c>
      <c r="M1458" t="s">
        <v>21</v>
      </c>
      <c r="N1458" s="1">
        <v>45502.03564814815</v>
      </c>
    </row>
    <row r="1459" spans="1:14" x14ac:dyDescent="0.3">
      <c r="A1459" t="s">
        <v>4400</v>
      </c>
      <c r="B1459" t="s">
        <v>84</v>
      </c>
      <c r="C1459" t="s">
        <v>4401</v>
      </c>
      <c r="D1459" t="s">
        <v>80</v>
      </c>
      <c r="E1459" t="s">
        <v>44</v>
      </c>
      <c r="F1459" t="s">
        <v>4402</v>
      </c>
      <c r="G1459" t="s">
        <v>46</v>
      </c>
      <c r="H1459">
        <v>2290.86</v>
      </c>
      <c r="I1459">
        <v>10</v>
      </c>
      <c r="J1459">
        <v>5</v>
      </c>
      <c r="K1459">
        <v>22908.6</v>
      </c>
      <c r="L1459">
        <v>21763.17</v>
      </c>
      <c r="M1459" t="s">
        <v>28</v>
      </c>
      <c r="N1459" s="1">
        <v>45844.09165509259</v>
      </c>
    </row>
    <row r="1460" spans="1:14" x14ac:dyDescent="0.3">
      <c r="A1460" t="s">
        <v>4403</v>
      </c>
      <c r="B1460" t="s">
        <v>15</v>
      </c>
      <c r="C1460" t="s">
        <v>4404</v>
      </c>
      <c r="D1460" t="s">
        <v>17</v>
      </c>
      <c r="E1460" t="s">
        <v>18</v>
      </c>
      <c r="F1460" t="s">
        <v>4405</v>
      </c>
      <c r="G1460" t="s">
        <v>70</v>
      </c>
      <c r="H1460">
        <v>187.79</v>
      </c>
      <c r="I1460">
        <v>12</v>
      </c>
      <c r="J1460">
        <v>15</v>
      </c>
      <c r="K1460">
        <v>2253.48</v>
      </c>
      <c r="L1460">
        <v>1915.46</v>
      </c>
      <c r="M1460" t="s">
        <v>21</v>
      </c>
      <c r="N1460" s="1">
        <v>45757.115706018521</v>
      </c>
    </row>
    <row r="1461" spans="1:14" x14ac:dyDescent="0.3">
      <c r="A1461" t="s">
        <v>4406</v>
      </c>
      <c r="B1461" t="s">
        <v>30</v>
      </c>
      <c r="C1461" t="s">
        <v>4407</v>
      </c>
      <c r="D1461" t="s">
        <v>159</v>
      </c>
      <c r="E1461" t="s">
        <v>133</v>
      </c>
      <c r="F1461" t="s">
        <v>4408</v>
      </c>
      <c r="G1461" t="s">
        <v>39</v>
      </c>
      <c r="H1461">
        <v>266.83999999999997</v>
      </c>
      <c r="I1461">
        <v>25</v>
      </c>
      <c r="J1461">
        <v>0</v>
      </c>
      <c r="K1461">
        <v>6671</v>
      </c>
      <c r="L1461">
        <v>6671</v>
      </c>
      <c r="M1461" t="s">
        <v>40</v>
      </c>
      <c r="N1461" s="1">
        <v>45631.719710648147</v>
      </c>
    </row>
    <row r="1462" spans="1:14" x14ac:dyDescent="0.3">
      <c r="A1462" t="s">
        <v>4409</v>
      </c>
      <c r="B1462" t="s">
        <v>49</v>
      </c>
      <c r="C1462" t="s">
        <v>4410</v>
      </c>
      <c r="D1462" t="s">
        <v>159</v>
      </c>
      <c r="E1462" t="s">
        <v>32</v>
      </c>
      <c r="F1462" t="s">
        <v>4411</v>
      </c>
      <c r="G1462" t="s">
        <v>76</v>
      </c>
      <c r="H1462">
        <v>360.14</v>
      </c>
      <c r="I1462">
        <v>1</v>
      </c>
      <c r="J1462">
        <v>0</v>
      </c>
      <c r="K1462">
        <v>360.14</v>
      </c>
      <c r="L1462">
        <v>360.14</v>
      </c>
      <c r="N1462" s="1">
        <v>45702.194456018522</v>
      </c>
    </row>
    <row r="1463" spans="1:14" x14ac:dyDescent="0.3">
      <c r="A1463" t="s">
        <v>4412</v>
      </c>
      <c r="B1463" t="s">
        <v>15</v>
      </c>
      <c r="D1463" t="s">
        <v>43</v>
      </c>
      <c r="E1463" t="s">
        <v>105</v>
      </c>
      <c r="F1463" t="s">
        <v>4413</v>
      </c>
      <c r="G1463" t="s">
        <v>20</v>
      </c>
      <c r="H1463">
        <v>1429.01</v>
      </c>
      <c r="I1463">
        <v>1</v>
      </c>
      <c r="J1463">
        <v>0</v>
      </c>
      <c r="K1463">
        <v>1429.01</v>
      </c>
      <c r="L1463">
        <v>1429.01</v>
      </c>
      <c r="M1463" t="s">
        <v>60</v>
      </c>
      <c r="N1463" s="1">
        <v>45795.969849537039</v>
      </c>
    </row>
    <row r="1464" spans="1:14" x14ac:dyDescent="0.3">
      <c r="A1464" t="s">
        <v>4414</v>
      </c>
      <c r="B1464" t="s">
        <v>172</v>
      </c>
      <c r="C1464" t="s">
        <v>4415</v>
      </c>
      <c r="D1464" t="s">
        <v>36</v>
      </c>
      <c r="E1464" t="s">
        <v>277</v>
      </c>
      <c r="F1464" t="s">
        <v>4416</v>
      </c>
      <c r="G1464" t="s">
        <v>107</v>
      </c>
      <c r="H1464">
        <v>866.27</v>
      </c>
      <c r="I1464">
        <v>15</v>
      </c>
      <c r="J1464">
        <v>10</v>
      </c>
      <c r="K1464">
        <v>12994.05</v>
      </c>
      <c r="L1464">
        <v>11694.65</v>
      </c>
      <c r="M1464" t="s">
        <v>40</v>
      </c>
      <c r="N1464" s="1">
        <v>45819.453090277777</v>
      </c>
    </row>
    <row r="1465" spans="1:14" x14ac:dyDescent="0.3">
      <c r="A1465" t="s">
        <v>4417</v>
      </c>
      <c r="B1465" t="s">
        <v>172</v>
      </c>
      <c r="C1465" t="s">
        <v>4418</v>
      </c>
      <c r="D1465" t="s">
        <v>159</v>
      </c>
      <c r="E1465" t="s">
        <v>111</v>
      </c>
      <c r="F1465" t="s">
        <v>4419</v>
      </c>
      <c r="G1465" t="s">
        <v>93</v>
      </c>
      <c r="H1465">
        <v>445.94</v>
      </c>
      <c r="I1465">
        <v>8</v>
      </c>
      <c r="J1465">
        <v>5</v>
      </c>
      <c r="K1465">
        <v>3567.52</v>
      </c>
      <c r="L1465">
        <v>3389.14</v>
      </c>
      <c r="N1465" s="1">
        <v>45524.014050925929</v>
      </c>
    </row>
    <row r="1466" spans="1:14" x14ac:dyDescent="0.3">
      <c r="A1466" t="s">
        <v>4420</v>
      </c>
      <c r="B1466" t="s">
        <v>49</v>
      </c>
      <c r="C1466" t="s">
        <v>4421</v>
      </c>
      <c r="D1466" t="s">
        <v>36</v>
      </c>
      <c r="E1466" t="s">
        <v>246</v>
      </c>
      <c r="F1466" t="s">
        <v>4422</v>
      </c>
      <c r="G1466" t="s">
        <v>82</v>
      </c>
      <c r="H1466">
        <v>1115.33</v>
      </c>
      <c r="I1466">
        <v>75</v>
      </c>
      <c r="J1466">
        <v>20</v>
      </c>
      <c r="K1466">
        <v>83649.75</v>
      </c>
      <c r="L1466">
        <v>66919.8</v>
      </c>
      <c r="M1466" t="s">
        <v>28</v>
      </c>
      <c r="N1466" s="1">
        <v>45734.090578703705</v>
      </c>
    </row>
    <row r="1467" spans="1:14" x14ac:dyDescent="0.3">
      <c r="A1467" t="s">
        <v>4423</v>
      </c>
      <c r="B1467" t="s">
        <v>49</v>
      </c>
      <c r="C1467" t="s">
        <v>4424</v>
      </c>
      <c r="D1467" t="s">
        <v>159</v>
      </c>
      <c r="E1467" t="s">
        <v>251</v>
      </c>
      <c r="F1467" t="s">
        <v>4425</v>
      </c>
      <c r="G1467" t="s">
        <v>107</v>
      </c>
      <c r="H1467">
        <v>93.39</v>
      </c>
      <c r="I1467">
        <v>1</v>
      </c>
      <c r="J1467">
        <v>0</v>
      </c>
      <c r="K1467">
        <v>93.39</v>
      </c>
      <c r="L1467">
        <v>93.39</v>
      </c>
      <c r="N1467" s="1">
        <v>45449.757476851853</v>
      </c>
    </row>
    <row r="1468" spans="1:14" x14ac:dyDescent="0.3">
      <c r="A1468" t="s">
        <v>4426</v>
      </c>
      <c r="B1468" t="s">
        <v>118</v>
      </c>
      <c r="C1468" t="s">
        <v>4427</v>
      </c>
      <c r="D1468" t="s">
        <v>255</v>
      </c>
      <c r="E1468" t="s">
        <v>111</v>
      </c>
      <c r="F1468" t="s">
        <v>4428</v>
      </c>
      <c r="G1468" t="s">
        <v>59</v>
      </c>
      <c r="H1468">
        <v>2577.42</v>
      </c>
      <c r="I1468">
        <v>60</v>
      </c>
      <c r="J1468">
        <v>20</v>
      </c>
      <c r="K1468">
        <v>154645.20000000001</v>
      </c>
      <c r="L1468">
        <v>123716.16</v>
      </c>
      <c r="M1468" t="s">
        <v>116</v>
      </c>
      <c r="N1468" s="1">
        <v>45631.460509259261</v>
      </c>
    </row>
    <row r="1469" spans="1:14" x14ac:dyDescent="0.3">
      <c r="A1469" t="s">
        <v>4429</v>
      </c>
      <c r="B1469" t="s">
        <v>181</v>
      </c>
      <c r="C1469" t="s">
        <v>4430</v>
      </c>
      <c r="D1469" t="s">
        <v>110</v>
      </c>
      <c r="E1469" t="s">
        <v>87</v>
      </c>
      <c r="F1469" t="s">
        <v>4431</v>
      </c>
      <c r="G1469" t="s">
        <v>59</v>
      </c>
      <c r="H1469">
        <v>103.98</v>
      </c>
      <c r="I1469">
        <v>3</v>
      </c>
      <c r="J1469">
        <v>5</v>
      </c>
      <c r="K1469">
        <v>311.94</v>
      </c>
      <c r="L1469">
        <v>296.33999999999997</v>
      </c>
      <c r="M1469" t="s">
        <v>116</v>
      </c>
      <c r="N1469" s="1">
        <v>45851.505381944444</v>
      </c>
    </row>
    <row r="1470" spans="1:14" x14ac:dyDescent="0.3">
      <c r="A1470" t="s">
        <v>4432</v>
      </c>
      <c r="B1470" t="s">
        <v>72</v>
      </c>
      <c r="C1470" t="s">
        <v>4433</v>
      </c>
      <c r="D1470" t="s">
        <v>255</v>
      </c>
      <c r="E1470" t="s">
        <v>57</v>
      </c>
      <c r="F1470" t="s">
        <v>4434</v>
      </c>
      <c r="G1470" t="s">
        <v>465</v>
      </c>
      <c r="H1470">
        <v>1343.67</v>
      </c>
      <c r="I1470">
        <v>2</v>
      </c>
      <c r="J1470">
        <v>5</v>
      </c>
      <c r="K1470">
        <v>2687.34</v>
      </c>
      <c r="L1470">
        <v>2552.9699999999998</v>
      </c>
      <c r="M1470" t="s">
        <v>116</v>
      </c>
      <c r="N1470" s="1">
        <v>45618.376469907409</v>
      </c>
    </row>
    <row r="1471" spans="1:14" x14ac:dyDescent="0.3">
      <c r="A1471" t="s">
        <v>4435</v>
      </c>
      <c r="B1471" t="s">
        <v>181</v>
      </c>
      <c r="C1471" t="s">
        <v>4436</v>
      </c>
      <c r="D1471" t="s">
        <v>86</v>
      </c>
      <c r="E1471" t="s">
        <v>91</v>
      </c>
      <c r="F1471" t="s">
        <v>4437</v>
      </c>
      <c r="G1471" t="s">
        <v>53</v>
      </c>
      <c r="H1471">
        <v>318.45999999999998</v>
      </c>
      <c r="I1471">
        <v>8</v>
      </c>
      <c r="J1471">
        <v>0</v>
      </c>
      <c r="K1471">
        <v>2547.6799999999998</v>
      </c>
      <c r="L1471">
        <v>2547.6799999999998</v>
      </c>
      <c r="M1471" t="s">
        <v>21</v>
      </c>
      <c r="N1471" s="1">
        <v>45687.627245370371</v>
      </c>
    </row>
    <row r="1472" spans="1:14" x14ac:dyDescent="0.3">
      <c r="A1472" t="s">
        <v>4438</v>
      </c>
      <c r="B1472" t="s">
        <v>55</v>
      </c>
      <c r="C1472" t="s">
        <v>4439</v>
      </c>
      <c r="D1472" t="s">
        <v>125</v>
      </c>
      <c r="E1472" t="s">
        <v>74</v>
      </c>
      <c r="F1472" t="s">
        <v>4440</v>
      </c>
      <c r="G1472" t="s">
        <v>107</v>
      </c>
      <c r="H1472">
        <v>1553.78</v>
      </c>
      <c r="I1472">
        <v>1</v>
      </c>
      <c r="J1472">
        <v>0</v>
      </c>
      <c r="K1472">
        <v>1553.78</v>
      </c>
      <c r="L1472">
        <v>1553.78</v>
      </c>
      <c r="M1472" t="s">
        <v>28</v>
      </c>
      <c r="N1472" s="1">
        <v>45438.551990740743</v>
      </c>
    </row>
    <row r="1473" spans="1:14" x14ac:dyDescent="0.3">
      <c r="A1473" t="s">
        <v>4441</v>
      </c>
      <c r="B1473" t="s">
        <v>49</v>
      </c>
      <c r="C1473" t="s">
        <v>4442</v>
      </c>
      <c r="D1473" t="s">
        <v>80</v>
      </c>
      <c r="E1473" t="s">
        <v>91</v>
      </c>
      <c r="F1473" t="s">
        <v>4443</v>
      </c>
      <c r="G1473" t="s">
        <v>179</v>
      </c>
      <c r="H1473">
        <v>3204.3</v>
      </c>
      <c r="I1473">
        <v>12</v>
      </c>
      <c r="J1473">
        <v>5</v>
      </c>
      <c r="K1473">
        <v>38451.599999999999</v>
      </c>
      <c r="L1473">
        <v>36529.019999999997</v>
      </c>
      <c r="M1473" t="s">
        <v>77</v>
      </c>
      <c r="N1473" s="1">
        <v>45858.564745370371</v>
      </c>
    </row>
    <row r="1474" spans="1:14" x14ac:dyDescent="0.3">
      <c r="A1474" t="s">
        <v>4444</v>
      </c>
      <c r="B1474" t="s">
        <v>172</v>
      </c>
      <c r="C1474" t="s">
        <v>4445</v>
      </c>
      <c r="D1474" t="s">
        <v>255</v>
      </c>
      <c r="E1474" t="s">
        <v>100</v>
      </c>
      <c r="F1474" t="s">
        <v>4446</v>
      </c>
      <c r="G1474" t="s">
        <v>59</v>
      </c>
      <c r="H1474">
        <v>885.7</v>
      </c>
      <c r="I1474">
        <v>10</v>
      </c>
      <c r="J1474">
        <v>3</v>
      </c>
      <c r="K1474">
        <v>8857</v>
      </c>
      <c r="L1474">
        <v>8591.2900000000009</v>
      </c>
      <c r="M1474" t="s">
        <v>21</v>
      </c>
      <c r="N1474" s="1">
        <v>45791.577766203707</v>
      </c>
    </row>
    <row r="1475" spans="1:14" x14ac:dyDescent="0.3">
      <c r="A1475" t="s">
        <v>4447</v>
      </c>
      <c r="B1475" t="s">
        <v>84</v>
      </c>
      <c r="C1475" t="s">
        <v>4448</v>
      </c>
      <c r="D1475" t="s">
        <v>159</v>
      </c>
      <c r="E1475" t="s">
        <v>105</v>
      </c>
      <c r="F1475" t="s">
        <v>4449</v>
      </c>
      <c r="G1475" t="s">
        <v>93</v>
      </c>
      <c r="H1475">
        <v>9.3800000000000008</v>
      </c>
      <c r="I1475">
        <v>2</v>
      </c>
      <c r="J1475">
        <v>0</v>
      </c>
      <c r="K1475">
        <v>18.760000000000002</v>
      </c>
      <c r="L1475">
        <v>18.760000000000002</v>
      </c>
      <c r="M1475" t="s">
        <v>40</v>
      </c>
      <c r="N1475" s="1">
        <v>45802.13417824074</v>
      </c>
    </row>
    <row r="1476" spans="1:14" x14ac:dyDescent="0.3">
      <c r="A1476" t="s">
        <v>4450</v>
      </c>
      <c r="B1476" t="s">
        <v>84</v>
      </c>
      <c r="C1476" t="s">
        <v>4451</v>
      </c>
      <c r="D1476" t="s">
        <v>255</v>
      </c>
      <c r="E1476" t="s">
        <v>18</v>
      </c>
      <c r="F1476" t="s">
        <v>4452</v>
      </c>
      <c r="G1476" t="s">
        <v>39</v>
      </c>
      <c r="H1476">
        <v>2867.12</v>
      </c>
      <c r="I1476">
        <v>20</v>
      </c>
      <c r="J1476">
        <v>35</v>
      </c>
      <c r="K1476">
        <v>57342.400000000001</v>
      </c>
      <c r="L1476">
        <v>37272.559999999998</v>
      </c>
      <c r="M1476" t="s">
        <v>21</v>
      </c>
      <c r="N1476" s="1">
        <v>45478.283912037034</v>
      </c>
    </row>
    <row r="1477" spans="1:14" x14ac:dyDescent="0.3">
      <c r="A1477" t="s">
        <v>4453</v>
      </c>
      <c r="B1477" t="s">
        <v>15</v>
      </c>
      <c r="C1477" t="s">
        <v>4454</v>
      </c>
      <c r="D1477" t="s">
        <v>25</v>
      </c>
      <c r="E1477" t="s">
        <v>100</v>
      </c>
      <c r="F1477" t="s">
        <v>4455</v>
      </c>
      <c r="G1477" t="s">
        <v>248</v>
      </c>
      <c r="H1477">
        <v>124.74</v>
      </c>
      <c r="I1477">
        <v>6</v>
      </c>
      <c r="J1477">
        <v>10</v>
      </c>
      <c r="K1477">
        <v>748.44</v>
      </c>
      <c r="L1477">
        <v>673.6</v>
      </c>
      <c r="M1477" t="s">
        <v>47</v>
      </c>
      <c r="N1477" s="1">
        <v>45513.128067129626</v>
      </c>
    </row>
    <row r="1478" spans="1:14" x14ac:dyDescent="0.3">
      <c r="A1478" t="s">
        <v>4456</v>
      </c>
      <c r="B1478" t="s">
        <v>30</v>
      </c>
      <c r="C1478" t="s">
        <v>4457</v>
      </c>
      <c r="D1478" t="s">
        <v>17</v>
      </c>
      <c r="E1478" t="s">
        <v>111</v>
      </c>
      <c r="F1478" t="s">
        <v>4458</v>
      </c>
      <c r="G1478" t="s">
        <v>70</v>
      </c>
      <c r="H1478">
        <v>564.21</v>
      </c>
      <c r="I1478">
        <v>4</v>
      </c>
      <c r="J1478">
        <v>0</v>
      </c>
      <c r="K1478">
        <v>2256.84</v>
      </c>
      <c r="L1478">
        <v>2256.84</v>
      </c>
      <c r="N1478" s="1">
        <v>45510.973900462966</v>
      </c>
    </row>
    <row r="1479" spans="1:14" x14ac:dyDescent="0.3">
      <c r="A1479" t="s">
        <v>4459</v>
      </c>
      <c r="B1479" t="s">
        <v>55</v>
      </c>
      <c r="C1479" t="s">
        <v>4460</v>
      </c>
      <c r="D1479" t="s">
        <v>125</v>
      </c>
      <c r="E1479" t="s">
        <v>155</v>
      </c>
      <c r="F1479" t="s">
        <v>4461</v>
      </c>
      <c r="G1479" t="s">
        <v>179</v>
      </c>
      <c r="H1479">
        <v>2256.6999999999998</v>
      </c>
      <c r="I1479">
        <v>1</v>
      </c>
      <c r="J1479">
        <v>0</v>
      </c>
      <c r="K1479">
        <v>2256.6999999999998</v>
      </c>
      <c r="L1479">
        <v>2256.6999999999998</v>
      </c>
      <c r="M1479" t="s">
        <v>21</v>
      </c>
      <c r="N1479" s="1">
        <v>45449.889363425929</v>
      </c>
    </row>
    <row r="1480" spans="1:14" x14ac:dyDescent="0.3">
      <c r="A1480" t="s">
        <v>4462</v>
      </c>
      <c r="B1480" t="s">
        <v>30</v>
      </c>
      <c r="C1480" t="s">
        <v>4463</v>
      </c>
      <c r="D1480" t="s">
        <v>110</v>
      </c>
      <c r="E1480" t="s">
        <v>44</v>
      </c>
      <c r="F1480" t="s">
        <v>4464</v>
      </c>
      <c r="G1480" t="s">
        <v>107</v>
      </c>
      <c r="H1480">
        <v>347.44</v>
      </c>
      <c r="I1480">
        <v>2</v>
      </c>
      <c r="J1480">
        <v>2</v>
      </c>
      <c r="K1480">
        <v>694.88</v>
      </c>
      <c r="L1480">
        <v>680.98</v>
      </c>
      <c r="M1480" t="s">
        <v>77</v>
      </c>
      <c r="N1480" s="1">
        <v>45569.134212962963</v>
      </c>
    </row>
    <row r="1481" spans="1:14" x14ac:dyDescent="0.3">
      <c r="A1481" t="s">
        <v>4465</v>
      </c>
      <c r="B1481" t="s">
        <v>23</v>
      </c>
      <c r="C1481" t="s">
        <v>4466</v>
      </c>
      <c r="D1481" t="s">
        <v>120</v>
      </c>
      <c r="E1481" t="s">
        <v>155</v>
      </c>
      <c r="F1481" t="s">
        <v>4467</v>
      </c>
      <c r="G1481" t="s">
        <v>248</v>
      </c>
      <c r="H1481">
        <v>419.36</v>
      </c>
      <c r="I1481">
        <v>15</v>
      </c>
      <c r="J1481">
        <v>15</v>
      </c>
      <c r="K1481">
        <v>6290.4</v>
      </c>
      <c r="L1481">
        <v>5346.84</v>
      </c>
      <c r="M1481" t="s">
        <v>47</v>
      </c>
      <c r="N1481" s="1">
        <v>45639.418425925927</v>
      </c>
    </row>
    <row r="1482" spans="1:14" x14ac:dyDescent="0.3">
      <c r="A1482" t="s">
        <v>4468</v>
      </c>
      <c r="B1482" t="s">
        <v>181</v>
      </c>
      <c r="C1482" t="s">
        <v>4469</v>
      </c>
      <c r="D1482" t="s">
        <v>63</v>
      </c>
      <c r="E1482" t="s">
        <v>224</v>
      </c>
      <c r="F1482" t="s">
        <v>4470</v>
      </c>
      <c r="G1482" t="s">
        <v>130</v>
      </c>
      <c r="H1482">
        <v>4.22</v>
      </c>
      <c r="I1482">
        <v>112</v>
      </c>
      <c r="J1482">
        <v>15</v>
      </c>
      <c r="K1482">
        <v>472.64</v>
      </c>
      <c r="L1482">
        <v>401.74</v>
      </c>
      <c r="M1482" t="s">
        <v>116</v>
      </c>
      <c r="N1482" s="1">
        <v>45860.716041666667</v>
      </c>
    </row>
    <row r="1483" spans="1:14" x14ac:dyDescent="0.3">
      <c r="A1483" t="s">
        <v>4471</v>
      </c>
      <c r="C1483" t="s">
        <v>4472</v>
      </c>
      <c r="D1483" t="s">
        <v>67</v>
      </c>
      <c r="E1483" t="s">
        <v>87</v>
      </c>
      <c r="F1483" t="s">
        <v>4473</v>
      </c>
      <c r="G1483" t="s">
        <v>102</v>
      </c>
      <c r="H1483">
        <v>492.97</v>
      </c>
      <c r="I1483">
        <v>60</v>
      </c>
      <c r="J1483">
        <v>3</v>
      </c>
      <c r="K1483">
        <v>29578.2</v>
      </c>
      <c r="L1483">
        <v>28690.85</v>
      </c>
      <c r="N1483" s="1">
        <v>45727.36173611111</v>
      </c>
    </row>
    <row r="1484" spans="1:14" x14ac:dyDescent="0.3">
      <c r="A1484" t="s">
        <v>4474</v>
      </c>
      <c r="B1484" t="s">
        <v>15</v>
      </c>
      <c r="C1484" t="s">
        <v>4475</v>
      </c>
      <c r="D1484" t="s">
        <v>51</v>
      </c>
      <c r="E1484" t="s">
        <v>121</v>
      </c>
      <c r="F1484" t="s">
        <v>4476</v>
      </c>
      <c r="G1484" t="s">
        <v>465</v>
      </c>
      <c r="H1484">
        <v>556.55999999999995</v>
      </c>
      <c r="I1484">
        <v>12</v>
      </c>
      <c r="J1484">
        <v>0</v>
      </c>
      <c r="K1484">
        <v>6678.72</v>
      </c>
      <c r="L1484">
        <v>6678.72</v>
      </c>
      <c r="M1484" t="s">
        <v>116</v>
      </c>
      <c r="N1484" s="1">
        <v>45654.297858796293</v>
      </c>
    </row>
    <row r="1485" spans="1:14" x14ac:dyDescent="0.3">
      <c r="A1485" t="s">
        <v>4477</v>
      </c>
      <c r="B1485" t="s">
        <v>30</v>
      </c>
      <c r="C1485" t="s">
        <v>4478</v>
      </c>
      <c r="D1485" t="s">
        <v>51</v>
      </c>
      <c r="E1485" t="s">
        <v>87</v>
      </c>
      <c r="F1485" t="s">
        <v>4479</v>
      </c>
      <c r="G1485" t="s">
        <v>130</v>
      </c>
      <c r="H1485">
        <v>7.73</v>
      </c>
      <c r="I1485">
        <v>5</v>
      </c>
      <c r="J1485">
        <v>0</v>
      </c>
      <c r="K1485">
        <v>38.65</v>
      </c>
      <c r="L1485">
        <v>38.65</v>
      </c>
      <c r="M1485" t="s">
        <v>47</v>
      </c>
      <c r="N1485" s="1">
        <v>45537.483460648145</v>
      </c>
    </row>
    <row r="1486" spans="1:14" x14ac:dyDescent="0.3">
      <c r="A1486" t="s">
        <v>4480</v>
      </c>
      <c r="B1486" t="s">
        <v>49</v>
      </c>
      <c r="C1486" t="s">
        <v>4481</v>
      </c>
      <c r="D1486" t="s">
        <v>25</v>
      </c>
      <c r="E1486" t="s">
        <v>100</v>
      </c>
      <c r="F1486" t="s">
        <v>4482</v>
      </c>
      <c r="G1486" t="s">
        <v>53</v>
      </c>
      <c r="H1486">
        <v>18.760000000000002</v>
      </c>
      <c r="I1486">
        <v>2</v>
      </c>
      <c r="J1486">
        <v>0</v>
      </c>
      <c r="K1486">
        <v>37.520000000000003</v>
      </c>
      <c r="L1486">
        <v>37.520000000000003</v>
      </c>
      <c r="M1486" t="s">
        <v>116</v>
      </c>
      <c r="N1486" s="1">
        <v>45843.380428240744</v>
      </c>
    </row>
    <row r="1487" spans="1:14" x14ac:dyDescent="0.3">
      <c r="A1487" t="s">
        <v>4483</v>
      </c>
      <c r="B1487" t="s">
        <v>15</v>
      </c>
      <c r="C1487" t="s">
        <v>4484</v>
      </c>
      <c r="D1487" t="s">
        <v>51</v>
      </c>
      <c r="E1487" t="s">
        <v>277</v>
      </c>
      <c r="F1487" t="s">
        <v>4485</v>
      </c>
      <c r="G1487" t="s">
        <v>161</v>
      </c>
      <c r="H1487">
        <v>236.69</v>
      </c>
      <c r="I1487">
        <v>4</v>
      </c>
      <c r="J1487">
        <v>10</v>
      </c>
      <c r="K1487">
        <v>946.76</v>
      </c>
      <c r="L1487">
        <v>852.08</v>
      </c>
      <c r="M1487" t="s">
        <v>21</v>
      </c>
      <c r="N1487" s="1">
        <v>45756.341099537036</v>
      </c>
    </row>
    <row r="1488" spans="1:14" x14ac:dyDescent="0.3">
      <c r="A1488" t="s">
        <v>4486</v>
      </c>
      <c r="B1488" t="s">
        <v>55</v>
      </c>
      <c r="C1488" t="s">
        <v>4487</v>
      </c>
      <c r="D1488" t="s">
        <v>51</v>
      </c>
      <c r="E1488" t="s">
        <v>133</v>
      </c>
      <c r="F1488" t="s">
        <v>4488</v>
      </c>
      <c r="G1488" t="s">
        <v>27</v>
      </c>
      <c r="H1488">
        <v>680.74</v>
      </c>
      <c r="I1488">
        <v>20</v>
      </c>
      <c r="J1488">
        <v>10</v>
      </c>
      <c r="K1488">
        <v>13614.8</v>
      </c>
      <c r="L1488">
        <v>12253.32</v>
      </c>
      <c r="M1488" t="s">
        <v>116</v>
      </c>
      <c r="N1488" s="1">
        <v>45709.040312500001</v>
      </c>
    </row>
    <row r="1489" spans="1:14" x14ac:dyDescent="0.3">
      <c r="A1489" t="s">
        <v>4489</v>
      </c>
      <c r="B1489" t="s">
        <v>72</v>
      </c>
      <c r="C1489" t="s">
        <v>4490</v>
      </c>
      <c r="D1489" t="s">
        <v>86</v>
      </c>
      <c r="E1489" t="s">
        <v>44</v>
      </c>
      <c r="F1489" t="s">
        <v>4491</v>
      </c>
      <c r="G1489" t="s">
        <v>70</v>
      </c>
      <c r="H1489">
        <v>546.27</v>
      </c>
      <c r="I1489">
        <v>20</v>
      </c>
      <c r="J1489">
        <v>20</v>
      </c>
      <c r="K1489">
        <v>10925.4</v>
      </c>
      <c r="L1489">
        <v>8740.32</v>
      </c>
      <c r="N1489" s="1">
        <v>45450.901446759257</v>
      </c>
    </row>
    <row r="1490" spans="1:14" x14ac:dyDescent="0.3">
      <c r="A1490" t="s">
        <v>4492</v>
      </c>
      <c r="B1490" t="s">
        <v>72</v>
      </c>
      <c r="C1490" t="s">
        <v>4493</v>
      </c>
      <c r="D1490" t="s">
        <v>17</v>
      </c>
      <c r="E1490" t="s">
        <v>246</v>
      </c>
      <c r="F1490" t="s">
        <v>4494</v>
      </c>
      <c r="G1490" t="s">
        <v>39</v>
      </c>
      <c r="H1490">
        <v>25.7</v>
      </c>
      <c r="I1490">
        <v>1</v>
      </c>
      <c r="J1490">
        <v>0</v>
      </c>
      <c r="K1490">
        <v>25.7</v>
      </c>
      <c r="L1490">
        <v>25.7</v>
      </c>
      <c r="N1490" s="1">
        <v>45345.691238425927</v>
      </c>
    </row>
    <row r="1491" spans="1:14" x14ac:dyDescent="0.3">
      <c r="A1491" t="s">
        <v>4495</v>
      </c>
      <c r="B1491" t="s">
        <v>181</v>
      </c>
      <c r="C1491" t="s">
        <v>4496</v>
      </c>
      <c r="D1491" t="s">
        <v>36</v>
      </c>
      <c r="E1491" t="s">
        <v>18</v>
      </c>
      <c r="F1491" t="s">
        <v>4497</v>
      </c>
      <c r="G1491" t="s">
        <v>102</v>
      </c>
      <c r="H1491">
        <v>622.38</v>
      </c>
      <c r="I1491">
        <v>1</v>
      </c>
      <c r="J1491">
        <v>0</v>
      </c>
      <c r="K1491">
        <v>622.38</v>
      </c>
      <c r="L1491">
        <v>622.38</v>
      </c>
      <c r="M1491" t="s">
        <v>60</v>
      </c>
      <c r="N1491" s="1">
        <v>45375.651747685188</v>
      </c>
    </row>
    <row r="1492" spans="1:14" x14ac:dyDescent="0.3">
      <c r="A1492" t="s">
        <v>4498</v>
      </c>
      <c r="B1492" t="s">
        <v>15</v>
      </c>
      <c r="D1492" t="s">
        <v>125</v>
      </c>
      <c r="E1492" t="s">
        <v>91</v>
      </c>
      <c r="F1492" t="s">
        <v>4499</v>
      </c>
      <c r="G1492" t="s">
        <v>465</v>
      </c>
      <c r="H1492">
        <v>2262.37</v>
      </c>
      <c r="I1492">
        <v>1</v>
      </c>
      <c r="J1492">
        <v>0</v>
      </c>
      <c r="K1492">
        <v>2262.37</v>
      </c>
      <c r="L1492">
        <v>2262.37</v>
      </c>
      <c r="M1492" t="s">
        <v>21</v>
      </c>
      <c r="N1492" s="1">
        <v>45411.20453703704</v>
      </c>
    </row>
    <row r="1493" spans="1:14" x14ac:dyDescent="0.3">
      <c r="A1493" t="s">
        <v>4500</v>
      </c>
      <c r="B1493" t="s">
        <v>23</v>
      </c>
      <c r="C1493" t="s">
        <v>4501</v>
      </c>
      <c r="D1493" t="s">
        <v>86</v>
      </c>
      <c r="E1493" t="s">
        <v>57</v>
      </c>
      <c r="F1493" t="s">
        <v>4502</v>
      </c>
      <c r="G1493" t="s">
        <v>130</v>
      </c>
      <c r="H1493">
        <v>397.15</v>
      </c>
      <c r="I1493">
        <v>2</v>
      </c>
      <c r="J1493">
        <v>0</v>
      </c>
      <c r="K1493">
        <v>794.3</v>
      </c>
      <c r="L1493">
        <v>794.3</v>
      </c>
      <c r="M1493" t="s">
        <v>60</v>
      </c>
      <c r="N1493" s="1">
        <v>45435.152395833335</v>
      </c>
    </row>
    <row r="1494" spans="1:14" x14ac:dyDescent="0.3">
      <c r="A1494" t="s">
        <v>4503</v>
      </c>
      <c r="B1494" t="s">
        <v>72</v>
      </c>
      <c r="C1494" t="s">
        <v>4504</v>
      </c>
      <c r="D1494" t="s">
        <v>159</v>
      </c>
      <c r="E1494" t="s">
        <v>57</v>
      </c>
      <c r="F1494" t="s">
        <v>4505</v>
      </c>
      <c r="G1494" t="s">
        <v>465</v>
      </c>
      <c r="H1494">
        <v>280.3</v>
      </c>
      <c r="I1494">
        <v>3</v>
      </c>
      <c r="J1494">
        <v>8</v>
      </c>
      <c r="K1494">
        <v>840.9</v>
      </c>
      <c r="L1494">
        <v>773.63</v>
      </c>
      <c r="M1494" t="s">
        <v>21</v>
      </c>
      <c r="N1494" s="1">
        <v>45470.446168981478</v>
      </c>
    </row>
    <row r="1495" spans="1:14" x14ac:dyDescent="0.3">
      <c r="A1495" t="s">
        <v>4506</v>
      </c>
      <c r="B1495" t="s">
        <v>84</v>
      </c>
      <c r="C1495" t="s">
        <v>4507</v>
      </c>
      <c r="D1495" t="s">
        <v>125</v>
      </c>
      <c r="E1495" t="s">
        <v>32</v>
      </c>
      <c r="F1495" t="s">
        <v>4508</v>
      </c>
      <c r="G1495" t="s">
        <v>59</v>
      </c>
      <c r="H1495">
        <v>1721.19</v>
      </c>
      <c r="I1495">
        <v>3</v>
      </c>
      <c r="J1495">
        <v>5</v>
      </c>
      <c r="K1495">
        <v>5163.57</v>
      </c>
      <c r="L1495">
        <v>4905.3900000000003</v>
      </c>
      <c r="M1495" t="s">
        <v>47</v>
      </c>
      <c r="N1495" s="1">
        <v>45870.827870370369</v>
      </c>
    </row>
    <row r="1496" spans="1:14" x14ac:dyDescent="0.3">
      <c r="A1496" t="s">
        <v>4509</v>
      </c>
      <c r="B1496" t="s">
        <v>23</v>
      </c>
      <c r="C1496" t="s">
        <v>4510</v>
      </c>
      <c r="D1496" t="s">
        <v>159</v>
      </c>
      <c r="E1496" t="s">
        <v>18</v>
      </c>
      <c r="F1496" t="s">
        <v>4511</v>
      </c>
      <c r="G1496" t="s">
        <v>130</v>
      </c>
      <c r="H1496">
        <v>280.12</v>
      </c>
      <c r="I1496">
        <v>8</v>
      </c>
      <c r="J1496">
        <v>0</v>
      </c>
      <c r="K1496">
        <v>2240.96</v>
      </c>
      <c r="L1496">
        <v>2240.96</v>
      </c>
      <c r="M1496" t="s">
        <v>40</v>
      </c>
      <c r="N1496" s="1">
        <v>45556.536226851851</v>
      </c>
    </row>
    <row r="1497" spans="1:14" x14ac:dyDescent="0.3">
      <c r="A1497" t="s">
        <v>4512</v>
      </c>
      <c r="B1497" t="s">
        <v>181</v>
      </c>
      <c r="C1497" t="s">
        <v>4513</v>
      </c>
      <c r="D1497" t="s">
        <v>17</v>
      </c>
      <c r="E1497" t="s">
        <v>68</v>
      </c>
      <c r="F1497" t="s">
        <v>4514</v>
      </c>
      <c r="G1497" t="s">
        <v>59</v>
      </c>
      <c r="H1497">
        <v>215.64</v>
      </c>
      <c r="I1497">
        <v>5</v>
      </c>
      <c r="J1497">
        <v>0</v>
      </c>
      <c r="K1497">
        <v>1078.2</v>
      </c>
      <c r="L1497">
        <v>1078.2</v>
      </c>
      <c r="M1497" t="s">
        <v>40</v>
      </c>
      <c r="N1497" s="1">
        <v>45855.850856481484</v>
      </c>
    </row>
    <row r="1498" spans="1:14" x14ac:dyDescent="0.3">
      <c r="A1498" t="s">
        <v>4515</v>
      </c>
      <c r="B1498" t="s">
        <v>15</v>
      </c>
      <c r="C1498" t="s">
        <v>4516</v>
      </c>
      <c r="D1498" t="s">
        <v>255</v>
      </c>
      <c r="E1498" t="s">
        <v>18</v>
      </c>
      <c r="F1498" t="s">
        <v>4517</v>
      </c>
      <c r="G1498" t="s">
        <v>20</v>
      </c>
      <c r="H1498">
        <v>2967.74</v>
      </c>
      <c r="I1498">
        <v>1</v>
      </c>
      <c r="J1498">
        <v>0</v>
      </c>
      <c r="K1498">
        <v>2967.74</v>
      </c>
      <c r="L1498">
        <v>2967.74</v>
      </c>
      <c r="M1498" t="s">
        <v>47</v>
      </c>
      <c r="N1498" s="1">
        <v>45425.330439814818</v>
      </c>
    </row>
    <row r="1499" spans="1:14" x14ac:dyDescent="0.3">
      <c r="A1499" t="s">
        <v>4518</v>
      </c>
      <c r="B1499" t="s">
        <v>172</v>
      </c>
      <c r="C1499" t="s">
        <v>4519</v>
      </c>
      <c r="D1499" t="s">
        <v>120</v>
      </c>
      <c r="F1499" t="s">
        <v>4520</v>
      </c>
      <c r="G1499" t="s">
        <v>20</v>
      </c>
      <c r="H1499">
        <v>522.19000000000005</v>
      </c>
      <c r="I1499">
        <v>15</v>
      </c>
      <c r="J1499">
        <v>15</v>
      </c>
      <c r="K1499">
        <v>7832.85</v>
      </c>
      <c r="L1499">
        <v>6657.92</v>
      </c>
      <c r="M1499" t="s">
        <v>40</v>
      </c>
      <c r="N1499" s="1">
        <v>45341.519479166665</v>
      </c>
    </row>
    <row r="1500" spans="1:14" x14ac:dyDescent="0.3">
      <c r="A1500" t="s">
        <v>4521</v>
      </c>
      <c r="B1500" t="s">
        <v>181</v>
      </c>
      <c r="C1500" t="s">
        <v>4522</v>
      </c>
      <c r="D1500" t="s">
        <v>51</v>
      </c>
      <c r="E1500" t="s">
        <v>91</v>
      </c>
      <c r="F1500" t="s">
        <v>4523</v>
      </c>
      <c r="G1500" t="s">
        <v>46</v>
      </c>
      <c r="H1500">
        <v>578.39</v>
      </c>
      <c r="I1500">
        <v>25</v>
      </c>
      <c r="J1500">
        <v>15</v>
      </c>
      <c r="K1500">
        <v>14459.75</v>
      </c>
      <c r="L1500">
        <v>12290.79</v>
      </c>
      <c r="M1500" t="s">
        <v>60</v>
      </c>
      <c r="N1500" s="1">
        <v>45797.330497685187</v>
      </c>
    </row>
    <row r="1501" spans="1:14" x14ac:dyDescent="0.3">
      <c r="A1501" t="s">
        <v>4524</v>
      </c>
      <c r="B1501" t="s">
        <v>95</v>
      </c>
      <c r="C1501" t="s">
        <v>4525</v>
      </c>
      <c r="D1501" t="s">
        <v>125</v>
      </c>
      <c r="E1501" t="s">
        <v>105</v>
      </c>
      <c r="F1501" t="s">
        <v>4526</v>
      </c>
      <c r="G1501" t="s">
        <v>179</v>
      </c>
      <c r="H1501">
        <v>2083.98</v>
      </c>
      <c r="I1501">
        <v>30</v>
      </c>
      <c r="J1501">
        <v>15</v>
      </c>
      <c r="K1501">
        <v>62519.4</v>
      </c>
      <c r="L1501">
        <v>53141.49</v>
      </c>
      <c r="M1501" t="s">
        <v>28</v>
      </c>
      <c r="N1501" s="1">
        <v>45839.425682870373</v>
      </c>
    </row>
    <row r="1502" spans="1:14" x14ac:dyDescent="0.3">
      <c r="A1502" t="s">
        <v>4527</v>
      </c>
      <c r="B1502" t="s">
        <v>49</v>
      </c>
      <c r="C1502" t="s">
        <v>4528</v>
      </c>
      <c r="D1502" t="s">
        <v>120</v>
      </c>
      <c r="E1502" t="s">
        <v>155</v>
      </c>
      <c r="F1502" t="s">
        <v>4529</v>
      </c>
      <c r="G1502" t="s">
        <v>70</v>
      </c>
      <c r="H1502">
        <v>112.97</v>
      </c>
      <c r="I1502">
        <v>10</v>
      </c>
      <c r="J1502">
        <v>5</v>
      </c>
      <c r="K1502">
        <v>1129.7</v>
      </c>
      <c r="L1502">
        <v>1073.21</v>
      </c>
      <c r="M1502" t="s">
        <v>77</v>
      </c>
      <c r="N1502" s="1">
        <v>45375.40934027778</v>
      </c>
    </row>
    <row r="1503" spans="1:14" x14ac:dyDescent="0.3">
      <c r="A1503" t="s">
        <v>4530</v>
      </c>
      <c r="B1503" t="s">
        <v>15</v>
      </c>
      <c r="C1503" t="s">
        <v>4531</v>
      </c>
      <c r="D1503" t="s">
        <v>67</v>
      </c>
      <c r="E1503" t="s">
        <v>105</v>
      </c>
      <c r="F1503" t="s">
        <v>4532</v>
      </c>
      <c r="G1503" t="s">
        <v>135</v>
      </c>
      <c r="H1503">
        <v>563.91</v>
      </c>
      <c r="I1503">
        <v>10</v>
      </c>
      <c r="J1503">
        <v>0</v>
      </c>
      <c r="K1503">
        <v>5639.1</v>
      </c>
      <c r="L1503">
        <v>5639.1</v>
      </c>
      <c r="M1503" t="s">
        <v>21</v>
      </c>
      <c r="N1503" s="1">
        <v>45546.525937500002</v>
      </c>
    </row>
    <row r="1504" spans="1:14" x14ac:dyDescent="0.3">
      <c r="A1504" t="s">
        <v>4533</v>
      </c>
      <c r="B1504" t="s">
        <v>172</v>
      </c>
      <c r="C1504" t="s">
        <v>4534</v>
      </c>
      <c r="D1504" t="s">
        <v>43</v>
      </c>
      <c r="E1504" t="s">
        <v>155</v>
      </c>
      <c r="F1504" t="s">
        <v>4535</v>
      </c>
      <c r="G1504" t="s">
        <v>179</v>
      </c>
      <c r="H1504">
        <v>784.24</v>
      </c>
      <c r="I1504">
        <v>12</v>
      </c>
      <c r="J1504">
        <v>0</v>
      </c>
      <c r="K1504">
        <v>9410.8799999999992</v>
      </c>
      <c r="L1504">
        <v>9410.8799999999992</v>
      </c>
      <c r="M1504" t="s">
        <v>116</v>
      </c>
      <c r="N1504" s="1">
        <v>45871.771192129629</v>
      </c>
    </row>
    <row r="1505" spans="1:14" x14ac:dyDescent="0.3">
      <c r="A1505" t="s">
        <v>4536</v>
      </c>
      <c r="B1505" t="s">
        <v>15</v>
      </c>
      <c r="C1505" t="s">
        <v>4537</v>
      </c>
      <c r="D1505" t="s">
        <v>67</v>
      </c>
      <c r="E1505" t="s">
        <v>91</v>
      </c>
      <c r="F1505" t="s">
        <v>4538</v>
      </c>
      <c r="G1505" t="s">
        <v>465</v>
      </c>
      <c r="H1505">
        <v>361.08</v>
      </c>
      <c r="I1505">
        <v>10</v>
      </c>
      <c r="J1505">
        <v>5</v>
      </c>
      <c r="K1505">
        <v>3610.8</v>
      </c>
      <c r="L1505">
        <v>3430.26</v>
      </c>
      <c r="M1505" t="s">
        <v>60</v>
      </c>
      <c r="N1505" s="1">
        <v>45875.48337962963</v>
      </c>
    </row>
    <row r="1506" spans="1:14" x14ac:dyDescent="0.3">
      <c r="A1506" t="s">
        <v>4539</v>
      </c>
      <c r="B1506" t="s">
        <v>49</v>
      </c>
      <c r="C1506" t="s">
        <v>4540</v>
      </c>
      <c r="D1506" t="s">
        <v>80</v>
      </c>
      <c r="E1506" t="s">
        <v>100</v>
      </c>
      <c r="F1506" t="s">
        <v>4541</v>
      </c>
      <c r="G1506" t="s">
        <v>70</v>
      </c>
      <c r="H1506">
        <v>1181.56</v>
      </c>
      <c r="I1506">
        <v>8</v>
      </c>
      <c r="J1506">
        <v>10</v>
      </c>
      <c r="K1506">
        <v>9452.48</v>
      </c>
      <c r="L1506">
        <v>8507.23</v>
      </c>
      <c r="M1506" t="s">
        <v>116</v>
      </c>
      <c r="N1506" s="1">
        <v>45866.316342592596</v>
      </c>
    </row>
    <row r="1507" spans="1:14" x14ac:dyDescent="0.3">
      <c r="A1507" t="s">
        <v>4542</v>
      </c>
      <c r="B1507" t="s">
        <v>95</v>
      </c>
      <c r="C1507" t="s">
        <v>4543</v>
      </c>
      <c r="D1507" t="s">
        <v>63</v>
      </c>
      <c r="E1507" t="s">
        <v>105</v>
      </c>
      <c r="F1507" t="s">
        <v>4544</v>
      </c>
      <c r="G1507" t="s">
        <v>39</v>
      </c>
      <c r="H1507">
        <v>2.98</v>
      </c>
      <c r="I1507">
        <v>86</v>
      </c>
      <c r="J1507">
        <v>27</v>
      </c>
      <c r="K1507">
        <v>256.27999999999997</v>
      </c>
      <c r="L1507">
        <v>187.08</v>
      </c>
      <c r="M1507" t="s">
        <v>21</v>
      </c>
      <c r="N1507" s="1">
        <v>45644.281724537039</v>
      </c>
    </row>
    <row r="1508" spans="1:14" x14ac:dyDescent="0.3">
      <c r="A1508" t="s">
        <v>4545</v>
      </c>
      <c r="B1508" t="s">
        <v>55</v>
      </c>
      <c r="C1508" t="s">
        <v>4546</v>
      </c>
      <c r="D1508" t="s">
        <v>67</v>
      </c>
      <c r="E1508" t="s">
        <v>246</v>
      </c>
      <c r="F1508" t="s">
        <v>4547</v>
      </c>
      <c r="G1508" t="s">
        <v>76</v>
      </c>
      <c r="H1508">
        <v>725.89</v>
      </c>
      <c r="I1508">
        <v>15</v>
      </c>
      <c r="J1508">
        <v>0</v>
      </c>
      <c r="K1508">
        <v>10888.35</v>
      </c>
      <c r="L1508">
        <v>10888.35</v>
      </c>
      <c r="M1508" t="s">
        <v>116</v>
      </c>
      <c r="N1508" s="1">
        <v>45824.569050925929</v>
      </c>
    </row>
    <row r="1509" spans="1:14" x14ac:dyDescent="0.3">
      <c r="A1509" t="s">
        <v>4548</v>
      </c>
      <c r="B1509" t="s">
        <v>15</v>
      </c>
      <c r="C1509" t="s">
        <v>4549</v>
      </c>
      <c r="D1509" t="s">
        <v>110</v>
      </c>
      <c r="E1509" t="s">
        <v>18</v>
      </c>
      <c r="F1509" t="s">
        <v>4550</v>
      </c>
      <c r="G1509" t="s">
        <v>209</v>
      </c>
      <c r="H1509">
        <v>43.48</v>
      </c>
      <c r="I1509">
        <v>1</v>
      </c>
      <c r="J1509">
        <v>0</v>
      </c>
      <c r="K1509">
        <v>43.48</v>
      </c>
      <c r="L1509">
        <v>43.48</v>
      </c>
      <c r="M1509" t="s">
        <v>60</v>
      </c>
      <c r="N1509" s="1">
        <v>45780.603576388887</v>
      </c>
    </row>
    <row r="1510" spans="1:14" x14ac:dyDescent="0.3">
      <c r="A1510" t="s">
        <v>4551</v>
      </c>
      <c r="B1510" t="s">
        <v>181</v>
      </c>
      <c r="C1510" t="s">
        <v>4552</v>
      </c>
      <c r="D1510" t="s">
        <v>25</v>
      </c>
      <c r="E1510" t="s">
        <v>32</v>
      </c>
      <c r="F1510" t="s">
        <v>4553</v>
      </c>
      <c r="G1510" t="s">
        <v>184</v>
      </c>
      <c r="H1510">
        <v>111.66</v>
      </c>
      <c r="I1510">
        <v>6</v>
      </c>
      <c r="J1510">
        <v>0</v>
      </c>
      <c r="K1510">
        <v>669.96</v>
      </c>
      <c r="L1510">
        <v>669.96</v>
      </c>
      <c r="M1510" t="s">
        <v>116</v>
      </c>
      <c r="N1510" s="1">
        <v>45631.470451388886</v>
      </c>
    </row>
    <row r="1511" spans="1:14" x14ac:dyDescent="0.3">
      <c r="A1511" t="s">
        <v>4554</v>
      </c>
      <c r="B1511" t="s">
        <v>30</v>
      </c>
      <c r="C1511" t="s">
        <v>4555</v>
      </c>
      <c r="D1511" t="s">
        <v>159</v>
      </c>
      <c r="E1511" t="s">
        <v>133</v>
      </c>
      <c r="F1511" t="s">
        <v>4556</v>
      </c>
      <c r="G1511" t="s">
        <v>102</v>
      </c>
      <c r="H1511">
        <v>219</v>
      </c>
      <c r="I1511">
        <v>15</v>
      </c>
      <c r="J1511">
        <v>0</v>
      </c>
      <c r="K1511">
        <v>3285</v>
      </c>
      <c r="L1511">
        <v>3285</v>
      </c>
      <c r="M1511" t="s">
        <v>47</v>
      </c>
      <c r="N1511" s="1">
        <v>45625.123206018521</v>
      </c>
    </row>
    <row r="1512" spans="1:14" x14ac:dyDescent="0.3">
      <c r="A1512" t="s">
        <v>4557</v>
      </c>
      <c r="B1512" t="s">
        <v>172</v>
      </c>
      <c r="C1512" t="s">
        <v>4558</v>
      </c>
      <c r="D1512" t="s">
        <v>159</v>
      </c>
      <c r="E1512" t="s">
        <v>177</v>
      </c>
      <c r="F1512" t="s">
        <v>4559</v>
      </c>
      <c r="G1512" t="s">
        <v>209</v>
      </c>
      <c r="H1512">
        <v>366.98</v>
      </c>
      <c r="I1512">
        <v>5</v>
      </c>
      <c r="J1512">
        <v>10</v>
      </c>
      <c r="K1512">
        <v>1834.9</v>
      </c>
      <c r="L1512">
        <v>1651.41</v>
      </c>
      <c r="M1512" t="s">
        <v>28</v>
      </c>
      <c r="N1512" s="1">
        <v>45382.110046296293</v>
      </c>
    </row>
    <row r="1513" spans="1:14" x14ac:dyDescent="0.3">
      <c r="A1513" t="s">
        <v>4560</v>
      </c>
      <c r="B1513" t="s">
        <v>49</v>
      </c>
      <c r="C1513" t="s">
        <v>4561</v>
      </c>
      <c r="D1513" t="s">
        <v>159</v>
      </c>
      <c r="E1513" t="s">
        <v>44</v>
      </c>
      <c r="F1513" t="s">
        <v>4562</v>
      </c>
      <c r="G1513" t="s">
        <v>465</v>
      </c>
      <c r="H1513">
        <v>417.3</v>
      </c>
      <c r="I1513">
        <v>6</v>
      </c>
      <c r="J1513">
        <v>2</v>
      </c>
      <c r="K1513">
        <v>2503.8000000000002</v>
      </c>
      <c r="L1513">
        <v>2453.7199999999998</v>
      </c>
      <c r="M1513" t="s">
        <v>28</v>
      </c>
      <c r="N1513" s="1">
        <v>45869.314189814817</v>
      </c>
    </row>
    <row r="1514" spans="1:14" x14ac:dyDescent="0.3">
      <c r="A1514" t="s">
        <v>4563</v>
      </c>
      <c r="B1514" t="s">
        <v>172</v>
      </c>
      <c r="C1514" t="s">
        <v>4564</v>
      </c>
      <c r="D1514" t="s">
        <v>17</v>
      </c>
      <c r="E1514" t="s">
        <v>32</v>
      </c>
      <c r="F1514" t="s">
        <v>4565</v>
      </c>
      <c r="G1514" t="s">
        <v>93</v>
      </c>
      <c r="H1514">
        <v>441.27</v>
      </c>
      <c r="I1514">
        <v>12</v>
      </c>
      <c r="J1514">
        <v>15</v>
      </c>
      <c r="K1514">
        <v>5295.24</v>
      </c>
      <c r="L1514">
        <v>4500.95</v>
      </c>
      <c r="M1514" t="s">
        <v>40</v>
      </c>
      <c r="N1514" s="1">
        <v>45504.261273148149</v>
      </c>
    </row>
    <row r="1515" spans="1:14" x14ac:dyDescent="0.3">
      <c r="A1515" t="s">
        <v>4566</v>
      </c>
      <c r="B1515" t="s">
        <v>72</v>
      </c>
      <c r="C1515" t="s">
        <v>4567</v>
      </c>
      <c r="D1515" t="s">
        <v>17</v>
      </c>
      <c r="E1515" t="s">
        <v>74</v>
      </c>
      <c r="F1515" t="s">
        <v>4568</v>
      </c>
      <c r="G1515" t="s">
        <v>82</v>
      </c>
      <c r="H1515">
        <v>382.84</v>
      </c>
      <c r="I1515">
        <v>8</v>
      </c>
      <c r="J1515">
        <v>0</v>
      </c>
      <c r="K1515">
        <v>3062.72</v>
      </c>
      <c r="L1515">
        <v>3062.72</v>
      </c>
      <c r="M1515" t="s">
        <v>60</v>
      </c>
      <c r="N1515" s="1">
        <v>45760.115555555552</v>
      </c>
    </row>
    <row r="1516" spans="1:14" x14ac:dyDescent="0.3">
      <c r="A1516" t="s">
        <v>4569</v>
      </c>
      <c r="B1516" t="s">
        <v>118</v>
      </c>
      <c r="C1516" t="s">
        <v>4570</v>
      </c>
      <c r="D1516" t="s">
        <v>51</v>
      </c>
      <c r="E1516" t="s">
        <v>32</v>
      </c>
      <c r="F1516" t="s">
        <v>4571</v>
      </c>
      <c r="G1516" t="s">
        <v>39</v>
      </c>
      <c r="H1516">
        <v>760.38</v>
      </c>
      <c r="I1516">
        <v>8</v>
      </c>
      <c r="J1516">
        <v>2</v>
      </c>
      <c r="K1516">
        <v>6083.04</v>
      </c>
      <c r="L1516">
        <v>5961.38</v>
      </c>
      <c r="M1516" t="s">
        <v>40</v>
      </c>
      <c r="N1516" s="1">
        <v>45487.559803240743</v>
      </c>
    </row>
    <row r="1517" spans="1:14" x14ac:dyDescent="0.3">
      <c r="A1517" t="s">
        <v>4572</v>
      </c>
      <c r="B1517" t="s">
        <v>118</v>
      </c>
      <c r="C1517" t="s">
        <v>4573</v>
      </c>
      <c r="D1517" t="s">
        <v>110</v>
      </c>
      <c r="E1517" t="s">
        <v>155</v>
      </c>
      <c r="F1517" t="s">
        <v>4574</v>
      </c>
      <c r="G1517" t="s">
        <v>102</v>
      </c>
      <c r="H1517">
        <v>10.26</v>
      </c>
      <c r="I1517">
        <v>4</v>
      </c>
      <c r="J1517">
        <v>5</v>
      </c>
      <c r="K1517">
        <v>41.04</v>
      </c>
      <c r="L1517">
        <v>38.99</v>
      </c>
      <c r="M1517" t="s">
        <v>60</v>
      </c>
      <c r="N1517" s="1">
        <v>45639.023611111108</v>
      </c>
    </row>
    <row r="1518" spans="1:14" x14ac:dyDescent="0.3">
      <c r="A1518" t="s">
        <v>4575</v>
      </c>
      <c r="B1518" t="s">
        <v>23</v>
      </c>
      <c r="C1518" t="s">
        <v>4576</v>
      </c>
      <c r="D1518" t="s">
        <v>43</v>
      </c>
      <c r="E1518" t="s">
        <v>37</v>
      </c>
      <c r="F1518" t="s">
        <v>4577</v>
      </c>
      <c r="G1518" t="s">
        <v>102</v>
      </c>
      <c r="H1518">
        <v>225.6</v>
      </c>
      <c r="I1518">
        <v>1</v>
      </c>
      <c r="J1518">
        <v>0</v>
      </c>
      <c r="K1518">
        <v>225.6</v>
      </c>
      <c r="L1518">
        <v>225.6</v>
      </c>
      <c r="M1518" t="s">
        <v>21</v>
      </c>
      <c r="N1518" s="1">
        <v>45618.170254629629</v>
      </c>
    </row>
    <row r="1519" spans="1:14" x14ac:dyDescent="0.3">
      <c r="A1519" t="s">
        <v>4578</v>
      </c>
      <c r="B1519" t="s">
        <v>95</v>
      </c>
      <c r="C1519" t="s">
        <v>4579</v>
      </c>
      <c r="D1519" t="s">
        <v>67</v>
      </c>
      <c r="E1519" t="s">
        <v>277</v>
      </c>
      <c r="F1519" t="s">
        <v>4580</v>
      </c>
      <c r="G1519" t="s">
        <v>130</v>
      </c>
      <c r="H1519">
        <v>1074.03</v>
      </c>
      <c r="I1519">
        <v>2</v>
      </c>
      <c r="J1519">
        <v>0</v>
      </c>
      <c r="K1519">
        <v>2148.06</v>
      </c>
      <c r="L1519">
        <v>2148.06</v>
      </c>
      <c r="M1519" t="s">
        <v>47</v>
      </c>
      <c r="N1519" s="1">
        <v>45701.202118055553</v>
      </c>
    </row>
    <row r="1520" spans="1:14" x14ac:dyDescent="0.3">
      <c r="A1520" t="s">
        <v>4581</v>
      </c>
      <c r="B1520" t="s">
        <v>181</v>
      </c>
      <c r="C1520" t="s">
        <v>4582</v>
      </c>
      <c r="D1520" t="s">
        <v>17</v>
      </c>
      <c r="E1520" t="s">
        <v>37</v>
      </c>
      <c r="F1520" t="s">
        <v>4583</v>
      </c>
      <c r="G1520" t="s">
        <v>135</v>
      </c>
      <c r="H1520">
        <v>710.08</v>
      </c>
      <c r="I1520">
        <v>4</v>
      </c>
      <c r="J1520">
        <v>7</v>
      </c>
      <c r="K1520">
        <v>2840.32</v>
      </c>
      <c r="L1520">
        <v>2641.5</v>
      </c>
      <c r="M1520" t="s">
        <v>60</v>
      </c>
      <c r="N1520" s="1">
        <v>45524.797743055555</v>
      </c>
    </row>
    <row r="1521" spans="1:14" x14ac:dyDescent="0.3">
      <c r="A1521" t="s">
        <v>4584</v>
      </c>
      <c r="B1521" t="s">
        <v>95</v>
      </c>
      <c r="C1521" t="s">
        <v>4585</v>
      </c>
      <c r="D1521" t="s">
        <v>80</v>
      </c>
      <c r="E1521" t="s">
        <v>121</v>
      </c>
      <c r="F1521" t="s">
        <v>4586</v>
      </c>
      <c r="G1521" t="s">
        <v>53</v>
      </c>
      <c r="H1521">
        <v>1352.51</v>
      </c>
      <c r="I1521">
        <v>2</v>
      </c>
      <c r="J1521">
        <v>2</v>
      </c>
      <c r="K1521">
        <v>2705.02</v>
      </c>
      <c r="L1521">
        <v>2650.92</v>
      </c>
      <c r="M1521" t="s">
        <v>28</v>
      </c>
      <c r="N1521" s="1">
        <v>45863.617268518516</v>
      </c>
    </row>
    <row r="1522" spans="1:14" x14ac:dyDescent="0.3">
      <c r="A1522" t="s">
        <v>4587</v>
      </c>
      <c r="B1522" t="s">
        <v>30</v>
      </c>
      <c r="C1522" t="s">
        <v>4588</v>
      </c>
      <c r="D1522" t="s">
        <v>36</v>
      </c>
      <c r="E1522" t="s">
        <v>246</v>
      </c>
      <c r="F1522" t="s">
        <v>4589</v>
      </c>
      <c r="G1522" t="s">
        <v>102</v>
      </c>
      <c r="H1522">
        <v>1433.73</v>
      </c>
      <c r="I1522">
        <v>2</v>
      </c>
      <c r="J1522">
        <v>0</v>
      </c>
      <c r="K1522">
        <v>2867.46</v>
      </c>
      <c r="L1522">
        <v>2867.46</v>
      </c>
      <c r="M1522" t="s">
        <v>47</v>
      </c>
      <c r="N1522" s="1">
        <v>45700.878379629627</v>
      </c>
    </row>
    <row r="1523" spans="1:14" x14ac:dyDescent="0.3">
      <c r="A1523" t="s">
        <v>4590</v>
      </c>
      <c r="B1523" t="s">
        <v>72</v>
      </c>
      <c r="C1523" t="s">
        <v>4591</v>
      </c>
      <c r="D1523" t="s">
        <v>43</v>
      </c>
      <c r="E1523" t="s">
        <v>251</v>
      </c>
      <c r="F1523" t="s">
        <v>4592</v>
      </c>
      <c r="G1523" t="s">
        <v>93</v>
      </c>
      <c r="H1523">
        <v>242.94</v>
      </c>
      <c r="I1523">
        <v>3</v>
      </c>
      <c r="J1523">
        <v>0</v>
      </c>
      <c r="K1523">
        <v>728.82</v>
      </c>
      <c r="L1523">
        <v>728.82</v>
      </c>
      <c r="M1523" t="s">
        <v>116</v>
      </c>
      <c r="N1523" s="1">
        <v>45616.221435185187</v>
      </c>
    </row>
    <row r="1524" spans="1:14" x14ac:dyDescent="0.3">
      <c r="A1524" t="s">
        <v>4593</v>
      </c>
      <c r="B1524" t="s">
        <v>118</v>
      </c>
      <c r="C1524" t="s">
        <v>4594</v>
      </c>
      <c r="D1524" t="s">
        <v>255</v>
      </c>
      <c r="E1524" t="s">
        <v>177</v>
      </c>
      <c r="F1524" t="s">
        <v>4595</v>
      </c>
      <c r="G1524" t="s">
        <v>184</v>
      </c>
      <c r="H1524">
        <v>485.91</v>
      </c>
      <c r="I1524">
        <v>25</v>
      </c>
      <c r="J1524">
        <v>12</v>
      </c>
      <c r="K1524">
        <v>12147.75</v>
      </c>
      <c r="L1524">
        <v>10690.02</v>
      </c>
      <c r="M1524" t="s">
        <v>116</v>
      </c>
      <c r="N1524" s="1">
        <v>45819.65121527778</v>
      </c>
    </row>
    <row r="1525" spans="1:14" x14ac:dyDescent="0.3">
      <c r="A1525" t="s">
        <v>4596</v>
      </c>
      <c r="B1525" t="s">
        <v>30</v>
      </c>
      <c r="C1525" t="s">
        <v>4597</v>
      </c>
      <c r="D1525" t="s">
        <v>67</v>
      </c>
      <c r="E1525" t="s">
        <v>246</v>
      </c>
      <c r="F1525" t="s">
        <v>4598</v>
      </c>
      <c r="G1525" t="s">
        <v>209</v>
      </c>
      <c r="H1525">
        <v>636.91999999999996</v>
      </c>
      <c r="I1525">
        <v>25</v>
      </c>
      <c r="J1525">
        <v>15</v>
      </c>
      <c r="K1525">
        <v>15923</v>
      </c>
      <c r="L1525">
        <v>13534.55</v>
      </c>
      <c r="M1525" t="s">
        <v>40</v>
      </c>
      <c r="N1525" s="1">
        <v>45607.613923611112</v>
      </c>
    </row>
    <row r="1526" spans="1:14" x14ac:dyDescent="0.3">
      <c r="A1526" t="s">
        <v>4599</v>
      </c>
      <c r="B1526" t="s">
        <v>172</v>
      </c>
      <c r="C1526" t="s">
        <v>4600</v>
      </c>
      <c r="D1526" t="s">
        <v>120</v>
      </c>
      <c r="E1526" t="s">
        <v>246</v>
      </c>
      <c r="F1526" t="s">
        <v>4601</v>
      </c>
      <c r="G1526" t="s">
        <v>184</v>
      </c>
      <c r="H1526">
        <v>378.39</v>
      </c>
      <c r="I1526">
        <v>100</v>
      </c>
      <c r="J1526">
        <v>0</v>
      </c>
      <c r="K1526">
        <v>37839</v>
      </c>
      <c r="L1526">
        <v>37839</v>
      </c>
      <c r="M1526" t="s">
        <v>77</v>
      </c>
      <c r="N1526" s="1">
        <v>45535.222395833334</v>
      </c>
    </row>
    <row r="1527" spans="1:14" x14ac:dyDescent="0.3">
      <c r="A1527" t="s">
        <v>4602</v>
      </c>
      <c r="B1527" t="s">
        <v>49</v>
      </c>
      <c r="C1527" t="s">
        <v>4603</v>
      </c>
      <c r="D1527" t="s">
        <v>67</v>
      </c>
      <c r="E1527" t="s">
        <v>111</v>
      </c>
      <c r="F1527" t="s">
        <v>4604</v>
      </c>
      <c r="G1527" t="s">
        <v>161</v>
      </c>
      <c r="H1527">
        <v>1193.47</v>
      </c>
      <c r="I1527">
        <v>25</v>
      </c>
      <c r="J1527">
        <v>15</v>
      </c>
      <c r="K1527">
        <v>29836.75</v>
      </c>
      <c r="L1527">
        <v>25361.24</v>
      </c>
      <c r="M1527" t="s">
        <v>47</v>
      </c>
      <c r="N1527" s="1">
        <v>45342.875092592592</v>
      </c>
    </row>
    <row r="1528" spans="1:14" x14ac:dyDescent="0.3">
      <c r="A1528" t="s">
        <v>4605</v>
      </c>
      <c r="B1528" t="s">
        <v>55</v>
      </c>
      <c r="C1528" t="s">
        <v>4606</v>
      </c>
      <c r="D1528" t="s">
        <v>86</v>
      </c>
      <c r="E1528" t="s">
        <v>32</v>
      </c>
      <c r="F1528" t="s">
        <v>4607</v>
      </c>
      <c r="G1528" t="s">
        <v>179</v>
      </c>
      <c r="H1528">
        <v>253.2</v>
      </c>
      <c r="I1528">
        <v>25</v>
      </c>
      <c r="J1528">
        <v>10</v>
      </c>
      <c r="K1528">
        <v>6330</v>
      </c>
      <c r="L1528">
        <v>5697</v>
      </c>
      <c r="M1528" t="s">
        <v>116</v>
      </c>
      <c r="N1528" s="1">
        <v>45383.092418981483</v>
      </c>
    </row>
    <row r="1529" spans="1:14" x14ac:dyDescent="0.3">
      <c r="A1529" t="s">
        <v>4608</v>
      </c>
      <c r="B1529" t="s">
        <v>72</v>
      </c>
      <c r="C1529" t="s">
        <v>4609</v>
      </c>
      <c r="D1529" t="s">
        <v>36</v>
      </c>
      <c r="E1529" t="s">
        <v>121</v>
      </c>
      <c r="F1529" t="s">
        <v>4610</v>
      </c>
      <c r="G1529" t="s">
        <v>184</v>
      </c>
      <c r="H1529">
        <v>813.57</v>
      </c>
      <c r="I1529">
        <v>1</v>
      </c>
      <c r="J1529">
        <v>0</v>
      </c>
      <c r="K1529">
        <v>813.57</v>
      </c>
      <c r="L1529">
        <v>813.57</v>
      </c>
      <c r="M1529" t="s">
        <v>47</v>
      </c>
      <c r="N1529" s="1">
        <v>45443.199618055558</v>
      </c>
    </row>
    <row r="1530" spans="1:14" x14ac:dyDescent="0.3">
      <c r="A1530" t="s">
        <v>4611</v>
      </c>
      <c r="B1530" t="s">
        <v>172</v>
      </c>
      <c r="C1530" t="s">
        <v>4612</v>
      </c>
      <c r="D1530" t="s">
        <v>51</v>
      </c>
      <c r="E1530" t="s">
        <v>105</v>
      </c>
      <c r="F1530" t="s">
        <v>4613</v>
      </c>
      <c r="G1530" t="s">
        <v>465</v>
      </c>
      <c r="H1530">
        <v>630.4</v>
      </c>
      <c r="I1530">
        <v>15</v>
      </c>
      <c r="J1530">
        <v>10</v>
      </c>
      <c r="K1530">
        <v>9456</v>
      </c>
      <c r="L1530">
        <v>8510.4</v>
      </c>
      <c r="M1530" t="s">
        <v>77</v>
      </c>
      <c r="N1530" s="1">
        <v>45676.989687499998</v>
      </c>
    </row>
    <row r="1531" spans="1:14" x14ac:dyDescent="0.3">
      <c r="A1531" t="s">
        <v>4614</v>
      </c>
      <c r="B1531" t="s">
        <v>49</v>
      </c>
      <c r="C1531" t="s">
        <v>4615</v>
      </c>
      <c r="D1531" t="s">
        <v>63</v>
      </c>
      <c r="E1531" t="s">
        <v>133</v>
      </c>
      <c r="F1531" t="s">
        <v>4616</v>
      </c>
      <c r="G1531" t="s">
        <v>102</v>
      </c>
      <c r="H1531">
        <v>1.01</v>
      </c>
      <c r="I1531">
        <v>148</v>
      </c>
      <c r="J1531">
        <v>28</v>
      </c>
      <c r="K1531">
        <v>149.47999999999999</v>
      </c>
      <c r="L1531">
        <v>107.63</v>
      </c>
      <c r="M1531" t="s">
        <v>28</v>
      </c>
      <c r="N1531" s="1">
        <v>45763.296967592592</v>
      </c>
    </row>
    <row r="1532" spans="1:14" x14ac:dyDescent="0.3">
      <c r="A1532" t="s">
        <v>4617</v>
      </c>
      <c r="B1532" t="s">
        <v>95</v>
      </c>
      <c r="C1532" t="s">
        <v>4618</v>
      </c>
      <c r="D1532" t="s">
        <v>110</v>
      </c>
      <c r="E1532" t="s">
        <v>91</v>
      </c>
      <c r="F1532" t="s">
        <v>4619</v>
      </c>
      <c r="G1532" t="s">
        <v>82</v>
      </c>
      <c r="H1532">
        <v>224.53</v>
      </c>
      <c r="I1532">
        <v>5</v>
      </c>
      <c r="J1532">
        <v>0</v>
      </c>
      <c r="K1532">
        <v>1122.6500000000001</v>
      </c>
      <c r="L1532">
        <v>1122.6500000000001</v>
      </c>
      <c r="N1532" s="1">
        <v>45433.302222222221</v>
      </c>
    </row>
    <row r="1533" spans="1:14" x14ac:dyDescent="0.3">
      <c r="A1533" t="s">
        <v>4620</v>
      </c>
      <c r="B1533" t="s">
        <v>172</v>
      </c>
      <c r="C1533" t="s">
        <v>4621</v>
      </c>
      <c r="D1533" t="s">
        <v>125</v>
      </c>
      <c r="E1533" t="s">
        <v>91</v>
      </c>
      <c r="F1533" t="s">
        <v>4622</v>
      </c>
      <c r="G1533" t="s">
        <v>135</v>
      </c>
      <c r="H1533">
        <v>2929.31</v>
      </c>
      <c r="I1533">
        <v>25</v>
      </c>
      <c r="J1533">
        <v>15</v>
      </c>
      <c r="K1533">
        <v>73232.75</v>
      </c>
      <c r="L1533">
        <v>62247.839999999997</v>
      </c>
      <c r="M1533" t="s">
        <v>21</v>
      </c>
      <c r="N1533" s="1">
        <v>45767.855208333334</v>
      </c>
    </row>
    <row r="1534" spans="1:14" x14ac:dyDescent="0.3">
      <c r="A1534" t="s">
        <v>4623</v>
      </c>
      <c r="B1534" t="s">
        <v>15</v>
      </c>
      <c r="C1534" t="s">
        <v>4624</v>
      </c>
      <c r="D1534" t="s">
        <v>67</v>
      </c>
      <c r="E1534" t="s">
        <v>133</v>
      </c>
      <c r="G1534" t="s">
        <v>93</v>
      </c>
      <c r="H1534">
        <v>531.79999999999995</v>
      </c>
      <c r="I1534">
        <v>1</v>
      </c>
      <c r="J1534">
        <v>0</v>
      </c>
      <c r="K1534">
        <v>531.79999999999995</v>
      </c>
      <c r="L1534">
        <v>531.79999999999995</v>
      </c>
      <c r="M1534" t="s">
        <v>28</v>
      </c>
      <c r="N1534" s="1">
        <v>45479.742013888892</v>
      </c>
    </row>
    <row r="1535" spans="1:14" x14ac:dyDescent="0.3">
      <c r="A1535" t="s">
        <v>4625</v>
      </c>
      <c r="B1535" t="s">
        <v>30</v>
      </c>
      <c r="D1535" t="s">
        <v>80</v>
      </c>
      <c r="E1535" t="s">
        <v>74</v>
      </c>
      <c r="F1535" t="s">
        <v>4626</v>
      </c>
      <c r="G1535" t="s">
        <v>59</v>
      </c>
      <c r="H1535">
        <v>74.2</v>
      </c>
      <c r="I1535">
        <v>25</v>
      </c>
      <c r="J1535">
        <v>27</v>
      </c>
      <c r="K1535">
        <v>1855</v>
      </c>
      <c r="L1535">
        <v>1354.15</v>
      </c>
      <c r="M1535" t="s">
        <v>40</v>
      </c>
      <c r="N1535" s="1">
        <v>45681.780381944445</v>
      </c>
    </row>
    <row r="1536" spans="1:14" x14ac:dyDescent="0.3">
      <c r="A1536" t="s">
        <v>4627</v>
      </c>
      <c r="B1536" t="s">
        <v>55</v>
      </c>
      <c r="C1536" t="s">
        <v>4628</v>
      </c>
      <c r="D1536" t="s">
        <v>159</v>
      </c>
      <c r="E1536" t="s">
        <v>74</v>
      </c>
      <c r="F1536" t="s">
        <v>4629</v>
      </c>
      <c r="G1536" t="s">
        <v>82</v>
      </c>
      <c r="H1536">
        <v>430.62</v>
      </c>
      <c r="I1536">
        <v>20</v>
      </c>
      <c r="J1536">
        <v>10</v>
      </c>
      <c r="K1536">
        <v>8612.4</v>
      </c>
      <c r="L1536">
        <v>7751.16</v>
      </c>
      <c r="M1536" t="s">
        <v>21</v>
      </c>
      <c r="N1536" s="1">
        <v>45634.311944444446</v>
      </c>
    </row>
    <row r="1537" spans="1:14" x14ac:dyDescent="0.3">
      <c r="A1537" t="s">
        <v>4630</v>
      </c>
      <c r="B1537" t="s">
        <v>172</v>
      </c>
      <c r="C1537" t="s">
        <v>4631</v>
      </c>
      <c r="D1537" t="s">
        <v>110</v>
      </c>
      <c r="E1537" t="s">
        <v>91</v>
      </c>
      <c r="F1537" t="s">
        <v>4632</v>
      </c>
      <c r="G1537" t="s">
        <v>135</v>
      </c>
      <c r="H1537">
        <v>163.37</v>
      </c>
      <c r="I1537">
        <v>30</v>
      </c>
      <c r="J1537">
        <v>5</v>
      </c>
      <c r="K1537">
        <v>4901.1000000000004</v>
      </c>
      <c r="L1537">
        <v>4656.05</v>
      </c>
      <c r="M1537" t="s">
        <v>21</v>
      </c>
      <c r="N1537" s="1">
        <v>45581.987476851849</v>
      </c>
    </row>
    <row r="1538" spans="1:14" x14ac:dyDescent="0.3">
      <c r="A1538" t="s">
        <v>4633</v>
      </c>
      <c r="B1538" t="s">
        <v>30</v>
      </c>
      <c r="C1538" t="s">
        <v>4634</v>
      </c>
      <c r="D1538" t="s">
        <v>67</v>
      </c>
      <c r="E1538" t="s">
        <v>18</v>
      </c>
      <c r="F1538" t="s">
        <v>4635</v>
      </c>
      <c r="G1538" t="s">
        <v>27</v>
      </c>
      <c r="H1538">
        <v>294.93</v>
      </c>
      <c r="I1538">
        <v>100</v>
      </c>
      <c r="J1538">
        <v>0</v>
      </c>
      <c r="K1538">
        <v>29493</v>
      </c>
      <c r="L1538">
        <v>29493</v>
      </c>
      <c r="M1538" t="s">
        <v>21</v>
      </c>
      <c r="N1538" s="1">
        <v>45646.770127314812</v>
      </c>
    </row>
    <row r="1539" spans="1:14" x14ac:dyDescent="0.3">
      <c r="A1539" t="s">
        <v>4636</v>
      </c>
      <c r="B1539" t="s">
        <v>84</v>
      </c>
      <c r="C1539" t="s">
        <v>4637</v>
      </c>
      <c r="D1539" t="s">
        <v>86</v>
      </c>
      <c r="E1539" t="s">
        <v>111</v>
      </c>
      <c r="F1539" t="s">
        <v>4638</v>
      </c>
      <c r="G1539" t="s">
        <v>102</v>
      </c>
      <c r="H1539">
        <v>183.26</v>
      </c>
      <c r="I1539">
        <v>3</v>
      </c>
      <c r="J1539">
        <v>5</v>
      </c>
      <c r="K1539">
        <v>549.78</v>
      </c>
      <c r="L1539">
        <v>522.29</v>
      </c>
      <c r="M1539" t="s">
        <v>40</v>
      </c>
      <c r="N1539" s="1">
        <v>45722.783541666664</v>
      </c>
    </row>
    <row r="1540" spans="1:14" x14ac:dyDescent="0.3">
      <c r="A1540" t="s">
        <v>4639</v>
      </c>
      <c r="B1540" t="s">
        <v>172</v>
      </c>
      <c r="C1540" t="s">
        <v>4640</v>
      </c>
      <c r="D1540" t="s">
        <v>120</v>
      </c>
      <c r="E1540" t="s">
        <v>246</v>
      </c>
      <c r="F1540" t="s">
        <v>4641</v>
      </c>
      <c r="G1540" t="s">
        <v>93</v>
      </c>
      <c r="H1540">
        <v>216.09</v>
      </c>
      <c r="I1540">
        <v>1</v>
      </c>
      <c r="J1540">
        <v>0</v>
      </c>
      <c r="K1540">
        <v>216.09</v>
      </c>
      <c r="L1540">
        <v>216.09</v>
      </c>
      <c r="N1540" s="1">
        <v>45846.453969907408</v>
      </c>
    </row>
    <row r="1541" spans="1:14" x14ac:dyDescent="0.3">
      <c r="A1541" t="s">
        <v>4642</v>
      </c>
      <c r="B1541" t="s">
        <v>72</v>
      </c>
      <c r="C1541" t="s">
        <v>4643</v>
      </c>
      <c r="D1541" t="s">
        <v>36</v>
      </c>
      <c r="E1541" t="s">
        <v>277</v>
      </c>
      <c r="F1541" t="s">
        <v>4644</v>
      </c>
      <c r="G1541" t="s">
        <v>209</v>
      </c>
      <c r="H1541">
        <v>787.6</v>
      </c>
      <c r="I1541">
        <v>12</v>
      </c>
      <c r="J1541">
        <v>0</v>
      </c>
      <c r="K1541">
        <v>9451.2000000000007</v>
      </c>
      <c r="L1541">
        <v>9451.2000000000007</v>
      </c>
      <c r="M1541" t="s">
        <v>40</v>
      </c>
      <c r="N1541" s="1">
        <v>45819.896967592591</v>
      </c>
    </row>
    <row r="1542" spans="1:14" x14ac:dyDescent="0.3">
      <c r="A1542" t="s">
        <v>4645</v>
      </c>
      <c r="B1542" t="s">
        <v>23</v>
      </c>
      <c r="C1542" t="s">
        <v>4646</v>
      </c>
      <c r="D1542" t="s">
        <v>120</v>
      </c>
      <c r="E1542" t="s">
        <v>224</v>
      </c>
      <c r="F1542" t="s">
        <v>4647</v>
      </c>
      <c r="G1542" t="s">
        <v>209</v>
      </c>
      <c r="H1542">
        <v>503.05</v>
      </c>
      <c r="I1542">
        <v>10</v>
      </c>
      <c r="J1542">
        <v>25</v>
      </c>
      <c r="K1542">
        <v>5030.5</v>
      </c>
      <c r="L1542">
        <v>3772.88</v>
      </c>
      <c r="M1542" t="s">
        <v>21</v>
      </c>
      <c r="N1542" s="1">
        <v>45380.422337962962</v>
      </c>
    </row>
    <row r="1543" spans="1:14" x14ac:dyDescent="0.3">
      <c r="A1543" t="s">
        <v>4648</v>
      </c>
      <c r="B1543" t="s">
        <v>49</v>
      </c>
      <c r="C1543" t="s">
        <v>4649</v>
      </c>
      <c r="D1543" t="s">
        <v>159</v>
      </c>
      <c r="E1543" t="s">
        <v>57</v>
      </c>
      <c r="F1543" t="s">
        <v>4650</v>
      </c>
      <c r="G1543" t="s">
        <v>70</v>
      </c>
      <c r="H1543">
        <v>129.88</v>
      </c>
      <c r="I1543">
        <v>2</v>
      </c>
      <c r="J1543">
        <v>0</v>
      </c>
      <c r="K1543">
        <v>259.76</v>
      </c>
      <c r="L1543">
        <v>259.76</v>
      </c>
      <c r="M1543" t="s">
        <v>116</v>
      </c>
      <c r="N1543" s="1">
        <v>45609.407141203701</v>
      </c>
    </row>
    <row r="1544" spans="1:14" x14ac:dyDescent="0.3">
      <c r="A1544" t="s">
        <v>4651</v>
      </c>
      <c r="B1544" t="s">
        <v>118</v>
      </c>
      <c r="C1544" t="s">
        <v>4652</v>
      </c>
      <c r="D1544" t="s">
        <v>159</v>
      </c>
      <c r="E1544" t="s">
        <v>91</v>
      </c>
      <c r="F1544" t="s">
        <v>4653</v>
      </c>
      <c r="G1544" t="s">
        <v>27</v>
      </c>
      <c r="H1544">
        <v>275.33</v>
      </c>
      <c r="I1544">
        <v>25</v>
      </c>
      <c r="J1544">
        <v>3</v>
      </c>
      <c r="K1544">
        <v>6883.25</v>
      </c>
      <c r="L1544">
        <v>6676.75</v>
      </c>
      <c r="M1544" t="s">
        <v>40</v>
      </c>
      <c r="N1544" s="1">
        <v>45403.187303240738</v>
      </c>
    </row>
    <row r="1545" spans="1:14" x14ac:dyDescent="0.3">
      <c r="A1545" t="s">
        <v>4654</v>
      </c>
      <c r="B1545" t="s">
        <v>49</v>
      </c>
      <c r="C1545" t="s">
        <v>4655</v>
      </c>
      <c r="D1545" t="s">
        <v>63</v>
      </c>
      <c r="E1545" t="s">
        <v>91</v>
      </c>
      <c r="F1545" t="s">
        <v>4656</v>
      </c>
      <c r="G1545" t="s">
        <v>59</v>
      </c>
      <c r="H1545">
        <v>2.3199999999999998</v>
      </c>
      <c r="I1545">
        <v>138</v>
      </c>
      <c r="J1545">
        <v>30</v>
      </c>
      <c r="K1545">
        <v>320.16000000000003</v>
      </c>
      <c r="L1545">
        <v>224.11</v>
      </c>
      <c r="M1545" t="s">
        <v>47</v>
      </c>
      <c r="N1545" s="1">
        <v>45684.697256944448</v>
      </c>
    </row>
    <row r="1546" spans="1:14" x14ac:dyDescent="0.3">
      <c r="A1546" t="s">
        <v>4657</v>
      </c>
      <c r="B1546" t="s">
        <v>23</v>
      </c>
      <c r="C1546" t="s">
        <v>4658</v>
      </c>
      <c r="D1546" t="s">
        <v>63</v>
      </c>
      <c r="E1546" t="s">
        <v>87</v>
      </c>
      <c r="F1546" t="s">
        <v>4659</v>
      </c>
      <c r="H1546">
        <v>2.73</v>
      </c>
      <c r="I1546">
        <v>222</v>
      </c>
      <c r="J1546">
        <v>25</v>
      </c>
      <c r="K1546">
        <v>606.05999999999995</v>
      </c>
      <c r="L1546">
        <v>454.54</v>
      </c>
      <c r="M1546" t="s">
        <v>21</v>
      </c>
      <c r="N1546" s="1">
        <v>45407.077418981484</v>
      </c>
    </row>
    <row r="1547" spans="1:14" x14ac:dyDescent="0.3">
      <c r="A1547" t="s">
        <v>4660</v>
      </c>
      <c r="B1547" t="s">
        <v>72</v>
      </c>
      <c r="C1547" t="s">
        <v>4661</v>
      </c>
      <c r="E1547" t="s">
        <v>133</v>
      </c>
      <c r="F1547" t="s">
        <v>4662</v>
      </c>
      <c r="G1547" t="s">
        <v>102</v>
      </c>
      <c r="H1547">
        <v>4396.99</v>
      </c>
      <c r="I1547">
        <v>50</v>
      </c>
      <c r="J1547">
        <v>10</v>
      </c>
      <c r="K1547">
        <v>219849.5</v>
      </c>
      <c r="L1547">
        <v>197864.55</v>
      </c>
      <c r="M1547" t="s">
        <v>47</v>
      </c>
      <c r="N1547" s="1">
        <v>45434.214745370373</v>
      </c>
    </row>
    <row r="1548" spans="1:14" x14ac:dyDescent="0.3">
      <c r="A1548" t="s">
        <v>4663</v>
      </c>
      <c r="B1548" t="s">
        <v>84</v>
      </c>
      <c r="C1548" t="s">
        <v>4664</v>
      </c>
      <c r="D1548" t="s">
        <v>255</v>
      </c>
      <c r="E1548" t="s">
        <v>44</v>
      </c>
      <c r="F1548" t="s">
        <v>4665</v>
      </c>
      <c r="G1548" t="s">
        <v>465</v>
      </c>
      <c r="H1548">
        <v>1254.55</v>
      </c>
      <c r="I1548">
        <v>2</v>
      </c>
      <c r="J1548">
        <v>2</v>
      </c>
      <c r="K1548">
        <v>2509.1</v>
      </c>
      <c r="L1548">
        <v>2458.92</v>
      </c>
      <c r="M1548" t="s">
        <v>116</v>
      </c>
      <c r="N1548" s="1">
        <v>45692.503668981481</v>
      </c>
    </row>
    <row r="1549" spans="1:14" x14ac:dyDescent="0.3">
      <c r="A1549" t="s">
        <v>4666</v>
      </c>
      <c r="B1549" t="s">
        <v>72</v>
      </c>
      <c r="C1549" t="s">
        <v>4667</v>
      </c>
      <c r="D1549" t="s">
        <v>159</v>
      </c>
      <c r="E1549" t="s">
        <v>91</v>
      </c>
      <c r="F1549" t="s">
        <v>4668</v>
      </c>
      <c r="G1549" t="s">
        <v>248</v>
      </c>
      <c r="H1549">
        <v>165.85</v>
      </c>
      <c r="I1549">
        <v>3</v>
      </c>
      <c r="J1549">
        <v>0</v>
      </c>
      <c r="K1549">
        <v>497.55</v>
      </c>
      <c r="L1549">
        <v>497.55</v>
      </c>
      <c r="M1549" t="s">
        <v>116</v>
      </c>
      <c r="N1549" s="1">
        <v>45771.767731481479</v>
      </c>
    </row>
    <row r="1550" spans="1:14" x14ac:dyDescent="0.3">
      <c r="A1550" t="s">
        <v>4669</v>
      </c>
      <c r="B1550" t="s">
        <v>15</v>
      </c>
      <c r="C1550" t="s">
        <v>4670</v>
      </c>
      <c r="D1550" t="s">
        <v>25</v>
      </c>
      <c r="E1550" t="s">
        <v>68</v>
      </c>
      <c r="F1550" t="s">
        <v>4671</v>
      </c>
      <c r="G1550" t="s">
        <v>27</v>
      </c>
      <c r="H1550">
        <v>129.35</v>
      </c>
      <c r="I1550">
        <v>1</v>
      </c>
      <c r="J1550">
        <v>0</v>
      </c>
      <c r="K1550">
        <v>129.35</v>
      </c>
      <c r="L1550">
        <v>129.35</v>
      </c>
      <c r="M1550" t="s">
        <v>21</v>
      </c>
      <c r="N1550" s="1">
        <v>45718.634166666663</v>
      </c>
    </row>
    <row r="1551" spans="1:14" x14ac:dyDescent="0.3">
      <c r="A1551" t="s">
        <v>4672</v>
      </c>
      <c r="B1551" t="s">
        <v>30</v>
      </c>
      <c r="C1551" t="s">
        <v>4673</v>
      </c>
      <c r="D1551" t="s">
        <v>25</v>
      </c>
      <c r="F1551" t="s">
        <v>4674</v>
      </c>
      <c r="H1551">
        <v>20.69</v>
      </c>
      <c r="I1551">
        <v>5</v>
      </c>
      <c r="J1551">
        <v>8</v>
      </c>
      <c r="K1551">
        <v>103.45</v>
      </c>
      <c r="L1551">
        <v>95.17</v>
      </c>
      <c r="M1551" t="s">
        <v>77</v>
      </c>
      <c r="N1551" s="1">
        <v>45367.111921296295</v>
      </c>
    </row>
    <row r="1552" spans="1:14" x14ac:dyDescent="0.3">
      <c r="A1552" t="s">
        <v>4675</v>
      </c>
      <c r="B1552" t="s">
        <v>15</v>
      </c>
      <c r="C1552" t="s">
        <v>4676</v>
      </c>
      <c r="D1552" t="s">
        <v>43</v>
      </c>
      <c r="E1552" t="s">
        <v>155</v>
      </c>
      <c r="F1552" t="s">
        <v>4677</v>
      </c>
      <c r="G1552" t="s">
        <v>184</v>
      </c>
      <c r="H1552">
        <v>1350.53</v>
      </c>
      <c r="I1552">
        <v>1</v>
      </c>
      <c r="J1552">
        <v>0</v>
      </c>
      <c r="K1552">
        <v>1350.53</v>
      </c>
      <c r="L1552">
        <v>1350.53</v>
      </c>
      <c r="M1552" t="s">
        <v>77</v>
      </c>
      <c r="N1552" s="1">
        <v>45620.067314814813</v>
      </c>
    </row>
    <row r="1553" spans="1:14" x14ac:dyDescent="0.3">
      <c r="A1553" t="s">
        <v>4678</v>
      </c>
      <c r="B1553" t="s">
        <v>181</v>
      </c>
      <c r="C1553" t="s">
        <v>4679</v>
      </c>
      <c r="D1553" t="s">
        <v>67</v>
      </c>
      <c r="E1553" t="s">
        <v>177</v>
      </c>
      <c r="F1553" t="s">
        <v>4680</v>
      </c>
      <c r="H1553">
        <v>327.19</v>
      </c>
      <c r="I1553">
        <v>40</v>
      </c>
      <c r="J1553">
        <v>2</v>
      </c>
      <c r="K1553">
        <v>13087.6</v>
      </c>
      <c r="L1553">
        <v>12825.85</v>
      </c>
      <c r="M1553" t="s">
        <v>60</v>
      </c>
      <c r="N1553" s="1">
        <v>45872.775706018518</v>
      </c>
    </row>
    <row r="1554" spans="1:14" x14ac:dyDescent="0.3">
      <c r="A1554" t="s">
        <v>4681</v>
      </c>
      <c r="B1554" t="s">
        <v>49</v>
      </c>
      <c r="C1554" t="s">
        <v>4682</v>
      </c>
      <c r="D1554" t="s">
        <v>120</v>
      </c>
      <c r="E1554" t="s">
        <v>44</v>
      </c>
      <c r="F1554" t="s">
        <v>4683</v>
      </c>
      <c r="G1554" t="s">
        <v>76</v>
      </c>
      <c r="H1554">
        <v>659.66</v>
      </c>
      <c r="I1554">
        <v>2</v>
      </c>
      <c r="J1554">
        <v>0</v>
      </c>
      <c r="K1554">
        <v>1319.32</v>
      </c>
      <c r="L1554">
        <v>1319.32</v>
      </c>
      <c r="M1554" t="s">
        <v>60</v>
      </c>
      <c r="N1554" s="1">
        <v>45876.092916666668</v>
      </c>
    </row>
    <row r="1555" spans="1:14" x14ac:dyDescent="0.3">
      <c r="A1555" t="s">
        <v>4684</v>
      </c>
      <c r="B1555" t="s">
        <v>72</v>
      </c>
      <c r="D1555" t="s">
        <v>17</v>
      </c>
      <c r="E1555" t="s">
        <v>155</v>
      </c>
      <c r="F1555" t="s">
        <v>4685</v>
      </c>
      <c r="G1555" t="s">
        <v>70</v>
      </c>
      <c r="H1555">
        <v>151.53</v>
      </c>
      <c r="I1555">
        <v>5</v>
      </c>
      <c r="J1555">
        <v>0</v>
      </c>
      <c r="K1555">
        <v>757.65</v>
      </c>
      <c r="L1555">
        <v>757.65</v>
      </c>
      <c r="M1555" t="s">
        <v>60</v>
      </c>
      <c r="N1555" s="1">
        <v>45502.913356481484</v>
      </c>
    </row>
    <row r="1556" spans="1:14" x14ac:dyDescent="0.3">
      <c r="A1556" t="s">
        <v>4686</v>
      </c>
      <c r="B1556" t="s">
        <v>84</v>
      </c>
      <c r="C1556" t="s">
        <v>4687</v>
      </c>
      <c r="D1556" t="s">
        <v>67</v>
      </c>
      <c r="E1556" t="s">
        <v>32</v>
      </c>
      <c r="F1556" t="s">
        <v>4688</v>
      </c>
      <c r="G1556" t="s">
        <v>465</v>
      </c>
      <c r="H1556">
        <v>976.34</v>
      </c>
      <c r="I1556">
        <v>50</v>
      </c>
      <c r="J1556">
        <v>5</v>
      </c>
      <c r="K1556">
        <v>48817</v>
      </c>
      <c r="L1556">
        <v>46376.15</v>
      </c>
      <c r="M1556" t="s">
        <v>60</v>
      </c>
      <c r="N1556" s="1">
        <v>45854.290069444447</v>
      </c>
    </row>
    <row r="1557" spans="1:14" x14ac:dyDescent="0.3">
      <c r="A1557" t="s">
        <v>4689</v>
      </c>
      <c r="B1557" t="s">
        <v>30</v>
      </c>
      <c r="C1557" t="s">
        <v>4690</v>
      </c>
      <c r="D1557" t="s">
        <v>17</v>
      </c>
      <c r="E1557" t="s">
        <v>100</v>
      </c>
      <c r="F1557" t="s">
        <v>4691</v>
      </c>
      <c r="G1557" t="s">
        <v>27</v>
      </c>
      <c r="H1557">
        <v>486.45</v>
      </c>
      <c r="I1557">
        <v>3</v>
      </c>
      <c r="J1557">
        <v>0</v>
      </c>
      <c r="K1557">
        <v>1459.35</v>
      </c>
      <c r="L1557">
        <v>1459.35</v>
      </c>
      <c r="M1557" t="s">
        <v>116</v>
      </c>
      <c r="N1557" s="1">
        <v>45452.582557870373</v>
      </c>
    </row>
    <row r="1558" spans="1:14" x14ac:dyDescent="0.3">
      <c r="A1558" t="s">
        <v>4692</v>
      </c>
      <c r="B1558" t="s">
        <v>30</v>
      </c>
      <c r="C1558" t="s">
        <v>4693</v>
      </c>
      <c r="D1558" t="s">
        <v>255</v>
      </c>
      <c r="E1558" t="s">
        <v>155</v>
      </c>
      <c r="F1558" t="s">
        <v>4694</v>
      </c>
      <c r="G1558" t="s">
        <v>70</v>
      </c>
      <c r="H1558">
        <v>84.47</v>
      </c>
      <c r="I1558">
        <v>5</v>
      </c>
      <c r="J1558">
        <v>0</v>
      </c>
      <c r="K1558">
        <v>422.35</v>
      </c>
      <c r="L1558">
        <v>422.35</v>
      </c>
      <c r="M1558" t="s">
        <v>21</v>
      </c>
      <c r="N1558" s="1">
        <v>45520.012789351851</v>
      </c>
    </row>
    <row r="1559" spans="1:14" x14ac:dyDescent="0.3">
      <c r="A1559" t="s">
        <v>4695</v>
      </c>
      <c r="B1559" t="s">
        <v>118</v>
      </c>
      <c r="C1559" t="s">
        <v>4696</v>
      </c>
      <c r="D1559" t="s">
        <v>63</v>
      </c>
      <c r="F1559" t="s">
        <v>4697</v>
      </c>
      <c r="G1559" t="s">
        <v>65</v>
      </c>
      <c r="H1559">
        <v>2.4700000000000002</v>
      </c>
      <c r="I1559">
        <v>240</v>
      </c>
      <c r="J1559">
        <v>20</v>
      </c>
      <c r="K1559">
        <v>592.79999999999995</v>
      </c>
      <c r="L1559">
        <v>474.24</v>
      </c>
      <c r="M1559" t="s">
        <v>47</v>
      </c>
      <c r="N1559" s="1">
        <v>45540.481736111113</v>
      </c>
    </row>
    <row r="1560" spans="1:14" x14ac:dyDescent="0.3">
      <c r="A1560" t="s">
        <v>4698</v>
      </c>
      <c r="B1560" t="s">
        <v>23</v>
      </c>
      <c r="C1560" t="s">
        <v>4699</v>
      </c>
      <c r="D1560" t="s">
        <v>125</v>
      </c>
      <c r="E1560" t="s">
        <v>177</v>
      </c>
      <c r="F1560" t="s">
        <v>4700</v>
      </c>
      <c r="G1560" t="s">
        <v>59</v>
      </c>
      <c r="H1560">
        <v>1116.76</v>
      </c>
      <c r="I1560">
        <v>15</v>
      </c>
      <c r="J1560">
        <v>10</v>
      </c>
      <c r="K1560">
        <v>16751.400000000001</v>
      </c>
      <c r="L1560">
        <v>15076.26</v>
      </c>
      <c r="M1560" t="s">
        <v>47</v>
      </c>
      <c r="N1560" s="1">
        <v>45515.647986111115</v>
      </c>
    </row>
    <row r="1561" spans="1:14" x14ac:dyDescent="0.3">
      <c r="A1561" t="s">
        <v>4701</v>
      </c>
      <c r="B1561" t="s">
        <v>23</v>
      </c>
      <c r="C1561" t="s">
        <v>4702</v>
      </c>
      <c r="D1561" t="s">
        <v>120</v>
      </c>
      <c r="E1561" t="s">
        <v>68</v>
      </c>
      <c r="F1561" t="s">
        <v>4703</v>
      </c>
      <c r="G1561" t="s">
        <v>130</v>
      </c>
      <c r="H1561">
        <v>162.37</v>
      </c>
      <c r="I1561">
        <v>4</v>
      </c>
      <c r="J1561">
        <v>0</v>
      </c>
      <c r="K1561">
        <v>649.48</v>
      </c>
      <c r="L1561">
        <v>649.48</v>
      </c>
      <c r="M1561" t="s">
        <v>116</v>
      </c>
      <c r="N1561" s="1">
        <v>45371.49255787037</v>
      </c>
    </row>
    <row r="1562" spans="1:14" x14ac:dyDescent="0.3">
      <c r="A1562" t="s">
        <v>4704</v>
      </c>
      <c r="B1562" t="s">
        <v>30</v>
      </c>
      <c r="C1562" t="s">
        <v>4705</v>
      </c>
      <c r="D1562" t="s">
        <v>67</v>
      </c>
      <c r="E1562" t="s">
        <v>37</v>
      </c>
      <c r="F1562" t="s">
        <v>4706</v>
      </c>
      <c r="G1562" t="s">
        <v>179</v>
      </c>
      <c r="H1562">
        <v>300.66000000000003</v>
      </c>
      <c r="I1562">
        <v>6</v>
      </c>
      <c r="J1562">
        <v>8</v>
      </c>
      <c r="K1562">
        <v>1803.96</v>
      </c>
      <c r="L1562">
        <v>1659.64</v>
      </c>
      <c r="M1562" t="s">
        <v>21</v>
      </c>
      <c r="N1562" s="1">
        <v>45386.831122685187</v>
      </c>
    </row>
    <row r="1563" spans="1:14" x14ac:dyDescent="0.3">
      <c r="A1563" t="s">
        <v>4707</v>
      </c>
      <c r="B1563" t="s">
        <v>95</v>
      </c>
      <c r="C1563" t="s">
        <v>4708</v>
      </c>
      <c r="D1563" t="s">
        <v>51</v>
      </c>
      <c r="F1563" t="s">
        <v>4709</v>
      </c>
      <c r="G1563" t="s">
        <v>248</v>
      </c>
      <c r="H1563">
        <v>586.24</v>
      </c>
      <c r="I1563">
        <v>2</v>
      </c>
      <c r="J1563">
        <v>3</v>
      </c>
      <c r="K1563">
        <v>1172.48</v>
      </c>
      <c r="L1563">
        <v>1137.31</v>
      </c>
      <c r="M1563" t="s">
        <v>60</v>
      </c>
      <c r="N1563" s="1">
        <v>45767.724224537036</v>
      </c>
    </row>
    <row r="1564" spans="1:14" x14ac:dyDescent="0.3">
      <c r="A1564" t="s">
        <v>4710</v>
      </c>
      <c r="B1564" t="s">
        <v>84</v>
      </c>
      <c r="C1564" t="s">
        <v>4711</v>
      </c>
      <c r="D1564" t="s">
        <v>17</v>
      </c>
      <c r="E1564" t="s">
        <v>74</v>
      </c>
      <c r="F1564" t="s">
        <v>4712</v>
      </c>
      <c r="G1564" t="s">
        <v>107</v>
      </c>
      <c r="H1564">
        <v>170.23</v>
      </c>
      <c r="I1564">
        <v>6</v>
      </c>
      <c r="J1564">
        <v>10</v>
      </c>
      <c r="K1564">
        <v>1021.38</v>
      </c>
      <c r="L1564">
        <v>919.24</v>
      </c>
      <c r="M1564" t="s">
        <v>77</v>
      </c>
      <c r="N1564" s="1">
        <v>45799.771828703706</v>
      </c>
    </row>
    <row r="1565" spans="1:14" x14ac:dyDescent="0.3">
      <c r="A1565" t="s">
        <v>4713</v>
      </c>
      <c r="B1565" t="s">
        <v>172</v>
      </c>
      <c r="C1565" t="s">
        <v>4714</v>
      </c>
      <c r="D1565" t="s">
        <v>255</v>
      </c>
      <c r="E1565" t="s">
        <v>91</v>
      </c>
      <c r="F1565" t="s">
        <v>4715</v>
      </c>
      <c r="G1565" t="s">
        <v>65</v>
      </c>
      <c r="H1565">
        <v>105.37</v>
      </c>
      <c r="I1565">
        <v>8</v>
      </c>
      <c r="J1565">
        <v>0</v>
      </c>
      <c r="K1565">
        <v>842.96</v>
      </c>
      <c r="L1565">
        <v>842.96</v>
      </c>
      <c r="M1565" t="s">
        <v>47</v>
      </c>
      <c r="N1565" s="1">
        <v>45628.079513888886</v>
      </c>
    </row>
    <row r="1566" spans="1:14" x14ac:dyDescent="0.3">
      <c r="A1566" t="s">
        <v>4716</v>
      </c>
      <c r="B1566" t="s">
        <v>118</v>
      </c>
      <c r="C1566" t="s">
        <v>4717</v>
      </c>
      <c r="D1566" t="s">
        <v>125</v>
      </c>
      <c r="F1566" t="s">
        <v>4718</v>
      </c>
      <c r="G1566" t="s">
        <v>102</v>
      </c>
      <c r="H1566">
        <v>1840.92</v>
      </c>
      <c r="I1566">
        <v>6</v>
      </c>
      <c r="J1566">
        <v>10</v>
      </c>
      <c r="K1566">
        <v>11045.52</v>
      </c>
      <c r="L1566">
        <v>9940.9699999999993</v>
      </c>
      <c r="M1566" t="s">
        <v>116</v>
      </c>
      <c r="N1566" s="1">
        <v>45410.467592592591</v>
      </c>
    </row>
    <row r="1567" spans="1:14" x14ac:dyDescent="0.3">
      <c r="A1567" t="s">
        <v>4719</v>
      </c>
      <c r="B1567" t="s">
        <v>72</v>
      </c>
      <c r="C1567" t="s">
        <v>4720</v>
      </c>
      <c r="D1567" t="s">
        <v>110</v>
      </c>
      <c r="E1567" t="s">
        <v>111</v>
      </c>
      <c r="F1567" t="s">
        <v>4721</v>
      </c>
      <c r="G1567" t="s">
        <v>27</v>
      </c>
      <c r="H1567">
        <v>100.6</v>
      </c>
      <c r="I1567">
        <v>4</v>
      </c>
      <c r="J1567">
        <v>3</v>
      </c>
      <c r="K1567">
        <v>402.4</v>
      </c>
      <c r="L1567">
        <v>390.33</v>
      </c>
      <c r="M1567" t="s">
        <v>40</v>
      </c>
      <c r="N1567" s="1">
        <v>45772.938634259262</v>
      </c>
    </row>
    <row r="1568" spans="1:14" x14ac:dyDescent="0.3">
      <c r="A1568" t="s">
        <v>4722</v>
      </c>
      <c r="B1568" t="s">
        <v>55</v>
      </c>
      <c r="C1568" t="s">
        <v>4723</v>
      </c>
      <c r="D1568" t="s">
        <v>36</v>
      </c>
      <c r="E1568" t="s">
        <v>155</v>
      </c>
      <c r="F1568" t="s">
        <v>4724</v>
      </c>
      <c r="G1568" t="s">
        <v>39</v>
      </c>
      <c r="H1568">
        <v>1193.8900000000001</v>
      </c>
      <c r="I1568">
        <v>60</v>
      </c>
      <c r="J1568">
        <v>15</v>
      </c>
      <c r="K1568">
        <v>71633.399999999994</v>
      </c>
      <c r="L1568">
        <v>60888.39</v>
      </c>
      <c r="M1568" t="s">
        <v>47</v>
      </c>
      <c r="N1568" s="1">
        <v>45594.383240740739</v>
      </c>
    </row>
    <row r="1569" spans="1:14" x14ac:dyDescent="0.3">
      <c r="A1569" t="s">
        <v>4725</v>
      </c>
      <c r="B1569" t="s">
        <v>72</v>
      </c>
      <c r="C1569" t="s">
        <v>4726</v>
      </c>
      <c r="D1569" t="s">
        <v>86</v>
      </c>
      <c r="E1569" t="s">
        <v>44</v>
      </c>
      <c r="F1569" t="s">
        <v>4727</v>
      </c>
      <c r="G1569" t="s">
        <v>184</v>
      </c>
      <c r="H1569">
        <v>465.59</v>
      </c>
      <c r="I1569">
        <v>15</v>
      </c>
      <c r="J1569">
        <v>20</v>
      </c>
      <c r="K1569">
        <v>6983.85</v>
      </c>
      <c r="L1569">
        <v>5587.08</v>
      </c>
      <c r="M1569" t="s">
        <v>40</v>
      </c>
      <c r="N1569" s="1">
        <v>45629.113402777781</v>
      </c>
    </row>
    <row r="1570" spans="1:14" x14ac:dyDescent="0.3">
      <c r="A1570" t="s">
        <v>4728</v>
      </c>
      <c r="B1570" t="s">
        <v>118</v>
      </c>
      <c r="C1570" t="s">
        <v>4729</v>
      </c>
      <c r="D1570" t="s">
        <v>67</v>
      </c>
      <c r="E1570" t="s">
        <v>246</v>
      </c>
      <c r="F1570" t="s">
        <v>4730</v>
      </c>
      <c r="G1570" t="s">
        <v>76</v>
      </c>
      <c r="H1570">
        <v>714.51</v>
      </c>
      <c r="I1570">
        <v>25</v>
      </c>
      <c r="J1570">
        <v>0</v>
      </c>
      <c r="K1570">
        <v>17862.75</v>
      </c>
      <c r="L1570">
        <v>17862.75</v>
      </c>
      <c r="M1570" t="s">
        <v>21</v>
      </c>
      <c r="N1570" s="1">
        <v>45734.55605324074</v>
      </c>
    </row>
    <row r="1571" spans="1:14" x14ac:dyDescent="0.3">
      <c r="A1571" t="s">
        <v>4731</v>
      </c>
      <c r="C1571" t="s">
        <v>4732</v>
      </c>
      <c r="D1571" t="s">
        <v>120</v>
      </c>
      <c r="E1571" t="s">
        <v>32</v>
      </c>
      <c r="F1571" t="s">
        <v>4733</v>
      </c>
      <c r="G1571" t="s">
        <v>53</v>
      </c>
      <c r="H1571">
        <v>63.91</v>
      </c>
      <c r="I1571">
        <v>10</v>
      </c>
      <c r="J1571">
        <v>15</v>
      </c>
      <c r="K1571">
        <v>639.1</v>
      </c>
      <c r="L1571">
        <v>543.24</v>
      </c>
      <c r="M1571" t="s">
        <v>60</v>
      </c>
      <c r="N1571" s="1">
        <v>45863.454236111109</v>
      </c>
    </row>
    <row r="1572" spans="1:14" x14ac:dyDescent="0.3">
      <c r="A1572" t="s">
        <v>4734</v>
      </c>
      <c r="B1572" t="s">
        <v>15</v>
      </c>
      <c r="C1572" t="s">
        <v>4735</v>
      </c>
      <c r="D1572" t="s">
        <v>120</v>
      </c>
      <c r="E1572" t="s">
        <v>57</v>
      </c>
      <c r="F1572" t="s">
        <v>4736</v>
      </c>
      <c r="G1572" t="s">
        <v>179</v>
      </c>
      <c r="H1572">
        <v>32.659999999999997</v>
      </c>
      <c r="I1572">
        <v>60</v>
      </c>
      <c r="J1572">
        <v>15</v>
      </c>
      <c r="K1572">
        <v>1959.6</v>
      </c>
      <c r="L1572">
        <v>1665.66</v>
      </c>
      <c r="M1572" t="s">
        <v>47</v>
      </c>
      <c r="N1572" s="1">
        <v>45619.208761574075</v>
      </c>
    </row>
    <row r="1573" spans="1:14" x14ac:dyDescent="0.3">
      <c r="A1573" t="s">
        <v>4737</v>
      </c>
      <c r="B1573" t="s">
        <v>172</v>
      </c>
      <c r="C1573" t="s">
        <v>4738</v>
      </c>
      <c r="D1573" t="s">
        <v>110</v>
      </c>
      <c r="E1573" t="s">
        <v>177</v>
      </c>
      <c r="F1573" t="s">
        <v>4739</v>
      </c>
      <c r="G1573" t="s">
        <v>27</v>
      </c>
      <c r="H1573">
        <v>197.1</v>
      </c>
      <c r="I1573">
        <v>8</v>
      </c>
      <c r="J1573">
        <v>10</v>
      </c>
      <c r="K1573">
        <v>1576.8</v>
      </c>
      <c r="L1573">
        <v>1419.12</v>
      </c>
      <c r="M1573" t="s">
        <v>60</v>
      </c>
      <c r="N1573" s="1">
        <v>45359.870995370373</v>
      </c>
    </row>
    <row r="1574" spans="1:14" x14ac:dyDescent="0.3">
      <c r="A1574" t="s">
        <v>4740</v>
      </c>
      <c r="B1574" t="s">
        <v>55</v>
      </c>
      <c r="C1574" t="s">
        <v>4741</v>
      </c>
      <c r="D1574" t="s">
        <v>17</v>
      </c>
      <c r="E1574" t="s">
        <v>100</v>
      </c>
      <c r="F1574" t="s">
        <v>4742</v>
      </c>
      <c r="G1574" t="s">
        <v>93</v>
      </c>
      <c r="H1574">
        <v>452.32</v>
      </c>
      <c r="I1574">
        <v>6</v>
      </c>
      <c r="J1574">
        <v>0</v>
      </c>
      <c r="K1574">
        <v>2713.92</v>
      </c>
      <c r="L1574">
        <v>2713.92</v>
      </c>
      <c r="M1574" t="s">
        <v>28</v>
      </c>
      <c r="N1574" s="1">
        <v>45464.790798611109</v>
      </c>
    </row>
    <row r="1575" spans="1:14" x14ac:dyDescent="0.3">
      <c r="A1575" t="s">
        <v>4743</v>
      </c>
      <c r="B1575" t="s">
        <v>118</v>
      </c>
      <c r="C1575" t="s">
        <v>4744</v>
      </c>
      <c r="D1575" t="s">
        <v>125</v>
      </c>
      <c r="E1575" t="s">
        <v>111</v>
      </c>
      <c r="F1575" t="s">
        <v>4745</v>
      </c>
      <c r="G1575" t="s">
        <v>184</v>
      </c>
      <c r="H1575">
        <v>1441.68</v>
      </c>
      <c r="I1575">
        <v>5</v>
      </c>
      <c r="J1575">
        <v>5</v>
      </c>
      <c r="K1575">
        <v>7208.4</v>
      </c>
      <c r="L1575">
        <v>6847.98</v>
      </c>
      <c r="M1575" t="s">
        <v>40</v>
      </c>
      <c r="N1575" s="1">
        <v>45866.88108796296</v>
      </c>
    </row>
    <row r="1576" spans="1:14" x14ac:dyDescent="0.3">
      <c r="A1576" t="s">
        <v>4746</v>
      </c>
      <c r="B1576" t="s">
        <v>72</v>
      </c>
      <c r="C1576" t="s">
        <v>4747</v>
      </c>
      <c r="D1576" t="s">
        <v>255</v>
      </c>
      <c r="E1576" t="s">
        <v>57</v>
      </c>
      <c r="F1576" t="s">
        <v>4748</v>
      </c>
      <c r="G1576" t="s">
        <v>465</v>
      </c>
      <c r="H1576">
        <v>2609.2199999999998</v>
      </c>
      <c r="I1576">
        <v>10</v>
      </c>
      <c r="J1576">
        <v>15</v>
      </c>
      <c r="K1576">
        <v>26092.2</v>
      </c>
      <c r="L1576">
        <v>22178.37</v>
      </c>
      <c r="M1576" t="s">
        <v>28</v>
      </c>
      <c r="N1576" s="1">
        <v>45755.162002314813</v>
      </c>
    </row>
    <row r="1577" spans="1:14" x14ac:dyDescent="0.3">
      <c r="A1577" t="s">
        <v>4749</v>
      </c>
      <c r="B1577" t="s">
        <v>181</v>
      </c>
      <c r="C1577" t="s">
        <v>4750</v>
      </c>
      <c r="D1577" t="s">
        <v>80</v>
      </c>
      <c r="E1577" t="s">
        <v>277</v>
      </c>
      <c r="F1577" t="s">
        <v>4751</v>
      </c>
      <c r="G1577" t="s">
        <v>184</v>
      </c>
      <c r="H1577">
        <v>1445.06</v>
      </c>
      <c r="I1577">
        <v>6</v>
      </c>
      <c r="J1577">
        <v>10</v>
      </c>
      <c r="K1577">
        <v>8670.36</v>
      </c>
      <c r="L1577">
        <v>7803.32</v>
      </c>
      <c r="M1577" t="s">
        <v>47</v>
      </c>
      <c r="N1577" s="1">
        <v>45806.902511574073</v>
      </c>
    </row>
    <row r="1578" spans="1:14" x14ac:dyDescent="0.3">
      <c r="A1578" t="s">
        <v>4752</v>
      </c>
      <c r="B1578" t="s">
        <v>118</v>
      </c>
      <c r="C1578" t="s">
        <v>4753</v>
      </c>
      <c r="D1578" t="s">
        <v>63</v>
      </c>
      <c r="E1578" t="s">
        <v>57</v>
      </c>
      <c r="F1578" t="s">
        <v>4754</v>
      </c>
      <c r="H1578">
        <v>4.3</v>
      </c>
      <c r="I1578">
        <v>36</v>
      </c>
      <c r="J1578">
        <v>2</v>
      </c>
      <c r="K1578">
        <v>154.80000000000001</v>
      </c>
      <c r="L1578">
        <v>151.69999999999999</v>
      </c>
      <c r="M1578" t="s">
        <v>116</v>
      </c>
      <c r="N1578" s="1">
        <v>45468.393090277779</v>
      </c>
    </row>
    <row r="1579" spans="1:14" x14ac:dyDescent="0.3">
      <c r="A1579" t="s">
        <v>4755</v>
      </c>
      <c r="B1579" t="s">
        <v>72</v>
      </c>
      <c r="C1579" t="s">
        <v>4756</v>
      </c>
      <c r="D1579" t="s">
        <v>67</v>
      </c>
      <c r="E1579" t="s">
        <v>155</v>
      </c>
      <c r="F1579" t="s">
        <v>4757</v>
      </c>
      <c r="G1579" t="s">
        <v>209</v>
      </c>
      <c r="H1579">
        <v>306.94</v>
      </c>
      <c r="I1579">
        <v>12</v>
      </c>
      <c r="J1579">
        <v>20</v>
      </c>
      <c r="K1579">
        <v>3683.28</v>
      </c>
      <c r="L1579">
        <v>2946.62</v>
      </c>
      <c r="M1579" t="s">
        <v>77</v>
      </c>
      <c r="N1579" s="1">
        <v>45521.299618055556</v>
      </c>
    </row>
    <row r="1580" spans="1:14" x14ac:dyDescent="0.3">
      <c r="A1580" t="s">
        <v>4758</v>
      </c>
      <c r="B1580" t="s">
        <v>72</v>
      </c>
      <c r="C1580" t="s">
        <v>4759</v>
      </c>
      <c r="D1580" t="s">
        <v>86</v>
      </c>
      <c r="E1580" t="s">
        <v>155</v>
      </c>
      <c r="F1580" t="s">
        <v>4760</v>
      </c>
      <c r="G1580" t="s">
        <v>135</v>
      </c>
      <c r="H1580">
        <v>104.7</v>
      </c>
      <c r="I1580">
        <v>3</v>
      </c>
      <c r="J1580">
        <v>5</v>
      </c>
      <c r="K1580">
        <v>314.10000000000002</v>
      </c>
      <c r="L1580">
        <v>298.39</v>
      </c>
      <c r="M1580" t="s">
        <v>21</v>
      </c>
      <c r="N1580" s="1">
        <v>45457.935937499999</v>
      </c>
    </row>
    <row r="1581" spans="1:14" x14ac:dyDescent="0.3">
      <c r="A1581" t="s">
        <v>4761</v>
      </c>
      <c r="B1581" t="s">
        <v>49</v>
      </c>
      <c r="C1581" t="s">
        <v>4762</v>
      </c>
      <c r="D1581" t="s">
        <v>110</v>
      </c>
      <c r="E1581" t="s">
        <v>105</v>
      </c>
      <c r="F1581" t="s">
        <v>4763</v>
      </c>
      <c r="G1581" t="s">
        <v>107</v>
      </c>
      <c r="H1581">
        <v>150.35</v>
      </c>
      <c r="I1581">
        <v>100</v>
      </c>
      <c r="J1581">
        <v>25</v>
      </c>
      <c r="K1581">
        <v>15035</v>
      </c>
      <c r="L1581">
        <v>11276.25</v>
      </c>
      <c r="M1581" t="s">
        <v>60</v>
      </c>
      <c r="N1581" s="1">
        <v>45614.013518518521</v>
      </c>
    </row>
    <row r="1582" spans="1:14" x14ac:dyDescent="0.3">
      <c r="A1582" t="s">
        <v>4764</v>
      </c>
      <c r="C1582" t="s">
        <v>4765</v>
      </c>
      <c r="D1582" t="s">
        <v>110</v>
      </c>
      <c r="E1582" t="s">
        <v>177</v>
      </c>
      <c r="F1582" t="s">
        <v>4766</v>
      </c>
      <c r="G1582" t="s">
        <v>76</v>
      </c>
      <c r="H1582">
        <v>37.119999999999997</v>
      </c>
      <c r="I1582">
        <v>2</v>
      </c>
      <c r="J1582">
        <v>0</v>
      </c>
      <c r="K1582">
        <v>74.239999999999995</v>
      </c>
      <c r="L1582">
        <v>74.239999999999995</v>
      </c>
      <c r="M1582" t="s">
        <v>77</v>
      </c>
      <c r="N1582" s="1">
        <v>45621.930011574077</v>
      </c>
    </row>
    <row r="1583" spans="1:14" x14ac:dyDescent="0.3">
      <c r="A1583" t="s">
        <v>4767</v>
      </c>
      <c r="B1583" t="s">
        <v>49</v>
      </c>
      <c r="C1583" t="s">
        <v>4768</v>
      </c>
      <c r="D1583" t="s">
        <v>255</v>
      </c>
      <c r="E1583" t="s">
        <v>155</v>
      </c>
      <c r="F1583" t="s">
        <v>4769</v>
      </c>
      <c r="G1583" t="s">
        <v>93</v>
      </c>
      <c r="H1583">
        <v>1598.41</v>
      </c>
      <c r="I1583">
        <v>15</v>
      </c>
      <c r="J1583">
        <v>20</v>
      </c>
      <c r="K1583">
        <v>23976.15</v>
      </c>
      <c r="L1583">
        <v>19180.919999999998</v>
      </c>
      <c r="M1583" t="s">
        <v>28</v>
      </c>
      <c r="N1583" s="1">
        <v>45742.954027777778</v>
      </c>
    </row>
    <row r="1584" spans="1:14" x14ac:dyDescent="0.3">
      <c r="A1584" t="s">
        <v>4770</v>
      </c>
      <c r="B1584" t="s">
        <v>181</v>
      </c>
      <c r="C1584" t="s">
        <v>4771</v>
      </c>
      <c r="D1584" t="s">
        <v>86</v>
      </c>
      <c r="E1584" t="s">
        <v>18</v>
      </c>
      <c r="F1584" t="s">
        <v>4772</v>
      </c>
      <c r="G1584" t="s">
        <v>46</v>
      </c>
      <c r="H1584">
        <v>87.68</v>
      </c>
      <c r="I1584">
        <v>1</v>
      </c>
      <c r="J1584">
        <v>0</v>
      </c>
      <c r="K1584">
        <v>87.68</v>
      </c>
      <c r="L1584">
        <v>87.68</v>
      </c>
      <c r="M1584" t="s">
        <v>116</v>
      </c>
      <c r="N1584" s="1">
        <v>45388.111226851855</v>
      </c>
    </row>
    <row r="1585" spans="1:14" x14ac:dyDescent="0.3">
      <c r="A1585" t="s">
        <v>4773</v>
      </c>
      <c r="B1585" t="s">
        <v>15</v>
      </c>
      <c r="C1585" t="s">
        <v>4774</v>
      </c>
      <c r="D1585" t="s">
        <v>63</v>
      </c>
      <c r="E1585" t="s">
        <v>87</v>
      </c>
      <c r="F1585" t="s">
        <v>4775</v>
      </c>
      <c r="G1585" t="s">
        <v>209</v>
      </c>
      <c r="H1585">
        <v>2.34</v>
      </c>
      <c r="I1585">
        <v>198</v>
      </c>
      <c r="J1585">
        <v>23</v>
      </c>
      <c r="K1585">
        <v>463.32</v>
      </c>
      <c r="L1585">
        <v>356.76</v>
      </c>
      <c r="M1585" t="s">
        <v>28</v>
      </c>
      <c r="N1585" s="1">
        <v>45806.128460648149</v>
      </c>
    </row>
    <row r="1586" spans="1:14" x14ac:dyDescent="0.3">
      <c r="A1586" t="s">
        <v>4776</v>
      </c>
      <c r="B1586" t="s">
        <v>49</v>
      </c>
      <c r="C1586" t="s">
        <v>4777</v>
      </c>
      <c r="D1586" t="s">
        <v>36</v>
      </c>
      <c r="E1586" t="s">
        <v>224</v>
      </c>
      <c r="F1586" t="s">
        <v>4778</v>
      </c>
      <c r="G1586" t="s">
        <v>135</v>
      </c>
      <c r="H1586">
        <v>138.61000000000001</v>
      </c>
      <c r="I1586">
        <v>40</v>
      </c>
      <c r="J1586">
        <v>10</v>
      </c>
      <c r="K1586">
        <v>5544.4</v>
      </c>
      <c r="L1586">
        <v>4989.96</v>
      </c>
      <c r="M1586" t="s">
        <v>28</v>
      </c>
      <c r="N1586" s="1">
        <v>45491.548622685186</v>
      </c>
    </row>
    <row r="1587" spans="1:14" x14ac:dyDescent="0.3">
      <c r="A1587" t="s">
        <v>4779</v>
      </c>
      <c r="B1587" t="s">
        <v>15</v>
      </c>
      <c r="C1587" t="s">
        <v>4780</v>
      </c>
      <c r="D1587" t="s">
        <v>125</v>
      </c>
      <c r="E1587" t="s">
        <v>37</v>
      </c>
      <c r="F1587" t="s">
        <v>4781</v>
      </c>
      <c r="G1587" t="s">
        <v>27</v>
      </c>
      <c r="H1587">
        <v>504.07</v>
      </c>
      <c r="I1587">
        <v>12</v>
      </c>
      <c r="J1587">
        <v>5</v>
      </c>
      <c r="K1587">
        <v>6048.84</v>
      </c>
      <c r="L1587">
        <v>5746.4</v>
      </c>
      <c r="M1587" t="s">
        <v>77</v>
      </c>
      <c r="N1587" s="1">
        <v>45603.946597222224</v>
      </c>
    </row>
    <row r="1588" spans="1:14" x14ac:dyDescent="0.3">
      <c r="A1588" t="s">
        <v>4782</v>
      </c>
      <c r="B1588" t="s">
        <v>72</v>
      </c>
      <c r="C1588" t="s">
        <v>4783</v>
      </c>
      <c r="D1588" t="s">
        <v>86</v>
      </c>
      <c r="E1588" t="s">
        <v>251</v>
      </c>
      <c r="F1588" t="s">
        <v>4784</v>
      </c>
      <c r="G1588" t="s">
        <v>82</v>
      </c>
      <c r="H1588">
        <v>347.87</v>
      </c>
      <c r="I1588">
        <v>2</v>
      </c>
      <c r="J1588">
        <v>0</v>
      </c>
      <c r="K1588">
        <v>695.74</v>
      </c>
      <c r="L1588">
        <v>695.74</v>
      </c>
      <c r="M1588" t="s">
        <v>116</v>
      </c>
      <c r="N1588" s="1">
        <v>45845.981145833335</v>
      </c>
    </row>
    <row r="1589" spans="1:14" x14ac:dyDescent="0.3">
      <c r="A1589" t="s">
        <v>4785</v>
      </c>
      <c r="B1589" t="s">
        <v>30</v>
      </c>
      <c r="C1589" t="s">
        <v>4786</v>
      </c>
      <c r="D1589" t="s">
        <v>36</v>
      </c>
      <c r="E1589" t="s">
        <v>57</v>
      </c>
      <c r="F1589" t="s">
        <v>4787</v>
      </c>
      <c r="G1589" t="s">
        <v>161</v>
      </c>
      <c r="H1589">
        <v>947.28</v>
      </c>
      <c r="I1589">
        <v>6</v>
      </c>
      <c r="J1589">
        <v>0</v>
      </c>
      <c r="K1589">
        <v>5683.68</v>
      </c>
      <c r="L1589">
        <v>5683.68</v>
      </c>
      <c r="M1589" t="s">
        <v>21</v>
      </c>
      <c r="N1589" s="1">
        <v>45794.378194444442</v>
      </c>
    </row>
    <row r="1590" spans="1:14" x14ac:dyDescent="0.3">
      <c r="A1590" t="s">
        <v>4788</v>
      </c>
      <c r="B1590" t="s">
        <v>15</v>
      </c>
      <c r="D1590" t="s">
        <v>86</v>
      </c>
      <c r="E1590" t="s">
        <v>91</v>
      </c>
      <c r="F1590" t="s">
        <v>4789</v>
      </c>
      <c r="G1590" t="s">
        <v>130</v>
      </c>
      <c r="H1590">
        <v>356.83</v>
      </c>
      <c r="I1590">
        <v>40</v>
      </c>
      <c r="J1590">
        <v>20</v>
      </c>
      <c r="K1590">
        <v>14273.2</v>
      </c>
      <c r="L1590">
        <v>11418.56</v>
      </c>
      <c r="M1590" t="s">
        <v>21</v>
      </c>
      <c r="N1590" s="1">
        <v>45722.91002314815</v>
      </c>
    </row>
    <row r="1591" spans="1:14" x14ac:dyDescent="0.3">
      <c r="A1591" t="s">
        <v>4790</v>
      </c>
      <c r="B1591" t="s">
        <v>84</v>
      </c>
      <c r="C1591" t="s">
        <v>4791</v>
      </c>
      <c r="D1591" t="s">
        <v>125</v>
      </c>
      <c r="E1591" t="s">
        <v>177</v>
      </c>
      <c r="F1591" t="s">
        <v>4792</v>
      </c>
      <c r="G1591" t="s">
        <v>46</v>
      </c>
      <c r="H1591">
        <v>1932.79</v>
      </c>
      <c r="I1591">
        <v>4</v>
      </c>
      <c r="J1591">
        <v>0</v>
      </c>
      <c r="K1591">
        <v>7731.16</v>
      </c>
      <c r="L1591">
        <v>7731.16</v>
      </c>
      <c r="M1591" t="s">
        <v>77</v>
      </c>
      <c r="N1591" s="1">
        <v>45655.798194444447</v>
      </c>
    </row>
    <row r="1592" spans="1:14" x14ac:dyDescent="0.3">
      <c r="A1592" t="s">
        <v>4793</v>
      </c>
      <c r="B1592" t="s">
        <v>55</v>
      </c>
      <c r="C1592" t="s">
        <v>4794</v>
      </c>
      <c r="D1592" t="s">
        <v>36</v>
      </c>
      <c r="E1592" t="s">
        <v>87</v>
      </c>
      <c r="F1592" t="s">
        <v>4795</v>
      </c>
      <c r="G1592" t="s">
        <v>135</v>
      </c>
      <c r="H1592">
        <v>428.97</v>
      </c>
      <c r="I1592">
        <v>60</v>
      </c>
      <c r="J1592">
        <v>20</v>
      </c>
      <c r="K1592">
        <v>25738.2</v>
      </c>
      <c r="L1592">
        <v>20590.560000000001</v>
      </c>
      <c r="M1592" t="s">
        <v>47</v>
      </c>
      <c r="N1592" s="1">
        <v>45513.970509259256</v>
      </c>
    </row>
    <row r="1593" spans="1:14" x14ac:dyDescent="0.3">
      <c r="A1593" t="s">
        <v>4796</v>
      </c>
      <c r="B1593" t="s">
        <v>55</v>
      </c>
      <c r="D1593" t="s">
        <v>63</v>
      </c>
      <c r="E1593" t="s">
        <v>105</v>
      </c>
      <c r="F1593" t="s">
        <v>4797</v>
      </c>
      <c r="G1593" t="s">
        <v>76</v>
      </c>
      <c r="H1593">
        <v>2.62</v>
      </c>
      <c r="I1593">
        <v>185</v>
      </c>
      <c r="J1593">
        <v>15</v>
      </c>
      <c r="K1593">
        <v>484.7</v>
      </c>
      <c r="L1593">
        <v>412</v>
      </c>
      <c r="M1593" t="s">
        <v>116</v>
      </c>
      <c r="N1593" s="1">
        <v>45776.647511574076</v>
      </c>
    </row>
    <row r="1594" spans="1:14" x14ac:dyDescent="0.3">
      <c r="A1594" t="s">
        <v>4798</v>
      </c>
      <c r="B1594" t="s">
        <v>23</v>
      </c>
      <c r="C1594" t="s">
        <v>4799</v>
      </c>
      <c r="D1594" t="s">
        <v>86</v>
      </c>
      <c r="E1594" t="s">
        <v>155</v>
      </c>
      <c r="F1594" t="s">
        <v>4800</v>
      </c>
      <c r="G1594" t="s">
        <v>59</v>
      </c>
      <c r="H1594">
        <v>510.69</v>
      </c>
      <c r="I1594">
        <v>5</v>
      </c>
      <c r="J1594">
        <v>0</v>
      </c>
      <c r="K1594">
        <v>2553.4499999999998</v>
      </c>
      <c r="L1594">
        <v>2553.4499999999998</v>
      </c>
      <c r="M1594" t="s">
        <v>77</v>
      </c>
      <c r="N1594" s="1">
        <v>45629.100231481483</v>
      </c>
    </row>
    <row r="1595" spans="1:14" x14ac:dyDescent="0.3">
      <c r="A1595" t="s">
        <v>4801</v>
      </c>
      <c r="B1595" t="s">
        <v>84</v>
      </c>
      <c r="C1595" t="s">
        <v>4802</v>
      </c>
      <c r="D1595" t="s">
        <v>63</v>
      </c>
      <c r="E1595" t="s">
        <v>111</v>
      </c>
      <c r="F1595" t="s">
        <v>4803</v>
      </c>
      <c r="G1595" t="s">
        <v>65</v>
      </c>
      <c r="H1595">
        <v>4.2</v>
      </c>
      <c r="I1595">
        <v>127</v>
      </c>
      <c r="J1595">
        <v>18</v>
      </c>
      <c r="K1595">
        <v>533.4</v>
      </c>
      <c r="L1595">
        <v>437.39</v>
      </c>
      <c r="M1595" t="s">
        <v>77</v>
      </c>
      <c r="N1595" s="1">
        <v>45701.730011574073</v>
      </c>
    </row>
    <row r="1596" spans="1:14" x14ac:dyDescent="0.3">
      <c r="A1596" t="s">
        <v>4804</v>
      </c>
      <c r="B1596" t="s">
        <v>84</v>
      </c>
      <c r="C1596" t="s">
        <v>4805</v>
      </c>
      <c r="D1596" t="s">
        <v>51</v>
      </c>
      <c r="E1596" t="s">
        <v>246</v>
      </c>
      <c r="F1596" t="s">
        <v>4806</v>
      </c>
      <c r="G1596" t="s">
        <v>130</v>
      </c>
      <c r="H1596">
        <v>242.29</v>
      </c>
      <c r="I1596">
        <v>6</v>
      </c>
      <c r="J1596">
        <v>0</v>
      </c>
      <c r="K1596">
        <v>1453.74</v>
      </c>
      <c r="L1596">
        <v>1453.74</v>
      </c>
      <c r="M1596" t="s">
        <v>116</v>
      </c>
      <c r="N1596" s="1">
        <v>45851.343136574076</v>
      </c>
    </row>
    <row r="1597" spans="1:14" x14ac:dyDescent="0.3">
      <c r="A1597" t="s">
        <v>4807</v>
      </c>
      <c r="B1597" t="s">
        <v>72</v>
      </c>
      <c r="C1597" t="s">
        <v>4808</v>
      </c>
      <c r="D1597" t="s">
        <v>86</v>
      </c>
      <c r="E1597" t="s">
        <v>57</v>
      </c>
      <c r="F1597" t="s">
        <v>4809</v>
      </c>
      <c r="G1597" t="s">
        <v>65</v>
      </c>
      <c r="H1597">
        <v>465.99</v>
      </c>
      <c r="I1597">
        <v>20</v>
      </c>
      <c r="J1597">
        <v>12</v>
      </c>
      <c r="K1597">
        <v>9319.7999999999993</v>
      </c>
      <c r="L1597">
        <v>8201.42</v>
      </c>
      <c r="M1597" t="s">
        <v>60</v>
      </c>
      <c r="N1597" s="1">
        <v>45856.965914351851</v>
      </c>
    </row>
    <row r="1598" spans="1:14" x14ac:dyDescent="0.3">
      <c r="A1598" t="s">
        <v>4810</v>
      </c>
      <c r="B1598" t="s">
        <v>118</v>
      </c>
      <c r="C1598" t="s">
        <v>4811</v>
      </c>
      <c r="D1598" t="s">
        <v>110</v>
      </c>
      <c r="E1598" t="s">
        <v>68</v>
      </c>
      <c r="F1598" t="s">
        <v>4812</v>
      </c>
      <c r="G1598" t="s">
        <v>46</v>
      </c>
      <c r="H1598">
        <v>114.48</v>
      </c>
      <c r="I1598">
        <v>50</v>
      </c>
      <c r="J1598">
        <v>25</v>
      </c>
      <c r="K1598">
        <v>5724</v>
      </c>
      <c r="L1598">
        <v>4293</v>
      </c>
      <c r="M1598" t="s">
        <v>60</v>
      </c>
      <c r="N1598" s="1">
        <v>45617.72587962963</v>
      </c>
    </row>
    <row r="1599" spans="1:14" x14ac:dyDescent="0.3">
      <c r="A1599" t="s">
        <v>4813</v>
      </c>
      <c r="B1599" t="s">
        <v>172</v>
      </c>
      <c r="C1599" t="s">
        <v>4814</v>
      </c>
      <c r="D1599" t="s">
        <v>51</v>
      </c>
      <c r="E1599" t="s">
        <v>44</v>
      </c>
      <c r="F1599" t="s">
        <v>4815</v>
      </c>
      <c r="G1599" t="s">
        <v>70</v>
      </c>
      <c r="H1599">
        <v>559.16</v>
      </c>
      <c r="I1599">
        <v>50</v>
      </c>
      <c r="J1599">
        <v>0</v>
      </c>
      <c r="K1599">
        <v>27958</v>
      </c>
      <c r="L1599">
        <v>27958</v>
      </c>
      <c r="M1599" t="s">
        <v>116</v>
      </c>
      <c r="N1599" s="1">
        <v>45514.930625000001</v>
      </c>
    </row>
    <row r="1600" spans="1:14" x14ac:dyDescent="0.3">
      <c r="A1600" t="s">
        <v>4816</v>
      </c>
      <c r="B1600" t="s">
        <v>84</v>
      </c>
      <c r="C1600" t="s">
        <v>4817</v>
      </c>
      <c r="D1600" t="s">
        <v>110</v>
      </c>
      <c r="E1600" t="s">
        <v>277</v>
      </c>
      <c r="F1600" t="s">
        <v>4818</v>
      </c>
      <c r="G1600" t="s">
        <v>130</v>
      </c>
      <c r="H1600">
        <v>34.93</v>
      </c>
      <c r="I1600">
        <v>60</v>
      </c>
      <c r="J1600">
        <v>15</v>
      </c>
      <c r="K1600">
        <v>2095.8000000000002</v>
      </c>
      <c r="L1600">
        <v>1781.43</v>
      </c>
      <c r="M1600" t="s">
        <v>40</v>
      </c>
      <c r="N1600" s="1">
        <v>45843.640081018515</v>
      </c>
    </row>
    <row r="1601" spans="1:14" x14ac:dyDescent="0.3">
      <c r="A1601" t="s">
        <v>4819</v>
      </c>
      <c r="B1601" t="s">
        <v>172</v>
      </c>
      <c r="C1601" t="s">
        <v>4820</v>
      </c>
      <c r="D1601" t="s">
        <v>110</v>
      </c>
      <c r="E1601" t="s">
        <v>105</v>
      </c>
      <c r="F1601" t="s">
        <v>4821</v>
      </c>
      <c r="G1601" t="s">
        <v>82</v>
      </c>
      <c r="H1601">
        <v>42.07</v>
      </c>
      <c r="I1601">
        <v>75</v>
      </c>
      <c r="J1601">
        <v>0</v>
      </c>
      <c r="K1601">
        <v>3155.25</v>
      </c>
      <c r="L1601">
        <v>3155.25</v>
      </c>
      <c r="M1601" t="s">
        <v>77</v>
      </c>
      <c r="N1601" s="1">
        <v>45424.057928240742</v>
      </c>
    </row>
    <row r="1602" spans="1:14" x14ac:dyDescent="0.3">
      <c r="A1602" t="s">
        <v>4822</v>
      </c>
      <c r="B1602" t="s">
        <v>95</v>
      </c>
      <c r="C1602" t="s">
        <v>4823</v>
      </c>
      <c r="D1602" t="s">
        <v>80</v>
      </c>
      <c r="E1602" t="s">
        <v>224</v>
      </c>
      <c r="F1602" t="s">
        <v>4824</v>
      </c>
      <c r="G1602" t="s">
        <v>130</v>
      </c>
      <c r="H1602">
        <v>3817.87</v>
      </c>
      <c r="I1602">
        <v>50</v>
      </c>
      <c r="J1602">
        <v>17</v>
      </c>
      <c r="K1602">
        <v>190893.5</v>
      </c>
      <c r="L1602">
        <v>158441.60000000001</v>
      </c>
      <c r="M1602" t="s">
        <v>21</v>
      </c>
      <c r="N1602" s="1">
        <v>45809.901296296295</v>
      </c>
    </row>
    <row r="1603" spans="1:14" x14ac:dyDescent="0.3">
      <c r="A1603" t="s">
        <v>4825</v>
      </c>
      <c r="B1603" t="s">
        <v>118</v>
      </c>
      <c r="C1603" t="s">
        <v>4826</v>
      </c>
      <c r="D1603" t="s">
        <v>80</v>
      </c>
      <c r="E1603" t="s">
        <v>68</v>
      </c>
      <c r="F1603" t="s">
        <v>4827</v>
      </c>
      <c r="G1603" t="s">
        <v>70</v>
      </c>
      <c r="H1603">
        <v>3468.58</v>
      </c>
      <c r="I1603">
        <v>5</v>
      </c>
      <c r="J1603">
        <v>0</v>
      </c>
      <c r="K1603">
        <v>17342.900000000001</v>
      </c>
      <c r="L1603">
        <v>17342.900000000001</v>
      </c>
      <c r="M1603" t="s">
        <v>21</v>
      </c>
      <c r="N1603" s="1">
        <v>45400.235219907408</v>
      </c>
    </row>
    <row r="1604" spans="1:14" x14ac:dyDescent="0.3">
      <c r="A1604" t="s">
        <v>4828</v>
      </c>
      <c r="B1604" t="s">
        <v>30</v>
      </c>
      <c r="C1604" t="s">
        <v>4829</v>
      </c>
      <c r="D1604" t="s">
        <v>86</v>
      </c>
      <c r="E1604" t="s">
        <v>74</v>
      </c>
      <c r="F1604" t="s">
        <v>4830</v>
      </c>
      <c r="G1604" t="s">
        <v>209</v>
      </c>
      <c r="H1604">
        <v>228.61</v>
      </c>
      <c r="I1604">
        <v>15</v>
      </c>
      <c r="J1604">
        <v>3</v>
      </c>
      <c r="K1604">
        <v>3429.15</v>
      </c>
      <c r="L1604">
        <v>3326.28</v>
      </c>
      <c r="M1604" t="s">
        <v>21</v>
      </c>
      <c r="N1604" s="1">
        <v>45790.002395833333</v>
      </c>
    </row>
    <row r="1605" spans="1:14" x14ac:dyDescent="0.3">
      <c r="A1605" t="s">
        <v>4831</v>
      </c>
      <c r="B1605" t="s">
        <v>84</v>
      </c>
      <c r="C1605" t="s">
        <v>4832</v>
      </c>
      <c r="D1605" t="s">
        <v>125</v>
      </c>
      <c r="E1605" t="s">
        <v>68</v>
      </c>
      <c r="F1605" t="s">
        <v>4833</v>
      </c>
      <c r="G1605" t="s">
        <v>161</v>
      </c>
      <c r="H1605">
        <v>1438.1</v>
      </c>
      <c r="I1605">
        <v>2</v>
      </c>
      <c r="J1605">
        <v>0</v>
      </c>
      <c r="K1605">
        <v>2876.2</v>
      </c>
      <c r="L1605">
        <v>2876.2</v>
      </c>
      <c r="N1605" s="1">
        <v>45630.641261574077</v>
      </c>
    </row>
    <row r="1606" spans="1:14" x14ac:dyDescent="0.3">
      <c r="A1606" t="s">
        <v>4834</v>
      </c>
      <c r="B1606" t="s">
        <v>181</v>
      </c>
      <c r="C1606" t="s">
        <v>4835</v>
      </c>
      <c r="D1606" t="s">
        <v>43</v>
      </c>
      <c r="E1606" t="s">
        <v>44</v>
      </c>
      <c r="F1606" t="s">
        <v>4836</v>
      </c>
      <c r="G1606" t="s">
        <v>161</v>
      </c>
      <c r="H1606">
        <v>1151.27</v>
      </c>
      <c r="I1606">
        <v>3</v>
      </c>
      <c r="J1606">
        <v>2</v>
      </c>
      <c r="K1606">
        <v>3453.81</v>
      </c>
      <c r="L1606">
        <v>3384.73</v>
      </c>
      <c r="M1606" t="s">
        <v>60</v>
      </c>
      <c r="N1606" s="1">
        <v>45391.631226851852</v>
      </c>
    </row>
    <row r="1607" spans="1:14" x14ac:dyDescent="0.3">
      <c r="A1607" t="s">
        <v>4837</v>
      </c>
      <c r="B1607" t="s">
        <v>30</v>
      </c>
      <c r="C1607" t="s">
        <v>4838</v>
      </c>
      <c r="D1607" t="s">
        <v>110</v>
      </c>
      <c r="E1607" t="s">
        <v>111</v>
      </c>
      <c r="F1607" t="s">
        <v>4839</v>
      </c>
      <c r="H1607">
        <v>267.48</v>
      </c>
      <c r="I1607">
        <v>3</v>
      </c>
      <c r="J1607">
        <v>0</v>
      </c>
      <c r="K1607">
        <v>802.44</v>
      </c>
      <c r="L1607">
        <v>802.44</v>
      </c>
      <c r="M1607" t="s">
        <v>47</v>
      </c>
      <c r="N1607" s="1">
        <v>45625.963379629633</v>
      </c>
    </row>
    <row r="1608" spans="1:14" x14ac:dyDescent="0.3">
      <c r="A1608" t="s">
        <v>4840</v>
      </c>
      <c r="B1608" t="s">
        <v>49</v>
      </c>
      <c r="C1608" t="s">
        <v>4841</v>
      </c>
      <c r="D1608" t="s">
        <v>67</v>
      </c>
      <c r="E1608" t="s">
        <v>74</v>
      </c>
      <c r="F1608" t="s">
        <v>4842</v>
      </c>
      <c r="G1608" t="s">
        <v>76</v>
      </c>
      <c r="H1608">
        <v>939.72</v>
      </c>
      <c r="I1608">
        <v>3</v>
      </c>
      <c r="J1608">
        <v>0</v>
      </c>
      <c r="K1608">
        <v>2819.16</v>
      </c>
      <c r="L1608">
        <v>2819.16</v>
      </c>
      <c r="M1608" t="s">
        <v>116</v>
      </c>
      <c r="N1608" s="1">
        <v>45790.496354166666</v>
      </c>
    </row>
    <row r="1609" spans="1:14" x14ac:dyDescent="0.3">
      <c r="A1609" t="s">
        <v>4843</v>
      </c>
      <c r="B1609" t="s">
        <v>49</v>
      </c>
      <c r="C1609" t="s">
        <v>4844</v>
      </c>
      <c r="D1609" t="s">
        <v>110</v>
      </c>
      <c r="E1609" t="s">
        <v>251</v>
      </c>
      <c r="F1609" t="s">
        <v>4845</v>
      </c>
      <c r="G1609" t="s">
        <v>59</v>
      </c>
      <c r="H1609">
        <v>201.46</v>
      </c>
      <c r="I1609">
        <v>12</v>
      </c>
      <c r="J1609">
        <v>10</v>
      </c>
      <c r="K1609">
        <v>2417.52</v>
      </c>
      <c r="L1609">
        <v>2175.77</v>
      </c>
      <c r="M1609" t="s">
        <v>28</v>
      </c>
      <c r="N1609" s="1">
        <v>45561.306608796294</v>
      </c>
    </row>
    <row r="1610" spans="1:14" x14ac:dyDescent="0.3">
      <c r="A1610" t="s">
        <v>4846</v>
      </c>
      <c r="B1610" t="s">
        <v>55</v>
      </c>
      <c r="C1610" t="s">
        <v>4847</v>
      </c>
      <c r="D1610" t="s">
        <v>159</v>
      </c>
      <c r="E1610" t="s">
        <v>100</v>
      </c>
      <c r="F1610" t="s">
        <v>4848</v>
      </c>
      <c r="G1610" t="s">
        <v>93</v>
      </c>
      <c r="H1610">
        <v>468.78</v>
      </c>
      <c r="I1610">
        <v>6</v>
      </c>
      <c r="J1610">
        <v>12</v>
      </c>
      <c r="K1610">
        <v>2812.68</v>
      </c>
      <c r="L1610">
        <v>2475.16</v>
      </c>
      <c r="M1610" t="s">
        <v>116</v>
      </c>
      <c r="N1610" s="1">
        <v>45864.460625</v>
      </c>
    </row>
    <row r="1611" spans="1:14" x14ac:dyDescent="0.3">
      <c r="A1611" t="s">
        <v>4849</v>
      </c>
      <c r="B1611" t="s">
        <v>30</v>
      </c>
      <c r="C1611" t="s">
        <v>4850</v>
      </c>
      <c r="D1611" t="s">
        <v>63</v>
      </c>
      <c r="E1611" t="s">
        <v>155</v>
      </c>
      <c r="F1611" t="s">
        <v>4851</v>
      </c>
      <c r="G1611" t="s">
        <v>107</v>
      </c>
      <c r="H1611">
        <v>2.5099999999999998</v>
      </c>
      <c r="I1611">
        <v>122</v>
      </c>
      <c r="J1611">
        <v>15</v>
      </c>
      <c r="K1611">
        <v>306.22000000000003</v>
      </c>
      <c r="L1611">
        <v>260.29000000000002</v>
      </c>
      <c r="M1611" t="s">
        <v>40</v>
      </c>
      <c r="N1611" s="1">
        <v>45466.478865740741</v>
      </c>
    </row>
    <row r="1612" spans="1:14" x14ac:dyDescent="0.3">
      <c r="A1612" t="s">
        <v>4852</v>
      </c>
      <c r="B1612" t="s">
        <v>49</v>
      </c>
      <c r="D1612" t="s">
        <v>110</v>
      </c>
      <c r="E1612" t="s">
        <v>111</v>
      </c>
      <c r="F1612" t="s">
        <v>4853</v>
      </c>
      <c r="G1612" t="s">
        <v>161</v>
      </c>
      <c r="H1612">
        <v>265.70999999999998</v>
      </c>
      <c r="I1612">
        <v>12</v>
      </c>
      <c r="J1612">
        <v>0</v>
      </c>
      <c r="K1612">
        <v>3188.52</v>
      </c>
      <c r="L1612">
        <v>3188.52</v>
      </c>
      <c r="N1612" s="1">
        <v>45640.175567129627</v>
      </c>
    </row>
    <row r="1613" spans="1:14" x14ac:dyDescent="0.3">
      <c r="A1613" t="s">
        <v>4854</v>
      </c>
      <c r="B1613" t="s">
        <v>172</v>
      </c>
      <c r="C1613" t="s">
        <v>4855</v>
      </c>
      <c r="D1613" t="s">
        <v>86</v>
      </c>
      <c r="E1613" t="s">
        <v>121</v>
      </c>
      <c r="F1613" t="s">
        <v>4856</v>
      </c>
      <c r="G1613" t="s">
        <v>65</v>
      </c>
      <c r="H1613">
        <v>121.07</v>
      </c>
      <c r="I1613">
        <v>2</v>
      </c>
      <c r="J1613">
        <v>0</v>
      </c>
      <c r="K1613">
        <v>242.14</v>
      </c>
      <c r="L1613">
        <v>242.14</v>
      </c>
      <c r="M1613" t="s">
        <v>47</v>
      </c>
      <c r="N1613" s="1">
        <v>45639.230509259258</v>
      </c>
    </row>
    <row r="1614" spans="1:14" x14ac:dyDescent="0.3">
      <c r="A1614" t="s">
        <v>4857</v>
      </c>
      <c r="B1614" t="s">
        <v>55</v>
      </c>
      <c r="C1614" t="s">
        <v>4858</v>
      </c>
      <c r="D1614" t="s">
        <v>17</v>
      </c>
      <c r="F1614" t="s">
        <v>4859</v>
      </c>
      <c r="G1614" t="s">
        <v>130</v>
      </c>
      <c r="H1614">
        <v>469.83</v>
      </c>
      <c r="I1614">
        <v>3</v>
      </c>
      <c r="J1614">
        <v>0</v>
      </c>
      <c r="K1614">
        <v>1409.49</v>
      </c>
      <c r="L1614">
        <v>1409.49</v>
      </c>
      <c r="N1614" s="1">
        <v>45613.366608796299</v>
      </c>
    </row>
    <row r="1615" spans="1:14" x14ac:dyDescent="0.3">
      <c r="A1615" t="s">
        <v>4860</v>
      </c>
      <c r="B1615" t="s">
        <v>30</v>
      </c>
      <c r="C1615" t="s">
        <v>4861</v>
      </c>
      <c r="D1615" t="s">
        <v>67</v>
      </c>
      <c r="E1615" t="s">
        <v>251</v>
      </c>
      <c r="F1615" t="s">
        <v>4862</v>
      </c>
      <c r="G1615" t="s">
        <v>76</v>
      </c>
      <c r="H1615">
        <v>925.81</v>
      </c>
      <c r="I1615">
        <v>10</v>
      </c>
      <c r="J1615">
        <v>0</v>
      </c>
      <c r="K1615">
        <v>9258.1</v>
      </c>
      <c r="L1615">
        <v>9258.1</v>
      </c>
      <c r="M1615" t="s">
        <v>21</v>
      </c>
      <c r="N1615" s="1">
        <v>45810.02202546296</v>
      </c>
    </row>
    <row r="1616" spans="1:14" x14ac:dyDescent="0.3">
      <c r="A1616" t="s">
        <v>4863</v>
      </c>
      <c r="B1616" t="s">
        <v>118</v>
      </c>
      <c r="C1616" t="s">
        <v>4864</v>
      </c>
      <c r="D1616" t="s">
        <v>110</v>
      </c>
      <c r="E1616" t="s">
        <v>251</v>
      </c>
      <c r="F1616" t="s">
        <v>4865</v>
      </c>
      <c r="G1616" t="s">
        <v>161</v>
      </c>
      <c r="H1616">
        <v>303.85000000000002</v>
      </c>
      <c r="I1616">
        <v>12</v>
      </c>
      <c r="J1616">
        <v>15</v>
      </c>
      <c r="K1616">
        <v>3646.2</v>
      </c>
      <c r="L1616">
        <v>3099.27</v>
      </c>
      <c r="M1616" t="s">
        <v>116</v>
      </c>
      <c r="N1616" s="1">
        <v>45717.960509259261</v>
      </c>
    </row>
    <row r="1617" spans="1:14" x14ac:dyDescent="0.3">
      <c r="A1617" t="s">
        <v>4866</v>
      </c>
      <c r="C1617" t="s">
        <v>4867</v>
      </c>
      <c r="D1617" t="s">
        <v>255</v>
      </c>
      <c r="E1617" t="s">
        <v>246</v>
      </c>
      <c r="F1617" t="s">
        <v>4868</v>
      </c>
      <c r="G1617" t="s">
        <v>93</v>
      </c>
      <c r="H1617">
        <v>552.24</v>
      </c>
      <c r="I1617">
        <v>12</v>
      </c>
      <c r="J1617">
        <v>0</v>
      </c>
      <c r="K1617">
        <v>6626.88</v>
      </c>
      <c r="L1617">
        <v>6626.88</v>
      </c>
      <c r="M1617" t="s">
        <v>60</v>
      </c>
      <c r="N1617" s="1">
        <v>45404.745983796296</v>
      </c>
    </row>
    <row r="1618" spans="1:14" x14ac:dyDescent="0.3">
      <c r="A1618" t="s">
        <v>4869</v>
      </c>
      <c r="B1618" t="s">
        <v>172</v>
      </c>
      <c r="C1618" t="s">
        <v>4870</v>
      </c>
      <c r="D1618" t="s">
        <v>17</v>
      </c>
      <c r="E1618" t="s">
        <v>105</v>
      </c>
      <c r="F1618" t="s">
        <v>4871</v>
      </c>
      <c r="G1618" t="s">
        <v>107</v>
      </c>
      <c r="H1618">
        <v>434.72</v>
      </c>
      <c r="I1618">
        <v>3</v>
      </c>
      <c r="J1618">
        <v>0</v>
      </c>
      <c r="K1618">
        <v>1304.1600000000001</v>
      </c>
      <c r="L1618">
        <v>1304.1600000000001</v>
      </c>
      <c r="M1618" t="s">
        <v>28</v>
      </c>
      <c r="N1618" s="1">
        <v>45626.097546296296</v>
      </c>
    </row>
    <row r="1619" spans="1:14" x14ac:dyDescent="0.3">
      <c r="A1619" t="s">
        <v>4872</v>
      </c>
      <c r="B1619" t="s">
        <v>49</v>
      </c>
      <c r="C1619" t="s">
        <v>4873</v>
      </c>
      <c r="D1619" t="s">
        <v>17</v>
      </c>
      <c r="F1619" t="s">
        <v>4874</v>
      </c>
      <c r="G1619" t="s">
        <v>46</v>
      </c>
      <c r="H1619">
        <v>491.58</v>
      </c>
      <c r="I1619">
        <v>60</v>
      </c>
      <c r="J1619">
        <v>20</v>
      </c>
      <c r="K1619">
        <v>29494.799999999999</v>
      </c>
      <c r="L1619">
        <v>23595.84</v>
      </c>
      <c r="M1619" t="s">
        <v>28</v>
      </c>
      <c r="N1619" s="1">
        <v>45460.614675925928</v>
      </c>
    </row>
    <row r="1620" spans="1:14" x14ac:dyDescent="0.3">
      <c r="A1620" t="s">
        <v>4875</v>
      </c>
      <c r="B1620" t="s">
        <v>181</v>
      </c>
      <c r="C1620" t="s">
        <v>4876</v>
      </c>
      <c r="D1620" t="s">
        <v>110</v>
      </c>
      <c r="E1620" t="s">
        <v>133</v>
      </c>
      <c r="F1620" t="s">
        <v>4877</v>
      </c>
      <c r="G1620" t="s">
        <v>248</v>
      </c>
      <c r="H1620">
        <v>295.06</v>
      </c>
      <c r="I1620">
        <v>25</v>
      </c>
      <c r="J1620">
        <v>20</v>
      </c>
      <c r="K1620">
        <v>7376.5</v>
      </c>
      <c r="L1620">
        <v>5901.2</v>
      </c>
      <c r="M1620" t="s">
        <v>116</v>
      </c>
      <c r="N1620" s="1">
        <v>45695.475763888891</v>
      </c>
    </row>
    <row r="1621" spans="1:14" x14ac:dyDescent="0.3">
      <c r="A1621" t="s">
        <v>4878</v>
      </c>
      <c r="B1621" t="s">
        <v>181</v>
      </c>
      <c r="C1621" t="s">
        <v>4879</v>
      </c>
      <c r="D1621" t="s">
        <v>159</v>
      </c>
      <c r="E1621" t="s">
        <v>105</v>
      </c>
      <c r="F1621" t="s">
        <v>4880</v>
      </c>
      <c r="G1621" t="s">
        <v>465</v>
      </c>
      <c r="H1621">
        <v>233.69</v>
      </c>
      <c r="I1621">
        <v>30</v>
      </c>
      <c r="J1621">
        <v>15</v>
      </c>
      <c r="K1621">
        <v>7010.7</v>
      </c>
      <c r="L1621">
        <v>5959.09</v>
      </c>
      <c r="M1621" t="s">
        <v>116</v>
      </c>
      <c r="N1621" s="1">
        <v>45448.471875000003</v>
      </c>
    </row>
    <row r="1622" spans="1:14" x14ac:dyDescent="0.3">
      <c r="A1622" t="s">
        <v>4881</v>
      </c>
      <c r="B1622" t="s">
        <v>72</v>
      </c>
      <c r="C1622" t="s">
        <v>4882</v>
      </c>
      <c r="D1622" t="s">
        <v>36</v>
      </c>
      <c r="E1622" t="s">
        <v>277</v>
      </c>
      <c r="G1622" t="s">
        <v>65</v>
      </c>
      <c r="H1622">
        <v>1174.5999999999999</v>
      </c>
      <c r="I1622">
        <v>10</v>
      </c>
      <c r="J1622">
        <v>15</v>
      </c>
      <c r="K1622">
        <v>11746</v>
      </c>
      <c r="L1622">
        <v>9984.1</v>
      </c>
      <c r="M1622" t="s">
        <v>116</v>
      </c>
      <c r="N1622" s="1">
        <v>45449.727824074071</v>
      </c>
    </row>
    <row r="1623" spans="1:14" x14ac:dyDescent="0.3">
      <c r="A1623" t="s">
        <v>4883</v>
      </c>
      <c r="B1623" t="s">
        <v>181</v>
      </c>
      <c r="C1623" t="s">
        <v>4884</v>
      </c>
      <c r="D1623" t="s">
        <v>51</v>
      </c>
      <c r="E1623" t="s">
        <v>177</v>
      </c>
      <c r="F1623" t="s">
        <v>4885</v>
      </c>
      <c r="G1623" t="s">
        <v>102</v>
      </c>
      <c r="H1623">
        <v>135.22</v>
      </c>
      <c r="I1623">
        <v>25</v>
      </c>
      <c r="J1623">
        <v>5</v>
      </c>
      <c r="K1623">
        <v>3380.5</v>
      </c>
      <c r="L1623">
        <v>3211.47</v>
      </c>
      <c r="M1623" t="s">
        <v>21</v>
      </c>
      <c r="N1623" s="1">
        <v>45531.429988425924</v>
      </c>
    </row>
    <row r="1624" spans="1:14" x14ac:dyDescent="0.3">
      <c r="A1624" t="s">
        <v>4886</v>
      </c>
      <c r="B1624" t="s">
        <v>95</v>
      </c>
      <c r="C1624" t="s">
        <v>4887</v>
      </c>
      <c r="D1624" t="s">
        <v>255</v>
      </c>
      <c r="E1624" t="s">
        <v>224</v>
      </c>
      <c r="F1624" t="s">
        <v>4888</v>
      </c>
      <c r="G1624" t="s">
        <v>76</v>
      </c>
      <c r="H1624">
        <v>2200.84</v>
      </c>
      <c r="I1624">
        <v>8</v>
      </c>
      <c r="J1624">
        <v>5</v>
      </c>
      <c r="K1624">
        <v>17606.72</v>
      </c>
      <c r="L1624">
        <v>16726.38</v>
      </c>
      <c r="M1624" t="s">
        <v>47</v>
      </c>
      <c r="N1624" s="1">
        <v>45578.966481481482</v>
      </c>
    </row>
    <row r="1625" spans="1:14" x14ac:dyDescent="0.3">
      <c r="A1625" t="s">
        <v>4889</v>
      </c>
      <c r="B1625" t="s">
        <v>172</v>
      </c>
      <c r="C1625" t="s">
        <v>4890</v>
      </c>
      <c r="D1625" t="s">
        <v>67</v>
      </c>
      <c r="E1625" t="s">
        <v>133</v>
      </c>
      <c r="F1625" t="s">
        <v>4891</v>
      </c>
      <c r="G1625" t="s">
        <v>161</v>
      </c>
      <c r="H1625">
        <v>1192.1400000000001</v>
      </c>
      <c r="I1625">
        <v>1</v>
      </c>
      <c r="J1625">
        <v>0</v>
      </c>
      <c r="K1625">
        <v>1192.1400000000001</v>
      </c>
      <c r="L1625">
        <v>1192.1400000000001</v>
      </c>
      <c r="M1625" t="s">
        <v>21</v>
      </c>
      <c r="N1625" s="1">
        <v>45758.138761574075</v>
      </c>
    </row>
    <row r="1626" spans="1:14" x14ac:dyDescent="0.3">
      <c r="A1626" t="s">
        <v>4892</v>
      </c>
      <c r="B1626" t="s">
        <v>30</v>
      </c>
      <c r="C1626" t="s">
        <v>4893</v>
      </c>
      <c r="D1626" t="s">
        <v>67</v>
      </c>
      <c r="E1626" t="s">
        <v>100</v>
      </c>
      <c r="F1626" t="s">
        <v>4894</v>
      </c>
      <c r="G1626" t="s">
        <v>102</v>
      </c>
      <c r="H1626">
        <v>1070.69</v>
      </c>
      <c r="I1626">
        <v>15</v>
      </c>
      <c r="J1626">
        <v>0</v>
      </c>
      <c r="K1626">
        <v>16060.35</v>
      </c>
      <c r="L1626">
        <v>16060.35</v>
      </c>
      <c r="M1626" t="s">
        <v>77</v>
      </c>
      <c r="N1626" s="1">
        <v>45423.716493055559</v>
      </c>
    </row>
    <row r="1627" spans="1:14" x14ac:dyDescent="0.3">
      <c r="A1627" t="s">
        <v>4895</v>
      </c>
      <c r="B1627" t="s">
        <v>172</v>
      </c>
      <c r="C1627" t="s">
        <v>4896</v>
      </c>
      <c r="D1627" t="s">
        <v>80</v>
      </c>
      <c r="E1627" t="s">
        <v>177</v>
      </c>
      <c r="F1627" t="s">
        <v>4897</v>
      </c>
      <c r="G1627" t="s">
        <v>102</v>
      </c>
      <c r="H1627">
        <v>932.89</v>
      </c>
      <c r="I1627">
        <v>4</v>
      </c>
      <c r="J1627">
        <v>5</v>
      </c>
      <c r="K1627">
        <v>3731.56</v>
      </c>
      <c r="L1627">
        <v>3544.98</v>
      </c>
      <c r="N1627" s="1">
        <v>45755.25341435185</v>
      </c>
    </row>
    <row r="1628" spans="1:14" x14ac:dyDescent="0.3">
      <c r="A1628" t="s">
        <v>4898</v>
      </c>
      <c r="B1628" t="s">
        <v>118</v>
      </c>
      <c r="C1628" t="s">
        <v>4899</v>
      </c>
      <c r="D1628" t="s">
        <v>25</v>
      </c>
      <c r="E1628" t="s">
        <v>121</v>
      </c>
      <c r="F1628" t="s">
        <v>4900</v>
      </c>
      <c r="G1628" t="s">
        <v>107</v>
      </c>
      <c r="H1628">
        <v>86.23</v>
      </c>
      <c r="I1628">
        <v>1</v>
      </c>
      <c r="J1628">
        <v>0</v>
      </c>
      <c r="K1628">
        <v>86.23</v>
      </c>
      <c r="L1628">
        <v>86.23</v>
      </c>
      <c r="M1628" t="s">
        <v>28</v>
      </c>
      <c r="N1628" s="1">
        <v>45841.405381944445</v>
      </c>
    </row>
    <row r="1629" spans="1:14" x14ac:dyDescent="0.3">
      <c r="A1629" t="s">
        <v>4901</v>
      </c>
      <c r="B1629" t="s">
        <v>181</v>
      </c>
      <c r="C1629" t="s">
        <v>4902</v>
      </c>
      <c r="D1629" t="s">
        <v>125</v>
      </c>
      <c r="E1629" t="s">
        <v>87</v>
      </c>
      <c r="F1629" t="s">
        <v>4903</v>
      </c>
      <c r="G1629" t="s">
        <v>248</v>
      </c>
      <c r="H1629">
        <v>2653.98</v>
      </c>
      <c r="I1629">
        <v>3</v>
      </c>
      <c r="J1629">
        <v>2</v>
      </c>
      <c r="K1629">
        <v>7961.94</v>
      </c>
      <c r="L1629">
        <v>7802.7</v>
      </c>
      <c r="M1629" t="s">
        <v>77</v>
      </c>
      <c r="N1629" s="1">
        <v>45369.770740740743</v>
      </c>
    </row>
    <row r="1630" spans="1:14" x14ac:dyDescent="0.3">
      <c r="A1630" t="s">
        <v>4904</v>
      </c>
      <c r="B1630" t="s">
        <v>118</v>
      </c>
      <c r="C1630" t="s">
        <v>4905</v>
      </c>
      <c r="D1630" t="s">
        <v>86</v>
      </c>
      <c r="E1630" t="s">
        <v>68</v>
      </c>
      <c r="F1630" t="s">
        <v>4906</v>
      </c>
      <c r="G1630" t="s">
        <v>76</v>
      </c>
      <c r="H1630">
        <v>375.54</v>
      </c>
      <c r="I1630">
        <v>4</v>
      </c>
      <c r="J1630">
        <v>0</v>
      </c>
      <c r="K1630">
        <v>1502.16</v>
      </c>
      <c r="L1630">
        <v>1502.16</v>
      </c>
      <c r="M1630" t="s">
        <v>47</v>
      </c>
      <c r="N1630" s="1">
        <v>45399.312025462961</v>
      </c>
    </row>
    <row r="1631" spans="1:14" x14ac:dyDescent="0.3">
      <c r="A1631" t="s">
        <v>4907</v>
      </c>
      <c r="B1631" t="s">
        <v>118</v>
      </c>
      <c r="C1631" t="s">
        <v>4908</v>
      </c>
      <c r="D1631" t="s">
        <v>80</v>
      </c>
      <c r="E1631" t="s">
        <v>87</v>
      </c>
      <c r="F1631" t="s">
        <v>4909</v>
      </c>
      <c r="G1631" t="s">
        <v>59</v>
      </c>
      <c r="H1631">
        <v>4104.04</v>
      </c>
      <c r="I1631">
        <v>6</v>
      </c>
      <c r="J1631">
        <v>5</v>
      </c>
      <c r="K1631">
        <v>24624.240000000002</v>
      </c>
      <c r="L1631">
        <v>23393.03</v>
      </c>
      <c r="M1631" t="s">
        <v>47</v>
      </c>
      <c r="N1631" s="1">
        <v>45421.510428240741</v>
      </c>
    </row>
    <row r="1632" spans="1:14" x14ac:dyDescent="0.3">
      <c r="A1632" t="s">
        <v>4910</v>
      </c>
      <c r="B1632" t="s">
        <v>95</v>
      </c>
      <c r="C1632" t="s">
        <v>4911</v>
      </c>
      <c r="D1632" t="s">
        <v>43</v>
      </c>
      <c r="E1632" t="s">
        <v>91</v>
      </c>
      <c r="F1632" t="s">
        <v>4912</v>
      </c>
      <c r="G1632" t="s">
        <v>82</v>
      </c>
      <c r="H1632">
        <v>1445.09</v>
      </c>
      <c r="I1632">
        <v>6</v>
      </c>
      <c r="J1632">
        <v>10</v>
      </c>
      <c r="K1632">
        <v>8670.5400000000009</v>
      </c>
      <c r="L1632">
        <v>7803.49</v>
      </c>
      <c r="M1632" t="s">
        <v>116</v>
      </c>
      <c r="N1632" s="1">
        <v>45542.551574074074</v>
      </c>
    </row>
    <row r="1633" spans="1:14" x14ac:dyDescent="0.3">
      <c r="A1633" t="s">
        <v>4913</v>
      </c>
      <c r="B1633" t="s">
        <v>15</v>
      </c>
      <c r="C1633" t="s">
        <v>4914</v>
      </c>
      <c r="D1633" t="s">
        <v>125</v>
      </c>
      <c r="E1633" t="s">
        <v>121</v>
      </c>
      <c r="F1633" t="s">
        <v>4915</v>
      </c>
      <c r="G1633" t="s">
        <v>248</v>
      </c>
      <c r="H1633">
        <v>1115.6600000000001</v>
      </c>
      <c r="I1633">
        <v>10</v>
      </c>
      <c r="J1633">
        <v>15</v>
      </c>
      <c r="K1633">
        <v>11156.6</v>
      </c>
      <c r="L1633">
        <v>9483.11</v>
      </c>
      <c r="M1633" t="s">
        <v>28</v>
      </c>
      <c r="N1633" s="1">
        <v>45469.821851851855</v>
      </c>
    </row>
    <row r="1634" spans="1:14" x14ac:dyDescent="0.3">
      <c r="A1634" t="s">
        <v>4916</v>
      </c>
      <c r="B1634" t="s">
        <v>55</v>
      </c>
      <c r="C1634" t="s">
        <v>4917</v>
      </c>
      <c r="D1634" t="s">
        <v>67</v>
      </c>
      <c r="E1634" t="s">
        <v>87</v>
      </c>
      <c r="F1634" t="s">
        <v>4918</v>
      </c>
      <c r="G1634" t="s">
        <v>76</v>
      </c>
      <c r="H1634">
        <v>164.41</v>
      </c>
      <c r="I1634">
        <v>5</v>
      </c>
      <c r="J1634">
        <v>5</v>
      </c>
      <c r="K1634">
        <v>822.05</v>
      </c>
      <c r="L1634">
        <v>780.95</v>
      </c>
      <c r="M1634" t="s">
        <v>21</v>
      </c>
      <c r="N1634" s="1">
        <v>45615.140428240738</v>
      </c>
    </row>
    <row r="1635" spans="1:14" x14ac:dyDescent="0.3">
      <c r="A1635" t="s">
        <v>4919</v>
      </c>
      <c r="B1635" t="s">
        <v>84</v>
      </c>
      <c r="C1635" t="s">
        <v>4920</v>
      </c>
      <c r="D1635" t="s">
        <v>36</v>
      </c>
      <c r="E1635" t="s">
        <v>37</v>
      </c>
      <c r="F1635" t="s">
        <v>4921</v>
      </c>
      <c r="G1635" t="s">
        <v>46</v>
      </c>
      <c r="H1635">
        <v>273.31</v>
      </c>
      <c r="I1635">
        <v>30</v>
      </c>
      <c r="J1635">
        <v>0</v>
      </c>
      <c r="K1635">
        <v>8199.2999999999993</v>
      </c>
      <c r="L1635">
        <v>8199.2999999999993</v>
      </c>
      <c r="M1635" t="s">
        <v>40</v>
      </c>
      <c r="N1635" s="1">
        <v>45357.200104166666</v>
      </c>
    </row>
    <row r="1636" spans="1:14" x14ac:dyDescent="0.3">
      <c r="A1636" t="s">
        <v>4922</v>
      </c>
      <c r="B1636" t="s">
        <v>172</v>
      </c>
      <c r="C1636" t="s">
        <v>4923</v>
      </c>
      <c r="D1636" t="s">
        <v>86</v>
      </c>
      <c r="E1636" t="s">
        <v>155</v>
      </c>
      <c r="F1636" t="s">
        <v>4924</v>
      </c>
      <c r="G1636" t="s">
        <v>209</v>
      </c>
      <c r="H1636">
        <v>88.3</v>
      </c>
      <c r="I1636">
        <v>3</v>
      </c>
      <c r="J1636">
        <v>5</v>
      </c>
      <c r="K1636">
        <v>264.89999999999998</v>
      </c>
      <c r="L1636">
        <v>251.65</v>
      </c>
      <c r="M1636" t="s">
        <v>28</v>
      </c>
      <c r="N1636" s="1">
        <v>45377.148159722223</v>
      </c>
    </row>
    <row r="1637" spans="1:14" x14ac:dyDescent="0.3">
      <c r="A1637" t="s">
        <v>4925</v>
      </c>
      <c r="B1637" t="s">
        <v>72</v>
      </c>
      <c r="C1637" t="s">
        <v>4926</v>
      </c>
      <c r="D1637" t="s">
        <v>86</v>
      </c>
      <c r="E1637" t="s">
        <v>100</v>
      </c>
      <c r="F1637" t="s">
        <v>4927</v>
      </c>
      <c r="G1637" t="s">
        <v>53</v>
      </c>
      <c r="H1637">
        <v>561.66999999999996</v>
      </c>
      <c r="I1637">
        <v>1</v>
      </c>
      <c r="J1637">
        <v>0</v>
      </c>
      <c r="K1637">
        <v>561.66999999999996</v>
      </c>
      <c r="L1637">
        <v>561.66999999999996</v>
      </c>
      <c r="M1637" t="s">
        <v>116</v>
      </c>
      <c r="N1637" s="1">
        <v>45451.608796296299</v>
      </c>
    </row>
    <row r="1638" spans="1:14" x14ac:dyDescent="0.3">
      <c r="A1638" t="s">
        <v>4928</v>
      </c>
      <c r="B1638" t="s">
        <v>30</v>
      </c>
      <c r="C1638" t="s">
        <v>4929</v>
      </c>
      <c r="D1638" t="s">
        <v>86</v>
      </c>
      <c r="E1638" t="s">
        <v>251</v>
      </c>
      <c r="F1638" t="s">
        <v>4930</v>
      </c>
      <c r="G1638" t="s">
        <v>179</v>
      </c>
      <c r="H1638">
        <v>268.60000000000002</v>
      </c>
      <c r="I1638">
        <v>60</v>
      </c>
      <c r="J1638">
        <v>3</v>
      </c>
      <c r="K1638">
        <v>16116</v>
      </c>
      <c r="L1638">
        <v>15632.52</v>
      </c>
      <c r="M1638" t="s">
        <v>116</v>
      </c>
      <c r="N1638" s="1">
        <v>45517.276087962964</v>
      </c>
    </row>
    <row r="1639" spans="1:14" x14ac:dyDescent="0.3">
      <c r="A1639" t="s">
        <v>4931</v>
      </c>
      <c r="B1639" t="s">
        <v>181</v>
      </c>
      <c r="C1639" t="s">
        <v>4932</v>
      </c>
      <c r="D1639" t="s">
        <v>63</v>
      </c>
      <c r="E1639" t="s">
        <v>121</v>
      </c>
      <c r="F1639" t="s">
        <v>4933</v>
      </c>
      <c r="G1639" t="s">
        <v>248</v>
      </c>
      <c r="H1639">
        <v>3.76</v>
      </c>
      <c r="I1639">
        <v>74</v>
      </c>
      <c r="J1639">
        <v>5</v>
      </c>
      <c r="K1639">
        <v>278.24</v>
      </c>
      <c r="L1639">
        <v>264.33</v>
      </c>
      <c r="M1639" t="s">
        <v>28</v>
      </c>
      <c r="N1639" s="1">
        <v>45613.636018518519</v>
      </c>
    </row>
    <row r="1640" spans="1:14" x14ac:dyDescent="0.3">
      <c r="A1640" t="s">
        <v>4934</v>
      </c>
      <c r="B1640" t="s">
        <v>95</v>
      </c>
      <c r="C1640" t="s">
        <v>4935</v>
      </c>
      <c r="D1640" t="s">
        <v>25</v>
      </c>
      <c r="E1640" t="s">
        <v>87</v>
      </c>
      <c r="F1640" t="s">
        <v>4936</v>
      </c>
      <c r="G1640" t="s">
        <v>161</v>
      </c>
      <c r="H1640">
        <v>146.56</v>
      </c>
      <c r="I1640">
        <v>15</v>
      </c>
      <c r="J1640">
        <v>15</v>
      </c>
      <c r="K1640">
        <v>2198.4</v>
      </c>
      <c r="L1640">
        <v>1868.64</v>
      </c>
      <c r="M1640" t="s">
        <v>40</v>
      </c>
      <c r="N1640" s="1">
        <v>45493.521157407406</v>
      </c>
    </row>
    <row r="1641" spans="1:14" x14ac:dyDescent="0.3">
      <c r="A1641" t="s">
        <v>4937</v>
      </c>
      <c r="B1641" t="s">
        <v>30</v>
      </c>
      <c r="C1641" t="s">
        <v>4938</v>
      </c>
      <c r="D1641" t="s">
        <v>125</v>
      </c>
      <c r="E1641" t="s">
        <v>224</v>
      </c>
      <c r="F1641" t="s">
        <v>4939</v>
      </c>
      <c r="G1641" t="s">
        <v>102</v>
      </c>
      <c r="H1641">
        <v>659.68</v>
      </c>
      <c r="I1641">
        <v>5</v>
      </c>
      <c r="J1641">
        <v>8</v>
      </c>
      <c r="K1641">
        <v>3298.4</v>
      </c>
      <c r="L1641">
        <v>3034.53</v>
      </c>
      <c r="M1641" t="s">
        <v>21</v>
      </c>
      <c r="N1641" s="1">
        <v>45818.726180555554</v>
      </c>
    </row>
    <row r="1642" spans="1:14" x14ac:dyDescent="0.3">
      <c r="A1642" t="s">
        <v>4940</v>
      </c>
      <c r="B1642" t="s">
        <v>55</v>
      </c>
      <c r="C1642" t="s">
        <v>4941</v>
      </c>
      <c r="D1642" t="s">
        <v>255</v>
      </c>
      <c r="E1642" t="s">
        <v>111</v>
      </c>
      <c r="F1642" t="s">
        <v>4942</v>
      </c>
      <c r="G1642" t="s">
        <v>39</v>
      </c>
      <c r="H1642">
        <v>458.71</v>
      </c>
      <c r="I1642">
        <v>4</v>
      </c>
      <c r="J1642">
        <v>5</v>
      </c>
      <c r="K1642">
        <v>1834.84</v>
      </c>
      <c r="L1642">
        <v>1743.1</v>
      </c>
      <c r="M1642" t="s">
        <v>116</v>
      </c>
      <c r="N1642" s="1">
        <v>45658.816122685188</v>
      </c>
    </row>
    <row r="1643" spans="1:14" x14ac:dyDescent="0.3">
      <c r="A1643" t="s">
        <v>4943</v>
      </c>
      <c r="B1643" t="s">
        <v>55</v>
      </c>
      <c r="C1643" t="s">
        <v>4944</v>
      </c>
      <c r="D1643" t="s">
        <v>17</v>
      </c>
      <c r="E1643" t="s">
        <v>251</v>
      </c>
      <c r="F1643" t="s">
        <v>4945</v>
      </c>
      <c r="G1643" t="s">
        <v>209</v>
      </c>
      <c r="H1643">
        <v>472.6</v>
      </c>
      <c r="I1643">
        <v>1</v>
      </c>
      <c r="J1643">
        <v>0</v>
      </c>
      <c r="K1643">
        <v>472.6</v>
      </c>
      <c r="L1643">
        <v>472.6</v>
      </c>
      <c r="M1643" t="s">
        <v>116</v>
      </c>
      <c r="N1643" s="1">
        <v>45710.818807870368</v>
      </c>
    </row>
    <row r="1644" spans="1:14" x14ac:dyDescent="0.3">
      <c r="A1644" t="s">
        <v>4946</v>
      </c>
      <c r="B1644" t="s">
        <v>55</v>
      </c>
      <c r="C1644" t="s">
        <v>4947</v>
      </c>
      <c r="D1644" t="s">
        <v>43</v>
      </c>
      <c r="E1644" t="s">
        <v>37</v>
      </c>
      <c r="F1644" t="s">
        <v>4948</v>
      </c>
      <c r="G1644" t="s">
        <v>465</v>
      </c>
      <c r="H1644">
        <v>1430</v>
      </c>
      <c r="I1644">
        <v>8</v>
      </c>
      <c r="J1644">
        <v>0</v>
      </c>
      <c r="K1644">
        <v>11440</v>
      </c>
      <c r="L1644">
        <v>11440</v>
      </c>
      <c r="M1644" t="s">
        <v>21</v>
      </c>
      <c r="N1644" s="1">
        <v>45768.85496527778</v>
      </c>
    </row>
    <row r="1645" spans="1:14" x14ac:dyDescent="0.3">
      <c r="A1645" t="s">
        <v>4949</v>
      </c>
      <c r="B1645" t="s">
        <v>172</v>
      </c>
      <c r="C1645" t="s">
        <v>4950</v>
      </c>
      <c r="D1645" t="s">
        <v>36</v>
      </c>
      <c r="E1645" t="s">
        <v>121</v>
      </c>
      <c r="F1645" t="s">
        <v>4951</v>
      </c>
      <c r="G1645" t="s">
        <v>102</v>
      </c>
      <c r="H1645">
        <v>1227.54</v>
      </c>
      <c r="I1645">
        <v>75</v>
      </c>
      <c r="J1645">
        <v>25</v>
      </c>
      <c r="K1645">
        <v>92065.5</v>
      </c>
      <c r="L1645">
        <v>69049.119999999995</v>
      </c>
      <c r="M1645" t="s">
        <v>116</v>
      </c>
      <c r="N1645" s="1">
        <v>45355.482106481482</v>
      </c>
    </row>
    <row r="1646" spans="1:14" x14ac:dyDescent="0.3">
      <c r="A1646" t="s">
        <v>4952</v>
      </c>
      <c r="B1646" t="s">
        <v>15</v>
      </c>
      <c r="C1646" t="s">
        <v>4953</v>
      </c>
      <c r="D1646" t="s">
        <v>36</v>
      </c>
      <c r="F1646" t="s">
        <v>4954</v>
      </c>
      <c r="G1646" t="s">
        <v>184</v>
      </c>
      <c r="H1646">
        <v>1341.04</v>
      </c>
      <c r="I1646">
        <v>8</v>
      </c>
      <c r="J1646">
        <v>0</v>
      </c>
      <c r="K1646">
        <v>10728.32</v>
      </c>
      <c r="L1646">
        <v>10728.32</v>
      </c>
      <c r="M1646" t="s">
        <v>28</v>
      </c>
      <c r="N1646" s="1">
        <v>45402.266921296294</v>
      </c>
    </row>
    <row r="1647" spans="1:14" x14ac:dyDescent="0.3">
      <c r="A1647" t="s">
        <v>4955</v>
      </c>
      <c r="B1647" t="s">
        <v>84</v>
      </c>
      <c r="C1647" t="s">
        <v>4956</v>
      </c>
      <c r="D1647" t="s">
        <v>120</v>
      </c>
      <c r="E1647" t="s">
        <v>44</v>
      </c>
      <c r="F1647" t="s">
        <v>4957</v>
      </c>
      <c r="G1647" t="s">
        <v>209</v>
      </c>
      <c r="H1647">
        <v>691.82</v>
      </c>
      <c r="I1647">
        <v>2</v>
      </c>
      <c r="J1647">
        <v>0</v>
      </c>
      <c r="K1647">
        <v>1383.64</v>
      </c>
      <c r="L1647">
        <v>1383.64</v>
      </c>
      <c r="M1647" t="s">
        <v>60</v>
      </c>
      <c r="N1647" s="1">
        <v>45727.62945601852</v>
      </c>
    </row>
    <row r="1648" spans="1:14" x14ac:dyDescent="0.3">
      <c r="A1648" t="s">
        <v>4958</v>
      </c>
      <c r="B1648" t="s">
        <v>30</v>
      </c>
      <c r="C1648" t="s">
        <v>4959</v>
      </c>
      <c r="D1648" t="s">
        <v>86</v>
      </c>
      <c r="E1648" t="s">
        <v>105</v>
      </c>
      <c r="F1648" t="s">
        <v>4960</v>
      </c>
      <c r="G1648" t="s">
        <v>53</v>
      </c>
      <c r="H1648">
        <v>164.32</v>
      </c>
      <c r="I1648">
        <v>12</v>
      </c>
      <c r="J1648">
        <v>0</v>
      </c>
      <c r="K1648">
        <v>1971.84</v>
      </c>
      <c r="L1648">
        <v>1971.84</v>
      </c>
      <c r="M1648" t="s">
        <v>47</v>
      </c>
      <c r="N1648" s="1">
        <v>45833.908009259256</v>
      </c>
    </row>
    <row r="1649" spans="1:14" x14ac:dyDescent="0.3">
      <c r="A1649" t="s">
        <v>4961</v>
      </c>
      <c r="B1649" t="s">
        <v>118</v>
      </c>
      <c r="C1649" t="s">
        <v>4962</v>
      </c>
      <c r="D1649" t="s">
        <v>17</v>
      </c>
      <c r="E1649" t="s">
        <v>87</v>
      </c>
      <c r="F1649" t="s">
        <v>4963</v>
      </c>
      <c r="G1649" t="s">
        <v>93</v>
      </c>
      <c r="H1649">
        <v>748.69</v>
      </c>
      <c r="I1649">
        <v>5</v>
      </c>
      <c r="J1649">
        <v>5</v>
      </c>
      <c r="K1649">
        <v>3743.45</v>
      </c>
      <c r="L1649">
        <v>3556.28</v>
      </c>
      <c r="M1649" t="s">
        <v>47</v>
      </c>
      <c r="N1649" s="1">
        <v>45764.918530092589</v>
      </c>
    </row>
    <row r="1650" spans="1:14" x14ac:dyDescent="0.3">
      <c r="A1650" t="s">
        <v>4964</v>
      </c>
      <c r="B1650" t="s">
        <v>95</v>
      </c>
      <c r="C1650" t="s">
        <v>4965</v>
      </c>
      <c r="D1650" t="s">
        <v>63</v>
      </c>
      <c r="E1650" t="s">
        <v>111</v>
      </c>
      <c r="F1650" t="s">
        <v>4966</v>
      </c>
      <c r="G1650" t="s">
        <v>93</v>
      </c>
      <c r="H1650">
        <v>2.6</v>
      </c>
      <c r="I1650">
        <v>134</v>
      </c>
      <c r="J1650">
        <v>15</v>
      </c>
      <c r="K1650">
        <v>348.4</v>
      </c>
      <c r="L1650">
        <v>296.14</v>
      </c>
      <c r="M1650" t="s">
        <v>47</v>
      </c>
      <c r="N1650" s="1">
        <v>45449.512789351851</v>
      </c>
    </row>
    <row r="1651" spans="1:14" x14ac:dyDescent="0.3">
      <c r="A1651" t="s">
        <v>4967</v>
      </c>
      <c r="B1651" t="s">
        <v>84</v>
      </c>
      <c r="C1651" t="s">
        <v>4968</v>
      </c>
      <c r="D1651" t="s">
        <v>63</v>
      </c>
      <c r="E1651" t="s">
        <v>224</v>
      </c>
      <c r="F1651" t="s">
        <v>4969</v>
      </c>
      <c r="G1651" t="s">
        <v>209</v>
      </c>
      <c r="H1651">
        <v>1.59</v>
      </c>
      <c r="I1651">
        <v>71</v>
      </c>
      <c r="J1651">
        <v>25</v>
      </c>
      <c r="K1651">
        <v>112.89</v>
      </c>
      <c r="L1651">
        <v>84.67</v>
      </c>
      <c r="M1651" t="s">
        <v>21</v>
      </c>
      <c r="N1651" s="1">
        <v>45504.427719907406</v>
      </c>
    </row>
    <row r="1652" spans="1:14" x14ac:dyDescent="0.3">
      <c r="A1652" t="s">
        <v>4970</v>
      </c>
      <c r="B1652" t="s">
        <v>23</v>
      </c>
      <c r="C1652" t="s">
        <v>4971</v>
      </c>
      <c r="D1652" t="s">
        <v>43</v>
      </c>
      <c r="F1652" t="s">
        <v>4972</v>
      </c>
      <c r="G1652" t="s">
        <v>53</v>
      </c>
      <c r="H1652">
        <v>467.25</v>
      </c>
      <c r="I1652">
        <v>4</v>
      </c>
      <c r="J1652">
        <v>8</v>
      </c>
      <c r="K1652">
        <v>1869</v>
      </c>
      <c r="L1652">
        <v>1719.48</v>
      </c>
      <c r="M1652" t="s">
        <v>60</v>
      </c>
      <c r="N1652" s="1">
        <v>45765.666689814818</v>
      </c>
    </row>
    <row r="1653" spans="1:14" x14ac:dyDescent="0.3">
      <c r="A1653" t="s">
        <v>4973</v>
      </c>
      <c r="B1653" t="s">
        <v>172</v>
      </c>
      <c r="C1653" t="s">
        <v>4974</v>
      </c>
      <c r="D1653" t="s">
        <v>125</v>
      </c>
      <c r="E1653" t="s">
        <v>177</v>
      </c>
      <c r="F1653" t="s">
        <v>4975</v>
      </c>
      <c r="G1653" t="s">
        <v>107</v>
      </c>
      <c r="H1653">
        <v>1363.08</v>
      </c>
      <c r="I1653">
        <v>25</v>
      </c>
      <c r="J1653">
        <v>23</v>
      </c>
      <c r="K1653">
        <v>34077</v>
      </c>
      <c r="L1653">
        <v>26239.29</v>
      </c>
      <c r="N1653" s="1">
        <v>45821.591400462959</v>
      </c>
    </row>
    <row r="1654" spans="1:14" x14ac:dyDescent="0.3">
      <c r="A1654" t="s">
        <v>4976</v>
      </c>
      <c r="B1654" t="s">
        <v>49</v>
      </c>
      <c r="C1654" t="s">
        <v>4977</v>
      </c>
      <c r="D1654" t="s">
        <v>67</v>
      </c>
      <c r="E1654" t="s">
        <v>277</v>
      </c>
      <c r="F1654" t="s">
        <v>4978</v>
      </c>
      <c r="G1654" t="s">
        <v>184</v>
      </c>
      <c r="H1654">
        <v>705.51</v>
      </c>
      <c r="I1654">
        <v>4</v>
      </c>
      <c r="J1654">
        <v>0</v>
      </c>
      <c r="K1654">
        <v>2822.04</v>
      </c>
      <c r="L1654">
        <v>2822.04</v>
      </c>
      <c r="M1654" t="s">
        <v>60</v>
      </c>
      <c r="N1654" s="1">
        <v>45393.949814814812</v>
      </c>
    </row>
    <row r="1655" spans="1:14" x14ac:dyDescent="0.3">
      <c r="A1655" t="s">
        <v>4979</v>
      </c>
      <c r="B1655" t="s">
        <v>15</v>
      </c>
      <c r="C1655" t="s">
        <v>4980</v>
      </c>
      <c r="D1655" t="s">
        <v>255</v>
      </c>
      <c r="E1655" t="s">
        <v>100</v>
      </c>
      <c r="F1655" t="s">
        <v>4981</v>
      </c>
      <c r="G1655" t="s">
        <v>179</v>
      </c>
      <c r="H1655">
        <v>2389.08</v>
      </c>
      <c r="I1655">
        <v>3</v>
      </c>
      <c r="J1655">
        <v>0</v>
      </c>
      <c r="K1655">
        <v>7167.24</v>
      </c>
      <c r="L1655">
        <v>7167.24</v>
      </c>
      <c r="M1655" t="s">
        <v>47</v>
      </c>
      <c r="N1655" s="1">
        <v>45708.719768518517</v>
      </c>
    </row>
    <row r="1656" spans="1:14" x14ac:dyDescent="0.3">
      <c r="A1656" t="s">
        <v>4982</v>
      </c>
      <c r="B1656" t="s">
        <v>118</v>
      </c>
      <c r="C1656" t="s">
        <v>4983</v>
      </c>
      <c r="D1656" t="s">
        <v>120</v>
      </c>
      <c r="E1656" t="s">
        <v>57</v>
      </c>
      <c r="F1656" t="s">
        <v>4984</v>
      </c>
      <c r="G1656" t="s">
        <v>248</v>
      </c>
      <c r="H1656">
        <v>462.51</v>
      </c>
      <c r="I1656">
        <v>4</v>
      </c>
      <c r="J1656">
        <v>10</v>
      </c>
      <c r="K1656">
        <v>1850.04</v>
      </c>
      <c r="L1656">
        <v>1665.04</v>
      </c>
      <c r="M1656" t="s">
        <v>21</v>
      </c>
      <c r="N1656" s="1">
        <v>45528.710625</v>
      </c>
    </row>
    <row r="1657" spans="1:14" x14ac:dyDescent="0.3">
      <c r="A1657" t="s">
        <v>4985</v>
      </c>
      <c r="B1657" t="s">
        <v>49</v>
      </c>
      <c r="C1657" t="s">
        <v>4986</v>
      </c>
      <c r="D1657" t="s">
        <v>63</v>
      </c>
      <c r="E1657" t="s">
        <v>37</v>
      </c>
      <c r="F1657" t="s">
        <v>4987</v>
      </c>
      <c r="H1657">
        <v>5.16</v>
      </c>
      <c r="I1657">
        <v>231</v>
      </c>
      <c r="J1657">
        <v>17</v>
      </c>
      <c r="K1657">
        <v>1191.96</v>
      </c>
      <c r="L1657">
        <v>989.33</v>
      </c>
      <c r="M1657" t="s">
        <v>40</v>
      </c>
      <c r="N1657" s="1">
        <v>45708.352546296293</v>
      </c>
    </row>
    <row r="1658" spans="1:14" x14ac:dyDescent="0.3">
      <c r="A1658" t="s">
        <v>4988</v>
      </c>
      <c r="B1658" t="s">
        <v>72</v>
      </c>
      <c r="C1658" t="s">
        <v>4989</v>
      </c>
      <c r="D1658" t="s">
        <v>43</v>
      </c>
      <c r="E1658" t="s">
        <v>44</v>
      </c>
      <c r="F1658" t="s">
        <v>4990</v>
      </c>
      <c r="G1658" t="s">
        <v>107</v>
      </c>
      <c r="H1658">
        <v>960.6</v>
      </c>
      <c r="I1658">
        <v>2</v>
      </c>
      <c r="J1658">
        <v>0</v>
      </c>
      <c r="K1658">
        <v>1921.2</v>
      </c>
      <c r="L1658">
        <v>1921.2</v>
      </c>
      <c r="M1658" t="s">
        <v>60</v>
      </c>
      <c r="N1658" s="1">
        <v>45799.044664351852</v>
      </c>
    </row>
    <row r="1659" spans="1:14" x14ac:dyDescent="0.3">
      <c r="A1659" t="s">
        <v>4991</v>
      </c>
      <c r="B1659" t="s">
        <v>30</v>
      </c>
      <c r="D1659" t="s">
        <v>255</v>
      </c>
      <c r="E1659" t="s">
        <v>91</v>
      </c>
      <c r="F1659" t="s">
        <v>4992</v>
      </c>
      <c r="G1659" t="s">
        <v>39</v>
      </c>
      <c r="H1659">
        <v>1180.48</v>
      </c>
      <c r="I1659">
        <v>3</v>
      </c>
      <c r="J1659">
        <v>5</v>
      </c>
      <c r="K1659">
        <v>3541.44</v>
      </c>
      <c r="L1659">
        <v>3364.37</v>
      </c>
      <c r="M1659" t="s">
        <v>47</v>
      </c>
      <c r="N1659" s="1">
        <v>45359.846979166665</v>
      </c>
    </row>
    <row r="1660" spans="1:14" x14ac:dyDescent="0.3">
      <c r="A1660" t="s">
        <v>4993</v>
      </c>
      <c r="B1660" t="s">
        <v>118</v>
      </c>
      <c r="C1660" t="s">
        <v>4994</v>
      </c>
      <c r="D1660" t="s">
        <v>255</v>
      </c>
      <c r="E1660" t="s">
        <v>277</v>
      </c>
      <c r="F1660" t="s">
        <v>4995</v>
      </c>
      <c r="G1660" t="s">
        <v>130</v>
      </c>
      <c r="H1660">
        <v>2732.93</v>
      </c>
      <c r="I1660">
        <v>50</v>
      </c>
      <c r="J1660">
        <v>15</v>
      </c>
      <c r="K1660">
        <v>136646.5</v>
      </c>
      <c r="L1660">
        <v>116149.52</v>
      </c>
      <c r="M1660" t="s">
        <v>40</v>
      </c>
      <c r="N1660" s="1">
        <v>45637.702465277776</v>
      </c>
    </row>
    <row r="1661" spans="1:14" x14ac:dyDescent="0.3">
      <c r="A1661" t="s">
        <v>4996</v>
      </c>
      <c r="B1661" t="s">
        <v>118</v>
      </c>
      <c r="C1661" t="s">
        <v>4997</v>
      </c>
      <c r="D1661" t="s">
        <v>36</v>
      </c>
      <c r="E1661" t="s">
        <v>246</v>
      </c>
      <c r="F1661" t="s">
        <v>4998</v>
      </c>
      <c r="G1661" t="s">
        <v>248</v>
      </c>
      <c r="H1661">
        <v>315.26</v>
      </c>
      <c r="I1661">
        <v>3</v>
      </c>
      <c r="J1661">
        <v>5</v>
      </c>
      <c r="K1661">
        <v>945.78</v>
      </c>
      <c r="L1661">
        <v>898.49</v>
      </c>
      <c r="M1661" t="s">
        <v>21</v>
      </c>
      <c r="N1661" s="1">
        <v>45596.875532407408</v>
      </c>
    </row>
    <row r="1662" spans="1:14" x14ac:dyDescent="0.3">
      <c r="A1662" t="s">
        <v>4999</v>
      </c>
      <c r="B1662" t="s">
        <v>118</v>
      </c>
      <c r="C1662" t="s">
        <v>5000</v>
      </c>
      <c r="D1662" t="s">
        <v>25</v>
      </c>
      <c r="E1662" t="s">
        <v>224</v>
      </c>
      <c r="F1662" t="s">
        <v>5001</v>
      </c>
      <c r="G1662" t="s">
        <v>70</v>
      </c>
      <c r="H1662">
        <v>113.98</v>
      </c>
      <c r="I1662">
        <v>10</v>
      </c>
      <c r="J1662">
        <v>5</v>
      </c>
      <c r="K1662">
        <v>1139.8</v>
      </c>
      <c r="L1662">
        <v>1082.81</v>
      </c>
      <c r="M1662" t="s">
        <v>28</v>
      </c>
      <c r="N1662" s="1">
        <v>45673.257418981484</v>
      </c>
    </row>
    <row r="1663" spans="1:14" x14ac:dyDescent="0.3">
      <c r="A1663" t="s">
        <v>5002</v>
      </c>
      <c r="B1663" t="s">
        <v>172</v>
      </c>
      <c r="C1663" t="s">
        <v>5003</v>
      </c>
      <c r="D1663" t="s">
        <v>67</v>
      </c>
      <c r="E1663" t="s">
        <v>91</v>
      </c>
      <c r="F1663" t="s">
        <v>5004</v>
      </c>
      <c r="G1663" t="s">
        <v>59</v>
      </c>
      <c r="H1663">
        <v>1144.45</v>
      </c>
      <c r="I1663">
        <v>20</v>
      </c>
      <c r="J1663">
        <v>0</v>
      </c>
      <c r="K1663">
        <v>22889</v>
      </c>
      <c r="L1663">
        <v>22889</v>
      </c>
      <c r="M1663" t="s">
        <v>60</v>
      </c>
      <c r="N1663" s="1">
        <v>45389.368923611109</v>
      </c>
    </row>
    <row r="1664" spans="1:14" x14ac:dyDescent="0.3">
      <c r="A1664" t="s">
        <v>5005</v>
      </c>
      <c r="B1664" t="s">
        <v>55</v>
      </c>
      <c r="C1664" t="s">
        <v>5006</v>
      </c>
      <c r="D1664" t="s">
        <v>255</v>
      </c>
      <c r="E1664" t="s">
        <v>68</v>
      </c>
      <c r="F1664" t="s">
        <v>5007</v>
      </c>
      <c r="G1664" t="s">
        <v>130</v>
      </c>
      <c r="H1664">
        <v>2336.9</v>
      </c>
      <c r="I1664">
        <v>20</v>
      </c>
      <c r="J1664">
        <v>10</v>
      </c>
      <c r="K1664">
        <v>46738</v>
      </c>
      <c r="L1664">
        <v>42064.2</v>
      </c>
      <c r="M1664" t="s">
        <v>116</v>
      </c>
      <c r="N1664" s="1">
        <v>45448.601539351854</v>
      </c>
    </row>
    <row r="1665" spans="1:14" x14ac:dyDescent="0.3">
      <c r="A1665" t="s">
        <v>5008</v>
      </c>
      <c r="B1665" t="s">
        <v>15</v>
      </c>
      <c r="C1665" t="s">
        <v>5009</v>
      </c>
      <c r="D1665" t="s">
        <v>80</v>
      </c>
      <c r="E1665" t="s">
        <v>57</v>
      </c>
      <c r="F1665" t="s">
        <v>5010</v>
      </c>
      <c r="G1665" t="s">
        <v>93</v>
      </c>
      <c r="H1665">
        <v>3700</v>
      </c>
      <c r="I1665">
        <v>20</v>
      </c>
      <c r="J1665">
        <v>10</v>
      </c>
      <c r="K1665">
        <v>74000</v>
      </c>
      <c r="L1665">
        <v>66600</v>
      </c>
      <c r="M1665" t="s">
        <v>116</v>
      </c>
      <c r="N1665" s="1">
        <v>45870.514884259261</v>
      </c>
    </row>
    <row r="1666" spans="1:14" x14ac:dyDescent="0.3">
      <c r="A1666" t="s">
        <v>5011</v>
      </c>
      <c r="B1666" t="s">
        <v>30</v>
      </c>
      <c r="C1666" t="s">
        <v>5012</v>
      </c>
      <c r="D1666" t="s">
        <v>43</v>
      </c>
      <c r="E1666" t="s">
        <v>277</v>
      </c>
      <c r="F1666" t="s">
        <v>5013</v>
      </c>
      <c r="G1666" t="s">
        <v>107</v>
      </c>
      <c r="H1666">
        <v>912.41</v>
      </c>
      <c r="I1666">
        <v>25</v>
      </c>
      <c r="J1666">
        <v>15</v>
      </c>
      <c r="K1666">
        <v>22810.25</v>
      </c>
      <c r="L1666">
        <v>19388.71</v>
      </c>
      <c r="M1666" t="s">
        <v>60</v>
      </c>
      <c r="N1666" s="1">
        <v>45512.780150462961</v>
      </c>
    </row>
    <row r="1667" spans="1:14" x14ac:dyDescent="0.3">
      <c r="A1667" t="s">
        <v>5014</v>
      </c>
      <c r="B1667" t="s">
        <v>15</v>
      </c>
      <c r="C1667" t="s">
        <v>5015</v>
      </c>
      <c r="D1667" t="s">
        <v>43</v>
      </c>
      <c r="E1667" t="s">
        <v>246</v>
      </c>
      <c r="F1667" t="s">
        <v>5016</v>
      </c>
      <c r="G1667" t="s">
        <v>102</v>
      </c>
      <c r="H1667">
        <v>954.66</v>
      </c>
      <c r="I1667">
        <v>2</v>
      </c>
      <c r="J1667">
        <v>5</v>
      </c>
      <c r="K1667">
        <v>1909.32</v>
      </c>
      <c r="L1667">
        <v>1813.85</v>
      </c>
      <c r="M1667" t="s">
        <v>21</v>
      </c>
      <c r="N1667" s="1">
        <v>45640.808981481481</v>
      </c>
    </row>
    <row r="1668" spans="1:14" x14ac:dyDescent="0.3">
      <c r="A1668" t="s">
        <v>5017</v>
      </c>
      <c r="B1668" t="s">
        <v>23</v>
      </c>
      <c r="D1668" t="s">
        <v>36</v>
      </c>
      <c r="F1668" t="s">
        <v>5018</v>
      </c>
      <c r="G1668" t="s">
        <v>184</v>
      </c>
      <c r="H1668">
        <v>433.07</v>
      </c>
      <c r="I1668">
        <v>12</v>
      </c>
      <c r="J1668">
        <v>5</v>
      </c>
      <c r="K1668">
        <v>5196.84</v>
      </c>
      <c r="L1668">
        <v>4937</v>
      </c>
      <c r="M1668" t="s">
        <v>60</v>
      </c>
      <c r="N1668" s="1">
        <v>45862.979548611111</v>
      </c>
    </row>
    <row r="1669" spans="1:14" x14ac:dyDescent="0.3">
      <c r="A1669" t="s">
        <v>5019</v>
      </c>
      <c r="B1669" t="s">
        <v>118</v>
      </c>
      <c r="C1669" t="s">
        <v>5020</v>
      </c>
      <c r="D1669" t="s">
        <v>110</v>
      </c>
      <c r="E1669" t="s">
        <v>100</v>
      </c>
      <c r="F1669" t="s">
        <v>5021</v>
      </c>
      <c r="G1669" t="s">
        <v>76</v>
      </c>
      <c r="H1669">
        <v>104.64</v>
      </c>
      <c r="I1669">
        <v>12</v>
      </c>
      <c r="J1669">
        <v>3</v>
      </c>
      <c r="K1669">
        <v>1255.68</v>
      </c>
      <c r="L1669">
        <v>1218.01</v>
      </c>
      <c r="M1669" t="s">
        <v>116</v>
      </c>
      <c r="N1669" s="1">
        <v>45548.618761574071</v>
      </c>
    </row>
    <row r="1670" spans="1:14" x14ac:dyDescent="0.3">
      <c r="A1670" t="s">
        <v>5022</v>
      </c>
      <c r="B1670" t="s">
        <v>72</v>
      </c>
      <c r="C1670" t="s">
        <v>5023</v>
      </c>
      <c r="D1670" t="s">
        <v>43</v>
      </c>
      <c r="E1670" t="s">
        <v>251</v>
      </c>
      <c r="F1670" t="s">
        <v>5024</v>
      </c>
      <c r="G1670" t="s">
        <v>82</v>
      </c>
      <c r="H1670">
        <v>1196.78</v>
      </c>
      <c r="I1670">
        <v>1</v>
      </c>
      <c r="J1670">
        <v>0</v>
      </c>
      <c r="K1670">
        <v>1196.78</v>
      </c>
      <c r="L1670">
        <v>1196.78</v>
      </c>
      <c r="M1670" t="s">
        <v>116</v>
      </c>
      <c r="N1670" s="1">
        <v>45677.672384259262</v>
      </c>
    </row>
    <row r="1671" spans="1:14" x14ac:dyDescent="0.3">
      <c r="A1671" t="s">
        <v>5025</v>
      </c>
      <c r="B1671" t="s">
        <v>172</v>
      </c>
      <c r="C1671" t="s">
        <v>5026</v>
      </c>
      <c r="D1671" t="s">
        <v>67</v>
      </c>
      <c r="E1671" t="s">
        <v>18</v>
      </c>
      <c r="F1671" t="s">
        <v>5027</v>
      </c>
      <c r="G1671" t="s">
        <v>102</v>
      </c>
      <c r="H1671">
        <v>1102.01</v>
      </c>
      <c r="I1671">
        <v>5</v>
      </c>
      <c r="J1671">
        <v>5</v>
      </c>
      <c r="K1671">
        <v>5510.05</v>
      </c>
      <c r="L1671">
        <v>5234.55</v>
      </c>
      <c r="M1671" t="s">
        <v>116</v>
      </c>
      <c r="N1671" s="1">
        <v>45841.145752314813</v>
      </c>
    </row>
    <row r="1672" spans="1:14" x14ac:dyDescent="0.3">
      <c r="A1672" t="s">
        <v>5028</v>
      </c>
      <c r="B1672" t="s">
        <v>55</v>
      </c>
      <c r="C1672" t="s">
        <v>5029</v>
      </c>
      <c r="D1672" t="s">
        <v>255</v>
      </c>
      <c r="E1672" t="s">
        <v>111</v>
      </c>
      <c r="F1672" t="s">
        <v>5030</v>
      </c>
      <c r="G1672" t="s">
        <v>209</v>
      </c>
      <c r="H1672">
        <v>795.04</v>
      </c>
      <c r="I1672">
        <v>1</v>
      </c>
      <c r="J1672">
        <v>0</v>
      </c>
      <c r="K1672">
        <v>795.04</v>
      </c>
      <c r="L1672">
        <v>795.04</v>
      </c>
      <c r="M1672" t="s">
        <v>116</v>
      </c>
      <c r="N1672" s="1">
        <v>45371.974826388891</v>
      </c>
    </row>
    <row r="1673" spans="1:14" x14ac:dyDescent="0.3">
      <c r="A1673" t="s">
        <v>5031</v>
      </c>
      <c r="B1673" t="s">
        <v>55</v>
      </c>
      <c r="C1673" t="s">
        <v>5032</v>
      </c>
      <c r="D1673" t="s">
        <v>63</v>
      </c>
      <c r="E1673" t="s">
        <v>91</v>
      </c>
      <c r="F1673" t="s">
        <v>5033</v>
      </c>
      <c r="G1673" t="s">
        <v>65</v>
      </c>
      <c r="H1673">
        <v>4.68</v>
      </c>
      <c r="I1673">
        <v>108</v>
      </c>
      <c r="J1673">
        <v>25</v>
      </c>
      <c r="K1673">
        <v>505.44</v>
      </c>
      <c r="L1673">
        <v>379.08</v>
      </c>
      <c r="N1673" s="1">
        <v>45777.32608796296</v>
      </c>
    </row>
    <row r="1674" spans="1:14" x14ac:dyDescent="0.3">
      <c r="A1674" t="s">
        <v>5034</v>
      </c>
      <c r="B1674" t="s">
        <v>118</v>
      </c>
      <c r="C1674" t="s">
        <v>5035</v>
      </c>
      <c r="E1674" t="s">
        <v>87</v>
      </c>
      <c r="F1674" t="s">
        <v>5036</v>
      </c>
      <c r="G1674" t="s">
        <v>39</v>
      </c>
      <c r="H1674">
        <v>535.12</v>
      </c>
      <c r="I1674">
        <v>3</v>
      </c>
      <c r="J1674">
        <v>5</v>
      </c>
      <c r="K1674">
        <v>1605.36</v>
      </c>
      <c r="L1674">
        <v>1525.09</v>
      </c>
      <c r="M1674" t="s">
        <v>60</v>
      </c>
      <c r="N1674" s="1">
        <v>45388.247662037036</v>
      </c>
    </row>
    <row r="1675" spans="1:14" x14ac:dyDescent="0.3">
      <c r="A1675" t="s">
        <v>5037</v>
      </c>
      <c r="B1675" t="s">
        <v>15</v>
      </c>
      <c r="C1675" t="s">
        <v>5038</v>
      </c>
      <c r="D1675" t="s">
        <v>125</v>
      </c>
      <c r="E1675" t="s">
        <v>68</v>
      </c>
      <c r="F1675" t="s">
        <v>5039</v>
      </c>
      <c r="G1675" t="s">
        <v>39</v>
      </c>
      <c r="H1675">
        <v>1607.72</v>
      </c>
      <c r="I1675">
        <v>2</v>
      </c>
      <c r="J1675">
        <v>5</v>
      </c>
      <c r="K1675">
        <v>3215.44</v>
      </c>
      <c r="L1675">
        <v>3054.67</v>
      </c>
      <c r="M1675" t="s">
        <v>77</v>
      </c>
      <c r="N1675" s="1">
        <v>45817.193182870367</v>
      </c>
    </row>
    <row r="1676" spans="1:14" x14ac:dyDescent="0.3">
      <c r="A1676" t="s">
        <v>5040</v>
      </c>
      <c r="B1676" t="s">
        <v>23</v>
      </c>
      <c r="C1676" t="s">
        <v>5041</v>
      </c>
      <c r="D1676" t="s">
        <v>25</v>
      </c>
      <c r="E1676" t="s">
        <v>224</v>
      </c>
      <c r="F1676" t="s">
        <v>5042</v>
      </c>
      <c r="G1676" t="s">
        <v>161</v>
      </c>
      <c r="H1676">
        <v>133.51</v>
      </c>
      <c r="I1676">
        <v>10</v>
      </c>
      <c r="J1676">
        <v>10</v>
      </c>
      <c r="K1676">
        <v>1335.1</v>
      </c>
      <c r="L1676">
        <v>1201.5899999999999</v>
      </c>
      <c r="M1676" t="s">
        <v>77</v>
      </c>
      <c r="N1676" s="1">
        <v>45721.333958333336</v>
      </c>
    </row>
    <row r="1677" spans="1:14" x14ac:dyDescent="0.3">
      <c r="A1677" t="s">
        <v>5043</v>
      </c>
      <c r="B1677" t="s">
        <v>72</v>
      </c>
      <c r="C1677" t="s">
        <v>5044</v>
      </c>
      <c r="D1677" t="s">
        <v>86</v>
      </c>
      <c r="E1677" t="s">
        <v>111</v>
      </c>
      <c r="F1677" t="s">
        <v>5045</v>
      </c>
      <c r="G1677" t="s">
        <v>184</v>
      </c>
      <c r="H1677">
        <v>85.35</v>
      </c>
      <c r="I1677">
        <v>8</v>
      </c>
      <c r="J1677">
        <v>0</v>
      </c>
      <c r="K1677">
        <v>682.8</v>
      </c>
      <c r="L1677">
        <v>682.8</v>
      </c>
      <c r="M1677" t="s">
        <v>60</v>
      </c>
      <c r="N1677" s="1">
        <v>45443.665358796294</v>
      </c>
    </row>
    <row r="1678" spans="1:14" x14ac:dyDescent="0.3">
      <c r="A1678" t="s">
        <v>5046</v>
      </c>
      <c r="B1678" t="s">
        <v>172</v>
      </c>
      <c r="C1678" t="s">
        <v>5047</v>
      </c>
      <c r="D1678" t="s">
        <v>63</v>
      </c>
      <c r="E1678" t="s">
        <v>57</v>
      </c>
      <c r="F1678" t="s">
        <v>5048</v>
      </c>
      <c r="G1678" t="s">
        <v>27</v>
      </c>
      <c r="H1678">
        <v>4.5999999999999996</v>
      </c>
      <c r="I1678">
        <v>145</v>
      </c>
      <c r="J1678">
        <v>25</v>
      </c>
      <c r="K1678">
        <v>667</v>
      </c>
      <c r="L1678">
        <v>500.25</v>
      </c>
      <c r="N1678" s="1">
        <v>45784.3278125</v>
      </c>
    </row>
    <row r="1679" spans="1:14" x14ac:dyDescent="0.3">
      <c r="A1679" t="s">
        <v>5049</v>
      </c>
      <c r="B1679" t="s">
        <v>84</v>
      </c>
      <c r="C1679" t="s">
        <v>5050</v>
      </c>
      <c r="D1679" t="s">
        <v>110</v>
      </c>
      <c r="E1679" t="s">
        <v>37</v>
      </c>
      <c r="F1679" t="s">
        <v>5051</v>
      </c>
      <c r="G1679" t="s">
        <v>53</v>
      </c>
      <c r="H1679">
        <v>172.79</v>
      </c>
      <c r="I1679">
        <v>8</v>
      </c>
      <c r="J1679">
        <v>3</v>
      </c>
      <c r="K1679">
        <v>1382.32</v>
      </c>
      <c r="L1679">
        <v>1340.85</v>
      </c>
      <c r="M1679" t="s">
        <v>40</v>
      </c>
      <c r="N1679" s="1">
        <v>45433.473761574074</v>
      </c>
    </row>
    <row r="1680" spans="1:14" x14ac:dyDescent="0.3">
      <c r="A1680" t="s">
        <v>5052</v>
      </c>
      <c r="B1680" t="s">
        <v>118</v>
      </c>
      <c r="C1680" t="s">
        <v>5053</v>
      </c>
      <c r="D1680" t="s">
        <v>120</v>
      </c>
      <c r="E1680" t="s">
        <v>177</v>
      </c>
      <c r="F1680" t="s">
        <v>5054</v>
      </c>
      <c r="G1680" t="s">
        <v>102</v>
      </c>
      <c r="H1680">
        <v>105.75</v>
      </c>
      <c r="I1680">
        <v>2</v>
      </c>
      <c r="J1680">
        <v>8</v>
      </c>
      <c r="K1680">
        <v>211.5</v>
      </c>
      <c r="L1680">
        <v>194.58</v>
      </c>
      <c r="N1680" s="1">
        <v>45337.623252314814</v>
      </c>
    </row>
    <row r="1681" spans="1:14" x14ac:dyDescent="0.3">
      <c r="A1681" t="s">
        <v>5055</v>
      </c>
      <c r="B1681" t="s">
        <v>95</v>
      </c>
      <c r="C1681" t="s">
        <v>5056</v>
      </c>
      <c r="D1681" t="s">
        <v>125</v>
      </c>
      <c r="E1681" t="s">
        <v>105</v>
      </c>
      <c r="F1681" t="s">
        <v>5057</v>
      </c>
      <c r="G1681" t="s">
        <v>59</v>
      </c>
      <c r="H1681">
        <v>769.6</v>
      </c>
      <c r="I1681">
        <v>25</v>
      </c>
      <c r="J1681">
        <v>15</v>
      </c>
      <c r="K1681">
        <v>19240</v>
      </c>
      <c r="L1681">
        <v>16354</v>
      </c>
      <c r="N1681" s="1">
        <v>45561.564953703702</v>
      </c>
    </row>
    <row r="1682" spans="1:14" x14ac:dyDescent="0.3">
      <c r="A1682" t="s">
        <v>5058</v>
      </c>
      <c r="B1682" t="s">
        <v>15</v>
      </c>
      <c r="C1682" t="s">
        <v>5059</v>
      </c>
      <c r="D1682" t="s">
        <v>86</v>
      </c>
      <c r="E1682" t="s">
        <v>277</v>
      </c>
      <c r="F1682" t="s">
        <v>5060</v>
      </c>
      <c r="G1682" t="s">
        <v>130</v>
      </c>
      <c r="H1682">
        <v>64.099999999999994</v>
      </c>
      <c r="I1682">
        <v>100</v>
      </c>
      <c r="J1682">
        <v>0</v>
      </c>
      <c r="K1682">
        <v>6410</v>
      </c>
      <c r="L1682">
        <v>6410</v>
      </c>
      <c r="M1682" t="s">
        <v>40</v>
      </c>
      <c r="N1682" s="1">
        <v>45469.423692129632</v>
      </c>
    </row>
    <row r="1683" spans="1:14" x14ac:dyDescent="0.3">
      <c r="A1683" t="s">
        <v>5061</v>
      </c>
      <c r="B1683" t="s">
        <v>30</v>
      </c>
      <c r="C1683" t="s">
        <v>5062</v>
      </c>
      <c r="D1683" t="s">
        <v>43</v>
      </c>
      <c r="E1683" t="s">
        <v>251</v>
      </c>
      <c r="F1683" t="s">
        <v>5063</v>
      </c>
      <c r="G1683" t="s">
        <v>82</v>
      </c>
      <c r="H1683">
        <v>887.78</v>
      </c>
      <c r="I1683">
        <v>2</v>
      </c>
      <c r="J1683">
        <v>0</v>
      </c>
      <c r="K1683">
        <v>1775.56</v>
      </c>
      <c r="L1683">
        <v>1775.56</v>
      </c>
      <c r="M1683" t="s">
        <v>28</v>
      </c>
      <c r="N1683" s="1">
        <v>45672.337812500002</v>
      </c>
    </row>
    <row r="1684" spans="1:14" x14ac:dyDescent="0.3">
      <c r="A1684" t="s">
        <v>5064</v>
      </c>
      <c r="B1684" t="s">
        <v>55</v>
      </c>
      <c r="C1684" t="s">
        <v>5065</v>
      </c>
      <c r="D1684" t="s">
        <v>63</v>
      </c>
      <c r="E1684" t="s">
        <v>224</v>
      </c>
      <c r="F1684" t="s">
        <v>5066</v>
      </c>
      <c r="G1684" t="s">
        <v>82</v>
      </c>
      <c r="H1684">
        <v>4.3899999999999997</v>
      </c>
      <c r="I1684">
        <v>111</v>
      </c>
      <c r="J1684">
        <v>2</v>
      </c>
      <c r="K1684">
        <v>487.29</v>
      </c>
      <c r="L1684">
        <v>477.54</v>
      </c>
      <c r="M1684" t="s">
        <v>28</v>
      </c>
      <c r="N1684" s="1">
        <v>45837.122523148151</v>
      </c>
    </row>
    <row r="1685" spans="1:14" x14ac:dyDescent="0.3">
      <c r="A1685" t="s">
        <v>5067</v>
      </c>
      <c r="B1685" t="s">
        <v>72</v>
      </c>
      <c r="C1685" t="s">
        <v>5068</v>
      </c>
      <c r="D1685" t="s">
        <v>125</v>
      </c>
      <c r="E1685" t="s">
        <v>91</v>
      </c>
      <c r="F1685" t="s">
        <v>5069</v>
      </c>
      <c r="G1685" t="s">
        <v>20</v>
      </c>
      <c r="H1685">
        <v>1949.15</v>
      </c>
      <c r="I1685">
        <v>2</v>
      </c>
      <c r="J1685">
        <v>0</v>
      </c>
      <c r="K1685">
        <v>3898.3</v>
      </c>
      <c r="L1685">
        <v>3898.3</v>
      </c>
      <c r="M1685" t="s">
        <v>28</v>
      </c>
      <c r="N1685" s="1">
        <v>45505.941620370373</v>
      </c>
    </row>
    <row r="1686" spans="1:14" x14ac:dyDescent="0.3">
      <c r="A1686" t="s">
        <v>5070</v>
      </c>
      <c r="B1686" t="s">
        <v>118</v>
      </c>
      <c r="C1686" t="s">
        <v>5071</v>
      </c>
      <c r="D1686" t="s">
        <v>63</v>
      </c>
      <c r="E1686" t="s">
        <v>224</v>
      </c>
      <c r="F1686" t="s">
        <v>5072</v>
      </c>
      <c r="G1686" t="s">
        <v>27</v>
      </c>
      <c r="H1686">
        <v>2.8</v>
      </c>
      <c r="I1686">
        <v>345</v>
      </c>
      <c r="J1686">
        <v>15</v>
      </c>
      <c r="K1686">
        <v>966</v>
      </c>
      <c r="L1686">
        <v>821.1</v>
      </c>
      <c r="N1686" s="1">
        <v>45666.459456018521</v>
      </c>
    </row>
    <row r="1687" spans="1:14" x14ac:dyDescent="0.3">
      <c r="A1687" t="s">
        <v>5073</v>
      </c>
      <c r="B1687" t="s">
        <v>55</v>
      </c>
      <c r="C1687" t="s">
        <v>5074</v>
      </c>
      <c r="D1687" t="s">
        <v>86</v>
      </c>
      <c r="E1687" t="s">
        <v>251</v>
      </c>
      <c r="F1687" t="s">
        <v>5075</v>
      </c>
      <c r="G1687" t="s">
        <v>27</v>
      </c>
      <c r="H1687">
        <v>297.14999999999998</v>
      </c>
      <c r="I1687">
        <v>8</v>
      </c>
      <c r="J1687">
        <v>0</v>
      </c>
      <c r="K1687">
        <v>2377.1999999999998</v>
      </c>
      <c r="L1687">
        <v>2377.1999999999998</v>
      </c>
      <c r="M1687" t="s">
        <v>47</v>
      </c>
      <c r="N1687" s="1">
        <v>45685.629050925927</v>
      </c>
    </row>
    <row r="1688" spans="1:14" x14ac:dyDescent="0.3">
      <c r="A1688" t="s">
        <v>5076</v>
      </c>
      <c r="B1688" t="s">
        <v>118</v>
      </c>
      <c r="C1688" t="s">
        <v>5077</v>
      </c>
      <c r="D1688" t="s">
        <v>51</v>
      </c>
      <c r="E1688" t="s">
        <v>105</v>
      </c>
      <c r="F1688" t="s">
        <v>5078</v>
      </c>
      <c r="G1688" t="s">
        <v>76</v>
      </c>
      <c r="H1688">
        <v>887.12</v>
      </c>
      <c r="I1688">
        <v>25</v>
      </c>
      <c r="J1688">
        <v>0</v>
      </c>
      <c r="K1688">
        <v>22178</v>
      </c>
      <c r="L1688">
        <v>22178</v>
      </c>
      <c r="M1688" t="s">
        <v>60</v>
      </c>
      <c r="N1688" s="1">
        <v>45450.467233796298</v>
      </c>
    </row>
    <row r="1689" spans="1:14" x14ac:dyDescent="0.3">
      <c r="A1689" t="s">
        <v>5079</v>
      </c>
      <c r="B1689" t="s">
        <v>172</v>
      </c>
      <c r="C1689" t="s">
        <v>5080</v>
      </c>
      <c r="D1689" t="s">
        <v>51</v>
      </c>
      <c r="F1689" t="s">
        <v>5081</v>
      </c>
      <c r="G1689" t="s">
        <v>179</v>
      </c>
      <c r="H1689">
        <v>902.73</v>
      </c>
      <c r="I1689">
        <v>8</v>
      </c>
      <c r="J1689">
        <v>2</v>
      </c>
      <c r="K1689">
        <v>7221.84</v>
      </c>
      <c r="L1689">
        <v>7077.4</v>
      </c>
      <c r="M1689" t="s">
        <v>21</v>
      </c>
      <c r="N1689" s="1">
        <v>45409.14099537037</v>
      </c>
    </row>
    <row r="1690" spans="1:14" x14ac:dyDescent="0.3">
      <c r="A1690" t="s">
        <v>5082</v>
      </c>
      <c r="B1690" t="s">
        <v>118</v>
      </c>
      <c r="C1690" t="s">
        <v>5083</v>
      </c>
      <c r="D1690" t="s">
        <v>255</v>
      </c>
      <c r="E1690" t="s">
        <v>68</v>
      </c>
      <c r="F1690" t="s">
        <v>5084</v>
      </c>
      <c r="G1690" t="s">
        <v>161</v>
      </c>
      <c r="H1690">
        <v>2870.1</v>
      </c>
      <c r="I1690">
        <v>20</v>
      </c>
      <c r="J1690">
        <v>12</v>
      </c>
      <c r="K1690">
        <v>57402</v>
      </c>
      <c r="L1690">
        <v>50513.760000000002</v>
      </c>
      <c r="M1690" t="s">
        <v>40</v>
      </c>
      <c r="N1690" s="1">
        <v>45395.251087962963</v>
      </c>
    </row>
    <row r="1691" spans="1:14" x14ac:dyDescent="0.3">
      <c r="A1691" t="s">
        <v>5085</v>
      </c>
      <c r="B1691" t="s">
        <v>72</v>
      </c>
      <c r="C1691" t="s">
        <v>5086</v>
      </c>
      <c r="D1691" t="s">
        <v>43</v>
      </c>
      <c r="E1691" t="s">
        <v>177</v>
      </c>
      <c r="F1691" t="s">
        <v>5087</v>
      </c>
      <c r="G1691" t="s">
        <v>53</v>
      </c>
      <c r="H1691">
        <v>1467.2</v>
      </c>
      <c r="I1691">
        <v>12</v>
      </c>
      <c r="J1691">
        <v>10</v>
      </c>
      <c r="K1691">
        <v>17606.400000000001</v>
      </c>
      <c r="L1691">
        <v>15845.76</v>
      </c>
      <c r="M1691" t="s">
        <v>28</v>
      </c>
      <c r="N1691" s="1">
        <v>45761.466874999998</v>
      </c>
    </row>
    <row r="1692" spans="1:14" x14ac:dyDescent="0.3">
      <c r="A1692" t="s">
        <v>5088</v>
      </c>
      <c r="B1692" t="s">
        <v>172</v>
      </c>
      <c r="C1692" t="s">
        <v>5089</v>
      </c>
      <c r="D1692" t="s">
        <v>86</v>
      </c>
      <c r="E1692" t="s">
        <v>177</v>
      </c>
      <c r="F1692" t="s">
        <v>5090</v>
      </c>
      <c r="H1692">
        <v>12.85</v>
      </c>
      <c r="I1692">
        <v>8</v>
      </c>
      <c r="J1692">
        <v>12</v>
      </c>
      <c r="K1692">
        <v>102.8</v>
      </c>
      <c r="L1692">
        <v>90.46</v>
      </c>
      <c r="M1692" t="s">
        <v>77</v>
      </c>
      <c r="N1692" s="1">
        <v>45830.115428240744</v>
      </c>
    </row>
    <row r="1693" spans="1:14" x14ac:dyDescent="0.3">
      <c r="A1693" t="s">
        <v>5091</v>
      </c>
      <c r="B1693" t="s">
        <v>118</v>
      </c>
      <c r="C1693" t="s">
        <v>5092</v>
      </c>
      <c r="D1693" t="s">
        <v>63</v>
      </c>
      <c r="E1693" t="s">
        <v>68</v>
      </c>
      <c r="F1693" t="s">
        <v>5093</v>
      </c>
      <c r="G1693" t="s">
        <v>93</v>
      </c>
      <c r="H1693">
        <v>2.62</v>
      </c>
      <c r="I1693">
        <v>216</v>
      </c>
      <c r="J1693">
        <v>15</v>
      </c>
      <c r="K1693">
        <v>565.91999999999996</v>
      </c>
      <c r="L1693">
        <v>481.03</v>
      </c>
      <c r="M1693" t="s">
        <v>47</v>
      </c>
      <c r="N1693" s="1">
        <v>45593.736863425926</v>
      </c>
    </row>
    <row r="1694" spans="1:14" x14ac:dyDescent="0.3">
      <c r="A1694" t="s">
        <v>5094</v>
      </c>
      <c r="B1694" t="s">
        <v>49</v>
      </c>
      <c r="C1694" t="s">
        <v>5095</v>
      </c>
      <c r="D1694" t="s">
        <v>63</v>
      </c>
      <c r="E1694" t="s">
        <v>121</v>
      </c>
      <c r="F1694" t="s">
        <v>5096</v>
      </c>
      <c r="G1694" t="s">
        <v>135</v>
      </c>
      <c r="H1694">
        <v>4.0199999999999996</v>
      </c>
      <c r="I1694">
        <v>264</v>
      </c>
      <c r="J1694">
        <v>0</v>
      </c>
      <c r="K1694">
        <v>1061.28</v>
      </c>
      <c r="L1694">
        <v>1061.28</v>
      </c>
      <c r="M1694" t="s">
        <v>28</v>
      </c>
      <c r="N1694" s="1">
        <v>45814.898043981484</v>
      </c>
    </row>
    <row r="1695" spans="1:14" x14ac:dyDescent="0.3">
      <c r="A1695" t="s">
        <v>5097</v>
      </c>
      <c r="B1695" t="s">
        <v>84</v>
      </c>
      <c r="C1695" t="s">
        <v>5098</v>
      </c>
      <c r="D1695" t="s">
        <v>120</v>
      </c>
      <c r="E1695" t="s">
        <v>111</v>
      </c>
      <c r="F1695" t="s">
        <v>5099</v>
      </c>
      <c r="G1695" t="s">
        <v>102</v>
      </c>
      <c r="H1695">
        <v>344.56</v>
      </c>
      <c r="I1695">
        <v>10</v>
      </c>
      <c r="J1695">
        <v>10</v>
      </c>
      <c r="K1695">
        <v>3445.6</v>
      </c>
      <c r="L1695">
        <v>3101.04</v>
      </c>
      <c r="N1695" s="1">
        <v>45424.5312962963</v>
      </c>
    </row>
    <row r="1696" spans="1:14" x14ac:dyDescent="0.3">
      <c r="A1696" t="s">
        <v>5100</v>
      </c>
      <c r="B1696" t="s">
        <v>23</v>
      </c>
      <c r="C1696" t="s">
        <v>5101</v>
      </c>
      <c r="D1696" t="s">
        <v>80</v>
      </c>
      <c r="E1696" t="s">
        <v>155</v>
      </c>
      <c r="F1696" t="s">
        <v>5102</v>
      </c>
      <c r="G1696" t="s">
        <v>76</v>
      </c>
      <c r="H1696">
        <v>110.94</v>
      </c>
      <c r="I1696">
        <v>2</v>
      </c>
      <c r="J1696">
        <v>0</v>
      </c>
      <c r="K1696">
        <v>221.88</v>
      </c>
      <c r="L1696">
        <v>221.88</v>
      </c>
      <c r="M1696" t="s">
        <v>28</v>
      </c>
      <c r="N1696" s="1">
        <v>45603.824861111112</v>
      </c>
    </row>
    <row r="1697" spans="1:14" x14ac:dyDescent="0.3">
      <c r="A1697" t="s">
        <v>5103</v>
      </c>
      <c r="B1697" t="s">
        <v>72</v>
      </c>
      <c r="C1697" t="s">
        <v>5104</v>
      </c>
      <c r="D1697" t="s">
        <v>43</v>
      </c>
      <c r="E1697" t="s">
        <v>277</v>
      </c>
      <c r="F1697" t="s">
        <v>5105</v>
      </c>
      <c r="G1697" t="s">
        <v>209</v>
      </c>
      <c r="H1697">
        <v>53.28</v>
      </c>
      <c r="I1697">
        <v>4</v>
      </c>
      <c r="J1697">
        <v>2</v>
      </c>
      <c r="K1697">
        <v>213.12</v>
      </c>
      <c r="L1697">
        <v>208.86</v>
      </c>
      <c r="M1697" t="s">
        <v>116</v>
      </c>
      <c r="N1697" s="1">
        <v>45704.363981481481</v>
      </c>
    </row>
    <row r="1698" spans="1:14" x14ac:dyDescent="0.3">
      <c r="A1698" t="s">
        <v>5106</v>
      </c>
      <c r="B1698" t="s">
        <v>181</v>
      </c>
      <c r="C1698" t="s">
        <v>5107</v>
      </c>
      <c r="D1698" t="s">
        <v>51</v>
      </c>
      <c r="E1698" t="s">
        <v>68</v>
      </c>
      <c r="F1698" t="s">
        <v>5108</v>
      </c>
      <c r="G1698" t="s">
        <v>53</v>
      </c>
      <c r="H1698">
        <v>951.56</v>
      </c>
      <c r="I1698">
        <v>4</v>
      </c>
      <c r="J1698">
        <v>7</v>
      </c>
      <c r="K1698">
        <v>3806.24</v>
      </c>
      <c r="L1698">
        <v>3539.8</v>
      </c>
      <c r="M1698" t="s">
        <v>21</v>
      </c>
      <c r="N1698" s="1">
        <v>45366.276122685187</v>
      </c>
    </row>
    <row r="1699" spans="1:14" x14ac:dyDescent="0.3">
      <c r="A1699" t="s">
        <v>5109</v>
      </c>
      <c r="B1699" t="s">
        <v>55</v>
      </c>
      <c r="C1699" t="s">
        <v>5110</v>
      </c>
      <c r="D1699" t="s">
        <v>110</v>
      </c>
      <c r="E1699" t="s">
        <v>57</v>
      </c>
      <c r="F1699" t="s">
        <v>5111</v>
      </c>
      <c r="G1699" t="s">
        <v>93</v>
      </c>
      <c r="H1699">
        <v>97.45</v>
      </c>
      <c r="I1699">
        <v>2</v>
      </c>
      <c r="J1699">
        <v>5</v>
      </c>
      <c r="K1699">
        <v>194.9</v>
      </c>
      <c r="L1699">
        <v>185.16</v>
      </c>
      <c r="M1699" t="s">
        <v>40</v>
      </c>
      <c r="N1699" s="1">
        <v>45546.294074074074</v>
      </c>
    </row>
    <row r="1700" spans="1:14" x14ac:dyDescent="0.3">
      <c r="A1700" t="s">
        <v>5112</v>
      </c>
      <c r="B1700" t="s">
        <v>118</v>
      </c>
      <c r="C1700" t="s">
        <v>5113</v>
      </c>
      <c r="D1700" t="s">
        <v>51</v>
      </c>
      <c r="E1700" t="s">
        <v>57</v>
      </c>
      <c r="F1700" t="s">
        <v>5114</v>
      </c>
      <c r="G1700" t="s">
        <v>70</v>
      </c>
      <c r="H1700">
        <v>752.47</v>
      </c>
      <c r="I1700">
        <v>1</v>
      </c>
      <c r="J1700">
        <v>0</v>
      </c>
      <c r="K1700">
        <v>752.47</v>
      </c>
      <c r="L1700">
        <v>752.47</v>
      </c>
      <c r="M1700" t="s">
        <v>77</v>
      </c>
      <c r="N1700" s="1">
        <v>45502.092511574076</v>
      </c>
    </row>
    <row r="1701" spans="1:14" x14ac:dyDescent="0.3">
      <c r="A1701" t="s">
        <v>5115</v>
      </c>
      <c r="B1701" t="s">
        <v>55</v>
      </c>
      <c r="C1701" t="s">
        <v>5116</v>
      </c>
      <c r="D1701" t="s">
        <v>36</v>
      </c>
      <c r="E1701" t="s">
        <v>100</v>
      </c>
      <c r="F1701" t="s">
        <v>5117</v>
      </c>
      <c r="G1701" t="s">
        <v>184</v>
      </c>
      <c r="H1701">
        <v>241.94</v>
      </c>
      <c r="I1701">
        <v>6</v>
      </c>
      <c r="J1701">
        <v>10</v>
      </c>
      <c r="K1701">
        <v>1451.64</v>
      </c>
      <c r="L1701">
        <v>1306.48</v>
      </c>
      <c r="M1701" t="s">
        <v>28</v>
      </c>
      <c r="N1701" s="1">
        <v>45713.631782407407</v>
      </c>
    </row>
    <row r="1702" spans="1:14" x14ac:dyDescent="0.3">
      <c r="A1702" t="s">
        <v>5118</v>
      </c>
      <c r="B1702" t="s">
        <v>172</v>
      </c>
      <c r="C1702" t="s">
        <v>5119</v>
      </c>
      <c r="D1702" t="s">
        <v>43</v>
      </c>
      <c r="E1702" t="s">
        <v>57</v>
      </c>
      <c r="F1702" t="s">
        <v>5120</v>
      </c>
      <c r="G1702" t="s">
        <v>102</v>
      </c>
      <c r="H1702">
        <v>879.86</v>
      </c>
      <c r="I1702">
        <v>4</v>
      </c>
      <c r="J1702">
        <v>0</v>
      </c>
      <c r="K1702">
        <v>3519.44</v>
      </c>
      <c r="L1702">
        <v>3519.44</v>
      </c>
      <c r="M1702" t="s">
        <v>28</v>
      </c>
      <c r="N1702" s="1">
        <v>45757.556122685186</v>
      </c>
    </row>
    <row r="1703" spans="1:14" x14ac:dyDescent="0.3">
      <c r="A1703" t="s">
        <v>5121</v>
      </c>
      <c r="B1703" t="s">
        <v>72</v>
      </c>
      <c r="C1703" t="s">
        <v>5122</v>
      </c>
      <c r="D1703" t="s">
        <v>86</v>
      </c>
      <c r="E1703" t="s">
        <v>100</v>
      </c>
      <c r="F1703" t="s">
        <v>5123</v>
      </c>
      <c r="G1703" t="s">
        <v>184</v>
      </c>
      <c r="H1703">
        <v>43.52</v>
      </c>
      <c r="I1703">
        <v>10</v>
      </c>
      <c r="J1703">
        <v>0</v>
      </c>
      <c r="K1703">
        <v>435.2</v>
      </c>
      <c r="L1703">
        <v>435.2</v>
      </c>
      <c r="M1703" t="s">
        <v>28</v>
      </c>
      <c r="N1703" s="1">
        <v>45380.562314814815</v>
      </c>
    </row>
    <row r="1704" spans="1:14" x14ac:dyDescent="0.3">
      <c r="A1704" t="s">
        <v>5124</v>
      </c>
      <c r="B1704" t="s">
        <v>23</v>
      </c>
      <c r="C1704" t="s">
        <v>5125</v>
      </c>
      <c r="D1704" t="s">
        <v>17</v>
      </c>
      <c r="E1704" t="s">
        <v>68</v>
      </c>
      <c r="F1704" t="s">
        <v>5126</v>
      </c>
      <c r="G1704" t="s">
        <v>465</v>
      </c>
      <c r="H1704">
        <v>248.01</v>
      </c>
      <c r="I1704">
        <v>50</v>
      </c>
      <c r="J1704">
        <v>20</v>
      </c>
      <c r="K1704">
        <v>12400.5</v>
      </c>
      <c r="L1704">
        <v>9920.4</v>
      </c>
      <c r="M1704" t="s">
        <v>28</v>
      </c>
      <c r="N1704" s="1">
        <v>45811.215486111112</v>
      </c>
    </row>
    <row r="1705" spans="1:14" x14ac:dyDescent="0.3">
      <c r="A1705" t="s">
        <v>5127</v>
      </c>
      <c r="B1705" t="s">
        <v>95</v>
      </c>
      <c r="C1705" t="s">
        <v>5128</v>
      </c>
      <c r="D1705" t="s">
        <v>80</v>
      </c>
      <c r="E1705" t="s">
        <v>37</v>
      </c>
      <c r="F1705" t="s">
        <v>5129</v>
      </c>
      <c r="G1705" t="s">
        <v>102</v>
      </c>
      <c r="H1705">
        <v>2393.87</v>
      </c>
      <c r="I1705">
        <v>10</v>
      </c>
      <c r="J1705">
        <v>3</v>
      </c>
      <c r="K1705">
        <v>23938.7</v>
      </c>
      <c r="L1705">
        <v>23220.54</v>
      </c>
      <c r="M1705" t="s">
        <v>28</v>
      </c>
      <c r="N1705" s="1">
        <v>45755.226909722223</v>
      </c>
    </row>
    <row r="1706" spans="1:14" x14ac:dyDescent="0.3">
      <c r="A1706" t="s">
        <v>5130</v>
      </c>
      <c r="B1706" t="s">
        <v>118</v>
      </c>
      <c r="D1706" t="s">
        <v>80</v>
      </c>
      <c r="E1706" t="s">
        <v>74</v>
      </c>
      <c r="F1706" t="s">
        <v>5131</v>
      </c>
      <c r="G1706" t="s">
        <v>70</v>
      </c>
      <c r="H1706">
        <v>3766.93</v>
      </c>
      <c r="I1706">
        <v>1</v>
      </c>
      <c r="J1706">
        <v>10</v>
      </c>
      <c r="K1706">
        <v>3766.93</v>
      </c>
      <c r="L1706">
        <v>3390.24</v>
      </c>
      <c r="M1706" t="s">
        <v>116</v>
      </c>
      <c r="N1706" s="1">
        <v>45673.222407407404</v>
      </c>
    </row>
    <row r="1707" spans="1:14" x14ac:dyDescent="0.3">
      <c r="A1707" t="s">
        <v>5132</v>
      </c>
      <c r="B1707" t="s">
        <v>72</v>
      </c>
      <c r="C1707" t="s">
        <v>5133</v>
      </c>
      <c r="D1707" t="s">
        <v>36</v>
      </c>
      <c r="E1707" t="s">
        <v>121</v>
      </c>
      <c r="F1707" t="s">
        <v>5134</v>
      </c>
      <c r="G1707" t="s">
        <v>76</v>
      </c>
      <c r="H1707">
        <v>238.71</v>
      </c>
      <c r="I1707">
        <v>15</v>
      </c>
      <c r="J1707">
        <v>0</v>
      </c>
      <c r="K1707">
        <v>3580.65</v>
      </c>
      <c r="L1707">
        <v>3580.65</v>
      </c>
      <c r="M1707" t="s">
        <v>77</v>
      </c>
      <c r="N1707" s="1">
        <v>45751.887013888889</v>
      </c>
    </row>
    <row r="1708" spans="1:14" x14ac:dyDescent="0.3">
      <c r="A1708" t="s">
        <v>5135</v>
      </c>
      <c r="B1708" t="s">
        <v>49</v>
      </c>
      <c r="C1708" t="s">
        <v>5136</v>
      </c>
      <c r="D1708" t="s">
        <v>67</v>
      </c>
      <c r="E1708" t="s">
        <v>111</v>
      </c>
      <c r="F1708" t="s">
        <v>5137</v>
      </c>
      <c r="G1708" t="s">
        <v>107</v>
      </c>
      <c r="H1708">
        <v>746.12</v>
      </c>
      <c r="I1708">
        <v>60</v>
      </c>
      <c r="J1708">
        <v>0</v>
      </c>
      <c r="K1708">
        <v>44767.199999999997</v>
      </c>
      <c r="L1708">
        <v>44767.199999999997</v>
      </c>
      <c r="M1708" t="s">
        <v>21</v>
      </c>
      <c r="N1708" s="1">
        <v>45792.918275462966</v>
      </c>
    </row>
    <row r="1709" spans="1:14" x14ac:dyDescent="0.3">
      <c r="A1709" t="s">
        <v>5138</v>
      </c>
      <c r="B1709" t="s">
        <v>30</v>
      </c>
      <c r="C1709" t="s">
        <v>5139</v>
      </c>
      <c r="D1709" t="s">
        <v>51</v>
      </c>
      <c r="E1709" t="s">
        <v>37</v>
      </c>
      <c r="F1709" t="s">
        <v>5140</v>
      </c>
      <c r="H1709">
        <v>374.04</v>
      </c>
      <c r="I1709">
        <v>3</v>
      </c>
      <c r="J1709">
        <v>2</v>
      </c>
      <c r="K1709">
        <v>1122.1199999999999</v>
      </c>
      <c r="L1709">
        <v>1099.68</v>
      </c>
      <c r="M1709" t="s">
        <v>21</v>
      </c>
      <c r="N1709" s="1">
        <v>45389.632349537038</v>
      </c>
    </row>
    <row r="1710" spans="1:14" x14ac:dyDescent="0.3">
      <c r="A1710" t="s">
        <v>5141</v>
      </c>
      <c r="B1710" t="s">
        <v>172</v>
      </c>
      <c r="D1710" t="s">
        <v>43</v>
      </c>
      <c r="E1710" t="s">
        <v>32</v>
      </c>
      <c r="F1710" t="s">
        <v>5142</v>
      </c>
      <c r="G1710" t="s">
        <v>20</v>
      </c>
      <c r="H1710">
        <v>143.94</v>
      </c>
      <c r="I1710">
        <v>8</v>
      </c>
      <c r="J1710">
        <v>5</v>
      </c>
      <c r="K1710">
        <v>1151.52</v>
      </c>
      <c r="L1710">
        <v>1093.94</v>
      </c>
      <c r="M1710" t="s">
        <v>116</v>
      </c>
      <c r="N1710" s="1">
        <v>45849.374236111114</v>
      </c>
    </row>
    <row r="1711" spans="1:14" x14ac:dyDescent="0.3">
      <c r="A1711" t="s">
        <v>5143</v>
      </c>
      <c r="B1711" t="s">
        <v>23</v>
      </c>
      <c r="C1711" t="s">
        <v>5144</v>
      </c>
      <c r="D1711" t="s">
        <v>120</v>
      </c>
      <c r="E1711" t="s">
        <v>111</v>
      </c>
      <c r="F1711" t="s">
        <v>5145</v>
      </c>
      <c r="G1711" t="s">
        <v>65</v>
      </c>
      <c r="H1711">
        <v>345.67</v>
      </c>
      <c r="I1711">
        <v>50</v>
      </c>
      <c r="J1711">
        <v>5</v>
      </c>
      <c r="K1711">
        <v>17283.5</v>
      </c>
      <c r="L1711">
        <v>16419.330000000002</v>
      </c>
      <c r="M1711" t="s">
        <v>77</v>
      </c>
      <c r="N1711" s="1">
        <v>45791.18141203704</v>
      </c>
    </row>
    <row r="1712" spans="1:14" x14ac:dyDescent="0.3">
      <c r="A1712" t="s">
        <v>5146</v>
      </c>
      <c r="B1712" t="s">
        <v>30</v>
      </c>
      <c r="C1712" t="s">
        <v>5147</v>
      </c>
      <c r="D1712" t="s">
        <v>17</v>
      </c>
      <c r="E1712" t="s">
        <v>155</v>
      </c>
      <c r="F1712" t="s">
        <v>5148</v>
      </c>
      <c r="G1712" t="s">
        <v>20</v>
      </c>
      <c r="H1712">
        <v>418.17</v>
      </c>
      <c r="I1712">
        <v>1</v>
      </c>
      <c r="J1712">
        <v>0</v>
      </c>
      <c r="K1712">
        <v>418.17</v>
      </c>
      <c r="L1712">
        <v>418.17</v>
      </c>
      <c r="M1712" t="s">
        <v>21</v>
      </c>
      <c r="N1712" s="1">
        <v>45454.712800925925</v>
      </c>
    </row>
    <row r="1713" spans="1:14" x14ac:dyDescent="0.3">
      <c r="A1713" t="s">
        <v>5149</v>
      </c>
      <c r="B1713" t="s">
        <v>95</v>
      </c>
      <c r="C1713" t="s">
        <v>5150</v>
      </c>
      <c r="D1713" t="s">
        <v>67</v>
      </c>
      <c r="E1713" t="s">
        <v>121</v>
      </c>
      <c r="F1713" t="s">
        <v>5151</v>
      </c>
      <c r="G1713" t="s">
        <v>135</v>
      </c>
      <c r="H1713">
        <v>979.63</v>
      </c>
      <c r="I1713">
        <v>12</v>
      </c>
      <c r="J1713">
        <v>10</v>
      </c>
      <c r="K1713">
        <v>11755.56</v>
      </c>
      <c r="L1713">
        <v>10580</v>
      </c>
      <c r="M1713" t="s">
        <v>40</v>
      </c>
      <c r="N1713" s="1">
        <v>45572.717118055552</v>
      </c>
    </row>
    <row r="1714" spans="1:14" x14ac:dyDescent="0.3">
      <c r="A1714" t="s">
        <v>5152</v>
      </c>
      <c r="B1714" t="s">
        <v>55</v>
      </c>
      <c r="C1714" t="s">
        <v>5153</v>
      </c>
      <c r="D1714" t="s">
        <v>51</v>
      </c>
      <c r="E1714" t="s">
        <v>32</v>
      </c>
      <c r="F1714" t="s">
        <v>5154</v>
      </c>
      <c r="G1714" t="s">
        <v>161</v>
      </c>
      <c r="H1714">
        <v>271.83</v>
      </c>
      <c r="I1714">
        <v>4</v>
      </c>
      <c r="J1714">
        <v>10</v>
      </c>
      <c r="K1714">
        <v>1087.32</v>
      </c>
      <c r="L1714">
        <v>978.59</v>
      </c>
      <c r="M1714" t="s">
        <v>28</v>
      </c>
      <c r="N1714" s="1">
        <v>45727.271319444444</v>
      </c>
    </row>
    <row r="1715" spans="1:14" x14ac:dyDescent="0.3">
      <c r="A1715" t="s">
        <v>5155</v>
      </c>
      <c r="B1715" t="s">
        <v>23</v>
      </c>
      <c r="C1715" t="s">
        <v>5156</v>
      </c>
      <c r="D1715" t="s">
        <v>67</v>
      </c>
      <c r="E1715" t="s">
        <v>133</v>
      </c>
      <c r="F1715" t="s">
        <v>5157</v>
      </c>
      <c r="G1715" t="s">
        <v>93</v>
      </c>
      <c r="H1715">
        <v>449.25</v>
      </c>
      <c r="I1715">
        <v>25</v>
      </c>
      <c r="J1715">
        <v>20</v>
      </c>
      <c r="K1715">
        <v>11231.25</v>
      </c>
      <c r="L1715">
        <v>8985</v>
      </c>
      <c r="N1715" s="1">
        <v>45558.489641203705</v>
      </c>
    </row>
    <row r="1716" spans="1:14" x14ac:dyDescent="0.3">
      <c r="A1716" t="s">
        <v>5158</v>
      </c>
      <c r="B1716" t="s">
        <v>95</v>
      </c>
      <c r="C1716" t="s">
        <v>5159</v>
      </c>
      <c r="D1716" t="s">
        <v>36</v>
      </c>
      <c r="E1716" t="s">
        <v>68</v>
      </c>
      <c r="F1716" t="s">
        <v>5160</v>
      </c>
      <c r="G1716" t="s">
        <v>135</v>
      </c>
      <c r="H1716">
        <v>656.95</v>
      </c>
      <c r="I1716">
        <v>20</v>
      </c>
      <c r="J1716">
        <v>0</v>
      </c>
      <c r="K1716">
        <v>13139</v>
      </c>
      <c r="L1716">
        <v>13139</v>
      </c>
      <c r="M1716" t="s">
        <v>116</v>
      </c>
      <c r="N1716" s="1">
        <v>45835.605682870373</v>
      </c>
    </row>
    <row r="1717" spans="1:14" x14ac:dyDescent="0.3">
      <c r="A1717" t="s">
        <v>5161</v>
      </c>
      <c r="B1717" t="s">
        <v>15</v>
      </c>
      <c r="C1717" t="s">
        <v>5162</v>
      </c>
      <c r="D1717" t="s">
        <v>43</v>
      </c>
      <c r="E1717" t="s">
        <v>32</v>
      </c>
      <c r="F1717" t="s">
        <v>5163</v>
      </c>
      <c r="G1717" t="s">
        <v>20</v>
      </c>
      <c r="H1717">
        <v>600.01</v>
      </c>
      <c r="I1717">
        <v>10</v>
      </c>
      <c r="J1717">
        <v>5</v>
      </c>
      <c r="K1717">
        <v>6000.1</v>
      </c>
      <c r="L1717">
        <v>5700.1</v>
      </c>
      <c r="N1717" s="1">
        <v>45483.437303240738</v>
      </c>
    </row>
    <row r="1718" spans="1:14" x14ac:dyDescent="0.3">
      <c r="A1718" t="s">
        <v>5164</v>
      </c>
      <c r="B1718" t="s">
        <v>55</v>
      </c>
      <c r="C1718" t="s">
        <v>5165</v>
      </c>
      <c r="D1718" t="s">
        <v>36</v>
      </c>
      <c r="E1718" t="s">
        <v>133</v>
      </c>
      <c r="F1718" t="s">
        <v>5166</v>
      </c>
      <c r="G1718" t="s">
        <v>20</v>
      </c>
      <c r="H1718">
        <v>674.49</v>
      </c>
      <c r="I1718">
        <v>8</v>
      </c>
      <c r="J1718">
        <v>0</v>
      </c>
      <c r="K1718">
        <v>5395.92</v>
      </c>
      <c r="L1718">
        <v>5395.92</v>
      </c>
      <c r="M1718" t="s">
        <v>21</v>
      </c>
      <c r="N1718" s="1">
        <v>45380.062916666669</v>
      </c>
    </row>
    <row r="1719" spans="1:14" x14ac:dyDescent="0.3">
      <c r="A1719" t="s">
        <v>5167</v>
      </c>
      <c r="B1719" t="s">
        <v>84</v>
      </c>
      <c r="C1719" t="s">
        <v>5168</v>
      </c>
      <c r="D1719" t="s">
        <v>80</v>
      </c>
      <c r="E1719" t="s">
        <v>100</v>
      </c>
      <c r="F1719" t="s">
        <v>5169</v>
      </c>
      <c r="G1719" t="s">
        <v>102</v>
      </c>
      <c r="H1719">
        <v>3482.47</v>
      </c>
      <c r="I1719">
        <v>3</v>
      </c>
      <c r="J1719">
        <v>5</v>
      </c>
      <c r="K1719">
        <v>10447.41</v>
      </c>
      <c r="L1719">
        <v>9925.0400000000009</v>
      </c>
      <c r="M1719" t="s">
        <v>116</v>
      </c>
      <c r="N1719" s="1">
        <v>45440.001134259262</v>
      </c>
    </row>
    <row r="1720" spans="1:14" x14ac:dyDescent="0.3">
      <c r="A1720" t="s">
        <v>5170</v>
      </c>
      <c r="B1720" t="s">
        <v>118</v>
      </c>
      <c r="C1720" t="s">
        <v>5171</v>
      </c>
      <c r="D1720" t="s">
        <v>80</v>
      </c>
      <c r="E1720" t="s">
        <v>177</v>
      </c>
      <c r="F1720" t="s">
        <v>5172</v>
      </c>
      <c r="G1720" t="s">
        <v>65</v>
      </c>
      <c r="H1720">
        <v>917.72</v>
      </c>
      <c r="I1720">
        <v>30</v>
      </c>
      <c r="J1720">
        <v>15</v>
      </c>
      <c r="K1720">
        <v>27531.599999999999</v>
      </c>
      <c r="L1720">
        <v>23401.86</v>
      </c>
      <c r="M1720" t="s">
        <v>60</v>
      </c>
      <c r="N1720" s="1">
        <v>45873.455312500002</v>
      </c>
    </row>
    <row r="1721" spans="1:14" x14ac:dyDescent="0.3">
      <c r="A1721" t="s">
        <v>5173</v>
      </c>
      <c r="B1721" t="s">
        <v>30</v>
      </c>
      <c r="C1721" t="s">
        <v>5174</v>
      </c>
      <c r="D1721" t="s">
        <v>255</v>
      </c>
      <c r="E1721" t="s">
        <v>37</v>
      </c>
      <c r="F1721" t="s">
        <v>5175</v>
      </c>
      <c r="G1721" t="s">
        <v>65</v>
      </c>
      <c r="H1721">
        <v>98.38</v>
      </c>
      <c r="I1721">
        <v>25</v>
      </c>
      <c r="J1721">
        <v>10</v>
      </c>
      <c r="K1721">
        <v>2459.5</v>
      </c>
      <c r="L1721">
        <v>2213.5500000000002</v>
      </c>
      <c r="M1721" t="s">
        <v>21</v>
      </c>
      <c r="N1721" s="1">
        <v>45741.534699074073</v>
      </c>
    </row>
    <row r="1722" spans="1:14" x14ac:dyDescent="0.3">
      <c r="A1722" t="s">
        <v>5176</v>
      </c>
      <c r="B1722" t="s">
        <v>15</v>
      </c>
      <c r="C1722" t="s">
        <v>5177</v>
      </c>
      <c r="D1722" t="s">
        <v>63</v>
      </c>
      <c r="E1722" t="s">
        <v>87</v>
      </c>
      <c r="F1722" t="s">
        <v>5178</v>
      </c>
      <c r="G1722" t="s">
        <v>27</v>
      </c>
      <c r="H1722">
        <v>1.63</v>
      </c>
      <c r="I1722">
        <v>140</v>
      </c>
      <c r="J1722">
        <v>20</v>
      </c>
      <c r="K1722">
        <v>228.2</v>
      </c>
      <c r="L1722">
        <v>182.56</v>
      </c>
      <c r="M1722" t="s">
        <v>60</v>
      </c>
      <c r="N1722" s="1">
        <v>45827.007939814815</v>
      </c>
    </row>
    <row r="1723" spans="1:14" x14ac:dyDescent="0.3">
      <c r="A1723" t="s">
        <v>5179</v>
      </c>
      <c r="B1723" t="s">
        <v>15</v>
      </c>
      <c r="C1723" t="s">
        <v>5180</v>
      </c>
      <c r="D1723" t="s">
        <v>17</v>
      </c>
      <c r="E1723" t="s">
        <v>251</v>
      </c>
      <c r="F1723" t="s">
        <v>5181</v>
      </c>
      <c r="G1723" t="s">
        <v>248</v>
      </c>
      <c r="H1723">
        <v>462.15</v>
      </c>
      <c r="I1723">
        <v>2</v>
      </c>
      <c r="J1723">
        <v>2</v>
      </c>
      <c r="K1723">
        <v>924.3</v>
      </c>
      <c r="L1723">
        <v>905.81</v>
      </c>
      <c r="M1723" t="s">
        <v>60</v>
      </c>
      <c r="N1723" s="1">
        <v>45841.932696759257</v>
      </c>
    </row>
    <row r="1724" spans="1:14" x14ac:dyDescent="0.3">
      <c r="A1724" t="s">
        <v>5182</v>
      </c>
      <c r="B1724" t="s">
        <v>84</v>
      </c>
      <c r="C1724" t="s">
        <v>5183</v>
      </c>
      <c r="D1724" t="s">
        <v>80</v>
      </c>
      <c r="E1724" t="s">
        <v>251</v>
      </c>
      <c r="F1724" t="s">
        <v>5184</v>
      </c>
      <c r="G1724" t="s">
        <v>179</v>
      </c>
      <c r="H1724">
        <v>4064</v>
      </c>
      <c r="I1724">
        <v>20</v>
      </c>
      <c r="J1724">
        <v>15</v>
      </c>
      <c r="K1724">
        <v>81280</v>
      </c>
      <c r="L1724">
        <v>69088</v>
      </c>
      <c r="M1724" t="s">
        <v>116</v>
      </c>
      <c r="N1724" s="1">
        <v>45410.895798611113</v>
      </c>
    </row>
    <row r="1725" spans="1:14" x14ac:dyDescent="0.3">
      <c r="A1725" t="s">
        <v>5185</v>
      </c>
      <c r="B1725" t="s">
        <v>118</v>
      </c>
      <c r="C1725" t="s">
        <v>5186</v>
      </c>
      <c r="D1725" t="s">
        <v>159</v>
      </c>
      <c r="E1725" t="s">
        <v>133</v>
      </c>
      <c r="F1725" t="s">
        <v>5187</v>
      </c>
      <c r="G1725" t="s">
        <v>465</v>
      </c>
      <c r="H1725">
        <v>227.83</v>
      </c>
      <c r="I1725">
        <v>2</v>
      </c>
      <c r="J1725">
        <v>0</v>
      </c>
      <c r="K1725">
        <v>455.66</v>
      </c>
      <c r="L1725">
        <v>455.66</v>
      </c>
      <c r="N1725" s="1">
        <v>45453.850613425922</v>
      </c>
    </row>
    <row r="1726" spans="1:14" x14ac:dyDescent="0.3">
      <c r="A1726" t="s">
        <v>5188</v>
      </c>
      <c r="B1726" t="s">
        <v>30</v>
      </c>
      <c r="C1726" t="s">
        <v>5189</v>
      </c>
      <c r="D1726" t="s">
        <v>120</v>
      </c>
      <c r="E1726" t="s">
        <v>74</v>
      </c>
      <c r="G1726" t="s">
        <v>161</v>
      </c>
      <c r="H1726">
        <v>475.03</v>
      </c>
      <c r="I1726">
        <v>3</v>
      </c>
      <c r="J1726">
        <v>0</v>
      </c>
      <c r="K1726">
        <v>1425.09</v>
      </c>
      <c r="L1726">
        <v>1425.09</v>
      </c>
      <c r="M1726" t="s">
        <v>40</v>
      </c>
      <c r="N1726" s="1">
        <v>45390.071898148148</v>
      </c>
    </row>
    <row r="1727" spans="1:14" x14ac:dyDescent="0.3">
      <c r="A1727" t="s">
        <v>5190</v>
      </c>
      <c r="B1727" t="s">
        <v>49</v>
      </c>
      <c r="C1727" t="s">
        <v>5191</v>
      </c>
      <c r="D1727" t="s">
        <v>86</v>
      </c>
      <c r="E1727" t="s">
        <v>277</v>
      </c>
      <c r="F1727" t="s">
        <v>5192</v>
      </c>
      <c r="G1727" t="s">
        <v>248</v>
      </c>
      <c r="H1727">
        <v>126.72</v>
      </c>
      <c r="I1727">
        <v>1</v>
      </c>
      <c r="J1727">
        <v>0</v>
      </c>
      <c r="K1727">
        <v>126.72</v>
      </c>
      <c r="L1727">
        <v>126.72</v>
      </c>
      <c r="M1727" t="s">
        <v>28</v>
      </c>
      <c r="N1727" s="1">
        <v>45782.340138888889</v>
      </c>
    </row>
    <row r="1728" spans="1:14" x14ac:dyDescent="0.3">
      <c r="A1728" t="s">
        <v>5193</v>
      </c>
      <c r="B1728" t="s">
        <v>15</v>
      </c>
      <c r="C1728" t="s">
        <v>5194</v>
      </c>
      <c r="D1728" t="s">
        <v>120</v>
      </c>
      <c r="E1728" t="s">
        <v>57</v>
      </c>
      <c r="F1728" t="s">
        <v>5195</v>
      </c>
      <c r="G1728" t="s">
        <v>27</v>
      </c>
      <c r="H1728">
        <v>14.06</v>
      </c>
      <c r="I1728">
        <v>12</v>
      </c>
      <c r="J1728">
        <v>0</v>
      </c>
      <c r="K1728">
        <v>168.72</v>
      </c>
      <c r="L1728">
        <v>168.72</v>
      </c>
      <c r="N1728" s="1">
        <v>45412.219074074077</v>
      </c>
    </row>
    <row r="1729" spans="1:14" x14ac:dyDescent="0.3">
      <c r="A1729" t="s">
        <v>5196</v>
      </c>
      <c r="B1729" t="s">
        <v>72</v>
      </c>
      <c r="C1729" t="s">
        <v>5197</v>
      </c>
      <c r="D1729" t="s">
        <v>17</v>
      </c>
      <c r="E1729" t="s">
        <v>111</v>
      </c>
      <c r="F1729" t="s">
        <v>5198</v>
      </c>
      <c r="G1729" t="s">
        <v>65</v>
      </c>
      <c r="H1729">
        <v>550.04</v>
      </c>
      <c r="I1729">
        <v>10</v>
      </c>
      <c r="J1729">
        <v>5</v>
      </c>
      <c r="K1729">
        <v>5500.4</v>
      </c>
      <c r="L1729">
        <v>5225.38</v>
      </c>
      <c r="M1729" t="s">
        <v>116</v>
      </c>
      <c r="N1729" s="1">
        <v>45691.255555555559</v>
      </c>
    </row>
    <row r="1730" spans="1:14" x14ac:dyDescent="0.3">
      <c r="A1730" t="s">
        <v>5199</v>
      </c>
      <c r="B1730" t="s">
        <v>30</v>
      </c>
      <c r="C1730" t="s">
        <v>5200</v>
      </c>
      <c r="D1730" t="s">
        <v>159</v>
      </c>
      <c r="E1730" t="s">
        <v>32</v>
      </c>
      <c r="F1730" t="s">
        <v>5201</v>
      </c>
      <c r="G1730" t="s">
        <v>209</v>
      </c>
      <c r="H1730">
        <v>452.24</v>
      </c>
      <c r="I1730">
        <v>3</v>
      </c>
      <c r="J1730">
        <v>0</v>
      </c>
      <c r="K1730">
        <v>1356.72</v>
      </c>
      <c r="L1730">
        <v>1356.72</v>
      </c>
      <c r="M1730" t="s">
        <v>60</v>
      </c>
      <c r="N1730" s="1">
        <v>45844.863217592596</v>
      </c>
    </row>
    <row r="1731" spans="1:14" x14ac:dyDescent="0.3">
      <c r="A1731" t="s">
        <v>5202</v>
      </c>
      <c r="B1731" t="s">
        <v>72</v>
      </c>
      <c r="C1731" t="s">
        <v>5203</v>
      </c>
      <c r="D1731" t="s">
        <v>25</v>
      </c>
      <c r="E1731" t="s">
        <v>100</v>
      </c>
      <c r="F1731" t="s">
        <v>5204</v>
      </c>
      <c r="H1731">
        <v>100.98</v>
      </c>
      <c r="I1731">
        <v>40</v>
      </c>
      <c r="J1731">
        <v>12</v>
      </c>
      <c r="K1731">
        <v>4039.2</v>
      </c>
      <c r="L1731">
        <v>3554.5</v>
      </c>
      <c r="N1731" s="1">
        <v>45667.604548611111</v>
      </c>
    </row>
    <row r="1732" spans="1:14" x14ac:dyDescent="0.3">
      <c r="A1732" t="s">
        <v>5205</v>
      </c>
      <c r="B1732" t="s">
        <v>55</v>
      </c>
      <c r="C1732" t="s">
        <v>5206</v>
      </c>
      <c r="D1732" t="s">
        <v>120</v>
      </c>
      <c r="E1732" t="s">
        <v>87</v>
      </c>
      <c r="F1732" t="s">
        <v>5207</v>
      </c>
      <c r="G1732" t="s">
        <v>135</v>
      </c>
      <c r="H1732">
        <v>352.83</v>
      </c>
      <c r="I1732">
        <v>25</v>
      </c>
      <c r="J1732">
        <v>18</v>
      </c>
      <c r="K1732">
        <v>8820.75</v>
      </c>
      <c r="L1732">
        <v>7233.02</v>
      </c>
      <c r="M1732" t="s">
        <v>28</v>
      </c>
      <c r="N1732" s="1">
        <v>45600.497141203705</v>
      </c>
    </row>
    <row r="1733" spans="1:14" x14ac:dyDescent="0.3">
      <c r="A1733" t="s">
        <v>5208</v>
      </c>
      <c r="B1733" t="s">
        <v>30</v>
      </c>
      <c r="C1733" t="s">
        <v>5209</v>
      </c>
      <c r="D1733" t="s">
        <v>159</v>
      </c>
      <c r="E1733" t="s">
        <v>133</v>
      </c>
      <c r="F1733" t="s">
        <v>5210</v>
      </c>
      <c r="G1733" t="s">
        <v>46</v>
      </c>
      <c r="H1733">
        <v>272.33</v>
      </c>
      <c r="I1733">
        <v>4</v>
      </c>
      <c r="J1733">
        <v>0</v>
      </c>
      <c r="K1733">
        <v>1089.32</v>
      </c>
      <c r="L1733">
        <v>1089.32</v>
      </c>
      <c r="M1733" t="s">
        <v>116</v>
      </c>
      <c r="N1733" s="1">
        <v>45509.145925925928</v>
      </c>
    </row>
    <row r="1734" spans="1:14" x14ac:dyDescent="0.3">
      <c r="A1734" t="s">
        <v>5211</v>
      </c>
      <c r="B1734" t="s">
        <v>15</v>
      </c>
      <c r="C1734" t="s">
        <v>5212</v>
      </c>
      <c r="D1734" t="s">
        <v>86</v>
      </c>
      <c r="E1734" t="s">
        <v>87</v>
      </c>
      <c r="F1734" t="s">
        <v>5213</v>
      </c>
      <c r="G1734" t="s">
        <v>161</v>
      </c>
      <c r="H1734">
        <v>541.34</v>
      </c>
      <c r="I1734">
        <v>20</v>
      </c>
      <c r="J1734">
        <v>0</v>
      </c>
      <c r="K1734">
        <v>10826.8</v>
      </c>
      <c r="L1734">
        <v>10826.8</v>
      </c>
      <c r="M1734" t="s">
        <v>116</v>
      </c>
      <c r="N1734" s="1">
        <v>45719.86440972222</v>
      </c>
    </row>
    <row r="1735" spans="1:14" x14ac:dyDescent="0.3">
      <c r="A1735" t="s">
        <v>5214</v>
      </c>
      <c r="B1735" t="s">
        <v>181</v>
      </c>
      <c r="C1735" t="s">
        <v>5215</v>
      </c>
      <c r="D1735" t="s">
        <v>80</v>
      </c>
      <c r="E1735" t="s">
        <v>133</v>
      </c>
      <c r="F1735" t="s">
        <v>5216</v>
      </c>
      <c r="G1735" t="s">
        <v>248</v>
      </c>
      <c r="H1735">
        <v>3297.93</v>
      </c>
      <c r="I1735">
        <v>30</v>
      </c>
      <c r="J1735">
        <v>20</v>
      </c>
      <c r="K1735">
        <v>98937.9</v>
      </c>
      <c r="L1735">
        <v>79150.320000000007</v>
      </c>
      <c r="M1735" t="s">
        <v>77</v>
      </c>
      <c r="N1735" s="1">
        <v>45415.778113425928</v>
      </c>
    </row>
    <row r="1736" spans="1:14" x14ac:dyDescent="0.3">
      <c r="A1736" t="s">
        <v>5217</v>
      </c>
      <c r="B1736" t="s">
        <v>23</v>
      </c>
      <c r="C1736" t="s">
        <v>5218</v>
      </c>
      <c r="D1736" t="s">
        <v>80</v>
      </c>
      <c r="E1736" t="s">
        <v>277</v>
      </c>
      <c r="F1736" t="s">
        <v>5219</v>
      </c>
      <c r="H1736">
        <v>58.46</v>
      </c>
      <c r="I1736">
        <v>5</v>
      </c>
      <c r="J1736">
        <v>15</v>
      </c>
      <c r="K1736">
        <v>292.3</v>
      </c>
      <c r="L1736">
        <v>248.46</v>
      </c>
      <c r="M1736" t="s">
        <v>28</v>
      </c>
      <c r="N1736" s="1">
        <v>45443.092557870368</v>
      </c>
    </row>
    <row r="1737" spans="1:14" x14ac:dyDescent="0.3">
      <c r="A1737" t="s">
        <v>5220</v>
      </c>
      <c r="B1737" t="s">
        <v>23</v>
      </c>
      <c r="C1737" t="s">
        <v>5221</v>
      </c>
      <c r="D1737" t="s">
        <v>36</v>
      </c>
      <c r="E1737" t="s">
        <v>91</v>
      </c>
      <c r="F1737" t="s">
        <v>5222</v>
      </c>
      <c r="G1737" t="s">
        <v>107</v>
      </c>
      <c r="H1737">
        <v>100.41</v>
      </c>
      <c r="I1737">
        <v>5</v>
      </c>
      <c r="J1737">
        <v>10</v>
      </c>
      <c r="K1737">
        <v>502.05</v>
      </c>
      <c r="L1737">
        <v>451.85</v>
      </c>
      <c r="M1737" t="s">
        <v>40</v>
      </c>
      <c r="N1737" s="1">
        <v>45600.740335648145</v>
      </c>
    </row>
    <row r="1738" spans="1:14" x14ac:dyDescent="0.3">
      <c r="A1738" t="s">
        <v>5223</v>
      </c>
      <c r="B1738" t="s">
        <v>118</v>
      </c>
      <c r="C1738" t="s">
        <v>5224</v>
      </c>
      <c r="D1738" t="s">
        <v>80</v>
      </c>
      <c r="E1738" t="s">
        <v>100</v>
      </c>
      <c r="F1738" t="s">
        <v>5225</v>
      </c>
      <c r="G1738" t="s">
        <v>161</v>
      </c>
      <c r="H1738">
        <v>1999.85</v>
      </c>
      <c r="I1738">
        <v>5</v>
      </c>
      <c r="J1738">
        <v>2</v>
      </c>
      <c r="K1738">
        <v>9999.25</v>
      </c>
      <c r="L1738">
        <v>9799.26</v>
      </c>
      <c r="N1738" s="1">
        <v>45338.840254629627</v>
      </c>
    </row>
    <row r="1739" spans="1:14" x14ac:dyDescent="0.3">
      <c r="A1739" t="s">
        <v>5226</v>
      </c>
      <c r="B1739" t="s">
        <v>84</v>
      </c>
      <c r="C1739" t="s">
        <v>5227</v>
      </c>
      <c r="D1739" t="s">
        <v>67</v>
      </c>
      <c r="E1739" t="s">
        <v>74</v>
      </c>
      <c r="F1739" t="s">
        <v>5228</v>
      </c>
      <c r="G1739" t="s">
        <v>27</v>
      </c>
      <c r="H1739">
        <v>358.28</v>
      </c>
      <c r="I1739">
        <v>5</v>
      </c>
      <c r="J1739">
        <v>0</v>
      </c>
      <c r="K1739">
        <v>1791.4</v>
      </c>
      <c r="L1739">
        <v>1791.4</v>
      </c>
      <c r="M1739" t="s">
        <v>60</v>
      </c>
      <c r="N1739" s="1">
        <v>45378.732071759259</v>
      </c>
    </row>
    <row r="1740" spans="1:14" x14ac:dyDescent="0.3">
      <c r="A1740" t="s">
        <v>5229</v>
      </c>
      <c r="B1740" t="s">
        <v>84</v>
      </c>
      <c r="C1740" t="s">
        <v>5230</v>
      </c>
      <c r="D1740" t="s">
        <v>86</v>
      </c>
      <c r="E1740" t="s">
        <v>18</v>
      </c>
      <c r="F1740" t="s">
        <v>5231</v>
      </c>
      <c r="G1740" t="s">
        <v>46</v>
      </c>
      <c r="H1740">
        <v>184.26</v>
      </c>
      <c r="I1740">
        <v>3</v>
      </c>
      <c r="J1740">
        <v>10</v>
      </c>
      <c r="K1740">
        <v>552.78</v>
      </c>
      <c r="L1740">
        <v>497.5</v>
      </c>
      <c r="M1740" t="s">
        <v>47</v>
      </c>
      <c r="N1740" s="1">
        <v>45348.038726851853</v>
      </c>
    </row>
    <row r="1741" spans="1:14" x14ac:dyDescent="0.3">
      <c r="A1741" t="s">
        <v>5232</v>
      </c>
      <c r="B1741" t="s">
        <v>49</v>
      </c>
      <c r="C1741" t="s">
        <v>5233</v>
      </c>
      <c r="D1741" t="s">
        <v>255</v>
      </c>
      <c r="E1741" t="s">
        <v>155</v>
      </c>
      <c r="F1741" t="s">
        <v>5234</v>
      </c>
      <c r="G1741" t="s">
        <v>184</v>
      </c>
      <c r="H1741">
        <v>619.82000000000005</v>
      </c>
      <c r="I1741">
        <v>25</v>
      </c>
      <c r="J1741">
        <v>20</v>
      </c>
      <c r="K1741">
        <v>15495.5</v>
      </c>
      <c r="L1741">
        <v>12396.4</v>
      </c>
      <c r="M1741" t="s">
        <v>77</v>
      </c>
      <c r="N1741" s="1">
        <v>45701.790243055555</v>
      </c>
    </row>
    <row r="1742" spans="1:14" x14ac:dyDescent="0.3">
      <c r="A1742" t="s">
        <v>5235</v>
      </c>
      <c r="B1742" t="s">
        <v>118</v>
      </c>
      <c r="C1742" t="s">
        <v>5236</v>
      </c>
      <c r="D1742" t="s">
        <v>159</v>
      </c>
      <c r="E1742" t="s">
        <v>155</v>
      </c>
      <c r="F1742" t="s">
        <v>5237</v>
      </c>
      <c r="G1742" t="s">
        <v>53</v>
      </c>
      <c r="H1742">
        <v>230.12</v>
      </c>
      <c r="I1742">
        <v>1</v>
      </c>
      <c r="J1742">
        <v>0</v>
      </c>
      <c r="K1742">
        <v>230.12</v>
      </c>
      <c r="L1742">
        <v>230.12</v>
      </c>
      <c r="M1742" t="s">
        <v>28</v>
      </c>
      <c r="N1742" s="1">
        <v>45808.31790509259</v>
      </c>
    </row>
    <row r="1743" spans="1:14" x14ac:dyDescent="0.3">
      <c r="A1743" t="s">
        <v>5238</v>
      </c>
      <c r="B1743" t="s">
        <v>95</v>
      </c>
      <c r="D1743" t="s">
        <v>36</v>
      </c>
      <c r="E1743" t="s">
        <v>121</v>
      </c>
      <c r="F1743" t="s">
        <v>5239</v>
      </c>
      <c r="G1743" t="s">
        <v>39</v>
      </c>
      <c r="H1743">
        <v>205.96</v>
      </c>
      <c r="I1743">
        <v>4</v>
      </c>
      <c r="J1743">
        <v>0</v>
      </c>
      <c r="K1743">
        <v>823.84</v>
      </c>
      <c r="L1743">
        <v>823.84</v>
      </c>
      <c r="M1743" t="s">
        <v>47</v>
      </c>
      <c r="N1743" s="1">
        <v>45474.117546296293</v>
      </c>
    </row>
    <row r="1744" spans="1:14" x14ac:dyDescent="0.3">
      <c r="A1744" t="s">
        <v>5240</v>
      </c>
      <c r="B1744" t="s">
        <v>118</v>
      </c>
      <c r="C1744" t="s">
        <v>5241</v>
      </c>
      <c r="D1744" t="s">
        <v>25</v>
      </c>
      <c r="E1744" t="s">
        <v>74</v>
      </c>
      <c r="F1744" t="s">
        <v>5242</v>
      </c>
      <c r="G1744" t="s">
        <v>76</v>
      </c>
      <c r="H1744">
        <v>137.63999999999999</v>
      </c>
      <c r="I1744">
        <v>20</v>
      </c>
      <c r="J1744">
        <v>5</v>
      </c>
      <c r="K1744">
        <v>2752.8</v>
      </c>
      <c r="L1744">
        <v>2615.16</v>
      </c>
      <c r="M1744" t="s">
        <v>47</v>
      </c>
      <c r="N1744" s="1">
        <v>45409.549328703702</v>
      </c>
    </row>
    <row r="1745" spans="1:14" x14ac:dyDescent="0.3">
      <c r="A1745" t="s">
        <v>5243</v>
      </c>
      <c r="B1745" t="s">
        <v>172</v>
      </c>
      <c r="C1745" t="s">
        <v>5244</v>
      </c>
      <c r="D1745" t="s">
        <v>25</v>
      </c>
      <c r="E1745" t="s">
        <v>74</v>
      </c>
      <c r="F1745" t="s">
        <v>5245</v>
      </c>
      <c r="G1745" t="s">
        <v>70</v>
      </c>
      <c r="H1745">
        <v>15.71</v>
      </c>
      <c r="I1745">
        <v>6</v>
      </c>
      <c r="J1745">
        <v>0</v>
      </c>
      <c r="K1745">
        <v>94.26</v>
      </c>
      <c r="L1745">
        <v>94.26</v>
      </c>
      <c r="M1745" t="s">
        <v>77</v>
      </c>
      <c r="N1745" s="1">
        <v>45694.089409722219</v>
      </c>
    </row>
    <row r="1746" spans="1:14" x14ac:dyDescent="0.3">
      <c r="A1746" t="s">
        <v>5246</v>
      </c>
      <c r="B1746" t="s">
        <v>84</v>
      </c>
      <c r="C1746" t="s">
        <v>5247</v>
      </c>
      <c r="D1746" t="s">
        <v>120</v>
      </c>
      <c r="E1746" t="s">
        <v>32</v>
      </c>
      <c r="F1746" t="s">
        <v>5248</v>
      </c>
      <c r="G1746" t="s">
        <v>102</v>
      </c>
      <c r="H1746">
        <v>445.09</v>
      </c>
      <c r="I1746">
        <v>15</v>
      </c>
      <c r="J1746">
        <v>0</v>
      </c>
      <c r="K1746">
        <v>6676.35</v>
      </c>
      <c r="L1746">
        <v>6676.35</v>
      </c>
      <c r="N1746" s="1">
        <v>45352.293171296296</v>
      </c>
    </row>
    <row r="1747" spans="1:14" x14ac:dyDescent="0.3">
      <c r="A1747" t="s">
        <v>5249</v>
      </c>
      <c r="B1747" t="s">
        <v>95</v>
      </c>
      <c r="C1747" t="s">
        <v>5250</v>
      </c>
      <c r="D1747" t="s">
        <v>63</v>
      </c>
      <c r="E1747" t="s">
        <v>224</v>
      </c>
      <c r="F1747" t="s">
        <v>5251</v>
      </c>
      <c r="G1747" t="s">
        <v>130</v>
      </c>
      <c r="H1747">
        <v>4.08</v>
      </c>
      <c r="I1747">
        <v>314</v>
      </c>
      <c r="J1747">
        <v>25</v>
      </c>
      <c r="K1747">
        <v>1281.1199999999999</v>
      </c>
      <c r="L1747">
        <v>960.84</v>
      </c>
      <c r="N1747" s="1">
        <v>45746.371168981481</v>
      </c>
    </row>
    <row r="1748" spans="1:14" x14ac:dyDescent="0.3">
      <c r="A1748" t="s">
        <v>5252</v>
      </c>
      <c r="B1748" t="s">
        <v>15</v>
      </c>
      <c r="C1748" t="s">
        <v>5253</v>
      </c>
      <c r="D1748" t="s">
        <v>63</v>
      </c>
      <c r="E1748" t="s">
        <v>32</v>
      </c>
      <c r="F1748" t="s">
        <v>5254</v>
      </c>
      <c r="G1748" t="s">
        <v>70</v>
      </c>
      <c r="H1748">
        <v>3.89</v>
      </c>
      <c r="I1748">
        <v>46</v>
      </c>
      <c r="J1748">
        <v>18</v>
      </c>
      <c r="K1748">
        <v>178.94</v>
      </c>
      <c r="L1748">
        <v>146.72999999999999</v>
      </c>
      <c r="M1748" t="s">
        <v>21</v>
      </c>
      <c r="N1748" s="1">
        <v>45363.016608796293</v>
      </c>
    </row>
    <row r="1749" spans="1:14" x14ac:dyDescent="0.3">
      <c r="A1749" t="s">
        <v>5255</v>
      </c>
      <c r="B1749" t="s">
        <v>30</v>
      </c>
      <c r="C1749" t="s">
        <v>5256</v>
      </c>
      <c r="D1749" t="s">
        <v>80</v>
      </c>
      <c r="E1749" t="s">
        <v>44</v>
      </c>
      <c r="F1749" t="s">
        <v>5257</v>
      </c>
      <c r="G1749" t="s">
        <v>179</v>
      </c>
      <c r="H1749">
        <v>2638.55</v>
      </c>
      <c r="I1749">
        <v>10</v>
      </c>
      <c r="J1749">
        <v>10</v>
      </c>
      <c r="K1749">
        <v>26385.5</v>
      </c>
      <c r="L1749">
        <v>23746.95</v>
      </c>
      <c r="M1749" t="s">
        <v>77</v>
      </c>
      <c r="N1749" s="1">
        <v>45433.025555555556</v>
      </c>
    </row>
    <row r="1750" spans="1:14" x14ac:dyDescent="0.3">
      <c r="A1750" t="s">
        <v>5258</v>
      </c>
      <c r="B1750" t="s">
        <v>15</v>
      </c>
      <c r="C1750" t="s">
        <v>5259</v>
      </c>
      <c r="D1750" t="s">
        <v>255</v>
      </c>
      <c r="E1750" t="s">
        <v>68</v>
      </c>
      <c r="F1750" t="s">
        <v>5260</v>
      </c>
      <c r="G1750" t="s">
        <v>39</v>
      </c>
      <c r="H1750">
        <v>405.06</v>
      </c>
      <c r="I1750">
        <v>8</v>
      </c>
      <c r="J1750">
        <v>0</v>
      </c>
      <c r="K1750">
        <v>3240.48</v>
      </c>
      <c r="L1750">
        <v>3240.48</v>
      </c>
      <c r="M1750" t="s">
        <v>40</v>
      </c>
      <c r="N1750" s="1">
        <v>45352.399583333332</v>
      </c>
    </row>
    <row r="1751" spans="1:14" x14ac:dyDescent="0.3">
      <c r="A1751" t="s">
        <v>5261</v>
      </c>
      <c r="B1751" t="s">
        <v>23</v>
      </c>
      <c r="C1751" t="s">
        <v>5262</v>
      </c>
      <c r="D1751" t="s">
        <v>25</v>
      </c>
      <c r="E1751" t="s">
        <v>133</v>
      </c>
      <c r="F1751" t="s">
        <v>5263</v>
      </c>
      <c r="G1751" t="s">
        <v>93</v>
      </c>
      <c r="H1751">
        <v>32.29</v>
      </c>
      <c r="I1751">
        <v>2</v>
      </c>
      <c r="J1751">
        <v>0</v>
      </c>
      <c r="K1751">
        <v>64.58</v>
      </c>
      <c r="L1751">
        <v>64.58</v>
      </c>
      <c r="M1751" t="s">
        <v>116</v>
      </c>
      <c r="N1751" s="1">
        <v>45522.076805555553</v>
      </c>
    </row>
    <row r="1752" spans="1:14" x14ac:dyDescent="0.3">
      <c r="A1752" t="s">
        <v>5264</v>
      </c>
      <c r="B1752" t="s">
        <v>118</v>
      </c>
      <c r="D1752" t="s">
        <v>125</v>
      </c>
      <c r="E1752" t="s">
        <v>91</v>
      </c>
      <c r="F1752" t="s">
        <v>5265</v>
      </c>
      <c r="G1752" t="s">
        <v>93</v>
      </c>
      <c r="H1752">
        <v>1605.69</v>
      </c>
      <c r="I1752">
        <v>10</v>
      </c>
      <c r="J1752">
        <v>10</v>
      </c>
      <c r="K1752">
        <v>16056.9</v>
      </c>
      <c r="L1752">
        <v>14451.21</v>
      </c>
      <c r="M1752" t="s">
        <v>21</v>
      </c>
      <c r="N1752" s="1">
        <v>45613.952870370369</v>
      </c>
    </row>
    <row r="1753" spans="1:14" x14ac:dyDescent="0.3">
      <c r="A1753" t="s">
        <v>5266</v>
      </c>
      <c r="B1753" t="s">
        <v>172</v>
      </c>
      <c r="C1753" t="s">
        <v>5267</v>
      </c>
      <c r="D1753" t="s">
        <v>63</v>
      </c>
      <c r="E1753" t="s">
        <v>91</v>
      </c>
      <c r="F1753" t="s">
        <v>5268</v>
      </c>
      <c r="G1753" t="s">
        <v>248</v>
      </c>
      <c r="H1753">
        <v>3.11</v>
      </c>
      <c r="I1753">
        <v>56</v>
      </c>
      <c r="J1753">
        <v>3</v>
      </c>
      <c r="K1753">
        <v>174.16</v>
      </c>
      <c r="L1753">
        <v>168.94</v>
      </c>
      <c r="N1753" s="1">
        <v>45836.596261574072</v>
      </c>
    </row>
    <row r="1754" spans="1:14" x14ac:dyDescent="0.3">
      <c r="A1754" t="s">
        <v>5269</v>
      </c>
      <c r="B1754" t="s">
        <v>15</v>
      </c>
      <c r="C1754" t="s">
        <v>5270</v>
      </c>
      <c r="D1754" t="s">
        <v>125</v>
      </c>
      <c r="E1754" t="s">
        <v>155</v>
      </c>
      <c r="F1754" t="s">
        <v>5271</v>
      </c>
      <c r="G1754" t="s">
        <v>93</v>
      </c>
      <c r="H1754">
        <v>271.66000000000003</v>
      </c>
      <c r="I1754">
        <v>3</v>
      </c>
      <c r="J1754">
        <v>0</v>
      </c>
      <c r="K1754">
        <v>814.98</v>
      </c>
      <c r="L1754">
        <v>814.98</v>
      </c>
      <c r="M1754" t="s">
        <v>28</v>
      </c>
      <c r="N1754" s="1">
        <v>45562.435995370368</v>
      </c>
    </row>
    <row r="1755" spans="1:14" x14ac:dyDescent="0.3">
      <c r="A1755" t="s">
        <v>5272</v>
      </c>
      <c r="B1755" t="s">
        <v>84</v>
      </c>
      <c r="C1755" t="s">
        <v>5273</v>
      </c>
      <c r="D1755" t="s">
        <v>51</v>
      </c>
      <c r="E1755" t="s">
        <v>133</v>
      </c>
      <c r="F1755" t="s">
        <v>5274</v>
      </c>
      <c r="G1755" t="s">
        <v>82</v>
      </c>
      <c r="H1755">
        <v>404.93</v>
      </c>
      <c r="I1755">
        <v>12</v>
      </c>
      <c r="J1755">
        <v>5</v>
      </c>
      <c r="K1755">
        <v>4859.16</v>
      </c>
      <c r="L1755">
        <v>4616.2</v>
      </c>
      <c r="M1755" t="s">
        <v>47</v>
      </c>
      <c r="N1755" s="1">
        <v>45644.896238425928</v>
      </c>
    </row>
    <row r="1756" spans="1:14" x14ac:dyDescent="0.3">
      <c r="A1756" t="s">
        <v>5275</v>
      </c>
      <c r="B1756" t="s">
        <v>84</v>
      </c>
      <c r="C1756" t="s">
        <v>5276</v>
      </c>
      <c r="D1756" t="s">
        <v>43</v>
      </c>
      <c r="E1756" t="s">
        <v>133</v>
      </c>
      <c r="F1756" t="s">
        <v>5277</v>
      </c>
      <c r="G1756" t="s">
        <v>93</v>
      </c>
      <c r="H1756">
        <v>1475.57</v>
      </c>
      <c r="I1756">
        <v>25</v>
      </c>
      <c r="J1756">
        <v>15</v>
      </c>
      <c r="K1756">
        <v>36889.25</v>
      </c>
      <c r="L1756">
        <v>31355.86</v>
      </c>
      <c r="M1756" t="s">
        <v>28</v>
      </c>
      <c r="N1756" s="1">
        <v>45459.306076388886</v>
      </c>
    </row>
    <row r="1757" spans="1:14" x14ac:dyDescent="0.3">
      <c r="A1757" t="s">
        <v>5278</v>
      </c>
      <c r="B1757" t="s">
        <v>30</v>
      </c>
      <c r="C1757" t="s">
        <v>5279</v>
      </c>
      <c r="D1757" t="s">
        <v>17</v>
      </c>
      <c r="E1757" t="s">
        <v>105</v>
      </c>
      <c r="F1757" t="s">
        <v>5280</v>
      </c>
      <c r="G1757" t="s">
        <v>465</v>
      </c>
      <c r="H1757">
        <v>661.04</v>
      </c>
      <c r="I1757">
        <v>1</v>
      </c>
      <c r="J1757">
        <v>0</v>
      </c>
      <c r="K1757">
        <v>661.04</v>
      </c>
      <c r="L1757">
        <v>661.04</v>
      </c>
      <c r="M1757" t="s">
        <v>60</v>
      </c>
      <c r="N1757" s="1">
        <v>45868.249490740738</v>
      </c>
    </row>
    <row r="1758" spans="1:14" x14ac:dyDescent="0.3">
      <c r="A1758" t="s">
        <v>5281</v>
      </c>
      <c r="B1758" t="s">
        <v>55</v>
      </c>
      <c r="C1758" t="s">
        <v>5282</v>
      </c>
      <c r="D1758" t="s">
        <v>80</v>
      </c>
      <c r="E1758" t="s">
        <v>68</v>
      </c>
      <c r="F1758" t="s">
        <v>5283</v>
      </c>
      <c r="G1758" t="s">
        <v>39</v>
      </c>
      <c r="H1758">
        <v>1974.37</v>
      </c>
      <c r="I1758">
        <v>5</v>
      </c>
      <c r="J1758">
        <v>0</v>
      </c>
      <c r="K1758">
        <v>9871.85</v>
      </c>
      <c r="L1758">
        <v>9871.85</v>
      </c>
      <c r="M1758" t="s">
        <v>60</v>
      </c>
      <c r="N1758" s="1">
        <v>45679.179201388892</v>
      </c>
    </row>
    <row r="1759" spans="1:14" x14ac:dyDescent="0.3">
      <c r="A1759" t="s">
        <v>5284</v>
      </c>
      <c r="B1759" t="s">
        <v>95</v>
      </c>
      <c r="C1759" t="s">
        <v>5285</v>
      </c>
      <c r="D1759" t="s">
        <v>67</v>
      </c>
      <c r="E1759" t="s">
        <v>57</v>
      </c>
      <c r="F1759" t="s">
        <v>5286</v>
      </c>
      <c r="G1759" t="s">
        <v>209</v>
      </c>
      <c r="H1759">
        <v>71.44</v>
      </c>
      <c r="I1759">
        <v>25</v>
      </c>
      <c r="J1759">
        <v>15</v>
      </c>
      <c r="K1759">
        <v>1786</v>
      </c>
      <c r="L1759">
        <v>1518.1</v>
      </c>
      <c r="M1759" t="s">
        <v>40</v>
      </c>
      <c r="N1759" s="1">
        <v>45675.836099537039</v>
      </c>
    </row>
    <row r="1760" spans="1:14" x14ac:dyDescent="0.3">
      <c r="A1760" t="s">
        <v>5287</v>
      </c>
      <c r="B1760" t="s">
        <v>23</v>
      </c>
      <c r="C1760" t="s">
        <v>5288</v>
      </c>
      <c r="D1760" t="s">
        <v>36</v>
      </c>
      <c r="E1760" t="s">
        <v>111</v>
      </c>
      <c r="F1760" t="s">
        <v>5289</v>
      </c>
      <c r="G1760" t="s">
        <v>248</v>
      </c>
      <c r="H1760">
        <v>776.32</v>
      </c>
      <c r="I1760">
        <v>75</v>
      </c>
      <c r="J1760">
        <v>15</v>
      </c>
      <c r="K1760">
        <v>58224</v>
      </c>
      <c r="L1760">
        <v>49490.400000000001</v>
      </c>
      <c r="M1760" t="s">
        <v>60</v>
      </c>
      <c r="N1760" s="1">
        <v>45596.911631944444</v>
      </c>
    </row>
    <row r="1761" spans="1:14" x14ac:dyDescent="0.3">
      <c r="A1761" t="s">
        <v>5290</v>
      </c>
      <c r="B1761" t="s">
        <v>23</v>
      </c>
      <c r="D1761" t="s">
        <v>63</v>
      </c>
      <c r="E1761" t="s">
        <v>68</v>
      </c>
      <c r="F1761" t="s">
        <v>5291</v>
      </c>
      <c r="G1761" t="s">
        <v>59</v>
      </c>
      <c r="H1761">
        <v>1.1200000000000001</v>
      </c>
      <c r="I1761">
        <v>64</v>
      </c>
      <c r="J1761">
        <v>15</v>
      </c>
      <c r="K1761">
        <v>71.680000000000007</v>
      </c>
      <c r="L1761">
        <v>60.93</v>
      </c>
      <c r="M1761" t="s">
        <v>77</v>
      </c>
      <c r="N1761" s="1">
        <v>45560.705127314817</v>
      </c>
    </row>
    <row r="1762" spans="1:14" x14ac:dyDescent="0.3">
      <c r="A1762" t="s">
        <v>5292</v>
      </c>
      <c r="B1762" t="s">
        <v>72</v>
      </c>
      <c r="C1762" t="s">
        <v>5293</v>
      </c>
      <c r="D1762" t="s">
        <v>120</v>
      </c>
      <c r="E1762" t="s">
        <v>133</v>
      </c>
      <c r="F1762" t="s">
        <v>5294</v>
      </c>
      <c r="G1762" t="s">
        <v>107</v>
      </c>
      <c r="H1762">
        <v>162.46</v>
      </c>
      <c r="I1762">
        <v>40</v>
      </c>
      <c r="J1762">
        <v>0</v>
      </c>
      <c r="K1762">
        <v>6498.4</v>
      </c>
      <c r="L1762">
        <v>6498.4</v>
      </c>
      <c r="N1762" s="1">
        <v>45639.686435185184</v>
      </c>
    </row>
    <row r="1763" spans="1:14" x14ac:dyDescent="0.3">
      <c r="A1763" t="s">
        <v>5295</v>
      </c>
      <c r="B1763" t="s">
        <v>23</v>
      </c>
      <c r="C1763" t="s">
        <v>5296</v>
      </c>
      <c r="D1763" t="s">
        <v>51</v>
      </c>
      <c r="E1763" t="s">
        <v>74</v>
      </c>
      <c r="F1763" t="s">
        <v>5297</v>
      </c>
      <c r="G1763" t="s">
        <v>39</v>
      </c>
      <c r="H1763">
        <v>1011.93</v>
      </c>
      <c r="I1763">
        <v>6</v>
      </c>
      <c r="J1763">
        <v>5</v>
      </c>
      <c r="K1763">
        <v>6071.58</v>
      </c>
      <c r="L1763">
        <v>5768</v>
      </c>
      <c r="M1763" t="s">
        <v>60</v>
      </c>
      <c r="N1763" s="1">
        <v>45462.642152777778</v>
      </c>
    </row>
    <row r="1764" spans="1:14" x14ac:dyDescent="0.3">
      <c r="A1764" t="s">
        <v>5298</v>
      </c>
      <c r="B1764" t="s">
        <v>72</v>
      </c>
      <c r="C1764" t="s">
        <v>5299</v>
      </c>
      <c r="D1764" t="s">
        <v>86</v>
      </c>
      <c r="E1764" t="s">
        <v>18</v>
      </c>
      <c r="F1764" t="s">
        <v>5300</v>
      </c>
      <c r="G1764" t="s">
        <v>102</v>
      </c>
      <c r="H1764">
        <v>59.18</v>
      </c>
      <c r="I1764">
        <v>5</v>
      </c>
      <c r="J1764">
        <v>5</v>
      </c>
      <c r="K1764">
        <v>295.89999999999998</v>
      </c>
      <c r="L1764">
        <v>281.10000000000002</v>
      </c>
      <c r="M1764" t="s">
        <v>77</v>
      </c>
      <c r="N1764" s="1">
        <v>45390.50203703704</v>
      </c>
    </row>
    <row r="1765" spans="1:14" x14ac:dyDescent="0.3">
      <c r="A1765" t="s">
        <v>5301</v>
      </c>
      <c r="B1765" t="s">
        <v>95</v>
      </c>
      <c r="C1765" t="s">
        <v>5302</v>
      </c>
      <c r="D1765" t="s">
        <v>25</v>
      </c>
      <c r="E1765" t="s">
        <v>18</v>
      </c>
      <c r="F1765" t="s">
        <v>5303</v>
      </c>
      <c r="G1765" t="s">
        <v>70</v>
      </c>
      <c r="H1765">
        <v>44.26</v>
      </c>
      <c r="I1765">
        <v>8</v>
      </c>
      <c r="J1765">
        <v>0</v>
      </c>
      <c r="K1765">
        <v>354.08</v>
      </c>
      <c r="L1765">
        <v>354.08</v>
      </c>
      <c r="M1765" t="s">
        <v>40</v>
      </c>
      <c r="N1765" s="1">
        <v>45785.037476851852</v>
      </c>
    </row>
    <row r="1766" spans="1:14" x14ac:dyDescent="0.3">
      <c r="A1766" t="s">
        <v>5304</v>
      </c>
      <c r="B1766" t="s">
        <v>55</v>
      </c>
      <c r="C1766" t="s">
        <v>5305</v>
      </c>
      <c r="D1766" t="s">
        <v>36</v>
      </c>
      <c r="E1766" t="s">
        <v>44</v>
      </c>
      <c r="F1766" t="s">
        <v>5306</v>
      </c>
      <c r="G1766" t="s">
        <v>102</v>
      </c>
      <c r="H1766">
        <v>231.64</v>
      </c>
      <c r="I1766">
        <v>1</v>
      </c>
      <c r="J1766">
        <v>0</v>
      </c>
      <c r="K1766">
        <v>231.64</v>
      </c>
      <c r="L1766">
        <v>231.64</v>
      </c>
      <c r="M1766" t="s">
        <v>77</v>
      </c>
      <c r="N1766" s="1">
        <v>45624.132557870369</v>
      </c>
    </row>
    <row r="1767" spans="1:14" x14ac:dyDescent="0.3">
      <c r="A1767" t="s">
        <v>5307</v>
      </c>
      <c r="B1767" t="s">
        <v>15</v>
      </c>
      <c r="C1767" t="s">
        <v>5308</v>
      </c>
      <c r="D1767" t="s">
        <v>25</v>
      </c>
      <c r="E1767" t="s">
        <v>133</v>
      </c>
      <c r="G1767" t="s">
        <v>184</v>
      </c>
      <c r="H1767">
        <v>59.36</v>
      </c>
      <c r="I1767">
        <v>4</v>
      </c>
      <c r="J1767">
        <v>0</v>
      </c>
      <c r="K1767">
        <v>237.44</v>
      </c>
      <c r="L1767">
        <v>237.44</v>
      </c>
      <c r="N1767" s="1">
        <v>45374.570891203701</v>
      </c>
    </row>
    <row r="1768" spans="1:14" x14ac:dyDescent="0.3">
      <c r="A1768" t="s">
        <v>5309</v>
      </c>
      <c r="B1768" t="s">
        <v>172</v>
      </c>
      <c r="C1768" t="s">
        <v>5310</v>
      </c>
      <c r="D1768" t="s">
        <v>43</v>
      </c>
      <c r="E1768" t="s">
        <v>121</v>
      </c>
      <c r="F1768" t="s">
        <v>5311</v>
      </c>
      <c r="G1768" t="s">
        <v>130</v>
      </c>
      <c r="H1768">
        <v>1373.24</v>
      </c>
      <c r="I1768">
        <v>50</v>
      </c>
      <c r="J1768">
        <v>18</v>
      </c>
      <c r="K1768">
        <v>68662</v>
      </c>
      <c r="L1768">
        <v>56302.84</v>
      </c>
      <c r="M1768" t="s">
        <v>116</v>
      </c>
      <c r="N1768" s="1">
        <v>45744.650833333333</v>
      </c>
    </row>
    <row r="1769" spans="1:14" x14ac:dyDescent="0.3">
      <c r="A1769" t="s">
        <v>5312</v>
      </c>
      <c r="B1769" t="s">
        <v>118</v>
      </c>
      <c r="C1769" t="s">
        <v>5313</v>
      </c>
      <c r="D1769" t="s">
        <v>25</v>
      </c>
      <c r="E1769" t="s">
        <v>155</v>
      </c>
      <c r="F1769" t="s">
        <v>5314</v>
      </c>
      <c r="G1769" t="s">
        <v>82</v>
      </c>
      <c r="H1769">
        <v>63.92</v>
      </c>
      <c r="I1769">
        <v>12</v>
      </c>
      <c r="J1769">
        <v>5</v>
      </c>
      <c r="K1769">
        <v>767.04</v>
      </c>
      <c r="L1769">
        <v>728.69</v>
      </c>
      <c r="M1769" t="s">
        <v>77</v>
      </c>
      <c r="N1769" s="1">
        <v>45407.29246527778</v>
      </c>
    </row>
    <row r="1770" spans="1:14" x14ac:dyDescent="0.3">
      <c r="A1770" t="s">
        <v>5315</v>
      </c>
      <c r="B1770" t="s">
        <v>118</v>
      </c>
      <c r="C1770" t="s">
        <v>5316</v>
      </c>
      <c r="D1770" t="s">
        <v>51</v>
      </c>
      <c r="E1770" t="s">
        <v>111</v>
      </c>
      <c r="F1770" t="s">
        <v>5317</v>
      </c>
      <c r="G1770" t="s">
        <v>53</v>
      </c>
      <c r="H1770">
        <v>967.18</v>
      </c>
      <c r="I1770">
        <v>5</v>
      </c>
      <c r="J1770">
        <v>0</v>
      </c>
      <c r="K1770">
        <v>4835.8999999999996</v>
      </c>
      <c r="L1770">
        <v>4835.8999999999996</v>
      </c>
      <c r="M1770" t="s">
        <v>28</v>
      </c>
      <c r="N1770" s="1">
        <v>45828.107569444444</v>
      </c>
    </row>
    <row r="1771" spans="1:14" x14ac:dyDescent="0.3">
      <c r="A1771" t="s">
        <v>5318</v>
      </c>
      <c r="B1771" t="s">
        <v>55</v>
      </c>
      <c r="C1771" t="s">
        <v>5319</v>
      </c>
      <c r="D1771" t="s">
        <v>43</v>
      </c>
      <c r="E1771" t="s">
        <v>246</v>
      </c>
      <c r="F1771" t="s">
        <v>5320</v>
      </c>
      <c r="G1771" t="s">
        <v>59</v>
      </c>
      <c r="H1771">
        <v>722.75</v>
      </c>
      <c r="I1771">
        <v>8</v>
      </c>
      <c r="J1771">
        <v>0</v>
      </c>
      <c r="K1771">
        <v>5782</v>
      </c>
      <c r="L1771">
        <v>5782</v>
      </c>
      <c r="M1771" t="s">
        <v>47</v>
      </c>
      <c r="N1771" s="1">
        <v>45407.923703703702</v>
      </c>
    </row>
    <row r="1772" spans="1:14" x14ac:dyDescent="0.3">
      <c r="A1772" t="s">
        <v>5321</v>
      </c>
      <c r="B1772" t="s">
        <v>118</v>
      </c>
      <c r="C1772" t="s">
        <v>5322</v>
      </c>
      <c r="D1772" t="s">
        <v>67</v>
      </c>
      <c r="E1772" t="s">
        <v>91</v>
      </c>
      <c r="F1772" t="s">
        <v>5323</v>
      </c>
      <c r="G1772" t="s">
        <v>46</v>
      </c>
      <c r="H1772">
        <v>690.66</v>
      </c>
      <c r="I1772">
        <v>12</v>
      </c>
      <c r="J1772">
        <v>15</v>
      </c>
      <c r="K1772">
        <v>8287.92</v>
      </c>
      <c r="L1772">
        <v>7044.73</v>
      </c>
      <c r="M1772" t="s">
        <v>47</v>
      </c>
      <c r="N1772" s="1">
        <v>45700.992650462962</v>
      </c>
    </row>
    <row r="1773" spans="1:14" x14ac:dyDescent="0.3">
      <c r="A1773" t="s">
        <v>5324</v>
      </c>
      <c r="B1773" t="s">
        <v>118</v>
      </c>
      <c r="C1773" t="s">
        <v>5325</v>
      </c>
      <c r="D1773" t="s">
        <v>255</v>
      </c>
      <c r="E1773" t="s">
        <v>74</v>
      </c>
      <c r="F1773" t="s">
        <v>5326</v>
      </c>
      <c r="G1773" t="s">
        <v>465</v>
      </c>
      <c r="H1773">
        <v>1956.32</v>
      </c>
      <c r="I1773">
        <v>15</v>
      </c>
      <c r="J1773">
        <v>0</v>
      </c>
      <c r="K1773">
        <v>29344.799999999999</v>
      </c>
      <c r="L1773">
        <v>29344.799999999999</v>
      </c>
      <c r="M1773" t="s">
        <v>60</v>
      </c>
      <c r="N1773" s="1">
        <v>45587.013055555559</v>
      </c>
    </row>
    <row r="1774" spans="1:14" x14ac:dyDescent="0.3">
      <c r="A1774" t="s">
        <v>5327</v>
      </c>
      <c r="B1774" t="s">
        <v>30</v>
      </c>
      <c r="C1774" t="s">
        <v>5328</v>
      </c>
      <c r="D1774" t="s">
        <v>25</v>
      </c>
      <c r="E1774" t="s">
        <v>57</v>
      </c>
      <c r="F1774" t="s">
        <v>5329</v>
      </c>
      <c r="G1774" t="s">
        <v>107</v>
      </c>
      <c r="H1774">
        <v>27.63</v>
      </c>
      <c r="I1774">
        <v>1</v>
      </c>
      <c r="J1774">
        <v>0</v>
      </c>
      <c r="K1774">
        <v>27.63</v>
      </c>
      <c r="L1774">
        <v>27.63</v>
      </c>
      <c r="M1774" t="s">
        <v>28</v>
      </c>
      <c r="N1774" s="1">
        <v>45616.190509259257</v>
      </c>
    </row>
    <row r="1775" spans="1:14" x14ac:dyDescent="0.3">
      <c r="A1775" t="s">
        <v>5330</v>
      </c>
      <c r="B1775" t="s">
        <v>23</v>
      </c>
      <c r="C1775" t="s">
        <v>5331</v>
      </c>
      <c r="D1775" t="s">
        <v>25</v>
      </c>
      <c r="E1775" t="s">
        <v>121</v>
      </c>
      <c r="F1775" t="s">
        <v>5332</v>
      </c>
      <c r="G1775" t="s">
        <v>46</v>
      </c>
      <c r="H1775">
        <v>43.32</v>
      </c>
      <c r="I1775">
        <v>1</v>
      </c>
      <c r="J1775">
        <v>10</v>
      </c>
      <c r="K1775">
        <v>43.32</v>
      </c>
      <c r="L1775">
        <v>38.99</v>
      </c>
      <c r="M1775" t="s">
        <v>40</v>
      </c>
      <c r="N1775" s="1">
        <v>45497.210995370369</v>
      </c>
    </row>
    <row r="1776" spans="1:14" x14ac:dyDescent="0.3">
      <c r="A1776" t="s">
        <v>5333</v>
      </c>
      <c r="B1776" t="s">
        <v>23</v>
      </c>
      <c r="C1776" t="s">
        <v>5334</v>
      </c>
      <c r="D1776" t="s">
        <v>43</v>
      </c>
      <c r="E1776" t="s">
        <v>37</v>
      </c>
      <c r="F1776" t="s">
        <v>5335</v>
      </c>
      <c r="G1776" t="s">
        <v>59</v>
      </c>
      <c r="H1776">
        <v>415.85</v>
      </c>
      <c r="I1776">
        <v>5</v>
      </c>
      <c r="J1776">
        <v>5</v>
      </c>
      <c r="K1776">
        <v>2079.25</v>
      </c>
      <c r="L1776">
        <v>1975.29</v>
      </c>
      <c r="M1776" t="s">
        <v>77</v>
      </c>
      <c r="N1776" s="1">
        <v>45869.836944444447</v>
      </c>
    </row>
    <row r="1777" spans="1:14" x14ac:dyDescent="0.3">
      <c r="A1777" t="s">
        <v>5336</v>
      </c>
      <c r="B1777" t="s">
        <v>181</v>
      </c>
      <c r="C1777" t="s">
        <v>5337</v>
      </c>
      <c r="D1777" t="s">
        <v>255</v>
      </c>
      <c r="E1777" t="s">
        <v>32</v>
      </c>
      <c r="F1777" t="s">
        <v>5338</v>
      </c>
      <c r="G1777" t="s">
        <v>53</v>
      </c>
      <c r="H1777">
        <v>791.09</v>
      </c>
      <c r="I1777">
        <v>15</v>
      </c>
      <c r="J1777">
        <v>10</v>
      </c>
      <c r="K1777">
        <v>11866.35</v>
      </c>
      <c r="L1777">
        <v>10679.72</v>
      </c>
      <c r="M1777" t="s">
        <v>47</v>
      </c>
      <c r="N1777" s="1">
        <v>45364.390601851854</v>
      </c>
    </row>
    <row r="1778" spans="1:14" x14ac:dyDescent="0.3">
      <c r="A1778" t="s">
        <v>5339</v>
      </c>
      <c r="B1778" t="s">
        <v>72</v>
      </c>
      <c r="C1778" t="s">
        <v>5340</v>
      </c>
      <c r="D1778" t="s">
        <v>125</v>
      </c>
      <c r="E1778" t="s">
        <v>277</v>
      </c>
      <c r="F1778" t="s">
        <v>5341</v>
      </c>
      <c r="G1778" t="s">
        <v>70</v>
      </c>
      <c r="H1778">
        <v>1594.78</v>
      </c>
      <c r="I1778">
        <v>3</v>
      </c>
      <c r="J1778">
        <v>5</v>
      </c>
      <c r="K1778">
        <v>4784.34</v>
      </c>
      <c r="L1778">
        <v>4545.12</v>
      </c>
      <c r="M1778" t="s">
        <v>47</v>
      </c>
      <c r="N1778" s="1">
        <v>45522.440833333334</v>
      </c>
    </row>
    <row r="1779" spans="1:14" x14ac:dyDescent="0.3">
      <c r="A1779" t="s">
        <v>5342</v>
      </c>
      <c r="B1779" t="s">
        <v>118</v>
      </c>
      <c r="C1779" t="s">
        <v>5343</v>
      </c>
      <c r="D1779" t="s">
        <v>86</v>
      </c>
      <c r="E1779" t="s">
        <v>74</v>
      </c>
      <c r="F1779" t="s">
        <v>5344</v>
      </c>
      <c r="G1779" t="s">
        <v>39</v>
      </c>
      <c r="H1779">
        <v>484.92</v>
      </c>
      <c r="I1779">
        <v>1</v>
      </c>
      <c r="J1779">
        <v>0</v>
      </c>
      <c r="K1779">
        <v>484.92</v>
      </c>
      <c r="L1779">
        <v>484.92</v>
      </c>
      <c r="N1779" s="1">
        <v>45421.669861111113</v>
      </c>
    </row>
    <row r="1780" spans="1:14" x14ac:dyDescent="0.3">
      <c r="A1780" t="s">
        <v>5345</v>
      </c>
      <c r="B1780" t="s">
        <v>49</v>
      </c>
      <c r="C1780" t="s">
        <v>5346</v>
      </c>
      <c r="D1780" t="s">
        <v>86</v>
      </c>
      <c r="E1780" t="s">
        <v>246</v>
      </c>
      <c r="F1780" t="s">
        <v>5347</v>
      </c>
      <c r="G1780" t="s">
        <v>82</v>
      </c>
      <c r="H1780">
        <v>135.33000000000001</v>
      </c>
      <c r="I1780">
        <v>1</v>
      </c>
      <c r="J1780">
        <v>0</v>
      </c>
      <c r="K1780">
        <v>135.33000000000001</v>
      </c>
      <c r="L1780">
        <v>135.33000000000001</v>
      </c>
      <c r="M1780" t="s">
        <v>60</v>
      </c>
      <c r="N1780" s="1">
        <v>45673.718124999999</v>
      </c>
    </row>
    <row r="1781" spans="1:14" x14ac:dyDescent="0.3">
      <c r="A1781" t="s">
        <v>5348</v>
      </c>
      <c r="B1781" t="s">
        <v>84</v>
      </c>
      <c r="D1781" t="s">
        <v>80</v>
      </c>
      <c r="E1781" t="s">
        <v>121</v>
      </c>
      <c r="F1781" t="s">
        <v>5349</v>
      </c>
      <c r="G1781" t="s">
        <v>65</v>
      </c>
      <c r="H1781">
        <v>3484.7</v>
      </c>
      <c r="I1781">
        <v>3</v>
      </c>
      <c r="J1781">
        <v>0</v>
      </c>
      <c r="K1781">
        <v>10454.1</v>
      </c>
      <c r="L1781">
        <v>10454.1</v>
      </c>
      <c r="M1781" t="s">
        <v>21</v>
      </c>
      <c r="N1781" s="1">
        <v>45706.035509259258</v>
      </c>
    </row>
    <row r="1782" spans="1:14" x14ac:dyDescent="0.3">
      <c r="A1782" t="s">
        <v>5350</v>
      </c>
      <c r="B1782" t="s">
        <v>15</v>
      </c>
      <c r="C1782" t="s">
        <v>5351</v>
      </c>
      <c r="D1782" t="s">
        <v>36</v>
      </c>
      <c r="E1782" t="s">
        <v>91</v>
      </c>
      <c r="F1782" t="s">
        <v>5352</v>
      </c>
      <c r="G1782" t="s">
        <v>179</v>
      </c>
      <c r="H1782">
        <v>984.96</v>
      </c>
      <c r="I1782">
        <v>6</v>
      </c>
      <c r="J1782">
        <v>12</v>
      </c>
      <c r="K1782">
        <v>5909.76</v>
      </c>
      <c r="L1782">
        <v>5200.59</v>
      </c>
      <c r="M1782" t="s">
        <v>60</v>
      </c>
      <c r="N1782" s="1">
        <v>45625.908437500002</v>
      </c>
    </row>
    <row r="1783" spans="1:14" x14ac:dyDescent="0.3">
      <c r="A1783" t="s">
        <v>5353</v>
      </c>
      <c r="B1783" t="s">
        <v>72</v>
      </c>
      <c r="C1783" t="s">
        <v>5354</v>
      </c>
      <c r="D1783" t="s">
        <v>159</v>
      </c>
      <c r="E1783" t="s">
        <v>74</v>
      </c>
      <c r="F1783" t="s">
        <v>5355</v>
      </c>
      <c r="G1783" t="s">
        <v>20</v>
      </c>
      <c r="H1783">
        <v>314.88</v>
      </c>
      <c r="I1783">
        <v>30</v>
      </c>
      <c r="J1783">
        <v>15</v>
      </c>
      <c r="K1783">
        <v>9446.4</v>
      </c>
      <c r="L1783">
        <v>8029.44</v>
      </c>
      <c r="N1783" s="1">
        <v>45758.279872685183</v>
      </c>
    </row>
    <row r="1784" spans="1:14" x14ac:dyDescent="0.3">
      <c r="A1784" t="s">
        <v>5356</v>
      </c>
      <c r="B1784" t="s">
        <v>30</v>
      </c>
      <c r="C1784" t="s">
        <v>5357</v>
      </c>
      <c r="D1784" t="s">
        <v>25</v>
      </c>
      <c r="E1784" t="s">
        <v>57</v>
      </c>
      <c r="F1784" t="s">
        <v>5358</v>
      </c>
      <c r="G1784" t="s">
        <v>107</v>
      </c>
      <c r="H1784">
        <v>22.94</v>
      </c>
      <c r="I1784">
        <v>12</v>
      </c>
      <c r="J1784">
        <v>15</v>
      </c>
      <c r="K1784">
        <v>275.27999999999997</v>
      </c>
      <c r="L1784">
        <v>233.99</v>
      </c>
      <c r="M1784" t="s">
        <v>40</v>
      </c>
      <c r="N1784" s="1">
        <v>45766.936493055553</v>
      </c>
    </row>
    <row r="1785" spans="1:14" x14ac:dyDescent="0.3">
      <c r="A1785" t="s">
        <v>5359</v>
      </c>
      <c r="B1785" t="s">
        <v>55</v>
      </c>
      <c r="C1785" t="s">
        <v>5360</v>
      </c>
      <c r="D1785" t="s">
        <v>36</v>
      </c>
      <c r="E1785" t="s">
        <v>87</v>
      </c>
      <c r="F1785" t="s">
        <v>5361</v>
      </c>
      <c r="G1785" t="s">
        <v>465</v>
      </c>
      <c r="H1785">
        <v>1461.81</v>
      </c>
      <c r="I1785">
        <v>5</v>
      </c>
      <c r="J1785">
        <v>5</v>
      </c>
      <c r="K1785">
        <v>7309.05</v>
      </c>
      <c r="L1785">
        <v>6943.6</v>
      </c>
      <c r="M1785" t="s">
        <v>60</v>
      </c>
      <c r="N1785" s="1">
        <v>45340.707939814813</v>
      </c>
    </row>
    <row r="1786" spans="1:14" x14ac:dyDescent="0.3">
      <c r="A1786" t="s">
        <v>5362</v>
      </c>
      <c r="B1786" t="s">
        <v>23</v>
      </c>
      <c r="C1786" t="s">
        <v>5363</v>
      </c>
      <c r="D1786" t="s">
        <v>120</v>
      </c>
      <c r="E1786" t="s">
        <v>155</v>
      </c>
      <c r="F1786" t="s">
        <v>5364</v>
      </c>
      <c r="G1786" t="s">
        <v>20</v>
      </c>
      <c r="H1786">
        <v>468.29</v>
      </c>
      <c r="I1786">
        <v>4</v>
      </c>
      <c r="J1786">
        <v>5</v>
      </c>
      <c r="K1786">
        <v>1873.16</v>
      </c>
      <c r="L1786">
        <v>1779.5</v>
      </c>
      <c r="M1786" t="s">
        <v>47</v>
      </c>
      <c r="N1786" s="1">
        <v>45767.109097222223</v>
      </c>
    </row>
    <row r="1787" spans="1:14" x14ac:dyDescent="0.3">
      <c r="A1787" t="s">
        <v>5365</v>
      </c>
      <c r="B1787" t="s">
        <v>49</v>
      </c>
      <c r="C1787" t="s">
        <v>5366</v>
      </c>
      <c r="D1787" t="s">
        <v>25</v>
      </c>
      <c r="E1787" t="s">
        <v>18</v>
      </c>
      <c r="F1787" t="s">
        <v>5367</v>
      </c>
      <c r="G1787" t="s">
        <v>179</v>
      </c>
      <c r="H1787">
        <v>92.31</v>
      </c>
      <c r="I1787">
        <v>25</v>
      </c>
      <c r="J1787">
        <v>15</v>
      </c>
      <c r="K1787">
        <v>2307.75</v>
      </c>
      <c r="L1787">
        <v>1961.59</v>
      </c>
      <c r="M1787" t="s">
        <v>116</v>
      </c>
      <c r="N1787" s="1">
        <v>45681.534143518518</v>
      </c>
    </row>
    <row r="1788" spans="1:14" x14ac:dyDescent="0.3">
      <c r="A1788" t="s">
        <v>5368</v>
      </c>
      <c r="B1788" t="s">
        <v>15</v>
      </c>
      <c r="C1788" t="s">
        <v>5369</v>
      </c>
      <c r="D1788" t="s">
        <v>255</v>
      </c>
      <c r="E1788" t="s">
        <v>251</v>
      </c>
      <c r="F1788" t="s">
        <v>5370</v>
      </c>
      <c r="G1788" t="s">
        <v>209</v>
      </c>
      <c r="H1788">
        <v>2732.59</v>
      </c>
      <c r="I1788">
        <v>25</v>
      </c>
      <c r="J1788">
        <v>15</v>
      </c>
      <c r="K1788">
        <v>68314.75</v>
      </c>
      <c r="L1788">
        <v>58067.54</v>
      </c>
      <c r="M1788" t="s">
        <v>60</v>
      </c>
      <c r="N1788" s="1">
        <v>45611.58017361111</v>
      </c>
    </row>
    <row r="1789" spans="1:14" x14ac:dyDescent="0.3">
      <c r="A1789" t="s">
        <v>5371</v>
      </c>
      <c r="B1789" t="s">
        <v>15</v>
      </c>
      <c r="C1789" t="s">
        <v>5372</v>
      </c>
      <c r="D1789" t="s">
        <v>86</v>
      </c>
      <c r="E1789" t="s">
        <v>133</v>
      </c>
      <c r="F1789" t="s">
        <v>5373</v>
      </c>
      <c r="G1789" t="s">
        <v>46</v>
      </c>
      <c r="H1789">
        <v>503.43</v>
      </c>
      <c r="I1789">
        <v>30</v>
      </c>
      <c r="J1789">
        <v>2</v>
      </c>
      <c r="K1789">
        <v>15102.9</v>
      </c>
      <c r="L1789">
        <v>14800.84</v>
      </c>
      <c r="M1789" t="s">
        <v>77</v>
      </c>
      <c r="N1789" s="1">
        <v>45503.163159722222</v>
      </c>
    </row>
    <row r="1790" spans="1:14" x14ac:dyDescent="0.3">
      <c r="A1790" t="s">
        <v>5374</v>
      </c>
      <c r="B1790" t="s">
        <v>172</v>
      </c>
      <c r="C1790" t="s">
        <v>5375</v>
      </c>
      <c r="D1790" t="s">
        <v>159</v>
      </c>
      <c r="E1790" t="s">
        <v>57</v>
      </c>
      <c r="F1790" t="s">
        <v>5376</v>
      </c>
      <c r="G1790" t="s">
        <v>135</v>
      </c>
      <c r="H1790">
        <v>300.38</v>
      </c>
      <c r="I1790">
        <v>4</v>
      </c>
      <c r="J1790">
        <v>0</v>
      </c>
      <c r="K1790">
        <v>1201.52</v>
      </c>
      <c r="L1790">
        <v>1201.52</v>
      </c>
      <c r="M1790" t="s">
        <v>60</v>
      </c>
      <c r="N1790" s="1">
        <v>45560.090624999997</v>
      </c>
    </row>
    <row r="1791" spans="1:14" x14ac:dyDescent="0.3">
      <c r="A1791" t="s">
        <v>5377</v>
      </c>
      <c r="B1791" t="s">
        <v>72</v>
      </c>
      <c r="C1791" t="s">
        <v>5378</v>
      </c>
      <c r="D1791" t="s">
        <v>51</v>
      </c>
      <c r="E1791" t="s">
        <v>177</v>
      </c>
      <c r="F1791" t="s">
        <v>5379</v>
      </c>
      <c r="G1791" t="s">
        <v>46</v>
      </c>
      <c r="H1791">
        <v>524.33000000000004</v>
      </c>
      <c r="I1791">
        <v>12</v>
      </c>
      <c r="J1791">
        <v>10</v>
      </c>
      <c r="K1791">
        <v>6291.96</v>
      </c>
      <c r="L1791">
        <v>5662.76</v>
      </c>
      <c r="M1791" t="s">
        <v>47</v>
      </c>
      <c r="N1791" s="1">
        <v>45776.125243055554</v>
      </c>
    </row>
    <row r="1792" spans="1:14" x14ac:dyDescent="0.3">
      <c r="A1792" t="s">
        <v>5380</v>
      </c>
      <c r="B1792" t="s">
        <v>49</v>
      </c>
      <c r="C1792" t="s">
        <v>5381</v>
      </c>
      <c r="D1792" t="s">
        <v>159</v>
      </c>
      <c r="E1792" t="s">
        <v>155</v>
      </c>
      <c r="F1792" t="s">
        <v>5382</v>
      </c>
      <c r="G1792" t="s">
        <v>248</v>
      </c>
      <c r="H1792">
        <v>311.79000000000002</v>
      </c>
      <c r="I1792">
        <v>8</v>
      </c>
      <c r="J1792">
        <v>0</v>
      </c>
      <c r="K1792">
        <v>2494.3200000000002</v>
      </c>
      <c r="L1792">
        <v>2494.3200000000002</v>
      </c>
      <c r="M1792" t="s">
        <v>40</v>
      </c>
      <c r="N1792" s="1">
        <v>45440.455208333333</v>
      </c>
    </row>
    <row r="1793" spans="1:14" x14ac:dyDescent="0.3">
      <c r="A1793" t="s">
        <v>5383</v>
      </c>
      <c r="B1793" t="s">
        <v>84</v>
      </c>
      <c r="C1793" t="s">
        <v>5384</v>
      </c>
      <c r="D1793" t="s">
        <v>159</v>
      </c>
      <c r="E1793" t="s">
        <v>68</v>
      </c>
      <c r="F1793" t="s">
        <v>5385</v>
      </c>
      <c r="G1793" t="s">
        <v>82</v>
      </c>
      <c r="H1793">
        <v>202.28</v>
      </c>
      <c r="I1793">
        <v>30</v>
      </c>
      <c r="J1793">
        <v>25</v>
      </c>
      <c r="K1793">
        <v>6068.4</v>
      </c>
      <c r="L1793">
        <v>4551.3</v>
      </c>
      <c r="M1793" t="s">
        <v>47</v>
      </c>
      <c r="N1793" s="1">
        <v>45531.155289351853</v>
      </c>
    </row>
    <row r="1794" spans="1:14" x14ac:dyDescent="0.3">
      <c r="A1794" t="s">
        <v>5386</v>
      </c>
      <c r="B1794" t="s">
        <v>55</v>
      </c>
      <c r="C1794" t="s">
        <v>5387</v>
      </c>
      <c r="D1794" t="s">
        <v>120</v>
      </c>
      <c r="E1794" t="s">
        <v>18</v>
      </c>
      <c r="F1794" t="s">
        <v>5388</v>
      </c>
      <c r="H1794">
        <v>568.80999999999995</v>
      </c>
      <c r="I1794">
        <v>12</v>
      </c>
      <c r="J1794">
        <v>20</v>
      </c>
      <c r="K1794">
        <v>6825.72</v>
      </c>
      <c r="L1794">
        <v>5460.58</v>
      </c>
      <c r="M1794" t="s">
        <v>28</v>
      </c>
      <c r="N1794" s="1">
        <v>45590.695069444446</v>
      </c>
    </row>
    <row r="1795" spans="1:14" x14ac:dyDescent="0.3">
      <c r="A1795" t="s">
        <v>5389</v>
      </c>
      <c r="B1795" t="s">
        <v>84</v>
      </c>
      <c r="C1795" t="s">
        <v>5390</v>
      </c>
      <c r="D1795" t="s">
        <v>110</v>
      </c>
      <c r="F1795" t="s">
        <v>5391</v>
      </c>
      <c r="G1795" t="s">
        <v>20</v>
      </c>
      <c r="H1795">
        <v>330.99</v>
      </c>
      <c r="I1795">
        <v>2</v>
      </c>
      <c r="J1795">
        <v>3</v>
      </c>
      <c r="K1795">
        <v>661.98</v>
      </c>
      <c r="L1795">
        <v>642.12</v>
      </c>
      <c r="M1795" t="s">
        <v>21</v>
      </c>
      <c r="N1795" s="1">
        <v>45441.807696759257</v>
      </c>
    </row>
    <row r="1796" spans="1:14" x14ac:dyDescent="0.3">
      <c r="A1796" t="s">
        <v>5392</v>
      </c>
      <c r="B1796" t="s">
        <v>72</v>
      </c>
      <c r="C1796" t="s">
        <v>5393</v>
      </c>
      <c r="D1796" t="s">
        <v>63</v>
      </c>
      <c r="E1796" t="s">
        <v>111</v>
      </c>
      <c r="F1796" t="s">
        <v>5394</v>
      </c>
      <c r="G1796" t="s">
        <v>46</v>
      </c>
      <c r="H1796">
        <v>5.97</v>
      </c>
      <c r="I1796">
        <v>234</v>
      </c>
      <c r="J1796">
        <v>15</v>
      </c>
      <c r="K1796">
        <v>1396.98</v>
      </c>
      <c r="L1796">
        <v>1187.43</v>
      </c>
      <c r="N1796" s="1">
        <v>45501.509305555555</v>
      </c>
    </row>
    <row r="1797" spans="1:14" x14ac:dyDescent="0.3">
      <c r="A1797" t="s">
        <v>5395</v>
      </c>
      <c r="B1797" t="s">
        <v>30</v>
      </c>
      <c r="C1797" t="s">
        <v>5396</v>
      </c>
      <c r="D1797" t="s">
        <v>25</v>
      </c>
      <c r="E1797" t="s">
        <v>32</v>
      </c>
      <c r="F1797" t="s">
        <v>5397</v>
      </c>
      <c r="H1797">
        <v>54.49</v>
      </c>
      <c r="I1797">
        <v>2</v>
      </c>
      <c r="J1797">
        <v>0</v>
      </c>
      <c r="K1797">
        <v>108.98</v>
      </c>
      <c r="L1797">
        <v>108.98</v>
      </c>
      <c r="N1797" s="1">
        <v>45822.486747685187</v>
      </c>
    </row>
    <row r="1798" spans="1:14" x14ac:dyDescent="0.3">
      <c r="A1798" t="s">
        <v>5398</v>
      </c>
      <c r="B1798" t="s">
        <v>172</v>
      </c>
      <c r="D1798" t="s">
        <v>51</v>
      </c>
      <c r="E1798" t="s">
        <v>37</v>
      </c>
      <c r="F1798" t="s">
        <v>5399</v>
      </c>
      <c r="G1798" t="s">
        <v>465</v>
      </c>
      <c r="H1798">
        <v>1151.1099999999999</v>
      </c>
      <c r="I1798">
        <v>12</v>
      </c>
      <c r="J1798">
        <v>0</v>
      </c>
      <c r="K1798">
        <v>13813.32</v>
      </c>
      <c r="L1798">
        <v>13813.32</v>
      </c>
      <c r="M1798" t="s">
        <v>21</v>
      </c>
      <c r="N1798" s="1">
        <v>45584.491006944445</v>
      </c>
    </row>
    <row r="1799" spans="1:14" x14ac:dyDescent="0.3">
      <c r="A1799" t="s">
        <v>5400</v>
      </c>
      <c r="B1799" t="s">
        <v>55</v>
      </c>
      <c r="C1799" t="s">
        <v>5401</v>
      </c>
      <c r="D1799" t="s">
        <v>51</v>
      </c>
      <c r="E1799" t="s">
        <v>251</v>
      </c>
      <c r="F1799" t="s">
        <v>5402</v>
      </c>
      <c r="H1799">
        <v>984.77</v>
      </c>
      <c r="I1799">
        <v>5</v>
      </c>
      <c r="J1799">
        <v>5</v>
      </c>
      <c r="K1799">
        <v>4923.8500000000004</v>
      </c>
      <c r="L1799">
        <v>4677.66</v>
      </c>
      <c r="M1799" t="s">
        <v>77</v>
      </c>
      <c r="N1799" s="1">
        <v>45363.590590277781</v>
      </c>
    </row>
    <row r="1800" spans="1:14" x14ac:dyDescent="0.3">
      <c r="A1800" t="s">
        <v>5403</v>
      </c>
      <c r="B1800" t="s">
        <v>15</v>
      </c>
      <c r="C1800" t="s">
        <v>5404</v>
      </c>
      <c r="D1800" t="s">
        <v>125</v>
      </c>
      <c r="E1800" t="s">
        <v>32</v>
      </c>
      <c r="F1800" t="s">
        <v>5405</v>
      </c>
      <c r="G1800" t="s">
        <v>59</v>
      </c>
      <c r="H1800">
        <v>1894.24</v>
      </c>
      <c r="I1800">
        <v>25</v>
      </c>
      <c r="J1800">
        <v>10</v>
      </c>
      <c r="K1800">
        <v>47356</v>
      </c>
      <c r="L1800">
        <v>42620.4</v>
      </c>
      <c r="M1800" t="s">
        <v>116</v>
      </c>
      <c r="N1800" s="1">
        <v>45378.955370370371</v>
      </c>
    </row>
    <row r="1801" spans="1:14" x14ac:dyDescent="0.3">
      <c r="A1801" t="s">
        <v>5406</v>
      </c>
      <c r="B1801" t="s">
        <v>23</v>
      </c>
      <c r="C1801" t="s">
        <v>5407</v>
      </c>
      <c r="D1801" t="s">
        <v>63</v>
      </c>
      <c r="E1801" t="s">
        <v>74</v>
      </c>
      <c r="F1801" t="s">
        <v>5408</v>
      </c>
      <c r="G1801" t="s">
        <v>93</v>
      </c>
      <c r="H1801">
        <v>5.92</v>
      </c>
      <c r="I1801">
        <v>340</v>
      </c>
      <c r="J1801">
        <v>17</v>
      </c>
      <c r="K1801">
        <v>2012.8</v>
      </c>
      <c r="L1801">
        <v>1670.62</v>
      </c>
      <c r="M1801" t="s">
        <v>21</v>
      </c>
      <c r="N1801" s="1">
        <v>45507.209421296298</v>
      </c>
    </row>
    <row r="1802" spans="1:14" x14ac:dyDescent="0.3">
      <c r="A1802" t="s">
        <v>5409</v>
      </c>
      <c r="B1802" t="s">
        <v>172</v>
      </c>
      <c r="C1802" t="s">
        <v>5410</v>
      </c>
      <c r="D1802" t="s">
        <v>51</v>
      </c>
      <c r="E1802" t="s">
        <v>57</v>
      </c>
      <c r="F1802" t="s">
        <v>5411</v>
      </c>
      <c r="G1802" t="s">
        <v>46</v>
      </c>
      <c r="H1802">
        <v>1024.02</v>
      </c>
      <c r="I1802">
        <v>5</v>
      </c>
      <c r="J1802">
        <v>0</v>
      </c>
      <c r="K1802">
        <v>5120.1000000000004</v>
      </c>
      <c r="L1802">
        <v>5120.1000000000004</v>
      </c>
      <c r="M1802" t="s">
        <v>21</v>
      </c>
      <c r="N1802" s="1">
        <v>45717.921956018516</v>
      </c>
    </row>
    <row r="1803" spans="1:14" x14ac:dyDescent="0.3">
      <c r="A1803" t="s">
        <v>5412</v>
      </c>
      <c r="B1803" t="s">
        <v>23</v>
      </c>
      <c r="C1803" t="s">
        <v>5413</v>
      </c>
      <c r="D1803" t="s">
        <v>43</v>
      </c>
      <c r="E1803" t="s">
        <v>57</v>
      </c>
      <c r="F1803" t="s">
        <v>5414</v>
      </c>
      <c r="G1803" t="s">
        <v>248</v>
      </c>
      <c r="H1803">
        <v>982.81</v>
      </c>
      <c r="I1803">
        <v>3</v>
      </c>
      <c r="J1803">
        <v>0</v>
      </c>
      <c r="K1803">
        <v>2948.43</v>
      </c>
      <c r="L1803">
        <v>2948.43</v>
      </c>
      <c r="M1803" t="s">
        <v>77</v>
      </c>
      <c r="N1803" s="1">
        <v>45773.440416666665</v>
      </c>
    </row>
    <row r="1804" spans="1:14" x14ac:dyDescent="0.3">
      <c r="A1804" t="s">
        <v>5415</v>
      </c>
      <c r="B1804" t="s">
        <v>49</v>
      </c>
      <c r="C1804" t="s">
        <v>5416</v>
      </c>
      <c r="D1804" t="s">
        <v>80</v>
      </c>
      <c r="E1804" t="s">
        <v>74</v>
      </c>
      <c r="F1804" t="s">
        <v>5417</v>
      </c>
      <c r="G1804" t="s">
        <v>39</v>
      </c>
      <c r="H1804">
        <v>1475.96</v>
      </c>
      <c r="I1804">
        <v>25</v>
      </c>
      <c r="J1804">
        <v>25</v>
      </c>
      <c r="K1804">
        <v>36899</v>
      </c>
      <c r="L1804">
        <v>27674.25</v>
      </c>
      <c r="M1804" t="s">
        <v>116</v>
      </c>
      <c r="N1804" s="1">
        <v>45793.259525462963</v>
      </c>
    </row>
    <row r="1805" spans="1:14" x14ac:dyDescent="0.3">
      <c r="A1805" t="s">
        <v>5418</v>
      </c>
      <c r="B1805" t="s">
        <v>84</v>
      </c>
      <c r="D1805" t="s">
        <v>36</v>
      </c>
      <c r="E1805" t="s">
        <v>121</v>
      </c>
      <c r="F1805" t="s">
        <v>5419</v>
      </c>
      <c r="G1805" t="s">
        <v>20</v>
      </c>
      <c r="H1805">
        <v>747.73</v>
      </c>
      <c r="I1805">
        <v>60</v>
      </c>
      <c r="J1805">
        <v>0</v>
      </c>
      <c r="K1805">
        <v>44863.8</v>
      </c>
      <c r="L1805">
        <v>44863.8</v>
      </c>
      <c r="M1805" t="s">
        <v>28</v>
      </c>
      <c r="N1805" s="1">
        <v>45805.108993055554</v>
      </c>
    </row>
    <row r="1806" spans="1:14" x14ac:dyDescent="0.3">
      <c r="A1806" t="s">
        <v>5420</v>
      </c>
      <c r="B1806" t="s">
        <v>181</v>
      </c>
      <c r="C1806" t="s">
        <v>5421</v>
      </c>
      <c r="D1806" t="s">
        <v>43</v>
      </c>
      <c r="E1806" t="s">
        <v>111</v>
      </c>
      <c r="F1806" t="s">
        <v>5422</v>
      </c>
      <c r="G1806" t="s">
        <v>53</v>
      </c>
      <c r="H1806">
        <v>834.88</v>
      </c>
      <c r="I1806">
        <v>2</v>
      </c>
      <c r="J1806">
        <v>0</v>
      </c>
      <c r="K1806">
        <v>1669.76</v>
      </c>
      <c r="L1806">
        <v>1669.76</v>
      </c>
      <c r="M1806" t="s">
        <v>60</v>
      </c>
      <c r="N1806" s="1">
        <v>45662.634884259256</v>
      </c>
    </row>
    <row r="1807" spans="1:14" x14ac:dyDescent="0.3">
      <c r="A1807" t="s">
        <v>5423</v>
      </c>
      <c r="B1807" t="s">
        <v>15</v>
      </c>
      <c r="C1807" t="s">
        <v>5424</v>
      </c>
      <c r="D1807" t="s">
        <v>255</v>
      </c>
      <c r="E1807" t="s">
        <v>68</v>
      </c>
      <c r="F1807" t="s">
        <v>5425</v>
      </c>
      <c r="G1807" t="s">
        <v>107</v>
      </c>
      <c r="H1807">
        <v>1831.88</v>
      </c>
      <c r="I1807">
        <v>10</v>
      </c>
      <c r="J1807">
        <v>5</v>
      </c>
      <c r="K1807">
        <v>18318.8</v>
      </c>
      <c r="L1807">
        <v>17402.86</v>
      </c>
      <c r="M1807" t="s">
        <v>60</v>
      </c>
      <c r="N1807" s="1">
        <v>45533.438171296293</v>
      </c>
    </row>
    <row r="1808" spans="1:14" x14ac:dyDescent="0.3">
      <c r="A1808" t="s">
        <v>5426</v>
      </c>
      <c r="B1808" t="s">
        <v>15</v>
      </c>
      <c r="C1808" t="s">
        <v>5427</v>
      </c>
      <c r="D1808" t="s">
        <v>67</v>
      </c>
      <c r="E1808" t="s">
        <v>251</v>
      </c>
      <c r="F1808" t="s">
        <v>5428</v>
      </c>
      <c r="G1808" t="s">
        <v>465</v>
      </c>
      <c r="H1808">
        <v>308.27999999999997</v>
      </c>
      <c r="I1808">
        <v>12</v>
      </c>
      <c r="J1808">
        <v>5</v>
      </c>
      <c r="K1808">
        <v>3699.36</v>
      </c>
      <c r="L1808">
        <v>3514.39</v>
      </c>
      <c r="M1808" t="s">
        <v>28</v>
      </c>
      <c r="N1808" s="1">
        <v>45458.36204861111</v>
      </c>
    </row>
    <row r="1809" spans="1:14" x14ac:dyDescent="0.3">
      <c r="A1809" t="s">
        <v>5429</v>
      </c>
      <c r="B1809" t="s">
        <v>49</v>
      </c>
      <c r="C1809" t="s">
        <v>5430</v>
      </c>
      <c r="D1809" t="s">
        <v>17</v>
      </c>
      <c r="E1809" t="s">
        <v>44</v>
      </c>
      <c r="F1809" t="s">
        <v>5431</v>
      </c>
      <c r="G1809" t="s">
        <v>76</v>
      </c>
      <c r="H1809">
        <v>402.82</v>
      </c>
      <c r="I1809">
        <v>40</v>
      </c>
      <c r="J1809">
        <v>20</v>
      </c>
      <c r="K1809">
        <v>16112.8</v>
      </c>
      <c r="L1809">
        <v>12890.24</v>
      </c>
      <c r="M1809" t="s">
        <v>77</v>
      </c>
      <c r="N1809" s="1">
        <v>45831.171377314815</v>
      </c>
    </row>
    <row r="1810" spans="1:14" x14ac:dyDescent="0.3">
      <c r="A1810" t="s">
        <v>5432</v>
      </c>
      <c r="B1810" t="s">
        <v>172</v>
      </c>
      <c r="C1810" t="s">
        <v>5433</v>
      </c>
      <c r="D1810" t="s">
        <v>67</v>
      </c>
      <c r="E1810" t="s">
        <v>246</v>
      </c>
      <c r="F1810" t="s">
        <v>5434</v>
      </c>
      <c r="H1810">
        <v>561.29999999999995</v>
      </c>
      <c r="I1810">
        <v>60</v>
      </c>
      <c r="J1810">
        <v>0</v>
      </c>
      <c r="K1810">
        <v>33678</v>
      </c>
      <c r="L1810">
        <v>33678</v>
      </c>
      <c r="M1810" t="s">
        <v>116</v>
      </c>
      <c r="N1810" s="1">
        <v>45694.282604166663</v>
      </c>
    </row>
    <row r="1811" spans="1:14" x14ac:dyDescent="0.3">
      <c r="A1811" t="s">
        <v>5435</v>
      </c>
      <c r="B1811" t="s">
        <v>118</v>
      </c>
      <c r="C1811" t="s">
        <v>5436</v>
      </c>
      <c r="D1811" t="s">
        <v>120</v>
      </c>
      <c r="E1811" t="s">
        <v>100</v>
      </c>
      <c r="F1811" t="s">
        <v>5437</v>
      </c>
      <c r="G1811" t="s">
        <v>102</v>
      </c>
      <c r="H1811">
        <v>683.73</v>
      </c>
      <c r="I1811">
        <v>3</v>
      </c>
      <c r="J1811">
        <v>0</v>
      </c>
      <c r="K1811">
        <v>2051.19</v>
      </c>
      <c r="L1811">
        <v>2051.19</v>
      </c>
      <c r="M1811" t="s">
        <v>21</v>
      </c>
      <c r="N1811" s="1">
        <v>45840.668356481481</v>
      </c>
    </row>
    <row r="1812" spans="1:14" x14ac:dyDescent="0.3">
      <c r="A1812" t="s">
        <v>5438</v>
      </c>
      <c r="B1812" t="s">
        <v>23</v>
      </c>
      <c r="C1812" t="s">
        <v>5439</v>
      </c>
      <c r="D1812" t="s">
        <v>120</v>
      </c>
      <c r="E1812" t="s">
        <v>224</v>
      </c>
      <c r="F1812" t="s">
        <v>5440</v>
      </c>
      <c r="G1812" t="s">
        <v>161</v>
      </c>
      <c r="H1812">
        <v>671.16</v>
      </c>
      <c r="I1812">
        <v>2</v>
      </c>
      <c r="J1812">
        <v>0</v>
      </c>
      <c r="K1812">
        <v>1342.32</v>
      </c>
      <c r="L1812">
        <v>1342.32</v>
      </c>
      <c r="M1812" t="s">
        <v>21</v>
      </c>
      <c r="N1812" s="1">
        <v>45742.309907407405</v>
      </c>
    </row>
    <row r="1813" spans="1:14" x14ac:dyDescent="0.3">
      <c r="A1813" t="s">
        <v>5441</v>
      </c>
      <c r="B1813" t="s">
        <v>55</v>
      </c>
      <c r="C1813" t="s">
        <v>5442</v>
      </c>
      <c r="D1813" t="s">
        <v>63</v>
      </c>
      <c r="E1813" t="s">
        <v>111</v>
      </c>
      <c r="F1813" t="s">
        <v>5443</v>
      </c>
      <c r="G1813" t="s">
        <v>179</v>
      </c>
      <c r="H1813">
        <v>2.35</v>
      </c>
      <c r="I1813">
        <v>292</v>
      </c>
      <c r="J1813">
        <v>15</v>
      </c>
      <c r="K1813">
        <v>686.2</v>
      </c>
      <c r="L1813">
        <v>583.27</v>
      </c>
      <c r="M1813" t="s">
        <v>21</v>
      </c>
      <c r="N1813" s="1">
        <v>45832.881701388891</v>
      </c>
    </row>
    <row r="1814" spans="1:14" x14ac:dyDescent="0.3">
      <c r="A1814" t="s">
        <v>5444</v>
      </c>
      <c r="B1814" t="s">
        <v>30</v>
      </c>
      <c r="C1814" t="s">
        <v>5445</v>
      </c>
      <c r="D1814" t="s">
        <v>25</v>
      </c>
      <c r="E1814" t="s">
        <v>133</v>
      </c>
      <c r="F1814" t="s">
        <v>5446</v>
      </c>
      <c r="G1814" t="s">
        <v>93</v>
      </c>
      <c r="H1814">
        <v>123.24</v>
      </c>
      <c r="I1814">
        <v>8</v>
      </c>
      <c r="J1814">
        <v>5</v>
      </c>
      <c r="K1814">
        <v>985.92</v>
      </c>
      <c r="L1814">
        <v>936.62</v>
      </c>
      <c r="M1814" t="s">
        <v>21</v>
      </c>
      <c r="N1814" s="1">
        <v>45798.044444444444</v>
      </c>
    </row>
    <row r="1815" spans="1:14" x14ac:dyDescent="0.3">
      <c r="A1815" t="s">
        <v>5447</v>
      </c>
      <c r="B1815" t="s">
        <v>95</v>
      </c>
      <c r="C1815" t="s">
        <v>5448</v>
      </c>
      <c r="D1815" t="s">
        <v>36</v>
      </c>
      <c r="E1815" t="s">
        <v>111</v>
      </c>
      <c r="F1815" t="s">
        <v>5449</v>
      </c>
      <c r="G1815" t="s">
        <v>102</v>
      </c>
      <c r="H1815">
        <v>1470.05</v>
      </c>
      <c r="I1815">
        <v>5</v>
      </c>
      <c r="J1815">
        <v>5</v>
      </c>
      <c r="K1815">
        <v>7350.25</v>
      </c>
      <c r="L1815">
        <v>6982.74</v>
      </c>
      <c r="M1815" t="s">
        <v>116</v>
      </c>
      <c r="N1815" s="1">
        <v>45633.566111111111</v>
      </c>
    </row>
    <row r="1816" spans="1:14" x14ac:dyDescent="0.3">
      <c r="A1816" t="s">
        <v>5450</v>
      </c>
      <c r="B1816" t="s">
        <v>181</v>
      </c>
      <c r="C1816" t="s">
        <v>5451</v>
      </c>
      <c r="D1816" t="s">
        <v>17</v>
      </c>
      <c r="E1816" t="s">
        <v>18</v>
      </c>
      <c r="F1816" t="s">
        <v>5452</v>
      </c>
      <c r="G1816" t="s">
        <v>93</v>
      </c>
      <c r="H1816">
        <v>343.59</v>
      </c>
      <c r="I1816">
        <v>3</v>
      </c>
      <c r="J1816">
        <v>5</v>
      </c>
      <c r="K1816">
        <v>1030.77</v>
      </c>
      <c r="L1816">
        <v>979.23</v>
      </c>
      <c r="N1816" s="1">
        <v>45476.70171296296</v>
      </c>
    </row>
    <row r="1817" spans="1:14" x14ac:dyDescent="0.3">
      <c r="A1817" t="s">
        <v>5453</v>
      </c>
      <c r="B1817" t="s">
        <v>95</v>
      </c>
      <c r="C1817" t="s">
        <v>5454</v>
      </c>
      <c r="D1817" t="s">
        <v>67</v>
      </c>
      <c r="E1817" t="s">
        <v>44</v>
      </c>
      <c r="F1817" t="s">
        <v>5455</v>
      </c>
      <c r="G1817" t="s">
        <v>93</v>
      </c>
      <c r="H1817">
        <v>500.03</v>
      </c>
      <c r="I1817">
        <v>4</v>
      </c>
      <c r="J1817">
        <v>5</v>
      </c>
      <c r="K1817">
        <v>2000.12</v>
      </c>
      <c r="L1817">
        <v>1900.11</v>
      </c>
      <c r="M1817" t="s">
        <v>40</v>
      </c>
      <c r="N1817" s="1">
        <v>45470.817314814813</v>
      </c>
    </row>
    <row r="1818" spans="1:14" x14ac:dyDescent="0.3">
      <c r="A1818" t="s">
        <v>5456</v>
      </c>
      <c r="B1818" t="s">
        <v>84</v>
      </c>
      <c r="C1818" t="s">
        <v>5457</v>
      </c>
      <c r="D1818" t="s">
        <v>80</v>
      </c>
      <c r="F1818" t="s">
        <v>5458</v>
      </c>
      <c r="G1818" t="s">
        <v>76</v>
      </c>
      <c r="H1818">
        <v>740.38</v>
      </c>
      <c r="I1818">
        <v>4</v>
      </c>
      <c r="J1818">
        <v>0</v>
      </c>
      <c r="K1818">
        <v>2961.52</v>
      </c>
      <c r="L1818">
        <v>2961.52</v>
      </c>
      <c r="M1818" t="s">
        <v>28</v>
      </c>
      <c r="N1818" s="1">
        <v>45658.14980324074</v>
      </c>
    </row>
    <row r="1819" spans="1:14" x14ac:dyDescent="0.3">
      <c r="A1819" t="s">
        <v>5459</v>
      </c>
      <c r="B1819" t="s">
        <v>84</v>
      </c>
      <c r="C1819" t="s">
        <v>5460</v>
      </c>
      <c r="D1819" t="s">
        <v>36</v>
      </c>
      <c r="F1819" t="s">
        <v>5461</v>
      </c>
      <c r="G1819" t="s">
        <v>107</v>
      </c>
      <c r="H1819">
        <v>624.19000000000005</v>
      </c>
      <c r="I1819">
        <v>5</v>
      </c>
      <c r="J1819">
        <v>0</v>
      </c>
      <c r="K1819">
        <v>3120.95</v>
      </c>
      <c r="L1819">
        <v>3120.95</v>
      </c>
      <c r="M1819" t="s">
        <v>77</v>
      </c>
      <c r="N1819" s="1">
        <v>45395.363032407404</v>
      </c>
    </row>
    <row r="1820" spans="1:14" x14ac:dyDescent="0.3">
      <c r="A1820" t="s">
        <v>5462</v>
      </c>
      <c r="B1820" t="s">
        <v>118</v>
      </c>
      <c r="C1820" t="s">
        <v>5463</v>
      </c>
      <c r="D1820" t="s">
        <v>43</v>
      </c>
      <c r="E1820" t="s">
        <v>44</v>
      </c>
      <c r="F1820" t="s">
        <v>5464</v>
      </c>
      <c r="G1820" t="s">
        <v>130</v>
      </c>
      <c r="H1820">
        <v>1260.99</v>
      </c>
      <c r="I1820">
        <v>6</v>
      </c>
      <c r="J1820">
        <v>0</v>
      </c>
      <c r="K1820">
        <v>7565.94</v>
      </c>
      <c r="L1820">
        <v>7565.94</v>
      </c>
      <c r="M1820" t="s">
        <v>47</v>
      </c>
      <c r="N1820" s="1">
        <v>45505.019872685189</v>
      </c>
    </row>
    <row r="1821" spans="1:14" x14ac:dyDescent="0.3">
      <c r="A1821" t="s">
        <v>5465</v>
      </c>
      <c r="B1821" t="s">
        <v>95</v>
      </c>
      <c r="C1821" t="s">
        <v>5466</v>
      </c>
      <c r="D1821" t="s">
        <v>120</v>
      </c>
      <c r="E1821" t="s">
        <v>74</v>
      </c>
      <c r="F1821" t="s">
        <v>5467</v>
      </c>
      <c r="G1821" t="s">
        <v>130</v>
      </c>
      <c r="H1821">
        <v>426.44</v>
      </c>
      <c r="I1821">
        <v>25</v>
      </c>
      <c r="J1821">
        <v>0</v>
      </c>
      <c r="K1821">
        <v>10661</v>
      </c>
      <c r="L1821">
        <v>10661</v>
      </c>
      <c r="M1821" t="s">
        <v>40</v>
      </c>
      <c r="N1821" s="1">
        <v>45728.012569444443</v>
      </c>
    </row>
    <row r="1822" spans="1:14" x14ac:dyDescent="0.3">
      <c r="A1822" t="s">
        <v>5468</v>
      </c>
      <c r="B1822" t="s">
        <v>172</v>
      </c>
      <c r="C1822" t="s">
        <v>5469</v>
      </c>
      <c r="D1822" t="s">
        <v>43</v>
      </c>
      <c r="E1822" t="s">
        <v>37</v>
      </c>
      <c r="F1822" t="s">
        <v>5470</v>
      </c>
      <c r="G1822" t="s">
        <v>93</v>
      </c>
      <c r="H1822">
        <v>423.08</v>
      </c>
      <c r="I1822">
        <v>10</v>
      </c>
      <c r="J1822">
        <v>10</v>
      </c>
      <c r="K1822">
        <v>4230.8</v>
      </c>
      <c r="L1822">
        <v>3807.72</v>
      </c>
      <c r="M1822" t="s">
        <v>40</v>
      </c>
      <c r="N1822" s="1">
        <v>45344.120011574072</v>
      </c>
    </row>
    <row r="1823" spans="1:14" x14ac:dyDescent="0.3">
      <c r="A1823" t="s">
        <v>5471</v>
      </c>
      <c r="B1823" t="s">
        <v>23</v>
      </c>
      <c r="C1823" t="s">
        <v>5472</v>
      </c>
      <c r="D1823" t="s">
        <v>255</v>
      </c>
      <c r="E1823" t="s">
        <v>37</v>
      </c>
      <c r="F1823" t="s">
        <v>5473</v>
      </c>
      <c r="G1823" t="s">
        <v>59</v>
      </c>
      <c r="H1823">
        <v>2914.72</v>
      </c>
      <c r="I1823">
        <v>2</v>
      </c>
      <c r="J1823">
        <v>0</v>
      </c>
      <c r="K1823">
        <v>5829.44</v>
      </c>
      <c r="L1823">
        <v>5829.44</v>
      </c>
      <c r="M1823" t="s">
        <v>60</v>
      </c>
      <c r="N1823" s="1">
        <v>45808.526296296295</v>
      </c>
    </row>
    <row r="1824" spans="1:14" x14ac:dyDescent="0.3">
      <c r="A1824" t="s">
        <v>5474</v>
      </c>
      <c r="B1824" t="s">
        <v>84</v>
      </c>
      <c r="C1824" t="s">
        <v>5475</v>
      </c>
      <c r="D1824" t="s">
        <v>67</v>
      </c>
      <c r="E1824" t="s">
        <v>91</v>
      </c>
      <c r="F1824" t="s">
        <v>5476</v>
      </c>
      <c r="G1824" t="s">
        <v>248</v>
      </c>
      <c r="H1824">
        <v>711.99</v>
      </c>
      <c r="I1824">
        <v>8</v>
      </c>
      <c r="J1824">
        <v>10</v>
      </c>
      <c r="K1824">
        <v>5695.92</v>
      </c>
      <c r="L1824">
        <v>5126.33</v>
      </c>
      <c r="M1824" t="s">
        <v>28</v>
      </c>
      <c r="N1824" s="1">
        <v>45368.615567129629</v>
      </c>
    </row>
    <row r="1825" spans="1:14" x14ac:dyDescent="0.3">
      <c r="A1825" t="s">
        <v>5477</v>
      </c>
      <c r="B1825" t="s">
        <v>55</v>
      </c>
      <c r="C1825" t="s">
        <v>5478</v>
      </c>
      <c r="D1825" t="s">
        <v>17</v>
      </c>
      <c r="E1825" t="s">
        <v>18</v>
      </c>
      <c r="F1825" t="s">
        <v>5479</v>
      </c>
      <c r="G1825" t="s">
        <v>102</v>
      </c>
      <c r="H1825">
        <v>33.119999999999997</v>
      </c>
      <c r="I1825">
        <v>12</v>
      </c>
      <c r="J1825">
        <v>0</v>
      </c>
      <c r="K1825">
        <v>397.44</v>
      </c>
      <c r="L1825">
        <v>397.44</v>
      </c>
      <c r="M1825" t="s">
        <v>77</v>
      </c>
      <c r="N1825" s="1">
        <v>45875.208981481483</v>
      </c>
    </row>
    <row r="1826" spans="1:14" x14ac:dyDescent="0.3">
      <c r="A1826" t="s">
        <v>5480</v>
      </c>
      <c r="B1826" t="s">
        <v>49</v>
      </c>
      <c r="C1826" t="s">
        <v>5481</v>
      </c>
      <c r="D1826" t="s">
        <v>43</v>
      </c>
      <c r="E1826" t="s">
        <v>121</v>
      </c>
      <c r="F1826" t="s">
        <v>5482</v>
      </c>
      <c r="G1826" t="s">
        <v>27</v>
      </c>
      <c r="H1826">
        <v>193.12</v>
      </c>
      <c r="I1826">
        <v>5</v>
      </c>
      <c r="J1826">
        <v>5</v>
      </c>
      <c r="K1826">
        <v>965.6</v>
      </c>
      <c r="L1826">
        <v>917.32</v>
      </c>
      <c r="M1826" t="s">
        <v>60</v>
      </c>
      <c r="N1826" s="1">
        <v>45460.529479166667</v>
      </c>
    </row>
    <row r="1827" spans="1:14" x14ac:dyDescent="0.3">
      <c r="A1827" t="s">
        <v>5483</v>
      </c>
      <c r="B1827" t="s">
        <v>172</v>
      </c>
      <c r="C1827" t="s">
        <v>5484</v>
      </c>
      <c r="D1827" t="s">
        <v>63</v>
      </c>
      <c r="E1827" t="s">
        <v>57</v>
      </c>
      <c r="F1827" t="s">
        <v>5485</v>
      </c>
      <c r="G1827" t="s">
        <v>70</v>
      </c>
      <c r="H1827">
        <v>4.29</v>
      </c>
      <c r="I1827">
        <v>37</v>
      </c>
      <c r="J1827">
        <v>2</v>
      </c>
      <c r="K1827">
        <v>158.72999999999999</v>
      </c>
      <c r="L1827">
        <v>155.56</v>
      </c>
      <c r="M1827" t="s">
        <v>60</v>
      </c>
      <c r="N1827" s="1">
        <v>45869.879363425927</v>
      </c>
    </row>
    <row r="1828" spans="1:14" x14ac:dyDescent="0.3">
      <c r="A1828" t="s">
        <v>5486</v>
      </c>
      <c r="B1828" t="s">
        <v>72</v>
      </c>
      <c r="C1828" t="s">
        <v>5487</v>
      </c>
      <c r="D1828" t="s">
        <v>63</v>
      </c>
      <c r="F1828" t="s">
        <v>5488</v>
      </c>
      <c r="G1828" t="s">
        <v>20</v>
      </c>
      <c r="H1828">
        <v>1.44</v>
      </c>
      <c r="I1828">
        <v>373</v>
      </c>
      <c r="J1828">
        <v>15</v>
      </c>
      <c r="K1828">
        <v>537.12</v>
      </c>
      <c r="L1828">
        <v>456.55</v>
      </c>
      <c r="M1828" t="s">
        <v>60</v>
      </c>
      <c r="N1828" s="1">
        <v>45480.369768518518</v>
      </c>
    </row>
    <row r="1829" spans="1:14" x14ac:dyDescent="0.3">
      <c r="A1829" t="s">
        <v>5489</v>
      </c>
      <c r="B1829" t="s">
        <v>181</v>
      </c>
      <c r="C1829" t="s">
        <v>5490</v>
      </c>
      <c r="D1829" t="s">
        <v>110</v>
      </c>
      <c r="E1829" t="s">
        <v>155</v>
      </c>
      <c r="F1829" t="s">
        <v>5491</v>
      </c>
      <c r="G1829" t="s">
        <v>135</v>
      </c>
      <c r="H1829">
        <v>88.67</v>
      </c>
      <c r="I1829">
        <v>1</v>
      </c>
      <c r="J1829">
        <v>0</v>
      </c>
      <c r="K1829">
        <v>88.67</v>
      </c>
      <c r="L1829">
        <v>88.67</v>
      </c>
      <c r="M1829" t="s">
        <v>77</v>
      </c>
      <c r="N1829" s="1">
        <v>45665.666238425925</v>
      </c>
    </row>
    <row r="1830" spans="1:14" x14ac:dyDescent="0.3">
      <c r="A1830" t="s">
        <v>5492</v>
      </c>
      <c r="B1830" t="s">
        <v>55</v>
      </c>
      <c r="C1830" t="s">
        <v>5493</v>
      </c>
      <c r="D1830" t="s">
        <v>51</v>
      </c>
      <c r="E1830" t="s">
        <v>251</v>
      </c>
      <c r="F1830" t="s">
        <v>5494</v>
      </c>
      <c r="G1830" t="s">
        <v>130</v>
      </c>
      <c r="H1830">
        <v>232.59</v>
      </c>
      <c r="I1830">
        <v>10</v>
      </c>
      <c r="J1830">
        <v>10</v>
      </c>
      <c r="K1830">
        <v>2325.9</v>
      </c>
      <c r="L1830">
        <v>2093.31</v>
      </c>
      <c r="M1830" t="s">
        <v>40</v>
      </c>
      <c r="N1830" s="1">
        <v>45866.107488425929</v>
      </c>
    </row>
    <row r="1831" spans="1:14" x14ac:dyDescent="0.3">
      <c r="A1831" t="s">
        <v>5495</v>
      </c>
      <c r="B1831" t="s">
        <v>15</v>
      </c>
      <c r="C1831" t="s">
        <v>5496</v>
      </c>
      <c r="D1831" t="s">
        <v>110</v>
      </c>
      <c r="E1831" t="s">
        <v>18</v>
      </c>
      <c r="F1831" t="s">
        <v>5497</v>
      </c>
      <c r="H1831">
        <v>138.24</v>
      </c>
      <c r="I1831">
        <v>8</v>
      </c>
      <c r="J1831">
        <v>18</v>
      </c>
      <c r="K1831">
        <v>1105.92</v>
      </c>
      <c r="L1831">
        <v>906.85</v>
      </c>
      <c r="M1831" t="s">
        <v>77</v>
      </c>
      <c r="N1831" s="1">
        <v>45403.023969907408</v>
      </c>
    </row>
    <row r="1832" spans="1:14" x14ac:dyDescent="0.3">
      <c r="A1832" t="s">
        <v>5498</v>
      </c>
      <c r="B1832" t="s">
        <v>95</v>
      </c>
      <c r="C1832" t="s">
        <v>5499</v>
      </c>
      <c r="D1832" t="s">
        <v>110</v>
      </c>
      <c r="E1832" t="s">
        <v>111</v>
      </c>
      <c r="F1832" t="s">
        <v>5500</v>
      </c>
      <c r="G1832" t="s">
        <v>70</v>
      </c>
      <c r="H1832">
        <v>96.45</v>
      </c>
      <c r="I1832">
        <v>5</v>
      </c>
      <c r="J1832">
        <v>5</v>
      </c>
      <c r="K1832">
        <v>482.25</v>
      </c>
      <c r="L1832">
        <v>458.14</v>
      </c>
      <c r="M1832" t="s">
        <v>60</v>
      </c>
      <c r="N1832" s="1">
        <v>45415.371805555558</v>
      </c>
    </row>
    <row r="1833" spans="1:14" x14ac:dyDescent="0.3">
      <c r="A1833" t="s">
        <v>5501</v>
      </c>
      <c r="B1833" t="s">
        <v>23</v>
      </c>
      <c r="C1833" t="s">
        <v>5502</v>
      </c>
      <c r="D1833" t="s">
        <v>110</v>
      </c>
      <c r="E1833" t="s">
        <v>32</v>
      </c>
      <c r="F1833" t="s">
        <v>5503</v>
      </c>
      <c r="G1833" t="s">
        <v>248</v>
      </c>
      <c r="H1833">
        <v>60.22</v>
      </c>
      <c r="I1833">
        <v>1</v>
      </c>
      <c r="J1833">
        <v>0</v>
      </c>
      <c r="K1833">
        <v>60.22</v>
      </c>
      <c r="L1833">
        <v>60.22</v>
      </c>
      <c r="N1833" s="1">
        <v>45652.598032407404</v>
      </c>
    </row>
    <row r="1834" spans="1:14" x14ac:dyDescent="0.3">
      <c r="A1834" t="s">
        <v>5504</v>
      </c>
      <c r="B1834" t="s">
        <v>84</v>
      </c>
      <c r="C1834" t="s">
        <v>5505</v>
      </c>
      <c r="D1834" t="s">
        <v>63</v>
      </c>
      <c r="E1834" t="s">
        <v>277</v>
      </c>
      <c r="F1834" t="s">
        <v>5506</v>
      </c>
      <c r="G1834" t="s">
        <v>82</v>
      </c>
      <c r="H1834">
        <v>1.43</v>
      </c>
      <c r="I1834">
        <v>181</v>
      </c>
      <c r="J1834">
        <v>20</v>
      </c>
      <c r="K1834">
        <v>258.83</v>
      </c>
      <c r="L1834">
        <v>207.06</v>
      </c>
      <c r="M1834" t="s">
        <v>28</v>
      </c>
      <c r="N1834" s="1">
        <v>45607.927129629628</v>
      </c>
    </row>
    <row r="1835" spans="1:14" x14ac:dyDescent="0.3">
      <c r="A1835" t="s">
        <v>5507</v>
      </c>
      <c r="B1835" t="s">
        <v>95</v>
      </c>
      <c r="C1835" t="s">
        <v>5508</v>
      </c>
      <c r="D1835" t="s">
        <v>255</v>
      </c>
      <c r="E1835" t="s">
        <v>155</v>
      </c>
      <c r="F1835" t="s">
        <v>5509</v>
      </c>
      <c r="G1835" t="s">
        <v>130</v>
      </c>
      <c r="H1835">
        <v>2610.94</v>
      </c>
      <c r="I1835">
        <v>6</v>
      </c>
      <c r="J1835">
        <v>0</v>
      </c>
      <c r="K1835">
        <v>15665.64</v>
      </c>
      <c r="L1835">
        <v>15665.64</v>
      </c>
      <c r="M1835" t="s">
        <v>60</v>
      </c>
      <c r="N1835" s="1">
        <v>45655.138310185182</v>
      </c>
    </row>
    <row r="1836" spans="1:14" x14ac:dyDescent="0.3">
      <c r="A1836" t="s">
        <v>5510</v>
      </c>
      <c r="B1836" t="s">
        <v>55</v>
      </c>
      <c r="C1836" t="s">
        <v>5511</v>
      </c>
      <c r="D1836" t="s">
        <v>36</v>
      </c>
      <c r="E1836" t="s">
        <v>121</v>
      </c>
      <c r="F1836" t="s">
        <v>5512</v>
      </c>
      <c r="G1836" t="s">
        <v>27</v>
      </c>
      <c r="H1836">
        <v>1385.11</v>
      </c>
      <c r="I1836">
        <v>2</v>
      </c>
      <c r="J1836">
        <v>5</v>
      </c>
      <c r="K1836">
        <v>2770.22</v>
      </c>
      <c r="L1836">
        <v>2631.71</v>
      </c>
      <c r="N1836" s="1">
        <v>45446.149988425925</v>
      </c>
    </row>
    <row r="1837" spans="1:14" x14ac:dyDescent="0.3">
      <c r="A1837" t="s">
        <v>5513</v>
      </c>
      <c r="B1837" t="s">
        <v>55</v>
      </c>
      <c r="C1837" t="s">
        <v>5514</v>
      </c>
      <c r="D1837" t="s">
        <v>25</v>
      </c>
      <c r="E1837" t="s">
        <v>277</v>
      </c>
      <c r="F1837" t="s">
        <v>5515</v>
      </c>
      <c r="G1837" t="s">
        <v>59</v>
      </c>
      <c r="H1837">
        <v>133.66999999999999</v>
      </c>
      <c r="I1837">
        <v>6</v>
      </c>
      <c r="J1837">
        <v>10</v>
      </c>
      <c r="K1837">
        <v>802.02</v>
      </c>
      <c r="L1837">
        <v>721.82</v>
      </c>
      <c r="M1837" t="s">
        <v>77</v>
      </c>
      <c r="N1837" s="1">
        <v>45458.075590277775</v>
      </c>
    </row>
    <row r="1838" spans="1:14" x14ac:dyDescent="0.3">
      <c r="A1838" t="s">
        <v>5516</v>
      </c>
      <c r="B1838" t="s">
        <v>72</v>
      </c>
      <c r="C1838" t="s">
        <v>5517</v>
      </c>
      <c r="D1838" t="s">
        <v>51</v>
      </c>
      <c r="E1838" t="s">
        <v>32</v>
      </c>
      <c r="F1838" t="s">
        <v>5518</v>
      </c>
      <c r="G1838" t="s">
        <v>93</v>
      </c>
      <c r="H1838">
        <v>804.6</v>
      </c>
      <c r="I1838">
        <v>1</v>
      </c>
      <c r="J1838">
        <v>5</v>
      </c>
      <c r="K1838">
        <v>804.6</v>
      </c>
      <c r="L1838">
        <v>764.37</v>
      </c>
      <c r="M1838" t="s">
        <v>60</v>
      </c>
      <c r="N1838" s="1">
        <v>45353.03</v>
      </c>
    </row>
    <row r="1839" spans="1:14" x14ac:dyDescent="0.3">
      <c r="A1839" t="s">
        <v>5519</v>
      </c>
      <c r="B1839" t="s">
        <v>181</v>
      </c>
      <c r="C1839" t="s">
        <v>5520</v>
      </c>
      <c r="D1839" t="s">
        <v>43</v>
      </c>
      <c r="E1839" t="s">
        <v>133</v>
      </c>
      <c r="F1839" t="s">
        <v>5521</v>
      </c>
      <c r="G1839" t="s">
        <v>20</v>
      </c>
      <c r="H1839">
        <v>1471.44</v>
      </c>
      <c r="I1839">
        <v>10</v>
      </c>
      <c r="J1839">
        <v>5</v>
      </c>
      <c r="K1839">
        <v>14714.4</v>
      </c>
      <c r="L1839">
        <v>13978.68</v>
      </c>
      <c r="M1839" t="s">
        <v>116</v>
      </c>
      <c r="N1839" s="1">
        <v>45652.811689814815</v>
      </c>
    </row>
    <row r="1840" spans="1:14" x14ac:dyDescent="0.3">
      <c r="A1840" t="s">
        <v>5522</v>
      </c>
      <c r="B1840" t="s">
        <v>181</v>
      </c>
      <c r="C1840" t="s">
        <v>5523</v>
      </c>
      <c r="D1840" t="s">
        <v>80</v>
      </c>
      <c r="E1840" t="s">
        <v>111</v>
      </c>
      <c r="G1840" t="s">
        <v>107</v>
      </c>
      <c r="H1840">
        <v>1798.56</v>
      </c>
      <c r="I1840">
        <v>2</v>
      </c>
      <c r="J1840">
        <v>0</v>
      </c>
      <c r="K1840">
        <v>3597.12</v>
      </c>
      <c r="L1840">
        <v>3597.12</v>
      </c>
      <c r="M1840" t="s">
        <v>116</v>
      </c>
      <c r="N1840" s="1">
        <v>45748.146261574075</v>
      </c>
    </row>
    <row r="1841" spans="1:14" x14ac:dyDescent="0.3">
      <c r="A1841" t="s">
        <v>5524</v>
      </c>
      <c r="B1841" t="s">
        <v>23</v>
      </c>
      <c r="C1841" t="s">
        <v>5525</v>
      </c>
      <c r="D1841" t="s">
        <v>159</v>
      </c>
      <c r="E1841" t="s">
        <v>18</v>
      </c>
      <c r="F1841" t="s">
        <v>5526</v>
      </c>
      <c r="G1841" t="s">
        <v>161</v>
      </c>
      <c r="H1841">
        <v>392.74</v>
      </c>
      <c r="I1841">
        <v>12</v>
      </c>
      <c r="J1841">
        <v>10</v>
      </c>
      <c r="K1841">
        <v>4712.88</v>
      </c>
      <c r="L1841">
        <v>4241.59</v>
      </c>
      <c r="M1841" t="s">
        <v>28</v>
      </c>
      <c r="N1841" s="1">
        <v>45388.879699074074</v>
      </c>
    </row>
    <row r="1842" spans="1:14" x14ac:dyDescent="0.3">
      <c r="A1842" t="s">
        <v>5527</v>
      </c>
      <c r="B1842" t="s">
        <v>118</v>
      </c>
      <c r="C1842" t="s">
        <v>5528</v>
      </c>
      <c r="D1842" t="s">
        <v>159</v>
      </c>
      <c r="E1842" t="s">
        <v>74</v>
      </c>
      <c r="F1842" t="s">
        <v>5529</v>
      </c>
      <c r="G1842" t="s">
        <v>465</v>
      </c>
      <c r="H1842">
        <v>383.84</v>
      </c>
      <c r="I1842">
        <v>2</v>
      </c>
      <c r="J1842">
        <v>0</v>
      </c>
      <c r="K1842">
        <v>767.68</v>
      </c>
      <c r="L1842">
        <v>767.68</v>
      </c>
      <c r="M1842" t="s">
        <v>116</v>
      </c>
      <c r="N1842" s="1">
        <v>45562.670902777776</v>
      </c>
    </row>
    <row r="1843" spans="1:14" x14ac:dyDescent="0.3">
      <c r="A1843" t="s">
        <v>5530</v>
      </c>
      <c r="B1843" t="s">
        <v>23</v>
      </c>
      <c r="C1843" t="s">
        <v>5531</v>
      </c>
      <c r="D1843" t="s">
        <v>120</v>
      </c>
      <c r="E1843" t="s">
        <v>133</v>
      </c>
      <c r="F1843" t="s">
        <v>5532</v>
      </c>
      <c r="G1843" t="s">
        <v>46</v>
      </c>
      <c r="H1843">
        <v>559.28</v>
      </c>
      <c r="I1843">
        <v>25</v>
      </c>
      <c r="J1843">
        <v>20</v>
      </c>
      <c r="K1843">
        <v>13982</v>
      </c>
      <c r="L1843">
        <v>11185.6</v>
      </c>
      <c r="M1843" t="s">
        <v>60</v>
      </c>
      <c r="N1843" s="1">
        <v>45644.766331018516</v>
      </c>
    </row>
    <row r="1844" spans="1:14" x14ac:dyDescent="0.3">
      <c r="A1844" t="s">
        <v>5533</v>
      </c>
      <c r="B1844" t="s">
        <v>84</v>
      </c>
      <c r="C1844" t="s">
        <v>5534</v>
      </c>
      <c r="D1844" t="s">
        <v>63</v>
      </c>
      <c r="E1844" t="s">
        <v>251</v>
      </c>
      <c r="F1844" t="s">
        <v>5535</v>
      </c>
      <c r="H1844">
        <v>5.79</v>
      </c>
      <c r="I1844">
        <v>384</v>
      </c>
      <c r="J1844">
        <v>0</v>
      </c>
      <c r="K1844">
        <v>2223.36</v>
      </c>
      <c r="L1844">
        <v>2223.36</v>
      </c>
      <c r="M1844" t="s">
        <v>116</v>
      </c>
      <c r="N1844" s="1">
        <v>45575.741608796299</v>
      </c>
    </row>
    <row r="1845" spans="1:14" x14ac:dyDescent="0.3">
      <c r="A1845" t="s">
        <v>5536</v>
      </c>
      <c r="B1845" t="s">
        <v>181</v>
      </c>
      <c r="C1845" t="s">
        <v>1172</v>
      </c>
      <c r="D1845" t="s">
        <v>125</v>
      </c>
      <c r="E1845" t="s">
        <v>224</v>
      </c>
      <c r="F1845" t="s">
        <v>5537</v>
      </c>
      <c r="G1845" t="s">
        <v>39</v>
      </c>
      <c r="H1845">
        <v>1889.3</v>
      </c>
      <c r="I1845">
        <v>3</v>
      </c>
      <c r="J1845">
        <v>0</v>
      </c>
      <c r="K1845">
        <v>5667.9</v>
      </c>
      <c r="L1845">
        <v>5667.9</v>
      </c>
      <c r="M1845" t="s">
        <v>40</v>
      </c>
      <c r="N1845" s="1">
        <v>45857.808692129627</v>
      </c>
    </row>
    <row r="1846" spans="1:14" x14ac:dyDescent="0.3">
      <c r="A1846" t="s">
        <v>5538</v>
      </c>
      <c r="C1846" t="s">
        <v>5539</v>
      </c>
      <c r="D1846" t="s">
        <v>80</v>
      </c>
      <c r="E1846" t="s">
        <v>37</v>
      </c>
      <c r="F1846" t="s">
        <v>5540</v>
      </c>
      <c r="G1846" t="s">
        <v>465</v>
      </c>
      <c r="H1846">
        <v>2747.61</v>
      </c>
      <c r="I1846">
        <v>10</v>
      </c>
      <c r="J1846">
        <v>0</v>
      </c>
      <c r="K1846">
        <v>27476.1</v>
      </c>
      <c r="L1846">
        <v>27476.1</v>
      </c>
      <c r="N1846" s="1">
        <v>45769.945081018515</v>
      </c>
    </row>
    <row r="1847" spans="1:14" x14ac:dyDescent="0.3">
      <c r="A1847" t="s">
        <v>5541</v>
      </c>
      <c r="B1847" t="s">
        <v>181</v>
      </c>
      <c r="C1847" t="s">
        <v>5542</v>
      </c>
      <c r="D1847" t="s">
        <v>63</v>
      </c>
      <c r="E1847" t="s">
        <v>100</v>
      </c>
      <c r="F1847" t="s">
        <v>5543</v>
      </c>
      <c r="G1847" t="s">
        <v>76</v>
      </c>
      <c r="H1847">
        <v>5.07</v>
      </c>
      <c r="I1847">
        <v>196</v>
      </c>
      <c r="J1847">
        <v>10</v>
      </c>
      <c r="K1847">
        <v>993.72</v>
      </c>
      <c r="L1847">
        <v>894.35</v>
      </c>
      <c r="M1847" t="s">
        <v>116</v>
      </c>
      <c r="N1847" s="1">
        <v>45710.582557870373</v>
      </c>
    </row>
    <row r="1848" spans="1:14" x14ac:dyDescent="0.3">
      <c r="A1848" t="s">
        <v>5544</v>
      </c>
      <c r="B1848" t="s">
        <v>84</v>
      </c>
      <c r="C1848" t="s">
        <v>5545</v>
      </c>
      <c r="D1848" t="s">
        <v>25</v>
      </c>
      <c r="E1848" t="s">
        <v>91</v>
      </c>
      <c r="F1848" t="s">
        <v>5546</v>
      </c>
      <c r="G1848" t="s">
        <v>46</v>
      </c>
      <c r="H1848">
        <v>95.63</v>
      </c>
      <c r="I1848">
        <v>1</v>
      </c>
      <c r="J1848">
        <v>0</v>
      </c>
      <c r="K1848">
        <v>95.63</v>
      </c>
      <c r="L1848">
        <v>95.63</v>
      </c>
      <c r="M1848" t="s">
        <v>28</v>
      </c>
      <c r="N1848" s="1">
        <v>45610.220613425925</v>
      </c>
    </row>
    <row r="1849" spans="1:14" x14ac:dyDescent="0.3">
      <c r="A1849" t="s">
        <v>5547</v>
      </c>
      <c r="B1849" t="s">
        <v>172</v>
      </c>
      <c r="C1849" t="s">
        <v>5548</v>
      </c>
      <c r="D1849" t="s">
        <v>86</v>
      </c>
      <c r="E1849" t="s">
        <v>32</v>
      </c>
      <c r="F1849" t="s">
        <v>5549</v>
      </c>
      <c r="G1849" t="s">
        <v>39</v>
      </c>
      <c r="H1849">
        <v>25.15</v>
      </c>
      <c r="I1849">
        <v>8</v>
      </c>
      <c r="J1849">
        <v>0</v>
      </c>
      <c r="K1849">
        <v>201.2</v>
      </c>
      <c r="L1849">
        <v>201.2</v>
      </c>
      <c r="M1849" t="s">
        <v>40</v>
      </c>
      <c r="N1849" s="1">
        <v>45555.469687500001</v>
      </c>
    </row>
    <row r="1850" spans="1:14" x14ac:dyDescent="0.3">
      <c r="A1850" t="s">
        <v>5550</v>
      </c>
      <c r="B1850" t="s">
        <v>30</v>
      </c>
      <c r="C1850" t="s">
        <v>5551</v>
      </c>
      <c r="D1850" t="s">
        <v>80</v>
      </c>
      <c r="E1850" t="s">
        <v>74</v>
      </c>
      <c r="F1850" t="s">
        <v>5552</v>
      </c>
      <c r="G1850" t="s">
        <v>130</v>
      </c>
      <c r="H1850">
        <v>2128.2800000000002</v>
      </c>
      <c r="I1850">
        <v>4</v>
      </c>
      <c r="J1850">
        <v>0</v>
      </c>
      <c r="K1850">
        <v>8513.1200000000008</v>
      </c>
      <c r="L1850">
        <v>8513.1200000000008</v>
      </c>
      <c r="M1850" t="s">
        <v>40</v>
      </c>
      <c r="N1850" s="1">
        <v>45673.789641203701</v>
      </c>
    </row>
    <row r="1851" spans="1:14" x14ac:dyDescent="0.3">
      <c r="A1851" t="s">
        <v>5553</v>
      </c>
      <c r="B1851" t="s">
        <v>118</v>
      </c>
      <c r="C1851" t="s">
        <v>5554</v>
      </c>
      <c r="D1851" t="s">
        <v>36</v>
      </c>
      <c r="E1851" t="s">
        <v>18</v>
      </c>
      <c r="F1851" t="s">
        <v>5555</v>
      </c>
      <c r="G1851" t="s">
        <v>209</v>
      </c>
      <c r="H1851">
        <v>507.75</v>
      </c>
      <c r="I1851">
        <v>3</v>
      </c>
      <c r="J1851">
        <v>5</v>
      </c>
      <c r="K1851">
        <v>1523.25</v>
      </c>
      <c r="L1851">
        <v>1447.09</v>
      </c>
      <c r="M1851" t="s">
        <v>28</v>
      </c>
      <c r="N1851" s="1">
        <v>45513.3122337963</v>
      </c>
    </row>
    <row r="1852" spans="1:14" x14ac:dyDescent="0.3">
      <c r="A1852" t="s">
        <v>5556</v>
      </c>
      <c r="B1852" t="s">
        <v>95</v>
      </c>
      <c r="C1852" t="s">
        <v>5557</v>
      </c>
      <c r="D1852" t="s">
        <v>125</v>
      </c>
      <c r="E1852" t="s">
        <v>44</v>
      </c>
      <c r="G1852" t="s">
        <v>46</v>
      </c>
      <c r="H1852">
        <v>273.10000000000002</v>
      </c>
      <c r="I1852">
        <v>15</v>
      </c>
      <c r="J1852">
        <v>15</v>
      </c>
      <c r="K1852">
        <v>4096.5</v>
      </c>
      <c r="L1852">
        <v>3482.03</v>
      </c>
      <c r="M1852" t="s">
        <v>21</v>
      </c>
      <c r="N1852" s="1">
        <v>45364.975868055553</v>
      </c>
    </row>
    <row r="1853" spans="1:14" x14ac:dyDescent="0.3">
      <c r="A1853" t="s">
        <v>5558</v>
      </c>
      <c r="B1853" t="s">
        <v>72</v>
      </c>
      <c r="C1853" t="s">
        <v>5559</v>
      </c>
      <c r="D1853" t="s">
        <v>67</v>
      </c>
      <c r="E1853" t="s">
        <v>111</v>
      </c>
      <c r="F1853" t="s">
        <v>5560</v>
      </c>
      <c r="G1853" t="s">
        <v>20</v>
      </c>
      <c r="H1853">
        <v>294.27</v>
      </c>
      <c r="I1853">
        <v>3</v>
      </c>
      <c r="J1853">
        <v>3</v>
      </c>
      <c r="K1853">
        <v>882.81</v>
      </c>
      <c r="L1853">
        <v>856.33</v>
      </c>
      <c r="M1853" t="s">
        <v>21</v>
      </c>
      <c r="N1853" s="1">
        <v>45672.240474537037</v>
      </c>
    </row>
    <row r="1854" spans="1:14" x14ac:dyDescent="0.3">
      <c r="A1854" t="s">
        <v>5561</v>
      </c>
      <c r="B1854" t="s">
        <v>181</v>
      </c>
      <c r="C1854" t="s">
        <v>5562</v>
      </c>
      <c r="D1854" t="s">
        <v>125</v>
      </c>
      <c r="E1854" t="s">
        <v>121</v>
      </c>
      <c r="F1854" t="s">
        <v>5563</v>
      </c>
      <c r="G1854" t="s">
        <v>76</v>
      </c>
      <c r="H1854">
        <v>277.54000000000002</v>
      </c>
      <c r="I1854">
        <v>4</v>
      </c>
      <c r="J1854">
        <v>0</v>
      </c>
      <c r="K1854">
        <v>1110.1600000000001</v>
      </c>
      <c r="L1854">
        <v>1110.1600000000001</v>
      </c>
      <c r="M1854" t="s">
        <v>21</v>
      </c>
      <c r="N1854" s="1">
        <v>45781.848368055558</v>
      </c>
    </row>
    <row r="1855" spans="1:14" x14ac:dyDescent="0.3">
      <c r="A1855" t="s">
        <v>5564</v>
      </c>
      <c r="B1855" t="s">
        <v>118</v>
      </c>
      <c r="C1855" t="s">
        <v>5565</v>
      </c>
      <c r="D1855" t="s">
        <v>25</v>
      </c>
      <c r="E1855" t="s">
        <v>91</v>
      </c>
      <c r="F1855" t="s">
        <v>5566</v>
      </c>
      <c r="G1855" t="s">
        <v>65</v>
      </c>
      <c r="H1855">
        <v>141.72999999999999</v>
      </c>
      <c r="I1855">
        <v>20</v>
      </c>
      <c r="J1855">
        <v>3</v>
      </c>
      <c r="K1855">
        <v>2834.6</v>
      </c>
      <c r="L1855">
        <v>2749.56</v>
      </c>
      <c r="M1855" t="s">
        <v>28</v>
      </c>
      <c r="N1855" s="1">
        <v>45437.583437499998</v>
      </c>
    </row>
    <row r="1856" spans="1:14" x14ac:dyDescent="0.3">
      <c r="A1856" t="s">
        <v>5567</v>
      </c>
      <c r="B1856" t="s">
        <v>72</v>
      </c>
      <c r="C1856" t="s">
        <v>5568</v>
      </c>
      <c r="D1856" t="s">
        <v>25</v>
      </c>
      <c r="E1856" t="s">
        <v>68</v>
      </c>
      <c r="F1856" t="s">
        <v>5569</v>
      </c>
      <c r="G1856" t="s">
        <v>130</v>
      </c>
      <c r="H1856">
        <v>135.57</v>
      </c>
      <c r="I1856">
        <v>30</v>
      </c>
      <c r="J1856">
        <v>20</v>
      </c>
      <c r="K1856">
        <v>4067.1</v>
      </c>
      <c r="L1856">
        <v>3253.68</v>
      </c>
      <c r="N1856" s="1">
        <v>45710.428749999999</v>
      </c>
    </row>
    <row r="1857" spans="1:14" x14ac:dyDescent="0.3">
      <c r="A1857" t="s">
        <v>5570</v>
      </c>
      <c r="B1857" t="s">
        <v>84</v>
      </c>
      <c r="C1857" t="s">
        <v>5571</v>
      </c>
      <c r="D1857" t="s">
        <v>25</v>
      </c>
      <c r="E1857" t="s">
        <v>155</v>
      </c>
      <c r="F1857" t="s">
        <v>5572</v>
      </c>
      <c r="G1857" t="s">
        <v>53</v>
      </c>
      <c r="H1857">
        <v>87.25</v>
      </c>
      <c r="I1857">
        <v>5</v>
      </c>
      <c r="J1857">
        <v>0</v>
      </c>
      <c r="K1857">
        <v>436.25</v>
      </c>
      <c r="L1857">
        <v>436.25</v>
      </c>
      <c r="M1857" t="s">
        <v>116</v>
      </c>
      <c r="N1857" s="1">
        <v>45679.180671296293</v>
      </c>
    </row>
    <row r="1858" spans="1:14" x14ac:dyDescent="0.3">
      <c r="A1858" t="s">
        <v>5573</v>
      </c>
      <c r="B1858" t="s">
        <v>30</v>
      </c>
      <c r="C1858" t="s">
        <v>5574</v>
      </c>
      <c r="D1858" t="s">
        <v>17</v>
      </c>
      <c r="E1858" t="s">
        <v>133</v>
      </c>
      <c r="F1858" t="s">
        <v>5575</v>
      </c>
      <c r="G1858" t="s">
        <v>248</v>
      </c>
      <c r="H1858">
        <v>342.06</v>
      </c>
      <c r="I1858">
        <v>100</v>
      </c>
      <c r="J1858">
        <v>15</v>
      </c>
      <c r="K1858">
        <v>34206</v>
      </c>
      <c r="L1858">
        <v>29075.1</v>
      </c>
      <c r="M1858" t="s">
        <v>60</v>
      </c>
      <c r="N1858" s="1">
        <v>45705.032893518517</v>
      </c>
    </row>
    <row r="1859" spans="1:14" x14ac:dyDescent="0.3">
      <c r="A1859" t="s">
        <v>5576</v>
      </c>
      <c r="B1859" t="s">
        <v>72</v>
      </c>
      <c r="C1859" t="s">
        <v>5577</v>
      </c>
      <c r="D1859" t="s">
        <v>80</v>
      </c>
      <c r="E1859" t="s">
        <v>74</v>
      </c>
      <c r="F1859" t="s">
        <v>5578</v>
      </c>
      <c r="G1859" t="s">
        <v>65</v>
      </c>
      <c r="H1859">
        <v>1149.4100000000001</v>
      </c>
      <c r="I1859">
        <v>25</v>
      </c>
      <c r="J1859">
        <v>2</v>
      </c>
      <c r="K1859">
        <v>28735.25</v>
      </c>
      <c r="L1859">
        <v>28160.54</v>
      </c>
      <c r="M1859" t="s">
        <v>116</v>
      </c>
      <c r="N1859" s="1">
        <v>45713.877280092594</v>
      </c>
    </row>
    <row r="1860" spans="1:14" x14ac:dyDescent="0.3">
      <c r="A1860" t="s">
        <v>5579</v>
      </c>
      <c r="B1860" t="s">
        <v>95</v>
      </c>
      <c r="C1860" t="s">
        <v>5580</v>
      </c>
      <c r="D1860" t="s">
        <v>86</v>
      </c>
      <c r="E1860" t="s">
        <v>121</v>
      </c>
      <c r="F1860" t="s">
        <v>5581</v>
      </c>
      <c r="G1860" t="s">
        <v>184</v>
      </c>
      <c r="H1860">
        <v>550.08000000000004</v>
      </c>
      <c r="I1860">
        <v>6</v>
      </c>
      <c r="J1860">
        <v>0</v>
      </c>
      <c r="K1860">
        <v>3300.48</v>
      </c>
      <c r="L1860">
        <v>3300.48</v>
      </c>
      <c r="M1860" t="s">
        <v>21</v>
      </c>
      <c r="N1860" s="1">
        <v>45817.844386574077</v>
      </c>
    </row>
    <row r="1861" spans="1:14" x14ac:dyDescent="0.3">
      <c r="A1861" t="s">
        <v>5582</v>
      </c>
      <c r="B1861" t="s">
        <v>55</v>
      </c>
      <c r="C1861" t="s">
        <v>5583</v>
      </c>
      <c r="D1861" t="s">
        <v>125</v>
      </c>
      <c r="E1861" t="s">
        <v>57</v>
      </c>
      <c r="F1861" t="s">
        <v>5584</v>
      </c>
      <c r="G1861" t="s">
        <v>70</v>
      </c>
      <c r="H1861">
        <v>1171.44</v>
      </c>
      <c r="I1861">
        <v>30</v>
      </c>
      <c r="J1861">
        <v>0</v>
      </c>
      <c r="K1861">
        <v>35143.199999999997</v>
      </c>
      <c r="L1861">
        <v>35143.199999999997</v>
      </c>
      <c r="M1861" t="s">
        <v>21</v>
      </c>
      <c r="N1861" s="1">
        <v>45459.735891203702</v>
      </c>
    </row>
    <row r="1862" spans="1:14" x14ac:dyDescent="0.3">
      <c r="A1862" t="s">
        <v>5585</v>
      </c>
      <c r="B1862" t="s">
        <v>172</v>
      </c>
      <c r="C1862" t="s">
        <v>5586</v>
      </c>
      <c r="D1862" t="s">
        <v>125</v>
      </c>
      <c r="E1862" t="s">
        <v>32</v>
      </c>
      <c r="F1862" t="s">
        <v>5587</v>
      </c>
      <c r="G1862" t="s">
        <v>248</v>
      </c>
      <c r="H1862">
        <v>1075.6600000000001</v>
      </c>
      <c r="I1862">
        <v>6</v>
      </c>
      <c r="J1862">
        <v>0</v>
      </c>
      <c r="K1862">
        <v>6453.96</v>
      </c>
      <c r="L1862">
        <v>6453.96</v>
      </c>
      <c r="M1862" t="s">
        <v>116</v>
      </c>
      <c r="N1862" s="1">
        <v>45586.118819444448</v>
      </c>
    </row>
    <row r="1863" spans="1:14" x14ac:dyDescent="0.3">
      <c r="A1863" t="s">
        <v>5588</v>
      </c>
      <c r="B1863" t="s">
        <v>172</v>
      </c>
      <c r="C1863" t="s">
        <v>5589</v>
      </c>
      <c r="D1863" t="s">
        <v>80</v>
      </c>
      <c r="E1863" t="s">
        <v>111</v>
      </c>
      <c r="F1863" t="s">
        <v>5590</v>
      </c>
      <c r="H1863">
        <v>3940.21</v>
      </c>
      <c r="I1863">
        <v>8</v>
      </c>
      <c r="J1863">
        <v>0</v>
      </c>
      <c r="K1863">
        <v>31521.68</v>
      </c>
      <c r="L1863">
        <v>31521.68</v>
      </c>
      <c r="M1863" t="s">
        <v>47</v>
      </c>
      <c r="N1863" s="1">
        <v>45790.146921296298</v>
      </c>
    </row>
    <row r="1864" spans="1:14" x14ac:dyDescent="0.3">
      <c r="A1864" t="s">
        <v>5591</v>
      </c>
      <c r="B1864" t="s">
        <v>15</v>
      </c>
      <c r="C1864" t="s">
        <v>5592</v>
      </c>
      <c r="D1864" t="s">
        <v>36</v>
      </c>
      <c r="E1864" t="s">
        <v>224</v>
      </c>
      <c r="F1864" t="s">
        <v>5593</v>
      </c>
      <c r="H1864">
        <v>1419.11</v>
      </c>
      <c r="I1864">
        <v>1</v>
      </c>
      <c r="J1864">
        <v>2</v>
      </c>
      <c r="K1864">
        <v>1419.11</v>
      </c>
      <c r="L1864">
        <v>1390.73</v>
      </c>
      <c r="M1864" t="s">
        <v>77</v>
      </c>
      <c r="N1864" s="1">
        <v>45874.795972222222</v>
      </c>
    </row>
    <row r="1865" spans="1:14" x14ac:dyDescent="0.3">
      <c r="A1865" t="s">
        <v>5594</v>
      </c>
      <c r="B1865" t="s">
        <v>118</v>
      </c>
      <c r="C1865" t="s">
        <v>5595</v>
      </c>
      <c r="D1865" t="s">
        <v>51</v>
      </c>
      <c r="E1865" t="s">
        <v>155</v>
      </c>
      <c r="F1865" t="s">
        <v>5596</v>
      </c>
      <c r="G1865" t="s">
        <v>102</v>
      </c>
      <c r="H1865">
        <v>714.86</v>
      </c>
      <c r="I1865">
        <v>6</v>
      </c>
      <c r="J1865">
        <v>0</v>
      </c>
      <c r="K1865">
        <v>4289.16</v>
      </c>
      <c r="L1865">
        <v>4289.16</v>
      </c>
      <c r="M1865" t="s">
        <v>116</v>
      </c>
      <c r="N1865" s="1">
        <v>45590.647002314814</v>
      </c>
    </row>
    <row r="1866" spans="1:14" x14ac:dyDescent="0.3">
      <c r="A1866" t="s">
        <v>5597</v>
      </c>
      <c r="B1866" t="s">
        <v>172</v>
      </c>
      <c r="C1866" t="s">
        <v>5598</v>
      </c>
      <c r="D1866" t="s">
        <v>159</v>
      </c>
      <c r="E1866" t="s">
        <v>100</v>
      </c>
      <c r="F1866" t="s">
        <v>5599</v>
      </c>
      <c r="G1866" t="s">
        <v>102</v>
      </c>
      <c r="H1866">
        <v>189.38</v>
      </c>
      <c r="I1866">
        <v>30</v>
      </c>
      <c r="J1866">
        <v>15</v>
      </c>
      <c r="K1866">
        <v>5681.4</v>
      </c>
      <c r="L1866">
        <v>4829.1899999999996</v>
      </c>
      <c r="M1866" t="s">
        <v>116</v>
      </c>
      <c r="N1866" s="1">
        <v>45641.185636574075</v>
      </c>
    </row>
    <row r="1867" spans="1:14" x14ac:dyDescent="0.3">
      <c r="A1867" t="s">
        <v>5600</v>
      </c>
      <c r="B1867" t="s">
        <v>172</v>
      </c>
      <c r="C1867" t="s">
        <v>5601</v>
      </c>
      <c r="D1867" t="s">
        <v>36</v>
      </c>
      <c r="E1867" t="s">
        <v>44</v>
      </c>
      <c r="F1867" t="s">
        <v>5602</v>
      </c>
      <c r="G1867" t="s">
        <v>184</v>
      </c>
      <c r="H1867">
        <v>1117.43</v>
      </c>
      <c r="I1867">
        <v>30</v>
      </c>
      <c r="J1867">
        <v>15</v>
      </c>
      <c r="K1867">
        <v>33522.9</v>
      </c>
      <c r="L1867">
        <v>28494.47</v>
      </c>
      <c r="M1867" t="s">
        <v>60</v>
      </c>
      <c r="N1867" s="1">
        <v>45806.070034722223</v>
      </c>
    </row>
    <row r="1868" spans="1:14" x14ac:dyDescent="0.3">
      <c r="A1868" t="s">
        <v>5603</v>
      </c>
      <c r="B1868" t="s">
        <v>15</v>
      </c>
      <c r="D1868" t="s">
        <v>255</v>
      </c>
      <c r="E1868" t="s">
        <v>91</v>
      </c>
      <c r="F1868" t="s">
        <v>5604</v>
      </c>
      <c r="G1868" t="s">
        <v>65</v>
      </c>
      <c r="H1868">
        <v>2952.37</v>
      </c>
      <c r="I1868">
        <v>8</v>
      </c>
      <c r="J1868">
        <v>0</v>
      </c>
      <c r="K1868">
        <v>23618.959999999999</v>
      </c>
      <c r="L1868">
        <v>23618.959999999999</v>
      </c>
      <c r="M1868" t="s">
        <v>77</v>
      </c>
      <c r="N1868" s="1">
        <v>45546.378298611111</v>
      </c>
    </row>
    <row r="1869" spans="1:14" x14ac:dyDescent="0.3">
      <c r="A1869" t="s">
        <v>5605</v>
      </c>
      <c r="B1869" t="s">
        <v>72</v>
      </c>
      <c r="C1869" t="s">
        <v>5606</v>
      </c>
      <c r="D1869" t="s">
        <v>110</v>
      </c>
      <c r="E1869" t="s">
        <v>87</v>
      </c>
      <c r="F1869" t="s">
        <v>5607</v>
      </c>
      <c r="G1869" t="s">
        <v>93</v>
      </c>
      <c r="H1869">
        <v>59.89</v>
      </c>
      <c r="I1869">
        <v>8</v>
      </c>
      <c r="J1869">
        <v>0</v>
      </c>
      <c r="K1869">
        <v>479.12</v>
      </c>
      <c r="L1869">
        <v>479.12</v>
      </c>
      <c r="M1869" t="s">
        <v>77</v>
      </c>
      <c r="N1869" s="1">
        <v>45657.115810185183</v>
      </c>
    </row>
    <row r="1870" spans="1:14" x14ac:dyDescent="0.3">
      <c r="A1870" t="s">
        <v>5608</v>
      </c>
      <c r="B1870" t="s">
        <v>84</v>
      </c>
      <c r="C1870" t="s">
        <v>5609</v>
      </c>
      <c r="E1870" t="s">
        <v>105</v>
      </c>
      <c r="F1870" t="s">
        <v>5610</v>
      </c>
      <c r="G1870" t="s">
        <v>161</v>
      </c>
      <c r="H1870">
        <v>726.06</v>
      </c>
      <c r="I1870">
        <v>12</v>
      </c>
      <c r="J1870">
        <v>10</v>
      </c>
      <c r="K1870">
        <v>8712.7199999999993</v>
      </c>
      <c r="L1870">
        <v>7841.45</v>
      </c>
      <c r="M1870" t="s">
        <v>77</v>
      </c>
      <c r="N1870" s="1">
        <v>45735.283599537041</v>
      </c>
    </row>
    <row r="1871" spans="1:14" x14ac:dyDescent="0.3">
      <c r="A1871" t="s">
        <v>5611</v>
      </c>
      <c r="B1871" t="s">
        <v>49</v>
      </c>
      <c r="C1871" t="s">
        <v>5612</v>
      </c>
      <c r="D1871" t="s">
        <v>51</v>
      </c>
      <c r="E1871" t="s">
        <v>133</v>
      </c>
      <c r="F1871" t="s">
        <v>5613</v>
      </c>
      <c r="G1871" t="s">
        <v>70</v>
      </c>
      <c r="H1871">
        <v>251.97</v>
      </c>
      <c r="I1871">
        <v>8</v>
      </c>
      <c r="J1871">
        <v>10</v>
      </c>
      <c r="K1871">
        <v>2015.76</v>
      </c>
      <c r="L1871">
        <v>1814.18</v>
      </c>
      <c r="M1871" t="s">
        <v>40</v>
      </c>
      <c r="N1871" s="1">
        <v>45742.510069444441</v>
      </c>
    </row>
    <row r="1872" spans="1:14" x14ac:dyDescent="0.3">
      <c r="A1872" t="s">
        <v>5614</v>
      </c>
      <c r="B1872" t="s">
        <v>95</v>
      </c>
      <c r="C1872" t="s">
        <v>5615</v>
      </c>
      <c r="D1872" t="s">
        <v>125</v>
      </c>
      <c r="E1872" t="s">
        <v>105</v>
      </c>
      <c r="F1872" t="s">
        <v>5616</v>
      </c>
      <c r="G1872" t="s">
        <v>65</v>
      </c>
      <c r="H1872">
        <v>951.3</v>
      </c>
      <c r="I1872">
        <v>3</v>
      </c>
      <c r="J1872">
        <v>0</v>
      </c>
      <c r="K1872">
        <v>2853.9</v>
      </c>
      <c r="L1872">
        <v>2853.9</v>
      </c>
      <c r="M1872" t="s">
        <v>47</v>
      </c>
      <c r="N1872" s="1">
        <v>45725.388483796298</v>
      </c>
    </row>
    <row r="1873" spans="1:14" x14ac:dyDescent="0.3">
      <c r="A1873" t="s">
        <v>5617</v>
      </c>
      <c r="B1873" t="s">
        <v>55</v>
      </c>
      <c r="C1873" t="s">
        <v>5618</v>
      </c>
      <c r="D1873" t="s">
        <v>43</v>
      </c>
      <c r="E1873" t="s">
        <v>133</v>
      </c>
      <c r="F1873" t="s">
        <v>5619</v>
      </c>
      <c r="G1873" t="s">
        <v>465</v>
      </c>
      <c r="H1873">
        <v>420.05</v>
      </c>
      <c r="I1873">
        <v>3</v>
      </c>
      <c r="J1873">
        <v>0</v>
      </c>
      <c r="K1873">
        <v>1260.1500000000001</v>
      </c>
      <c r="L1873">
        <v>1260.1500000000001</v>
      </c>
      <c r="M1873" t="s">
        <v>40</v>
      </c>
      <c r="N1873" s="1">
        <v>45566.061122685183</v>
      </c>
    </row>
    <row r="1874" spans="1:14" x14ac:dyDescent="0.3">
      <c r="A1874" t="s">
        <v>5620</v>
      </c>
      <c r="B1874" t="s">
        <v>49</v>
      </c>
      <c r="C1874" t="s">
        <v>5621</v>
      </c>
      <c r="D1874" t="s">
        <v>17</v>
      </c>
      <c r="E1874" t="s">
        <v>105</v>
      </c>
      <c r="F1874" t="s">
        <v>5622</v>
      </c>
      <c r="G1874" t="s">
        <v>59</v>
      </c>
      <c r="H1874">
        <v>506.26</v>
      </c>
      <c r="I1874">
        <v>2</v>
      </c>
      <c r="J1874">
        <v>0</v>
      </c>
      <c r="K1874">
        <v>1012.52</v>
      </c>
      <c r="L1874">
        <v>1012.52</v>
      </c>
      <c r="N1874" s="1">
        <v>45504.82408564815</v>
      </c>
    </row>
    <row r="1875" spans="1:14" x14ac:dyDescent="0.3">
      <c r="A1875" t="s">
        <v>5623</v>
      </c>
      <c r="B1875" t="s">
        <v>118</v>
      </c>
      <c r="C1875" t="s">
        <v>5624</v>
      </c>
      <c r="D1875" t="s">
        <v>51</v>
      </c>
      <c r="E1875" t="s">
        <v>177</v>
      </c>
      <c r="F1875" t="s">
        <v>5625</v>
      </c>
      <c r="G1875" t="s">
        <v>179</v>
      </c>
      <c r="H1875">
        <v>516.32000000000005</v>
      </c>
      <c r="I1875">
        <v>15</v>
      </c>
      <c r="J1875">
        <v>3</v>
      </c>
      <c r="K1875">
        <v>7744.8</v>
      </c>
      <c r="L1875">
        <v>7512.46</v>
      </c>
      <c r="M1875" t="s">
        <v>28</v>
      </c>
      <c r="N1875" s="1">
        <v>45410.263287037036</v>
      </c>
    </row>
    <row r="1876" spans="1:14" x14ac:dyDescent="0.3">
      <c r="A1876" t="s">
        <v>5626</v>
      </c>
      <c r="B1876" t="s">
        <v>30</v>
      </c>
      <c r="C1876" t="s">
        <v>5627</v>
      </c>
      <c r="D1876" t="s">
        <v>17</v>
      </c>
      <c r="F1876" t="s">
        <v>5628</v>
      </c>
      <c r="G1876" t="s">
        <v>65</v>
      </c>
      <c r="H1876">
        <v>767.45</v>
      </c>
      <c r="I1876">
        <v>1</v>
      </c>
      <c r="J1876">
        <v>5</v>
      </c>
      <c r="K1876">
        <v>767.45</v>
      </c>
      <c r="L1876">
        <v>729.08</v>
      </c>
      <c r="M1876" t="s">
        <v>116</v>
      </c>
      <c r="N1876" s="1">
        <v>45443.562939814816</v>
      </c>
    </row>
    <row r="1877" spans="1:14" x14ac:dyDescent="0.3">
      <c r="A1877" t="s">
        <v>5629</v>
      </c>
      <c r="B1877" t="s">
        <v>84</v>
      </c>
      <c r="C1877" t="s">
        <v>5630</v>
      </c>
      <c r="D1877" t="s">
        <v>86</v>
      </c>
      <c r="E1877" t="s">
        <v>32</v>
      </c>
      <c r="F1877" t="s">
        <v>5631</v>
      </c>
      <c r="G1877" t="s">
        <v>46</v>
      </c>
      <c r="H1877">
        <v>439.71</v>
      </c>
      <c r="I1877">
        <v>1</v>
      </c>
      <c r="J1877">
        <v>0</v>
      </c>
      <c r="K1877">
        <v>439.71</v>
      </c>
      <c r="L1877">
        <v>439.71</v>
      </c>
      <c r="M1877" t="s">
        <v>40</v>
      </c>
      <c r="N1877" s="1">
        <v>45762.863634259258</v>
      </c>
    </row>
    <row r="1878" spans="1:14" x14ac:dyDescent="0.3">
      <c r="A1878" t="s">
        <v>5632</v>
      </c>
      <c r="B1878" t="s">
        <v>15</v>
      </c>
      <c r="C1878" t="s">
        <v>5633</v>
      </c>
      <c r="D1878" t="s">
        <v>36</v>
      </c>
      <c r="E1878" t="s">
        <v>277</v>
      </c>
      <c r="F1878" t="s">
        <v>5634</v>
      </c>
      <c r="G1878" t="s">
        <v>135</v>
      </c>
      <c r="H1878">
        <v>512.70000000000005</v>
      </c>
      <c r="I1878">
        <v>15</v>
      </c>
      <c r="J1878">
        <v>15</v>
      </c>
      <c r="K1878">
        <v>7690.5</v>
      </c>
      <c r="L1878">
        <v>6536.93</v>
      </c>
      <c r="M1878" t="s">
        <v>60</v>
      </c>
      <c r="N1878" s="1">
        <v>45859.76734953704</v>
      </c>
    </row>
    <row r="1879" spans="1:14" x14ac:dyDescent="0.3">
      <c r="A1879" t="s">
        <v>5635</v>
      </c>
      <c r="B1879" t="s">
        <v>172</v>
      </c>
      <c r="C1879" t="s">
        <v>5636</v>
      </c>
      <c r="D1879" t="s">
        <v>80</v>
      </c>
      <c r="E1879" t="s">
        <v>111</v>
      </c>
      <c r="F1879" t="s">
        <v>5637</v>
      </c>
      <c r="G1879" t="s">
        <v>107</v>
      </c>
      <c r="H1879">
        <v>1552.11</v>
      </c>
      <c r="I1879">
        <v>2</v>
      </c>
      <c r="J1879">
        <v>0</v>
      </c>
      <c r="K1879">
        <v>3104.22</v>
      </c>
      <c r="L1879">
        <v>3104.22</v>
      </c>
      <c r="M1879" t="s">
        <v>47</v>
      </c>
      <c r="N1879" s="1">
        <v>45603.586296296293</v>
      </c>
    </row>
    <row r="1880" spans="1:14" x14ac:dyDescent="0.3">
      <c r="A1880" t="s">
        <v>5638</v>
      </c>
      <c r="B1880" t="s">
        <v>84</v>
      </c>
      <c r="C1880" t="s">
        <v>5639</v>
      </c>
      <c r="D1880" t="s">
        <v>125</v>
      </c>
      <c r="E1880" t="s">
        <v>37</v>
      </c>
      <c r="F1880" t="s">
        <v>5640</v>
      </c>
      <c r="H1880">
        <v>2268.7800000000002</v>
      </c>
      <c r="I1880">
        <v>40</v>
      </c>
      <c r="J1880">
        <v>2</v>
      </c>
      <c r="K1880">
        <v>90751.2</v>
      </c>
      <c r="L1880">
        <v>88936.18</v>
      </c>
      <c r="M1880" t="s">
        <v>28</v>
      </c>
      <c r="N1880" s="1">
        <v>45596.819050925929</v>
      </c>
    </row>
    <row r="1881" spans="1:14" x14ac:dyDescent="0.3">
      <c r="A1881" t="s">
        <v>5641</v>
      </c>
      <c r="B1881" t="s">
        <v>49</v>
      </c>
      <c r="C1881" t="s">
        <v>5642</v>
      </c>
      <c r="D1881" t="s">
        <v>120</v>
      </c>
      <c r="E1881" t="s">
        <v>121</v>
      </c>
      <c r="F1881" t="s">
        <v>5643</v>
      </c>
      <c r="G1881" t="s">
        <v>209</v>
      </c>
      <c r="H1881">
        <v>626.36</v>
      </c>
      <c r="I1881">
        <v>4</v>
      </c>
      <c r="J1881">
        <v>0</v>
      </c>
      <c r="K1881">
        <v>2505.44</v>
      </c>
      <c r="L1881">
        <v>2505.44</v>
      </c>
      <c r="M1881" t="s">
        <v>47</v>
      </c>
      <c r="N1881" s="1">
        <v>45359.754270833335</v>
      </c>
    </row>
    <row r="1882" spans="1:14" x14ac:dyDescent="0.3">
      <c r="A1882" t="s">
        <v>5644</v>
      </c>
      <c r="B1882" t="s">
        <v>15</v>
      </c>
      <c r="C1882" t="s">
        <v>5645</v>
      </c>
      <c r="D1882" t="s">
        <v>17</v>
      </c>
      <c r="E1882" t="s">
        <v>18</v>
      </c>
      <c r="F1882" t="s">
        <v>5646</v>
      </c>
      <c r="G1882" t="s">
        <v>20</v>
      </c>
      <c r="H1882">
        <v>305.54000000000002</v>
      </c>
      <c r="I1882">
        <v>15</v>
      </c>
      <c r="J1882">
        <v>0</v>
      </c>
      <c r="K1882">
        <v>4583.1000000000004</v>
      </c>
      <c r="L1882">
        <v>4583.1000000000004</v>
      </c>
      <c r="N1882" s="1">
        <v>45349.990601851852</v>
      </c>
    </row>
    <row r="1883" spans="1:14" x14ac:dyDescent="0.3">
      <c r="A1883" t="s">
        <v>5647</v>
      </c>
      <c r="B1883" t="s">
        <v>49</v>
      </c>
      <c r="C1883" t="s">
        <v>5648</v>
      </c>
      <c r="D1883" t="s">
        <v>25</v>
      </c>
      <c r="E1883" t="s">
        <v>121</v>
      </c>
      <c r="F1883" t="s">
        <v>5649</v>
      </c>
      <c r="G1883" t="s">
        <v>161</v>
      </c>
      <c r="H1883">
        <v>90.65</v>
      </c>
      <c r="I1883">
        <v>8</v>
      </c>
      <c r="J1883">
        <v>0</v>
      </c>
      <c r="K1883">
        <v>725.2</v>
      </c>
      <c r="L1883">
        <v>725.2</v>
      </c>
      <c r="M1883" t="s">
        <v>60</v>
      </c>
      <c r="N1883" s="1">
        <v>45427.660995370374</v>
      </c>
    </row>
    <row r="1884" spans="1:14" x14ac:dyDescent="0.3">
      <c r="A1884" t="s">
        <v>5650</v>
      </c>
      <c r="B1884" t="s">
        <v>172</v>
      </c>
      <c r="C1884" t="s">
        <v>4507</v>
      </c>
      <c r="D1884" t="s">
        <v>86</v>
      </c>
      <c r="E1884" t="s">
        <v>37</v>
      </c>
      <c r="F1884" t="s">
        <v>5651</v>
      </c>
      <c r="G1884" t="s">
        <v>70</v>
      </c>
      <c r="H1884">
        <v>237.84</v>
      </c>
      <c r="I1884">
        <v>3</v>
      </c>
      <c r="J1884">
        <v>0</v>
      </c>
      <c r="K1884">
        <v>713.52</v>
      </c>
      <c r="L1884">
        <v>713.52</v>
      </c>
      <c r="M1884" t="s">
        <v>47</v>
      </c>
      <c r="N1884" s="1">
        <v>45678.452349537038</v>
      </c>
    </row>
    <row r="1885" spans="1:14" x14ac:dyDescent="0.3">
      <c r="A1885" t="s">
        <v>5652</v>
      </c>
      <c r="B1885" t="s">
        <v>15</v>
      </c>
      <c r="C1885" t="s">
        <v>5653</v>
      </c>
      <c r="D1885" t="s">
        <v>120</v>
      </c>
      <c r="E1885" t="s">
        <v>251</v>
      </c>
      <c r="F1885" t="s">
        <v>5654</v>
      </c>
      <c r="G1885" t="s">
        <v>53</v>
      </c>
      <c r="H1885">
        <v>288.44</v>
      </c>
      <c r="I1885">
        <v>25</v>
      </c>
      <c r="J1885">
        <v>0</v>
      </c>
      <c r="K1885">
        <v>7211</v>
      </c>
      <c r="L1885">
        <v>7211</v>
      </c>
      <c r="M1885" t="s">
        <v>116</v>
      </c>
      <c r="N1885" s="1">
        <v>45608.990960648145</v>
      </c>
    </row>
    <row r="1886" spans="1:14" x14ac:dyDescent="0.3">
      <c r="A1886" t="s">
        <v>5655</v>
      </c>
      <c r="B1886" t="s">
        <v>23</v>
      </c>
      <c r="C1886" t="s">
        <v>5656</v>
      </c>
      <c r="D1886" t="s">
        <v>255</v>
      </c>
      <c r="F1886" t="s">
        <v>5657</v>
      </c>
      <c r="G1886" t="s">
        <v>20</v>
      </c>
      <c r="H1886">
        <v>2710.82</v>
      </c>
      <c r="I1886">
        <v>12</v>
      </c>
      <c r="J1886">
        <v>18</v>
      </c>
      <c r="K1886">
        <v>32529.84</v>
      </c>
      <c r="L1886">
        <v>26674.47</v>
      </c>
      <c r="M1886" t="s">
        <v>77</v>
      </c>
      <c r="N1886" s="1">
        <v>45797.3122337963</v>
      </c>
    </row>
    <row r="1887" spans="1:14" x14ac:dyDescent="0.3">
      <c r="A1887" t="s">
        <v>5658</v>
      </c>
      <c r="B1887" t="s">
        <v>95</v>
      </c>
      <c r="C1887" t="s">
        <v>5659</v>
      </c>
      <c r="D1887" t="s">
        <v>25</v>
      </c>
      <c r="E1887" t="s">
        <v>105</v>
      </c>
      <c r="F1887" t="s">
        <v>5660</v>
      </c>
      <c r="G1887" t="s">
        <v>130</v>
      </c>
      <c r="H1887">
        <v>17.579999999999998</v>
      </c>
      <c r="I1887">
        <v>10</v>
      </c>
      <c r="J1887">
        <v>13</v>
      </c>
      <c r="K1887">
        <v>175.8</v>
      </c>
      <c r="L1887">
        <v>152.94999999999999</v>
      </c>
      <c r="M1887" t="s">
        <v>116</v>
      </c>
      <c r="N1887" s="1">
        <v>45854.891296296293</v>
      </c>
    </row>
    <row r="1888" spans="1:14" x14ac:dyDescent="0.3">
      <c r="A1888" t="s">
        <v>5661</v>
      </c>
      <c r="B1888" t="s">
        <v>55</v>
      </c>
      <c r="C1888" t="s">
        <v>5662</v>
      </c>
      <c r="D1888" t="s">
        <v>86</v>
      </c>
      <c r="E1888" t="s">
        <v>18</v>
      </c>
      <c r="F1888" t="s">
        <v>5663</v>
      </c>
      <c r="G1888" t="s">
        <v>130</v>
      </c>
      <c r="H1888">
        <v>396.93</v>
      </c>
      <c r="I1888">
        <v>12</v>
      </c>
      <c r="J1888">
        <v>3</v>
      </c>
      <c r="K1888">
        <v>4763.16</v>
      </c>
      <c r="L1888">
        <v>4620.2700000000004</v>
      </c>
      <c r="M1888" t="s">
        <v>116</v>
      </c>
      <c r="N1888" s="1">
        <v>45723.606041666666</v>
      </c>
    </row>
    <row r="1889" spans="1:14" x14ac:dyDescent="0.3">
      <c r="A1889" t="s">
        <v>5664</v>
      </c>
      <c r="B1889" t="s">
        <v>72</v>
      </c>
      <c r="C1889" t="s">
        <v>5665</v>
      </c>
      <c r="D1889" t="s">
        <v>51</v>
      </c>
      <c r="E1889" t="s">
        <v>44</v>
      </c>
      <c r="F1889" t="s">
        <v>5666</v>
      </c>
      <c r="G1889" t="s">
        <v>248</v>
      </c>
      <c r="H1889">
        <v>873.12</v>
      </c>
      <c r="I1889">
        <v>8</v>
      </c>
      <c r="J1889">
        <v>0</v>
      </c>
      <c r="K1889">
        <v>6984.96</v>
      </c>
      <c r="L1889">
        <v>6984.96</v>
      </c>
      <c r="M1889" t="s">
        <v>47</v>
      </c>
      <c r="N1889" s="1">
        <v>45761.200474537036</v>
      </c>
    </row>
    <row r="1890" spans="1:14" x14ac:dyDescent="0.3">
      <c r="A1890" t="s">
        <v>5667</v>
      </c>
      <c r="B1890" t="s">
        <v>84</v>
      </c>
      <c r="C1890" t="s">
        <v>5668</v>
      </c>
      <c r="D1890" t="s">
        <v>36</v>
      </c>
      <c r="E1890" t="s">
        <v>37</v>
      </c>
      <c r="F1890" t="s">
        <v>5669</v>
      </c>
      <c r="G1890" t="s">
        <v>27</v>
      </c>
      <c r="H1890">
        <v>1293.04</v>
      </c>
      <c r="I1890">
        <v>12</v>
      </c>
      <c r="J1890">
        <v>15</v>
      </c>
      <c r="K1890">
        <v>15516.48</v>
      </c>
      <c r="L1890">
        <v>13189.01</v>
      </c>
      <c r="M1890" t="s">
        <v>21</v>
      </c>
      <c r="N1890" s="1">
        <v>45424.108564814815</v>
      </c>
    </row>
    <row r="1891" spans="1:14" x14ac:dyDescent="0.3">
      <c r="A1891" t="s">
        <v>5670</v>
      </c>
      <c r="B1891" t="s">
        <v>84</v>
      </c>
      <c r="C1891" t="s">
        <v>5671</v>
      </c>
      <c r="D1891" t="s">
        <v>36</v>
      </c>
      <c r="E1891" t="s">
        <v>18</v>
      </c>
      <c r="F1891" t="s">
        <v>5672</v>
      </c>
      <c r="G1891" t="s">
        <v>102</v>
      </c>
      <c r="H1891">
        <v>1074.2</v>
      </c>
      <c r="I1891">
        <v>3</v>
      </c>
      <c r="J1891">
        <v>0</v>
      </c>
      <c r="K1891">
        <v>3222.6</v>
      </c>
      <c r="L1891">
        <v>3222.6</v>
      </c>
      <c r="M1891" t="s">
        <v>116</v>
      </c>
      <c r="N1891" s="1">
        <v>45416.751620370371</v>
      </c>
    </row>
    <row r="1892" spans="1:14" x14ac:dyDescent="0.3">
      <c r="A1892" t="s">
        <v>5673</v>
      </c>
      <c r="B1892" t="s">
        <v>118</v>
      </c>
      <c r="C1892" t="s">
        <v>5674</v>
      </c>
      <c r="D1892" t="s">
        <v>25</v>
      </c>
      <c r="E1892" t="s">
        <v>251</v>
      </c>
      <c r="F1892" t="s">
        <v>5675</v>
      </c>
      <c r="G1892" t="s">
        <v>76</v>
      </c>
      <c r="H1892">
        <v>50.67</v>
      </c>
      <c r="I1892">
        <v>50</v>
      </c>
      <c r="J1892">
        <v>15</v>
      </c>
      <c r="K1892">
        <v>2533.5</v>
      </c>
      <c r="L1892">
        <v>2153.4699999999998</v>
      </c>
      <c r="M1892" t="s">
        <v>77</v>
      </c>
      <c r="N1892" s="1">
        <v>45540.729641203703</v>
      </c>
    </row>
    <row r="1893" spans="1:14" x14ac:dyDescent="0.3">
      <c r="A1893" t="s">
        <v>5676</v>
      </c>
      <c r="B1893" t="s">
        <v>95</v>
      </c>
      <c r="C1893" t="s">
        <v>5677</v>
      </c>
      <c r="D1893" t="s">
        <v>51</v>
      </c>
      <c r="E1893" t="s">
        <v>105</v>
      </c>
      <c r="F1893" t="s">
        <v>5678</v>
      </c>
      <c r="G1893" t="s">
        <v>20</v>
      </c>
      <c r="H1893">
        <v>390.81</v>
      </c>
      <c r="I1893">
        <v>2</v>
      </c>
      <c r="J1893">
        <v>0</v>
      </c>
      <c r="K1893">
        <v>781.62</v>
      </c>
      <c r="L1893">
        <v>781.62</v>
      </c>
      <c r="M1893" t="s">
        <v>47</v>
      </c>
      <c r="N1893" s="1">
        <v>45845.706516203703</v>
      </c>
    </row>
    <row r="1894" spans="1:14" x14ac:dyDescent="0.3">
      <c r="A1894" t="s">
        <v>5679</v>
      </c>
      <c r="B1894" t="s">
        <v>30</v>
      </c>
      <c r="C1894" t="s">
        <v>5680</v>
      </c>
      <c r="D1894" t="s">
        <v>110</v>
      </c>
      <c r="E1894" t="s">
        <v>155</v>
      </c>
      <c r="F1894" t="s">
        <v>5681</v>
      </c>
      <c r="G1894" t="s">
        <v>39</v>
      </c>
      <c r="H1894">
        <v>62.53</v>
      </c>
      <c r="I1894">
        <v>12</v>
      </c>
      <c r="J1894">
        <v>15</v>
      </c>
      <c r="K1894">
        <v>750.36</v>
      </c>
      <c r="L1894">
        <v>637.80999999999995</v>
      </c>
      <c r="M1894" t="s">
        <v>116</v>
      </c>
      <c r="N1894" s="1">
        <v>45466.333564814813</v>
      </c>
    </row>
    <row r="1895" spans="1:14" x14ac:dyDescent="0.3">
      <c r="A1895" t="s">
        <v>5682</v>
      </c>
      <c r="B1895" t="s">
        <v>181</v>
      </c>
      <c r="C1895" t="s">
        <v>5683</v>
      </c>
      <c r="D1895" t="s">
        <v>63</v>
      </c>
      <c r="E1895" t="s">
        <v>155</v>
      </c>
      <c r="F1895" t="s">
        <v>5684</v>
      </c>
      <c r="G1895" t="s">
        <v>465</v>
      </c>
      <c r="H1895">
        <v>4.3099999999999996</v>
      </c>
      <c r="I1895">
        <v>341</v>
      </c>
      <c r="J1895">
        <v>30</v>
      </c>
      <c r="K1895">
        <v>1469.71</v>
      </c>
      <c r="L1895">
        <v>1028.8</v>
      </c>
      <c r="M1895" t="s">
        <v>77</v>
      </c>
      <c r="N1895" s="1">
        <v>45349.495636574073</v>
      </c>
    </row>
    <row r="1896" spans="1:14" x14ac:dyDescent="0.3">
      <c r="A1896" t="s">
        <v>5685</v>
      </c>
      <c r="B1896" t="s">
        <v>72</v>
      </c>
      <c r="C1896" t="s">
        <v>5686</v>
      </c>
      <c r="D1896" t="s">
        <v>86</v>
      </c>
      <c r="E1896" t="s">
        <v>246</v>
      </c>
      <c r="F1896" t="s">
        <v>5687</v>
      </c>
      <c r="G1896" t="s">
        <v>70</v>
      </c>
      <c r="H1896">
        <v>263.63</v>
      </c>
      <c r="I1896">
        <v>2</v>
      </c>
      <c r="J1896">
        <v>0</v>
      </c>
      <c r="K1896">
        <v>527.26</v>
      </c>
      <c r="L1896">
        <v>527.26</v>
      </c>
      <c r="N1896" s="1">
        <v>45540.486689814818</v>
      </c>
    </row>
    <row r="1897" spans="1:14" x14ac:dyDescent="0.3">
      <c r="A1897" t="s">
        <v>5688</v>
      </c>
      <c r="B1897" t="s">
        <v>49</v>
      </c>
      <c r="C1897" t="s">
        <v>5689</v>
      </c>
      <c r="D1897" t="s">
        <v>110</v>
      </c>
      <c r="E1897" t="s">
        <v>68</v>
      </c>
      <c r="F1897" t="s">
        <v>5690</v>
      </c>
      <c r="G1897" t="s">
        <v>184</v>
      </c>
      <c r="H1897">
        <v>211.68</v>
      </c>
      <c r="I1897">
        <v>75</v>
      </c>
      <c r="J1897">
        <v>0</v>
      </c>
      <c r="K1897">
        <v>15876</v>
      </c>
      <c r="L1897">
        <v>15876</v>
      </c>
      <c r="M1897" t="s">
        <v>60</v>
      </c>
      <c r="N1897" s="1">
        <v>45809.879710648151</v>
      </c>
    </row>
    <row r="1898" spans="1:14" x14ac:dyDescent="0.3">
      <c r="A1898" t="s">
        <v>5691</v>
      </c>
      <c r="B1898" t="s">
        <v>23</v>
      </c>
      <c r="C1898" t="s">
        <v>5692</v>
      </c>
      <c r="D1898" t="s">
        <v>36</v>
      </c>
      <c r="F1898" t="s">
        <v>5693</v>
      </c>
      <c r="G1898" t="s">
        <v>130</v>
      </c>
      <c r="H1898">
        <v>239.9</v>
      </c>
      <c r="I1898">
        <v>10</v>
      </c>
      <c r="J1898">
        <v>15</v>
      </c>
      <c r="K1898">
        <v>2399</v>
      </c>
      <c r="L1898">
        <v>2039.15</v>
      </c>
      <c r="M1898" t="s">
        <v>47</v>
      </c>
      <c r="N1898" s="1">
        <v>45504.727407407408</v>
      </c>
    </row>
    <row r="1899" spans="1:14" x14ac:dyDescent="0.3">
      <c r="A1899" t="s">
        <v>5694</v>
      </c>
      <c r="B1899" t="s">
        <v>84</v>
      </c>
      <c r="C1899" t="s">
        <v>5695</v>
      </c>
      <c r="D1899" t="s">
        <v>110</v>
      </c>
      <c r="E1899" t="s">
        <v>224</v>
      </c>
      <c r="F1899" t="s">
        <v>5696</v>
      </c>
      <c r="G1899" t="s">
        <v>53</v>
      </c>
      <c r="H1899">
        <v>39.04</v>
      </c>
      <c r="I1899">
        <v>6</v>
      </c>
      <c r="J1899">
        <v>2</v>
      </c>
      <c r="K1899">
        <v>234.24</v>
      </c>
      <c r="L1899">
        <v>229.56</v>
      </c>
      <c r="M1899" t="s">
        <v>40</v>
      </c>
      <c r="N1899" s="1">
        <v>45664.539641203701</v>
      </c>
    </row>
    <row r="1900" spans="1:14" x14ac:dyDescent="0.3">
      <c r="A1900" t="s">
        <v>5697</v>
      </c>
      <c r="B1900" t="s">
        <v>95</v>
      </c>
      <c r="C1900" t="s">
        <v>5698</v>
      </c>
      <c r="D1900" t="s">
        <v>51</v>
      </c>
      <c r="E1900" t="s">
        <v>251</v>
      </c>
      <c r="F1900" t="s">
        <v>5699</v>
      </c>
      <c r="G1900" t="s">
        <v>102</v>
      </c>
      <c r="H1900">
        <v>724.44</v>
      </c>
      <c r="I1900">
        <v>1</v>
      </c>
      <c r="J1900">
        <v>0</v>
      </c>
      <c r="K1900">
        <v>724.44</v>
      </c>
      <c r="L1900">
        <v>724.44</v>
      </c>
      <c r="M1900" t="s">
        <v>40</v>
      </c>
      <c r="N1900" s="1">
        <v>45669.310798611114</v>
      </c>
    </row>
    <row r="1901" spans="1:14" x14ac:dyDescent="0.3">
      <c r="A1901" t="s">
        <v>5700</v>
      </c>
      <c r="B1901" t="s">
        <v>172</v>
      </c>
      <c r="C1901" t="s">
        <v>5701</v>
      </c>
      <c r="D1901" t="s">
        <v>255</v>
      </c>
      <c r="E1901" t="s">
        <v>37</v>
      </c>
      <c r="F1901" t="s">
        <v>5702</v>
      </c>
      <c r="G1901" t="s">
        <v>70</v>
      </c>
      <c r="H1901">
        <v>2064.5300000000002</v>
      </c>
      <c r="I1901">
        <v>12</v>
      </c>
      <c r="J1901">
        <v>20</v>
      </c>
      <c r="K1901">
        <v>24774.36</v>
      </c>
      <c r="L1901">
        <v>19819.490000000002</v>
      </c>
      <c r="M1901" t="s">
        <v>28</v>
      </c>
      <c r="N1901" s="1">
        <v>45872.694050925929</v>
      </c>
    </row>
    <row r="1902" spans="1:14" x14ac:dyDescent="0.3">
      <c r="A1902" t="s">
        <v>5703</v>
      </c>
      <c r="B1902" t="s">
        <v>84</v>
      </c>
      <c r="C1902" t="s">
        <v>5704</v>
      </c>
      <c r="D1902" t="s">
        <v>110</v>
      </c>
      <c r="E1902" t="s">
        <v>57</v>
      </c>
      <c r="F1902" t="s">
        <v>5705</v>
      </c>
      <c r="G1902" t="s">
        <v>135</v>
      </c>
      <c r="H1902">
        <v>246.65</v>
      </c>
      <c r="I1902">
        <v>1</v>
      </c>
      <c r="J1902">
        <v>0</v>
      </c>
      <c r="K1902">
        <v>246.65</v>
      </c>
      <c r="L1902">
        <v>246.65</v>
      </c>
      <c r="M1902" t="s">
        <v>77</v>
      </c>
      <c r="N1902" s="1">
        <v>45473.110717592594</v>
      </c>
    </row>
    <row r="1903" spans="1:14" x14ac:dyDescent="0.3">
      <c r="A1903" t="s">
        <v>5706</v>
      </c>
      <c r="B1903" t="s">
        <v>30</v>
      </c>
      <c r="C1903" t="s">
        <v>5707</v>
      </c>
      <c r="D1903" t="s">
        <v>120</v>
      </c>
      <c r="E1903" t="s">
        <v>111</v>
      </c>
      <c r="F1903" t="s">
        <v>5708</v>
      </c>
      <c r="G1903" t="s">
        <v>179</v>
      </c>
      <c r="H1903">
        <v>342.37</v>
      </c>
      <c r="I1903">
        <v>2</v>
      </c>
      <c r="J1903">
        <v>0</v>
      </c>
      <c r="K1903">
        <v>684.74</v>
      </c>
      <c r="L1903">
        <v>684.74</v>
      </c>
      <c r="M1903" t="s">
        <v>40</v>
      </c>
      <c r="N1903" s="1">
        <v>45475.971539351849</v>
      </c>
    </row>
    <row r="1904" spans="1:14" x14ac:dyDescent="0.3">
      <c r="A1904" t="s">
        <v>5709</v>
      </c>
      <c r="B1904" t="s">
        <v>95</v>
      </c>
      <c r="C1904" t="s">
        <v>5710</v>
      </c>
      <c r="D1904" t="s">
        <v>159</v>
      </c>
      <c r="E1904" t="s">
        <v>133</v>
      </c>
      <c r="F1904" t="s">
        <v>5711</v>
      </c>
      <c r="G1904" t="s">
        <v>27</v>
      </c>
      <c r="H1904">
        <v>265.24</v>
      </c>
      <c r="I1904">
        <v>3</v>
      </c>
      <c r="J1904">
        <v>2</v>
      </c>
      <c r="K1904">
        <v>795.72</v>
      </c>
      <c r="L1904">
        <v>779.81</v>
      </c>
      <c r="M1904" t="s">
        <v>77</v>
      </c>
      <c r="N1904" s="1">
        <v>45844.15865740741</v>
      </c>
    </row>
    <row r="1905" spans="1:14" x14ac:dyDescent="0.3">
      <c r="A1905" t="s">
        <v>5712</v>
      </c>
      <c r="B1905" t="s">
        <v>23</v>
      </c>
      <c r="C1905" t="s">
        <v>5713</v>
      </c>
      <c r="D1905" t="s">
        <v>120</v>
      </c>
      <c r="E1905" t="s">
        <v>91</v>
      </c>
      <c r="F1905" t="s">
        <v>5714</v>
      </c>
      <c r="G1905" t="s">
        <v>465</v>
      </c>
      <c r="H1905">
        <v>402.24</v>
      </c>
      <c r="I1905">
        <v>15</v>
      </c>
      <c r="J1905">
        <v>10</v>
      </c>
      <c r="K1905">
        <v>6033.6</v>
      </c>
      <c r="L1905">
        <v>5430.24</v>
      </c>
      <c r="M1905" t="s">
        <v>21</v>
      </c>
      <c r="N1905" s="1">
        <v>45518.496469907404</v>
      </c>
    </row>
    <row r="1906" spans="1:14" x14ac:dyDescent="0.3">
      <c r="A1906" t="s">
        <v>5715</v>
      </c>
      <c r="B1906" t="s">
        <v>30</v>
      </c>
      <c r="C1906" t="s">
        <v>5716</v>
      </c>
      <c r="D1906" t="s">
        <v>25</v>
      </c>
      <c r="E1906" t="s">
        <v>100</v>
      </c>
      <c r="F1906" t="s">
        <v>5717</v>
      </c>
      <c r="G1906" t="s">
        <v>184</v>
      </c>
      <c r="H1906">
        <v>35.78</v>
      </c>
      <c r="I1906">
        <v>2</v>
      </c>
      <c r="J1906">
        <v>0</v>
      </c>
      <c r="K1906">
        <v>71.56</v>
      </c>
      <c r="L1906">
        <v>71.56</v>
      </c>
      <c r="M1906" t="s">
        <v>21</v>
      </c>
      <c r="N1906" s="1">
        <v>45573.761342592596</v>
      </c>
    </row>
    <row r="1907" spans="1:14" x14ac:dyDescent="0.3">
      <c r="A1907" t="s">
        <v>5718</v>
      </c>
      <c r="B1907" t="s">
        <v>172</v>
      </c>
      <c r="C1907" t="s">
        <v>5719</v>
      </c>
      <c r="D1907" t="s">
        <v>255</v>
      </c>
      <c r="E1907" t="s">
        <v>74</v>
      </c>
      <c r="F1907" t="s">
        <v>5720</v>
      </c>
      <c r="H1907">
        <v>392.06</v>
      </c>
      <c r="I1907">
        <v>20</v>
      </c>
      <c r="J1907">
        <v>15</v>
      </c>
      <c r="K1907">
        <v>7841.2</v>
      </c>
      <c r="L1907">
        <v>6665.02</v>
      </c>
      <c r="M1907" t="s">
        <v>21</v>
      </c>
      <c r="N1907" s="1">
        <v>45815.406956018516</v>
      </c>
    </row>
    <row r="1908" spans="1:14" x14ac:dyDescent="0.3">
      <c r="A1908" t="s">
        <v>5721</v>
      </c>
      <c r="B1908" t="s">
        <v>181</v>
      </c>
      <c r="C1908" t="s">
        <v>5722</v>
      </c>
      <c r="D1908" t="s">
        <v>25</v>
      </c>
      <c r="E1908" t="s">
        <v>277</v>
      </c>
      <c r="F1908" t="s">
        <v>5723</v>
      </c>
      <c r="G1908" t="s">
        <v>248</v>
      </c>
      <c r="H1908">
        <v>90.83</v>
      </c>
      <c r="I1908">
        <v>15</v>
      </c>
      <c r="J1908">
        <v>15</v>
      </c>
      <c r="K1908">
        <v>1362.45</v>
      </c>
      <c r="L1908">
        <v>1158.08</v>
      </c>
      <c r="M1908" t="s">
        <v>47</v>
      </c>
      <c r="N1908" s="1">
        <v>45850.110821759263</v>
      </c>
    </row>
    <row r="1909" spans="1:14" x14ac:dyDescent="0.3">
      <c r="A1909" t="s">
        <v>5724</v>
      </c>
      <c r="B1909" t="s">
        <v>118</v>
      </c>
      <c r="C1909" t="s">
        <v>5725</v>
      </c>
      <c r="D1909" t="s">
        <v>255</v>
      </c>
      <c r="E1909" t="s">
        <v>32</v>
      </c>
      <c r="F1909" t="s">
        <v>5726</v>
      </c>
      <c r="G1909" t="s">
        <v>76</v>
      </c>
      <c r="H1909">
        <v>529.09</v>
      </c>
      <c r="I1909">
        <v>2</v>
      </c>
      <c r="J1909">
        <v>0</v>
      </c>
      <c r="K1909">
        <v>1058.18</v>
      </c>
      <c r="L1909">
        <v>1058.18</v>
      </c>
      <c r="M1909" t="s">
        <v>21</v>
      </c>
      <c r="N1909" s="1">
        <v>45483.622291666667</v>
      </c>
    </row>
    <row r="1910" spans="1:14" x14ac:dyDescent="0.3">
      <c r="A1910" t="s">
        <v>5727</v>
      </c>
      <c r="B1910" t="s">
        <v>172</v>
      </c>
      <c r="C1910" t="s">
        <v>5728</v>
      </c>
      <c r="D1910" t="s">
        <v>51</v>
      </c>
      <c r="E1910" t="s">
        <v>277</v>
      </c>
      <c r="F1910" t="s">
        <v>5729</v>
      </c>
      <c r="G1910" t="s">
        <v>82</v>
      </c>
      <c r="H1910">
        <v>458.94</v>
      </c>
      <c r="I1910">
        <v>15</v>
      </c>
      <c r="J1910">
        <v>13</v>
      </c>
      <c r="K1910">
        <v>6884.1</v>
      </c>
      <c r="L1910">
        <v>5989.17</v>
      </c>
      <c r="M1910" t="s">
        <v>60</v>
      </c>
      <c r="N1910" s="1">
        <v>45753.731226851851</v>
      </c>
    </row>
    <row r="1911" spans="1:14" x14ac:dyDescent="0.3">
      <c r="A1911" t="s">
        <v>5730</v>
      </c>
      <c r="B1911" t="s">
        <v>30</v>
      </c>
      <c r="D1911" t="s">
        <v>120</v>
      </c>
      <c r="F1911" t="s">
        <v>5731</v>
      </c>
      <c r="G1911" t="s">
        <v>465</v>
      </c>
      <c r="H1911">
        <v>540.72</v>
      </c>
      <c r="I1911">
        <v>15</v>
      </c>
      <c r="J1911">
        <v>0</v>
      </c>
      <c r="K1911">
        <v>8110.8</v>
      </c>
      <c r="L1911">
        <v>8110.8</v>
      </c>
      <c r="M1911" t="s">
        <v>77</v>
      </c>
      <c r="N1911" s="1">
        <v>45712.666759259257</v>
      </c>
    </row>
    <row r="1912" spans="1:14" x14ac:dyDescent="0.3">
      <c r="A1912" t="s">
        <v>5732</v>
      </c>
      <c r="B1912" t="s">
        <v>84</v>
      </c>
      <c r="C1912" t="s">
        <v>5733</v>
      </c>
      <c r="D1912" t="s">
        <v>80</v>
      </c>
      <c r="E1912" t="s">
        <v>177</v>
      </c>
      <c r="F1912" t="s">
        <v>5734</v>
      </c>
      <c r="G1912" t="s">
        <v>27</v>
      </c>
      <c r="H1912">
        <v>652.82000000000005</v>
      </c>
      <c r="I1912">
        <v>15</v>
      </c>
      <c r="J1912">
        <v>3</v>
      </c>
      <c r="K1912">
        <v>9792.2999999999993</v>
      </c>
      <c r="L1912">
        <v>9498.5300000000007</v>
      </c>
      <c r="M1912" t="s">
        <v>21</v>
      </c>
      <c r="N1912" s="1">
        <v>45628.417407407411</v>
      </c>
    </row>
    <row r="1913" spans="1:14" x14ac:dyDescent="0.3">
      <c r="A1913" t="s">
        <v>5735</v>
      </c>
      <c r="B1913" t="s">
        <v>49</v>
      </c>
      <c r="C1913" t="s">
        <v>5736</v>
      </c>
      <c r="D1913" t="s">
        <v>63</v>
      </c>
      <c r="E1913" t="s">
        <v>121</v>
      </c>
      <c r="F1913" t="s">
        <v>5737</v>
      </c>
      <c r="G1913" t="s">
        <v>59</v>
      </c>
      <c r="H1913">
        <v>5.47</v>
      </c>
      <c r="I1913">
        <v>229</v>
      </c>
      <c r="J1913">
        <v>25</v>
      </c>
      <c r="K1913">
        <v>1252.6300000000001</v>
      </c>
      <c r="L1913">
        <v>939.47</v>
      </c>
      <c r="N1913" s="1">
        <v>45733.775810185187</v>
      </c>
    </row>
    <row r="1914" spans="1:14" x14ac:dyDescent="0.3">
      <c r="A1914" t="s">
        <v>5738</v>
      </c>
      <c r="B1914" t="s">
        <v>49</v>
      </c>
      <c r="C1914" t="s">
        <v>5739</v>
      </c>
      <c r="D1914" t="s">
        <v>67</v>
      </c>
      <c r="E1914" t="s">
        <v>111</v>
      </c>
      <c r="F1914" t="s">
        <v>5740</v>
      </c>
      <c r="G1914" t="s">
        <v>65</v>
      </c>
      <c r="H1914">
        <v>76.16</v>
      </c>
      <c r="I1914">
        <v>8</v>
      </c>
      <c r="J1914">
        <v>0</v>
      </c>
      <c r="K1914">
        <v>609.28</v>
      </c>
      <c r="L1914">
        <v>609.28</v>
      </c>
      <c r="M1914" t="s">
        <v>77</v>
      </c>
      <c r="N1914" s="1">
        <v>45573.964814814812</v>
      </c>
    </row>
    <row r="1915" spans="1:14" x14ac:dyDescent="0.3">
      <c r="A1915" t="s">
        <v>5741</v>
      </c>
      <c r="B1915" t="s">
        <v>55</v>
      </c>
      <c r="C1915" t="s">
        <v>5742</v>
      </c>
      <c r="D1915" t="s">
        <v>43</v>
      </c>
      <c r="E1915" t="s">
        <v>111</v>
      </c>
      <c r="F1915" t="s">
        <v>5743</v>
      </c>
      <c r="G1915" t="s">
        <v>46</v>
      </c>
      <c r="H1915">
        <v>1475.09</v>
      </c>
      <c r="I1915">
        <v>60</v>
      </c>
      <c r="J1915">
        <v>25</v>
      </c>
      <c r="K1915">
        <v>88505.4</v>
      </c>
      <c r="L1915">
        <v>66379.05</v>
      </c>
      <c r="M1915" t="s">
        <v>116</v>
      </c>
      <c r="N1915" s="1">
        <v>45775.510648148149</v>
      </c>
    </row>
    <row r="1916" spans="1:14" x14ac:dyDescent="0.3">
      <c r="A1916" t="s">
        <v>5744</v>
      </c>
      <c r="B1916" t="s">
        <v>172</v>
      </c>
      <c r="C1916" t="s">
        <v>5745</v>
      </c>
      <c r="D1916" t="s">
        <v>80</v>
      </c>
      <c r="E1916" t="s">
        <v>177</v>
      </c>
      <c r="G1916" t="s">
        <v>76</v>
      </c>
      <c r="H1916">
        <v>3932.41</v>
      </c>
      <c r="I1916">
        <v>30</v>
      </c>
      <c r="J1916">
        <v>15</v>
      </c>
      <c r="K1916">
        <v>117972.3</v>
      </c>
      <c r="L1916">
        <v>100276.46</v>
      </c>
      <c r="M1916" t="s">
        <v>60</v>
      </c>
      <c r="N1916" s="1">
        <v>45684.77685185185</v>
      </c>
    </row>
    <row r="1917" spans="1:14" x14ac:dyDescent="0.3">
      <c r="A1917" t="s">
        <v>5746</v>
      </c>
      <c r="B1917" t="s">
        <v>172</v>
      </c>
      <c r="C1917" t="s">
        <v>5747</v>
      </c>
      <c r="D1917" t="s">
        <v>255</v>
      </c>
      <c r="E1917" t="s">
        <v>224</v>
      </c>
      <c r="F1917" t="s">
        <v>5748</v>
      </c>
      <c r="G1917" t="s">
        <v>102</v>
      </c>
      <c r="H1917">
        <v>2366.42</v>
      </c>
      <c r="I1917">
        <v>1</v>
      </c>
      <c r="J1917">
        <v>0</v>
      </c>
      <c r="K1917">
        <v>2366.42</v>
      </c>
      <c r="L1917">
        <v>2366.42</v>
      </c>
      <c r="N1917" s="1">
        <v>45527.098541666666</v>
      </c>
    </row>
    <row r="1918" spans="1:14" x14ac:dyDescent="0.3">
      <c r="A1918" t="s">
        <v>5749</v>
      </c>
      <c r="B1918" t="s">
        <v>95</v>
      </c>
      <c r="C1918" t="s">
        <v>5750</v>
      </c>
      <c r="D1918" t="s">
        <v>255</v>
      </c>
      <c r="E1918" t="s">
        <v>87</v>
      </c>
      <c r="F1918" t="s">
        <v>5751</v>
      </c>
      <c r="G1918" t="s">
        <v>107</v>
      </c>
      <c r="H1918">
        <v>2988.2</v>
      </c>
      <c r="I1918">
        <v>25</v>
      </c>
      <c r="J1918">
        <v>10</v>
      </c>
      <c r="K1918">
        <v>74705</v>
      </c>
      <c r="L1918">
        <v>67234.5</v>
      </c>
      <c r="M1918" t="s">
        <v>28</v>
      </c>
      <c r="N1918" s="1">
        <v>45470.827789351853</v>
      </c>
    </row>
    <row r="1919" spans="1:14" x14ac:dyDescent="0.3">
      <c r="A1919" t="s">
        <v>5752</v>
      </c>
      <c r="B1919" t="s">
        <v>118</v>
      </c>
      <c r="C1919" t="s">
        <v>5753</v>
      </c>
      <c r="D1919" t="s">
        <v>51</v>
      </c>
      <c r="E1919" t="s">
        <v>251</v>
      </c>
      <c r="F1919" t="s">
        <v>5754</v>
      </c>
      <c r="G1919" t="s">
        <v>20</v>
      </c>
      <c r="H1919">
        <v>18.05</v>
      </c>
      <c r="I1919">
        <v>60</v>
      </c>
      <c r="J1919">
        <v>18</v>
      </c>
      <c r="K1919">
        <v>1083</v>
      </c>
      <c r="L1919">
        <v>888.06</v>
      </c>
      <c r="M1919" t="s">
        <v>28</v>
      </c>
      <c r="N1919" s="1">
        <v>45815.256284722222</v>
      </c>
    </row>
    <row r="1920" spans="1:14" x14ac:dyDescent="0.3">
      <c r="A1920" t="s">
        <v>5755</v>
      </c>
      <c r="B1920" t="s">
        <v>55</v>
      </c>
      <c r="C1920" t="s">
        <v>5756</v>
      </c>
      <c r="D1920" t="s">
        <v>125</v>
      </c>
      <c r="E1920" t="s">
        <v>44</v>
      </c>
      <c r="F1920" t="s">
        <v>5757</v>
      </c>
      <c r="G1920" t="s">
        <v>20</v>
      </c>
      <c r="H1920">
        <v>2044.51</v>
      </c>
      <c r="I1920">
        <v>5</v>
      </c>
      <c r="J1920">
        <v>5</v>
      </c>
      <c r="K1920">
        <v>10222.549999999999</v>
      </c>
      <c r="L1920">
        <v>9711.42</v>
      </c>
      <c r="M1920" t="s">
        <v>47</v>
      </c>
      <c r="N1920" s="1">
        <v>45610.1643287037</v>
      </c>
    </row>
    <row r="1921" spans="1:14" x14ac:dyDescent="0.3">
      <c r="A1921" t="s">
        <v>5758</v>
      </c>
      <c r="B1921" t="s">
        <v>15</v>
      </c>
      <c r="C1921" t="s">
        <v>5759</v>
      </c>
      <c r="D1921" t="s">
        <v>255</v>
      </c>
      <c r="E1921" t="s">
        <v>155</v>
      </c>
      <c r="F1921" t="s">
        <v>5760</v>
      </c>
      <c r="G1921" t="s">
        <v>46</v>
      </c>
      <c r="H1921">
        <v>1756.2</v>
      </c>
      <c r="I1921">
        <v>2</v>
      </c>
      <c r="J1921">
        <v>0</v>
      </c>
      <c r="K1921">
        <v>3512.4</v>
      </c>
      <c r="L1921">
        <v>3512.4</v>
      </c>
      <c r="M1921" t="s">
        <v>116</v>
      </c>
      <c r="N1921" s="1">
        <v>45765.51667824074</v>
      </c>
    </row>
    <row r="1922" spans="1:14" x14ac:dyDescent="0.3">
      <c r="A1922" t="s">
        <v>5761</v>
      </c>
      <c r="B1922" t="s">
        <v>118</v>
      </c>
      <c r="C1922" t="s">
        <v>5762</v>
      </c>
      <c r="D1922" t="s">
        <v>63</v>
      </c>
      <c r="E1922" t="s">
        <v>121</v>
      </c>
      <c r="F1922" t="s">
        <v>5763</v>
      </c>
      <c r="G1922" t="s">
        <v>53</v>
      </c>
      <c r="H1922">
        <v>6</v>
      </c>
      <c r="I1922">
        <v>380</v>
      </c>
      <c r="J1922">
        <v>15</v>
      </c>
      <c r="K1922">
        <v>2280</v>
      </c>
      <c r="L1922">
        <v>1938</v>
      </c>
      <c r="M1922" t="s">
        <v>28</v>
      </c>
      <c r="N1922" s="1">
        <v>45568.930092592593</v>
      </c>
    </row>
    <row r="1923" spans="1:14" x14ac:dyDescent="0.3">
      <c r="A1923" t="s">
        <v>5764</v>
      </c>
      <c r="B1923" t="s">
        <v>84</v>
      </c>
      <c r="C1923" t="s">
        <v>5765</v>
      </c>
      <c r="D1923" t="s">
        <v>255</v>
      </c>
      <c r="E1923" t="s">
        <v>32</v>
      </c>
      <c r="F1923" t="s">
        <v>5766</v>
      </c>
      <c r="G1923" t="s">
        <v>130</v>
      </c>
      <c r="H1923">
        <v>1795.3</v>
      </c>
      <c r="I1923">
        <v>5</v>
      </c>
      <c r="J1923">
        <v>0</v>
      </c>
      <c r="K1923">
        <v>8976.5</v>
      </c>
      <c r="L1923">
        <v>8976.5</v>
      </c>
      <c r="M1923" t="s">
        <v>40</v>
      </c>
      <c r="N1923" s="1">
        <v>45873.065150462964</v>
      </c>
    </row>
    <row r="1924" spans="1:14" x14ac:dyDescent="0.3">
      <c r="A1924" t="s">
        <v>5767</v>
      </c>
      <c r="B1924" t="s">
        <v>172</v>
      </c>
      <c r="C1924" t="s">
        <v>5768</v>
      </c>
      <c r="D1924" t="s">
        <v>120</v>
      </c>
      <c r="E1924" t="s">
        <v>121</v>
      </c>
      <c r="F1924" t="s">
        <v>5769</v>
      </c>
      <c r="G1924" t="s">
        <v>107</v>
      </c>
      <c r="H1924">
        <v>153.97999999999999</v>
      </c>
      <c r="I1924">
        <v>1</v>
      </c>
      <c r="J1924">
        <v>5</v>
      </c>
      <c r="K1924">
        <v>153.97999999999999</v>
      </c>
      <c r="L1924">
        <v>146.28</v>
      </c>
      <c r="M1924" t="s">
        <v>28</v>
      </c>
      <c r="N1924" s="1">
        <v>45428.555347222224</v>
      </c>
    </row>
    <row r="1925" spans="1:14" x14ac:dyDescent="0.3">
      <c r="A1925" t="s">
        <v>5770</v>
      </c>
      <c r="B1925" t="s">
        <v>95</v>
      </c>
      <c r="C1925" t="s">
        <v>5771</v>
      </c>
      <c r="D1925" t="s">
        <v>120</v>
      </c>
      <c r="E1925" t="s">
        <v>111</v>
      </c>
      <c r="F1925" t="s">
        <v>5772</v>
      </c>
      <c r="G1925" t="s">
        <v>184</v>
      </c>
      <c r="H1925">
        <v>20.75</v>
      </c>
      <c r="I1925">
        <v>10</v>
      </c>
      <c r="J1925">
        <v>3</v>
      </c>
      <c r="K1925">
        <v>207.5</v>
      </c>
      <c r="L1925">
        <v>201.28</v>
      </c>
      <c r="M1925" t="s">
        <v>77</v>
      </c>
      <c r="N1925" s="1">
        <v>45716.746018518519</v>
      </c>
    </row>
    <row r="1926" spans="1:14" x14ac:dyDescent="0.3">
      <c r="A1926" t="s">
        <v>5773</v>
      </c>
      <c r="B1926" t="s">
        <v>172</v>
      </c>
      <c r="C1926" t="s">
        <v>5774</v>
      </c>
      <c r="D1926" t="s">
        <v>43</v>
      </c>
      <c r="E1926" t="s">
        <v>68</v>
      </c>
      <c r="F1926" t="s">
        <v>5775</v>
      </c>
      <c r="G1926" t="s">
        <v>65</v>
      </c>
      <c r="H1926">
        <v>1263.17</v>
      </c>
      <c r="I1926">
        <v>1</v>
      </c>
      <c r="J1926">
        <v>0</v>
      </c>
      <c r="K1926">
        <v>1263.17</v>
      </c>
      <c r="L1926">
        <v>1263.17</v>
      </c>
      <c r="M1926" t="s">
        <v>60</v>
      </c>
      <c r="N1926" s="1">
        <v>45349.226446759261</v>
      </c>
    </row>
    <row r="1927" spans="1:14" x14ac:dyDescent="0.3">
      <c r="A1927" t="s">
        <v>5776</v>
      </c>
      <c r="B1927" t="s">
        <v>23</v>
      </c>
      <c r="C1927" t="s">
        <v>5777</v>
      </c>
      <c r="D1927" t="s">
        <v>67</v>
      </c>
      <c r="E1927" t="s">
        <v>18</v>
      </c>
      <c r="F1927" t="s">
        <v>5778</v>
      </c>
      <c r="G1927" t="s">
        <v>161</v>
      </c>
      <c r="H1927">
        <v>646.92999999999995</v>
      </c>
      <c r="I1927">
        <v>20</v>
      </c>
      <c r="J1927">
        <v>20</v>
      </c>
      <c r="K1927">
        <v>12938.6</v>
      </c>
      <c r="L1927">
        <v>10350.879999999999</v>
      </c>
      <c r="M1927" t="s">
        <v>21</v>
      </c>
      <c r="N1927" s="1">
        <v>45424.064375000002</v>
      </c>
    </row>
    <row r="1928" spans="1:14" x14ac:dyDescent="0.3">
      <c r="A1928" t="s">
        <v>5779</v>
      </c>
      <c r="B1928" t="s">
        <v>23</v>
      </c>
      <c r="C1928" t="s">
        <v>5780</v>
      </c>
      <c r="D1928" t="s">
        <v>255</v>
      </c>
      <c r="E1928" t="s">
        <v>44</v>
      </c>
      <c r="F1928" t="s">
        <v>5781</v>
      </c>
      <c r="G1928" t="s">
        <v>209</v>
      </c>
      <c r="H1928">
        <v>882.83</v>
      </c>
      <c r="I1928">
        <v>50</v>
      </c>
      <c r="J1928">
        <v>0</v>
      </c>
      <c r="K1928">
        <v>44141.5</v>
      </c>
      <c r="L1928">
        <v>44141.5</v>
      </c>
      <c r="N1928" s="1">
        <v>45646.095046296294</v>
      </c>
    </row>
    <row r="1929" spans="1:14" x14ac:dyDescent="0.3">
      <c r="A1929" t="s">
        <v>5782</v>
      </c>
      <c r="B1929" t="s">
        <v>23</v>
      </c>
      <c r="C1929" t="s">
        <v>5783</v>
      </c>
      <c r="D1929" t="s">
        <v>120</v>
      </c>
      <c r="E1929" t="s">
        <v>251</v>
      </c>
      <c r="F1929" t="s">
        <v>5784</v>
      </c>
      <c r="G1929" t="s">
        <v>184</v>
      </c>
      <c r="H1929">
        <v>473.64</v>
      </c>
      <c r="I1929">
        <v>50</v>
      </c>
      <c r="J1929">
        <v>0</v>
      </c>
      <c r="K1929">
        <v>23682</v>
      </c>
      <c r="L1929">
        <v>23682</v>
      </c>
      <c r="M1929" t="s">
        <v>60</v>
      </c>
      <c r="N1929" s="1">
        <v>45536.100821759261</v>
      </c>
    </row>
    <row r="1930" spans="1:14" x14ac:dyDescent="0.3">
      <c r="A1930" t="s">
        <v>5785</v>
      </c>
      <c r="B1930" t="s">
        <v>15</v>
      </c>
      <c r="C1930" t="s">
        <v>5786</v>
      </c>
      <c r="D1930" t="s">
        <v>36</v>
      </c>
      <c r="E1930" t="s">
        <v>251</v>
      </c>
      <c r="F1930" t="s">
        <v>5787</v>
      </c>
      <c r="G1930" t="s">
        <v>46</v>
      </c>
      <c r="H1930">
        <v>1135.69</v>
      </c>
      <c r="I1930">
        <v>60</v>
      </c>
      <c r="J1930">
        <v>28</v>
      </c>
      <c r="K1930">
        <v>68141.399999999994</v>
      </c>
      <c r="L1930">
        <v>49061.81</v>
      </c>
      <c r="M1930" t="s">
        <v>28</v>
      </c>
      <c r="N1930" s="1">
        <v>45829.916273148148</v>
      </c>
    </row>
    <row r="1931" spans="1:14" x14ac:dyDescent="0.3">
      <c r="A1931" t="s">
        <v>5788</v>
      </c>
      <c r="B1931" t="s">
        <v>72</v>
      </c>
      <c r="C1931" t="s">
        <v>5789</v>
      </c>
      <c r="D1931" t="s">
        <v>51</v>
      </c>
      <c r="E1931" t="s">
        <v>37</v>
      </c>
      <c r="F1931" t="s">
        <v>5790</v>
      </c>
      <c r="G1931" t="s">
        <v>65</v>
      </c>
      <c r="H1931">
        <v>586.54</v>
      </c>
      <c r="I1931">
        <v>3</v>
      </c>
      <c r="J1931">
        <v>3</v>
      </c>
      <c r="K1931">
        <v>1759.62</v>
      </c>
      <c r="L1931">
        <v>1706.83</v>
      </c>
      <c r="M1931" t="s">
        <v>21</v>
      </c>
      <c r="N1931" s="1">
        <v>45560.773101851853</v>
      </c>
    </row>
    <row r="1932" spans="1:14" x14ac:dyDescent="0.3">
      <c r="A1932" t="s">
        <v>5791</v>
      </c>
      <c r="B1932" t="s">
        <v>84</v>
      </c>
      <c r="C1932" t="s">
        <v>5792</v>
      </c>
      <c r="D1932" t="s">
        <v>36</v>
      </c>
      <c r="E1932" t="s">
        <v>91</v>
      </c>
      <c r="F1932" t="s">
        <v>5793</v>
      </c>
      <c r="G1932" t="s">
        <v>209</v>
      </c>
      <c r="H1932">
        <v>1361.31</v>
      </c>
      <c r="I1932">
        <v>4</v>
      </c>
      <c r="J1932">
        <v>0</v>
      </c>
      <c r="K1932">
        <v>5445.24</v>
      </c>
      <c r="L1932">
        <v>5445.24</v>
      </c>
      <c r="M1932" t="s">
        <v>21</v>
      </c>
      <c r="N1932" s="1">
        <v>45472.265520833331</v>
      </c>
    </row>
    <row r="1933" spans="1:14" x14ac:dyDescent="0.3">
      <c r="A1933" t="s">
        <v>5794</v>
      </c>
      <c r="B1933" t="s">
        <v>84</v>
      </c>
      <c r="C1933" t="s">
        <v>5795</v>
      </c>
      <c r="D1933" t="s">
        <v>80</v>
      </c>
      <c r="E1933" t="s">
        <v>57</v>
      </c>
      <c r="F1933" t="s">
        <v>5796</v>
      </c>
      <c r="G1933" t="s">
        <v>179</v>
      </c>
      <c r="H1933">
        <v>4350.41</v>
      </c>
      <c r="I1933">
        <v>1</v>
      </c>
      <c r="J1933">
        <v>0</v>
      </c>
      <c r="K1933">
        <v>4350.41</v>
      </c>
      <c r="L1933">
        <v>4350.41</v>
      </c>
      <c r="M1933" t="s">
        <v>40</v>
      </c>
      <c r="N1933" s="1">
        <v>45836.009317129632</v>
      </c>
    </row>
    <row r="1934" spans="1:14" x14ac:dyDescent="0.3">
      <c r="A1934" t="s">
        <v>5797</v>
      </c>
      <c r="B1934" t="s">
        <v>72</v>
      </c>
      <c r="C1934" t="s">
        <v>5798</v>
      </c>
      <c r="D1934" t="s">
        <v>36</v>
      </c>
      <c r="E1934" t="s">
        <v>111</v>
      </c>
      <c r="F1934" t="s">
        <v>5799</v>
      </c>
      <c r="G1934" t="s">
        <v>70</v>
      </c>
      <c r="H1934">
        <v>645.29</v>
      </c>
      <c r="I1934">
        <v>3</v>
      </c>
      <c r="J1934">
        <v>2</v>
      </c>
      <c r="K1934">
        <v>1935.87</v>
      </c>
      <c r="L1934">
        <v>1897.15</v>
      </c>
      <c r="M1934" t="s">
        <v>21</v>
      </c>
      <c r="N1934" s="1">
        <v>45601.521111111113</v>
      </c>
    </row>
    <row r="1935" spans="1:14" x14ac:dyDescent="0.3">
      <c r="A1935" t="s">
        <v>5800</v>
      </c>
      <c r="B1935" t="s">
        <v>95</v>
      </c>
      <c r="C1935" t="s">
        <v>5801</v>
      </c>
      <c r="D1935" t="s">
        <v>63</v>
      </c>
      <c r="E1935" t="s">
        <v>277</v>
      </c>
      <c r="F1935" t="s">
        <v>5802</v>
      </c>
      <c r="G1935" t="s">
        <v>46</v>
      </c>
      <c r="H1935">
        <v>2.11</v>
      </c>
      <c r="I1935">
        <v>51</v>
      </c>
      <c r="J1935">
        <v>0</v>
      </c>
      <c r="K1935">
        <v>107.61</v>
      </c>
      <c r="L1935">
        <v>107.61</v>
      </c>
      <c r="M1935" t="s">
        <v>60</v>
      </c>
      <c r="N1935" s="1">
        <v>45353.999513888892</v>
      </c>
    </row>
    <row r="1936" spans="1:14" x14ac:dyDescent="0.3">
      <c r="A1936" t="s">
        <v>5803</v>
      </c>
      <c r="B1936" t="s">
        <v>23</v>
      </c>
      <c r="C1936" t="s">
        <v>5804</v>
      </c>
      <c r="D1936" t="s">
        <v>159</v>
      </c>
      <c r="E1936" t="s">
        <v>87</v>
      </c>
      <c r="F1936" t="s">
        <v>5805</v>
      </c>
      <c r="H1936">
        <v>374.97</v>
      </c>
      <c r="I1936">
        <v>5</v>
      </c>
      <c r="J1936">
        <v>0</v>
      </c>
      <c r="K1936">
        <v>1874.85</v>
      </c>
      <c r="L1936">
        <v>1874.85</v>
      </c>
      <c r="M1936" t="s">
        <v>40</v>
      </c>
      <c r="N1936" s="1">
        <v>45800.938101851854</v>
      </c>
    </row>
    <row r="1937" spans="1:14" x14ac:dyDescent="0.3">
      <c r="A1937" t="s">
        <v>5806</v>
      </c>
      <c r="B1937" t="s">
        <v>181</v>
      </c>
      <c r="C1937" t="s">
        <v>5807</v>
      </c>
      <c r="D1937" t="s">
        <v>125</v>
      </c>
      <c r="E1937" t="s">
        <v>111</v>
      </c>
      <c r="G1937" t="s">
        <v>93</v>
      </c>
      <c r="H1937">
        <v>362.11</v>
      </c>
      <c r="I1937">
        <v>3</v>
      </c>
      <c r="J1937">
        <v>2</v>
      </c>
      <c r="K1937">
        <v>1086.33</v>
      </c>
      <c r="L1937">
        <v>1064.5999999999999</v>
      </c>
      <c r="M1937" t="s">
        <v>28</v>
      </c>
      <c r="N1937" s="1">
        <v>45752.874976851854</v>
      </c>
    </row>
    <row r="1938" spans="1:14" x14ac:dyDescent="0.3">
      <c r="A1938" t="s">
        <v>5808</v>
      </c>
      <c r="B1938" t="s">
        <v>72</v>
      </c>
      <c r="C1938" t="s">
        <v>5809</v>
      </c>
      <c r="D1938" t="s">
        <v>67</v>
      </c>
      <c r="E1938" t="s">
        <v>57</v>
      </c>
      <c r="F1938" t="s">
        <v>5810</v>
      </c>
      <c r="G1938" t="s">
        <v>20</v>
      </c>
      <c r="H1938">
        <v>920.14</v>
      </c>
      <c r="I1938">
        <v>8</v>
      </c>
      <c r="J1938">
        <v>0</v>
      </c>
      <c r="K1938">
        <v>7361.12</v>
      </c>
      <c r="L1938">
        <v>7361.12</v>
      </c>
      <c r="N1938" s="1">
        <v>45690.873402777775</v>
      </c>
    </row>
    <row r="1939" spans="1:14" x14ac:dyDescent="0.3">
      <c r="A1939" t="s">
        <v>5811</v>
      </c>
      <c r="C1939" t="s">
        <v>5812</v>
      </c>
      <c r="D1939" t="s">
        <v>17</v>
      </c>
      <c r="E1939" t="s">
        <v>105</v>
      </c>
      <c r="F1939" t="s">
        <v>5813</v>
      </c>
      <c r="G1939" t="s">
        <v>130</v>
      </c>
      <c r="H1939">
        <v>221.33</v>
      </c>
      <c r="I1939">
        <v>8</v>
      </c>
      <c r="J1939">
        <v>10</v>
      </c>
      <c r="K1939">
        <v>1770.64</v>
      </c>
      <c r="L1939">
        <v>1593.58</v>
      </c>
      <c r="M1939" t="s">
        <v>40</v>
      </c>
      <c r="N1939" s="1">
        <v>45637.920011574075</v>
      </c>
    </row>
    <row r="1940" spans="1:14" x14ac:dyDescent="0.3">
      <c r="A1940" t="s">
        <v>5814</v>
      </c>
      <c r="B1940" t="s">
        <v>30</v>
      </c>
      <c r="C1940" t="s">
        <v>5815</v>
      </c>
      <c r="D1940" t="s">
        <v>63</v>
      </c>
      <c r="F1940" t="s">
        <v>5816</v>
      </c>
      <c r="G1940" t="s">
        <v>39</v>
      </c>
      <c r="H1940">
        <v>2.69</v>
      </c>
      <c r="I1940">
        <v>274</v>
      </c>
      <c r="J1940">
        <v>17</v>
      </c>
      <c r="K1940">
        <v>737.06</v>
      </c>
      <c r="L1940">
        <v>611.76</v>
      </c>
      <c r="M1940" t="s">
        <v>21</v>
      </c>
      <c r="N1940" s="1">
        <v>45444.271921296298</v>
      </c>
    </row>
    <row r="1941" spans="1:14" x14ac:dyDescent="0.3">
      <c r="A1941" t="s">
        <v>5817</v>
      </c>
      <c r="B1941" t="s">
        <v>84</v>
      </c>
      <c r="C1941" t="s">
        <v>5818</v>
      </c>
      <c r="D1941" t="s">
        <v>255</v>
      </c>
      <c r="E1941" t="s">
        <v>44</v>
      </c>
      <c r="F1941" t="s">
        <v>5819</v>
      </c>
      <c r="G1941" t="s">
        <v>130</v>
      </c>
      <c r="H1941">
        <v>395.02</v>
      </c>
      <c r="I1941">
        <v>15</v>
      </c>
      <c r="J1941">
        <v>10</v>
      </c>
      <c r="K1941">
        <v>5925.3</v>
      </c>
      <c r="L1941">
        <v>5332.77</v>
      </c>
      <c r="M1941" t="s">
        <v>28</v>
      </c>
      <c r="N1941" s="1">
        <v>45683.903645833336</v>
      </c>
    </row>
    <row r="1942" spans="1:14" x14ac:dyDescent="0.3">
      <c r="A1942" t="s">
        <v>5820</v>
      </c>
      <c r="B1942" t="s">
        <v>181</v>
      </c>
      <c r="C1942" t="s">
        <v>5821</v>
      </c>
      <c r="D1942" t="s">
        <v>120</v>
      </c>
      <c r="E1942" t="s">
        <v>37</v>
      </c>
      <c r="F1942" t="s">
        <v>5822</v>
      </c>
      <c r="G1942" t="s">
        <v>93</v>
      </c>
      <c r="H1942">
        <v>301.52</v>
      </c>
      <c r="I1942">
        <v>8</v>
      </c>
      <c r="J1942">
        <v>10</v>
      </c>
      <c r="K1942">
        <v>2412.16</v>
      </c>
      <c r="L1942">
        <v>2170.94</v>
      </c>
      <c r="M1942" t="s">
        <v>47</v>
      </c>
      <c r="N1942" s="1">
        <v>45566.602002314816</v>
      </c>
    </row>
    <row r="1943" spans="1:14" x14ac:dyDescent="0.3">
      <c r="A1943" t="s">
        <v>5823</v>
      </c>
      <c r="B1943" t="s">
        <v>55</v>
      </c>
      <c r="C1943" t="s">
        <v>5824</v>
      </c>
      <c r="D1943" t="s">
        <v>67</v>
      </c>
      <c r="F1943" t="s">
        <v>5825</v>
      </c>
      <c r="G1943" t="s">
        <v>93</v>
      </c>
      <c r="H1943">
        <v>695.29</v>
      </c>
      <c r="I1943">
        <v>40</v>
      </c>
      <c r="J1943">
        <v>0</v>
      </c>
      <c r="K1943">
        <v>27811.599999999999</v>
      </c>
      <c r="L1943">
        <v>27811.599999999999</v>
      </c>
      <c r="M1943" t="s">
        <v>21</v>
      </c>
      <c r="N1943" s="1">
        <v>45870.924814814818</v>
      </c>
    </row>
    <row r="1944" spans="1:14" x14ac:dyDescent="0.3">
      <c r="A1944" t="s">
        <v>5826</v>
      </c>
      <c r="B1944" t="s">
        <v>181</v>
      </c>
      <c r="D1944" t="s">
        <v>51</v>
      </c>
      <c r="E1944" t="s">
        <v>57</v>
      </c>
      <c r="F1944" t="s">
        <v>5827</v>
      </c>
      <c r="G1944" t="s">
        <v>465</v>
      </c>
      <c r="H1944">
        <v>1079.4000000000001</v>
      </c>
      <c r="I1944">
        <v>6</v>
      </c>
      <c r="J1944">
        <v>0</v>
      </c>
      <c r="K1944">
        <v>6476.4</v>
      </c>
      <c r="L1944">
        <v>6476.4</v>
      </c>
      <c r="M1944" t="s">
        <v>28</v>
      </c>
      <c r="N1944" s="1">
        <v>45525.261770833335</v>
      </c>
    </row>
    <row r="1945" spans="1:14" x14ac:dyDescent="0.3">
      <c r="A1945" t="s">
        <v>5828</v>
      </c>
      <c r="B1945" t="s">
        <v>172</v>
      </c>
      <c r="C1945" t="s">
        <v>5829</v>
      </c>
      <c r="D1945" t="s">
        <v>80</v>
      </c>
      <c r="E1945" t="s">
        <v>246</v>
      </c>
      <c r="F1945" t="s">
        <v>5830</v>
      </c>
      <c r="G1945" t="s">
        <v>130</v>
      </c>
      <c r="H1945">
        <v>2654.64</v>
      </c>
      <c r="I1945">
        <v>2</v>
      </c>
      <c r="J1945">
        <v>0</v>
      </c>
      <c r="K1945">
        <v>5309.28</v>
      </c>
      <c r="L1945">
        <v>5309.28</v>
      </c>
      <c r="M1945" t="s">
        <v>60</v>
      </c>
      <c r="N1945" s="1">
        <v>45428.200706018521</v>
      </c>
    </row>
    <row r="1946" spans="1:14" x14ac:dyDescent="0.3">
      <c r="A1946" t="s">
        <v>5831</v>
      </c>
      <c r="B1946" t="s">
        <v>15</v>
      </c>
      <c r="C1946" t="s">
        <v>5832</v>
      </c>
      <c r="D1946" t="s">
        <v>36</v>
      </c>
      <c r="E1946" t="s">
        <v>91</v>
      </c>
      <c r="F1946" t="s">
        <v>5833</v>
      </c>
      <c r="G1946" t="s">
        <v>93</v>
      </c>
      <c r="H1946">
        <v>35.28</v>
      </c>
      <c r="I1946">
        <v>25</v>
      </c>
      <c r="J1946">
        <v>15</v>
      </c>
      <c r="K1946">
        <v>882</v>
      </c>
      <c r="L1946">
        <v>749.7</v>
      </c>
      <c r="M1946" t="s">
        <v>28</v>
      </c>
      <c r="N1946" s="1">
        <v>45404.628993055558</v>
      </c>
    </row>
    <row r="1947" spans="1:14" x14ac:dyDescent="0.3">
      <c r="A1947" t="s">
        <v>5834</v>
      </c>
      <c r="B1947" t="s">
        <v>15</v>
      </c>
      <c r="C1947" t="s">
        <v>5835</v>
      </c>
      <c r="D1947" t="s">
        <v>255</v>
      </c>
      <c r="E1947" t="s">
        <v>133</v>
      </c>
      <c r="F1947" t="s">
        <v>5836</v>
      </c>
      <c r="G1947" t="s">
        <v>102</v>
      </c>
      <c r="H1947">
        <v>392.11</v>
      </c>
      <c r="I1947">
        <v>30</v>
      </c>
      <c r="J1947">
        <v>0</v>
      </c>
      <c r="K1947">
        <v>11763.3</v>
      </c>
      <c r="L1947">
        <v>11763.3</v>
      </c>
      <c r="N1947" s="1">
        <v>45876.077835648146</v>
      </c>
    </row>
    <row r="1948" spans="1:14" x14ac:dyDescent="0.3">
      <c r="A1948" t="s">
        <v>5837</v>
      </c>
      <c r="B1948" t="s">
        <v>118</v>
      </c>
      <c r="C1948" t="s">
        <v>5838</v>
      </c>
      <c r="D1948" t="s">
        <v>67</v>
      </c>
      <c r="E1948" t="s">
        <v>18</v>
      </c>
      <c r="F1948" t="s">
        <v>5839</v>
      </c>
      <c r="G1948" t="s">
        <v>39</v>
      </c>
      <c r="H1948">
        <v>593.27</v>
      </c>
      <c r="I1948">
        <v>50</v>
      </c>
      <c r="J1948">
        <v>27</v>
      </c>
      <c r="K1948">
        <v>29663.5</v>
      </c>
      <c r="L1948">
        <v>21654.35</v>
      </c>
      <c r="M1948" t="s">
        <v>21</v>
      </c>
      <c r="N1948" s="1">
        <v>45382.84474537037</v>
      </c>
    </row>
    <row r="1949" spans="1:14" x14ac:dyDescent="0.3">
      <c r="A1949" t="s">
        <v>5840</v>
      </c>
      <c r="B1949" t="s">
        <v>181</v>
      </c>
      <c r="C1949" t="s">
        <v>5841</v>
      </c>
      <c r="D1949" t="s">
        <v>67</v>
      </c>
      <c r="E1949" t="s">
        <v>68</v>
      </c>
      <c r="F1949" t="s">
        <v>5842</v>
      </c>
      <c r="G1949" t="s">
        <v>39</v>
      </c>
      <c r="H1949">
        <v>614.46</v>
      </c>
      <c r="I1949">
        <v>2</v>
      </c>
      <c r="J1949">
        <v>0</v>
      </c>
      <c r="K1949">
        <v>1228.92</v>
      </c>
      <c r="L1949">
        <v>1228.92</v>
      </c>
      <c r="M1949" t="s">
        <v>40</v>
      </c>
      <c r="N1949" s="1">
        <v>45380.52003472222</v>
      </c>
    </row>
    <row r="1950" spans="1:14" x14ac:dyDescent="0.3">
      <c r="A1950" t="s">
        <v>5843</v>
      </c>
      <c r="B1950" t="s">
        <v>30</v>
      </c>
      <c r="C1950" t="s">
        <v>5844</v>
      </c>
      <c r="D1950" t="s">
        <v>25</v>
      </c>
      <c r="E1950" t="s">
        <v>251</v>
      </c>
      <c r="F1950" t="s">
        <v>5845</v>
      </c>
      <c r="G1950" t="s">
        <v>46</v>
      </c>
      <c r="H1950">
        <v>115.6</v>
      </c>
      <c r="I1950">
        <v>8</v>
      </c>
      <c r="J1950">
        <v>0</v>
      </c>
      <c r="K1950">
        <v>924.8</v>
      </c>
      <c r="L1950">
        <v>924.8</v>
      </c>
      <c r="M1950" t="s">
        <v>60</v>
      </c>
      <c r="N1950" s="1">
        <v>45456.751064814816</v>
      </c>
    </row>
    <row r="1951" spans="1:14" x14ac:dyDescent="0.3">
      <c r="A1951" t="s">
        <v>5846</v>
      </c>
      <c r="B1951" t="s">
        <v>84</v>
      </c>
      <c r="C1951" t="s">
        <v>5847</v>
      </c>
      <c r="D1951" t="s">
        <v>25</v>
      </c>
      <c r="F1951" t="s">
        <v>5848</v>
      </c>
      <c r="G1951" t="s">
        <v>82</v>
      </c>
      <c r="H1951">
        <v>126.3</v>
      </c>
      <c r="I1951">
        <v>20</v>
      </c>
      <c r="J1951">
        <v>15</v>
      </c>
      <c r="K1951">
        <v>2526</v>
      </c>
      <c r="L1951">
        <v>2147.1</v>
      </c>
      <c r="M1951" t="s">
        <v>60</v>
      </c>
      <c r="N1951" s="1">
        <v>45697.185555555552</v>
      </c>
    </row>
    <row r="1952" spans="1:14" x14ac:dyDescent="0.3">
      <c r="A1952" t="s">
        <v>5849</v>
      </c>
      <c r="B1952" t="s">
        <v>118</v>
      </c>
      <c r="C1952" t="s">
        <v>5850</v>
      </c>
      <c r="D1952" t="s">
        <v>63</v>
      </c>
      <c r="E1952" t="s">
        <v>251</v>
      </c>
      <c r="F1952" t="s">
        <v>5851</v>
      </c>
      <c r="H1952">
        <v>2.82</v>
      </c>
      <c r="I1952">
        <v>367</v>
      </c>
      <c r="J1952">
        <v>30</v>
      </c>
      <c r="K1952">
        <v>1034.94</v>
      </c>
      <c r="L1952">
        <v>724.46</v>
      </c>
      <c r="M1952" t="s">
        <v>28</v>
      </c>
      <c r="N1952" s="1">
        <v>45638.451550925929</v>
      </c>
    </row>
    <row r="1953" spans="1:14" x14ac:dyDescent="0.3">
      <c r="A1953" t="s">
        <v>5852</v>
      </c>
      <c r="B1953" t="s">
        <v>23</v>
      </c>
      <c r="C1953" t="s">
        <v>5853</v>
      </c>
      <c r="D1953" t="s">
        <v>120</v>
      </c>
      <c r="E1953" t="s">
        <v>37</v>
      </c>
      <c r="F1953" t="s">
        <v>5854</v>
      </c>
      <c r="G1953" t="s">
        <v>184</v>
      </c>
      <c r="H1953">
        <v>57.99</v>
      </c>
      <c r="I1953">
        <v>1</v>
      </c>
      <c r="J1953">
        <v>3</v>
      </c>
      <c r="K1953">
        <v>57.99</v>
      </c>
      <c r="L1953">
        <v>56.25</v>
      </c>
      <c r="M1953" t="s">
        <v>28</v>
      </c>
      <c r="N1953" s="1">
        <v>45708.572777777779</v>
      </c>
    </row>
    <row r="1954" spans="1:14" x14ac:dyDescent="0.3">
      <c r="A1954" t="s">
        <v>5855</v>
      </c>
      <c r="B1954" t="s">
        <v>181</v>
      </c>
      <c r="C1954" t="s">
        <v>5856</v>
      </c>
      <c r="D1954" t="s">
        <v>86</v>
      </c>
      <c r="E1954" t="s">
        <v>133</v>
      </c>
      <c r="F1954" t="s">
        <v>5857</v>
      </c>
      <c r="G1954" t="s">
        <v>82</v>
      </c>
      <c r="H1954">
        <v>594.87</v>
      </c>
      <c r="I1954">
        <v>40</v>
      </c>
      <c r="J1954">
        <v>30</v>
      </c>
      <c r="K1954">
        <v>23794.799999999999</v>
      </c>
      <c r="L1954">
        <v>16656.36</v>
      </c>
      <c r="N1954" s="1">
        <v>45806.167314814818</v>
      </c>
    </row>
    <row r="1955" spans="1:14" x14ac:dyDescent="0.3">
      <c r="A1955" t="s">
        <v>5858</v>
      </c>
      <c r="B1955" t="s">
        <v>30</v>
      </c>
      <c r="C1955" t="s">
        <v>5859</v>
      </c>
      <c r="D1955" t="s">
        <v>110</v>
      </c>
      <c r="E1955" t="s">
        <v>251</v>
      </c>
      <c r="F1955" t="s">
        <v>5860</v>
      </c>
      <c r="G1955" t="s">
        <v>107</v>
      </c>
      <c r="H1955">
        <v>47.18</v>
      </c>
      <c r="I1955">
        <v>3</v>
      </c>
      <c r="J1955">
        <v>0</v>
      </c>
      <c r="K1955">
        <v>141.54</v>
      </c>
      <c r="L1955">
        <v>141.54</v>
      </c>
      <c r="M1955" t="s">
        <v>116</v>
      </c>
      <c r="N1955" s="1">
        <v>45607.808900462966</v>
      </c>
    </row>
    <row r="1956" spans="1:14" x14ac:dyDescent="0.3">
      <c r="A1956" t="s">
        <v>5861</v>
      </c>
      <c r="B1956" t="s">
        <v>95</v>
      </c>
      <c r="C1956" t="s">
        <v>5862</v>
      </c>
      <c r="D1956" t="s">
        <v>110</v>
      </c>
      <c r="E1956" t="s">
        <v>224</v>
      </c>
      <c r="F1956" t="s">
        <v>5863</v>
      </c>
      <c r="G1956" t="s">
        <v>179</v>
      </c>
      <c r="H1956">
        <v>45.67</v>
      </c>
      <c r="I1956">
        <v>2</v>
      </c>
      <c r="J1956">
        <v>0</v>
      </c>
      <c r="K1956">
        <v>91.34</v>
      </c>
      <c r="L1956">
        <v>91.34</v>
      </c>
      <c r="M1956" t="s">
        <v>21</v>
      </c>
      <c r="N1956" s="1">
        <v>45421.769930555558</v>
      </c>
    </row>
    <row r="1957" spans="1:14" x14ac:dyDescent="0.3">
      <c r="A1957" t="s">
        <v>5864</v>
      </c>
      <c r="B1957" t="s">
        <v>95</v>
      </c>
      <c r="C1957" t="s">
        <v>5865</v>
      </c>
      <c r="D1957" t="s">
        <v>51</v>
      </c>
      <c r="E1957" t="s">
        <v>155</v>
      </c>
      <c r="F1957" t="s">
        <v>5866</v>
      </c>
      <c r="G1957" t="s">
        <v>76</v>
      </c>
      <c r="H1957">
        <v>854.16</v>
      </c>
      <c r="I1957">
        <v>1</v>
      </c>
      <c r="J1957">
        <v>0</v>
      </c>
      <c r="K1957">
        <v>854.16</v>
      </c>
      <c r="L1957">
        <v>854.16</v>
      </c>
      <c r="M1957" t="s">
        <v>40</v>
      </c>
      <c r="N1957" s="1">
        <v>45788.884722222225</v>
      </c>
    </row>
    <row r="1958" spans="1:14" x14ac:dyDescent="0.3">
      <c r="A1958" t="s">
        <v>5867</v>
      </c>
      <c r="B1958" t="s">
        <v>181</v>
      </c>
      <c r="C1958" t="s">
        <v>5868</v>
      </c>
      <c r="D1958" t="s">
        <v>63</v>
      </c>
      <c r="E1958" t="s">
        <v>32</v>
      </c>
      <c r="F1958" t="s">
        <v>5869</v>
      </c>
      <c r="G1958" t="s">
        <v>53</v>
      </c>
      <c r="H1958">
        <v>2.88</v>
      </c>
      <c r="I1958">
        <v>324</v>
      </c>
      <c r="J1958">
        <v>0</v>
      </c>
      <c r="K1958">
        <v>933.12</v>
      </c>
      <c r="L1958">
        <v>933.12</v>
      </c>
      <c r="M1958" t="s">
        <v>40</v>
      </c>
      <c r="N1958" s="1">
        <v>45712.869780092595</v>
      </c>
    </row>
    <row r="1959" spans="1:14" x14ac:dyDescent="0.3">
      <c r="A1959" t="s">
        <v>5870</v>
      </c>
      <c r="B1959" t="s">
        <v>172</v>
      </c>
      <c r="C1959" t="s">
        <v>5871</v>
      </c>
      <c r="D1959" t="s">
        <v>36</v>
      </c>
      <c r="E1959" t="s">
        <v>91</v>
      </c>
      <c r="F1959" t="s">
        <v>5872</v>
      </c>
      <c r="G1959" t="s">
        <v>465</v>
      </c>
      <c r="H1959">
        <v>152.86000000000001</v>
      </c>
      <c r="I1959">
        <v>4</v>
      </c>
      <c r="J1959">
        <v>0</v>
      </c>
      <c r="K1959">
        <v>611.44000000000005</v>
      </c>
      <c r="L1959">
        <v>611.44000000000005</v>
      </c>
      <c r="M1959" t="s">
        <v>77</v>
      </c>
      <c r="N1959" s="1">
        <v>45494.611168981479</v>
      </c>
    </row>
    <row r="1960" spans="1:14" x14ac:dyDescent="0.3">
      <c r="A1960" t="s">
        <v>5873</v>
      </c>
      <c r="B1960" t="s">
        <v>49</v>
      </c>
      <c r="C1960" t="s">
        <v>5874</v>
      </c>
      <c r="D1960" t="s">
        <v>125</v>
      </c>
      <c r="E1960" t="s">
        <v>37</v>
      </c>
      <c r="F1960" t="s">
        <v>5875</v>
      </c>
      <c r="G1960" t="s">
        <v>465</v>
      </c>
      <c r="H1960">
        <v>478.22</v>
      </c>
      <c r="I1960">
        <v>1</v>
      </c>
      <c r="J1960">
        <v>0</v>
      </c>
      <c r="K1960">
        <v>478.22</v>
      </c>
      <c r="L1960">
        <v>478.22</v>
      </c>
      <c r="M1960" t="s">
        <v>40</v>
      </c>
      <c r="N1960" s="1">
        <v>45675.535462962966</v>
      </c>
    </row>
    <row r="1961" spans="1:14" x14ac:dyDescent="0.3">
      <c r="A1961" t="s">
        <v>5876</v>
      </c>
      <c r="B1961" t="s">
        <v>172</v>
      </c>
      <c r="C1961" t="s">
        <v>5877</v>
      </c>
      <c r="D1961" t="s">
        <v>36</v>
      </c>
      <c r="E1961" t="s">
        <v>100</v>
      </c>
      <c r="F1961" t="s">
        <v>5878</v>
      </c>
      <c r="H1961">
        <v>797.99</v>
      </c>
      <c r="I1961">
        <v>2</v>
      </c>
      <c r="J1961">
        <v>0</v>
      </c>
      <c r="K1961">
        <v>1595.98</v>
      </c>
      <c r="L1961">
        <v>1595.98</v>
      </c>
      <c r="M1961" t="s">
        <v>60</v>
      </c>
      <c r="N1961" s="1">
        <v>45525.905555555553</v>
      </c>
    </row>
    <row r="1962" spans="1:14" x14ac:dyDescent="0.3">
      <c r="A1962" t="s">
        <v>5879</v>
      </c>
      <c r="B1962" t="s">
        <v>172</v>
      </c>
      <c r="C1962" t="s">
        <v>5880</v>
      </c>
      <c r="D1962" t="s">
        <v>63</v>
      </c>
      <c r="E1962" t="s">
        <v>57</v>
      </c>
      <c r="F1962" t="s">
        <v>5881</v>
      </c>
      <c r="G1962" t="s">
        <v>59</v>
      </c>
      <c r="H1962">
        <v>2.0299999999999998</v>
      </c>
      <c r="I1962">
        <v>79</v>
      </c>
      <c r="J1962">
        <v>15</v>
      </c>
      <c r="K1962">
        <v>160.37</v>
      </c>
      <c r="L1962">
        <v>136.31</v>
      </c>
      <c r="M1962" t="s">
        <v>47</v>
      </c>
      <c r="N1962" s="1">
        <v>45687.843715277777</v>
      </c>
    </row>
    <row r="1963" spans="1:14" x14ac:dyDescent="0.3">
      <c r="A1963" t="s">
        <v>5882</v>
      </c>
      <c r="C1963" t="s">
        <v>5883</v>
      </c>
      <c r="D1963" t="s">
        <v>67</v>
      </c>
      <c r="E1963" t="s">
        <v>177</v>
      </c>
      <c r="F1963" t="s">
        <v>5884</v>
      </c>
      <c r="G1963" t="s">
        <v>53</v>
      </c>
      <c r="H1963">
        <v>610.74</v>
      </c>
      <c r="I1963">
        <v>12</v>
      </c>
      <c r="J1963">
        <v>5</v>
      </c>
      <c r="K1963">
        <v>7328.88</v>
      </c>
      <c r="L1963">
        <v>6962.44</v>
      </c>
      <c r="M1963" t="s">
        <v>28</v>
      </c>
      <c r="N1963" s="1">
        <v>45473.932476851849</v>
      </c>
    </row>
    <row r="1964" spans="1:14" x14ac:dyDescent="0.3">
      <c r="A1964" t="s">
        <v>5885</v>
      </c>
      <c r="B1964" t="s">
        <v>72</v>
      </c>
      <c r="C1964" t="s">
        <v>5886</v>
      </c>
      <c r="D1964" t="s">
        <v>159</v>
      </c>
      <c r="E1964" t="s">
        <v>87</v>
      </c>
      <c r="F1964" t="s">
        <v>5887</v>
      </c>
      <c r="G1964" t="s">
        <v>93</v>
      </c>
      <c r="H1964">
        <v>331.08</v>
      </c>
      <c r="I1964">
        <v>6</v>
      </c>
      <c r="J1964">
        <v>15</v>
      </c>
      <c r="K1964">
        <v>1986.48</v>
      </c>
      <c r="L1964">
        <v>1688.51</v>
      </c>
      <c r="M1964" t="s">
        <v>40</v>
      </c>
      <c r="N1964" s="1">
        <v>45628.483773148146</v>
      </c>
    </row>
    <row r="1965" spans="1:14" x14ac:dyDescent="0.3">
      <c r="A1965" t="s">
        <v>5888</v>
      </c>
      <c r="B1965" t="s">
        <v>55</v>
      </c>
      <c r="D1965" t="s">
        <v>255</v>
      </c>
      <c r="E1965" t="s">
        <v>100</v>
      </c>
      <c r="F1965" t="s">
        <v>5889</v>
      </c>
      <c r="G1965" t="s">
        <v>46</v>
      </c>
      <c r="H1965">
        <v>1897.47</v>
      </c>
      <c r="I1965">
        <v>2</v>
      </c>
      <c r="J1965">
        <v>0</v>
      </c>
      <c r="K1965">
        <v>3794.94</v>
      </c>
      <c r="L1965">
        <v>3794.94</v>
      </c>
      <c r="M1965" t="s">
        <v>28</v>
      </c>
      <c r="N1965" s="1">
        <v>45506.945520833331</v>
      </c>
    </row>
    <row r="1966" spans="1:14" x14ac:dyDescent="0.3">
      <c r="A1966" t="s">
        <v>5890</v>
      </c>
      <c r="B1966" t="s">
        <v>172</v>
      </c>
      <c r="C1966" t="s">
        <v>5891</v>
      </c>
      <c r="D1966" t="s">
        <v>51</v>
      </c>
      <c r="E1966" t="s">
        <v>57</v>
      </c>
      <c r="F1966" t="s">
        <v>5892</v>
      </c>
      <c r="G1966" t="s">
        <v>70</v>
      </c>
      <c r="H1966">
        <v>549.33000000000004</v>
      </c>
      <c r="I1966">
        <v>5</v>
      </c>
      <c r="J1966">
        <v>5</v>
      </c>
      <c r="K1966">
        <v>2746.65</v>
      </c>
      <c r="L1966">
        <v>2609.3200000000002</v>
      </c>
      <c r="M1966" t="s">
        <v>21</v>
      </c>
      <c r="N1966" s="1">
        <v>45422.098819444444</v>
      </c>
    </row>
    <row r="1967" spans="1:14" x14ac:dyDescent="0.3">
      <c r="A1967" t="s">
        <v>5893</v>
      </c>
      <c r="B1967" t="s">
        <v>84</v>
      </c>
      <c r="C1967" t="s">
        <v>5894</v>
      </c>
      <c r="D1967" t="s">
        <v>67</v>
      </c>
      <c r="E1967" t="s">
        <v>100</v>
      </c>
      <c r="F1967" t="s">
        <v>5895</v>
      </c>
      <c r="G1967" t="s">
        <v>248</v>
      </c>
      <c r="H1967">
        <v>570.30999999999995</v>
      </c>
      <c r="I1967">
        <v>4</v>
      </c>
      <c r="J1967">
        <v>0</v>
      </c>
      <c r="K1967">
        <v>2281.2399999999998</v>
      </c>
      <c r="L1967">
        <v>2281.2399999999998</v>
      </c>
      <c r="M1967" t="s">
        <v>116</v>
      </c>
      <c r="N1967" s="1">
        <v>45548.92083333333</v>
      </c>
    </row>
    <row r="1968" spans="1:14" x14ac:dyDescent="0.3">
      <c r="A1968" t="s">
        <v>5896</v>
      </c>
      <c r="B1968" t="s">
        <v>15</v>
      </c>
      <c r="C1968" t="s">
        <v>5897</v>
      </c>
      <c r="D1968" t="s">
        <v>255</v>
      </c>
      <c r="E1968" t="s">
        <v>224</v>
      </c>
      <c r="F1968" t="s">
        <v>5898</v>
      </c>
      <c r="G1968" t="s">
        <v>39</v>
      </c>
      <c r="H1968">
        <v>2616.6</v>
      </c>
      <c r="I1968">
        <v>25</v>
      </c>
      <c r="J1968">
        <v>15</v>
      </c>
      <c r="K1968">
        <v>65415</v>
      </c>
      <c r="L1968">
        <v>55602.75</v>
      </c>
      <c r="M1968" t="s">
        <v>60</v>
      </c>
      <c r="N1968" s="1">
        <v>45337.982465277775</v>
      </c>
    </row>
    <row r="1969" spans="1:14" x14ac:dyDescent="0.3">
      <c r="A1969" t="s">
        <v>5899</v>
      </c>
      <c r="B1969" t="s">
        <v>172</v>
      </c>
      <c r="C1969" t="s">
        <v>5900</v>
      </c>
      <c r="D1969" t="s">
        <v>63</v>
      </c>
      <c r="E1969" t="s">
        <v>111</v>
      </c>
      <c r="F1969" t="s">
        <v>5901</v>
      </c>
      <c r="G1969" t="s">
        <v>82</v>
      </c>
      <c r="H1969">
        <v>4.0199999999999996</v>
      </c>
      <c r="I1969">
        <v>145</v>
      </c>
      <c r="J1969">
        <v>5</v>
      </c>
      <c r="K1969">
        <v>582.9</v>
      </c>
      <c r="L1969">
        <v>553.75</v>
      </c>
      <c r="M1969" t="s">
        <v>28</v>
      </c>
      <c r="N1969" s="1">
        <v>45504.006053240744</v>
      </c>
    </row>
    <row r="1970" spans="1:14" x14ac:dyDescent="0.3">
      <c r="A1970" t="s">
        <v>5902</v>
      </c>
      <c r="B1970" t="s">
        <v>23</v>
      </c>
      <c r="C1970" t="s">
        <v>5903</v>
      </c>
      <c r="D1970" t="s">
        <v>51</v>
      </c>
      <c r="E1970" t="s">
        <v>133</v>
      </c>
      <c r="F1970" t="s">
        <v>5904</v>
      </c>
      <c r="G1970" t="s">
        <v>135</v>
      </c>
      <c r="H1970">
        <v>779.88</v>
      </c>
      <c r="I1970">
        <v>60</v>
      </c>
      <c r="J1970">
        <v>25</v>
      </c>
      <c r="K1970">
        <v>46792.800000000003</v>
      </c>
      <c r="L1970">
        <v>35094.6</v>
      </c>
      <c r="M1970" t="s">
        <v>21</v>
      </c>
      <c r="N1970" s="1">
        <v>45435.852789351855</v>
      </c>
    </row>
    <row r="1971" spans="1:14" x14ac:dyDescent="0.3">
      <c r="A1971" t="s">
        <v>5905</v>
      </c>
      <c r="B1971" t="s">
        <v>72</v>
      </c>
      <c r="C1971" t="s">
        <v>5906</v>
      </c>
      <c r="D1971" t="s">
        <v>255</v>
      </c>
      <c r="E1971" t="s">
        <v>68</v>
      </c>
      <c r="F1971" t="s">
        <v>5907</v>
      </c>
      <c r="G1971" t="s">
        <v>465</v>
      </c>
      <c r="H1971">
        <v>2668.77</v>
      </c>
      <c r="I1971">
        <v>30</v>
      </c>
      <c r="J1971">
        <v>17</v>
      </c>
      <c r="K1971">
        <v>80063.100000000006</v>
      </c>
      <c r="L1971">
        <v>66452.37</v>
      </c>
      <c r="M1971" t="s">
        <v>116</v>
      </c>
      <c r="N1971" s="1">
        <v>45637.385312500002</v>
      </c>
    </row>
    <row r="1972" spans="1:14" x14ac:dyDescent="0.3">
      <c r="A1972" t="s">
        <v>5908</v>
      </c>
      <c r="B1972" t="s">
        <v>172</v>
      </c>
      <c r="C1972" t="s">
        <v>5909</v>
      </c>
      <c r="D1972" t="s">
        <v>110</v>
      </c>
      <c r="E1972" t="s">
        <v>121</v>
      </c>
      <c r="F1972" t="s">
        <v>5910</v>
      </c>
      <c r="G1972" t="s">
        <v>39</v>
      </c>
      <c r="H1972">
        <v>199.83</v>
      </c>
      <c r="I1972">
        <v>8</v>
      </c>
      <c r="J1972">
        <v>0</v>
      </c>
      <c r="K1972">
        <v>1598.64</v>
      </c>
      <c r="L1972">
        <v>1598.64</v>
      </c>
      <c r="M1972" t="s">
        <v>116</v>
      </c>
      <c r="N1972" s="1">
        <v>45524.284236111111</v>
      </c>
    </row>
    <row r="1973" spans="1:14" x14ac:dyDescent="0.3">
      <c r="A1973" t="s">
        <v>5911</v>
      </c>
      <c r="B1973" t="s">
        <v>15</v>
      </c>
      <c r="C1973" t="s">
        <v>5912</v>
      </c>
      <c r="D1973" t="s">
        <v>125</v>
      </c>
      <c r="E1973" t="s">
        <v>87</v>
      </c>
      <c r="F1973" t="s">
        <v>5913</v>
      </c>
      <c r="G1973" t="s">
        <v>179</v>
      </c>
      <c r="H1973">
        <v>906.46</v>
      </c>
      <c r="I1973">
        <v>2</v>
      </c>
      <c r="J1973">
        <v>10</v>
      </c>
      <c r="K1973">
        <v>1812.92</v>
      </c>
      <c r="L1973">
        <v>1631.63</v>
      </c>
      <c r="M1973" t="s">
        <v>116</v>
      </c>
      <c r="N1973" s="1">
        <v>45826.148680555554</v>
      </c>
    </row>
    <row r="1974" spans="1:14" x14ac:dyDescent="0.3">
      <c r="A1974" t="s">
        <v>5914</v>
      </c>
      <c r="B1974" t="s">
        <v>15</v>
      </c>
      <c r="C1974" t="s">
        <v>5915</v>
      </c>
      <c r="D1974" t="s">
        <v>110</v>
      </c>
      <c r="E1974" t="s">
        <v>251</v>
      </c>
      <c r="F1974" t="s">
        <v>5916</v>
      </c>
      <c r="G1974" t="s">
        <v>53</v>
      </c>
      <c r="H1974">
        <v>34.770000000000003</v>
      </c>
      <c r="I1974">
        <v>3</v>
      </c>
      <c r="J1974">
        <v>0</v>
      </c>
      <c r="K1974">
        <v>104.31</v>
      </c>
      <c r="L1974">
        <v>104.31</v>
      </c>
      <c r="M1974" t="s">
        <v>47</v>
      </c>
      <c r="N1974" s="1">
        <v>45675.005358796298</v>
      </c>
    </row>
    <row r="1975" spans="1:14" x14ac:dyDescent="0.3">
      <c r="A1975" t="s">
        <v>5917</v>
      </c>
      <c r="B1975" t="s">
        <v>72</v>
      </c>
      <c r="C1975" t="s">
        <v>5918</v>
      </c>
      <c r="D1975" t="s">
        <v>120</v>
      </c>
      <c r="E1975" t="s">
        <v>251</v>
      </c>
      <c r="F1975" t="s">
        <v>5919</v>
      </c>
      <c r="G1975" t="s">
        <v>135</v>
      </c>
      <c r="H1975">
        <v>347.49</v>
      </c>
      <c r="I1975">
        <v>2</v>
      </c>
      <c r="J1975">
        <v>0</v>
      </c>
      <c r="K1975">
        <v>694.98</v>
      </c>
      <c r="L1975">
        <v>694.98</v>
      </c>
      <c r="M1975" t="s">
        <v>40</v>
      </c>
      <c r="N1975" s="1">
        <v>45855.528483796297</v>
      </c>
    </row>
    <row r="1976" spans="1:14" x14ac:dyDescent="0.3">
      <c r="A1976" t="s">
        <v>5920</v>
      </c>
      <c r="B1976" t="s">
        <v>15</v>
      </c>
      <c r="C1976" t="s">
        <v>5921</v>
      </c>
      <c r="D1976" t="s">
        <v>86</v>
      </c>
      <c r="E1976" t="s">
        <v>121</v>
      </c>
      <c r="F1976" t="s">
        <v>5922</v>
      </c>
      <c r="G1976" t="s">
        <v>76</v>
      </c>
      <c r="H1976">
        <v>593.13</v>
      </c>
      <c r="I1976">
        <v>100</v>
      </c>
      <c r="J1976">
        <v>15</v>
      </c>
      <c r="K1976">
        <v>59313</v>
      </c>
      <c r="L1976">
        <v>50416.05</v>
      </c>
      <c r="N1976" s="1">
        <v>45822.216111111113</v>
      </c>
    </row>
    <row r="1977" spans="1:14" x14ac:dyDescent="0.3">
      <c r="A1977" t="s">
        <v>5923</v>
      </c>
      <c r="B1977" t="s">
        <v>95</v>
      </c>
      <c r="C1977" t="s">
        <v>5924</v>
      </c>
      <c r="D1977" t="s">
        <v>43</v>
      </c>
      <c r="E1977" t="s">
        <v>44</v>
      </c>
      <c r="F1977" t="s">
        <v>5925</v>
      </c>
      <c r="G1977" t="s">
        <v>209</v>
      </c>
      <c r="H1977">
        <v>25.13</v>
      </c>
      <c r="I1977">
        <v>8</v>
      </c>
      <c r="J1977">
        <v>0</v>
      </c>
      <c r="K1977">
        <v>201.04</v>
      </c>
      <c r="L1977">
        <v>201.04</v>
      </c>
      <c r="M1977" t="s">
        <v>47</v>
      </c>
      <c r="N1977" s="1">
        <v>45510.392870370371</v>
      </c>
    </row>
    <row r="1978" spans="1:14" x14ac:dyDescent="0.3">
      <c r="A1978" t="s">
        <v>5926</v>
      </c>
      <c r="B1978" t="s">
        <v>72</v>
      </c>
      <c r="C1978" t="s">
        <v>5927</v>
      </c>
      <c r="D1978" t="s">
        <v>80</v>
      </c>
      <c r="E1978" t="s">
        <v>133</v>
      </c>
      <c r="F1978" t="s">
        <v>5928</v>
      </c>
      <c r="G1978" t="s">
        <v>184</v>
      </c>
      <c r="H1978">
        <v>3778.28</v>
      </c>
      <c r="I1978">
        <v>5</v>
      </c>
      <c r="J1978">
        <v>5</v>
      </c>
      <c r="K1978">
        <v>18891.400000000001</v>
      </c>
      <c r="L1978">
        <v>17946.830000000002</v>
      </c>
      <c r="M1978" t="s">
        <v>60</v>
      </c>
      <c r="N1978" s="1">
        <v>45652.63622685185</v>
      </c>
    </row>
    <row r="1979" spans="1:14" x14ac:dyDescent="0.3">
      <c r="A1979" t="s">
        <v>5929</v>
      </c>
      <c r="B1979" t="s">
        <v>15</v>
      </c>
      <c r="C1979" t="s">
        <v>5930</v>
      </c>
      <c r="D1979" t="s">
        <v>120</v>
      </c>
      <c r="E1979" t="s">
        <v>246</v>
      </c>
      <c r="F1979" t="s">
        <v>5931</v>
      </c>
      <c r="G1979" t="s">
        <v>39</v>
      </c>
      <c r="H1979">
        <v>66.989999999999995</v>
      </c>
      <c r="I1979">
        <v>40</v>
      </c>
      <c r="J1979">
        <v>0</v>
      </c>
      <c r="K1979">
        <v>2679.6</v>
      </c>
      <c r="L1979">
        <v>2679.6</v>
      </c>
      <c r="M1979" t="s">
        <v>47</v>
      </c>
      <c r="N1979" s="1">
        <v>45536.408101851855</v>
      </c>
    </row>
    <row r="1980" spans="1:14" x14ac:dyDescent="0.3">
      <c r="A1980" t="s">
        <v>5932</v>
      </c>
      <c r="B1980" t="s">
        <v>23</v>
      </c>
      <c r="C1980" t="s">
        <v>5933</v>
      </c>
      <c r="D1980" t="s">
        <v>51</v>
      </c>
      <c r="E1980" t="s">
        <v>57</v>
      </c>
      <c r="F1980" t="s">
        <v>5934</v>
      </c>
      <c r="G1980" t="s">
        <v>465</v>
      </c>
      <c r="H1980">
        <v>816.24</v>
      </c>
      <c r="I1980">
        <v>3</v>
      </c>
      <c r="J1980">
        <v>0</v>
      </c>
      <c r="K1980">
        <v>2448.7199999999998</v>
      </c>
      <c r="L1980">
        <v>2448.7199999999998</v>
      </c>
      <c r="M1980" t="s">
        <v>47</v>
      </c>
      <c r="N1980" s="1">
        <v>45604.374224537038</v>
      </c>
    </row>
    <row r="1981" spans="1:14" x14ac:dyDescent="0.3">
      <c r="A1981" t="s">
        <v>5935</v>
      </c>
      <c r="B1981" t="s">
        <v>84</v>
      </c>
      <c r="C1981" t="s">
        <v>5936</v>
      </c>
      <c r="D1981" t="s">
        <v>86</v>
      </c>
      <c r="E1981" t="s">
        <v>133</v>
      </c>
      <c r="F1981" t="s">
        <v>5937</v>
      </c>
      <c r="G1981" t="s">
        <v>59</v>
      </c>
      <c r="H1981">
        <v>127.56</v>
      </c>
      <c r="I1981">
        <v>3</v>
      </c>
      <c r="J1981">
        <v>0</v>
      </c>
      <c r="K1981">
        <v>382.68</v>
      </c>
      <c r="L1981">
        <v>382.68</v>
      </c>
      <c r="M1981" t="s">
        <v>77</v>
      </c>
      <c r="N1981" s="1">
        <v>45564.293946759259</v>
      </c>
    </row>
    <row r="1982" spans="1:14" x14ac:dyDescent="0.3">
      <c r="A1982" t="s">
        <v>5938</v>
      </c>
      <c r="B1982" t="s">
        <v>30</v>
      </c>
      <c r="C1982" t="s">
        <v>5939</v>
      </c>
      <c r="D1982" t="s">
        <v>159</v>
      </c>
      <c r="E1982" t="s">
        <v>32</v>
      </c>
      <c r="F1982" t="s">
        <v>5940</v>
      </c>
      <c r="G1982" t="s">
        <v>465</v>
      </c>
      <c r="H1982">
        <v>235.29</v>
      </c>
      <c r="I1982">
        <v>5</v>
      </c>
      <c r="J1982">
        <v>0</v>
      </c>
      <c r="K1982">
        <v>1176.45</v>
      </c>
      <c r="L1982">
        <v>1176.45</v>
      </c>
      <c r="M1982" t="s">
        <v>60</v>
      </c>
      <c r="N1982" s="1">
        <v>45584.03570601852</v>
      </c>
    </row>
    <row r="1983" spans="1:14" x14ac:dyDescent="0.3">
      <c r="A1983" t="s">
        <v>5941</v>
      </c>
      <c r="B1983" t="s">
        <v>118</v>
      </c>
      <c r="C1983" t="s">
        <v>5942</v>
      </c>
      <c r="D1983" t="s">
        <v>43</v>
      </c>
      <c r="E1983" t="s">
        <v>277</v>
      </c>
      <c r="F1983" t="s">
        <v>5943</v>
      </c>
      <c r="G1983" t="s">
        <v>107</v>
      </c>
      <c r="H1983">
        <v>969.72</v>
      </c>
      <c r="I1983">
        <v>4</v>
      </c>
      <c r="J1983">
        <v>3</v>
      </c>
      <c r="K1983">
        <v>3878.88</v>
      </c>
      <c r="L1983">
        <v>3762.51</v>
      </c>
      <c r="M1983" t="s">
        <v>28</v>
      </c>
      <c r="N1983" s="1">
        <v>45680.61414351852</v>
      </c>
    </row>
    <row r="1984" spans="1:14" x14ac:dyDescent="0.3">
      <c r="A1984" t="s">
        <v>5944</v>
      </c>
      <c r="B1984" t="s">
        <v>72</v>
      </c>
      <c r="C1984" t="s">
        <v>5945</v>
      </c>
      <c r="D1984" t="s">
        <v>80</v>
      </c>
      <c r="E1984" t="s">
        <v>246</v>
      </c>
      <c r="F1984" t="s">
        <v>5946</v>
      </c>
      <c r="G1984" t="s">
        <v>82</v>
      </c>
      <c r="H1984">
        <v>942.88</v>
      </c>
      <c r="I1984">
        <v>1</v>
      </c>
      <c r="J1984">
        <v>3</v>
      </c>
      <c r="K1984">
        <v>942.88</v>
      </c>
      <c r="L1984">
        <v>914.59</v>
      </c>
      <c r="M1984" t="s">
        <v>60</v>
      </c>
      <c r="N1984" s="1">
        <v>45665.164560185185</v>
      </c>
    </row>
    <row r="1985" spans="1:14" x14ac:dyDescent="0.3">
      <c r="A1985" t="s">
        <v>5947</v>
      </c>
      <c r="C1985" t="s">
        <v>5948</v>
      </c>
      <c r="D1985" t="s">
        <v>63</v>
      </c>
      <c r="E1985" t="s">
        <v>246</v>
      </c>
      <c r="F1985" t="s">
        <v>5949</v>
      </c>
      <c r="G1985" t="s">
        <v>179</v>
      </c>
      <c r="H1985">
        <v>5</v>
      </c>
      <c r="I1985">
        <v>195</v>
      </c>
      <c r="J1985">
        <v>15</v>
      </c>
      <c r="K1985">
        <v>975</v>
      </c>
      <c r="L1985">
        <v>828.75</v>
      </c>
      <c r="M1985" t="s">
        <v>21</v>
      </c>
      <c r="N1985" s="1">
        <v>45453.95894675926</v>
      </c>
    </row>
    <row r="1986" spans="1:14" x14ac:dyDescent="0.3">
      <c r="A1986" t="s">
        <v>5950</v>
      </c>
      <c r="B1986" t="s">
        <v>15</v>
      </c>
      <c r="C1986" t="s">
        <v>5951</v>
      </c>
      <c r="D1986" t="s">
        <v>255</v>
      </c>
      <c r="E1986" t="s">
        <v>18</v>
      </c>
      <c r="F1986" t="s">
        <v>5952</v>
      </c>
      <c r="H1986">
        <v>2112.06</v>
      </c>
      <c r="I1986">
        <v>1</v>
      </c>
      <c r="J1986">
        <v>0</v>
      </c>
      <c r="K1986">
        <v>2112.06</v>
      </c>
      <c r="L1986">
        <v>2112.06</v>
      </c>
      <c r="M1986" t="s">
        <v>116</v>
      </c>
      <c r="N1986" s="1">
        <v>45519.497499999998</v>
      </c>
    </row>
    <row r="1987" spans="1:14" x14ac:dyDescent="0.3">
      <c r="A1987" t="s">
        <v>5953</v>
      </c>
      <c r="B1987" t="s">
        <v>181</v>
      </c>
      <c r="C1987" t="s">
        <v>5954</v>
      </c>
      <c r="D1987" t="s">
        <v>67</v>
      </c>
      <c r="E1987" t="s">
        <v>177</v>
      </c>
      <c r="F1987" t="s">
        <v>5955</v>
      </c>
      <c r="G1987" t="s">
        <v>135</v>
      </c>
      <c r="H1987">
        <v>111.96</v>
      </c>
      <c r="I1987">
        <v>15</v>
      </c>
      <c r="J1987">
        <v>20</v>
      </c>
      <c r="K1987">
        <v>1679.4</v>
      </c>
      <c r="L1987">
        <v>1343.52</v>
      </c>
      <c r="M1987" t="s">
        <v>21</v>
      </c>
      <c r="N1987" s="1">
        <v>45374.099895833337</v>
      </c>
    </row>
    <row r="1988" spans="1:14" x14ac:dyDescent="0.3">
      <c r="A1988" t="s">
        <v>5956</v>
      </c>
      <c r="B1988" t="s">
        <v>30</v>
      </c>
      <c r="C1988" t="s">
        <v>5957</v>
      </c>
      <c r="D1988" t="s">
        <v>80</v>
      </c>
      <c r="E1988" t="s">
        <v>121</v>
      </c>
      <c r="F1988" t="s">
        <v>5958</v>
      </c>
      <c r="G1988" t="s">
        <v>65</v>
      </c>
      <c r="H1988">
        <v>4104.2</v>
      </c>
      <c r="I1988">
        <v>12</v>
      </c>
      <c r="J1988">
        <v>15</v>
      </c>
      <c r="K1988">
        <v>49250.400000000001</v>
      </c>
      <c r="L1988">
        <v>41862.839999999997</v>
      </c>
      <c r="M1988" t="s">
        <v>77</v>
      </c>
      <c r="N1988" s="1">
        <v>45514.104525462964</v>
      </c>
    </row>
    <row r="1989" spans="1:14" x14ac:dyDescent="0.3">
      <c r="A1989" t="s">
        <v>5959</v>
      </c>
      <c r="B1989" t="s">
        <v>30</v>
      </c>
      <c r="C1989" t="s">
        <v>5960</v>
      </c>
      <c r="D1989" t="s">
        <v>125</v>
      </c>
      <c r="E1989" t="s">
        <v>57</v>
      </c>
      <c r="F1989" t="s">
        <v>5961</v>
      </c>
      <c r="H1989">
        <v>1065.29</v>
      </c>
      <c r="I1989">
        <v>40</v>
      </c>
      <c r="J1989">
        <v>10</v>
      </c>
      <c r="K1989">
        <v>42611.6</v>
      </c>
      <c r="L1989">
        <v>38350.44</v>
      </c>
      <c r="M1989" t="s">
        <v>40</v>
      </c>
      <c r="N1989" s="1">
        <v>45495.589363425926</v>
      </c>
    </row>
    <row r="1990" spans="1:14" x14ac:dyDescent="0.3">
      <c r="A1990" t="s">
        <v>5962</v>
      </c>
      <c r="B1990" t="s">
        <v>181</v>
      </c>
      <c r="C1990" t="s">
        <v>5963</v>
      </c>
      <c r="D1990" t="s">
        <v>51</v>
      </c>
      <c r="E1990" t="s">
        <v>277</v>
      </c>
      <c r="F1990" t="s">
        <v>5964</v>
      </c>
      <c r="G1990" t="s">
        <v>135</v>
      </c>
      <c r="H1990">
        <v>742.99</v>
      </c>
      <c r="I1990">
        <v>5</v>
      </c>
      <c r="J1990">
        <v>10</v>
      </c>
      <c r="K1990">
        <v>3714.95</v>
      </c>
      <c r="L1990">
        <v>3343.45</v>
      </c>
      <c r="M1990" t="s">
        <v>28</v>
      </c>
      <c r="N1990" s="1">
        <v>45746.923067129632</v>
      </c>
    </row>
    <row r="1991" spans="1:14" x14ac:dyDescent="0.3">
      <c r="A1991" t="s">
        <v>5965</v>
      </c>
      <c r="B1991" t="s">
        <v>181</v>
      </c>
      <c r="C1991" t="s">
        <v>5966</v>
      </c>
      <c r="D1991" t="s">
        <v>51</v>
      </c>
      <c r="E1991" t="s">
        <v>111</v>
      </c>
      <c r="F1991" t="s">
        <v>5967</v>
      </c>
      <c r="G1991" t="s">
        <v>102</v>
      </c>
      <c r="H1991">
        <v>1131.2</v>
      </c>
      <c r="I1991">
        <v>3</v>
      </c>
      <c r="J1991">
        <v>5</v>
      </c>
      <c r="K1991">
        <v>3393.6</v>
      </c>
      <c r="L1991">
        <v>3223.92</v>
      </c>
      <c r="M1991" t="s">
        <v>40</v>
      </c>
      <c r="N1991" s="1">
        <v>45406.256053240744</v>
      </c>
    </row>
    <row r="1992" spans="1:14" x14ac:dyDescent="0.3">
      <c r="A1992" t="s">
        <v>5968</v>
      </c>
      <c r="B1992" t="s">
        <v>30</v>
      </c>
      <c r="C1992" t="s">
        <v>5969</v>
      </c>
      <c r="D1992" t="s">
        <v>110</v>
      </c>
      <c r="E1992" t="s">
        <v>105</v>
      </c>
      <c r="F1992" t="s">
        <v>5970</v>
      </c>
      <c r="G1992" t="s">
        <v>248</v>
      </c>
      <c r="H1992">
        <v>80.209999999999994</v>
      </c>
      <c r="I1992">
        <v>2</v>
      </c>
      <c r="J1992">
        <v>3</v>
      </c>
      <c r="K1992">
        <v>160.41999999999999</v>
      </c>
      <c r="L1992">
        <v>155.61000000000001</v>
      </c>
      <c r="M1992" t="s">
        <v>77</v>
      </c>
      <c r="N1992" s="1">
        <v>45410.109675925924</v>
      </c>
    </row>
    <row r="1993" spans="1:14" x14ac:dyDescent="0.3">
      <c r="A1993" t="s">
        <v>5971</v>
      </c>
      <c r="B1993" t="s">
        <v>55</v>
      </c>
      <c r="C1993" t="s">
        <v>5972</v>
      </c>
      <c r="D1993" t="s">
        <v>43</v>
      </c>
      <c r="E1993" t="s">
        <v>111</v>
      </c>
      <c r="F1993" t="s">
        <v>5973</v>
      </c>
      <c r="G1993" t="s">
        <v>65</v>
      </c>
      <c r="H1993">
        <v>892.87</v>
      </c>
      <c r="I1993">
        <v>10</v>
      </c>
      <c r="J1993">
        <v>12</v>
      </c>
      <c r="K1993">
        <v>8928.7000000000007</v>
      </c>
      <c r="L1993">
        <v>7857.26</v>
      </c>
      <c r="M1993" t="s">
        <v>116</v>
      </c>
      <c r="N1993" s="1">
        <v>45563.922500000001</v>
      </c>
    </row>
    <row r="1994" spans="1:14" x14ac:dyDescent="0.3">
      <c r="A1994" t="s">
        <v>5974</v>
      </c>
      <c r="B1994" t="s">
        <v>49</v>
      </c>
      <c r="C1994" t="s">
        <v>5975</v>
      </c>
      <c r="D1994" t="s">
        <v>120</v>
      </c>
      <c r="E1994" t="s">
        <v>246</v>
      </c>
      <c r="F1994" t="s">
        <v>5976</v>
      </c>
      <c r="G1994" t="s">
        <v>102</v>
      </c>
      <c r="H1994">
        <v>240.55</v>
      </c>
      <c r="I1994">
        <v>5</v>
      </c>
      <c r="J1994">
        <v>5</v>
      </c>
      <c r="K1994">
        <v>1202.75</v>
      </c>
      <c r="L1994">
        <v>1142.6099999999999</v>
      </c>
      <c r="M1994" t="s">
        <v>47</v>
      </c>
      <c r="N1994" s="1">
        <v>45392.265115740738</v>
      </c>
    </row>
    <row r="1995" spans="1:14" x14ac:dyDescent="0.3">
      <c r="A1995" t="s">
        <v>5977</v>
      </c>
      <c r="B1995" t="s">
        <v>72</v>
      </c>
      <c r="C1995" t="s">
        <v>5978</v>
      </c>
      <c r="D1995" t="s">
        <v>80</v>
      </c>
      <c r="E1995" t="s">
        <v>121</v>
      </c>
      <c r="F1995" t="s">
        <v>5979</v>
      </c>
      <c r="G1995" t="s">
        <v>184</v>
      </c>
      <c r="H1995">
        <v>2919.92</v>
      </c>
      <c r="I1995">
        <v>8</v>
      </c>
      <c r="J1995">
        <v>3</v>
      </c>
      <c r="K1995">
        <v>23359.360000000001</v>
      </c>
      <c r="L1995">
        <v>22658.58</v>
      </c>
      <c r="N1995" s="1">
        <v>45600.857060185182</v>
      </c>
    </row>
    <row r="1996" spans="1:14" x14ac:dyDescent="0.3">
      <c r="A1996" t="s">
        <v>5980</v>
      </c>
      <c r="B1996" t="s">
        <v>15</v>
      </c>
      <c r="C1996" t="s">
        <v>5981</v>
      </c>
      <c r="D1996" t="s">
        <v>67</v>
      </c>
      <c r="E1996" t="s">
        <v>74</v>
      </c>
      <c r="F1996" t="s">
        <v>5982</v>
      </c>
      <c r="H1996">
        <v>207.39</v>
      </c>
      <c r="I1996">
        <v>60</v>
      </c>
      <c r="J1996">
        <v>20</v>
      </c>
      <c r="K1996">
        <v>12443.4</v>
      </c>
      <c r="L1996">
        <v>9954.7199999999993</v>
      </c>
      <c r="M1996" t="s">
        <v>40</v>
      </c>
      <c r="N1996" s="1">
        <v>45364.612002314818</v>
      </c>
    </row>
    <row r="1997" spans="1:14" x14ac:dyDescent="0.3">
      <c r="A1997" t="s">
        <v>5983</v>
      </c>
      <c r="B1997" t="s">
        <v>15</v>
      </c>
      <c r="C1997" t="s">
        <v>5984</v>
      </c>
      <c r="D1997" t="s">
        <v>120</v>
      </c>
      <c r="E1997" t="s">
        <v>246</v>
      </c>
      <c r="F1997" t="s">
        <v>5985</v>
      </c>
      <c r="G1997" t="s">
        <v>184</v>
      </c>
      <c r="H1997">
        <v>428.33</v>
      </c>
      <c r="I1997">
        <v>3</v>
      </c>
      <c r="J1997">
        <v>5</v>
      </c>
      <c r="K1997">
        <v>1284.99</v>
      </c>
      <c r="L1997">
        <v>1220.74</v>
      </c>
      <c r="M1997" t="s">
        <v>40</v>
      </c>
      <c r="N1997" s="1">
        <v>45844.90730324074</v>
      </c>
    </row>
    <row r="1998" spans="1:14" x14ac:dyDescent="0.3">
      <c r="A1998" t="s">
        <v>5986</v>
      </c>
      <c r="B1998" t="s">
        <v>72</v>
      </c>
      <c r="C1998" t="s">
        <v>5987</v>
      </c>
      <c r="D1998" t="s">
        <v>110</v>
      </c>
      <c r="E1998" t="s">
        <v>74</v>
      </c>
      <c r="F1998" t="s">
        <v>5988</v>
      </c>
      <c r="G1998" t="s">
        <v>82</v>
      </c>
      <c r="H1998">
        <v>211.18</v>
      </c>
      <c r="I1998">
        <v>4</v>
      </c>
      <c r="J1998">
        <v>0</v>
      </c>
      <c r="K1998">
        <v>844.72</v>
      </c>
      <c r="L1998">
        <v>844.72</v>
      </c>
      <c r="M1998" t="s">
        <v>21</v>
      </c>
      <c r="N1998" s="1">
        <v>45723.092280092591</v>
      </c>
    </row>
    <row r="1999" spans="1:14" x14ac:dyDescent="0.3">
      <c r="A1999" t="s">
        <v>5989</v>
      </c>
      <c r="B1999" t="s">
        <v>30</v>
      </c>
      <c r="C1999" t="s">
        <v>5990</v>
      </c>
      <c r="D1999" t="s">
        <v>67</v>
      </c>
      <c r="E1999" t="s">
        <v>68</v>
      </c>
      <c r="F1999" t="s">
        <v>5991</v>
      </c>
      <c r="G1999" t="s">
        <v>76</v>
      </c>
      <c r="H1999">
        <v>65.349999999999994</v>
      </c>
      <c r="I1999">
        <v>4</v>
      </c>
      <c r="J1999">
        <v>10</v>
      </c>
      <c r="K1999">
        <v>261.39999999999998</v>
      </c>
      <c r="L1999">
        <v>235.26</v>
      </c>
      <c r="M1999" t="s">
        <v>40</v>
      </c>
      <c r="N1999" s="1">
        <v>45790.159212962964</v>
      </c>
    </row>
    <row r="2000" spans="1:14" x14ac:dyDescent="0.3">
      <c r="A2000" t="s">
        <v>5992</v>
      </c>
      <c r="B2000" t="s">
        <v>23</v>
      </c>
      <c r="C2000" t="s">
        <v>5993</v>
      </c>
      <c r="D2000" t="s">
        <v>86</v>
      </c>
      <c r="E2000" t="s">
        <v>111</v>
      </c>
      <c r="F2000" t="s">
        <v>5994</v>
      </c>
      <c r="G2000" t="s">
        <v>65</v>
      </c>
      <c r="H2000">
        <v>55.57</v>
      </c>
      <c r="I2000">
        <v>8</v>
      </c>
      <c r="J2000">
        <v>5</v>
      </c>
      <c r="K2000">
        <v>444.56</v>
      </c>
      <c r="L2000">
        <v>422.33</v>
      </c>
      <c r="N2000" s="1">
        <v>45497.420324074075</v>
      </c>
    </row>
    <row r="2001" spans="1:14" x14ac:dyDescent="0.3">
      <c r="A2001" t="s">
        <v>5995</v>
      </c>
      <c r="B2001" t="s">
        <v>23</v>
      </c>
      <c r="C2001" t="s">
        <v>5996</v>
      </c>
      <c r="D2001" t="s">
        <v>80</v>
      </c>
      <c r="E2001" t="s">
        <v>68</v>
      </c>
      <c r="F2001" t="s">
        <v>5997</v>
      </c>
      <c r="G2001" t="s">
        <v>27</v>
      </c>
      <c r="H2001">
        <v>1140.54</v>
      </c>
      <c r="I2001">
        <v>2</v>
      </c>
      <c r="J2001">
        <v>0</v>
      </c>
      <c r="K2001">
        <v>2281.08</v>
      </c>
      <c r="L2001">
        <v>2281.08</v>
      </c>
      <c r="M2001" t="s">
        <v>21</v>
      </c>
      <c r="N2001" s="1">
        <v>45583.189085648148</v>
      </c>
    </row>
    <row r="2002" spans="1:14" x14ac:dyDescent="0.3">
      <c r="A2002" t="s">
        <v>5998</v>
      </c>
      <c r="B2002" t="s">
        <v>172</v>
      </c>
      <c r="D2002" t="s">
        <v>125</v>
      </c>
      <c r="E2002" t="s">
        <v>111</v>
      </c>
      <c r="F2002" t="s">
        <v>5999</v>
      </c>
      <c r="G2002" t="s">
        <v>93</v>
      </c>
      <c r="H2002">
        <v>269.36</v>
      </c>
      <c r="I2002">
        <v>75</v>
      </c>
      <c r="J2002">
        <v>20</v>
      </c>
      <c r="K2002">
        <v>20202</v>
      </c>
      <c r="L2002">
        <v>16161.6</v>
      </c>
      <c r="N2002" s="1">
        <v>45359.670023148145</v>
      </c>
    </row>
    <row r="2003" spans="1:14" x14ac:dyDescent="0.3">
      <c r="A2003" t="s">
        <v>6000</v>
      </c>
      <c r="B2003" t="s">
        <v>95</v>
      </c>
      <c r="C2003" t="s">
        <v>6001</v>
      </c>
      <c r="D2003" t="s">
        <v>36</v>
      </c>
      <c r="E2003" t="s">
        <v>133</v>
      </c>
      <c r="F2003" t="s">
        <v>6002</v>
      </c>
      <c r="H2003">
        <v>1090.6099999999999</v>
      </c>
      <c r="I2003">
        <v>40</v>
      </c>
      <c r="J2003">
        <v>15</v>
      </c>
      <c r="K2003">
        <v>43624.4</v>
      </c>
      <c r="L2003">
        <v>37080.74</v>
      </c>
      <c r="M2003" t="s">
        <v>40</v>
      </c>
      <c r="N2003" s="1">
        <v>45589.437094907407</v>
      </c>
    </row>
    <row r="2004" spans="1:14" x14ac:dyDescent="0.3">
      <c r="A2004" t="s">
        <v>6003</v>
      </c>
      <c r="B2004" t="s">
        <v>30</v>
      </c>
      <c r="C2004" t="s">
        <v>6004</v>
      </c>
      <c r="D2004" t="s">
        <v>110</v>
      </c>
      <c r="E2004" t="s">
        <v>133</v>
      </c>
      <c r="F2004" t="s">
        <v>6005</v>
      </c>
      <c r="G2004" t="s">
        <v>179</v>
      </c>
      <c r="H2004">
        <v>35.159999999999997</v>
      </c>
      <c r="I2004">
        <v>4</v>
      </c>
      <c r="J2004">
        <v>3</v>
      </c>
      <c r="K2004">
        <v>140.63999999999999</v>
      </c>
      <c r="L2004">
        <v>136.41999999999999</v>
      </c>
      <c r="M2004" t="s">
        <v>40</v>
      </c>
      <c r="N2004" s="1">
        <v>45641.686342592591</v>
      </c>
    </row>
    <row r="2005" spans="1:14" x14ac:dyDescent="0.3">
      <c r="A2005" t="s">
        <v>6006</v>
      </c>
      <c r="B2005" t="s">
        <v>15</v>
      </c>
      <c r="C2005" t="s">
        <v>6007</v>
      </c>
      <c r="D2005" t="s">
        <v>17</v>
      </c>
      <c r="E2005" t="s">
        <v>87</v>
      </c>
      <c r="F2005" t="s">
        <v>6008</v>
      </c>
      <c r="G2005" t="s">
        <v>65</v>
      </c>
      <c r="H2005">
        <v>407.51</v>
      </c>
      <c r="I2005">
        <v>10</v>
      </c>
      <c r="J2005">
        <v>10</v>
      </c>
      <c r="K2005">
        <v>4075.1</v>
      </c>
      <c r="L2005">
        <v>3667.59</v>
      </c>
      <c r="M2005" t="s">
        <v>60</v>
      </c>
      <c r="N2005" s="1">
        <v>45708.872361111113</v>
      </c>
    </row>
    <row r="2006" spans="1:14" x14ac:dyDescent="0.3">
      <c r="A2006" t="s">
        <v>6009</v>
      </c>
      <c r="B2006" t="s">
        <v>84</v>
      </c>
      <c r="C2006" t="s">
        <v>6010</v>
      </c>
      <c r="D2006" t="s">
        <v>43</v>
      </c>
      <c r="E2006" t="s">
        <v>111</v>
      </c>
      <c r="F2006" t="s">
        <v>6011</v>
      </c>
      <c r="G2006" t="s">
        <v>107</v>
      </c>
      <c r="H2006">
        <v>518.71</v>
      </c>
      <c r="I2006">
        <v>15</v>
      </c>
      <c r="J2006">
        <v>18</v>
      </c>
      <c r="K2006">
        <v>7780.65</v>
      </c>
      <c r="L2006">
        <v>6380.13</v>
      </c>
      <c r="M2006" t="s">
        <v>21</v>
      </c>
      <c r="N2006" s="1">
        <v>45595.179629629631</v>
      </c>
    </row>
    <row r="2007" spans="1:14" x14ac:dyDescent="0.3">
      <c r="A2007" t="s">
        <v>6012</v>
      </c>
      <c r="B2007" t="s">
        <v>84</v>
      </c>
      <c r="C2007" t="s">
        <v>6013</v>
      </c>
      <c r="E2007" t="s">
        <v>105</v>
      </c>
      <c r="F2007" t="s">
        <v>6014</v>
      </c>
      <c r="G2007" t="s">
        <v>46</v>
      </c>
      <c r="H2007">
        <v>37.119999999999997</v>
      </c>
      <c r="I2007">
        <v>3</v>
      </c>
      <c r="J2007">
        <v>0</v>
      </c>
      <c r="K2007">
        <v>111.36</v>
      </c>
      <c r="L2007">
        <v>111.36</v>
      </c>
      <c r="M2007" t="s">
        <v>21</v>
      </c>
      <c r="N2007" s="1">
        <v>45724.926550925928</v>
      </c>
    </row>
    <row r="2008" spans="1:14" x14ac:dyDescent="0.3">
      <c r="A2008" t="s">
        <v>6015</v>
      </c>
      <c r="B2008" t="s">
        <v>72</v>
      </c>
      <c r="C2008" t="s">
        <v>6016</v>
      </c>
      <c r="D2008" t="s">
        <v>36</v>
      </c>
      <c r="E2008" t="s">
        <v>277</v>
      </c>
      <c r="F2008" t="s">
        <v>6017</v>
      </c>
      <c r="G2008" t="s">
        <v>248</v>
      </c>
      <c r="H2008">
        <v>36.08</v>
      </c>
      <c r="I2008">
        <v>1</v>
      </c>
      <c r="J2008">
        <v>0</v>
      </c>
      <c r="K2008">
        <v>36.08</v>
      </c>
      <c r="L2008">
        <v>36.08</v>
      </c>
      <c r="M2008" t="s">
        <v>21</v>
      </c>
      <c r="N2008" s="1">
        <v>45814.467881944445</v>
      </c>
    </row>
    <row r="2009" spans="1:14" x14ac:dyDescent="0.3">
      <c r="A2009" t="s">
        <v>6018</v>
      </c>
      <c r="B2009" t="s">
        <v>72</v>
      </c>
      <c r="C2009" t="s">
        <v>6019</v>
      </c>
      <c r="D2009" t="s">
        <v>63</v>
      </c>
      <c r="E2009" t="s">
        <v>224</v>
      </c>
      <c r="F2009" t="s">
        <v>6020</v>
      </c>
      <c r="G2009" t="s">
        <v>107</v>
      </c>
      <c r="H2009">
        <v>2.31</v>
      </c>
      <c r="I2009">
        <v>111</v>
      </c>
      <c r="J2009">
        <v>25</v>
      </c>
      <c r="K2009">
        <v>256.41000000000003</v>
      </c>
      <c r="L2009">
        <v>192.31</v>
      </c>
      <c r="M2009" t="s">
        <v>116</v>
      </c>
      <c r="N2009" s="1">
        <v>45465.017754629633</v>
      </c>
    </row>
    <row r="2010" spans="1:14" x14ac:dyDescent="0.3">
      <c r="A2010" t="s">
        <v>6021</v>
      </c>
      <c r="B2010" t="s">
        <v>49</v>
      </c>
      <c r="C2010" t="s">
        <v>6022</v>
      </c>
      <c r="D2010" t="s">
        <v>36</v>
      </c>
      <c r="E2010" t="s">
        <v>32</v>
      </c>
      <c r="F2010" t="s">
        <v>6023</v>
      </c>
      <c r="G2010" t="s">
        <v>93</v>
      </c>
      <c r="H2010">
        <v>65.989999999999995</v>
      </c>
      <c r="I2010">
        <v>6</v>
      </c>
      <c r="J2010">
        <v>0</v>
      </c>
      <c r="K2010">
        <v>395.94</v>
      </c>
      <c r="L2010">
        <v>395.94</v>
      </c>
      <c r="M2010" t="s">
        <v>28</v>
      </c>
      <c r="N2010" s="1">
        <v>45656.952974537038</v>
      </c>
    </row>
    <row r="2011" spans="1:14" x14ac:dyDescent="0.3">
      <c r="A2011" t="s">
        <v>6024</v>
      </c>
      <c r="B2011" t="s">
        <v>181</v>
      </c>
      <c r="C2011" t="s">
        <v>6025</v>
      </c>
      <c r="D2011" t="s">
        <v>255</v>
      </c>
      <c r="E2011" t="s">
        <v>68</v>
      </c>
      <c r="F2011" t="s">
        <v>6026</v>
      </c>
      <c r="G2011" t="s">
        <v>248</v>
      </c>
      <c r="H2011">
        <v>2231.91</v>
      </c>
      <c r="I2011">
        <v>15</v>
      </c>
      <c r="J2011">
        <v>10</v>
      </c>
      <c r="K2011">
        <v>33478.65</v>
      </c>
      <c r="L2011">
        <v>30130.79</v>
      </c>
      <c r="M2011" t="s">
        <v>116</v>
      </c>
      <c r="N2011" s="1">
        <v>45736.049675925926</v>
      </c>
    </row>
    <row r="2012" spans="1:14" x14ac:dyDescent="0.3">
      <c r="A2012" t="s">
        <v>6027</v>
      </c>
      <c r="B2012" t="s">
        <v>72</v>
      </c>
      <c r="C2012" t="s">
        <v>6028</v>
      </c>
      <c r="D2012" t="s">
        <v>25</v>
      </c>
      <c r="E2012" t="s">
        <v>100</v>
      </c>
      <c r="F2012" t="s">
        <v>6029</v>
      </c>
      <c r="G2012" t="s">
        <v>53</v>
      </c>
      <c r="H2012">
        <v>133.97999999999999</v>
      </c>
      <c r="I2012">
        <v>100</v>
      </c>
      <c r="J2012">
        <v>0</v>
      </c>
      <c r="K2012">
        <v>13398</v>
      </c>
      <c r="L2012">
        <v>13398</v>
      </c>
      <c r="M2012" t="s">
        <v>47</v>
      </c>
      <c r="N2012" s="1">
        <v>45473.661516203705</v>
      </c>
    </row>
    <row r="2013" spans="1:14" x14ac:dyDescent="0.3">
      <c r="A2013" t="s">
        <v>6030</v>
      </c>
      <c r="B2013" t="s">
        <v>49</v>
      </c>
      <c r="C2013" t="s">
        <v>6031</v>
      </c>
      <c r="D2013" t="s">
        <v>125</v>
      </c>
      <c r="E2013" t="s">
        <v>44</v>
      </c>
      <c r="F2013" t="s">
        <v>6032</v>
      </c>
      <c r="G2013" t="s">
        <v>39</v>
      </c>
      <c r="H2013">
        <v>2418.25</v>
      </c>
      <c r="I2013">
        <v>10</v>
      </c>
      <c r="J2013">
        <v>20</v>
      </c>
      <c r="K2013">
        <v>24182.5</v>
      </c>
      <c r="L2013">
        <v>19346</v>
      </c>
      <c r="M2013" t="s">
        <v>40</v>
      </c>
      <c r="N2013" s="1">
        <v>45557.940486111111</v>
      </c>
    </row>
    <row r="2014" spans="1:14" x14ac:dyDescent="0.3">
      <c r="A2014" t="s">
        <v>6033</v>
      </c>
      <c r="B2014" t="s">
        <v>49</v>
      </c>
      <c r="C2014" t="s">
        <v>6034</v>
      </c>
      <c r="D2014" t="s">
        <v>110</v>
      </c>
      <c r="E2014" t="s">
        <v>87</v>
      </c>
      <c r="F2014" t="s">
        <v>6035</v>
      </c>
      <c r="G2014" t="s">
        <v>65</v>
      </c>
      <c r="H2014">
        <v>164.7</v>
      </c>
      <c r="I2014">
        <v>10</v>
      </c>
      <c r="J2014">
        <v>0</v>
      </c>
      <c r="K2014">
        <v>1647</v>
      </c>
      <c r="L2014">
        <v>1647</v>
      </c>
      <c r="M2014" t="s">
        <v>77</v>
      </c>
      <c r="N2014" s="1">
        <v>45393.421331018515</v>
      </c>
    </row>
    <row r="2015" spans="1:14" x14ac:dyDescent="0.3">
      <c r="A2015" t="s">
        <v>6036</v>
      </c>
      <c r="B2015" t="s">
        <v>95</v>
      </c>
      <c r="C2015" t="s">
        <v>6037</v>
      </c>
      <c r="D2015" t="s">
        <v>86</v>
      </c>
      <c r="F2015" t="s">
        <v>6038</v>
      </c>
      <c r="G2015" t="s">
        <v>93</v>
      </c>
      <c r="H2015">
        <v>180.06</v>
      </c>
      <c r="I2015">
        <v>25</v>
      </c>
      <c r="J2015">
        <v>18</v>
      </c>
      <c r="K2015">
        <v>4501.5</v>
      </c>
      <c r="L2015">
        <v>3691.23</v>
      </c>
      <c r="M2015" t="s">
        <v>28</v>
      </c>
      <c r="N2015" s="1">
        <v>45631.309976851851</v>
      </c>
    </row>
    <row r="2016" spans="1:14" x14ac:dyDescent="0.3">
      <c r="A2016" t="s">
        <v>6039</v>
      </c>
      <c r="B2016" t="s">
        <v>118</v>
      </c>
      <c r="C2016" t="s">
        <v>6040</v>
      </c>
      <c r="D2016" t="s">
        <v>51</v>
      </c>
      <c r="E2016" t="s">
        <v>91</v>
      </c>
      <c r="F2016" t="s">
        <v>6041</v>
      </c>
      <c r="G2016" t="s">
        <v>27</v>
      </c>
      <c r="H2016">
        <v>1099.54</v>
      </c>
      <c r="I2016">
        <v>50</v>
      </c>
      <c r="J2016">
        <v>20</v>
      </c>
      <c r="K2016">
        <v>54977</v>
      </c>
      <c r="L2016">
        <v>43981.599999999999</v>
      </c>
      <c r="M2016" t="s">
        <v>28</v>
      </c>
      <c r="N2016" s="1">
        <v>45360.505046296297</v>
      </c>
    </row>
    <row r="2017" spans="1:14" x14ac:dyDescent="0.3">
      <c r="A2017" t="s">
        <v>6042</v>
      </c>
      <c r="B2017" t="s">
        <v>72</v>
      </c>
      <c r="C2017" t="s">
        <v>6043</v>
      </c>
      <c r="D2017" t="s">
        <v>36</v>
      </c>
      <c r="E2017" t="s">
        <v>87</v>
      </c>
      <c r="F2017" t="s">
        <v>6044</v>
      </c>
      <c r="G2017" t="s">
        <v>20</v>
      </c>
      <c r="H2017">
        <v>1057.32</v>
      </c>
      <c r="I2017">
        <v>1</v>
      </c>
      <c r="J2017">
        <v>0</v>
      </c>
      <c r="K2017">
        <v>1057.32</v>
      </c>
      <c r="L2017">
        <v>1057.32</v>
      </c>
      <c r="M2017" t="s">
        <v>47</v>
      </c>
      <c r="N2017" s="1">
        <v>45450.624085648145</v>
      </c>
    </row>
    <row r="2018" spans="1:14" x14ac:dyDescent="0.3">
      <c r="A2018" t="s">
        <v>6045</v>
      </c>
      <c r="B2018" t="s">
        <v>15</v>
      </c>
      <c r="C2018" t="s">
        <v>6046</v>
      </c>
      <c r="D2018" t="s">
        <v>86</v>
      </c>
      <c r="E2018" t="s">
        <v>246</v>
      </c>
      <c r="F2018" t="s">
        <v>6047</v>
      </c>
      <c r="G2018" t="s">
        <v>248</v>
      </c>
      <c r="H2018">
        <v>539.41999999999996</v>
      </c>
      <c r="I2018">
        <v>20</v>
      </c>
      <c r="J2018">
        <v>3</v>
      </c>
      <c r="K2018">
        <v>10788.4</v>
      </c>
      <c r="L2018">
        <v>10464.75</v>
      </c>
      <c r="N2018" s="1">
        <v>45864.935486111113</v>
      </c>
    </row>
    <row r="2019" spans="1:14" x14ac:dyDescent="0.3">
      <c r="A2019" t="s">
        <v>6048</v>
      </c>
      <c r="B2019" t="s">
        <v>118</v>
      </c>
      <c r="C2019" t="s">
        <v>6049</v>
      </c>
      <c r="D2019" t="s">
        <v>43</v>
      </c>
      <c r="E2019" t="s">
        <v>68</v>
      </c>
      <c r="F2019" t="s">
        <v>6050</v>
      </c>
      <c r="G2019" t="s">
        <v>184</v>
      </c>
      <c r="H2019">
        <v>766.56</v>
      </c>
      <c r="I2019">
        <v>10</v>
      </c>
      <c r="J2019">
        <v>0</v>
      </c>
      <c r="K2019">
        <v>7665.6</v>
      </c>
      <c r="L2019">
        <v>7665.6</v>
      </c>
      <c r="M2019" t="s">
        <v>77</v>
      </c>
      <c r="N2019" s="1">
        <v>45875.551574074074</v>
      </c>
    </row>
    <row r="2020" spans="1:14" x14ac:dyDescent="0.3">
      <c r="A2020" t="s">
        <v>6051</v>
      </c>
      <c r="B2020" t="s">
        <v>118</v>
      </c>
      <c r="C2020" t="s">
        <v>6052</v>
      </c>
      <c r="D2020" t="s">
        <v>125</v>
      </c>
      <c r="E2020" t="s">
        <v>155</v>
      </c>
      <c r="F2020" t="s">
        <v>6053</v>
      </c>
      <c r="G2020" t="s">
        <v>76</v>
      </c>
      <c r="H2020">
        <v>2916.78</v>
      </c>
      <c r="I2020">
        <v>1</v>
      </c>
      <c r="J2020">
        <v>0</v>
      </c>
      <c r="K2020">
        <v>2916.78</v>
      </c>
      <c r="L2020">
        <v>2916.78</v>
      </c>
      <c r="N2020" s="1">
        <v>45486.37841435185</v>
      </c>
    </row>
    <row r="2021" spans="1:14" x14ac:dyDescent="0.3">
      <c r="A2021" t="s">
        <v>6054</v>
      </c>
      <c r="B2021" t="s">
        <v>30</v>
      </c>
      <c r="C2021" t="s">
        <v>6055</v>
      </c>
      <c r="D2021" t="s">
        <v>125</v>
      </c>
      <c r="E2021" t="s">
        <v>37</v>
      </c>
      <c r="F2021" t="s">
        <v>6056</v>
      </c>
      <c r="G2021" t="s">
        <v>82</v>
      </c>
      <c r="H2021">
        <v>2079.14</v>
      </c>
      <c r="I2021">
        <v>25</v>
      </c>
      <c r="J2021">
        <v>0</v>
      </c>
      <c r="K2021">
        <v>51978.5</v>
      </c>
      <c r="L2021">
        <v>51978.5</v>
      </c>
      <c r="M2021" t="s">
        <v>28</v>
      </c>
      <c r="N2021" s="1">
        <v>45568.517210648148</v>
      </c>
    </row>
    <row r="2022" spans="1:14" x14ac:dyDescent="0.3">
      <c r="A2022" t="s">
        <v>6057</v>
      </c>
      <c r="B2022" t="s">
        <v>172</v>
      </c>
      <c r="C2022" t="s">
        <v>6058</v>
      </c>
      <c r="D2022" t="s">
        <v>51</v>
      </c>
      <c r="E2022" t="s">
        <v>224</v>
      </c>
      <c r="F2022" t="s">
        <v>6059</v>
      </c>
      <c r="G2022" t="s">
        <v>179</v>
      </c>
      <c r="H2022">
        <v>700.35</v>
      </c>
      <c r="I2022">
        <v>5</v>
      </c>
      <c r="J2022">
        <v>0</v>
      </c>
      <c r="K2022">
        <v>3501.75</v>
      </c>
      <c r="L2022">
        <v>3501.75</v>
      </c>
      <c r="M2022" t="s">
        <v>28</v>
      </c>
      <c r="N2022" s="1">
        <v>45854.566608796296</v>
      </c>
    </row>
    <row r="2023" spans="1:14" x14ac:dyDescent="0.3">
      <c r="A2023" t="s">
        <v>6060</v>
      </c>
      <c r="B2023" t="s">
        <v>55</v>
      </c>
      <c r="C2023" t="s">
        <v>6061</v>
      </c>
      <c r="D2023" t="s">
        <v>159</v>
      </c>
      <c r="E2023" t="s">
        <v>68</v>
      </c>
      <c r="F2023" t="s">
        <v>6062</v>
      </c>
      <c r="H2023">
        <v>493.38</v>
      </c>
      <c r="I2023">
        <v>10</v>
      </c>
      <c r="J2023">
        <v>5</v>
      </c>
      <c r="K2023">
        <v>4933.8</v>
      </c>
      <c r="L2023">
        <v>4687.1099999999997</v>
      </c>
      <c r="M2023" t="s">
        <v>40</v>
      </c>
      <c r="N2023" s="1">
        <v>45833.949456018519</v>
      </c>
    </row>
    <row r="2024" spans="1:14" x14ac:dyDescent="0.3">
      <c r="A2024" t="s">
        <v>6063</v>
      </c>
      <c r="B2024" t="s">
        <v>172</v>
      </c>
      <c r="C2024" t="s">
        <v>6064</v>
      </c>
      <c r="D2024" t="s">
        <v>51</v>
      </c>
      <c r="E2024" t="s">
        <v>57</v>
      </c>
      <c r="F2024" t="s">
        <v>6065</v>
      </c>
      <c r="G2024" t="s">
        <v>93</v>
      </c>
      <c r="H2024">
        <v>669.25</v>
      </c>
      <c r="I2024">
        <v>5</v>
      </c>
      <c r="J2024">
        <v>0</v>
      </c>
      <c r="K2024">
        <v>3346.25</v>
      </c>
      <c r="L2024">
        <v>3346.25</v>
      </c>
      <c r="M2024" t="s">
        <v>77</v>
      </c>
      <c r="N2024" s="1">
        <v>45510.790011574078</v>
      </c>
    </row>
    <row r="2025" spans="1:14" x14ac:dyDescent="0.3">
      <c r="A2025" t="s">
        <v>6066</v>
      </c>
      <c r="B2025" t="s">
        <v>23</v>
      </c>
      <c r="C2025" t="s">
        <v>6067</v>
      </c>
      <c r="D2025" t="s">
        <v>80</v>
      </c>
      <c r="E2025" t="s">
        <v>155</v>
      </c>
      <c r="F2025" t="s">
        <v>6068</v>
      </c>
      <c r="G2025" t="s">
        <v>465</v>
      </c>
      <c r="H2025">
        <v>2190.17</v>
      </c>
      <c r="I2025">
        <v>30</v>
      </c>
      <c r="J2025">
        <v>20</v>
      </c>
      <c r="K2025">
        <v>65705.100000000006</v>
      </c>
      <c r="L2025">
        <v>52564.08</v>
      </c>
      <c r="M2025" t="s">
        <v>77</v>
      </c>
      <c r="N2025" s="1">
        <v>45805.892442129632</v>
      </c>
    </row>
    <row r="2026" spans="1:14" x14ac:dyDescent="0.3">
      <c r="A2026" t="s">
        <v>6069</v>
      </c>
      <c r="B2026" t="s">
        <v>30</v>
      </c>
      <c r="C2026" t="s">
        <v>6070</v>
      </c>
      <c r="D2026" t="s">
        <v>36</v>
      </c>
      <c r="E2026" t="s">
        <v>155</v>
      </c>
      <c r="G2026" t="s">
        <v>39</v>
      </c>
      <c r="H2026">
        <v>210.62</v>
      </c>
      <c r="I2026">
        <v>1</v>
      </c>
      <c r="J2026">
        <v>0</v>
      </c>
      <c r="K2026">
        <v>210.62</v>
      </c>
      <c r="L2026">
        <v>210.62</v>
      </c>
      <c r="M2026" t="s">
        <v>47</v>
      </c>
      <c r="N2026" s="1">
        <v>45610.640879629631</v>
      </c>
    </row>
    <row r="2027" spans="1:14" x14ac:dyDescent="0.3">
      <c r="A2027" t="s">
        <v>6071</v>
      </c>
      <c r="B2027" t="s">
        <v>72</v>
      </c>
      <c r="C2027" t="s">
        <v>6072</v>
      </c>
      <c r="D2027" t="s">
        <v>125</v>
      </c>
      <c r="E2027" t="s">
        <v>105</v>
      </c>
      <c r="F2027" t="s">
        <v>6073</v>
      </c>
      <c r="G2027" t="s">
        <v>465</v>
      </c>
      <c r="H2027">
        <v>2318.2399999999998</v>
      </c>
      <c r="I2027">
        <v>10</v>
      </c>
      <c r="J2027">
        <v>15</v>
      </c>
      <c r="K2027">
        <v>23182.400000000001</v>
      </c>
      <c r="L2027">
        <v>19705.04</v>
      </c>
      <c r="M2027" t="s">
        <v>116</v>
      </c>
      <c r="N2027" s="1">
        <v>45563.683831018519</v>
      </c>
    </row>
    <row r="2028" spans="1:14" x14ac:dyDescent="0.3">
      <c r="A2028" t="s">
        <v>6074</v>
      </c>
      <c r="B2028" t="s">
        <v>55</v>
      </c>
      <c r="C2028" t="s">
        <v>6075</v>
      </c>
      <c r="D2028" t="s">
        <v>86</v>
      </c>
      <c r="E2028" t="s">
        <v>68</v>
      </c>
      <c r="F2028" t="s">
        <v>6076</v>
      </c>
      <c r="G2028" t="s">
        <v>209</v>
      </c>
      <c r="H2028">
        <v>238.59</v>
      </c>
      <c r="I2028">
        <v>40</v>
      </c>
      <c r="J2028">
        <v>10</v>
      </c>
      <c r="K2028">
        <v>9543.6</v>
      </c>
      <c r="L2028">
        <v>8589.24</v>
      </c>
      <c r="M2028" t="s">
        <v>116</v>
      </c>
      <c r="N2028" s="1">
        <v>45622.663344907407</v>
      </c>
    </row>
    <row r="2029" spans="1:14" x14ac:dyDescent="0.3">
      <c r="A2029" t="s">
        <v>6077</v>
      </c>
      <c r="B2029" t="s">
        <v>118</v>
      </c>
      <c r="C2029" t="s">
        <v>6078</v>
      </c>
      <c r="D2029" t="s">
        <v>120</v>
      </c>
      <c r="E2029" t="s">
        <v>133</v>
      </c>
      <c r="F2029" t="s">
        <v>6079</v>
      </c>
      <c r="G2029" t="s">
        <v>248</v>
      </c>
      <c r="H2029">
        <v>275.32</v>
      </c>
      <c r="I2029">
        <v>30</v>
      </c>
      <c r="J2029">
        <v>0</v>
      </c>
      <c r="K2029">
        <v>8259.6</v>
      </c>
      <c r="L2029">
        <v>8259.6</v>
      </c>
      <c r="M2029" t="s">
        <v>60</v>
      </c>
      <c r="N2029" s="1">
        <v>45751.377326388887</v>
      </c>
    </row>
    <row r="2030" spans="1:14" x14ac:dyDescent="0.3">
      <c r="A2030" t="s">
        <v>6080</v>
      </c>
      <c r="B2030" t="s">
        <v>172</v>
      </c>
      <c r="C2030" t="s">
        <v>6081</v>
      </c>
      <c r="D2030" t="s">
        <v>17</v>
      </c>
      <c r="E2030" t="s">
        <v>18</v>
      </c>
      <c r="F2030" t="s">
        <v>6082</v>
      </c>
      <c r="G2030" t="s">
        <v>70</v>
      </c>
      <c r="H2030">
        <v>539.9</v>
      </c>
      <c r="I2030">
        <v>10</v>
      </c>
      <c r="J2030">
        <v>0</v>
      </c>
      <c r="K2030">
        <v>5399</v>
      </c>
      <c r="L2030">
        <v>5399</v>
      </c>
      <c r="M2030" t="s">
        <v>28</v>
      </c>
      <c r="N2030" s="1">
        <v>45468.726157407407</v>
      </c>
    </row>
    <row r="2031" spans="1:14" x14ac:dyDescent="0.3">
      <c r="A2031" t="s">
        <v>6083</v>
      </c>
      <c r="B2031" t="s">
        <v>84</v>
      </c>
      <c r="C2031" t="s">
        <v>6084</v>
      </c>
      <c r="D2031" t="s">
        <v>80</v>
      </c>
      <c r="E2031" t="s">
        <v>44</v>
      </c>
      <c r="F2031" t="s">
        <v>6085</v>
      </c>
      <c r="G2031" t="s">
        <v>53</v>
      </c>
      <c r="H2031">
        <v>4303.4799999999996</v>
      </c>
      <c r="I2031">
        <v>1</v>
      </c>
      <c r="J2031">
        <v>0</v>
      </c>
      <c r="K2031">
        <v>4303.4799999999996</v>
      </c>
      <c r="L2031">
        <v>4303.4799999999996</v>
      </c>
      <c r="M2031" t="s">
        <v>40</v>
      </c>
      <c r="N2031" s="1">
        <v>45713.925671296296</v>
      </c>
    </row>
    <row r="2032" spans="1:14" x14ac:dyDescent="0.3">
      <c r="A2032" t="s">
        <v>6086</v>
      </c>
      <c r="B2032" t="s">
        <v>23</v>
      </c>
      <c r="C2032" t="s">
        <v>6087</v>
      </c>
      <c r="D2032" t="s">
        <v>63</v>
      </c>
      <c r="E2032" t="s">
        <v>111</v>
      </c>
      <c r="F2032" t="s">
        <v>6088</v>
      </c>
      <c r="G2032" t="s">
        <v>27</v>
      </c>
      <c r="H2032">
        <v>1.56</v>
      </c>
      <c r="I2032">
        <v>248</v>
      </c>
      <c r="J2032">
        <v>0</v>
      </c>
      <c r="K2032">
        <v>386.88</v>
      </c>
      <c r="L2032">
        <v>386.88</v>
      </c>
      <c r="M2032" t="s">
        <v>40</v>
      </c>
      <c r="N2032" s="1">
        <v>45748.710856481484</v>
      </c>
    </row>
    <row r="2033" spans="1:14" x14ac:dyDescent="0.3">
      <c r="A2033" t="s">
        <v>6089</v>
      </c>
      <c r="B2033" t="s">
        <v>55</v>
      </c>
      <c r="C2033" t="s">
        <v>6090</v>
      </c>
      <c r="D2033" t="s">
        <v>86</v>
      </c>
      <c r="E2033" t="s">
        <v>177</v>
      </c>
      <c r="F2033" t="s">
        <v>6091</v>
      </c>
      <c r="G2033" t="s">
        <v>179</v>
      </c>
      <c r="H2033">
        <v>119.99</v>
      </c>
      <c r="I2033">
        <v>2</v>
      </c>
      <c r="J2033">
        <v>0</v>
      </c>
      <c r="K2033">
        <v>239.98</v>
      </c>
      <c r="L2033">
        <v>239.98</v>
      </c>
      <c r="M2033" t="s">
        <v>40</v>
      </c>
      <c r="N2033" s="1">
        <v>45394.341562499998</v>
      </c>
    </row>
    <row r="2034" spans="1:14" x14ac:dyDescent="0.3">
      <c r="A2034" t="s">
        <v>6092</v>
      </c>
      <c r="B2034" t="s">
        <v>23</v>
      </c>
      <c r="C2034" t="s">
        <v>6093</v>
      </c>
      <c r="D2034" t="s">
        <v>67</v>
      </c>
      <c r="E2034" t="s">
        <v>87</v>
      </c>
      <c r="F2034" t="s">
        <v>6094</v>
      </c>
      <c r="G2034" t="s">
        <v>209</v>
      </c>
      <c r="H2034">
        <v>319.93</v>
      </c>
      <c r="I2034">
        <v>1</v>
      </c>
      <c r="J2034">
        <v>0</v>
      </c>
      <c r="K2034">
        <v>319.93</v>
      </c>
      <c r="L2034">
        <v>319.93</v>
      </c>
      <c r="M2034" t="s">
        <v>47</v>
      </c>
      <c r="N2034" s="1">
        <v>45784.165173611109</v>
      </c>
    </row>
    <row r="2035" spans="1:14" x14ac:dyDescent="0.3">
      <c r="A2035" t="s">
        <v>6095</v>
      </c>
      <c r="B2035" t="s">
        <v>95</v>
      </c>
      <c r="C2035" t="s">
        <v>6096</v>
      </c>
      <c r="D2035" t="s">
        <v>17</v>
      </c>
      <c r="E2035" t="s">
        <v>32</v>
      </c>
      <c r="F2035" t="s">
        <v>6097</v>
      </c>
      <c r="G2035" t="s">
        <v>209</v>
      </c>
      <c r="H2035">
        <v>123.59</v>
      </c>
      <c r="I2035">
        <v>2</v>
      </c>
      <c r="J2035">
        <v>3</v>
      </c>
      <c r="K2035">
        <v>247.18</v>
      </c>
      <c r="L2035">
        <v>239.76</v>
      </c>
      <c r="N2035" s="1">
        <v>45602.534583333334</v>
      </c>
    </row>
    <row r="2036" spans="1:14" x14ac:dyDescent="0.3">
      <c r="A2036" t="s">
        <v>6098</v>
      </c>
      <c r="B2036" t="s">
        <v>181</v>
      </c>
      <c r="C2036" t="s">
        <v>6099</v>
      </c>
      <c r="D2036" t="s">
        <v>25</v>
      </c>
      <c r="E2036" t="s">
        <v>44</v>
      </c>
      <c r="F2036" t="s">
        <v>6100</v>
      </c>
      <c r="G2036" t="s">
        <v>248</v>
      </c>
      <c r="H2036">
        <v>138.88</v>
      </c>
      <c r="I2036">
        <v>5</v>
      </c>
      <c r="J2036">
        <v>0</v>
      </c>
      <c r="K2036">
        <v>694.4</v>
      </c>
      <c r="L2036">
        <v>694.4</v>
      </c>
      <c r="M2036" t="s">
        <v>21</v>
      </c>
      <c r="N2036" s="1">
        <v>45657.298738425925</v>
      </c>
    </row>
    <row r="2037" spans="1:14" x14ac:dyDescent="0.3">
      <c r="A2037" t="s">
        <v>6101</v>
      </c>
      <c r="B2037" t="s">
        <v>23</v>
      </c>
      <c r="C2037" t="s">
        <v>6102</v>
      </c>
      <c r="D2037" t="s">
        <v>159</v>
      </c>
      <c r="E2037" t="s">
        <v>246</v>
      </c>
      <c r="F2037" t="s">
        <v>6103</v>
      </c>
      <c r="G2037" t="s">
        <v>465</v>
      </c>
      <c r="H2037">
        <v>431.23</v>
      </c>
      <c r="I2037">
        <v>1</v>
      </c>
      <c r="J2037">
        <v>3</v>
      </c>
      <c r="K2037">
        <v>431.23</v>
      </c>
      <c r="L2037">
        <v>418.29</v>
      </c>
      <c r="M2037" t="s">
        <v>40</v>
      </c>
      <c r="N2037" s="1">
        <v>45358.095358796294</v>
      </c>
    </row>
    <row r="2038" spans="1:14" x14ac:dyDescent="0.3">
      <c r="A2038" t="s">
        <v>6104</v>
      </c>
      <c r="B2038" t="s">
        <v>15</v>
      </c>
      <c r="C2038" t="s">
        <v>6105</v>
      </c>
      <c r="D2038" t="s">
        <v>36</v>
      </c>
      <c r="E2038" t="s">
        <v>44</v>
      </c>
      <c r="F2038" t="s">
        <v>6106</v>
      </c>
      <c r="G2038" t="s">
        <v>102</v>
      </c>
      <c r="H2038">
        <v>572.05999999999995</v>
      </c>
      <c r="I2038">
        <v>4</v>
      </c>
      <c r="J2038">
        <v>5</v>
      </c>
      <c r="K2038">
        <v>2288.2399999999998</v>
      </c>
      <c r="L2038">
        <v>2173.83</v>
      </c>
      <c r="M2038" t="s">
        <v>28</v>
      </c>
      <c r="N2038" s="1">
        <v>45582.848287037035</v>
      </c>
    </row>
    <row r="2039" spans="1:14" x14ac:dyDescent="0.3">
      <c r="A2039" t="s">
        <v>6107</v>
      </c>
      <c r="B2039" t="s">
        <v>55</v>
      </c>
      <c r="C2039" t="s">
        <v>6108</v>
      </c>
      <c r="D2039" t="s">
        <v>67</v>
      </c>
      <c r="E2039" t="s">
        <v>277</v>
      </c>
      <c r="F2039" t="s">
        <v>6109</v>
      </c>
      <c r="G2039" t="s">
        <v>20</v>
      </c>
      <c r="H2039">
        <v>330.77</v>
      </c>
      <c r="I2039">
        <v>5</v>
      </c>
      <c r="J2039">
        <v>0</v>
      </c>
      <c r="K2039">
        <v>1653.85</v>
      </c>
      <c r="L2039">
        <v>1653.85</v>
      </c>
      <c r="M2039" t="s">
        <v>47</v>
      </c>
      <c r="N2039" s="1">
        <v>45799.526122685187</v>
      </c>
    </row>
    <row r="2040" spans="1:14" x14ac:dyDescent="0.3">
      <c r="A2040" t="s">
        <v>6110</v>
      </c>
      <c r="B2040" t="s">
        <v>118</v>
      </c>
      <c r="C2040" t="s">
        <v>6111</v>
      </c>
      <c r="D2040" t="s">
        <v>125</v>
      </c>
      <c r="E2040" t="s">
        <v>37</v>
      </c>
      <c r="F2040" t="s">
        <v>6112</v>
      </c>
      <c r="G2040" t="s">
        <v>20</v>
      </c>
      <c r="H2040">
        <v>1470.01</v>
      </c>
      <c r="I2040">
        <v>5</v>
      </c>
      <c r="J2040">
        <v>0</v>
      </c>
      <c r="K2040">
        <v>7350.05</v>
      </c>
      <c r="L2040">
        <v>7350.05</v>
      </c>
      <c r="M2040" t="s">
        <v>47</v>
      </c>
      <c r="N2040" s="1">
        <v>45613.171863425923</v>
      </c>
    </row>
    <row r="2041" spans="1:14" x14ac:dyDescent="0.3">
      <c r="A2041" t="s">
        <v>6113</v>
      </c>
      <c r="B2041" t="s">
        <v>23</v>
      </c>
      <c r="C2041" t="s">
        <v>6114</v>
      </c>
      <c r="D2041" t="s">
        <v>36</v>
      </c>
      <c r="E2041" t="s">
        <v>68</v>
      </c>
      <c r="F2041" t="s">
        <v>6115</v>
      </c>
      <c r="G2041" t="s">
        <v>20</v>
      </c>
      <c r="H2041">
        <v>894.03</v>
      </c>
      <c r="I2041">
        <v>8</v>
      </c>
      <c r="J2041">
        <v>0</v>
      </c>
      <c r="K2041">
        <v>7152.24</v>
      </c>
      <c r="L2041">
        <v>7152.24</v>
      </c>
      <c r="M2041" t="s">
        <v>21</v>
      </c>
      <c r="N2041" s="1">
        <v>45777.809062499997</v>
      </c>
    </row>
    <row r="2042" spans="1:14" x14ac:dyDescent="0.3">
      <c r="A2042" t="s">
        <v>6116</v>
      </c>
      <c r="B2042" t="s">
        <v>95</v>
      </c>
      <c r="C2042" t="s">
        <v>6117</v>
      </c>
      <c r="D2042" t="s">
        <v>159</v>
      </c>
      <c r="F2042" t="s">
        <v>6118</v>
      </c>
      <c r="G2042" t="s">
        <v>76</v>
      </c>
      <c r="H2042">
        <v>191.95</v>
      </c>
      <c r="I2042">
        <v>12</v>
      </c>
      <c r="J2042">
        <v>5</v>
      </c>
      <c r="K2042">
        <v>2303.4</v>
      </c>
      <c r="L2042">
        <v>2188.23</v>
      </c>
      <c r="M2042" t="s">
        <v>28</v>
      </c>
      <c r="N2042" s="1">
        <v>45477.650625000002</v>
      </c>
    </row>
    <row r="2043" spans="1:14" x14ac:dyDescent="0.3">
      <c r="A2043" t="s">
        <v>6119</v>
      </c>
      <c r="B2043" t="s">
        <v>49</v>
      </c>
      <c r="C2043" t="s">
        <v>6120</v>
      </c>
      <c r="D2043" t="s">
        <v>63</v>
      </c>
      <c r="E2043" t="s">
        <v>87</v>
      </c>
      <c r="F2043" t="s">
        <v>6121</v>
      </c>
      <c r="G2043" t="s">
        <v>59</v>
      </c>
      <c r="H2043">
        <v>2.5299999999999998</v>
      </c>
      <c r="I2043">
        <v>141</v>
      </c>
      <c r="J2043">
        <v>0</v>
      </c>
      <c r="K2043">
        <v>356.73</v>
      </c>
      <c r="L2043">
        <v>356.73</v>
      </c>
      <c r="M2043" t="s">
        <v>21</v>
      </c>
      <c r="N2043" s="1">
        <v>45755.599780092591</v>
      </c>
    </row>
    <row r="2044" spans="1:14" x14ac:dyDescent="0.3">
      <c r="A2044" t="s">
        <v>6122</v>
      </c>
      <c r="B2044" t="s">
        <v>172</v>
      </c>
      <c r="C2044" t="s">
        <v>6123</v>
      </c>
      <c r="D2044" t="s">
        <v>25</v>
      </c>
      <c r="E2044" t="s">
        <v>133</v>
      </c>
      <c r="F2044" t="s">
        <v>6124</v>
      </c>
      <c r="G2044" t="s">
        <v>46</v>
      </c>
      <c r="H2044">
        <v>12.19</v>
      </c>
      <c r="I2044">
        <v>4</v>
      </c>
      <c r="J2044">
        <v>7</v>
      </c>
      <c r="K2044">
        <v>48.76</v>
      </c>
      <c r="L2044">
        <v>45.35</v>
      </c>
      <c r="M2044" t="s">
        <v>40</v>
      </c>
      <c r="N2044" s="1">
        <v>45394.943368055552</v>
      </c>
    </row>
    <row r="2045" spans="1:14" x14ac:dyDescent="0.3">
      <c r="A2045" t="s">
        <v>6125</v>
      </c>
      <c r="B2045" t="s">
        <v>118</v>
      </c>
      <c r="C2045" t="s">
        <v>6126</v>
      </c>
      <c r="D2045" t="s">
        <v>120</v>
      </c>
      <c r="E2045" t="s">
        <v>74</v>
      </c>
      <c r="F2045" t="s">
        <v>6127</v>
      </c>
      <c r="G2045" t="s">
        <v>27</v>
      </c>
      <c r="H2045">
        <v>690.85</v>
      </c>
      <c r="I2045">
        <v>20</v>
      </c>
      <c r="J2045">
        <v>10</v>
      </c>
      <c r="K2045">
        <v>13817</v>
      </c>
      <c r="L2045">
        <v>12435.3</v>
      </c>
      <c r="M2045" t="s">
        <v>47</v>
      </c>
      <c r="N2045" s="1">
        <v>45551.296840277777</v>
      </c>
    </row>
    <row r="2046" spans="1:14" x14ac:dyDescent="0.3">
      <c r="A2046" t="s">
        <v>6128</v>
      </c>
      <c r="B2046" t="s">
        <v>118</v>
      </c>
      <c r="C2046" t="s">
        <v>6129</v>
      </c>
      <c r="D2046" t="s">
        <v>110</v>
      </c>
      <c r="E2046" t="s">
        <v>251</v>
      </c>
      <c r="F2046" t="s">
        <v>6130</v>
      </c>
      <c r="H2046">
        <v>88.68</v>
      </c>
      <c r="I2046">
        <v>4</v>
      </c>
      <c r="J2046">
        <v>0</v>
      </c>
      <c r="K2046">
        <v>354.72</v>
      </c>
      <c r="L2046">
        <v>354.72</v>
      </c>
      <c r="M2046" t="s">
        <v>77</v>
      </c>
      <c r="N2046" s="1">
        <v>45756.658715277779</v>
      </c>
    </row>
    <row r="2047" spans="1:14" x14ac:dyDescent="0.3">
      <c r="A2047" t="s">
        <v>6131</v>
      </c>
      <c r="B2047" t="s">
        <v>118</v>
      </c>
      <c r="C2047" t="s">
        <v>6132</v>
      </c>
      <c r="D2047" t="s">
        <v>17</v>
      </c>
      <c r="E2047" t="s">
        <v>121</v>
      </c>
      <c r="F2047" t="s">
        <v>6133</v>
      </c>
      <c r="G2047" t="s">
        <v>39</v>
      </c>
      <c r="H2047">
        <v>793.52</v>
      </c>
      <c r="I2047">
        <v>6</v>
      </c>
      <c r="J2047">
        <v>5</v>
      </c>
      <c r="K2047">
        <v>4761.12</v>
      </c>
      <c r="L2047">
        <v>4523.0600000000004</v>
      </c>
      <c r="M2047" t="s">
        <v>77</v>
      </c>
      <c r="N2047" s="1">
        <v>45464.901273148149</v>
      </c>
    </row>
    <row r="2048" spans="1:14" x14ac:dyDescent="0.3">
      <c r="A2048" t="s">
        <v>6134</v>
      </c>
      <c r="B2048" t="s">
        <v>95</v>
      </c>
      <c r="C2048" t="s">
        <v>6135</v>
      </c>
      <c r="D2048" t="s">
        <v>120</v>
      </c>
      <c r="E2048" t="s">
        <v>177</v>
      </c>
      <c r="F2048" t="s">
        <v>6136</v>
      </c>
      <c r="G2048" t="s">
        <v>102</v>
      </c>
      <c r="H2048">
        <v>609.83000000000004</v>
      </c>
      <c r="I2048">
        <v>3</v>
      </c>
      <c r="J2048">
        <v>0</v>
      </c>
      <c r="K2048">
        <v>1829.49</v>
      </c>
      <c r="L2048">
        <v>1829.49</v>
      </c>
      <c r="M2048" t="s">
        <v>40</v>
      </c>
      <c r="N2048" s="1">
        <v>45647.771018518521</v>
      </c>
    </row>
    <row r="2049" spans="1:14" x14ac:dyDescent="0.3">
      <c r="A2049" t="s">
        <v>6137</v>
      </c>
      <c r="B2049" t="s">
        <v>172</v>
      </c>
      <c r="C2049" t="s">
        <v>6138</v>
      </c>
      <c r="D2049" t="s">
        <v>36</v>
      </c>
      <c r="E2049" t="s">
        <v>277</v>
      </c>
      <c r="F2049" t="s">
        <v>6139</v>
      </c>
      <c r="H2049">
        <v>1487.79</v>
      </c>
      <c r="I2049">
        <v>25</v>
      </c>
      <c r="J2049">
        <v>0</v>
      </c>
      <c r="K2049">
        <v>37194.75</v>
      </c>
      <c r="L2049">
        <v>37194.75</v>
      </c>
      <c r="M2049" t="s">
        <v>40</v>
      </c>
      <c r="N2049" s="1">
        <v>45763.814675925925</v>
      </c>
    </row>
    <row r="2050" spans="1:14" x14ac:dyDescent="0.3">
      <c r="A2050" t="s">
        <v>6140</v>
      </c>
      <c r="B2050" t="s">
        <v>181</v>
      </c>
      <c r="C2050" t="s">
        <v>6141</v>
      </c>
      <c r="D2050" t="s">
        <v>159</v>
      </c>
      <c r="E2050" t="s">
        <v>111</v>
      </c>
      <c r="F2050" t="s">
        <v>6142</v>
      </c>
      <c r="G2050" t="s">
        <v>135</v>
      </c>
      <c r="H2050">
        <v>272.27</v>
      </c>
      <c r="I2050">
        <v>12</v>
      </c>
      <c r="J2050">
        <v>15</v>
      </c>
      <c r="K2050">
        <v>3267.24</v>
      </c>
      <c r="L2050">
        <v>2777.15</v>
      </c>
      <c r="M2050" t="s">
        <v>40</v>
      </c>
      <c r="N2050" s="1">
        <v>45784.060995370368</v>
      </c>
    </row>
    <row r="2051" spans="1:14" x14ac:dyDescent="0.3">
      <c r="A2051" t="s">
        <v>6143</v>
      </c>
      <c r="B2051" t="s">
        <v>15</v>
      </c>
      <c r="C2051" t="s">
        <v>6144</v>
      </c>
      <c r="D2051" t="s">
        <v>36</v>
      </c>
      <c r="E2051" t="s">
        <v>100</v>
      </c>
      <c r="F2051" t="s">
        <v>6145</v>
      </c>
      <c r="G2051" t="s">
        <v>130</v>
      </c>
      <c r="H2051">
        <v>1482.79</v>
      </c>
      <c r="I2051">
        <v>1</v>
      </c>
      <c r="J2051">
        <v>0</v>
      </c>
      <c r="K2051">
        <v>1482.79</v>
      </c>
      <c r="L2051">
        <v>1482.79</v>
      </c>
      <c r="M2051" t="s">
        <v>47</v>
      </c>
      <c r="N2051" s="1">
        <v>45849.490891203706</v>
      </c>
    </row>
    <row r="2052" spans="1:14" x14ac:dyDescent="0.3">
      <c r="A2052" t="s">
        <v>6146</v>
      </c>
      <c r="B2052" t="s">
        <v>118</v>
      </c>
      <c r="C2052" t="s">
        <v>6147</v>
      </c>
      <c r="D2052" t="s">
        <v>86</v>
      </c>
      <c r="E2052" t="s">
        <v>177</v>
      </c>
      <c r="F2052" t="s">
        <v>6148</v>
      </c>
      <c r="G2052" t="s">
        <v>20</v>
      </c>
      <c r="H2052">
        <v>473.3</v>
      </c>
      <c r="I2052">
        <v>8</v>
      </c>
      <c r="J2052">
        <v>5</v>
      </c>
      <c r="K2052">
        <v>3786.4</v>
      </c>
      <c r="L2052">
        <v>3597.08</v>
      </c>
      <c r="M2052" t="s">
        <v>40</v>
      </c>
      <c r="N2052" s="1">
        <v>45610.865624999999</v>
      </c>
    </row>
    <row r="2053" spans="1:14" x14ac:dyDescent="0.3">
      <c r="A2053" t="s">
        <v>6149</v>
      </c>
      <c r="B2053" t="s">
        <v>172</v>
      </c>
      <c r="C2053" t="s">
        <v>6150</v>
      </c>
      <c r="D2053" t="s">
        <v>36</v>
      </c>
      <c r="E2053" t="s">
        <v>121</v>
      </c>
      <c r="F2053" t="s">
        <v>6151</v>
      </c>
      <c r="G2053" t="s">
        <v>135</v>
      </c>
      <c r="H2053">
        <v>1459.98</v>
      </c>
      <c r="I2053">
        <v>1</v>
      </c>
      <c r="J2053">
        <v>0</v>
      </c>
      <c r="K2053">
        <v>1459.98</v>
      </c>
      <c r="L2053">
        <v>1459.98</v>
      </c>
      <c r="M2053" t="s">
        <v>21</v>
      </c>
      <c r="N2053" s="1">
        <v>45357.345821759256</v>
      </c>
    </row>
    <row r="2054" spans="1:14" x14ac:dyDescent="0.3">
      <c r="A2054" t="s">
        <v>6152</v>
      </c>
      <c r="B2054" t="s">
        <v>181</v>
      </c>
      <c r="C2054" t="s">
        <v>6153</v>
      </c>
      <c r="D2054" t="s">
        <v>120</v>
      </c>
      <c r="E2054" t="s">
        <v>74</v>
      </c>
      <c r="F2054" t="s">
        <v>6154</v>
      </c>
      <c r="G2054" t="s">
        <v>70</v>
      </c>
      <c r="H2054">
        <v>389.55</v>
      </c>
      <c r="I2054">
        <v>15</v>
      </c>
      <c r="J2054">
        <v>20</v>
      </c>
      <c r="K2054">
        <v>5843.25</v>
      </c>
      <c r="L2054">
        <v>4674.6000000000004</v>
      </c>
      <c r="M2054" t="s">
        <v>28</v>
      </c>
      <c r="N2054" s="1">
        <v>45832.899826388886</v>
      </c>
    </row>
    <row r="2055" spans="1:14" x14ac:dyDescent="0.3">
      <c r="A2055" t="s">
        <v>6155</v>
      </c>
      <c r="B2055" t="s">
        <v>15</v>
      </c>
      <c r="C2055" t="s">
        <v>6156</v>
      </c>
      <c r="D2055" t="s">
        <v>159</v>
      </c>
      <c r="E2055" t="s">
        <v>224</v>
      </c>
      <c r="F2055" t="s">
        <v>6157</v>
      </c>
      <c r="G2055" t="s">
        <v>65</v>
      </c>
      <c r="H2055">
        <v>466.81</v>
      </c>
      <c r="I2055">
        <v>3</v>
      </c>
      <c r="J2055">
        <v>0</v>
      </c>
      <c r="K2055">
        <v>1400.43</v>
      </c>
      <c r="L2055">
        <v>1400.43</v>
      </c>
      <c r="M2055" t="s">
        <v>60</v>
      </c>
      <c r="N2055" s="1">
        <v>45825.595347222225</v>
      </c>
    </row>
    <row r="2056" spans="1:14" x14ac:dyDescent="0.3">
      <c r="A2056" t="s">
        <v>6158</v>
      </c>
      <c r="B2056" t="s">
        <v>172</v>
      </c>
      <c r="C2056" t="s">
        <v>6159</v>
      </c>
      <c r="D2056" t="s">
        <v>67</v>
      </c>
      <c r="E2056" t="s">
        <v>18</v>
      </c>
      <c r="G2056" t="s">
        <v>76</v>
      </c>
      <c r="H2056">
        <v>837.89</v>
      </c>
      <c r="I2056">
        <v>3</v>
      </c>
      <c r="J2056">
        <v>0</v>
      </c>
      <c r="K2056">
        <v>2513.67</v>
      </c>
      <c r="L2056">
        <v>2513.67</v>
      </c>
      <c r="M2056" t="s">
        <v>116</v>
      </c>
      <c r="N2056" s="1">
        <v>45624.422384259262</v>
      </c>
    </row>
    <row r="2057" spans="1:14" x14ac:dyDescent="0.3">
      <c r="A2057" t="s">
        <v>6160</v>
      </c>
      <c r="B2057" t="s">
        <v>30</v>
      </c>
      <c r="C2057" t="s">
        <v>6161</v>
      </c>
      <c r="D2057" t="s">
        <v>67</v>
      </c>
      <c r="E2057" t="s">
        <v>37</v>
      </c>
      <c r="F2057" t="s">
        <v>6162</v>
      </c>
      <c r="G2057" t="s">
        <v>179</v>
      </c>
      <c r="H2057">
        <v>392.44</v>
      </c>
      <c r="I2057">
        <v>6</v>
      </c>
      <c r="J2057">
        <v>5</v>
      </c>
      <c r="K2057">
        <v>2354.64</v>
      </c>
      <c r="L2057">
        <v>2236.91</v>
      </c>
      <c r="M2057" t="s">
        <v>77</v>
      </c>
      <c r="N2057" s="1">
        <v>45648.566550925927</v>
      </c>
    </row>
    <row r="2058" spans="1:14" x14ac:dyDescent="0.3">
      <c r="A2058" t="s">
        <v>6163</v>
      </c>
      <c r="B2058" t="s">
        <v>15</v>
      </c>
      <c r="C2058" t="s">
        <v>6164</v>
      </c>
      <c r="D2058" t="s">
        <v>51</v>
      </c>
      <c r="E2058" t="s">
        <v>224</v>
      </c>
      <c r="F2058" t="s">
        <v>6165</v>
      </c>
      <c r="H2058">
        <v>257.68</v>
      </c>
      <c r="I2058">
        <v>5</v>
      </c>
      <c r="J2058">
        <v>3</v>
      </c>
      <c r="K2058">
        <v>1288.4000000000001</v>
      </c>
      <c r="L2058">
        <v>1249.75</v>
      </c>
      <c r="M2058" t="s">
        <v>28</v>
      </c>
      <c r="N2058" s="1">
        <v>45420.29005787037</v>
      </c>
    </row>
    <row r="2059" spans="1:14" x14ac:dyDescent="0.3">
      <c r="A2059" t="s">
        <v>6166</v>
      </c>
      <c r="B2059" t="s">
        <v>181</v>
      </c>
      <c r="C2059" t="s">
        <v>6167</v>
      </c>
      <c r="D2059" t="s">
        <v>120</v>
      </c>
      <c r="E2059" t="s">
        <v>68</v>
      </c>
      <c r="F2059" t="s">
        <v>6168</v>
      </c>
      <c r="G2059" t="s">
        <v>59</v>
      </c>
      <c r="H2059">
        <v>623.73</v>
      </c>
      <c r="I2059">
        <v>12</v>
      </c>
      <c r="J2059">
        <v>15</v>
      </c>
      <c r="K2059">
        <v>7484.76</v>
      </c>
      <c r="L2059">
        <v>6362.05</v>
      </c>
      <c r="N2059" s="1">
        <v>45605.890879629631</v>
      </c>
    </row>
    <row r="2060" spans="1:14" x14ac:dyDescent="0.3">
      <c r="A2060" t="s">
        <v>6169</v>
      </c>
      <c r="B2060" t="s">
        <v>181</v>
      </c>
      <c r="C2060" t="s">
        <v>6170</v>
      </c>
      <c r="D2060" t="s">
        <v>17</v>
      </c>
      <c r="E2060" t="s">
        <v>111</v>
      </c>
      <c r="F2060" t="s">
        <v>6171</v>
      </c>
      <c r="G2060" t="s">
        <v>27</v>
      </c>
      <c r="H2060">
        <v>8.98</v>
      </c>
      <c r="I2060">
        <v>5</v>
      </c>
      <c r="J2060">
        <v>0</v>
      </c>
      <c r="K2060">
        <v>44.9</v>
      </c>
      <c r="L2060">
        <v>44.9</v>
      </c>
      <c r="M2060" t="s">
        <v>40</v>
      </c>
      <c r="N2060" s="1">
        <v>45364.701539351852</v>
      </c>
    </row>
    <row r="2061" spans="1:14" x14ac:dyDescent="0.3">
      <c r="A2061" t="s">
        <v>6172</v>
      </c>
      <c r="B2061" t="s">
        <v>72</v>
      </c>
      <c r="C2061" t="s">
        <v>6173</v>
      </c>
      <c r="D2061" t="s">
        <v>159</v>
      </c>
      <c r="E2061" t="s">
        <v>155</v>
      </c>
      <c r="F2061" t="s">
        <v>6174</v>
      </c>
      <c r="G2061" t="s">
        <v>76</v>
      </c>
      <c r="H2061">
        <v>37.229999999999997</v>
      </c>
      <c r="I2061">
        <v>6</v>
      </c>
      <c r="J2061">
        <v>0</v>
      </c>
      <c r="K2061">
        <v>223.38</v>
      </c>
      <c r="L2061">
        <v>223.38</v>
      </c>
      <c r="M2061" t="s">
        <v>40</v>
      </c>
      <c r="N2061" s="1">
        <v>45852.020798611113</v>
      </c>
    </row>
    <row r="2062" spans="1:14" x14ac:dyDescent="0.3">
      <c r="A2062" t="s">
        <v>6175</v>
      </c>
      <c r="B2062" t="s">
        <v>23</v>
      </c>
      <c r="C2062" t="s">
        <v>6176</v>
      </c>
      <c r="D2062" t="s">
        <v>36</v>
      </c>
      <c r="E2062" t="s">
        <v>57</v>
      </c>
      <c r="F2062" t="s">
        <v>6177</v>
      </c>
      <c r="G2062" t="s">
        <v>39</v>
      </c>
      <c r="H2062">
        <v>1138.94</v>
      </c>
      <c r="I2062">
        <v>10</v>
      </c>
      <c r="J2062">
        <v>10</v>
      </c>
      <c r="K2062">
        <v>11389.4</v>
      </c>
      <c r="L2062">
        <v>10250.459999999999</v>
      </c>
      <c r="M2062" t="s">
        <v>40</v>
      </c>
      <c r="N2062" s="1">
        <v>45804.394166666665</v>
      </c>
    </row>
    <row r="2063" spans="1:14" x14ac:dyDescent="0.3">
      <c r="A2063" t="s">
        <v>6178</v>
      </c>
      <c r="B2063" t="s">
        <v>84</v>
      </c>
      <c r="C2063" t="s">
        <v>6179</v>
      </c>
      <c r="D2063" t="s">
        <v>17</v>
      </c>
      <c r="E2063" t="s">
        <v>74</v>
      </c>
      <c r="F2063" t="s">
        <v>6180</v>
      </c>
      <c r="G2063" t="s">
        <v>39</v>
      </c>
      <c r="H2063">
        <v>447.75</v>
      </c>
      <c r="I2063">
        <v>15</v>
      </c>
      <c r="J2063">
        <v>15</v>
      </c>
      <c r="K2063">
        <v>6716.25</v>
      </c>
      <c r="L2063">
        <v>5708.81</v>
      </c>
      <c r="M2063" t="s">
        <v>60</v>
      </c>
      <c r="N2063" s="1">
        <v>45518.813611111109</v>
      </c>
    </row>
    <row r="2064" spans="1:14" x14ac:dyDescent="0.3">
      <c r="A2064" t="s">
        <v>6181</v>
      </c>
      <c r="B2064" t="s">
        <v>55</v>
      </c>
      <c r="C2064" t="s">
        <v>6182</v>
      </c>
      <c r="D2064" t="s">
        <v>67</v>
      </c>
      <c r="E2064" t="s">
        <v>177</v>
      </c>
      <c r="F2064" t="s">
        <v>6183</v>
      </c>
      <c r="G2064" t="s">
        <v>130</v>
      </c>
      <c r="H2064">
        <v>783.05</v>
      </c>
      <c r="I2064">
        <v>1</v>
      </c>
      <c r="J2064">
        <v>0</v>
      </c>
      <c r="K2064">
        <v>783.05</v>
      </c>
      <c r="L2064">
        <v>783.05</v>
      </c>
      <c r="M2064" t="s">
        <v>40</v>
      </c>
      <c r="N2064" s="1">
        <v>45820.440879629627</v>
      </c>
    </row>
    <row r="2065" spans="1:14" x14ac:dyDescent="0.3">
      <c r="A2065" t="s">
        <v>6184</v>
      </c>
      <c r="B2065" t="s">
        <v>55</v>
      </c>
      <c r="C2065" t="s">
        <v>6185</v>
      </c>
      <c r="D2065" t="s">
        <v>67</v>
      </c>
      <c r="F2065" t="s">
        <v>6186</v>
      </c>
      <c r="G2065" t="s">
        <v>46</v>
      </c>
      <c r="H2065">
        <v>529.59</v>
      </c>
      <c r="I2065">
        <v>60</v>
      </c>
      <c r="J2065">
        <v>15</v>
      </c>
      <c r="K2065">
        <v>31775.4</v>
      </c>
      <c r="L2065">
        <v>27009.09</v>
      </c>
      <c r="M2065" t="s">
        <v>28</v>
      </c>
      <c r="N2065" s="1">
        <v>45794.279745370368</v>
      </c>
    </row>
    <row r="2066" spans="1:14" x14ac:dyDescent="0.3">
      <c r="A2066" t="s">
        <v>6187</v>
      </c>
      <c r="B2066" t="s">
        <v>181</v>
      </c>
      <c r="C2066" t="s">
        <v>6188</v>
      </c>
      <c r="D2066" t="s">
        <v>125</v>
      </c>
      <c r="E2066" t="s">
        <v>57</v>
      </c>
      <c r="F2066" t="s">
        <v>6189</v>
      </c>
      <c r="G2066" t="s">
        <v>93</v>
      </c>
      <c r="H2066">
        <v>713.48</v>
      </c>
      <c r="I2066">
        <v>4</v>
      </c>
      <c r="J2066">
        <v>0</v>
      </c>
      <c r="K2066">
        <v>2853.92</v>
      </c>
      <c r="L2066">
        <v>2853.92</v>
      </c>
      <c r="M2066" t="s">
        <v>21</v>
      </c>
      <c r="N2066" s="1">
        <v>45687.783958333333</v>
      </c>
    </row>
    <row r="2067" spans="1:14" x14ac:dyDescent="0.3">
      <c r="A2067" t="s">
        <v>6190</v>
      </c>
      <c r="B2067" t="s">
        <v>72</v>
      </c>
      <c r="C2067" t="s">
        <v>6191</v>
      </c>
      <c r="D2067" t="s">
        <v>36</v>
      </c>
      <c r="E2067" t="s">
        <v>251</v>
      </c>
      <c r="F2067" t="s">
        <v>6192</v>
      </c>
      <c r="G2067" t="s">
        <v>53</v>
      </c>
      <c r="H2067">
        <v>1046.8499999999999</v>
      </c>
      <c r="I2067">
        <v>1</v>
      </c>
      <c r="J2067">
        <v>0</v>
      </c>
      <c r="K2067">
        <v>1046.8499999999999</v>
      </c>
      <c r="L2067">
        <v>1046.8499999999999</v>
      </c>
      <c r="M2067" t="s">
        <v>77</v>
      </c>
      <c r="N2067" s="1">
        <v>45735.768101851849</v>
      </c>
    </row>
    <row r="2068" spans="1:14" x14ac:dyDescent="0.3">
      <c r="A2068" t="s">
        <v>6193</v>
      </c>
      <c r="B2068" t="s">
        <v>30</v>
      </c>
      <c r="D2068" t="s">
        <v>17</v>
      </c>
      <c r="E2068" t="s">
        <v>74</v>
      </c>
      <c r="F2068" t="s">
        <v>6194</v>
      </c>
      <c r="G2068" t="s">
        <v>82</v>
      </c>
      <c r="H2068">
        <v>406.48</v>
      </c>
      <c r="I2068">
        <v>30</v>
      </c>
      <c r="J2068">
        <v>20</v>
      </c>
      <c r="K2068">
        <v>12194.4</v>
      </c>
      <c r="L2068">
        <v>9755.52</v>
      </c>
      <c r="M2068" t="s">
        <v>60</v>
      </c>
      <c r="N2068" s="1">
        <v>45589.975578703707</v>
      </c>
    </row>
    <row r="2069" spans="1:14" x14ac:dyDescent="0.3">
      <c r="A2069" t="s">
        <v>6195</v>
      </c>
      <c r="B2069" t="s">
        <v>118</v>
      </c>
      <c r="C2069" t="s">
        <v>6196</v>
      </c>
      <c r="D2069" t="s">
        <v>25</v>
      </c>
      <c r="E2069" t="s">
        <v>37</v>
      </c>
      <c r="F2069" t="s">
        <v>6197</v>
      </c>
      <c r="H2069">
        <v>22.75</v>
      </c>
      <c r="I2069">
        <v>5</v>
      </c>
      <c r="J2069">
        <v>0</v>
      </c>
      <c r="K2069">
        <v>113.75</v>
      </c>
      <c r="L2069">
        <v>113.75</v>
      </c>
      <c r="M2069" t="s">
        <v>77</v>
      </c>
      <c r="N2069" s="1">
        <v>45780.980671296296</v>
      </c>
    </row>
    <row r="2070" spans="1:14" x14ac:dyDescent="0.3">
      <c r="A2070" t="s">
        <v>6198</v>
      </c>
      <c r="B2070" t="s">
        <v>30</v>
      </c>
      <c r="C2070" t="s">
        <v>6199</v>
      </c>
      <c r="D2070" t="s">
        <v>159</v>
      </c>
      <c r="E2070" t="s">
        <v>251</v>
      </c>
      <c r="F2070" t="s">
        <v>6200</v>
      </c>
      <c r="G2070" t="s">
        <v>93</v>
      </c>
      <c r="H2070">
        <v>48.34</v>
      </c>
      <c r="I2070">
        <v>10</v>
      </c>
      <c r="J2070">
        <v>0</v>
      </c>
      <c r="K2070">
        <v>483.4</v>
      </c>
      <c r="L2070">
        <v>483.4</v>
      </c>
      <c r="M2070" t="s">
        <v>60</v>
      </c>
      <c r="N2070" s="1">
        <v>45391.891261574077</v>
      </c>
    </row>
    <row r="2071" spans="1:14" x14ac:dyDescent="0.3">
      <c r="A2071" t="s">
        <v>6201</v>
      </c>
      <c r="B2071" t="s">
        <v>181</v>
      </c>
      <c r="C2071" t="s">
        <v>6202</v>
      </c>
      <c r="D2071" t="s">
        <v>159</v>
      </c>
      <c r="E2071" t="s">
        <v>100</v>
      </c>
      <c r="F2071" t="s">
        <v>6203</v>
      </c>
      <c r="G2071" t="s">
        <v>82</v>
      </c>
      <c r="H2071">
        <v>271.72000000000003</v>
      </c>
      <c r="I2071">
        <v>4</v>
      </c>
      <c r="J2071">
        <v>5</v>
      </c>
      <c r="K2071">
        <v>1086.8800000000001</v>
      </c>
      <c r="L2071">
        <v>1032.54</v>
      </c>
      <c r="M2071" t="s">
        <v>40</v>
      </c>
      <c r="N2071" s="1">
        <v>45664.164722222224</v>
      </c>
    </row>
    <row r="2072" spans="1:14" x14ac:dyDescent="0.3">
      <c r="A2072" t="s">
        <v>6204</v>
      </c>
      <c r="B2072" t="s">
        <v>181</v>
      </c>
      <c r="C2072" t="s">
        <v>6205</v>
      </c>
      <c r="D2072" t="s">
        <v>159</v>
      </c>
      <c r="E2072" t="s">
        <v>177</v>
      </c>
      <c r="F2072" t="s">
        <v>6206</v>
      </c>
      <c r="G2072" t="s">
        <v>59</v>
      </c>
      <c r="H2072">
        <v>104.33</v>
      </c>
      <c r="I2072">
        <v>15</v>
      </c>
      <c r="J2072">
        <v>10</v>
      </c>
      <c r="K2072">
        <v>1564.95</v>
      </c>
      <c r="L2072">
        <v>1408.46</v>
      </c>
      <c r="M2072" t="s">
        <v>60</v>
      </c>
      <c r="N2072" s="1">
        <v>45857.184293981481</v>
      </c>
    </row>
    <row r="2073" spans="1:14" x14ac:dyDescent="0.3">
      <c r="A2073" t="s">
        <v>6207</v>
      </c>
      <c r="B2073" t="s">
        <v>84</v>
      </c>
      <c r="C2073" t="s">
        <v>6208</v>
      </c>
      <c r="D2073" t="s">
        <v>25</v>
      </c>
      <c r="E2073" t="s">
        <v>246</v>
      </c>
      <c r="F2073" t="s">
        <v>6209</v>
      </c>
      <c r="G2073" t="s">
        <v>209</v>
      </c>
      <c r="H2073">
        <v>89.48</v>
      </c>
      <c r="I2073">
        <v>20</v>
      </c>
      <c r="J2073">
        <v>20</v>
      </c>
      <c r="K2073">
        <v>1789.6</v>
      </c>
      <c r="L2073">
        <v>1431.68</v>
      </c>
      <c r="N2073" s="1">
        <v>45387.666261574072</v>
      </c>
    </row>
    <row r="2074" spans="1:14" x14ac:dyDescent="0.3">
      <c r="A2074" t="s">
        <v>6210</v>
      </c>
      <c r="B2074" t="s">
        <v>95</v>
      </c>
      <c r="C2074" t="s">
        <v>6211</v>
      </c>
      <c r="D2074" t="s">
        <v>67</v>
      </c>
      <c r="E2074" t="s">
        <v>105</v>
      </c>
      <c r="F2074" t="s">
        <v>6212</v>
      </c>
      <c r="G2074" t="s">
        <v>82</v>
      </c>
      <c r="H2074">
        <v>732.45</v>
      </c>
      <c r="I2074">
        <v>12</v>
      </c>
      <c r="J2074">
        <v>15</v>
      </c>
      <c r="K2074">
        <v>8789.4</v>
      </c>
      <c r="L2074">
        <v>7470.99</v>
      </c>
      <c r="M2074" t="s">
        <v>60</v>
      </c>
      <c r="N2074" s="1">
        <v>45341.070115740738</v>
      </c>
    </row>
    <row r="2075" spans="1:14" x14ac:dyDescent="0.3">
      <c r="A2075" t="s">
        <v>6213</v>
      </c>
      <c r="B2075" t="s">
        <v>181</v>
      </c>
      <c r="C2075" t="s">
        <v>6214</v>
      </c>
      <c r="D2075" t="s">
        <v>255</v>
      </c>
      <c r="E2075" t="s">
        <v>133</v>
      </c>
      <c r="F2075" t="s">
        <v>6215</v>
      </c>
      <c r="G2075" t="s">
        <v>107</v>
      </c>
      <c r="H2075">
        <v>288.94</v>
      </c>
      <c r="I2075">
        <v>50</v>
      </c>
      <c r="J2075">
        <v>15</v>
      </c>
      <c r="K2075">
        <v>14447</v>
      </c>
      <c r="L2075">
        <v>12279.95</v>
      </c>
      <c r="M2075" t="s">
        <v>116</v>
      </c>
      <c r="N2075" s="1">
        <v>45619.876296296294</v>
      </c>
    </row>
    <row r="2076" spans="1:14" x14ac:dyDescent="0.3">
      <c r="A2076" t="s">
        <v>6216</v>
      </c>
      <c r="B2076" t="s">
        <v>15</v>
      </c>
      <c r="C2076" t="s">
        <v>6217</v>
      </c>
      <c r="D2076" t="s">
        <v>36</v>
      </c>
      <c r="E2076" t="s">
        <v>91</v>
      </c>
      <c r="F2076" t="s">
        <v>6218</v>
      </c>
      <c r="G2076" t="s">
        <v>465</v>
      </c>
      <c r="H2076">
        <v>1087.28</v>
      </c>
      <c r="I2076">
        <v>15</v>
      </c>
      <c r="J2076">
        <v>15</v>
      </c>
      <c r="K2076">
        <v>16309.2</v>
      </c>
      <c r="L2076">
        <v>13862.82</v>
      </c>
      <c r="M2076" t="s">
        <v>28</v>
      </c>
      <c r="N2076" s="1">
        <v>45798.714930555558</v>
      </c>
    </row>
    <row r="2077" spans="1:14" x14ac:dyDescent="0.3">
      <c r="A2077" t="s">
        <v>6219</v>
      </c>
      <c r="B2077" t="s">
        <v>55</v>
      </c>
      <c r="C2077" t="s">
        <v>6220</v>
      </c>
      <c r="D2077" t="s">
        <v>80</v>
      </c>
      <c r="E2077" t="s">
        <v>91</v>
      </c>
      <c r="F2077" t="s">
        <v>6221</v>
      </c>
      <c r="G2077" t="s">
        <v>184</v>
      </c>
      <c r="H2077">
        <v>3753.69</v>
      </c>
      <c r="I2077">
        <v>2</v>
      </c>
      <c r="J2077">
        <v>0</v>
      </c>
      <c r="K2077">
        <v>7507.38</v>
      </c>
      <c r="L2077">
        <v>7507.38</v>
      </c>
      <c r="M2077" t="s">
        <v>28</v>
      </c>
      <c r="N2077" s="1">
        <v>45758.970358796294</v>
      </c>
    </row>
    <row r="2078" spans="1:14" x14ac:dyDescent="0.3">
      <c r="A2078" t="s">
        <v>6222</v>
      </c>
      <c r="B2078" t="s">
        <v>72</v>
      </c>
      <c r="C2078" t="s">
        <v>6223</v>
      </c>
      <c r="D2078" t="s">
        <v>67</v>
      </c>
      <c r="E2078" t="s">
        <v>44</v>
      </c>
      <c r="F2078" t="s">
        <v>6224</v>
      </c>
      <c r="G2078" t="s">
        <v>76</v>
      </c>
      <c r="H2078">
        <v>307.74</v>
      </c>
      <c r="I2078">
        <v>4</v>
      </c>
      <c r="J2078">
        <v>0</v>
      </c>
      <c r="K2078">
        <v>1230.96</v>
      </c>
      <c r="L2078">
        <v>1230.96</v>
      </c>
      <c r="M2078" t="s">
        <v>77</v>
      </c>
      <c r="N2078" s="1">
        <v>45804.32707175926</v>
      </c>
    </row>
    <row r="2079" spans="1:14" x14ac:dyDescent="0.3">
      <c r="A2079" t="s">
        <v>6225</v>
      </c>
      <c r="B2079" t="s">
        <v>30</v>
      </c>
      <c r="C2079" t="s">
        <v>6226</v>
      </c>
      <c r="D2079" t="s">
        <v>80</v>
      </c>
      <c r="E2079" t="s">
        <v>155</v>
      </c>
      <c r="F2079" t="s">
        <v>6227</v>
      </c>
      <c r="G2079" t="s">
        <v>135</v>
      </c>
      <c r="H2079">
        <v>439.01</v>
      </c>
      <c r="I2079">
        <v>100</v>
      </c>
      <c r="J2079">
        <v>18</v>
      </c>
      <c r="K2079">
        <v>43901</v>
      </c>
      <c r="L2079">
        <v>35998.82</v>
      </c>
      <c r="N2079" s="1">
        <v>45733.167025462964</v>
      </c>
    </row>
    <row r="2080" spans="1:14" x14ac:dyDescent="0.3">
      <c r="A2080" t="s">
        <v>6228</v>
      </c>
      <c r="B2080" t="s">
        <v>49</v>
      </c>
      <c r="C2080" t="s">
        <v>6229</v>
      </c>
      <c r="D2080" t="s">
        <v>25</v>
      </c>
      <c r="E2080" t="s">
        <v>32</v>
      </c>
      <c r="F2080" t="s">
        <v>6230</v>
      </c>
      <c r="G2080" t="s">
        <v>82</v>
      </c>
      <c r="H2080">
        <v>14.95</v>
      </c>
      <c r="I2080">
        <v>15</v>
      </c>
      <c r="J2080">
        <v>15</v>
      </c>
      <c r="K2080">
        <v>224.25</v>
      </c>
      <c r="L2080">
        <v>190.61</v>
      </c>
      <c r="M2080" t="s">
        <v>21</v>
      </c>
      <c r="N2080" s="1">
        <v>45568.162604166668</v>
      </c>
    </row>
    <row r="2081" spans="1:14" x14ac:dyDescent="0.3">
      <c r="A2081" t="s">
        <v>6231</v>
      </c>
      <c r="B2081" t="s">
        <v>15</v>
      </c>
      <c r="C2081" t="s">
        <v>6232</v>
      </c>
      <c r="D2081" t="s">
        <v>63</v>
      </c>
      <c r="E2081" t="s">
        <v>18</v>
      </c>
      <c r="F2081" t="s">
        <v>6233</v>
      </c>
      <c r="G2081" t="s">
        <v>82</v>
      </c>
      <c r="H2081">
        <v>3.55</v>
      </c>
      <c r="I2081">
        <v>197</v>
      </c>
      <c r="J2081">
        <v>15</v>
      </c>
      <c r="K2081">
        <v>699.35</v>
      </c>
      <c r="L2081">
        <v>594.45000000000005</v>
      </c>
      <c r="M2081" t="s">
        <v>21</v>
      </c>
      <c r="N2081" s="1">
        <v>45863.91679398148</v>
      </c>
    </row>
    <row r="2082" spans="1:14" x14ac:dyDescent="0.3">
      <c r="A2082" t="s">
        <v>6234</v>
      </c>
      <c r="B2082" t="s">
        <v>55</v>
      </c>
      <c r="C2082" t="s">
        <v>6235</v>
      </c>
      <c r="D2082" t="s">
        <v>36</v>
      </c>
      <c r="E2082" t="s">
        <v>224</v>
      </c>
      <c r="F2082" t="s">
        <v>6236</v>
      </c>
      <c r="G2082" t="s">
        <v>27</v>
      </c>
      <c r="H2082">
        <v>218</v>
      </c>
      <c r="I2082">
        <v>30</v>
      </c>
      <c r="J2082">
        <v>15</v>
      </c>
      <c r="K2082">
        <v>6540</v>
      </c>
      <c r="L2082">
        <v>5559</v>
      </c>
      <c r="N2082" s="1">
        <v>45548.137650462966</v>
      </c>
    </row>
    <row r="2083" spans="1:14" x14ac:dyDescent="0.3">
      <c r="A2083" t="s">
        <v>6237</v>
      </c>
      <c r="B2083" t="s">
        <v>95</v>
      </c>
      <c r="C2083" t="s">
        <v>6238</v>
      </c>
      <c r="D2083" t="s">
        <v>63</v>
      </c>
      <c r="E2083" t="s">
        <v>57</v>
      </c>
      <c r="F2083" t="s">
        <v>6239</v>
      </c>
      <c r="G2083" t="s">
        <v>20</v>
      </c>
      <c r="H2083">
        <v>4.63</v>
      </c>
      <c r="I2083">
        <v>100</v>
      </c>
      <c r="J2083">
        <v>27</v>
      </c>
      <c r="K2083">
        <v>463</v>
      </c>
      <c r="L2083">
        <v>337.99</v>
      </c>
      <c r="M2083" t="s">
        <v>77</v>
      </c>
      <c r="N2083" s="1">
        <v>45515.46607638889</v>
      </c>
    </row>
    <row r="2084" spans="1:14" x14ac:dyDescent="0.3">
      <c r="A2084" t="s">
        <v>6240</v>
      </c>
      <c r="B2084" t="s">
        <v>118</v>
      </c>
      <c r="C2084" t="s">
        <v>6241</v>
      </c>
      <c r="D2084" t="s">
        <v>125</v>
      </c>
      <c r="E2084" t="s">
        <v>68</v>
      </c>
      <c r="F2084" t="s">
        <v>6242</v>
      </c>
      <c r="G2084" t="s">
        <v>107</v>
      </c>
      <c r="H2084">
        <v>801.94</v>
      </c>
      <c r="I2084">
        <v>10</v>
      </c>
      <c r="J2084">
        <v>10</v>
      </c>
      <c r="K2084">
        <v>8019.4</v>
      </c>
      <c r="L2084">
        <v>7217.46</v>
      </c>
      <c r="N2084" s="1">
        <v>45720.550787037035</v>
      </c>
    </row>
    <row r="2085" spans="1:14" x14ac:dyDescent="0.3">
      <c r="A2085" t="s">
        <v>6243</v>
      </c>
      <c r="B2085" t="s">
        <v>181</v>
      </c>
      <c r="C2085" t="s">
        <v>6244</v>
      </c>
      <c r="D2085" t="s">
        <v>86</v>
      </c>
      <c r="E2085" t="s">
        <v>246</v>
      </c>
      <c r="F2085" t="s">
        <v>6245</v>
      </c>
      <c r="G2085" t="s">
        <v>135</v>
      </c>
      <c r="H2085">
        <v>312.77</v>
      </c>
      <c r="I2085">
        <v>1</v>
      </c>
      <c r="J2085">
        <v>0</v>
      </c>
      <c r="K2085">
        <v>312.77</v>
      </c>
      <c r="L2085">
        <v>312.77</v>
      </c>
      <c r="M2085" t="s">
        <v>40</v>
      </c>
      <c r="N2085" s="1">
        <v>45474.282604166663</v>
      </c>
    </row>
    <row r="2086" spans="1:14" x14ac:dyDescent="0.3">
      <c r="A2086" t="s">
        <v>6246</v>
      </c>
      <c r="B2086" t="s">
        <v>72</v>
      </c>
      <c r="C2086" t="s">
        <v>6247</v>
      </c>
      <c r="D2086" t="s">
        <v>125</v>
      </c>
      <c r="E2086" t="s">
        <v>74</v>
      </c>
      <c r="F2086" t="s">
        <v>6248</v>
      </c>
      <c r="G2086" t="s">
        <v>93</v>
      </c>
      <c r="H2086">
        <v>2680.32</v>
      </c>
      <c r="I2086">
        <v>25</v>
      </c>
      <c r="J2086">
        <v>20</v>
      </c>
      <c r="K2086">
        <v>67008</v>
      </c>
      <c r="L2086">
        <v>53606.400000000001</v>
      </c>
      <c r="M2086" t="s">
        <v>21</v>
      </c>
      <c r="N2086" s="1">
        <v>45543.419733796298</v>
      </c>
    </row>
    <row r="2087" spans="1:14" x14ac:dyDescent="0.3">
      <c r="A2087" t="s">
        <v>6249</v>
      </c>
      <c r="B2087" t="s">
        <v>95</v>
      </c>
      <c r="C2087" t="s">
        <v>6250</v>
      </c>
      <c r="E2087" t="s">
        <v>37</v>
      </c>
      <c r="F2087" t="s">
        <v>6251</v>
      </c>
      <c r="G2087" t="s">
        <v>130</v>
      </c>
      <c r="H2087">
        <v>645.36</v>
      </c>
      <c r="I2087">
        <v>8</v>
      </c>
      <c r="J2087">
        <v>10</v>
      </c>
      <c r="K2087">
        <v>5162.88</v>
      </c>
      <c r="L2087">
        <v>4646.59</v>
      </c>
      <c r="M2087" t="s">
        <v>47</v>
      </c>
      <c r="N2087" s="1">
        <v>45615.797430555554</v>
      </c>
    </row>
    <row r="2088" spans="1:14" x14ac:dyDescent="0.3">
      <c r="A2088" t="s">
        <v>6252</v>
      </c>
      <c r="B2088" t="s">
        <v>95</v>
      </c>
      <c r="C2088" t="s">
        <v>6253</v>
      </c>
      <c r="D2088" t="s">
        <v>36</v>
      </c>
      <c r="E2088" t="s">
        <v>177</v>
      </c>
      <c r="F2088" t="s">
        <v>6254</v>
      </c>
      <c r="G2088" t="s">
        <v>70</v>
      </c>
      <c r="H2088">
        <v>1229.75</v>
      </c>
      <c r="I2088">
        <v>20</v>
      </c>
      <c r="J2088">
        <v>15</v>
      </c>
      <c r="K2088">
        <v>24595</v>
      </c>
      <c r="L2088">
        <v>20905.75</v>
      </c>
      <c r="M2088" t="s">
        <v>116</v>
      </c>
      <c r="N2088" s="1">
        <v>45366.647951388892</v>
      </c>
    </row>
    <row r="2089" spans="1:14" x14ac:dyDescent="0.3">
      <c r="A2089" t="s">
        <v>6255</v>
      </c>
      <c r="B2089" t="s">
        <v>49</v>
      </c>
      <c r="C2089" t="s">
        <v>6256</v>
      </c>
      <c r="D2089" t="s">
        <v>17</v>
      </c>
      <c r="E2089" t="s">
        <v>133</v>
      </c>
      <c r="F2089" t="s">
        <v>6257</v>
      </c>
      <c r="G2089" t="s">
        <v>93</v>
      </c>
      <c r="H2089">
        <v>443.27</v>
      </c>
      <c r="I2089">
        <v>4</v>
      </c>
      <c r="J2089">
        <v>5</v>
      </c>
      <c r="K2089">
        <v>1773.08</v>
      </c>
      <c r="L2089">
        <v>1684.43</v>
      </c>
      <c r="M2089" t="s">
        <v>28</v>
      </c>
      <c r="N2089" s="1">
        <v>45505.109548611108</v>
      </c>
    </row>
    <row r="2090" spans="1:14" x14ac:dyDescent="0.3">
      <c r="A2090" t="s">
        <v>6258</v>
      </c>
      <c r="B2090" t="s">
        <v>49</v>
      </c>
      <c r="C2090" t="s">
        <v>6259</v>
      </c>
      <c r="D2090" t="s">
        <v>110</v>
      </c>
      <c r="E2090" t="s">
        <v>277</v>
      </c>
      <c r="F2090" t="s">
        <v>6260</v>
      </c>
      <c r="G2090" t="s">
        <v>70</v>
      </c>
      <c r="H2090">
        <v>299.07</v>
      </c>
      <c r="I2090">
        <v>1</v>
      </c>
      <c r="J2090">
        <v>0</v>
      </c>
      <c r="K2090">
        <v>299.07</v>
      </c>
      <c r="L2090">
        <v>299.07</v>
      </c>
      <c r="M2090" t="s">
        <v>21</v>
      </c>
      <c r="N2090" s="1">
        <v>45662.409814814811</v>
      </c>
    </row>
    <row r="2091" spans="1:14" x14ac:dyDescent="0.3">
      <c r="A2091" t="s">
        <v>6261</v>
      </c>
      <c r="B2091" t="s">
        <v>95</v>
      </c>
      <c r="C2091" t="s">
        <v>6262</v>
      </c>
      <c r="D2091" t="s">
        <v>63</v>
      </c>
      <c r="E2091" t="s">
        <v>44</v>
      </c>
      <c r="F2091" t="s">
        <v>6263</v>
      </c>
      <c r="G2091" t="s">
        <v>184</v>
      </c>
      <c r="H2091">
        <v>5.71</v>
      </c>
      <c r="I2091">
        <v>376</v>
      </c>
      <c r="J2091">
        <v>15</v>
      </c>
      <c r="K2091">
        <v>2146.96</v>
      </c>
      <c r="L2091">
        <v>1824.92</v>
      </c>
      <c r="M2091" t="s">
        <v>116</v>
      </c>
      <c r="N2091" s="1">
        <v>45501.876539351855</v>
      </c>
    </row>
    <row r="2092" spans="1:14" x14ac:dyDescent="0.3">
      <c r="A2092" t="s">
        <v>6264</v>
      </c>
      <c r="B2092" t="s">
        <v>172</v>
      </c>
      <c r="C2092" t="s">
        <v>6265</v>
      </c>
      <c r="D2092" t="s">
        <v>17</v>
      </c>
      <c r="E2092" t="s">
        <v>155</v>
      </c>
      <c r="F2092" t="s">
        <v>6266</v>
      </c>
      <c r="G2092" t="s">
        <v>65</v>
      </c>
      <c r="H2092">
        <v>498</v>
      </c>
      <c r="I2092">
        <v>12</v>
      </c>
      <c r="J2092">
        <v>5</v>
      </c>
      <c r="K2092">
        <v>5976</v>
      </c>
      <c r="L2092">
        <v>5677.2</v>
      </c>
      <c r="M2092" t="s">
        <v>40</v>
      </c>
      <c r="N2092" s="1">
        <v>45476.242013888892</v>
      </c>
    </row>
    <row r="2093" spans="1:14" x14ac:dyDescent="0.3">
      <c r="A2093" t="s">
        <v>6267</v>
      </c>
      <c r="B2093" t="s">
        <v>30</v>
      </c>
      <c r="C2093" t="s">
        <v>6268</v>
      </c>
      <c r="D2093" t="s">
        <v>86</v>
      </c>
      <c r="E2093" t="s">
        <v>32</v>
      </c>
      <c r="F2093" t="s">
        <v>6269</v>
      </c>
      <c r="G2093" t="s">
        <v>135</v>
      </c>
      <c r="H2093">
        <v>460.09</v>
      </c>
      <c r="I2093">
        <v>3</v>
      </c>
      <c r="J2093">
        <v>5</v>
      </c>
      <c r="K2093">
        <v>1380.27</v>
      </c>
      <c r="L2093">
        <v>1311.26</v>
      </c>
      <c r="M2093" t="s">
        <v>28</v>
      </c>
      <c r="N2093" s="1">
        <v>45640.256365740737</v>
      </c>
    </row>
    <row r="2094" spans="1:14" x14ac:dyDescent="0.3">
      <c r="A2094" t="s">
        <v>6270</v>
      </c>
      <c r="B2094" t="s">
        <v>23</v>
      </c>
      <c r="C2094" t="s">
        <v>6271</v>
      </c>
      <c r="D2094" t="s">
        <v>25</v>
      </c>
      <c r="E2094" t="s">
        <v>277</v>
      </c>
      <c r="F2094" t="s">
        <v>6272</v>
      </c>
      <c r="H2094">
        <v>36.229999999999997</v>
      </c>
      <c r="I2094">
        <v>2</v>
      </c>
      <c r="J2094">
        <v>0</v>
      </c>
      <c r="K2094">
        <v>72.459999999999994</v>
      </c>
      <c r="L2094">
        <v>72.459999999999994</v>
      </c>
      <c r="M2094" t="s">
        <v>116</v>
      </c>
      <c r="N2094" s="1">
        <v>45593.421736111108</v>
      </c>
    </row>
    <row r="2095" spans="1:14" x14ac:dyDescent="0.3">
      <c r="A2095" t="s">
        <v>6273</v>
      </c>
      <c r="B2095" t="s">
        <v>181</v>
      </c>
      <c r="C2095" t="s">
        <v>6274</v>
      </c>
      <c r="D2095" t="s">
        <v>36</v>
      </c>
      <c r="E2095" t="s">
        <v>37</v>
      </c>
      <c r="F2095" t="s">
        <v>6275</v>
      </c>
      <c r="G2095" t="s">
        <v>46</v>
      </c>
      <c r="H2095">
        <v>1212.1500000000001</v>
      </c>
      <c r="I2095">
        <v>20</v>
      </c>
      <c r="J2095">
        <v>15</v>
      </c>
      <c r="K2095">
        <v>24243</v>
      </c>
      <c r="L2095">
        <v>20606.55</v>
      </c>
      <c r="M2095" t="s">
        <v>28</v>
      </c>
      <c r="N2095" s="1">
        <v>45792.106354166666</v>
      </c>
    </row>
    <row r="2096" spans="1:14" x14ac:dyDescent="0.3">
      <c r="A2096" t="s">
        <v>6276</v>
      </c>
      <c r="B2096" t="s">
        <v>118</v>
      </c>
      <c r="C2096" t="s">
        <v>6277</v>
      </c>
      <c r="D2096" t="s">
        <v>120</v>
      </c>
      <c r="E2096" t="s">
        <v>133</v>
      </c>
      <c r="F2096" t="s">
        <v>6278</v>
      </c>
      <c r="G2096" t="s">
        <v>76</v>
      </c>
      <c r="H2096">
        <v>388.33</v>
      </c>
      <c r="I2096">
        <v>20</v>
      </c>
      <c r="J2096">
        <v>10</v>
      </c>
      <c r="K2096">
        <v>7766.6</v>
      </c>
      <c r="L2096">
        <v>6989.94</v>
      </c>
      <c r="M2096" t="s">
        <v>77</v>
      </c>
      <c r="N2096" s="1">
        <v>45723.089675925927</v>
      </c>
    </row>
    <row r="2097" spans="1:14" x14ac:dyDescent="0.3">
      <c r="A2097" t="s">
        <v>6279</v>
      </c>
      <c r="B2097" t="s">
        <v>55</v>
      </c>
      <c r="C2097" t="s">
        <v>6280</v>
      </c>
      <c r="D2097" t="s">
        <v>25</v>
      </c>
      <c r="E2097" t="s">
        <v>57</v>
      </c>
      <c r="F2097" t="s">
        <v>6281</v>
      </c>
      <c r="G2097" t="s">
        <v>53</v>
      </c>
      <c r="H2097">
        <v>60.46</v>
      </c>
      <c r="I2097">
        <v>10</v>
      </c>
      <c r="J2097">
        <v>0</v>
      </c>
      <c r="K2097">
        <v>604.6</v>
      </c>
      <c r="L2097">
        <v>604.6</v>
      </c>
      <c r="M2097" t="s">
        <v>77</v>
      </c>
      <c r="N2097" s="1">
        <v>45620.731851851851</v>
      </c>
    </row>
    <row r="2098" spans="1:14" x14ac:dyDescent="0.3">
      <c r="A2098" t="s">
        <v>6282</v>
      </c>
      <c r="C2098" t="s">
        <v>6283</v>
      </c>
      <c r="D2098" t="s">
        <v>110</v>
      </c>
      <c r="E2098" t="s">
        <v>155</v>
      </c>
      <c r="F2098" t="s">
        <v>6284</v>
      </c>
      <c r="G2098" t="s">
        <v>248</v>
      </c>
      <c r="H2098">
        <v>108.2</v>
      </c>
      <c r="I2098">
        <v>1</v>
      </c>
      <c r="J2098">
        <v>0</v>
      </c>
      <c r="K2098">
        <v>108.2</v>
      </c>
      <c r="L2098">
        <v>108.2</v>
      </c>
      <c r="M2098" t="s">
        <v>28</v>
      </c>
      <c r="N2098" s="1">
        <v>45500.421215277776</v>
      </c>
    </row>
    <row r="2099" spans="1:14" x14ac:dyDescent="0.3">
      <c r="A2099" t="s">
        <v>6285</v>
      </c>
      <c r="B2099" t="s">
        <v>95</v>
      </c>
      <c r="C2099" t="s">
        <v>6286</v>
      </c>
      <c r="D2099" t="s">
        <v>17</v>
      </c>
      <c r="E2099" t="s">
        <v>68</v>
      </c>
      <c r="F2099" t="s">
        <v>6287</v>
      </c>
      <c r="G2099" t="s">
        <v>53</v>
      </c>
      <c r="H2099">
        <v>251.82</v>
      </c>
      <c r="I2099">
        <v>1</v>
      </c>
      <c r="J2099">
        <v>5</v>
      </c>
      <c r="K2099">
        <v>251.82</v>
      </c>
      <c r="L2099">
        <v>239.23</v>
      </c>
      <c r="M2099" t="s">
        <v>77</v>
      </c>
      <c r="N2099" s="1">
        <v>45440.086597222224</v>
      </c>
    </row>
    <row r="2100" spans="1:14" x14ac:dyDescent="0.3">
      <c r="A2100" t="s">
        <v>6288</v>
      </c>
      <c r="B2100" t="s">
        <v>30</v>
      </c>
      <c r="C2100" t="s">
        <v>6289</v>
      </c>
      <c r="D2100" t="s">
        <v>63</v>
      </c>
      <c r="E2100" t="s">
        <v>68</v>
      </c>
      <c r="F2100" t="s">
        <v>6290</v>
      </c>
      <c r="G2100" t="s">
        <v>59</v>
      </c>
      <c r="H2100">
        <v>3.68</v>
      </c>
      <c r="I2100">
        <v>54</v>
      </c>
      <c r="J2100">
        <v>5</v>
      </c>
      <c r="K2100">
        <v>198.72</v>
      </c>
      <c r="L2100">
        <v>188.78</v>
      </c>
      <c r="M2100" t="s">
        <v>60</v>
      </c>
      <c r="N2100" s="1">
        <v>45569.612997685188</v>
      </c>
    </row>
    <row r="2101" spans="1:14" x14ac:dyDescent="0.3">
      <c r="A2101" t="s">
        <v>6291</v>
      </c>
      <c r="B2101" t="s">
        <v>172</v>
      </c>
      <c r="C2101" t="s">
        <v>6292</v>
      </c>
      <c r="D2101" t="s">
        <v>25</v>
      </c>
      <c r="E2101" t="s">
        <v>121</v>
      </c>
      <c r="F2101" t="s">
        <v>6293</v>
      </c>
      <c r="G2101" t="s">
        <v>70</v>
      </c>
      <c r="H2101">
        <v>39.26</v>
      </c>
      <c r="I2101">
        <v>3</v>
      </c>
      <c r="J2101">
        <v>0</v>
      </c>
      <c r="K2101">
        <v>117.78</v>
      </c>
      <c r="L2101">
        <v>117.78</v>
      </c>
      <c r="M2101" t="s">
        <v>28</v>
      </c>
      <c r="N2101" s="1">
        <v>45580.627384259256</v>
      </c>
    </row>
    <row r="2102" spans="1:14" x14ac:dyDescent="0.3">
      <c r="A2102" t="s">
        <v>6294</v>
      </c>
      <c r="B2102" t="s">
        <v>172</v>
      </c>
      <c r="C2102" t="s">
        <v>6295</v>
      </c>
      <c r="D2102" t="s">
        <v>36</v>
      </c>
      <c r="E2102" t="s">
        <v>44</v>
      </c>
      <c r="F2102" t="s">
        <v>6296</v>
      </c>
      <c r="G2102" t="s">
        <v>107</v>
      </c>
      <c r="H2102">
        <v>19.71</v>
      </c>
      <c r="I2102">
        <v>15</v>
      </c>
      <c r="J2102">
        <v>15</v>
      </c>
      <c r="K2102">
        <v>295.64999999999998</v>
      </c>
      <c r="L2102">
        <v>251.3</v>
      </c>
      <c r="M2102" t="s">
        <v>21</v>
      </c>
      <c r="N2102" s="1">
        <v>45428.342256944445</v>
      </c>
    </row>
    <row r="2103" spans="1:14" x14ac:dyDescent="0.3">
      <c r="A2103" t="s">
        <v>6297</v>
      </c>
      <c r="B2103" t="s">
        <v>30</v>
      </c>
      <c r="C2103" t="s">
        <v>6298</v>
      </c>
      <c r="D2103" t="s">
        <v>36</v>
      </c>
      <c r="E2103" t="s">
        <v>91</v>
      </c>
      <c r="F2103" t="s">
        <v>6299</v>
      </c>
      <c r="G2103" t="s">
        <v>27</v>
      </c>
      <c r="H2103">
        <v>406.63</v>
      </c>
      <c r="I2103">
        <v>2</v>
      </c>
      <c r="J2103">
        <v>0</v>
      </c>
      <c r="K2103">
        <v>813.26</v>
      </c>
      <c r="L2103">
        <v>813.26</v>
      </c>
      <c r="M2103" t="s">
        <v>28</v>
      </c>
      <c r="N2103" s="1">
        <v>45523.492627314816</v>
      </c>
    </row>
    <row r="2104" spans="1:14" x14ac:dyDescent="0.3">
      <c r="A2104" t="s">
        <v>6300</v>
      </c>
      <c r="B2104" t="s">
        <v>95</v>
      </c>
      <c r="C2104" t="s">
        <v>6301</v>
      </c>
      <c r="D2104" t="s">
        <v>120</v>
      </c>
      <c r="E2104" t="s">
        <v>246</v>
      </c>
      <c r="F2104" t="s">
        <v>6302</v>
      </c>
      <c r="G2104" t="s">
        <v>20</v>
      </c>
      <c r="H2104">
        <v>647.34</v>
      </c>
      <c r="I2104">
        <v>6</v>
      </c>
      <c r="J2104">
        <v>10</v>
      </c>
      <c r="K2104">
        <v>3884.04</v>
      </c>
      <c r="L2104">
        <v>3495.64</v>
      </c>
      <c r="M2104" t="s">
        <v>116</v>
      </c>
      <c r="N2104" s="1">
        <v>45620.912766203706</v>
      </c>
    </row>
    <row r="2105" spans="1:14" x14ac:dyDescent="0.3">
      <c r="A2105" t="s">
        <v>6303</v>
      </c>
      <c r="B2105" t="s">
        <v>95</v>
      </c>
      <c r="C2105" t="s">
        <v>6304</v>
      </c>
      <c r="D2105" t="s">
        <v>51</v>
      </c>
      <c r="E2105" t="s">
        <v>246</v>
      </c>
      <c r="F2105" t="s">
        <v>6305</v>
      </c>
      <c r="G2105" t="s">
        <v>20</v>
      </c>
      <c r="H2105">
        <v>520.26</v>
      </c>
      <c r="I2105">
        <v>1</v>
      </c>
      <c r="J2105">
        <v>0</v>
      </c>
      <c r="K2105">
        <v>520.26</v>
      </c>
      <c r="L2105">
        <v>520.26</v>
      </c>
      <c r="M2105" t="s">
        <v>21</v>
      </c>
      <c r="N2105" s="1">
        <v>45627.315104166664</v>
      </c>
    </row>
    <row r="2106" spans="1:14" x14ac:dyDescent="0.3">
      <c r="A2106" t="s">
        <v>6306</v>
      </c>
      <c r="B2106" t="s">
        <v>23</v>
      </c>
      <c r="C2106" t="s">
        <v>6307</v>
      </c>
      <c r="D2106" t="s">
        <v>43</v>
      </c>
      <c r="E2106" t="s">
        <v>87</v>
      </c>
      <c r="F2106" t="s">
        <v>6308</v>
      </c>
      <c r="G2106" t="s">
        <v>93</v>
      </c>
      <c r="H2106">
        <v>630.69000000000005</v>
      </c>
      <c r="I2106">
        <v>25</v>
      </c>
      <c r="J2106">
        <v>20</v>
      </c>
      <c r="K2106">
        <v>15767.25</v>
      </c>
      <c r="L2106">
        <v>12613.8</v>
      </c>
      <c r="M2106" t="s">
        <v>47</v>
      </c>
      <c r="N2106" s="1">
        <v>45599.372025462966</v>
      </c>
    </row>
    <row r="2107" spans="1:14" x14ac:dyDescent="0.3">
      <c r="A2107" t="s">
        <v>6309</v>
      </c>
      <c r="B2107" t="s">
        <v>30</v>
      </c>
      <c r="C2107" t="s">
        <v>6310</v>
      </c>
      <c r="D2107" t="s">
        <v>51</v>
      </c>
      <c r="E2107" t="s">
        <v>87</v>
      </c>
      <c r="F2107" t="s">
        <v>6311</v>
      </c>
      <c r="G2107" t="s">
        <v>65</v>
      </c>
      <c r="H2107">
        <v>474.19</v>
      </c>
      <c r="I2107">
        <v>3</v>
      </c>
      <c r="J2107">
        <v>5</v>
      </c>
      <c r="K2107">
        <v>1422.57</v>
      </c>
      <c r="L2107">
        <v>1351.44</v>
      </c>
      <c r="M2107" t="s">
        <v>47</v>
      </c>
      <c r="N2107" s="1">
        <v>45769.919999999998</v>
      </c>
    </row>
    <row r="2108" spans="1:14" x14ac:dyDescent="0.3">
      <c r="A2108" t="s">
        <v>6312</v>
      </c>
      <c r="B2108" t="s">
        <v>118</v>
      </c>
      <c r="C2108" t="s">
        <v>6313</v>
      </c>
      <c r="D2108" t="s">
        <v>25</v>
      </c>
      <c r="E2108" t="s">
        <v>277</v>
      </c>
      <c r="F2108" t="s">
        <v>6314</v>
      </c>
      <c r="G2108" t="s">
        <v>82</v>
      </c>
      <c r="H2108">
        <v>43.12</v>
      </c>
      <c r="I2108">
        <v>2</v>
      </c>
      <c r="J2108">
        <v>2</v>
      </c>
      <c r="K2108">
        <v>86.24</v>
      </c>
      <c r="L2108">
        <v>84.52</v>
      </c>
      <c r="M2108" t="s">
        <v>60</v>
      </c>
      <c r="N2108" s="1">
        <v>45348.888912037037</v>
      </c>
    </row>
    <row r="2109" spans="1:14" x14ac:dyDescent="0.3">
      <c r="A2109" t="s">
        <v>6315</v>
      </c>
      <c r="B2109" t="s">
        <v>15</v>
      </c>
      <c r="C2109" t="s">
        <v>6316</v>
      </c>
      <c r="D2109" t="s">
        <v>110</v>
      </c>
      <c r="E2109" t="s">
        <v>224</v>
      </c>
      <c r="F2109" t="s">
        <v>6317</v>
      </c>
      <c r="G2109" t="s">
        <v>27</v>
      </c>
      <c r="H2109">
        <v>42.51</v>
      </c>
      <c r="I2109">
        <v>2</v>
      </c>
      <c r="J2109">
        <v>0</v>
      </c>
      <c r="K2109">
        <v>85.02</v>
      </c>
      <c r="L2109">
        <v>85.02</v>
      </c>
      <c r="M2109" t="s">
        <v>116</v>
      </c>
      <c r="N2109" s="1">
        <v>45745.623692129629</v>
      </c>
    </row>
    <row r="2110" spans="1:14" x14ac:dyDescent="0.3">
      <c r="A2110" t="s">
        <v>6318</v>
      </c>
      <c r="B2110" t="s">
        <v>15</v>
      </c>
      <c r="C2110" t="s">
        <v>6319</v>
      </c>
      <c r="D2110" t="s">
        <v>110</v>
      </c>
      <c r="E2110" t="s">
        <v>57</v>
      </c>
      <c r="F2110" t="s">
        <v>6320</v>
      </c>
      <c r="G2110" t="s">
        <v>70</v>
      </c>
      <c r="H2110">
        <v>85.93</v>
      </c>
      <c r="I2110">
        <v>25</v>
      </c>
      <c r="J2110">
        <v>3</v>
      </c>
      <c r="K2110">
        <v>2148.25</v>
      </c>
      <c r="L2110">
        <v>2083.8000000000002</v>
      </c>
      <c r="M2110" t="s">
        <v>21</v>
      </c>
      <c r="N2110" s="1">
        <v>45560.604375000003</v>
      </c>
    </row>
    <row r="2111" spans="1:14" x14ac:dyDescent="0.3">
      <c r="A2111" t="s">
        <v>6321</v>
      </c>
      <c r="B2111" t="s">
        <v>95</v>
      </c>
      <c r="C2111" t="s">
        <v>6322</v>
      </c>
      <c r="D2111" t="s">
        <v>255</v>
      </c>
      <c r="E2111" t="s">
        <v>121</v>
      </c>
      <c r="F2111" t="s">
        <v>6323</v>
      </c>
      <c r="G2111" t="s">
        <v>161</v>
      </c>
      <c r="H2111">
        <v>270.23</v>
      </c>
      <c r="I2111">
        <v>60</v>
      </c>
      <c r="J2111">
        <v>15</v>
      </c>
      <c r="K2111">
        <v>16213.8</v>
      </c>
      <c r="L2111">
        <v>13781.73</v>
      </c>
      <c r="M2111" t="s">
        <v>28</v>
      </c>
      <c r="N2111" s="1">
        <v>45441.575185185182</v>
      </c>
    </row>
    <row r="2112" spans="1:14" x14ac:dyDescent="0.3">
      <c r="A2112" t="s">
        <v>6324</v>
      </c>
      <c r="B2112" t="s">
        <v>55</v>
      </c>
      <c r="C2112" t="s">
        <v>6325</v>
      </c>
      <c r="D2112" t="s">
        <v>86</v>
      </c>
      <c r="E2112" t="s">
        <v>177</v>
      </c>
      <c r="F2112" t="s">
        <v>6326</v>
      </c>
      <c r="G2112" t="s">
        <v>107</v>
      </c>
      <c r="H2112">
        <v>257.33999999999997</v>
      </c>
      <c r="I2112">
        <v>5</v>
      </c>
      <c r="J2112">
        <v>0</v>
      </c>
      <c r="K2112">
        <v>1286.7</v>
      </c>
      <c r="L2112">
        <v>1286.7</v>
      </c>
      <c r="M2112" t="s">
        <v>47</v>
      </c>
      <c r="N2112" s="1">
        <v>45796.68854166667</v>
      </c>
    </row>
    <row r="2113" spans="1:14" x14ac:dyDescent="0.3">
      <c r="A2113" t="s">
        <v>6327</v>
      </c>
      <c r="B2113" t="s">
        <v>172</v>
      </c>
      <c r="C2113" t="s">
        <v>6328</v>
      </c>
      <c r="D2113" t="s">
        <v>159</v>
      </c>
      <c r="E2113" t="s">
        <v>133</v>
      </c>
      <c r="F2113" t="s">
        <v>6329</v>
      </c>
      <c r="G2113" t="s">
        <v>65</v>
      </c>
      <c r="H2113">
        <v>67.11</v>
      </c>
      <c r="I2113">
        <v>2</v>
      </c>
      <c r="J2113">
        <v>0</v>
      </c>
      <c r="K2113">
        <v>134.22</v>
      </c>
      <c r="L2113">
        <v>134.22</v>
      </c>
      <c r="M2113" t="s">
        <v>21</v>
      </c>
      <c r="N2113" s="1">
        <v>45847.715324074074</v>
      </c>
    </row>
    <row r="2114" spans="1:14" x14ac:dyDescent="0.3">
      <c r="A2114" t="s">
        <v>6330</v>
      </c>
      <c r="B2114" t="s">
        <v>72</v>
      </c>
      <c r="C2114" t="s">
        <v>6331</v>
      </c>
      <c r="D2114" t="s">
        <v>63</v>
      </c>
      <c r="E2114" t="s">
        <v>18</v>
      </c>
      <c r="F2114" t="s">
        <v>6332</v>
      </c>
      <c r="G2114" t="s">
        <v>70</v>
      </c>
      <c r="H2114">
        <v>4.79</v>
      </c>
      <c r="I2114">
        <v>395</v>
      </c>
      <c r="J2114">
        <v>25</v>
      </c>
      <c r="K2114">
        <v>1892.05</v>
      </c>
      <c r="L2114">
        <v>1419.04</v>
      </c>
      <c r="M2114" t="s">
        <v>116</v>
      </c>
      <c r="N2114" s="1">
        <v>45861.705405092594</v>
      </c>
    </row>
    <row r="2115" spans="1:14" x14ac:dyDescent="0.3">
      <c r="A2115" t="s">
        <v>6333</v>
      </c>
      <c r="B2115" t="s">
        <v>23</v>
      </c>
      <c r="C2115" t="s">
        <v>6334</v>
      </c>
      <c r="D2115" t="s">
        <v>67</v>
      </c>
      <c r="E2115" t="s">
        <v>37</v>
      </c>
      <c r="F2115" t="s">
        <v>6335</v>
      </c>
      <c r="G2115" t="s">
        <v>130</v>
      </c>
      <c r="H2115">
        <v>277.73</v>
      </c>
      <c r="I2115">
        <v>2</v>
      </c>
      <c r="J2115">
        <v>0</v>
      </c>
      <c r="K2115">
        <v>555.46</v>
      </c>
      <c r="L2115">
        <v>555.46</v>
      </c>
      <c r="M2115" t="s">
        <v>21</v>
      </c>
      <c r="N2115" s="1">
        <v>45571.758368055554</v>
      </c>
    </row>
    <row r="2116" spans="1:14" x14ac:dyDescent="0.3">
      <c r="A2116" t="s">
        <v>6336</v>
      </c>
      <c r="B2116" t="s">
        <v>23</v>
      </c>
      <c r="C2116" t="s">
        <v>6337</v>
      </c>
      <c r="D2116" t="s">
        <v>36</v>
      </c>
      <c r="E2116" t="s">
        <v>246</v>
      </c>
      <c r="F2116" t="s">
        <v>6338</v>
      </c>
      <c r="G2116" t="s">
        <v>184</v>
      </c>
      <c r="H2116">
        <v>1444.26</v>
      </c>
      <c r="I2116">
        <v>4</v>
      </c>
      <c r="J2116">
        <v>5</v>
      </c>
      <c r="K2116">
        <v>5777.04</v>
      </c>
      <c r="L2116">
        <v>5488.19</v>
      </c>
      <c r="M2116" t="s">
        <v>40</v>
      </c>
      <c r="N2116" s="1">
        <v>45872.492673611108</v>
      </c>
    </row>
    <row r="2117" spans="1:14" x14ac:dyDescent="0.3">
      <c r="A2117" t="s">
        <v>6339</v>
      </c>
      <c r="B2117" t="s">
        <v>23</v>
      </c>
      <c r="C2117" t="s">
        <v>6340</v>
      </c>
      <c r="D2117" t="s">
        <v>51</v>
      </c>
      <c r="E2117" t="s">
        <v>105</v>
      </c>
      <c r="F2117" t="s">
        <v>6341</v>
      </c>
      <c r="G2117" t="s">
        <v>76</v>
      </c>
      <c r="H2117">
        <v>115.77</v>
      </c>
      <c r="I2117">
        <v>40</v>
      </c>
      <c r="J2117">
        <v>0</v>
      </c>
      <c r="K2117">
        <v>4630.8</v>
      </c>
      <c r="L2117">
        <v>4630.8</v>
      </c>
      <c r="M2117" t="s">
        <v>47</v>
      </c>
      <c r="N2117" s="1">
        <v>45658.242650462962</v>
      </c>
    </row>
    <row r="2118" spans="1:14" x14ac:dyDescent="0.3">
      <c r="A2118" t="s">
        <v>6342</v>
      </c>
      <c r="B2118" t="s">
        <v>23</v>
      </c>
      <c r="C2118" t="s">
        <v>6343</v>
      </c>
      <c r="D2118" t="s">
        <v>63</v>
      </c>
      <c r="E2118" t="s">
        <v>37</v>
      </c>
      <c r="F2118" t="s">
        <v>6344</v>
      </c>
      <c r="G2118" t="s">
        <v>465</v>
      </c>
      <c r="H2118">
        <v>5.08</v>
      </c>
      <c r="I2118">
        <v>191</v>
      </c>
      <c r="J2118">
        <v>23</v>
      </c>
      <c r="K2118">
        <v>970.28</v>
      </c>
      <c r="L2118">
        <v>747.12</v>
      </c>
      <c r="M2118" t="s">
        <v>116</v>
      </c>
      <c r="N2118" s="1">
        <v>45349.729479166665</v>
      </c>
    </row>
    <row r="2119" spans="1:14" x14ac:dyDescent="0.3">
      <c r="A2119" t="s">
        <v>6345</v>
      </c>
      <c r="B2119" t="s">
        <v>181</v>
      </c>
      <c r="C2119" t="s">
        <v>6346</v>
      </c>
      <c r="D2119" t="s">
        <v>80</v>
      </c>
      <c r="E2119" t="s">
        <v>111</v>
      </c>
      <c r="F2119" t="s">
        <v>6347</v>
      </c>
      <c r="G2119" t="s">
        <v>102</v>
      </c>
      <c r="H2119">
        <v>2988.32</v>
      </c>
      <c r="I2119">
        <v>15</v>
      </c>
      <c r="J2119">
        <v>10</v>
      </c>
      <c r="K2119">
        <v>44824.800000000003</v>
      </c>
      <c r="L2119">
        <v>40342.32</v>
      </c>
      <c r="M2119" t="s">
        <v>47</v>
      </c>
      <c r="N2119" s="1">
        <v>45386.156759259262</v>
      </c>
    </row>
    <row r="2120" spans="1:14" x14ac:dyDescent="0.3">
      <c r="A2120" t="s">
        <v>6348</v>
      </c>
      <c r="B2120" t="s">
        <v>172</v>
      </c>
      <c r="C2120" t="s">
        <v>6349</v>
      </c>
      <c r="D2120" t="s">
        <v>67</v>
      </c>
      <c r="E2120" t="s">
        <v>57</v>
      </c>
      <c r="F2120" t="s">
        <v>6350</v>
      </c>
      <c r="G2120" t="s">
        <v>65</v>
      </c>
      <c r="H2120">
        <v>437.89</v>
      </c>
      <c r="I2120">
        <v>5</v>
      </c>
      <c r="J2120">
        <v>0</v>
      </c>
      <c r="K2120">
        <v>2189.4499999999998</v>
      </c>
      <c r="L2120">
        <v>2189.4499999999998</v>
      </c>
      <c r="N2120" s="1">
        <v>45691.227824074071</v>
      </c>
    </row>
    <row r="2121" spans="1:14" x14ac:dyDescent="0.3">
      <c r="A2121" t="s">
        <v>6351</v>
      </c>
      <c r="B2121" t="s">
        <v>72</v>
      </c>
      <c r="C2121" t="s">
        <v>6352</v>
      </c>
      <c r="D2121" t="s">
        <v>80</v>
      </c>
      <c r="E2121" t="s">
        <v>277</v>
      </c>
      <c r="F2121" t="s">
        <v>6353</v>
      </c>
      <c r="G2121" t="s">
        <v>76</v>
      </c>
      <c r="H2121">
        <v>4081.01</v>
      </c>
      <c r="I2121">
        <v>60</v>
      </c>
      <c r="J2121">
        <v>23</v>
      </c>
      <c r="K2121">
        <v>244860.6</v>
      </c>
      <c r="L2121">
        <v>188542.66</v>
      </c>
      <c r="M2121" t="s">
        <v>40</v>
      </c>
      <c r="N2121" s="1">
        <v>45697.722615740742</v>
      </c>
    </row>
    <row r="2122" spans="1:14" x14ac:dyDescent="0.3">
      <c r="A2122" t="s">
        <v>6354</v>
      </c>
      <c r="B2122" t="s">
        <v>55</v>
      </c>
      <c r="C2122" t="s">
        <v>6355</v>
      </c>
      <c r="D2122" t="s">
        <v>255</v>
      </c>
      <c r="E2122" t="s">
        <v>121</v>
      </c>
      <c r="F2122" t="s">
        <v>6356</v>
      </c>
      <c r="G2122" t="s">
        <v>53</v>
      </c>
      <c r="H2122">
        <v>1102.56</v>
      </c>
      <c r="I2122">
        <v>4</v>
      </c>
      <c r="J2122">
        <v>0</v>
      </c>
      <c r="K2122">
        <v>4410.24</v>
      </c>
      <c r="L2122">
        <v>4410.24</v>
      </c>
      <c r="M2122" t="s">
        <v>77</v>
      </c>
      <c r="N2122" s="1">
        <v>45409.805914351855</v>
      </c>
    </row>
    <row r="2123" spans="1:14" x14ac:dyDescent="0.3">
      <c r="A2123" t="s">
        <v>6357</v>
      </c>
      <c r="B2123" t="s">
        <v>15</v>
      </c>
      <c r="C2123" t="s">
        <v>6358</v>
      </c>
      <c r="D2123" t="s">
        <v>110</v>
      </c>
      <c r="E2123" t="s">
        <v>121</v>
      </c>
      <c r="F2123" t="s">
        <v>6359</v>
      </c>
      <c r="G2123" t="s">
        <v>161</v>
      </c>
      <c r="H2123">
        <v>238.45</v>
      </c>
      <c r="I2123">
        <v>40</v>
      </c>
      <c r="J2123">
        <v>15</v>
      </c>
      <c r="K2123">
        <v>9538</v>
      </c>
      <c r="L2123">
        <v>8107.3</v>
      </c>
      <c r="M2123" t="s">
        <v>77</v>
      </c>
      <c r="N2123" s="1">
        <v>45350.272604166668</v>
      </c>
    </row>
    <row r="2124" spans="1:14" x14ac:dyDescent="0.3">
      <c r="A2124" t="s">
        <v>6360</v>
      </c>
      <c r="B2124" t="s">
        <v>49</v>
      </c>
      <c r="C2124" t="s">
        <v>6361</v>
      </c>
      <c r="D2124" t="s">
        <v>51</v>
      </c>
      <c r="E2124" t="s">
        <v>133</v>
      </c>
      <c r="F2124" t="s">
        <v>6362</v>
      </c>
      <c r="G2124" t="s">
        <v>20</v>
      </c>
      <c r="H2124">
        <v>56.08</v>
      </c>
      <c r="I2124">
        <v>3</v>
      </c>
      <c r="J2124">
        <v>7</v>
      </c>
      <c r="K2124">
        <v>168.24</v>
      </c>
      <c r="L2124">
        <v>156.46</v>
      </c>
      <c r="M2124" t="s">
        <v>40</v>
      </c>
      <c r="N2124" s="1">
        <v>45508.328726851854</v>
      </c>
    </row>
    <row r="2125" spans="1:14" x14ac:dyDescent="0.3">
      <c r="A2125" t="s">
        <v>6363</v>
      </c>
      <c r="B2125" t="s">
        <v>95</v>
      </c>
      <c r="C2125" t="s">
        <v>6364</v>
      </c>
      <c r="D2125" t="s">
        <v>36</v>
      </c>
      <c r="E2125" t="s">
        <v>177</v>
      </c>
      <c r="F2125" t="s">
        <v>6365</v>
      </c>
      <c r="G2125" t="s">
        <v>76</v>
      </c>
      <c r="H2125">
        <v>654.34</v>
      </c>
      <c r="I2125">
        <v>2</v>
      </c>
      <c r="J2125">
        <v>2</v>
      </c>
      <c r="K2125">
        <v>1308.68</v>
      </c>
      <c r="L2125">
        <v>1282.51</v>
      </c>
      <c r="M2125" t="s">
        <v>116</v>
      </c>
      <c r="N2125" s="1">
        <v>45740.34684027778</v>
      </c>
    </row>
    <row r="2126" spans="1:14" x14ac:dyDescent="0.3">
      <c r="A2126" t="s">
        <v>6366</v>
      </c>
      <c r="B2126" t="s">
        <v>15</v>
      </c>
      <c r="C2126" t="s">
        <v>6367</v>
      </c>
      <c r="D2126" t="s">
        <v>43</v>
      </c>
      <c r="E2126" t="s">
        <v>37</v>
      </c>
      <c r="F2126" t="s">
        <v>6368</v>
      </c>
      <c r="G2126" t="s">
        <v>102</v>
      </c>
      <c r="H2126">
        <v>993.18</v>
      </c>
      <c r="I2126">
        <v>40</v>
      </c>
      <c r="J2126">
        <v>20</v>
      </c>
      <c r="K2126">
        <v>39727.199999999997</v>
      </c>
      <c r="L2126">
        <v>31781.759999999998</v>
      </c>
      <c r="M2126" t="s">
        <v>28</v>
      </c>
      <c r="N2126" s="1">
        <v>45521.94872685185</v>
      </c>
    </row>
    <row r="2127" spans="1:14" x14ac:dyDescent="0.3">
      <c r="A2127" t="s">
        <v>6369</v>
      </c>
      <c r="B2127" t="s">
        <v>95</v>
      </c>
      <c r="C2127" t="s">
        <v>6370</v>
      </c>
      <c r="D2127" t="s">
        <v>159</v>
      </c>
      <c r="F2127" t="s">
        <v>6371</v>
      </c>
      <c r="G2127" t="s">
        <v>70</v>
      </c>
      <c r="H2127">
        <v>53.77</v>
      </c>
      <c r="I2127">
        <v>60</v>
      </c>
      <c r="J2127">
        <v>0</v>
      </c>
      <c r="K2127">
        <v>3226.2</v>
      </c>
      <c r="L2127">
        <v>3226.2</v>
      </c>
      <c r="N2127" s="1">
        <v>45723.910821759258</v>
      </c>
    </row>
    <row r="2128" spans="1:14" x14ac:dyDescent="0.3">
      <c r="A2128" t="s">
        <v>6372</v>
      </c>
      <c r="B2128" t="s">
        <v>55</v>
      </c>
      <c r="C2128" t="s">
        <v>6373</v>
      </c>
      <c r="D2128" t="s">
        <v>159</v>
      </c>
      <c r="E2128" t="s">
        <v>100</v>
      </c>
      <c r="F2128" t="s">
        <v>6374</v>
      </c>
      <c r="G2128" t="s">
        <v>53</v>
      </c>
      <c r="H2128">
        <v>401.26</v>
      </c>
      <c r="I2128">
        <v>1</v>
      </c>
      <c r="J2128">
        <v>0</v>
      </c>
      <c r="K2128">
        <v>401.26</v>
      </c>
      <c r="L2128">
        <v>401.26</v>
      </c>
      <c r="M2128" t="s">
        <v>28</v>
      </c>
      <c r="N2128" s="1">
        <v>45396.252349537041</v>
      </c>
    </row>
    <row r="2129" spans="1:14" x14ac:dyDescent="0.3">
      <c r="A2129" t="s">
        <v>6375</v>
      </c>
      <c r="B2129" t="s">
        <v>55</v>
      </c>
      <c r="C2129" t="s">
        <v>6376</v>
      </c>
      <c r="D2129" t="s">
        <v>25</v>
      </c>
      <c r="E2129" t="s">
        <v>121</v>
      </c>
      <c r="F2129" t="s">
        <v>6377</v>
      </c>
      <c r="H2129">
        <v>33.56</v>
      </c>
      <c r="I2129">
        <v>6</v>
      </c>
      <c r="J2129">
        <v>10</v>
      </c>
      <c r="K2129">
        <v>201.36</v>
      </c>
      <c r="L2129">
        <v>181.22</v>
      </c>
      <c r="M2129" t="s">
        <v>21</v>
      </c>
      <c r="N2129" s="1">
        <v>45860.327881944446</v>
      </c>
    </row>
    <row r="2130" spans="1:14" x14ac:dyDescent="0.3">
      <c r="A2130" t="s">
        <v>6378</v>
      </c>
      <c r="B2130" t="s">
        <v>55</v>
      </c>
      <c r="C2130" t="s">
        <v>6379</v>
      </c>
      <c r="D2130" t="s">
        <v>159</v>
      </c>
      <c r="F2130" t="s">
        <v>6380</v>
      </c>
      <c r="G2130" t="s">
        <v>20</v>
      </c>
      <c r="H2130">
        <v>314.94</v>
      </c>
      <c r="I2130">
        <v>25</v>
      </c>
      <c r="J2130">
        <v>20</v>
      </c>
      <c r="K2130">
        <v>7873.5</v>
      </c>
      <c r="L2130">
        <v>6298.8</v>
      </c>
      <c r="M2130" t="s">
        <v>40</v>
      </c>
      <c r="N2130" s="1">
        <v>45501.037303240744</v>
      </c>
    </row>
    <row r="2131" spans="1:14" x14ac:dyDescent="0.3">
      <c r="A2131" t="s">
        <v>6381</v>
      </c>
      <c r="B2131" t="s">
        <v>181</v>
      </c>
      <c r="C2131" t="s">
        <v>6382</v>
      </c>
      <c r="D2131" t="s">
        <v>80</v>
      </c>
      <c r="E2131" t="s">
        <v>224</v>
      </c>
      <c r="F2131" t="s">
        <v>6383</v>
      </c>
      <c r="G2131" t="s">
        <v>184</v>
      </c>
      <c r="H2131">
        <v>4068.68</v>
      </c>
      <c r="I2131">
        <v>2</v>
      </c>
      <c r="J2131">
        <v>0</v>
      </c>
      <c r="K2131">
        <v>8137.36</v>
      </c>
      <c r="L2131">
        <v>8137.36</v>
      </c>
      <c r="N2131" s="1">
        <v>45798.576747685183</v>
      </c>
    </row>
    <row r="2132" spans="1:14" x14ac:dyDescent="0.3">
      <c r="A2132" t="s">
        <v>6384</v>
      </c>
      <c r="B2132" t="s">
        <v>84</v>
      </c>
      <c r="C2132" t="s">
        <v>6385</v>
      </c>
      <c r="D2132" t="s">
        <v>36</v>
      </c>
      <c r="E2132" t="s">
        <v>68</v>
      </c>
      <c r="F2132" t="s">
        <v>6386</v>
      </c>
      <c r="G2132" t="s">
        <v>46</v>
      </c>
      <c r="H2132">
        <v>1342.46</v>
      </c>
      <c r="I2132">
        <v>6</v>
      </c>
      <c r="J2132">
        <v>15</v>
      </c>
      <c r="K2132">
        <v>8054.76</v>
      </c>
      <c r="L2132">
        <v>6846.55</v>
      </c>
      <c r="M2132" t="s">
        <v>116</v>
      </c>
      <c r="N2132" s="1">
        <v>45521.053148148145</v>
      </c>
    </row>
    <row r="2133" spans="1:14" x14ac:dyDescent="0.3">
      <c r="A2133" t="s">
        <v>6387</v>
      </c>
      <c r="B2133" t="s">
        <v>30</v>
      </c>
      <c r="C2133" t="s">
        <v>6388</v>
      </c>
      <c r="D2133" t="s">
        <v>110</v>
      </c>
      <c r="E2133" t="s">
        <v>251</v>
      </c>
      <c r="F2133" t="s">
        <v>6389</v>
      </c>
      <c r="G2133" t="s">
        <v>27</v>
      </c>
      <c r="H2133">
        <v>174.04</v>
      </c>
      <c r="I2133">
        <v>3</v>
      </c>
      <c r="J2133">
        <v>5</v>
      </c>
      <c r="K2133">
        <v>522.12</v>
      </c>
      <c r="L2133">
        <v>496.01</v>
      </c>
      <c r="M2133" t="s">
        <v>21</v>
      </c>
      <c r="N2133" s="1">
        <v>45683.61886574074</v>
      </c>
    </row>
    <row r="2134" spans="1:14" x14ac:dyDescent="0.3">
      <c r="A2134" t="s">
        <v>6390</v>
      </c>
      <c r="B2134" t="s">
        <v>72</v>
      </c>
      <c r="C2134" t="s">
        <v>6391</v>
      </c>
      <c r="D2134" t="s">
        <v>43</v>
      </c>
      <c r="E2134" t="s">
        <v>177</v>
      </c>
      <c r="F2134" t="s">
        <v>6392</v>
      </c>
      <c r="G2134" t="s">
        <v>70</v>
      </c>
      <c r="H2134">
        <v>188.46</v>
      </c>
      <c r="I2134">
        <v>25</v>
      </c>
      <c r="J2134">
        <v>20</v>
      </c>
      <c r="K2134">
        <v>4711.5</v>
      </c>
      <c r="L2134">
        <v>3769.2</v>
      </c>
      <c r="M2134" t="s">
        <v>77</v>
      </c>
      <c r="N2134" s="1">
        <v>45856.762314814812</v>
      </c>
    </row>
    <row r="2135" spans="1:14" x14ac:dyDescent="0.3">
      <c r="A2135" t="s">
        <v>6393</v>
      </c>
      <c r="B2135" t="s">
        <v>55</v>
      </c>
      <c r="C2135" t="s">
        <v>6394</v>
      </c>
      <c r="D2135" t="s">
        <v>67</v>
      </c>
      <c r="E2135" t="s">
        <v>44</v>
      </c>
      <c r="F2135" t="s">
        <v>6395</v>
      </c>
      <c r="H2135">
        <v>159.01</v>
      </c>
      <c r="I2135">
        <v>8</v>
      </c>
      <c r="J2135">
        <v>0</v>
      </c>
      <c r="K2135">
        <v>1272.08</v>
      </c>
      <c r="L2135">
        <v>1272.08</v>
      </c>
      <c r="M2135" t="s">
        <v>28</v>
      </c>
      <c r="N2135" s="1">
        <v>45753.801770833335</v>
      </c>
    </row>
    <row r="2136" spans="1:14" x14ac:dyDescent="0.3">
      <c r="A2136" t="s">
        <v>6396</v>
      </c>
      <c r="B2136" t="s">
        <v>72</v>
      </c>
      <c r="C2136" t="s">
        <v>6397</v>
      </c>
      <c r="D2136" t="s">
        <v>125</v>
      </c>
      <c r="E2136" t="s">
        <v>111</v>
      </c>
      <c r="F2136" t="s">
        <v>6398</v>
      </c>
      <c r="G2136" t="s">
        <v>130</v>
      </c>
      <c r="H2136">
        <v>2587.59</v>
      </c>
      <c r="I2136">
        <v>20</v>
      </c>
      <c r="J2136">
        <v>10</v>
      </c>
      <c r="K2136">
        <v>51751.8</v>
      </c>
      <c r="L2136">
        <v>46576.62</v>
      </c>
      <c r="M2136" t="s">
        <v>21</v>
      </c>
      <c r="N2136" s="1">
        <v>45442.963576388887</v>
      </c>
    </row>
    <row r="2137" spans="1:14" x14ac:dyDescent="0.3">
      <c r="A2137" t="s">
        <v>6399</v>
      </c>
      <c r="B2137" t="s">
        <v>55</v>
      </c>
      <c r="C2137" t="s">
        <v>6400</v>
      </c>
      <c r="D2137" t="s">
        <v>25</v>
      </c>
      <c r="E2137" t="s">
        <v>133</v>
      </c>
      <c r="F2137" t="s">
        <v>6401</v>
      </c>
      <c r="G2137" t="s">
        <v>107</v>
      </c>
      <c r="H2137">
        <v>77.930000000000007</v>
      </c>
      <c r="I2137">
        <v>20</v>
      </c>
      <c r="J2137">
        <v>10</v>
      </c>
      <c r="K2137">
        <v>1558.6</v>
      </c>
      <c r="L2137">
        <v>1402.74</v>
      </c>
      <c r="N2137" s="1">
        <v>45377.279097222221</v>
      </c>
    </row>
    <row r="2138" spans="1:14" x14ac:dyDescent="0.3">
      <c r="A2138" t="s">
        <v>6402</v>
      </c>
      <c r="B2138" t="s">
        <v>55</v>
      </c>
      <c r="C2138" t="s">
        <v>6403</v>
      </c>
      <c r="D2138" t="s">
        <v>159</v>
      </c>
      <c r="E2138" t="s">
        <v>251</v>
      </c>
      <c r="F2138" t="s">
        <v>6404</v>
      </c>
      <c r="G2138" t="s">
        <v>20</v>
      </c>
      <c r="H2138">
        <v>260.92</v>
      </c>
      <c r="I2138">
        <v>2</v>
      </c>
      <c r="J2138">
        <v>5</v>
      </c>
      <c r="K2138">
        <v>521.84</v>
      </c>
      <c r="L2138">
        <v>495.75</v>
      </c>
      <c r="M2138" t="s">
        <v>40</v>
      </c>
      <c r="N2138" s="1">
        <v>45455.274016203701</v>
      </c>
    </row>
    <row r="2139" spans="1:14" x14ac:dyDescent="0.3">
      <c r="A2139" t="s">
        <v>6405</v>
      </c>
      <c r="B2139" t="s">
        <v>84</v>
      </c>
      <c r="C2139" t="s">
        <v>6406</v>
      </c>
      <c r="D2139" t="s">
        <v>43</v>
      </c>
      <c r="E2139" t="s">
        <v>105</v>
      </c>
      <c r="F2139" t="s">
        <v>6407</v>
      </c>
      <c r="H2139">
        <v>137.75</v>
      </c>
      <c r="I2139">
        <v>6</v>
      </c>
      <c r="J2139">
        <v>10</v>
      </c>
      <c r="K2139">
        <v>826.5</v>
      </c>
      <c r="L2139">
        <v>743.85</v>
      </c>
      <c r="M2139" t="s">
        <v>77</v>
      </c>
      <c r="N2139" s="1">
        <v>45427.112245370372</v>
      </c>
    </row>
    <row r="2140" spans="1:14" x14ac:dyDescent="0.3">
      <c r="A2140" t="s">
        <v>6408</v>
      </c>
      <c r="B2140" t="s">
        <v>95</v>
      </c>
      <c r="C2140" t="s">
        <v>6409</v>
      </c>
      <c r="D2140" t="s">
        <v>17</v>
      </c>
      <c r="E2140" t="s">
        <v>246</v>
      </c>
      <c r="F2140" t="s">
        <v>6410</v>
      </c>
      <c r="G2140" t="s">
        <v>39</v>
      </c>
      <c r="H2140">
        <v>371.3</v>
      </c>
      <c r="I2140">
        <v>4</v>
      </c>
      <c r="J2140">
        <v>0</v>
      </c>
      <c r="K2140">
        <v>1485.2</v>
      </c>
      <c r="L2140">
        <v>1485.2</v>
      </c>
      <c r="M2140" t="s">
        <v>77</v>
      </c>
      <c r="N2140" s="1">
        <v>45405.474629629629</v>
      </c>
    </row>
    <row r="2141" spans="1:14" x14ac:dyDescent="0.3">
      <c r="A2141" t="s">
        <v>6411</v>
      </c>
      <c r="B2141" t="s">
        <v>49</v>
      </c>
      <c r="C2141" t="s">
        <v>6412</v>
      </c>
      <c r="D2141" t="s">
        <v>25</v>
      </c>
      <c r="E2141" t="s">
        <v>44</v>
      </c>
      <c r="F2141" t="s">
        <v>6413</v>
      </c>
      <c r="G2141" t="s">
        <v>39</v>
      </c>
      <c r="H2141">
        <v>31.22</v>
      </c>
      <c r="I2141">
        <v>50</v>
      </c>
      <c r="J2141">
        <v>0</v>
      </c>
      <c r="K2141">
        <v>1561</v>
      </c>
      <c r="L2141">
        <v>1561</v>
      </c>
      <c r="M2141" t="s">
        <v>77</v>
      </c>
      <c r="N2141" s="1">
        <v>45533.846944444442</v>
      </c>
    </row>
    <row r="2142" spans="1:14" x14ac:dyDescent="0.3">
      <c r="A2142" t="s">
        <v>6414</v>
      </c>
      <c r="B2142" t="s">
        <v>23</v>
      </c>
      <c r="C2142" t="s">
        <v>6415</v>
      </c>
      <c r="D2142" t="s">
        <v>51</v>
      </c>
      <c r="E2142" t="s">
        <v>251</v>
      </c>
      <c r="F2142" t="s">
        <v>6416</v>
      </c>
      <c r="G2142" t="s">
        <v>53</v>
      </c>
      <c r="H2142">
        <v>14.09</v>
      </c>
      <c r="I2142">
        <v>30</v>
      </c>
      <c r="J2142">
        <v>15</v>
      </c>
      <c r="K2142">
        <v>422.7</v>
      </c>
      <c r="L2142">
        <v>359.29</v>
      </c>
      <c r="M2142" t="s">
        <v>21</v>
      </c>
      <c r="N2142" s="1">
        <v>45534.503055555557</v>
      </c>
    </row>
    <row r="2143" spans="1:14" x14ac:dyDescent="0.3">
      <c r="A2143" t="s">
        <v>6417</v>
      </c>
      <c r="B2143" t="s">
        <v>172</v>
      </c>
      <c r="C2143" t="s">
        <v>6418</v>
      </c>
      <c r="D2143" t="s">
        <v>51</v>
      </c>
      <c r="E2143" t="s">
        <v>251</v>
      </c>
      <c r="F2143" t="s">
        <v>6419</v>
      </c>
      <c r="G2143" t="s">
        <v>59</v>
      </c>
      <c r="H2143">
        <v>802.09</v>
      </c>
      <c r="I2143">
        <v>6</v>
      </c>
      <c r="J2143">
        <v>8</v>
      </c>
      <c r="K2143">
        <v>4812.54</v>
      </c>
      <c r="L2143">
        <v>4427.54</v>
      </c>
      <c r="M2143" t="s">
        <v>40</v>
      </c>
      <c r="N2143" s="1">
        <v>45812.322106481479</v>
      </c>
    </row>
    <row r="2144" spans="1:14" x14ac:dyDescent="0.3">
      <c r="A2144" t="s">
        <v>6420</v>
      </c>
      <c r="B2144" t="s">
        <v>172</v>
      </c>
      <c r="C2144" t="s">
        <v>6421</v>
      </c>
      <c r="D2144" t="s">
        <v>159</v>
      </c>
      <c r="E2144" t="s">
        <v>37</v>
      </c>
      <c r="F2144" t="s">
        <v>6422</v>
      </c>
      <c r="G2144" t="s">
        <v>465</v>
      </c>
      <c r="H2144">
        <v>455.08</v>
      </c>
      <c r="I2144">
        <v>12</v>
      </c>
      <c r="J2144">
        <v>15</v>
      </c>
      <c r="K2144">
        <v>5460.96</v>
      </c>
      <c r="L2144">
        <v>4641.82</v>
      </c>
      <c r="M2144" t="s">
        <v>40</v>
      </c>
      <c r="N2144" s="1">
        <v>45574.471412037034</v>
      </c>
    </row>
    <row r="2145" spans="1:14" x14ac:dyDescent="0.3">
      <c r="A2145" t="s">
        <v>6423</v>
      </c>
      <c r="B2145" t="s">
        <v>72</v>
      </c>
      <c r="C2145" t="s">
        <v>6424</v>
      </c>
      <c r="D2145" t="s">
        <v>25</v>
      </c>
      <c r="F2145" t="s">
        <v>6425</v>
      </c>
      <c r="G2145" t="s">
        <v>135</v>
      </c>
      <c r="H2145">
        <v>146.74</v>
      </c>
      <c r="I2145">
        <v>10</v>
      </c>
      <c r="J2145">
        <v>10</v>
      </c>
      <c r="K2145">
        <v>1467.4</v>
      </c>
      <c r="L2145">
        <v>1320.66</v>
      </c>
      <c r="M2145" t="s">
        <v>40</v>
      </c>
      <c r="N2145" s="1">
        <v>45610.442997685182</v>
      </c>
    </row>
    <row r="2146" spans="1:14" x14ac:dyDescent="0.3">
      <c r="A2146" t="s">
        <v>6426</v>
      </c>
      <c r="B2146" t="s">
        <v>172</v>
      </c>
      <c r="C2146" t="s">
        <v>6427</v>
      </c>
      <c r="D2146" t="s">
        <v>86</v>
      </c>
      <c r="E2146" t="s">
        <v>105</v>
      </c>
      <c r="F2146" t="s">
        <v>6428</v>
      </c>
      <c r="G2146" t="s">
        <v>20</v>
      </c>
      <c r="H2146">
        <v>389.87</v>
      </c>
      <c r="I2146">
        <v>4</v>
      </c>
      <c r="J2146">
        <v>0</v>
      </c>
      <c r="K2146">
        <v>1559.48</v>
      </c>
      <c r="L2146">
        <v>1559.48</v>
      </c>
      <c r="M2146" t="s">
        <v>40</v>
      </c>
      <c r="N2146" s="1">
        <v>45447.705937500003</v>
      </c>
    </row>
    <row r="2147" spans="1:14" x14ac:dyDescent="0.3">
      <c r="A2147" t="s">
        <v>6429</v>
      </c>
      <c r="B2147" t="s">
        <v>118</v>
      </c>
      <c r="C2147" t="s">
        <v>6430</v>
      </c>
      <c r="D2147" t="s">
        <v>43</v>
      </c>
      <c r="E2147" t="s">
        <v>121</v>
      </c>
      <c r="F2147" t="s">
        <v>6431</v>
      </c>
      <c r="G2147" t="s">
        <v>209</v>
      </c>
      <c r="H2147">
        <v>481.04</v>
      </c>
      <c r="I2147">
        <v>1</v>
      </c>
      <c r="J2147">
        <v>0</v>
      </c>
      <c r="K2147">
        <v>481.04</v>
      </c>
      <c r="L2147">
        <v>481.04</v>
      </c>
      <c r="M2147" t="s">
        <v>47</v>
      </c>
      <c r="N2147" s="1">
        <v>45370.158067129632</v>
      </c>
    </row>
    <row r="2148" spans="1:14" x14ac:dyDescent="0.3">
      <c r="A2148" t="s">
        <v>6432</v>
      </c>
      <c r="B2148" t="s">
        <v>49</v>
      </c>
      <c r="C2148" t="s">
        <v>6433</v>
      </c>
      <c r="D2148" t="s">
        <v>80</v>
      </c>
      <c r="E2148" t="s">
        <v>68</v>
      </c>
      <c r="F2148" t="s">
        <v>6434</v>
      </c>
      <c r="G2148" t="s">
        <v>248</v>
      </c>
      <c r="H2148">
        <v>379.77</v>
      </c>
      <c r="I2148">
        <v>12</v>
      </c>
      <c r="J2148">
        <v>7</v>
      </c>
      <c r="K2148">
        <v>4557.24</v>
      </c>
      <c r="L2148">
        <v>4238.2299999999996</v>
      </c>
      <c r="M2148" t="s">
        <v>28</v>
      </c>
      <c r="N2148" s="1">
        <v>45649.073645833334</v>
      </c>
    </row>
    <row r="2149" spans="1:14" x14ac:dyDescent="0.3">
      <c r="A2149" t="s">
        <v>6435</v>
      </c>
      <c r="B2149" t="s">
        <v>15</v>
      </c>
      <c r="C2149" t="s">
        <v>6436</v>
      </c>
      <c r="D2149" t="s">
        <v>36</v>
      </c>
      <c r="E2149" t="s">
        <v>87</v>
      </c>
      <c r="F2149" t="s">
        <v>6437</v>
      </c>
      <c r="G2149" t="s">
        <v>107</v>
      </c>
      <c r="H2149">
        <v>1377.75</v>
      </c>
      <c r="I2149">
        <v>60</v>
      </c>
      <c r="J2149">
        <v>20</v>
      </c>
      <c r="K2149">
        <v>82665</v>
      </c>
      <c r="L2149">
        <v>66132</v>
      </c>
      <c r="M2149" t="s">
        <v>40</v>
      </c>
      <c r="N2149" s="1">
        <v>45806.665324074071</v>
      </c>
    </row>
    <row r="2150" spans="1:14" x14ac:dyDescent="0.3">
      <c r="A2150" t="s">
        <v>6438</v>
      </c>
      <c r="B2150" t="s">
        <v>84</v>
      </c>
      <c r="C2150" t="s">
        <v>6439</v>
      </c>
      <c r="D2150" t="s">
        <v>43</v>
      </c>
      <c r="E2150" t="s">
        <v>224</v>
      </c>
      <c r="F2150" t="s">
        <v>6440</v>
      </c>
      <c r="G2150" t="s">
        <v>107</v>
      </c>
      <c r="H2150">
        <v>809.1</v>
      </c>
      <c r="I2150">
        <v>4</v>
      </c>
      <c r="J2150">
        <v>3</v>
      </c>
      <c r="K2150">
        <v>3236.4</v>
      </c>
      <c r="L2150">
        <v>3139.31</v>
      </c>
      <c r="M2150" t="s">
        <v>21</v>
      </c>
      <c r="N2150" s="1">
        <v>45395.323148148149</v>
      </c>
    </row>
    <row r="2151" spans="1:14" x14ac:dyDescent="0.3">
      <c r="A2151" t="s">
        <v>6441</v>
      </c>
      <c r="B2151" t="s">
        <v>84</v>
      </c>
      <c r="C2151" t="s">
        <v>6442</v>
      </c>
      <c r="D2151" t="s">
        <v>36</v>
      </c>
      <c r="E2151" t="s">
        <v>121</v>
      </c>
      <c r="F2151" t="s">
        <v>6443</v>
      </c>
      <c r="G2151" t="s">
        <v>20</v>
      </c>
      <c r="H2151">
        <v>1402.01</v>
      </c>
      <c r="I2151">
        <v>8</v>
      </c>
      <c r="J2151">
        <v>10</v>
      </c>
      <c r="K2151">
        <v>11216.08</v>
      </c>
      <c r="L2151">
        <v>10094.469999999999</v>
      </c>
      <c r="M2151" t="s">
        <v>21</v>
      </c>
      <c r="N2151" s="1">
        <v>45423.36078703704</v>
      </c>
    </row>
    <row r="2152" spans="1:14" x14ac:dyDescent="0.3">
      <c r="A2152" t="s">
        <v>6444</v>
      </c>
      <c r="B2152" t="s">
        <v>72</v>
      </c>
      <c r="C2152" t="s">
        <v>6445</v>
      </c>
      <c r="D2152" t="s">
        <v>110</v>
      </c>
      <c r="E2152" t="s">
        <v>74</v>
      </c>
      <c r="F2152" t="s">
        <v>6446</v>
      </c>
      <c r="G2152" t="s">
        <v>248</v>
      </c>
      <c r="H2152">
        <v>292.36</v>
      </c>
      <c r="I2152">
        <v>12</v>
      </c>
      <c r="J2152">
        <v>0</v>
      </c>
      <c r="K2152">
        <v>3508.32</v>
      </c>
      <c r="L2152">
        <v>3508.32</v>
      </c>
      <c r="M2152" t="s">
        <v>60</v>
      </c>
      <c r="N2152" s="1">
        <v>45573.582106481481</v>
      </c>
    </row>
    <row r="2153" spans="1:14" x14ac:dyDescent="0.3">
      <c r="A2153" t="s">
        <v>6447</v>
      </c>
      <c r="B2153" t="s">
        <v>30</v>
      </c>
      <c r="C2153" t="s">
        <v>6448</v>
      </c>
      <c r="D2153" t="s">
        <v>159</v>
      </c>
      <c r="E2153" t="s">
        <v>121</v>
      </c>
      <c r="F2153" t="s">
        <v>6449</v>
      </c>
      <c r="G2153" t="s">
        <v>93</v>
      </c>
      <c r="H2153">
        <v>314.01</v>
      </c>
      <c r="I2153">
        <v>6</v>
      </c>
      <c r="J2153">
        <v>10</v>
      </c>
      <c r="K2153">
        <v>1884.06</v>
      </c>
      <c r="L2153">
        <v>1695.65</v>
      </c>
      <c r="M2153" t="s">
        <v>60</v>
      </c>
      <c r="N2153" s="1">
        <v>45519.365034722221</v>
      </c>
    </row>
    <row r="2154" spans="1:14" x14ac:dyDescent="0.3">
      <c r="A2154" t="s">
        <v>6450</v>
      </c>
      <c r="B2154" t="s">
        <v>172</v>
      </c>
      <c r="C2154" t="s">
        <v>6451</v>
      </c>
      <c r="D2154" t="s">
        <v>80</v>
      </c>
      <c r="E2154" t="s">
        <v>105</v>
      </c>
      <c r="F2154" t="s">
        <v>6452</v>
      </c>
      <c r="G2154" t="s">
        <v>248</v>
      </c>
      <c r="H2154">
        <v>2210.5</v>
      </c>
      <c r="I2154">
        <v>5</v>
      </c>
      <c r="J2154">
        <v>2</v>
      </c>
      <c r="K2154">
        <v>11052.5</v>
      </c>
      <c r="L2154">
        <v>10831.45</v>
      </c>
      <c r="M2154" t="s">
        <v>60</v>
      </c>
      <c r="N2154" s="1">
        <v>45702.212731481479</v>
      </c>
    </row>
    <row r="2155" spans="1:14" x14ac:dyDescent="0.3">
      <c r="A2155" t="s">
        <v>6453</v>
      </c>
      <c r="B2155" t="s">
        <v>30</v>
      </c>
      <c r="C2155" t="s">
        <v>6454</v>
      </c>
      <c r="D2155" t="s">
        <v>110</v>
      </c>
      <c r="E2155" t="s">
        <v>246</v>
      </c>
      <c r="F2155" t="s">
        <v>6455</v>
      </c>
      <c r="G2155" t="s">
        <v>107</v>
      </c>
      <c r="H2155">
        <v>206.06</v>
      </c>
      <c r="I2155">
        <v>12</v>
      </c>
      <c r="J2155">
        <v>13</v>
      </c>
      <c r="K2155">
        <v>2472.7199999999998</v>
      </c>
      <c r="L2155">
        <v>2151.27</v>
      </c>
      <c r="M2155" t="s">
        <v>40</v>
      </c>
      <c r="N2155" s="1">
        <v>45761.04828703704</v>
      </c>
    </row>
    <row r="2156" spans="1:14" x14ac:dyDescent="0.3">
      <c r="A2156" t="s">
        <v>6456</v>
      </c>
      <c r="B2156" t="s">
        <v>118</v>
      </c>
      <c r="C2156" t="s">
        <v>6457</v>
      </c>
      <c r="D2156" t="s">
        <v>25</v>
      </c>
      <c r="E2156" t="s">
        <v>133</v>
      </c>
      <c r="F2156" t="s">
        <v>6458</v>
      </c>
      <c r="G2156" t="s">
        <v>179</v>
      </c>
      <c r="H2156">
        <v>97.45</v>
      </c>
      <c r="I2156">
        <v>20</v>
      </c>
      <c r="J2156">
        <v>13</v>
      </c>
      <c r="K2156">
        <v>1949</v>
      </c>
      <c r="L2156">
        <v>1695.63</v>
      </c>
      <c r="M2156" t="s">
        <v>28</v>
      </c>
      <c r="N2156" s="1">
        <v>45552.690891203703</v>
      </c>
    </row>
    <row r="2157" spans="1:14" x14ac:dyDescent="0.3">
      <c r="A2157" t="s">
        <v>6459</v>
      </c>
      <c r="B2157" t="s">
        <v>95</v>
      </c>
      <c r="C2157" t="s">
        <v>6460</v>
      </c>
      <c r="D2157" t="s">
        <v>17</v>
      </c>
      <c r="F2157" t="s">
        <v>6461</v>
      </c>
      <c r="G2157" t="s">
        <v>179</v>
      </c>
      <c r="H2157">
        <v>312.75</v>
      </c>
      <c r="I2157">
        <v>6</v>
      </c>
      <c r="J2157">
        <v>10</v>
      </c>
      <c r="K2157">
        <v>1876.5</v>
      </c>
      <c r="L2157">
        <v>1688.85</v>
      </c>
      <c r="M2157" t="s">
        <v>40</v>
      </c>
      <c r="N2157" s="1">
        <v>45384.548379629632</v>
      </c>
    </row>
    <row r="2158" spans="1:14" x14ac:dyDescent="0.3">
      <c r="A2158" t="s">
        <v>6462</v>
      </c>
      <c r="B2158" t="s">
        <v>55</v>
      </c>
      <c r="C2158" t="s">
        <v>6463</v>
      </c>
      <c r="D2158" t="s">
        <v>110</v>
      </c>
      <c r="E2158" t="s">
        <v>44</v>
      </c>
      <c r="F2158" t="s">
        <v>6464</v>
      </c>
      <c r="H2158">
        <v>55.09</v>
      </c>
      <c r="I2158">
        <v>50</v>
      </c>
      <c r="J2158">
        <v>15</v>
      </c>
      <c r="K2158">
        <v>2754.5</v>
      </c>
      <c r="L2158">
        <v>2341.3200000000002</v>
      </c>
      <c r="M2158" t="s">
        <v>60</v>
      </c>
      <c r="N2158" s="1">
        <v>45681.363425925927</v>
      </c>
    </row>
    <row r="2159" spans="1:14" x14ac:dyDescent="0.3">
      <c r="A2159" t="s">
        <v>6465</v>
      </c>
      <c r="B2159" t="s">
        <v>55</v>
      </c>
      <c r="C2159" t="s">
        <v>6466</v>
      </c>
      <c r="D2159" t="s">
        <v>159</v>
      </c>
      <c r="E2159" t="s">
        <v>121</v>
      </c>
      <c r="F2159" t="s">
        <v>6467</v>
      </c>
      <c r="G2159" t="s">
        <v>465</v>
      </c>
      <c r="H2159">
        <v>273.22000000000003</v>
      </c>
      <c r="I2159">
        <v>15</v>
      </c>
      <c r="J2159">
        <v>10</v>
      </c>
      <c r="K2159">
        <v>4098.3</v>
      </c>
      <c r="L2159">
        <v>3688.47</v>
      </c>
      <c r="M2159" t="s">
        <v>28</v>
      </c>
      <c r="N2159" s="1">
        <v>45750.386250000003</v>
      </c>
    </row>
    <row r="2160" spans="1:14" x14ac:dyDescent="0.3">
      <c r="A2160" t="s">
        <v>6468</v>
      </c>
      <c r="B2160" t="s">
        <v>181</v>
      </c>
      <c r="C2160" t="s">
        <v>6469</v>
      </c>
      <c r="D2160" t="s">
        <v>125</v>
      </c>
      <c r="E2160" t="s">
        <v>68</v>
      </c>
      <c r="F2160" t="s">
        <v>6470</v>
      </c>
      <c r="G2160" t="s">
        <v>53</v>
      </c>
      <c r="H2160">
        <v>1248.56</v>
      </c>
      <c r="I2160">
        <v>1</v>
      </c>
      <c r="J2160">
        <v>0</v>
      </c>
      <c r="K2160">
        <v>1248.56</v>
      </c>
      <c r="L2160">
        <v>1248.56</v>
      </c>
      <c r="M2160" t="s">
        <v>28</v>
      </c>
      <c r="N2160" s="1">
        <v>45715.576307870368</v>
      </c>
    </row>
    <row r="2161" spans="1:14" x14ac:dyDescent="0.3">
      <c r="A2161" t="s">
        <v>6471</v>
      </c>
      <c r="B2161" t="s">
        <v>72</v>
      </c>
      <c r="C2161" t="s">
        <v>6472</v>
      </c>
      <c r="D2161" t="s">
        <v>25</v>
      </c>
      <c r="E2161" t="s">
        <v>37</v>
      </c>
      <c r="F2161" t="s">
        <v>6473</v>
      </c>
      <c r="G2161" t="s">
        <v>184</v>
      </c>
      <c r="H2161">
        <v>10.25</v>
      </c>
      <c r="I2161">
        <v>10</v>
      </c>
      <c r="J2161">
        <v>10</v>
      </c>
      <c r="K2161">
        <v>102.5</v>
      </c>
      <c r="L2161">
        <v>92.25</v>
      </c>
      <c r="M2161" t="s">
        <v>47</v>
      </c>
      <c r="N2161" s="1">
        <v>45406.469918981478</v>
      </c>
    </row>
    <row r="2162" spans="1:14" x14ac:dyDescent="0.3">
      <c r="A2162" t="s">
        <v>6474</v>
      </c>
      <c r="B2162" t="s">
        <v>55</v>
      </c>
      <c r="C2162" t="s">
        <v>6475</v>
      </c>
      <c r="D2162" t="s">
        <v>36</v>
      </c>
      <c r="E2162" t="s">
        <v>133</v>
      </c>
      <c r="F2162" t="s">
        <v>6476</v>
      </c>
      <c r="G2162" t="s">
        <v>70</v>
      </c>
      <c r="H2162">
        <v>990.24</v>
      </c>
      <c r="I2162">
        <v>8</v>
      </c>
      <c r="J2162">
        <v>0</v>
      </c>
      <c r="K2162">
        <v>7921.92</v>
      </c>
      <c r="L2162">
        <v>7921.92</v>
      </c>
      <c r="M2162" t="s">
        <v>40</v>
      </c>
      <c r="N2162" s="1">
        <v>45798.611886574072</v>
      </c>
    </row>
    <row r="2163" spans="1:14" x14ac:dyDescent="0.3">
      <c r="A2163" t="s">
        <v>6477</v>
      </c>
      <c r="B2163" t="s">
        <v>84</v>
      </c>
      <c r="C2163" t="s">
        <v>6478</v>
      </c>
      <c r="D2163" t="s">
        <v>80</v>
      </c>
      <c r="F2163" t="s">
        <v>6479</v>
      </c>
      <c r="G2163" t="s">
        <v>46</v>
      </c>
      <c r="H2163">
        <v>1213.6300000000001</v>
      </c>
      <c r="I2163">
        <v>5</v>
      </c>
      <c r="J2163">
        <v>0</v>
      </c>
      <c r="K2163">
        <v>6068.15</v>
      </c>
      <c r="L2163">
        <v>6068.15</v>
      </c>
      <c r="M2163" t="s">
        <v>60</v>
      </c>
      <c r="N2163" s="1">
        <v>45578.087337962963</v>
      </c>
    </row>
    <row r="2164" spans="1:14" x14ac:dyDescent="0.3">
      <c r="A2164" t="s">
        <v>6480</v>
      </c>
      <c r="B2164" t="s">
        <v>23</v>
      </c>
      <c r="D2164" t="s">
        <v>80</v>
      </c>
      <c r="E2164" t="s">
        <v>133</v>
      </c>
      <c r="F2164" t="s">
        <v>6481</v>
      </c>
      <c r="G2164" t="s">
        <v>465</v>
      </c>
      <c r="H2164">
        <v>3728.05</v>
      </c>
      <c r="I2164">
        <v>40</v>
      </c>
      <c r="J2164">
        <v>10</v>
      </c>
      <c r="K2164">
        <v>149122</v>
      </c>
      <c r="L2164">
        <v>134209.79999999999</v>
      </c>
      <c r="M2164" t="s">
        <v>28</v>
      </c>
      <c r="N2164" s="1">
        <v>45840.961608796293</v>
      </c>
    </row>
    <row r="2165" spans="1:14" x14ac:dyDescent="0.3">
      <c r="A2165" t="s">
        <v>6482</v>
      </c>
      <c r="B2165" t="s">
        <v>118</v>
      </c>
      <c r="C2165" t="s">
        <v>6483</v>
      </c>
      <c r="D2165" t="s">
        <v>17</v>
      </c>
      <c r="E2165" t="s">
        <v>18</v>
      </c>
      <c r="F2165" t="s">
        <v>6484</v>
      </c>
      <c r="G2165" t="s">
        <v>130</v>
      </c>
      <c r="H2165">
        <v>607.72</v>
      </c>
      <c r="I2165">
        <v>12</v>
      </c>
      <c r="J2165">
        <v>25</v>
      </c>
      <c r="K2165">
        <v>7292.64</v>
      </c>
      <c r="L2165">
        <v>5469.48</v>
      </c>
      <c r="M2165" t="s">
        <v>28</v>
      </c>
      <c r="N2165" s="1">
        <v>45399.810034722221</v>
      </c>
    </row>
    <row r="2166" spans="1:14" x14ac:dyDescent="0.3">
      <c r="A2166" t="s">
        <v>6485</v>
      </c>
      <c r="B2166" t="s">
        <v>55</v>
      </c>
      <c r="C2166" t="s">
        <v>6486</v>
      </c>
      <c r="D2166" t="s">
        <v>159</v>
      </c>
      <c r="E2166" t="s">
        <v>74</v>
      </c>
      <c r="F2166" t="s">
        <v>6487</v>
      </c>
      <c r="H2166">
        <v>95.92</v>
      </c>
      <c r="I2166">
        <v>5</v>
      </c>
      <c r="J2166">
        <v>0</v>
      </c>
      <c r="K2166">
        <v>479.6</v>
      </c>
      <c r="L2166">
        <v>479.6</v>
      </c>
      <c r="M2166" t="s">
        <v>47</v>
      </c>
      <c r="N2166" s="1">
        <v>45471.119560185187</v>
      </c>
    </row>
    <row r="2167" spans="1:14" x14ac:dyDescent="0.3">
      <c r="A2167" t="s">
        <v>6488</v>
      </c>
      <c r="B2167" t="s">
        <v>181</v>
      </c>
      <c r="C2167" t="s">
        <v>6489</v>
      </c>
      <c r="D2167" t="s">
        <v>125</v>
      </c>
      <c r="E2167" t="s">
        <v>57</v>
      </c>
      <c r="F2167" t="s">
        <v>6490</v>
      </c>
      <c r="G2167" t="s">
        <v>70</v>
      </c>
      <c r="H2167">
        <v>820.2</v>
      </c>
      <c r="I2167">
        <v>5</v>
      </c>
      <c r="J2167">
        <v>0</v>
      </c>
      <c r="K2167">
        <v>4101</v>
      </c>
      <c r="L2167">
        <v>4101</v>
      </c>
      <c r="M2167" t="s">
        <v>21</v>
      </c>
      <c r="N2167" s="1">
        <v>45805.903877314813</v>
      </c>
    </row>
    <row r="2168" spans="1:14" x14ac:dyDescent="0.3">
      <c r="A2168" t="s">
        <v>6491</v>
      </c>
      <c r="B2168" t="s">
        <v>23</v>
      </c>
      <c r="C2168" t="s">
        <v>6492</v>
      </c>
      <c r="D2168" t="s">
        <v>43</v>
      </c>
      <c r="E2168" t="s">
        <v>57</v>
      </c>
      <c r="F2168" t="s">
        <v>6493</v>
      </c>
      <c r="G2168" t="s">
        <v>82</v>
      </c>
      <c r="H2168">
        <v>746.91</v>
      </c>
      <c r="I2168">
        <v>3</v>
      </c>
      <c r="J2168">
        <v>2</v>
      </c>
      <c r="K2168">
        <v>2240.73</v>
      </c>
      <c r="L2168">
        <v>2195.92</v>
      </c>
      <c r="M2168" t="s">
        <v>21</v>
      </c>
      <c r="N2168" s="1">
        <v>45774.878194444442</v>
      </c>
    </row>
    <row r="2169" spans="1:14" x14ac:dyDescent="0.3">
      <c r="A2169" t="s">
        <v>6494</v>
      </c>
      <c r="B2169" t="s">
        <v>172</v>
      </c>
      <c r="C2169" t="s">
        <v>6495</v>
      </c>
      <c r="D2169" t="s">
        <v>120</v>
      </c>
      <c r="E2169" t="s">
        <v>68</v>
      </c>
      <c r="F2169" t="s">
        <v>6496</v>
      </c>
      <c r="G2169" t="s">
        <v>76</v>
      </c>
      <c r="H2169">
        <v>339.88</v>
      </c>
      <c r="I2169">
        <v>20</v>
      </c>
      <c r="J2169">
        <v>35</v>
      </c>
      <c r="K2169">
        <v>6797.6</v>
      </c>
      <c r="L2169">
        <v>4418.4399999999996</v>
      </c>
      <c r="M2169" t="s">
        <v>60</v>
      </c>
      <c r="N2169" s="1">
        <v>45837.612256944441</v>
      </c>
    </row>
    <row r="2170" spans="1:14" x14ac:dyDescent="0.3">
      <c r="A2170" t="s">
        <v>6497</v>
      </c>
      <c r="B2170" t="s">
        <v>84</v>
      </c>
      <c r="C2170" t="s">
        <v>6498</v>
      </c>
      <c r="D2170" t="s">
        <v>51</v>
      </c>
      <c r="F2170" t="s">
        <v>6499</v>
      </c>
      <c r="G2170" t="s">
        <v>93</v>
      </c>
      <c r="H2170">
        <v>940.48</v>
      </c>
      <c r="I2170">
        <v>6</v>
      </c>
      <c r="J2170">
        <v>0</v>
      </c>
      <c r="K2170">
        <v>5642.88</v>
      </c>
      <c r="L2170">
        <v>5642.88</v>
      </c>
      <c r="M2170" t="s">
        <v>47</v>
      </c>
      <c r="N2170" s="1">
        <v>45383.870613425926</v>
      </c>
    </row>
    <row r="2171" spans="1:14" x14ac:dyDescent="0.3">
      <c r="A2171" t="s">
        <v>6500</v>
      </c>
      <c r="B2171" t="s">
        <v>84</v>
      </c>
      <c r="C2171" t="s">
        <v>6501</v>
      </c>
      <c r="D2171" t="s">
        <v>125</v>
      </c>
      <c r="E2171" t="s">
        <v>32</v>
      </c>
      <c r="F2171" t="s">
        <v>6502</v>
      </c>
      <c r="G2171" t="s">
        <v>70</v>
      </c>
      <c r="H2171">
        <v>1051.6300000000001</v>
      </c>
      <c r="I2171">
        <v>4</v>
      </c>
      <c r="J2171">
        <v>0</v>
      </c>
      <c r="K2171">
        <v>4206.5200000000004</v>
      </c>
      <c r="L2171">
        <v>4206.5200000000004</v>
      </c>
      <c r="M2171" t="s">
        <v>40</v>
      </c>
      <c r="N2171" s="1">
        <v>45540.288738425923</v>
      </c>
    </row>
    <row r="2172" spans="1:14" x14ac:dyDescent="0.3">
      <c r="A2172" t="s">
        <v>6503</v>
      </c>
      <c r="B2172" t="s">
        <v>84</v>
      </c>
      <c r="C2172" t="s">
        <v>6504</v>
      </c>
      <c r="D2172" t="s">
        <v>43</v>
      </c>
      <c r="E2172" t="s">
        <v>100</v>
      </c>
      <c r="F2172" t="s">
        <v>6505</v>
      </c>
      <c r="G2172" t="s">
        <v>70</v>
      </c>
      <c r="H2172">
        <v>634.47</v>
      </c>
      <c r="I2172">
        <v>2</v>
      </c>
      <c r="J2172">
        <v>0</v>
      </c>
      <c r="K2172">
        <v>1268.94</v>
      </c>
      <c r="L2172">
        <v>1268.94</v>
      </c>
      <c r="M2172" t="s">
        <v>21</v>
      </c>
      <c r="N2172" s="1">
        <v>45392.987974537034</v>
      </c>
    </row>
    <row r="2173" spans="1:14" x14ac:dyDescent="0.3">
      <c r="A2173" t="s">
        <v>6506</v>
      </c>
      <c r="B2173" t="s">
        <v>55</v>
      </c>
      <c r="C2173" t="s">
        <v>6507</v>
      </c>
      <c r="D2173" t="s">
        <v>51</v>
      </c>
      <c r="F2173" t="s">
        <v>6508</v>
      </c>
      <c r="G2173" t="s">
        <v>70</v>
      </c>
      <c r="H2173">
        <v>1164.1300000000001</v>
      </c>
      <c r="I2173">
        <v>25</v>
      </c>
      <c r="J2173">
        <v>15</v>
      </c>
      <c r="K2173">
        <v>29103.25</v>
      </c>
      <c r="L2173">
        <v>24737.759999999998</v>
      </c>
      <c r="N2173" s="1">
        <v>45652.531840277778</v>
      </c>
    </row>
    <row r="2174" spans="1:14" x14ac:dyDescent="0.3">
      <c r="A2174" t="s">
        <v>6509</v>
      </c>
      <c r="B2174" t="s">
        <v>55</v>
      </c>
      <c r="C2174" t="s">
        <v>6510</v>
      </c>
      <c r="D2174" t="s">
        <v>17</v>
      </c>
      <c r="E2174" t="s">
        <v>133</v>
      </c>
      <c r="F2174" t="s">
        <v>6511</v>
      </c>
      <c r="G2174" t="s">
        <v>53</v>
      </c>
      <c r="H2174">
        <v>289.92</v>
      </c>
      <c r="I2174">
        <v>3</v>
      </c>
      <c r="J2174">
        <v>5</v>
      </c>
      <c r="K2174">
        <v>869.76</v>
      </c>
      <c r="L2174">
        <v>826.27</v>
      </c>
      <c r="M2174" t="s">
        <v>60</v>
      </c>
      <c r="N2174" s="1">
        <v>45375.018622685187</v>
      </c>
    </row>
    <row r="2175" spans="1:14" x14ac:dyDescent="0.3">
      <c r="A2175" t="s">
        <v>6512</v>
      </c>
      <c r="B2175" t="s">
        <v>23</v>
      </c>
      <c r="C2175" t="s">
        <v>6513</v>
      </c>
      <c r="D2175" t="s">
        <v>17</v>
      </c>
      <c r="E2175" t="s">
        <v>133</v>
      </c>
      <c r="F2175" t="s">
        <v>6514</v>
      </c>
      <c r="G2175" t="s">
        <v>46</v>
      </c>
      <c r="H2175">
        <v>446.29</v>
      </c>
      <c r="I2175">
        <v>25</v>
      </c>
      <c r="J2175">
        <v>10</v>
      </c>
      <c r="K2175">
        <v>11157.25</v>
      </c>
      <c r="L2175">
        <v>10041.52</v>
      </c>
      <c r="M2175" t="s">
        <v>21</v>
      </c>
      <c r="N2175" s="1">
        <v>45765.253645833334</v>
      </c>
    </row>
    <row r="2176" spans="1:14" x14ac:dyDescent="0.3">
      <c r="A2176" t="s">
        <v>6515</v>
      </c>
      <c r="B2176" t="s">
        <v>181</v>
      </c>
      <c r="C2176" t="s">
        <v>6516</v>
      </c>
      <c r="D2176" t="s">
        <v>86</v>
      </c>
      <c r="E2176" t="s">
        <v>87</v>
      </c>
      <c r="F2176" t="s">
        <v>6517</v>
      </c>
      <c r="G2176" t="s">
        <v>93</v>
      </c>
      <c r="H2176">
        <v>554.47</v>
      </c>
      <c r="I2176">
        <v>1</v>
      </c>
      <c r="J2176">
        <v>2</v>
      </c>
      <c r="K2176">
        <v>554.47</v>
      </c>
      <c r="L2176">
        <v>543.38</v>
      </c>
      <c r="M2176" t="s">
        <v>28</v>
      </c>
      <c r="N2176" s="1">
        <v>45826.87091435185</v>
      </c>
    </row>
    <row r="2177" spans="1:14" x14ac:dyDescent="0.3">
      <c r="A2177" t="s">
        <v>6518</v>
      </c>
      <c r="B2177" t="s">
        <v>84</v>
      </c>
      <c r="C2177" t="s">
        <v>6519</v>
      </c>
      <c r="D2177" t="s">
        <v>80</v>
      </c>
      <c r="E2177" t="s">
        <v>277</v>
      </c>
      <c r="F2177" t="s">
        <v>6520</v>
      </c>
      <c r="G2177" t="s">
        <v>161</v>
      </c>
      <c r="H2177">
        <v>2001.43</v>
      </c>
      <c r="I2177">
        <v>25</v>
      </c>
      <c r="J2177">
        <v>10</v>
      </c>
      <c r="K2177">
        <v>50035.75</v>
      </c>
      <c r="L2177">
        <v>45032.18</v>
      </c>
      <c r="M2177" t="s">
        <v>60</v>
      </c>
      <c r="N2177" s="1">
        <v>45505.901516203703</v>
      </c>
    </row>
    <row r="2178" spans="1:14" x14ac:dyDescent="0.3">
      <c r="A2178" t="s">
        <v>6521</v>
      </c>
      <c r="B2178" t="s">
        <v>15</v>
      </c>
      <c r="C2178" t="s">
        <v>6522</v>
      </c>
      <c r="D2178" t="s">
        <v>25</v>
      </c>
      <c r="E2178" t="s">
        <v>177</v>
      </c>
      <c r="F2178" t="s">
        <v>6523</v>
      </c>
      <c r="G2178" t="s">
        <v>130</v>
      </c>
      <c r="H2178">
        <v>20.48</v>
      </c>
      <c r="I2178">
        <v>50</v>
      </c>
      <c r="J2178">
        <v>2</v>
      </c>
      <c r="K2178">
        <v>1024</v>
      </c>
      <c r="L2178">
        <v>1003.52</v>
      </c>
      <c r="M2178" t="s">
        <v>116</v>
      </c>
      <c r="N2178" s="1">
        <v>45819.039664351854</v>
      </c>
    </row>
    <row r="2179" spans="1:14" x14ac:dyDescent="0.3">
      <c r="A2179" t="s">
        <v>6524</v>
      </c>
      <c r="B2179" t="s">
        <v>181</v>
      </c>
      <c r="C2179" t="s">
        <v>6525</v>
      </c>
      <c r="D2179" t="s">
        <v>25</v>
      </c>
      <c r="E2179" t="s">
        <v>155</v>
      </c>
      <c r="F2179" t="s">
        <v>6526</v>
      </c>
      <c r="G2179" t="s">
        <v>102</v>
      </c>
      <c r="H2179">
        <v>127.73</v>
      </c>
      <c r="I2179">
        <v>3</v>
      </c>
      <c r="J2179">
        <v>10</v>
      </c>
      <c r="K2179">
        <v>383.19</v>
      </c>
      <c r="L2179">
        <v>344.87</v>
      </c>
      <c r="M2179" t="s">
        <v>21</v>
      </c>
      <c r="N2179" s="1">
        <v>45655.223263888889</v>
      </c>
    </row>
    <row r="2180" spans="1:14" x14ac:dyDescent="0.3">
      <c r="A2180" t="s">
        <v>6527</v>
      </c>
      <c r="B2180" t="s">
        <v>30</v>
      </c>
      <c r="C2180" t="s">
        <v>6528</v>
      </c>
      <c r="D2180" t="s">
        <v>255</v>
      </c>
      <c r="E2180" t="s">
        <v>100</v>
      </c>
      <c r="F2180" t="s">
        <v>6529</v>
      </c>
      <c r="G2180" t="s">
        <v>46</v>
      </c>
      <c r="H2180">
        <v>1956.08</v>
      </c>
      <c r="I2180">
        <v>5</v>
      </c>
      <c r="J2180">
        <v>10</v>
      </c>
      <c r="K2180">
        <v>9780.4</v>
      </c>
      <c r="L2180">
        <v>8802.36</v>
      </c>
      <c r="M2180" t="s">
        <v>77</v>
      </c>
      <c r="N2180" s="1">
        <v>45595.285196759258</v>
      </c>
    </row>
    <row r="2181" spans="1:14" x14ac:dyDescent="0.3">
      <c r="A2181" t="s">
        <v>6530</v>
      </c>
      <c r="B2181" t="s">
        <v>118</v>
      </c>
      <c r="C2181" t="s">
        <v>6531</v>
      </c>
      <c r="D2181" t="s">
        <v>67</v>
      </c>
      <c r="E2181" t="s">
        <v>74</v>
      </c>
      <c r="F2181" t="s">
        <v>6532</v>
      </c>
      <c r="G2181" t="s">
        <v>46</v>
      </c>
      <c r="H2181">
        <v>307.05</v>
      </c>
      <c r="I2181">
        <v>1</v>
      </c>
      <c r="J2181">
        <v>10</v>
      </c>
      <c r="K2181">
        <v>307.05</v>
      </c>
      <c r="L2181">
        <v>276.35000000000002</v>
      </c>
      <c r="M2181" t="s">
        <v>40</v>
      </c>
      <c r="N2181" s="1">
        <v>45358.85601851852</v>
      </c>
    </row>
    <row r="2182" spans="1:14" x14ac:dyDescent="0.3">
      <c r="A2182" t="s">
        <v>6533</v>
      </c>
      <c r="B2182" t="s">
        <v>49</v>
      </c>
      <c r="C2182" t="s">
        <v>6534</v>
      </c>
      <c r="D2182" t="s">
        <v>17</v>
      </c>
      <c r="E2182" t="s">
        <v>37</v>
      </c>
      <c r="F2182" t="s">
        <v>6535</v>
      </c>
      <c r="G2182" t="s">
        <v>179</v>
      </c>
      <c r="H2182">
        <v>375.78</v>
      </c>
      <c r="I2182">
        <v>60</v>
      </c>
      <c r="J2182">
        <v>15</v>
      </c>
      <c r="K2182">
        <v>22546.799999999999</v>
      </c>
      <c r="L2182">
        <v>19164.78</v>
      </c>
      <c r="M2182" t="s">
        <v>40</v>
      </c>
      <c r="N2182" s="1">
        <v>45648.996782407405</v>
      </c>
    </row>
    <row r="2183" spans="1:14" x14ac:dyDescent="0.3">
      <c r="A2183" t="s">
        <v>6536</v>
      </c>
      <c r="B2183" t="s">
        <v>118</v>
      </c>
      <c r="C2183" t="s">
        <v>6537</v>
      </c>
      <c r="D2183" t="s">
        <v>17</v>
      </c>
      <c r="E2183" t="s">
        <v>224</v>
      </c>
      <c r="F2183" t="s">
        <v>6538</v>
      </c>
      <c r="G2183" t="s">
        <v>59</v>
      </c>
      <c r="H2183">
        <v>680.19</v>
      </c>
      <c r="I2183">
        <v>20</v>
      </c>
      <c r="J2183">
        <v>15</v>
      </c>
      <c r="K2183">
        <v>13603.8</v>
      </c>
      <c r="L2183">
        <v>11563.23</v>
      </c>
      <c r="M2183" t="s">
        <v>21</v>
      </c>
      <c r="N2183" s="1">
        <v>45871.590891203705</v>
      </c>
    </row>
    <row r="2184" spans="1:14" x14ac:dyDescent="0.3">
      <c r="A2184" t="s">
        <v>6539</v>
      </c>
      <c r="B2184" t="s">
        <v>84</v>
      </c>
      <c r="C2184" t="s">
        <v>6540</v>
      </c>
      <c r="D2184" t="s">
        <v>120</v>
      </c>
      <c r="E2184" t="s">
        <v>91</v>
      </c>
      <c r="F2184" t="s">
        <v>6541</v>
      </c>
      <c r="G2184" t="s">
        <v>130</v>
      </c>
      <c r="H2184">
        <v>395.09</v>
      </c>
      <c r="I2184">
        <v>8</v>
      </c>
      <c r="J2184">
        <v>0</v>
      </c>
      <c r="K2184">
        <v>3160.72</v>
      </c>
      <c r="L2184">
        <v>3160.72</v>
      </c>
      <c r="M2184" t="s">
        <v>21</v>
      </c>
      <c r="N2184" s="1">
        <v>45508.891192129631</v>
      </c>
    </row>
    <row r="2185" spans="1:14" x14ac:dyDescent="0.3">
      <c r="A2185" t="s">
        <v>6542</v>
      </c>
      <c r="B2185" t="s">
        <v>55</v>
      </c>
      <c r="C2185" t="s">
        <v>6543</v>
      </c>
      <c r="D2185" t="s">
        <v>43</v>
      </c>
      <c r="E2185" t="s">
        <v>224</v>
      </c>
      <c r="F2185" t="s">
        <v>6544</v>
      </c>
      <c r="G2185" t="s">
        <v>65</v>
      </c>
      <c r="H2185">
        <v>493.89</v>
      </c>
      <c r="I2185">
        <v>5</v>
      </c>
      <c r="J2185">
        <v>0</v>
      </c>
      <c r="K2185">
        <v>2469.4499999999998</v>
      </c>
      <c r="L2185">
        <v>2469.4499999999998</v>
      </c>
      <c r="M2185" t="s">
        <v>21</v>
      </c>
      <c r="N2185" s="1">
        <v>45476.592037037037</v>
      </c>
    </row>
    <row r="2186" spans="1:14" x14ac:dyDescent="0.3">
      <c r="A2186" t="s">
        <v>6545</v>
      </c>
      <c r="B2186" t="s">
        <v>72</v>
      </c>
      <c r="C2186" t="s">
        <v>6546</v>
      </c>
      <c r="D2186" t="s">
        <v>17</v>
      </c>
      <c r="E2186" t="s">
        <v>121</v>
      </c>
      <c r="F2186" t="s">
        <v>6547</v>
      </c>
      <c r="G2186" t="s">
        <v>27</v>
      </c>
      <c r="H2186">
        <v>13.85</v>
      </c>
      <c r="I2186">
        <v>30</v>
      </c>
      <c r="J2186">
        <v>10</v>
      </c>
      <c r="K2186">
        <v>415.5</v>
      </c>
      <c r="L2186">
        <v>373.95</v>
      </c>
      <c r="M2186" t="s">
        <v>60</v>
      </c>
      <c r="N2186" s="1">
        <v>45397.561111111114</v>
      </c>
    </row>
    <row r="2187" spans="1:14" x14ac:dyDescent="0.3">
      <c r="A2187" t="s">
        <v>6548</v>
      </c>
      <c r="B2187" t="s">
        <v>49</v>
      </c>
      <c r="C2187" t="s">
        <v>6549</v>
      </c>
      <c r="D2187" t="s">
        <v>120</v>
      </c>
      <c r="E2187" t="s">
        <v>87</v>
      </c>
      <c r="F2187" t="s">
        <v>6550</v>
      </c>
      <c r="G2187" t="s">
        <v>102</v>
      </c>
      <c r="H2187">
        <v>602.91999999999996</v>
      </c>
      <c r="I2187">
        <v>8</v>
      </c>
      <c r="J2187">
        <v>7</v>
      </c>
      <c r="K2187">
        <v>4823.3599999999997</v>
      </c>
      <c r="L2187">
        <v>4485.72</v>
      </c>
      <c r="M2187" t="s">
        <v>40</v>
      </c>
      <c r="N2187" s="1">
        <v>45785.878136574072</v>
      </c>
    </row>
    <row r="2188" spans="1:14" x14ac:dyDescent="0.3">
      <c r="A2188" t="s">
        <v>6551</v>
      </c>
      <c r="B2188" t="s">
        <v>23</v>
      </c>
      <c r="C2188" t="s">
        <v>6552</v>
      </c>
      <c r="D2188" t="s">
        <v>255</v>
      </c>
      <c r="E2188" t="s">
        <v>111</v>
      </c>
      <c r="F2188" t="s">
        <v>6553</v>
      </c>
      <c r="G2188" t="s">
        <v>179</v>
      </c>
      <c r="H2188">
        <v>1770.37</v>
      </c>
      <c r="I2188">
        <v>4</v>
      </c>
      <c r="J2188">
        <v>5</v>
      </c>
      <c r="K2188">
        <v>7081.48</v>
      </c>
      <c r="L2188">
        <v>6727.41</v>
      </c>
      <c r="M2188" t="s">
        <v>40</v>
      </c>
      <c r="N2188" s="1">
        <v>45532.506585648145</v>
      </c>
    </row>
    <row r="2189" spans="1:14" x14ac:dyDescent="0.3">
      <c r="A2189" t="s">
        <v>6554</v>
      </c>
      <c r="B2189" t="s">
        <v>49</v>
      </c>
      <c r="C2189" t="s">
        <v>6555</v>
      </c>
      <c r="D2189" t="s">
        <v>63</v>
      </c>
      <c r="E2189" t="s">
        <v>91</v>
      </c>
      <c r="F2189" t="s">
        <v>6556</v>
      </c>
      <c r="G2189" t="s">
        <v>130</v>
      </c>
      <c r="H2189">
        <v>5.05</v>
      </c>
      <c r="I2189">
        <v>266</v>
      </c>
      <c r="J2189">
        <v>28</v>
      </c>
      <c r="K2189">
        <v>1343.3</v>
      </c>
      <c r="L2189">
        <v>967.18</v>
      </c>
      <c r="M2189" t="s">
        <v>40</v>
      </c>
      <c r="N2189" s="1">
        <v>45440.652986111112</v>
      </c>
    </row>
    <row r="2190" spans="1:14" x14ac:dyDescent="0.3">
      <c r="A2190" t="s">
        <v>6557</v>
      </c>
      <c r="B2190" t="s">
        <v>84</v>
      </c>
      <c r="C2190" t="s">
        <v>6558</v>
      </c>
      <c r="D2190" t="s">
        <v>255</v>
      </c>
      <c r="E2190" t="s">
        <v>105</v>
      </c>
      <c r="F2190" t="s">
        <v>6559</v>
      </c>
      <c r="G2190" t="s">
        <v>27</v>
      </c>
      <c r="H2190">
        <v>420.43</v>
      </c>
      <c r="I2190">
        <v>1</v>
      </c>
      <c r="J2190">
        <v>10</v>
      </c>
      <c r="K2190">
        <v>420.43</v>
      </c>
      <c r="L2190">
        <v>378.39</v>
      </c>
      <c r="M2190" t="s">
        <v>28</v>
      </c>
      <c r="N2190" s="1">
        <v>45633.060532407406</v>
      </c>
    </row>
    <row r="2191" spans="1:14" x14ac:dyDescent="0.3">
      <c r="A2191" t="s">
        <v>6560</v>
      </c>
      <c r="C2191" t="s">
        <v>6561</v>
      </c>
      <c r="D2191" t="s">
        <v>51</v>
      </c>
      <c r="E2191" t="s">
        <v>57</v>
      </c>
      <c r="F2191" t="s">
        <v>6562</v>
      </c>
      <c r="G2191" t="s">
        <v>39</v>
      </c>
      <c r="H2191">
        <v>339.43</v>
      </c>
      <c r="I2191">
        <v>30</v>
      </c>
      <c r="J2191">
        <v>10</v>
      </c>
      <c r="K2191">
        <v>10182.9</v>
      </c>
      <c r="L2191">
        <v>9164.61</v>
      </c>
      <c r="M2191" t="s">
        <v>47</v>
      </c>
      <c r="N2191" s="1">
        <v>45503.948564814818</v>
      </c>
    </row>
    <row r="2192" spans="1:14" x14ac:dyDescent="0.3">
      <c r="A2192" t="s">
        <v>6563</v>
      </c>
      <c r="B2192" t="s">
        <v>55</v>
      </c>
      <c r="C2192" t="s">
        <v>6564</v>
      </c>
      <c r="D2192" t="s">
        <v>110</v>
      </c>
      <c r="E2192" t="s">
        <v>111</v>
      </c>
      <c r="F2192" t="s">
        <v>6565</v>
      </c>
      <c r="G2192" t="s">
        <v>102</v>
      </c>
      <c r="H2192">
        <v>221.95</v>
      </c>
      <c r="I2192">
        <v>4</v>
      </c>
      <c r="J2192">
        <v>0</v>
      </c>
      <c r="K2192">
        <v>887.8</v>
      </c>
      <c r="L2192">
        <v>887.8</v>
      </c>
      <c r="M2192" t="s">
        <v>60</v>
      </c>
      <c r="N2192" s="1">
        <v>45407.061956018515</v>
      </c>
    </row>
    <row r="2193" spans="1:14" x14ac:dyDescent="0.3">
      <c r="A2193" t="s">
        <v>6566</v>
      </c>
      <c r="C2193" t="s">
        <v>6567</v>
      </c>
      <c r="D2193" t="s">
        <v>67</v>
      </c>
      <c r="E2193" t="s">
        <v>44</v>
      </c>
      <c r="F2193" t="s">
        <v>6568</v>
      </c>
      <c r="G2193" t="s">
        <v>27</v>
      </c>
      <c r="H2193">
        <v>437.4</v>
      </c>
      <c r="I2193">
        <v>4</v>
      </c>
      <c r="J2193">
        <v>0</v>
      </c>
      <c r="K2193">
        <v>1749.6</v>
      </c>
      <c r="L2193">
        <v>1749.6</v>
      </c>
      <c r="M2193" t="s">
        <v>47</v>
      </c>
      <c r="N2193" s="1">
        <v>45742.984525462962</v>
      </c>
    </row>
    <row r="2194" spans="1:14" x14ac:dyDescent="0.3">
      <c r="A2194" t="s">
        <v>6569</v>
      </c>
      <c r="B2194" t="s">
        <v>15</v>
      </c>
      <c r="C2194" t="s">
        <v>6570</v>
      </c>
      <c r="D2194" t="s">
        <v>80</v>
      </c>
      <c r="E2194" t="s">
        <v>133</v>
      </c>
      <c r="F2194" t="s">
        <v>6571</v>
      </c>
      <c r="G2194" t="s">
        <v>53</v>
      </c>
      <c r="H2194">
        <v>171.67</v>
      </c>
      <c r="I2194">
        <v>5</v>
      </c>
      <c r="J2194">
        <v>10</v>
      </c>
      <c r="K2194">
        <v>858.35</v>
      </c>
      <c r="L2194">
        <v>772.51</v>
      </c>
      <c r="M2194" t="s">
        <v>40</v>
      </c>
      <c r="N2194" s="1">
        <v>45740.794675925928</v>
      </c>
    </row>
    <row r="2195" spans="1:14" x14ac:dyDescent="0.3">
      <c r="A2195" t="s">
        <v>6572</v>
      </c>
      <c r="B2195" t="s">
        <v>181</v>
      </c>
      <c r="C2195" t="s">
        <v>6573</v>
      </c>
      <c r="D2195" t="s">
        <v>110</v>
      </c>
      <c r="E2195" t="s">
        <v>133</v>
      </c>
      <c r="F2195" t="s">
        <v>6574</v>
      </c>
      <c r="G2195" t="s">
        <v>179</v>
      </c>
      <c r="H2195">
        <v>323.76</v>
      </c>
      <c r="I2195">
        <v>5</v>
      </c>
      <c r="J2195">
        <v>0</v>
      </c>
      <c r="K2195">
        <v>1618.8</v>
      </c>
      <c r="L2195">
        <v>1618.8</v>
      </c>
      <c r="M2195" t="s">
        <v>40</v>
      </c>
      <c r="N2195" s="1">
        <v>45402.134259259263</v>
      </c>
    </row>
    <row r="2196" spans="1:14" x14ac:dyDescent="0.3">
      <c r="A2196" t="s">
        <v>6575</v>
      </c>
      <c r="B2196" t="s">
        <v>84</v>
      </c>
      <c r="C2196" t="s">
        <v>6576</v>
      </c>
      <c r="D2196" t="s">
        <v>67</v>
      </c>
      <c r="E2196" t="s">
        <v>37</v>
      </c>
      <c r="F2196" t="s">
        <v>6577</v>
      </c>
      <c r="G2196" t="s">
        <v>135</v>
      </c>
      <c r="H2196">
        <v>654.30999999999995</v>
      </c>
      <c r="I2196">
        <v>40</v>
      </c>
      <c r="J2196">
        <v>20</v>
      </c>
      <c r="K2196">
        <v>26172.400000000001</v>
      </c>
      <c r="L2196">
        <v>20937.919999999998</v>
      </c>
      <c r="M2196" t="s">
        <v>47</v>
      </c>
      <c r="N2196" s="1">
        <v>45868.775833333333</v>
      </c>
    </row>
    <row r="2197" spans="1:14" x14ac:dyDescent="0.3">
      <c r="A2197" t="s">
        <v>6578</v>
      </c>
      <c r="B2197" t="s">
        <v>118</v>
      </c>
      <c r="C2197" t="s">
        <v>6579</v>
      </c>
      <c r="D2197" t="s">
        <v>255</v>
      </c>
      <c r="E2197" t="s">
        <v>91</v>
      </c>
      <c r="F2197" t="s">
        <v>6580</v>
      </c>
      <c r="G2197" t="s">
        <v>53</v>
      </c>
      <c r="H2197">
        <v>1591.91</v>
      </c>
      <c r="I2197">
        <v>15</v>
      </c>
      <c r="J2197">
        <v>5</v>
      </c>
      <c r="K2197">
        <v>23878.65</v>
      </c>
      <c r="L2197">
        <v>22684.720000000001</v>
      </c>
      <c r="M2197" t="s">
        <v>116</v>
      </c>
      <c r="N2197" s="1">
        <v>45353.421157407407</v>
      </c>
    </row>
    <row r="2198" spans="1:14" x14ac:dyDescent="0.3">
      <c r="A2198" t="s">
        <v>6581</v>
      </c>
      <c r="B2198" t="s">
        <v>118</v>
      </c>
      <c r="C2198" t="s">
        <v>6582</v>
      </c>
      <c r="D2198" t="s">
        <v>63</v>
      </c>
      <c r="E2198" t="s">
        <v>133</v>
      </c>
      <c r="F2198" t="s">
        <v>6583</v>
      </c>
      <c r="G2198" t="s">
        <v>27</v>
      </c>
      <c r="H2198">
        <v>0.86</v>
      </c>
      <c r="I2198">
        <v>52</v>
      </c>
      <c r="J2198">
        <v>0</v>
      </c>
      <c r="K2198">
        <v>44.72</v>
      </c>
      <c r="L2198">
        <v>44.72</v>
      </c>
      <c r="M2198" t="s">
        <v>116</v>
      </c>
      <c r="N2198" s="1">
        <v>45685.015520833331</v>
      </c>
    </row>
    <row r="2199" spans="1:14" x14ac:dyDescent="0.3">
      <c r="A2199" t="s">
        <v>6584</v>
      </c>
      <c r="B2199" t="s">
        <v>172</v>
      </c>
      <c r="C2199" t="s">
        <v>6585</v>
      </c>
      <c r="D2199" t="s">
        <v>255</v>
      </c>
      <c r="E2199" t="s">
        <v>251</v>
      </c>
      <c r="F2199" t="s">
        <v>6586</v>
      </c>
      <c r="G2199" t="s">
        <v>39</v>
      </c>
      <c r="H2199">
        <v>839.39</v>
      </c>
      <c r="I2199">
        <v>30</v>
      </c>
      <c r="J2199">
        <v>0</v>
      </c>
      <c r="K2199">
        <v>25181.7</v>
      </c>
      <c r="L2199">
        <v>25181.7</v>
      </c>
      <c r="M2199" t="s">
        <v>28</v>
      </c>
      <c r="N2199" s="1">
        <v>45703.847986111112</v>
      </c>
    </row>
    <row r="2200" spans="1:14" x14ac:dyDescent="0.3">
      <c r="A2200" t="s">
        <v>6587</v>
      </c>
      <c r="B2200" t="s">
        <v>95</v>
      </c>
      <c r="C2200" t="s">
        <v>6588</v>
      </c>
      <c r="D2200" t="s">
        <v>86</v>
      </c>
      <c r="E2200" t="s">
        <v>111</v>
      </c>
      <c r="F2200" t="s">
        <v>6589</v>
      </c>
      <c r="G2200" t="s">
        <v>161</v>
      </c>
      <c r="H2200">
        <v>203.37</v>
      </c>
      <c r="I2200">
        <v>5</v>
      </c>
      <c r="J2200">
        <v>0</v>
      </c>
      <c r="K2200">
        <v>1016.85</v>
      </c>
      <c r="L2200">
        <v>1016.85</v>
      </c>
      <c r="M2200" t="s">
        <v>40</v>
      </c>
      <c r="N2200" s="1">
        <v>45777.486921296295</v>
      </c>
    </row>
    <row r="2201" spans="1:14" x14ac:dyDescent="0.3">
      <c r="A2201" t="s">
        <v>6590</v>
      </c>
      <c r="B2201" t="s">
        <v>118</v>
      </c>
      <c r="D2201" t="s">
        <v>86</v>
      </c>
      <c r="F2201" t="s">
        <v>6591</v>
      </c>
      <c r="G2201" t="s">
        <v>179</v>
      </c>
      <c r="H2201">
        <v>564.08000000000004</v>
      </c>
      <c r="I2201">
        <v>40</v>
      </c>
      <c r="J2201">
        <v>20</v>
      </c>
      <c r="K2201">
        <v>22563.200000000001</v>
      </c>
      <c r="L2201">
        <v>18050.560000000001</v>
      </c>
      <c r="M2201" t="s">
        <v>47</v>
      </c>
      <c r="N2201" s="1">
        <v>45477.529606481483</v>
      </c>
    </row>
    <row r="2202" spans="1:14" x14ac:dyDescent="0.3">
      <c r="A2202" t="s">
        <v>6592</v>
      </c>
      <c r="B2202" t="s">
        <v>84</v>
      </c>
      <c r="C2202" t="s">
        <v>6593</v>
      </c>
      <c r="D2202" t="s">
        <v>80</v>
      </c>
      <c r="E2202" t="s">
        <v>121</v>
      </c>
      <c r="F2202" t="s">
        <v>6594</v>
      </c>
      <c r="G2202" t="s">
        <v>65</v>
      </c>
      <c r="H2202">
        <v>39.86</v>
      </c>
      <c r="I2202">
        <v>25</v>
      </c>
      <c r="J2202">
        <v>15</v>
      </c>
      <c r="K2202">
        <v>996.5</v>
      </c>
      <c r="L2202">
        <v>847.02</v>
      </c>
      <c r="M2202" t="s">
        <v>28</v>
      </c>
      <c r="N2202" s="1">
        <v>45540.784988425927</v>
      </c>
    </row>
    <row r="2203" spans="1:14" x14ac:dyDescent="0.3">
      <c r="A2203" t="s">
        <v>6595</v>
      </c>
      <c r="B2203" t="s">
        <v>49</v>
      </c>
      <c r="C2203" t="s">
        <v>6596</v>
      </c>
      <c r="D2203" t="s">
        <v>67</v>
      </c>
      <c r="E2203" t="s">
        <v>111</v>
      </c>
      <c r="F2203" t="s">
        <v>6597</v>
      </c>
      <c r="G2203" t="s">
        <v>93</v>
      </c>
      <c r="H2203">
        <v>232.12</v>
      </c>
      <c r="I2203">
        <v>50</v>
      </c>
      <c r="J2203">
        <v>15</v>
      </c>
      <c r="K2203">
        <v>11606</v>
      </c>
      <c r="L2203">
        <v>9865.1</v>
      </c>
      <c r="N2203" s="1">
        <v>45528.209189814814</v>
      </c>
    </row>
    <row r="2204" spans="1:14" x14ac:dyDescent="0.3">
      <c r="A2204" t="s">
        <v>6598</v>
      </c>
      <c r="B2204" t="s">
        <v>55</v>
      </c>
      <c r="C2204" t="s">
        <v>6599</v>
      </c>
      <c r="D2204" t="s">
        <v>159</v>
      </c>
      <c r="E2204" t="s">
        <v>251</v>
      </c>
      <c r="F2204" t="s">
        <v>6600</v>
      </c>
      <c r="G2204" t="s">
        <v>130</v>
      </c>
      <c r="H2204">
        <v>79.92</v>
      </c>
      <c r="I2204">
        <v>8</v>
      </c>
      <c r="J2204">
        <v>0</v>
      </c>
      <c r="K2204">
        <v>639.36</v>
      </c>
      <c r="L2204">
        <v>639.36</v>
      </c>
      <c r="M2204" t="s">
        <v>28</v>
      </c>
      <c r="N2204" s="1">
        <v>45875.626354166663</v>
      </c>
    </row>
    <row r="2205" spans="1:14" x14ac:dyDescent="0.3">
      <c r="A2205" t="s">
        <v>6601</v>
      </c>
      <c r="B2205" t="s">
        <v>30</v>
      </c>
      <c r="C2205" t="s">
        <v>6602</v>
      </c>
      <c r="D2205" t="s">
        <v>36</v>
      </c>
      <c r="E2205" t="s">
        <v>37</v>
      </c>
      <c r="F2205" t="s">
        <v>6603</v>
      </c>
      <c r="H2205">
        <v>359.88</v>
      </c>
      <c r="I2205">
        <v>1</v>
      </c>
      <c r="J2205">
        <v>0</v>
      </c>
      <c r="K2205">
        <v>359.88</v>
      </c>
      <c r="L2205">
        <v>359.88</v>
      </c>
      <c r="M2205" t="s">
        <v>77</v>
      </c>
      <c r="N2205" s="1">
        <v>45852.611678240741</v>
      </c>
    </row>
    <row r="2206" spans="1:14" x14ac:dyDescent="0.3">
      <c r="A2206" t="s">
        <v>6604</v>
      </c>
      <c r="B2206" t="s">
        <v>15</v>
      </c>
      <c r="C2206" t="s">
        <v>6605</v>
      </c>
      <c r="D2206" t="s">
        <v>67</v>
      </c>
      <c r="E2206" t="s">
        <v>18</v>
      </c>
      <c r="F2206" t="s">
        <v>6606</v>
      </c>
      <c r="G2206" t="s">
        <v>93</v>
      </c>
      <c r="H2206">
        <v>666.07</v>
      </c>
      <c r="I2206">
        <v>50</v>
      </c>
      <c r="J2206">
        <v>30</v>
      </c>
      <c r="K2206">
        <v>33303.5</v>
      </c>
      <c r="L2206">
        <v>23312.45</v>
      </c>
      <c r="N2206" s="1">
        <v>45473.458912037036</v>
      </c>
    </row>
    <row r="2207" spans="1:14" x14ac:dyDescent="0.3">
      <c r="A2207" t="s">
        <v>6607</v>
      </c>
      <c r="B2207" t="s">
        <v>30</v>
      </c>
      <c r="C2207" t="s">
        <v>6608</v>
      </c>
      <c r="D2207" t="s">
        <v>43</v>
      </c>
      <c r="E2207" t="s">
        <v>32</v>
      </c>
      <c r="F2207" t="s">
        <v>6609</v>
      </c>
      <c r="G2207" t="s">
        <v>76</v>
      </c>
      <c r="H2207">
        <v>1069.31</v>
      </c>
      <c r="I2207">
        <v>10</v>
      </c>
      <c r="J2207">
        <v>10</v>
      </c>
      <c r="K2207">
        <v>10693.1</v>
      </c>
      <c r="L2207">
        <v>9623.7900000000009</v>
      </c>
      <c r="M2207" t="s">
        <v>40</v>
      </c>
      <c r="N2207" s="1">
        <v>45440.741365740738</v>
      </c>
    </row>
    <row r="2208" spans="1:14" x14ac:dyDescent="0.3">
      <c r="A2208" t="s">
        <v>6610</v>
      </c>
      <c r="B2208" t="s">
        <v>84</v>
      </c>
      <c r="C2208" t="s">
        <v>6611</v>
      </c>
      <c r="D2208" t="s">
        <v>25</v>
      </c>
      <c r="E2208" t="s">
        <v>32</v>
      </c>
      <c r="F2208" t="s">
        <v>6612</v>
      </c>
      <c r="G2208" t="s">
        <v>179</v>
      </c>
      <c r="H2208">
        <v>129.32</v>
      </c>
      <c r="I2208">
        <v>3</v>
      </c>
      <c r="J2208">
        <v>0</v>
      </c>
      <c r="K2208">
        <v>387.96</v>
      </c>
      <c r="L2208">
        <v>387.96</v>
      </c>
      <c r="M2208" t="s">
        <v>21</v>
      </c>
      <c r="N2208" s="1">
        <v>45540.246111111112</v>
      </c>
    </row>
    <row r="2209" spans="1:14" x14ac:dyDescent="0.3">
      <c r="A2209" t="s">
        <v>6613</v>
      </c>
      <c r="B2209" t="s">
        <v>72</v>
      </c>
      <c r="C2209" t="s">
        <v>6614</v>
      </c>
      <c r="D2209" t="s">
        <v>51</v>
      </c>
      <c r="E2209" t="s">
        <v>74</v>
      </c>
      <c r="F2209" t="s">
        <v>6615</v>
      </c>
      <c r="G2209" t="s">
        <v>46</v>
      </c>
      <c r="H2209">
        <v>465.15</v>
      </c>
      <c r="I2209">
        <v>40</v>
      </c>
      <c r="J2209">
        <v>15</v>
      </c>
      <c r="K2209">
        <v>18606</v>
      </c>
      <c r="L2209">
        <v>15815.1</v>
      </c>
      <c r="M2209" t="s">
        <v>60</v>
      </c>
      <c r="N2209" s="1">
        <v>45513.694247685184</v>
      </c>
    </row>
    <row r="2210" spans="1:14" x14ac:dyDescent="0.3">
      <c r="A2210" t="s">
        <v>6616</v>
      </c>
      <c r="B2210" t="s">
        <v>55</v>
      </c>
      <c r="C2210" t="s">
        <v>6617</v>
      </c>
      <c r="E2210" t="s">
        <v>37</v>
      </c>
      <c r="F2210" t="s">
        <v>6618</v>
      </c>
      <c r="G2210" t="s">
        <v>20</v>
      </c>
      <c r="H2210">
        <v>258.33999999999997</v>
      </c>
      <c r="I2210">
        <v>1</v>
      </c>
      <c r="J2210">
        <v>3</v>
      </c>
      <c r="K2210">
        <v>258.33999999999997</v>
      </c>
      <c r="L2210">
        <v>250.59</v>
      </c>
      <c r="M2210" t="s">
        <v>28</v>
      </c>
      <c r="N2210" s="1">
        <v>45431.94189814815</v>
      </c>
    </row>
    <row r="2211" spans="1:14" x14ac:dyDescent="0.3">
      <c r="A2211" t="s">
        <v>6619</v>
      </c>
      <c r="B2211" t="s">
        <v>49</v>
      </c>
      <c r="C2211" t="s">
        <v>6620</v>
      </c>
      <c r="D2211" t="s">
        <v>36</v>
      </c>
      <c r="E2211" t="s">
        <v>105</v>
      </c>
      <c r="F2211" t="s">
        <v>6621</v>
      </c>
      <c r="G2211" t="s">
        <v>76</v>
      </c>
      <c r="H2211">
        <v>1166.33</v>
      </c>
      <c r="I2211">
        <v>40</v>
      </c>
      <c r="J2211">
        <v>15</v>
      </c>
      <c r="K2211">
        <v>46653.2</v>
      </c>
      <c r="L2211">
        <v>39655.22</v>
      </c>
      <c r="M2211" t="s">
        <v>60</v>
      </c>
      <c r="N2211" s="1">
        <v>45703.686122685183</v>
      </c>
    </row>
    <row r="2212" spans="1:14" x14ac:dyDescent="0.3">
      <c r="A2212" t="s">
        <v>6622</v>
      </c>
      <c r="B2212" t="s">
        <v>118</v>
      </c>
      <c r="C2212" t="s">
        <v>6623</v>
      </c>
      <c r="D2212" t="s">
        <v>63</v>
      </c>
      <c r="E2212" t="s">
        <v>68</v>
      </c>
      <c r="F2212" t="s">
        <v>6624</v>
      </c>
      <c r="G2212" t="s">
        <v>27</v>
      </c>
      <c r="H2212">
        <v>1.68</v>
      </c>
      <c r="I2212">
        <v>100</v>
      </c>
      <c r="J2212">
        <v>25</v>
      </c>
      <c r="K2212">
        <v>168</v>
      </c>
      <c r="L2212">
        <v>126</v>
      </c>
      <c r="M2212" t="s">
        <v>47</v>
      </c>
      <c r="N2212" s="1">
        <v>45373.564085648148</v>
      </c>
    </row>
    <row r="2213" spans="1:14" x14ac:dyDescent="0.3">
      <c r="A2213" t="s">
        <v>6625</v>
      </c>
      <c r="B2213" t="s">
        <v>95</v>
      </c>
      <c r="C2213" t="s">
        <v>6626</v>
      </c>
      <c r="D2213" t="s">
        <v>67</v>
      </c>
      <c r="E2213" t="s">
        <v>68</v>
      </c>
      <c r="F2213" t="s">
        <v>6627</v>
      </c>
      <c r="G2213" t="s">
        <v>209</v>
      </c>
      <c r="H2213">
        <v>689.68</v>
      </c>
      <c r="I2213">
        <v>40</v>
      </c>
      <c r="J2213">
        <v>10</v>
      </c>
      <c r="K2213">
        <v>27587.200000000001</v>
      </c>
      <c r="L2213">
        <v>24828.48</v>
      </c>
      <c r="M2213" t="s">
        <v>116</v>
      </c>
      <c r="N2213" s="1">
        <v>45648.297268518516</v>
      </c>
    </row>
    <row r="2214" spans="1:14" x14ac:dyDescent="0.3">
      <c r="A2214" t="s">
        <v>6628</v>
      </c>
      <c r="B2214" t="s">
        <v>49</v>
      </c>
      <c r="C2214" t="s">
        <v>6629</v>
      </c>
      <c r="D2214" t="s">
        <v>43</v>
      </c>
      <c r="E2214" t="s">
        <v>68</v>
      </c>
      <c r="F2214" t="s">
        <v>6630</v>
      </c>
      <c r="G2214" t="s">
        <v>27</v>
      </c>
      <c r="H2214">
        <v>1061.8800000000001</v>
      </c>
      <c r="I2214">
        <v>8</v>
      </c>
      <c r="J2214">
        <v>0</v>
      </c>
      <c r="K2214">
        <v>8495.0400000000009</v>
      </c>
      <c r="L2214">
        <v>8495.0400000000009</v>
      </c>
      <c r="M2214" t="s">
        <v>47</v>
      </c>
      <c r="N2214" s="1">
        <v>45477.706261574072</v>
      </c>
    </row>
    <row r="2215" spans="1:14" x14ac:dyDescent="0.3">
      <c r="A2215" t="s">
        <v>6631</v>
      </c>
      <c r="B2215" t="s">
        <v>118</v>
      </c>
      <c r="C2215" t="s">
        <v>6632</v>
      </c>
      <c r="D2215" t="s">
        <v>67</v>
      </c>
      <c r="E2215" t="s">
        <v>37</v>
      </c>
      <c r="F2215" t="s">
        <v>6633</v>
      </c>
      <c r="G2215" t="s">
        <v>184</v>
      </c>
      <c r="H2215">
        <v>248.27</v>
      </c>
      <c r="I2215">
        <v>40</v>
      </c>
      <c r="J2215">
        <v>18</v>
      </c>
      <c r="K2215">
        <v>9930.7999999999993</v>
      </c>
      <c r="L2215">
        <v>8143.26</v>
      </c>
      <c r="M2215" t="s">
        <v>28</v>
      </c>
      <c r="N2215" s="1">
        <v>45668.53707175926</v>
      </c>
    </row>
    <row r="2216" spans="1:14" x14ac:dyDescent="0.3">
      <c r="A2216" t="s">
        <v>6634</v>
      </c>
      <c r="B2216" t="s">
        <v>15</v>
      </c>
      <c r="C2216" t="s">
        <v>6635</v>
      </c>
      <c r="D2216" t="s">
        <v>43</v>
      </c>
      <c r="E2216" t="s">
        <v>177</v>
      </c>
      <c r="F2216" t="s">
        <v>6636</v>
      </c>
      <c r="G2216" t="s">
        <v>39</v>
      </c>
      <c r="H2216">
        <v>1256.19</v>
      </c>
      <c r="I2216">
        <v>1</v>
      </c>
      <c r="J2216">
        <v>0</v>
      </c>
      <c r="K2216">
        <v>1256.19</v>
      </c>
      <c r="L2216">
        <v>1256.19</v>
      </c>
      <c r="M2216" t="s">
        <v>116</v>
      </c>
      <c r="N2216" s="1">
        <v>45871.595995370371</v>
      </c>
    </row>
    <row r="2217" spans="1:14" x14ac:dyDescent="0.3">
      <c r="A2217" t="s">
        <v>6637</v>
      </c>
      <c r="B2217" t="s">
        <v>55</v>
      </c>
      <c r="C2217" t="s">
        <v>6638</v>
      </c>
      <c r="D2217" t="s">
        <v>63</v>
      </c>
      <c r="E2217" t="s">
        <v>105</v>
      </c>
      <c r="F2217" t="s">
        <v>6639</v>
      </c>
      <c r="G2217" t="s">
        <v>65</v>
      </c>
      <c r="H2217">
        <v>4.92</v>
      </c>
      <c r="I2217">
        <v>273</v>
      </c>
      <c r="J2217">
        <v>15</v>
      </c>
      <c r="K2217">
        <v>1343.16</v>
      </c>
      <c r="L2217">
        <v>1141.69</v>
      </c>
      <c r="M2217" t="s">
        <v>116</v>
      </c>
      <c r="N2217" s="1">
        <v>45610.293761574074</v>
      </c>
    </row>
    <row r="2218" spans="1:14" x14ac:dyDescent="0.3">
      <c r="A2218" t="s">
        <v>6640</v>
      </c>
      <c r="B2218" t="s">
        <v>30</v>
      </c>
      <c r="C2218" t="s">
        <v>6641</v>
      </c>
      <c r="D2218" t="s">
        <v>125</v>
      </c>
      <c r="E2218" t="s">
        <v>277</v>
      </c>
      <c r="F2218" t="s">
        <v>6642</v>
      </c>
      <c r="G2218" t="s">
        <v>135</v>
      </c>
      <c r="H2218">
        <v>2102.94</v>
      </c>
      <c r="I2218">
        <v>15</v>
      </c>
      <c r="J2218">
        <v>15</v>
      </c>
      <c r="K2218">
        <v>31544.1</v>
      </c>
      <c r="L2218">
        <v>26812.48</v>
      </c>
      <c r="M2218" t="s">
        <v>116</v>
      </c>
      <c r="N2218" s="1">
        <v>45801.880601851852</v>
      </c>
    </row>
    <row r="2219" spans="1:14" x14ac:dyDescent="0.3">
      <c r="A2219" t="s">
        <v>6643</v>
      </c>
      <c r="B2219" t="s">
        <v>118</v>
      </c>
      <c r="C2219" t="s">
        <v>6644</v>
      </c>
      <c r="D2219" t="s">
        <v>80</v>
      </c>
      <c r="E2219" t="s">
        <v>246</v>
      </c>
      <c r="F2219" t="s">
        <v>6645</v>
      </c>
      <c r="G2219" t="s">
        <v>248</v>
      </c>
      <c r="H2219">
        <v>4391.32</v>
      </c>
      <c r="I2219">
        <v>4</v>
      </c>
      <c r="J2219">
        <v>5</v>
      </c>
      <c r="K2219">
        <v>17565.28</v>
      </c>
      <c r="L2219">
        <v>16687.02</v>
      </c>
      <c r="M2219" t="s">
        <v>21</v>
      </c>
      <c r="N2219" s="1">
        <v>45517.836527777778</v>
      </c>
    </row>
    <row r="2220" spans="1:14" x14ac:dyDescent="0.3">
      <c r="A2220" t="s">
        <v>6646</v>
      </c>
      <c r="B2220" t="s">
        <v>15</v>
      </c>
      <c r="C2220" t="s">
        <v>6647</v>
      </c>
      <c r="D2220" t="s">
        <v>110</v>
      </c>
      <c r="E2220" t="s">
        <v>251</v>
      </c>
      <c r="F2220" t="s">
        <v>6648</v>
      </c>
      <c r="H2220">
        <v>143.37</v>
      </c>
      <c r="I2220">
        <v>3</v>
      </c>
      <c r="J2220">
        <v>0</v>
      </c>
      <c r="K2220">
        <v>430.11</v>
      </c>
      <c r="L2220">
        <v>430.11</v>
      </c>
      <c r="M2220" t="s">
        <v>21</v>
      </c>
      <c r="N2220" s="1">
        <v>45790.252500000002</v>
      </c>
    </row>
    <row r="2221" spans="1:14" x14ac:dyDescent="0.3">
      <c r="A2221" t="s">
        <v>6649</v>
      </c>
      <c r="B2221" t="s">
        <v>55</v>
      </c>
      <c r="C2221" t="s">
        <v>6650</v>
      </c>
      <c r="D2221" t="s">
        <v>63</v>
      </c>
      <c r="E2221" t="s">
        <v>87</v>
      </c>
      <c r="F2221" t="s">
        <v>6651</v>
      </c>
      <c r="G2221" t="s">
        <v>70</v>
      </c>
      <c r="H2221">
        <v>5.72</v>
      </c>
      <c r="I2221">
        <v>181</v>
      </c>
      <c r="J2221">
        <v>15</v>
      </c>
      <c r="K2221">
        <v>1035.32</v>
      </c>
      <c r="L2221">
        <v>880.02</v>
      </c>
      <c r="M2221" t="s">
        <v>77</v>
      </c>
      <c r="N2221" s="1">
        <v>45366.955138888887</v>
      </c>
    </row>
    <row r="2222" spans="1:14" x14ac:dyDescent="0.3">
      <c r="A2222" t="s">
        <v>6652</v>
      </c>
      <c r="B2222" t="s">
        <v>181</v>
      </c>
      <c r="C2222" t="s">
        <v>6653</v>
      </c>
      <c r="D2222" t="s">
        <v>120</v>
      </c>
      <c r="E2222" t="s">
        <v>133</v>
      </c>
      <c r="F2222" t="s">
        <v>6654</v>
      </c>
      <c r="G2222" t="s">
        <v>107</v>
      </c>
      <c r="H2222">
        <v>605.51</v>
      </c>
      <c r="I2222">
        <v>2</v>
      </c>
      <c r="J2222">
        <v>0</v>
      </c>
      <c r="K2222">
        <v>1211.02</v>
      </c>
      <c r="L2222">
        <v>1211.02</v>
      </c>
      <c r="M2222" t="s">
        <v>28</v>
      </c>
      <c r="N2222" s="1">
        <v>45721.012523148151</v>
      </c>
    </row>
    <row r="2223" spans="1:14" x14ac:dyDescent="0.3">
      <c r="A2223" t="s">
        <v>6655</v>
      </c>
      <c r="B2223" t="s">
        <v>15</v>
      </c>
      <c r="C2223" t="s">
        <v>6656</v>
      </c>
      <c r="D2223" t="s">
        <v>86</v>
      </c>
      <c r="E2223" t="s">
        <v>91</v>
      </c>
      <c r="F2223" t="s">
        <v>6657</v>
      </c>
      <c r="G2223" t="s">
        <v>102</v>
      </c>
      <c r="H2223">
        <v>382.31</v>
      </c>
      <c r="I2223">
        <v>60</v>
      </c>
      <c r="J2223">
        <v>0</v>
      </c>
      <c r="K2223">
        <v>22938.6</v>
      </c>
      <c r="L2223">
        <v>22938.6</v>
      </c>
      <c r="M2223" t="s">
        <v>116</v>
      </c>
      <c r="N2223" s="1">
        <v>45361.259594907409</v>
      </c>
    </row>
    <row r="2224" spans="1:14" x14ac:dyDescent="0.3">
      <c r="A2224" t="s">
        <v>6658</v>
      </c>
      <c r="B2224" t="s">
        <v>15</v>
      </c>
      <c r="C2224" t="s">
        <v>6659</v>
      </c>
      <c r="D2224" t="s">
        <v>110</v>
      </c>
      <c r="E2224" t="s">
        <v>44</v>
      </c>
      <c r="F2224" t="s">
        <v>6660</v>
      </c>
      <c r="G2224" t="s">
        <v>179</v>
      </c>
      <c r="H2224">
        <v>140.24</v>
      </c>
      <c r="I2224">
        <v>5</v>
      </c>
      <c r="J2224">
        <v>0</v>
      </c>
      <c r="K2224">
        <v>701.2</v>
      </c>
      <c r="L2224">
        <v>701.2</v>
      </c>
      <c r="M2224" t="s">
        <v>77</v>
      </c>
      <c r="N2224" s="1">
        <v>45598.239293981482</v>
      </c>
    </row>
    <row r="2225" spans="1:14" x14ac:dyDescent="0.3">
      <c r="A2225" t="s">
        <v>6661</v>
      </c>
      <c r="B2225" t="s">
        <v>72</v>
      </c>
      <c r="C2225" t="s">
        <v>6662</v>
      </c>
      <c r="D2225" t="s">
        <v>80</v>
      </c>
      <c r="E2225" t="s">
        <v>18</v>
      </c>
      <c r="F2225" t="s">
        <v>6663</v>
      </c>
      <c r="G2225" t="s">
        <v>135</v>
      </c>
      <c r="H2225">
        <v>2518.48</v>
      </c>
      <c r="I2225">
        <v>60</v>
      </c>
      <c r="J2225">
        <v>20</v>
      </c>
      <c r="K2225">
        <v>151108.79999999999</v>
      </c>
      <c r="L2225">
        <v>120887.03999999999</v>
      </c>
      <c r="M2225" t="s">
        <v>21</v>
      </c>
      <c r="N2225" s="1">
        <v>45586.462627314817</v>
      </c>
    </row>
    <row r="2226" spans="1:14" x14ac:dyDescent="0.3">
      <c r="A2226" t="s">
        <v>6664</v>
      </c>
      <c r="B2226" t="s">
        <v>55</v>
      </c>
      <c r="C2226" t="s">
        <v>6665</v>
      </c>
      <c r="D2226" t="s">
        <v>110</v>
      </c>
      <c r="E2226" t="s">
        <v>111</v>
      </c>
      <c r="F2226" t="s">
        <v>6666</v>
      </c>
      <c r="G2226" t="s">
        <v>209</v>
      </c>
      <c r="H2226">
        <v>311.02</v>
      </c>
      <c r="I2226">
        <v>10</v>
      </c>
      <c r="J2226">
        <v>0</v>
      </c>
      <c r="K2226">
        <v>3110.2</v>
      </c>
      <c r="L2226">
        <v>3110.2</v>
      </c>
      <c r="M2226" t="s">
        <v>47</v>
      </c>
      <c r="N2226" s="1">
        <v>45662.508622685185</v>
      </c>
    </row>
    <row r="2227" spans="1:14" x14ac:dyDescent="0.3">
      <c r="A2227" t="s">
        <v>6667</v>
      </c>
      <c r="B2227" t="s">
        <v>23</v>
      </c>
      <c r="C2227" t="s">
        <v>6668</v>
      </c>
      <c r="D2227" t="s">
        <v>159</v>
      </c>
      <c r="E2227" t="s">
        <v>32</v>
      </c>
      <c r="F2227" t="s">
        <v>6669</v>
      </c>
      <c r="H2227">
        <v>129.31</v>
      </c>
      <c r="I2227">
        <v>2</v>
      </c>
      <c r="J2227">
        <v>0</v>
      </c>
      <c r="K2227">
        <v>258.62</v>
      </c>
      <c r="L2227">
        <v>258.62</v>
      </c>
      <c r="N2227" s="1">
        <v>45620.283101851855</v>
      </c>
    </row>
    <row r="2228" spans="1:14" x14ac:dyDescent="0.3">
      <c r="A2228" t="s">
        <v>6670</v>
      </c>
      <c r="B2228" t="s">
        <v>95</v>
      </c>
      <c r="C2228" t="s">
        <v>6671</v>
      </c>
      <c r="D2228" t="s">
        <v>36</v>
      </c>
      <c r="E2228" t="s">
        <v>121</v>
      </c>
      <c r="F2228" t="s">
        <v>6672</v>
      </c>
      <c r="G2228" t="s">
        <v>130</v>
      </c>
      <c r="H2228">
        <v>159.66</v>
      </c>
      <c r="I2228">
        <v>6</v>
      </c>
      <c r="J2228">
        <v>5</v>
      </c>
      <c r="K2228">
        <v>957.96</v>
      </c>
      <c r="L2228">
        <v>910.06</v>
      </c>
      <c r="M2228" t="s">
        <v>60</v>
      </c>
      <c r="N2228" s="1">
        <v>45517.576053240744</v>
      </c>
    </row>
    <row r="2229" spans="1:14" x14ac:dyDescent="0.3">
      <c r="A2229" t="s">
        <v>6673</v>
      </c>
      <c r="B2229" t="s">
        <v>72</v>
      </c>
      <c r="C2229" t="s">
        <v>6674</v>
      </c>
      <c r="D2229" t="s">
        <v>110</v>
      </c>
      <c r="E2229" t="s">
        <v>111</v>
      </c>
      <c r="F2229" t="s">
        <v>6675</v>
      </c>
      <c r="G2229" t="s">
        <v>53</v>
      </c>
      <c r="H2229">
        <v>287.41000000000003</v>
      </c>
      <c r="I2229">
        <v>2</v>
      </c>
      <c r="J2229">
        <v>0</v>
      </c>
      <c r="K2229">
        <v>574.82000000000005</v>
      </c>
      <c r="L2229">
        <v>574.82000000000005</v>
      </c>
      <c r="M2229" t="s">
        <v>47</v>
      </c>
      <c r="N2229" s="1">
        <v>45483.097314814811</v>
      </c>
    </row>
    <row r="2230" spans="1:14" x14ac:dyDescent="0.3">
      <c r="A2230" t="s">
        <v>6676</v>
      </c>
      <c r="B2230" t="s">
        <v>23</v>
      </c>
      <c r="C2230" t="s">
        <v>6677</v>
      </c>
      <c r="D2230" t="s">
        <v>120</v>
      </c>
      <c r="E2230" t="s">
        <v>121</v>
      </c>
      <c r="F2230" t="s">
        <v>6678</v>
      </c>
      <c r="G2230" t="s">
        <v>70</v>
      </c>
      <c r="H2230">
        <v>168.06</v>
      </c>
      <c r="I2230">
        <v>5</v>
      </c>
      <c r="J2230">
        <v>0</v>
      </c>
      <c r="K2230">
        <v>840.3</v>
      </c>
      <c r="L2230">
        <v>840.3</v>
      </c>
      <c r="M2230" t="s">
        <v>40</v>
      </c>
      <c r="N2230" s="1">
        <v>45710.902615740742</v>
      </c>
    </row>
    <row r="2231" spans="1:14" x14ac:dyDescent="0.3">
      <c r="A2231" t="s">
        <v>6679</v>
      </c>
      <c r="B2231" t="s">
        <v>30</v>
      </c>
      <c r="C2231" t="s">
        <v>6680</v>
      </c>
      <c r="D2231" t="s">
        <v>110</v>
      </c>
      <c r="E2231" t="s">
        <v>133</v>
      </c>
      <c r="F2231" t="s">
        <v>6681</v>
      </c>
      <c r="G2231" t="s">
        <v>70</v>
      </c>
      <c r="H2231">
        <v>8.86</v>
      </c>
      <c r="I2231">
        <v>2</v>
      </c>
      <c r="J2231">
        <v>0</v>
      </c>
      <c r="K2231">
        <v>17.72</v>
      </c>
      <c r="L2231">
        <v>17.72</v>
      </c>
      <c r="M2231" t="s">
        <v>47</v>
      </c>
      <c r="N2231" s="1">
        <v>45579.695405092592</v>
      </c>
    </row>
    <row r="2232" spans="1:14" x14ac:dyDescent="0.3">
      <c r="A2232" t="s">
        <v>6682</v>
      </c>
      <c r="B2232" t="s">
        <v>15</v>
      </c>
      <c r="C2232" t="s">
        <v>6683</v>
      </c>
      <c r="D2232" t="s">
        <v>159</v>
      </c>
      <c r="E2232" t="s">
        <v>68</v>
      </c>
      <c r="F2232" t="s">
        <v>6684</v>
      </c>
      <c r="G2232" t="s">
        <v>46</v>
      </c>
      <c r="H2232">
        <v>309.13</v>
      </c>
      <c r="I2232">
        <v>5</v>
      </c>
      <c r="J2232">
        <v>0</v>
      </c>
      <c r="K2232">
        <v>1545.65</v>
      </c>
      <c r="L2232">
        <v>1545.65</v>
      </c>
      <c r="M2232" t="s">
        <v>116</v>
      </c>
      <c r="N2232" s="1">
        <v>45697.861620370371</v>
      </c>
    </row>
    <row r="2233" spans="1:14" x14ac:dyDescent="0.3">
      <c r="A2233" t="s">
        <v>6685</v>
      </c>
      <c r="B2233" t="s">
        <v>30</v>
      </c>
      <c r="C2233" t="s">
        <v>6686</v>
      </c>
      <c r="D2233" t="s">
        <v>17</v>
      </c>
      <c r="E2233" t="s">
        <v>155</v>
      </c>
      <c r="F2233" t="s">
        <v>6687</v>
      </c>
      <c r="G2233" t="s">
        <v>107</v>
      </c>
      <c r="H2233">
        <v>307.39</v>
      </c>
      <c r="I2233">
        <v>40</v>
      </c>
      <c r="J2233">
        <v>0</v>
      </c>
      <c r="K2233">
        <v>12295.6</v>
      </c>
      <c r="L2233">
        <v>12295.6</v>
      </c>
      <c r="M2233" t="s">
        <v>28</v>
      </c>
      <c r="N2233" s="1">
        <v>45423.395370370374</v>
      </c>
    </row>
    <row r="2234" spans="1:14" x14ac:dyDescent="0.3">
      <c r="A2234" t="s">
        <v>6688</v>
      </c>
      <c r="C2234" t="s">
        <v>6689</v>
      </c>
      <c r="D2234" t="s">
        <v>110</v>
      </c>
      <c r="E2234" t="s">
        <v>121</v>
      </c>
      <c r="F2234" t="s">
        <v>6690</v>
      </c>
      <c r="G2234" t="s">
        <v>209</v>
      </c>
      <c r="H2234">
        <v>300.33999999999997</v>
      </c>
      <c r="I2234">
        <v>6</v>
      </c>
      <c r="J2234">
        <v>10</v>
      </c>
      <c r="K2234">
        <v>1802.04</v>
      </c>
      <c r="L2234">
        <v>1621.84</v>
      </c>
      <c r="M2234" t="s">
        <v>47</v>
      </c>
      <c r="N2234" s="1">
        <v>45583.305289351854</v>
      </c>
    </row>
    <row r="2235" spans="1:14" x14ac:dyDescent="0.3">
      <c r="A2235" t="s">
        <v>6691</v>
      </c>
      <c r="B2235" t="s">
        <v>15</v>
      </c>
      <c r="C2235" t="s">
        <v>6692</v>
      </c>
      <c r="D2235" t="s">
        <v>110</v>
      </c>
      <c r="E2235" t="s">
        <v>18</v>
      </c>
      <c r="F2235" t="s">
        <v>6693</v>
      </c>
      <c r="G2235" t="s">
        <v>465</v>
      </c>
      <c r="H2235">
        <v>84.75</v>
      </c>
      <c r="I2235">
        <v>2</v>
      </c>
      <c r="J2235">
        <v>0</v>
      </c>
      <c r="K2235">
        <v>169.5</v>
      </c>
      <c r="L2235">
        <v>169.5</v>
      </c>
      <c r="M2235" t="s">
        <v>47</v>
      </c>
      <c r="N2235" s="1">
        <v>45681.920046296298</v>
      </c>
    </row>
    <row r="2236" spans="1:14" x14ac:dyDescent="0.3">
      <c r="A2236" t="s">
        <v>6694</v>
      </c>
      <c r="B2236" t="s">
        <v>15</v>
      </c>
      <c r="C2236" t="s">
        <v>6695</v>
      </c>
      <c r="D2236" t="s">
        <v>17</v>
      </c>
      <c r="F2236" t="s">
        <v>6696</v>
      </c>
      <c r="G2236" t="s">
        <v>39</v>
      </c>
      <c r="H2236">
        <v>725.27</v>
      </c>
      <c r="I2236">
        <v>15</v>
      </c>
      <c r="J2236">
        <v>15</v>
      </c>
      <c r="K2236">
        <v>10879.05</v>
      </c>
      <c r="L2236">
        <v>9247.19</v>
      </c>
      <c r="M2236" t="s">
        <v>77</v>
      </c>
      <c r="N2236" s="1">
        <v>45445.372164351851</v>
      </c>
    </row>
    <row r="2237" spans="1:14" x14ac:dyDescent="0.3">
      <c r="A2237" t="s">
        <v>6697</v>
      </c>
      <c r="B2237" t="s">
        <v>95</v>
      </c>
      <c r="C2237" t="s">
        <v>6698</v>
      </c>
      <c r="D2237" t="s">
        <v>255</v>
      </c>
      <c r="E2237" t="s">
        <v>91</v>
      </c>
      <c r="F2237" t="s">
        <v>6699</v>
      </c>
      <c r="G2237" t="s">
        <v>70</v>
      </c>
      <c r="H2237">
        <v>1319.06</v>
      </c>
      <c r="I2237">
        <v>3</v>
      </c>
      <c r="J2237">
        <v>5</v>
      </c>
      <c r="K2237">
        <v>3957.18</v>
      </c>
      <c r="L2237">
        <v>3759.32</v>
      </c>
      <c r="M2237" t="s">
        <v>28</v>
      </c>
      <c r="N2237" s="1">
        <v>45515.804479166669</v>
      </c>
    </row>
    <row r="2238" spans="1:14" x14ac:dyDescent="0.3">
      <c r="A2238" t="s">
        <v>6700</v>
      </c>
      <c r="B2238" t="s">
        <v>30</v>
      </c>
      <c r="C2238" t="s">
        <v>6701</v>
      </c>
      <c r="D2238" t="s">
        <v>17</v>
      </c>
      <c r="E2238" t="s">
        <v>111</v>
      </c>
      <c r="F2238" t="s">
        <v>6702</v>
      </c>
      <c r="G2238" t="s">
        <v>248</v>
      </c>
      <c r="H2238">
        <v>341.34</v>
      </c>
      <c r="I2238">
        <v>10</v>
      </c>
      <c r="J2238">
        <v>10</v>
      </c>
      <c r="K2238">
        <v>3413.4</v>
      </c>
      <c r="L2238">
        <v>3072.06</v>
      </c>
      <c r="M2238" t="s">
        <v>40</v>
      </c>
      <c r="N2238" s="1">
        <v>45727.503125000003</v>
      </c>
    </row>
    <row r="2239" spans="1:14" x14ac:dyDescent="0.3">
      <c r="A2239" t="s">
        <v>6703</v>
      </c>
      <c r="B2239" t="s">
        <v>49</v>
      </c>
      <c r="C2239" t="s">
        <v>6704</v>
      </c>
      <c r="D2239" t="s">
        <v>17</v>
      </c>
      <c r="E2239" t="s">
        <v>277</v>
      </c>
      <c r="F2239" t="s">
        <v>6705</v>
      </c>
      <c r="G2239" t="s">
        <v>107</v>
      </c>
      <c r="H2239">
        <v>130.21</v>
      </c>
      <c r="I2239">
        <v>1</v>
      </c>
      <c r="J2239">
        <v>0</v>
      </c>
      <c r="K2239">
        <v>130.21</v>
      </c>
      <c r="L2239">
        <v>130.21</v>
      </c>
      <c r="M2239" t="s">
        <v>28</v>
      </c>
      <c r="N2239" s="1">
        <v>45704.472997685189</v>
      </c>
    </row>
    <row r="2240" spans="1:14" x14ac:dyDescent="0.3">
      <c r="A2240" t="s">
        <v>6706</v>
      </c>
      <c r="B2240" t="s">
        <v>95</v>
      </c>
      <c r="C2240" t="s">
        <v>6707</v>
      </c>
      <c r="D2240" t="s">
        <v>110</v>
      </c>
      <c r="E2240" t="s">
        <v>44</v>
      </c>
      <c r="F2240" t="s">
        <v>6708</v>
      </c>
      <c r="G2240" t="s">
        <v>130</v>
      </c>
      <c r="H2240">
        <v>72.22</v>
      </c>
      <c r="I2240">
        <v>2</v>
      </c>
      <c r="J2240">
        <v>0</v>
      </c>
      <c r="K2240">
        <v>144.44</v>
      </c>
      <c r="L2240">
        <v>144.44</v>
      </c>
      <c r="M2240" t="s">
        <v>60</v>
      </c>
      <c r="N2240" s="1">
        <v>45408.925428240742</v>
      </c>
    </row>
    <row r="2241" spans="1:14" x14ac:dyDescent="0.3">
      <c r="A2241" t="s">
        <v>6709</v>
      </c>
      <c r="B2241" t="s">
        <v>55</v>
      </c>
      <c r="C2241" t="s">
        <v>6710</v>
      </c>
      <c r="D2241" t="s">
        <v>67</v>
      </c>
      <c r="E2241" t="s">
        <v>177</v>
      </c>
      <c r="F2241" t="s">
        <v>6711</v>
      </c>
      <c r="G2241" t="s">
        <v>248</v>
      </c>
      <c r="H2241">
        <v>359.46</v>
      </c>
      <c r="I2241">
        <v>75</v>
      </c>
      <c r="J2241">
        <v>0</v>
      </c>
      <c r="K2241">
        <v>26959.5</v>
      </c>
      <c r="L2241">
        <v>26959.5</v>
      </c>
      <c r="M2241" t="s">
        <v>47</v>
      </c>
      <c r="N2241" s="1">
        <v>45771.884421296294</v>
      </c>
    </row>
    <row r="2242" spans="1:14" x14ac:dyDescent="0.3">
      <c r="A2242" t="s">
        <v>6712</v>
      </c>
      <c r="B2242" t="s">
        <v>55</v>
      </c>
      <c r="C2242" t="s">
        <v>6713</v>
      </c>
      <c r="D2242" t="s">
        <v>43</v>
      </c>
      <c r="E2242" t="s">
        <v>133</v>
      </c>
      <c r="F2242" t="s">
        <v>6714</v>
      </c>
      <c r="G2242" t="s">
        <v>107</v>
      </c>
      <c r="H2242">
        <v>908.06</v>
      </c>
      <c r="I2242">
        <v>2</v>
      </c>
      <c r="J2242">
        <v>0</v>
      </c>
      <c r="K2242">
        <v>1816.12</v>
      </c>
      <c r="L2242">
        <v>1816.12</v>
      </c>
      <c r="M2242" t="s">
        <v>21</v>
      </c>
      <c r="N2242" s="1">
        <v>45775.100219907406</v>
      </c>
    </row>
    <row r="2243" spans="1:14" x14ac:dyDescent="0.3">
      <c r="A2243" t="s">
        <v>6715</v>
      </c>
      <c r="B2243" t="s">
        <v>55</v>
      </c>
      <c r="C2243" t="s">
        <v>6716</v>
      </c>
      <c r="D2243" t="s">
        <v>25</v>
      </c>
      <c r="E2243" t="s">
        <v>74</v>
      </c>
      <c r="F2243" t="s">
        <v>6717</v>
      </c>
      <c r="G2243" t="s">
        <v>27</v>
      </c>
      <c r="H2243">
        <v>115.68</v>
      </c>
      <c r="I2243">
        <v>2</v>
      </c>
      <c r="J2243">
        <v>0</v>
      </c>
      <c r="K2243">
        <v>231.36</v>
      </c>
      <c r="L2243">
        <v>231.36</v>
      </c>
      <c r="M2243" t="s">
        <v>40</v>
      </c>
      <c r="N2243" s="1">
        <v>45842.927303240744</v>
      </c>
    </row>
    <row r="2244" spans="1:14" x14ac:dyDescent="0.3">
      <c r="A2244" t="s">
        <v>6718</v>
      </c>
      <c r="B2244" t="s">
        <v>84</v>
      </c>
      <c r="C2244" t="s">
        <v>6719</v>
      </c>
      <c r="D2244" t="s">
        <v>36</v>
      </c>
      <c r="E2244" t="s">
        <v>177</v>
      </c>
      <c r="F2244" t="s">
        <v>6720</v>
      </c>
      <c r="G2244" t="s">
        <v>102</v>
      </c>
      <c r="H2244">
        <v>672.55</v>
      </c>
      <c r="I2244">
        <v>75</v>
      </c>
      <c r="J2244">
        <v>20</v>
      </c>
      <c r="K2244">
        <v>50441.25</v>
      </c>
      <c r="L2244">
        <v>40353</v>
      </c>
      <c r="M2244" t="s">
        <v>21</v>
      </c>
      <c r="N2244" s="1">
        <v>45475.87060185185</v>
      </c>
    </row>
    <row r="2245" spans="1:14" x14ac:dyDescent="0.3">
      <c r="A2245" t="s">
        <v>6721</v>
      </c>
      <c r="B2245" t="s">
        <v>181</v>
      </c>
      <c r="C2245" t="s">
        <v>6722</v>
      </c>
      <c r="D2245" t="s">
        <v>159</v>
      </c>
      <c r="E2245" t="s">
        <v>277</v>
      </c>
      <c r="F2245" t="s">
        <v>6723</v>
      </c>
      <c r="G2245" t="s">
        <v>27</v>
      </c>
      <c r="H2245">
        <v>157.91999999999999</v>
      </c>
      <c r="I2245">
        <v>8</v>
      </c>
      <c r="J2245">
        <v>0</v>
      </c>
      <c r="K2245">
        <v>1263.3599999999999</v>
      </c>
      <c r="L2245">
        <v>1263.3599999999999</v>
      </c>
      <c r="M2245" t="s">
        <v>21</v>
      </c>
      <c r="N2245" s="1">
        <v>45645.046898148146</v>
      </c>
    </row>
    <row r="2246" spans="1:14" x14ac:dyDescent="0.3">
      <c r="A2246" t="s">
        <v>6724</v>
      </c>
      <c r="B2246" t="s">
        <v>181</v>
      </c>
      <c r="C2246" t="s">
        <v>6725</v>
      </c>
      <c r="D2246" t="s">
        <v>36</v>
      </c>
      <c r="E2246" t="s">
        <v>44</v>
      </c>
      <c r="F2246" t="s">
        <v>6726</v>
      </c>
      <c r="G2246" t="s">
        <v>65</v>
      </c>
      <c r="H2246">
        <v>1102.0999999999999</v>
      </c>
      <c r="I2246">
        <v>3</v>
      </c>
      <c r="J2246">
        <v>8</v>
      </c>
      <c r="K2246">
        <v>3306.3</v>
      </c>
      <c r="L2246">
        <v>3041.8</v>
      </c>
      <c r="M2246" t="s">
        <v>21</v>
      </c>
      <c r="N2246" s="1">
        <v>45745.611388888887</v>
      </c>
    </row>
    <row r="2247" spans="1:14" x14ac:dyDescent="0.3">
      <c r="A2247" t="s">
        <v>6727</v>
      </c>
      <c r="B2247" t="s">
        <v>30</v>
      </c>
      <c r="C2247" t="s">
        <v>6728</v>
      </c>
      <c r="D2247" t="s">
        <v>17</v>
      </c>
      <c r="E2247" t="s">
        <v>57</v>
      </c>
      <c r="F2247" t="s">
        <v>6729</v>
      </c>
      <c r="G2247" t="s">
        <v>20</v>
      </c>
      <c r="H2247">
        <v>577.97</v>
      </c>
      <c r="I2247">
        <v>3</v>
      </c>
      <c r="J2247">
        <v>0</v>
      </c>
      <c r="K2247">
        <v>1733.91</v>
      </c>
      <c r="L2247">
        <v>1733.91</v>
      </c>
      <c r="M2247" t="s">
        <v>21</v>
      </c>
      <c r="N2247" s="1">
        <v>45667.470324074071</v>
      </c>
    </row>
    <row r="2248" spans="1:14" x14ac:dyDescent="0.3">
      <c r="A2248" t="s">
        <v>6730</v>
      </c>
      <c r="B2248" t="s">
        <v>55</v>
      </c>
      <c r="C2248" t="s">
        <v>6731</v>
      </c>
      <c r="D2248" t="s">
        <v>86</v>
      </c>
      <c r="E2248" t="s">
        <v>37</v>
      </c>
      <c r="F2248" t="s">
        <v>6732</v>
      </c>
      <c r="G2248" t="s">
        <v>102</v>
      </c>
      <c r="H2248">
        <v>175.07</v>
      </c>
      <c r="I2248">
        <v>2</v>
      </c>
      <c r="J2248">
        <v>0</v>
      </c>
      <c r="K2248">
        <v>350.14</v>
      </c>
      <c r="L2248">
        <v>350.14</v>
      </c>
      <c r="M2248" t="s">
        <v>77</v>
      </c>
      <c r="N2248" s="1">
        <v>45576.213888888888</v>
      </c>
    </row>
    <row r="2249" spans="1:14" x14ac:dyDescent="0.3">
      <c r="A2249" t="s">
        <v>6733</v>
      </c>
      <c r="B2249" t="s">
        <v>15</v>
      </c>
      <c r="C2249" t="s">
        <v>6734</v>
      </c>
      <c r="D2249" t="s">
        <v>255</v>
      </c>
      <c r="E2249" t="s">
        <v>68</v>
      </c>
      <c r="F2249" t="s">
        <v>6735</v>
      </c>
      <c r="G2249" t="s">
        <v>82</v>
      </c>
      <c r="H2249">
        <v>210.98</v>
      </c>
      <c r="I2249">
        <v>2</v>
      </c>
      <c r="J2249">
        <v>0</v>
      </c>
      <c r="K2249">
        <v>421.96</v>
      </c>
      <c r="L2249">
        <v>421.96</v>
      </c>
      <c r="M2249" t="s">
        <v>28</v>
      </c>
      <c r="N2249" s="1">
        <v>45656.30259259259</v>
      </c>
    </row>
    <row r="2250" spans="1:14" x14ac:dyDescent="0.3">
      <c r="A2250" t="s">
        <v>6736</v>
      </c>
      <c r="B2250" t="s">
        <v>55</v>
      </c>
      <c r="C2250" t="s">
        <v>6737</v>
      </c>
      <c r="D2250" t="s">
        <v>110</v>
      </c>
      <c r="E2250" t="s">
        <v>277</v>
      </c>
      <c r="F2250" t="s">
        <v>6738</v>
      </c>
      <c r="G2250" t="s">
        <v>248</v>
      </c>
      <c r="H2250">
        <v>257.08999999999997</v>
      </c>
      <c r="I2250">
        <v>10</v>
      </c>
      <c r="J2250">
        <v>5</v>
      </c>
      <c r="K2250">
        <v>2570.9</v>
      </c>
      <c r="L2250">
        <v>2442.36</v>
      </c>
      <c r="M2250" t="s">
        <v>21</v>
      </c>
      <c r="N2250" s="1">
        <v>45584.889374999999</v>
      </c>
    </row>
    <row r="2251" spans="1:14" x14ac:dyDescent="0.3">
      <c r="A2251" t="s">
        <v>6739</v>
      </c>
      <c r="B2251" t="s">
        <v>72</v>
      </c>
      <c r="C2251" t="s">
        <v>6740</v>
      </c>
      <c r="D2251" t="s">
        <v>125</v>
      </c>
      <c r="E2251" t="s">
        <v>177</v>
      </c>
      <c r="F2251" t="s">
        <v>6741</v>
      </c>
      <c r="G2251" t="s">
        <v>76</v>
      </c>
      <c r="H2251">
        <v>2274.3000000000002</v>
      </c>
      <c r="I2251">
        <v>30</v>
      </c>
      <c r="J2251">
        <v>15</v>
      </c>
      <c r="K2251">
        <v>68229</v>
      </c>
      <c r="L2251">
        <v>57994.65</v>
      </c>
      <c r="M2251" t="s">
        <v>116</v>
      </c>
      <c r="N2251" s="1">
        <v>45823.399861111109</v>
      </c>
    </row>
    <row r="2252" spans="1:14" x14ac:dyDescent="0.3">
      <c r="A2252" t="s">
        <v>6742</v>
      </c>
      <c r="B2252" t="s">
        <v>172</v>
      </c>
      <c r="C2252" t="s">
        <v>6743</v>
      </c>
      <c r="D2252" t="s">
        <v>17</v>
      </c>
      <c r="E2252" t="s">
        <v>177</v>
      </c>
      <c r="F2252" t="s">
        <v>6744</v>
      </c>
      <c r="G2252" t="s">
        <v>184</v>
      </c>
      <c r="H2252">
        <v>514.98</v>
      </c>
      <c r="I2252">
        <v>6</v>
      </c>
      <c r="J2252">
        <v>5</v>
      </c>
      <c r="K2252">
        <v>3089.88</v>
      </c>
      <c r="L2252">
        <v>2935.39</v>
      </c>
      <c r="M2252" t="s">
        <v>77</v>
      </c>
      <c r="N2252" s="1">
        <v>45707.243750000001</v>
      </c>
    </row>
    <row r="2253" spans="1:14" x14ac:dyDescent="0.3">
      <c r="A2253" t="s">
        <v>6745</v>
      </c>
      <c r="B2253" t="s">
        <v>84</v>
      </c>
      <c r="C2253" t="s">
        <v>6746</v>
      </c>
      <c r="D2253" t="s">
        <v>17</v>
      </c>
      <c r="E2253" t="s">
        <v>121</v>
      </c>
      <c r="F2253" t="s">
        <v>6747</v>
      </c>
      <c r="G2253" t="s">
        <v>107</v>
      </c>
      <c r="H2253">
        <v>354.64</v>
      </c>
      <c r="I2253">
        <v>1</v>
      </c>
      <c r="J2253">
        <v>0</v>
      </c>
      <c r="K2253">
        <v>354.64</v>
      </c>
      <c r="L2253">
        <v>354.64</v>
      </c>
      <c r="M2253" t="s">
        <v>47</v>
      </c>
      <c r="N2253" s="1">
        <v>45564.962743055556</v>
      </c>
    </row>
    <row r="2254" spans="1:14" x14ac:dyDescent="0.3">
      <c r="A2254" t="s">
        <v>6748</v>
      </c>
      <c r="B2254" t="s">
        <v>95</v>
      </c>
      <c r="C2254" t="s">
        <v>6749</v>
      </c>
      <c r="D2254" t="s">
        <v>159</v>
      </c>
      <c r="E2254" t="s">
        <v>18</v>
      </c>
      <c r="F2254" t="s">
        <v>6750</v>
      </c>
      <c r="G2254" t="s">
        <v>248</v>
      </c>
      <c r="H2254">
        <v>86.59</v>
      </c>
      <c r="I2254">
        <v>40</v>
      </c>
      <c r="J2254">
        <v>20</v>
      </c>
      <c r="K2254">
        <v>3463.6</v>
      </c>
      <c r="L2254">
        <v>2770.88</v>
      </c>
      <c r="M2254" t="s">
        <v>60</v>
      </c>
      <c r="N2254" s="1">
        <v>45746.825532407405</v>
      </c>
    </row>
    <row r="2255" spans="1:14" x14ac:dyDescent="0.3">
      <c r="A2255" t="s">
        <v>6751</v>
      </c>
      <c r="B2255" t="s">
        <v>72</v>
      </c>
      <c r="C2255" t="s">
        <v>6752</v>
      </c>
      <c r="D2255" t="s">
        <v>86</v>
      </c>
      <c r="E2255" t="s">
        <v>32</v>
      </c>
      <c r="F2255" t="s">
        <v>6753</v>
      </c>
      <c r="G2255" t="s">
        <v>179</v>
      </c>
      <c r="H2255">
        <v>377.25</v>
      </c>
      <c r="I2255">
        <v>4</v>
      </c>
      <c r="J2255">
        <v>2</v>
      </c>
      <c r="K2255">
        <v>1509</v>
      </c>
      <c r="L2255">
        <v>1478.82</v>
      </c>
      <c r="M2255" t="s">
        <v>28</v>
      </c>
      <c r="N2255" s="1">
        <v>45718.952870370369</v>
      </c>
    </row>
    <row r="2256" spans="1:14" x14ac:dyDescent="0.3">
      <c r="A2256" t="s">
        <v>6754</v>
      </c>
      <c r="B2256" t="s">
        <v>95</v>
      </c>
      <c r="C2256" t="s">
        <v>6755</v>
      </c>
      <c r="D2256" t="s">
        <v>86</v>
      </c>
      <c r="E2256" t="s">
        <v>87</v>
      </c>
      <c r="F2256" t="s">
        <v>6756</v>
      </c>
      <c r="G2256" t="s">
        <v>465</v>
      </c>
      <c r="H2256">
        <v>597.04</v>
      </c>
      <c r="I2256">
        <v>30</v>
      </c>
      <c r="J2256">
        <v>15</v>
      </c>
      <c r="K2256">
        <v>17911.2</v>
      </c>
      <c r="L2256">
        <v>15224.52</v>
      </c>
      <c r="M2256" t="s">
        <v>40</v>
      </c>
      <c r="N2256" s="1">
        <v>45482.512592592589</v>
      </c>
    </row>
    <row r="2257" spans="1:14" x14ac:dyDescent="0.3">
      <c r="A2257" t="s">
        <v>6757</v>
      </c>
      <c r="B2257" t="s">
        <v>55</v>
      </c>
      <c r="C2257" t="s">
        <v>6758</v>
      </c>
      <c r="D2257" t="s">
        <v>120</v>
      </c>
      <c r="F2257" t="s">
        <v>6759</v>
      </c>
      <c r="G2257" t="s">
        <v>65</v>
      </c>
      <c r="H2257">
        <v>301.58999999999997</v>
      </c>
      <c r="I2257">
        <v>75</v>
      </c>
      <c r="J2257">
        <v>15</v>
      </c>
      <c r="K2257">
        <v>22619.25</v>
      </c>
      <c r="L2257">
        <v>19226.36</v>
      </c>
      <c r="M2257" t="s">
        <v>21</v>
      </c>
      <c r="N2257" s="1">
        <v>45737.38726851852</v>
      </c>
    </row>
    <row r="2258" spans="1:14" x14ac:dyDescent="0.3">
      <c r="A2258" t="s">
        <v>6760</v>
      </c>
      <c r="B2258" t="s">
        <v>118</v>
      </c>
      <c r="C2258" t="s">
        <v>6761</v>
      </c>
      <c r="D2258" t="s">
        <v>125</v>
      </c>
      <c r="E2258" t="s">
        <v>37</v>
      </c>
      <c r="F2258" t="s">
        <v>6762</v>
      </c>
      <c r="G2258" t="s">
        <v>161</v>
      </c>
      <c r="H2258">
        <v>197.82</v>
      </c>
      <c r="I2258">
        <v>4</v>
      </c>
      <c r="J2258">
        <v>0</v>
      </c>
      <c r="K2258">
        <v>791.28</v>
      </c>
      <c r="L2258">
        <v>791.28</v>
      </c>
      <c r="M2258" t="s">
        <v>116</v>
      </c>
      <c r="N2258" s="1">
        <v>45783.453506944446</v>
      </c>
    </row>
    <row r="2259" spans="1:14" x14ac:dyDescent="0.3">
      <c r="A2259" t="s">
        <v>6763</v>
      </c>
      <c r="B2259" t="s">
        <v>172</v>
      </c>
      <c r="D2259" t="s">
        <v>25</v>
      </c>
      <c r="E2259" t="s">
        <v>177</v>
      </c>
      <c r="F2259" t="s">
        <v>6764</v>
      </c>
      <c r="G2259" t="s">
        <v>465</v>
      </c>
      <c r="H2259">
        <v>65.31</v>
      </c>
      <c r="I2259">
        <v>20</v>
      </c>
      <c r="J2259">
        <v>10</v>
      </c>
      <c r="K2259">
        <v>1306.2</v>
      </c>
      <c r="L2259">
        <v>1175.58</v>
      </c>
      <c r="M2259" t="s">
        <v>28</v>
      </c>
      <c r="N2259" s="1">
        <v>45429.592569444445</v>
      </c>
    </row>
    <row r="2260" spans="1:14" x14ac:dyDescent="0.3">
      <c r="A2260" t="s">
        <v>6765</v>
      </c>
      <c r="B2260" t="s">
        <v>55</v>
      </c>
      <c r="C2260" t="s">
        <v>6766</v>
      </c>
      <c r="D2260" t="s">
        <v>110</v>
      </c>
      <c r="E2260" t="s">
        <v>32</v>
      </c>
      <c r="F2260" t="s">
        <v>6767</v>
      </c>
      <c r="G2260" t="s">
        <v>248</v>
      </c>
      <c r="H2260">
        <v>123.6</v>
      </c>
      <c r="I2260">
        <v>12</v>
      </c>
      <c r="J2260">
        <v>0</v>
      </c>
      <c r="K2260">
        <v>1483.2</v>
      </c>
      <c r="L2260">
        <v>1483.2</v>
      </c>
      <c r="M2260" t="s">
        <v>47</v>
      </c>
      <c r="N2260" s="1">
        <v>45369.170682870368</v>
      </c>
    </row>
    <row r="2261" spans="1:14" x14ac:dyDescent="0.3">
      <c r="A2261" t="s">
        <v>6768</v>
      </c>
      <c r="B2261" t="s">
        <v>172</v>
      </c>
      <c r="C2261" t="s">
        <v>6769</v>
      </c>
      <c r="D2261" t="s">
        <v>159</v>
      </c>
      <c r="E2261" t="s">
        <v>74</v>
      </c>
      <c r="F2261" t="s">
        <v>6770</v>
      </c>
      <c r="H2261">
        <v>340.01</v>
      </c>
      <c r="I2261">
        <v>40</v>
      </c>
      <c r="J2261">
        <v>10</v>
      </c>
      <c r="K2261">
        <v>13600.4</v>
      </c>
      <c r="L2261">
        <v>12240.36</v>
      </c>
      <c r="N2261" s="1">
        <v>45743.613217592596</v>
      </c>
    </row>
    <row r="2262" spans="1:14" x14ac:dyDescent="0.3">
      <c r="A2262" t="s">
        <v>6771</v>
      </c>
      <c r="B2262" t="s">
        <v>172</v>
      </c>
      <c r="C2262" t="s">
        <v>6772</v>
      </c>
      <c r="D2262" t="s">
        <v>80</v>
      </c>
      <c r="E2262" t="s">
        <v>100</v>
      </c>
      <c r="F2262" t="s">
        <v>6773</v>
      </c>
      <c r="G2262" t="s">
        <v>161</v>
      </c>
      <c r="H2262">
        <v>4124.8900000000003</v>
      </c>
      <c r="I2262">
        <v>4</v>
      </c>
      <c r="J2262">
        <v>0</v>
      </c>
      <c r="K2262">
        <v>16499.560000000001</v>
      </c>
      <c r="L2262">
        <v>16499.560000000001</v>
      </c>
      <c r="M2262" t="s">
        <v>47</v>
      </c>
      <c r="N2262" s="1">
        <v>45850.691342592596</v>
      </c>
    </row>
    <row r="2263" spans="1:14" x14ac:dyDescent="0.3">
      <c r="A2263" t="s">
        <v>6774</v>
      </c>
      <c r="B2263" t="s">
        <v>181</v>
      </c>
      <c r="C2263" t="s">
        <v>6775</v>
      </c>
      <c r="D2263" t="s">
        <v>110</v>
      </c>
      <c r="E2263" t="s">
        <v>57</v>
      </c>
      <c r="F2263" t="s">
        <v>6776</v>
      </c>
      <c r="G2263" t="s">
        <v>39</v>
      </c>
      <c r="H2263">
        <v>168.35</v>
      </c>
      <c r="I2263">
        <v>15</v>
      </c>
      <c r="J2263">
        <v>15</v>
      </c>
      <c r="K2263">
        <v>2525.25</v>
      </c>
      <c r="L2263">
        <v>2146.46</v>
      </c>
      <c r="M2263" t="s">
        <v>47</v>
      </c>
      <c r="N2263" s="1">
        <v>45762.109270833331</v>
      </c>
    </row>
    <row r="2264" spans="1:14" x14ac:dyDescent="0.3">
      <c r="A2264" t="s">
        <v>6777</v>
      </c>
      <c r="B2264" t="s">
        <v>118</v>
      </c>
      <c r="C2264" t="s">
        <v>6778</v>
      </c>
      <c r="D2264" t="s">
        <v>51</v>
      </c>
      <c r="E2264" t="s">
        <v>224</v>
      </c>
      <c r="F2264" t="s">
        <v>6779</v>
      </c>
      <c r="G2264" t="s">
        <v>93</v>
      </c>
      <c r="H2264">
        <v>152.28</v>
      </c>
      <c r="I2264">
        <v>5</v>
      </c>
      <c r="J2264">
        <v>5</v>
      </c>
      <c r="K2264">
        <v>761.4</v>
      </c>
      <c r="L2264">
        <v>723.33</v>
      </c>
      <c r="M2264" t="s">
        <v>60</v>
      </c>
      <c r="N2264" s="1">
        <v>45711.984942129631</v>
      </c>
    </row>
    <row r="2265" spans="1:14" x14ac:dyDescent="0.3">
      <c r="A2265" t="s">
        <v>6780</v>
      </c>
      <c r="B2265" t="s">
        <v>55</v>
      </c>
      <c r="C2265" t="s">
        <v>6781</v>
      </c>
      <c r="D2265" t="s">
        <v>17</v>
      </c>
      <c r="E2265" t="s">
        <v>32</v>
      </c>
      <c r="F2265" t="s">
        <v>6782</v>
      </c>
      <c r="G2265" t="s">
        <v>20</v>
      </c>
      <c r="H2265">
        <v>748.43</v>
      </c>
      <c r="I2265">
        <v>1</v>
      </c>
      <c r="J2265">
        <v>3</v>
      </c>
      <c r="K2265">
        <v>748.43</v>
      </c>
      <c r="L2265">
        <v>725.98</v>
      </c>
      <c r="M2265" t="s">
        <v>116</v>
      </c>
      <c r="N2265" s="1">
        <v>45823.631724537037</v>
      </c>
    </row>
    <row r="2266" spans="1:14" x14ac:dyDescent="0.3">
      <c r="A2266" t="s">
        <v>6783</v>
      </c>
      <c r="B2266" t="s">
        <v>172</v>
      </c>
      <c r="C2266" t="s">
        <v>6784</v>
      </c>
      <c r="D2266" t="s">
        <v>125</v>
      </c>
      <c r="E2266" t="s">
        <v>177</v>
      </c>
      <c r="F2266" t="s">
        <v>6785</v>
      </c>
      <c r="H2266">
        <v>219.99</v>
      </c>
      <c r="I2266">
        <v>2</v>
      </c>
      <c r="J2266">
        <v>0</v>
      </c>
      <c r="K2266">
        <v>439.98</v>
      </c>
      <c r="L2266">
        <v>439.98</v>
      </c>
      <c r="M2266" t="s">
        <v>21</v>
      </c>
      <c r="N2266" s="1">
        <v>45588.56925925926</v>
      </c>
    </row>
    <row r="2267" spans="1:14" x14ac:dyDescent="0.3">
      <c r="A2267" t="s">
        <v>6786</v>
      </c>
      <c r="B2267" t="s">
        <v>55</v>
      </c>
      <c r="C2267" t="s">
        <v>6787</v>
      </c>
      <c r="D2267" t="s">
        <v>159</v>
      </c>
      <c r="E2267" t="s">
        <v>68</v>
      </c>
      <c r="F2267" t="s">
        <v>6788</v>
      </c>
      <c r="G2267" t="s">
        <v>39</v>
      </c>
      <c r="H2267">
        <v>60.7</v>
      </c>
      <c r="I2267">
        <v>6</v>
      </c>
      <c r="J2267">
        <v>5</v>
      </c>
      <c r="K2267">
        <v>364.2</v>
      </c>
      <c r="L2267">
        <v>345.99</v>
      </c>
      <c r="M2267" t="s">
        <v>28</v>
      </c>
      <c r="N2267" s="1">
        <v>45505.558148148149</v>
      </c>
    </row>
    <row r="2268" spans="1:14" x14ac:dyDescent="0.3">
      <c r="A2268" t="s">
        <v>6789</v>
      </c>
      <c r="B2268" t="s">
        <v>118</v>
      </c>
      <c r="C2268" t="s">
        <v>6790</v>
      </c>
      <c r="D2268" t="s">
        <v>67</v>
      </c>
      <c r="E2268" t="s">
        <v>87</v>
      </c>
      <c r="F2268" t="s">
        <v>6791</v>
      </c>
      <c r="G2268" t="s">
        <v>53</v>
      </c>
      <c r="H2268">
        <v>89.26</v>
      </c>
      <c r="I2268">
        <v>25</v>
      </c>
      <c r="J2268">
        <v>15</v>
      </c>
      <c r="K2268">
        <v>2231.5</v>
      </c>
      <c r="L2268">
        <v>1896.77</v>
      </c>
      <c r="M2268" t="s">
        <v>40</v>
      </c>
      <c r="N2268" s="1">
        <v>45684.243611111109</v>
      </c>
    </row>
    <row r="2269" spans="1:14" x14ac:dyDescent="0.3">
      <c r="A2269" t="s">
        <v>6792</v>
      </c>
      <c r="B2269" t="s">
        <v>172</v>
      </c>
      <c r="C2269" t="s">
        <v>6793</v>
      </c>
      <c r="D2269" t="s">
        <v>86</v>
      </c>
      <c r="E2269" t="s">
        <v>224</v>
      </c>
      <c r="F2269" t="s">
        <v>6794</v>
      </c>
      <c r="G2269" t="s">
        <v>59</v>
      </c>
      <c r="H2269">
        <v>332.49</v>
      </c>
      <c r="I2269">
        <v>4</v>
      </c>
      <c r="J2269">
        <v>0</v>
      </c>
      <c r="K2269">
        <v>1329.96</v>
      </c>
      <c r="L2269">
        <v>1329.96</v>
      </c>
      <c r="M2269" t="s">
        <v>40</v>
      </c>
      <c r="N2269" s="1">
        <v>45793.600694444445</v>
      </c>
    </row>
    <row r="2270" spans="1:14" x14ac:dyDescent="0.3">
      <c r="A2270" t="s">
        <v>6795</v>
      </c>
      <c r="B2270" t="s">
        <v>72</v>
      </c>
      <c r="C2270" t="s">
        <v>6796</v>
      </c>
      <c r="D2270" t="s">
        <v>63</v>
      </c>
      <c r="E2270" t="s">
        <v>57</v>
      </c>
      <c r="F2270" t="s">
        <v>6797</v>
      </c>
      <c r="G2270" t="s">
        <v>39</v>
      </c>
      <c r="H2270">
        <v>1.57</v>
      </c>
      <c r="I2270">
        <v>44</v>
      </c>
      <c r="J2270">
        <v>15</v>
      </c>
      <c r="K2270">
        <v>69.08</v>
      </c>
      <c r="L2270">
        <v>58.72</v>
      </c>
      <c r="M2270" t="s">
        <v>116</v>
      </c>
      <c r="N2270" s="1">
        <v>45561.140613425923</v>
      </c>
    </row>
    <row r="2271" spans="1:14" x14ac:dyDescent="0.3">
      <c r="A2271" t="s">
        <v>6798</v>
      </c>
      <c r="B2271" t="s">
        <v>72</v>
      </c>
      <c r="C2271" t="s">
        <v>6799</v>
      </c>
      <c r="D2271" t="s">
        <v>63</v>
      </c>
      <c r="E2271" t="s">
        <v>18</v>
      </c>
      <c r="F2271" t="s">
        <v>6800</v>
      </c>
      <c r="G2271" t="s">
        <v>82</v>
      </c>
      <c r="H2271">
        <v>4.46</v>
      </c>
      <c r="I2271">
        <v>94</v>
      </c>
      <c r="J2271">
        <v>0</v>
      </c>
      <c r="K2271">
        <v>419.24</v>
      </c>
      <c r="L2271">
        <v>419.24</v>
      </c>
      <c r="M2271" t="s">
        <v>40</v>
      </c>
      <c r="N2271" s="1">
        <v>45699.158356481479</v>
      </c>
    </row>
    <row r="2272" spans="1:14" x14ac:dyDescent="0.3">
      <c r="A2272" t="s">
        <v>6801</v>
      </c>
      <c r="B2272" t="s">
        <v>118</v>
      </c>
      <c r="C2272" t="s">
        <v>6802</v>
      </c>
      <c r="D2272" t="s">
        <v>110</v>
      </c>
      <c r="F2272" t="s">
        <v>6803</v>
      </c>
      <c r="G2272" t="s">
        <v>70</v>
      </c>
      <c r="H2272">
        <v>335.34</v>
      </c>
      <c r="I2272">
        <v>3</v>
      </c>
      <c r="J2272">
        <v>10</v>
      </c>
      <c r="K2272">
        <v>1006.02</v>
      </c>
      <c r="L2272">
        <v>905.42</v>
      </c>
      <c r="M2272" t="s">
        <v>116</v>
      </c>
      <c r="N2272" s="1">
        <v>45684.819722222222</v>
      </c>
    </row>
    <row r="2273" spans="1:14" x14ac:dyDescent="0.3">
      <c r="A2273" t="s">
        <v>6804</v>
      </c>
      <c r="B2273" t="s">
        <v>55</v>
      </c>
      <c r="C2273" t="s">
        <v>6805</v>
      </c>
      <c r="D2273" t="s">
        <v>63</v>
      </c>
      <c r="E2273" t="s">
        <v>133</v>
      </c>
      <c r="F2273" t="s">
        <v>6806</v>
      </c>
      <c r="G2273" t="s">
        <v>465</v>
      </c>
      <c r="H2273">
        <v>3.09</v>
      </c>
      <c r="I2273">
        <v>51</v>
      </c>
      <c r="J2273">
        <v>15</v>
      </c>
      <c r="K2273">
        <v>157.59</v>
      </c>
      <c r="L2273">
        <v>133.94999999999999</v>
      </c>
      <c r="M2273" t="s">
        <v>116</v>
      </c>
      <c r="N2273" s="1">
        <v>45474.109942129631</v>
      </c>
    </row>
    <row r="2274" spans="1:14" x14ac:dyDescent="0.3">
      <c r="A2274" t="s">
        <v>6807</v>
      </c>
      <c r="B2274" t="s">
        <v>15</v>
      </c>
      <c r="C2274" t="s">
        <v>6808</v>
      </c>
      <c r="D2274" t="s">
        <v>110</v>
      </c>
      <c r="F2274" t="s">
        <v>6809</v>
      </c>
      <c r="G2274" t="s">
        <v>70</v>
      </c>
      <c r="H2274">
        <v>113.9</v>
      </c>
      <c r="I2274">
        <v>4</v>
      </c>
      <c r="J2274">
        <v>0</v>
      </c>
      <c r="K2274">
        <v>455.6</v>
      </c>
      <c r="L2274">
        <v>455.6</v>
      </c>
      <c r="M2274" t="s">
        <v>28</v>
      </c>
      <c r="N2274" s="1">
        <v>45641.426076388889</v>
      </c>
    </row>
    <row r="2275" spans="1:14" x14ac:dyDescent="0.3">
      <c r="A2275" t="s">
        <v>6810</v>
      </c>
      <c r="B2275" t="s">
        <v>23</v>
      </c>
      <c r="D2275" t="s">
        <v>120</v>
      </c>
      <c r="E2275" t="s">
        <v>177</v>
      </c>
      <c r="F2275" t="s">
        <v>6811</v>
      </c>
      <c r="G2275" t="s">
        <v>209</v>
      </c>
      <c r="H2275">
        <v>2.89</v>
      </c>
      <c r="I2275">
        <v>15</v>
      </c>
      <c r="J2275">
        <v>10</v>
      </c>
      <c r="K2275">
        <v>43.35</v>
      </c>
      <c r="L2275">
        <v>39.020000000000003</v>
      </c>
      <c r="M2275" t="s">
        <v>40</v>
      </c>
      <c r="N2275" s="1">
        <v>45578.444131944445</v>
      </c>
    </row>
    <row r="2276" spans="1:14" x14ac:dyDescent="0.3">
      <c r="A2276" t="s">
        <v>6812</v>
      </c>
      <c r="B2276" t="s">
        <v>118</v>
      </c>
      <c r="C2276" t="s">
        <v>6813</v>
      </c>
      <c r="D2276" t="s">
        <v>125</v>
      </c>
      <c r="E2276" t="s">
        <v>105</v>
      </c>
      <c r="F2276" t="s">
        <v>6814</v>
      </c>
      <c r="G2276" t="s">
        <v>65</v>
      </c>
      <c r="H2276">
        <v>2540.7600000000002</v>
      </c>
      <c r="I2276">
        <v>15</v>
      </c>
      <c r="J2276">
        <v>20</v>
      </c>
      <c r="K2276">
        <v>38111.4</v>
      </c>
      <c r="L2276">
        <v>30489.119999999999</v>
      </c>
      <c r="M2276" t="s">
        <v>77</v>
      </c>
      <c r="N2276" s="1">
        <v>45715.135844907411</v>
      </c>
    </row>
    <row r="2277" spans="1:14" x14ac:dyDescent="0.3">
      <c r="A2277" t="s">
        <v>6815</v>
      </c>
      <c r="B2277" t="s">
        <v>15</v>
      </c>
      <c r="C2277" t="s">
        <v>6816</v>
      </c>
      <c r="D2277" t="s">
        <v>25</v>
      </c>
      <c r="E2277" t="s">
        <v>224</v>
      </c>
      <c r="F2277" t="s">
        <v>6817</v>
      </c>
      <c r="G2277" t="s">
        <v>39</v>
      </c>
      <c r="H2277">
        <v>76.040000000000006</v>
      </c>
      <c r="I2277">
        <v>15</v>
      </c>
      <c r="J2277">
        <v>10</v>
      </c>
      <c r="K2277">
        <v>1140.5999999999999</v>
      </c>
      <c r="L2277">
        <v>1026.54</v>
      </c>
      <c r="M2277" t="s">
        <v>77</v>
      </c>
      <c r="N2277" s="1">
        <v>45690.755729166667</v>
      </c>
    </row>
    <row r="2278" spans="1:14" x14ac:dyDescent="0.3">
      <c r="A2278" t="s">
        <v>6818</v>
      </c>
      <c r="B2278" t="s">
        <v>49</v>
      </c>
      <c r="C2278" t="s">
        <v>6819</v>
      </c>
      <c r="D2278" t="s">
        <v>25</v>
      </c>
      <c r="E2278" t="s">
        <v>68</v>
      </c>
      <c r="F2278" t="s">
        <v>6820</v>
      </c>
      <c r="G2278" t="s">
        <v>135</v>
      </c>
      <c r="H2278">
        <v>68.989999999999995</v>
      </c>
      <c r="I2278">
        <v>15</v>
      </c>
      <c r="J2278">
        <v>15</v>
      </c>
      <c r="K2278">
        <v>1034.8499999999999</v>
      </c>
      <c r="L2278">
        <v>879.62</v>
      </c>
      <c r="M2278" t="s">
        <v>21</v>
      </c>
      <c r="N2278" s="1">
        <v>45747.056666666664</v>
      </c>
    </row>
    <row r="2279" spans="1:14" x14ac:dyDescent="0.3">
      <c r="A2279" t="s">
        <v>6821</v>
      </c>
      <c r="B2279" t="s">
        <v>84</v>
      </c>
      <c r="C2279" t="s">
        <v>6822</v>
      </c>
      <c r="D2279" t="s">
        <v>120</v>
      </c>
      <c r="E2279" t="s">
        <v>18</v>
      </c>
      <c r="F2279" t="s">
        <v>6823</v>
      </c>
      <c r="G2279" t="s">
        <v>39</v>
      </c>
      <c r="H2279">
        <v>230.45</v>
      </c>
      <c r="I2279">
        <v>1</v>
      </c>
      <c r="J2279">
        <v>0</v>
      </c>
      <c r="K2279">
        <v>230.45</v>
      </c>
      <c r="L2279">
        <v>230.45</v>
      </c>
      <c r="M2279" t="s">
        <v>47</v>
      </c>
      <c r="N2279" s="1">
        <v>45636.555</v>
      </c>
    </row>
    <row r="2280" spans="1:14" x14ac:dyDescent="0.3">
      <c r="A2280" t="s">
        <v>6824</v>
      </c>
      <c r="B2280" t="s">
        <v>181</v>
      </c>
      <c r="C2280" t="s">
        <v>6825</v>
      </c>
      <c r="D2280" t="s">
        <v>36</v>
      </c>
      <c r="E2280" t="s">
        <v>251</v>
      </c>
      <c r="F2280" t="s">
        <v>6826</v>
      </c>
      <c r="G2280" t="s">
        <v>93</v>
      </c>
      <c r="H2280">
        <v>27.76</v>
      </c>
      <c r="I2280">
        <v>25</v>
      </c>
      <c r="J2280">
        <v>10</v>
      </c>
      <c r="K2280">
        <v>694</v>
      </c>
      <c r="L2280">
        <v>624.6</v>
      </c>
      <c r="M2280" t="s">
        <v>116</v>
      </c>
      <c r="N2280" s="1">
        <v>45532.567083333335</v>
      </c>
    </row>
    <row r="2281" spans="1:14" x14ac:dyDescent="0.3">
      <c r="A2281" t="s">
        <v>6827</v>
      </c>
      <c r="B2281" t="s">
        <v>23</v>
      </c>
      <c r="C2281" t="s">
        <v>6828</v>
      </c>
      <c r="D2281" t="s">
        <v>110</v>
      </c>
      <c r="E2281" t="s">
        <v>100</v>
      </c>
      <c r="F2281" t="s">
        <v>6829</v>
      </c>
      <c r="G2281" t="s">
        <v>135</v>
      </c>
      <c r="H2281">
        <v>321.58</v>
      </c>
      <c r="I2281">
        <v>4</v>
      </c>
      <c r="J2281">
        <v>2</v>
      </c>
      <c r="K2281">
        <v>1286.32</v>
      </c>
      <c r="L2281">
        <v>1260.5899999999999</v>
      </c>
      <c r="N2281" s="1">
        <v>45714.811157407406</v>
      </c>
    </row>
    <row r="2282" spans="1:14" x14ac:dyDescent="0.3">
      <c r="A2282" t="s">
        <v>6830</v>
      </c>
      <c r="B2282" t="s">
        <v>118</v>
      </c>
      <c r="C2282" t="s">
        <v>6831</v>
      </c>
      <c r="D2282" t="s">
        <v>25</v>
      </c>
      <c r="E2282" t="s">
        <v>277</v>
      </c>
      <c r="F2282" t="s">
        <v>6832</v>
      </c>
      <c r="G2282" t="s">
        <v>59</v>
      </c>
      <c r="H2282">
        <v>98.62</v>
      </c>
      <c r="I2282">
        <v>4</v>
      </c>
      <c r="J2282">
        <v>0</v>
      </c>
      <c r="K2282">
        <v>394.48</v>
      </c>
      <c r="L2282">
        <v>394.48</v>
      </c>
      <c r="M2282" t="s">
        <v>60</v>
      </c>
      <c r="N2282" s="1">
        <v>45774.563125000001</v>
      </c>
    </row>
    <row r="2283" spans="1:14" x14ac:dyDescent="0.3">
      <c r="A2283" t="s">
        <v>6833</v>
      </c>
      <c r="B2283" t="s">
        <v>118</v>
      </c>
      <c r="C2283" t="s">
        <v>6834</v>
      </c>
      <c r="D2283" t="s">
        <v>125</v>
      </c>
      <c r="E2283" t="s">
        <v>133</v>
      </c>
      <c r="F2283" t="s">
        <v>6835</v>
      </c>
      <c r="G2283" t="s">
        <v>161</v>
      </c>
      <c r="H2283">
        <v>282.37</v>
      </c>
      <c r="I2283">
        <v>5</v>
      </c>
      <c r="J2283">
        <v>0</v>
      </c>
      <c r="K2283">
        <v>1411.85</v>
      </c>
      <c r="L2283">
        <v>1411.85</v>
      </c>
      <c r="M2283" t="s">
        <v>60</v>
      </c>
      <c r="N2283" s="1">
        <v>45628.546493055554</v>
      </c>
    </row>
    <row r="2284" spans="1:14" x14ac:dyDescent="0.3">
      <c r="A2284" t="s">
        <v>6836</v>
      </c>
      <c r="B2284" t="s">
        <v>181</v>
      </c>
      <c r="C2284" t="s">
        <v>6837</v>
      </c>
      <c r="D2284" t="s">
        <v>25</v>
      </c>
      <c r="E2284" t="s">
        <v>68</v>
      </c>
      <c r="F2284" t="s">
        <v>6838</v>
      </c>
      <c r="G2284" t="s">
        <v>82</v>
      </c>
      <c r="H2284">
        <v>136.38</v>
      </c>
      <c r="I2284">
        <v>50</v>
      </c>
      <c r="J2284">
        <v>15</v>
      </c>
      <c r="K2284">
        <v>6819</v>
      </c>
      <c r="L2284">
        <v>5796.15</v>
      </c>
      <c r="M2284" t="s">
        <v>47</v>
      </c>
      <c r="N2284" s="1">
        <v>45625.809918981482</v>
      </c>
    </row>
    <row r="2285" spans="1:14" x14ac:dyDescent="0.3">
      <c r="A2285" t="s">
        <v>6839</v>
      </c>
      <c r="B2285" t="s">
        <v>84</v>
      </c>
      <c r="C2285" t="s">
        <v>6840</v>
      </c>
      <c r="D2285" t="s">
        <v>17</v>
      </c>
      <c r="E2285" t="s">
        <v>91</v>
      </c>
      <c r="F2285" t="s">
        <v>6841</v>
      </c>
      <c r="G2285" t="s">
        <v>82</v>
      </c>
      <c r="H2285">
        <v>341.95</v>
      </c>
      <c r="I2285">
        <v>25</v>
      </c>
      <c r="J2285">
        <v>20</v>
      </c>
      <c r="K2285">
        <v>8548.75</v>
      </c>
      <c r="L2285">
        <v>6839</v>
      </c>
      <c r="M2285" t="s">
        <v>21</v>
      </c>
      <c r="N2285" s="1">
        <v>45706.230949074074</v>
      </c>
    </row>
    <row r="2286" spans="1:14" x14ac:dyDescent="0.3">
      <c r="A2286" t="s">
        <v>6842</v>
      </c>
      <c r="B2286" t="s">
        <v>30</v>
      </c>
      <c r="C2286" t="s">
        <v>6843</v>
      </c>
      <c r="D2286" t="s">
        <v>63</v>
      </c>
      <c r="E2286" t="s">
        <v>18</v>
      </c>
      <c r="F2286" t="s">
        <v>6844</v>
      </c>
      <c r="G2286" t="s">
        <v>248</v>
      </c>
      <c r="H2286">
        <v>0.98</v>
      </c>
      <c r="I2286">
        <v>257</v>
      </c>
      <c r="J2286">
        <v>3</v>
      </c>
      <c r="K2286">
        <v>251.86</v>
      </c>
      <c r="L2286">
        <v>244.3</v>
      </c>
      <c r="M2286" t="s">
        <v>40</v>
      </c>
      <c r="N2286" s="1">
        <v>45494.57744212963</v>
      </c>
    </row>
    <row r="2287" spans="1:14" x14ac:dyDescent="0.3">
      <c r="A2287" t="s">
        <v>6845</v>
      </c>
      <c r="B2287" t="s">
        <v>55</v>
      </c>
      <c r="C2287" t="s">
        <v>6846</v>
      </c>
      <c r="D2287" t="s">
        <v>125</v>
      </c>
      <c r="E2287" t="s">
        <v>155</v>
      </c>
      <c r="F2287" t="s">
        <v>6847</v>
      </c>
      <c r="G2287" t="s">
        <v>93</v>
      </c>
      <c r="H2287">
        <v>2618.13</v>
      </c>
      <c r="I2287">
        <v>50</v>
      </c>
      <c r="J2287">
        <v>20</v>
      </c>
      <c r="K2287">
        <v>130906.5</v>
      </c>
      <c r="L2287">
        <v>104725.2</v>
      </c>
      <c r="M2287" t="s">
        <v>116</v>
      </c>
      <c r="N2287" s="1">
        <v>45600.245821759258</v>
      </c>
    </row>
    <row r="2288" spans="1:14" x14ac:dyDescent="0.3">
      <c r="A2288" t="s">
        <v>6848</v>
      </c>
      <c r="B2288" t="s">
        <v>23</v>
      </c>
      <c r="C2288" t="s">
        <v>6849</v>
      </c>
      <c r="D2288" t="s">
        <v>67</v>
      </c>
      <c r="E2288" t="s">
        <v>105</v>
      </c>
      <c r="F2288" t="s">
        <v>6850</v>
      </c>
      <c r="G2288" t="s">
        <v>53</v>
      </c>
      <c r="H2288">
        <v>730.54</v>
      </c>
      <c r="I2288">
        <v>3</v>
      </c>
      <c r="J2288">
        <v>5</v>
      </c>
      <c r="K2288">
        <v>2191.62</v>
      </c>
      <c r="L2288">
        <v>2082.04</v>
      </c>
      <c r="M2288" t="s">
        <v>116</v>
      </c>
      <c r="N2288" s="1">
        <v>45772.477152777778</v>
      </c>
    </row>
    <row r="2289" spans="1:14" x14ac:dyDescent="0.3">
      <c r="A2289" t="s">
        <v>6851</v>
      </c>
      <c r="B2289" t="s">
        <v>84</v>
      </c>
      <c r="D2289" t="s">
        <v>125</v>
      </c>
      <c r="E2289" t="s">
        <v>68</v>
      </c>
      <c r="F2289" t="s">
        <v>6852</v>
      </c>
      <c r="G2289" t="s">
        <v>248</v>
      </c>
      <c r="H2289">
        <v>489.64</v>
      </c>
      <c r="I2289">
        <v>15</v>
      </c>
      <c r="J2289">
        <v>10</v>
      </c>
      <c r="K2289">
        <v>7344.6</v>
      </c>
      <c r="L2289">
        <v>6610.14</v>
      </c>
      <c r="M2289" t="s">
        <v>116</v>
      </c>
      <c r="N2289" s="1">
        <v>45766.712129629632</v>
      </c>
    </row>
    <row r="2290" spans="1:14" x14ac:dyDescent="0.3">
      <c r="A2290" t="s">
        <v>6853</v>
      </c>
      <c r="B2290" t="s">
        <v>95</v>
      </c>
      <c r="C2290" t="s">
        <v>6854</v>
      </c>
      <c r="D2290" t="s">
        <v>125</v>
      </c>
      <c r="E2290" t="s">
        <v>155</v>
      </c>
      <c r="F2290" t="s">
        <v>6855</v>
      </c>
      <c r="G2290" t="s">
        <v>184</v>
      </c>
      <c r="H2290">
        <v>883.41</v>
      </c>
      <c r="I2290">
        <v>3</v>
      </c>
      <c r="J2290">
        <v>0</v>
      </c>
      <c r="K2290">
        <v>2650.23</v>
      </c>
      <c r="L2290">
        <v>2650.23</v>
      </c>
      <c r="M2290" t="s">
        <v>28</v>
      </c>
      <c r="N2290" s="1">
        <v>45451.159849537034</v>
      </c>
    </row>
    <row r="2291" spans="1:14" x14ac:dyDescent="0.3">
      <c r="A2291" t="s">
        <v>6856</v>
      </c>
      <c r="B2291" t="s">
        <v>72</v>
      </c>
      <c r="C2291" t="s">
        <v>6857</v>
      </c>
      <c r="D2291" t="s">
        <v>159</v>
      </c>
      <c r="F2291" t="s">
        <v>6858</v>
      </c>
      <c r="G2291" t="s">
        <v>93</v>
      </c>
      <c r="H2291">
        <v>216.88</v>
      </c>
      <c r="I2291">
        <v>25</v>
      </c>
      <c r="J2291">
        <v>15</v>
      </c>
      <c r="K2291">
        <v>5422</v>
      </c>
      <c r="L2291">
        <v>4608.7</v>
      </c>
      <c r="M2291" t="s">
        <v>47</v>
      </c>
      <c r="N2291" s="1">
        <v>45443.202615740738</v>
      </c>
    </row>
    <row r="2292" spans="1:14" x14ac:dyDescent="0.3">
      <c r="A2292" t="s">
        <v>6859</v>
      </c>
      <c r="B2292" t="s">
        <v>23</v>
      </c>
      <c r="C2292" t="s">
        <v>6860</v>
      </c>
      <c r="D2292" t="s">
        <v>67</v>
      </c>
      <c r="E2292" t="s">
        <v>105</v>
      </c>
      <c r="F2292" t="s">
        <v>6861</v>
      </c>
      <c r="G2292" t="s">
        <v>59</v>
      </c>
      <c r="H2292">
        <v>1196.67</v>
      </c>
      <c r="I2292">
        <v>1</v>
      </c>
      <c r="J2292">
        <v>0</v>
      </c>
      <c r="K2292">
        <v>1196.67</v>
      </c>
      <c r="L2292">
        <v>1196.67</v>
      </c>
      <c r="M2292" t="s">
        <v>40</v>
      </c>
      <c r="N2292" s="1">
        <v>45646.598495370374</v>
      </c>
    </row>
    <row r="2293" spans="1:14" x14ac:dyDescent="0.3">
      <c r="A2293" t="s">
        <v>6862</v>
      </c>
      <c r="B2293" t="s">
        <v>172</v>
      </c>
      <c r="D2293" t="s">
        <v>159</v>
      </c>
      <c r="E2293" t="s">
        <v>111</v>
      </c>
      <c r="F2293" t="s">
        <v>6863</v>
      </c>
      <c r="G2293" t="s">
        <v>39</v>
      </c>
      <c r="H2293">
        <v>430.71</v>
      </c>
      <c r="I2293">
        <v>5</v>
      </c>
      <c r="J2293">
        <v>0</v>
      </c>
      <c r="K2293">
        <v>2153.5500000000002</v>
      </c>
      <c r="L2293">
        <v>2153.5500000000002</v>
      </c>
      <c r="M2293" t="s">
        <v>40</v>
      </c>
      <c r="N2293" s="1">
        <v>45618.07571759259</v>
      </c>
    </row>
    <row r="2294" spans="1:14" x14ac:dyDescent="0.3">
      <c r="A2294" t="s">
        <v>6864</v>
      </c>
      <c r="B2294" t="s">
        <v>23</v>
      </c>
      <c r="C2294" t="s">
        <v>6865</v>
      </c>
      <c r="D2294" t="s">
        <v>67</v>
      </c>
      <c r="E2294" t="s">
        <v>87</v>
      </c>
      <c r="F2294" t="s">
        <v>6866</v>
      </c>
      <c r="G2294" t="s">
        <v>82</v>
      </c>
      <c r="H2294">
        <v>861.22</v>
      </c>
      <c r="I2294">
        <v>8</v>
      </c>
      <c r="J2294">
        <v>5</v>
      </c>
      <c r="K2294">
        <v>6889.76</v>
      </c>
      <c r="L2294">
        <v>6545.27</v>
      </c>
      <c r="M2294" t="s">
        <v>47</v>
      </c>
      <c r="N2294" s="1">
        <v>45856.759317129632</v>
      </c>
    </row>
    <row r="2295" spans="1:14" x14ac:dyDescent="0.3">
      <c r="A2295" t="s">
        <v>6867</v>
      </c>
      <c r="C2295" t="s">
        <v>6868</v>
      </c>
      <c r="D2295" t="s">
        <v>80</v>
      </c>
      <c r="E2295" t="s">
        <v>68</v>
      </c>
      <c r="F2295" t="s">
        <v>6869</v>
      </c>
      <c r="G2295" t="s">
        <v>135</v>
      </c>
      <c r="H2295">
        <v>860.99</v>
      </c>
      <c r="I2295">
        <v>30</v>
      </c>
      <c r="J2295">
        <v>15</v>
      </c>
      <c r="K2295">
        <v>25829.7</v>
      </c>
      <c r="L2295">
        <v>21955.24</v>
      </c>
      <c r="M2295" t="s">
        <v>116</v>
      </c>
      <c r="N2295" s="1">
        <v>45745.924398148149</v>
      </c>
    </row>
    <row r="2296" spans="1:14" x14ac:dyDescent="0.3">
      <c r="A2296" t="s">
        <v>6870</v>
      </c>
      <c r="B2296" t="s">
        <v>55</v>
      </c>
      <c r="C2296" t="s">
        <v>6871</v>
      </c>
      <c r="D2296" t="s">
        <v>159</v>
      </c>
      <c r="E2296" t="s">
        <v>105</v>
      </c>
      <c r="F2296" t="s">
        <v>6872</v>
      </c>
      <c r="G2296" t="s">
        <v>179</v>
      </c>
      <c r="H2296">
        <v>113.37</v>
      </c>
      <c r="I2296">
        <v>2</v>
      </c>
      <c r="J2296">
        <v>5</v>
      </c>
      <c r="K2296">
        <v>226.74</v>
      </c>
      <c r="L2296">
        <v>215.4</v>
      </c>
      <c r="M2296" t="s">
        <v>28</v>
      </c>
      <c r="N2296" s="1">
        <v>45832.304942129631</v>
      </c>
    </row>
    <row r="2297" spans="1:14" x14ac:dyDescent="0.3">
      <c r="A2297" t="s">
        <v>6873</v>
      </c>
      <c r="B2297" t="s">
        <v>84</v>
      </c>
      <c r="C2297" t="s">
        <v>6874</v>
      </c>
      <c r="D2297" t="s">
        <v>86</v>
      </c>
      <c r="F2297" t="s">
        <v>6875</v>
      </c>
      <c r="G2297" t="s">
        <v>102</v>
      </c>
      <c r="H2297">
        <v>67.290000000000006</v>
      </c>
      <c r="I2297">
        <v>40</v>
      </c>
      <c r="J2297">
        <v>15</v>
      </c>
      <c r="K2297">
        <v>2691.6</v>
      </c>
      <c r="L2297">
        <v>2287.86</v>
      </c>
      <c r="M2297" t="s">
        <v>21</v>
      </c>
      <c r="N2297" s="1">
        <v>45748.100023148145</v>
      </c>
    </row>
    <row r="2298" spans="1:14" x14ac:dyDescent="0.3">
      <c r="A2298" t="s">
        <v>6876</v>
      </c>
      <c r="B2298" t="s">
        <v>15</v>
      </c>
      <c r="C2298" t="s">
        <v>6877</v>
      </c>
      <c r="D2298" t="s">
        <v>255</v>
      </c>
      <c r="E2298" t="s">
        <v>155</v>
      </c>
      <c r="F2298" t="s">
        <v>6878</v>
      </c>
      <c r="G2298" t="s">
        <v>248</v>
      </c>
      <c r="H2298">
        <v>2013.56</v>
      </c>
      <c r="I2298">
        <v>12</v>
      </c>
      <c r="J2298">
        <v>0</v>
      </c>
      <c r="K2298">
        <v>24162.720000000001</v>
      </c>
      <c r="L2298">
        <v>24162.720000000001</v>
      </c>
      <c r="M2298" t="s">
        <v>116</v>
      </c>
      <c r="N2298" s="1">
        <v>45829.071608796294</v>
      </c>
    </row>
    <row r="2299" spans="1:14" x14ac:dyDescent="0.3">
      <c r="A2299" t="s">
        <v>6879</v>
      </c>
      <c r="B2299" t="s">
        <v>72</v>
      </c>
      <c r="C2299" t="s">
        <v>6880</v>
      </c>
      <c r="D2299" t="s">
        <v>25</v>
      </c>
      <c r="E2299" t="s">
        <v>224</v>
      </c>
      <c r="F2299" t="s">
        <v>6881</v>
      </c>
      <c r="G2299" t="s">
        <v>65</v>
      </c>
      <c r="H2299">
        <v>25.38</v>
      </c>
      <c r="I2299">
        <v>3</v>
      </c>
      <c r="J2299">
        <v>2</v>
      </c>
      <c r="K2299">
        <v>76.14</v>
      </c>
      <c r="L2299">
        <v>74.62</v>
      </c>
      <c r="M2299" t="s">
        <v>77</v>
      </c>
      <c r="N2299" s="1">
        <v>45633.119108796294</v>
      </c>
    </row>
    <row r="2300" spans="1:14" x14ac:dyDescent="0.3">
      <c r="A2300" t="s">
        <v>6882</v>
      </c>
      <c r="B2300" t="s">
        <v>30</v>
      </c>
      <c r="C2300" t="s">
        <v>6883</v>
      </c>
      <c r="D2300" t="s">
        <v>43</v>
      </c>
      <c r="E2300" t="s">
        <v>100</v>
      </c>
      <c r="F2300" t="s">
        <v>6884</v>
      </c>
      <c r="G2300" t="s">
        <v>248</v>
      </c>
      <c r="H2300">
        <v>957.59</v>
      </c>
      <c r="I2300">
        <v>1</v>
      </c>
      <c r="J2300">
        <v>0</v>
      </c>
      <c r="K2300">
        <v>957.59</v>
      </c>
      <c r="L2300">
        <v>957.59</v>
      </c>
      <c r="M2300" t="s">
        <v>28</v>
      </c>
      <c r="N2300" s="1">
        <v>45521.799618055556</v>
      </c>
    </row>
    <row r="2301" spans="1:14" x14ac:dyDescent="0.3">
      <c r="A2301" t="s">
        <v>6885</v>
      </c>
      <c r="B2301" t="s">
        <v>118</v>
      </c>
      <c r="C2301" t="s">
        <v>6886</v>
      </c>
      <c r="D2301" t="s">
        <v>120</v>
      </c>
      <c r="E2301" t="s">
        <v>91</v>
      </c>
      <c r="F2301" t="s">
        <v>6887</v>
      </c>
      <c r="G2301" t="s">
        <v>465</v>
      </c>
      <c r="H2301">
        <v>227.34</v>
      </c>
      <c r="I2301">
        <v>2</v>
      </c>
      <c r="J2301">
        <v>0</v>
      </c>
      <c r="K2301">
        <v>454.68</v>
      </c>
      <c r="L2301">
        <v>454.68</v>
      </c>
      <c r="M2301" t="s">
        <v>40</v>
      </c>
      <c r="N2301" s="1">
        <v>45404.523425925923</v>
      </c>
    </row>
    <row r="2302" spans="1:14" x14ac:dyDescent="0.3">
      <c r="A2302" t="s">
        <v>6888</v>
      </c>
      <c r="B2302" t="s">
        <v>49</v>
      </c>
      <c r="C2302" t="s">
        <v>6889</v>
      </c>
      <c r="D2302" t="s">
        <v>25</v>
      </c>
      <c r="E2302" t="s">
        <v>251</v>
      </c>
      <c r="F2302" t="s">
        <v>6890</v>
      </c>
      <c r="G2302" t="s">
        <v>248</v>
      </c>
      <c r="H2302">
        <v>35.28</v>
      </c>
      <c r="I2302">
        <v>12</v>
      </c>
      <c r="J2302">
        <v>15</v>
      </c>
      <c r="K2302">
        <v>423.36</v>
      </c>
      <c r="L2302">
        <v>359.86</v>
      </c>
      <c r="M2302" t="s">
        <v>47</v>
      </c>
      <c r="N2302" s="1">
        <v>45765.207615740743</v>
      </c>
    </row>
    <row r="2303" spans="1:14" x14ac:dyDescent="0.3">
      <c r="A2303" t="s">
        <v>6891</v>
      </c>
      <c r="B2303" t="s">
        <v>49</v>
      </c>
      <c r="C2303" t="s">
        <v>6892</v>
      </c>
      <c r="D2303" t="s">
        <v>51</v>
      </c>
      <c r="E2303" t="s">
        <v>91</v>
      </c>
      <c r="F2303" t="s">
        <v>6893</v>
      </c>
      <c r="G2303" t="s">
        <v>65</v>
      </c>
      <c r="H2303">
        <v>599.74</v>
      </c>
      <c r="I2303">
        <v>50</v>
      </c>
      <c r="J2303">
        <v>25</v>
      </c>
      <c r="K2303">
        <v>29987</v>
      </c>
      <c r="L2303">
        <v>22490.25</v>
      </c>
      <c r="M2303" t="s">
        <v>60</v>
      </c>
      <c r="N2303" s="1">
        <v>45642.803240740737</v>
      </c>
    </row>
    <row r="2304" spans="1:14" x14ac:dyDescent="0.3">
      <c r="A2304" t="s">
        <v>6894</v>
      </c>
      <c r="B2304" t="s">
        <v>49</v>
      </c>
      <c r="C2304" t="s">
        <v>6895</v>
      </c>
      <c r="D2304" t="s">
        <v>125</v>
      </c>
      <c r="E2304" t="s">
        <v>91</v>
      </c>
      <c r="F2304" t="s">
        <v>6896</v>
      </c>
      <c r="G2304" t="s">
        <v>27</v>
      </c>
      <c r="H2304">
        <v>2536.17</v>
      </c>
      <c r="I2304">
        <v>20</v>
      </c>
      <c r="J2304">
        <v>15</v>
      </c>
      <c r="K2304">
        <v>50723.4</v>
      </c>
      <c r="L2304">
        <v>43114.89</v>
      </c>
      <c r="M2304" t="s">
        <v>47</v>
      </c>
      <c r="N2304" s="1">
        <v>45636.460173611114</v>
      </c>
    </row>
    <row r="2305" spans="1:14" x14ac:dyDescent="0.3">
      <c r="A2305" t="s">
        <v>6897</v>
      </c>
      <c r="B2305" t="s">
        <v>49</v>
      </c>
      <c r="C2305" t="s">
        <v>6898</v>
      </c>
      <c r="D2305" t="s">
        <v>17</v>
      </c>
      <c r="F2305" t="s">
        <v>6899</v>
      </c>
      <c r="G2305" t="s">
        <v>135</v>
      </c>
      <c r="H2305">
        <v>779.4</v>
      </c>
      <c r="I2305">
        <v>1</v>
      </c>
      <c r="J2305">
        <v>0</v>
      </c>
      <c r="K2305">
        <v>779.4</v>
      </c>
      <c r="L2305">
        <v>779.4</v>
      </c>
      <c r="M2305" t="s">
        <v>28</v>
      </c>
      <c r="N2305" s="1">
        <v>45652.189201388886</v>
      </c>
    </row>
    <row r="2306" spans="1:14" x14ac:dyDescent="0.3">
      <c r="A2306" t="s">
        <v>6900</v>
      </c>
      <c r="B2306" t="s">
        <v>84</v>
      </c>
      <c r="C2306" t="s">
        <v>6901</v>
      </c>
      <c r="D2306" t="s">
        <v>43</v>
      </c>
      <c r="E2306" t="s">
        <v>133</v>
      </c>
      <c r="F2306" t="s">
        <v>6902</v>
      </c>
      <c r="G2306" t="s">
        <v>465</v>
      </c>
      <c r="H2306">
        <v>985.31</v>
      </c>
      <c r="I2306">
        <v>5</v>
      </c>
      <c r="J2306">
        <v>5</v>
      </c>
      <c r="K2306">
        <v>4926.55</v>
      </c>
      <c r="L2306">
        <v>4680.22</v>
      </c>
      <c r="N2306" s="1">
        <v>45438.702662037038</v>
      </c>
    </row>
    <row r="2307" spans="1:14" x14ac:dyDescent="0.3">
      <c r="A2307" t="s">
        <v>6903</v>
      </c>
      <c r="B2307" t="s">
        <v>95</v>
      </c>
      <c r="C2307" t="s">
        <v>6904</v>
      </c>
      <c r="D2307" t="s">
        <v>125</v>
      </c>
      <c r="E2307" t="s">
        <v>74</v>
      </c>
      <c r="F2307" t="s">
        <v>6905</v>
      </c>
      <c r="G2307" t="s">
        <v>209</v>
      </c>
      <c r="H2307">
        <v>1319.58</v>
      </c>
      <c r="I2307">
        <v>15</v>
      </c>
      <c r="J2307">
        <v>15</v>
      </c>
      <c r="K2307">
        <v>19793.7</v>
      </c>
      <c r="L2307">
        <v>16824.650000000001</v>
      </c>
      <c r="M2307" t="s">
        <v>77</v>
      </c>
      <c r="N2307" s="1">
        <v>45740.796944444446</v>
      </c>
    </row>
    <row r="2308" spans="1:14" x14ac:dyDescent="0.3">
      <c r="A2308" t="s">
        <v>6906</v>
      </c>
      <c r="B2308" t="s">
        <v>15</v>
      </c>
      <c r="C2308" t="s">
        <v>6907</v>
      </c>
      <c r="D2308" t="s">
        <v>17</v>
      </c>
      <c r="E2308" t="s">
        <v>57</v>
      </c>
      <c r="F2308" t="s">
        <v>6908</v>
      </c>
      <c r="G2308" t="s">
        <v>82</v>
      </c>
      <c r="H2308">
        <v>468.76</v>
      </c>
      <c r="I2308">
        <v>40</v>
      </c>
      <c r="J2308">
        <v>25</v>
      </c>
      <c r="K2308">
        <v>18750.400000000001</v>
      </c>
      <c r="L2308">
        <v>14062.8</v>
      </c>
      <c r="M2308" t="s">
        <v>28</v>
      </c>
      <c r="N2308" s="1">
        <v>45714.904930555553</v>
      </c>
    </row>
    <row r="2309" spans="1:14" x14ac:dyDescent="0.3">
      <c r="A2309" t="s">
        <v>6909</v>
      </c>
      <c r="B2309" t="s">
        <v>49</v>
      </c>
      <c r="C2309" t="s">
        <v>6910</v>
      </c>
      <c r="D2309" t="s">
        <v>125</v>
      </c>
      <c r="E2309" t="s">
        <v>177</v>
      </c>
      <c r="F2309" t="s">
        <v>6911</v>
      </c>
      <c r="H2309">
        <v>2275.35</v>
      </c>
      <c r="I2309">
        <v>2</v>
      </c>
      <c r="J2309">
        <v>0</v>
      </c>
      <c r="K2309">
        <v>4550.7</v>
      </c>
      <c r="L2309">
        <v>4550.7</v>
      </c>
      <c r="M2309" t="s">
        <v>28</v>
      </c>
      <c r="N2309" s="1">
        <v>45537.861840277779</v>
      </c>
    </row>
    <row r="2310" spans="1:14" x14ac:dyDescent="0.3">
      <c r="A2310" t="s">
        <v>6912</v>
      </c>
      <c r="B2310" t="s">
        <v>118</v>
      </c>
      <c r="C2310" t="s">
        <v>6913</v>
      </c>
      <c r="D2310" t="s">
        <v>63</v>
      </c>
      <c r="E2310" t="s">
        <v>68</v>
      </c>
      <c r="F2310" t="s">
        <v>6914</v>
      </c>
      <c r="G2310" t="s">
        <v>82</v>
      </c>
      <c r="H2310">
        <v>2.21</v>
      </c>
      <c r="I2310">
        <v>370</v>
      </c>
      <c r="J2310">
        <v>0</v>
      </c>
      <c r="K2310">
        <v>817.7</v>
      </c>
      <c r="L2310">
        <v>817.7</v>
      </c>
      <c r="M2310" t="s">
        <v>77</v>
      </c>
      <c r="N2310" s="1">
        <v>45802.10355324074</v>
      </c>
    </row>
    <row r="2311" spans="1:14" x14ac:dyDescent="0.3">
      <c r="A2311" t="s">
        <v>6915</v>
      </c>
      <c r="B2311" t="s">
        <v>84</v>
      </c>
      <c r="C2311" t="s">
        <v>6916</v>
      </c>
      <c r="D2311" t="s">
        <v>36</v>
      </c>
      <c r="E2311" t="s">
        <v>177</v>
      </c>
      <c r="F2311" t="s">
        <v>6917</v>
      </c>
      <c r="G2311" t="s">
        <v>46</v>
      </c>
      <c r="H2311">
        <v>823.19</v>
      </c>
      <c r="I2311">
        <v>10</v>
      </c>
      <c r="J2311">
        <v>10</v>
      </c>
      <c r="K2311">
        <v>8231.9</v>
      </c>
      <c r="L2311">
        <v>7408.71</v>
      </c>
      <c r="M2311" t="s">
        <v>116</v>
      </c>
      <c r="N2311" s="1">
        <v>45355.497604166667</v>
      </c>
    </row>
    <row r="2312" spans="1:14" x14ac:dyDescent="0.3">
      <c r="A2312" t="s">
        <v>6918</v>
      </c>
      <c r="B2312" t="s">
        <v>172</v>
      </c>
      <c r="C2312" t="s">
        <v>6919</v>
      </c>
      <c r="D2312" t="s">
        <v>255</v>
      </c>
      <c r="E2312" t="s">
        <v>121</v>
      </c>
      <c r="F2312" t="s">
        <v>6920</v>
      </c>
      <c r="G2312" t="s">
        <v>59</v>
      </c>
      <c r="H2312">
        <v>150.29</v>
      </c>
      <c r="I2312">
        <v>25</v>
      </c>
      <c r="J2312">
        <v>15</v>
      </c>
      <c r="K2312">
        <v>3757.25</v>
      </c>
      <c r="L2312">
        <v>3193.66</v>
      </c>
      <c r="M2312" t="s">
        <v>21</v>
      </c>
      <c r="N2312" s="1">
        <v>45410.809479166666</v>
      </c>
    </row>
    <row r="2313" spans="1:14" x14ac:dyDescent="0.3">
      <c r="A2313" t="s">
        <v>6921</v>
      </c>
      <c r="B2313" t="s">
        <v>23</v>
      </c>
      <c r="C2313" t="s">
        <v>6922</v>
      </c>
      <c r="D2313" t="s">
        <v>159</v>
      </c>
      <c r="E2313" t="s">
        <v>251</v>
      </c>
      <c r="F2313" t="s">
        <v>6923</v>
      </c>
      <c r="G2313" t="s">
        <v>93</v>
      </c>
      <c r="H2313">
        <v>460.37</v>
      </c>
      <c r="I2313">
        <v>3</v>
      </c>
      <c r="J2313">
        <v>2</v>
      </c>
      <c r="K2313">
        <v>1381.11</v>
      </c>
      <c r="L2313">
        <v>1353.49</v>
      </c>
      <c r="M2313" t="s">
        <v>28</v>
      </c>
      <c r="N2313" s="1">
        <v>45842.462592592594</v>
      </c>
    </row>
    <row r="2314" spans="1:14" x14ac:dyDescent="0.3">
      <c r="A2314" t="s">
        <v>6924</v>
      </c>
      <c r="B2314" t="s">
        <v>181</v>
      </c>
      <c r="C2314" t="s">
        <v>6925</v>
      </c>
      <c r="D2314" t="s">
        <v>159</v>
      </c>
      <c r="E2314" t="s">
        <v>68</v>
      </c>
      <c r="F2314" t="s">
        <v>6926</v>
      </c>
      <c r="G2314" t="s">
        <v>27</v>
      </c>
      <c r="H2314">
        <v>361.02</v>
      </c>
      <c r="I2314">
        <v>10</v>
      </c>
      <c r="J2314">
        <v>10</v>
      </c>
      <c r="K2314">
        <v>3610.2</v>
      </c>
      <c r="L2314">
        <v>3249.18</v>
      </c>
      <c r="M2314" t="s">
        <v>60</v>
      </c>
      <c r="N2314" s="1">
        <v>45742.168854166666</v>
      </c>
    </row>
    <row r="2315" spans="1:14" x14ac:dyDescent="0.3">
      <c r="A2315" t="s">
        <v>6927</v>
      </c>
      <c r="B2315" t="s">
        <v>55</v>
      </c>
      <c r="C2315" t="s">
        <v>6928</v>
      </c>
      <c r="D2315" t="s">
        <v>125</v>
      </c>
      <c r="E2315" t="s">
        <v>100</v>
      </c>
      <c r="F2315" t="s">
        <v>6929</v>
      </c>
      <c r="G2315" t="s">
        <v>209</v>
      </c>
      <c r="H2315">
        <v>1710.03</v>
      </c>
      <c r="I2315">
        <v>1</v>
      </c>
      <c r="J2315">
        <v>0</v>
      </c>
      <c r="K2315">
        <v>1710.03</v>
      </c>
      <c r="L2315">
        <v>1710.03</v>
      </c>
      <c r="M2315" t="s">
        <v>60</v>
      </c>
      <c r="N2315" s="1">
        <v>45345.086585648147</v>
      </c>
    </row>
    <row r="2316" spans="1:14" x14ac:dyDescent="0.3">
      <c r="A2316" t="s">
        <v>6930</v>
      </c>
      <c r="B2316" t="s">
        <v>30</v>
      </c>
      <c r="C2316" t="s">
        <v>6931</v>
      </c>
      <c r="D2316" t="s">
        <v>110</v>
      </c>
      <c r="E2316" t="s">
        <v>87</v>
      </c>
      <c r="F2316" t="s">
        <v>6932</v>
      </c>
      <c r="G2316" t="s">
        <v>161</v>
      </c>
      <c r="H2316">
        <v>276.38</v>
      </c>
      <c r="I2316">
        <v>8</v>
      </c>
      <c r="J2316">
        <v>10</v>
      </c>
      <c r="K2316">
        <v>2211.04</v>
      </c>
      <c r="L2316">
        <v>1989.94</v>
      </c>
      <c r="M2316" t="s">
        <v>21</v>
      </c>
      <c r="N2316" s="1">
        <v>45676.070567129631</v>
      </c>
    </row>
    <row r="2317" spans="1:14" x14ac:dyDescent="0.3">
      <c r="A2317" t="s">
        <v>6933</v>
      </c>
      <c r="B2317" t="s">
        <v>55</v>
      </c>
      <c r="C2317" t="s">
        <v>6934</v>
      </c>
      <c r="D2317" t="s">
        <v>43</v>
      </c>
      <c r="E2317" t="s">
        <v>18</v>
      </c>
      <c r="F2317" t="s">
        <v>6935</v>
      </c>
      <c r="G2317" t="s">
        <v>465</v>
      </c>
      <c r="H2317">
        <v>963.41</v>
      </c>
      <c r="I2317">
        <v>8</v>
      </c>
      <c r="J2317">
        <v>0</v>
      </c>
      <c r="K2317">
        <v>7707.28</v>
      </c>
      <c r="L2317">
        <v>7707.28</v>
      </c>
      <c r="M2317" t="s">
        <v>47</v>
      </c>
      <c r="N2317" s="1">
        <v>45608.7190625</v>
      </c>
    </row>
    <row r="2318" spans="1:14" x14ac:dyDescent="0.3">
      <c r="A2318" t="s">
        <v>6936</v>
      </c>
      <c r="B2318" t="s">
        <v>15</v>
      </c>
      <c r="C2318" t="s">
        <v>6937</v>
      </c>
      <c r="D2318" t="s">
        <v>255</v>
      </c>
      <c r="E2318" t="s">
        <v>18</v>
      </c>
      <c r="F2318" t="s">
        <v>6938</v>
      </c>
      <c r="G2318" t="s">
        <v>82</v>
      </c>
      <c r="H2318">
        <v>2738.28</v>
      </c>
      <c r="I2318">
        <v>1</v>
      </c>
      <c r="J2318">
        <v>0</v>
      </c>
      <c r="K2318">
        <v>2738.28</v>
      </c>
      <c r="L2318">
        <v>2738.28</v>
      </c>
      <c r="M2318" t="s">
        <v>47</v>
      </c>
      <c r="N2318" s="1">
        <v>45627.723310185182</v>
      </c>
    </row>
    <row r="2319" spans="1:14" x14ac:dyDescent="0.3">
      <c r="A2319" t="s">
        <v>6939</v>
      </c>
      <c r="B2319" t="s">
        <v>49</v>
      </c>
      <c r="C2319" t="s">
        <v>6940</v>
      </c>
      <c r="D2319" t="s">
        <v>86</v>
      </c>
      <c r="E2319" t="s">
        <v>37</v>
      </c>
      <c r="F2319" t="s">
        <v>6941</v>
      </c>
      <c r="G2319" t="s">
        <v>209</v>
      </c>
      <c r="H2319">
        <v>448.78</v>
      </c>
      <c r="I2319">
        <v>6</v>
      </c>
      <c r="J2319">
        <v>0</v>
      </c>
      <c r="K2319">
        <v>2692.68</v>
      </c>
      <c r="L2319">
        <v>2692.68</v>
      </c>
      <c r="M2319" t="s">
        <v>47</v>
      </c>
      <c r="N2319" s="1">
        <v>45557.744305555556</v>
      </c>
    </row>
    <row r="2320" spans="1:14" x14ac:dyDescent="0.3">
      <c r="A2320" t="s">
        <v>6942</v>
      </c>
      <c r="B2320" t="s">
        <v>49</v>
      </c>
      <c r="C2320" t="s">
        <v>6943</v>
      </c>
      <c r="D2320" t="s">
        <v>125</v>
      </c>
      <c r="E2320" t="s">
        <v>57</v>
      </c>
      <c r="F2320" t="s">
        <v>6944</v>
      </c>
      <c r="G2320" t="s">
        <v>20</v>
      </c>
      <c r="H2320">
        <v>2460.9499999999998</v>
      </c>
      <c r="I2320">
        <v>15</v>
      </c>
      <c r="J2320">
        <v>3</v>
      </c>
      <c r="K2320">
        <v>36914.25</v>
      </c>
      <c r="L2320">
        <v>35806.82</v>
      </c>
      <c r="M2320" t="s">
        <v>40</v>
      </c>
      <c r="N2320" s="1">
        <v>45472.814027777778</v>
      </c>
    </row>
    <row r="2321" spans="1:14" x14ac:dyDescent="0.3">
      <c r="A2321" t="s">
        <v>6945</v>
      </c>
      <c r="B2321" t="s">
        <v>95</v>
      </c>
      <c r="C2321" t="s">
        <v>6946</v>
      </c>
      <c r="D2321" t="s">
        <v>36</v>
      </c>
      <c r="F2321" t="s">
        <v>6947</v>
      </c>
      <c r="G2321" t="s">
        <v>27</v>
      </c>
      <c r="H2321">
        <v>1241.6500000000001</v>
      </c>
      <c r="I2321">
        <v>5</v>
      </c>
      <c r="J2321">
        <v>10</v>
      </c>
      <c r="K2321">
        <v>6208.25</v>
      </c>
      <c r="L2321">
        <v>5587.43</v>
      </c>
      <c r="M2321" t="s">
        <v>77</v>
      </c>
      <c r="N2321" s="1">
        <v>45401.697627314818</v>
      </c>
    </row>
    <row r="2322" spans="1:14" x14ac:dyDescent="0.3">
      <c r="A2322" t="s">
        <v>6948</v>
      </c>
      <c r="B2322" t="s">
        <v>95</v>
      </c>
      <c r="C2322" t="s">
        <v>6949</v>
      </c>
      <c r="D2322" t="s">
        <v>25</v>
      </c>
      <c r="E2322" t="s">
        <v>155</v>
      </c>
      <c r="F2322" t="s">
        <v>6950</v>
      </c>
      <c r="G2322" t="s">
        <v>130</v>
      </c>
      <c r="H2322">
        <v>13.93</v>
      </c>
      <c r="I2322">
        <v>12</v>
      </c>
      <c r="J2322">
        <v>10</v>
      </c>
      <c r="K2322">
        <v>167.16</v>
      </c>
      <c r="L2322">
        <v>150.44</v>
      </c>
      <c r="M2322" t="s">
        <v>40</v>
      </c>
      <c r="N2322" s="1">
        <v>45667.650856481479</v>
      </c>
    </row>
    <row r="2323" spans="1:14" x14ac:dyDescent="0.3">
      <c r="A2323" t="s">
        <v>6951</v>
      </c>
      <c r="B2323" t="s">
        <v>118</v>
      </c>
      <c r="C2323" t="s">
        <v>6952</v>
      </c>
      <c r="D2323" t="s">
        <v>255</v>
      </c>
      <c r="E2323" t="s">
        <v>100</v>
      </c>
      <c r="F2323" t="s">
        <v>6953</v>
      </c>
      <c r="G2323" t="s">
        <v>53</v>
      </c>
      <c r="H2323">
        <v>943.06</v>
      </c>
      <c r="I2323">
        <v>6</v>
      </c>
      <c r="J2323">
        <v>15</v>
      </c>
      <c r="K2323">
        <v>5658.36</v>
      </c>
      <c r="L2323">
        <v>4809.6099999999997</v>
      </c>
      <c r="M2323" t="s">
        <v>60</v>
      </c>
      <c r="N2323" s="1">
        <v>45578.341527777775</v>
      </c>
    </row>
    <row r="2324" spans="1:14" x14ac:dyDescent="0.3">
      <c r="A2324" t="s">
        <v>6954</v>
      </c>
      <c r="B2324" t="s">
        <v>172</v>
      </c>
      <c r="C2324" t="s">
        <v>6955</v>
      </c>
      <c r="D2324" t="s">
        <v>86</v>
      </c>
      <c r="E2324" t="s">
        <v>121</v>
      </c>
      <c r="F2324" t="s">
        <v>6956</v>
      </c>
      <c r="G2324" t="s">
        <v>179</v>
      </c>
      <c r="H2324">
        <v>122.1</v>
      </c>
      <c r="I2324">
        <v>40</v>
      </c>
      <c r="J2324">
        <v>15</v>
      </c>
      <c r="K2324">
        <v>4884</v>
      </c>
      <c r="L2324">
        <v>4151.3999999999996</v>
      </c>
      <c r="M2324" t="s">
        <v>40</v>
      </c>
      <c r="N2324" s="1">
        <v>45475.925069444442</v>
      </c>
    </row>
    <row r="2325" spans="1:14" x14ac:dyDescent="0.3">
      <c r="A2325" t="s">
        <v>6957</v>
      </c>
      <c r="B2325" t="s">
        <v>181</v>
      </c>
      <c r="C2325" t="s">
        <v>6958</v>
      </c>
      <c r="D2325" t="s">
        <v>36</v>
      </c>
      <c r="E2325" t="s">
        <v>155</v>
      </c>
      <c r="F2325" t="s">
        <v>6959</v>
      </c>
      <c r="G2325" t="s">
        <v>20</v>
      </c>
      <c r="H2325">
        <v>1434.09</v>
      </c>
      <c r="I2325">
        <v>60</v>
      </c>
      <c r="J2325">
        <v>15</v>
      </c>
      <c r="K2325">
        <v>86045.4</v>
      </c>
      <c r="L2325">
        <v>73138.59</v>
      </c>
      <c r="M2325" t="s">
        <v>28</v>
      </c>
      <c r="N2325" s="1">
        <v>45775.532418981478</v>
      </c>
    </row>
    <row r="2326" spans="1:14" x14ac:dyDescent="0.3">
      <c r="A2326" t="s">
        <v>6960</v>
      </c>
      <c r="B2326" t="s">
        <v>118</v>
      </c>
      <c r="C2326" t="s">
        <v>6961</v>
      </c>
      <c r="D2326" t="s">
        <v>110</v>
      </c>
      <c r="E2326" t="s">
        <v>18</v>
      </c>
      <c r="F2326" t="s">
        <v>6962</v>
      </c>
      <c r="G2326" t="s">
        <v>248</v>
      </c>
      <c r="H2326">
        <v>297.17</v>
      </c>
      <c r="I2326">
        <v>1</v>
      </c>
      <c r="J2326">
        <v>0</v>
      </c>
      <c r="K2326">
        <v>297.17</v>
      </c>
      <c r="L2326">
        <v>297.17</v>
      </c>
      <c r="M2326" t="s">
        <v>40</v>
      </c>
      <c r="N2326" s="1">
        <v>45343.193715277775</v>
      </c>
    </row>
    <row r="2327" spans="1:14" x14ac:dyDescent="0.3">
      <c r="A2327" t="s">
        <v>6963</v>
      </c>
      <c r="B2327" t="s">
        <v>72</v>
      </c>
      <c r="C2327" t="s">
        <v>6964</v>
      </c>
      <c r="D2327" t="s">
        <v>67</v>
      </c>
      <c r="E2327" t="s">
        <v>44</v>
      </c>
      <c r="F2327" t="s">
        <v>6965</v>
      </c>
      <c r="G2327" t="s">
        <v>93</v>
      </c>
      <c r="H2327">
        <v>1071.77</v>
      </c>
      <c r="I2327">
        <v>40</v>
      </c>
      <c r="J2327">
        <v>12</v>
      </c>
      <c r="K2327">
        <v>42870.8</v>
      </c>
      <c r="L2327">
        <v>37726.300000000003</v>
      </c>
      <c r="M2327" t="s">
        <v>21</v>
      </c>
      <c r="N2327" s="1">
        <v>45341.362025462964</v>
      </c>
    </row>
    <row r="2328" spans="1:14" x14ac:dyDescent="0.3">
      <c r="A2328" t="s">
        <v>6966</v>
      </c>
      <c r="B2328" t="s">
        <v>55</v>
      </c>
      <c r="C2328" t="s">
        <v>6967</v>
      </c>
      <c r="D2328" t="s">
        <v>80</v>
      </c>
      <c r="E2328" t="s">
        <v>105</v>
      </c>
      <c r="G2328" t="s">
        <v>82</v>
      </c>
      <c r="H2328">
        <v>2284.67</v>
      </c>
      <c r="I2328">
        <v>6</v>
      </c>
      <c r="J2328">
        <v>15</v>
      </c>
      <c r="K2328">
        <v>13708.02</v>
      </c>
      <c r="L2328">
        <v>11651.82</v>
      </c>
      <c r="M2328" t="s">
        <v>77</v>
      </c>
      <c r="N2328" s="1">
        <v>45780.221886574072</v>
      </c>
    </row>
    <row r="2329" spans="1:14" x14ac:dyDescent="0.3">
      <c r="A2329" t="s">
        <v>6968</v>
      </c>
      <c r="B2329" t="s">
        <v>95</v>
      </c>
      <c r="C2329" t="s">
        <v>6969</v>
      </c>
      <c r="D2329" t="s">
        <v>86</v>
      </c>
      <c r="E2329" t="s">
        <v>37</v>
      </c>
      <c r="F2329" t="s">
        <v>6970</v>
      </c>
      <c r="G2329" t="s">
        <v>70</v>
      </c>
      <c r="H2329">
        <v>12.48</v>
      </c>
      <c r="I2329">
        <v>25</v>
      </c>
      <c r="J2329">
        <v>0</v>
      </c>
      <c r="K2329">
        <v>312</v>
      </c>
      <c r="L2329">
        <v>312</v>
      </c>
      <c r="M2329" t="s">
        <v>40</v>
      </c>
      <c r="N2329" s="1">
        <v>45831.32</v>
      </c>
    </row>
    <row r="2330" spans="1:14" x14ac:dyDescent="0.3">
      <c r="A2330" t="s">
        <v>6971</v>
      </c>
      <c r="B2330" t="s">
        <v>118</v>
      </c>
      <c r="C2330" t="s">
        <v>6972</v>
      </c>
      <c r="D2330" t="s">
        <v>120</v>
      </c>
      <c r="E2330" t="s">
        <v>32</v>
      </c>
      <c r="F2330" t="s">
        <v>6973</v>
      </c>
      <c r="G2330" t="s">
        <v>20</v>
      </c>
      <c r="H2330">
        <v>492.3</v>
      </c>
      <c r="I2330">
        <v>3</v>
      </c>
      <c r="J2330">
        <v>15</v>
      </c>
      <c r="K2330">
        <v>1476.9</v>
      </c>
      <c r="L2330">
        <v>1255.3699999999999</v>
      </c>
      <c r="M2330" t="s">
        <v>21</v>
      </c>
      <c r="N2330" s="1">
        <v>45550.642581018517</v>
      </c>
    </row>
    <row r="2331" spans="1:14" x14ac:dyDescent="0.3">
      <c r="A2331" t="s">
        <v>6974</v>
      </c>
      <c r="B2331" t="s">
        <v>15</v>
      </c>
      <c r="C2331" t="s">
        <v>6975</v>
      </c>
      <c r="D2331" t="s">
        <v>36</v>
      </c>
      <c r="E2331" t="s">
        <v>177</v>
      </c>
      <c r="F2331" t="s">
        <v>6976</v>
      </c>
      <c r="G2331" t="s">
        <v>161</v>
      </c>
      <c r="H2331">
        <v>941.6</v>
      </c>
      <c r="I2331">
        <v>10</v>
      </c>
      <c r="J2331">
        <v>7</v>
      </c>
      <c r="K2331">
        <v>9416</v>
      </c>
      <c r="L2331">
        <v>8756.8799999999992</v>
      </c>
      <c r="M2331" t="s">
        <v>77</v>
      </c>
      <c r="N2331" s="1">
        <v>45833.136157407411</v>
      </c>
    </row>
    <row r="2332" spans="1:14" x14ac:dyDescent="0.3">
      <c r="A2332" t="s">
        <v>6977</v>
      </c>
      <c r="B2332" t="s">
        <v>30</v>
      </c>
      <c r="C2332" t="s">
        <v>6978</v>
      </c>
      <c r="D2332" t="s">
        <v>125</v>
      </c>
      <c r="E2332" t="s">
        <v>91</v>
      </c>
      <c r="F2332" t="s">
        <v>6979</v>
      </c>
      <c r="G2332" t="s">
        <v>102</v>
      </c>
      <c r="H2332">
        <v>2886.3</v>
      </c>
      <c r="I2332">
        <v>12</v>
      </c>
      <c r="J2332">
        <v>3</v>
      </c>
      <c r="K2332">
        <v>34635.599999999999</v>
      </c>
      <c r="L2332">
        <v>33596.53</v>
      </c>
      <c r="M2332" t="s">
        <v>77</v>
      </c>
      <c r="N2332" s="1">
        <v>45842.153229166666</v>
      </c>
    </row>
    <row r="2333" spans="1:14" x14ac:dyDescent="0.3">
      <c r="A2333" t="s">
        <v>6980</v>
      </c>
      <c r="B2333" t="s">
        <v>72</v>
      </c>
      <c r="C2333" t="s">
        <v>6981</v>
      </c>
      <c r="D2333" t="s">
        <v>120</v>
      </c>
      <c r="E2333" t="s">
        <v>277</v>
      </c>
      <c r="F2333" t="s">
        <v>6982</v>
      </c>
      <c r="H2333">
        <v>525.64</v>
      </c>
      <c r="I2333">
        <v>8</v>
      </c>
      <c r="J2333">
        <v>12</v>
      </c>
      <c r="K2333">
        <v>4205.12</v>
      </c>
      <c r="L2333">
        <v>3700.51</v>
      </c>
      <c r="M2333" t="s">
        <v>116</v>
      </c>
      <c r="N2333" s="1">
        <v>45653.715300925927</v>
      </c>
    </row>
    <row r="2334" spans="1:14" x14ac:dyDescent="0.3">
      <c r="A2334" t="s">
        <v>6983</v>
      </c>
      <c r="B2334" t="s">
        <v>72</v>
      </c>
      <c r="C2334" t="s">
        <v>6984</v>
      </c>
      <c r="D2334" t="s">
        <v>43</v>
      </c>
      <c r="E2334" t="s">
        <v>18</v>
      </c>
      <c r="F2334" t="s">
        <v>6985</v>
      </c>
      <c r="G2334" t="s">
        <v>76</v>
      </c>
      <c r="H2334">
        <v>182.13</v>
      </c>
      <c r="I2334">
        <v>1</v>
      </c>
      <c r="J2334">
        <v>0</v>
      </c>
      <c r="K2334">
        <v>182.13</v>
      </c>
      <c r="L2334">
        <v>182.13</v>
      </c>
      <c r="M2334" t="s">
        <v>116</v>
      </c>
      <c r="N2334" s="1">
        <v>45337.824467592596</v>
      </c>
    </row>
    <row r="2335" spans="1:14" x14ac:dyDescent="0.3">
      <c r="A2335" t="s">
        <v>6986</v>
      </c>
      <c r="B2335" t="s">
        <v>49</v>
      </c>
      <c r="C2335" t="s">
        <v>6987</v>
      </c>
      <c r="D2335" t="s">
        <v>110</v>
      </c>
      <c r="E2335" t="s">
        <v>246</v>
      </c>
      <c r="F2335" t="s">
        <v>6988</v>
      </c>
      <c r="G2335" t="s">
        <v>27</v>
      </c>
      <c r="H2335">
        <v>85.35</v>
      </c>
      <c r="I2335">
        <v>25</v>
      </c>
      <c r="J2335">
        <v>0</v>
      </c>
      <c r="K2335">
        <v>2133.75</v>
      </c>
      <c r="L2335">
        <v>2133.75</v>
      </c>
      <c r="M2335" t="s">
        <v>28</v>
      </c>
      <c r="N2335" s="1">
        <v>45667.171469907407</v>
      </c>
    </row>
    <row r="2336" spans="1:14" x14ac:dyDescent="0.3">
      <c r="A2336" t="s">
        <v>6989</v>
      </c>
      <c r="B2336" t="s">
        <v>181</v>
      </c>
      <c r="C2336" t="s">
        <v>6990</v>
      </c>
      <c r="D2336" t="s">
        <v>80</v>
      </c>
      <c r="E2336" t="s">
        <v>105</v>
      </c>
      <c r="F2336" t="s">
        <v>6991</v>
      </c>
      <c r="G2336" t="s">
        <v>39</v>
      </c>
      <c r="H2336">
        <v>4233.91</v>
      </c>
      <c r="I2336">
        <v>3</v>
      </c>
      <c r="J2336">
        <v>2</v>
      </c>
      <c r="K2336">
        <v>12701.73</v>
      </c>
      <c r="L2336">
        <v>12447.7</v>
      </c>
      <c r="M2336" t="s">
        <v>40</v>
      </c>
      <c r="N2336" s="1">
        <v>45430.855925925927</v>
      </c>
    </row>
    <row r="2337" spans="1:14" x14ac:dyDescent="0.3">
      <c r="A2337" t="s">
        <v>6992</v>
      </c>
      <c r="B2337" t="s">
        <v>84</v>
      </c>
      <c r="C2337" t="s">
        <v>6993</v>
      </c>
      <c r="D2337" t="s">
        <v>86</v>
      </c>
      <c r="E2337" t="s">
        <v>133</v>
      </c>
      <c r="F2337" t="s">
        <v>6994</v>
      </c>
      <c r="G2337" t="s">
        <v>161</v>
      </c>
      <c r="H2337">
        <v>90.86</v>
      </c>
      <c r="I2337">
        <v>5</v>
      </c>
      <c r="J2337">
        <v>15</v>
      </c>
      <c r="K2337">
        <v>454.3</v>
      </c>
      <c r="L2337">
        <v>386.15</v>
      </c>
      <c r="M2337" t="s">
        <v>40</v>
      </c>
      <c r="N2337" s="1">
        <v>45704.385497685187</v>
      </c>
    </row>
    <row r="2338" spans="1:14" x14ac:dyDescent="0.3">
      <c r="A2338" t="s">
        <v>6995</v>
      </c>
      <c r="B2338" t="s">
        <v>15</v>
      </c>
      <c r="C2338" t="s">
        <v>6996</v>
      </c>
      <c r="D2338" t="s">
        <v>86</v>
      </c>
      <c r="E2338" t="s">
        <v>18</v>
      </c>
      <c r="F2338" t="s">
        <v>6997</v>
      </c>
      <c r="G2338" t="s">
        <v>93</v>
      </c>
      <c r="H2338">
        <v>50.46</v>
      </c>
      <c r="I2338">
        <v>5</v>
      </c>
      <c r="J2338">
        <v>2</v>
      </c>
      <c r="K2338">
        <v>252.3</v>
      </c>
      <c r="L2338">
        <v>247.25</v>
      </c>
      <c r="M2338" t="s">
        <v>60</v>
      </c>
      <c r="N2338" s="1">
        <v>45696.465648148151</v>
      </c>
    </row>
    <row r="2339" spans="1:14" x14ac:dyDescent="0.3">
      <c r="A2339" t="s">
        <v>6998</v>
      </c>
      <c r="B2339" t="s">
        <v>55</v>
      </c>
      <c r="C2339" t="s">
        <v>6999</v>
      </c>
      <c r="D2339" t="s">
        <v>120</v>
      </c>
      <c r="E2339" t="s">
        <v>37</v>
      </c>
      <c r="F2339" t="s">
        <v>7000</v>
      </c>
      <c r="G2339" t="s">
        <v>27</v>
      </c>
      <c r="H2339">
        <v>164.58</v>
      </c>
      <c r="I2339">
        <v>75</v>
      </c>
      <c r="J2339">
        <v>0</v>
      </c>
      <c r="K2339">
        <v>12343.5</v>
      </c>
      <c r="L2339">
        <v>12343.5</v>
      </c>
      <c r="M2339" t="s">
        <v>116</v>
      </c>
      <c r="N2339" s="1">
        <v>45718.855925925927</v>
      </c>
    </row>
    <row r="2340" spans="1:14" x14ac:dyDescent="0.3">
      <c r="A2340" t="s">
        <v>7001</v>
      </c>
      <c r="B2340" t="s">
        <v>118</v>
      </c>
      <c r="C2340" t="s">
        <v>7002</v>
      </c>
      <c r="D2340" t="s">
        <v>67</v>
      </c>
      <c r="E2340" t="s">
        <v>18</v>
      </c>
      <c r="F2340" t="s">
        <v>7003</v>
      </c>
      <c r="G2340" t="s">
        <v>39</v>
      </c>
      <c r="H2340">
        <v>897.86</v>
      </c>
      <c r="I2340">
        <v>5</v>
      </c>
      <c r="J2340">
        <v>0</v>
      </c>
      <c r="K2340">
        <v>4489.3</v>
      </c>
      <c r="L2340">
        <v>4489.3</v>
      </c>
      <c r="M2340" t="s">
        <v>116</v>
      </c>
      <c r="N2340" s="1">
        <v>45493.266701388886</v>
      </c>
    </row>
    <row r="2341" spans="1:14" x14ac:dyDescent="0.3">
      <c r="A2341" t="s">
        <v>7004</v>
      </c>
      <c r="B2341" t="s">
        <v>72</v>
      </c>
      <c r="C2341" t="s">
        <v>7005</v>
      </c>
      <c r="D2341" t="s">
        <v>43</v>
      </c>
      <c r="E2341" t="s">
        <v>155</v>
      </c>
      <c r="F2341" t="s">
        <v>7006</v>
      </c>
      <c r="G2341" t="s">
        <v>65</v>
      </c>
      <c r="H2341">
        <v>1125.22</v>
      </c>
      <c r="I2341">
        <v>50</v>
      </c>
      <c r="J2341">
        <v>20</v>
      </c>
      <c r="K2341">
        <v>56261</v>
      </c>
      <c r="L2341">
        <v>45008.800000000003</v>
      </c>
      <c r="M2341" t="s">
        <v>21</v>
      </c>
      <c r="N2341" s="1">
        <v>45441.357291666667</v>
      </c>
    </row>
    <row r="2342" spans="1:14" x14ac:dyDescent="0.3">
      <c r="A2342" t="s">
        <v>7007</v>
      </c>
      <c r="B2342" t="s">
        <v>49</v>
      </c>
      <c r="C2342" t="s">
        <v>7008</v>
      </c>
      <c r="D2342" t="s">
        <v>120</v>
      </c>
      <c r="E2342" t="s">
        <v>155</v>
      </c>
      <c r="F2342" t="s">
        <v>7009</v>
      </c>
      <c r="G2342" t="s">
        <v>76</v>
      </c>
      <c r="H2342">
        <v>582.04</v>
      </c>
      <c r="I2342">
        <v>5</v>
      </c>
      <c r="J2342">
        <v>0</v>
      </c>
      <c r="K2342">
        <v>2910.2</v>
      </c>
      <c r="L2342">
        <v>2910.2</v>
      </c>
      <c r="M2342" t="s">
        <v>60</v>
      </c>
      <c r="N2342" s="1">
        <v>45356.489444444444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DDF6C-775D-41D8-9C9E-DFF822117917}">
  <dimension ref="A1:R2342"/>
  <sheetViews>
    <sheetView topLeftCell="B1" zoomScale="130" zoomScaleNormal="130" workbookViewId="0">
      <selection activeCell="S5" sqref="S5"/>
    </sheetView>
  </sheetViews>
  <sheetFormatPr defaultRowHeight="14.4" x14ac:dyDescent="0.3"/>
  <cols>
    <col min="1" max="1" width="23.109375" customWidth="1"/>
    <col min="2" max="2" width="22.6640625" customWidth="1"/>
    <col min="3" max="3" width="25.44140625" customWidth="1"/>
    <col min="4" max="4" width="25.77734375" customWidth="1"/>
    <col min="5" max="5" width="22.33203125" customWidth="1"/>
    <col min="6" max="6" width="19.5546875" customWidth="1"/>
    <col min="7" max="7" width="13.77734375" customWidth="1"/>
    <col min="8" max="8" width="13.21875" customWidth="1"/>
    <col min="9" max="9" width="12.6640625" customWidth="1"/>
    <col min="10" max="10" width="26.5546875" customWidth="1"/>
    <col min="11" max="11" width="29.5546875" customWidth="1"/>
    <col min="12" max="12" width="25.77734375" customWidth="1"/>
    <col min="13" max="13" width="22.44140625" customWidth="1"/>
    <col min="14" max="14" width="24.6640625" bestFit="1" customWidth="1"/>
    <col min="15" max="15" width="22.21875" customWidth="1"/>
    <col min="16" max="16" width="16" customWidth="1"/>
    <col min="17" max="17" width="15.33203125" customWidth="1"/>
    <col min="18" max="18" width="13.77734375" customWidth="1"/>
  </cols>
  <sheetData>
    <row r="1" spans="1:18" x14ac:dyDescent="0.3">
      <c r="A1" t="s">
        <v>0</v>
      </c>
      <c r="B1" t="s">
        <v>1</v>
      </c>
      <c r="C1" t="s">
        <v>2</v>
      </c>
      <c r="D1" s="11" t="s">
        <v>9181</v>
      </c>
      <c r="E1" s="11" t="s">
        <v>9182</v>
      </c>
      <c r="F1" t="s">
        <v>4</v>
      </c>
      <c r="G1" t="s">
        <v>5</v>
      </c>
      <c r="H1" t="s">
        <v>6</v>
      </c>
      <c r="I1" t="s">
        <v>7</v>
      </c>
      <c r="J1" t="s">
        <v>8</v>
      </c>
      <c r="K1" t="s">
        <v>9</v>
      </c>
      <c r="L1" t="s">
        <v>10</v>
      </c>
      <c r="M1" t="s">
        <v>11</v>
      </c>
      <c r="N1" s="11" t="s">
        <v>7016</v>
      </c>
      <c r="O1" t="s">
        <v>12</v>
      </c>
      <c r="P1" t="s">
        <v>13</v>
      </c>
      <c r="Q1" t="s">
        <v>9187</v>
      </c>
      <c r="R1" t="s">
        <v>9188</v>
      </c>
    </row>
    <row r="2" spans="1:18" x14ac:dyDescent="0.3">
      <c r="A2" t="s">
        <v>14</v>
      </c>
      <c r="B2" t="s">
        <v>15</v>
      </c>
      <c r="C2" t="s">
        <v>16</v>
      </c>
      <c r="D2" s="11" t="s">
        <v>7035</v>
      </c>
      <c r="E2" s="11" t="s">
        <v>7036</v>
      </c>
      <c r="F2" t="s">
        <v>18</v>
      </c>
      <c r="G2" t="s">
        <v>19</v>
      </c>
      <c r="H2" t="s">
        <v>20</v>
      </c>
      <c r="I2">
        <v>187.31</v>
      </c>
      <c r="J2">
        <v>20</v>
      </c>
      <c r="K2">
        <v>5</v>
      </c>
      <c r="L2">
        <v>3746.2</v>
      </c>
      <c r="M2">
        <v>3558.89</v>
      </c>
      <c r="N2" s="11">
        <f>Salesdata[[#This Row],[subtotal_before_discount]]-Salesdata[[#This Row],[total_after_discount]]</f>
        <v>187.30999999999995</v>
      </c>
      <c r="O2" t="s">
        <v>21</v>
      </c>
      <c r="P2" s="2">
        <v>45545.09443287037</v>
      </c>
      <c r="Q2">
        <f>YEAR(Salesdata[[#This Row],[purchase_date]])</f>
        <v>2024</v>
      </c>
      <c r="R2" t="str">
        <f>TEXT(Salesdata[[#This Row],[purchase_date]], "mmm")</f>
        <v>Sep</v>
      </c>
    </row>
    <row r="3" spans="1:18" x14ac:dyDescent="0.3">
      <c r="A3" t="s">
        <v>22</v>
      </c>
      <c r="B3" t="s">
        <v>23</v>
      </c>
      <c r="C3" t="s">
        <v>24</v>
      </c>
      <c r="D3" s="11" t="s">
        <v>7037</v>
      </c>
      <c r="E3" s="11" t="s">
        <v>7038</v>
      </c>
      <c r="F3" t="s">
        <v>18</v>
      </c>
      <c r="G3" t="s">
        <v>26</v>
      </c>
      <c r="H3" t="s">
        <v>27</v>
      </c>
      <c r="I3">
        <v>29.88</v>
      </c>
      <c r="J3">
        <v>75</v>
      </c>
      <c r="K3">
        <v>15</v>
      </c>
      <c r="L3">
        <v>2241</v>
      </c>
      <c r="M3">
        <v>1904.85</v>
      </c>
      <c r="N3" s="11">
        <f>Salesdata[[#This Row],[subtotal_before_discount]]-Salesdata[[#This Row],[total_after_discount]]</f>
        <v>336.15000000000009</v>
      </c>
      <c r="O3" t="s">
        <v>28</v>
      </c>
      <c r="P3" s="2">
        <v>45602.293483796297</v>
      </c>
      <c r="Q3">
        <f>YEAR(Salesdata[[#This Row],[purchase_date]])</f>
        <v>2024</v>
      </c>
      <c r="R3" t="str">
        <f>TEXT(Salesdata[[#This Row],[purchase_date]], "mmm")</f>
        <v>Nov</v>
      </c>
    </row>
    <row r="4" spans="1:18" x14ac:dyDescent="0.3">
      <c r="A4" t="s">
        <v>29</v>
      </c>
      <c r="B4" t="s">
        <v>30</v>
      </c>
      <c r="C4" t="s">
        <v>31</v>
      </c>
      <c r="D4" s="11" t="s">
        <v>7039</v>
      </c>
      <c r="E4" s="11" t="s">
        <v>7040</v>
      </c>
      <c r="F4" t="s">
        <v>32</v>
      </c>
      <c r="G4" t="s">
        <v>33</v>
      </c>
      <c r="H4" t="s">
        <v>7010</v>
      </c>
      <c r="I4">
        <v>497.18</v>
      </c>
      <c r="J4">
        <v>60</v>
      </c>
      <c r="K4">
        <v>25</v>
      </c>
      <c r="L4">
        <v>29830.799999999999</v>
      </c>
      <c r="M4">
        <v>22373.1</v>
      </c>
      <c r="N4" s="11">
        <f>Salesdata[[#This Row],[subtotal_before_discount]]-Salesdata[[#This Row],[total_after_discount]]</f>
        <v>7457.7000000000007</v>
      </c>
      <c r="O4" t="s">
        <v>21</v>
      </c>
      <c r="P4" s="2">
        <v>45428.535104166665</v>
      </c>
      <c r="Q4">
        <f>YEAR(Salesdata[[#This Row],[purchase_date]])</f>
        <v>2024</v>
      </c>
      <c r="R4" t="str">
        <f>TEXT(Salesdata[[#This Row],[purchase_date]], "mmm")</f>
        <v>May</v>
      </c>
    </row>
    <row r="5" spans="1:18" x14ac:dyDescent="0.3">
      <c r="A5" t="s">
        <v>34</v>
      </c>
      <c r="B5" t="s">
        <v>23</v>
      </c>
      <c r="C5" t="s">
        <v>35</v>
      </c>
      <c r="D5" s="11" t="s">
        <v>7041</v>
      </c>
      <c r="E5" s="11" t="s">
        <v>7042</v>
      </c>
      <c r="F5" t="s">
        <v>37</v>
      </c>
      <c r="G5" t="s">
        <v>38</v>
      </c>
      <c r="H5" t="s">
        <v>39</v>
      </c>
      <c r="I5">
        <v>155.18</v>
      </c>
      <c r="J5">
        <v>10</v>
      </c>
      <c r="K5">
        <v>15</v>
      </c>
      <c r="L5">
        <v>1551.8</v>
      </c>
      <c r="M5">
        <v>1319.03</v>
      </c>
      <c r="N5" s="11">
        <f>Salesdata[[#This Row],[subtotal_before_discount]]-Salesdata[[#This Row],[total_after_discount]]</f>
        <v>232.76999999999998</v>
      </c>
      <c r="O5" t="s">
        <v>40</v>
      </c>
      <c r="P5" s="2">
        <v>45606.234143518515</v>
      </c>
      <c r="Q5">
        <f>YEAR(Salesdata[[#This Row],[purchase_date]])</f>
        <v>2024</v>
      </c>
      <c r="R5" t="str">
        <f>TEXT(Salesdata[[#This Row],[purchase_date]], "mmm")</f>
        <v>Nov</v>
      </c>
    </row>
    <row r="6" spans="1:18" x14ac:dyDescent="0.3">
      <c r="A6" t="s">
        <v>41</v>
      </c>
      <c r="B6" t="s">
        <v>30</v>
      </c>
      <c r="C6" t="s">
        <v>42</v>
      </c>
      <c r="D6" s="11" t="s">
        <v>7043</v>
      </c>
      <c r="E6" s="11" t="s">
        <v>7044</v>
      </c>
      <c r="F6" t="s">
        <v>44</v>
      </c>
      <c r="G6" t="s">
        <v>45</v>
      </c>
      <c r="H6" t="s">
        <v>46</v>
      </c>
      <c r="I6">
        <v>799.08</v>
      </c>
      <c r="J6">
        <v>1</v>
      </c>
      <c r="K6">
        <v>0</v>
      </c>
      <c r="L6">
        <v>799.08</v>
      </c>
      <c r="M6">
        <v>799.08</v>
      </c>
      <c r="N6" s="11">
        <f>Salesdata[[#This Row],[subtotal_before_discount]]-Salesdata[[#This Row],[total_after_discount]]</f>
        <v>0</v>
      </c>
      <c r="O6" t="s">
        <v>47</v>
      </c>
      <c r="P6" s="2">
        <v>45497.668668981481</v>
      </c>
      <c r="Q6">
        <f>YEAR(Salesdata[[#This Row],[purchase_date]])</f>
        <v>2024</v>
      </c>
      <c r="R6" t="str">
        <f>TEXT(Salesdata[[#This Row],[purchase_date]], "mmm")</f>
        <v>Jul</v>
      </c>
    </row>
    <row r="7" spans="1:18" x14ac:dyDescent="0.3">
      <c r="A7" t="s">
        <v>48</v>
      </c>
      <c r="B7" t="s">
        <v>49</v>
      </c>
      <c r="C7" t="s">
        <v>50</v>
      </c>
      <c r="D7" s="11" t="s">
        <v>7045</v>
      </c>
      <c r="E7" s="11" t="s">
        <v>7046</v>
      </c>
      <c r="F7" t="s">
        <v>18</v>
      </c>
      <c r="G7" t="s">
        <v>52</v>
      </c>
      <c r="H7" t="s">
        <v>53</v>
      </c>
      <c r="I7">
        <v>24.68</v>
      </c>
      <c r="J7">
        <v>30</v>
      </c>
      <c r="K7">
        <v>18</v>
      </c>
      <c r="L7">
        <v>740.4</v>
      </c>
      <c r="M7">
        <v>607.13</v>
      </c>
      <c r="N7" s="11">
        <f>Salesdata[[#This Row],[subtotal_before_discount]]-Salesdata[[#This Row],[total_after_discount]]</f>
        <v>133.26999999999998</v>
      </c>
      <c r="O7" t="s">
        <v>40</v>
      </c>
      <c r="P7" s="2">
        <v>45368.399155092593</v>
      </c>
      <c r="Q7">
        <f>YEAR(Salesdata[[#This Row],[purchase_date]])</f>
        <v>2024</v>
      </c>
      <c r="R7" t="str">
        <f>TEXT(Salesdata[[#This Row],[purchase_date]], "mmm")</f>
        <v>Mar</v>
      </c>
    </row>
    <row r="8" spans="1:18" x14ac:dyDescent="0.3">
      <c r="A8" t="s">
        <v>54</v>
      </c>
      <c r="B8" t="s">
        <v>55</v>
      </c>
      <c r="C8" t="s">
        <v>56</v>
      </c>
      <c r="D8" s="11" t="s">
        <v>7047</v>
      </c>
      <c r="E8" s="11" t="s">
        <v>7048</v>
      </c>
      <c r="F8" t="s">
        <v>57</v>
      </c>
      <c r="G8" t="s">
        <v>58</v>
      </c>
      <c r="H8" t="s">
        <v>59</v>
      </c>
      <c r="I8">
        <v>1989.69</v>
      </c>
      <c r="J8">
        <v>12</v>
      </c>
      <c r="K8">
        <v>5</v>
      </c>
      <c r="L8">
        <v>23876.28</v>
      </c>
      <c r="M8">
        <v>22682.47</v>
      </c>
      <c r="N8" s="11">
        <f>Salesdata[[#This Row],[subtotal_before_discount]]-Salesdata[[#This Row],[total_after_discount]]</f>
        <v>1193.8099999999977</v>
      </c>
      <c r="O8" t="s">
        <v>60</v>
      </c>
      <c r="P8" s="2">
        <v>45861.775543981479</v>
      </c>
      <c r="Q8">
        <f>YEAR(Salesdata[[#This Row],[purchase_date]])</f>
        <v>2025</v>
      </c>
      <c r="R8" t="str">
        <f>TEXT(Salesdata[[#This Row],[purchase_date]], "mmm")</f>
        <v>Jul</v>
      </c>
    </row>
    <row r="9" spans="1:18" x14ac:dyDescent="0.3">
      <c r="A9" t="s">
        <v>61</v>
      </c>
      <c r="B9" t="s">
        <v>55</v>
      </c>
      <c r="C9" t="s">
        <v>62</v>
      </c>
      <c r="D9" s="11" t="s">
        <v>7049</v>
      </c>
      <c r="E9" s="11" t="s">
        <v>7050</v>
      </c>
      <c r="F9" t="s">
        <v>18</v>
      </c>
      <c r="G9" t="s">
        <v>64</v>
      </c>
      <c r="H9" t="s">
        <v>65</v>
      </c>
      <c r="I9">
        <v>3.76</v>
      </c>
      <c r="J9">
        <v>295</v>
      </c>
      <c r="K9">
        <v>0</v>
      </c>
      <c r="L9">
        <v>1109.2</v>
      </c>
      <c r="M9">
        <v>1109.2</v>
      </c>
      <c r="N9" s="11">
        <f>Salesdata[[#This Row],[subtotal_before_discount]]-Salesdata[[#This Row],[total_after_discount]]</f>
        <v>0</v>
      </c>
      <c r="O9" t="s">
        <v>28</v>
      </c>
      <c r="P9" s="2">
        <v>45485.814733796295</v>
      </c>
      <c r="Q9">
        <f>YEAR(Salesdata[[#This Row],[purchase_date]])</f>
        <v>2024</v>
      </c>
      <c r="R9" t="str">
        <f>TEXT(Salesdata[[#This Row],[purchase_date]], "mmm")</f>
        <v>Jul</v>
      </c>
    </row>
    <row r="10" spans="1:18" x14ac:dyDescent="0.3">
      <c r="A10" t="s">
        <v>66</v>
      </c>
      <c r="B10" t="s">
        <v>23</v>
      </c>
      <c r="C10" t="s">
        <v>7010</v>
      </c>
      <c r="D10" s="11" t="s">
        <v>7010</v>
      </c>
      <c r="E10" s="11" t="s">
        <v>7010</v>
      </c>
      <c r="F10" t="s">
        <v>68</v>
      </c>
      <c r="G10" t="s">
        <v>69</v>
      </c>
      <c r="H10" t="s">
        <v>70</v>
      </c>
      <c r="I10">
        <v>490.01</v>
      </c>
      <c r="J10">
        <v>8</v>
      </c>
      <c r="K10">
        <v>10</v>
      </c>
      <c r="L10">
        <v>3920.08</v>
      </c>
      <c r="M10">
        <v>3528.07</v>
      </c>
      <c r="N10" s="11">
        <f>Salesdata[[#This Row],[subtotal_before_discount]]-Salesdata[[#This Row],[total_after_discount]]</f>
        <v>392.00999999999976</v>
      </c>
      <c r="O10" t="s">
        <v>47</v>
      </c>
      <c r="P10" s="2">
        <v>45428.711805555555</v>
      </c>
      <c r="Q10">
        <f>YEAR(Salesdata[[#This Row],[purchase_date]])</f>
        <v>2024</v>
      </c>
      <c r="R10" t="str">
        <f>TEXT(Salesdata[[#This Row],[purchase_date]], "mmm")</f>
        <v>May</v>
      </c>
    </row>
    <row r="11" spans="1:18" x14ac:dyDescent="0.3">
      <c r="A11" t="s">
        <v>71</v>
      </c>
      <c r="B11" t="s">
        <v>72</v>
      </c>
      <c r="C11" t="s">
        <v>73</v>
      </c>
      <c r="D11" s="11" t="s">
        <v>7051</v>
      </c>
      <c r="E11" s="11" t="s">
        <v>7052</v>
      </c>
      <c r="F11" t="s">
        <v>74</v>
      </c>
      <c r="G11" t="s">
        <v>75</v>
      </c>
      <c r="H11" t="s">
        <v>76</v>
      </c>
      <c r="I11">
        <v>1340.35</v>
      </c>
      <c r="J11">
        <v>1</v>
      </c>
      <c r="K11">
        <v>0</v>
      </c>
      <c r="L11">
        <v>1340.35</v>
      </c>
      <c r="M11">
        <v>1340.35</v>
      </c>
      <c r="N11" s="11">
        <f>Salesdata[[#This Row],[subtotal_before_discount]]-Salesdata[[#This Row],[total_after_discount]]</f>
        <v>0</v>
      </c>
      <c r="O11" t="s">
        <v>77</v>
      </c>
      <c r="P11" s="2">
        <v>45418.372083333335</v>
      </c>
      <c r="Q11">
        <f>YEAR(Salesdata[[#This Row],[purchase_date]])</f>
        <v>2024</v>
      </c>
      <c r="R11" t="str">
        <f>TEXT(Salesdata[[#This Row],[purchase_date]], "mmm")</f>
        <v>May</v>
      </c>
    </row>
    <row r="12" spans="1:18" x14ac:dyDescent="0.3">
      <c r="A12" t="s">
        <v>78</v>
      </c>
      <c r="B12" t="s">
        <v>23</v>
      </c>
      <c r="C12" t="s">
        <v>79</v>
      </c>
      <c r="D12" s="11" t="s">
        <v>7053</v>
      </c>
      <c r="E12" s="11" t="s">
        <v>7054</v>
      </c>
      <c r="F12" t="s">
        <v>44</v>
      </c>
      <c r="G12" t="s">
        <v>81</v>
      </c>
      <c r="H12" t="s">
        <v>82</v>
      </c>
      <c r="I12">
        <v>1804.3</v>
      </c>
      <c r="J12">
        <v>6</v>
      </c>
      <c r="K12">
        <v>0</v>
      </c>
      <c r="L12">
        <v>10825.8</v>
      </c>
      <c r="M12">
        <v>10825.8</v>
      </c>
      <c r="N12" s="11">
        <f>Salesdata[[#This Row],[subtotal_before_discount]]-Salesdata[[#This Row],[total_after_discount]]</f>
        <v>0</v>
      </c>
      <c r="O12" t="s">
        <v>21</v>
      </c>
      <c r="P12" s="2">
        <v>45349.175763888888</v>
      </c>
      <c r="Q12">
        <f>YEAR(Salesdata[[#This Row],[purchase_date]])</f>
        <v>2024</v>
      </c>
      <c r="R12" t="str">
        <f>TEXT(Salesdata[[#This Row],[purchase_date]], "mmm")</f>
        <v>Feb</v>
      </c>
    </row>
    <row r="13" spans="1:18" x14ac:dyDescent="0.3">
      <c r="A13" t="s">
        <v>83</v>
      </c>
      <c r="B13" t="s">
        <v>84</v>
      </c>
      <c r="C13" t="s">
        <v>85</v>
      </c>
      <c r="D13" s="11" t="s">
        <v>7055</v>
      </c>
      <c r="E13" s="11" t="s">
        <v>7056</v>
      </c>
      <c r="F13" t="s">
        <v>87</v>
      </c>
      <c r="G13" t="s">
        <v>88</v>
      </c>
      <c r="H13" t="s">
        <v>59</v>
      </c>
      <c r="I13">
        <v>320.58999999999997</v>
      </c>
      <c r="J13">
        <v>5</v>
      </c>
      <c r="K13">
        <v>10</v>
      </c>
      <c r="L13">
        <v>1602.95</v>
      </c>
      <c r="M13">
        <v>1442.65</v>
      </c>
      <c r="N13" s="11">
        <f>Salesdata[[#This Row],[subtotal_before_discount]]-Salesdata[[#This Row],[total_after_discount]]</f>
        <v>160.29999999999995</v>
      </c>
      <c r="O13" t="s">
        <v>21</v>
      </c>
      <c r="P13" s="2">
        <v>45424.650393518517</v>
      </c>
      <c r="Q13">
        <f>YEAR(Salesdata[[#This Row],[purchase_date]])</f>
        <v>2024</v>
      </c>
      <c r="R13" t="str">
        <f>TEXT(Salesdata[[#This Row],[purchase_date]], "mmm")</f>
        <v>May</v>
      </c>
    </row>
    <row r="14" spans="1:18" x14ac:dyDescent="0.3">
      <c r="A14" t="s">
        <v>89</v>
      </c>
      <c r="B14" t="s">
        <v>49</v>
      </c>
      <c r="C14" t="s">
        <v>90</v>
      </c>
      <c r="D14" s="11" t="s">
        <v>7057</v>
      </c>
      <c r="E14" s="11" t="s">
        <v>7058</v>
      </c>
      <c r="F14" t="s">
        <v>91</v>
      </c>
      <c r="G14" t="s">
        <v>92</v>
      </c>
      <c r="H14" t="s">
        <v>93</v>
      </c>
      <c r="I14">
        <v>348.02</v>
      </c>
      <c r="J14">
        <v>5</v>
      </c>
      <c r="K14">
        <v>0</v>
      </c>
      <c r="L14">
        <v>1740.1</v>
      </c>
      <c r="M14">
        <v>1740.1</v>
      </c>
      <c r="N14" s="11">
        <f>Salesdata[[#This Row],[subtotal_before_discount]]-Salesdata[[#This Row],[total_after_discount]]</f>
        <v>0</v>
      </c>
      <c r="O14" t="s">
        <v>77</v>
      </c>
      <c r="P14" s="2">
        <v>45554.053865740738</v>
      </c>
      <c r="Q14">
        <f>YEAR(Salesdata[[#This Row],[purchase_date]])</f>
        <v>2024</v>
      </c>
      <c r="R14" t="str">
        <f>TEXT(Salesdata[[#This Row],[purchase_date]], "mmm")</f>
        <v>Sep</v>
      </c>
    </row>
    <row r="15" spans="1:18" x14ac:dyDescent="0.3">
      <c r="A15" t="s">
        <v>94</v>
      </c>
      <c r="B15" t="s">
        <v>95</v>
      </c>
      <c r="C15" t="s">
        <v>96</v>
      </c>
      <c r="D15" s="11" t="s">
        <v>7059</v>
      </c>
      <c r="E15" s="11" t="s">
        <v>7060</v>
      </c>
      <c r="F15" t="s">
        <v>68</v>
      </c>
      <c r="G15" t="s">
        <v>97</v>
      </c>
      <c r="H15" t="s">
        <v>39</v>
      </c>
      <c r="I15">
        <v>558.33000000000004</v>
      </c>
      <c r="J15">
        <v>2</v>
      </c>
      <c r="K15">
        <v>0</v>
      </c>
      <c r="L15">
        <v>1116.6600000000001</v>
      </c>
      <c r="M15">
        <v>1116.6600000000001</v>
      </c>
      <c r="N15" s="11">
        <f>Salesdata[[#This Row],[subtotal_before_discount]]-Salesdata[[#This Row],[total_after_discount]]</f>
        <v>0</v>
      </c>
      <c r="O15" t="s">
        <v>21</v>
      </c>
      <c r="P15" s="2">
        <v>45692.712604166663</v>
      </c>
      <c r="Q15">
        <f>YEAR(Salesdata[[#This Row],[purchase_date]])</f>
        <v>2025</v>
      </c>
      <c r="R15" t="str">
        <f>TEXT(Salesdata[[#This Row],[purchase_date]], "mmm")</f>
        <v>Feb</v>
      </c>
    </row>
    <row r="16" spans="1:18" x14ac:dyDescent="0.3">
      <c r="A16" t="s">
        <v>98</v>
      </c>
      <c r="B16" t="s">
        <v>23</v>
      </c>
      <c r="C16" t="s">
        <v>99</v>
      </c>
      <c r="D16" s="11" t="s">
        <v>7061</v>
      </c>
      <c r="E16" s="11" t="s">
        <v>7062</v>
      </c>
      <c r="F16" t="s">
        <v>100</v>
      </c>
      <c r="G16" t="s">
        <v>101</v>
      </c>
      <c r="H16" t="s">
        <v>102</v>
      </c>
      <c r="I16">
        <v>9.6999999999999993</v>
      </c>
      <c r="J16">
        <v>2</v>
      </c>
      <c r="K16">
        <v>10</v>
      </c>
      <c r="L16">
        <v>19.399999999999999</v>
      </c>
      <c r="M16">
        <v>17.46</v>
      </c>
      <c r="N16" s="11">
        <f>Salesdata[[#This Row],[subtotal_before_discount]]-Salesdata[[#This Row],[total_after_discount]]</f>
        <v>1.9399999999999977</v>
      </c>
      <c r="O16" t="s">
        <v>47</v>
      </c>
      <c r="P16" s="2">
        <v>45556.38853009259</v>
      </c>
      <c r="Q16">
        <f>YEAR(Salesdata[[#This Row],[purchase_date]])</f>
        <v>2024</v>
      </c>
      <c r="R16" t="str">
        <f>TEXT(Salesdata[[#This Row],[purchase_date]], "mmm")</f>
        <v>Sep</v>
      </c>
    </row>
    <row r="17" spans="1:18" x14ac:dyDescent="0.3">
      <c r="A17" t="s">
        <v>103</v>
      </c>
      <c r="B17" t="s">
        <v>49</v>
      </c>
      <c r="C17" t="s">
        <v>104</v>
      </c>
      <c r="D17" s="11" t="s">
        <v>7063</v>
      </c>
      <c r="E17" s="11" t="s">
        <v>7064</v>
      </c>
      <c r="F17" t="s">
        <v>105</v>
      </c>
      <c r="G17" t="s">
        <v>106</v>
      </c>
      <c r="H17" t="s">
        <v>107</v>
      </c>
      <c r="I17">
        <v>3.07</v>
      </c>
      <c r="J17">
        <v>238</v>
      </c>
      <c r="K17">
        <v>25</v>
      </c>
      <c r="L17">
        <v>730.66</v>
      </c>
      <c r="M17">
        <v>548</v>
      </c>
      <c r="N17" s="11">
        <f>Salesdata[[#This Row],[subtotal_before_discount]]-Salesdata[[#This Row],[total_after_discount]]</f>
        <v>182.65999999999997</v>
      </c>
      <c r="O17" t="s">
        <v>60</v>
      </c>
      <c r="P17" s="2">
        <v>45605.705231481479</v>
      </c>
      <c r="Q17">
        <f>YEAR(Salesdata[[#This Row],[purchase_date]])</f>
        <v>2024</v>
      </c>
      <c r="R17" t="str">
        <f>TEXT(Salesdata[[#This Row],[purchase_date]], "mmm")</f>
        <v>Nov</v>
      </c>
    </row>
    <row r="18" spans="1:18" x14ac:dyDescent="0.3">
      <c r="A18" t="s">
        <v>108</v>
      </c>
      <c r="B18" t="s">
        <v>30</v>
      </c>
      <c r="C18" t="s">
        <v>109</v>
      </c>
      <c r="D18" s="11" t="s">
        <v>7065</v>
      </c>
      <c r="E18" s="11" t="s">
        <v>7066</v>
      </c>
      <c r="F18" t="s">
        <v>111</v>
      </c>
      <c r="G18" t="s">
        <v>112</v>
      </c>
      <c r="H18" t="s">
        <v>39</v>
      </c>
      <c r="I18">
        <v>198.15</v>
      </c>
      <c r="J18">
        <v>2</v>
      </c>
      <c r="K18">
        <v>0</v>
      </c>
      <c r="L18">
        <v>396.3</v>
      </c>
      <c r="M18">
        <v>396.3</v>
      </c>
      <c r="N18" s="11">
        <f>Salesdata[[#This Row],[subtotal_before_discount]]-Salesdata[[#This Row],[total_after_discount]]</f>
        <v>0</v>
      </c>
      <c r="O18" t="s">
        <v>40</v>
      </c>
      <c r="P18" s="2">
        <v>45447.579965277779</v>
      </c>
      <c r="Q18">
        <f>YEAR(Salesdata[[#This Row],[purchase_date]])</f>
        <v>2024</v>
      </c>
      <c r="R18" t="str">
        <f>TEXT(Salesdata[[#This Row],[purchase_date]], "mmm")</f>
        <v>Jun</v>
      </c>
    </row>
    <row r="19" spans="1:18" x14ac:dyDescent="0.3">
      <c r="A19" t="s">
        <v>113</v>
      </c>
      <c r="B19" t="s">
        <v>55</v>
      </c>
      <c r="C19" t="s">
        <v>114</v>
      </c>
      <c r="D19" s="11" t="s">
        <v>7067</v>
      </c>
      <c r="E19" s="11" t="s">
        <v>7060</v>
      </c>
      <c r="F19" t="s">
        <v>68</v>
      </c>
      <c r="G19" t="s">
        <v>115</v>
      </c>
      <c r="H19" t="s">
        <v>76</v>
      </c>
      <c r="I19">
        <v>1.71</v>
      </c>
      <c r="J19">
        <v>289</v>
      </c>
      <c r="K19">
        <v>15</v>
      </c>
      <c r="L19">
        <v>494.19</v>
      </c>
      <c r="M19">
        <v>420.06</v>
      </c>
      <c r="N19" s="11">
        <f>Salesdata[[#This Row],[subtotal_before_discount]]-Salesdata[[#This Row],[total_after_discount]]</f>
        <v>74.13</v>
      </c>
      <c r="O19" t="s">
        <v>116</v>
      </c>
      <c r="P19" s="2">
        <v>45461.899791666663</v>
      </c>
      <c r="Q19">
        <f>YEAR(Salesdata[[#This Row],[purchase_date]])</f>
        <v>2024</v>
      </c>
      <c r="R19" t="str">
        <f>TEXT(Salesdata[[#This Row],[purchase_date]], "mmm")</f>
        <v>Jun</v>
      </c>
    </row>
    <row r="20" spans="1:18" x14ac:dyDescent="0.3">
      <c r="A20" t="s">
        <v>117</v>
      </c>
      <c r="B20" t="s">
        <v>118</v>
      </c>
      <c r="C20" t="s">
        <v>119</v>
      </c>
      <c r="D20" s="11" t="s">
        <v>7068</v>
      </c>
      <c r="E20" s="11" t="s">
        <v>7069</v>
      </c>
      <c r="F20" t="s">
        <v>121</v>
      </c>
      <c r="G20" t="s">
        <v>122</v>
      </c>
      <c r="H20" t="s">
        <v>39</v>
      </c>
      <c r="I20">
        <v>95.11</v>
      </c>
      <c r="J20">
        <v>100</v>
      </c>
      <c r="K20">
        <v>15</v>
      </c>
      <c r="L20">
        <v>9511</v>
      </c>
      <c r="M20">
        <v>8084.35</v>
      </c>
      <c r="N20" s="11">
        <f>Salesdata[[#This Row],[subtotal_before_discount]]-Salesdata[[#This Row],[total_after_discount]]</f>
        <v>1426.6499999999996</v>
      </c>
      <c r="O20" t="s">
        <v>40</v>
      </c>
      <c r="P20" s="2">
        <v>45838.205393518518</v>
      </c>
      <c r="Q20">
        <f>YEAR(Salesdata[[#This Row],[purchase_date]])</f>
        <v>2025</v>
      </c>
      <c r="R20" t="str">
        <f>TEXT(Salesdata[[#This Row],[purchase_date]], "mmm")</f>
        <v>Jun</v>
      </c>
    </row>
    <row r="21" spans="1:18" x14ac:dyDescent="0.3">
      <c r="A21" t="s">
        <v>123</v>
      </c>
      <c r="B21" t="s">
        <v>55</v>
      </c>
      <c r="C21" t="s">
        <v>124</v>
      </c>
      <c r="D21" s="11" t="s">
        <v>7070</v>
      </c>
      <c r="E21" s="11" t="s">
        <v>7071</v>
      </c>
      <c r="F21" t="s">
        <v>74</v>
      </c>
      <c r="G21" t="s">
        <v>126</v>
      </c>
      <c r="H21" t="s">
        <v>76</v>
      </c>
      <c r="I21">
        <v>564.32000000000005</v>
      </c>
      <c r="J21">
        <v>8</v>
      </c>
      <c r="K21">
        <v>0</v>
      </c>
      <c r="L21">
        <v>4514.5600000000004</v>
      </c>
      <c r="M21">
        <v>4514.5600000000004</v>
      </c>
      <c r="N21" s="11">
        <f>Salesdata[[#This Row],[subtotal_before_discount]]-Salesdata[[#This Row],[total_after_discount]]</f>
        <v>0</v>
      </c>
      <c r="O21" t="s">
        <v>77</v>
      </c>
      <c r="P21" s="2">
        <v>45832.711145833331</v>
      </c>
      <c r="Q21">
        <f>YEAR(Salesdata[[#This Row],[purchase_date]])</f>
        <v>2025</v>
      </c>
      <c r="R21" t="str">
        <f>TEXT(Salesdata[[#This Row],[purchase_date]], "mmm")</f>
        <v>Jun</v>
      </c>
    </row>
    <row r="22" spans="1:18" x14ac:dyDescent="0.3">
      <c r="A22" t="s">
        <v>127</v>
      </c>
      <c r="B22" t="s">
        <v>30</v>
      </c>
      <c r="C22" t="s">
        <v>128</v>
      </c>
      <c r="D22" s="11" t="s">
        <v>7072</v>
      </c>
      <c r="E22" s="11" t="s">
        <v>7073</v>
      </c>
      <c r="F22" t="s">
        <v>105</v>
      </c>
      <c r="G22" t="s">
        <v>129</v>
      </c>
      <c r="H22" t="s">
        <v>130</v>
      </c>
      <c r="I22">
        <v>210.89</v>
      </c>
      <c r="J22">
        <v>75</v>
      </c>
      <c r="K22">
        <v>0</v>
      </c>
      <c r="L22">
        <v>15816.75</v>
      </c>
      <c r="M22">
        <v>15816.75</v>
      </c>
      <c r="N22" s="11">
        <f>Salesdata[[#This Row],[subtotal_before_discount]]-Salesdata[[#This Row],[total_after_discount]]</f>
        <v>0</v>
      </c>
      <c r="O22" t="s">
        <v>60</v>
      </c>
      <c r="P22" s="2">
        <v>45723.485277777778</v>
      </c>
      <c r="Q22">
        <f>YEAR(Salesdata[[#This Row],[purchase_date]])</f>
        <v>2025</v>
      </c>
      <c r="R22" t="str">
        <f>TEXT(Salesdata[[#This Row],[purchase_date]], "mmm")</f>
        <v>Mar</v>
      </c>
    </row>
    <row r="23" spans="1:18" x14ac:dyDescent="0.3">
      <c r="A23" t="s">
        <v>131</v>
      </c>
      <c r="B23" t="s">
        <v>23</v>
      </c>
      <c r="C23" t="s">
        <v>132</v>
      </c>
      <c r="D23" s="11" t="s">
        <v>7074</v>
      </c>
      <c r="E23" s="11" t="s">
        <v>7050</v>
      </c>
      <c r="F23" t="s">
        <v>133</v>
      </c>
      <c r="G23" t="s">
        <v>134</v>
      </c>
      <c r="H23" t="s">
        <v>135</v>
      </c>
      <c r="I23">
        <v>91.61</v>
      </c>
      <c r="J23">
        <v>2</v>
      </c>
      <c r="K23">
        <v>0</v>
      </c>
      <c r="L23">
        <v>183.22</v>
      </c>
      <c r="M23">
        <v>183.22</v>
      </c>
      <c r="N23" s="11">
        <f>Salesdata[[#This Row],[subtotal_before_discount]]-Salesdata[[#This Row],[total_after_discount]]</f>
        <v>0</v>
      </c>
      <c r="O23" t="s">
        <v>21</v>
      </c>
      <c r="P23" s="2">
        <v>45619.317615740743</v>
      </c>
      <c r="Q23">
        <f>YEAR(Salesdata[[#This Row],[purchase_date]])</f>
        <v>2024</v>
      </c>
      <c r="R23" t="str">
        <f>TEXT(Salesdata[[#This Row],[purchase_date]], "mmm")</f>
        <v>Nov</v>
      </c>
    </row>
    <row r="24" spans="1:18" x14ac:dyDescent="0.3">
      <c r="A24" t="s">
        <v>136</v>
      </c>
      <c r="B24" t="s">
        <v>15</v>
      </c>
      <c r="C24" t="s">
        <v>137</v>
      </c>
      <c r="D24" s="11" t="s">
        <v>7075</v>
      </c>
      <c r="E24" s="11" t="s">
        <v>7076</v>
      </c>
      <c r="F24" t="s">
        <v>18</v>
      </c>
      <c r="G24" t="s">
        <v>138</v>
      </c>
      <c r="H24" t="s">
        <v>130</v>
      </c>
      <c r="I24">
        <v>1.1499999999999999</v>
      </c>
      <c r="J24">
        <v>64</v>
      </c>
      <c r="K24">
        <v>25</v>
      </c>
      <c r="L24">
        <v>73.599999999999994</v>
      </c>
      <c r="M24">
        <v>55.2</v>
      </c>
      <c r="N24" s="11">
        <f>Salesdata[[#This Row],[subtotal_before_discount]]-Salesdata[[#This Row],[total_after_discount]]</f>
        <v>18.399999999999991</v>
      </c>
      <c r="O24" t="s">
        <v>77</v>
      </c>
      <c r="P24" s="2">
        <v>45601.716620370367</v>
      </c>
      <c r="Q24">
        <f>YEAR(Salesdata[[#This Row],[purchase_date]])</f>
        <v>2024</v>
      </c>
      <c r="R24" t="str">
        <f>TEXT(Salesdata[[#This Row],[purchase_date]], "mmm")</f>
        <v>Nov</v>
      </c>
    </row>
    <row r="25" spans="1:18" x14ac:dyDescent="0.3">
      <c r="A25" t="s">
        <v>139</v>
      </c>
      <c r="B25" t="s">
        <v>15</v>
      </c>
      <c r="C25" t="s">
        <v>140</v>
      </c>
      <c r="D25" s="11" t="s">
        <v>7077</v>
      </c>
      <c r="E25" s="11" t="s">
        <v>7076</v>
      </c>
      <c r="F25" t="s">
        <v>18</v>
      </c>
      <c r="G25" t="s">
        <v>141</v>
      </c>
      <c r="H25" t="s">
        <v>53</v>
      </c>
      <c r="I25">
        <v>101.64</v>
      </c>
      <c r="J25">
        <v>5</v>
      </c>
      <c r="K25">
        <v>10</v>
      </c>
      <c r="L25">
        <v>508.2</v>
      </c>
      <c r="M25">
        <v>457.38</v>
      </c>
      <c r="N25" s="11">
        <f>Salesdata[[#This Row],[subtotal_before_discount]]-Salesdata[[#This Row],[total_after_discount]]</f>
        <v>50.819999999999993</v>
      </c>
      <c r="O25" t="s">
        <v>28</v>
      </c>
      <c r="P25" s="2">
        <v>45354.829131944447</v>
      </c>
      <c r="Q25">
        <f>YEAR(Salesdata[[#This Row],[purchase_date]])</f>
        <v>2024</v>
      </c>
      <c r="R25" t="str">
        <f>TEXT(Salesdata[[#This Row],[purchase_date]], "mmm")</f>
        <v>Mar</v>
      </c>
    </row>
    <row r="26" spans="1:18" x14ac:dyDescent="0.3">
      <c r="A26" t="s">
        <v>142</v>
      </c>
      <c r="B26" t="s">
        <v>55</v>
      </c>
      <c r="C26" t="s">
        <v>7010</v>
      </c>
      <c r="D26" s="11" t="s">
        <v>7010</v>
      </c>
      <c r="E26" s="11" t="s">
        <v>7010</v>
      </c>
      <c r="F26" t="s">
        <v>100</v>
      </c>
      <c r="G26" t="s">
        <v>143</v>
      </c>
      <c r="H26" t="s">
        <v>102</v>
      </c>
      <c r="I26">
        <v>2787.37</v>
      </c>
      <c r="J26">
        <v>20</v>
      </c>
      <c r="K26">
        <v>20</v>
      </c>
      <c r="L26">
        <v>55747.4</v>
      </c>
      <c r="M26">
        <v>44597.919999999998</v>
      </c>
      <c r="N26" s="11">
        <f>Salesdata[[#This Row],[subtotal_before_discount]]-Salesdata[[#This Row],[total_after_discount]]</f>
        <v>11149.480000000003</v>
      </c>
      <c r="O26" t="s">
        <v>77</v>
      </c>
      <c r="P26" s="2">
        <v>45859.514490740738</v>
      </c>
      <c r="Q26">
        <f>YEAR(Salesdata[[#This Row],[purchase_date]])</f>
        <v>2025</v>
      </c>
      <c r="R26" t="str">
        <f>TEXT(Salesdata[[#This Row],[purchase_date]], "mmm")</f>
        <v>Jul</v>
      </c>
    </row>
    <row r="27" spans="1:18" x14ac:dyDescent="0.3">
      <c r="A27" t="s">
        <v>144</v>
      </c>
      <c r="B27" t="s">
        <v>72</v>
      </c>
      <c r="C27" t="s">
        <v>145</v>
      </c>
      <c r="D27" s="11" t="s">
        <v>7078</v>
      </c>
      <c r="E27" s="11" t="s">
        <v>7079</v>
      </c>
      <c r="F27" t="s">
        <v>87</v>
      </c>
      <c r="G27" t="s">
        <v>146</v>
      </c>
      <c r="H27" t="s">
        <v>46</v>
      </c>
      <c r="I27">
        <v>123.82</v>
      </c>
      <c r="J27">
        <v>25</v>
      </c>
      <c r="K27">
        <v>20</v>
      </c>
      <c r="L27">
        <v>3095.5</v>
      </c>
      <c r="M27">
        <v>2476.4</v>
      </c>
      <c r="N27" s="11">
        <f>Salesdata[[#This Row],[subtotal_before_discount]]-Salesdata[[#This Row],[total_after_discount]]</f>
        <v>619.09999999999991</v>
      </c>
      <c r="O27" t="s">
        <v>28</v>
      </c>
      <c r="P27" s="2">
        <v>45519.13386574074</v>
      </c>
      <c r="Q27">
        <f>YEAR(Salesdata[[#This Row],[purchase_date]])</f>
        <v>2024</v>
      </c>
      <c r="R27" t="str">
        <f>TEXT(Salesdata[[#This Row],[purchase_date]], "mmm")</f>
        <v>Aug</v>
      </c>
    </row>
    <row r="28" spans="1:18" x14ac:dyDescent="0.3">
      <c r="A28" t="s">
        <v>147</v>
      </c>
      <c r="B28" t="s">
        <v>15</v>
      </c>
      <c r="C28" t="s">
        <v>148</v>
      </c>
      <c r="D28" s="11" t="s">
        <v>7080</v>
      </c>
      <c r="E28" s="11" t="s">
        <v>7040</v>
      </c>
      <c r="F28" t="s">
        <v>133</v>
      </c>
      <c r="G28" t="s">
        <v>149</v>
      </c>
      <c r="H28" t="s">
        <v>7010</v>
      </c>
      <c r="I28">
        <v>4.63</v>
      </c>
      <c r="J28">
        <v>302</v>
      </c>
      <c r="K28">
        <v>20</v>
      </c>
      <c r="L28">
        <v>1398.26</v>
      </c>
      <c r="M28">
        <v>1118.6099999999999</v>
      </c>
      <c r="N28" s="11">
        <f>Salesdata[[#This Row],[subtotal_before_discount]]-Salesdata[[#This Row],[total_after_discount]]</f>
        <v>279.65000000000009</v>
      </c>
      <c r="O28" t="s">
        <v>77</v>
      </c>
      <c r="P28" s="2">
        <v>45386.037048611113</v>
      </c>
      <c r="Q28">
        <f>YEAR(Salesdata[[#This Row],[purchase_date]])</f>
        <v>2024</v>
      </c>
      <c r="R28" t="str">
        <f>TEXT(Salesdata[[#This Row],[purchase_date]], "mmm")</f>
        <v>Apr</v>
      </c>
    </row>
    <row r="29" spans="1:18" x14ac:dyDescent="0.3">
      <c r="A29" t="s">
        <v>150</v>
      </c>
      <c r="B29" t="s">
        <v>15</v>
      </c>
      <c r="C29" t="s">
        <v>151</v>
      </c>
      <c r="D29" s="11" t="s">
        <v>7081</v>
      </c>
      <c r="E29" s="11" t="s">
        <v>7060</v>
      </c>
      <c r="F29" t="s">
        <v>37</v>
      </c>
      <c r="G29" t="s">
        <v>152</v>
      </c>
      <c r="H29" t="s">
        <v>130</v>
      </c>
      <c r="I29">
        <v>1412.96</v>
      </c>
      <c r="J29">
        <v>8</v>
      </c>
      <c r="K29">
        <v>0</v>
      </c>
      <c r="L29">
        <v>11303.68</v>
      </c>
      <c r="M29">
        <v>11303.68</v>
      </c>
      <c r="N29" s="11">
        <f>Salesdata[[#This Row],[subtotal_before_discount]]-Salesdata[[#This Row],[total_after_discount]]</f>
        <v>0</v>
      </c>
      <c r="O29" t="s">
        <v>47</v>
      </c>
      <c r="P29" s="2">
        <v>45868.407893518517</v>
      </c>
      <c r="Q29">
        <f>YEAR(Salesdata[[#This Row],[purchase_date]])</f>
        <v>2025</v>
      </c>
      <c r="R29" t="str">
        <f>TEXT(Salesdata[[#This Row],[purchase_date]], "mmm")</f>
        <v>Jul</v>
      </c>
    </row>
    <row r="30" spans="1:18" x14ac:dyDescent="0.3">
      <c r="A30" t="s">
        <v>153</v>
      </c>
      <c r="B30" t="s">
        <v>49</v>
      </c>
      <c r="C30" t="s">
        <v>154</v>
      </c>
      <c r="D30" s="11" t="s">
        <v>7082</v>
      </c>
      <c r="E30" s="11" t="s">
        <v>7083</v>
      </c>
      <c r="F30" t="s">
        <v>155</v>
      </c>
      <c r="G30" t="s">
        <v>156</v>
      </c>
      <c r="H30" t="s">
        <v>76</v>
      </c>
      <c r="I30">
        <v>627.5</v>
      </c>
      <c r="J30">
        <v>15</v>
      </c>
      <c r="K30">
        <v>0</v>
      </c>
      <c r="L30">
        <v>9412.5</v>
      </c>
      <c r="M30">
        <v>9412.5</v>
      </c>
      <c r="N30" s="11">
        <f>Salesdata[[#This Row],[subtotal_before_discount]]-Salesdata[[#This Row],[total_after_discount]]</f>
        <v>0</v>
      </c>
      <c r="O30" t="s">
        <v>77</v>
      </c>
      <c r="P30" s="2">
        <v>45629.489004629628</v>
      </c>
      <c r="Q30">
        <f>YEAR(Salesdata[[#This Row],[purchase_date]])</f>
        <v>2024</v>
      </c>
      <c r="R30" t="str">
        <f>TEXT(Salesdata[[#This Row],[purchase_date]], "mmm")</f>
        <v>Dec</v>
      </c>
    </row>
    <row r="31" spans="1:18" x14ac:dyDescent="0.3">
      <c r="A31" t="s">
        <v>157</v>
      </c>
      <c r="B31" t="s">
        <v>15</v>
      </c>
      <c r="C31" t="s">
        <v>158</v>
      </c>
      <c r="D31" s="11" t="s">
        <v>7084</v>
      </c>
      <c r="E31" s="11" t="s">
        <v>7054</v>
      </c>
      <c r="F31" t="s">
        <v>91</v>
      </c>
      <c r="G31" t="s">
        <v>160</v>
      </c>
      <c r="H31" t="s">
        <v>161</v>
      </c>
      <c r="I31">
        <v>393.12</v>
      </c>
      <c r="J31">
        <v>4</v>
      </c>
      <c r="K31">
        <v>0</v>
      </c>
      <c r="L31">
        <v>1572.48</v>
      </c>
      <c r="M31">
        <v>1572.48</v>
      </c>
      <c r="N31" s="11">
        <f>Salesdata[[#This Row],[subtotal_before_discount]]-Salesdata[[#This Row],[total_after_discount]]</f>
        <v>0</v>
      </c>
      <c r="O31" t="s">
        <v>7010</v>
      </c>
      <c r="P31" s="2">
        <v>45372.268657407411</v>
      </c>
      <c r="Q31">
        <f>YEAR(Salesdata[[#This Row],[purchase_date]])</f>
        <v>2024</v>
      </c>
      <c r="R31" t="str">
        <f>TEXT(Salesdata[[#This Row],[purchase_date]], "mmm")</f>
        <v>Mar</v>
      </c>
    </row>
    <row r="32" spans="1:18" x14ac:dyDescent="0.3">
      <c r="A32" t="s">
        <v>162</v>
      </c>
      <c r="B32" t="s">
        <v>84</v>
      </c>
      <c r="C32" t="s">
        <v>163</v>
      </c>
      <c r="D32" s="11" t="s">
        <v>7085</v>
      </c>
      <c r="E32" s="11" t="s">
        <v>7052</v>
      </c>
      <c r="F32" t="s">
        <v>37</v>
      </c>
      <c r="G32" t="s">
        <v>164</v>
      </c>
      <c r="H32" t="s">
        <v>161</v>
      </c>
      <c r="I32">
        <v>289.91000000000003</v>
      </c>
      <c r="J32">
        <v>40</v>
      </c>
      <c r="K32">
        <v>15</v>
      </c>
      <c r="L32">
        <v>11596.4</v>
      </c>
      <c r="M32">
        <v>9856.94</v>
      </c>
      <c r="N32" s="11">
        <f>Salesdata[[#This Row],[subtotal_before_discount]]-Salesdata[[#This Row],[total_after_discount]]</f>
        <v>1739.4599999999991</v>
      </c>
      <c r="O32" t="s">
        <v>60</v>
      </c>
      <c r="P32" s="2">
        <v>45385.198321759257</v>
      </c>
      <c r="Q32">
        <f>YEAR(Salesdata[[#This Row],[purchase_date]])</f>
        <v>2024</v>
      </c>
      <c r="R32" t="str">
        <f>TEXT(Salesdata[[#This Row],[purchase_date]], "mmm")</f>
        <v>Apr</v>
      </c>
    </row>
    <row r="33" spans="1:18" x14ac:dyDescent="0.3">
      <c r="A33" t="s">
        <v>165</v>
      </c>
      <c r="B33" t="s">
        <v>23</v>
      </c>
      <c r="C33" t="s">
        <v>166</v>
      </c>
      <c r="D33" s="11" t="s">
        <v>7086</v>
      </c>
      <c r="E33" s="11" t="s">
        <v>7087</v>
      </c>
      <c r="F33" t="s">
        <v>87</v>
      </c>
      <c r="G33" t="s">
        <v>167</v>
      </c>
      <c r="H33" t="s">
        <v>7010</v>
      </c>
      <c r="I33">
        <v>589.21</v>
      </c>
      <c r="J33">
        <v>2</v>
      </c>
      <c r="K33">
        <v>0</v>
      </c>
      <c r="L33">
        <v>1178.42</v>
      </c>
      <c r="M33">
        <v>1178.42</v>
      </c>
      <c r="N33" s="11">
        <f>Salesdata[[#This Row],[subtotal_before_discount]]-Salesdata[[#This Row],[total_after_discount]]</f>
        <v>0</v>
      </c>
      <c r="O33" t="s">
        <v>47</v>
      </c>
      <c r="P33" s="2">
        <v>45377.838553240741</v>
      </c>
      <c r="Q33">
        <f>YEAR(Salesdata[[#This Row],[purchase_date]])</f>
        <v>2024</v>
      </c>
      <c r="R33" t="str">
        <f>TEXT(Salesdata[[#This Row],[purchase_date]], "mmm")</f>
        <v>Mar</v>
      </c>
    </row>
    <row r="34" spans="1:18" x14ac:dyDescent="0.3">
      <c r="A34" t="s">
        <v>168</v>
      </c>
      <c r="B34" t="s">
        <v>23</v>
      </c>
      <c r="C34" t="s">
        <v>169</v>
      </c>
      <c r="D34" s="11" t="s">
        <v>7088</v>
      </c>
      <c r="E34" s="11" t="s">
        <v>7089</v>
      </c>
      <c r="F34" t="s">
        <v>100</v>
      </c>
      <c r="G34" t="s">
        <v>170</v>
      </c>
      <c r="H34" t="s">
        <v>135</v>
      </c>
      <c r="I34">
        <v>1402.85</v>
      </c>
      <c r="J34">
        <v>2</v>
      </c>
      <c r="K34">
        <v>0</v>
      </c>
      <c r="L34">
        <v>2805.7</v>
      </c>
      <c r="M34">
        <v>2805.7</v>
      </c>
      <c r="N34" s="11">
        <f>Salesdata[[#This Row],[subtotal_before_discount]]-Salesdata[[#This Row],[total_after_discount]]</f>
        <v>0</v>
      </c>
      <c r="O34" t="s">
        <v>116</v>
      </c>
      <c r="P34" s="2">
        <v>45458.780775462961</v>
      </c>
      <c r="Q34">
        <f>YEAR(Salesdata[[#This Row],[purchase_date]])</f>
        <v>2024</v>
      </c>
      <c r="R34" t="str">
        <f>TEXT(Salesdata[[#This Row],[purchase_date]], "mmm")</f>
        <v>Jun</v>
      </c>
    </row>
    <row r="35" spans="1:18" x14ac:dyDescent="0.3">
      <c r="A35" t="s">
        <v>171</v>
      </c>
      <c r="B35" t="s">
        <v>172</v>
      </c>
      <c r="C35" t="s">
        <v>173</v>
      </c>
      <c r="D35" s="11" t="s">
        <v>7090</v>
      </c>
      <c r="E35" s="11" t="s">
        <v>7091</v>
      </c>
      <c r="F35" t="s">
        <v>74</v>
      </c>
      <c r="G35" t="s">
        <v>174</v>
      </c>
      <c r="H35" t="s">
        <v>76</v>
      </c>
      <c r="I35">
        <v>455.9</v>
      </c>
      <c r="J35">
        <v>10</v>
      </c>
      <c r="K35">
        <v>15</v>
      </c>
      <c r="L35">
        <v>4559</v>
      </c>
      <c r="M35">
        <v>3875.15</v>
      </c>
      <c r="N35" s="11">
        <f>Salesdata[[#This Row],[subtotal_before_discount]]-Salesdata[[#This Row],[total_after_discount]]</f>
        <v>683.84999999999991</v>
      </c>
      <c r="O35" t="s">
        <v>116</v>
      </c>
      <c r="P35" s="2">
        <v>45636.699155092596</v>
      </c>
      <c r="Q35">
        <f>YEAR(Salesdata[[#This Row],[purchase_date]])</f>
        <v>2024</v>
      </c>
      <c r="R35" t="str">
        <f>TEXT(Salesdata[[#This Row],[purchase_date]], "mmm")</f>
        <v>Dec</v>
      </c>
    </row>
    <row r="36" spans="1:18" x14ac:dyDescent="0.3">
      <c r="A36" t="s">
        <v>175</v>
      </c>
      <c r="B36" t="s">
        <v>95</v>
      </c>
      <c r="C36" t="s">
        <v>176</v>
      </c>
      <c r="D36" s="11" t="s">
        <v>7092</v>
      </c>
      <c r="E36" s="11" t="s">
        <v>7052</v>
      </c>
      <c r="F36" t="s">
        <v>177</v>
      </c>
      <c r="G36" t="s">
        <v>178</v>
      </c>
      <c r="H36" t="s">
        <v>179</v>
      </c>
      <c r="I36">
        <v>964.03</v>
      </c>
      <c r="J36">
        <v>8</v>
      </c>
      <c r="K36">
        <v>0</v>
      </c>
      <c r="L36">
        <v>7712.24</v>
      </c>
      <c r="M36">
        <v>7712.24</v>
      </c>
      <c r="N36" s="11">
        <f>Salesdata[[#This Row],[subtotal_before_discount]]-Salesdata[[#This Row],[total_after_discount]]</f>
        <v>0</v>
      </c>
      <c r="O36" t="s">
        <v>7010</v>
      </c>
      <c r="P36" s="2">
        <v>45532.314444444448</v>
      </c>
      <c r="Q36">
        <f>YEAR(Salesdata[[#This Row],[purchase_date]])</f>
        <v>2024</v>
      </c>
      <c r="R36" t="str">
        <f>TEXT(Salesdata[[#This Row],[purchase_date]], "mmm")</f>
        <v>Aug</v>
      </c>
    </row>
    <row r="37" spans="1:18" x14ac:dyDescent="0.3">
      <c r="A37" t="s">
        <v>180</v>
      </c>
      <c r="B37" t="s">
        <v>181</v>
      </c>
      <c r="C37" t="s">
        <v>182</v>
      </c>
      <c r="D37" s="11" t="s">
        <v>7093</v>
      </c>
      <c r="E37" s="11" t="s">
        <v>7094</v>
      </c>
      <c r="F37" t="s">
        <v>57</v>
      </c>
      <c r="G37" t="s">
        <v>183</v>
      </c>
      <c r="H37" t="s">
        <v>184</v>
      </c>
      <c r="I37">
        <v>940.74</v>
      </c>
      <c r="J37">
        <v>12</v>
      </c>
      <c r="K37">
        <v>5</v>
      </c>
      <c r="L37">
        <v>11288.88</v>
      </c>
      <c r="M37">
        <v>10724.44</v>
      </c>
      <c r="N37" s="11">
        <f>Salesdata[[#This Row],[subtotal_before_discount]]-Salesdata[[#This Row],[total_after_discount]]</f>
        <v>564.43999999999869</v>
      </c>
      <c r="O37" t="s">
        <v>21</v>
      </c>
      <c r="P37" s="2">
        <v>45854.284756944442</v>
      </c>
      <c r="Q37">
        <f>YEAR(Salesdata[[#This Row],[purchase_date]])</f>
        <v>2025</v>
      </c>
      <c r="R37" t="str">
        <f>TEXT(Salesdata[[#This Row],[purchase_date]], "mmm")</f>
        <v>Jul</v>
      </c>
    </row>
    <row r="38" spans="1:18" x14ac:dyDescent="0.3">
      <c r="A38" t="s">
        <v>185</v>
      </c>
      <c r="B38" t="s">
        <v>172</v>
      </c>
      <c r="C38" t="s">
        <v>186</v>
      </c>
      <c r="D38" s="11" t="s">
        <v>7095</v>
      </c>
      <c r="E38" s="11" t="s">
        <v>7094</v>
      </c>
      <c r="F38" t="s">
        <v>57</v>
      </c>
      <c r="G38" t="s">
        <v>187</v>
      </c>
      <c r="H38" t="s">
        <v>135</v>
      </c>
      <c r="I38">
        <v>5.32</v>
      </c>
      <c r="J38">
        <v>262</v>
      </c>
      <c r="K38">
        <v>20</v>
      </c>
      <c r="L38">
        <v>1393.84</v>
      </c>
      <c r="M38">
        <v>1115.07</v>
      </c>
      <c r="N38" s="11">
        <f>Salesdata[[#This Row],[subtotal_before_discount]]-Salesdata[[#This Row],[total_after_discount]]</f>
        <v>278.77</v>
      </c>
      <c r="O38" t="s">
        <v>60</v>
      </c>
      <c r="P38" s="2">
        <v>45812.822916666664</v>
      </c>
      <c r="Q38">
        <f>YEAR(Salesdata[[#This Row],[purchase_date]])</f>
        <v>2025</v>
      </c>
      <c r="R38" t="str">
        <f>TEXT(Salesdata[[#This Row],[purchase_date]], "mmm")</f>
        <v>Jun</v>
      </c>
    </row>
    <row r="39" spans="1:18" x14ac:dyDescent="0.3">
      <c r="A39" t="s">
        <v>188</v>
      </c>
      <c r="B39" t="s">
        <v>181</v>
      </c>
      <c r="C39" t="s">
        <v>189</v>
      </c>
      <c r="D39" s="11" t="s">
        <v>7096</v>
      </c>
      <c r="E39" s="11" t="s">
        <v>7097</v>
      </c>
      <c r="F39" t="s">
        <v>121</v>
      </c>
      <c r="G39" t="s">
        <v>190</v>
      </c>
      <c r="H39" t="s">
        <v>46</v>
      </c>
      <c r="I39">
        <v>566.41999999999996</v>
      </c>
      <c r="J39">
        <v>60</v>
      </c>
      <c r="K39">
        <v>0</v>
      </c>
      <c r="L39">
        <v>33985.199999999997</v>
      </c>
      <c r="M39">
        <v>33985.199999999997</v>
      </c>
      <c r="N39" s="11">
        <f>Salesdata[[#This Row],[subtotal_before_discount]]-Salesdata[[#This Row],[total_after_discount]]</f>
        <v>0</v>
      </c>
      <c r="O39" t="s">
        <v>28</v>
      </c>
      <c r="P39" s="2">
        <v>45870.388981481483</v>
      </c>
      <c r="Q39">
        <f>YEAR(Salesdata[[#This Row],[purchase_date]])</f>
        <v>2025</v>
      </c>
      <c r="R39" t="str">
        <f>TEXT(Salesdata[[#This Row],[purchase_date]], "mmm")</f>
        <v>Aug</v>
      </c>
    </row>
    <row r="40" spans="1:18" x14ac:dyDescent="0.3">
      <c r="A40" t="s">
        <v>191</v>
      </c>
      <c r="B40" t="s">
        <v>84</v>
      </c>
      <c r="C40" t="s">
        <v>192</v>
      </c>
      <c r="D40" s="11" t="s">
        <v>7098</v>
      </c>
      <c r="E40" s="11" t="s">
        <v>7099</v>
      </c>
      <c r="F40" t="s">
        <v>32</v>
      </c>
      <c r="G40" t="s">
        <v>193</v>
      </c>
      <c r="H40" t="s">
        <v>130</v>
      </c>
      <c r="I40">
        <v>437.72</v>
      </c>
      <c r="J40">
        <v>6</v>
      </c>
      <c r="K40">
        <v>10</v>
      </c>
      <c r="L40">
        <v>2626.32</v>
      </c>
      <c r="M40">
        <v>2363.69</v>
      </c>
      <c r="N40" s="11">
        <f>Salesdata[[#This Row],[subtotal_before_discount]]-Salesdata[[#This Row],[total_after_discount]]</f>
        <v>262.63000000000011</v>
      </c>
      <c r="O40" t="s">
        <v>40</v>
      </c>
      <c r="P40" s="2">
        <v>45838.413599537038</v>
      </c>
      <c r="Q40">
        <f>YEAR(Salesdata[[#This Row],[purchase_date]])</f>
        <v>2025</v>
      </c>
      <c r="R40" t="str">
        <f>TEXT(Salesdata[[#This Row],[purchase_date]], "mmm")</f>
        <v>Jun</v>
      </c>
    </row>
    <row r="41" spans="1:18" x14ac:dyDescent="0.3">
      <c r="A41" t="s">
        <v>194</v>
      </c>
      <c r="B41" t="s">
        <v>118</v>
      </c>
      <c r="C41" t="s">
        <v>195</v>
      </c>
      <c r="D41" s="11" t="s">
        <v>7100</v>
      </c>
      <c r="E41" s="11" t="s">
        <v>7079</v>
      </c>
      <c r="F41" t="s">
        <v>100</v>
      </c>
      <c r="G41" t="s">
        <v>196</v>
      </c>
      <c r="H41" t="s">
        <v>7010</v>
      </c>
      <c r="I41">
        <v>541.16999999999996</v>
      </c>
      <c r="J41">
        <v>6</v>
      </c>
      <c r="K41">
        <v>0</v>
      </c>
      <c r="L41">
        <v>3247.02</v>
      </c>
      <c r="M41">
        <v>3247.02</v>
      </c>
      <c r="N41" s="11">
        <f>Salesdata[[#This Row],[subtotal_before_discount]]-Salesdata[[#This Row],[total_after_discount]]</f>
        <v>0</v>
      </c>
      <c r="O41" t="s">
        <v>60</v>
      </c>
      <c r="P41" s="2">
        <v>45689.787939814814</v>
      </c>
      <c r="Q41">
        <f>YEAR(Salesdata[[#This Row],[purchase_date]])</f>
        <v>2025</v>
      </c>
      <c r="R41" t="str">
        <f>TEXT(Salesdata[[#This Row],[purchase_date]], "mmm")</f>
        <v>Feb</v>
      </c>
    </row>
    <row r="42" spans="1:18" x14ac:dyDescent="0.3">
      <c r="A42" t="s">
        <v>197</v>
      </c>
      <c r="B42" t="s">
        <v>23</v>
      </c>
      <c r="C42" t="s">
        <v>198</v>
      </c>
      <c r="D42" s="11" t="s">
        <v>7101</v>
      </c>
      <c r="E42" s="11" t="s">
        <v>7102</v>
      </c>
      <c r="F42" t="s">
        <v>105</v>
      </c>
      <c r="G42" t="s">
        <v>199</v>
      </c>
      <c r="H42" t="s">
        <v>7010</v>
      </c>
      <c r="I42">
        <v>175</v>
      </c>
      <c r="J42">
        <v>5</v>
      </c>
      <c r="K42">
        <v>5</v>
      </c>
      <c r="L42">
        <v>875</v>
      </c>
      <c r="M42">
        <v>831.25</v>
      </c>
      <c r="N42" s="11">
        <f>Salesdata[[#This Row],[subtotal_before_discount]]-Salesdata[[#This Row],[total_after_discount]]</f>
        <v>43.75</v>
      </c>
      <c r="O42" t="s">
        <v>77</v>
      </c>
      <c r="P42" s="2">
        <v>45720.025625000002</v>
      </c>
      <c r="Q42">
        <f>YEAR(Salesdata[[#This Row],[purchase_date]])</f>
        <v>2025</v>
      </c>
      <c r="R42" t="str">
        <f>TEXT(Salesdata[[#This Row],[purchase_date]], "mmm")</f>
        <v>Mar</v>
      </c>
    </row>
    <row r="43" spans="1:18" x14ac:dyDescent="0.3">
      <c r="A43" t="s">
        <v>200</v>
      </c>
      <c r="B43" t="s">
        <v>84</v>
      </c>
      <c r="C43" t="s">
        <v>201</v>
      </c>
      <c r="D43" s="11" t="s">
        <v>7103</v>
      </c>
      <c r="E43" s="11" t="s">
        <v>7060</v>
      </c>
      <c r="F43" t="s">
        <v>111</v>
      </c>
      <c r="G43" t="s">
        <v>202</v>
      </c>
      <c r="H43" t="s">
        <v>102</v>
      </c>
      <c r="I43">
        <v>209.89</v>
      </c>
      <c r="J43">
        <v>2</v>
      </c>
      <c r="K43">
        <v>10</v>
      </c>
      <c r="L43">
        <v>419.78</v>
      </c>
      <c r="M43">
        <v>377.8</v>
      </c>
      <c r="N43" s="11">
        <f>Salesdata[[#This Row],[subtotal_before_discount]]-Salesdata[[#This Row],[total_after_discount]]</f>
        <v>41.979999999999961</v>
      </c>
      <c r="O43" t="s">
        <v>7010</v>
      </c>
      <c r="P43" s="2">
        <v>45629.296898148146</v>
      </c>
      <c r="Q43">
        <f>YEAR(Salesdata[[#This Row],[purchase_date]])</f>
        <v>2024</v>
      </c>
      <c r="R43" t="str">
        <f>TEXT(Salesdata[[#This Row],[purchase_date]], "mmm")</f>
        <v>Dec</v>
      </c>
    </row>
    <row r="44" spans="1:18" x14ac:dyDescent="0.3">
      <c r="A44" t="s">
        <v>203</v>
      </c>
      <c r="B44" t="s">
        <v>95</v>
      </c>
      <c r="C44" t="s">
        <v>204</v>
      </c>
      <c r="D44" s="11" t="s">
        <v>7104</v>
      </c>
      <c r="E44" s="11" t="s">
        <v>7105</v>
      </c>
      <c r="F44" t="s">
        <v>121</v>
      </c>
      <c r="G44" t="s">
        <v>205</v>
      </c>
      <c r="H44" t="s">
        <v>27</v>
      </c>
      <c r="I44">
        <v>939.18</v>
      </c>
      <c r="J44">
        <v>12</v>
      </c>
      <c r="K44">
        <v>15</v>
      </c>
      <c r="L44">
        <v>11270.16</v>
      </c>
      <c r="M44">
        <v>9579.64</v>
      </c>
      <c r="N44" s="11">
        <f>Salesdata[[#This Row],[subtotal_before_discount]]-Salesdata[[#This Row],[total_after_discount]]</f>
        <v>1690.5200000000004</v>
      </c>
      <c r="O44" t="s">
        <v>77</v>
      </c>
      <c r="P44" s="2">
        <v>45550.281805555554</v>
      </c>
      <c r="Q44">
        <f>YEAR(Salesdata[[#This Row],[purchase_date]])</f>
        <v>2024</v>
      </c>
      <c r="R44" t="str">
        <f>TEXT(Salesdata[[#This Row],[purchase_date]], "mmm")</f>
        <v>Sep</v>
      </c>
    </row>
    <row r="45" spans="1:18" x14ac:dyDescent="0.3">
      <c r="A45" t="s">
        <v>206</v>
      </c>
      <c r="B45" t="s">
        <v>49</v>
      </c>
      <c r="C45" t="s">
        <v>207</v>
      </c>
      <c r="D45" s="11" t="s">
        <v>7106</v>
      </c>
      <c r="E45" s="11" t="s">
        <v>7073</v>
      </c>
      <c r="F45" t="s">
        <v>7010</v>
      </c>
      <c r="G45" t="s">
        <v>208</v>
      </c>
      <c r="H45" t="s">
        <v>209</v>
      </c>
      <c r="I45">
        <v>102.18</v>
      </c>
      <c r="J45">
        <v>1</v>
      </c>
      <c r="K45">
        <v>3</v>
      </c>
      <c r="L45">
        <v>102.18</v>
      </c>
      <c r="M45">
        <v>99.11</v>
      </c>
      <c r="N45" s="11">
        <f>Salesdata[[#This Row],[subtotal_before_discount]]-Salesdata[[#This Row],[total_after_discount]]</f>
        <v>3.0700000000000074</v>
      </c>
      <c r="O45" t="s">
        <v>40</v>
      </c>
      <c r="P45" s="2">
        <v>45361.019108796296</v>
      </c>
      <c r="Q45">
        <f>YEAR(Salesdata[[#This Row],[purchase_date]])</f>
        <v>2024</v>
      </c>
      <c r="R45" t="str">
        <f>TEXT(Salesdata[[#This Row],[purchase_date]], "mmm")</f>
        <v>Mar</v>
      </c>
    </row>
    <row r="46" spans="1:18" x14ac:dyDescent="0.3">
      <c r="A46" t="s">
        <v>210</v>
      </c>
      <c r="B46" t="s">
        <v>23</v>
      </c>
      <c r="C46" t="s">
        <v>211</v>
      </c>
      <c r="D46" s="11" t="s">
        <v>7107</v>
      </c>
      <c r="E46" s="11" t="s">
        <v>7108</v>
      </c>
      <c r="F46" t="s">
        <v>133</v>
      </c>
      <c r="G46" t="s">
        <v>212</v>
      </c>
      <c r="H46" t="s">
        <v>7010</v>
      </c>
      <c r="I46">
        <v>480.4</v>
      </c>
      <c r="J46">
        <v>25</v>
      </c>
      <c r="K46">
        <v>18</v>
      </c>
      <c r="L46">
        <v>12010</v>
      </c>
      <c r="M46">
        <v>9848.2000000000007</v>
      </c>
      <c r="N46" s="11">
        <f>Salesdata[[#This Row],[subtotal_before_discount]]-Salesdata[[#This Row],[total_after_discount]]</f>
        <v>2161.7999999999993</v>
      </c>
      <c r="O46" t="s">
        <v>40</v>
      </c>
      <c r="P46" s="2">
        <v>45843.550092592595</v>
      </c>
      <c r="Q46">
        <f>YEAR(Salesdata[[#This Row],[purchase_date]])</f>
        <v>2025</v>
      </c>
      <c r="R46" t="str">
        <f>TEXT(Salesdata[[#This Row],[purchase_date]], "mmm")</f>
        <v>Jul</v>
      </c>
    </row>
    <row r="47" spans="1:18" x14ac:dyDescent="0.3">
      <c r="A47" t="s">
        <v>213</v>
      </c>
      <c r="B47" t="s">
        <v>30</v>
      </c>
      <c r="C47" t="s">
        <v>214</v>
      </c>
      <c r="D47" s="11" t="s">
        <v>7109</v>
      </c>
      <c r="E47" s="11" t="s">
        <v>7099</v>
      </c>
      <c r="F47" t="s">
        <v>87</v>
      </c>
      <c r="G47" t="s">
        <v>215</v>
      </c>
      <c r="H47" t="s">
        <v>161</v>
      </c>
      <c r="I47">
        <v>177.04</v>
      </c>
      <c r="J47">
        <v>12</v>
      </c>
      <c r="K47">
        <v>5</v>
      </c>
      <c r="L47">
        <v>2124.48</v>
      </c>
      <c r="M47">
        <v>2018.26</v>
      </c>
      <c r="N47" s="11">
        <f>Salesdata[[#This Row],[subtotal_before_discount]]-Salesdata[[#This Row],[total_after_discount]]</f>
        <v>106.22000000000003</v>
      </c>
      <c r="O47" t="s">
        <v>77</v>
      </c>
      <c r="P47" s="2">
        <v>45648.437060185184</v>
      </c>
      <c r="Q47">
        <f>YEAR(Salesdata[[#This Row],[purchase_date]])</f>
        <v>2024</v>
      </c>
      <c r="R47" t="str">
        <f>TEXT(Salesdata[[#This Row],[purchase_date]], "mmm")</f>
        <v>Dec</v>
      </c>
    </row>
    <row r="48" spans="1:18" x14ac:dyDescent="0.3">
      <c r="A48" t="s">
        <v>216</v>
      </c>
      <c r="B48" t="s">
        <v>84</v>
      </c>
      <c r="C48" t="s">
        <v>217</v>
      </c>
      <c r="D48" s="11" t="s">
        <v>7110</v>
      </c>
      <c r="E48" s="11" t="s">
        <v>7111</v>
      </c>
      <c r="F48" t="s">
        <v>74</v>
      </c>
      <c r="G48" t="s">
        <v>218</v>
      </c>
      <c r="H48" t="s">
        <v>7010</v>
      </c>
      <c r="I48">
        <v>11.92</v>
      </c>
      <c r="J48">
        <v>20</v>
      </c>
      <c r="K48">
        <v>20</v>
      </c>
      <c r="L48">
        <v>238.4</v>
      </c>
      <c r="M48">
        <v>190.72</v>
      </c>
      <c r="N48" s="11">
        <f>Salesdata[[#This Row],[subtotal_before_discount]]-Salesdata[[#This Row],[total_after_discount]]</f>
        <v>47.680000000000007</v>
      </c>
      <c r="O48" t="s">
        <v>116</v>
      </c>
      <c r="P48" s="2">
        <v>45377.217951388891</v>
      </c>
      <c r="Q48">
        <f>YEAR(Salesdata[[#This Row],[purchase_date]])</f>
        <v>2024</v>
      </c>
      <c r="R48" t="str">
        <f>TEXT(Salesdata[[#This Row],[purchase_date]], "mmm")</f>
        <v>Mar</v>
      </c>
    </row>
    <row r="49" spans="1:18" x14ac:dyDescent="0.3">
      <c r="A49" t="s">
        <v>219</v>
      </c>
      <c r="B49" t="s">
        <v>181</v>
      </c>
      <c r="C49" t="s">
        <v>220</v>
      </c>
      <c r="D49" s="11" t="s">
        <v>7112</v>
      </c>
      <c r="E49" s="11" t="s">
        <v>7102</v>
      </c>
      <c r="F49" t="s">
        <v>44</v>
      </c>
      <c r="G49" t="s">
        <v>221</v>
      </c>
      <c r="H49" t="s">
        <v>107</v>
      </c>
      <c r="I49">
        <v>672.01</v>
      </c>
      <c r="J49">
        <v>12</v>
      </c>
      <c r="K49">
        <v>15</v>
      </c>
      <c r="L49">
        <v>8064.12</v>
      </c>
      <c r="M49">
        <v>6854.5</v>
      </c>
      <c r="N49" s="11">
        <f>Salesdata[[#This Row],[subtotal_before_discount]]-Salesdata[[#This Row],[total_after_discount]]</f>
        <v>1209.6199999999999</v>
      </c>
      <c r="O49" t="s">
        <v>40</v>
      </c>
      <c r="P49" s="2">
        <v>45527.649085648147</v>
      </c>
      <c r="Q49">
        <f>YEAR(Salesdata[[#This Row],[purchase_date]])</f>
        <v>2024</v>
      </c>
      <c r="R49" t="str">
        <f>TEXT(Salesdata[[#This Row],[purchase_date]], "mmm")</f>
        <v>Aug</v>
      </c>
    </row>
    <row r="50" spans="1:18" x14ac:dyDescent="0.3">
      <c r="A50" t="s">
        <v>222</v>
      </c>
      <c r="B50" t="s">
        <v>172</v>
      </c>
      <c r="C50" t="s">
        <v>223</v>
      </c>
      <c r="D50" s="11" t="s">
        <v>7113</v>
      </c>
      <c r="E50" s="11" t="s">
        <v>7087</v>
      </c>
      <c r="F50" t="s">
        <v>224</v>
      </c>
      <c r="G50" t="s">
        <v>225</v>
      </c>
      <c r="H50" t="s">
        <v>20</v>
      </c>
      <c r="I50">
        <v>322.3</v>
      </c>
      <c r="J50">
        <v>1</v>
      </c>
      <c r="K50">
        <v>0</v>
      </c>
      <c r="L50">
        <v>322.3</v>
      </c>
      <c r="M50">
        <v>322.3</v>
      </c>
      <c r="N50" s="11">
        <f>Salesdata[[#This Row],[subtotal_before_discount]]-Salesdata[[#This Row],[total_after_discount]]</f>
        <v>0</v>
      </c>
      <c r="O50" t="s">
        <v>47</v>
      </c>
      <c r="P50" s="2">
        <v>45377.651597222219</v>
      </c>
      <c r="Q50">
        <f>YEAR(Salesdata[[#This Row],[purchase_date]])</f>
        <v>2024</v>
      </c>
      <c r="R50" t="str">
        <f>TEXT(Salesdata[[#This Row],[purchase_date]], "mmm")</f>
        <v>Mar</v>
      </c>
    </row>
    <row r="51" spans="1:18" x14ac:dyDescent="0.3">
      <c r="A51" t="s">
        <v>226</v>
      </c>
      <c r="B51" t="s">
        <v>55</v>
      </c>
      <c r="C51" t="s">
        <v>227</v>
      </c>
      <c r="D51" s="11" t="s">
        <v>7114</v>
      </c>
      <c r="E51" s="11" t="s">
        <v>7054</v>
      </c>
      <c r="F51" t="s">
        <v>91</v>
      </c>
      <c r="G51" t="s">
        <v>228</v>
      </c>
      <c r="H51" t="s">
        <v>70</v>
      </c>
      <c r="I51">
        <v>233.91</v>
      </c>
      <c r="J51">
        <v>5</v>
      </c>
      <c r="K51">
        <v>7</v>
      </c>
      <c r="L51">
        <v>1169.55</v>
      </c>
      <c r="M51">
        <v>1087.68</v>
      </c>
      <c r="N51" s="11">
        <f>Salesdata[[#This Row],[subtotal_before_discount]]-Salesdata[[#This Row],[total_after_discount]]</f>
        <v>81.869999999999891</v>
      </c>
      <c r="O51" t="s">
        <v>60</v>
      </c>
      <c r="P51" s="2">
        <v>45874.634328703702</v>
      </c>
      <c r="Q51">
        <f>YEAR(Salesdata[[#This Row],[purchase_date]])</f>
        <v>2025</v>
      </c>
      <c r="R51" t="str">
        <f>TEXT(Salesdata[[#This Row],[purchase_date]], "mmm")</f>
        <v>Aug</v>
      </c>
    </row>
    <row r="52" spans="1:18" x14ac:dyDescent="0.3">
      <c r="A52" t="s">
        <v>229</v>
      </c>
      <c r="B52" t="s">
        <v>15</v>
      </c>
      <c r="C52" t="s">
        <v>230</v>
      </c>
      <c r="D52" s="11" t="s">
        <v>7115</v>
      </c>
      <c r="E52" s="11" t="s">
        <v>7116</v>
      </c>
      <c r="F52" t="s">
        <v>91</v>
      </c>
      <c r="G52" t="s">
        <v>231</v>
      </c>
      <c r="H52" t="s">
        <v>7010</v>
      </c>
      <c r="I52">
        <v>238.26</v>
      </c>
      <c r="J52">
        <v>4</v>
      </c>
      <c r="K52">
        <v>5</v>
      </c>
      <c r="L52">
        <v>953.04</v>
      </c>
      <c r="M52">
        <v>905.39</v>
      </c>
      <c r="N52" s="11">
        <f>Salesdata[[#This Row],[subtotal_before_discount]]-Salesdata[[#This Row],[total_after_discount]]</f>
        <v>47.649999999999977</v>
      </c>
      <c r="O52" t="s">
        <v>60</v>
      </c>
      <c r="P52" s="2">
        <v>45653.886435185188</v>
      </c>
      <c r="Q52">
        <f>YEAR(Salesdata[[#This Row],[purchase_date]])</f>
        <v>2024</v>
      </c>
      <c r="R52" t="str">
        <f>TEXT(Salesdata[[#This Row],[purchase_date]], "mmm")</f>
        <v>Dec</v>
      </c>
    </row>
    <row r="53" spans="1:18" x14ac:dyDescent="0.3">
      <c r="A53" t="s">
        <v>232</v>
      </c>
      <c r="B53" t="s">
        <v>84</v>
      </c>
      <c r="C53" t="s">
        <v>233</v>
      </c>
      <c r="D53" s="11" t="s">
        <v>7117</v>
      </c>
      <c r="E53" s="11" t="s">
        <v>7042</v>
      </c>
      <c r="F53" t="s">
        <v>224</v>
      </c>
      <c r="G53" t="s">
        <v>234</v>
      </c>
      <c r="H53" t="s">
        <v>102</v>
      </c>
      <c r="I53">
        <v>506.98</v>
      </c>
      <c r="J53">
        <v>5</v>
      </c>
      <c r="K53">
        <v>10</v>
      </c>
      <c r="L53">
        <v>2534.9</v>
      </c>
      <c r="M53">
        <v>2281.41</v>
      </c>
      <c r="N53" s="11">
        <f>Salesdata[[#This Row],[subtotal_before_discount]]-Salesdata[[#This Row],[total_after_discount]]</f>
        <v>253.49000000000024</v>
      </c>
      <c r="O53" t="s">
        <v>28</v>
      </c>
      <c r="P53" s="2">
        <v>45432.90797453704</v>
      </c>
      <c r="Q53">
        <f>YEAR(Salesdata[[#This Row],[purchase_date]])</f>
        <v>2024</v>
      </c>
      <c r="R53" t="str">
        <f>TEXT(Salesdata[[#This Row],[purchase_date]], "mmm")</f>
        <v>May</v>
      </c>
    </row>
    <row r="54" spans="1:18" x14ac:dyDescent="0.3">
      <c r="A54" t="s">
        <v>235</v>
      </c>
      <c r="B54" t="s">
        <v>23</v>
      </c>
      <c r="C54" t="s">
        <v>236</v>
      </c>
      <c r="D54" s="11" t="s">
        <v>7118</v>
      </c>
      <c r="E54" s="11" t="s">
        <v>7119</v>
      </c>
      <c r="F54" t="s">
        <v>105</v>
      </c>
      <c r="G54" t="s">
        <v>237</v>
      </c>
      <c r="H54" t="s">
        <v>93</v>
      </c>
      <c r="I54">
        <v>27.66</v>
      </c>
      <c r="J54">
        <v>3</v>
      </c>
      <c r="K54">
        <v>0</v>
      </c>
      <c r="L54">
        <v>82.98</v>
      </c>
      <c r="M54">
        <v>82.98</v>
      </c>
      <c r="N54" s="11">
        <f>Salesdata[[#This Row],[subtotal_before_discount]]-Salesdata[[#This Row],[total_after_discount]]</f>
        <v>0</v>
      </c>
      <c r="O54" t="s">
        <v>77</v>
      </c>
      <c r="P54" s="2">
        <v>45837.935381944444</v>
      </c>
      <c r="Q54">
        <f>YEAR(Salesdata[[#This Row],[purchase_date]])</f>
        <v>2025</v>
      </c>
      <c r="R54" t="str">
        <f>TEXT(Salesdata[[#This Row],[purchase_date]], "mmm")</f>
        <v>Jun</v>
      </c>
    </row>
    <row r="55" spans="1:18" x14ac:dyDescent="0.3">
      <c r="A55" t="s">
        <v>238</v>
      </c>
      <c r="B55" t="s">
        <v>55</v>
      </c>
      <c r="C55" t="s">
        <v>239</v>
      </c>
      <c r="D55" s="11" t="s">
        <v>7120</v>
      </c>
      <c r="E55" s="11" t="s">
        <v>7102</v>
      </c>
      <c r="F55" t="s">
        <v>18</v>
      </c>
      <c r="G55" t="s">
        <v>240</v>
      </c>
      <c r="H55" t="s">
        <v>102</v>
      </c>
      <c r="I55">
        <v>186.37</v>
      </c>
      <c r="J55">
        <v>1</v>
      </c>
      <c r="K55">
        <v>0</v>
      </c>
      <c r="L55">
        <v>186.37</v>
      </c>
      <c r="M55">
        <v>186.37</v>
      </c>
      <c r="N55" s="11">
        <f>Salesdata[[#This Row],[subtotal_before_discount]]-Salesdata[[#This Row],[total_after_discount]]</f>
        <v>0</v>
      </c>
      <c r="O55" t="s">
        <v>40</v>
      </c>
      <c r="P55" s="2">
        <v>45389.66510416667</v>
      </c>
      <c r="Q55">
        <f>YEAR(Salesdata[[#This Row],[purchase_date]])</f>
        <v>2024</v>
      </c>
      <c r="R55" t="str">
        <f>TEXT(Salesdata[[#This Row],[purchase_date]], "mmm")</f>
        <v>Apr</v>
      </c>
    </row>
    <row r="56" spans="1:18" x14ac:dyDescent="0.3">
      <c r="A56" t="s">
        <v>241</v>
      </c>
      <c r="B56" t="s">
        <v>49</v>
      </c>
      <c r="C56" t="s">
        <v>242</v>
      </c>
      <c r="D56" s="11" t="s">
        <v>7121</v>
      </c>
      <c r="E56" s="11" t="s">
        <v>7071</v>
      </c>
      <c r="F56" t="s">
        <v>32</v>
      </c>
      <c r="G56" t="s">
        <v>243</v>
      </c>
      <c r="H56" t="s">
        <v>59</v>
      </c>
      <c r="I56">
        <v>2740.78</v>
      </c>
      <c r="J56">
        <v>15</v>
      </c>
      <c r="K56">
        <v>0</v>
      </c>
      <c r="L56">
        <v>41111.699999999997</v>
      </c>
      <c r="M56">
        <v>41111.699999999997</v>
      </c>
      <c r="N56" s="11">
        <f>Salesdata[[#This Row],[subtotal_before_discount]]-Salesdata[[#This Row],[total_after_discount]]</f>
        <v>0</v>
      </c>
      <c r="O56" t="s">
        <v>116</v>
      </c>
      <c r="P56" s="2">
        <v>45371.875347222223</v>
      </c>
      <c r="Q56">
        <f>YEAR(Salesdata[[#This Row],[purchase_date]])</f>
        <v>2024</v>
      </c>
      <c r="R56" t="str">
        <f>TEXT(Salesdata[[#This Row],[purchase_date]], "mmm")</f>
        <v>Mar</v>
      </c>
    </row>
    <row r="57" spans="1:18" x14ac:dyDescent="0.3">
      <c r="A57" t="s">
        <v>244</v>
      </c>
      <c r="B57" t="s">
        <v>15</v>
      </c>
      <c r="C57" t="s">
        <v>245</v>
      </c>
      <c r="D57" s="11" t="s">
        <v>7122</v>
      </c>
      <c r="E57" s="11" t="s">
        <v>7123</v>
      </c>
      <c r="F57" t="s">
        <v>246</v>
      </c>
      <c r="G57" t="s">
        <v>247</v>
      </c>
      <c r="H57" t="s">
        <v>248</v>
      </c>
      <c r="I57">
        <v>2954.94</v>
      </c>
      <c r="J57">
        <v>6</v>
      </c>
      <c r="K57">
        <v>10</v>
      </c>
      <c r="L57">
        <v>17729.64</v>
      </c>
      <c r="M57">
        <v>15956.68</v>
      </c>
      <c r="N57" s="11">
        <f>Salesdata[[#This Row],[subtotal_before_discount]]-Salesdata[[#This Row],[total_after_discount]]</f>
        <v>1772.9599999999991</v>
      </c>
      <c r="O57" t="s">
        <v>21</v>
      </c>
      <c r="P57" s="2">
        <v>45492.966365740744</v>
      </c>
      <c r="Q57">
        <f>YEAR(Salesdata[[#This Row],[purchase_date]])</f>
        <v>2024</v>
      </c>
      <c r="R57" t="str">
        <f>TEXT(Salesdata[[#This Row],[purchase_date]], "mmm")</f>
        <v>Jul</v>
      </c>
    </row>
    <row r="58" spans="1:18" x14ac:dyDescent="0.3">
      <c r="A58" t="s">
        <v>249</v>
      </c>
      <c r="B58" t="s">
        <v>84</v>
      </c>
      <c r="C58" t="s">
        <v>250</v>
      </c>
      <c r="D58" s="11" t="s">
        <v>7124</v>
      </c>
      <c r="E58" s="11" t="s">
        <v>7125</v>
      </c>
      <c r="F58" t="s">
        <v>251</v>
      </c>
      <c r="G58" t="s">
        <v>252</v>
      </c>
      <c r="H58" t="s">
        <v>130</v>
      </c>
      <c r="I58">
        <v>5.2</v>
      </c>
      <c r="J58">
        <v>263</v>
      </c>
      <c r="K58">
        <v>15</v>
      </c>
      <c r="L58">
        <v>1367.6</v>
      </c>
      <c r="M58">
        <v>1162.46</v>
      </c>
      <c r="N58" s="11">
        <f>Salesdata[[#This Row],[subtotal_before_discount]]-Salesdata[[#This Row],[total_after_discount]]</f>
        <v>205.13999999999987</v>
      </c>
      <c r="O58" t="s">
        <v>116</v>
      </c>
      <c r="P58" s="2">
        <v>45550.668356481481</v>
      </c>
      <c r="Q58">
        <f>YEAR(Salesdata[[#This Row],[purchase_date]])</f>
        <v>2024</v>
      </c>
      <c r="R58" t="str">
        <f>TEXT(Salesdata[[#This Row],[purchase_date]], "mmm")</f>
        <v>Sep</v>
      </c>
    </row>
    <row r="59" spans="1:18" x14ac:dyDescent="0.3">
      <c r="A59" t="s">
        <v>253</v>
      </c>
      <c r="B59" t="s">
        <v>172</v>
      </c>
      <c r="C59" t="s">
        <v>254</v>
      </c>
      <c r="D59" s="11" t="s">
        <v>7126</v>
      </c>
      <c r="E59" s="11" t="s">
        <v>7064</v>
      </c>
      <c r="F59" t="s">
        <v>177</v>
      </c>
      <c r="G59" t="s">
        <v>256</v>
      </c>
      <c r="H59" t="s">
        <v>248</v>
      </c>
      <c r="I59">
        <v>1246.8699999999999</v>
      </c>
      <c r="J59">
        <v>8</v>
      </c>
      <c r="K59">
        <v>0</v>
      </c>
      <c r="L59">
        <v>9974.9599999999991</v>
      </c>
      <c r="M59">
        <v>9974.9599999999991</v>
      </c>
      <c r="N59" s="11">
        <f>Salesdata[[#This Row],[subtotal_before_discount]]-Salesdata[[#This Row],[total_after_discount]]</f>
        <v>0</v>
      </c>
      <c r="O59" t="s">
        <v>47</v>
      </c>
      <c r="P59" s="2">
        <v>45386.621354166666</v>
      </c>
      <c r="Q59">
        <f>YEAR(Salesdata[[#This Row],[purchase_date]])</f>
        <v>2024</v>
      </c>
      <c r="R59" t="str">
        <f>TEXT(Salesdata[[#This Row],[purchase_date]], "mmm")</f>
        <v>Apr</v>
      </c>
    </row>
    <row r="60" spans="1:18" x14ac:dyDescent="0.3">
      <c r="A60" t="s">
        <v>257</v>
      </c>
      <c r="B60" t="s">
        <v>181</v>
      </c>
      <c r="C60" t="s">
        <v>258</v>
      </c>
      <c r="D60" s="11" t="s">
        <v>7127</v>
      </c>
      <c r="E60" s="11" t="s">
        <v>7116</v>
      </c>
      <c r="F60" t="s">
        <v>74</v>
      </c>
      <c r="G60" t="s">
        <v>259</v>
      </c>
      <c r="H60" t="s">
        <v>39</v>
      </c>
      <c r="I60">
        <v>265.77</v>
      </c>
      <c r="J60">
        <v>1</v>
      </c>
      <c r="K60">
        <v>0</v>
      </c>
      <c r="L60">
        <v>265.77</v>
      </c>
      <c r="M60">
        <v>265.77</v>
      </c>
      <c r="N60" s="11">
        <f>Salesdata[[#This Row],[subtotal_before_discount]]-Salesdata[[#This Row],[total_after_discount]]</f>
        <v>0</v>
      </c>
      <c r="O60" t="s">
        <v>28</v>
      </c>
      <c r="P60" s="2">
        <v>45381.427719907406</v>
      </c>
      <c r="Q60">
        <f>YEAR(Salesdata[[#This Row],[purchase_date]])</f>
        <v>2024</v>
      </c>
      <c r="R60" t="str">
        <f>TEXT(Salesdata[[#This Row],[purchase_date]], "mmm")</f>
        <v>Mar</v>
      </c>
    </row>
    <row r="61" spans="1:18" x14ac:dyDescent="0.3">
      <c r="A61" t="s">
        <v>260</v>
      </c>
      <c r="B61" t="s">
        <v>118</v>
      </c>
      <c r="C61" t="s">
        <v>261</v>
      </c>
      <c r="D61" s="11" t="s">
        <v>7128</v>
      </c>
      <c r="E61" s="11" t="s">
        <v>7046</v>
      </c>
      <c r="F61" t="s">
        <v>105</v>
      </c>
      <c r="G61" t="s">
        <v>262</v>
      </c>
      <c r="H61" t="s">
        <v>135</v>
      </c>
      <c r="I61">
        <v>335.75</v>
      </c>
      <c r="J61">
        <v>10</v>
      </c>
      <c r="K61">
        <v>0</v>
      </c>
      <c r="L61">
        <v>3357.5</v>
      </c>
      <c r="M61">
        <v>3357.5</v>
      </c>
      <c r="N61" s="11">
        <f>Salesdata[[#This Row],[subtotal_before_discount]]-Salesdata[[#This Row],[total_after_discount]]</f>
        <v>0</v>
      </c>
      <c r="O61" t="s">
        <v>7010</v>
      </c>
      <c r="P61" s="2">
        <v>45711.336574074077</v>
      </c>
      <c r="Q61">
        <f>YEAR(Salesdata[[#This Row],[purchase_date]])</f>
        <v>2025</v>
      </c>
      <c r="R61" t="str">
        <f>TEXT(Salesdata[[#This Row],[purchase_date]], "mmm")</f>
        <v>Feb</v>
      </c>
    </row>
    <row r="62" spans="1:18" x14ac:dyDescent="0.3">
      <c r="A62" t="s">
        <v>263</v>
      </c>
      <c r="B62" t="s">
        <v>55</v>
      </c>
      <c r="C62" t="s">
        <v>264</v>
      </c>
      <c r="D62" s="11" t="s">
        <v>7129</v>
      </c>
      <c r="E62" s="11" t="s">
        <v>7130</v>
      </c>
      <c r="F62" t="s">
        <v>133</v>
      </c>
      <c r="G62" t="s">
        <v>7010</v>
      </c>
      <c r="H62" t="s">
        <v>248</v>
      </c>
      <c r="I62">
        <v>4252.1400000000003</v>
      </c>
      <c r="J62">
        <v>8</v>
      </c>
      <c r="K62">
        <v>0</v>
      </c>
      <c r="L62">
        <v>34017.120000000003</v>
      </c>
      <c r="M62">
        <v>34017.120000000003</v>
      </c>
      <c r="N62" s="11">
        <f>Salesdata[[#This Row],[subtotal_before_discount]]-Salesdata[[#This Row],[total_after_discount]]</f>
        <v>0</v>
      </c>
      <c r="O62" t="s">
        <v>47</v>
      </c>
      <c r="P62" s="2">
        <v>45491.920659722222</v>
      </c>
      <c r="Q62">
        <f>YEAR(Salesdata[[#This Row],[purchase_date]])</f>
        <v>2024</v>
      </c>
      <c r="R62" t="str">
        <f>TEXT(Salesdata[[#This Row],[purchase_date]], "mmm")</f>
        <v>Jul</v>
      </c>
    </row>
    <row r="63" spans="1:18" x14ac:dyDescent="0.3">
      <c r="A63" t="s">
        <v>265</v>
      </c>
      <c r="B63" t="s">
        <v>30</v>
      </c>
      <c r="C63" t="s">
        <v>266</v>
      </c>
      <c r="D63" s="11" t="s">
        <v>7131</v>
      </c>
      <c r="E63" s="11" t="s">
        <v>7099</v>
      </c>
      <c r="F63" t="s">
        <v>105</v>
      </c>
      <c r="G63" t="s">
        <v>267</v>
      </c>
      <c r="H63" t="s">
        <v>179</v>
      </c>
      <c r="I63">
        <v>3349.18</v>
      </c>
      <c r="J63">
        <v>1</v>
      </c>
      <c r="K63">
        <v>0</v>
      </c>
      <c r="L63">
        <v>3349.18</v>
      </c>
      <c r="M63">
        <v>3349.18</v>
      </c>
      <c r="N63" s="11">
        <f>Salesdata[[#This Row],[subtotal_before_discount]]-Salesdata[[#This Row],[total_after_discount]]</f>
        <v>0</v>
      </c>
      <c r="O63" t="s">
        <v>47</v>
      </c>
      <c r="P63" s="2">
        <v>45547.221076388887</v>
      </c>
      <c r="Q63">
        <f>YEAR(Salesdata[[#This Row],[purchase_date]])</f>
        <v>2024</v>
      </c>
      <c r="R63" t="str">
        <f>TEXT(Salesdata[[#This Row],[purchase_date]], "mmm")</f>
        <v>Sep</v>
      </c>
    </row>
    <row r="64" spans="1:18" x14ac:dyDescent="0.3">
      <c r="A64" t="s">
        <v>268</v>
      </c>
      <c r="B64" t="s">
        <v>23</v>
      </c>
      <c r="C64" t="s">
        <v>7010</v>
      </c>
      <c r="D64" s="11" t="s">
        <v>7010</v>
      </c>
      <c r="E64" s="11" t="s">
        <v>7010</v>
      </c>
      <c r="F64" t="s">
        <v>100</v>
      </c>
      <c r="G64" t="s">
        <v>269</v>
      </c>
      <c r="H64" t="s">
        <v>102</v>
      </c>
      <c r="I64">
        <v>0.98</v>
      </c>
      <c r="J64">
        <v>385</v>
      </c>
      <c r="K64">
        <v>2</v>
      </c>
      <c r="L64">
        <v>377.3</v>
      </c>
      <c r="M64">
        <v>369.75</v>
      </c>
      <c r="N64" s="11">
        <f>Salesdata[[#This Row],[subtotal_before_discount]]-Salesdata[[#This Row],[total_after_discount]]</f>
        <v>7.5500000000000114</v>
      </c>
      <c r="O64" t="s">
        <v>7010</v>
      </c>
      <c r="P64" s="2">
        <v>45751.557210648149</v>
      </c>
      <c r="Q64">
        <f>YEAR(Salesdata[[#This Row],[purchase_date]])</f>
        <v>2025</v>
      </c>
      <c r="R64" t="str">
        <f>TEXT(Salesdata[[#This Row],[purchase_date]], "mmm")</f>
        <v>Apr</v>
      </c>
    </row>
    <row r="65" spans="1:18" x14ac:dyDescent="0.3">
      <c r="A65" t="s">
        <v>270</v>
      </c>
      <c r="B65" t="s">
        <v>181</v>
      </c>
      <c r="C65" t="s">
        <v>271</v>
      </c>
      <c r="D65" s="11" t="s">
        <v>7132</v>
      </c>
      <c r="E65" s="11" t="s">
        <v>7036</v>
      </c>
      <c r="F65" t="s">
        <v>74</v>
      </c>
      <c r="G65" t="s">
        <v>272</v>
      </c>
      <c r="H65" t="s">
        <v>59</v>
      </c>
      <c r="I65">
        <v>581.38</v>
      </c>
      <c r="J65">
        <v>5</v>
      </c>
      <c r="K65">
        <v>0</v>
      </c>
      <c r="L65">
        <v>2906.9</v>
      </c>
      <c r="M65">
        <v>2906.9</v>
      </c>
      <c r="N65" s="11">
        <f>Salesdata[[#This Row],[subtotal_before_discount]]-Salesdata[[#This Row],[total_after_discount]]</f>
        <v>0</v>
      </c>
      <c r="O65" t="s">
        <v>40</v>
      </c>
      <c r="P65" s="2">
        <v>45620.607731481483</v>
      </c>
      <c r="Q65">
        <f>YEAR(Salesdata[[#This Row],[purchase_date]])</f>
        <v>2024</v>
      </c>
      <c r="R65" t="str">
        <f>TEXT(Salesdata[[#This Row],[purchase_date]], "mmm")</f>
        <v>Nov</v>
      </c>
    </row>
    <row r="66" spans="1:18" x14ac:dyDescent="0.3">
      <c r="A66" t="s">
        <v>273</v>
      </c>
      <c r="B66" t="s">
        <v>84</v>
      </c>
      <c r="C66" t="s">
        <v>274</v>
      </c>
      <c r="D66" s="11" t="s">
        <v>7133</v>
      </c>
      <c r="E66" s="11" t="s">
        <v>7102</v>
      </c>
      <c r="F66" t="s">
        <v>32</v>
      </c>
      <c r="G66" t="s">
        <v>275</v>
      </c>
      <c r="H66" t="s">
        <v>130</v>
      </c>
      <c r="I66">
        <v>1.31</v>
      </c>
      <c r="J66">
        <v>322</v>
      </c>
      <c r="K66">
        <v>0</v>
      </c>
      <c r="L66">
        <v>421.82</v>
      </c>
      <c r="M66">
        <v>421.82</v>
      </c>
      <c r="N66" s="11">
        <f>Salesdata[[#This Row],[subtotal_before_discount]]-Salesdata[[#This Row],[total_after_discount]]</f>
        <v>0</v>
      </c>
      <c r="O66" t="s">
        <v>116</v>
      </c>
      <c r="P66" s="2">
        <v>45376.95212962963</v>
      </c>
      <c r="Q66">
        <f>YEAR(Salesdata[[#This Row],[purchase_date]])</f>
        <v>2024</v>
      </c>
      <c r="R66" t="str">
        <f>TEXT(Salesdata[[#This Row],[purchase_date]], "mmm")</f>
        <v>Mar</v>
      </c>
    </row>
    <row r="67" spans="1:18" x14ac:dyDescent="0.3">
      <c r="A67" t="s">
        <v>276</v>
      </c>
      <c r="B67" t="s">
        <v>15</v>
      </c>
      <c r="C67" t="s">
        <v>7010</v>
      </c>
      <c r="D67" s="11" t="s">
        <v>7010</v>
      </c>
      <c r="E67" s="11" t="s">
        <v>7010</v>
      </c>
      <c r="F67" t="s">
        <v>277</v>
      </c>
      <c r="G67" t="s">
        <v>278</v>
      </c>
      <c r="H67" t="s">
        <v>248</v>
      </c>
      <c r="I67">
        <v>173.64</v>
      </c>
      <c r="J67">
        <v>6</v>
      </c>
      <c r="K67">
        <v>0</v>
      </c>
      <c r="L67">
        <v>1041.8399999999999</v>
      </c>
      <c r="M67">
        <v>1041.8399999999999</v>
      </c>
      <c r="N67" s="11">
        <f>Salesdata[[#This Row],[subtotal_before_discount]]-Salesdata[[#This Row],[total_after_discount]]</f>
        <v>0</v>
      </c>
      <c r="O67" t="s">
        <v>28</v>
      </c>
      <c r="P67" s="2">
        <v>45614.802708333336</v>
      </c>
      <c r="Q67">
        <f>YEAR(Salesdata[[#This Row],[purchase_date]])</f>
        <v>2024</v>
      </c>
      <c r="R67" t="str">
        <f>TEXT(Salesdata[[#This Row],[purchase_date]], "mmm")</f>
        <v>Nov</v>
      </c>
    </row>
    <row r="68" spans="1:18" x14ac:dyDescent="0.3">
      <c r="A68" t="s">
        <v>279</v>
      </c>
      <c r="B68" t="s">
        <v>95</v>
      </c>
      <c r="C68" t="s">
        <v>280</v>
      </c>
      <c r="D68" s="11" t="s">
        <v>7134</v>
      </c>
      <c r="E68" s="11" t="s">
        <v>7071</v>
      </c>
      <c r="F68" t="s">
        <v>155</v>
      </c>
      <c r="G68" t="s">
        <v>281</v>
      </c>
      <c r="H68" t="s">
        <v>107</v>
      </c>
      <c r="I68">
        <v>4.17</v>
      </c>
      <c r="J68">
        <v>34</v>
      </c>
      <c r="K68">
        <v>15</v>
      </c>
      <c r="L68">
        <v>141.78</v>
      </c>
      <c r="M68">
        <v>120.51</v>
      </c>
      <c r="N68" s="11">
        <f>Salesdata[[#This Row],[subtotal_before_discount]]-Salesdata[[#This Row],[total_after_discount]]</f>
        <v>21.269999999999996</v>
      </c>
      <c r="O68" t="s">
        <v>77</v>
      </c>
      <c r="P68" s="2">
        <v>45610.864895833336</v>
      </c>
      <c r="Q68">
        <f>YEAR(Salesdata[[#This Row],[purchase_date]])</f>
        <v>2024</v>
      </c>
      <c r="R68" t="str">
        <f>TEXT(Salesdata[[#This Row],[purchase_date]], "mmm")</f>
        <v>Nov</v>
      </c>
    </row>
    <row r="69" spans="1:18" x14ac:dyDescent="0.3">
      <c r="A69" t="s">
        <v>282</v>
      </c>
      <c r="B69" t="s">
        <v>84</v>
      </c>
      <c r="C69" t="s">
        <v>283</v>
      </c>
      <c r="D69" s="11" t="s">
        <v>7135</v>
      </c>
      <c r="E69" s="11" t="s">
        <v>7108</v>
      </c>
      <c r="F69" t="s">
        <v>74</v>
      </c>
      <c r="G69" t="s">
        <v>284</v>
      </c>
      <c r="H69" t="s">
        <v>27</v>
      </c>
      <c r="I69">
        <v>3776.89</v>
      </c>
      <c r="J69">
        <v>100</v>
      </c>
      <c r="K69">
        <v>20</v>
      </c>
      <c r="L69">
        <v>377689</v>
      </c>
      <c r="M69">
        <v>302151.2</v>
      </c>
      <c r="N69" s="11">
        <f>Salesdata[[#This Row],[subtotal_before_discount]]-Salesdata[[#This Row],[total_after_discount]]</f>
        <v>75537.799999999988</v>
      </c>
      <c r="O69" t="s">
        <v>47</v>
      </c>
      <c r="P69" s="2">
        <v>45813.643020833333</v>
      </c>
      <c r="Q69">
        <f>YEAR(Salesdata[[#This Row],[purchase_date]])</f>
        <v>2025</v>
      </c>
      <c r="R69" t="str">
        <f>TEXT(Salesdata[[#This Row],[purchase_date]], "mmm")</f>
        <v>Jun</v>
      </c>
    </row>
    <row r="70" spans="1:18" x14ac:dyDescent="0.3">
      <c r="A70" t="s">
        <v>285</v>
      </c>
      <c r="B70" t="s">
        <v>72</v>
      </c>
      <c r="C70" t="s">
        <v>286</v>
      </c>
      <c r="D70" s="11" t="s">
        <v>7136</v>
      </c>
      <c r="E70" s="11" t="s">
        <v>7137</v>
      </c>
      <c r="F70" t="s">
        <v>74</v>
      </c>
      <c r="G70" t="s">
        <v>287</v>
      </c>
      <c r="H70" t="s">
        <v>179</v>
      </c>
      <c r="I70">
        <v>114.69</v>
      </c>
      <c r="J70">
        <v>3</v>
      </c>
      <c r="K70">
        <v>3</v>
      </c>
      <c r="L70">
        <v>344.07</v>
      </c>
      <c r="M70">
        <v>333.75</v>
      </c>
      <c r="N70" s="11">
        <f>Salesdata[[#This Row],[subtotal_before_discount]]-Salesdata[[#This Row],[total_after_discount]]</f>
        <v>10.319999999999993</v>
      </c>
      <c r="O70" t="s">
        <v>28</v>
      </c>
      <c r="P70" s="2">
        <v>45385.414143518516</v>
      </c>
      <c r="Q70">
        <f>YEAR(Salesdata[[#This Row],[purchase_date]])</f>
        <v>2024</v>
      </c>
      <c r="R70" t="str">
        <f>TEXT(Salesdata[[#This Row],[purchase_date]], "mmm")</f>
        <v>Apr</v>
      </c>
    </row>
    <row r="71" spans="1:18" x14ac:dyDescent="0.3">
      <c r="A71" t="s">
        <v>288</v>
      </c>
      <c r="B71" t="s">
        <v>30</v>
      </c>
      <c r="C71" t="s">
        <v>289</v>
      </c>
      <c r="D71" s="11" t="s">
        <v>7138</v>
      </c>
      <c r="E71" s="11" t="s">
        <v>7139</v>
      </c>
      <c r="F71" t="s">
        <v>246</v>
      </c>
      <c r="G71" t="s">
        <v>290</v>
      </c>
      <c r="H71" t="s">
        <v>46</v>
      </c>
      <c r="I71">
        <v>115.81</v>
      </c>
      <c r="J71">
        <v>1</v>
      </c>
      <c r="K71">
        <v>0</v>
      </c>
      <c r="L71">
        <v>115.81</v>
      </c>
      <c r="M71">
        <v>115.81</v>
      </c>
      <c r="N71" s="11">
        <f>Salesdata[[#This Row],[subtotal_before_discount]]-Salesdata[[#This Row],[total_after_discount]]</f>
        <v>0</v>
      </c>
      <c r="O71" t="s">
        <v>60</v>
      </c>
      <c r="P71" s="2">
        <v>45406.091134259259</v>
      </c>
      <c r="Q71">
        <f>YEAR(Salesdata[[#This Row],[purchase_date]])</f>
        <v>2024</v>
      </c>
      <c r="R71" t="str">
        <f>TEXT(Salesdata[[#This Row],[purchase_date]], "mmm")</f>
        <v>Apr</v>
      </c>
    </row>
    <row r="72" spans="1:18" x14ac:dyDescent="0.3">
      <c r="A72" t="s">
        <v>291</v>
      </c>
      <c r="B72" t="s">
        <v>172</v>
      </c>
      <c r="C72" t="s">
        <v>292</v>
      </c>
      <c r="D72" s="11" t="s">
        <v>7140</v>
      </c>
      <c r="E72" s="11" t="s">
        <v>7141</v>
      </c>
      <c r="F72" t="s">
        <v>133</v>
      </c>
      <c r="G72" t="s">
        <v>293</v>
      </c>
      <c r="H72" t="s">
        <v>27</v>
      </c>
      <c r="I72">
        <v>314.93</v>
      </c>
      <c r="J72">
        <v>15</v>
      </c>
      <c r="K72">
        <v>0</v>
      </c>
      <c r="L72">
        <v>4723.95</v>
      </c>
      <c r="M72">
        <v>4723.95</v>
      </c>
      <c r="N72" s="11">
        <f>Salesdata[[#This Row],[subtotal_before_discount]]-Salesdata[[#This Row],[total_after_discount]]</f>
        <v>0</v>
      </c>
      <c r="O72" t="s">
        <v>60</v>
      </c>
      <c r="P72" s="2">
        <v>45855.4062962963</v>
      </c>
      <c r="Q72">
        <f>YEAR(Salesdata[[#This Row],[purchase_date]])</f>
        <v>2025</v>
      </c>
      <c r="R72" t="str">
        <f>TEXT(Salesdata[[#This Row],[purchase_date]], "mmm")</f>
        <v>Jul</v>
      </c>
    </row>
    <row r="73" spans="1:18" x14ac:dyDescent="0.3">
      <c r="A73" t="s">
        <v>294</v>
      </c>
      <c r="B73" t="s">
        <v>181</v>
      </c>
      <c r="C73" t="s">
        <v>295</v>
      </c>
      <c r="D73" s="11" t="s">
        <v>7142</v>
      </c>
      <c r="E73" s="11" t="s">
        <v>7143</v>
      </c>
      <c r="F73" t="s">
        <v>44</v>
      </c>
      <c r="G73" t="s">
        <v>296</v>
      </c>
      <c r="H73" t="s">
        <v>82</v>
      </c>
      <c r="I73">
        <v>62.33</v>
      </c>
      <c r="J73">
        <v>25</v>
      </c>
      <c r="K73">
        <v>0</v>
      </c>
      <c r="L73">
        <v>1558.25</v>
      </c>
      <c r="M73">
        <v>1558.25</v>
      </c>
      <c r="N73" s="11">
        <f>Salesdata[[#This Row],[subtotal_before_discount]]-Salesdata[[#This Row],[total_after_discount]]</f>
        <v>0</v>
      </c>
      <c r="O73" t="s">
        <v>40</v>
      </c>
      <c r="P73" s="2">
        <v>45733.907465277778</v>
      </c>
      <c r="Q73">
        <f>YEAR(Salesdata[[#This Row],[purchase_date]])</f>
        <v>2025</v>
      </c>
      <c r="R73" t="str">
        <f>TEXT(Salesdata[[#This Row],[purchase_date]], "mmm")</f>
        <v>Mar</v>
      </c>
    </row>
    <row r="74" spans="1:18" x14ac:dyDescent="0.3">
      <c r="A74" t="s">
        <v>297</v>
      </c>
      <c r="B74" t="s">
        <v>118</v>
      </c>
      <c r="C74" t="s">
        <v>298</v>
      </c>
      <c r="D74" s="11" t="s">
        <v>7144</v>
      </c>
      <c r="E74" s="11" t="s">
        <v>7145</v>
      </c>
      <c r="F74" t="s">
        <v>121</v>
      </c>
      <c r="G74" t="s">
        <v>299</v>
      </c>
      <c r="H74" t="s">
        <v>76</v>
      </c>
      <c r="I74">
        <v>137.55000000000001</v>
      </c>
      <c r="J74">
        <v>30</v>
      </c>
      <c r="K74">
        <v>15</v>
      </c>
      <c r="L74">
        <v>4126.5</v>
      </c>
      <c r="M74">
        <v>3507.53</v>
      </c>
      <c r="N74" s="11">
        <f>Salesdata[[#This Row],[subtotal_before_discount]]-Salesdata[[#This Row],[total_after_discount]]</f>
        <v>618.9699999999998</v>
      </c>
      <c r="O74" t="s">
        <v>7010</v>
      </c>
      <c r="P74" s="2">
        <v>45522.599004629628</v>
      </c>
      <c r="Q74">
        <f>YEAR(Salesdata[[#This Row],[purchase_date]])</f>
        <v>2024</v>
      </c>
      <c r="R74" t="str">
        <f>TEXT(Salesdata[[#This Row],[purchase_date]], "mmm")</f>
        <v>Aug</v>
      </c>
    </row>
    <row r="75" spans="1:18" x14ac:dyDescent="0.3">
      <c r="A75" t="s">
        <v>300</v>
      </c>
      <c r="B75" t="s">
        <v>118</v>
      </c>
      <c r="C75" t="s">
        <v>301</v>
      </c>
      <c r="D75" s="11" t="s">
        <v>7146</v>
      </c>
      <c r="E75" s="11" t="s">
        <v>7083</v>
      </c>
      <c r="F75" t="s">
        <v>277</v>
      </c>
      <c r="G75" t="s">
        <v>302</v>
      </c>
      <c r="H75" t="s">
        <v>27</v>
      </c>
      <c r="I75">
        <v>1099.44</v>
      </c>
      <c r="J75">
        <v>5</v>
      </c>
      <c r="K75">
        <v>10</v>
      </c>
      <c r="L75">
        <v>5497.2</v>
      </c>
      <c r="M75">
        <v>4947.4799999999996</v>
      </c>
      <c r="N75" s="11">
        <f>Salesdata[[#This Row],[subtotal_before_discount]]-Salesdata[[#This Row],[total_after_discount]]</f>
        <v>549.72000000000025</v>
      </c>
      <c r="O75" t="s">
        <v>40</v>
      </c>
      <c r="P75" s="2">
        <v>45422.631562499999</v>
      </c>
      <c r="Q75">
        <f>YEAR(Salesdata[[#This Row],[purchase_date]])</f>
        <v>2024</v>
      </c>
      <c r="R75" t="str">
        <f>TEXT(Salesdata[[#This Row],[purchase_date]], "mmm")</f>
        <v>May</v>
      </c>
    </row>
    <row r="76" spans="1:18" x14ac:dyDescent="0.3">
      <c r="A76" t="s">
        <v>303</v>
      </c>
      <c r="B76" t="s">
        <v>118</v>
      </c>
      <c r="C76" t="s">
        <v>304</v>
      </c>
      <c r="D76" s="11" t="s">
        <v>7147</v>
      </c>
      <c r="E76" s="11" t="s">
        <v>7097</v>
      </c>
      <c r="F76" t="s">
        <v>18</v>
      </c>
      <c r="G76" t="s">
        <v>305</v>
      </c>
      <c r="H76" t="s">
        <v>53</v>
      </c>
      <c r="I76">
        <v>285.74</v>
      </c>
      <c r="J76">
        <v>6</v>
      </c>
      <c r="K76">
        <v>3</v>
      </c>
      <c r="L76">
        <v>1714.44</v>
      </c>
      <c r="M76">
        <v>1663.01</v>
      </c>
      <c r="N76" s="11">
        <f>Salesdata[[#This Row],[subtotal_before_discount]]-Salesdata[[#This Row],[total_after_discount]]</f>
        <v>51.430000000000064</v>
      </c>
      <c r="O76" t="s">
        <v>7010</v>
      </c>
      <c r="P76" s="2">
        <v>45706.967893518522</v>
      </c>
      <c r="Q76">
        <f>YEAR(Salesdata[[#This Row],[purchase_date]])</f>
        <v>2025</v>
      </c>
      <c r="R76" t="str">
        <f>TEXT(Salesdata[[#This Row],[purchase_date]], "mmm")</f>
        <v>Feb</v>
      </c>
    </row>
    <row r="77" spans="1:18" x14ac:dyDescent="0.3">
      <c r="A77" t="s">
        <v>306</v>
      </c>
      <c r="B77" t="s">
        <v>49</v>
      </c>
      <c r="C77" t="s">
        <v>307</v>
      </c>
      <c r="D77" s="11" t="s">
        <v>7148</v>
      </c>
      <c r="E77" s="11" t="s">
        <v>7119</v>
      </c>
      <c r="F77" t="s">
        <v>246</v>
      </c>
      <c r="G77" t="s">
        <v>308</v>
      </c>
      <c r="H77" t="s">
        <v>53</v>
      </c>
      <c r="I77">
        <v>185.95</v>
      </c>
      <c r="J77">
        <v>3</v>
      </c>
      <c r="K77">
        <v>5</v>
      </c>
      <c r="L77">
        <v>557.85</v>
      </c>
      <c r="M77">
        <v>529.96</v>
      </c>
      <c r="N77" s="11">
        <f>Salesdata[[#This Row],[subtotal_before_discount]]-Salesdata[[#This Row],[total_after_discount]]</f>
        <v>27.889999999999986</v>
      </c>
      <c r="O77" t="s">
        <v>47</v>
      </c>
      <c r="P77" s="2">
        <v>45830.475787037038</v>
      </c>
      <c r="Q77">
        <f>YEAR(Salesdata[[#This Row],[purchase_date]])</f>
        <v>2025</v>
      </c>
      <c r="R77" t="str">
        <f>TEXT(Salesdata[[#This Row],[purchase_date]], "mmm")</f>
        <v>Jun</v>
      </c>
    </row>
    <row r="78" spans="1:18" x14ac:dyDescent="0.3">
      <c r="A78" t="s">
        <v>309</v>
      </c>
      <c r="B78" t="s">
        <v>84</v>
      </c>
      <c r="C78" t="s">
        <v>310</v>
      </c>
      <c r="D78" s="11" t="s">
        <v>7149</v>
      </c>
      <c r="E78" s="11" t="s">
        <v>7050</v>
      </c>
      <c r="F78" t="s">
        <v>87</v>
      </c>
      <c r="G78" t="s">
        <v>311</v>
      </c>
      <c r="H78" t="s">
        <v>184</v>
      </c>
      <c r="I78">
        <v>475.25</v>
      </c>
      <c r="J78">
        <v>8</v>
      </c>
      <c r="K78">
        <v>0</v>
      </c>
      <c r="L78">
        <v>3802</v>
      </c>
      <c r="M78">
        <v>3802</v>
      </c>
      <c r="N78" s="11">
        <f>Salesdata[[#This Row],[subtotal_before_discount]]-Salesdata[[#This Row],[total_after_discount]]</f>
        <v>0</v>
      </c>
      <c r="O78" t="s">
        <v>47</v>
      </c>
      <c r="P78" s="2">
        <v>45421.115358796298</v>
      </c>
      <c r="Q78">
        <f>YEAR(Salesdata[[#This Row],[purchase_date]])</f>
        <v>2024</v>
      </c>
      <c r="R78" t="str">
        <f>TEXT(Salesdata[[#This Row],[purchase_date]], "mmm")</f>
        <v>May</v>
      </c>
    </row>
    <row r="79" spans="1:18" x14ac:dyDescent="0.3">
      <c r="A79" t="s">
        <v>312</v>
      </c>
      <c r="B79" t="s">
        <v>49</v>
      </c>
      <c r="C79" t="s">
        <v>313</v>
      </c>
      <c r="D79" s="11" t="s">
        <v>7150</v>
      </c>
      <c r="E79" s="11" t="s">
        <v>7062</v>
      </c>
      <c r="F79" t="s">
        <v>18</v>
      </c>
      <c r="G79" t="s">
        <v>314</v>
      </c>
      <c r="H79" t="s">
        <v>46</v>
      </c>
      <c r="I79">
        <v>40.72</v>
      </c>
      <c r="J79">
        <v>1</v>
      </c>
      <c r="K79">
        <v>0</v>
      </c>
      <c r="L79">
        <v>40.72</v>
      </c>
      <c r="M79">
        <v>40.72</v>
      </c>
      <c r="N79" s="11">
        <f>Salesdata[[#This Row],[subtotal_before_discount]]-Salesdata[[#This Row],[total_after_discount]]</f>
        <v>0</v>
      </c>
      <c r="O79" t="s">
        <v>60</v>
      </c>
      <c r="P79" s="2">
        <v>45673.048020833332</v>
      </c>
      <c r="Q79">
        <f>YEAR(Salesdata[[#This Row],[purchase_date]])</f>
        <v>2025</v>
      </c>
      <c r="R79" t="str">
        <f>TEXT(Salesdata[[#This Row],[purchase_date]], "mmm")</f>
        <v>Jan</v>
      </c>
    </row>
    <row r="80" spans="1:18" x14ac:dyDescent="0.3">
      <c r="A80" t="s">
        <v>315</v>
      </c>
      <c r="B80" t="s">
        <v>72</v>
      </c>
      <c r="C80" t="s">
        <v>316</v>
      </c>
      <c r="D80" s="11" t="s">
        <v>7151</v>
      </c>
      <c r="E80" s="11" t="s">
        <v>7152</v>
      </c>
      <c r="F80" t="s">
        <v>57</v>
      </c>
      <c r="G80" t="s">
        <v>317</v>
      </c>
      <c r="H80" t="s">
        <v>53</v>
      </c>
      <c r="I80">
        <v>256.72000000000003</v>
      </c>
      <c r="J80">
        <v>30</v>
      </c>
      <c r="K80">
        <v>0</v>
      </c>
      <c r="L80">
        <v>7701.6</v>
      </c>
      <c r="M80">
        <v>7701.6</v>
      </c>
      <c r="N80" s="11">
        <f>Salesdata[[#This Row],[subtotal_before_discount]]-Salesdata[[#This Row],[total_after_discount]]</f>
        <v>0</v>
      </c>
      <c r="O80" t="s">
        <v>21</v>
      </c>
      <c r="P80" s="2">
        <v>45604.222418981481</v>
      </c>
      <c r="Q80">
        <f>YEAR(Salesdata[[#This Row],[purchase_date]])</f>
        <v>2024</v>
      </c>
      <c r="R80" t="str">
        <f>TEXT(Salesdata[[#This Row],[purchase_date]], "mmm")</f>
        <v>Nov</v>
      </c>
    </row>
    <row r="81" spans="1:18" x14ac:dyDescent="0.3">
      <c r="A81" t="s">
        <v>318</v>
      </c>
      <c r="B81" t="s">
        <v>181</v>
      </c>
      <c r="C81" t="s">
        <v>319</v>
      </c>
      <c r="D81" s="11" t="s">
        <v>7153</v>
      </c>
      <c r="E81" s="11" t="s">
        <v>7154</v>
      </c>
      <c r="F81" t="s">
        <v>111</v>
      </c>
      <c r="G81" t="s">
        <v>320</v>
      </c>
      <c r="H81" t="s">
        <v>70</v>
      </c>
      <c r="I81">
        <v>376.12</v>
      </c>
      <c r="J81">
        <v>10</v>
      </c>
      <c r="K81">
        <v>10</v>
      </c>
      <c r="L81">
        <v>3761.2</v>
      </c>
      <c r="M81">
        <v>3385.08</v>
      </c>
      <c r="N81" s="11">
        <f>Salesdata[[#This Row],[subtotal_before_discount]]-Salesdata[[#This Row],[total_after_discount]]</f>
        <v>376.11999999999989</v>
      </c>
      <c r="O81" t="s">
        <v>60</v>
      </c>
      <c r="P81" s="2">
        <v>45546.57304398148</v>
      </c>
      <c r="Q81">
        <f>YEAR(Salesdata[[#This Row],[purchase_date]])</f>
        <v>2024</v>
      </c>
      <c r="R81" t="str">
        <f>TEXT(Salesdata[[#This Row],[purchase_date]], "mmm")</f>
        <v>Sep</v>
      </c>
    </row>
    <row r="82" spans="1:18" x14ac:dyDescent="0.3">
      <c r="A82" t="s">
        <v>321</v>
      </c>
      <c r="B82" t="s">
        <v>84</v>
      </c>
      <c r="C82" t="s">
        <v>322</v>
      </c>
      <c r="D82" s="11" t="s">
        <v>7155</v>
      </c>
      <c r="E82" s="11" t="s">
        <v>7145</v>
      </c>
      <c r="F82" t="s">
        <v>32</v>
      </c>
      <c r="G82" t="s">
        <v>323</v>
      </c>
      <c r="H82" t="s">
        <v>102</v>
      </c>
      <c r="I82">
        <v>75.36</v>
      </c>
      <c r="J82">
        <v>12</v>
      </c>
      <c r="K82">
        <v>5</v>
      </c>
      <c r="L82">
        <v>904.32</v>
      </c>
      <c r="M82">
        <v>859.1</v>
      </c>
      <c r="N82" s="11">
        <f>Salesdata[[#This Row],[subtotal_before_discount]]-Salesdata[[#This Row],[total_after_discount]]</f>
        <v>45.220000000000027</v>
      </c>
      <c r="O82" t="s">
        <v>116</v>
      </c>
      <c r="P82" s="2">
        <v>45581.214537037034</v>
      </c>
      <c r="Q82">
        <f>YEAR(Salesdata[[#This Row],[purchase_date]])</f>
        <v>2024</v>
      </c>
      <c r="R82" t="str">
        <f>TEXT(Salesdata[[#This Row],[purchase_date]], "mmm")</f>
        <v>Oct</v>
      </c>
    </row>
    <row r="83" spans="1:18" x14ac:dyDescent="0.3">
      <c r="A83" t="s">
        <v>324</v>
      </c>
      <c r="B83" t="s">
        <v>181</v>
      </c>
      <c r="C83" t="s">
        <v>325</v>
      </c>
      <c r="D83" s="11" t="s">
        <v>7065</v>
      </c>
      <c r="E83" s="11" t="s">
        <v>7094</v>
      </c>
      <c r="F83" t="s">
        <v>32</v>
      </c>
      <c r="G83" t="s">
        <v>326</v>
      </c>
      <c r="H83" t="s">
        <v>82</v>
      </c>
      <c r="I83">
        <v>113.34</v>
      </c>
      <c r="J83">
        <v>20</v>
      </c>
      <c r="K83">
        <v>0</v>
      </c>
      <c r="L83">
        <v>2266.8000000000002</v>
      </c>
      <c r="M83">
        <v>2266.8000000000002</v>
      </c>
      <c r="N83" s="11">
        <f>Salesdata[[#This Row],[subtotal_before_discount]]-Salesdata[[#This Row],[total_after_discount]]</f>
        <v>0</v>
      </c>
      <c r="O83" t="s">
        <v>60</v>
      </c>
      <c r="P83" s="2">
        <v>45800.461412037039</v>
      </c>
      <c r="Q83">
        <f>YEAR(Salesdata[[#This Row],[purchase_date]])</f>
        <v>2025</v>
      </c>
      <c r="R83" t="str">
        <f>TEXT(Salesdata[[#This Row],[purchase_date]], "mmm")</f>
        <v>May</v>
      </c>
    </row>
    <row r="84" spans="1:18" x14ac:dyDescent="0.3">
      <c r="A84" t="s">
        <v>327</v>
      </c>
      <c r="B84" t="s">
        <v>95</v>
      </c>
      <c r="C84" t="s">
        <v>328</v>
      </c>
      <c r="D84" s="11" t="s">
        <v>7156</v>
      </c>
      <c r="E84" s="11" t="s">
        <v>7097</v>
      </c>
      <c r="F84" t="s">
        <v>251</v>
      </c>
      <c r="G84" t="s">
        <v>329</v>
      </c>
      <c r="H84" t="s">
        <v>82</v>
      </c>
      <c r="I84">
        <v>1478.36</v>
      </c>
      <c r="J84">
        <v>2</v>
      </c>
      <c r="K84">
        <v>5</v>
      </c>
      <c r="L84">
        <v>2956.72</v>
      </c>
      <c r="M84">
        <v>2808.88</v>
      </c>
      <c r="N84" s="11">
        <f>Salesdata[[#This Row],[subtotal_before_discount]]-Salesdata[[#This Row],[total_after_discount]]</f>
        <v>147.83999999999969</v>
      </c>
      <c r="O84" t="s">
        <v>60</v>
      </c>
      <c r="P84" s="2">
        <v>45424.456469907411</v>
      </c>
      <c r="Q84">
        <f>YEAR(Salesdata[[#This Row],[purchase_date]])</f>
        <v>2024</v>
      </c>
      <c r="R84" t="str">
        <f>TEXT(Salesdata[[#This Row],[purchase_date]], "mmm")</f>
        <v>May</v>
      </c>
    </row>
    <row r="85" spans="1:18" x14ac:dyDescent="0.3">
      <c r="A85" t="s">
        <v>330</v>
      </c>
      <c r="B85" t="s">
        <v>49</v>
      </c>
      <c r="C85" t="s">
        <v>331</v>
      </c>
      <c r="D85" s="11" t="s">
        <v>7157</v>
      </c>
      <c r="E85" s="11" t="s">
        <v>7079</v>
      </c>
      <c r="F85" t="s">
        <v>111</v>
      </c>
      <c r="G85" t="s">
        <v>332</v>
      </c>
      <c r="H85" t="s">
        <v>82</v>
      </c>
      <c r="I85">
        <v>139.53</v>
      </c>
      <c r="J85">
        <v>15</v>
      </c>
      <c r="K85">
        <v>17</v>
      </c>
      <c r="L85">
        <v>2092.9499999999998</v>
      </c>
      <c r="M85">
        <v>1737.15</v>
      </c>
      <c r="N85" s="11">
        <f>Salesdata[[#This Row],[subtotal_before_discount]]-Salesdata[[#This Row],[total_after_discount]]</f>
        <v>355.79999999999973</v>
      </c>
      <c r="O85" t="s">
        <v>7010</v>
      </c>
      <c r="P85" s="2">
        <v>45764.035914351851</v>
      </c>
      <c r="Q85">
        <f>YEAR(Salesdata[[#This Row],[purchase_date]])</f>
        <v>2025</v>
      </c>
      <c r="R85" t="str">
        <f>TEXT(Salesdata[[#This Row],[purchase_date]], "mmm")</f>
        <v>Apr</v>
      </c>
    </row>
    <row r="86" spans="1:18" x14ac:dyDescent="0.3">
      <c r="A86" t="s">
        <v>333</v>
      </c>
      <c r="B86" t="s">
        <v>15</v>
      </c>
      <c r="C86" t="s">
        <v>334</v>
      </c>
      <c r="D86" s="11" t="s">
        <v>7158</v>
      </c>
      <c r="E86" s="11" t="s">
        <v>7159</v>
      </c>
      <c r="F86" t="s">
        <v>224</v>
      </c>
      <c r="G86" t="s">
        <v>335</v>
      </c>
      <c r="H86" t="s">
        <v>82</v>
      </c>
      <c r="I86">
        <v>213.92</v>
      </c>
      <c r="J86">
        <v>25</v>
      </c>
      <c r="K86">
        <v>10</v>
      </c>
      <c r="L86">
        <v>5348</v>
      </c>
      <c r="M86">
        <v>4813.2</v>
      </c>
      <c r="N86" s="11">
        <f>Salesdata[[#This Row],[subtotal_before_discount]]-Salesdata[[#This Row],[total_after_discount]]</f>
        <v>534.80000000000018</v>
      </c>
      <c r="O86" t="s">
        <v>28</v>
      </c>
      <c r="P86" s="2">
        <v>45416.700995370367</v>
      </c>
      <c r="Q86">
        <f>YEAR(Salesdata[[#This Row],[purchase_date]])</f>
        <v>2024</v>
      </c>
      <c r="R86" t="str">
        <f>TEXT(Salesdata[[#This Row],[purchase_date]], "mmm")</f>
        <v>May</v>
      </c>
    </row>
    <row r="87" spans="1:18" x14ac:dyDescent="0.3">
      <c r="A87" t="s">
        <v>336</v>
      </c>
      <c r="B87" t="s">
        <v>23</v>
      </c>
      <c r="C87" t="s">
        <v>337</v>
      </c>
      <c r="D87" s="11" t="s">
        <v>7160</v>
      </c>
      <c r="E87" s="11" t="s">
        <v>7071</v>
      </c>
      <c r="F87" t="s">
        <v>7010</v>
      </c>
      <c r="G87" t="s">
        <v>338</v>
      </c>
      <c r="H87" t="s">
        <v>179</v>
      </c>
      <c r="I87">
        <v>554.03</v>
      </c>
      <c r="J87">
        <v>6</v>
      </c>
      <c r="K87">
        <v>0</v>
      </c>
      <c r="L87">
        <v>3324.18</v>
      </c>
      <c r="M87">
        <v>3324.18</v>
      </c>
      <c r="N87" s="11">
        <f>Salesdata[[#This Row],[subtotal_before_discount]]-Salesdata[[#This Row],[total_after_discount]]</f>
        <v>0</v>
      </c>
      <c r="O87" t="s">
        <v>77</v>
      </c>
      <c r="P87" s="2">
        <v>45633.402280092596</v>
      </c>
      <c r="Q87">
        <f>YEAR(Salesdata[[#This Row],[purchase_date]])</f>
        <v>2024</v>
      </c>
      <c r="R87" t="str">
        <f>TEXT(Salesdata[[#This Row],[purchase_date]], "mmm")</f>
        <v>Dec</v>
      </c>
    </row>
    <row r="88" spans="1:18" x14ac:dyDescent="0.3">
      <c r="A88" t="s">
        <v>339</v>
      </c>
      <c r="B88" t="s">
        <v>49</v>
      </c>
      <c r="C88" t="s">
        <v>340</v>
      </c>
      <c r="D88" s="11" t="s">
        <v>7161</v>
      </c>
      <c r="E88" s="11" t="s">
        <v>7162</v>
      </c>
      <c r="F88" t="s">
        <v>74</v>
      </c>
      <c r="G88" t="s">
        <v>341</v>
      </c>
      <c r="H88" t="s">
        <v>248</v>
      </c>
      <c r="I88">
        <v>264.24</v>
      </c>
      <c r="J88">
        <v>40</v>
      </c>
      <c r="K88">
        <v>10</v>
      </c>
      <c r="L88">
        <v>10569.6</v>
      </c>
      <c r="M88">
        <v>9512.64</v>
      </c>
      <c r="N88" s="11">
        <f>Salesdata[[#This Row],[subtotal_before_discount]]-Salesdata[[#This Row],[total_after_discount]]</f>
        <v>1056.9600000000009</v>
      </c>
      <c r="O88" t="s">
        <v>28</v>
      </c>
      <c r="P88" s="2">
        <v>45749.082870370374</v>
      </c>
      <c r="Q88">
        <f>YEAR(Salesdata[[#This Row],[purchase_date]])</f>
        <v>2025</v>
      </c>
      <c r="R88" t="str">
        <f>TEXT(Salesdata[[#This Row],[purchase_date]], "mmm")</f>
        <v>Apr</v>
      </c>
    </row>
    <row r="89" spans="1:18" x14ac:dyDescent="0.3">
      <c r="A89" t="s">
        <v>342</v>
      </c>
      <c r="B89" t="s">
        <v>72</v>
      </c>
      <c r="C89" t="s">
        <v>343</v>
      </c>
      <c r="D89" s="11" t="s">
        <v>7163</v>
      </c>
      <c r="E89" s="11" t="s">
        <v>7164</v>
      </c>
      <c r="F89" t="s">
        <v>18</v>
      </c>
      <c r="G89" t="s">
        <v>344</v>
      </c>
      <c r="H89" t="s">
        <v>107</v>
      </c>
      <c r="I89">
        <v>601.72</v>
      </c>
      <c r="J89">
        <v>12</v>
      </c>
      <c r="K89">
        <v>7</v>
      </c>
      <c r="L89">
        <v>7220.64</v>
      </c>
      <c r="M89">
        <v>6715.2</v>
      </c>
      <c r="N89" s="11">
        <f>Salesdata[[#This Row],[subtotal_before_discount]]-Salesdata[[#This Row],[total_after_discount]]</f>
        <v>505.44000000000051</v>
      </c>
      <c r="O89" t="s">
        <v>21</v>
      </c>
      <c r="P89" s="2">
        <v>45522.079791666663</v>
      </c>
      <c r="Q89">
        <f>YEAR(Salesdata[[#This Row],[purchase_date]])</f>
        <v>2024</v>
      </c>
      <c r="R89" t="str">
        <f>TEXT(Salesdata[[#This Row],[purchase_date]], "mmm")</f>
        <v>Aug</v>
      </c>
    </row>
    <row r="90" spans="1:18" x14ac:dyDescent="0.3">
      <c r="A90" t="s">
        <v>345</v>
      </c>
      <c r="B90" t="s">
        <v>15</v>
      </c>
      <c r="C90" t="s">
        <v>346</v>
      </c>
      <c r="D90" s="11" t="s">
        <v>7165</v>
      </c>
      <c r="E90" s="11" t="s">
        <v>7166</v>
      </c>
      <c r="F90" t="s">
        <v>7010</v>
      </c>
      <c r="G90" t="s">
        <v>347</v>
      </c>
      <c r="H90" t="s">
        <v>135</v>
      </c>
      <c r="I90">
        <v>1393.18</v>
      </c>
      <c r="J90">
        <v>100</v>
      </c>
      <c r="K90">
        <v>0</v>
      </c>
      <c r="L90">
        <v>139318</v>
      </c>
      <c r="M90">
        <v>139318</v>
      </c>
      <c r="N90" s="11">
        <f>Salesdata[[#This Row],[subtotal_before_discount]]-Salesdata[[#This Row],[total_after_discount]]</f>
        <v>0</v>
      </c>
      <c r="O90" t="s">
        <v>21</v>
      </c>
      <c r="P90" s="2">
        <v>45485.013009259259</v>
      </c>
      <c r="Q90">
        <f>YEAR(Salesdata[[#This Row],[purchase_date]])</f>
        <v>2024</v>
      </c>
      <c r="R90" t="str">
        <f>TEXT(Salesdata[[#This Row],[purchase_date]], "mmm")</f>
        <v>Jul</v>
      </c>
    </row>
    <row r="91" spans="1:18" x14ac:dyDescent="0.3">
      <c r="A91" t="s">
        <v>348</v>
      </c>
      <c r="B91" t="s">
        <v>15</v>
      </c>
      <c r="C91" t="s">
        <v>349</v>
      </c>
      <c r="D91" s="11" t="s">
        <v>7167</v>
      </c>
      <c r="E91" s="11" t="s">
        <v>7168</v>
      </c>
      <c r="F91" t="s">
        <v>91</v>
      </c>
      <c r="G91" t="s">
        <v>350</v>
      </c>
      <c r="H91" t="s">
        <v>161</v>
      </c>
      <c r="I91">
        <v>492.29</v>
      </c>
      <c r="J91">
        <v>25</v>
      </c>
      <c r="K91">
        <v>3</v>
      </c>
      <c r="L91">
        <v>12307.25</v>
      </c>
      <c r="M91">
        <v>11938.03</v>
      </c>
      <c r="N91" s="11">
        <f>Salesdata[[#This Row],[subtotal_before_discount]]-Salesdata[[#This Row],[total_after_discount]]</f>
        <v>369.21999999999935</v>
      </c>
      <c r="O91" t="s">
        <v>40</v>
      </c>
      <c r="P91" s="2">
        <v>45526.570787037039</v>
      </c>
      <c r="Q91">
        <f>YEAR(Salesdata[[#This Row],[purchase_date]])</f>
        <v>2024</v>
      </c>
      <c r="R91" t="str">
        <f>TEXT(Salesdata[[#This Row],[purchase_date]], "mmm")</f>
        <v>Aug</v>
      </c>
    </row>
    <row r="92" spans="1:18" x14ac:dyDescent="0.3">
      <c r="A92" t="s">
        <v>351</v>
      </c>
      <c r="B92" t="s">
        <v>84</v>
      </c>
      <c r="C92" t="s">
        <v>352</v>
      </c>
      <c r="D92" s="11" t="s">
        <v>7169</v>
      </c>
      <c r="E92" s="11" t="s">
        <v>7170</v>
      </c>
      <c r="F92" t="s">
        <v>87</v>
      </c>
      <c r="G92" t="s">
        <v>353</v>
      </c>
      <c r="H92" t="s">
        <v>76</v>
      </c>
      <c r="I92">
        <v>204.89</v>
      </c>
      <c r="J92">
        <v>6</v>
      </c>
      <c r="K92">
        <v>10</v>
      </c>
      <c r="L92">
        <v>1229.3399999999999</v>
      </c>
      <c r="M92">
        <v>1106.4100000000001</v>
      </c>
      <c r="N92" s="11">
        <f>Salesdata[[#This Row],[subtotal_before_discount]]-Salesdata[[#This Row],[total_after_discount]]</f>
        <v>122.92999999999984</v>
      </c>
      <c r="O92" t="s">
        <v>77</v>
      </c>
      <c r="P92" s="2">
        <v>45366.413842592592</v>
      </c>
      <c r="Q92">
        <f>YEAR(Salesdata[[#This Row],[purchase_date]])</f>
        <v>2024</v>
      </c>
      <c r="R92" t="str">
        <f>TEXT(Salesdata[[#This Row],[purchase_date]], "mmm")</f>
        <v>Mar</v>
      </c>
    </row>
    <row r="93" spans="1:18" x14ac:dyDescent="0.3">
      <c r="A93" t="s">
        <v>354</v>
      </c>
      <c r="B93" t="s">
        <v>118</v>
      </c>
      <c r="C93" t="s">
        <v>355</v>
      </c>
      <c r="D93" s="11" t="s">
        <v>7171</v>
      </c>
      <c r="E93" s="11" t="s">
        <v>7054</v>
      </c>
      <c r="F93" t="s">
        <v>177</v>
      </c>
      <c r="G93" t="s">
        <v>356</v>
      </c>
      <c r="H93" t="s">
        <v>179</v>
      </c>
      <c r="I93">
        <v>72.36</v>
      </c>
      <c r="J93">
        <v>4</v>
      </c>
      <c r="K93">
        <v>5</v>
      </c>
      <c r="L93">
        <v>289.44</v>
      </c>
      <c r="M93">
        <v>274.97000000000003</v>
      </c>
      <c r="N93" s="11">
        <f>Salesdata[[#This Row],[subtotal_before_discount]]-Salesdata[[#This Row],[total_after_discount]]</f>
        <v>14.46999999999997</v>
      </c>
      <c r="O93" t="s">
        <v>40</v>
      </c>
      <c r="P93" s="2">
        <v>45352.2344212963</v>
      </c>
      <c r="Q93">
        <f>YEAR(Salesdata[[#This Row],[purchase_date]])</f>
        <v>2024</v>
      </c>
      <c r="R93" t="str">
        <f>TEXT(Salesdata[[#This Row],[purchase_date]], "mmm")</f>
        <v>Mar</v>
      </c>
    </row>
    <row r="94" spans="1:18" x14ac:dyDescent="0.3">
      <c r="A94" t="s">
        <v>357</v>
      </c>
      <c r="B94" t="s">
        <v>15</v>
      </c>
      <c r="C94" t="s">
        <v>358</v>
      </c>
      <c r="D94" s="11" t="s">
        <v>7172</v>
      </c>
      <c r="E94" s="11" t="s">
        <v>7058</v>
      </c>
      <c r="F94" t="s">
        <v>18</v>
      </c>
      <c r="G94" t="s">
        <v>359</v>
      </c>
      <c r="H94" t="s">
        <v>7010</v>
      </c>
      <c r="I94">
        <v>2589.16</v>
      </c>
      <c r="J94">
        <v>25</v>
      </c>
      <c r="K94">
        <v>15</v>
      </c>
      <c r="L94">
        <v>64729</v>
      </c>
      <c r="M94">
        <v>55019.65</v>
      </c>
      <c r="N94" s="11">
        <f>Salesdata[[#This Row],[subtotal_before_discount]]-Salesdata[[#This Row],[total_after_discount]]</f>
        <v>9709.3499999999985</v>
      </c>
      <c r="O94" t="s">
        <v>28</v>
      </c>
      <c r="P94" s="2">
        <v>45457.147673611114</v>
      </c>
      <c r="Q94">
        <f>YEAR(Salesdata[[#This Row],[purchase_date]])</f>
        <v>2024</v>
      </c>
      <c r="R94" t="str">
        <f>TEXT(Salesdata[[#This Row],[purchase_date]], "mmm")</f>
        <v>Jun</v>
      </c>
    </row>
    <row r="95" spans="1:18" x14ac:dyDescent="0.3">
      <c r="A95" t="s">
        <v>360</v>
      </c>
      <c r="B95" t="s">
        <v>172</v>
      </c>
      <c r="C95" t="s">
        <v>361</v>
      </c>
      <c r="D95" s="11" t="s">
        <v>7173</v>
      </c>
      <c r="E95" s="11" t="s">
        <v>7064</v>
      </c>
      <c r="F95" t="s">
        <v>224</v>
      </c>
      <c r="G95" t="s">
        <v>362</v>
      </c>
      <c r="H95" t="s">
        <v>46</v>
      </c>
      <c r="I95">
        <v>1179.57</v>
      </c>
      <c r="J95">
        <v>10</v>
      </c>
      <c r="K95">
        <v>0</v>
      </c>
      <c r="L95">
        <v>11795.7</v>
      </c>
      <c r="M95">
        <v>11795.7</v>
      </c>
      <c r="N95" s="11">
        <f>Salesdata[[#This Row],[subtotal_before_discount]]-Salesdata[[#This Row],[total_after_discount]]</f>
        <v>0</v>
      </c>
      <c r="O95" t="s">
        <v>60</v>
      </c>
      <c r="P95" s="2">
        <v>45462.454872685186</v>
      </c>
      <c r="Q95">
        <f>YEAR(Salesdata[[#This Row],[purchase_date]])</f>
        <v>2024</v>
      </c>
      <c r="R95" t="str">
        <f>TEXT(Salesdata[[#This Row],[purchase_date]], "mmm")</f>
        <v>Jun</v>
      </c>
    </row>
    <row r="96" spans="1:18" x14ac:dyDescent="0.3">
      <c r="A96" t="s">
        <v>363</v>
      </c>
      <c r="B96" t="s">
        <v>181</v>
      </c>
      <c r="C96" t="s">
        <v>364</v>
      </c>
      <c r="D96" s="11" t="s">
        <v>7174</v>
      </c>
      <c r="E96" s="11" t="s">
        <v>7116</v>
      </c>
      <c r="F96" t="s">
        <v>251</v>
      </c>
      <c r="G96" t="s">
        <v>365</v>
      </c>
      <c r="H96" t="s">
        <v>20</v>
      </c>
      <c r="I96">
        <v>1504.96</v>
      </c>
      <c r="J96">
        <v>3</v>
      </c>
      <c r="K96">
        <v>3</v>
      </c>
      <c r="L96">
        <v>4514.88</v>
      </c>
      <c r="M96">
        <v>4379.43</v>
      </c>
      <c r="N96" s="11">
        <f>Salesdata[[#This Row],[subtotal_before_discount]]-Salesdata[[#This Row],[total_after_discount]]</f>
        <v>135.44999999999982</v>
      </c>
      <c r="O96" t="s">
        <v>28</v>
      </c>
      <c r="P96" s="2">
        <v>45594.81177083333</v>
      </c>
      <c r="Q96">
        <f>YEAR(Salesdata[[#This Row],[purchase_date]])</f>
        <v>2024</v>
      </c>
      <c r="R96" t="str">
        <f>TEXT(Salesdata[[#This Row],[purchase_date]], "mmm")</f>
        <v>Oct</v>
      </c>
    </row>
    <row r="97" spans="1:18" x14ac:dyDescent="0.3">
      <c r="A97" t="s">
        <v>366</v>
      </c>
      <c r="B97" t="s">
        <v>181</v>
      </c>
      <c r="C97" t="s">
        <v>367</v>
      </c>
      <c r="D97" s="11" t="s">
        <v>7175</v>
      </c>
      <c r="E97" s="11" t="s">
        <v>7069</v>
      </c>
      <c r="F97" t="s">
        <v>32</v>
      </c>
      <c r="G97" t="s">
        <v>368</v>
      </c>
      <c r="H97" t="s">
        <v>130</v>
      </c>
      <c r="I97">
        <v>574.04999999999995</v>
      </c>
      <c r="J97">
        <v>40</v>
      </c>
      <c r="K97">
        <v>15</v>
      </c>
      <c r="L97">
        <v>22962</v>
      </c>
      <c r="M97">
        <v>19517.7</v>
      </c>
      <c r="N97" s="11">
        <f>Salesdata[[#This Row],[subtotal_before_discount]]-Salesdata[[#This Row],[total_after_discount]]</f>
        <v>3444.2999999999993</v>
      </c>
      <c r="O97" t="s">
        <v>77</v>
      </c>
      <c r="P97" s="2">
        <v>45843.574664351851</v>
      </c>
      <c r="Q97">
        <f>YEAR(Salesdata[[#This Row],[purchase_date]])</f>
        <v>2025</v>
      </c>
      <c r="R97" t="str">
        <f>TEXT(Salesdata[[#This Row],[purchase_date]], "mmm")</f>
        <v>Jul</v>
      </c>
    </row>
    <row r="98" spans="1:18" x14ac:dyDescent="0.3">
      <c r="A98" t="s">
        <v>369</v>
      </c>
      <c r="B98" t="s">
        <v>7010</v>
      </c>
      <c r="C98" t="s">
        <v>370</v>
      </c>
      <c r="D98" s="11" t="s">
        <v>7176</v>
      </c>
      <c r="E98" s="11" t="s">
        <v>7060</v>
      </c>
      <c r="F98" t="s">
        <v>44</v>
      </c>
      <c r="G98" t="s">
        <v>371</v>
      </c>
      <c r="H98" t="s">
        <v>107</v>
      </c>
      <c r="I98">
        <v>571.78</v>
      </c>
      <c r="J98">
        <v>20</v>
      </c>
      <c r="K98">
        <v>0</v>
      </c>
      <c r="L98">
        <v>11435.6</v>
      </c>
      <c r="M98">
        <v>11435.6</v>
      </c>
      <c r="N98" s="11">
        <f>Salesdata[[#This Row],[subtotal_before_discount]]-Salesdata[[#This Row],[total_after_discount]]</f>
        <v>0</v>
      </c>
      <c r="O98" t="s">
        <v>40</v>
      </c>
      <c r="P98" s="2">
        <v>45832.889178240737</v>
      </c>
      <c r="Q98">
        <f>YEAR(Salesdata[[#This Row],[purchase_date]])</f>
        <v>2025</v>
      </c>
      <c r="R98" t="str">
        <f>TEXT(Salesdata[[#This Row],[purchase_date]], "mmm")</f>
        <v>Jun</v>
      </c>
    </row>
    <row r="99" spans="1:18" x14ac:dyDescent="0.3">
      <c r="A99" t="s">
        <v>372</v>
      </c>
      <c r="B99" t="s">
        <v>181</v>
      </c>
      <c r="C99" t="s">
        <v>373</v>
      </c>
      <c r="D99" s="11" t="s">
        <v>7177</v>
      </c>
      <c r="E99" s="11" t="s">
        <v>7064</v>
      </c>
      <c r="F99" t="s">
        <v>121</v>
      </c>
      <c r="G99" t="s">
        <v>374</v>
      </c>
      <c r="H99" t="s">
        <v>59</v>
      </c>
      <c r="I99">
        <v>419.9</v>
      </c>
      <c r="J99">
        <v>15</v>
      </c>
      <c r="K99">
        <v>10</v>
      </c>
      <c r="L99">
        <v>6298.5</v>
      </c>
      <c r="M99">
        <v>5668.65</v>
      </c>
      <c r="N99" s="11">
        <f>Salesdata[[#This Row],[subtotal_before_discount]]-Salesdata[[#This Row],[total_after_discount]]</f>
        <v>629.85000000000036</v>
      </c>
      <c r="O99" t="s">
        <v>40</v>
      </c>
      <c r="P99" s="2">
        <v>45828.344143518516</v>
      </c>
      <c r="Q99">
        <f>YEAR(Salesdata[[#This Row],[purchase_date]])</f>
        <v>2025</v>
      </c>
      <c r="R99" t="str">
        <f>TEXT(Salesdata[[#This Row],[purchase_date]], "mmm")</f>
        <v>Jun</v>
      </c>
    </row>
    <row r="100" spans="1:18" x14ac:dyDescent="0.3">
      <c r="A100" t="s">
        <v>375</v>
      </c>
      <c r="B100" t="s">
        <v>172</v>
      </c>
      <c r="C100" t="s">
        <v>376</v>
      </c>
      <c r="D100" s="11" t="s">
        <v>7178</v>
      </c>
      <c r="E100" s="11" t="s">
        <v>7079</v>
      </c>
      <c r="F100" t="s">
        <v>251</v>
      </c>
      <c r="G100" t="s">
        <v>377</v>
      </c>
      <c r="H100" t="s">
        <v>184</v>
      </c>
      <c r="I100">
        <v>1006.75</v>
      </c>
      <c r="J100">
        <v>30</v>
      </c>
      <c r="K100">
        <v>10</v>
      </c>
      <c r="L100">
        <v>30202.5</v>
      </c>
      <c r="M100">
        <v>27182.25</v>
      </c>
      <c r="N100" s="11">
        <f>Salesdata[[#This Row],[subtotal_before_discount]]-Salesdata[[#This Row],[total_after_discount]]</f>
        <v>3020.25</v>
      </c>
      <c r="O100" t="s">
        <v>77</v>
      </c>
      <c r="P100" s="2">
        <v>45856.575798611113</v>
      </c>
      <c r="Q100">
        <f>YEAR(Salesdata[[#This Row],[purchase_date]])</f>
        <v>2025</v>
      </c>
      <c r="R100" t="str">
        <f>TEXT(Salesdata[[#This Row],[purchase_date]], "mmm")</f>
        <v>Jul</v>
      </c>
    </row>
    <row r="101" spans="1:18" x14ac:dyDescent="0.3">
      <c r="A101" t="s">
        <v>378</v>
      </c>
      <c r="B101" t="s">
        <v>118</v>
      </c>
      <c r="C101" t="s">
        <v>379</v>
      </c>
      <c r="D101" s="11" t="s">
        <v>7179</v>
      </c>
      <c r="E101" s="11" t="s">
        <v>7143</v>
      </c>
      <c r="F101" t="s">
        <v>100</v>
      </c>
      <c r="G101" t="s">
        <v>380</v>
      </c>
      <c r="H101" t="s">
        <v>70</v>
      </c>
      <c r="I101">
        <v>4057.16</v>
      </c>
      <c r="J101">
        <v>8</v>
      </c>
      <c r="K101">
        <v>0</v>
      </c>
      <c r="L101">
        <v>32457.279999999999</v>
      </c>
      <c r="M101">
        <v>32457.279999999999</v>
      </c>
      <c r="N101" s="11">
        <f>Salesdata[[#This Row],[subtotal_before_discount]]-Salesdata[[#This Row],[total_after_discount]]</f>
        <v>0</v>
      </c>
      <c r="O101" t="s">
        <v>21</v>
      </c>
      <c r="P101" s="2">
        <v>45507.206689814811</v>
      </c>
      <c r="Q101">
        <f>YEAR(Salesdata[[#This Row],[purchase_date]])</f>
        <v>2024</v>
      </c>
      <c r="R101" t="str">
        <f>TEXT(Salesdata[[#This Row],[purchase_date]], "mmm")</f>
        <v>Aug</v>
      </c>
    </row>
    <row r="102" spans="1:18" x14ac:dyDescent="0.3">
      <c r="A102" t="s">
        <v>381</v>
      </c>
      <c r="B102" t="s">
        <v>72</v>
      </c>
      <c r="C102" t="s">
        <v>382</v>
      </c>
      <c r="D102" s="11" t="s">
        <v>7180</v>
      </c>
      <c r="E102" s="11" t="s">
        <v>7168</v>
      </c>
      <c r="F102" t="s">
        <v>246</v>
      </c>
      <c r="G102" t="s">
        <v>383</v>
      </c>
      <c r="H102" t="s">
        <v>82</v>
      </c>
      <c r="I102">
        <v>456.18</v>
      </c>
      <c r="J102">
        <v>60</v>
      </c>
      <c r="K102">
        <v>20</v>
      </c>
      <c r="L102">
        <v>27370.799999999999</v>
      </c>
      <c r="M102">
        <v>21896.639999999999</v>
      </c>
      <c r="N102" s="11">
        <f>Salesdata[[#This Row],[subtotal_before_discount]]-Salesdata[[#This Row],[total_after_discount]]</f>
        <v>5474.16</v>
      </c>
      <c r="O102" t="s">
        <v>47</v>
      </c>
      <c r="P102" s="2">
        <v>45374.369502314818</v>
      </c>
      <c r="Q102">
        <f>YEAR(Salesdata[[#This Row],[purchase_date]])</f>
        <v>2024</v>
      </c>
      <c r="R102" t="str">
        <f>TEXT(Salesdata[[#This Row],[purchase_date]], "mmm")</f>
        <v>Mar</v>
      </c>
    </row>
    <row r="103" spans="1:18" x14ac:dyDescent="0.3">
      <c r="A103" t="s">
        <v>384</v>
      </c>
      <c r="B103" t="s">
        <v>84</v>
      </c>
      <c r="C103" t="s">
        <v>385</v>
      </c>
      <c r="D103" s="11" t="s">
        <v>7181</v>
      </c>
      <c r="E103" s="11" t="s">
        <v>7111</v>
      </c>
      <c r="F103" t="s">
        <v>251</v>
      </c>
      <c r="G103" t="s">
        <v>386</v>
      </c>
      <c r="H103" t="s">
        <v>46</v>
      </c>
      <c r="I103">
        <v>161.69999999999999</v>
      </c>
      <c r="J103">
        <v>15</v>
      </c>
      <c r="K103">
        <v>10</v>
      </c>
      <c r="L103">
        <v>2425.5</v>
      </c>
      <c r="M103">
        <v>2182.9499999999998</v>
      </c>
      <c r="N103" s="11">
        <f>Salesdata[[#This Row],[subtotal_before_discount]]-Salesdata[[#This Row],[total_after_discount]]</f>
        <v>242.55000000000018</v>
      </c>
      <c r="O103" t="s">
        <v>77</v>
      </c>
      <c r="P103" s="2">
        <v>45844.702106481483</v>
      </c>
      <c r="Q103">
        <f>YEAR(Salesdata[[#This Row],[purchase_date]])</f>
        <v>2025</v>
      </c>
      <c r="R103" t="str">
        <f>TEXT(Salesdata[[#This Row],[purchase_date]], "mmm")</f>
        <v>Jul</v>
      </c>
    </row>
    <row r="104" spans="1:18" x14ac:dyDescent="0.3">
      <c r="A104" t="s">
        <v>387</v>
      </c>
      <c r="B104" t="s">
        <v>30</v>
      </c>
      <c r="C104" t="s">
        <v>388</v>
      </c>
      <c r="D104" s="11" t="s">
        <v>7182</v>
      </c>
      <c r="E104" s="11" t="s">
        <v>7183</v>
      </c>
      <c r="F104" t="s">
        <v>277</v>
      </c>
      <c r="G104" t="s">
        <v>389</v>
      </c>
      <c r="H104" t="s">
        <v>53</v>
      </c>
      <c r="I104">
        <v>1059.75</v>
      </c>
      <c r="J104">
        <v>2</v>
      </c>
      <c r="K104">
        <v>0</v>
      </c>
      <c r="L104">
        <v>2119.5</v>
      </c>
      <c r="M104">
        <v>2119.5</v>
      </c>
      <c r="N104" s="11">
        <f>Salesdata[[#This Row],[subtotal_before_discount]]-Salesdata[[#This Row],[total_after_discount]]</f>
        <v>0</v>
      </c>
      <c r="O104" t="s">
        <v>28</v>
      </c>
      <c r="P104" s="2">
        <v>45872.653344907405</v>
      </c>
      <c r="Q104">
        <f>YEAR(Salesdata[[#This Row],[purchase_date]])</f>
        <v>2025</v>
      </c>
      <c r="R104" t="str">
        <f>TEXT(Salesdata[[#This Row],[purchase_date]], "mmm")</f>
        <v>Aug</v>
      </c>
    </row>
    <row r="105" spans="1:18" x14ac:dyDescent="0.3">
      <c r="A105" t="s">
        <v>390</v>
      </c>
      <c r="B105" t="s">
        <v>118</v>
      </c>
      <c r="C105" t="s">
        <v>391</v>
      </c>
      <c r="D105" s="11" t="s">
        <v>7184</v>
      </c>
      <c r="E105" s="11" t="s">
        <v>7130</v>
      </c>
      <c r="F105" t="s">
        <v>277</v>
      </c>
      <c r="G105" t="s">
        <v>392</v>
      </c>
      <c r="H105" t="s">
        <v>20</v>
      </c>
      <c r="I105">
        <v>167.73</v>
      </c>
      <c r="J105">
        <v>25</v>
      </c>
      <c r="K105">
        <v>20</v>
      </c>
      <c r="L105">
        <v>4193.25</v>
      </c>
      <c r="M105">
        <v>3354.6</v>
      </c>
      <c r="N105" s="11">
        <f>Salesdata[[#This Row],[subtotal_before_discount]]-Salesdata[[#This Row],[total_after_discount]]</f>
        <v>838.65000000000009</v>
      </c>
      <c r="O105" t="s">
        <v>21</v>
      </c>
      <c r="P105" s="2">
        <v>45827.396180555559</v>
      </c>
      <c r="Q105">
        <f>YEAR(Salesdata[[#This Row],[purchase_date]])</f>
        <v>2025</v>
      </c>
      <c r="R105" t="str">
        <f>TEXT(Salesdata[[#This Row],[purchase_date]], "mmm")</f>
        <v>Jun</v>
      </c>
    </row>
    <row r="106" spans="1:18" x14ac:dyDescent="0.3">
      <c r="A106" t="s">
        <v>393</v>
      </c>
      <c r="B106" t="s">
        <v>23</v>
      </c>
      <c r="C106" t="s">
        <v>394</v>
      </c>
      <c r="D106" s="11" t="s">
        <v>7185</v>
      </c>
      <c r="E106" s="11" t="s">
        <v>7042</v>
      </c>
      <c r="F106" t="s">
        <v>133</v>
      </c>
      <c r="G106" t="s">
        <v>395</v>
      </c>
      <c r="H106" t="s">
        <v>76</v>
      </c>
      <c r="I106">
        <v>479.01</v>
      </c>
      <c r="J106">
        <v>1</v>
      </c>
      <c r="K106">
        <v>5</v>
      </c>
      <c r="L106">
        <v>479.01</v>
      </c>
      <c r="M106">
        <v>455.06</v>
      </c>
      <c r="N106" s="11">
        <f>Salesdata[[#This Row],[subtotal_before_discount]]-Salesdata[[#This Row],[total_after_discount]]</f>
        <v>23.949999999999989</v>
      </c>
      <c r="O106" t="s">
        <v>40</v>
      </c>
      <c r="P106" s="2">
        <v>45799.187627314815</v>
      </c>
      <c r="Q106">
        <f>YEAR(Salesdata[[#This Row],[purchase_date]])</f>
        <v>2025</v>
      </c>
      <c r="R106" t="str">
        <f>TEXT(Salesdata[[#This Row],[purchase_date]], "mmm")</f>
        <v>May</v>
      </c>
    </row>
    <row r="107" spans="1:18" x14ac:dyDescent="0.3">
      <c r="A107" t="s">
        <v>396</v>
      </c>
      <c r="B107" t="s">
        <v>172</v>
      </c>
      <c r="C107" t="s">
        <v>397</v>
      </c>
      <c r="D107" s="11" t="s">
        <v>7186</v>
      </c>
      <c r="E107" s="11" t="s">
        <v>7058</v>
      </c>
      <c r="F107" t="s">
        <v>74</v>
      </c>
      <c r="G107" t="s">
        <v>398</v>
      </c>
      <c r="H107" t="s">
        <v>70</v>
      </c>
      <c r="I107">
        <v>182.43</v>
      </c>
      <c r="J107">
        <v>12</v>
      </c>
      <c r="K107">
        <v>15</v>
      </c>
      <c r="L107">
        <v>2189.16</v>
      </c>
      <c r="M107">
        <v>1860.79</v>
      </c>
      <c r="N107" s="11">
        <f>Salesdata[[#This Row],[subtotal_before_discount]]-Salesdata[[#This Row],[total_after_discount]]</f>
        <v>328.36999999999989</v>
      </c>
      <c r="O107" t="s">
        <v>28</v>
      </c>
      <c r="P107" s="2">
        <v>45524.864861111113</v>
      </c>
      <c r="Q107">
        <f>YEAR(Salesdata[[#This Row],[purchase_date]])</f>
        <v>2024</v>
      </c>
      <c r="R107" t="str">
        <f>TEXT(Salesdata[[#This Row],[purchase_date]], "mmm")</f>
        <v>Aug</v>
      </c>
    </row>
    <row r="108" spans="1:18" x14ac:dyDescent="0.3">
      <c r="A108" t="s">
        <v>399</v>
      </c>
      <c r="B108" t="s">
        <v>49</v>
      </c>
      <c r="C108" t="s">
        <v>400</v>
      </c>
      <c r="D108" s="11" t="s">
        <v>7187</v>
      </c>
      <c r="E108" s="11" t="s">
        <v>7154</v>
      </c>
      <c r="F108" t="s">
        <v>177</v>
      </c>
      <c r="G108" t="s">
        <v>401</v>
      </c>
      <c r="H108" t="s">
        <v>59</v>
      </c>
      <c r="I108">
        <v>56.16</v>
      </c>
      <c r="J108">
        <v>4</v>
      </c>
      <c r="K108">
        <v>0</v>
      </c>
      <c r="L108">
        <v>224.64</v>
      </c>
      <c r="M108">
        <v>224.64</v>
      </c>
      <c r="N108" s="11">
        <f>Salesdata[[#This Row],[subtotal_before_discount]]-Salesdata[[#This Row],[total_after_discount]]</f>
        <v>0</v>
      </c>
      <c r="O108" t="s">
        <v>40</v>
      </c>
      <c r="P108" s="2">
        <v>45530.585347222222</v>
      </c>
      <c r="Q108">
        <f>YEAR(Salesdata[[#This Row],[purchase_date]])</f>
        <v>2024</v>
      </c>
      <c r="R108" t="str">
        <f>TEXT(Salesdata[[#This Row],[purchase_date]], "mmm")</f>
        <v>Aug</v>
      </c>
    </row>
    <row r="109" spans="1:18" x14ac:dyDescent="0.3">
      <c r="A109" t="s">
        <v>402</v>
      </c>
      <c r="B109" t="s">
        <v>23</v>
      </c>
      <c r="C109" t="s">
        <v>403</v>
      </c>
      <c r="D109" s="11" t="s">
        <v>7188</v>
      </c>
      <c r="E109" s="11" t="s">
        <v>7139</v>
      </c>
      <c r="F109" t="s">
        <v>155</v>
      </c>
      <c r="G109" t="s">
        <v>404</v>
      </c>
      <c r="H109" t="s">
        <v>102</v>
      </c>
      <c r="I109">
        <v>2984.16</v>
      </c>
      <c r="J109">
        <v>10</v>
      </c>
      <c r="K109">
        <v>15</v>
      </c>
      <c r="L109">
        <v>29841.599999999999</v>
      </c>
      <c r="M109">
        <v>25365.360000000001</v>
      </c>
      <c r="N109" s="11">
        <f>Salesdata[[#This Row],[subtotal_before_discount]]-Salesdata[[#This Row],[total_after_discount]]</f>
        <v>4476.239999999998</v>
      </c>
      <c r="O109" t="s">
        <v>47</v>
      </c>
      <c r="P109" s="2">
        <v>45498.089456018519</v>
      </c>
      <c r="Q109">
        <f>YEAR(Salesdata[[#This Row],[purchase_date]])</f>
        <v>2024</v>
      </c>
      <c r="R109" t="str">
        <f>TEXT(Salesdata[[#This Row],[purchase_date]], "mmm")</f>
        <v>Jul</v>
      </c>
    </row>
    <row r="110" spans="1:18" x14ac:dyDescent="0.3">
      <c r="A110" t="s">
        <v>405</v>
      </c>
      <c r="B110" t="s">
        <v>181</v>
      </c>
      <c r="C110" t="s">
        <v>406</v>
      </c>
      <c r="D110" s="11" t="s">
        <v>7189</v>
      </c>
      <c r="E110" s="11" t="s">
        <v>7058</v>
      </c>
      <c r="F110" t="s">
        <v>18</v>
      </c>
      <c r="G110" t="s">
        <v>407</v>
      </c>
      <c r="H110" t="s">
        <v>102</v>
      </c>
      <c r="I110">
        <v>675.51</v>
      </c>
      <c r="J110">
        <v>2</v>
      </c>
      <c r="K110">
        <v>0</v>
      </c>
      <c r="L110">
        <v>1351.02</v>
      </c>
      <c r="M110">
        <v>1351.02</v>
      </c>
      <c r="N110" s="11">
        <f>Salesdata[[#This Row],[subtotal_before_discount]]-Salesdata[[#This Row],[total_after_discount]]</f>
        <v>0</v>
      </c>
      <c r="O110" t="s">
        <v>116</v>
      </c>
      <c r="P110" s="2">
        <v>45435.609189814815</v>
      </c>
      <c r="Q110">
        <f>YEAR(Salesdata[[#This Row],[purchase_date]])</f>
        <v>2024</v>
      </c>
      <c r="R110" t="str">
        <f>TEXT(Salesdata[[#This Row],[purchase_date]], "mmm")</f>
        <v>May</v>
      </c>
    </row>
    <row r="111" spans="1:18" x14ac:dyDescent="0.3">
      <c r="A111" t="s">
        <v>408</v>
      </c>
      <c r="B111" t="s">
        <v>30</v>
      </c>
      <c r="C111" t="s">
        <v>409</v>
      </c>
      <c r="D111" s="11" t="s">
        <v>7053</v>
      </c>
      <c r="E111" s="11" t="s">
        <v>7038</v>
      </c>
      <c r="F111" t="s">
        <v>32</v>
      </c>
      <c r="G111" t="s">
        <v>410</v>
      </c>
      <c r="H111" t="s">
        <v>39</v>
      </c>
      <c r="I111">
        <v>2686.17</v>
      </c>
      <c r="J111">
        <v>2</v>
      </c>
      <c r="K111">
        <v>0</v>
      </c>
      <c r="L111">
        <v>5372.34</v>
      </c>
      <c r="M111">
        <v>5372.34</v>
      </c>
      <c r="N111" s="11">
        <f>Salesdata[[#This Row],[subtotal_before_discount]]-Salesdata[[#This Row],[total_after_discount]]</f>
        <v>0</v>
      </c>
      <c r="O111" t="s">
        <v>47</v>
      </c>
      <c r="P111" s="2">
        <v>45512.052893518521</v>
      </c>
      <c r="Q111">
        <f>YEAR(Salesdata[[#This Row],[purchase_date]])</f>
        <v>2024</v>
      </c>
      <c r="R111" t="str">
        <f>TEXT(Salesdata[[#This Row],[purchase_date]], "mmm")</f>
        <v>Aug</v>
      </c>
    </row>
    <row r="112" spans="1:18" x14ac:dyDescent="0.3">
      <c r="A112" t="s">
        <v>411</v>
      </c>
      <c r="B112" t="s">
        <v>118</v>
      </c>
      <c r="C112" t="s">
        <v>412</v>
      </c>
      <c r="D112" s="11" t="s">
        <v>7190</v>
      </c>
      <c r="E112" s="11" t="s">
        <v>7137</v>
      </c>
      <c r="F112" t="s">
        <v>246</v>
      </c>
      <c r="G112" t="s">
        <v>413</v>
      </c>
      <c r="H112" t="s">
        <v>65</v>
      </c>
      <c r="I112">
        <v>701.96</v>
      </c>
      <c r="J112">
        <v>40</v>
      </c>
      <c r="K112">
        <v>15</v>
      </c>
      <c r="L112">
        <v>28078.400000000001</v>
      </c>
      <c r="M112">
        <v>23866.639999999999</v>
      </c>
      <c r="N112" s="11">
        <f>Salesdata[[#This Row],[subtotal_before_discount]]-Salesdata[[#This Row],[total_after_discount]]</f>
        <v>4211.760000000002</v>
      </c>
      <c r="O112" t="s">
        <v>21</v>
      </c>
      <c r="P112" s="2">
        <v>45345.841041666667</v>
      </c>
      <c r="Q112">
        <f>YEAR(Salesdata[[#This Row],[purchase_date]])</f>
        <v>2024</v>
      </c>
      <c r="R112" t="str">
        <f>TEXT(Salesdata[[#This Row],[purchase_date]], "mmm")</f>
        <v>Feb</v>
      </c>
    </row>
    <row r="113" spans="1:18" x14ac:dyDescent="0.3">
      <c r="A113" t="s">
        <v>414</v>
      </c>
      <c r="B113" t="s">
        <v>30</v>
      </c>
      <c r="C113" t="s">
        <v>415</v>
      </c>
      <c r="D113" s="11" t="s">
        <v>7191</v>
      </c>
      <c r="E113" s="11" t="s">
        <v>7066</v>
      </c>
      <c r="F113" t="s">
        <v>44</v>
      </c>
      <c r="G113" t="s">
        <v>416</v>
      </c>
      <c r="H113" t="s">
        <v>135</v>
      </c>
      <c r="I113">
        <v>447.89</v>
      </c>
      <c r="J113">
        <v>4</v>
      </c>
      <c r="K113">
        <v>0</v>
      </c>
      <c r="L113">
        <v>1791.56</v>
      </c>
      <c r="M113">
        <v>1791.56</v>
      </c>
      <c r="N113" s="11">
        <f>Salesdata[[#This Row],[subtotal_before_discount]]-Salesdata[[#This Row],[total_after_discount]]</f>
        <v>0</v>
      </c>
      <c r="O113" t="s">
        <v>116</v>
      </c>
      <c r="P113" s="2">
        <v>45796.176562499997</v>
      </c>
      <c r="Q113">
        <f>YEAR(Salesdata[[#This Row],[purchase_date]])</f>
        <v>2025</v>
      </c>
      <c r="R113" t="str">
        <f>TEXT(Salesdata[[#This Row],[purchase_date]], "mmm")</f>
        <v>May</v>
      </c>
    </row>
    <row r="114" spans="1:18" x14ac:dyDescent="0.3">
      <c r="A114" t="s">
        <v>417</v>
      </c>
      <c r="B114" t="s">
        <v>55</v>
      </c>
      <c r="C114" t="s">
        <v>418</v>
      </c>
      <c r="D114" s="11" t="s">
        <v>7192</v>
      </c>
      <c r="E114" s="11" t="s">
        <v>7044</v>
      </c>
      <c r="F114" t="s">
        <v>155</v>
      </c>
      <c r="G114" t="s">
        <v>419</v>
      </c>
      <c r="H114" t="s">
        <v>93</v>
      </c>
      <c r="I114">
        <v>704.91</v>
      </c>
      <c r="J114">
        <v>40</v>
      </c>
      <c r="K114">
        <v>0</v>
      </c>
      <c r="L114">
        <v>28196.400000000001</v>
      </c>
      <c r="M114">
        <v>28196.400000000001</v>
      </c>
      <c r="N114" s="11">
        <f>Salesdata[[#This Row],[subtotal_before_discount]]-Salesdata[[#This Row],[total_after_discount]]</f>
        <v>0</v>
      </c>
      <c r="O114" t="s">
        <v>77</v>
      </c>
      <c r="P114" s="2">
        <v>45846.224502314813</v>
      </c>
      <c r="Q114">
        <f>YEAR(Salesdata[[#This Row],[purchase_date]])</f>
        <v>2025</v>
      </c>
      <c r="R114" t="str">
        <f>TEXT(Salesdata[[#This Row],[purchase_date]], "mmm")</f>
        <v>Jul</v>
      </c>
    </row>
    <row r="115" spans="1:18" x14ac:dyDescent="0.3">
      <c r="A115" t="s">
        <v>420</v>
      </c>
      <c r="B115" t="s">
        <v>23</v>
      </c>
      <c r="C115" t="s">
        <v>421</v>
      </c>
      <c r="D115" s="11" t="s">
        <v>7193</v>
      </c>
      <c r="E115" s="11" t="s">
        <v>7094</v>
      </c>
      <c r="F115" t="s">
        <v>251</v>
      </c>
      <c r="G115" t="s">
        <v>422</v>
      </c>
      <c r="H115" t="s">
        <v>59</v>
      </c>
      <c r="I115">
        <v>6.28</v>
      </c>
      <c r="J115">
        <v>8</v>
      </c>
      <c r="K115">
        <v>0</v>
      </c>
      <c r="L115">
        <v>50.24</v>
      </c>
      <c r="M115">
        <v>50.24</v>
      </c>
      <c r="N115" s="11">
        <f>Salesdata[[#This Row],[subtotal_before_discount]]-Salesdata[[#This Row],[total_after_discount]]</f>
        <v>0</v>
      </c>
      <c r="O115" t="s">
        <v>40</v>
      </c>
      <c r="P115" s="2">
        <v>45554.864641203705</v>
      </c>
      <c r="Q115">
        <f>YEAR(Salesdata[[#This Row],[purchase_date]])</f>
        <v>2024</v>
      </c>
      <c r="R115" t="str">
        <f>TEXT(Salesdata[[#This Row],[purchase_date]], "mmm")</f>
        <v>Sep</v>
      </c>
    </row>
    <row r="116" spans="1:18" x14ac:dyDescent="0.3">
      <c r="A116" t="s">
        <v>423</v>
      </c>
      <c r="B116" t="s">
        <v>7010</v>
      </c>
      <c r="C116" t="s">
        <v>424</v>
      </c>
      <c r="D116" s="11" t="s">
        <v>7194</v>
      </c>
      <c r="E116" s="11" t="s">
        <v>7083</v>
      </c>
      <c r="F116" t="s">
        <v>74</v>
      </c>
      <c r="G116" t="s">
        <v>425</v>
      </c>
      <c r="H116" t="s">
        <v>130</v>
      </c>
      <c r="I116">
        <v>256.49</v>
      </c>
      <c r="J116">
        <v>3</v>
      </c>
      <c r="K116">
        <v>0</v>
      </c>
      <c r="L116">
        <v>769.47</v>
      </c>
      <c r="M116">
        <v>769.47</v>
      </c>
      <c r="N116" s="11">
        <f>Salesdata[[#This Row],[subtotal_before_discount]]-Salesdata[[#This Row],[total_after_discount]]</f>
        <v>0</v>
      </c>
      <c r="O116" t="s">
        <v>21</v>
      </c>
      <c r="P116" s="2">
        <v>45846.403483796297</v>
      </c>
      <c r="Q116">
        <f>YEAR(Salesdata[[#This Row],[purchase_date]])</f>
        <v>2025</v>
      </c>
      <c r="R116" t="str">
        <f>TEXT(Salesdata[[#This Row],[purchase_date]], "mmm")</f>
        <v>Jul</v>
      </c>
    </row>
    <row r="117" spans="1:18" x14ac:dyDescent="0.3">
      <c r="A117" t="s">
        <v>426</v>
      </c>
      <c r="B117" t="s">
        <v>15</v>
      </c>
      <c r="C117" t="s">
        <v>427</v>
      </c>
      <c r="D117" s="11" t="s">
        <v>7195</v>
      </c>
      <c r="E117" s="11" t="s">
        <v>7040</v>
      </c>
      <c r="F117" t="s">
        <v>133</v>
      </c>
      <c r="G117" t="s">
        <v>428</v>
      </c>
      <c r="H117" t="s">
        <v>20</v>
      </c>
      <c r="I117">
        <v>561.25</v>
      </c>
      <c r="J117">
        <v>6</v>
      </c>
      <c r="K117">
        <v>10</v>
      </c>
      <c r="L117">
        <v>3367.5</v>
      </c>
      <c r="M117">
        <v>3030.75</v>
      </c>
      <c r="N117" s="11">
        <f>Salesdata[[#This Row],[subtotal_before_discount]]-Salesdata[[#This Row],[total_after_discount]]</f>
        <v>336.75</v>
      </c>
      <c r="O117" t="s">
        <v>40</v>
      </c>
      <c r="P117" s="2">
        <v>45745.081087962964</v>
      </c>
      <c r="Q117">
        <f>YEAR(Salesdata[[#This Row],[purchase_date]])</f>
        <v>2025</v>
      </c>
      <c r="R117" t="str">
        <f>TEXT(Salesdata[[#This Row],[purchase_date]], "mmm")</f>
        <v>Mar</v>
      </c>
    </row>
    <row r="118" spans="1:18" x14ac:dyDescent="0.3">
      <c r="A118" t="s">
        <v>429</v>
      </c>
      <c r="B118" t="s">
        <v>84</v>
      </c>
      <c r="C118" t="s">
        <v>430</v>
      </c>
      <c r="D118" s="11" t="s">
        <v>7196</v>
      </c>
      <c r="E118" s="11" t="s">
        <v>7094</v>
      </c>
      <c r="F118" t="s">
        <v>155</v>
      </c>
      <c r="G118" t="s">
        <v>431</v>
      </c>
      <c r="H118" t="s">
        <v>135</v>
      </c>
      <c r="I118">
        <v>1991.06</v>
      </c>
      <c r="J118">
        <v>1</v>
      </c>
      <c r="K118">
        <v>5</v>
      </c>
      <c r="L118">
        <v>1991.06</v>
      </c>
      <c r="M118">
        <v>1891.51</v>
      </c>
      <c r="N118" s="11">
        <f>Salesdata[[#This Row],[subtotal_before_discount]]-Salesdata[[#This Row],[total_after_discount]]</f>
        <v>99.549999999999955</v>
      </c>
      <c r="O118" t="s">
        <v>40</v>
      </c>
      <c r="P118" s="2">
        <v>45618.040763888886</v>
      </c>
      <c r="Q118">
        <f>YEAR(Salesdata[[#This Row],[purchase_date]])</f>
        <v>2024</v>
      </c>
      <c r="R118" t="str">
        <f>TEXT(Salesdata[[#This Row],[purchase_date]], "mmm")</f>
        <v>Nov</v>
      </c>
    </row>
    <row r="119" spans="1:18" x14ac:dyDescent="0.3">
      <c r="A119" t="s">
        <v>432</v>
      </c>
      <c r="B119" t="s">
        <v>23</v>
      </c>
      <c r="C119" t="s">
        <v>433</v>
      </c>
      <c r="D119" s="11" t="s">
        <v>7197</v>
      </c>
      <c r="E119" s="11" t="s">
        <v>7198</v>
      </c>
      <c r="F119" t="s">
        <v>57</v>
      </c>
      <c r="G119" t="s">
        <v>434</v>
      </c>
      <c r="H119" t="s">
        <v>135</v>
      </c>
      <c r="I119">
        <v>4.5599999999999996</v>
      </c>
      <c r="J119">
        <v>270</v>
      </c>
      <c r="K119">
        <v>25</v>
      </c>
      <c r="L119">
        <v>1231.2</v>
      </c>
      <c r="M119">
        <v>923.4</v>
      </c>
      <c r="N119" s="11">
        <f>Salesdata[[#This Row],[subtotal_before_discount]]-Salesdata[[#This Row],[total_after_discount]]</f>
        <v>307.80000000000007</v>
      </c>
      <c r="O119" t="s">
        <v>60</v>
      </c>
      <c r="P119" s="2">
        <v>45742.603125000001</v>
      </c>
      <c r="Q119">
        <f>YEAR(Salesdata[[#This Row],[purchase_date]])</f>
        <v>2025</v>
      </c>
      <c r="R119" t="str">
        <f>TEXT(Salesdata[[#This Row],[purchase_date]], "mmm")</f>
        <v>Mar</v>
      </c>
    </row>
    <row r="120" spans="1:18" x14ac:dyDescent="0.3">
      <c r="A120" t="s">
        <v>435</v>
      </c>
      <c r="B120" t="s">
        <v>49</v>
      </c>
      <c r="C120" t="s">
        <v>436</v>
      </c>
      <c r="D120" s="11" t="s">
        <v>7199</v>
      </c>
      <c r="E120" s="11" t="s">
        <v>7091</v>
      </c>
      <c r="F120" t="s">
        <v>57</v>
      </c>
      <c r="G120" t="s">
        <v>437</v>
      </c>
      <c r="H120" t="s">
        <v>39</v>
      </c>
      <c r="I120">
        <v>202.59</v>
      </c>
      <c r="J120">
        <v>5</v>
      </c>
      <c r="K120">
        <v>10</v>
      </c>
      <c r="L120">
        <v>1012.95</v>
      </c>
      <c r="M120">
        <v>911.66</v>
      </c>
      <c r="N120" s="11">
        <f>Salesdata[[#This Row],[subtotal_before_discount]]-Salesdata[[#This Row],[total_after_discount]]</f>
        <v>101.29000000000008</v>
      </c>
      <c r="O120" t="s">
        <v>47</v>
      </c>
      <c r="P120" s="2">
        <v>45383.734525462962</v>
      </c>
      <c r="Q120">
        <f>YEAR(Salesdata[[#This Row],[purchase_date]])</f>
        <v>2024</v>
      </c>
      <c r="R120" t="str">
        <f>TEXT(Salesdata[[#This Row],[purchase_date]], "mmm")</f>
        <v>Apr</v>
      </c>
    </row>
    <row r="121" spans="1:18" x14ac:dyDescent="0.3">
      <c r="A121" t="s">
        <v>438</v>
      </c>
      <c r="B121" t="s">
        <v>172</v>
      </c>
      <c r="C121" t="s">
        <v>439</v>
      </c>
      <c r="D121" s="11" t="s">
        <v>7200</v>
      </c>
      <c r="E121" s="11" t="s">
        <v>7108</v>
      </c>
      <c r="F121" t="s">
        <v>91</v>
      </c>
      <c r="G121" t="s">
        <v>440</v>
      </c>
      <c r="H121" t="s">
        <v>46</v>
      </c>
      <c r="I121">
        <v>244.01</v>
      </c>
      <c r="J121">
        <v>15</v>
      </c>
      <c r="K121">
        <v>10</v>
      </c>
      <c r="L121">
        <v>3660.15</v>
      </c>
      <c r="M121">
        <v>3294.14</v>
      </c>
      <c r="N121" s="11">
        <f>Salesdata[[#This Row],[subtotal_before_discount]]-Salesdata[[#This Row],[total_after_discount]]</f>
        <v>366.01000000000022</v>
      </c>
      <c r="O121" t="s">
        <v>28</v>
      </c>
      <c r="P121" s="2">
        <v>45679.948865740742</v>
      </c>
      <c r="Q121">
        <f>YEAR(Salesdata[[#This Row],[purchase_date]])</f>
        <v>2025</v>
      </c>
      <c r="R121" t="str">
        <f>TEXT(Salesdata[[#This Row],[purchase_date]], "mmm")</f>
        <v>Jan</v>
      </c>
    </row>
    <row r="122" spans="1:18" x14ac:dyDescent="0.3">
      <c r="A122" t="s">
        <v>441</v>
      </c>
      <c r="B122" t="s">
        <v>72</v>
      </c>
      <c r="C122" t="s">
        <v>442</v>
      </c>
      <c r="D122" s="11" t="s">
        <v>7201</v>
      </c>
      <c r="E122" s="11" t="s">
        <v>7108</v>
      </c>
      <c r="F122" t="s">
        <v>57</v>
      </c>
      <c r="G122" t="s">
        <v>443</v>
      </c>
      <c r="H122" t="s">
        <v>179</v>
      </c>
      <c r="I122">
        <v>28.11</v>
      </c>
      <c r="J122">
        <v>50</v>
      </c>
      <c r="K122">
        <v>25</v>
      </c>
      <c r="L122">
        <v>1405.5</v>
      </c>
      <c r="M122">
        <v>1054.1199999999999</v>
      </c>
      <c r="N122" s="11">
        <f>Salesdata[[#This Row],[subtotal_before_discount]]-Salesdata[[#This Row],[total_after_discount]]</f>
        <v>351.38000000000011</v>
      </c>
      <c r="O122" t="s">
        <v>28</v>
      </c>
      <c r="P122" s="2">
        <v>45830.617037037038</v>
      </c>
      <c r="Q122">
        <f>YEAR(Salesdata[[#This Row],[purchase_date]])</f>
        <v>2025</v>
      </c>
      <c r="R122" t="str">
        <f>TEXT(Salesdata[[#This Row],[purchase_date]], "mmm")</f>
        <v>Jun</v>
      </c>
    </row>
    <row r="123" spans="1:18" x14ac:dyDescent="0.3">
      <c r="A123" t="s">
        <v>444</v>
      </c>
      <c r="B123" t="s">
        <v>95</v>
      </c>
      <c r="C123" t="s">
        <v>445</v>
      </c>
      <c r="D123" s="11" t="s">
        <v>7202</v>
      </c>
      <c r="E123" s="11" t="s">
        <v>7094</v>
      </c>
      <c r="F123" t="s">
        <v>224</v>
      </c>
      <c r="G123" t="s">
        <v>446</v>
      </c>
      <c r="H123" t="s">
        <v>130</v>
      </c>
      <c r="I123">
        <v>236.23</v>
      </c>
      <c r="J123">
        <v>30</v>
      </c>
      <c r="K123">
        <v>0</v>
      </c>
      <c r="L123">
        <v>7086.9</v>
      </c>
      <c r="M123">
        <v>7086.9</v>
      </c>
      <c r="N123" s="11">
        <f>Salesdata[[#This Row],[subtotal_before_discount]]-Salesdata[[#This Row],[total_after_discount]]</f>
        <v>0</v>
      </c>
      <c r="O123" t="s">
        <v>47</v>
      </c>
      <c r="P123" s="2">
        <v>45679.161226851851</v>
      </c>
      <c r="Q123">
        <f>YEAR(Salesdata[[#This Row],[purchase_date]])</f>
        <v>2025</v>
      </c>
      <c r="R123" t="str">
        <f>TEXT(Salesdata[[#This Row],[purchase_date]], "mmm")</f>
        <v>Jan</v>
      </c>
    </row>
    <row r="124" spans="1:18" x14ac:dyDescent="0.3">
      <c r="A124" t="s">
        <v>447</v>
      </c>
      <c r="B124" t="s">
        <v>181</v>
      </c>
      <c r="C124" t="s">
        <v>448</v>
      </c>
      <c r="D124" s="11" t="s">
        <v>7203</v>
      </c>
      <c r="E124" s="11" t="s">
        <v>7143</v>
      </c>
      <c r="F124" t="s">
        <v>155</v>
      </c>
      <c r="G124" t="s">
        <v>449</v>
      </c>
      <c r="H124" t="s">
        <v>27</v>
      </c>
      <c r="I124">
        <v>600.09</v>
      </c>
      <c r="J124">
        <v>40</v>
      </c>
      <c r="K124">
        <v>18</v>
      </c>
      <c r="L124">
        <v>24003.599999999999</v>
      </c>
      <c r="M124">
        <v>19682.95</v>
      </c>
      <c r="N124" s="11">
        <f>Salesdata[[#This Row],[subtotal_before_discount]]-Salesdata[[#This Row],[total_after_discount]]</f>
        <v>4320.6499999999978</v>
      </c>
      <c r="O124" t="s">
        <v>116</v>
      </c>
      <c r="P124" s="2">
        <v>45782.464641203704</v>
      </c>
      <c r="Q124">
        <f>YEAR(Salesdata[[#This Row],[purchase_date]])</f>
        <v>2025</v>
      </c>
      <c r="R124" t="str">
        <f>TEXT(Salesdata[[#This Row],[purchase_date]], "mmm")</f>
        <v>May</v>
      </c>
    </row>
    <row r="125" spans="1:18" x14ac:dyDescent="0.3">
      <c r="A125" t="s">
        <v>450</v>
      </c>
      <c r="B125" t="s">
        <v>72</v>
      </c>
      <c r="C125" t="s">
        <v>451</v>
      </c>
      <c r="D125" s="11" t="s">
        <v>7204</v>
      </c>
      <c r="E125" s="11" t="s">
        <v>7079</v>
      </c>
      <c r="F125" t="s">
        <v>246</v>
      </c>
      <c r="G125" t="s">
        <v>452</v>
      </c>
      <c r="H125" t="s">
        <v>93</v>
      </c>
      <c r="I125">
        <v>509.96</v>
      </c>
      <c r="J125">
        <v>30</v>
      </c>
      <c r="K125">
        <v>0</v>
      </c>
      <c r="L125">
        <v>15298.8</v>
      </c>
      <c r="M125">
        <v>15298.8</v>
      </c>
      <c r="N125" s="11">
        <f>Salesdata[[#This Row],[subtotal_before_discount]]-Salesdata[[#This Row],[total_after_discount]]</f>
        <v>0</v>
      </c>
      <c r="O125" t="s">
        <v>77</v>
      </c>
      <c r="P125" s="2">
        <v>45414.563576388886</v>
      </c>
      <c r="Q125">
        <f>YEAR(Salesdata[[#This Row],[purchase_date]])</f>
        <v>2024</v>
      </c>
      <c r="R125" t="str">
        <f>TEXT(Salesdata[[#This Row],[purchase_date]], "mmm")</f>
        <v>May</v>
      </c>
    </row>
    <row r="126" spans="1:18" x14ac:dyDescent="0.3">
      <c r="A126" t="s">
        <v>453</v>
      </c>
      <c r="B126" t="s">
        <v>84</v>
      </c>
      <c r="C126" t="s">
        <v>454</v>
      </c>
      <c r="D126" s="11" t="s">
        <v>7205</v>
      </c>
      <c r="E126" s="11" t="s">
        <v>7145</v>
      </c>
      <c r="F126" t="s">
        <v>277</v>
      </c>
      <c r="G126" t="s">
        <v>455</v>
      </c>
      <c r="H126" t="s">
        <v>209</v>
      </c>
      <c r="I126">
        <v>803.24</v>
      </c>
      <c r="J126">
        <v>2</v>
      </c>
      <c r="K126">
        <v>0</v>
      </c>
      <c r="L126">
        <v>1606.48</v>
      </c>
      <c r="M126">
        <v>1606.48</v>
      </c>
      <c r="N126" s="11">
        <f>Salesdata[[#This Row],[subtotal_before_discount]]-Salesdata[[#This Row],[total_after_discount]]</f>
        <v>0</v>
      </c>
      <c r="O126" t="s">
        <v>60</v>
      </c>
      <c r="P126" s="2">
        <v>45407.130254629628</v>
      </c>
      <c r="Q126">
        <f>YEAR(Salesdata[[#This Row],[purchase_date]])</f>
        <v>2024</v>
      </c>
      <c r="R126" t="str">
        <f>TEXT(Salesdata[[#This Row],[purchase_date]], "mmm")</f>
        <v>Apr</v>
      </c>
    </row>
    <row r="127" spans="1:18" x14ac:dyDescent="0.3">
      <c r="A127" t="s">
        <v>456</v>
      </c>
      <c r="B127" t="s">
        <v>172</v>
      </c>
      <c r="C127" t="s">
        <v>457</v>
      </c>
      <c r="D127" s="11" t="s">
        <v>7206</v>
      </c>
      <c r="E127" s="11" t="s">
        <v>7207</v>
      </c>
      <c r="F127" t="s">
        <v>155</v>
      </c>
      <c r="G127" t="s">
        <v>458</v>
      </c>
      <c r="H127" t="s">
        <v>107</v>
      </c>
      <c r="I127">
        <v>2253.1799999999998</v>
      </c>
      <c r="J127">
        <v>12</v>
      </c>
      <c r="K127">
        <v>5</v>
      </c>
      <c r="L127">
        <v>27038.16</v>
      </c>
      <c r="M127">
        <v>25686.25</v>
      </c>
      <c r="N127" s="11">
        <f>Salesdata[[#This Row],[subtotal_before_discount]]-Salesdata[[#This Row],[total_after_discount]]</f>
        <v>1351.9099999999999</v>
      </c>
      <c r="O127" t="s">
        <v>7010</v>
      </c>
      <c r="P127" s="2">
        <v>45519.951921296299</v>
      </c>
      <c r="Q127">
        <f>YEAR(Salesdata[[#This Row],[purchase_date]])</f>
        <v>2024</v>
      </c>
      <c r="R127" t="str">
        <f>TEXT(Salesdata[[#This Row],[purchase_date]], "mmm")</f>
        <v>Aug</v>
      </c>
    </row>
    <row r="128" spans="1:18" x14ac:dyDescent="0.3">
      <c r="A128" t="s">
        <v>459</v>
      </c>
      <c r="B128" t="s">
        <v>49</v>
      </c>
      <c r="C128" t="s">
        <v>460</v>
      </c>
      <c r="D128" s="11" t="s">
        <v>7208</v>
      </c>
      <c r="E128" s="11" t="s">
        <v>7056</v>
      </c>
      <c r="F128" t="s">
        <v>7010</v>
      </c>
      <c r="G128" t="s">
        <v>461</v>
      </c>
      <c r="H128" t="s">
        <v>130</v>
      </c>
      <c r="I128">
        <v>115.41</v>
      </c>
      <c r="J128">
        <v>1</v>
      </c>
      <c r="K128">
        <v>0</v>
      </c>
      <c r="L128">
        <v>115.41</v>
      </c>
      <c r="M128">
        <v>115.41</v>
      </c>
      <c r="N128" s="11">
        <f>Salesdata[[#This Row],[subtotal_before_discount]]-Salesdata[[#This Row],[total_after_discount]]</f>
        <v>0</v>
      </c>
      <c r="O128" t="s">
        <v>40</v>
      </c>
      <c r="P128" s="2">
        <v>45666.044479166667</v>
      </c>
      <c r="Q128">
        <f>YEAR(Salesdata[[#This Row],[purchase_date]])</f>
        <v>2025</v>
      </c>
      <c r="R128" t="str">
        <f>TEXT(Salesdata[[#This Row],[purchase_date]], "mmm")</f>
        <v>Jan</v>
      </c>
    </row>
    <row r="129" spans="1:18" x14ac:dyDescent="0.3">
      <c r="A129" t="s">
        <v>462</v>
      </c>
      <c r="B129" t="s">
        <v>30</v>
      </c>
      <c r="C129" t="s">
        <v>463</v>
      </c>
      <c r="D129" s="11" t="s">
        <v>7209</v>
      </c>
      <c r="E129" s="11" t="s">
        <v>7198</v>
      </c>
      <c r="F129" t="s">
        <v>105</v>
      </c>
      <c r="G129" t="s">
        <v>464</v>
      </c>
      <c r="H129" t="s">
        <v>465</v>
      </c>
      <c r="I129">
        <v>332.37</v>
      </c>
      <c r="J129">
        <v>4</v>
      </c>
      <c r="K129">
        <v>5</v>
      </c>
      <c r="L129">
        <v>1329.48</v>
      </c>
      <c r="M129">
        <v>1263.01</v>
      </c>
      <c r="N129" s="11">
        <f>Salesdata[[#This Row],[subtotal_before_discount]]-Salesdata[[#This Row],[total_after_discount]]</f>
        <v>66.470000000000027</v>
      </c>
      <c r="O129" t="s">
        <v>21</v>
      </c>
      <c r="P129" s="2">
        <v>45784.935416666667</v>
      </c>
      <c r="Q129">
        <f>YEAR(Salesdata[[#This Row],[purchase_date]])</f>
        <v>2025</v>
      </c>
      <c r="R129" t="str">
        <f>TEXT(Salesdata[[#This Row],[purchase_date]], "mmm")</f>
        <v>May</v>
      </c>
    </row>
    <row r="130" spans="1:18" x14ac:dyDescent="0.3">
      <c r="A130" t="s">
        <v>466</v>
      </c>
      <c r="B130" t="s">
        <v>49</v>
      </c>
      <c r="C130" t="s">
        <v>467</v>
      </c>
      <c r="D130" s="11" t="s">
        <v>7210</v>
      </c>
      <c r="E130" s="11" t="s">
        <v>7091</v>
      </c>
      <c r="F130" t="s">
        <v>224</v>
      </c>
      <c r="G130" t="s">
        <v>468</v>
      </c>
      <c r="H130" t="s">
        <v>20</v>
      </c>
      <c r="I130">
        <v>793.96</v>
      </c>
      <c r="J130">
        <v>12</v>
      </c>
      <c r="K130">
        <v>10</v>
      </c>
      <c r="L130">
        <v>9527.52</v>
      </c>
      <c r="M130">
        <v>8574.77</v>
      </c>
      <c r="N130" s="11">
        <f>Salesdata[[#This Row],[subtotal_before_discount]]-Salesdata[[#This Row],[total_after_discount]]</f>
        <v>952.75</v>
      </c>
      <c r="O130" t="s">
        <v>77</v>
      </c>
      <c r="P130" s="2">
        <v>45693.150069444448</v>
      </c>
      <c r="Q130">
        <f>YEAR(Salesdata[[#This Row],[purchase_date]])</f>
        <v>2025</v>
      </c>
      <c r="R130" t="str">
        <f>TEXT(Salesdata[[#This Row],[purchase_date]], "mmm")</f>
        <v>Feb</v>
      </c>
    </row>
    <row r="131" spans="1:18" x14ac:dyDescent="0.3">
      <c r="A131" t="s">
        <v>469</v>
      </c>
      <c r="B131" t="s">
        <v>84</v>
      </c>
      <c r="C131" t="s">
        <v>470</v>
      </c>
      <c r="D131" s="11" t="s">
        <v>7211</v>
      </c>
      <c r="E131" s="11" t="s">
        <v>7111</v>
      </c>
      <c r="F131" t="s">
        <v>155</v>
      </c>
      <c r="G131" t="s">
        <v>471</v>
      </c>
      <c r="H131" t="s">
        <v>7010</v>
      </c>
      <c r="I131">
        <v>508.53</v>
      </c>
      <c r="J131">
        <v>6</v>
      </c>
      <c r="K131">
        <v>0</v>
      </c>
      <c r="L131">
        <v>3051.18</v>
      </c>
      <c r="M131">
        <v>3051.18</v>
      </c>
      <c r="N131" s="11">
        <f>Salesdata[[#This Row],[subtotal_before_discount]]-Salesdata[[#This Row],[total_after_discount]]</f>
        <v>0</v>
      </c>
      <c r="O131" t="s">
        <v>60</v>
      </c>
      <c r="P131" s="2">
        <v>45413.983414351853</v>
      </c>
      <c r="Q131">
        <f>YEAR(Salesdata[[#This Row],[purchase_date]])</f>
        <v>2024</v>
      </c>
      <c r="R131" t="str">
        <f>TEXT(Salesdata[[#This Row],[purchase_date]], "mmm")</f>
        <v>May</v>
      </c>
    </row>
    <row r="132" spans="1:18" x14ac:dyDescent="0.3">
      <c r="A132" t="s">
        <v>472</v>
      </c>
      <c r="B132" t="s">
        <v>118</v>
      </c>
      <c r="C132" t="s">
        <v>473</v>
      </c>
      <c r="D132" s="11" t="s">
        <v>7212</v>
      </c>
      <c r="E132" s="11" t="s">
        <v>7056</v>
      </c>
      <c r="F132" t="s">
        <v>121</v>
      </c>
      <c r="G132" t="s">
        <v>474</v>
      </c>
      <c r="H132" t="s">
        <v>20</v>
      </c>
      <c r="I132">
        <v>1519.56</v>
      </c>
      <c r="J132">
        <v>10</v>
      </c>
      <c r="K132">
        <v>5</v>
      </c>
      <c r="L132">
        <v>15195.6</v>
      </c>
      <c r="M132">
        <v>14435.82</v>
      </c>
      <c r="N132" s="11">
        <f>Salesdata[[#This Row],[subtotal_before_discount]]-Salesdata[[#This Row],[total_after_discount]]</f>
        <v>759.78000000000065</v>
      </c>
      <c r="O132" t="s">
        <v>21</v>
      </c>
      <c r="P132" s="2">
        <v>45719.919421296298</v>
      </c>
      <c r="Q132">
        <f>YEAR(Salesdata[[#This Row],[purchase_date]])</f>
        <v>2025</v>
      </c>
      <c r="R132" t="str">
        <f>TEXT(Salesdata[[#This Row],[purchase_date]], "mmm")</f>
        <v>Mar</v>
      </c>
    </row>
    <row r="133" spans="1:18" x14ac:dyDescent="0.3">
      <c r="A133" t="s">
        <v>475</v>
      </c>
      <c r="B133" t="s">
        <v>15</v>
      </c>
      <c r="C133" t="s">
        <v>476</v>
      </c>
      <c r="D133" s="11" t="s">
        <v>7213</v>
      </c>
      <c r="E133" s="11" t="s">
        <v>7214</v>
      </c>
      <c r="F133" t="s">
        <v>177</v>
      </c>
      <c r="G133" t="s">
        <v>477</v>
      </c>
      <c r="H133" t="s">
        <v>53</v>
      </c>
      <c r="I133">
        <v>87.98</v>
      </c>
      <c r="J133">
        <v>15</v>
      </c>
      <c r="K133">
        <v>10</v>
      </c>
      <c r="L133">
        <v>1319.7</v>
      </c>
      <c r="M133">
        <v>1187.73</v>
      </c>
      <c r="N133" s="11">
        <f>Salesdata[[#This Row],[subtotal_before_discount]]-Salesdata[[#This Row],[total_after_discount]]</f>
        <v>131.97000000000003</v>
      </c>
      <c r="O133" t="s">
        <v>28</v>
      </c>
      <c r="P133" s="2">
        <v>45517.489849537036</v>
      </c>
      <c r="Q133">
        <f>YEAR(Salesdata[[#This Row],[purchase_date]])</f>
        <v>2024</v>
      </c>
      <c r="R133" t="str">
        <f>TEXT(Salesdata[[#This Row],[purchase_date]], "mmm")</f>
        <v>Aug</v>
      </c>
    </row>
    <row r="134" spans="1:18" x14ac:dyDescent="0.3">
      <c r="A134" t="s">
        <v>478</v>
      </c>
      <c r="B134" t="s">
        <v>118</v>
      </c>
      <c r="C134" t="s">
        <v>479</v>
      </c>
      <c r="D134" s="11" t="s">
        <v>7215</v>
      </c>
      <c r="E134" s="11" t="s">
        <v>7145</v>
      </c>
      <c r="F134" t="s">
        <v>133</v>
      </c>
      <c r="G134" t="s">
        <v>480</v>
      </c>
      <c r="H134" t="s">
        <v>184</v>
      </c>
      <c r="I134">
        <v>172.69</v>
      </c>
      <c r="J134">
        <v>1</v>
      </c>
      <c r="K134">
        <v>0</v>
      </c>
      <c r="L134">
        <v>172.69</v>
      </c>
      <c r="M134">
        <v>172.69</v>
      </c>
      <c r="N134" s="11">
        <f>Salesdata[[#This Row],[subtotal_before_discount]]-Salesdata[[#This Row],[total_after_discount]]</f>
        <v>0</v>
      </c>
      <c r="O134" t="s">
        <v>7010</v>
      </c>
      <c r="P134" s="2">
        <v>45430.461562500001</v>
      </c>
      <c r="Q134">
        <f>YEAR(Salesdata[[#This Row],[purchase_date]])</f>
        <v>2024</v>
      </c>
      <c r="R134" t="str">
        <f>TEXT(Salesdata[[#This Row],[purchase_date]], "mmm")</f>
        <v>May</v>
      </c>
    </row>
    <row r="135" spans="1:18" x14ac:dyDescent="0.3">
      <c r="A135" t="s">
        <v>481</v>
      </c>
      <c r="B135" t="s">
        <v>72</v>
      </c>
      <c r="C135" t="s">
        <v>482</v>
      </c>
      <c r="D135" s="11" t="s">
        <v>7216</v>
      </c>
      <c r="E135" s="11" t="s">
        <v>7198</v>
      </c>
      <c r="F135" t="s">
        <v>74</v>
      </c>
      <c r="G135" t="s">
        <v>483</v>
      </c>
      <c r="H135" t="s">
        <v>7010</v>
      </c>
      <c r="I135">
        <v>1269.8900000000001</v>
      </c>
      <c r="J135">
        <v>20</v>
      </c>
      <c r="K135">
        <v>20</v>
      </c>
      <c r="L135">
        <v>25397.8</v>
      </c>
      <c r="M135">
        <v>20318.240000000002</v>
      </c>
      <c r="N135" s="11">
        <f>Salesdata[[#This Row],[subtotal_before_discount]]-Salesdata[[#This Row],[total_after_discount]]</f>
        <v>5079.5599999999977</v>
      </c>
      <c r="O135" t="s">
        <v>21</v>
      </c>
      <c r="P135" s="2">
        <v>45444.862685185188</v>
      </c>
      <c r="Q135">
        <f>YEAR(Salesdata[[#This Row],[purchase_date]])</f>
        <v>2024</v>
      </c>
      <c r="R135" t="str">
        <f>TEXT(Salesdata[[#This Row],[purchase_date]], "mmm")</f>
        <v>Jun</v>
      </c>
    </row>
    <row r="136" spans="1:18" x14ac:dyDescent="0.3">
      <c r="A136" t="s">
        <v>484</v>
      </c>
      <c r="B136" t="s">
        <v>23</v>
      </c>
      <c r="C136" t="s">
        <v>485</v>
      </c>
      <c r="D136" s="11" t="s">
        <v>7217</v>
      </c>
      <c r="E136" s="11" t="s">
        <v>7218</v>
      </c>
      <c r="F136" t="s">
        <v>155</v>
      </c>
      <c r="G136" t="s">
        <v>486</v>
      </c>
      <c r="H136" t="s">
        <v>70</v>
      </c>
      <c r="I136">
        <v>490.54</v>
      </c>
      <c r="J136">
        <v>15</v>
      </c>
      <c r="K136">
        <v>0</v>
      </c>
      <c r="L136">
        <v>7358.1</v>
      </c>
      <c r="M136">
        <v>7358.1</v>
      </c>
      <c r="N136" s="11">
        <f>Salesdata[[#This Row],[subtotal_before_discount]]-Salesdata[[#This Row],[total_after_discount]]</f>
        <v>0</v>
      </c>
      <c r="O136" t="s">
        <v>77</v>
      </c>
      <c r="P136" s="2">
        <v>45377.81890046296</v>
      </c>
      <c r="Q136">
        <f>YEAR(Salesdata[[#This Row],[purchase_date]])</f>
        <v>2024</v>
      </c>
      <c r="R136" t="str">
        <f>TEXT(Salesdata[[#This Row],[purchase_date]], "mmm")</f>
        <v>Mar</v>
      </c>
    </row>
    <row r="137" spans="1:18" x14ac:dyDescent="0.3">
      <c r="A137" t="s">
        <v>487</v>
      </c>
      <c r="B137" t="s">
        <v>84</v>
      </c>
      <c r="C137" t="s">
        <v>488</v>
      </c>
      <c r="D137" s="11" t="s">
        <v>7219</v>
      </c>
      <c r="E137" s="11" t="s">
        <v>7062</v>
      </c>
      <c r="F137" t="s">
        <v>57</v>
      </c>
      <c r="G137" t="s">
        <v>489</v>
      </c>
      <c r="H137" t="s">
        <v>59</v>
      </c>
      <c r="I137">
        <v>38.53</v>
      </c>
      <c r="J137">
        <v>6</v>
      </c>
      <c r="K137">
        <v>5</v>
      </c>
      <c r="L137">
        <v>231.18</v>
      </c>
      <c r="M137">
        <v>219.62</v>
      </c>
      <c r="N137" s="11">
        <f>Salesdata[[#This Row],[subtotal_before_discount]]-Salesdata[[#This Row],[total_after_discount]]</f>
        <v>11.560000000000002</v>
      </c>
      <c r="O137" t="s">
        <v>60</v>
      </c>
      <c r="P137" s="2">
        <v>45622.201608796298</v>
      </c>
      <c r="Q137">
        <f>YEAR(Salesdata[[#This Row],[purchase_date]])</f>
        <v>2024</v>
      </c>
      <c r="R137" t="str">
        <f>TEXT(Salesdata[[#This Row],[purchase_date]], "mmm")</f>
        <v>Nov</v>
      </c>
    </row>
    <row r="138" spans="1:18" x14ac:dyDescent="0.3">
      <c r="A138" t="s">
        <v>490</v>
      </c>
      <c r="B138" t="s">
        <v>84</v>
      </c>
      <c r="C138" t="s">
        <v>491</v>
      </c>
      <c r="D138" s="11" t="s">
        <v>7220</v>
      </c>
      <c r="E138" s="11" t="s">
        <v>7116</v>
      </c>
      <c r="F138" t="s">
        <v>121</v>
      </c>
      <c r="G138" t="s">
        <v>492</v>
      </c>
      <c r="H138" t="s">
        <v>248</v>
      </c>
      <c r="I138">
        <v>641.66999999999996</v>
      </c>
      <c r="J138">
        <v>15</v>
      </c>
      <c r="K138">
        <v>10</v>
      </c>
      <c r="L138">
        <v>9625.0499999999993</v>
      </c>
      <c r="M138">
        <v>8662.5499999999993</v>
      </c>
      <c r="N138" s="11">
        <f>Salesdata[[#This Row],[subtotal_before_discount]]-Salesdata[[#This Row],[total_after_discount]]</f>
        <v>962.5</v>
      </c>
      <c r="O138" t="s">
        <v>77</v>
      </c>
      <c r="P138" s="2">
        <v>45398.623206018521</v>
      </c>
      <c r="Q138">
        <f>YEAR(Salesdata[[#This Row],[purchase_date]])</f>
        <v>2024</v>
      </c>
      <c r="R138" t="str">
        <f>TEXT(Salesdata[[#This Row],[purchase_date]], "mmm")</f>
        <v>Apr</v>
      </c>
    </row>
    <row r="139" spans="1:18" x14ac:dyDescent="0.3">
      <c r="A139" t="s">
        <v>493</v>
      </c>
      <c r="B139" t="s">
        <v>118</v>
      </c>
      <c r="C139" t="s">
        <v>494</v>
      </c>
      <c r="D139" s="11" t="s">
        <v>7221</v>
      </c>
      <c r="E139" s="11" t="s">
        <v>7071</v>
      </c>
      <c r="F139" t="s">
        <v>7010</v>
      </c>
      <c r="G139" t="s">
        <v>495</v>
      </c>
      <c r="H139" t="s">
        <v>70</v>
      </c>
      <c r="I139">
        <v>565.14</v>
      </c>
      <c r="J139">
        <v>25</v>
      </c>
      <c r="K139">
        <v>3</v>
      </c>
      <c r="L139">
        <v>14128.5</v>
      </c>
      <c r="M139">
        <v>13704.65</v>
      </c>
      <c r="N139" s="11">
        <f>Salesdata[[#This Row],[subtotal_before_discount]]-Salesdata[[#This Row],[total_after_discount]]</f>
        <v>423.85000000000036</v>
      </c>
      <c r="O139" t="s">
        <v>77</v>
      </c>
      <c r="P139" s="2">
        <v>45466.797002314815</v>
      </c>
      <c r="Q139">
        <f>YEAR(Salesdata[[#This Row],[purchase_date]])</f>
        <v>2024</v>
      </c>
      <c r="R139" t="str">
        <f>TEXT(Salesdata[[#This Row],[purchase_date]], "mmm")</f>
        <v>Jun</v>
      </c>
    </row>
    <row r="140" spans="1:18" x14ac:dyDescent="0.3">
      <c r="A140" t="s">
        <v>496</v>
      </c>
      <c r="B140" t="s">
        <v>84</v>
      </c>
      <c r="C140" t="s">
        <v>497</v>
      </c>
      <c r="D140" s="11" t="s">
        <v>7222</v>
      </c>
      <c r="E140" s="11" t="s">
        <v>7094</v>
      </c>
      <c r="F140" t="s">
        <v>155</v>
      </c>
      <c r="G140" t="s">
        <v>498</v>
      </c>
      <c r="H140" t="s">
        <v>248</v>
      </c>
      <c r="I140">
        <v>248.49</v>
      </c>
      <c r="J140">
        <v>20</v>
      </c>
      <c r="K140">
        <v>20</v>
      </c>
      <c r="L140">
        <v>4969.8</v>
      </c>
      <c r="M140">
        <v>3975.84</v>
      </c>
      <c r="N140" s="11">
        <f>Salesdata[[#This Row],[subtotal_before_discount]]-Salesdata[[#This Row],[total_after_discount]]</f>
        <v>993.96</v>
      </c>
      <c r="O140" t="s">
        <v>60</v>
      </c>
      <c r="P140" s="2">
        <v>45702.696550925924</v>
      </c>
      <c r="Q140">
        <f>YEAR(Salesdata[[#This Row],[purchase_date]])</f>
        <v>2025</v>
      </c>
      <c r="R140" t="str">
        <f>TEXT(Salesdata[[#This Row],[purchase_date]], "mmm")</f>
        <v>Feb</v>
      </c>
    </row>
    <row r="141" spans="1:18" x14ac:dyDescent="0.3">
      <c r="A141" t="s">
        <v>499</v>
      </c>
      <c r="B141" t="s">
        <v>55</v>
      </c>
      <c r="C141" t="s">
        <v>500</v>
      </c>
      <c r="D141" s="11" t="s">
        <v>7223</v>
      </c>
      <c r="E141" s="11" t="s">
        <v>7224</v>
      </c>
      <c r="F141" t="s">
        <v>32</v>
      </c>
      <c r="G141" t="s">
        <v>501</v>
      </c>
      <c r="H141" t="s">
        <v>65</v>
      </c>
      <c r="I141">
        <v>5.12</v>
      </c>
      <c r="J141">
        <v>387</v>
      </c>
      <c r="K141">
        <v>15</v>
      </c>
      <c r="L141">
        <v>1981.44</v>
      </c>
      <c r="M141">
        <v>1684.22</v>
      </c>
      <c r="N141" s="11">
        <f>Salesdata[[#This Row],[subtotal_before_discount]]-Salesdata[[#This Row],[total_after_discount]]</f>
        <v>297.22000000000003</v>
      </c>
      <c r="O141" t="s">
        <v>28</v>
      </c>
      <c r="P141" s="2">
        <v>45644.161562499998</v>
      </c>
      <c r="Q141">
        <f>YEAR(Salesdata[[#This Row],[purchase_date]])</f>
        <v>2024</v>
      </c>
      <c r="R141" t="str">
        <f>TEXT(Salesdata[[#This Row],[purchase_date]], "mmm")</f>
        <v>Dec</v>
      </c>
    </row>
    <row r="142" spans="1:18" x14ac:dyDescent="0.3">
      <c r="A142" t="s">
        <v>502</v>
      </c>
      <c r="B142" t="s">
        <v>181</v>
      </c>
      <c r="C142" t="s">
        <v>503</v>
      </c>
      <c r="D142" s="11" t="s">
        <v>7225</v>
      </c>
      <c r="E142" s="11" t="s">
        <v>7089</v>
      </c>
      <c r="F142" t="s">
        <v>37</v>
      </c>
      <c r="G142" t="s">
        <v>504</v>
      </c>
      <c r="H142" t="s">
        <v>179</v>
      </c>
      <c r="I142">
        <v>619.04999999999995</v>
      </c>
      <c r="J142">
        <v>5</v>
      </c>
      <c r="K142">
        <v>5</v>
      </c>
      <c r="L142">
        <v>3095.25</v>
      </c>
      <c r="M142">
        <v>2940.49</v>
      </c>
      <c r="N142" s="11">
        <f>Salesdata[[#This Row],[subtotal_before_discount]]-Salesdata[[#This Row],[total_after_discount]]</f>
        <v>154.76000000000022</v>
      </c>
      <c r="O142" t="s">
        <v>116</v>
      </c>
      <c r="P142" s="2">
        <v>45876.452581018515</v>
      </c>
      <c r="Q142">
        <f>YEAR(Salesdata[[#This Row],[purchase_date]])</f>
        <v>2025</v>
      </c>
      <c r="R142" t="str">
        <f>TEXT(Salesdata[[#This Row],[purchase_date]], "mmm")</f>
        <v>Aug</v>
      </c>
    </row>
    <row r="143" spans="1:18" x14ac:dyDescent="0.3">
      <c r="A143" t="s">
        <v>505</v>
      </c>
      <c r="B143" t="s">
        <v>30</v>
      </c>
      <c r="C143" t="s">
        <v>506</v>
      </c>
      <c r="D143" s="11" t="s">
        <v>7226</v>
      </c>
      <c r="E143" s="11" t="s">
        <v>7214</v>
      </c>
      <c r="F143" t="s">
        <v>32</v>
      </c>
      <c r="G143" t="s">
        <v>507</v>
      </c>
      <c r="H143" t="s">
        <v>76</v>
      </c>
      <c r="I143">
        <v>3773</v>
      </c>
      <c r="J143">
        <v>4</v>
      </c>
      <c r="K143">
        <v>0</v>
      </c>
      <c r="L143">
        <v>15092</v>
      </c>
      <c r="M143">
        <v>15092</v>
      </c>
      <c r="N143" s="11">
        <f>Salesdata[[#This Row],[subtotal_before_discount]]-Salesdata[[#This Row],[total_after_discount]]</f>
        <v>0</v>
      </c>
      <c r="O143" t="s">
        <v>40</v>
      </c>
      <c r="P143" s="2">
        <v>45421.052858796298</v>
      </c>
      <c r="Q143">
        <f>YEAR(Salesdata[[#This Row],[purchase_date]])</f>
        <v>2024</v>
      </c>
      <c r="R143" t="str">
        <f>TEXT(Salesdata[[#This Row],[purchase_date]], "mmm")</f>
        <v>May</v>
      </c>
    </row>
    <row r="144" spans="1:18" x14ac:dyDescent="0.3">
      <c r="A144" t="s">
        <v>508</v>
      </c>
      <c r="B144" t="s">
        <v>49</v>
      </c>
      <c r="C144" t="s">
        <v>509</v>
      </c>
      <c r="D144" s="11" t="s">
        <v>7227</v>
      </c>
      <c r="E144" s="11" t="s">
        <v>7062</v>
      </c>
      <c r="F144" t="s">
        <v>155</v>
      </c>
      <c r="G144" t="s">
        <v>510</v>
      </c>
      <c r="H144" t="s">
        <v>130</v>
      </c>
      <c r="I144">
        <v>315.16000000000003</v>
      </c>
      <c r="J144">
        <v>25</v>
      </c>
      <c r="K144">
        <v>20</v>
      </c>
      <c r="L144">
        <v>7879</v>
      </c>
      <c r="M144">
        <v>6303.2</v>
      </c>
      <c r="N144" s="11">
        <f>Salesdata[[#This Row],[subtotal_before_discount]]-Salesdata[[#This Row],[total_after_discount]]</f>
        <v>1575.8000000000002</v>
      </c>
      <c r="O144" t="s">
        <v>40</v>
      </c>
      <c r="P144" s="2">
        <v>45771.508518518516</v>
      </c>
      <c r="Q144">
        <f>YEAR(Salesdata[[#This Row],[purchase_date]])</f>
        <v>2025</v>
      </c>
      <c r="R144" t="str">
        <f>TEXT(Salesdata[[#This Row],[purchase_date]], "mmm")</f>
        <v>Apr</v>
      </c>
    </row>
    <row r="145" spans="1:18" x14ac:dyDescent="0.3">
      <c r="A145" t="s">
        <v>511</v>
      </c>
      <c r="B145" t="s">
        <v>181</v>
      </c>
      <c r="C145" t="s">
        <v>512</v>
      </c>
      <c r="D145" s="11" t="s">
        <v>7228</v>
      </c>
      <c r="E145" s="11" t="s">
        <v>7198</v>
      </c>
      <c r="F145" t="s">
        <v>224</v>
      </c>
      <c r="G145" t="s">
        <v>513</v>
      </c>
      <c r="H145" t="s">
        <v>39</v>
      </c>
      <c r="I145">
        <v>336.26</v>
      </c>
      <c r="J145">
        <v>60</v>
      </c>
      <c r="K145">
        <v>0</v>
      </c>
      <c r="L145">
        <v>20175.599999999999</v>
      </c>
      <c r="M145">
        <v>20175.599999999999</v>
      </c>
      <c r="N145" s="11">
        <f>Salesdata[[#This Row],[subtotal_before_discount]]-Salesdata[[#This Row],[total_after_discount]]</f>
        <v>0</v>
      </c>
      <c r="O145" t="s">
        <v>7010</v>
      </c>
      <c r="P145" s="2">
        <v>45507.795127314814</v>
      </c>
      <c r="Q145">
        <f>YEAR(Salesdata[[#This Row],[purchase_date]])</f>
        <v>2024</v>
      </c>
      <c r="R145" t="str">
        <f>TEXT(Salesdata[[#This Row],[purchase_date]], "mmm")</f>
        <v>Aug</v>
      </c>
    </row>
    <row r="146" spans="1:18" x14ac:dyDescent="0.3">
      <c r="A146" t="s">
        <v>514</v>
      </c>
      <c r="B146" t="s">
        <v>181</v>
      </c>
      <c r="C146" t="s">
        <v>515</v>
      </c>
      <c r="D146" s="11" t="s">
        <v>7186</v>
      </c>
      <c r="E146" s="11" t="s">
        <v>7119</v>
      </c>
      <c r="F146" t="s">
        <v>246</v>
      </c>
      <c r="G146" t="s">
        <v>516</v>
      </c>
      <c r="H146" t="s">
        <v>135</v>
      </c>
      <c r="I146">
        <v>2160.7199999999998</v>
      </c>
      <c r="J146">
        <v>8</v>
      </c>
      <c r="K146">
        <v>0</v>
      </c>
      <c r="L146">
        <v>17285.759999999998</v>
      </c>
      <c r="M146">
        <v>17285.759999999998</v>
      </c>
      <c r="N146" s="11">
        <f>Salesdata[[#This Row],[subtotal_before_discount]]-Salesdata[[#This Row],[total_after_discount]]</f>
        <v>0</v>
      </c>
      <c r="O146" t="s">
        <v>77</v>
      </c>
      <c r="P146" s="2">
        <v>45661.251122685186</v>
      </c>
      <c r="Q146">
        <f>YEAR(Salesdata[[#This Row],[purchase_date]])</f>
        <v>2025</v>
      </c>
      <c r="R146" t="str">
        <f>TEXT(Salesdata[[#This Row],[purchase_date]], "mmm")</f>
        <v>Jan</v>
      </c>
    </row>
    <row r="147" spans="1:18" x14ac:dyDescent="0.3">
      <c r="A147" t="s">
        <v>517</v>
      </c>
      <c r="B147" t="s">
        <v>7010</v>
      </c>
      <c r="C147" t="s">
        <v>518</v>
      </c>
      <c r="D147" s="11" t="s">
        <v>7229</v>
      </c>
      <c r="E147" s="11" t="s">
        <v>7183</v>
      </c>
      <c r="F147" t="s">
        <v>224</v>
      </c>
      <c r="G147" t="s">
        <v>519</v>
      </c>
      <c r="H147" t="s">
        <v>130</v>
      </c>
      <c r="I147">
        <v>71.39</v>
      </c>
      <c r="J147">
        <v>12</v>
      </c>
      <c r="K147">
        <v>10</v>
      </c>
      <c r="L147">
        <v>856.68</v>
      </c>
      <c r="M147">
        <v>771.01</v>
      </c>
      <c r="N147" s="11">
        <f>Salesdata[[#This Row],[subtotal_before_discount]]-Salesdata[[#This Row],[total_after_discount]]</f>
        <v>85.669999999999959</v>
      </c>
      <c r="O147" t="s">
        <v>47</v>
      </c>
      <c r="P147" s="2">
        <v>45495.241354166668</v>
      </c>
      <c r="Q147">
        <f>YEAR(Salesdata[[#This Row],[purchase_date]])</f>
        <v>2024</v>
      </c>
      <c r="R147" t="str">
        <f>TEXT(Salesdata[[#This Row],[purchase_date]], "mmm")</f>
        <v>Jul</v>
      </c>
    </row>
    <row r="148" spans="1:18" x14ac:dyDescent="0.3">
      <c r="A148" t="s">
        <v>520</v>
      </c>
      <c r="B148" t="s">
        <v>95</v>
      </c>
      <c r="C148" t="s">
        <v>521</v>
      </c>
      <c r="D148" s="11" t="s">
        <v>7230</v>
      </c>
      <c r="E148" s="11" t="s">
        <v>7119</v>
      </c>
      <c r="F148" t="s">
        <v>57</v>
      </c>
      <c r="G148" t="s">
        <v>522</v>
      </c>
      <c r="H148" t="s">
        <v>135</v>
      </c>
      <c r="I148">
        <v>612.66</v>
      </c>
      <c r="J148">
        <v>5</v>
      </c>
      <c r="K148">
        <v>5</v>
      </c>
      <c r="L148">
        <v>3063.3</v>
      </c>
      <c r="M148">
        <v>2910.14</v>
      </c>
      <c r="N148" s="11">
        <f>Salesdata[[#This Row],[subtotal_before_discount]]-Salesdata[[#This Row],[total_after_discount]]</f>
        <v>153.16000000000031</v>
      </c>
      <c r="O148" t="s">
        <v>40</v>
      </c>
      <c r="P148" s="2">
        <v>45684.30810185185</v>
      </c>
      <c r="Q148">
        <f>YEAR(Salesdata[[#This Row],[purchase_date]])</f>
        <v>2025</v>
      </c>
      <c r="R148" t="str">
        <f>TEXT(Salesdata[[#This Row],[purchase_date]], "mmm")</f>
        <v>Jan</v>
      </c>
    </row>
    <row r="149" spans="1:18" x14ac:dyDescent="0.3">
      <c r="A149" t="s">
        <v>523</v>
      </c>
      <c r="B149" t="s">
        <v>95</v>
      </c>
      <c r="C149" t="s">
        <v>524</v>
      </c>
      <c r="D149" s="11" t="s">
        <v>7231</v>
      </c>
      <c r="E149" s="11" t="s">
        <v>7066</v>
      </c>
      <c r="F149" t="s">
        <v>32</v>
      </c>
      <c r="G149" t="s">
        <v>525</v>
      </c>
      <c r="H149" t="s">
        <v>59</v>
      </c>
      <c r="I149">
        <v>2971.9</v>
      </c>
      <c r="J149">
        <v>15</v>
      </c>
      <c r="K149">
        <v>15</v>
      </c>
      <c r="L149">
        <v>44578.5</v>
      </c>
      <c r="M149">
        <v>37891.72</v>
      </c>
      <c r="N149" s="11">
        <f>Salesdata[[#This Row],[subtotal_before_discount]]-Salesdata[[#This Row],[total_after_discount]]</f>
        <v>6686.7799999999988</v>
      </c>
      <c r="O149" t="s">
        <v>116</v>
      </c>
      <c r="P149" s="2">
        <v>45338.024270833332</v>
      </c>
      <c r="Q149">
        <f>YEAR(Salesdata[[#This Row],[purchase_date]])</f>
        <v>2024</v>
      </c>
      <c r="R149" t="str">
        <f>TEXT(Salesdata[[#This Row],[purchase_date]], "mmm")</f>
        <v>Feb</v>
      </c>
    </row>
    <row r="150" spans="1:18" x14ac:dyDescent="0.3">
      <c r="A150" t="s">
        <v>526</v>
      </c>
      <c r="B150" t="s">
        <v>30</v>
      </c>
      <c r="C150" t="s">
        <v>527</v>
      </c>
      <c r="D150" s="11" t="s">
        <v>7232</v>
      </c>
      <c r="E150" s="11" t="s">
        <v>7183</v>
      </c>
      <c r="F150" t="s">
        <v>68</v>
      </c>
      <c r="G150" t="s">
        <v>528</v>
      </c>
      <c r="H150" t="s">
        <v>20</v>
      </c>
      <c r="I150">
        <v>393.65</v>
      </c>
      <c r="J150">
        <v>15</v>
      </c>
      <c r="K150">
        <v>17</v>
      </c>
      <c r="L150">
        <v>5904.75</v>
      </c>
      <c r="M150">
        <v>4900.9399999999996</v>
      </c>
      <c r="N150" s="11">
        <f>Salesdata[[#This Row],[subtotal_before_discount]]-Salesdata[[#This Row],[total_after_discount]]</f>
        <v>1003.8100000000004</v>
      </c>
      <c r="O150" t="s">
        <v>77</v>
      </c>
      <c r="P150" s="2">
        <v>45514.570636574077</v>
      </c>
      <c r="Q150">
        <f>YEAR(Salesdata[[#This Row],[purchase_date]])</f>
        <v>2024</v>
      </c>
      <c r="R150" t="str">
        <f>TEXT(Salesdata[[#This Row],[purchase_date]], "mmm")</f>
        <v>Aug</v>
      </c>
    </row>
    <row r="151" spans="1:18" x14ac:dyDescent="0.3">
      <c r="A151" t="s">
        <v>529</v>
      </c>
      <c r="B151" t="s">
        <v>84</v>
      </c>
      <c r="C151" t="s">
        <v>530</v>
      </c>
      <c r="D151" s="11" t="s">
        <v>7233</v>
      </c>
      <c r="E151" s="11" t="s">
        <v>7123</v>
      </c>
      <c r="F151" t="s">
        <v>87</v>
      </c>
      <c r="G151" t="s">
        <v>531</v>
      </c>
      <c r="H151" t="s">
        <v>102</v>
      </c>
      <c r="I151">
        <v>1070.03</v>
      </c>
      <c r="J151">
        <v>12</v>
      </c>
      <c r="K151">
        <v>20</v>
      </c>
      <c r="L151">
        <v>12840.36</v>
      </c>
      <c r="M151">
        <v>10272.290000000001</v>
      </c>
      <c r="N151" s="11">
        <f>Salesdata[[#This Row],[subtotal_before_discount]]-Salesdata[[#This Row],[total_after_discount]]</f>
        <v>2568.0699999999997</v>
      </c>
      <c r="O151" t="s">
        <v>28</v>
      </c>
      <c r="P151" s="2">
        <v>45670.811377314814</v>
      </c>
      <c r="Q151">
        <f>YEAR(Salesdata[[#This Row],[purchase_date]])</f>
        <v>2025</v>
      </c>
      <c r="R151" t="str">
        <f>TEXT(Salesdata[[#This Row],[purchase_date]], "mmm")</f>
        <v>Jan</v>
      </c>
    </row>
    <row r="152" spans="1:18" x14ac:dyDescent="0.3">
      <c r="A152" t="s">
        <v>532</v>
      </c>
      <c r="B152" t="s">
        <v>84</v>
      </c>
      <c r="C152" t="s">
        <v>533</v>
      </c>
      <c r="D152" s="11" t="s">
        <v>7234</v>
      </c>
      <c r="E152" s="11" t="s">
        <v>7235</v>
      </c>
      <c r="F152" t="s">
        <v>155</v>
      </c>
      <c r="G152" t="s">
        <v>534</v>
      </c>
      <c r="H152" t="s">
        <v>46</v>
      </c>
      <c r="I152">
        <v>972.64</v>
      </c>
      <c r="J152">
        <v>60</v>
      </c>
      <c r="K152">
        <v>28</v>
      </c>
      <c r="L152">
        <v>58358.400000000001</v>
      </c>
      <c r="M152">
        <v>42018.05</v>
      </c>
      <c r="N152" s="11">
        <f>Salesdata[[#This Row],[subtotal_before_discount]]-Salesdata[[#This Row],[total_after_discount]]</f>
        <v>16340.349999999999</v>
      </c>
      <c r="O152" t="s">
        <v>21</v>
      </c>
      <c r="P152" s="2">
        <v>45407.368159722224</v>
      </c>
      <c r="Q152">
        <f>YEAR(Salesdata[[#This Row],[purchase_date]])</f>
        <v>2024</v>
      </c>
      <c r="R152" t="str">
        <f>TEXT(Salesdata[[#This Row],[purchase_date]], "mmm")</f>
        <v>Apr</v>
      </c>
    </row>
    <row r="153" spans="1:18" x14ac:dyDescent="0.3">
      <c r="A153" t="s">
        <v>535</v>
      </c>
      <c r="B153" t="s">
        <v>72</v>
      </c>
      <c r="C153" t="s">
        <v>536</v>
      </c>
      <c r="D153" s="11" t="s">
        <v>7236</v>
      </c>
      <c r="E153" s="11" t="s">
        <v>7141</v>
      </c>
      <c r="F153" t="s">
        <v>57</v>
      </c>
      <c r="G153" t="s">
        <v>537</v>
      </c>
      <c r="H153" t="s">
        <v>107</v>
      </c>
      <c r="I153">
        <v>28.27</v>
      </c>
      <c r="J153">
        <v>12</v>
      </c>
      <c r="K153">
        <v>5</v>
      </c>
      <c r="L153">
        <v>339.24</v>
      </c>
      <c r="M153">
        <v>322.27999999999997</v>
      </c>
      <c r="N153" s="11">
        <f>Salesdata[[#This Row],[subtotal_before_discount]]-Salesdata[[#This Row],[total_after_discount]]</f>
        <v>16.960000000000036</v>
      </c>
      <c r="O153" t="s">
        <v>7010</v>
      </c>
      <c r="P153" s="2">
        <v>45638.137777777774</v>
      </c>
      <c r="Q153">
        <f>YEAR(Salesdata[[#This Row],[purchase_date]])</f>
        <v>2024</v>
      </c>
      <c r="R153" t="str">
        <f>TEXT(Salesdata[[#This Row],[purchase_date]], "mmm")</f>
        <v>Dec</v>
      </c>
    </row>
    <row r="154" spans="1:18" x14ac:dyDescent="0.3">
      <c r="A154" t="s">
        <v>538</v>
      </c>
      <c r="B154" t="s">
        <v>172</v>
      </c>
      <c r="C154" t="s">
        <v>539</v>
      </c>
      <c r="D154" s="11" t="s">
        <v>7237</v>
      </c>
      <c r="E154" s="11" t="s">
        <v>7108</v>
      </c>
      <c r="F154" t="s">
        <v>155</v>
      </c>
      <c r="G154" t="s">
        <v>540</v>
      </c>
      <c r="H154" t="s">
        <v>46</v>
      </c>
      <c r="I154">
        <v>617</v>
      </c>
      <c r="J154">
        <v>25</v>
      </c>
      <c r="K154">
        <v>18</v>
      </c>
      <c r="L154">
        <v>15425</v>
      </c>
      <c r="M154">
        <v>12648.5</v>
      </c>
      <c r="N154" s="11">
        <f>Salesdata[[#This Row],[subtotal_before_discount]]-Salesdata[[#This Row],[total_after_discount]]</f>
        <v>2776.5</v>
      </c>
      <c r="O154" t="s">
        <v>40</v>
      </c>
      <c r="P154" s="2">
        <v>45761.802233796298</v>
      </c>
      <c r="Q154">
        <f>YEAR(Salesdata[[#This Row],[purchase_date]])</f>
        <v>2025</v>
      </c>
      <c r="R154" t="str">
        <f>TEXT(Salesdata[[#This Row],[purchase_date]], "mmm")</f>
        <v>Apr</v>
      </c>
    </row>
    <row r="155" spans="1:18" x14ac:dyDescent="0.3">
      <c r="A155" t="s">
        <v>541</v>
      </c>
      <c r="B155" t="s">
        <v>181</v>
      </c>
      <c r="C155" t="s">
        <v>542</v>
      </c>
      <c r="D155" s="11" t="s">
        <v>7077</v>
      </c>
      <c r="E155" s="11" t="s">
        <v>7097</v>
      </c>
      <c r="F155" t="s">
        <v>87</v>
      </c>
      <c r="G155" t="s">
        <v>543</v>
      </c>
      <c r="H155" t="s">
        <v>179</v>
      </c>
      <c r="I155">
        <v>746.73</v>
      </c>
      <c r="J155">
        <v>4</v>
      </c>
      <c r="K155">
        <v>0</v>
      </c>
      <c r="L155">
        <v>2986.92</v>
      </c>
      <c r="M155">
        <v>2986.92</v>
      </c>
      <c r="N155" s="11">
        <f>Salesdata[[#This Row],[subtotal_before_discount]]-Salesdata[[#This Row],[total_after_discount]]</f>
        <v>0</v>
      </c>
      <c r="O155" t="s">
        <v>47</v>
      </c>
      <c r="P155" s="2">
        <v>45876.924675925926</v>
      </c>
      <c r="Q155">
        <f>YEAR(Salesdata[[#This Row],[purchase_date]])</f>
        <v>2025</v>
      </c>
      <c r="R155" t="str">
        <f>TEXT(Salesdata[[#This Row],[purchase_date]], "mmm")</f>
        <v>Aug</v>
      </c>
    </row>
    <row r="156" spans="1:18" x14ac:dyDescent="0.3">
      <c r="A156" t="s">
        <v>544</v>
      </c>
      <c r="B156" t="s">
        <v>15</v>
      </c>
      <c r="C156" t="s">
        <v>545</v>
      </c>
      <c r="D156" s="11" t="s">
        <v>7238</v>
      </c>
      <c r="E156" s="11" t="s">
        <v>7105</v>
      </c>
      <c r="F156" t="s">
        <v>105</v>
      </c>
      <c r="G156" t="s">
        <v>546</v>
      </c>
      <c r="H156" t="s">
        <v>59</v>
      </c>
      <c r="I156">
        <v>452.33</v>
      </c>
      <c r="J156">
        <v>4</v>
      </c>
      <c r="K156">
        <v>5</v>
      </c>
      <c r="L156">
        <v>1809.32</v>
      </c>
      <c r="M156">
        <v>1718.85</v>
      </c>
      <c r="N156" s="11">
        <f>Salesdata[[#This Row],[subtotal_before_discount]]-Salesdata[[#This Row],[total_after_discount]]</f>
        <v>90.470000000000027</v>
      </c>
      <c r="O156" t="s">
        <v>116</v>
      </c>
      <c r="P156" s="2">
        <v>45394.868437500001</v>
      </c>
      <c r="Q156">
        <f>YEAR(Salesdata[[#This Row],[purchase_date]])</f>
        <v>2024</v>
      </c>
      <c r="R156" t="str">
        <f>TEXT(Salesdata[[#This Row],[purchase_date]], "mmm")</f>
        <v>Apr</v>
      </c>
    </row>
    <row r="157" spans="1:18" x14ac:dyDescent="0.3">
      <c r="A157" t="s">
        <v>547</v>
      </c>
      <c r="B157" t="s">
        <v>172</v>
      </c>
      <c r="C157" t="s">
        <v>548</v>
      </c>
      <c r="D157" s="11" t="s">
        <v>7239</v>
      </c>
      <c r="E157" s="11" t="s">
        <v>7062</v>
      </c>
      <c r="F157" t="s">
        <v>251</v>
      </c>
      <c r="G157" t="s">
        <v>7010</v>
      </c>
      <c r="H157" t="s">
        <v>102</v>
      </c>
      <c r="I157">
        <v>324.75</v>
      </c>
      <c r="J157">
        <v>5</v>
      </c>
      <c r="K157">
        <v>5</v>
      </c>
      <c r="L157">
        <v>1623.75</v>
      </c>
      <c r="M157">
        <v>1542.56</v>
      </c>
      <c r="N157" s="11">
        <f>Salesdata[[#This Row],[subtotal_before_discount]]-Salesdata[[#This Row],[total_after_discount]]</f>
        <v>81.190000000000055</v>
      </c>
      <c r="O157" t="s">
        <v>47</v>
      </c>
      <c r="P157" s="2">
        <v>45473.671516203707</v>
      </c>
      <c r="Q157">
        <f>YEAR(Salesdata[[#This Row],[purchase_date]])</f>
        <v>2024</v>
      </c>
      <c r="R157" t="str">
        <f>TEXT(Salesdata[[#This Row],[purchase_date]], "mmm")</f>
        <v>Jun</v>
      </c>
    </row>
    <row r="158" spans="1:18" x14ac:dyDescent="0.3">
      <c r="A158" t="s">
        <v>549</v>
      </c>
      <c r="B158" t="s">
        <v>172</v>
      </c>
      <c r="C158" t="s">
        <v>550</v>
      </c>
      <c r="D158" s="11" t="s">
        <v>7240</v>
      </c>
      <c r="E158" s="11" t="s">
        <v>7162</v>
      </c>
      <c r="F158" t="s">
        <v>44</v>
      </c>
      <c r="G158" t="s">
        <v>551</v>
      </c>
      <c r="H158" t="s">
        <v>46</v>
      </c>
      <c r="I158">
        <v>5.88</v>
      </c>
      <c r="J158">
        <v>288</v>
      </c>
      <c r="K158">
        <v>20</v>
      </c>
      <c r="L158">
        <v>1693.44</v>
      </c>
      <c r="M158">
        <v>1354.75</v>
      </c>
      <c r="N158" s="11">
        <f>Salesdata[[#This Row],[subtotal_before_discount]]-Salesdata[[#This Row],[total_after_discount]]</f>
        <v>338.69000000000005</v>
      </c>
      <c r="O158" t="s">
        <v>40</v>
      </c>
      <c r="P158" s="2">
        <v>45544.742893518516</v>
      </c>
      <c r="Q158">
        <f>YEAR(Salesdata[[#This Row],[purchase_date]])</f>
        <v>2024</v>
      </c>
      <c r="R158" t="str">
        <f>TEXT(Salesdata[[#This Row],[purchase_date]], "mmm")</f>
        <v>Sep</v>
      </c>
    </row>
    <row r="159" spans="1:18" x14ac:dyDescent="0.3">
      <c r="A159" t="s">
        <v>552</v>
      </c>
      <c r="B159" t="s">
        <v>30</v>
      </c>
      <c r="C159" t="s">
        <v>553</v>
      </c>
      <c r="D159" s="11" t="s">
        <v>7241</v>
      </c>
      <c r="E159" s="11" t="s">
        <v>7218</v>
      </c>
      <c r="F159" t="s">
        <v>155</v>
      </c>
      <c r="G159" t="s">
        <v>554</v>
      </c>
      <c r="H159" t="s">
        <v>209</v>
      </c>
      <c r="I159">
        <v>5.22</v>
      </c>
      <c r="J159">
        <v>89</v>
      </c>
      <c r="K159">
        <v>0</v>
      </c>
      <c r="L159">
        <v>464.58</v>
      </c>
      <c r="M159">
        <v>464.58</v>
      </c>
      <c r="N159" s="11">
        <f>Salesdata[[#This Row],[subtotal_before_discount]]-Salesdata[[#This Row],[total_after_discount]]</f>
        <v>0</v>
      </c>
      <c r="O159" t="s">
        <v>77</v>
      </c>
      <c r="P159" s="2">
        <v>45367.685416666667</v>
      </c>
      <c r="Q159">
        <f>YEAR(Salesdata[[#This Row],[purchase_date]])</f>
        <v>2024</v>
      </c>
      <c r="R159" t="str">
        <f>TEXT(Salesdata[[#This Row],[purchase_date]], "mmm")</f>
        <v>Mar</v>
      </c>
    </row>
    <row r="160" spans="1:18" x14ac:dyDescent="0.3">
      <c r="A160" t="s">
        <v>555</v>
      </c>
      <c r="B160" t="s">
        <v>172</v>
      </c>
      <c r="C160" t="s">
        <v>556</v>
      </c>
      <c r="D160" s="11" t="s">
        <v>7242</v>
      </c>
      <c r="E160" s="11" t="s">
        <v>7183</v>
      </c>
      <c r="F160" t="s">
        <v>7010</v>
      </c>
      <c r="G160" t="s">
        <v>557</v>
      </c>
      <c r="H160" t="s">
        <v>184</v>
      </c>
      <c r="I160">
        <v>358.42</v>
      </c>
      <c r="J160">
        <v>20</v>
      </c>
      <c r="K160">
        <v>20</v>
      </c>
      <c r="L160">
        <v>7168.4</v>
      </c>
      <c r="M160">
        <v>5734.72</v>
      </c>
      <c r="N160" s="11">
        <f>Salesdata[[#This Row],[subtotal_before_discount]]-Salesdata[[#This Row],[total_after_discount]]</f>
        <v>1433.6799999999994</v>
      </c>
      <c r="O160" t="s">
        <v>21</v>
      </c>
      <c r="P160" s="2">
        <v>45736.162557870368</v>
      </c>
      <c r="Q160">
        <f>YEAR(Salesdata[[#This Row],[purchase_date]])</f>
        <v>2025</v>
      </c>
      <c r="R160" t="str">
        <f>TEXT(Salesdata[[#This Row],[purchase_date]], "mmm")</f>
        <v>Mar</v>
      </c>
    </row>
    <row r="161" spans="1:18" x14ac:dyDescent="0.3">
      <c r="A161" t="s">
        <v>558</v>
      </c>
      <c r="B161" t="s">
        <v>172</v>
      </c>
      <c r="C161" t="s">
        <v>559</v>
      </c>
      <c r="D161" s="11" t="s">
        <v>7243</v>
      </c>
      <c r="E161" s="11" t="s">
        <v>7207</v>
      </c>
      <c r="F161" t="s">
        <v>100</v>
      </c>
      <c r="G161" t="s">
        <v>560</v>
      </c>
      <c r="H161" t="s">
        <v>27</v>
      </c>
      <c r="I161">
        <v>81.25</v>
      </c>
      <c r="J161">
        <v>6</v>
      </c>
      <c r="K161">
        <v>3</v>
      </c>
      <c r="L161">
        <v>487.5</v>
      </c>
      <c r="M161">
        <v>472.88</v>
      </c>
      <c r="N161" s="11">
        <f>Salesdata[[#This Row],[subtotal_before_discount]]-Salesdata[[#This Row],[total_after_discount]]</f>
        <v>14.620000000000005</v>
      </c>
      <c r="O161" t="s">
        <v>28</v>
      </c>
      <c r="P161" s="2">
        <v>45786.814710648148</v>
      </c>
      <c r="Q161">
        <f>YEAR(Salesdata[[#This Row],[purchase_date]])</f>
        <v>2025</v>
      </c>
      <c r="R161" t="str">
        <f>TEXT(Salesdata[[#This Row],[purchase_date]], "mmm")</f>
        <v>May</v>
      </c>
    </row>
    <row r="162" spans="1:18" x14ac:dyDescent="0.3">
      <c r="A162" t="s">
        <v>561</v>
      </c>
      <c r="B162" t="s">
        <v>95</v>
      </c>
      <c r="C162" t="s">
        <v>562</v>
      </c>
      <c r="D162" s="11" t="s">
        <v>7244</v>
      </c>
      <c r="E162" s="11" t="s">
        <v>7089</v>
      </c>
      <c r="F162" t="s">
        <v>32</v>
      </c>
      <c r="G162" t="s">
        <v>563</v>
      </c>
      <c r="H162" t="s">
        <v>102</v>
      </c>
      <c r="I162">
        <v>1.77</v>
      </c>
      <c r="J162">
        <v>185</v>
      </c>
      <c r="K162">
        <v>15</v>
      </c>
      <c r="L162">
        <v>327.45</v>
      </c>
      <c r="M162">
        <v>278.33</v>
      </c>
      <c r="N162" s="11">
        <f>Salesdata[[#This Row],[subtotal_before_discount]]-Salesdata[[#This Row],[total_after_discount]]</f>
        <v>49.120000000000005</v>
      </c>
      <c r="O162" t="s">
        <v>60</v>
      </c>
      <c r="P162" s="2">
        <v>45847.902951388889</v>
      </c>
      <c r="Q162">
        <f>YEAR(Salesdata[[#This Row],[purchase_date]])</f>
        <v>2025</v>
      </c>
      <c r="R162" t="str">
        <f>TEXT(Salesdata[[#This Row],[purchase_date]], "mmm")</f>
        <v>Jul</v>
      </c>
    </row>
    <row r="163" spans="1:18" x14ac:dyDescent="0.3">
      <c r="A163" t="s">
        <v>564</v>
      </c>
      <c r="B163" t="s">
        <v>55</v>
      </c>
      <c r="C163" t="s">
        <v>565</v>
      </c>
      <c r="D163" s="11" t="s">
        <v>7203</v>
      </c>
      <c r="E163" s="11" t="s">
        <v>7076</v>
      </c>
      <c r="F163" t="s">
        <v>18</v>
      </c>
      <c r="G163" t="s">
        <v>566</v>
      </c>
      <c r="H163" t="s">
        <v>20</v>
      </c>
      <c r="I163">
        <v>2534.1799999999998</v>
      </c>
      <c r="J163">
        <v>10</v>
      </c>
      <c r="K163">
        <v>10</v>
      </c>
      <c r="L163">
        <v>25341.8</v>
      </c>
      <c r="M163">
        <v>22807.62</v>
      </c>
      <c r="N163" s="11">
        <f>Salesdata[[#This Row],[subtotal_before_discount]]-Salesdata[[#This Row],[total_after_discount]]</f>
        <v>2534.1800000000003</v>
      </c>
      <c r="O163" t="s">
        <v>47</v>
      </c>
      <c r="P163" s="2">
        <v>45381.18954861111</v>
      </c>
      <c r="Q163">
        <f>YEAR(Salesdata[[#This Row],[purchase_date]])</f>
        <v>2024</v>
      </c>
      <c r="R163" t="str">
        <f>TEXT(Salesdata[[#This Row],[purchase_date]], "mmm")</f>
        <v>Mar</v>
      </c>
    </row>
    <row r="164" spans="1:18" x14ac:dyDescent="0.3">
      <c r="A164" t="s">
        <v>567</v>
      </c>
      <c r="B164" t="s">
        <v>95</v>
      </c>
      <c r="C164" t="s">
        <v>568</v>
      </c>
      <c r="D164" s="11" t="s">
        <v>7245</v>
      </c>
      <c r="E164" s="11" t="s">
        <v>7042</v>
      </c>
      <c r="F164" t="s">
        <v>111</v>
      </c>
      <c r="G164" t="s">
        <v>569</v>
      </c>
      <c r="H164" t="s">
        <v>65</v>
      </c>
      <c r="I164">
        <v>3.83</v>
      </c>
      <c r="J164">
        <v>309</v>
      </c>
      <c r="K164">
        <v>15</v>
      </c>
      <c r="L164">
        <v>1183.47</v>
      </c>
      <c r="M164">
        <v>1005.95</v>
      </c>
      <c r="N164" s="11">
        <f>Salesdata[[#This Row],[subtotal_before_discount]]-Salesdata[[#This Row],[total_after_discount]]</f>
        <v>177.51999999999998</v>
      </c>
      <c r="O164" t="s">
        <v>116</v>
      </c>
      <c r="P164" s="2">
        <v>45425.962731481479</v>
      </c>
      <c r="Q164">
        <f>YEAR(Salesdata[[#This Row],[purchase_date]])</f>
        <v>2024</v>
      </c>
      <c r="R164" t="str">
        <f>TEXT(Salesdata[[#This Row],[purchase_date]], "mmm")</f>
        <v>May</v>
      </c>
    </row>
    <row r="165" spans="1:18" x14ac:dyDescent="0.3">
      <c r="A165" t="s">
        <v>570</v>
      </c>
      <c r="B165" t="s">
        <v>72</v>
      </c>
      <c r="C165" t="s">
        <v>571</v>
      </c>
      <c r="D165" s="11" t="s">
        <v>7246</v>
      </c>
      <c r="E165" s="11" t="s">
        <v>7141</v>
      </c>
      <c r="F165" t="s">
        <v>32</v>
      </c>
      <c r="G165" t="s">
        <v>572</v>
      </c>
      <c r="H165" t="s">
        <v>53</v>
      </c>
      <c r="I165">
        <v>4.7300000000000004</v>
      </c>
      <c r="J165">
        <v>32</v>
      </c>
      <c r="K165">
        <v>10</v>
      </c>
      <c r="L165">
        <v>151.36000000000001</v>
      </c>
      <c r="M165">
        <v>136.22</v>
      </c>
      <c r="N165" s="11">
        <f>Salesdata[[#This Row],[subtotal_before_discount]]-Salesdata[[#This Row],[total_after_discount]]</f>
        <v>15.140000000000015</v>
      </c>
      <c r="O165" t="s">
        <v>116</v>
      </c>
      <c r="P165" s="2">
        <v>45707.387256944443</v>
      </c>
      <c r="Q165">
        <f>YEAR(Salesdata[[#This Row],[purchase_date]])</f>
        <v>2025</v>
      </c>
      <c r="R165" t="str">
        <f>TEXT(Salesdata[[#This Row],[purchase_date]], "mmm")</f>
        <v>Feb</v>
      </c>
    </row>
    <row r="166" spans="1:18" x14ac:dyDescent="0.3">
      <c r="A166" t="s">
        <v>573</v>
      </c>
      <c r="B166" t="s">
        <v>84</v>
      </c>
      <c r="C166" t="s">
        <v>574</v>
      </c>
      <c r="D166" s="11" t="s">
        <v>7247</v>
      </c>
      <c r="E166" s="11" t="s">
        <v>7164</v>
      </c>
      <c r="F166" t="s">
        <v>44</v>
      </c>
      <c r="G166" t="s">
        <v>575</v>
      </c>
      <c r="H166" t="s">
        <v>59</v>
      </c>
      <c r="I166">
        <v>345.13</v>
      </c>
      <c r="J166">
        <v>5</v>
      </c>
      <c r="K166">
        <v>5</v>
      </c>
      <c r="L166">
        <v>1725.65</v>
      </c>
      <c r="M166">
        <v>1639.37</v>
      </c>
      <c r="N166" s="11">
        <f>Salesdata[[#This Row],[subtotal_before_discount]]-Salesdata[[#This Row],[total_after_discount]]</f>
        <v>86.2800000000002</v>
      </c>
      <c r="O166" t="s">
        <v>77</v>
      </c>
      <c r="P166" s="2">
        <v>45341.959629629629</v>
      </c>
      <c r="Q166">
        <f>YEAR(Salesdata[[#This Row],[purchase_date]])</f>
        <v>2024</v>
      </c>
      <c r="R166" t="str">
        <f>TEXT(Salesdata[[#This Row],[purchase_date]], "mmm")</f>
        <v>Feb</v>
      </c>
    </row>
    <row r="167" spans="1:18" x14ac:dyDescent="0.3">
      <c r="A167" t="s">
        <v>576</v>
      </c>
      <c r="B167" t="s">
        <v>118</v>
      </c>
      <c r="C167" t="s">
        <v>577</v>
      </c>
      <c r="D167" s="11" t="s">
        <v>7248</v>
      </c>
      <c r="E167" s="11" t="s">
        <v>7073</v>
      </c>
      <c r="F167" t="s">
        <v>155</v>
      </c>
      <c r="G167" t="s">
        <v>578</v>
      </c>
      <c r="H167" t="s">
        <v>135</v>
      </c>
      <c r="I167">
        <v>234.93</v>
      </c>
      <c r="J167">
        <v>1</v>
      </c>
      <c r="K167">
        <v>10</v>
      </c>
      <c r="L167">
        <v>234.93</v>
      </c>
      <c r="M167">
        <v>211.44</v>
      </c>
      <c r="N167" s="11">
        <f>Salesdata[[#This Row],[subtotal_before_discount]]-Salesdata[[#This Row],[total_after_discount]]</f>
        <v>23.490000000000009</v>
      </c>
      <c r="O167" t="s">
        <v>116</v>
      </c>
      <c r="P167" s="2">
        <v>45791.238240740742</v>
      </c>
      <c r="Q167">
        <f>YEAR(Salesdata[[#This Row],[purchase_date]])</f>
        <v>2025</v>
      </c>
      <c r="R167" t="str">
        <f>TEXT(Salesdata[[#This Row],[purchase_date]], "mmm")</f>
        <v>May</v>
      </c>
    </row>
    <row r="168" spans="1:18" x14ac:dyDescent="0.3">
      <c r="A168" t="s">
        <v>579</v>
      </c>
      <c r="B168" t="s">
        <v>72</v>
      </c>
      <c r="C168" t="s">
        <v>580</v>
      </c>
      <c r="D168" s="11" t="s">
        <v>7065</v>
      </c>
      <c r="E168" s="11" t="s">
        <v>7137</v>
      </c>
      <c r="F168" t="s">
        <v>37</v>
      </c>
      <c r="G168" t="s">
        <v>581</v>
      </c>
      <c r="H168" t="s">
        <v>161</v>
      </c>
      <c r="I168">
        <v>86.76</v>
      </c>
      <c r="J168">
        <v>40</v>
      </c>
      <c r="K168">
        <v>15</v>
      </c>
      <c r="L168">
        <v>3470.4</v>
      </c>
      <c r="M168">
        <v>2949.84</v>
      </c>
      <c r="N168" s="11">
        <f>Salesdata[[#This Row],[subtotal_before_discount]]-Salesdata[[#This Row],[total_after_discount]]</f>
        <v>520.55999999999995</v>
      </c>
      <c r="O168" t="s">
        <v>116</v>
      </c>
      <c r="P168" s="2">
        <v>45353.384027777778</v>
      </c>
      <c r="Q168">
        <f>YEAR(Salesdata[[#This Row],[purchase_date]])</f>
        <v>2024</v>
      </c>
      <c r="R168" t="str">
        <f>TEXT(Salesdata[[#This Row],[purchase_date]], "mmm")</f>
        <v>Mar</v>
      </c>
    </row>
    <row r="169" spans="1:18" x14ac:dyDescent="0.3">
      <c r="A169" t="s">
        <v>582</v>
      </c>
      <c r="B169" t="s">
        <v>72</v>
      </c>
      <c r="C169" t="s">
        <v>583</v>
      </c>
      <c r="D169" s="11" t="s">
        <v>7249</v>
      </c>
      <c r="E169" s="11" t="s">
        <v>7250</v>
      </c>
      <c r="F169" t="s">
        <v>251</v>
      </c>
      <c r="G169" t="s">
        <v>584</v>
      </c>
      <c r="H169" t="s">
        <v>184</v>
      </c>
      <c r="I169">
        <v>277.81</v>
      </c>
      <c r="J169">
        <v>50</v>
      </c>
      <c r="K169">
        <v>0</v>
      </c>
      <c r="L169">
        <v>13890.5</v>
      </c>
      <c r="M169">
        <v>13890.5</v>
      </c>
      <c r="N169" s="11">
        <f>Salesdata[[#This Row],[subtotal_before_discount]]-Salesdata[[#This Row],[total_after_discount]]</f>
        <v>0</v>
      </c>
      <c r="O169" t="s">
        <v>60</v>
      </c>
      <c r="P169" s="2">
        <v>45389.526875000003</v>
      </c>
      <c r="Q169">
        <f>YEAR(Salesdata[[#This Row],[purchase_date]])</f>
        <v>2024</v>
      </c>
      <c r="R169" t="str">
        <f>TEXT(Salesdata[[#This Row],[purchase_date]], "mmm")</f>
        <v>Apr</v>
      </c>
    </row>
    <row r="170" spans="1:18" x14ac:dyDescent="0.3">
      <c r="A170" t="s">
        <v>585</v>
      </c>
      <c r="B170" t="s">
        <v>84</v>
      </c>
      <c r="C170" t="s">
        <v>586</v>
      </c>
      <c r="D170" s="11" t="s">
        <v>7251</v>
      </c>
      <c r="E170" s="11" t="s">
        <v>7097</v>
      </c>
      <c r="F170" t="s">
        <v>105</v>
      </c>
      <c r="G170" t="s">
        <v>587</v>
      </c>
      <c r="H170" t="s">
        <v>46</v>
      </c>
      <c r="I170">
        <v>982.67</v>
      </c>
      <c r="J170">
        <v>8</v>
      </c>
      <c r="K170">
        <v>15</v>
      </c>
      <c r="L170">
        <v>7861.36</v>
      </c>
      <c r="M170">
        <v>6682.16</v>
      </c>
      <c r="N170" s="11">
        <f>Salesdata[[#This Row],[subtotal_before_discount]]-Salesdata[[#This Row],[total_after_discount]]</f>
        <v>1179.1999999999998</v>
      </c>
      <c r="O170" t="s">
        <v>28</v>
      </c>
      <c r="P170" s="2">
        <v>45723.84611111111</v>
      </c>
      <c r="Q170">
        <f>YEAR(Salesdata[[#This Row],[purchase_date]])</f>
        <v>2025</v>
      </c>
      <c r="R170" t="str">
        <f>TEXT(Salesdata[[#This Row],[purchase_date]], "mmm")</f>
        <v>Mar</v>
      </c>
    </row>
    <row r="171" spans="1:18" x14ac:dyDescent="0.3">
      <c r="A171" t="s">
        <v>588</v>
      </c>
      <c r="B171" t="s">
        <v>23</v>
      </c>
      <c r="C171" t="s">
        <v>589</v>
      </c>
      <c r="D171" s="11" t="s">
        <v>7252</v>
      </c>
      <c r="E171" s="11" t="s">
        <v>7141</v>
      </c>
      <c r="F171" t="s">
        <v>100</v>
      </c>
      <c r="G171" t="s">
        <v>590</v>
      </c>
      <c r="H171" t="s">
        <v>59</v>
      </c>
      <c r="I171">
        <v>357.2</v>
      </c>
      <c r="J171">
        <v>1</v>
      </c>
      <c r="K171">
        <v>0</v>
      </c>
      <c r="L171">
        <v>357.2</v>
      </c>
      <c r="M171">
        <v>357.2</v>
      </c>
      <c r="N171" s="11">
        <f>Salesdata[[#This Row],[subtotal_before_discount]]-Salesdata[[#This Row],[total_after_discount]]</f>
        <v>0</v>
      </c>
      <c r="O171" t="s">
        <v>47</v>
      </c>
      <c r="P171" s="2">
        <v>45603.918449074074</v>
      </c>
      <c r="Q171">
        <f>YEAR(Salesdata[[#This Row],[purchase_date]])</f>
        <v>2024</v>
      </c>
      <c r="R171" t="str">
        <f>TEXT(Salesdata[[#This Row],[purchase_date]], "mmm")</f>
        <v>Nov</v>
      </c>
    </row>
    <row r="172" spans="1:18" x14ac:dyDescent="0.3">
      <c r="A172" t="s">
        <v>591</v>
      </c>
      <c r="B172" t="s">
        <v>118</v>
      </c>
      <c r="C172" t="s">
        <v>592</v>
      </c>
      <c r="D172" s="11" t="s">
        <v>7253</v>
      </c>
      <c r="E172" s="11" t="s">
        <v>7048</v>
      </c>
      <c r="F172" t="s">
        <v>74</v>
      </c>
      <c r="G172" t="s">
        <v>593</v>
      </c>
      <c r="H172" t="s">
        <v>70</v>
      </c>
      <c r="I172">
        <v>2462.5</v>
      </c>
      <c r="J172">
        <v>4</v>
      </c>
      <c r="K172">
        <v>0</v>
      </c>
      <c r="L172">
        <v>9850</v>
      </c>
      <c r="M172">
        <v>9850</v>
      </c>
      <c r="N172" s="11">
        <f>Salesdata[[#This Row],[subtotal_before_discount]]-Salesdata[[#This Row],[total_after_discount]]</f>
        <v>0</v>
      </c>
      <c r="O172" t="s">
        <v>7010</v>
      </c>
      <c r="P172" s="2">
        <v>45351.696030092593</v>
      </c>
      <c r="Q172">
        <f>YEAR(Salesdata[[#This Row],[purchase_date]])</f>
        <v>2024</v>
      </c>
      <c r="R172" t="str">
        <f>TEXT(Salesdata[[#This Row],[purchase_date]], "mmm")</f>
        <v>Feb</v>
      </c>
    </row>
    <row r="173" spans="1:18" x14ac:dyDescent="0.3">
      <c r="A173" t="s">
        <v>594</v>
      </c>
      <c r="B173" t="s">
        <v>72</v>
      </c>
      <c r="C173" t="s">
        <v>595</v>
      </c>
      <c r="D173" s="11" t="s">
        <v>7254</v>
      </c>
      <c r="E173" s="11" t="s">
        <v>7207</v>
      </c>
      <c r="F173" t="s">
        <v>224</v>
      </c>
      <c r="G173" t="s">
        <v>596</v>
      </c>
      <c r="H173" t="s">
        <v>465</v>
      </c>
      <c r="I173">
        <v>281.70999999999998</v>
      </c>
      <c r="J173">
        <v>20</v>
      </c>
      <c r="K173">
        <v>15</v>
      </c>
      <c r="L173">
        <v>5634.2</v>
      </c>
      <c r="M173">
        <v>4789.07</v>
      </c>
      <c r="N173" s="11">
        <f>Salesdata[[#This Row],[subtotal_before_discount]]-Salesdata[[#This Row],[total_after_discount]]</f>
        <v>845.13000000000011</v>
      </c>
      <c r="O173" t="s">
        <v>47</v>
      </c>
      <c r="P173" s="2">
        <v>45554.967766203707</v>
      </c>
      <c r="Q173">
        <f>YEAR(Salesdata[[#This Row],[purchase_date]])</f>
        <v>2024</v>
      </c>
      <c r="R173" t="str">
        <f>TEXT(Salesdata[[#This Row],[purchase_date]], "mmm")</f>
        <v>Sep</v>
      </c>
    </row>
    <row r="174" spans="1:18" x14ac:dyDescent="0.3">
      <c r="A174" t="s">
        <v>597</v>
      </c>
      <c r="B174" t="s">
        <v>72</v>
      </c>
      <c r="C174" t="s">
        <v>598</v>
      </c>
      <c r="D174" s="11" t="s">
        <v>7255</v>
      </c>
      <c r="E174" s="11" t="s">
        <v>7162</v>
      </c>
      <c r="F174" t="s">
        <v>155</v>
      </c>
      <c r="G174" t="s">
        <v>599</v>
      </c>
      <c r="H174" t="s">
        <v>179</v>
      </c>
      <c r="I174">
        <v>75.45</v>
      </c>
      <c r="J174">
        <v>1</v>
      </c>
      <c r="K174">
        <v>0</v>
      </c>
      <c r="L174">
        <v>75.45</v>
      </c>
      <c r="M174">
        <v>75.45</v>
      </c>
      <c r="N174" s="11">
        <f>Salesdata[[#This Row],[subtotal_before_discount]]-Salesdata[[#This Row],[total_after_discount]]</f>
        <v>0</v>
      </c>
      <c r="O174" t="s">
        <v>40</v>
      </c>
      <c r="P174" s="2">
        <v>45417.061956018515</v>
      </c>
      <c r="Q174">
        <f>YEAR(Salesdata[[#This Row],[purchase_date]])</f>
        <v>2024</v>
      </c>
      <c r="R174" t="str">
        <f>TEXT(Salesdata[[#This Row],[purchase_date]], "mmm")</f>
        <v>May</v>
      </c>
    </row>
    <row r="175" spans="1:18" x14ac:dyDescent="0.3">
      <c r="A175" t="s">
        <v>600</v>
      </c>
      <c r="B175" t="s">
        <v>72</v>
      </c>
      <c r="C175" t="s">
        <v>601</v>
      </c>
      <c r="D175" s="11" t="s">
        <v>7256</v>
      </c>
      <c r="E175" s="11" t="s">
        <v>7168</v>
      </c>
      <c r="F175" t="s">
        <v>105</v>
      </c>
      <c r="G175" t="s">
        <v>602</v>
      </c>
      <c r="H175" t="s">
        <v>39</v>
      </c>
      <c r="I175">
        <v>1005.4</v>
      </c>
      <c r="J175">
        <v>8</v>
      </c>
      <c r="K175">
        <v>5</v>
      </c>
      <c r="L175">
        <v>8043.2</v>
      </c>
      <c r="M175">
        <v>7641.04</v>
      </c>
      <c r="N175" s="11">
        <f>Salesdata[[#This Row],[subtotal_before_discount]]-Salesdata[[#This Row],[total_after_discount]]</f>
        <v>402.15999999999985</v>
      </c>
      <c r="O175" t="s">
        <v>28</v>
      </c>
      <c r="P175" s="2">
        <v>45851.801388888889</v>
      </c>
      <c r="Q175">
        <f>YEAR(Salesdata[[#This Row],[purchase_date]])</f>
        <v>2025</v>
      </c>
      <c r="R175" t="str">
        <f>TEXT(Salesdata[[#This Row],[purchase_date]], "mmm")</f>
        <v>Jul</v>
      </c>
    </row>
    <row r="176" spans="1:18" x14ac:dyDescent="0.3">
      <c r="A176" t="s">
        <v>603</v>
      </c>
      <c r="B176" t="s">
        <v>181</v>
      </c>
      <c r="C176" t="s">
        <v>604</v>
      </c>
      <c r="D176" s="11" t="s">
        <v>7257</v>
      </c>
      <c r="E176" s="11" t="s">
        <v>7089</v>
      </c>
      <c r="F176" t="s">
        <v>246</v>
      </c>
      <c r="G176" t="s">
        <v>605</v>
      </c>
      <c r="H176" t="s">
        <v>7010</v>
      </c>
      <c r="I176">
        <v>2912.32</v>
      </c>
      <c r="J176">
        <v>1</v>
      </c>
      <c r="K176">
        <v>0</v>
      </c>
      <c r="L176">
        <v>2912.32</v>
      </c>
      <c r="M176">
        <v>2912.32</v>
      </c>
      <c r="N176" s="11">
        <f>Salesdata[[#This Row],[subtotal_before_discount]]-Salesdata[[#This Row],[total_after_discount]]</f>
        <v>0</v>
      </c>
      <c r="O176" t="s">
        <v>47</v>
      </c>
      <c r="P176" s="2">
        <v>45865.775057870371</v>
      </c>
      <c r="Q176">
        <f>YEAR(Salesdata[[#This Row],[purchase_date]])</f>
        <v>2025</v>
      </c>
      <c r="R176" t="str">
        <f>TEXT(Salesdata[[#This Row],[purchase_date]], "mmm")</f>
        <v>Jul</v>
      </c>
    </row>
    <row r="177" spans="1:18" x14ac:dyDescent="0.3">
      <c r="A177" t="s">
        <v>606</v>
      </c>
      <c r="B177" t="s">
        <v>84</v>
      </c>
      <c r="C177" t="s">
        <v>607</v>
      </c>
      <c r="D177" s="11" t="s">
        <v>7258</v>
      </c>
      <c r="E177" s="11" t="s">
        <v>7170</v>
      </c>
      <c r="F177" t="s">
        <v>251</v>
      </c>
      <c r="G177" t="s">
        <v>608</v>
      </c>
      <c r="H177" t="s">
        <v>248</v>
      </c>
      <c r="I177">
        <v>1104.6500000000001</v>
      </c>
      <c r="J177">
        <v>6</v>
      </c>
      <c r="K177">
        <v>15</v>
      </c>
      <c r="L177">
        <v>6627.9</v>
      </c>
      <c r="M177">
        <v>5633.71</v>
      </c>
      <c r="N177" s="11">
        <f>Salesdata[[#This Row],[subtotal_before_discount]]-Salesdata[[#This Row],[total_after_discount]]</f>
        <v>994.1899999999996</v>
      </c>
      <c r="O177" t="s">
        <v>28</v>
      </c>
      <c r="P177" s="2">
        <v>45582.198935185188</v>
      </c>
      <c r="Q177">
        <f>YEAR(Salesdata[[#This Row],[purchase_date]])</f>
        <v>2024</v>
      </c>
      <c r="R177" t="str">
        <f>TEXT(Salesdata[[#This Row],[purchase_date]], "mmm")</f>
        <v>Oct</v>
      </c>
    </row>
    <row r="178" spans="1:18" x14ac:dyDescent="0.3">
      <c r="A178" t="s">
        <v>609</v>
      </c>
      <c r="B178" t="s">
        <v>30</v>
      </c>
      <c r="C178" t="s">
        <v>610</v>
      </c>
      <c r="D178" s="11" t="s">
        <v>7259</v>
      </c>
      <c r="E178" s="11" t="s">
        <v>7119</v>
      </c>
      <c r="F178" t="s">
        <v>105</v>
      </c>
      <c r="G178" t="s">
        <v>611</v>
      </c>
      <c r="H178" t="s">
        <v>184</v>
      </c>
      <c r="I178">
        <v>0.98</v>
      </c>
      <c r="J178">
        <v>305</v>
      </c>
      <c r="K178">
        <v>25</v>
      </c>
      <c r="L178">
        <v>298.89999999999998</v>
      </c>
      <c r="M178">
        <v>224.17</v>
      </c>
      <c r="N178" s="11">
        <f>Salesdata[[#This Row],[subtotal_before_discount]]-Salesdata[[#This Row],[total_after_discount]]</f>
        <v>74.72999999999999</v>
      </c>
      <c r="O178" t="s">
        <v>28</v>
      </c>
      <c r="P178" s="2">
        <v>45425.665381944447</v>
      </c>
      <c r="Q178">
        <f>YEAR(Salesdata[[#This Row],[purchase_date]])</f>
        <v>2024</v>
      </c>
      <c r="R178" t="str">
        <f>TEXT(Salesdata[[#This Row],[purchase_date]], "mmm")</f>
        <v>May</v>
      </c>
    </row>
    <row r="179" spans="1:18" x14ac:dyDescent="0.3">
      <c r="A179" t="s">
        <v>612</v>
      </c>
      <c r="B179" t="s">
        <v>95</v>
      </c>
      <c r="C179" t="s">
        <v>613</v>
      </c>
      <c r="D179" s="11" t="s">
        <v>7260</v>
      </c>
      <c r="E179" s="11" t="s">
        <v>7079</v>
      </c>
      <c r="F179" t="s">
        <v>32</v>
      </c>
      <c r="G179" t="s">
        <v>614</v>
      </c>
      <c r="H179" t="s">
        <v>248</v>
      </c>
      <c r="I179">
        <v>918</v>
      </c>
      <c r="J179">
        <v>2</v>
      </c>
      <c r="K179">
        <v>5</v>
      </c>
      <c r="L179">
        <v>1836</v>
      </c>
      <c r="M179">
        <v>1744.2</v>
      </c>
      <c r="N179" s="11">
        <f>Salesdata[[#This Row],[subtotal_before_discount]]-Salesdata[[#This Row],[total_after_discount]]</f>
        <v>91.799999999999955</v>
      </c>
      <c r="O179" t="s">
        <v>28</v>
      </c>
      <c r="P179" s="2">
        <v>45547.145543981482</v>
      </c>
      <c r="Q179">
        <f>YEAR(Salesdata[[#This Row],[purchase_date]])</f>
        <v>2024</v>
      </c>
      <c r="R179" t="str">
        <f>TEXT(Salesdata[[#This Row],[purchase_date]], "mmm")</f>
        <v>Sep</v>
      </c>
    </row>
    <row r="180" spans="1:18" x14ac:dyDescent="0.3">
      <c r="A180" t="s">
        <v>615</v>
      </c>
      <c r="B180" t="s">
        <v>15</v>
      </c>
      <c r="C180" t="s">
        <v>616</v>
      </c>
      <c r="D180" s="11" t="s">
        <v>7261</v>
      </c>
      <c r="E180" s="11" t="s">
        <v>7235</v>
      </c>
      <c r="F180" t="s">
        <v>111</v>
      </c>
      <c r="G180" t="s">
        <v>617</v>
      </c>
      <c r="H180" t="s">
        <v>93</v>
      </c>
      <c r="I180">
        <v>586.09</v>
      </c>
      <c r="J180">
        <v>15</v>
      </c>
      <c r="K180">
        <v>10</v>
      </c>
      <c r="L180">
        <v>8791.35</v>
      </c>
      <c r="M180">
        <v>7912.22</v>
      </c>
      <c r="N180" s="11">
        <f>Salesdata[[#This Row],[subtotal_before_discount]]-Salesdata[[#This Row],[total_after_discount]]</f>
        <v>879.13000000000011</v>
      </c>
      <c r="O180" t="s">
        <v>116</v>
      </c>
      <c r="P180" s="2">
        <v>45825.349305555559</v>
      </c>
      <c r="Q180">
        <f>YEAR(Salesdata[[#This Row],[purchase_date]])</f>
        <v>2025</v>
      </c>
      <c r="R180" t="str">
        <f>TEXT(Salesdata[[#This Row],[purchase_date]], "mmm")</f>
        <v>Jun</v>
      </c>
    </row>
    <row r="181" spans="1:18" x14ac:dyDescent="0.3">
      <c r="A181" t="s">
        <v>618</v>
      </c>
      <c r="B181" t="s">
        <v>15</v>
      </c>
      <c r="C181" t="s">
        <v>619</v>
      </c>
      <c r="D181" s="11" t="s">
        <v>7262</v>
      </c>
      <c r="E181" s="11" t="s">
        <v>7168</v>
      </c>
      <c r="F181" t="s">
        <v>57</v>
      </c>
      <c r="G181" t="s">
        <v>620</v>
      </c>
      <c r="H181" t="s">
        <v>135</v>
      </c>
      <c r="I181">
        <v>2164.98</v>
      </c>
      <c r="J181">
        <v>20</v>
      </c>
      <c r="K181">
        <v>15</v>
      </c>
      <c r="L181">
        <v>43299.6</v>
      </c>
      <c r="M181">
        <v>36804.660000000003</v>
      </c>
      <c r="N181" s="11">
        <f>Salesdata[[#This Row],[subtotal_before_discount]]-Salesdata[[#This Row],[total_after_discount]]</f>
        <v>6494.9399999999951</v>
      </c>
      <c r="O181" t="s">
        <v>28</v>
      </c>
      <c r="P181" s="2">
        <v>45656.868842592594</v>
      </c>
      <c r="Q181">
        <f>YEAR(Salesdata[[#This Row],[purchase_date]])</f>
        <v>2024</v>
      </c>
      <c r="R181" t="str">
        <f>TEXT(Salesdata[[#This Row],[purchase_date]], "mmm")</f>
        <v>Dec</v>
      </c>
    </row>
    <row r="182" spans="1:18" x14ac:dyDescent="0.3">
      <c r="A182" t="s">
        <v>621</v>
      </c>
      <c r="B182" t="s">
        <v>95</v>
      </c>
      <c r="C182" t="s">
        <v>622</v>
      </c>
      <c r="D182" s="11" t="s">
        <v>7263</v>
      </c>
      <c r="E182" s="11" t="s">
        <v>7218</v>
      </c>
      <c r="F182" t="s">
        <v>155</v>
      </c>
      <c r="G182" t="s">
        <v>623</v>
      </c>
      <c r="H182" t="s">
        <v>7010</v>
      </c>
      <c r="I182">
        <v>1891.18</v>
      </c>
      <c r="J182">
        <v>3</v>
      </c>
      <c r="K182">
        <v>5</v>
      </c>
      <c r="L182">
        <v>5673.54</v>
      </c>
      <c r="M182">
        <v>5389.86</v>
      </c>
      <c r="N182" s="11">
        <f>Salesdata[[#This Row],[subtotal_before_discount]]-Salesdata[[#This Row],[total_after_discount]]</f>
        <v>283.68000000000029</v>
      </c>
      <c r="O182" t="s">
        <v>77</v>
      </c>
      <c r="P182" s="2">
        <v>45680.547743055555</v>
      </c>
      <c r="Q182">
        <f>YEAR(Salesdata[[#This Row],[purchase_date]])</f>
        <v>2025</v>
      </c>
      <c r="R182" t="str">
        <f>TEXT(Salesdata[[#This Row],[purchase_date]], "mmm")</f>
        <v>Jan</v>
      </c>
    </row>
    <row r="183" spans="1:18" x14ac:dyDescent="0.3">
      <c r="A183" t="s">
        <v>624</v>
      </c>
      <c r="B183" t="s">
        <v>30</v>
      </c>
      <c r="C183" t="s">
        <v>625</v>
      </c>
      <c r="D183" s="11" t="s">
        <v>7264</v>
      </c>
      <c r="E183" s="11" t="s">
        <v>7050</v>
      </c>
      <c r="F183" t="s">
        <v>177</v>
      </c>
      <c r="G183" t="s">
        <v>626</v>
      </c>
      <c r="H183" t="s">
        <v>39</v>
      </c>
      <c r="I183">
        <v>4282.45</v>
      </c>
      <c r="J183">
        <v>20</v>
      </c>
      <c r="K183">
        <v>15</v>
      </c>
      <c r="L183">
        <v>85649</v>
      </c>
      <c r="M183">
        <v>72801.649999999994</v>
      </c>
      <c r="N183" s="11">
        <f>Salesdata[[#This Row],[subtotal_before_discount]]-Salesdata[[#This Row],[total_after_discount]]</f>
        <v>12847.350000000006</v>
      </c>
      <c r="O183" t="s">
        <v>60</v>
      </c>
      <c r="P183" s="2">
        <v>45719.569374999999</v>
      </c>
      <c r="Q183">
        <f>YEAR(Salesdata[[#This Row],[purchase_date]])</f>
        <v>2025</v>
      </c>
      <c r="R183" t="str">
        <f>TEXT(Salesdata[[#This Row],[purchase_date]], "mmm")</f>
        <v>Mar</v>
      </c>
    </row>
    <row r="184" spans="1:18" x14ac:dyDescent="0.3">
      <c r="A184" t="s">
        <v>627</v>
      </c>
      <c r="B184" t="s">
        <v>181</v>
      </c>
      <c r="C184" t="s">
        <v>7010</v>
      </c>
      <c r="D184" s="11" t="s">
        <v>7010</v>
      </c>
      <c r="E184" s="11" t="s">
        <v>7010</v>
      </c>
      <c r="F184" t="s">
        <v>277</v>
      </c>
      <c r="G184" t="s">
        <v>628</v>
      </c>
      <c r="H184" t="s">
        <v>130</v>
      </c>
      <c r="I184">
        <v>147.19999999999999</v>
      </c>
      <c r="J184">
        <v>30</v>
      </c>
      <c r="K184">
        <v>15</v>
      </c>
      <c r="L184">
        <v>4416</v>
      </c>
      <c r="M184">
        <v>3753.6</v>
      </c>
      <c r="N184" s="11">
        <f>Salesdata[[#This Row],[subtotal_before_discount]]-Salesdata[[#This Row],[total_after_discount]]</f>
        <v>662.40000000000009</v>
      </c>
      <c r="O184" t="s">
        <v>47</v>
      </c>
      <c r="P184" s="2">
        <v>45435.68681712963</v>
      </c>
      <c r="Q184">
        <f>YEAR(Salesdata[[#This Row],[purchase_date]])</f>
        <v>2024</v>
      </c>
      <c r="R184" t="str">
        <f>TEXT(Salesdata[[#This Row],[purchase_date]], "mmm")</f>
        <v>May</v>
      </c>
    </row>
    <row r="185" spans="1:18" x14ac:dyDescent="0.3">
      <c r="A185" t="s">
        <v>629</v>
      </c>
      <c r="B185" t="s">
        <v>23</v>
      </c>
      <c r="C185" t="s">
        <v>7010</v>
      </c>
      <c r="D185" s="11" t="s">
        <v>7010</v>
      </c>
      <c r="E185" s="11" t="s">
        <v>7010</v>
      </c>
      <c r="F185" t="s">
        <v>18</v>
      </c>
      <c r="G185" t="s">
        <v>630</v>
      </c>
      <c r="H185" t="s">
        <v>65</v>
      </c>
      <c r="I185">
        <v>1126.23</v>
      </c>
      <c r="J185">
        <v>6</v>
      </c>
      <c r="K185">
        <v>3</v>
      </c>
      <c r="L185">
        <v>6757.38</v>
      </c>
      <c r="M185">
        <v>6554.66</v>
      </c>
      <c r="N185" s="11">
        <f>Salesdata[[#This Row],[subtotal_before_discount]]-Salesdata[[#This Row],[total_after_discount]]</f>
        <v>202.72000000000025</v>
      </c>
      <c r="O185" t="s">
        <v>40</v>
      </c>
      <c r="P185" s="2">
        <v>45732.846076388887</v>
      </c>
      <c r="Q185">
        <f>YEAR(Salesdata[[#This Row],[purchase_date]])</f>
        <v>2025</v>
      </c>
      <c r="R185" t="str">
        <f>TEXT(Salesdata[[#This Row],[purchase_date]], "mmm")</f>
        <v>Mar</v>
      </c>
    </row>
    <row r="186" spans="1:18" x14ac:dyDescent="0.3">
      <c r="A186" t="s">
        <v>631</v>
      </c>
      <c r="B186" t="s">
        <v>23</v>
      </c>
      <c r="C186" t="s">
        <v>632</v>
      </c>
      <c r="D186" s="11" t="s">
        <v>7265</v>
      </c>
      <c r="E186" s="11" t="s">
        <v>7064</v>
      </c>
      <c r="F186" t="s">
        <v>246</v>
      </c>
      <c r="G186" t="s">
        <v>633</v>
      </c>
      <c r="H186" t="s">
        <v>7010</v>
      </c>
      <c r="I186">
        <v>1395.27</v>
      </c>
      <c r="J186">
        <v>8</v>
      </c>
      <c r="K186">
        <v>0</v>
      </c>
      <c r="L186">
        <v>11162.16</v>
      </c>
      <c r="M186">
        <v>11162.16</v>
      </c>
      <c r="N186" s="11">
        <f>Salesdata[[#This Row],[subtotal_before_discount]]-Salesdata[[#This Row],[total_after_discount]]</f>
        <v>0</v>
      </c>
      <c r="O186" t="s">
        <v>40</v>
      </c>
      <c r="P186" s="2">
        <v>45609.813368055555</v>
      </c>
      <c r="Q186">
        <f>YEAR(Salesdata[[#This Row],[purchase_date]])</f>
        <v>2024</v>
      </c>
      <c r="R186" t="str">
        <f>TEXT(Salesdata[[#This Row],[purchase_date]], "mmm")</f>
        <v>Nov</v>
      </c>
    </row>
    <row r="187" spans="1:18" x14ac:dyDescent="0.3">
      <c r="A187" t="s">
        <v>634</v>
      </c>
      <c r="B187" t="s">
        <v>95</v>
      </c>
      <c r="C187" t="s">
        <v>635</v>
      </c>
      <c r="D187" s="11" t="s">
        <v>7266</v>
      </c>
      <c r="E187" s="11" t="s">
        <v>7089</v>
      </c>
      <c r="F187" t="s">
        <v>37</v>
      </c>
      <c r="G187" t="s">
        <v>636</v>
      </c>
      <c r="H187" t="s">
        <v>130</v>
      </c>
      <c r="I187">
        <v>49.8</v>
      </c>
      <c r="J187">
        <v>12</v>
      </c>
      <c r="K187">
        <v>20</v>
      </c>
      <c r="L187">
        <v>597.6</v>
      </c>
      <c r="M187">
        <v>478.08</v>
      </c>
      <c r="N187" s="11">
        <f>Salesdata[[#This Row],[subtotal_before_discount]]-Salesdata[[#This Row],[total_after_discount]]</f>
        <v>119.52000000000004</v>
      </c>
      <c r="O187" t="s">
        <v>21</v>
      </c>
      <c r="P187" s="2">
        <v>45643.559884259259</v>
      </c>
      <c r="Q187">
        <f>YEAR(Salesdata[[#This Row],[purchase_date]])</f>
        <v>2024</v>
      </c>
      <c r="R187" t="str">
        <f>TEXT(Salesdata[[#This Row],[purchase_date]], "mmm")</f>
        <v>Dec</v>
      </c>
    </row>
    <row r="188" spans="1:18" x14ac:dyDescent="0.3">
      <c r="A188" t="s">
        <v>637</v>
      </c>
      <c r="B188" t="s">
        <v>172</v>
      </c>
      <c r="C188" t="s">
        <v>638</v>
      </c>
      <c r="D188" s="11" t="s">
        <v>7267</v>
      </c>
      <c r="E188" s="11" t="s">
        <v>7060</v>
      </c>
      <c r="F188" t="s">
        <v>121</v>
      </c>
      <c r="G188" t="s">
        <v>639</v>
      </c>
      <c r="H188" t="s">
        <v>248</v>
      </c>
      <c r="I188">
        <v>246.75</v>
      </c>
      <c r="J188">
        <v>3</v>
      </c>
      <c r="K188">
        <v>2</v>
      </c>
      <c r="L188">
        <v>740.25</v>
      </c>
      <c r="M188">
        <v>725.44</v>
      </c>
      <c r="N188" s="11">
        <f>Salesdata[[#This Row],[subtotal_before_discount]]-Salesdata[[#This Row],[total_after_discount]]</f>
        <v>14.809999999999945</v>
      </c>
      <c r="O188" t="s">
        <v>21</v>
      </c>
      <c r="P188" s="2">
        <v>45574.179664351854</v>
      </c>
      <c r="Q188">
        <f>YEAR(Salesdata[[#This Row],[purchase_date]])</f>
        <v>2024</v>
      </c>
      <c r="R188" t="str">
        <f>TEXT(Salesdata[[#This Row],[purchase_date]], "mmm")</f>
        <v>Oct</v>
      </c>
    </row>
    <row r="189" spans="1:18" x14ac:dyDescent="0.3">
      <c r="A189" t="s">
        <v>640</v>
      </c>
      <c r="B189" t="s">
        <v>181</v>
      </c>
      <c r="C189" t="s">
        <v>641</v>
      </c>
      <c r="D189" s="11" t="s">
        <v>7268</v>
      </c>
      <c r="E189" s="11" t="s">
        <v>7052</v>
      </c>
      <c r="F189" t="s">
        <v>44</v>
      </c>
      <c r="G189" t="s">
        <v>642</v>
      </c>
      <c r="H189" t="s">
        <v>20</v>
      </c>
      <c r="I189">
        <v>36.01</v>
      </c>
      <c r="J189">
        <v>15</v>
      </c>
      <c r="K189">
        <v>12</v>
      </c>
      <c r="L189">
        <v>540.15</v>
      </c>
      <c r="M189">
        <v>475.33</v>
      </c>
      <c r="N189" s="11">
        <f>Salesdata[[#This Row],[subtotal_before_discount]]-Salesdata[[#This Row],[total_after_discount]]</f>
        <v>64.819999999999993</v>
      </c>
      <c r="O189" t="s">
        <v>28</v>
      </c>
      <c r="P189" s="2">
        <v>45783.292141203703</v>
      </c>
      <c r="Q189">
        <f>YEAR(Salesdata[[#This Row],[purchase_date]])</f>
        <v>2025</v>
      </c>
      <c r="R189" t="str">
        <f>TEXT(Salesdata[[#This Row],[purchase_date]], "mmm")</f>
        <v>May</v>
      </c>
    </row>
    <row r="190" spans="1:18" x14ac:dyDescent="0.3">
      <c r="A190" t="s">
        <v>643</v>
      </c>
      <c r="B190" t="s">
        <v>172</v>
      </c>
      <c r="C190" t="s">
        <v>644</v>
      </c>
      <c r="D190" s="11" t="s">
        <v>7269</v>
      </c>
      <c r="E190" s="11" t="s">
        <v>7123</v>
      </c>
      <c r="F190" t="s">
        <v>105</v>
      </c>
      <c r="G190" t="s">
        <v>645</v>
      </c>
      <c r="H190" t="s">
        <v>130</v>
      </c>
      <c r="I190">
        <v>11.6</v>
      </c>
      <c r="J190">
        <v>25</v>
      </c>
      <c r="K190">
        <v>20</v>
      </c>
      <c r="L190">
        <v>290</v>
      </c>
      <c r="M190">
        <v>232</v>
      </c>
      <c r="N190" s="11">
        <f>Salesdata[[#This Row],[subtotal_before_discount]]-Salesdata[[#This Row],[total_after_discount]]</f>
        <v>58</v>
      </c>
      <c r="O190" t="s">
        <v>60</v>
      </c>
      <c r="P190" s="2">
        <v>45777.508912037039</v>
      </c>
      <c r="Q190">
        <f>YEAR(Salesdata[[#This Row],[purchase_date]])</f>
        <v>2025</v>
      </c>
      <c r="R190" t="str">
        <f>TEXT(Salesdata[[#This Row],[purchase_date]], "mmm")</f>
        <v>Apr</v>
      </c>
    </row>
    <row r="191" spans="1:18" x14ac:dyDescent="0.3">
      <c r="A191" t="s">
        <v>646</v>
      </c>
      <c r="B191" t="s">
        <v>118</v>
      </c>
      <c r="C191" t="s">
        <v>647</v>
      </c>
      <c r="D191" s="11" t="s">
        <v>7270</v>
      </c>
      <c r="E191" s="11" t="s">
        <v>7164</v>
      </c>
      <c r="F191" t="s">
        <v>44</v>
      </c>
      <c r="G191" t="s">
        <v>648</v>
      </c>
      <c r="H191" t="s">
        <v>53</v>
      </c>
      <c r="I191">
        <v>194.48</v>
      </c>
      <c r="J191">
        <v>2</v>
      </c>
      <c r="K191">
        <v>0</v>
      </c>
      <c r="L191">
        <v>388.96</v>
      </c>
      <c r="M191">
        <v>388.96</v>
      </c>
      <c r="N191" s="11">
        <f>Salesdata[[#This Row],[subtotal_before_discount]]-Salesdata[[#This Row],[total_after_discount]]</f>
        <v>0</v>
      </c>
      <c r="O191" t="s">
        <v>21</v>
      </c>
      <c r="P191" s="2">
        <v>45561.863402777781</v>
      </c>
      <c r="Q191">
        <f>YEAR(Salesdata[[#This Row],[purchase_date]])</f>
        <v>2024</v>
      </c>
      <c r="R191" t="str">
        <f>TEXT(Salesdata[[#This Row],[purchase_date]], "mmm")</f>
        <v>Sep</v>
      </c>
    </row>
    <row r="192" spans="1:18" x14ac:dyDescent="0.3">
      <c r="A192" t="s">
        <v>649</v>
      </c>
      <c r="B192" t="s">
        <v>181</v>
      </c>
      <c r="C192" t="s">
        <v>650</v>
      </c>
      <c r="D192" s="11" t="s">
        <v>7271</v>
      </c>
      <c r="E192" s="11" t="s">
        <v>7069</v>
      </c>
      <c r="F192" t="s">
        <v>155</v>
      </c>
      <c r="G192" t="s">
        <v>651</v>
      </c>
      <c r="H192" t="s">
        <v>70</v>
      </c>
      <c r="I192">
        <v>116.57</v>
      </c>
      <c r="J192">
        <v>6</v>
      </c>
      <c r="K192">
        <v>10</v>
      </c>
      <c r="L192">
        <v>699.42</v>
      </c>
      <c r="M192">
        <v>629.48</v>
      </c>
      <c r="N192" s="11">
        <f>Salesdata[[#This Row],[subtotal_before_discount]]-Salesdata[[#This Row],[total_after_discount]]</f>
        <v>69.939999999999941</v>
      </c>
      <c r="O192" t="s">
        <v>7010</v>
      </c>
      <c r="P192" s="2">
        <v>45771.978321759256</v>
      </c>
      <c r="Q192">
        <f>YEAR(Salesdata[[#This Row],[purchase_date]])</f>
        <v>2025</v>
      </c>
      <c r="R192" t="str">
        <f>TEXT(Salesdata[[#This Row],[purchase_date]], "mmm")</f>
        <v>Apr</v>
      </c>
    </row>
    <row r="193" spans="1:18" x14ac:dyDescent="0.3">
      <c r="A193" t="s">
        <v>652</v>
      </c>
      <c r="B193" t="s">
        <v>84</v>
      </c>
      <c r="C193" t="s">
        <v>653</v>
      </c>
      <c r="D193" s="11" t="s">
        <v>7272</v>
      </c>
      <c r="E193" s="11" t="s">
        <v>7166</v>
      </c>
      <c r="F193" t="s">
        <v>74</v>
      </c>
      <c r="G193" t="s">
        <v>654</v>
      </c>
      <c r="H193" t="s">
        <v>135</v>
      </c>
      <c r="I193">
        <v>672.52</v>
      </c>
      <c r="J193">
        <v>15</v>
      </c>
      <c r="K193">
        <v>15</v>
      </c>
      <c r="L193">
        <v>10087.799999999999</v>
      </c>
      <c r="M193">
        <v>8574.6299999999992</v>
      </c>
      <c r="N193" s="11">
        <f>Salesdata[[#This Row],[subtotal_before_discount]]-Salesdata[[#This Row],[total_after_discount]]</f>
        <v>1513.17</v>
      </c>
      <c r="O193" t="s">
        <v>77</v>
      </c>
      <c r="P193" s="2">
        <v>45869.906226851854</v>
      </c>
      <c r="Q193">
        <f>YEAR(Salesdata[[#This Row],[purchase_date]])</f>
        <v>2025</v>
      </c>
      <c r="R193" t="str">
        <f>TEXT(Salesdata[[#This Row],[purchase_date]], "mmm")</f>
        <v>Jul</v>
      </c>
    </row>
    <row r="194" spans="1:18" x14ac:dyDescent="0.3">
      <c r="A194" t="s">
        <v>655</v>
      </c>
      <c r="B194" t="s">
        <v>7010</v>
      </c>
      <c r="C194" t="s">
        <v>656</v>
      </c>
      <c r="D194" s="11" t="s">
        <v>7273</v>
      </c>
      <c r="E194" s="11" t="s">
        <v>7050</v>
      </c>
      <c r="F194" t="s">
        <v>7010</v>
      </c>
      <c r="G194" t="s">
        <v>657</v>
      </c>
      <c r="H194" t="s">
        <v>59</v>
      </c>
      <c r="I194">
        <v>181.8</v>
      </c>
      <c r="J194">
        <v>15</v>
      </c>
      <c r="K194">
        <v>10</v>
      </c>
      <c r="L194">
        <v>2727</v>
      </c>
      <c r="M194">
        <v>2454.3000000000002</v>
      </c>
      <c r="N194" s="11">
        <f>Salesdata[[#This Row],[subtotal_before_discount]]-Salesdata[[#This Row],[total_after_discount]]</f>
        <v>272.69999999999982</v>
      </c>
      <c r="O194" t="s">
        <v>47</v>
      </c>
      <c r="P194" s="2">
        <v>45411.431643518517</v>
      </c>
      <c r="Q194">
        <f>YEAR(Salesdata[[#This Row],[purchase_date]])</f>
        <v>2024</v>
      </c>
      <c r="R194" t="str">
        <f>TEXT(Salesdata[[#This Row],[purchase_date]], "mmm")</f>
        <v>Apr</v>
      </c>
    </row>
    <row r="195" spans="1:18" x14ac:dyDescent="0.3">
      <c r="A195" t="s">
        <v>658</v>
      </c>
      <c r="B195" t="s">
        <v>84</v>
      </c>
      <c r="C195" t="s">
        <v>659</v>
      </c>
      <c r="D195" s="11" t="s">
        <v>7274</v>
      </c>
      <c r="E195" s="11" t="s">
        <v>7054</v>
      </c>
      <c r="F195" t="s">
        <v>44</v>
      </c>
      <c r="G195" t="s">
        <v>660</v>
      </c>
      <c r="H195" t="s">
        <v>102</v>
      </c>
      <c r="I195">
        <v>343.87</v>
      </c>
      <c r="J195">
        <v>50</v>
      </c>
      <c r="K195">
        <v>0</v>
      </c>
      <c r="L195">
        <v>17193.5</v>
      </c>
      <c r="M195">
        <v>17193.5</v>
      </c>
      <c r="N195" s="11">
        <f>Salesdata[[#This Row],[subtotal_before_discount]]-Salesdata[[#This Row],[total_after_discount]]</f>
        <v>0</v>
      </c>
      <c r="O195" t="s">
        <v>116</v>
      </c>
      <c r="P195" s="2">
        <v>45734.112175925926</v>
      </c>
      <c r="Q195">
        <f>YEAR(Salesdata[[#This Row],[purchase_date]])</f>
        <v>2025</v>
      </c>
      <c r="R195" t="str">
        <f>TEXT(Salesdata[[#This Row],[purchase_date]], "mmm")</f>
        <v>Mar</v>
      </c>
    </row>
    <row r="196" spans="1:18" x14ac:dyDescent="0.3">
      <c r="A196" t="s">
        <v>661</v>
      </c>
      <c r="B196" t="s">
        <v>172</v>
      </c>
      <c r="C196" t="s">
        <v>662</v>
      </c>
      <c r="D196" s="11" t="s">
        <v>7275</v>
      </c>
      <c r="E196" s="11" t="s">
        <v>7048</v>
      </c>
      <c r="F196" t="s">
        <v>37</v>
      </c>
      <c r="G196" t="s">
        <v>663</v>
      </c>
      <c r="H196" t="s">
        <v>248</v>
      </c>
      <c r="I196">
        <v>333.05</v>
      </c>
      <c r="J196">
        <v>1</v>
      </c>
      <c r="K196">
        <v>13</v>
      </c>
      <c r="L196">
        <v>333.05</v>
      </c>
      <c r="M196">
        <v>289.75</v>
      </c>
      <c r="N196" s="11">
        <f>Salesdata[[#This Row],[subtotal_before_discount]]-Salesdata[[#This Row],[total_after_discount]]</f>
        <v>43.300000000000011</v>
      </c>
      <c r="O196" t="s">
        <v>28</v>
      </c>
      <c r="P196" s="2">
        <v>45563.453182870369</v>
      </c>
      <c r="Q196">
        <f>YEAR(Salesdata[[#This Row],[purchase_date]])</f>
        <v>2024</v>
      </c>
      <c r="R196" t="str">
        <f>TEXT(Salesdata[[#This Row],[purchase_date]], "mmm")</f>
        <v>Sep</v>
      </c>
    </row>
    <row r="197" spans="1:18" x14ac:dyDescent="0.3">
      <c r="A197" t="s">
        <v>664</v>
      </c>
      <c r="B197" t="s">
        <v>172</v>
      </c>
      <c r="C197" t="s">
        <v>665</v>
      </c>
      <c r="D197" s="11" t="s">
        <v>7276</v>
      </c>
      <c r="E197" s="11" t="s">
        <v>7143</v>
      </c>
      <c r="F197" t="s">
        <v>7010</v>
      </c>
      <c r="G197" t="s">
        <v>666</v>
      </c>
      <c r="H197" t="s">
        <v>135</v>
      </c>
      <c r="I197">
        <v>4.67</v>
      </c>
      <c r="J197">
        <v>35</v>
      </c>
      <c r="K197">
        <v>10</v>
      </c>
      <c r="L197">
        <v>163.44999999999999</v>
      </c>
      <c r="M197">
        <v>147.1</v>
      </c>
      <c r="N197" s="11">
        <f>Salesdata[[#This Row],[subtotal_before_discount]]-Salesdata[[#This Row],[total_after_discount]]</f>
        <v>16.349999999999994</v>
      </c>
      <c r="O197" t="s">
        <v>60</v>
      </c>
      <c r="P197" s="2">
        <v>45625.108541666668</v>
      </c>
      <c r="Q197">
        <f>YEAR(Salesdata[[#This Row],[purchase_date]])</f>
        <v>2024</v>
      </c>
      <c r="R197" t="str">
        <f>TEXT(Salesdata[[#This Row],[purchase_date]], "mmm")</f>
        <v>Nov</v>
      </c>
    </row>
    <row r="198" spans="1:18" x14ac:dyDescent="0.3">
      <c r="A198" t="s">
        <v>667</v>
      </c>
      <c r="B198" t="s">
        <v>23</v>
      </c>
      <c r="C198" t="s">
        <v>668</v>
      </c>
      <c r="D198" s="11" t="s">
        <v>7277</v>
      </c>
      <c r="E198" s="11" t="s">
        <v>7145</v>
      </c>
      <c r="F198" t="s">
        <v>91</v>
      </c>
      <c r="G198" t="s">
        <v>669</v>
      </c>
      <c r="H198" t="s">
        <v>209</v>
      </c>
      <c r="I198">
        <v>831.22</v>
      </c>
      <c r="J198">
        <v>6</v>
      </c>
      <c r="K198">
        <v>0</v>
      </c>
      <c r="L198">
        <v>4987.32</v>
      </c>
      <c r="M198">
        <v>4987.32</v>
      </c>
      <c r="N198" s="11">
        <f>Salesdata[[#This Row],[subtotal_before_discount]]-Salesdata[[#This Row],[total_after_discount]]</f>
        <v>0</v>
      </c>
      <c r="O198" t="s">
        <v>47</v>
      </c>
      <c r="P198" s="2">
        <v>45751.370717592596</v>
      </c>
      <c r="Q198">
        <f>YEAR(Salesdata[[#This Row],[purchase_date]])</f>
        <v>2025</v>
      </c>
      <c r="R198" t="str">
        <f>TEXT(Salesdata[[#This Row],[purchase_date]], "mmm")</f>
        <v>Apr</v>
      </c>
    </row>
    <row r="199" spans="1:18" x14ac:dyDescent="0.3">
      <c r="A199" t="s">
        <v>670</v>
      </c>
      <c r="B199" t="s">
        <v>84</v>
      </c>
      <c r="C199" t="s">
        <v>671</v>
      </c>
      <c r="D199" s="11" t="s">
        <v>7278</v>
      </c>
      <c r="E199" s="11" t="s">
        <v>7198</v>
      </c>
      <c r="F199" t="s">
        <v>133</v>
      </c>
      <c r="G199" t="s">
        <v>672</v>
      </c>
      <c r="H199" t="s">
        <v>65</v>
      </c>
      <c r="I199">
        <v>447.92</v>
      </c>
      <c r="J199">
        <v>1</v>
      </c>
      <c r="K199">
        <v>2</v>
      </c>
      <c r="L199">
        <v>447.92</v>
      </c>
      <c r="M199">
        <v>438.96</v>
      </c>
      <c r="N199" s="11">
        <f>Salesdata[[#This Row],[subtotal_before_discount]]-Salesdata[[#This Row],[total_after_discount]]</f>
        <v>8.9600000000000364</v>
      </c>
      <c r="O199" t="s">
        <v>60</v>
      </c>
      <c r="P199" s="2">
        <v>45374.449317129627</v>
      </c>
      <c r="Q199">
        <f>YEAR(Salesdata[[#This Row],[purchase_date]])</f>
        <v>2024</v>
      </c>
      <c r="R199" t="str">
        <f>TEXT(Salesdata[[#This Row],[purchase_date]], "mmm")</f>
        <v>Mar</v>
      </c>
    </row>
    <row r="200" spans="1:18" x14ac:dyDescent="0.3">
      <c r="A200" t="s">
        <v>673</v>
      </c>
      <c r="B200" t="s">
        <v>30</v>
      </c>
      <c r="C200" t="s">
        <v>674</v>
      </c>
      <c r="D200" s="11" t="s">
        <v>7279</v>
      </c>
      <c r="E200" s="11" t="s">
        <v>7058</v>
      </c>
      <c r="F200" t="s">
        <v>133</v>
      </c>
      <c r="G200" t="s">
        <v>675</v>
      </c>
      <c r="H200" t="s">
        <v>161</v>
      </c>
      <c r="I200">
        <v>949.87</v>
      </c>
      <c r="J200">
        <v>2</v>
      </c>
      <c r="K200">
        <v>0</v>
      </c>
      <c r="L200">
        <v>1899.74</v>
      </c>
      <c r="M200">
        <v>1899.74</v>
      </c>
      <c r="N200" s="11">
        <f>Salesdata[[#This Row],[subtotal_before_discount]]-Salesdata[[#This Row],[total_after_discount]]</f>
        <v>0</v>
      </c>
      <c r="O200" t="s">
        <v>21</v>
      </c>
      <c r="P200" s="2">
        <v>45641.109976851854</v>
      </c>
      <c r="Q200">
        <f>YEAR(Salesdata[[#This Row],[purchase_date]])</f>
        <v>2024</v>
      </c>
      <c r="R200" t="str">
        <f>TEXT(Salesdata[[#This Row],[purchase_date]], "mmm")</f>
        <v>Dec</v>
      </c>
    </row>
    <row r="201" spans="1:18" x14ac:dyDescent="0.3">
      <c r="A201" t="s">
        <v>676</v>
      </c>
      <c r="B201" t="s">
        <v>23</v>
      </c>
      <c r="C201" t="s">
        <v>677</v>
      </c>
      <c r="D201" s="11" t="s">
        <v>7280</v>
      </c>
      <c r="E201" s="11" t="s">
        <v>7119</v>
      </c>
      <c r="F201" t="s">
        <v>44</v>
      </c>
      <c r="G201" t="s">
        <v>678</v>
      </c>
      <c r="H201" t="s">
        <v>209</v>
      </c>
      <c r="I201">
        <v>121.5</v>
      </c>
      <c r="J201">
        <v>2</v>
      </c>
      <c r="K201">
        <v>0</v>
      </c>
      <c r="L201">
        <v>243</v>
      </c>
      <c r="M201">
        <v>243</v>
      </c>
      <c r="N201" s="11">
        <f>Salesdata[[#This Row],[subtotal_before_discount]]-Salesdata[[#This Row],[total_after_discount]]</f>
        <v>0</v>
      </c>
      <c r="O201" t="s">
        <v>40</v>
      </c>
      <c r="P201" s="2">
        <v>45657.973263888889</v>
      </c>
      <c r="Q201">
        <f>YEAR(Salesdata[[#This Row],[purchase_date]])</f>
        <v>2024</v>
      </c>
      <c r="R201" t="str">
        <f>TEXT(Salesdata[[#This Row],[purchase_date]], "mmm")</f>
        <v>Dec</v>
      </c>
    </row>
    <row r="202" spans="1:18" x14ac:dyDescent="0.3">
      <c r="A202" t="s">
        <v>679</v>
      </c>
      <c r="B202" t="s">
        <v>95</v>
      </c>
      <c r="C202" t="s">
        <v>680</v>
      </c>
      <c r="D202" s="11" t="s">
        <v>7281</v>
      </c>
      <c r="E202" s="11" t="s">
        <v>7048</v>
      </c>
      <c r="F202" t="s">
        <v>44</v>
      </c>
      <c r="G202" t="s">
        <v>681</v>
      </c>
      <c r="H202" t="s">
        <v>93</v>
      </c>
      <c r="I202">
        <v>259.10000000000002</v>
      </c>
      <c r="J202">
        <v>8</v>
      </c>
      <c r="K202">
        <v>20</v>
      </c>
      <c r="L202">
        <v>2072.8000000000002</v>
      </c>
      <c r="M202">
        <v>1658.24</v>
      </c>
      <c r="N202" s="11">
        <f>Salesdata[[#This Row],[subtotal_before_discount]]-Salesdata[[#This Row],[total_after_discount]]</f>
        <v>414.56000000000017</v>
      </c>
      <c r="O202" t="s">
        <v>47</v>
      </c>
      <c r="P202" s="2">
        <v>45727.156574074077</v>
      </c>
      <c r="Q202">
        <f>YEAR(Salesdata[[#This Row],[purchase_date]])</f>
        <v>2025</v>
      </c>
      <c r="R202" t="str">
        <f>TEXT(Salesdata[[#This Row],[purchase_date]], "mmm")</f>
        <v>Mar</v>
      </c>
    </row>
    <row r="203" spans="1:18" x14ac:dyDescent="0.3">
      <c r="A203" t="s">
        <v>682</v>
      </c>
      <c r="B203" t="s">
        <v>49</v>
      </c>
      <c r="C203" t="s">
        <v>683</v>
      </c>
      <c r="D203" s="11" t="s">
        <v>7282</v>
      </c>
      <c r="E203" s="11" t="s">
        <v>7066</v>
      </c>
      <c r="F203" t="s">
        <v>155</v>
      </c>
      <c r="G203" t="s">
        <v>684</v>
      </c>
      <c r="H203" t="s">
        <v>53</v>
      </c>
      <c r="I203">
        <v>453.19</v>
      </c>
      <c r="J203">
        <v>1</v>
      </c>
      <c r="K203">
        <v>0</v>
      </c>
      <c r="L203">
        <v>453.19</v>
      </c>
      <c r="M203">
        <v>453.19</v>
      </c>
      <c r="N203" s="11">
        <f>Salesdata[[#This Row],[subtotal_before_discount]]-Salesdata[[#This Row],[total_after_discount]]</f>
        <v>0</v>
      </c>
      <c r="O203" t="s">
        <v>60</v>
      </c>
      <c r="P203" s="2">
        <v>45671.860173611109</v>
      </c>
      <c r="Q203">
        <f>YEAR(Salesdata[[#This Row],[purchase_date]])</f>
        <v>2025</v>
      </c>
      <c r="R203" t="str">
        <f>TEXT(Salesdata[[#This Row],[purchase_date]], "mmm")</f>
        <v>Jan</v>
      </c>
    </row>
    <row r="204" spans="1:18" x14ac:dyDescent="0.3">
      <c r="A204" t="s">
        <v>685</v>
      </c>
      <c r="B204" t="s">
        <v>181</v>
      </c>
      <c r="C204" t="s">
        <v>7010</v>
      </c>
      <c r="D204" s="11" t="s">
        <v>7010</v>
      </c>
      <c r="E204" s="11" t="s">
        <v>7010</v>
      </c>
      <c r="F204" t="s">
        <v>133</v>
      </c>
      <c r="G204" t="s">
        <v>686</v>
      </c>
      <c r="H204" t="s">
        <v>184</v>
      </c>
      <c r="I204">
        <v>1308.77</v>
      </c>
      <c r="J204">
        <v>6</v>
      </c>
      <c r="K204">
        <v>10</v>
      </c>
      <c r="L204">
        <v>7852.62</v>
      </c>
      <c r="M204">
        <v>7067.36</v>
      </c>
      <c r="N204" s="11">
        <f>Salesdata[[#This Row],[subtotal_before_discount]]-Salesdata[[#This Row],[total_after_discount]]</f>
        <v>785.26000000000022</v>
      </c>
      <c r="O204" t="s">
        <v>116</v>
      </c>
      <c r="P204" s="2">
        <v>45870.998981481483</v>
      </c>
      <c r="Q204">
        <f>YEAR(Salesdata[[#This Row],[purchase_date]])</f>
        <v>2025</v>
      </c>
      <c r="R204" t="str">
        <f>TEXT(Salesdata[[#This Row],[purchase_date]], "mmm")</f>
        <v>Aug</v>
      </c>
    </row>
    <row r="205" spans="1:18" x14ac:dyDescent="0.3">
      <c r="A205" t="s">
        <v>687</v>
      </c>
      <c r="B205" t="s">
        <v>72</v>
      </c>
      <c r="C205" t="s">
        <v>7010</v>
      </c>
      <c r="D205" s="11" t="s">
        <v>7010</v>
      </c>
      <c r="E205" s="11" t="s">
        <v>7010</v>
      </c>
      <c r="F205" t="s">
        <v>100</v>
      </c>
      <c r="G205" t="s">
        <v>688</v>
      </c>
      <c r="H205" t="s">
        <v>209</v>
      </c>
      <c r="I205">
        <v>217.35</v>
      </c>
      <c r="J205">
        <v>30</v>
      </c>
      <c r="K205">
        <v>10</v>
      </c>
      <c r="L205">
        <v>6520.5</v>
      </c>
      <c r="M205">
        <v>5868.45</v>
      </c>
      <c r="N205" s="11">
        <f>Salesdata[[#This Row],[subtotal_before_discount]]-Salesdata[[#This Row],[total_after_discount]]</f>
        <v>652.05000000000018</v>
      </c>
      <c r="O205" t="s">
        <v>7010</v>
      </c>
      <c r="P205" s="2">
        <v>45545.144363425927</v>
      </c>
      <c r="Q205">
        <f>YEAR(Salesdata[[#This Row],[purchase_date]])</f>
        <v>2024</v>
      </c>
      <c r="R205" t="str">
        <f>TEXT(Salesdata[[#This Row],[purchase_date]], "mmm")</f>
        <v>Sep</v>
      </c>
    </row>
    <row r="206" spans="1:18" x14ac:dyDescent="0.3">
      <c r="A206" t="s">
        <v>689</v>
      </c>
      <c r="B206" t="s">
        <v>181</v>
      </c>
      <c r="C206" t="s">
        <v>690</v>
      </c>
      <c r="D206" s="11" t="s">
        <v>7283</v>
      </c>
      <c r="E206" s="11" t="s">
        <v>7094</v>
      </c>
      <c r="F206" t="s">
        <v>121</v>
      </c>
      <c r="G206" t="s">
        <v>691</v>
      </c>
      <c r="H206" t="s">
        <v>102</v>
      </c>
      <c r="I206">
        <v>363</v>
      </c>
      <c r="J206">
        <v>25</v>
      </c>
      <c r="K206">
        <v>20</v>
      </c>
      <c r="L206">
        <v>9075</v>
      </c>
      <c r="M206">
        <v>7260</v>
      </c>
      <c r="N206" s="11">
        <f>Salesdata[[#This Row],[subtotal_before_discount]]-Salesdata[[#This Row],[total_after_discount]]</f>
        <v>1815</v>
      </c>
      <c r="O206" t="s">
        <v>116</v>
      </c>
      <c r="P206" s="2">
        <v>45545.908784722225</v>
      </c>
      <c r="Q206">
        <f>YEAR(Salesdata[[#This Row],[purchase_date]])</f>
        <v>2024</v>
      </c>
      <c r="R206" t="str">
        <f>TEXT(Salesdata[[#This Row],[purchase_date]], "mmm")</f>
        <v>Sep</v>
      </c>
    </row>
    <row r="207" spans="1:18" x14ac:dyDescent="0.3">
      <c r="A207" t="s">
        <v>692</v>
      </c>
      <c r="B207" t="s">
        <v>30</v>
      </c>
      <c r="C207" t="s">
        <v>693</v>
      </c>
      <c r="D207" s="11" t="s">
        <v>7284</v>
      </c>
      <c r="E207" s="11" t="s">
        <v>7143</v>
      </c>
      <c r="F207" t="s">
        <v>246</v>
      </c>
      <c r="G207" t="s">
        <v>694</v>
      </c>
      <c r="H207" t="s">
        <v>59</v>
      </c>
      <c r="I207">
        <v>1442.75</v>
      </c>
      <c r="J207">
        <v>5</v>
      </c>
      <c r="K207">
        <v>5</v>
      </c>
      <c r="L207">
        <v>7213.75</v>
      </c>
      <c r="M207">
        <v>6853.06</v>
      </c>
      <c r="N207" s="11">
        <f>Salesdata[[#This Row],[subtotal_before_discount]]-Salesdata[[#This Row],[total_after_discount]]</f>
        <v>360.6899999999996</v>
      </c>
      <c r="O207" t="s">
        <v>21</v>
      </c>
      <c r="P207" s="2">
        <v>45542.038726851853</v>
      </c>
      <c r="Q207">
        <f>YEAR(Salesdata[[#This Row],[purchase_date]])</f>
        <v>2024</v>
      </c>
      <c r="R207" t="str">
        <f>TEXT(Salesdata[[#This Row],[purchase_date]], "mmm")</f>
        <v>Sep</v>
      </c>
    </row>
    <row r="208" spans="1:18" x14ac:dyDescent="0.3">
      <c r="A208" t="s">
        <v>695</v>
      </c>
      <c r="B208" t="s">
        <v>49</v>
      </c>
      <c r="C208" t="s">
        <v>696</v>
      </c>
      <c r="D208" s="11" t="s">
        <v>7285</v>
      </c>
      <c r="E208" s="11" t="s">
        <v>7159</v>
      </c>
      <c r="F208" t="s">
        <v>37</v>
      </c>
      <c r="G208" t="s">
        <v>697</v>
      </c>
      <c r="H208" t="s">
        <v>46</v>
      </c>
      <c r="I208">
        <v>669.9</v>
      </c>
      <c r="J208">
        <v>25</v>
      </c>
      <c r="K208">
        <v>20</v>
      </c>
      <c r="L208">
        <v>16747.5</v>
      </c>
      <c r="M208">
        <v>13398</v>
      </c>
      <c r="N208" s="11">
        <f>Salesdata[[#This Row],[subtotal_before_discount]]-Salesdata[[#This Row],[total_after_discount]]</f>
        <v>3349.5</v>
      </c>
      <c r="O208" t="s">
        <v>47</v>
      </c>
      <c r="P208" s="2">
        <v>45356.000254629631</v>
      </c>
      <c r="Q208">
        <f>YEAR(Salesdata[[#This Row],[purchase_date]])</f>
        <v>2024</v>
      </c>
      <c r="R208" t="str">
        <f>TEXT(Salesdata[[#This Row],[purchase_date]], "mmm")</f>
        <v>Mar</v>
      </c>
    </row>
    <row r="209" spans="1:18" x14ac:dyDescent="0.3">
      <c r="A209" t="s">
        <v>698</v>
      </c>
      <c r="B209" t="s">
        <v>95</v>
      </c>
      <c r="C209" t="s">
        <v>699</v>
      </c>
      <c r="D209" s="11" t="s">
        <v>7286</v>
      </c>
      <c r="E209" s="11" t="s">
        <v>7102</v>
      </c>
      <c r="F209" t="s">
        <v>74</v>
      </c>
      <c r="G209" t="s">
        <v>7010</v>
      </c>
      <c r="H209" t="s">
        <v>65</v>
      </c>
      <c r="I209">
        <v>211.1</v>
      </c>
      <c r="J209">
        <v>25</v>
      </c>
      <c r="K209">
        <v>20</v>
      </c>
      <c r="L209">
        <v>5277.5</v>
      </c>
      <c r="M209">
        <v>4222</v>
      </c>
      <c r="N209" s="11">
        <f>Salesdata[[#This Row],[subtotal_before_discount]]-Salesdata[[#This Row],[total_after_discount]]</f>
        <v>1055.5</v>
      </c>
      <c r="O209" t="s">
        <v>40</v>
      </c>
      <c r="P209" s="2">
        <v>45849.102858796294</v>
      </c>
      <c r="Q209">
        <f>YEAR(Salesdata[[#This Row],[purchase_date]])</f>
        <v>2025</v>
      </c>
      <c r="R209" t="str">
        <f>TEXT(Salesdata[[#This Row],[purchase_date]], "mmm")</f>
        <v>Jul</v>
      </c>
    </row>
    <row r="210" spans="1:18" x14ac:dyDescent="0.3">
      <c r="A210" t="s">
        <v>700</v>
      </c>
      <c r="B210" t="s">
        <v>15</v>
      </c>
      <c r="C210" t="s">
        <v>701</v>
      </c>
      <c r="D210" s="11" t="s">
        <v>7287</v>
      </c>
      <c r="E210" s="11" t="s">
        <v>7044</v>
      </c>
      <c r="F210" t="s">
        <v>277</v>
      </c>
      <c r="G210" t="s">
        <v>702</v>
      </c>
      <c r="H210" t="s">
        <v>20</v>
      </c>
      <c r="I210">
        <v>1078.47</v>
      </c>
      <c r="J210">
        <v>3</v>
      </c>
      <c r="K210">
        <v>5</v>
      </c>
      <c r="L210">
        <v>3235.41</v>
      </c>
      <c r="M210">
        <v>3073.64</v>
      </c>
      <c r="N210" s="11">
        <f>Salesdata[[#This Row],[subtotal_before_discount]]-Salesdata[[#This Row],[total_after_discount]]</f>
        <v>161.76999999999998</v>
      </c>
      <c r="O210" t="s">
        <v>116</v>
      </c>
      <c r="P210" s="2">
        <v>45790.657453703701</v>
      </c>
      <c r="Q210">
        <f>YEAR(Salesdata[[#This Row],[purchase_date]])</f>
        <v>2025</v>
      </c>
      <c r="R210" t="str">
        <f>TEXT(Salesdata[[#This Row],[purchase_date]], "mmm")</f>
        <v>May</v>
      </c>
    </row>
    <row r="211" spans="1:18" x14ac:dyDescent="0.3">
      <c r="A211" t="s">
        <v>703</v>
      </c>
      <c r="B211" t="s">
        <v>55</v>
      </c>
      <c r="C211" t="s">
        <v>704</v>
      </c>
      <c r="D211" s="11" t="s">
        <v>7288</v>
      </c>
      <c r="E211" s="11" t="s">
        <v>7123</v>
      </c>
      <c r="F211" t="s">
        <v>32</v>
      </c>
      <c r="G211" t="s">
        <v>705</v>
      </c>
      <c r="H211" t="s">
        <v>7010</v>
      </c>
      <c r="I211">
        <v>29.09</v>
      </c>
      <c r="J211">
        <v>25</v>
      </c>
      <c r="K211">
        <v>15</v>
      </c>
      <c r="L211">
        <v>727.25</v>
      </c>
      <c r="M211">
        <v>618.16</v>
      </c>
      <c r="N211" s="11">
        <f>Salesdata[[#This Row],[subtotal_before_discount]]-Salesdata[[#This Row],[total_after_discount]]</f>
        <v>109.09000000000003</v>
      </c>
      <c r="O211" t="s">
        <v>116</v>
      </c>
      <c r="P211" s="2">
        <v>45727.082928240743</v>
      </c>
      <c r="Q211">
        <f>YEAR(Salesdata[[#This Row],[purchase_date]])</f>
        <v>2025</v>
      </c>
      <c r="R211" t="str">
        <f>TEXT(Salesdata[[#This Row],[purchase_date]], "mmm")</f>
        <v>Mar</v>
      </c>
    </row>
    <row r="212" spans="1:18" x14ac:dyDescent="0.3">
      <c r="A212" t="s">
        <v>706</v>
      </c>
      <c r="B212" t="s">
        <v>172</v>
      </c>
      <c r="C212" t="s">
        <v>707</v>
      </c>
      <c r="D212" s="11" t="s">
        <v>7289</v>
      </c>
      <c r="E212" s="11" t="s">
        <v>7130</v>
      </c>
      <c r="F212" t="s">
        <v>155</v>
      </c>
      <c r="G212" t="s">
        <v>708</v>
      </c>
      <c r="H212" t="s">
        <v>248</v>
      </c>
      <c r="I212">
        <v>506.36</v>
      </c>
      <c r="J212">
        <v>4</v>
      </c>
      <c r="K212">
        <v>5</v>
      </c>
      <c r="L212">
        <v>2025.44</v>
      </c>
      <c r="M212">
        <v>1924.17</v>
      </c>
      <c r="N212" s="11">
        <f>Salesdata[[#This Row],[subtotal_before_discount]]-Salesdata[[#This Row],[total_after_discount]]</f>
        <v>101.26999999999998</v>
      </c>
      <c r="O212" t="s">
        <v>28</v>
      </c>
      <c r="P212" s="2">
        <v>45829.57708333333</v>
      </c>
      <c r="Q212">
        <f>YEAR(Salesdata[[#This Row],[purchase_date]])</f>
        <v>2025</v>
      </c>
      <c r="R212" t="str">
        <f>TEXT(Salesdata[[#This Row],[purchase_date]], "mmm")</f>
        <v>Jun</v>
      </c>
    </row>
    <row r="213" spans="1:18" x14ac:dyDescent="0.3">
      <c r="A213" t="s">
        <v>709</v>
      </c>
      <c r="B213" t="s">
        <v>172</v>
      </c>
      <c r="C213" t="s">
        <v>710</v>
      </c>
      <c r="D213" s="11" t="s">
        <v>7290</v>
      </c>
      <c r="E213" s="11" t="s">
        <v>7105</v>
      </c>
      <c r="F213" t="s">
        <v>32</v>
      </c>
      <c r="G213" t="s">
        <v>711</v>
      </c>
      <c r="H213" t="s">
        <v>70</v>
      </c>
      <c r="I213">
        <v>100.73</v>
      </c>
      <c r="J213">
        <v>8</v>
      </c>
      <c r="K213">
        <v>15</v>
      </c>
      <c r="L213">
        <v>805.84</v>
      </c>
      <c r="M213">
        <v>684.96</v>
      </c>
      <c r="N213" s="11">
        <f>Salesdata[[#This Row],[subtotal_before_discount]]-Salesdata[[#This Row],[total_after_discount]]</f>
        <v>120.88</v>
      </c>
      <c r="O213" t="s">
        <v>40</v>
      </c>
      <c r="P213" s="2">
        <v>45597.247314814813</v>
      </c>
      <c r="Q213">
        <f>YEAR(Salesdata[[#This Row],[purchase_date]])</f>
        <v>2024</v>
      </c>
      <c r="R213" t="str">
        <f>TEXT(Salesdata[[#This Row],[purchase_date]], "mmm")</f>
        <v>Nov</v>
      </c>
    </row>
    <row r="214" spans="1:18" x14ac:dyDescent="0.3">
      <c r="A214" t="s">
        <v>712</v>
      </c>
      <c r="B214" t="s">
        <v>84</v>
      </c>
      <c r="C214" t="s">
        <v>713</v>
      </c>
      <c r="D214" s="11" t="s">
        <v>7291</v>
      </c>
      <c r="E214" s="11" t="s">
        <v>7224</v>
      </c>
      <c r="F214" t="s">
        <v>44</v>
      </c>
      <c r="G214" t="s">
        <v>714</v>
      </c>
      <c r="H214" t="s">
        <v>179</v>
      </c>
      <c r="I214">
        <v>5.33</v>
      </c>
      <c r="J214">
        <v>229</v>
      </c>
      <c r="K214">
        <v>15</v>
      </c>
      <c r="L214">
        <v>1220.57</v>
      </c>
      <c r="M214">
        <v>1037.48</v>
      </c>
      <c r="N214" s="11">
        <f>Salesdata[[#This Row],[subtotal_before_discount]]-Salesdata[[#This Row],[total_after_discount]]</f>
        <v>183.08999999999992</v>
      </c>
      <c r="O214" t="s">
        <v>28</v>
      </c>
      <c r="P214" s="2">
        <v>45762.008819444447</v>
      </c>
      <c r="Q214">
        <f>YEAR(Salesdata[[#This Row],[purchase_date]])</f>
        <v>2025</v>
      </c>
      <c r="R214" t="str">
        <f>TEXT(Salesdata[[#This Row],[purchase_date]], "mmm")</f>
        <v>Apr</v>
      </c>
    </row>
    <row r="215" spans="1:18" x14ac:dyDescent="0.3">
      <c r="A215" t="s">
        <v>715</v>
      </c>
      <c r="B215" t="s">
        <v>118</v>
      </c>
      <c r="C215" t="s">
        <v>716</v>
      </c>
      <c r="D215" s="11" t="s">
        <v>7292</v>
      </c>
      <c r="E215" s="11" t="s">
        <v>7143</v>
      </c>
      <c r="F215" t="s">
        <v>32</v>
      </c>
      <c r="G215" t="s">
        <v>717</v>
      </c>
      <c r="H215" t="s">
        <v>130</v>
      </c>
      <c r="I215">
        <v>242.62</v>
      </c>
      <c r="J215">
        <v>2</v>
      </c>
      <c r="K215">
        <v>2</v>
      </c>
      <c r="L215">
        <v>485.24</v>
      </c>
      <c r="M215">
        <v>475.54</v>
      </c>
      <c r="N215" s="11">
        <f>Salesdata[[#This Row],[subtotal_before_discount]]-Salesdata[[#This Row],[total_after_discount]]</f>
        <v>9.6999999999999886</v>
      </c>
      <c r="O215" t="s">
        <v>21</v>
      </c>
      <c r="P215" s="2">
        <v>45417.42150462963</v>
      </c>
      <c r="Q215">
        <f>YEAR(Salesdata[[#This Row],[purchase_date]])</f>
        <v>2024</v>
      </c>
      <c r="R215" t="str">
        <f>TEXT(Salesdata[[#This Row],[purchase_date]], "mmm")</f>
        <v>May</v>
      </c>
    </row>
    <row r="216" spans="1:18" x14ac:dyDescent="0.3">
      <c r="A216" t="s">
        <v>718</v>
      </c>
      <c r="B216" t="s">
        <v>49</v>
      </c>
      <c r="C216" t="s">
        <v>719</v>
      </c>
      <c r="D216" s="11" t="s">
        <v>7293</v>
      </c>
      <c r="E216" s="11" t="s">
        <v>7054</v>
      </c>
      <c r="F216" t="s">
        <v>155</v>
      </c>
      <c r="G216" t="s">
        <v>720</v>
      </c>
      <c r="H216" t="s">
        <v>65</v>
      </c>
      <c r="I216">
        <v>50.25</v>
      </c>
      <c r="J216">
        <v>30</v>
      </c>
      <c r="K216">
        <v>20</v>
      </c>
      <c r="L216">
        <v>1507.5</v>
      </c>
      <c r="M216">
        <v>1206</v>
      </c>
      <c r="N216" s="11">
        <f>Salesdata[[#This Row],[subtotal_before_discount]]-Salesdata[[#This Row],[total_after_discount]]</f>
        <v>301.5</v>
      </c>
      <c r="O216" t="s">
        <v>28</v>
      </c>
      <c r="P216" s="2">
        <v>45872.508252314816</v>
      </c>
      <c r="Q216">
        <f>YEAR(Salesdata[[#This Row],[purchase_date]])</f>
        <v>2025</v>
      </c>
      <c r="R216" t="str">
        <f>TEXT(Salesdata[[#This Row],[purchase_date]], "mmm")</f>
        <v>Aug</v>
      </c>
    </row>
    <row r="217" spans="1:18" x14ac:dyDescent="0.3">
      <c r="A217" t="s">
        <v>721</v>
      </c>
      <c r="B217" t="s">
        <v>55</v>
      </c>
      <c r="C217" t="s">
        <v>722</v>
      </c>
      <c r="D217" s="11" t="s">
        <v>7294</v>
      </c>
      <c r="E217" s="11" t="s">
        <v>7099</v>
      </c>
      <c r="F217" t="s">
        <v>32</v>
      </c>
      <c r="G217" t="s">
        <v>723</v>
      </c>
      <c r="H217" t="s">
        <v>93</v>
      </c>
      <c r="I217">
        <v>143.88999999999999</v>
      </c>
      <c r="J217">
        <v>30</v>
      </c>
      <c r="K217">
        <v>15</v>
      </c>
      <c r="L217">
        <v>4316.7</v>
      </c>
      <c r="M217">
        <v>3669.19</v>
      </c>
      <c r="N217" s="11">
        <f>Salesdata[[#This Row],[subtotal_before_discount]]-Salesdata[[#This Row],[total_after_discount]]</f>
        <v>647.50999999999976</v>
      </c>
      <c r="O217" t="s">
        <v>116</v>
      </c>
      <c r="P217" s="2">
        <v>45819.587800925925</v>
      </c>
      <c r="Q217">
        <f>YEAR(Salesdata[[#This Row],[purchase_date]])</f>
        <v>2025</v>
      </c>
      <c r="R217" t="str">
        <f>TEXT(Salesdata[[#This Row],[purchase_date]], "mmm")</f>
        <v>Jun</v>
      </c>
    </row>
    <row r="218" spans="1:18" x14ac:dyDescent="0.3">
      <c r="A218" t="s">
        <v>724</v>
      </c>
      <c r="B218" t="s">
        <v>118</v>
      </c>
      <c r="C218" t="s">
        <v>725</v>
      </c>
      <c r="D218" s="11" t="s">
        <v>7295</v>
      </c>
      <c r="E218" s="11" t="s">
        <v>7214</v>
      </c>
      <c r="F218" t="s">
        <v>68</v>
      </c>
      <c r="G218" t="s">
        <v>726</v>
      </c>
      <c r="H218" t="s">
        <v>184</v>
      </c>
      <c r="I218">
        <v>394.41</v>
      </c>
      <c r="J218">
        <v>30</v>
      </c>
      <c r="K218">
        <v>12</v>
      </c>
      <c r="L218">
        <v>11832.3</v>
      </c>
      <c r="M218">
        <v>10412.42</v>
      </c>
      <c r="N218" s="11">
        <f>Salesdata[[#This Row],[subtotal_before_discount]]-Salesdata[[#This Row],[total_after_discount]]</f>
        <v>1419.8799999999992</v>
      </c>
      <c r="O218" t="s">
        <v>40</v>
      </c>
      <c r="P218" s="2">
        <v>45584.537523148145</v>
      </c>
      <c r="Q218">
        <f>YEAR(Salesdata[[#This Row],[purchase_date]])</f>
        <v>2024</v>
      </c>
      <c r="R218" t="str">
        <f>TEXT(Salesdata[[#This Row],[purchase_date]], "mmm")</f>
        <v>Oct</v>
      </c>
    </row>
    <row r="219" spans="1:18" x14ac:dyDescent="0.3">
      <c r="A219" t="s">
        <v>727</v>
      </c>
      <c r="B219" t="s">
        <v>72</v>
      </c>
      <c r="C219" t="s">
        <v>728</v>
      </c>
      <c r="D219" s="11" t="s">
        <v>7296</v>
      </c>
      <c r="E219" s="11" t="s">
        <v>7170</v>
      </c>
      <c r="F219" t="s">
        <v>121</v>
      </c>
      <c r="G219" t="s">
        <v>729</v>
      </c>
      <c r="H219" t="s">
        <v>59</v>
      </c>
      <c r="I219">
        <v>172.35</v>
      </c>
      <c r="J219">
        <v>50</v>
      </c>
      <c r="K219">
        <v>25</v>
      </c>
      <c r="L219">
        <v>8617.5</v>
      </c>
      <c r="M219">
        <v>6463.12</v>
      </c>
      <c r="N219" s="11">
        <f>Salesdata[[#This Row],[subtotal_before_discount]]-Salesdata[[#This Row],[total_after_discount]]</f>
        <v>2154.38</v>
      </c>
      <c r="O219" t="s">
        <v>28</v>
      </c>
      <c r="P219" s="2">
        <v>45796.639155092591</v>
      </c>
      <c r="Q219">
        <f>YEAR(Salesdata[[#This Row],[purchase_date]])</f>
        <v>2025</v>
      </c>
      <c r="R219" t="str">
        <f>TEXT(Salesdata[[#This Row],[purchase_date]], "mmm")</f>
        <v>May</v>
      </c>
    </row>
    <row r="220" spans="1:18" x14ac:dyDescent="0.3">
      <c r="A220" t="s">
        <v>730</v>
      </c>
      <c r="B220" t="s">
        <v>15</v>
      </c>
      <c r="C220" t="s">
        <v>731</v>
      </c>
      <c r="D220" s="11" t="s">
        <v>7297</v>
      </c>
      <c r="E220" s="11" t="s">
        <v>7036</v>
      </c>
      <c r="F220" t="s">
        <v>44</v>
      </c>
      <c r="G220" t="s">
        <v>732</v>
      </c>
      <c r="H220" t="s">
        <v>53</v>
      </c>
      <c r="I220">
        <v>84.79</v>
      </c>
      <c r="J220">
        <v>20</v>
      </c>
      <c r="K220">
        <v>0</v>
      </c>
      <c r="L220">
        <v>1695.8</v>
      </c>
      <c r="M220">
        <v>1695.8</v>
      </c>
      <c r="N220" s="11">
        <f>Salesdata[[#This Row],[subtotal_before_discount]]-Salesdata[[#This Row],[total_after_discount]]</f>
        <v>0</v>
      </c>
      <c r="O220" t="s">
        <v>116</v>
      </c>
      <c r="P220" s="2">
        <v>45441.753865740742</v>
      </c>
      <c r="Q220">
        <f>YEAR(Salesdata[[#This Row],[purchase_date]])</f>
        <v>2024</v>
      </c>
      <c r="R220" t="str">
        <f>TEXT(Salesdata[[#This Row],[purchase_date]], "mmm")</f>
        <v>May</v>
      </c>
    </row>
    <row r="221" spans="1:18" x14ac:dyDescent="0.3">
      <c r="A221" t="s">
        <v>733</v>
      </c>
      <c r="B221" t="s">
        <v>55</v>
      </c>
      <c r="C221" t="s">
        <v>734</v>
      </c>
      <c r="D221" s="11" t="s">
        <v>7298</v>
      </c>
      <c r="E221" s="11" t="s">
        <v>7054</v>
      </c>
      <c r="F221" t="s">
        <v>91</v>
      </c>
      <c r="G221" t="s">
        <v>735</v>
      </c>
      <c r="H221" t="s">
        <v>70</v>
      </c>
      <c r="I221">
        <v>808.59</v>
      </c>
      <c r="J221">
        <v>8</v>
      </c>
      <c r="K221">
        <v>10</v>
      </c>
      <c r="L221">
        <v>6468.72</v>
      </c>
      <c r="M221">
        <v>5821.85</v>
      </c>
      <c r="N221" s="11">
        <f>Salesdata[[#This Row],[subtotal_before_discount]]-Salesdata[[#This Row],[total_after_discount]]</f>
        <v>646.86999999999989</v>
      </c>
      <c r="O221" t="s">
        <v>28</v>
      </c>
      <c r="P221" s="2">
        <v>45646.559131944443</v>
      </c>
      <c r="Q221">
        <f>YEAR(Salesdata[[#This Row],[purchase_date]])</f>
        <v>2024</v>
      </c>
      <c r="R221" t="str">
        <f>TEXT(Salesdata[[#This Row],[purchase_date]], "mmm")</f>
        <v>Dec</v>
      </c>
    </row>
    <row r="222" spans="1:18" x14ac:dyDescent="0.3">
      <c r="A222" t="s">
        <v>736</v>
      </c>
      <c r="B222" t="s">
        <v>23</v>
      </c>
      <c r="C222" t="s">
        <v>737</v>
      </c>
      <c r="D222" s="11" t="s">
        <v>7299</v>
      </c>
      <c r="E222" s="11" t="s">
        <v>7141</v>
      </c>
      <c r="F222" t="s">
        <v>105</v>
      </c>
      <c r="G222" t="s">
        <v>738</v>
      </c>
      <c r="H222" t="s">
        <v>93</v>
      </c>
      <c r="I222">
        <v>2954.75</v>
      </c>
      <c r="J222">
        <v>3</v>
      </c>
      <c r="K222">
        <v>3</v>
      </c>
      <c r="L222">
        <v>8864.25</v>
      </c>
      <c r="M222">
        <v>8598.32</v>
      </c>
      <c r="N222" s="11">
        <f>Salesdata[[#This Row],[subtotal_before_discount]]-Salesdata[[#This Row],[total_after_discount]]</f>
        <v>265.93000000000029</v>
      </c>
      <c r="O222" t="s">
        <v>28</v>
      </c>
      <c r="P222" s="2">
        <v>45667.443206018521</v>
      </c>
      <c r="Q222">
        <f>YEAR(Salesdata[[#This Row],[purchase_date]])</f>
        <v>2025</v>
      </c>
      <c r="R222" t="str">
        <f>TEXT(Salesdata[[#This Row],[purchase_date]], "mmm")</f>
        <v>Jan</v>
      </c>
    </row>
    <row r="223" spans="1:18" x14ac:dyDescent="0.3">
      <c r="A223" t="s">
        <v>739</v>
      </c>
      <c r="B223" t="s">
        <v>15</v>
      </c>
      <c r="C223" t="s">
        <v>740</v>
      </c>
      <c r="D223" s="11" t="s">
        <v>7300</v>
      </c>
      <c r="E223" s="11" t="s">
        <v>7044</v>
      </c>
      <c r="F223" t="s">
        <v>224</v>
      </c>
      <c r="G223" t="s">
        <v>741</v>
      </c>
      <c r="H223" t="s">
        <v>59</v>
      </c>
      <c r="I223">
        <v>271.37</v>
      </c>
      <c r="J223">
        <v>100</v>
      </c>
      <c r="K223">
        <v>20</v>
      </c>
      <c r="L223">
        <v>27137</v>
      </c>
      <c r="M223">
        <v>21709.599999999999</v>
      </c>
      <c r="N223" s="11">
        <f>Salesdata[[#This Row],[subtotal_before_discount]]-Salesdata[[#This Row],[total_after_discount]]</f>
        <v>5427.4000000000015</v>
      </c>
      <c r="O223" t="s">
        <v>77</v>
      </c>
      <c r="P223" s="2">
        <v>45818.528541666667</v>
      </c>
      <c r="Q223">
        <f>YEAR(Salesdata[[#This Row],[purchase_date]])</f>
        <v>2025</v>
      </c>
      <c r="R223" t="str">
        <f>TEXT(Salesdata[[#This Row],[purchase_date]], "mmm")</f>
        <v>Jun</v>
      </c>
    </row>
    <row r="224" spans="1:18" x14ac:dyDescent="0.3">
      <c r="A224" t="s">
        <v>742</v>
      </c>
      <c r="B224" t="s">
        <v>49</v>
      </c>
      <c r="C224" t="s">
        <v>743</v>
      </c>
      <c r="D224" s="11" t="s">
        <v>7301</v>
      </c>
      <c r="E224" s="11" t="s">
        <v>7083</v>
      </c>
      <c r="F224" t="s">
        <v>18</v>
      </c>
      <c r="G224" t="s">
        <v>744</v>
      </c>
      <c r="H224" t="s">
        <v>65</v>
      </c>
      <c r="I224">
        <v>204.07</v>
      </c>
      <c r="J224">
        <v>5</v>
      </c>
      <c r="K224">
        <v>0</v>
      </c>
      <c r="L224">
        <v>1020.35</v>
      </c>
      <c r="M224">
        <v>1020.35</v>
      </c>
      <c r="N224" s="11">
        <f>Salesdata[[#This Row],[subtotal_before_discount]]-Salesdata[[#This Row],[total_after_discount]]</f>
        <v>0</v>
      </c>
      <c r="O224" t="s">
        <v>60</v>
      </c>
      <c r="P224" s="2">
        <v>45407.195879629631</v>
      </c>
      <c r="Q224">
        <f>YEAR(Salesdata[[#This Row],[purchase_date]])</f>
        <v>2024</v>
      </c>
      <c r="R224" t="str">
        <f>TEXT(Salesdata[[#This Row],[purchase_date]], "mmm")</f>
        <v>Apr</v>
      </c>
    </row>
    <row r="225" spans="1:18" x14ac:dyDescent="0.3">
      <c r="A225" t="s">
        <v>745</v>
      </c>
      <c r="B225" t="s">
        <v>55</v>
      </c>
      <c r="C225" t="s">
        <v>746</v>
      </c>
      <c r="D225" s="11" t="s">
        <v>7302</v>
      </c>
      <c r="E225" s="11" t="s">
        <v>7071</v>
      </c>
      <c r="F225" t="s">
        <v>37</v>
      </c>
      <c r="G225" t="s">
        <v>747</v>
      </c>
      <c r="H225" t="s">
        <v>82</v>
      </c>
      <c r="I225">
        <v>478.01</v>
      </c>
      <c r="J225">
        <v>5</v>
      </c>
      <c r="K225">
        <v>3</v>
      </c>
      <c r="L225">
        <v>2390.0500000000002</v>
      </c>
      <c r="M225">
        <v>2318.35</v>
      </c>
      <c r="N225" s="11">
        <f>Salesdata[[#This Row],[subtotal_before_discount]]-Salesdata[[#This Row],[total_after_discount]]</f>
        <v>71.700000000000273</v>
      </c>
      <c r="O225" t="s">
        <v>77</v>
      </c>
      <c r="P225" s="2">
        <v>45803.510520833333</v>
      </c>
      <c r="Q225">
        <f>YEAR(Salesdata[[#This Row],[purchase_date]])</f>
        <v>2025</v>
      </c>
      <c r="R225" t="str">
        <f>TEXT(Salesdata[[#This Row],[purchase_date]], "mmm")</f>
        <v>May</v>
      </c>
    </row>
    <row r="226" spans="1:18" x14ac:dyDescent="0.3">
      <c r="A226" t="s">
        <v>748</v>
      </c>
      <c r="B226" t="s">
        <v>181</v>
      </c>
      <c r="C226" t="s">
        <v>7010</v>
      </c>
      <c r="D226" s="11" t="s">
        <v>7010</v>
      </c>
      <c r="E226" s="11" t="s">
        <v>7010</v>
      </c>
      <c r="F226" t="s">
        <v>57</v>
      </c>
      <c r="G226" t="s">
        <v>749</v>
      </c>
      <c r="H226" t="s">
        <v>130</v>
      </c>
      <c r="I226">
        <v>704.5</v>
      </c>
      <c r="J226">
        <v>15</v>
      </c>
      <c r="K226">
        <v>15</v>
      </c>
      <c r="L226">
        <v>10567.5</v>
      </c>
      <c r="M226">
        <v>8982.3799999999992</v>
      </c>
      <c r="N226" s="11">
        <f>Salesdata[[#This Row],[subtotal_before_discount]]-Salesdata[[#This Row],[total_after_discount]]</f>
        <v>1585.1200000000008</v>
      </c>
      <c r="O226" t="s">
        <v>77</v>
      </c>
      <c r="P226" s="2">
        <v>45699.498831018522</v>
      </c>
      <c r="Q226">
        <f>YEAR(Salesdata[[#This Row],[purchase_date]])</f>
        <v>2025</v>
      </c>
      <c r="R226" t="str">
        <f>TEXT(Salesdata[[#This Row],[purchase_date]], "mmm")</f>
        <v>Feb</v>
      </c>
    </row>
    <row r="227" spans="1:18" x14ac:dyDescent="0.3">
      <c r="A227" t="s">
        <v>750</v>
      </c>
      <c r="B227" t="s">
        <v>84</v>
      </c>
      <c r="C227" t="s">
        <v>751</v>
      </c>
      <c r="D227" s="11" t="s">
        <v>7303</v>
      </c>
      <c r="E227" s="11" t="s">
        <v>7145</v>
      </c>
      <c r="F227" t="s">
        <v>133</v>
      </c>
      <c r="G227" t="s">
        <v>752</v>
      </c>
      <c r="H227" t="s">
        <v>248</v>
      </c>
      <c r="I227">
        <v>1000.31</v>
      </c>
      <c r="J227">
        <v>8</v>
      </c>
      <c r="K227">
        <v>10</v>
      </c>
      <c r="L227">
        <v>8002.48</v>
      </c>
      <c r="M227">
        <v>7202.23</v>
      </c>
      <c r="N227" s="11">
        <f>Salesdata[[#This Row],[subtotal_before_discount]]-Salesdata[[#This Row],[total_after_discount]]</f>
        <v>800.25</v>
      </c>
      <c r="O227" t="s">
        <v>116</v>
      </c>
      <c r="P227" s="2">
        <v>45748.99013888889</v>
      </c>
      <c r="Q227">
        <f>YEAR(Salesdata[[#This Row],[purchase_date]])</f>
        <v>2025</v>
      </c>
      <c r="R227" t="str">
        <f>TEXT(Salesdata[[#This Row],[purchase_date]], "mmm")</f>
        <v>Apr</v>
      </c>
    </row>
    <row r="228" spans="1:18" x14ac:dyDescent="0.3">
      <c r="A228" t="s">
        <v>753</v>
      </c>
      <c r="B228" t="s">
        <v>181</v>
      </c>
      <c r="C228" t="s">
        <v>754</v>
      </c>
      <c r="D228" s="11" t="s">
        <v>7304</v>
      </c>
      <c r="E228" s="11" t="s">
        <v>7183</v>
      </c>
      <c r="F228" t="s">
        <v>44</v>
      </c>
      <c r="G228" t="s">
        <v>755</v>
      </c>
      <c r="H228" t="s">
        <v>161</v>
      </c>
      <c r="I228">
        <v>446.82</v>
      </c>
      <c r="J228">
        <v>20</v>
      </c>
      <c r="K228">
        <v>10</v>
      </c>
      <c r="L228">
        <v>8936.4</v>
      </c>
      <c r="M228">
        <v>8042.76</v>
      </c>
      <c r="N228" s="11">
        <f>Salesdata[[#This Row],[subtotal_before_discount]]-Salesdata[[#This Row],[total_after_discount]]</f>
        <v>893.63999999999942</v>
      </c>
      <c r="O228" t="s">
        <v>7010</v>
      </c>
      <c r="P228" s="2">
        <v>45671.508530092593</v>
      </c>
      <c r="Q228">
        <f>YEAR(Salesdata[[#This Row],[purchase_date]])</f>
        <v>2025</v>
      </c>
      <c r="R228" t="str">
        <f>TEXT(Salesdata[[#This Row],[purchase_date]], "mmm")</f>
        <v>Jan</v>
      </c>
    </row>
    <row r="229" spans="1:18" x14ac:dyDescent="0.3">
      <c r="A229" t="s">
        <v>756</v>
      </c>
      <c r="B229" t="s">
        <v>172</v>
      </c>
      <c r="C229" t="s">
        <v>757</v>
      </c>
      <c r="D229" s="11" t="s">
        <v>7180</v>
      </c>
      <c r="E229" s="11" t="s">
        <v>7091</v>
      </c>
      <c r="F229" t="s">
        <v>57</v>
      </c>
      <c r="G229" t="s">
        <v>758</v>
      </c>
      <c r="H229" t="s">
        <v>20</v>
      </c>
      <c r="I229">
        <v>693.14</v>
      </c>
      <c r="J229">
        <v>50</v>
      </c>
      <c r="K229">
        <v>10</v>
      </c>
      <c r="L229">
        <v>34657</v>
      </c>
      <c r="M229">
        <v>31191.3</v>
      </c>
      <c r="N229" s="11">
        <f>Salesdata[[#This Row],[subtotal_before_discount]]-Salesdata[[#This Row],[total_after_discount]]</f>
        <v>3465.7000000000007</v>
      </c>
      <c r="O229" t="s">
        <v>40</v>
      </c>
      <c r="P229" s="2">
        <v>45459.797418981485</v>
      </c>
      <c r="Q229">
        <f>YEAR(Salesdata[[#This Row],[purchase_date]])</f>
        <v>2024</v>
      </c>
      <c r="R229" t="str">
        <f>TEXT(Salesdata[[#This Row],[purchase_date]], "mmm")</f>
        <v>Jun</v>
      </c>
    </row>
    <row r="230" spans="1:18" x14ac:dyDescent="0.3">
      <c r="A230" t="s">
        <v>759</v>
      </c>
      <c r="B230" t="s">
        <v>118</v>
      </c>
      <c r="C230" t="s">
        <v>760</v>
      </c>
      <c r="D230" s="11" t="s">
        <v>7305</v>
      </c>
      <c r="E230" s="11" t="s">
        <v>7152</v>
      </c>
      <c r="F230" t="s">
        <v>121</v>
      </c>
      <c r="G230" t="s">
        <v>761</v>
      </c>
      <c r="H230" t="s">
        <v>65</v>
      </c>
      <c r="I230">
        <v>250.23</v>
      </c>
      <c r="J230">
        <v>2</v>
      </c>
      <c r="K230">
        <v>0</v>
      </c>
      <c r="L230">
        <v>500.46</v>
      </c>
      <c r="M230">
        <v>500.46</v>
      </c>
      <c r="N230" s="11">
        <f>Salesdata[[#This Row],[subtotal_before_discount]]-Salesdata[[#This Row],[total_after_discount]]</f>
        <v>0</v>
      </c>
      <c r="O230" t="s">
        <v>21</v>
      </c>
      <c r="P230" s="2">
        <v>45825.627708333333</v>
      </c>
      <c r="Q230">
        <f>YEAR(Salesdata[[#This Row],[purchase_date]])</f>
        <v>2025</v>
      </c>
      <c r="R230" t="str">
        <f>TEXT(Salesdata[[#This Row],[purchase_date]], "mmm")</f>
        <v>Jun</v>
      </c>
    </row>
    <row r="231" spans="1:18" x14ac:dyDescent="0.3">
      <c r="A231" t="s">
        <v>762</v>
      </c>
      <c r="B231" t="s">
        <v>72</v>
      </c>
      <c r="C231" t="s">
        <v>763</v>
      </c>
      <c r="D231" s="11" t="s">
        <v>7306</v>
      </c>
      <c r="E231" s="11" t="s">
        <v>7207</v>
      </c>
      <c r="F231" t="s">
        <v>155</v>
      </c>
      <c r="G231" t="s">
        <v>764</v>
      </c>
      <c r="H231" t="s">
        <v>465</v>
      </c>
      <c r="I231">
        <v>793.44</v>
      </c>
      <c r="J231">
        <v>6</v>
      </c>
      <c r="K231">
        <v>0</v>
      </c>
      <c r="L231">
        <v>4760.6400000000003</v>
      </c>
      <c r="M231">
        <v>4760.6400000000003</v>
      </c>
      <c r="N231" s="11">
        <f>Salesdata[[#This Row],[subtotal_before_discount]]-Salesdata[[#This Row],[total_after_discount]]</f>
        <v>0</v>
      </c>
      <c r="O231" t="s">
        <v>7010</v>
      </c>
      <c r="P231" s="2">
        <v>45651.740902777776</v>
      </c>
      <c r="Q231">
        <f>YEAR(Salesdata[[#This Row],[purchase_date]])</f>
        <v>2024</v>
      </c>
      <c r="R231" t="str">
        <f>TEXT(Salesdata[[#This Row],[purchase_date]], "mmm")</f>
        <v>Dec</v>
      </c>
    </row>
    <row r="232" spans="1:18" x14ac:dyDescent="0.3">
      <c r="A232" t="s">
        <v>765</v>
      </c>
      <c r="B232" t="s">
        <v>172</v>
      </c>
      <c r="C232" t="s">
        <v>7010</v>
      </c>
      <c r="D232" s="11" t="s">
        <v>7010</v>
      </c>
      <c r="E232" s="11" t="s">
        <v>7010</v>
      </c>
      <c r="F232" t="s">
        <v>44</v>
      </c>
      <c r="G232" t="s">
        <v>766</v>
      </c>
      <c r="H232" t="s">
        <v>130</v>
      </c>
      <c r="I232">
        <v>299.5</v>
      </c>
      <c r="J232">
        <v>6</v>
      </c>
      <c r="K232">
        <v>0</v>
      </c>
      <c r="L232">
        <v>1797</v>
      </c>
      <c r="M232">
        <v>1797</v>
      </c>
      <c r="N232" s="11">
        <f>Salesdata[[#This Row],[subtotal_before_discount]]-Salesdata[[#This Row],[total_after_discount]]</f>
        <v>0</v>
      </c>
      <c r="O232" t="s">
        <v>77</v>
      </c>
      <c r="P232" s="2">
        <v>45548.109652777777</v>
      </c>
      <c r="Q232">
        <f>YEAR(Salesdata[[#This Row],[purchase_date]])</f>
        <v>2024</v>
      </c>
      <c r="R232" t="str">
        <f>TEXT(Salesdata[[#This Row],[purchase_date]], "mmm")</f>
        <v>Sep</v>
      </c>
    </row>
    <row r="233" spans="1:18" x14ac:dyDescent="0.3">
      <c r="A233" t="s">
        <v>767</v>
      </c>
      <c r="B233" t="s">
        <v>181</v>
      </c>
      <c r="C233" t="s">
        <v>768</v>
      </c>
      <c r="D233" s="11" t="s">
        <v>7307</v>
      </c>
      <c r="E233" s="11" t="s">
        <v>7091</v>
      </c>
      <c r="F233" t="s">
        <v>277</v>
      </c>
      <c r="G233" t="s">
        <v>769</v>
      </c>
      <c r="H233" t="s">
        <v>184</v>
      </c>
      <c r="I233">
        <v>893.13</v>
      </c>
      <c r="J233">
        <v>20</v>
      </c>
      <c r="K233">
        <v>15</v>
      </c>
      <c r="L233">
        <v>17862.599999999999</v>
      </c>
      <c r="M233">
        <v>15183.21</v>
      </c>
      <c r="N233" s="11">
        <f>Salesdata[[#This Row],[subtotal_before_discount]]-Salesdata[[#This Row],[total_after_discount]]</f>
        <v>2679.3899999999994</v>
      </c>
      <c r="O233" t="s">
        <v>60</v>
      </c>
      <c r="P233" s="2">
        <v>45751.509918981479</v>
      </c>
      <c r="Q233">
        <f>YEAR(Salesdata[[#This Row],[purchase_date]])</f>
        <v>2025</v>
      </c>
      <c r="R233" t="str">
        <f>TEXT(Salesdata[[#This Row],[purchase_date]], "mmm")</f>
        <v>Apr</v>
      </c>
    </row>
    <row r="234" spans="1:18" x14ac:dyDescent="0.3">
      <c r="A234" t="s">
        <v>770</v>
      </c>
      <c r="B234" t="s">
        <v>72</v>
      </c>
      <c r="C234" t="s">
        <v>771</v>
      </c>
      <c r="D234" s="11" t="s">
        <v>7308</v>
      </c>
      <c r="E234" s="11" t="s">
        <v>7123</v>
      </c>
      <c r="F234" t="s">
        <v>91</v>
      </c>
      <c r="G234" t="s">
        <v>772</v>
      </c>
      <c r="H234" t="s">
        <v>93</v>
      </c>
      <c r="I234">
        <v>209.62</v>
      </c>
      <c r="J234">
        <v>1</v>
      </c>
      <c r="K234">
        <v>0</v>
      </c>
      <c r="L234">
        <v>209.62</v>
      </c>
      <c r="M234">
        <v>209.62</v>
      </c>
      <c r="N234" s="11">
        <f>Salesdata[[#This Row],[subtotal_before_discount]]-Salesdata[[#This Row],[total_after_discount]]</f>
        <v>0</v>
      </c>
      <c r="O234" t="s">
        <v>116</v>
      </c>
      <c r="P234" s="2">
        <v>45581.318020833336</v>
      </c>
      <c r="Q234">
        <f>YEAR(Salesdata[[#This Row],[purchase_date]])</f>
        <v>2024</v>
      </c>
      <c r="R234" t="str">
        <f>TEXT(Salesdata[[#This Row],[purchase_date]], "mmm")</f>
        <v>Oct</v>
      </c>
    </row>
    <row r="235" spans="1:18" x14ac:dyDescent="0.3">
      <c r="A235" t="s">
        <v>773</v>
      </c>
      <c r="B235" t="s">
        <v>23</v>
      </c>
      <c r="C235" t="s">
        <v>774</v>
      </c>
      <c r="D235" s="11" t="s">
        <v>7309</v>
      </c>
      <c r="E235" s="11" t="s">
        <v>7087</v>
      </c>
      <c r="F235" t="s">
        <v>57</v>
      </c>
      <c r="G235" t="s">
        <v>775</v>
      </c>
      <c r="H235" t="s">
        <v>53</v>
      </c>
      <c r="I235">
        <v>507.18</v>
      </c>
      <c r="J235">
        <v>2</v>
      </c>
      <c r="K235">
        <v>0</v>
      </c>
      <c r="L235">
        <v>1014.36</v>
      </c>
      <c r="M235">
        <v>1014.36</v>
      </c>
      <c r="N235" s="11">
        <f>Salesdata[[#This Row],[subtotal_before_discount]]-Salesdata[[#This Row],[total_after_discount]]</f>
        <v>0</v>
      </c>
      <c r="O235" t="s">
        <v>116</v>
      </c>
      <c r="P235" s="2">
        <v>45722.994699074072</v>
      </c>
      <c r="Q235">
        <f>YEAR(Salesdata[[#This Row],[purchase_date]])</f>
        <v>2025</v>
      </c>
      <c r="R235" t="str">
        <f>TEXT(Salesdata[[#This Row],[purchase_date]], "mmm")</f>
        <v>Mar</v>
      </c>
    </row>
    <row r="236" spans="1:18" x14ac:dyDescent="0.3">
      <c r="A236" t="s">
        <v>776</v>
      </c>
      <c r="B236" t="s">
        <v>181</v>
      </c>
      <c r="C236" t="s">
        <v>777</v>
      </c>
      <c r="D236" s="11" t="s">
        <v>7310</v>
      </c>
      <c r="E236" s="11" t="s">
        <v>7099</v>
      </c>
      <c r="F236" t="s">
        <v>87</v>
      </c>
      <c r="G236" t="s">
        <v>778</v>
      </c>
      <c r="H236" t="s">
        <v>59</v>
      </c>
      <c r="I236">
        <v>682.15</v>
      </c>
      <c r="J236">
        <v>30</v>
      </c>
      <c r="K236">
        <v>10</v>
      </c>
      <c r="L236">
        <v>20464.5</v>
      </c>
      <c r="M236">
        <v>18418.05</v>
      </c>
      <c r="N236" s="11">
        <f>Salesdata[[#This Row],[subtotal_before_discount]]-Salesdata[[#This Row],[total_after_discount]]</f>
        <v>2046.4500000000007</v>
      </c>
      <c r="O236" t="s">
        <v>77</v>
      </c>
      <c r="P236" s="2">
        <v>45802.975983796299</v>
      </c>
      <c r="Q236">
        <f>YEAR(Salesdata[[#This Row],[purchase_date]])</f>
        <v>2025</v>
      </c>
      <c r="R236" t="str">
        <f>TEXT(Salesdata[[#This Row],[purchase_date]], "mmm")</f>
        <v>May</v>
      </c>
    </row>
    <row r="237" spans="1:18" x14ac:dyDescent="0.3">
      <c r="A237" t="s">
        <v>779</v>
      </c>
      <c r="B237" t="s">
        <v>49</v>
      </c>
      <c r="C237" t="s">
        <v>780</v>
      </c>
      <c r="D237" s="11" t="s">
        <v>7311</v>
      </c>
      <c r="E237" s="11" t="s">
        <v>7094</v>
      </c>
      <c r="F237" t="s">
        <v>91</v>
      </c>
      <c r="G237" t="s">
        <v>781</v>
      </c>
      <c r="H237" t="s">
        <v>107</v>
      </c>
      <c r="I237">
        <v>48.54</v>
      </c>
      <c r="J237">
        <v>4</v>
      </c>
      <c r="K237">
        <v>0</v>
      </c>
      <c r="L237">
        <v>194.16</v>
      </c>
      <c r="M237">
        <v>194.16</v>
      </c>
      <c r="N237" s="11">
        <f>Salesdata[[#This Row],[subtotal_before_discount]]-Salesdata[[#This Row],[total_after_discount]]</f>
        <v>0</v>
      </c>
      <c r="O237" t="s">
        <v>77</v>
      </c>
      <c r="P237" s="2">
        <v>45592.730787037035</v>
      </c>
      <c r="Q237">
        <f>YEAR(Salesdata[[#This Row],[purchase_date]])</f>
        <v>2024</v>
      </c>
      <c r="R237" t="str">
        <f>TEXT(Salesdata[[#This Row],[purchase_date]], "mmm")</f>
        <v>Oct</v>
      </c>
    </row>
    <row r="238" spans="1:18" x14ac:dyDescent="0.3">
      <c r="A238" t="s">
        <v>782</v>
      </c>
      <c r="B238" t="s">
        <v>30</v>
      </c>
      <c r="C238" t="s">
        <v>783</v>
      </c>
      <c r="D238" s="11" t="s">
        <v>7312</v>
      </c>
      <c r="E238" s="11" t="s">
        <v>7044</v>
      </c>
      <c r="F238" t="s">
        <v>74</v>
      </c>
      <c r="G238" t="s">
        <v>784</v>
      </c>
      <c r="H238" t="s">
        <v>20</v>
      </c>
      <c r="I238">
        <v>2500.4299999999998</v>
      </c>
      <c r="J238">
        <v>10</v>
      </c>
      <c r="K238">
        <v>0</v>
      </c>
      <c r="L238">
        <v>25004.3</v>
      </c>
      <c r="M238">
        <v>25004.3</v>
      </c>
      <c r="N238" s="11">
        <f>Salesdata[[#This Row],[subtotal_before_discount]]-Salesdata[[#This Row],[total_after_discount]]</f>
        <v>0</v>
      </c>
      <c r="O238" t="s">
        <v>60</v>
      </c>
      <c r="P238" s="2">
        <v>45687.921932870369</v>
      </c>
      <c r="Q238">
        <f>YEAR(Salesdata[[#This Row],[purchase_date]])</f>
        <v>2025</v>
      </c>
      <c r="R238" t="str">
        <f>TEXT(Salesdata[[#This Row],[purchase_date]], "mmm")</f>
        <v>Jan</v>
      </c>
    </row>
    <row r="239" spans="1:18" x14ac:dyDescent="0.3">
      <c r="A239" t="s">
        <v>785</v>
      </c>
      <c r="B239" t="s">
        <v>181</v>
      </c>
      <c r="C239" t="s">
        <v>786</v>
      </c>
      <c r="D239" s="11" t="s">
        <v>7313</v>
      </c>
      <c r="E239" s="11" t="s">
        <v>7064</v>
      </c>
      <c r="F239" t="s">
        <v>7010</v>
      </c>
      <c r="G239" t="s">
        <v>787</v>
      </c>
      <c r="H239" t="s">
        <v>209</v>
      </c>
      <c r="I239">
        <v>1738.33</v>
      </c>
      <c r="J239">
        <v>10</v>
      </c>
      <c r="K239">
        <v>0</v>
      </c>
      <c r="L239">
        <v>17383.3</v>
      </c>
      <c r="M239">
        <v>17383.3</v>
      </c>
      <c r="N239" s="11">
        <f>Salesdata[[#This Row],[subtotal_before_discount]]-Salesdata[[#This Row],[total_after_discount]]</f>
        <v>0</v>
      </c>
      <c r="O239" t="s">
        <v>40</v>
      </c>
      <c r="P239" s="2">
        <v>45378.970520833333</v>
      </c>
      <c r="Q239">
        <f>YEAR(Salesdata[[#This Row],[purchase_date]])</f>
        <v>2024</v>
      </c>
      <c r="R239" t="str">
        <f>TEXT(Salesdata[[#This Row],[purchase_date]], "mmm")</f>
        <v>Mar</v>
      </c>
    </row>
    <row r="240" spans="1:18" x14ac:dyDescent="0.3">
      <c r="A240" t="s">
        <v>788</v>
      </c>
      <c r="B240" t="s">
        <v>7010</v>
      </c>
      <c r="C240" t="s">
        <v>789</v>
      </c>
      <c r="D240" s="11" t="s">
        <v>7314</v>
      </c>
      <c r="E240" s="11" t="s">
        <v>7168</v>
      </c>
      <c r="F240" t="s">
        <v>68</v>
      </c>
      <c r="G240" t="s">
        <v>790</v>
      </c>
      <c r="H240" t="s">
        <v>107</v>
      </c>
      <c r="I240">
        <v>75.97</v>
      </c>
      <c r="J240">
        <v>3</v>
      </c>
      <c r="K240">
        <v>0</v>
      </c>
      <c r="L240">
        <v>227.91</v>
      </c>
      <c r="M240">
        <v>227.91</v>
      </c>
      <c r="N240" s="11">
        <f>Salesdata[[#This Row],[subtotal_before_discount]]-Salesdata[[#This Row],[total_after_discount]]</f>
        <v>0</v>
      </c>
      <c r="O240" t="s">
        <v>21</v>
      </c>
      <c r="P240" s="2">
        <v>45496.589363425926</v>
      </c>
      <c r="Q240">
        <f>YEAR(Salesdata[[#This Row],[purchase_date]])</f>
        <v>2024</v>
      </c>
      <c r="R240" t="str">
        <f>TEXT(Salesdata[[#This Row],[purchase_date]], "mmm")</f>
        <v>Jul</v>
      </c>
    </row>
    <row r="241" spans="1:18" x14ac:dyDescent="0.3">
      <c r="A241" t="s">
        <v>791</v>
      </c>
      <c r="B241" t="s">
        <v>15</v>
      </c>
      <c r="C241" t="s">
        <v>792</v>
      </c>
      <c r="D241" s="11" t="s">
        <v>7315</v>
      </c>
      <c r="E241" s="11" t="s">
        <v>7054</v>
      </c>
      <c r="F241" t="s">
        <v>100</v>
      </c>
      <c r="G241" t="s">
        <v>793</v>
      </c>
      <c r="H241" t="s">
        <v>93</v>
      </c>
      <c r="I241">
        <v>310.47000000000003</v>
      </c>
      <c r="J241">
        <v>15</v>
      </c>
      <c r="K241">
        <v>15</v>
      </c>
      <c r="L241">
        <v>4657.05</v>
      </c>
      <c r="M241">
        <v>3958.49</v>
      </c>
      <c r="N241" s="11">
        <f>Salesdata[[#This Row],[subtotal_before_discount]]-Salesdata[[#This Row],[total_after_discount]]</f>
        <v>698.5600000000004</v>
      </c>
      <c r="O241" t="s">
        <v>47</v>
      </c>
      <c r="P241" s="2">
        <v>45598.704687500001</v>
      </c>
      <c r="Q241">
        <f>YEAR(Salesdata[[#This Row],[purchase_date]])</f>
        <v>2024</v>
      </c>
      <c r="R241" t="str">
        <f>TEXT(Salesdata[[#This Row],[purchase_date]], "mmm")</f>
        <v>Nov</v>
      </c>
    </row>
    <row r="242" spans="1:18" x14ac:dyDescent="0.3">
      <c r="A242" t="s">
        <v>794</v>
      </c>
      <c r="B242" t="s">
        <v>181</v>
      </c>
      <c r="C242" t="s">
        <v>795</v>
      </c>
      <c r="D242" s="11" t="s">
        <v>7316</v>
      </c>
      <c r="E242" s="11" t="s">
        <v>7060</v>
      </c>
      <c r="F242" t="s">
        <v>277</v>
      </c>
      <c r="G242" t="s">
        <v>796</v>
      </c>
      <c r="H242" t="s">
        <v>27</v>
      </c>
      <c r="I242">
        <v>3194.55</v>
      </c>
      <c r="J242">
        <v>10</v>
      </c>
      <c r="K242">
        <v>5</v>
      </c>
      <c r="L242">
        <v>31945.5</v>
      </c>
      <c r="M242">
        <v>30348.22</v>
      </c>
      <c r="N242" s="11">
        <f>Salesdata[[#This Row],[subtotal_before_discount]]-Salesdata[[#This Row],[total_after_discount]]</f>
        <v>1597.2799999999988</v>
      </c>
      <c r="O242" t="s">
        <v>77</v>
      </c>
      <c r="P242" s="2">
        <v>45663.836724537039</v>
      </c>
      <c r="Q242">
        <f>YEAR(Salesdata[[#This Row],[purchase_date]])</f>
        <v>2025</v>
      </c>
      <c r="R242" t="str">
        <f>TEXT(Salesdata[[#This Row],[purchase_date]], "mmm")</f>
        <v>Jan</v>
      </c>
    </row>
    <row r="243" spans="1:18" x14ac:dyDescent="0.3">
      <c r="A243" t="s">
        <v>797</v>
      </c>
      <c r="B243" t="s">
        <v>172</v>
      </c>
      <c r="C243" t="s">
        <v>798</v>
      </c>
      <c r="D243" s="11" t="s">
        <v>7317</v>
      </c>
      <c r="E243" s="11" t="s">
        <v>7064</v>
      </c>
      <c r="F243" t="s">
        <v>177</v>
      </c>
      <c r="G243" t="s">
        <v>799</v>
      </c>
      <c r="H243" t="s">
        <v>39</v>
      </c>
      <c r="I243">
        <v>1378.49</v>
      </c>
      <c r="J243">
        <v>1</v>
      </c>
      <c r="K243">
        <v>0</v>
      </c>
      <c r="L243">
        <v>1378.49</v>
      </c>
      <c r="M243">
        <v>1378.49</v>
      </c>
      <c r="N243" s="11">
        <f>Salesdata[[#This Row],[subtotal_before_discount]]-Salesdata[[#This Row],[total_after_discount]]</f>
        <v>0</v>
      </c>
      <c r="O243" t="s">
        <v>47</v>
      </c>
      <c r="P243" s="2">
        <v>45757.355150462965</v>
      </c>
      <c r="Q243">
        <f>YEAR(Salesdata[[#This Row],[purchase_date]])</f>
        <v>2025</v>
      </c>
      <c r="R243" t="str">
        <f>TEXT(Salesdata[[#This Row],[purchase_date]], "mmm")</f>
        <v>Apr</v>
      </c>
    </row>
    <row r="244" spans="1:18" x14ac:dyDescent="0.3">
      <c r="A244" t="s">
        <v>800</v>
      </c>
      <c r="B244" t="s">
        <v>55</v>
      </c>
      <c r="C244" t="s">
        <v>801</v>
      </c>
      <c r="D244" s="11" t="s">
        <v>7318</v>
      </c>
      <c r="E244" s="11" t="s">
        <v>7111</v>
      </c>
      <c r="F244" t="s">
        <v>91</v>
      </c>
      <c r="G244" t="s">
        <v>802</v>
      </c>
      <c r="H244" t="s">
        <v>102</v>
      </c>
      <c r="I244">
        <v>1130.42</v>
      </c>
      <c r="J244">
        <v>4</v>
      </c>
      <c r="K244">
        <v>0</v>
      </c>
      <c r="L244">
        <v>4521.68</v>
      </c>
      <c r="M244">
        <v>4521.68</v>
      </c>
      <c r="N244" s="11">
        <f>Salesdata[[#This Row],[subtotal_before_discount]]-Salesdata[[#This Row],[total_after_discount]]</f>
        <v>0</v>
      </c>
      <c r="O244" t="s">
        <v>60</v>
      </c>
      <c r="P244" s="2">
        <v>45625.549004629633</v>
      </c>
      <c r="Q244">
        <f>YEAR(Salesdata[[#This Row],[purchase_date]])</f>
        <v>2024</v>
      </c>
      <c r="R244" t="str">
        <f>TEXT(Salesdata[[#This Row],[purchase_date]], "mmm")</f>
        <v>Nov</v>
      </c>
    </row>
    <row r="245" spans="1:18" x14ac:dyDescent="0.3">
      <c r="A245" t="s">
        <v>803</v>
      </c>
      <c r="B245" t="s">
        <v>84</v>
      </c>
      <c r="C245" t="s">
        <v>804</v>
      </c>
      <c r="D245" s="11" t="s">
        <v>7319</v>
      </c>
      <c r="E245" s="11" t="s">
        <v>7166</v>
      </c>
      <c r="F245" t="s">
        <v>121</v>
      </c>
      <c r="G245" t="s">
        <v>805</v>
      </c>
      <c r="H245" t="s">
        <v>93</v>
      </c>
      <c r="I245">
        <v>2871.88</v>
      </c>
      <c r="J245">
        <v>5</v>
      </c>
      <c r="K245">
        <v>0</v>
      </c>
      <c r="L245">
        <v>14359.4</v>
      </c>
      <c r="M245">
        <v>14359.4</v>
      </c>
      <c r="N245" s="11">
        <f>Salesdata[[#This Row],[subtotal_before_discount]]-Salesdata[[#This Row],[total_after_discount]]</f>
        <v>0</v>
      </c>
      <c r="O245" t="s">
        <v>47</v>
      </c>
      <c r="P245" s="2">
        <v>45450.715821759259</v>
      </c>
      <c r="Q245">
        <f>YEAR(Salesdata[[#This Row],[purchase_date]])</f>
        <v>2024</v>
      </c>
      <c r="R245" t="str">
        <f>TEXT(Salesdata[[#This Row],[purchase_date]], "mmm")</f>
        <v>Jun</v>
      </c>
    </row>
    <row r="246" spans="1:18" x14ac:dyDescent="0.3">
      <c r="A246" t="s">
        <v>806</v>
      </c>
      <c r="B246" t="s">
        <v>49</v>
      </c>
      <c r="C246" t="s">
        <v>807</v>
      </c>
      <c r="D246" s="11" t="s">
        <v>7320</v>
      </c>
      <c r="E246" s="11" t="s">
        <v>7097</v>
      </c>
      <c r="F246" t="s">
        <v>37</v>
      </c>
      <c r="G246" t="s">
        <v>808</v>
      </c>
      <c r="H246" t="s">
        <v>20</v>
      </c>
      <c r="I246">
        <v>1089.44</v>
      </c>
      <c r="J246">
        <v>12</v>
      </c>
      <c r="K246">
        <v>15</v>
      </c>
      <c r="L246">
        <v>13073.28</v>
      </c>
      <c r="M246">
        <v>11112.29</v>
      </c>
      <c r="N246" s="11">
        <f>Salesdata[[#This Row],[subtotal_before_discount]]-Salesdata[[#This Row],[total_after_discount]]</f>
        <v>1960.9899999999998</v>
      </c>
      <c r="O246" t="s">
        <v>7010</v>
      </c>
      <c r="P246" s="2">
        <v>45435.632465277777</v>
      </c>
      <c r="Q246">
        <f>YEAR(Salesdata[[#This Row],[purchase_date]])</f>
        <v>2024</v>
      </c>
      <c r="R246" t="str">
        <f>TEXT(Salesdata[[#This Row],[purchase_date]], "mmm")</f>
        <v>May</v>
      </c>
    </row>
    <row r="247" spans="1:18" x14ac:dyDescent="0.3">
      <c r="A247" t="s">
        <v>809</v>
      </c>
      <c r="B247" t="s">
        <v>95</v>
      </c>
      <c r="C247" t="s">
        <v>810</v>
      </c>
      <c r="D247" s="11" t="s">
        <v>7321</v>
      </c>
      <c r="E247" s="11" t="s">
        <v>7052</v>
      </c>
      <c r="F247" t="s">
        <v>277</v>
      </c>
      <c r="G247" t="s">
        <v>811</v>
      </c>
      <c r="H247" t="s">
        <v>46</v>
      </c>
      <c r="I247">
        <v>76.37</v>
      </c>
      <c r="J247">
        <v>3</v>
      </c>
      <c r="K247">
        <v>0</v>
      </c>
      <c r="L247">
        <v>229.11</v>
      </c>
      <c r="M247">
        <v>229.11</v>
      </c>
      <c r="N247" s="11">
        <f>Salesdata[[#This Row],[subtotal_before_discount]]-Salesdata[[#This Row],[total_after_discount]]</f>
        <v>0</v>
      </c>
      <c r="O247" t="s">
        <v>21</v>
      </c>
      <c r="P247" s="2">
        <v>45524.088576388887</v>
      </c>
      <c r="Q247">
        <f>YEAR(Salesdata[[#This Row],[purchase_date]])</f>
        <v>2024</v>
      </c>
      <c r="R247" t="str">
        <f>TEXT(Salesdata[[#This Row],[purchase_date]], "mmm")</f>
        <v>Aug</v>
      </c>
    </row>
    <row r="248" spans="1:18" x14ac:dyDescent="0.3">
      <c r="A248" t="s">
        <v>812</v>
      </c>
      <c r="B248" t="s">
        <v>95</v>
      </c>
      <c r="C248" t="s">
        <v>813</v>
      </c>
      <c r="D248" s="11" t="s">
        <v>7322</v>
      </c>
      <c r="E248" s="11" t="s">
        <v>7076</v>
      </c>
      <c r="F248" t="s">
        <v>105</v>
      </c>
      <c r="G248" t="s">
        <v>814</v>
      </c>
      <c r="H248" t="s">
        <v>135</v>
      </c>
      <c r="I248">
        <v>488.6</v>
      </c>
      <c r="J248">
        <v>1</v>
      </c>
      <c r="K248">
        <v>0</v>
      </c>
      <c r="L248">
        <v>488.6</v>
      </c>
      <c r="M248">
        <v>488.6</v>
      </c>
      <c r="N248" s="11">
        <f>Salesdata[[#This Row],[subtotal_before_discount]]-Salesdata[[#This Row],[total_after_discount]]</f>
        <v>0</v>
      </c>
      <c r="O248" t="s">
        <v>40</v>
      </c>
      <c r="P248" s="2">
        <v>45404.247835648152</v>
      </c>
      <c r="Q248">
        <f>YEAR(Salesdata[[#This Row],[purchase_date]])</f>
        <v>2024</v>
      </c>
      <c r="R248" t="str">
        <f>TEXT(Salesdata[[#This Row],[purchase_date]], "mmm")</f>
        <v>Apr</v>
      </c>
    </row>
    <row r="249" spans="1:18" x14ac:dyDescent="0.3">
      <c r="A249" t="s">
        <v>815</v>
      </c>
      <c r="B249" t="s">
        <v>55</v>
      </c>
      <c r="C249" t="s">
        <v>816</v>
      </c>
      <c r="D249" s="11" t="s">
        <v>7323</v>
      </c>
      <c r="E249" s="11" t="s">
        <v>7224</v>
      </c>
      <c r="F249" t="s">
        <v>121</v>
      </c>
      <c r="G249" t="s">
        <v>817</v>
      </c>
      <c r="H249" t="s">
        <v>102</v>
      </c>
      <c r="I249">
        <v>894.84</v>
      </c>
      <c r="J249">
        <v>8</v>
      </c>
      <c r="K249">
        <v>10</v>
      </c>
      <c r="L249">
        <v>7158.72</v>
      </c>
      <c r="M249">
        <v>6442.85</v>
      </c>
      <c r="N249" s="11">
        <f>Salesdata[[#This Row],[subtotal_before_discount]]-Salesdata[[#This Row],[total_after_discount]]</f>
        <v>715.86999999999989</v>
      </c>
      <c r="O249" t="s">
        <v>116</v>
      </c>
      <c r="P249" s="2">
        <v>45732.969513888886</v>
      </c>
      <c r="Q249">
        <f>YEAR(Salesdata[[#This Row],[purchase_date]])</f>
        <v>2025</v>
      </c>
      <c r="R249" t="str">
        <f>TEXT(Salesdata[[#This Row],[purchase_date]], "mmm")</f>
        <v>Mar</v>
      </c>
    </row>
    <row r="250" spans="1:18" x14ac:dyDescent="0.3">
      <c r="A250" t="s">
        <v>818</v>
      </c>
      <c r="B250" t="s">
        <v>95</v>
      </c>
      <c r="C250" t="s">
        <v>819</v>
      </c>
      <c r="D250" s="11" t="s">
        <v>7324</v>
      </c>
      <c r="E250" s="11" t="s">
        <v>7099</v>
      </c>
      <c r="F250" t="s">
        <v>155</v>
      </c>
      <c r="G250" t="s">
        <v>820</v>
      </c>
      <c r="H250" t="s">
        <v>209</v>
      </c>
      <c r="I250">
        <v>1048.23</v>
      </c>
      <c r="J250">
        <v>25</v>
      </c>
      <c r="K250">
        <v>20</v>
      </c>
      <c r="L250">
        <v>26205.75</v>
      </c>
      <c r="M250">
        <v>20964.599999999999</v>
      </c>
      <c r="N250" s="11">
        <f>Salesdata[[#This Row],[subtotal_before_discount]]-Salesdata[[#This Row],[total_after_discount]]</f>
        <v>5241.1500000000015</v>
      </c>
      <c r="O250" t="s">
        <v>60</v>
      </c>
      <c r="P250" s="2">
        <v>45480.144571759258</v>
      </c>
      <c r="Q250">
        <f>YEAR(Salesdata[[#This Row],[purchase_date]])</f>
        <v>2024</v>
      </c>
      <c r="R250" t="str">
        <f>TEXT(Salesdata[[#This Row],[purchase_date]], "mmm")</f>
        <v>Jul</v>
      </c>
    </row>
    <row r="251" spans="1:18" x14ac:dyDescent="0.3">
      <c r="A251" t="s">
        <v>821</v>
      </c>
      <c r="B251" t="s">
        <v>15</v>
      </c>
      <c r="C251" t="s">
        <v>822</v>
      </c>
      <c r="D251" s="11" t="s">
        <v>7325</v>
      </c>
      <c r="E251" s="11" t="s">
        <v>7145</v>
      </c>
      <c r="F251" t="s">
        <v>18</v>
      </c>
      <c r="G251" t="s">
        <v>823</v>
      </c>
      <c r="H251" t="s">
        <v>7010</v>
      </c>
      <c r="I251">
        <v>118.18</v>
      </c>
      <c r="J251">
        <v>40</v>
      </c>
      <c r="K251">
        <v>10</v>
      </c>
      <c r="L251">
        <v>4727.2</v>
      </c>
      <c r="M251">
        <v>4254.4799999999996</v>
      </c>
      <c r="N251" s="11">
        <f>Salesdata[[#This Row],[subtotal_before_discount]]-Salesdata[[#This Row],[total_after_discount]]</f>
        <v>472.72000000000025</v>
      </c>
      <c r="O251" t="s">
        <v>77</v>
      </c>
      <c r="P251" s="2">
        <v>45465.557025462964</v>
      </c>
      <c r="Q251">
        <f>YEAR(Salesdata[[#This Row],[purchase_date]])</f>
        <v>2024</v>
      </c>
      <c r="R251" t="str">
        <f>TEXT(Salesdata[[#This Row],[purchase_date]], "mmm")</f>
        <v>Jun</v>
      </c>
    </row>
    <row r="252" spans="1:18" x14ac:dyDescent="0.3">
      <c r="A252" t="s">
        <v>824</v>
      </c>
      <c r="B252" t="s">
        <v>49</v>
      </c>
      <c r="C252" t="s">
        <v>825</v>
      </c>
      <c r="D252" s="11" t="s">
        <v>7326</v>
      </c>
      <c r="E252" s="11" t="s">
        <v>7250</v>
      </c>
      <c r="F252" t="s">
        <v>57</v>
      </c>
      <c r="G252" t="s">
        <v>826</v>
      </c>
      <c r="H252" t="s">
        <v>59</v>
      </c>
      <c r="I252">
        <v>1051.08</v>
      </c>
      <c r="J252">
        <v>12</v>
      </c>
      <c r="K252">
        <v>10</v>
      </c>
      <c r="L252">
        <v>12612.96</v>
      </c>
      <c r="M252">
        <v>11351.66</v>
      </c>
      <c r="N252" s="11">
        <f>Salesdata[[#This Row],[subtotal_before_discount]]-Salesdata[[#This Row],[total_after_discount]]</f>
        <v>1261.2999999999993</v>
      </c>
      <c r="O252" t="s">
        <v>77</v>
      </c>
      <c r="P252" s="2">
        <v>45618.852129629631</v>
      </c>
      <c r="Q252">
        <f>YEAR(Salesdata[[#This Row],[purchase_date]])</f>
        <v>2024</v>
      </c>
      <c r="R252" t="str">
        <f>TEXT(Salesdata[[#This Row],[purchase_date]], "mmm")</f>
        <v>Nov</v>
      </c>
    </row>
    <row r="253" spans="1:18" x14ac:dyDescent="0.3">
      <c r="A253" t="s">
        <v>827</v>
      </c>
      <c r="B253" t="s">
        <v>72</v>
      </c>
      <c r="C253" t="s">
        <v>828</v>
      </c>
      <c r="D253" s="11" t="s">
        <v>7327</v>
      </c>
      <c r="E253" s="11" t="s">
        <v>7141</v>
      </c>
      <c r="F253" t="s">
        <v>37</v>
      </c>
      <c r="G253" t="s">
        <v>829</v>
      </c>
      <c r="H253" t="s">
        <v>70</v>
      </c>
      <c r="I253">
        <v>195.91</v>
      </c>
      <c r="J253">
        <v>2</v>
      </c>
      <c r="K253">
        <v>5</v>
      </c>
      <c r="L253">
        <v>391.82</v>
      </c>
      <c r="M253">
        <v>372.23</v>
      </c>
      <c r="N253" s="11">
        <f>Salesdata[[#This Row],[subtotal_before_discount]]-Salesdata[[#This Row],[total_after_discount]]</f>
        <v>19.589999999999975</v>
      </c>
      <c r="O253" t="s">
        <v>77</v>
      </c>
      <c r="P253" s="2">
        <v>45540.578703703701</v>
      </c>
      <c r="Q253">
        <f>YEAR(Salesdata[[#This Row],[purchase_date]])</f>
        <v>2024</v>
      </c>
      <c r="R253" t="str">
        <f>TEXT(Salesdata[[#This Row],[purchase_date]], "mmm")</f>
        <v>Sep</v>
      </c>
    </row>
    <row r="254" spans="1:18" x14ac:dyDescent="0.3">
      <c r="A254" t="s">
        <v>830</v>
      </c>
      <c r="B254" t="s">
        <v>49</v>
      </c>
      <c r="C254" t="s">
        <v>831</v>
      </c>
      <c r="D254" s="11" t="s">
        <v>7328</v>
      </c>
      <c r="E254" s="11" t="s">
        <v>7154</v>
      </c>
      <c r="F254" t="s">
        <v>91</v>
      </c>
      <c r="G254" t="s">
        <v>832</v>
      </c>
      <c r="H254" t="s">
        <v>93</v>
      </c>
      <c r="I254">
        <v>56.84</v>
      </c>
      <c r="J254">
        <v>3</v>
      </c>
      <c r="K254">
        <v>0</v>
      </c>
      <c r="L254">
        <v>170.52</v>
      </c>
      <c r="M254">
        <v>170.52</v>
      </c>
      <c r="N254" s="11">
        <f>Salesdata[[#This Row],[subtotal_before_discount]]-Salesdata[[#This Row],[total_after_discount]]</f>
        <v>0</v>
      </c>
      <c r="O254" t="s">
        <v>60</v>
      </c>
      <c r="P254" s="2">
        <v>45579.609942129631</v>
      </c>
      <c r="Q254">
        <f>YEAR(Salesdata[[#This Row],[purchase_date]])</f>
        <v>2024</v>
      </c>
      <c r="R254" t="str">
        <f>TEXT(Salesdata[[#This Row],[purchase_date]], "mmm")</f>
        <v>Oct</v>
      </c>
    </row>
    <row r="255" spans="1:18" x14ac:dyDescent="0.3">
      <c r="A255" t="s">
        <v>833</v>
      </c>
      <c r="B255" t="s">
        <v>118</v>
      </c>
      <c r="C255" t="s">
        <v>834</v>
      </c>
      <c r="D255" s="11" t="s">
        <v>7329</v>
      </c>
      <c r="E255" s="11" t="s">
        <v>7145</v>
      </c>
      <c r="F255" t="s">
        <v>155</v>
      </c>
      <c r="G255" t="s">
        <v>835</v>
      </c>
      <c r="H255" t="s">
        <v>248</v>
      </c>
      <c r="I255">
        <v>2379.7800000000002</v>
      </c>
      <c r="J255">
        <v>1</v>
      </c>
      <c r="K255">
        <v>0</v>
      </c>
      <c r="L255">
        <v>2379.7800000000002</v>
      </c>
      <c r="M255">
        <v>2379.7800000000002</v>
      </c>
      <c r="N255" s="11">
        <f>Salesdata[[#This Row],[subtotal_before_discount]]-Salesdata[[#This Row],[total_after_discount]]</f>
        <v>0</v>
      </c>
      <c r="O255" t="s">
        <v>21</v>
      </c>
      <c r="P255" s="2">
        <v>45656.051631944443</v>
      </c>
      <c r="Q255">
        <f>YEAR(Salesdata[[#This Row],[purchase_date]])</f>
        <v>2024</v>
      </c>
      <c r="R255" t="str">
        <f>TEXT(Salesdata[[#This Row],[purchase_date]], "mmm")</f>
        <v>Dec</v>
      </c>
    </row>
    <row r="256" spans="1:18" x14ac:dyDescent="0.3">
      <c r="A256" t="s">
        <v>836</v>
      </c>
      <c r="B256" t="s">
        <v>118</v>
      </c>
      <c r="C256" t="s">
        <v>837</v>
      </c>
      <c r="D256" s="11" t="s">
        <v>7330</v>
      </c>
      <c r="E256" s="11" t="s">
        <v>7130</v>
      </c>
      <c r="F256" t="s">
        <v>251</v>
      </c>
      <c r="G256" t="s">
        <v>838</v>
      </c>
      <c r="H256" t="s">
        <v>27</v>
      </c>
      <c r="I256">
        <v>1834.32</v>
      </c>
      <c r="J256">
        <v>12</v>
      </c>
      <c r="K256">
        <v>15</v>
      </c>
      <c r="L256">
        <v>22011.84</v>
      </c>
      <c r="M256">
        <v>18710.060000000001</v>
      </c>
      <c r="N256" s="11">
        <f>Salesdata[[#This Row],[subtotal_before_discount]]-Salesdata[[#This Row],[total_after_discount]]</f>
        <v>3301.7799999999988</v>
      </c>
      <c r="O256" t="s">
        <v>21</v>
      </c>
      <c r="P256" s="2">
        <v>45849.586400462962</v>
      </c>
      <c r="Q256">
        <f>YEAR(Salesdata[[#This Row],[purchase_date]])</f>
        <v>2025</v>
      </c>
      <c r="R256" t="str">
        <f>TEXT(Salesdata[[#This Row],[purchase_date]], "mmm")</f>
        <v>Jul</v>
      </c>
    </row>
    <row r="257" spans="1:18" x14ac:dyDescent="0.3">
      <c r="A257" t="s">
        <v>839</v>
      </c>
      <c r="B257" t="s">
        <v>23</v>
      </c>
      <c r="C257" t="s">
        <v>840</v>
      </c>
      <c r="D257" s="11" t="s">
        <v>7331</v>
      </c>
      <c r="E257" s="11" t="s">
        <v>7141</v>
      </c>
      <c r="F257" t="s">
        <v>121</v>
      </c>
      <c r="G257" t="s">
        <v>841</v>
      </c>
      <c r="H257" t="s">
        <v>82</v>
      </c>
      <c r="I257">
        <v>29.33</v>
      </c>
      <c r="J257">
        <v>5</v>
      </c>
      <c r="K257">
        <v>8</v>
      </c>
      <c r="L257">
        <v>146.65</v>
      </c>
      <c r="M257">
        <v>134.91999999999999</v>
      </c>
      <c r="N257" s="11">
        <f>Salesdata[[#This Row],[subtotal_before_discount]]-Salesdata[[#This Row],[total_after_discount]]</f>
        <v>11.730000000000018</v>
      </c>
      <c r="O257" t="s">
        <v>28</v>
      </c>
      <c r="P257" s="2">
        <v>45601.225960648146</v>
      </c>
      <c r="Q257">
        <f>YEAR(Salesdata[[#This Row],[purchase_date]])</f>
        <v>2024</v>
      </c>
      <c r="R257" t="str">
        <f>TEXT(Salesdata[[#This Row],[purchase_date]], "mmm")</f>
        <v>Nov</v>
      </c>
    </row>
    <row r="258" spans="1:18" x14ac:dyDescent="0.3">
      <c r="A258" t="s">
        <v>842</v>
      </c>
      <c r="B258" t="s">
        <v>95</v>
      </c>
      <c r="C258" t="s">
        <v>843</v>
      </c>
      <c r="D258" s="11" t="s">
        <v>7332</v>
      </c>
      <c r="E258" s="11" t="s">
        <v>7105</v>
      </c>
      <c r="F258" t="s">
        <v>251</v>
      </c>
      <c r="G258" t="s">
        <v>844</v>
      </c>
      <c r="H258" t="s">
        <v>93</v>
      </c>
      <c r="I258">
        <v>1227.5999999999999</v>
      </c>
      <c r="J258">
        <v>12</v>
      </c>
      <c r="K258">
        <v>12</v>
      </c>
      <c r="L258">
        <v>14731.2</v>
      </c>
      <c r="M258">
        <v>12963.46</v>
      </c>
      <c r="N258" s="11">
        <f>Salesdata[[#This Row],[subtotal_before_discount]]-Salesdata[[#This Row],[total_after_discount]]</f>
        <v>1767.7400000000016</v>
      </c>
      <c r="O258" t="s">
        <v>77</v>
      </c>
      <c r="P258" s="2">
        <v>45781.44458333333</v>
      </c>
      <c r="Q258">
        <f>YEAR(Salesdata[[#This Row],[purchase_date]])</f>
        <v>2025</v>
      </c>
      <c r="R258" t="str">
        <f>TEXT(Salesdata[[#This Row],[purchase_date]], "mmm")</f>
        <v>May</v>
      </c>
    </row>
    <row r="259" spans="1:18" x14ac:dyDescent="0.3">
      <c r="A259" t="s">
        <v>845</v>
      </c>
      <c r="B259" t="s">
        <v>15</v>
      </c>
      <c r="C259" t="s">
        <v>846</v>
      </c>
      <c r="D259" s="11" t="s">
        <v>7333</v>
      </c>
      <c r="E259" s="11" t="s">
        <v>7154</v>
      </c>
      <c r="F259" t="s">
        <v>91</v>
      </c>
      <c r="G259" t="s">
        <v>847</v>
      </c>
      <c r="H259" t="s">
        <v>93</v>
      </c>
      <c r="I259">
        <v>1434</v>
      </c>
      <c r="J259">
        <v>4</v>
      </c>
      <c r="K259">
        <v>5</v>
      </c>
      <c r="L259">
        <v>5736</v>
      </c>
      <c r="M259">
        <v>5449.2</v>
      </c>
      <c r="N259" s="11">
        <f>Salesdata[[#This Row],[subtotal_before_discount]]-Salesdata[[#This Row],[total_after_discount]]</f>
        <v>286.80000000000018</v>
      </c>
      <c r="O259" t="s">
        <v>77</v>
      </c>
      <c r="P259" s="2">
        <v>45564.329444444447</v>
      </c>
      <c r="Q259">
        <f>YEAR(Salesdata[[#This Row],[purchase_date]])</f>
        <v>2024</v>
      </c>
      <c r="R259" t="str">
        <f>TEXT(Salesdata[[#This Row],[purchase_date]], "mmm")</f>
        <v>Sep</v>
      </c>
    </row>
    <row r="260" spans="1:18" x14ac:dyDescent="0.3">
      <c r="A260" t="s">
        <v>848</v>
      </c>
      <c r="B260" t="s">
        <v>181</v>
      </c>
      <c r="C260" t="s">
        <v>849</v>
      </c>
      <c r="D260" s="11" t="s">
        <v>7334</v>
      </c>
      <c r="E260" s="11" t="s">
        <v>7079</v>
      </c>
      <c r="F260" t="s">
        <v>111</v>
      </c>
      <c r="G260" t="s">
        <v>850</v>
      </c>
      <c r="H260" t="s">
        <v>70</v>
      </c>
      <c r="I260">
        <v>737.44</v>
      </c>
      <c r="J260">
        <v>40</v>
      </c>
      <c r="K260">
        <v>20</v>
      </c>
      <c r="L260">
        <v>29497.599999999999</v>
      </c>
      <c r="M260">
        <v>23598.080000000002</v>
      </c>
      <c r="N260" s="11">
        <f>Salesdata[[#This Row],[subtotal_before_discount]]-Salesdata[[#This Row],[total_after_discount]]</f>
        <v>5899.5199999999968</v>
      </c>
      <c r="O260" t="s">
        <v>116</v>
      </c>
      <c r="P260" s="2">
        <v>45445.902395833335</v>
      </c>
      <c r="Q260">
        <f>YEAR(Salesdata[[#This Row],[purchase_date]])</f>
        <v>2024</v>
      </c>
      <c r="R260" t="str">
        <f>TEXT(Salesdata[[#This Row],[purchase_date]], "mmm")</f>
        <v>Jun</v>
      </c>
    </row>
    <row r="261" spans="1:18" x14ac:dyDescent="0.3">
      <c r="A261" t="s">
        <v>851</v>
      </c>
      <c r="B261" t="s">
        <v>72</v>
      </c>
      <c r="C261" t="s">
        <v>852</v>
      </c>
      <c r="D261" s="11" t="s">
        <v>7335</v>
      </c>
      <c r="E261" s="11" t="s">
        <v>7064</v>
      </c>
      <c r="F261" t="s">
        <v>68</v>
      </c>
      <c r="G261" t="s">
        <v>853</v>
      </c>
      <c r="H261" t="s">
        <v>102</v>
      </c>
      <c r="I261">
        <v>827.67</v>
      </c>
      <c r="J261">
        <v>100</v>
      </c>
      <c r="K261">
        <v>2</v>
      </c>
      <c r="L261">
        <v>82767</v>
      </c>
      <c r="M261">
        <v>81111.66</v>
      </c>
      <c r="N261" s="11">
        <f>Salesdata[[#This Row],[subtotal_before_discount]]-Salesdata[[#This Row],[total_after_discount]]</f>
        <v>1655.3399999999965</v>
      </c>
      <c r="O261" t="s">
        <v>21</v>
      </c>
      <c r="P261" s="2">
        <v>45684.790798611109</v>
      </c>
      <c r="Q261">
        <f>YEAR(Salesdata[[#This Row],[purchase_date]])</f>
        <v>2025</v>
      </c>
      <c r="R261" t="str">
        <f>TEXT(Salesdata[[#This Row],[purchase_date]], "mmm")</f>
        <v>Jan</v>
      </c>
    </row>
    <row r="262" spans="1:18" x14ac:dyDescent="0.3">
      <c r="A262" t="s">
        <v>854</v>
      </c>
      <c r="B262" t="s">
        <v>55</v>
      </c>
      <c r="C262" t="s">
        <v>855</v>
      </c>
      <c r="D262" s="11" t="s">
        <v>7336</v>
      </c>
      <c r="E262" s="11" t="s">
        <v>7141</v>
      </c>
      <c r="F262" t="s">
        <v>68</v>
      </c>
      <c r="G262" t="s">
        <v>856</v>
      </c>
      <c r="H262" t="s">
        <v>107</v>
      </c>
      <c r="I262">
        <v>151.02000000000001</v>
      </c>
      <c r="J262">
        <v>20</v>
      </c>
      <c r="K262">
        <v>0</v>
      </c>
      <c r="L262">
        <v>3020.4</v>
      </c>
      <c r="M262">
        <v>3020.4</v>
      </c>
      <c r="N262" s="11">
        <f>Salesdata[[#This Row],[subtotal_before_discount]]-Salesdata[[#This Row],[total_after_discount]]</f>
        <v>0</v>
      </c>
      <c r="O262" t="s">
        <v>116</v>
      </c>
      <c r="P262" s="2">
        <v>45533.853819444441</v>
      </c>
      <c r="Q262">
        <f>YEAR(Salesdata[[#This Row],[purchase_date]])</f>
        <v>2024</v>
      </c>
      <c r="R262" t="str">
        <f>TEXT(Salesdata[[#This Row],[purchase_date]], "mmm")</f>
        <v>Aug</v>
      </c>
    </row>
    <row r="263" spans="1:18" x14ac:dyDescent="0.3">
      <c r="A263" t="s">
        <v>857</v>
      </c>
      <c r="B263" t="s">
        <v>118</v>
      </c>
      <c r="C263" t="s">
        <v>858</v>
      </c>
      <c r="D263" s="11" t="s">
        <v>7337</v>
      </c>
      <c r="E263" s="11" t="s">
        <v>7125</v>
      </c>
      <c r="F263" t="s">
        <v>57</v>
      </c>
      <c r="G263" t="s">
        <v>859</v>
      </c>
      <c r="H263" t="s">
        <v>179</v>
      </c>
      <c r="I263">
        <v>434.96</v>
      </c>
      <c r="J263">
        <v>4</v>
      </c>
      <c r="K263">
        <v>10</v>
      </c>
      <c r="L263">
        <v>1739.84</v>
      </c>
      <c r="M263">
        <v>1565.86</v>
      </c>
      <c r="N263" s="11">
        <f>Salesdata[[#This Row],[subtotal_before_discount]]-Salesdata[[#This Row],[total_after_discount]]</f>
        <v>173.98000000000002</v>
      </c>
      <c r="O263" t="s">
        <v>77</v>
      </c>
      <c r="P263" s="2">
        <v>45727.92695601852</v>
      </c>
      <c r="Q263">
        <f>YEAR(Salesdata[[#This Row],[purchase_date]])</f>
        <v>2025</v>
      </c>
      <c r="R263" t="str">
        <f>TEXT(Salesdata[[#This Row],[purchase_date]], "mmm")</f>
        <v>Mar</v>
      </c>
    </row>
    <row r="264" spans="1:18" x14ac:dyDescent="0.3">
      <c r="A264" t="s">
        <v>860</v>
      </c>
      <c r="B264" t="s">
        <v>172</v>
      </c>
      <c r="C264" t="s">
        <v>861</v>
      </c>
      <c r="D264" s="11" t="s">
        <v>7338</v>
      </c>
      <c r="E264" s="11" t="s">
        <v>7123</v>
      </c>
      <c r="F264" t="s">
        <v>224</v>
      </c>
      <c r="G264" t="s">
        <v>862</v>
      </c>
      <c r="H264" t="s">
        <v>7010</v>
      </c>
      <c r="I264">
        <v>1095.74</v>
      </c>
      <c r="J264">
        <v>1</v>
      </c>
      <c r="K264">
        <v>0</v>
      </c>
      <c r="L264">
        <v>1095.74</v>
      </c>
      <c r="M264">
        <v>1095.74</v>
      </c>
      <c r="N264" s="11">
        <f>Salesdata[[#This Row],[subtotal_before_discount]]-Salesdata[[#This Row],[total_after_discount]]</f>
        <v>0</v>
      </c>
      <c r="O264" t="s">
        <v>47</v>
      </c>
      <c r="P264" s="2">
        <v>45381.493472222224</v>
      </c>
      <c r="Q264">
        <f>YEAR(Salesdata[[#This Row],[purchase_date]])</f>
        <v>2024</v>
      </c>
      <c r="R264" t="str">
        <f>TEXT(Salesdata[[#This Row],[purchase_date]], "mmm")</f>
        <v>Mar</v>
      </c>
    </row>
    <row r="265" spans="1:18" x14ac:dyDescent="0.3">
      <c r="A265" t="s">
        <v>863</v>
      </c>
      <c r="B265" t="s">
        <v>30</v>
      </c>
      <c r="C265" t="s">
        <v>864</v>
      </c>
      <c r="D265" s="11" t="s">
        <v>7339</v>
      </c>
      <c r="E265" s="11" t="s">
        <v>7235</v>
      </c>
      <c r="F265" t="s">
        <v>37</v>
      </c>
      <c r="G265" t="s">
        <v>865</v>
      </c>
      <c r="H265" t="s">
        <v>65</v>
      </c>
      <c r="I265">
        <v>830.11</v>
      </c>
      <c r="J265">
        <v>4</v>
      </c>
      <c r="K265">
        <v>7</v>
      </c>
      <c r="L265">
        <v>3320.44</v>
      </c>
      <c r="M265">
        <v>3088.01</v>
      </c>
      <c r="N265" s="11">
        <f>Salesdata[[#This Row],[subtotal_before_discount]]-Salesdata[[#This Row],[total_after_discount]]</f>
        <v>232.42999999999984</v>
      </c>
      <c r="O265" t="s">
        <v>28</v>
      </c>
      <c r="P265" s="2">
        <v>45560.498240740744</v>
      </c>
      <c r="Q265">
        <f>YEAR(Salesdata[[#This Row],[purchase_date]])</f>
        <v>2024</v>
      </c>
      <c r="R265" t="str">
        <f>TEXT(Salesdata[[#This Row],[purchase_date]], "mmm")</f>
        <v>Sep</v>
      </c>
    </row>
    <row r="266" spans="1:18" x14ac:dyDescent="0.3">
      <c r="A266" t="s">
        <v>866</v>
      </c>
      <c r="B266" t="s">
        <v>15</v>
      </c>
      <c r="C266" t="s">
        <v>867</v>
      </c>
      <c r="D266" s="11" t="s">
        <v>7340</v>
      </c>
      <c r="E266" s="11" t="s">
        <v>7044</v>
      </c>
      <c r="F266" t="s">
        <v>74</v>
      </c>
      <c r="G266" t="s">
        <v>868</v>
      </c>
      <c r="H266" t="s">
        <v>82</v>
      </c>
      <c r="I266">
        <v>1205.27</v>
      </c>
      <c r="J266">
        <v>25</v>
      </c>
      <c r="K266">
        <v>15</v>
      </c>
      <c r="L266">
        <v>30131.75</v>
      </c>
      <c r="M266">
        <v>25611.99</v>
      </c>
      <c r="N266" s="11">
        <f>Salesdata[[#This Row],[subtotal_before_discount]]-Salesdata[[#This Row],[total_after_discount]]</f>
        <v>4519.7599999999984</v>
      </c>
      <c r="O266" t="s">
        <v>7010</v>
      </c>
      <c r="P266" s="2">
        <v>45426.430798611109</v>
      </c>
      <c r="Q266">
        <f>YEAR(Salesdata[[#This Row],[purchase_date]])</f>
        <v>2024</v>
      </c>
      <c r="R266" t="str">
        <f>TEXT(Salesdata[[#This Row],[purchase_date]], "mmm")</f>
        <v>May</v>
      </c>
    </row>
    <row r="267" spans="1:18" x14ac:dyDescent="0.3">
      <c r="A267" t="s">
        <v>869</v>
      </c>
      <c r="B267" t="s">
        <v>84</v>
      </c>
      <c r="C267" t="s">
        <v>870</v>
      </c>
      <c r="D267" s="11" t="s">
        <v>7341</v>
      </c>
      <c r="E267" s="11" t="s">
        <v>7050</v>
      </c>
      <c r="F267" t="s">
        <v>37</v>
      </c>
      <c r="G267" t="s">
        <v>871</v>
      </c>
      <c r="H267" t="s">
        <v>39</v>
      </c>
      <c r="I267">
        <v>9.6999999999999993</v>
      </c>
      <c r="J267">
        <v>3</v>
      </c>
      <c r="K267">
        <v>0</v>
      </c>
      <c r="L267">
        <v>29.1</v>
      </c>
      <c r="M267">
        <v>29.1</v>
      </c>
      <c r="N267" s="11">
        <f>Salesdata[[#This Row],[subtotal_before_discount]]-Salesdata[[#This Row],[total_after_discount]]</f>
        <v>0</v>
      </c>
      <c r="O267" t="s">
        <v>40</v>
      </c>
      <c r="P267" s="2">
        <v>45694.01326388889</v>
      </c>
      <c r="Q267">
        <f>YEAR(Salesdata[[#This Row],[purchase_date]])</f>
        <v>2025</v>
      </c>
      <c r="R267" t="str">
        <f>TEXT(Salesdata[[#This Row],[purchase_date]], "mmm")</f>
        <v>Feb</v>
      </c>
    </row>
    <row r="268" spans="1:18" x14ac:dyDescent="0.3">
      <c r="A268" t="s">
        <v>872</v>
      </c>
      <c r="B268" t="s">
        <v>72</v>
      </c>
      <c r="C268" t="s">
        <v>873</v>
      </c>
      <c r="D268" s="11" t="s">
        <v>7133</v>
      </c>
      <c r="E268" s="11" t="s">
        <v>7111</v>
      </c>
      <c r="F268" t="s">
        <v>68</v>
      </c>
      <c r="G268" t="s">
        <v>874</v>
      </c>
      <c r="H268" t="s">
        <v>76</v>
      </c>
      <c r="I268">
        <v>230.97</v>
      </c>
      <c r="J268">
        <v>4</v>
      </c>
      <c r="K268">
        <v>5</v>
      </c>
      <c r="L268">
        <v>923.88</v>
      </c>
      <c r="M268">
        <v>877.69</v>
      </c>
      <c r="N268" s="11">
        <f>Salesdata[[#This Row],[subtotal_before_discount]]-Salesdata[[#This Row],[total_after_discount]]</f>
        <v>46.189999999999941</v>
      </c>
      <c r="O268" t="s">
        <v>40</v>
      </c>
      <c r="P268" s="2">
        <v>45827.056875000002</v>
      </c>
      <c r="Q268">
        <f>YEAR(Salesdata[[#This Row],[purchase_date]])</f>
        <v>2025</v>
      </c>
      <c r="R268" t="str">
        <f>TEXT(Salesdata[[#This Row],[purchase_date]], "mmm")</f>
        <v>Jun</v>
      </c>
    </row>
    <row r="269" spans="1:18" x14ac:dyDescent="0.3">
      <c r="A269" t="s">
        <v>875</v>
      </c>
      <c r="B269" t="s">
        <v>15</v>
      </c>
      <c r="C269" t="s">
        <v>876</v>
      </c>
      <c r="D269" s="11" t="s">
        <v>7342</v>
      </c>
      <c r="E269" s="11" t="s">
        <v>7143</v>
      </c>
      <c r="F269" t="s">
        <v>18</v>
      </c>
      <c r="G269" t="s">
        <v>877</v>
      </c>
      <c r="H269" t="s">
        <v>107</v>
      </c>
      <c r="I269">
        <v>476.92</v>
      </c>
      <c r="J269">
        <v>2</v>
      </c>
      <c r="K269">
        <v>0</v>
      </c>
      <c r="L269">
        <v>953.84</v>
      </c>
      <c r="M269">
        <v>953.84</v>
      </c>
      <c r="N269" s="11">
        <f>Salesdata[[#This Row],[subtotal_before_discount]]-Salesdata[[#This Row],[total_after_discount]]</f>
        <v>0</v>
      </c>
      <c r="O269" t="s">
        <v>7010</v>
      </c>
      <c r="P269" s="2">
        <v>45672.926747685182</v>
      </c>
      <c r="Q269">
        <f>YEAR(Salesdata[[#This Row],[purchase_date]])</f>
        <v>2025</v>
      </c>
      <c r="R269" t="str">
        <f>TEXT(Salesdata[[#This Row],[purchase_date]], "mmm")</f>
        <v>Jan</v>
      </c>
    </row>
    <row r="270" spans="1:18" x14ac:dyDescent="0.3">
      <c r="A270" t="s">
        <v>878</v>
      </c>
      <c r="B270" t="s">
        <v>49</v>
      </c>
      <c r="C270" t="s">
        <v>879</v>
      </c>
      <c r="D270" s="11" t="s">
        <v>7343</v>
      </c>
      <c r="E270" s="11" t="s">
        <v>7143</v>
      </c>
      <c r="F270" t="s">
        <v>121</v>
      </c>
      <c r="G270" t="s">
        <v>880</v>
      </c>
      <c r="H270" t="s">
        <v>82</v>
      </c>
      <c r="I270">
        <v>2337.41</v>
      </c>
      <c r="J270">
        <v>8</v>
      </c>
      <c r="K270">
        <v>0</v>
      </c>
      <c r="L270">
        <v>18699.28</v>
      </c>
      <c r="M270">
        <v>18699.28</v>
      </c>
      <c r="N270" s="11">
        <f>Salesdata[[#This Row],[subtotal_before_discount]]-Salesdata[[#This Row],[total_after_discount]]</f>
        <v>0</v>
      </c>
      <c r="O270" t="s">
        <v>60</v>
      </c>
      <c r="P270" s="2">
        <v>45703.728101851855</v>
      </c>
      <c r="Q270">
        <f>YEAR(Salesdata[[#This Row],[purchase_date]])</f>
        <v>2025</v>
      </c>
      <c r="R270" t="str">
        <f>TEXT(Salesdata[[#This Row],[purchase_date]], "mmm")</f>
        <v>Feb</v>
      </c>
    </row>
    <row r="271" spans="1:18" x14ac:dyDescent="0.3">
      <c r="A271" t="s">
        <v>881</v>
      </c>
      <c r="B271" t="s">
        <v>172</v>
      </c>
      <c r="C271" t="s">
        <v>882</v>
      </c>
      <c r="D271" s="11" t="s">
        <v>7344</v>
      </c>
      <c r="E271" s="11" t="s">
        <v>7087</v>
      </c>
      <c r="F271" t="s">
        <v>111</v>
      </c>
      <c r="G271" t="s">
        <v>883</v>
      </c>
      <c r="H271" t="s">
        <v>20</v>
      </c>
      <c r="I271">
        <v>5.94</v>
      </c>
      <c r="J271">
        <v>397</v>
      </c>
      <c r="K271">
        <v>28</v>
      </c>
      <c r="L271">
        <v>2358.1799999999998</v>
      </c>
      <c r="M271">
        <v>1697.89</v>
      </c>
      <c r="N271" s="11">
        <f>Salesdata[[#This Row],[subtotal_before_discount]]-Salesdata[[#This Row],[total_after_discount]]</f>
        <v>660.28999999999974</v>
      </c>
      <c r="O271" t="s">
        <v>7010</v>
      </c>
      <c r="P271" s="2">
        <v>45482.967106481483</v>
      </c>
      <c r="Q271">
        <f>YEAR(Salesdata[[#This Row],[purchase_date]])</f>
        <v>2024</v>
      </c>
      <c r="R271" t="str">
        <f>TEXT(Salesdata[[#This Row],[purchase_date]], "mmm")</f>
        <v>Jul</v>
      </c>
    </row>
    <row r="272" spans="1:18" x14ac:dyDescent="0.3">
      <c r="A272" t="s">
        <v>884</v>
      </c>
      <c r="B272" t="s">
        <v>95</v>
      </c>
      <c r="C272" t="s">
        <v>885</v>
      </c>
      <c r="D272" s="11" t="s">
        <v>7345</v>
      </c>
      <c r="E272" s="11" t="s">
        <v>7346</v>
      </c>
      <c r="F272" t="s">
        <v>251</v>
      </c>
      <c r="G272" t="s">
        <v>886</v>
      </c>
      <c r="H272" t="s">
        <v>107</v>
      </c>
      <c r="I272">
        <v>582.75</v>
      </c>
      <c r="J272">
        <v>5</v>
      </c>
      <c r="K272">
        <v>5</v>
      </c>
      <c r="L272">
        <v>2913.75</v>
      </c>
      <c r="M272">
        <v>2768.06</v>
      </c>
      <c r="N272" s="11">
        <f>Salesdata[[#This Row],[subtotal_before_discount]]-Salesdata[[#This Row],[total_after_discount]]</f>
        <v>145.69000000000005</v>
      </c>
      <c r="O272" t="s">
        <v>77</v>
      </c>
      <c r="P272" s="2">
        <v>45833.987187500003</v>
      </c>
      <c r="Q272">
        <f>YEAR(Salesdata[[#This Row],[purchase_date]])</f>
        <v>2025</v>
      </c>
      <c r="R272" t="str">
        <f>TEXT(Salesdata[[#This Row],[purchase_date]], "mmm")</f>
        <v>Jun</v>
      </c>
    </row>
    <row r="273" spans="1:18" x14ac:dyDescent="0.3">
      <c r="A273" t="s">
        <v>887</v>
      </c>
      <c r="B273" t="s">
        <v>30</v>
      </c>
      <c r="C273" t="s">
        <v>888</v>
      </c>
      <c r="D273" s="11" t="s">
        <v>7347</v>
      </c>
      <c r="E273" s="11" t="s">
        <v>7108</v>
      </c>
      <c r="F273" t="s">
        <v>32</v>
      </c>
      <c r="G273" t="s">
        <v>889</v>
      </c>
      <c r="H273" t="s">
        <v>135</v>
      </c>
      <c r="I273">
        <v>252.77</v>
      </c>
      <c r="J273">
        <v>6</v>
      </c>
      <c r="K273">
        <v>3</v>
      </c>
      <c r="L273">
        <v>1516.62</v>
      </c>
      <c r="M273">
        <v>1471.12</v>
      </c>
      <c r="N273" s="11">
        <f>Salesdata[[#This Row],[subtotal_before_discount]]-Salesdata[[#This Row],[total_after_discount]]</f>
        <v>45.5</v>
      </c>
      <c r="O273" t="s">
        <v>77</v>
      </c>
      <c r="P273" s="2">
        <v>45690.298356481479</v>
      </c>
      <c r="Q273">
        <f>YEAR(Salesdata[[#This Row],[purchase_date]])</f>
        <v>2025</v>
      </c>
      <c r="R273" t="str">
        <f>TEXT(Salesdata[[#This Row],[purchase_date]], "mmm")</f>
        <v>Feb</v>
      </c>
    </row>
    <row r="274" spans="1:18" x14ac:dyDescent="0.3">
      <c r="A274" t="s">
        <v>890</v>
      </c>
      <c r="B274" t="s">
        <v>84</v>
      </c>
      <c r="C274" t="s">
        <v>891</v>
      </c>
      <c r="D274" s="11" t="s">
        <v>7348</v>
      </c>
      <c r="E274" s="11" t="s">
        <v>7052</v>
      </c>
      <c r="F274" t="s">
        <v>177</v>
      </c>
      <c r="G274" t="s">
        <v>892</v>
      </c>
      <c r="H274" t="s">
        <v>53</v>
      </c>
      <c r="I274">
        <v>556.17999999999995</v>
      </c>
      <c r="J274">
        <v>5</v>
      </c>
      <c r="K274">
        <v>10</v>
      </c>
      <c r="L274">
        <v>2780.9</v>
      </c>
      <c r="M274">
        <v>2502.81</v>
      </c>
      <c r="N274" s="11">
        <f>Salesdata[[#This Row],[subtotal_before_discount]]-Salesdata[[#This Row],[total_after_discount]]</f>
        <v>278.09000000000015</v>
      </c>
      <c r="O274" t="s">
        <v>28</v>
      </c>
      <c r="P274" s="2">
        <v>45670.667893518519</v>
      </c>
      <c r="Q274">
        <f>YEAR(Salesdata[[#This Row],[purchase_date]])</f>
        <v>2025</v>
      </c>
      <c r="R274" t="str">
        <f>TEXT(Salesdata[[#This Row],[purchase_date]], "mmm")</f>
        <v>Jan</v>
      </c>
    </row>
    <row r="275" spans="1:18" x14ac:dyDescent="0.3">
      <c r="A275" t="s">
        <v>893</v>
      </c>
      <c r="B275" t="s">
        <v>55</v>
      </c>
      <c r="C275" t="s">
        <v>7010</v>
      </c>
      <c r="D275" s="11" t="s">
        <v>7010</v>
      </c>
      <c r="E275" s="11" t="s">
        <v>7010</v>
      </c>
      <c r="F275" t="s">
        <v>105</v>
      </c>
      <c r="G275" t="s">
        <v>894</v>
      </c>
      <c r="H275" t="s">
        <v>179</v>
      </c>
      <c r="I275">
        <v>4284.0600000000004</v>
      </c>
      <c r="J275">
        <v>10</v>
      </c>
      <c r="K275">
        <v>5</v>
      </c>
      <c r="L275">
        <v>42840.6</v>
      </c>
      <c r="M275">
        <v>40698.57</v>
      </c>
      <c r="N275" s="11">
        <f>Salesdata[[#This Row],[subtotal_before_discount]]-Salesdata[[#This Row],[total_after_discount]]</f>
        <v>2142.0299999999988</v>
      </c>
      <c r="O275" t="s">
        <v>7010</v>
      </c>
      <c r="P275" s="2">
        <v>45826.630393518521</v>
      </c>
      <c r="Q275">
        <f>YEAR(Salesdata[[#This Row],[purchase_date]])</f>
        <v>2025</v>
      </c>
      <c r="R275" t="str">
        <f>TEXT(Salesdata[[#This Row],[purchase_date]], "mmm")</f>
        <v>Jun</v>
      </c>
    </row>
    <row r="276" spans="1:18" x14ac:dyDescent="0.3">
      <c r="A276" t="s">
        <v>895</v>
      </c>
      <c r="B276" t="s">
        <v>15</v>
      </c>
      <c r="C276" t="s">
        <v>896</v>
      </c>
      <c r="D276" s="11" t="s">
        <v>7349</v>
      </c>
      <c r="E276" s="11" t="s">
        <v>7042</v>
      </c>
      <c r="F276" t="s">
        <v>133</v>
      </c>
      <c r="G276" t="s">
        <v>897</v>
      </c>
      <c r="H276" t="s">
        <v>184</v>
      </c>
      <c r="I276">
        <v>3.88</v>
      </c>
      <c r="J276">
        <v>165</v>
      </c>
      <c r="K276">
        <v>15</v>
      </c>
      <c r="L276">
        <v>640.20000000000005</v>
      </c>
      <c r="M276">
        <v>544.16999999999996</v>
      </c>
      <c r="N276" s="11">
        <f>Salesdata[[#This Row],[subtotal_before_discount]]-Salesdata[[#This Row],[total_after_discount]]</f>
        <v>96.030000000000086</v>
      </c>
      <c r="O276" t="s">
        <v>116</v>
      </c>
      <c r="P276" s="2">
        <v>45522.828263888892</v>
      </c>
      <c r="Q276">
        <f>YEAR(Salesdata[[#This Row],[purchase_date]])</f>
        <v>2024</v>
      </c>
      <c r="R276" t="str">
        <f>TEXT(Salesdata[[#This Row],[purchase_date]], "mmm")</f>
        <v>Aug</v>
      </c>
    </row>
    <row r="277" spans="1:18" x14ac:dyDescent="0.3">
      <c r="A277" t="s">
        <v>898</v>
      </c>
      <c r="B277" t="s">
        <v>49</v>
      </c>
      <c r="C277" t="s">
        <v>899</v>
      </c>
      <c r="D277" s="11" t="s">
        <v>7350</v>
      </c>
      <c r="E277" s="11" t="s">
        <v>7048</v>
      </c>
      <c r="F277" t="s">
        <v>155</v>
      </c>
      <c r="G277" t="s">
        <v>900</v>
      </c>
      <c r="H277" t="s">
        <v>248</v>
      </c>
      <c r="I277">
        <v>231.54</v>
      </c>
      <c r="J277">
        <v>60</v>
      </c>
      <c r="K277">
        <v>20</v>
      </c>
      <c r="L277">
        <v>13892.4</v>
      </c>
      <c r="M277">
        <v>11113.92</v>
      </c>
      <c r="N277" s="11">
        <f>Salesdata[[#This Row],[subtotal_before_discount]]-Salesdata[[#This Row],[total_after_discount]]</f>
        <v>2778.4799999999996</v>
      </c>
      <c r="O277" t="s">
        <v>47</v>
      </c>
      <c r="P277" s="2">
        <v>45827.497789351852</v>
      </c>
      <c r="Q277">
        <f>YEAR(Salesdata[[#This Row],[purchase_date]])</f>
        <v>2025</v>
      </c>
      <c r="R277" t="str">
        <f>TEXT(Salesdata[[#This Row],[purchase_date]], "mmm")</f>
        <v>Jun</v>
      </c>
    </row>
    <row r="278" spans="1:18" x14ac:dyDescent="0.3">
      <c r="A278" t="s">
        <v>901</v>
      </c>
      <c r="B278" t="s">
        <v>118</v>
      </c>
      <c r="C278" t="s">
        <v>902</v>
      </c>
      <c r="D278" s="11" t="s">
        <v>7351</v>
      </c>
      <c r="E278" s="11" t="s">
        <v>7346</v>
      </c>
      <c r="F278" t="s">
        <v>246</v>
      </c>
      <c r="G278" t="s">
        <v>903</v>
      </c>
      <c r="H278" t="s">
        <v>248</v>
      </c>
      <c r="I278">
        <v>231.86</v>
      </c>
      <c r="J278">
        <v>1</v>
      </c>
      <c r="K278">
        <v>0</v>
      </c>
      <c r="L278">
        <v>231.86</v>
      </c>
      <c r="M278">
        <v>231.86</v>
      </c>
      <c r="N278" s="11">
        <f>Salesdata[[#This Row],[subtotal_before_discount]]-Salesdata[[#This Row],[total_after_discount]]</f>
        <v>0</v>
      </c>
      <c r="O278" t="s">
        <v>47</v>
      </c>
      <c r="P278" s="2">
        <v>45716.948252314818</v>
      </c>
      <c r="Q278">
        <f>YEAR(Salesdata[[#This Row],[purchase_date]])</f>
        <v>2025</v>
      </c>
      <c r="R278" t="str">
        <f>TEXT(Salesdata[[#This Row],[purchase_date]], "mmm")</f>
        <v>Feb</v>
      </c>
    </row>
    <row r="279" spans="1:18" x14ac:dyDescent="0.3">
      <c r="A279" t="s">
        <v>904</v>
      </c>
      <c r="B279" t="s">
        <v>55</v>
      </c>
      <c r="C279" t="s">
        <v>905</v>
      </c>
      <c r="D279" s="11" t="s">
        <v>7352</v>
      </c>
      <c r="E279" s="11" t="s">
        <v>7159</v>
      </c>
      <c r="F279" t="s">
        <v>111</v>
      </c>
      <c r="G279" t="s">
        <v>906</v>
      </c>
      <c r="H279" t="s">
        <v>82</v>
      </c>
      <c r="I279">
        <v>510.88</v>
      </c>
      <c r="J279">
        <v>25</v>
      </c>
      <c r="K279">
        <v>15</v>
      </c>
      <c r="L279">
        <v>12772</v>
      </c>
      <c r="M279">
        <v>10856.2</v>
      </c>
      <c r="N279" s="11">
        <f>Salesdata[[#This Row],[subtotal_before_discount]]-Salesdata[[#This Row],[total_after_discount]]</f>
        <v>1915.7999999999993</v>
      </c>
      <c r="O279" t="s">
        <v>47</v>
      </c>
      <c r="P279" s="2">
        <v>45594.716307870367</v>
      </c>
      <c r="Q279">
        <f>YEAR(Salesdata[[#This Row],[purchase_date]])</f>
        <v>2024</v>
      </c>
      <c r="R279" t="str">
        <f>TEXT(Salesdata[[#This Row],[purchase_date]], "mmm")</f>
        <v>Oct</v>
      </c>
    </row>
    <row r="280" spans="1:18" x14ac:dyDescent="0.3">
      <c r="A280" t="s">
        <v>907</v>
      </c>
      <c r="B280" t="s">
        <v>30</v>
      </c>
      <c r="C280" t="s">
        <v>908</v>
      </c>
      <c r="D280" s="11" t="s">
        <v>7353</v>
      </c>
      <c r="E280" s="11" t="s">
        <v>7087</v>
      </c>
      <c r="F280" t="s">
        <v>105</v>
      </c>
      <c r="G280" t="s">
        <v>909</v>
      </c>
      <c r="H280" t="s">
        <v>82</v>
      </c>
      <c r="I280">
        <v>3.8</v>
      </c>
      <c r="J280">
        <v>245</v>
      </c>
      <c r="K280">
        <v>20</v>
      </c>
      <c r="L280">
        <v>931</v>
      </c>
      <c r="M280">
        <v>744.8</v>
      </c>
      <c r="N280" s="11">
        <f>Salesdata[[#This Row],[subtotal_before_discount]]-Salesdata[[#This Row],[total_after_discount]]</f>
        <v>186.20000000000005</v>
      </c>
      <c r="O280" t="s">
        <v>21</v>
      </c>
      <c r="P280" s="2">
        <v>45748.077361111114</v>
      </c>
      <c r="Q280">
        <f>YEAR(Salesdata[[#This Row],[purchase_date]])</f>
        <v>2025</v>
      </c>
      <c r="R280" t="str">
        <f>TEXT(Salesdata[[#This Row],[purchase_date]], "mmm")</f>
        <v>Apr</v>
      </c>
    </row>
    <row r="281" spans="1:18" x14ac:dyDescent="0.3">
      <c r="A281" t="s">
        <v>910</v>
      </c>
      <c r="B281" t="s">
        <v>181</v>
      </c>
      <c r="C281" t="s">
        <v>911</v>
      </c>
      <c r="D281" s="11" t="s">
        <v>7354</v>
      </c>
      <c r="E281" s="11" t="s">
        <v>7111</v>
      </c>
      <c r="F281" t="s">
        <v>57</v>
      </c>
      <c r="G281" t="s">
        <v>912</v>
      </c>
      <c r="H281" t="s">
        <v>248</v>
      </c>
      <c r="I281">
        <v>212.55</v>
      </c>
      <c r="J281">
        <v>3</v>
      </c>
      <c r="K281">
        <v>0</v>
      </c>
      <c r="L281">
        <v>637.65</v>
      </c>
      <c r="M281">
        <v>637.65</v>
      </c>
      <c r="N281" s="11">
        <f>Salesdata[[#This Row],[subtotal_before_discount]]-Salesdata[[#This Row],[total_after_discount]]</f>
        <v>0</v>
      </c>
      <c r="O281" t="s">
        <v>40</v>
      </c>
      <c r="P281" s="2">
        <v>45683.503472222219</v>
      </c>
      <c r="Q281">
        <f>YEAR(Salesdata[[#This Row],[purchase_date]])</f>
        <v>2025</v>
      </c>
      <c r="R281" t="str">
        <f>TEXT(Salesdata[[#This Row],[purchase_date]], "mmm")</f>
        <v>Jan</v>
      </c>
    </row>
    <row r="282" spans="1:18" x14ac:dyDescent="0.3">
      <c r="A282" t="s">
        <v>913</v>
      </c>
      <c r="B282" t="s">
        <v>49</v>
      </c>
      <c r="C282" t="s">
        <v>914</v>
      </c>
      <c r="D282" s="11" t="s">
        <v>7355</v>
      </c>
      <c r="E282" s="11" t="s">
        <v>7183</v>
      </c>
      <c r="F282" t="s">
        <v>18</v>
      </c>
      <c r="G282" t="s">
        <v>915</v>
      </c>
      <c r="H282" t="s">
        <v>161</v>
      </c>
      <c r="I282">
        <v>315.51</v>
      </c>
      <c r="J282">
        <v>1</v>
      </c>
      <c r="K282">
        <v>0</v>
      </c>
      <c r="L282">
        <v>315.51</v>
      </c>
      <c r="M282">
        <v>315.51</v>
      </c>
      <c r="N282" s="11">
        <f>Salesdata[[#This Row],[subtotal_before_discount]]-Salesdata[[#This Row],[total_after_discount]]</f>
        <v>0</v>
      </c>
      <c r="O282" t="s">
        <v>28</v>
      </c>
      <c r="P282" s="2">
        <v>45434.292951388888</v>
      </c>
      <c r="Q282">
        <f>YEAR(Salesdata[[#This Row],[purchase_date]])</f>
        <v>2024</v>
      </c>
      <c r="R282" t="str">
        <f>TEXT(Salesdata[[#This Row],[purchase_date]], "mmm")</f>
        <v>May</v>
      </c>
    </row>
    <row r="283" spans="1:18" x14ac:dyDescent="0.3">
      <c r="A283" t="s">
        <v>916</v>
      </c>
      <c r="B283" t="s">
        <v>118</v>
      </c>
      <c r="C283" t="s">
        <v>917</v>
      </c>
      <c r="D283" s="11" t="s">
        <v>7356</v>
      </c>
      <c r="E283" s="11" t="s">
        <v>7079</v>
      </c>
      <c r="F283" t="s">
        <v>155</v>
      </c>
      <c r="G283" t="s">
        <v>918</v>
      </c>
      <c r="H283" t="s">
        <v>248</v>
      </c>
      <c r="I283">
        <v>1060.53</v>
      </c>
      <c r="J283">
        <v>20</v>
      </c>
      <c r="K283">
        <v>15</v>
      </c>
      <c r="L283">
        <v>21210.6</v>
      </c>
      <c r="M283">
        <v>18029.009999999998</v>
      </c>
      <c r="N283" s="11">
        <f>Salesdata[[#This Row],[subtotal_before_discount]]-Salesdata[[#This Row],[total_after_discount]]</f>
        <v>3181.59</v>
      </c>
      <c r="O283" t="s">
        <v>28</v>
      </c>
      <c r="P283" s="2">
        <v>45803.129942129628</v>
      </c>
      <c r="Q283">
        <f>YEAR(Salesdata[[#This Row],[purchase_date]])</f>
        <v>2025</v>
      </c>
      <c r="R283" t="str">
        <f>TEXT(Salesdata[[#This Row],[purchase_date]], "mmm")</f>
        <v>May</v>
      </c>
    </row>
    <row r="284" spans="1:18" x14ac:dyDescent="0.3">
      <c r="A284" t="s">
        <v>919</v>
      </c>
      <c r="B284" t="s">
        <v>49</v>
      </c>
      <c r="C284" t="s">
        <v>920</v>
      </c>
      <c r="D284" s="11" t="s">
        <v>7357</v>
      </c>
      <c r="E284" s="11" t="s">
        <v>7130</v>
      </c>
      <c r="F284" t="s">
        <v>155</v>
      </c>
      <c r="G284" t="s">
        <v>921</v>
      </c>
      <c r="H284" t="s">
        <v>59</v>
      </c>
      <c r="I284">
        <v>219.66</v>
      </c>
      <c r="J284">
        <v>3</v>
      </c>
      <c r="K284">
        <v>0</v>
      </c>
      <c r="L284">
        <v>658.98</v>
      </c>
      <c r="M284">
        <v>658.98</v>
      </c>
      <c r="N284" s="11">
        <f>Salesdata[[#This Row],[subtotal_before_discount]]-Salesdata[[#This Row],[total_after_discount]]</f>
        <v>0</v>
      </c>
      <c r="O284" t="s">
        <v>60</v>
      </c>
      <c r="P284" s="2">
        <v>45768.577627314815</v>
      </c>
      <c r="Q284">
        <f>YEAR(Salesdata[[#This Row],[purchase_date]])</f>
        <v>2025</v>
      </c>
      <c r="R284" t="str">
        <f>TEXT(Salesdata[[#This Row],[purchase_date]], "mmm")</f>
        <v>Apr</v>
      </c>
    </row>
    <row r="285" spans="1:18" x14ac:dyDescent="0.3">
      <c r="A285" t="s">
        <v>922</v>
      </c>
      <c r="B285" t="s">
        <v>15</v>
      </c>
      <c r="C285" t="s">
        <v>923</v>
      </c>
      <c r="D285" s="11" t="s">
        <v>7358</v>
      </c>
      <c r="E285" s="11" t="s">
        <v>7099</v>
      </c>
      <c r="F285" t="s">
        <v>177</v>
      </c>
      <c r="G285" t="s">
        <v>924</v>
      </c>
      <c r="H285" t="s">
        <v>130</v>
      </c>
      <c r="I285">
        <v>24.35</v>
      </c>
      <c r="J285">
        <v>5</v>
      </c>
      <c r="K285">
        <v>0</v>
      </c>
      <c r="L285">
        <v>121.75</v>
      </c>
      <c r="M285">
        <v>121.75</v>
      </c>
      <c r="N285" s="11">
        <f>Salesdata[[#This Row],[subtotal_before_discount]]-Salesdata[[#This Row],[total_after_discount]]</f>
        <v>0</v>
      </c>
      <c r="O285" t="s">
        <v>40</v>
      </c>
      <c r="P285" s="2">
        <v>45521.490787037037</v>
      </c>
      <c r="Q285">
        <f>YEAR(Salesdata[[#This Row],[purchase_date]])</f>
        <v>2024</v>
      </c>
      <c r="R285" t="str">
        <f>TEXT(Salesdata[[#This Row],[purchase_date]], "mmm")</f>
        <v>Aug</v>
      </c>
    </row>
    <row r="286" spans="1:18" x14ac:dyDescent="0.3">
      <c r="A286" t="s">
        <v>925</v>
      </c>
      <c r="B286" t="s">
        <v>118</v>
      </c>
      <c r="C286" t="s">
        <v>926</v>
      </c>
      <c r="D286" s="11" t="s">
        <v>7359</v>
      </c>
      <c r="E286" s="11" t="s">
        <v>7058</v>
      </c>
      <c r="F286" t="s">
        <v>121</v>
      </c>
      <c r="G286" t="s">
        <v>927</v>
      </c>
      <c r="H286" t="s">
        <v>59</v>
      </c>
      <c r="I286">
        <v>1146.56</v>
      </c>
      <c r="J286">
        <v>3</v>
      </c>
      <c r="K286">
        <v>0</v>
      </c>
      <c r="L286">
        <v>3439.68</v>
      </c>
      <c r="M286">
        <v>3439.68</v>
      </c>
      <c r="N286" s="11">
        <f>Salesdata[[#This Row],[subtotal_before_discount]]-Salesdata[[#This Row],[total_after_discount]]</f>
        <v>0</v>
      </c>
      <c r="O286" t="s">
        <v>47</v>
      </c>
      <c r="P286" s="2">
        <v>45382.24355324074</v>
      </c>
      <c r="Q286">
        <f>YEAR(Salesdata[[#This Row],[purchase_date]])</f>
        <v>2024</v>
      </c>
      <c r="R286" t="str">
        <f>TEXT(Salesdata[[#This Row],[purchase_date]], "mmm")</f>
        <v>Mar</v>
      </c>
    </row>
    <row r="287" spans="1:18" x14ac:dyDescent="0.3">
      <c r="A287" t="s">
        <v>928</v>
      </c>
      <c r="B287" t="s">
        <v>55</v>
      </c>
      <c r="C287" t="s">
        <v>929</v>
      </c>
      <c r="D287" s="11" t="s">
        <v>7360</v>
      </c>
      <c r="E287" s="11" t="s">
        <v>7183</v>
      </c>
      <c r="F287" t="s">
        <v>224</v>
      </c>
      <c r="G287" t="s">
        <v>930</v>
      </c>
      <c r="H287" t="s">
        <v>27</v>
      </c>
      <c r="I287">
        <v>1658.19</v>
      </c>
      <c r="J287">
        <v>10</v>
      </c>
      <c r="K287">
        <v>5</v>
      </c>
      <c r="L287">
        <v>16581.900000000001</v>
      </c>
      <c r="M287">
        <v>15752.81</v>
      </c>
      <c r="N287" s="11">
        <f>Salesdata[[#This Row],[subtotal_before_discount]]-Salesdata[[#This Row],[total_after_discount]]</f>
        <v>829.09000000000196</v>
      </c>
      <c r="O287" t="s">
        <v>116</v>
      </c>
      <c r="P287" s="2">
        <v>45698.986319444448</v>
      </c>
      <c r="Q287">
        <f>YEAR(Salesdata[[#This Row],[purchase_date]])</f>
        <v>2025</v>
      </c>
      <c r="R287" t="str">
        <f>TEXT(Salesdata[[#This Row],[purchase_date]], "mmm")</f>
        <v>Feb</v>
      </c>
    </row>
    <row r="288" spans="1:18" x14ac:dyDescent="0.3">
      <c r="A288" t="s">
        <v>931</v>
      </c>
      <c r="B288" t="s">
        <v>23</v>
      </c>
      <c r="C288" t="s">
        <v>932</v>
      </c>
      <c r="D288" s="11" t="s">
        <v>7361</v>
      </c>
      <c r="E288" s="11" t="s">
        <v>7036</v>
      </c>
      <c r="F288" t="s">
        <v>105</v>
      </c>
      <c r="G288" t="s">
        <v>933</v>
      </c>
      <c r="H288" t="s">
        <v>179</v>
      </c>
      <c r="I288">
        <v>516</v>
      </c>
      <c r="J288">
        <v>6</v>
      </c>
      <c r="K288">
        <v>0</v>
      </c>
      <c r="L288">
        <v>3096</v>
      </c>
      <c r="M288">
        <v>3096</v>
      </c>
      <c r="N288" s="11">
        <f>Salesdata[[#This Row],[subtotal_before_discount]]-Salesdata[[#This Row],[total_after_discount]]</f>
        <v>0</v>
      </c>
      <c r="O288" t="s">
        <v>116</v>
      </c>
      <c r="P288" s="2">
        <v>45380.252696759257</v>
      </c>
      <c r="Q288">
        <f>YEAR(Salesdata[[#This Row],[purchase_date]])</f>
        <v>2024</v>
      </c>
      <c r="R288" t="str">
        <f>TEXT(Salesdata[[#This Row],[purchase_date]], "mmm")</f>
        <v>Mar</v>
      </c>
    </row>
    <row r="289" spans="1:18" x14ac:dyDescent="0.3">
      <c r="A289" t="s">
        <v>934</v>
      </c>
      <c r="B289" t="s">
        <v>181</v>
      </c>
      <c r="C289" t="s">
        <v>935</v>
      </c>
      <c r="D289" s="11" t="s">
        <v>7362</v>
      </c>
      <c r="E289" s="11" t="s">
        <v>7046</v>
      </c>
      <c r="F289" t="s">
        <v>87</v>
      </c>
      <c r="G289" t="s">
        <v>936</v>
      </c>
      <c r="H289" t="s">
        <v>93</v>
      </c>
      <c r="I289">
        <v>174.98</v>
      </c>
      <c r="J289">
        <v>12</v>
      </c>
      <c r="K289">
        <v>5</v>
      </c>
      <c r="L289">
        <v>2099.7600000000002</v>
      </c>
      <c r="M289">
        <v>1994.77</v>
      </c>
      <c r="N289" s="11">
        <f>Salesdata[[#This Row],[subtotal_before_discount]]-Salesdata[[#This Row],[total_after_discount]]</f>
        <v>104.99000000000024</v>
      </c>
      <c r="O289" t="s">
        <v>47</v>
      </c>
      <c r="P289" s="2">
        <v>45691.29005787037</v>
      </c>
      <c r="Q289">
        <f>YEAR(Salesdata[[#This Row],[purchase_date]])</f>
        <v>2025</v>
      </c>
      <c r="R289" t="str">
        <f>TEXT(Salesdata[[#This Row],[purchase_date]], "mmm")</f>
        <v>Feb</v>
      </c>
    </row>
    <row r="290" spans="1:18" x14ac:dyDescent="0.3">
      <c r="A290" t="s">
        <v>937</v>
      </c>
      <c r="B290" t="s">
        <v>30</v>
      </c>
      <c r="C290" t="s">
        <v>938</v>
      </c>
      <c r="D290" s="11" t="s">
        <v>7363</v>
      </c>
      <c r="E290" s="11" t="s">
        <v>7089</v>
      </c>
      <c r="F290" t="s">
        <v>277</v>
      </c>
      <c r="G290" t="s">
        <v>939</v>
      </c>
      <c r="H290" t="s">
        <v>102</v>
      </c>
      <c r="I290">
        <v>555.20000000000005</v>
      </c>
      <c r="J290">
        <v>2</v>
      </c>
      <c r="K290">
        <v>0</v>
      </c>
      <c r="L290">
        <v>1110.4000000000001</v>
      </c>
      <c r="M290">
        <v>1110.4000000000001</v>
      </c>
      <c r="N290" s="11">
        <f>Salesdata[[#This Row],[subtotal_before_discount]]-Salesdata[[#This Row],[total_after_discount]]</f>
        <v>0</v>
      </c>
      <c r="O290" t="s">
        <v>21</v>
      </c>
      <c r="P290" s="2">
        <v>45655.230937499997</v>
      </c>
      <c r="Q290">
        <f>YEAR(Salesdata[[#This Row],[purchase_date]])</f>
        <v>2024</v>
      </c>
      <c r="R290" t="str">
        <f>TEXT(Salesdata[[#This Row],[purchase_date]], "mmm")</f>
        <v>Dec</v>
      </c>
    </row>
    <row r="291" spans="1:18" x14ac:dyDescent="0.3">
      <c r="A291" t="s">
        <v>940</v>
      </c>
      <c r="B291" t="s">
        <v>23</v>
      </c>
      <c r="C291" t="s">
        <v>941</v>
      </c>
      <c r="D291" s="11" t="s">
        <v>7364</v>
      </c>
      <c r="E291" s="11" t="s">
        <v>7044</v>
      </c>
      <c r="F291" t="s">
        <v>155</v>
      </c>
      <c r="G291" t="s">
        <v>942</v>
      </c>
      <c r="H291" t="s">
        <v>27</v>
      </c>
      <c r="I291">
        <v>147.34</v>
      </c>
      <c r="J291">
        <v>2</v>
      </c>
      <c r="K291">
        <v>5</v>
      </c>
      <c r="L291">
        <v>294.68</v>
      </c>
      <c r="M291">
        <v>279.95</v>
      </c>
      <c r="N291" s="11">
        <f>Salesdata[[#This Row],[subtotal_before_discount]]-Salesdata[[#This Row],[total_after_discount]]</f>
        <v>14.730000000000018</v>
      </c>
      <c r="O291" t="s">
        <v>60</v>
      </c>
      <c r="P291" s="2">
        <v>45525.604004629633</v>
      </c>
      <c r="Q291">
        <f>YEAR(Salesdata[[#This Row],[purchase_date]])</f>
        <v>2024</v>
      </c>
      <c r="R291" t="str">
        <f>TEXT(Salesdata[[#This Row],[purchase_date]], "mmm")</f>
        <v>Aug</v>
      </c>
    </row>
    <row r="292" spans="1:18" x14ac:dyDescent="0.3">
      <c r="A292" t="s">
        <v>943</v>
      </c>
      <c r="B292" t="s">
        <v>15</v>
      </c>
      <c r="C292" t="s">
        <v>944</v>
      </c>
      <c r="D292" s="11" t="s">
        <v>7365</v>
      </c>
      <c r="E292" s="11" t="s">
        <v>7145</v>
      </c>
      <c r="F292" t="s">
        <v>91</v>
      </c>
      <c r="G292" t="s">
        <v>945</v>
      </c>
      <c r="H292" t="s">
        <v>93</v>
      </c>
      <c r="I292">
        <v>3977.97</v>
      </c>
      <c r="J292">
        <v>5</v>
      </c>
      <c r="K292">
        <v>0</v>
      </c>
      <c r="L292">
        <v>19889.849999999999</v>
      </c>
      <c r="M292">
        <v>19889.849999999999</v>
      </c>
      <c r="N292" s="11">
        <f>Salesdata[[#This Row],[subtotal_before_discount]]-Salesdata[[#This Row],[total_after_discount]]</f>
        <v>0</v>
      </c>
      <c r="O292" t="s">
        <v>40</v>
      </c>
      <c r="P292" s="2">
        <v>45520.796909722223</v>
      </c>
      <c r="Q292">
        <f>YEAR(Salesdata[[#This Row],[purchase_date]])</f>
        <v>2024</v>
      </c>
      <c r="R292" t="str">
        <f>TEXT(Salesdata[[#This Row],[purchase_date]], "mmm")</f>
        <v>Aug</v>
      </c>
    </row>
    <row r="293" spans="1:18" x14ac:dyDescent="0.3">
      <c r="A293" t="s">
        <v>946</v>
      </c>
      <c r="B293" t="s">
        <v>7010</v>
      </c>
      <c r="C293" t="s">
        <v>947</v>
      </c>
      <c r="D293" s="11" t="s">
        <v>7366</v>
      </c>
      <c r="E293" s="11" t="s">
        <v>7058</v>
      </c>
      <c r="F293" t="s">
        <v>100</v>
      </c>
      <c r="G293" t="s">
        <v>948</v>
      </c>
      <c r="H293" t="s">
        <v>161</v>
      </c>
      <c r="I293">
        <v>947.42</v>
      </c>
      <c r="J293">
        <v>6</v>
      </c>
      <c r="K293">
        <v>10</v>
      </c>
      <c r="L293">
        <v>5684.52</v>
      </c>
      <c r="M293">
        <v>5116.07</v>
      </c>
      <c r="N293" s="11">
        <f>Salesdata[[#This Row],[subtotal_before_discount]]-Salesdata[[#This Row],[total_after_discount]]</f>
        <v>568.45000000000073</v>
      </c>
      <c r="O293" t="s">
        <v>21</v>
      </c>
      <c r="P293" s="2">
        <v>45683.974270833336</v>
      </c>
      <c r="Q293">
        <f>YEAR(Salesdata[[#This Row],[purchase_date]])</f>
        <v>2025</v>
      </c>
      <c r="R293" t="str">
        <f>TEXT(Salesdata[[#This Row],[purchase_date]], "mmm")</f>
        <v>Jan</v>
      </c>
    </row>
    <row r="294" spans="1:18" x14ac:dyDescent="0.3">
      <c r="A294" t="s">
        <v>949</v>
      </c>
      <c r="B294" t="s">
        <v>181</v>
      </c>
      <c r="C294" t="s">
        <v>950</v>
      </c>
      <c r="D294" s="11" t="s">
        <v>7367</v>
      </c>
      <c r="E294" s="11" t="s">
        <v>7042</v>
      </c>
      <c r="F294" t="s">
        <v>121</v>
      </c>
      <c r="G294" t="s">
        <v>951</v>
      </c>
      <c r="H294" t="s">
        <v>7010</v>
      </c>
      <c r="I294">
        <v>166.86</v>
      </c>
      <c r="J294">
        <v>8</v>
      </c>
      <c r="K294">
        <v>5</v>
      </c>
      <c r="L294">
        <v>1334.88</v>
      </c>
      <c r="M294">
        <v>1268.1400000000001</v>
      </c>
      <c r="N294" s="11">
        <f>Salesdata[[#This Row],[subtotal_before_discount]]-Salesdata[[#This Row],[total_after_discount]]</f>
        <v>66.740000000000009</v>
      </c>
      <c r="O294" t="s">
        <v>40</v>
      </c>
      <c r="P294" s="2">
        <v>45465.434398148151</v>
      </c>
      <c r="Q294">
        <f>YEAR(Salesdata[[#This Row],[purchase_date]])</f>
        <v>2024</v>
      </c>
      <c r="R294" t="str">
        <f>TEXT(Salesdata[[#This Row],[purchase_date]], "mmm")</f>
        <v>Jun</v>
      </c>
    </row>
    <row r="295" spans="1:18" x14ac:dyDescent="0.3">
      <c r="A295" t="s">
        <v>952</v>
      </c>
      <c r="B295" t="s">
        <v>172</v>
      </c>
      <c r="C295" t="s">
        <v>953</v>
      </c>
      <c r="D295" s="11" t="s">
        <v>7368</v>
      </c>
      <c r="E295" s="11" t="s">
        <v>7064</v>
      </c>
      <c r="F295" t="s">
        <v>246</v>
      </c>
      <c r="G295" t="s">
        <v>954</v>
      </c>
      <c r="H295" t="s">
        <v>161</v>
      </c>
      <c r="I295">
        <v>1196.56</v>
      </c>
      <c r="J295">
        <v>6</v>
      </c>
      <c r="K295">
        <v>10</v>
      </c>
      <c r="L295">
        <v>7179.36</v>
      </c>
      <c r="M295">
        <v>6461.42</v>
      </c>
      <c r="N295" s="11">
        <f>Salesdata[[#This Row],[subtotal_before_discount]]-Salesdata[[#This Row],[total_after_discount]]</f>
        <v>717.9399999999996</v>
      </c>
      <c r="O295" t="s">
        <v>60</v>
      </c>
      <c r="P295" s="2">
        <v>45737.454791666663</v>
      </c>
      <c r="Q295">
        <f>YEAR(Salesdata[[#This Row],[purchase_date]])</f>
        <v>2025</v>
      </c>
      <c r="R295" t="str">
        <f>TEXT(Salesdata[[#This Row],[purchase_date]], "mmm")</f>
        <v>Mar</v>
      </c>
    </row>
    <row r="296" spans="1:18" x14ac:dyDescent="0.3">
      <c r="A296" t="s">
        <v>955</v>
      </c>
      <c r="B296" t="s">
        <v>172</v>
      </c>
      <c r="C296" t="s">
        <v>956</v>
      </c>
      <c r="D296" s="11" t="s">
        <v>7369</v>
      </c>
      <c r="E296" s="11" t="s">
        <v>7056</v>
      </c>
      <c r="F296" t="s">
        <v>246</v>
      </c>
      <c r="G296" t="s">
        <v>957</v>
      </c>
      <c r="H296" t="s">
        <v>27</v>
      </c>
      <c r="I296">
        <v>308.39</v>
      </c>
      <c r="J296">
        <v>4</v>
      </c>
      <c r="K296">
        <v>0</v>
      </c>
      <c r="L296">
        <v>1233.56</v>
      </c>
      <c r="M296">
        <v>1233.56</v>
      </c>
      <c r="N296" s="11">
        <f>Salesdata[[#This Row],[subtotal_before_discount]]-Salesdata[[#This Row],[total_after_discount]]</f>
        <v>0</v>
      </c>
      <c r="O296" t="s">
        <v>40</v>
      </c>
      <c r="P296" s="2">
        <v>45469.402627314812</v>
      </c>
      <c r="Q296">
        <f>YEAR(Salesdata[[#This Row],[purchase_date]])</f>
        <v>2024</v>
      </c>
      <c r="R296" t="str">
        <f>TEXT(Salesdata[[#This Row],[purchase_date]], "mmm")</f>
        <v>Jun</v>
      </c>
    </row>
    <row r="297" spans="1:18" x14ac:dyDescent="0.3">
      <c r="A297" t="s">
        <v>958</v>
      </c>
      <c r="B297" t="s">
        <v>181</v>
      </c>
      <c r="C297" t="s">
        <v>959</v>
      </c>
      <c r="D297" s="11" t="s">
        <v>7289</v>
      </c>
      <c r="E297" s="11" t="s">
        <v>7052</v>
      </c>
      <c r="F297" t="s">
        <v>246</v>
      </c>
      <c r="G297" t="s">
        <v>960</v>
      </c>
      <c r="H297" t="s">
        <v>179</v>
      </c>
      <c r="I297">
        <v>565.33000000000004</v>
      </c>
      <c r="J297">
        <v>60</v>
      </c>
      <c r="K297">
        <v>15</v>
      </c>
      <c r="L297">
        <v>33919.800000000003</v>
      </c>
      <c r="M297">
        <v>28831.83</v>
      </c>
      <c r="N297" s="11">
        <f>Salesdata[[#This Row],[subtotal_before_discount]]-Salesdata[[#This Row],[total_after_discount]]</f>
        <v>5087.9700000000012</v>
      </c>
      <c r="O297" t="s">
        <v>40</v>
      </c>
      <c r="P297" s="2">
        <v>45853.375439814816</v>
      </c>
      <c r="Q297">
        <f>YEAR(Salesdata[[#This Row],[purchase_date]])</f>
        <v>2025</v>
      </c>
      <c r="R297" t="str">
        <f>TEXT(Salesdata[[#This Row],[purchase_date]], "mmm")</f>
        <v>Jul</v>
      </c>
    </row>
    <row r="298" spans="1:18" x14ac:dyDescent="0.3">
      <c r="A298" t="s">
        <v>961</v>
      </c>
      <c r="B298" t="s">
        <v>181</v>
      </c>
      <c r="C298" t="s">
        <v>962</v>
      </c>
      <c r="D298" s="11" t="s">
        <v>7370</v>
      </c>
      <c r="E298" s="11" t="s">
        <v>7111</v>
      </c>
      <c r="F298" t="s">
        <v>91</v>
      </c>
      <c r="G298" t="s">
        <v>963</v>
      </c>
      <c r="H298" t="s">
        <v>209</v>
      </c>
      <c r="I298">
        <v>2490.64</v>
      </c>
      <c r="J298">
        <v>30</v>
      </c>
      <c r="K298">
        <v>18</v>
      </c>
      <c r="L298">
        <v>74719.199999999997</v>
      </c>
      <c r="M298">
        <v>61269.74</v>
      </c>
      <c r="N298" s="11">
        <f>Salesdata[[#This Row],[subtotal_before_discount]]-Salesdata[[#This Row],[total_after_discount]]</f>
        <v>13449.46</v>
      </c>
      <c r="O298" t="s">
        <v>60</v>
      </c>
      <c r="P298" s="2">
        <v>45456.079444444447</v>
      </c>
      <c r="Q298">
        <f>YEAR(Salesdata[[#This Row],[purchase_date]])</f>
        <v>2024</v>
      </c>
      <c r="R298" t="str">
        <f>TEXT(Salesdata[[#This Row],[purchase_date]], "mmm")</f>
        <v>Jun</v>
      </c>
    </row>
    <row r="299" spans="1:18" x14ac:dyDescent="0.3">
      <c r="A299" t="s">
        <v>964</v>
      </c>
      <c r="B299" t="s">
        <v>30</v>
      </c>
      <c r="C299" t="s">
        <v>965</v>
      </c>
      <c r="D299" s="11" t="s">
        <v>7371</v>
      </c>
      <c r="E299" s="11" t="s">
        <v>7091</v>
      </c>
      <c r="F299" t="s">
        <v>18</v>
      </c>
      <c r="G299" t="s">
        <v>966</v>
      </c>
      <c r="H299" t="s">
        <v>107</v>
      </c>
      <c r="I299">
        <v>982.71</v>
      </c>
      <c r="J299">
        <v>2</v>
      </c>
      <c r="K299">
        <v>0</v>
      </c>
      <c r="L299">
        <v>1965.42</v>
      </c>
      <c r="M299">
        <v>1965.42</v>
      </c>
      <c r="N299" s="11">
        <f>Salesdata[[#This Row],[subtotal_before_discount]]-Salesdata[[#This Row],[total_after_discount]]</f>
        <v>0</v>
      </c>
      <c r="O299" t="s">
        <v>47</v>
      </c>
      <c r="P299" s="2">
        <v>45529.607939814814</v>
      </c>
      <c r="Q299">
        <f>YEAR(Salesdata[[#This Row],[purchase_date]])</f>
        <v>2024</v>
      </c>
      <c r="R299" t="str">
        <f>TEXT(Salesdata[[#This Row],[purchase_date]], "mmm")</f>
        <v>Aug</v>
      </c>
    </row>
    <row r="300" spans="1:18" x14ac:dyDescent="0.3">
      <c r="A300" t="s">
        <v>967</v>
      </c>
      <c r="B300" t="s">
        <v>95</v>
      </c>
      <c r="C300" t="s">
        <v>968</v>
      </c>
      <c r="D300" s="11" t="s">
        <v>7372</v>
      </c>
      <c r="E300" s="11" t="s">
        <v>7069</v>
      </c>
      <c r="F300" t="s">
        <v>74</v>
      </c>
      <c r="G300" t="s">
        <v>969</v>
      </c>
      <c r="H300" t="s">
        <v>161</v>
      </c>
      <c r="I300">
        <v>510.72</v>
      </c>
      <c r="J300">
        <v>25</v>
      </c>
      <c r="K300">
        <v>20</v>
      </c>
      <c r="L300">
        <v>12768</v>
      </c>
      <c r="M300">
        <v>10214.4</v>
      </c>
      <c r="N300" s="11">
        <f>Salesdata[[#This Row],[subtotal_before_discount]]-Salesdata[[#This Row],[total_after_discount]]</f>
        <v>2553.6000000000004</v>
      </c>
      <c r="O300" t="s">
        <v>77</v>
      </c>
      <c r="P300" s="2">
        <v>45482.454050925924</v>
      </c>
      <c r="Q300">
        <f>YEAR(Salesdata[[#This Row],[purchase_date]])</f>
        <v>2024</v>
      </c>
      <c r="R300" t="str">
        <f>TEXT(Salesdata[[#This Row],[purchase_date]], "mmm")</f>
        <v>Jul</v>
      </c>
    </row>
    <row r="301" spans="1:18" x14ac:dyDescent="0.3">
      <c r="A301" t="s">
        <v>970</v>
      </c>
      <c r="B301" t="s">
        <v>7010</v>
      </c>
      <c r="C301" t="s">
        <v>971</v>
      </c>
      <c r="D301" s="11" t="s">
        <v>7373</v>
      </c>
      <c r="E301" s="11" t="s">
        <v>7111</v>
      </c>
      <c r="F301" t="s">
        <v>44</v>
      </c>
      <c r="G301" t="s">
        <v>972</v>
      </c>
      <c r="H301" t="s">
        <v>65</v>
      </c>
      <c r="I301">
        <v>64.08</v>
      </c>
      <c r="J301">
        <v>5</v>
      </c>
      <c r="K301">
        <v>0</v>
      </c>
      <c r="L301">
        <v>320.39999999999998</v>
      </c>
      <c r="M301">
        <v>320.39999999999998</v>
      </c>
      <c r="N301" s="11">
        <f>Salesdata[[#This Row],[subtotal_before_discount]]-Salesdata[[#This Row],[total_after_discount]]</f>
        <v>0</v>
      </c>
      <c r="O301" t="s">
        <v>40</v>
      </c>
      <c r="P301" s="2">
        <v>45440.762997685182</v>
      </c>
      <c r="Q301">
        <f>YEAR(Salesdata[[#This Row],[purchase_date]])</f>
        <v>2024</v>
      </c>
      <c r="R301" t="str">
        <f>TEXT(Salesdata[[#This Row],[purchase_date]], "mmm")</f>
        <v>May</v>
      </c>
    </row>
    <row r="302" spans="1:18" x14ac:dyDescent="0.3">
      <c r="A302" t="s">
        <v>973</v>
      </c>
      <c r="B302" t="s">
        <v>181</v>
      </c>
      <c r="C302" t="s">
        <v>974</v>
      </c>
      <c r="D302" s="11" t="s">
        <v>7374</v>
      </c>
      <c r="E302" s="11" t="s">
        <v>7066</v>
      </c>
      <c r="F302" t="s">
        <v>224</v>
      </c>
      <c r="G302" t="s">
        <v>975</v>
      </c>
      <c r="H302" t="s">
        <v>130</v>
      </c>
      <c r="I302">
        <v>5.31</v>
      </c>
      <c r="J302">
        <v>331</v>
      </c>
      <c r="K302">
        <v>15</v>
      </c>
      <c r="L302">
        <v>1757.61</v>
      </c>
      <c r="M302">
        <v>1493.97</v>
      </c>
      <c r="N302" s="11">
        <f>Salesdata[[#This Row],[subtotal_before_discount]]-Salesdata[[#This Row],[total_after_discount]]</f>
        <v>263.63999999999987</v>
      </c>
      <c r="O302" t="s">
        <v>21</v>
      </c>
      <c r="P302" s="2">
        <v>45775.608854166669</v>
      </c>
      <c r="Q302">
        <f>YEAR(Salesdata[[#This Row],[purchase_date]])</f>
        <v>2025</v>
      </c>
      <c r="R302" t="str">
        <f>TEXT(Salesdata[[#This Row],[purchase_date]], "mmm")</f>
        <v>Apr</v>
      </c>
    </row>
    <row r="303" spans="1:18" x14ac:dyDescent="0.3">
      <c r="A303" t="s">
        <v>976</v>
      </c>
      <c r="B303" t="s">
        <v>95</v>
      </c>
      <c r="C303" t="s">
        <v>977</v>
      </c>
      <c r="D303" s="11" t="s">
        <v>7375</v>
      </c>
      <c r="E303" s="11" t="s">
        <v>7040</v>
      </c>
      <c r="F303" t="s">
        <v>18</v>
      </c>
      <c r="G303" t="s">
        <v>978</v>
      </c>
      <c r="H303" t="s">
        <v>82</v>
      </c>
      <c r="I303">
        <v>131.66999999999999</v>
      </c>
      <c r="J303">
        <v>50</v>
      </c>
      <c r="K303">
        <v>20</v>
      </c>
      <c r="L303">
        <v>6583.5</v>
      </c>
      <c r="M303">
        <v>5266.8</v>
      </c>
      <c r="N303" s="11">
        <f>Salesdata[[#This Row],[subtotal_before_discount]]-Salesdata[[#This Row],[total_after_discount]]</f>
        <v>1316.6999999999998</v>
      </c>
      <c r="O303" t="s">
        <v>21</v>
      </c>
      <c r="P303" s="2">
        <v>45743.266967592594</v>
      </c>
      <c r="Q303">
        <f>YEAR(Salesdata[[#This Row],[purchase_date]])</f>
        <v>2025</v>
      </c>
      <c r="R303" t="str">
        <f>TEXT(Salesdata[[#This Row],[purchase_date]], "mmm")</f>
        <v>Mar</v>
      </c>
    </row>
    <row r="304" spans="1:18" x14ac:dyDescent="0.3">
      <c r="A304" t="s">
        <v>979</v>
      </c>
      <c r="B304" t="s">
        <v>15</v>
      </c>
      <c r="C304" t="s">
        <v>980</v>
      </c>
      <c r="D304" s="11" t="s">
        <v>7376</v>
      </c>
      <c r="E304" s="11" t="s">
        <v>7130</v>
      </c>
      <c r="F304" t="s">
        <v>32</v>
      </c>
      <c r="G304" t="s">
        <v>981</v>
      </c>
      <c r="H304" t="s">
        <v>20</v>
      </c>
      <c r="I304">
        <v>258.61</v>
      </c>
      <c r="J304">
        <v>6</v>
      </c>
      <c r="K304">
        <v>5</v>
      </c>
      <c r="L304">
        <v>1551.66</v>
      </c>
      <c r="M304">
        <v>1474.08</v>
      </c>
      <c r="N304" s="11">
        <f>Salesdata[[#This Row],[subtotal_before_discount]]-Salesdata[[#This Row],[total_after_discount]]</f>
        <v>77.580000000000155</v>
      </c>
      <c r="O304" t="s">
        <v>60</v>
      </c>
      <c r="P304" s="2">
        <v>45783.544074074074</v>
      </c>
      <c r="Q304">
        <f>YEAR(Salesdata[[#This Row],[purchase_date]])</f>
        <v>2025</v>
      </c>
      <c r="R304" t="str">
        <f>TEXT(Salesdata[[#This Row],[purchase_date]], "mmm")</f>
        <v>May</v>
      </c>
    </row>
    <row r="305" spans="1:18" x14ac:dyDescent="0.3">
      <c r="A305" t="s">
        <v>982</v>
      </c>
      <c r="B305" t="s">
        <v>95</v>
      </c>
      <c r="C305" t="s">
        <v>983</v>
      </c>
      <c r="D305" s="11" t="s">
        <v>7377</v>
      </c>
      <c r="E305" s="11" t="s">
        <v>7091</v>
      </c>
      <c r="F305" t="s">
        <v>155</v>
      </c>
      <c r="G305" t="s">
        <v>984</v>
      </c>
      <c r="H305" t="s">
        <v>7010</v>
      </c>
      <c r="I305">
        <v>167.54</v>
      </c>
      <c r="J305">
        <v>15</v>
      </c>
      <c r="K305">
        <v>5</v>
      </c>
      <c r="L305">
        <v>2513.1</v>
      </c>
      <c r="M305">
        <v>2387.44</v>
      </c>
      <c r="N305" s="11">
        <f>Salesdata[[#This Row],[subtotal_before_discount]]-Salesdata[[#This Row],[total_after_discount]]</f>
        <v>125.65999999999985</v>
      </c>
      <c r="O305" t="s">
        <v>40</v>
      </c>
      <c r="P305" s="2">
        <v>45339.026412037034</v>
      </c>
      <c r="Q305">
        <f>YEAR(Salesdata[[#This Row],[purchase_date]])</f>
        <v>2024</v>
      </c>
      <c r="R305" t="str">
        <f>TEXT(Salesdata[[#This Row],[purchase_date]], "mmm")</f>
        <v>Feb</v>
      </c>
    </row>
    <row r="306" spans="1:18" x14ac:dyDescent="0.3">
      <c r="A306" t="s">
        <v>985</v>
      </c>
      <c r="B306" t="s">
        <v>95</v>
      </c>
      <c r="C306" t="s">
        <v>986</v>
      </c>
      <c r="D306" s="11" t="s">
        <v>7378</v>
      </c>
      <c r="E306" s="11" t="s">
        <v>7214</v>
      </c>
      <c r="F306" t="s">
        <v>177</v>
      </c>
      <c r="G306" t="s">
        <v>987</v>
      </c>
      <c r="H306" t="s">
        <v>70</v>
      </c>
      <c r="I306">
        <v>2923.19</v>
      </c>
      <c r="J306">
        <v>4</v>
      </c>
      <c r="K306">
        <v>0</v>
      </c>
      <c r="L306">
        <v>11692.76</v>
      </c>
      <c r="M306">
        <v>11692.76</v>
      </c>
      <c r="N306" s="11">
        <f>Salesdata[[#This Row],[subtotal_before_discount]]-Salesdata[[#This Row],[total_after_discount]]</f>
        <v>0</v>
      </c>
      <c r="O306" t="s">
        <v>28</v>
      </c>
      <c r="P306" s="2">
        <v>45778.953229166669</v>
      </c>
      <c r="Q306">
        <f>YEAR(Salesdata[[#This Row],[purchase_date]])</f>
        <v>2025</v>
      </c>
      <c r="R306" t="str">
        <f>TEXT(Salesdata[[#This Row],[purchase_date]], "mmm")</f>
        <v>May</v>
      </c>
    </row>
    <row r="307" spans="1:18" x14ac:dyDescent="0.3">
      <c r="A307" t="s">
        <v>988</v>
      </c>
      <c r="B307" t="s">
        <v>118</v>
      </c>
      <c r="C307" t="s">
        <v>989</v>
      </c>
      <c r="D307" s="11" t="s">
        <v>7379</v>
      </c>
      <c r="E307" s="11" t="s">
        <v>7139</v>
      </c>
      <c r="F307" t="s">
        <v>121</v>
      </c>
      <c r="G307" t="s">
        <v>990</v>
      </c>
      <c r="H307" t="s">
        <v>465</v>
      </c>
      <c r="I307">
        <v>693.53</v>
      </c>
      <c r="J307">
        <v>3</v>
      </c>
      <c r="K307">
        <v>0</v>
      </c>
      <c r="L307">
        <v>2080.59</v>
      </c>
      <c r="M307">
        <v>2080.59</v>
      </c>
      <c r="N307" s="11">
        <f>Salesdata[[#This Row],[subtotal_before_discount]]-Salesdata[[#This Row],[total_after_discount]]</f>
        <v>0</v>
      </c>
      <c r="O307" t="s">
        <v>28</v>
      </c>
      <c r="P307" s="2">
        <v>45697.927175925928</v>
      </c>
      <c r="Q307">
        <f>YEAR(Salesdata[[#This Row],[purchase_date]])</f>
        <v>2025</v>
      </c>
      <c r="R307" t="str">
        <f>TEXT(Salesdata[[#This Row],[purchase_date]], "mmm")</f>
        <v>Feb</v>
      </c>
    </row>
    <row r="308" spans="1:18" x14ac:dyDescent="0.3">
      <c r="A308" t="s">
        <v>991</v>
      </c>
      <c r="B308" t="s">
        <v>181</v>
      </c>
      <c r="C308" t="s">
        <v>992</v>
      </c>
      <c r="D308" s="11" t="s">
        <v>7380</v>
      </c>
      <c r="E308" s="11" t="s">
        <v>7346</v>
      </c>
      <c r="F308" t="s">
        <v>44</v>
      </c>
      <c r="G308" t="s">
        <v>993</v>
      </c>
      <c r="H308" t="s">
        <v>130</v>
      </c>
      <c r="I308">
        <v>523.52</v>
      </c>
      <c r="J308">
        <v>6</v>
      </c>
      <c r="K308">
        <v>8</v>
      </c>
      <c r="L308">
        <v>3141.12</v>
      </c>
      <c r="M308">
        <v>2889.83</v>
      </c>
      <c r="N308" s="11">
        <f>Salesdata[[#This Row],[subtotal_before_discount]]-Salesdata[[#This Row],[total_after_discount]]</f>
        <v>251.28999999999996</v>
      </c>
      <c r="O308" t="s">
        <v>21</v>
      </c>
      <c r="P308" s="2">
        <v>45486.103865740741</v>
      </c>
      <c r="Q308">
        <f>YEAR(Salesdata[[#This Row],[purchase_date]])</f>
        <v>2024</v>
      </c>
      <c r="R308" t="str">
        <f>TEXT(Salesdata[[#This Row],[purchase_date]], "mmm")</f>
        <v>Jul</v>
      </c>
    </row>
    <row r="309" spans="1:18" x14ac:dyDescent="0.3">
      <c r="A309" t="s">
        <v>994</v>
      </c>
      <c r="B309" t="s">
        <v>55</v>
      </c>
      <c r="C309" t="s">
        <v>995</v>
      </c>
      <c r="D309" s="11" t="s">
        <v>7381</v>
      </c>
      <c r="E309" s="11" t="s">
        <v>7250</v>
      </c>
      <c r="F309" t="s">
        <v>18</v>
      </c>
      <c r="G309" t="s">
        <v>996</v>
      </c>
      <c r="H309" t="s">
        <v>53</v>
      </c>
      <c r="I309">
        <v>5.66</v>
      </c>
      <c r="J309">
        <v>301</v>
      </c>
      <c r="K309">
        <v>27</v>
      </c>
      <c r="L309">
        <v>1703.66</v>
      </c>
      <c r="M309">
        <v>1243.67</v>
      </c>
      <c r="N309" s="11">
        <f>Salesdata[[#This Row],[subtotal_before_discount]]-Salesdata[[#This Row],[total_after_discount]]</f>
        <v>459.99</v>
      </c>
      <c r="O309" t="s">
        <v>40</v>
      </c>
      <c r="P309" s="2">
        <v>45782.221828703703</v>
      </c>
      <c r="Q309">
        <f>YEAR(Salesdata[[#This Row],[purchase_date]])</f>
        <v>2025</v>
      </c>
      <c r="R309" t="str">
        <f>TEXT(Salesdata[[#This Row],[purchase_date]], "mmm")</f>
        <v>May</v>
      </c>
    </row>
    <row r="310" spans="1:18" x14ac:dyDescent="0.3">
      <c r="A310" t="s">
        <v>997</v>
      </c>
      <c r="B310" t="s">
        <v>84</v>
      </c>
      <c r="C310" t="s">
        <v>998</v>
      </c>
      <c r="D310" s="11" t="s">
        <v>7382</v>
      </c>
      <c r="E310" s="11" t="s">
        <v>7050</v>
      </c>
      <c r="F310" t="s">
        <v>68</v>
      </c>
      <c r="G310" t="s">
        <v>999</v>
      </c>
      <c r="H310" t="s">
        <v>179</v>
      </c>
      <c r="I310">
        <v>259.62</v>
      </c>
      <c r="J310">
        <v>2</v>
      </c>
      <c r="K310">
        <v>0</v>
      </c>
      <c r="L310">
        <v>519.24</v>
      </c>
      <c r="M310">
        <v>519.24</v>
      </c>
      <c r="N310" s="11">
        <f>Salesdata[[#This Row],[subtotal_before_discount]]-Salesdata[[#This Row],[total_after_discount]]</f>
        <v>0</v>
      </c>
      <c r="O310" t="s">
        <v>7010</v>
      </c>
      <c r="P310" s="2">
        <v>45750.291620370372</v>
      </c>
      <c r="Q310">
        <f>YEAR(Salesdata[[#This Row],[purchase_date]])</f>
        <v>2025</v>
      </c>
      <c r="R310" t="str">
        <f>TEXT(Salesdata[[#This Row],[purchase_date]], "mmm")</f>
        <v>Apr</v>
      </c>
    </row>
    <row r="311" spans="1:18" x14ac:dyDescent="0.3">
      <c r="A311" t="s">
        <v>1000</v>
      </c>
      <c r="B311" t="s">
        <v>118</v>
      </c>
      <c r="C311" t="s">
        <v>1001</v>
      </c>
      <c r="D311" s="11" t="s">
        <v>7383</v>
      </c>
      <c r="E311" s="11" t="s">
        <v>7052</v>
      </c>
      <c r="F311" t="s">
        <v>37</v>
      </c>
      <c r="G311" t="s">
        <v>1002</v>
      </c>
      <c r="H311" t="s">
        <v>130</v>
      </c>
      <c r="I311">
        <v>2803.9</v>
      </c>
      <c r="J311">
        <v>3</v>
      </c>
      <c r="K311">
        <v>0</v>
      </c>
      <c r="L311">
        <v>8411.7000000000007</v>
      </c>
      <c r="M311">
        <v>8411.7000000000007</v>
      </c>
      <c r="N311" s="11">
        <f>Salesdata[[#This Row],[subtotal_before_discount]]-Salesdata[[#This Row],[total_after_discount]]</f>
        <v>0</v>
      </c>
      <c r="O311" t="s">
        <v>40</v>
      </c>
      <c r="P311" s="2">
        <v>45423.943067129629</v>
      </c>
      <c r="Q311">
        <f>YEAR(Salesdata[[#This Row],[purchase_date]])</f>
        <v>2024</v>
      </c>
      <c r="R311" t="str">
        <f>TEXT(Salesdata[[#This Row],[purchase_date]], "mmm")</f>
        <v>May</v>
      </c>
    </row>
    <row r="312" spans="1:18" x14ac:dyDescent="0.3">
      <c r="A312" t="s">
        <v>1003</v>
      </c>
      <c r="B312" t="s">
        <v>95</v>
      </c>
      <c r="C312" t="s">
        <v>1004</v>
      </c>
      <c r="D312" s="11" t="s">
        <v>7384</v>
      </c>
      <c r="E312" s="11" t="s">
        <v>7125</v>
      </c>
      <c r="F312" t="s">
        <v>251</v>
      </c>
      <c r="G312" t="s">
        <v>1005</v>
      </c>
      <c r="H312" t="s">
        <v>184</v>
      </c>
      <c r="I312">
        <v>501.21</v>
      </c>
      <c r="J312">
        <v>40</v>
      </c>
      <c r="K312">
        <v>20</v>
      </c>
      <c r="L312">
        <v>20048.400000000001</v>
      </c>
      <c r="M312">
        <v>16038.72</v>
      </c>
      <c r="N312" s="11">
        <f>Salesdata[[#This Row],[subtotal_before_discount]]-Salesdata[[#This Row],[total_after_discount]]</f>
        <v>4009.6800000000021</v>
      </c>
      <c r="O312" t="s">
        <v>116</v>
      </c>
      <c r="P312" s="2">
        <v>45638.288553240738</v>
      </c>
      <c r="Q312">
        <f>YEAR(Salesdata[[#This Row],[purchase_date]])</f>
        <v>2024</v>
      </c>
      <c r="R312" t="str">
        <f>TEXT(Salesdata[[#This Row],[purchase_date]], "mmm")</f>
        <v>Dec</v>
      </c>
    </row>
    <row r="313" spans="1:18" x14ac:dyDescent="0.3">
      <c r="A313" t="s">
        <v>1006</v>
      </c>
      <c r="B313" t="s">
        <v>95</v>
      </c>
      <c r="C313" t="s">
        <v>1007</v>
      </c>
      <c r="D313" s="11" t="s">
        <v>7385</v>
      </c>
      <c r="E313" s="11" t="s">
        <v>7152</v>
      </c>
      <c r="F313" t="s">
        <v>91</v>
      </c>
      <c r="G313" t="s">
        <v>1008</v>
      </c>
      <c r="H313" t="s">
        <v>248</v>
      </c>
      <c r="I313">
        <v>964.91</v>
      </c>
      <c r="J313">
        <v>5</v>
      </c>
      <c r="K313">
        <v>0</v>
      </c>
      <c r="L313">
        <v>4824.55</v>
      </c>
      <c r="M313">
        <v>4824.55</v>
      </c>
      <c r="N313" s="11">
        <f>Salesdata[[#This Row],[subtotal_before_discount]]-Salesdata[[#This Row],[total_after_discount]]</f>
        <v>0</v>
      </c>
      <c r="O313" t="s">
        <v>21</v>
      </c>
      <c r="P313" s="2">
        <v>45568.505578703705</v>
      </c>
      <c r="Q313">
        <f>YEAR(Salesdata[[#This Row],[purchase_date]])</f>
        <v>2024</v>
      </c>
      <c r="R313" t="str">
        <f>TEXT(Salesdata[[#This Row],[purchase_date]], "mmm")</f>
        <v>Oct</v>
      </c>
    </row>
    <row r="314" spans="1:18" x14ac:dyDescent="0.3">
      <c r="A314" t="s">
        <v>1009</v>
      </c>
      <c r="B314" t="s">
        <v>181</v>
      </c>
      <c r="C314" t="s">
        <v>1010</v>
      </c>
      <c r="D314" s="11" t="s">
        <v>7386</v>
      </c>
      <c r="E314" s="11" t="s">
        <v>7170</v>
      </c>
      <c r="F314" t="s">
        <v>224</v>
      </c>
      <c r="G314" t="s">
        <v>1011</v>
      </c>
      <c r="H314" t="s">
        <v>161</v>
      </c>
      <c r="I314">
        <v>908.57</v>
      </c>
      <c r="J314">
        <v>1</v>
      </c>
      <c r="K314">
        <v>0</v>
      </c>
      <c r="L314">
        <v>908.57</v>
      </c>
      <c r="M314">
        <v>908.57</v>
      </c>
      <c r="N314" s="11">
        <f>Salesdata[[#This Row],[subtotal_before_discount]]-Salesdata[[#This Row],[total_after_discount]]</f>
        <v>0</v>
      </c>
      <c r="O314" t="s">
        <v>116</v>
      </c>
      <c r="P314" s="2">
        <v>45398.454606481479</v>
      </c>
      <c r="Q314">
        <f>YEAR(Salesdata[[#This Row],[purchase_date]])</f>
        <v>2024</v>
      </c>
      <c r="R314" t="str">
        <f>TEXT(Salesdata[[#This Row],[purchase_date]], "mmm")</f>
        <v>Apr</v>
      </c>
    </row>
    <row r="315" spans="1:18" x14ac:dyDescent="0.3">
      <c r="A315" t="s">
        <v>1012</v>
      </c>
      <c r="B315" t="s">
        <v>181</v>
      </c>
      <c r="C315" t="s">
        <v>1013</v>
      </c>
      <c r="D315" s="11" t="s">
        <v>7387</v>
      </c>
      <c r="E315" s="11" t="s">
        <v>7218</v>
      </c>
      <c r="F315" t="s">
        <v>177</v>
      </c>
      <c r="G315" t="s">
        <v>1014</v>
      </c>
      <c r="H315" t="s">
        <v>184</v>
      </c>
      <c r="I315">
        <v>1634.72</v>
      </c>
      <c r="J315">
        <v>12</v>
      </c>
      <c r="K315">
        <v>0</v>
      </c>
      <c r="L315">
        <v>19616.64</v>
      </c>
      <c r="M315">
        <v>19616.64</v>
      </c>
      <c r="N315" s="11">
        <f>Salesdata[[#This Row],[subtotal_before_discount]]-Salesdata[[#This Row],[total_after_discount]]</f>
        <v>0</v>
      </c>
      <c r="O315" t="s">
        <v>40</v>
      </c>
      <c r="P315" s="2">
        <v>45342.270266203705</v>
      </c>
      <c r="Q315">
        <f>YEAR(Salesdata[[#This Row],[purchase_date]])</f>
        <v>2024</v>
      </c>
      <c r="R315" t="str">
        <f>TEXT(Salesdata[[#This Row],[purchase_date]], "mmm")</f>
        <v>Feb</v>
      </c>
    </row>
    <row r="316" spans="1:18" x14ac:dyDescent="0.3">
      <c r="A316" t="s">
        <v>1015</v>
      </c>
      <c r="B316" t="s">
        <v>15</v>
      </c>
      <c r="C316" t="s">
        <v>1016</v>
      </c>
      <c r="D316" s="11" t="s">
        <v>7388</v>
      </c>
      <c r="E316" s="11" t="s">
        <v>7170</v>
      </c>
      <c r="F316" t="s">
        <v>57</v>
      </c>
      <c r="G316" t="s">
        <v>1017</v>
      </c>
      <c r="H316" t="s">
        <v>27</v>
      </c>
      <c r="I316">
        <v>277.32</v>
      </c>
      <c r="J316">
        <v>6</v>
      </c>
      <c r="K316">
        <v>7</v>
      </c>
      <c r="L316">
        <v>1663.92</v>
      </c>
      <c r="M316">
        <v>1547.45</v>
      </c>
      <c r="N316" s="11">
        <f>Salesdata[[#This Row],[subtotal_before_discount]]-Salesdata[[#This Row],[total_after_discount]]</f>
        <v>116.47000000000003</v>
      </c>
      <c r="O316" t="s">
        <v>60</v>
      </c>
      <c r="P316" s="2">
        <v>45555.430381944447</v>
      </c>
      <c r="Q316">
        <f>YEAR(Salesdata[[#This Row],[purchase_date]])</f>
        <v>2024</v>
      </c>
      <c r="R316" t="str">
        <f>TEXT(Salesdata[[#This Row],[purchase_date]], "mmm")</f>
        <v>Sep</v>
      </c>
    </row>
    <row r="317" spans="1:18" x14ac:dyDescent="0.3">
      <c r="A317" t="s">
        <v>1018</v>
      </c>
      <c r="B317" t="s">
        <v>23</v>
      </c>
      <c r="C317" t="s">
        <v>1019</v>
      </c>
      <c r="D317" s="11" t="s">
        <v>7389</v>
      </c>
      <c r="E317" s="11" t="s">
        <v>7046</v>
      </c>
      <c r="F317" t="s">
        <v>155</v>
      </c>
      <c r="G317" t="s">
        <v>1020</v>
      </c>
      <c r="H317" t="s">
        <v>161</v>
      </c>
      <c r="I317">
        <v>4140.75</v>
      </c>
      <c r="J317">
        <v>4</v>
      </c>
      <c r="K317">
        <v>10</v>
      </c>
      <c r="L317">
        <v>16563</v>
      </c>
      <c r="M317">
        <v>14906.7</v>
      </c>
      <c r="N317" s="11">
        <f>Salesdata[[#This Row],[subtotal_before_discount]]-Salesdata[[#This Row],[total_after_discount]]</f>
        <v>1656.2999999999993</v>
      </c>
      <c r="O317" t="s">
        <v>7010</v>
      </c>
      <c r="P317" s="2">
        <v>45631.564849537041</v>
      </c>
      <c r="Q317">
        <f>YEAR(Salesdata[[#This Row],[purchase_date]])</f>
        <v>2024</v>
      </c>
      <c r="R317" t="str">
        <f>TEXT(Salesdata[[#This Row],[purchase_date]], "mmm")</f>
        <v>Dec</v>
      </c>
    </row>
    <row r="318" spans="1:18" x14ac:dyDescent="0.3">
      <c r="A318" t="s">
        <v>1021</v>
      </c>
      <c r="B318" t="s">
        <v>49</v>
      </c>
      <c r="C318" t="s">
        <v>1022</v>
      </c>
      <c r="D318" s="11" t="s">
        <v>7390</v>
      </c>
      <c r="E318" s="11" t="s">
        <v>7141</v>
      </c>
      <c r="F318" t="s">
        <v>100</v>
      </c>
      <c r="G318" t="s">
        <v>1023</v>
      </c>
      <c r="H318" t="s">
        <v>102</v>
      </c>
      <c r="I318">
        <v>824.33</v>
      </c>
      <c r="J318">
        <v>50</v>
      </c>
      <c r="K318">
        <v>15</v>
      </c>
      <c r="L318">
        <v>41216.5</v>
      </c>
      <c r="M318">
        <v>35034.03</v>
      </c>
      <c r="N318" s="11">
        <f>Salesdata[[#This Row],[subtotal_before_discount]]-Salesdata[[#This Row],[total_after_discount]]</f>
        <v>6182.4700000000012</v>
      </c>
      <c r="O318" t="s">
        <v>21</v>
      </c>
      <c r="P318" s="2">
        <v>45628.092314814814</v>
      </c>
      <c r="Q318">
        <f>YEAR(Salesdata[[#This Row],[purchase_date]])</f>
        <v>2024</v>
      </c>
      <c r="R318" t="str">
        <f>TEXT(Salesdata[[#This Row],[purchase_date]], "mmm")</f>
        <v>Dec</v>
      </c>
    </row>
    <row r="319" spans="1:18" x14ac:dyDescent="0.3">
      <c r="A319" t="s">
        <v>1024</v>
      </c>
      <c r="B319" t="s">
        <v>30</v>
      </c>
      <c r="C319" t="s">
        <v>1025</v>
      </c>
      <c r="D319" s="11" t="s">
        <v>7391</v>
      </c>
      <c r="E319" s="11" t="s">
        <v>7054</v>
      </c>
      <c r="F319" t="s">
        <v>111</v>
      </c>
      <c r="G319" t="s">
        <v>1026</v>
      </c>
      <c r="H319" t="s">
        <v>161</v>
      </c>
      <c r="I319">
        <v>583.75</v>
      </c>
      <c r="J319">
        <v>30</v>
      </c>
      <c r="K319">
        <v>15</v>
      </c>
      <c r="L319">
        <v>17512.5</v>
      </c>
      <c r="M319">
        <v>14885.62</v>
      </c>
      <c r="N319" s="11">
        <f>Salesdata[[#This Row],[subtotal_before_discount]]-Salesdata[[#This Row],[total_after_discount]]</f>
        <v>2626.8799999999992</v>
      </c>
      <c r="O319" t="s">
        <v>28</v>
      </c>
      <c r="P319" s="2">
        <v>45594.722928240742</v>
      </c>
      <c r="Q319">
        <f>YEAR(Salesdata[[#This Row],[purchase_date]])</f>
        <v>2024</v>
      </c>
      <c r="R319" t="str">
        <f>TEXT(Salesdata[[#This Row],[purchase_date]], "mmm")</f>
        <v>Oct</v>
      </c>
    </row>
    <row r="320" spans="1:18" x14ac:dyDescent="0.3">
      <c r="A320" t="s">
        <v>1027</v>
      </c>
      <c r="B320" t="s">
        <v>84</v>
      </c>
      <c r="C320" t="s">
        <v>1028</v>
      </c>
      <c r="D320" s="11" t="s">
        <v>7392</v>
      </c>
      <c r="E320" s="11" t="s">
        <v>7250</v>
      </c>
      <c r="F320" t="s">
        <v>57</v>
      </c>
      <c r="G320" t="s">
        <v>1029</v>
      </c>
      <c r="H320" t="s">
        <v>39</v>
      </c>
      <c r="I320">
        <v>1909.19</v>
      </c>
      <c r="J320">
        <v>100</v>
      </c>
      <c r="K320">
        <v>25</v>
      </c>
      <c r="L320">
        <v>190919</v>
      </c>
      <c r="M320">
        <v>143189.25</v>
      </c>
      <c r="N320" s="11">
        <f>Salesdata[[#This Row],[subtotal_before_discount]]-Salesdata[[#This Row],[total_after_discount]]</f>
        <v>47729.75</v>
      </c>
      <c r="O320" t="s">
        <v>28</v>
      </c>
      <c r="P320" s="2">
        <v>45444.107997685183</v>
      </c>
      <c r="Q320">
        <f>YEAR(Salesdata[[#This Row],[purchase_date]])</f>
        <v>2024</v>
      </c>
      <c r="R320" t="str">
        <f>TEXT(Salesdata[[#This Row],[purchase_date]], "mmm")</f>
        <v>Jun</v>
      </c>
    </row>
    <row r="321" spans="1:18" x14ac:dyDescent="0.3">
      <c r="A321" t="s">
        <v>1030</v>
      </c>
      <c r="B321" t="s">
        <v>49</v>
      </c>
      <c r="C321" t="s">
        <v>1031</v>
      </c>
      <c r="D321" s="11" t="s">
        <v>7393</v>
      </c>
      <c r="E321" s="11" t="s">
        <v>7036</v>
      </c>
      <c r="F321" t="s">
        <v>32</v>
      </c>
      <c r="G321" t="s">
        <v>1032</v>
      </c>
      <c r="H321" t="s">
        <v>209</v>
      </c>
      <c r="I321">
        <v>4.24</v>
      </c>
      <c r="J321">
        <v>375</v>
      </c>
      <c r="K321">
        <v>25</v>
      </c>
      <c r="L321">
        <v>1590</v>
      </c>
      <c r="M321">
        <v>1192.5</v>
      </c>
      <c r="N321" s="11">
        <f>Salesdata[[#This Row],[subtotal_before_discount]]-Salesdata[[#This Row],[total_after_discount]]</f>
        <v>397.5</v>
      </c>
      <c r="O321" t="s">
        <v>40</v>
      </c>
      <c r="P321" s="2">
        <v>45834.93209490741</v>
      </c>
      <c r="Q321">
        <f>YEAR(Salesdata[[#This Row],[purchase_date]])</f>
        <v>2025</v>
      </c>
      <c r="R321" t="str">
        <f>TEXT(Salesdata[[#This Row],[purchase_date]], "mmm")</f>
        <v>Jun</v>
      </c>
    </row>
    <row r="322" spans="1:18" x14ac:dyDescent="0.3">
      <c r="A322" t="s">
        <v>1033</v>
      </c>
      <c r="B322" t="s">
        <v>181</v>
      </c>
      <c r="C322" t="s">
        <v>1034</v>
      </c>
      <c r="D322" s="11" t="s">
        <v>7394</v>
      </c>
      <c r="E322" s="11" t="s">
        <v>7038</v>
      </c>
      <c r="F322" t="s">
        <v>133</v>
      </c>
      <c r="G322" t="s">
        <v>1035</v>
      </c>
      <c r="H322" t="s">
        <v>20</v>
      </c>
      <c r="I322">
        <v>644.77</v>
      </c>
      <c r="J322">
        <v>20</v>
      </c>
      <c r="K322">
        <v>0</v>
      </c>
      <c r="L322">
        <v>12895.4</v>
      </c>
      <c r="M322">
        <v>12895.4</v>
      </c>
      <c r="N322" s="11">
        <f>Salesdata[[#This Row],[subtotal_before_discount]]-Salesdata[[#This Row],[total_after_discount]]</f>
        <v>0</v>
      </c>
      <c r="O322" t="s">
        <v>47</v>
      </c>
      <c r="P322" s="2">
        <v>45874.3284375</v>
      </c>
      <c r="Q322">
        <f>YEAR(Salesdata[[#This Row],[purchase_date]])</f>
        <v>2025</v>
      </c>
      <c r="R322" t="str">
        <f>TEXT(Salesdata[[#This Row],[purchase_date]], "mmm")</f>
        <v>Aug</v>
      </c>
    </row>
    <row r="323" spans="1:18" x14ac:dyDescent="0.3">
      <c r="A323" t="s">
        <v>1036</v>
      </c>
      <c r="B323" t="s">
        <v>95</v>
      </c>
      <c r="C323" t="s">
        <v>1037</v>
      </c>
      <c r="D323" s="11" t="s">
        <v>7395</v>
      </c>
      <c r="E323" s="11" t="s">
        <v>7141</v>
      </c>
      <c r="F323" t="s">
        <v>91</v>
      </c>
      <c r="G323" t="s">
        <v>1038</v>
      </c>
      <c r="H323" t="s">
        <v>7010</v>
      </c>
      <c r="I323">
        <v>1375.97</v>
      </c>
      <c r="J323">
        <v>15</v>
      </c>
      <c r="K323">
        <v>15</v>
      </c>
      <c r="L323">
        <v>20639.55</v>
      </c>
      <c r="M323">
        <v>17543.62</v>
      </c>
      <c r="N323" s="11">
        <f>Salesdata[[#This Row],[subtotal_before_discount]]-Salesdata[[#This Row],[total_after_discount]]</f>
        <v>3095.9300000000003</v>
      </c>
      <c r="O323" t="s">
        <v>21</v>
      </c>
      <c r="P323" s="2">
        <v>45375.878032407411</v>
      </c>
      <c r="Q323">
        <f>YEAR(Salesdata[[#This Row],[purchase_date]])</f>
        <v>2024</v>
      </c>
      <c r="R323" t="str">
        <f>TEXT(Salesdata[[#This Row],[purchase_date]], "mmm")</f>
        <v>Mar</v>
      </c>
    </row>
    <row r="324" spans="1:18" x14ac:dyDescent="0.3">
      <c r="A324" t="s">
        <v>1039</v>
      </c>
      <c r="B324" t="s">
        <v>55</v>
      </c>
      <c r="C324" t="s">
        <v>1040</v>
      </c>
      <c r="D324" s="11" t="s">
        <v>7396</v>
      </c>
      <c r="E324" s="11" t="s">
        <v>7062</v>
      </c>
      <c r="F324" t="s">
        <v>37</v>
      </c>
      <c r="G324" t="s">
        <v>1041</v>
      </c>
      <c r="H324" t="s">
        <v>70</v>
      </c>
      <c r="I324">
        <v>3.14</v>
      </c>
      <c r="J324">
        <v>31</v>
      </c>
      <c r="K324">
        <v>15</v>
      </c>
      <c r="L324">
        <v>97.34</v>
      </c>
      <c r="M324">
        <v>82.74</v>
      </c>
      <c r="N324" s="11">
        <f>Salesdata[[#This Row],[subtotal_before_discount]]-Salesdata[[#This Row],[total_after_discount]]</f>
        <v>14.600000000000009</v>
      </c>
      <c r="O324" t="s">
        <v>60</v>
      </c>
      <c r="P324" s="2">
        <v>45751.082048611112</v>
      </c>
      <c r="Q324">
        <f>YEAR(Salesdata[[#This Row],[purchase_date]])</f>
        <v>2025</v>
      </c>
      <c r="R324" t="str">
        <f>TEXT(Salesdata[[#This Row],[purchase_date]], "mmm")</f>
        <v>Apr</v>
      </c>
    </row>
    <row r="325" spans="1:18" x14ac:dyDescent="0.3">
      <c r="A325" t="s">
        <v>1042</v>
      </c>
      <c r="B325" t="s">
        <v>55</v>
      </c>
      <c r="C325" t="s">
        <v>1043</v>
      </c>
      <c r="D325" s="11" t="s">
        <v>7397</v>
      </c>
      <c r="E325" s="11" t="s">
        <v>7170</v>
      </c>
      <c r="F325" t="s">
        <v>111</v>
      </c>
      <c r="G325" t="s">
        <v>1044</v>
      </c>
      <c r="H325" t="s">
        <v>70</v>
      </c>
      <c r="I325">
        <v>1256.9100000000001</v>
      </c>
      <c r="J325">
        <v>10</v>
      </c>
      <c r="K325">
        <v>0</v>
      </c>
      <c r="L325">
        <v>12569.1</v>
      </c>
      <c r="M325">
        <v>12569.1</v>
      </c>
      <c r="N325" s="11">
        <f>Salesdata[[#This Row],[subtotal_before_discount]]-Salesdata[[#This Row],[total_after_discount]]</f>
        <v>0</v>
      </c>
      <c r="O325" t="s">
        <v>116</v>
      </c>
      <c r="P325" s="2">
        <v>45812.615185185183</v>
      </c>
      <c r="Q325">
        <f>YEAR(Salesdata[[#This Row],[purchase_date]])</f>
        <v>2025</v>
      </c>
      <c r="R325" t="str">
        <f>TEXT(Salesdata[[#This Row],[purchase_date]], "mmm")</f>
        <v>Jun</v>
      </c>
    </row>
    <row r="326" spans="1:18" x14ac:dyDescent="0.3">
      <c r="A326" t="s">
        <v>1045</v>
      </c>
      <c r="B326" t="s">
        <v>55</v>
      </c>
      <c r="C326" t="s">
        <v>1046</v>
      </c>
      <c r="D326" s="11" t="s">
        <v>7398</v>
      </c>
      <c r="E326" s="11" t="s">
        <v>7038</v>
      </c>
      <c r="F326" t="s">
        <v>155</v>
      </c>
      <c r="G326" t="s">
        <v>1047</v>
      </c>
      <c r="H326" t="s">
        <v>27</v>
      </c>
      <c r="I326">
        <v>616.89</v>
      </c>
      <c r="J326">
        <v>1</v>
      </c>
      <c r="K326">
        <v>0</v>
      </c>
      <c r="L326">
        <v>616.89</v>
      </c>
      <c r="M326">
        <v>616.89</v>
      </c>
      <c r="N326" s="11">
        <f>Salesdata[[#This Row],[subtotal_before_discount]]-Salesdata[[#This Row],[total_after_discount]]</f>
        <v>0</v>
      </c>
      <c r="O326" t="s">
        <v>28</v>
      </c>
      <c r="P326" s="2">
        <v>45727.069120370368</v>
      </c>
      <c r="Q326">
        <f>YEAR(Salesdata[[#This Row],[purchase_date]])</f>
        <v>2025</v>
      </c>
      <c r="R326" t="str">
        <f>TEXT(Salesdata[[#This Row],[purchase_date]], "mmm")</f>
        <v>Mar</v>
      </c>
    </row>
    <row r="327" spans="1:18" x14ac:dyDescent="0.3">
      <c r="A327" t="s">
        <v>1048</v>
      </c>
      <c r="B327" t="s">
        <v>84</v>
      </c>
      <c r="C327" t="s">
        <v>1049</v>
      </c>
      <c r="D327" s="11" t="s">
        <v>7399</v>
      </c>
      <c r="E327" s="11" t="s">
        <v>7036</v>
      </c>
      <c r="F327" t="s">
        <v>277</v>
      </c>
      <c r="G327" t="s">
        <v>1050</v>
      </c>
      <c r="H327" t="s">
        <v>93</v>
      </c>
      <c r="I327">
        <v>217.37</v>
      </c>
      <c r="J327">
        <v>2</v>
      </c>
      <c r="K327">
        <v>0</v>
      </c>
      <c r="L327">
        <v>434.74</v>
      </c>
      <c r="M327">
        <v>434.74</v>
      </c>
      <c r="N327" s="11">
        <f>Salesdata[[#This Row],[subtotal_before_discount]]-Salesdata[[#This Row],[total_after_discount]]</f>
        <v>0</v>
      </c>
      <c r="O327" t="s">
        <v>77</v>
      </c>
      <c r="P327" s="2">
        <v>45752.578472222223</v>
      </c>
      <c r="Q327">
        <f>YEAR(Salesdata[[#This Row],[purchase_date]])</f>
        <v>2025</v>
      </c>
      <c r="R327" t="str">
        <f>TEXT(Salesdata[[#This Row],[purchase_date]], "mmm")</f>
        <v>Apr</v>
      </c>
    </row>
    <row r="328" spans="1:18" x14ac:dyDescent="0.3">
      <c r="A328" t="s">
        <v>1051</v>
      </c>
      <c r="B328" t="s">
        <v>72</v>
      </c>
      <c r="C328" t="s">
        <v>1052</v>
      </c>
      <c r="D328" s="11" t="s">
        <v>7163</v>
      </c>
      <c r="E328" s="11" t="s">
        <v>7073</v>
      </c>
      <c r="F328" t="s">
        <v>224</v>
      </c>
      <c r="G328" t="s">
        <v>1053</v>
      </c>
      <c r="H328" t="s">
        <v>184</v>
      </c>
      <c r="I328">
        <v>652.91</v>
      </c>
      <c r="J328">
        <v>12</v>
      </c>
      <c r="K328">
        <v>0</v>
      </c>
      <c r="L328">
        <v>7834.92</v>
      </c>
      <c r="M328">
        <v>7834.92</v>
      </c>
      <c r="N328" s="11">
        <f>Salesdata[[#This Row],[subtotal_before_discount]]-Salesdata[[#This Row],[total_after_discount]]</f>
        <v>0</v>
      </c>
      <c r="O328" t="s">
        <v>21</v>
      </c>
      <c r="P328" s="2">
        <v>45410.935914351852</v>
      </c>
      <c r="Q328">
        <f>YEAR(Salesdata[[#This Row],[purchase_date]])</f>
        <v>2024</v>
      </c>
      <c r="R328" t="str">
        <f>TEXT(Salesdata[[#This Row],[purchase_date]], "mmm")</f>
        <v>Apr</v>
      </c>
    </row>
    <row r="329" spans="1:18" x14ac:dyDescent="0.3">
      <c r="A329" t="s">
        <v>1054</v>
      </c>
      <c r="B329" t="s">
        <v>72</v>
      </c>
      <c r="C329" t="s">
        <v>1055</v>
      </c>
      <c r="D329" s="11" t="s">
        <v>7400</v>
      </c>
      <c r="E329" s="11" t="s">
        <v>7137</v>
      </c>
      <c r="F329" t="s">
        <v>177</v>
      </c>
      <c r="G329" t="s">
        <v>1056</v>
      </c>
      <c r="H329" t="s">
        <v>130</v>
      </c>
      <c r="I329">
        <v>250.61</v>
      </c>
      <c r="J329">
        <v>1</v>
      </c>
      <c r="K329">
        <v>0</v>
      </c>
      <c r="L329">
        <v>250.61</v>
      </c>
      <c r="M329">
        <v>250.61</v>
      </c>
      <c r="N329" s="11">
        <f>Salesdata[[#This Row],[subtotal_before_discount]]-Salesdata[[#This Row],[total_after_discount]]</f>
        <v>0</v>
      </c>
      <c r="O329" t="s">
        <v>28</v>
      </c>
      <c r="P329" s="2">
        <v>45769.985625000001</v>
      </c>
      <c r="Q329">
        <f>YEAR(Salesdata[[#This Row],[purchase_date]])</f>
        <v>2025</v>
      </c>
      <c r="R329" t="str">
        <f>TEXT(Salesdata[[#This Row],[purchase_date]], "mmm")</f>
        <v>Apr</v>
      </c>
    </row>
    <row r="330" spans="1:18" x14ac:dyDescent="0.3">
      <c r="A330" t="s">
        <v>1057</v>
      </c>
      <c r="B330" t="s">
        <v>72</v>
      </c>
      <c r="C330" t="s">
        <v>1058</v>
      </c>
      <c r="D330" s="11" t="s">
        <v>7401</v>
      </c>
      <c r="E330" s="11" t="s">
        <v>7056</v>
      </c>
      <c r="F330" t="s">
        <v>246</v>
      </c>
      <c r="G330" t="s">
        <v>1059</v>
      </c>
      <c r="H330" t="s">
        <v>53</v>
      </c>
      <c r="I330">
        <v>741.38</v>
      </c>
      <c r="J330">
        <v>25</v>
      </c>
      <c r="K330">
        <v>0</v>
      </c>
      <c r="L330">
        <v>18534.5</v>
      </c>
      <c r="M330">
        <v>18534.5</v>
      </c>
      <c r="N330" s="11">
        <f>Salesdata[[#This Row],[subtotal_before_discount]]-Salesdata[[#This Row],[total_after_discount]]</f>
        <v>0</v>
      </c>
      <c r="O330" t="s">
        <v>77</v>
      </c>
      <c r="P330" s="2">
        <v>45454.140648148146</v>
      </c>
      <c r="Q330">
        <f>YEAR(Salesdata[[#This Row],[purchase_date]])</f>
        <v>2024</v>
      </c>
      <c r="R330" t="str">
        <f>TEXT(Salesdata[[#This Row],[purchase_date]], "mmm")</f>
        <v>Jun</v>
      </c>
    </row>
    <row r="331" spans="1:18" x14ac:dyDescent="0.3">
      <c r="A331" t="s">
        <v>1060</v>
      </c>
      <c r="B331" t="s">
        <v>95</v>
      </c>
      <c r="C331" t="s">
        <v>1061</v>
      </c>
      <c r="D331" s="11" t="s">
        <v>7402</v>
      </c>
      <c r="E331" s="11" t="s">
        <v>7162</v>
      </c>
      <c r="F331" t="s">
        <v>57</v>
      </c>
      <c r="G331" t="s">
        <v>1062</v>
      </c>
      <c r="H331" t="s">
        <v>70</v>
      </c>
      <c r="I331">
        <v>107.57</v>
      </c>
      <c r="J331">
        <v>75</v>
      </c>
      <c r="K331">
        <v>15</v>
      </c>
      <c r="L331">
        <v>8067.75</v>
      </c>
      <c r="M331">
        <v>6857.59</v>
      </c>
      <c r="N331" s="11">
        <f>Salesdata[[#This Row],[subtotal_before_discount]]-Salesdata[[#This Row],[total_after_discount]]</f>
        <v>1210.1599999999999</v>
      </c>
      <c r="O331" t="s">
        <v>21</v>
      </c>
      <c r="P331" s="2">
        <v>45362.35297453704</v>
      </c>
      <c r="Q331">
        <f>YEAR(Salesdata[[#This Row],[purchase_date]])</f>
        <v>2024</v>
      </c>
      <c r="R331" t="str">
        <f>TEXT(Salesdata[[#This Row],[purchase_date]], "mmm")</f>
        <v>Mar</v>
      </c>
    </row>
    <row r="332" spans="1:18" x14ac:dyDescent="0.3">
      <c r="A332" t="s">
        <v>1063</v>
      </c>
      <c r="B332" t="s">
        <v>72</v>
      </c>
      <c r="C332" t="s">
        <v>1064</v>
      </c>
      <c r="D332" s="11" t="s">
        <v>7403</v>
      </c>
      <c r="E332" s="11" t="s">
        <v>7054</v>
      </c>
      <c r="F332" t="s">
        <v>74</v>
      </c>
      <c r="G332" t="s">
        <v>1065</v>
      </c>
      <c r="H332" t="s">
        <v>130</v>
      </c>
      <c r="I332">
        <v>141.49</v>
      </c>
      <c r="J332">
        <v>50</v>
      </c>
      <c r="K332">
        <v>0</v>
      </c>
      <c r="L332">
        <v>7074.5</v>
      </c>
      <c r="M332">
        <v>7074.5</v>
      </c>
      <c r="N332" s="11">
        <f>Salesdata[[#This Row],[subtotal_before_discount]]-Salesdata[[#This Row],[total_after_discount]]</f>
        <v>0</v>
      </c>
      <c r="O332" t="s">
        <v>40</v>
      </c>
      <c r="P332" s="2">
        <v>45787.168900462966</v>
      </c>
      <c r="Q332">
        <f>YEAR(Salesdata[[#This Row],[purchase_date]])</f>
        <v>2025</v>
      </c>
      <c r="R332" t="str">
        <f>TEXT(Salesdata[[#This Row],[purchase_date]], "mmm")</f>
        <v>May</v>
      </c>
    </row>
    <row r="333" spans="1:18" x14ac:dyDescent="0.3">
      <c r="A333" t="s">
        <v>1066</v>
      </c>
      <c r="B333" t="s">
        <v>84</v>
      </c>
      <c r="C333" t="s">
        <v>1067</v>
      </c>
      <c r="D333" s="11" t="s">
        <v>7404</v>
      </c>
      <c r="E333" s="11" t="s">
        <v>7099</v>
      </c>
      <c r="F333" t="s">
        <v>277</v>
      </c>
      <c r="G333" t="s">
        <v>1068</v>
      </c>
      <c r="H333" t="s">
        <v>107</v>
      </c>
      <c r="I333">
        <v>724.07</v>
      </c>
      <c r="J333">
        <v>1</v>
      </c>
      <c r="K333">
        <v>0</v>
      </c>
      <c r="L333">
        <v>724.07</v>
      </c>
      <c r="M333">
        <v>724.07</v>
      </c>
      <c r="N333" s="11">
        <f>Salesdata[[#This Row],[subtotal_before_discount]]-Salesdata[[#This Row],[total_after_discount]]</f>
        <v>0</v>
      </c>
      <c r="O333" t="s">
        <v>47</v>
      </c>
      <c r="P333" s="2">
        <v>45658.512141203704</v>
      </c>
      <c r="Q333">
        <f>YEAR(Salesdata[[#This Row],[purchase_date]])</f>
        <v>2025</v>
      </c>
      <c r="R333" t="str">
        <f>TEXT(Salesdata[[#This Row],[purchase_date]], "mmm")</f>
        <v>Jan</v>
      </c>
    </row>
    <row r="334" spans="1:18" x14ac:dyDescent="0.3">
      <c r="A334" t="s">
        <v>1069</v>
      </c>
      <c r="B334" t="s">
        <v>118</v>
      </c>
      <c r="C334" t="s">
        <v>1070</v>
      </c>
      <c r="D334" s="11" t="s">
        <v>7405</v>
      </c>
      <c r="E334" s="11" t="s">
        <v>7170</v>
      </c>
      <c r="F334" t="s">
        <v>246</v>
      </c>
      <c r="G334" t="s">
        <v>1071</v>
      </c>
      <c r="H334" t="s">
        <v>93</v>
      </c>
      <c r="I334">
        <v>143.53</v>
      </c>
      <c r="J334">
        <v>1</v>
      </c>
      <c r="K334">
        <v>5</v>
      </c>
      <c r="L334">
        <v>143.53</v>
      </c>
      <c r="M334">
        <v>136.35</v>
      </c>
      <c r="N334" s="11">
        <f>Salesdata[[#This Row],[subtotal_before_discount]]-Salesdata[[#This Row],[total_after_discount]]</f>
        <v>7.1800000000000068</v>
      </c>
      <c r="O334" t="s">
        <v>77</v>
      </c>
      <c r="P334" s="2">
        <v>45716.097314814811</v>
      </c>
      <c r="Q334">
        <f>YEAR(Salesdata[[#This Row],[purchase_date]])</f>
        <v>2025</v>
      </c>
      <c r="R334" t="str">
        <f>TEXT(Salesdata[[#This Row],[purchase_date]], "mmm")</f>
        <v>Feb</v>
      </c>
    </row>
    <row r="335" spans="1:18" x14ac:dyDescent="0.3">
      <c r="A335" t="s">
        <v>1072</v>
      </c>
      <c r="B335" t="s">
        <v>49</v>
      </c>
      <c r="C335" t="s">
        <v>1073</v>
      </c>
      <c r="D335" s="11" t="s">
        <v>7406</v>
      </c>
      <c r="E335" s="11" t="s">
        <v>7119</v>
      </c>
      <c r="F335" t="s">
        <v>100</v>
      </c>
      <c r="G335" t="s">
        <v>1074</v>
      </c>
      <c r="H335" t="s">
        <v>107</v>
      </c>
      <c r="I335">
        <v>340.69</v>
      </c>
      <c r="J335">
        <v>1</v>
      </c>
      <c r="K335">
        <v>0</v>
      </c>
      <c r="L335">
        <v>340.69</v>
      </c>
      <c r="M335">
        <v>340.69</v>
      </c>
      <c r="N335" s="11">
        <f>Salesdata[[#This Row],[subtotal_before_discount]]-Salesdata[[#This Row],[total_after_discount]]</f>
        <v>0</v>
      </c>
      <c r="O335" t="s">
        <v>60</v>
      </c>
      <c r="P335" s="2">
        <v>45472.665625000001</v>
      </c>
      <c r="Q335">
        <f>YEAR(Salesdata[[#This Row],[purchase_date]])</f>
        <v>2024</v>
      </c>
      <c r="R335" t="str">
        <f>TEXT(Salesdata[[#This Row],[purchase_date]], "mmm")</f>
        <v>Jun</v>
      </c>
    </row>
    <row r="336" spans="1:18" x14ac:dyDescent="0.3">
      <c r="A336" t="s">
        <v>1075</v>
      </c>
      <c r="B336" t="s">
        <v>181</v>
      </c>
      <c r="C336" t="s">
        <v>1076</v>
      </c>
      <c r="D336" s="11" t="s">
        <v>7407</v>
      </c>
      <c r="E336" s="11" t="s">
        <v>7207</v>
      </c>
      <c r="F336" t="s">
        <v>32</v>
      </c>
      <c r="G336" t="s">
        <v>1077</v>
      </c>
      <c r="H336" t="s">
        <v>465</v>
      </c>
      <c r="I336">
        <v>166.78</v>
      </c>
      <c r="J336">
        <v>3</v>
      </c>
      <c r="K336">
        <v>7</v>
      </c>
      <c r="L336">
        <v>500.34</v>
      </c>
      <c r="M336">
        <v>465.32</v>
      </c>
      <c r="N336" s="11">
        <f>Salesdata[[#This Row],[subtotal_before_discount]]-Salesdata[[#This Row],[total_after_discount]]</f>
        <v>35.019999999999982</v>
      </c>
      <c r="O336" t="s">
        <v>60</v>
      </c>
      <c r="P336" s="2">
        <v>45429.025590277779</v>
      </c>
      <c r="Q336">
        <f>YEAR(Salesdata[[#This Row],[purchase_date]])</f>
        <v>2024</v>
      </c>
      <c r="R336" t="str">
        <f>TEXT(Salesdata[[#This Row],[purchase_date]], "mmm")</f>
        <v>May</v>
      </c>
    </row>
    <row r="337" spans="1:18" x14ac:dyDescent="0.3">
      <c r="A337" t="s">
        <v>1078</v>
      </c>
      <c r="B337" t="s">
        <v>30</v>
      </c>
      <c r="C337" t="s">
        <v>1079</v>
      </c>
      <c r="D337" s="11" t="s">
        <v>7408</v>
      </c>
      <c r="E337" s="11" t="s">
        <v>7079</v>
      </c>
      <c r="F337" t="s">
        <v>121</v>
      </c>
      <c r="G337" t="s">
        <v>1080</v>
      </c>
      <c r="H337" t="s">
        <v>76</v>
      </c>
      <c r="I337">
        <v>659.43</v>
      </c>
      <c r="J337">
        <v>1</v>
      </c>
      <c r="K337">
        <v>0</v>
      </c>
      <c r="L337">
        <v>659.43</v>
      </c>
      <c r="M337">
        <v>659.43</v>
      </c>
      <c r="N337" s="11">
        <f>Salesdata[[#This Row],[subtotal_before_discount]]-Salesdata[[#This Row],[total_after_discount]]</f>
        <v>0</v>
      </c>
      <c r="O337" t="s">
        <v>116</v>
      </c>
      <c r="P337" s="2">
        <v>45757.604710648149</v>
      </c>
      <c r="Q337">
        <f>YEAR(Salesdata[[#This Row],[purchase_date]])</f>
        <v>2025</v>
      </c>
      <c r="R337" t="str">
        <f>TEXT(Salesdata[[#This Row],[purchase_date]], "mmm")</f>
        <v>Apr</v>
      </c>
    </row>
    <row r="338" spans="1:18" x14ac:dyDescent="0.3">
      <c r="A338" t="s">
        <v>1081</v>
      </c>
      <c r="B338" t="s">
        <v>23</v>
      </c>
      <c r="C338" t="s">
        <v>1082</v>
      </c>
      <c r="D338" s="11" t="s">
        <v>7409</v>
      </c>
      <c r="E338" s="11" t="s">
        <v>7164</v>
      </c>
      <c r="F338" t="s">
        <v>57</v>
      </c>
      <c r="G338" t="s">
        <v>1083</v>
      </c>
      <c r="H338" t="s">
        <v>59</v>
      </c>
      <c r="I338">
        <v>590.30999999999995</v>
      </c>
      <c r="J338">
        <v>10</v>
      </c>
      <c r="K338">
        <v>10</v>
      </c>
      <c r="L338">
        <v>5903.1</v>
      </c>
      <c r="M338">
        <v>5312.79</v>
      </c>
      <c r="N338" s="11">
        <f>Salesdata[[#This Row],[subtotal_before_discount]]-Salesdata[[#This Row],[total_after_discount]]</f>
        <v>590.3100000000004</v>
      </c>
      <c r="O338" t="s">
        <v>116</v>
      </c>
      <c r="P338" s="2">
        <v>45668.785104166665</v>
      </c>
      <c r="Q338">
        <f>YEAR(Salesdata[[#This Row],[purchase_date]])</f>
        <v>2025</v>
      </c>
      <c r="R338" t="str">
        <f>TEXT(Salesdata[[#This Row],[purchase_date]], "mmm")</f>
        <v>Jan</v>
      </c>
    </row>
    <row r="339" spans="1:18" x14ac:dyDescent="0.3">
      <c r="A339" t="s">
        <v>1084</v>
      </c>
      <c r="B339" t="s">
        <v>95</v>
      </c>
      <c r="C339" t="s">
        <v>1085</v>
      </c>
      <c r="D339" s="11" t="s">
        <v>7410</v>
      </c>
      <c r="E339" s="11" t="s">
        <v>7062</v>
      </c>
      <c r="F339" t="s">
        <v>121</v>
      </c>
      <c r="G339" t="s">
        <v>1086</v>
      </c>
      <c r="H339" t="s">
        <v>184</v>
      </c>
      <c r="I339">
        <v>2051.85</v>
      </c>
      <c r="J339">
        <v>15</v>
      </c>
      <c r="K339">
        <v>15</v>
      </c>
      <c r="L339">
        <v>30777.75</v>
      </c>
      <c r="M339">
        <v>26161.09</v>
      </c>
      <c r="N339" s="11">
        <f>Salesdata[[#This Row],[subtotal_before_discount]]-Salesdata[[#This Row],[total_after_discount]]</f>
        <v>4616.66</v>
      </c>
      <c r="O339" t="s">
        <v>116</v>
      </c>
      <c r="P339" s="2">
        <v>45762.475937499999</v>
      </c>
      <c r="Q339">
        <f>YEAR(Salesdata[[#This Row],[purchase_date]])</f>
        <v>2025</v>
      </c>
      <c r="R339" t="str">
        <f>TEXT(Salesdata[[#This Row],[purchase_date]], "mmm")</f>
        <v>Apr</v>
      </c>
    </row>
    <row r="340" spans="1:18" x14ac:dyDescent="0.3">
      <c r="A340" t="s">
        <v>1087</v>
      </c>
      <c r="B340" t="s">
        <v>84</v>
      </c>
      <c r="C340" t="s">
        <v>1088</v>
      </c>
      <c r="D340" s="11" t="s">
        <v>7411</v>
      </c>
      <c r="E340" s="11" t="s">
        <v>7164</v>
      </c>
      <c r="F340" t="s">
        <v>7010</v>
      </c>
      <c r="G340" t="s">
        <v>1089</v>
      </c>
      <c r="H340" t="s">
        <v>130</v>
      </c>
      <c r="I340">
        <v>1429.5</v>
      </c>
      <c r="J340">
        <v>50</v>
      </c>
      <c r="K340">
        <v>28</v>
      </c>
      <c r="L340">
        <v>71475</v>
      </c>
      <c r="M340">
        <v>51462</v>
      </c>
      <c r="N340" s="11">
        <f>Salesdata[[#This Row],[subtotal_before_discount]]-Salesdata[[#This Row],[total_after_discount]]</f>
        <v>20013</v>
      </c>
      <c r="O340" t="s">
        <v>77</v>
      </c>
      <c r="P340" s="2">
        <v>45718.259629629632</v>
      </c>
      <c r="Q340">
        <f>YEAR(Salesdata[[#This Row],[purchase_date]])</f>
        <v>2025</v>
      </c>
      <c r="R340" t="str">
        <f>TEXT(Salesdata[[#This Row],[purchase_date]], "mmm")</f>
        <v>Mar</v>
      </c>
    </row>
    <row r="341" spans="1:18" x14ac:dyDescent="0.3">
      <c r="A341" t="s">
        <v>1090</v>
      </c>
      <c r="B341" t="s">
        <v>30</v>
      </c>
      <c r="C341" t="s">
        <v>1091</v>
      </c>
      <c r="D341" s="11" t="s">
        <v>7412</v>
      </c>
      <c r="E341" s="11" t="s">
        <v>7108</v>
      </c>
      <c r="F341" t="s">
        <v>87</v>
      </c>
      <c r="G341" t="s">
        <v>1092</v>
      </c>
      <c r="H341" t="s">
        <v>465</v>
      </c>
      <c r="I341">
        <v>303.26</v>
      </c>
      <c r="J341">
        <v>5</v>
      </c>
      <c r="K341">
        <v>10</v>
      </c>
      <c r="L341">
        <v>1516.3</v>
      </c>
      <c r="M341">
        <v>1364.67</v>
      </c>
      <c r="N341" s="11">
        <f>Salesdata[[#This Row],[subtotal_before_discount]]-Salesdata[[#This Row],[total_after_discount]]</f>
        <v>151.62999999999988</v>
      </c>
      <c r="O341" t="s">
        <v>47</v>
      </c>
      <c r="P341" s="2">
        <v>45652.929178240738</v>
      </c>
      <c r="Q341">
        <f>YEAR(Salesdata[[#This Row],[purchase_date]])</f>
        <v>2024</v>
      </c>
      <c r="R341" t="str">
        <f>TEXT(Salesdata[[#This Row],[purchase_date]], "mmm")</f>
        <v>Dec</v>
      </c>
    </row>
    <row r="342" spans="1:18" x14ac:dyDescent="0.3">
      <c r="A342" t="s">
        <v>1093</v>
      </c>
      <c r="B342" t="s">
        <v>172</v>
      </c>
      <c r="C342" t="s">
        <v>1094</v>
      </c>
      <c r="D342" s="11" t="s">
        <v>7413</v>
      </c>
      <c r="E342" s="11" t="s">
        <v>7064</v>
      </c>
      <c r="F342" t="s">
        <v>44</v>
      </c>
      <c r="G342" t="s">
        <v>1095</v>
      </c>
      <c r="H342" t="s">
        <v>27</v>
      </c>
      <c r="I342">
        <v>640.71</v>
      </c>
      <c r="J342">
        <v>60</v>
      </c>
      <c r="K342">
        <v>27</v>
      </c>
      <c r="L342">
        <v>38442.6</v>
      </c>
      <c r="M342">
        <v>28063.1</v>
      </c>
      <c r="N342" s="11">
        <f>Salesdata[[#This Row],[subtotal_before_discount]]-Salesdata[[#This Row],[total_after_discount]]</f>
        <v>10379.5</v>
      </c>
      <c r="O342" t="s">
        <v>40</v>
      </c>
      <c r="P342" s="2">
        <v>45579.376504629632</v>
      </c>
      <c r="Q342">
        <f>YEAR(Salesdata[[#This Row],[purchase_date]])</f>
        <v>2024</v>
      </c>
      <c r="R342" t="str">
        <f>TEXT(Salesdata[[#This Row],[purchase_date]], "mmm")</f>
        <v>Oct</v>
      </c>
    </row>
    <row r="343" spans="1:18" x14ac:dyDescent="0.3">
      <c r="A343" t="s">
        <v>1096</v>
      </c>
      <c r="B343" t="s">
        <v>30</v>
      </c>
      <c r="C343" t="s">
        <v>1097</v>
      </c>
      <c r="D343" s="11" t="s">
        <v>7414</v>
      </c>
      <c r="E343" s="11" t="s">
        <v>7066</v>
      </c>
      <c r="F343" t="s">
        <v>7010</v>
      </c>
      <c r="G343" t="s">
        <v>1098</v>
      </c>
      <c r="H343" t="s">
        <v>135</v>
      </c>
      <c r="I343">
        <v>331.96</v>
      </c>
      <c r="J343">
        <v>4</v>
      </c>
      <c r="K343">
        <v>0</v>
      </c>
      <c r="L343">
        <v>1327.84</v>
      </c>
      <c r="M343">
        <v>1327.84</v>
      </c>
      <c r="N343" s="11">
        <f>Salesdata[[#This Row],[subtotal_before_discount]]-Salesdata[[#This Row],[total_after_discount]]</f>
        <v>0</v>
      </c>
      <c r="O343" t="s">
        <v>47</v>
      </c>
      <c r="P343" s="2">
        <v>45426.738634259258</v>
      </c>
      <c r="Q343">
        <f>YEAR(Salesdata[[#This Row],[purchase_date]])</f>
        <v>2024</v>
      </c>
      <c r="R343" t="str">
        <f>TEXT(Salesdata[[#This Row],[purchase_date]], "mmm")</f>
        <v>May</v>
      </c>
    </row>
    <row r="344" spans="1:18" x14ac:dyDescent="0.3">
      <c r="A344" t="s">
        <v>1099</v>
      </c>
      <c r="B344" t="s">
        <v>118</v>
      </c>
      <c r="C344" t="s">
        <v>1100</v>
      </c>
      <c r="D344" s="11" t="s">
        <v>7415</v>
      </c>
      <c r="E344" s="11" t="s">
        <v>7139</v>
      </c>
      <c r="F344" t="s">
        <v>44</v>
      </c>
      <c r="G344" t="s">
        <v>1101</v>
      </c>
      <c r="H344" t="s">
        <v>209</v>
      </c>
      <c r="I344">
        <v>195.85</v>
      </c>
      <c r="J344">
        <v>15</v>
      </c>
      <c r="K344">
        <v>10</v>
      </c>
      <c r="L344">
        <v>2937.75</v>
      </c>
      <c r="M344">
        <v>2643.97</v>
      </c>
      <c r="N344" s="11">
        <f>Salesdata[[#This Row],[subtotal_before_discount]]-Salesdata[[#This Row],[total_after_discount]]</f>
        <v>293.7800000000002</v>
      </c>
      <c r="O344" t="s">
        <v>40</v>
      </c>
      <c r="P344" s="2">
        <v>45448.380266203705</v>
      </c>
      <c r="Q344">
        <f>YEAR(Salesdata[[#This Row],[purchase_date]])</f>
        <v>2024</v>
      </c>
      <c r="R344" t="str">
        <f>TEXT(Salesdata[[#This Row],[purchase_date]], "mmm")</f>
        <v>Jun</v>
      </c>
    </row>
    <row r="345" spans="1:18" x14ac:dyDescent="0.3">
      <c r="A345" t="s">
        <v>1102</v>
      </c>
      <c r="B345" t="s">
        <v>181</v>
      </c>
      <c r="C345" t="s">
        <v>1103</v>
      </c>
      <c r="D345" s="11" t="s">
        <v>7416</v>
      </c>
      <c r="E345" s="11" t="s">
        <v>7062</v>
      </c>
      <c r="F345" t="s">
        <v>87</v>
      </c>
      <c r="G345" t="s">
        <v>1104</v>
      </c>
      <c r="H345" t="s">
        <v>161</v>
      </c>
      <c r="I345">
        <v>420.77</v>
      </c>
      <c r="J345">
        <v>2</v>
      </c>
      <c r="K345">
        <v>0</v>
      </c>
      <c r="L345">
        <v>841.54</v>
      </c>
      <c r="M345">
        <v>841.54</v>
      </c>
      <c r="N345" s="11">
        <f>Salesdata[[#This Row],[subtotal_before_discount]]-Salesdata[[#This Row],[total_after_discount]]</f>
        <v>0</v>
      </c>
      <c r="O345" t="s">
        <v>28</v>
      </c>
      <c r="P345" s="2">
        <v>45632.956770833334</v>
      </c>
      <c r="Q345">
        <f>YEAR(Salesdata[[#This Row],[purchase_date]])</f>
        <v>2024</v>
      </c>
      <c r="R345" t="str">
        <f>TEXT(Salesdata[[#This Row],[purchase_date]], "mmm")</f>
        <v>Dec</v>
      </c>
    </row>
    <row r="346" spans="1:18" x14ac:dyDescent="0.3">
      <c r="A346" t="s">
        <v>1105</v>
      </c>
      <c r="B346" t="s">
        <v>55</v>
      </c>
      <c r="C346" t="s">
        <v>1106</v>
      </c>
      <c r="D346" s="11" t="s">
        <v>7417</v>
      </c>
      <c r="E346" s="11" t="s">
        <v>7154</v>
      </c>
      <c r="F346" t="s">
        <v>121</v>
      </c>
      <c r="G346" t="s">
        <v>1107</v>
      </c>
      <c r="H346" t="s">
        <v>46</v>
      </c>
      <c r="I346">
        <v>69.91</v>
      </c>
      <c r="J346">
        <v>4</v>
      </c>
      <c r="K346">
        <v>10</v>
      </c>
      <c r="L346">
        <v>279.64</v>
      </c>
      <c r="M346">
        <v>251.68</v>
      </c>
      <c r="N346" s="11">
        <f>Salesdata[[#This Row],[subtotal_before_discount]]-Salesdata[[#This Row],[total_after_discount]]</f>
        <v>27.95999999999998</v>
      </c>
      <c r="O346" t="s">
        <v>60</v>
      </c>
      <c r="P346" s="2">
        <v>45449.661030092589</v>
      </c>
      <c r="Q346">
        <f>YEAR(Salesdata[[#This Row],[purchase_date]])</f>
        <v>2024</v>
      </c>
      <c r="R346" t="str">
        <f>TEXT(Salesdata[[#This Row],[purchase_date]], "mmm")</f>
        <v>Jun</v>
      </c>
    </row>
    <row r="347" spans="1:18" x14ac:dyDescent="0.3">
      <c r="A347" t="s">
        <v>1108</v>
      </c>
      <c r="B347" t="s">
        <v>95</v>
      </c>
      <c r="C347" t="s">
        <v>1109</v>
      </c>
      <c r="D347" s="11" t="s">
        <v>7418</v>
      </c>
      <c r="E347" s="11" t="s">
        <v>7066</v>
      </c>
      <c r="F347" t="s">
        <v>57</v>
      </c>
      <c r="G347" t="s">
        <v>1110</v>
      </c>
      <c r="H347" t="s">
        <v>76</v>
      </c>
      <c r="I347">
        <v>115.88</v>
      </c>
      <c r="J347">
        <v>6</v>
      </c>
      <c r="K347">
        <v>0</v>
      </c>
      <c r="L347">
        <v>695.28</v>
      </c>
      <c r="M347">
        <v>695.28</v>
      </c>
      <c r="N347" s="11">
        <f>Salesdata[[#This Row],[subtotal_before_discount]]-Salesdata[[#This Row],[total_after_discount]]</f>
        <v>0</v>
      </c>
      <c r="O347" t="s">
        <v>28</v>
      </c>
      <c r="P347" s="2">
        <v>45850.284953703704</v>
      </c>
      <c r="Q347">
        <f>YEAR(Salesdata[[#This Row],[purchase_date]])</f>
        <v>2025</v>
      </c>
      <c r="R347" t="str">
        <f>TEXT(Salesdata[[#This Row],[purchase_date]], "mmm")</f>
        <v>Jul</v>
      </c>
    </row>
    <row r="348" spans="1:18" x14ac:dyDescent="0.3">
      <c r="A348" t="s">
        <v>1111</v>
      </c>
      <c r="B348" t="s">
        <v>55</v>
      </c>
      <c r="C348" t="s">
        <v>1112</v>
      </c>
      <c r="D348" s="11" t="s">
        <v>7419</v>
      </c>
      <c r="E348" s="11" t="s">
        <v>7116</v>
      </c>
      <c r="F348" t="s">
        <v>121</v>
      </c>
      <c r="G348" t="s">
        <v>1113</v>
      </c>
      <c r="H348" t="s">
        <v>465</v>
      </c>
      <c r="I348">
        <v>291.39999999999998</v>
      </c>
      <c r="J348">
        <v>12</v>
      </c>
      <c r="K348">
        <v>5</v>
      </c>
      <c r="L348">
        <v>3496.8</v>
      </c>
      <c r="M348">
        <v>3321.96</v>
      </c>
      <c r="N348" s="11">
        <f>Salesdata[[#This Row],[subtotal_before_discount]]-Salesdata[[#This Row],[total_after_discount]]</f>
        <v>174.84000000000015</v>
      </c>
      <c r="O348" t="s">
        <v>47</v>
      </c>
      <c r="P348" s="2">
        <v>45343.519988425927</v>
      </c>
      <c r="Q348">
        <f>YEAR(Salesdata[[#This Row],[purchase_date]])</f>
        <v>2024</v>
      </c>
      <c r="R348" t="str">
        <f>TEXT(Salesdata[[#This Row],[purchase_date]], "mmm")</f>
        <v>Feb</v>
      </c>
    </row>
    <row r="349" spans="1:18" x14ac:dyDescent="0.3">
      <c r="A349" t="s">
        <v>1114</v>
      </c>
      <c r="B349" t="s">
        <v>49</v>
      </c>
      <c r="C349" t="s">
        <v>1115</v>
      </c>
      <c r="D349" s="11" t="s">
        <v>7420</v>
      </c>
      <c r="E349" s="11" t="s">
        <v>7069</v>
      </c>
      <c r="F349" t="s">
        <v>246</v>
      </c>
      <c r="G349" t="s">
        <v>1116</v>
      </c>
      <c r="H349" t="s">
        <v>184</v>
      </c>
      <c r="I349">
        <v>1114.48</v>
      </c>
      <c r="J349">
        <v>1</v>
      </c>
      <c r="K349">
        <v>5</v>
      </c>
      <c r="L349">
        <v>1114.48</v>
      </c>
      <c r="M349">
        <v>1058.76</v>
      </c>
      <c r="N349" s="11">
        <f>Salesdata[[#This Row],[subtotal_before_discount]]-Salesdata[[#This Row],[total_after_discount]]</f>
        <v>55.720000000000027</v>
      </c>
      <c r="O349" t="s">
        <v>60</v>
      </c>
      <c r="P349" s="2">
        <v>45339.777673611112</v>
      </c>
      <c r="Q349">
        <f>YEAR(Salesdata[[#This Row],[purchase_date]])</f>
        <v>2024</v>
      </c>
      <c r="R349" t="str">
        <f>TEXT(Salesdata[[#This Row],[purchase_date]], "mmm")</f>
        <v>Feb</v>
      </c>
    </row>
    <row r="350" spans="1:18" x14ac:dyDescent="0.3">
      <c r="A350" t="s">
        <v>1117</v>
      </c>
      <c r="B350" t="s">
        <v>49</v>
      </c>
      <c r="C350" t="s">
        <v>1118</v>
      </c>
      <c r="D350" s="11" t="s">
        <v>7421</v>
      </c>
      <c r="E350" s="11" t="s">
        <v>7125</v>
      </c>
      <c r="F350" t="s">
        <v>105</v>
      </c>
      <c r="G350" t="s">
        <v>1119</v>
      </c>
      <c r="H350" t="s">
        <v>7010</v>
      </c>
      <c r="I350">
        <v>128.57</v>
      </c>
      <c r="J350">
        <v>1</v>
      </c>
      <c r="K350">
        <v>10</v>
      </c>
      <c r="L350">
        <v>128.57</v>
      </c>
      <c r="M350">
        <v>115.71</v>
      </c>
      <c r="N350" s="11">
        <f>Salesdata[[#This Row],[subtotal_before_discount]]-Salesdata[[#This Row],[total_after_discount]]</f>
        <v>12.86</v>
      </c>
      <c r="O350" t="s">
        <v>116</v>
      </c>
      <c r="P350" s="2">
        <v>45622.333136574074</v>
      </c>
      <c r="Q350">
        <f>YEAR(Salesdata[[#This Row],[purchase_date]])</f>
        <v>2024</v>
      </c>
      <c r="R350" t="str">
        <f>TEXT(Salesdata[[#This Row],[purchase_date]], "mmm")</f>
        <v>Nov</v>
      </c>
    </row>
    <row r="351" spans="1:18" x14ac:dyDescent="0.3">
      <c r="A351" t="s">
        <v>1120</v>
      </c>
      <c r="B351" t="s">
        <v>55</v>
      </c>
      <c r="C351" t="s">
        <v>1121</v>
      </c>
      <c r="D351" s="11" t="s">
        <v>7422</v>
      </c>
      <c r="E351" s="11" t="s">
        <v>7139</v>
      </c>
      <c r="F351" t="s">
        <v>251</v>
      </c>
      <c r="G351" t="s">
        <v>1122</v>
      </c>
      <c r="H351" t="s">
        <v>161</v>
      </c>
      <c r="I351">
        <v>104.19</v>
      </c>
      <c r="J351">
        <v>1</v>
      </c>
      <c r="K351">
        <v>0</v>
      </c>
      <c r="L351">
        <v>104.19</v>
      </c>
      <c r="M351">
        <v>104.19</v>
      </c>
      <c r="N351" s="11">
        <f>Salesdata[[#This Row],[subtotal_before_discount]]-Salesdata[[#This Row],[total_after_discount]]</f>
        <v>0</v>
      </c>
      <c r="O351" t="s">
        <v>21</v>
      </c>
      <c r="P351" s="2">
        <v>45711.495775462965</v>
      </c>
      <c r="Q351">
        <f>YEAR(Salesdata[[#This Row],[purchase_date]])</f>
        <v>2025</v>
      </c>
      <c r="R351" t="str">
        <f>TEXT(Salesdata[[#This Row],[purchase_date]], "mmm")</f>
        <v>Feb</v>
      </c>
    </row>
    <row r="352" spans="1:18" x14ac:dyDescent="0.3">
      <c r="A352" t="s">
        <v>1123</v>
      </c>
      <c r="B352" t="s">
        <v>23</v>
      </c>
      <c r="C352" t="s">
        <v>1124</v>
      </c>
      <c r="D352" s="11" t="s">
        <v>7423</v>
      </c>
      <c r="E352" s="11" t="s">
        <v>7099</v>
      </c>
      <c r="F352" t="s">
        <v>133</v>
      </c>
      <c r="G352" t="s">
        <v>1125</v>
      </c>
      <c r="H352" t="s">
        <v>209</v>
      </c>
      <c r="I352">
        <v>133.27000000000001</v>
      </c>
      <c r="J352">
        <v>2</v>
      </c>
      <c r="K352">
        <v>0</v>
      </c>
      <c r="L352">
        <v>266.54000000000002</v>
      </c>
      <c r="M352">
        <v>266.54000000000002</v>
      </c>
      <c r="N352" s="11">
        <f>Salesdata[[#This Row],[subtotal_before_discount]]-Salesdata[[#This Row],[total_after_discount]]</f>
        <v>0</v>
      </c>
      <c r="O352" t="s">
        <v>47</v>
      </c>
      <c r="P352" s="2">
        <v>45832.064201388886</v>
      </c>
      <c r="Q352">
        <f>YEAR(Salesdata[[#This Row],[purchase_date]])</f>
        <v>2025</v>
      </c>
      <c r="R352" t="str">
        <f>TEXT(Salesdata[[#This Row],[purchase_date]], "mmm")</f>
        <v>Jun</v>
      </c>
    </row>
    <row r="353" spans="1:18" x14ac:dyDescent="0.3">
      <c r="A353" t="s">
        <v>1126</v>
      </c>
      <c r="B353" t="s">
        <v>30</v>
      </c>
      <c r="C353" t="s">
        <v>1127</v>
      </c>
      <c r="D353" s="11" t="s">
        <v>7424</v>
      </c>
      <c r="E353" s="11" t="s">
        <v>7218</v>
      </c>
      <c r="F353" t="s">
        <v>74</v>
      </c>
      <c r="G353" t="s">
        <v>1128</v>
      </c>
      <c r="H353" t="s">
        <v>184</v>
      </c>
      <c r="I353">
        <v>740.8</v>
      </c>
      <c r="J353">
        <v>25</v>
      </c>
      <c r="K353">
        <v>20</v>
      </c>
      <c r="L353">
        <v>18520</v>
      </c>
      <c r="M353">
        <v>14816</v>
      </c>
      <c r="N353" s="11">
        <f>Salesdata[[#This Row],[subtotal_before_discount]]-Salesdata[[#This Row],[total_after_discount]]</f>
        <v>3704</v>
      </c>
      <c r="O353" t="s">
        <v>47</v>
      </c>
      <c r="P353" s="2">
        <v>45738.338240740741</v>
      </c>
      <c r="Q353">
        <f>YEAR(Salesdata[[#This Row],[purchase_date]])</f>
        <v>2025</v>
      </c>
      <c r="R353" t="str">
        <f>TEXT(Salesdata[[#This Row],[purchase_date]], "mmm")</f>
        <v>Mar</v>
      </c>
    </row>
    <row r="354" spans="1:18" x14ac:dyDescent="0.3">
      <c r="A354" t="s">
        <v>1129</v>
      </c>
      <c r="B354" t="s">
        <v>49</v>
      </c>
      <c r="C354" t="s">
        <v>1130</v>
      </c>
      <c r="D354" s="11" t="s">
        <v>7425</v>
      </c>
      <c r="E354" s="11" t="s">
        <v>7069</v>
      </c>
      <c r="F354" t="s">
        <v>37</v>
      </c>
      <c r="G354" t="s">
        <v>1131</v>
      </c>
      <c r="H354" t="s">
        <v>65</v>
      </c>
      <c r="I354">
        <v>184.19</v>
      </c>
      <c r="J354">
        <v>4</v>
      </c>
      <c r="K354">
        <v>3</v>
      </c>
      <c r="L354">
        <v>736.76</v>
      </c>
      <c r="M354">
        <v>714.66</v>
      </c>
      <c r="N354" s="11">
        <f>Salesdata[[#This Row],[subtotal_before_discount]]-Salesdata[[#This Row],[total_after_discount]]</f>
        <v>22.100000000000023</v>
      </c>
      <c r="O354" t="s">
        <v>77</v>
      </c>
      <c r="P354" s="2">
        <v>45803.896307870367</v>
      </c>
      <c r="Q354">
        <f>YEAR(Salesdata[[#This Row],[purchase_date]])</f>
        <v>2025</v>
      </c>
      <c r="R354" t="str">
        <f>TEXT(Salesdata[[#This Row],[purchase_date]], "mmm")</f>
        <v>May</v>
      </c>
    </row>
    <row r="355" spans="1:18" x14ac:dyDescent="0.3">
      <c r="A355" t="s">
        <v>1132</v>
      </c>
      <c r="B355" t="s">
        <v>95</v>
      </c>
      <c r="C355" t="s">
        <v>1133</v>
      </c>
      <c r="D355" s="11" t="s">
        <v>7426</v>
      </c>
      <c r="E355" s="11" t="s">
        <v>7064</v>
      </c>
      <c r="F355" t="s">
        <v>105</v>
      </c>
      <c r="G355" t="s">
        <v>1134</v>
      </c>
      <c r="H355" t="s">
        <v>184</v>
      </c>
      <c r="I355">
        <v>93.03</v>
      </c>
      <c r="J355">
        <v>10</v>
      </c>
      <c r="K355">
        <v>12</v>
      </c>
      <c r="L355">
        <v>930.3</v>
      </c>
      <c r="M355">
        <v>818.66</v>
      </c>
      <c r="N355" s="11">
        <f>Salesdata[[#This Row],[subtotal_before_discount]]-Salesdata[[#This Row],[total_after_discount]]</f>
        <v>111.63999999999999</v>
      </c>
      <c r="O355" t="s">
        <v>60</v>
      </c>
      <c r="P355" s="2">
        <v>45341.022662037038</v>
      </c>
      <c r="Q355">
        <f>YEAR(Salesdata[[#This Row],[purchase_date]])</f>
        <v>2024</v>
      </c>
      <c r="R355" t="str">
        <f>TEXT(Salesdata[[#This Row],[purchase_date]], "mmm")</f>
        <v>Feb</v>
      </c>
    </row>
    <row r="356" spans="1:18" x14ac:dyDescent="0.3">
      <c r="A356" t="s">
        <v>1135</v>
      </c>
      <c r="B356" t="s">
        <v>72</v>
      </c>
      <c r="C356" t="s">
        <v>1136</v>
      </c>
      <c r="D356" s="11" t="s">
        <v>7427</v>
      </c>
      <c r="E356" s="11" t="s">
        <v>7207</v>
      </c>
      <c r="F356" t="s">
        <v>37</v>
      </c>
      <c r="G356" t="s">
        <v>1137</v>
      </c>
      <c r="H356" t="s">
        <v>184</v>
      </c>
      <c r="I356">
        <v>65.61</v>
      </c>
      <c r="J356">
        <v>2</v>
      </c>
      <c r="K356">
        <v>0</v>
      </c>
      <c r="L356">
        <v>131.22</v>
      </c>
      <c r="M356">
        <v>131.22</v>
      </c>
      <c r="N356" s="11">
        <f>Salesdata[[#This Row],[subtotal_before_discount]]-Salesdata[[#This Row],[total_after_discount]]</f>
        <v>0</v>
      </c>
      <c r="O356" t="s">
        <v>21</v>
      </c>
      <c r="P356" s="2">
        <v>45681.017835648148</v>
      </c>
      <c r="Q356">
        <f>YEAR(Salesdata[[#This Row],[purchase_date]])</f>
        <v>2025</v>
      </c>
      <c r="R356" t="str">
        <f>TEXT(Salesdata[[#This Row],[purchase_date]], "mmm")</f>
        <v>Jan</v>
      </c>
    </row>
    <row r="357" spans="1:18" x14ac:dyDescent="0.3">
      <c r="A357" t="s">
        <v>1138</v>
      </c>
      <c r="B357" t="s">
        <v>72</v>
      </c>
      <c r="C357" t="s">
        <v>1139</v>
      </c>
      <c r="D357" s="11" t="s">
        <v>7428</v>
      </c>
      <c r="E357" s="11" t="s">
        <v>7097</v>
      </c>
      <c r="F357" t="s">
        <v>74</v>
      </c>
      <c r="G357" t="s">
        <v>1140</v>
      </c>
      <c r="H357" t="s">
        <v>184</v>
      </c>
      <c r="I357">
        <v>2001.57</v>
      </c>
      <c r="J357">
        <v>3</v>
      </c>
      <c r="K357">
        <v>0</v>
      </c>
      <c r="L357">
        <v>6004.71</v>
      </c>
      <c r="M357">
        <v>6004.71</v>
      </c>
      <c r="N357" s="11">
        <f>Salesdata[[#This Row],[subtotal_before_discount]]-Salesdata[[#This Row],[total_after_discount]]</f>
        <v>0</v>
      </c>
      <c r="O357" t="s">
        <v>40</v>
      </c>
      <c r="P357" s="2">
        <v>45568.81832175926</v>
      </c>
      <c r="Q357">
        <f>YEAR(Salesdata[[#This Row],[purchase_date]])</f>
        <v>2024</v>
      </c>
      <c r="R357" t="str">
        <f>TEXT(Salesdata[[#This Row],[purchase_date]], "mmm")</f>
        <v>Oct</v>
      </c>
    </row>
    <row r="358" spans="1:18" x14ac:dyDescent="0.3">
      <c r="A358" t="s">
        <v>1141</v>
      </c>
      <c r="B358" t="s">
        <v>118</v>
      </c>
      <c r="C358" t="s">
        <v>1142</v>
      </c>
      <c r="D358" s="11" t="s">
        <v>7429</v>
      </c>
      <c r="E358" s="11" t="s">
        <v>7154</v>
      </c>
      <c r="F358" t="s">
        <v>32</v>
      </c>
      <c r="G358" t="s">
        <v>1143</v>
      </c>
      <c r="H358" t="s">
        <v>130</v>
      </c>
      <c r="I358">
        <v>39.75</v>
      </c>
      <c r="J358">
        <v>5</v>
      </c>
      <c r="K358">
        <v>2</v>
      </c>
      <c r="L358">
        <v>198.75</v>
      </c>
      <c r="M358">
        <v>194.78</v>
      </c>
      <c r="N358" s="11">
        <f>Salesdata[[#This Row],[subtotal_before_discount]]-Salesdata[[#This Row],[total_after_discount]]</f>
        <v>3.9699999999999989</v>
      </c>
      <c r="O358" t="s">
        <v>7010</v>
      </c>
      <c r="P358" s="2">
        <v>45657.689143518517</v>
      </c>
      <c r="Q358">
        <f>YEAR(Salesdata[[#This Row],[purchase_date]])</f>
        <v>2024</v>
      </c>
      <c r="R358" t="str">
        <f>TEXT(Salesdata[[#This Row],[purchase_date]], "mmm")</f>
        <v>Dec</v>
      </c>
    </row>
    <row r="359" spans="1:18" x14ac:dyDescent="0.3">
      <c r="A359" t="s">
        <v>1144</v>
      </c>
      <c r="B359" t="s">
        <v>15</v>
      </c>
      <c r="C359" t="s">
        <v>1145</v>
      </c>
      <c r="D359" s="11" t="s">
        <v>7430</v>
      </c>
      <c r="E359" s="11" t="s">
        <v>7346</v>
      </c>
      <c r="F359" t="s">
        <v>277</v>
      </c>
      <c r="G359" t="s">
        <v>1146</v>
      </c>
      <c r="H359" t="s">
        <v>102</v>
      </c>
      <c r="I359">
        <v>389.49</v>
      </c>
      <c r="J359">
        <v>3</v>
      </c>
      <c r="K359">
        <v>0</v>
      </c>
      <c r="L359">
        <v>1168.47</v>
      </c>
      <c r="M359">
        <v>1168.47</v>
      </c>
      <c r="N359" s="11">
        <f>Salesdata[[#This Row],[subtotal_before_discount]]-Salesdata[[#This Row],[total_after_discount]]</f>
        <v>0</v>
      </c>
      <c r="O359" t="s">
        <v>77</v>
      </c>
      <c r="P359" s="2">
        <v>45769.27144675926</v>
      </c>
      <c r="Q359">
        <f>YEAR(Salesdata[[#This Row],[purchase_date]])</f>
        <v>2025</v>
      </c>
      <c r="R359" t="str">
        <f>TEXT(Salesdata[[#This Row],[purchase_date]], "mmm")</f>
        <v>Apr</v>
      </c>
    </row>
    <row r="360" spans="1:18" x14ac:dyDescent="0.3">
      <c r="A360" t="s">
        <v>1147</v>
      </c>
      <c r="B360" t="s">
        <v>181</v>
      </c>
      <c r="C360" t="s">
        <v>1148</v>
      </c>
      <c r="D360" s="11" t="s">
        <v>7431</v>
      </c>
      <c r="E360" s="11" t="s">
        <v>7048</v>
      </c>
      <c r="F360" t="s">
        <v>111</v>
      </c>
      <c r="G360" t="s">
        <v>1149</v>
      </c>
      <c r="H360" t="s">
        <v>102</v>
      </c>
      <c r="I360">
        <v>1471.48</v>
      </c>
      <c r="J360">
        <v>12</v>
      </c>
      <c r="K360">
        <v>15</v>
      </c>
      <c r="L360">
        <v>17657.759999999998</v>
      </c>
      <c r="M360">
        <v>15009.1</v>
      </c>
      <c r="N360" s="11">
        <f>Salesdata[[#This Row],[subtotal_before_discount]]-Salesdata[[#This Row],[total_after_discount]]</f>
        <v>2648.659999999998</v>
      </c>
      <c r="O360" t="s">
        <v>28</v>
      </c>
      <c r="P360" s="2">
        <v>45863.968865740739</v>
      </c>
      <c r="Q360">
        <f>YEAR(Salesdata[[#This Row],[purchase_date]])</f>
        <v>2025</v>
      </c>
      <c r="R360" t="str">
        <f>TEXT(Salesdata[[#This Row],[purchase_date]], "mmm")</f>
        <v>Jul</v>
      </c>
    </row>
    <row r="361" spans="1:18" x14ac:dyDescent="0.3">
      <c r="A361" t="s">
        <v>1150</v>
      </c>
      <c r="B361" t="s">
        <v>15</v>
      </c>
      <c r="C361" t="s">
        <v>1151</v>
      </c>
      <c r="D361" s="11" t="s">
        <v>7432</v>
      </c>
      <c r="E361" s="11" t="s">
        <v>7152</v>
      </c>
      <c r="F361" t="s">
        <v>155</v>
      </c>
      <c r="G361" t="s">
        <v>1152</v>
      </c>
      <c r="H361" t="s">
        <v>39</v>
      </c>
      <c r="I361">
        <v>320.06</v>
      </c>
      <c r="J361">
        <v>10</v>
      </c>
      <c r="K361">
        <v>15</v>
      </c>
      <c r="L361">
        <v>3200.6</v>
      </c>
      <c r="M361">
        <v>2720.51</v>
      </c>
      <c r="N361" s="11">
        <f>Salesdata[[#This Row],[subtotal_before_discount]]-Salesdata[[#This Row],[total_after_discount]]</f>
        <v>480.08999999999969</v>
      </c>
      <c r="O361" t="s">
        <v>60</v>
      </c>
      <c r="P361" s="2">
        <v>45590.038564814815</v>
      </c>
      <c r="Q361">
        <f>YEAR(Salesdata[[#This Row],[purchase_date]])</f>
        <v>2024</v>
      </c>
      <c r="R361" t="str">
        <f>TEXT(Salesdata[[#This Row],[purchase_date]], "mmm")</f>
        <v>Oct</v>
      </c>
    </row>
    <row r="362" spans="1:18" x14ac:dyDescent="0.3">
      <c r="A362" t="s">
        <v>1153</v>
      </c>
      <c r="B362" t="s">
        <v>55</v>
      </c>
      <c r="C362" t="s">
        <v>1154</v>
      </c>
      <c r="D362" s="11" t="s">
        <v>7433</v>
      </c>
      <c r="E362" s="11" t="s">
        <v>7050</v>
      </c>
      <c r="F362" t="s">
        <v>224</v>
      </c>
      <c r="G362" t="s">
        <v>1155</v>
      </c>
      <c r="H362" t="s">
        <v>53</v>
      </c>
      <c r="I362">
        <v>65.31</v>
      </c>
      <c r="J362">
        <v>3</v>
      </c>
      <c r="K362">
        <v>0</v>
      </c>
      <c r="L362">
        <v>195.93</v>
      </c>
      <c r="M362">
        <v>195.93</v>
      </c>
      <c r="N362" s="11">
        <f>Salesdata[[#This Row],[subtotal_before_discount]]-Salesdata[[#This Row],[total_after_discount]]</f>
        <v>0</v>
      </c>
      <c r="O362" t="s">
        <v>47</v>
      </c>
      <c r="P362" s="2">
        <v>45782.245347222219</v>
      </c>
      <c r="Q362">
        <f>YEAR(Salesdata[[#This Row],[purchase_date]])</f>
        <v>2025</v>
      </c>
      <c r="R362" t="str">
        <f>TEXT(Salesdata[[#This Row],[purchase_date]], "mmm")</f>
        <v>May</v>
      </c>
    </row>
    <row r="363" spans="1:18" x14ac:dyDescent="0.3">
      <c r="A363" t="s">
        <v>1156</v>
      </c>
      <c r="B363" t="s">
        <v>181</v>
      </c>
      <c r="C363" t="s">
        <v>1157</v>
      </c>
      <c r="D363" s="11" t="s">
        <v>7434</v>
      </c>
      <c r="E363" s="11" t="s">
        <v>7125</v>
      </c>
      <c r="F363" t="s">
        <v>44</v>
      </c>
      <c r="G363" t="s">
        <v>1158</v>
      </c>
      <c r="H363" t="s">
        <v>161</v>
      </c>
      <c r="I363">
        <v>372.52</v>
      </c>
      <c r="J363">
        <v>5</v>
      </c>
      <c r="K363">
        <v>0</v>
      </c>
      <c r="L363">
        <v>1862.6</v>
      </c>
      <c r="M363">
        <v>1862.6</v>
      </c>
      <c r="N363" s="11">
        <f>Salesdata[[#This Row],[subtotal_before_discount]]-Salesdata[[#This Row],[total_after_discount]]</f>
        <v>0</v>
      </c>
      <c r="O363" t="s">
        <v>40</v>
      </c>
      <c r="P363" s="2">
        <v>45460.768865740742</v>
      </c>
      <c r="Q363">
        <f>YEAR(Salesdata[[#This Row],[purchase_date]])</f>
        <v>2024</v>
      </c>
      <c r="R363" t="str">
        <f>TEXT(Salesdata[[#This Row],[purchase_date]], "mmm")</f>
        <v>Jun</v>
      </c>
    </row>
    <row r="364" spans="1:18" x14ac:dyDescent="0.3">
      <c r="A364" t="s">
        <v>1159</v>
      </c>
      <c r="B364" t="s">
        <v>49</v>
      </c>
      <c r="C364" t="s">
        <v>1160</v>
      </c>
      <c r="D364" s="11" t="s">
        <v>7435</v>
      </c>
      <c r="E364" s="11" t="s">
        <v>7038</v>
      </c>
      <c r="F364" t="s">
        <v>91</v>
      </c>
      <c r="G364" t="s">
        <v>1161</v>
      </c>
      <c r="H364" t="s">
        <v>107</v>
      </c>
      <c r="I364">
        <v>2505.9</v>
      </c>
      <c r="J364">
        <v>3</v>
      </c>
      <c r="K364">
        <v>0</v>
      </c>
      <c r="L364">
        <v>7517.7</v>
      </c>
      <c r="M364">
        <v>7517.7</v>
      </c>
      <c r="N364" s="11">
        <f>Salesdata[[#This Row],[subtotal_before_discount]]-Salesdata[[#This Row],[total_after_discount]]</f>
        <v>0</v>
      </c>
      <c r="O364" t="s">
        <v>21</v>
      </c>
      <c r="P364" s="2">
        <v>45494.80127314815</v>
      </c>
      <c r="Q364">
        <f>YEAR(Salesdata[[#This Row],[purchase_date]])</f>
        <v>2024</v>
      </c>
      <c r="R364" t="str">
        <f>TEXT(Salesdata[[#This Row],[purchase_date]], "mmm")</f>
        <v>Jul</v>
      </c>
    </row>
    <row r="365" spans="1:18" x14ac:dyDescent="0.3">
      <c r="A365" t="s">
        <v>1162</v>
      </c>
      <c r="B365" t="s">
        <v>181</v>
      </c>
      <c r="C365" t="s">
        <v>1163</v>
      </c>
      <c r="D365" s="11" t="s">
        <v>7436</v>
      </c>
      <c r="E365" s="11" t="s">
        <v>7089</v>
      </c>
      <c r="F365" t="s">
        <v>105</v>
      </c>
      <c r="G365" t="s">
        <v>1164</v>
      </c>
      <c r="H365" t="s">
        <v>184</v>
      </c>
      <c r="I365">
        <v>158.6</v>
      </c>
      <c r="J365">
        <v>2</v>
      </c>
      <c r="K365">
        <v>0</v>
      </c>
      <c r="L365">
        <v>317.2</v>
      </c>
      <c r="M365">
        <v>317.2</v>
      </c>
      <c r="N365" s="11">
        <f>Salesdata[[#This Row],[subtotal_before_discount]]-Salesdata[[#This Row],[total_after_discount]]</f>
        <v>0</v>
      </c>
      <c r="O365" t="s">
        <v>47</v>
      </c>
      <c r="P365" s="2">
        <v>45602.956817129627</v>
      </c>
      <c r="Q365">
        <f>YEAR(Salesdata[[#This Row],[purchase_date]])</f>
        <v>2024</v>
      </c>
      <c r="R365" t="str">
        <f>TEXT(Salesdata[[#This Row],[purchase_date]], "mmm")</f>
        <v>Nov</v>
      </c>
    </row>
    <row r="366" spans="1:18" x14ac:dyDescent="0.3">
      <c r="A366" t="s">
        <v>1165</v>
      </c>
      <c r="B366" t="s">
        <v>72</v>
      </c>
      <c r="C366" t="s">
        <v>1166</v>
      </c>
      <c r="D366" s="11" t="s">
        <v>7437</v>
      </c>
      <c r="E366" s="11" t="s">
        <v>7159</v>
      </c>
      <c r="F366" t="s">
        <v>224</v>
      </c>
      <c r="G366" t="s">
        <v>1167</v>
      </c>
      <c r="H366" t="s">
        <v>161</v>
      </c>
      <c r="I366">
        <v>316.36</v>
      </c>
      <c r="J366">
        <v>2</v>
      </c>
      <c r="K366">
        <v>0</v>
      </c>
      <c r="L366">
        <v>632.72</v>
      </c>
      <c r="M366">
        <v>632.72</v>
      </c>
      <c r="N366" s="11">
        <f>Salesdata[[#This Row],[subtotal_before_discount]]-Salesdata[[#This Row],[total_after_discount]]</f>
        <v>0</v>
      </c>
      <c r="O366" t="s">
        <v>77</v>
      </c>
      <c r="P366" s="2">
        <v>45646.374965277777</v>
      </c>
      <c r="Q366">
        <f>YEAR(Salesdata[[#This Row],[purchase_date]])</f>
        <v>2024</v>
      </c>
      <c r="R366" t="str">
        <f>TEXT(Salesdata[[#This Row],[purchase_date]], "mmm")</f>
        <v>Dec</v>
      </c>
    </row>
    <row r="367" spans="1:18" x14ac:dyDescent="0.3">
      <c r="A367" t="s">
        <v>1168</v>
      </c>
      <c r="B367" t="s">
        <v>172</v>
      </c>
      <c r="C367" t="s">
        <v>1169</v>
      </c>
      <c r="D367" s="11" t="s">
        <v>7438</v>
      </c>
      <c r="E367" s="11" t="s">
        <v>7073</v>
      </c>
      <c r="F367" t="s">
        <v>121</v>
      </c>
      <c r="G367" t="s">
        <v>1170</v>
      </c>
      <c r="H367" t="s">
        <v>102</v>
      </c>
      <c r="I367">
        <v>51.74</v>
      </c>
      <c r="J367">
        <v>12</v>
      </c>
      <c r="K367">
        <v>8</v>
      </c>
      <c r="L367">
        <v>620.88</v>
      </c>
      <c r="M367">
        <v>571.21</v>
      </c>
      <c r="N367" s="11">
        <f>Salesdata[[#This Row],[subtotal_before_discount]]-Salesdata[[#This Row],[total_after_discount]]</f>
        <v>49.669999999999959</v>
      </c>
      <c r="O367" t="s">
        <v>21</v>
      </c>
      <c r="P367" s="2">
        <v>45588.040150462963</v>
      </c>
      <c r="Q367">
        <f>YEAR(Salesdata[[#This Row],[purchase_date]])</f>
        <v>2024</v>
      </c>
      <c r="R367" t="str">
        <f>TEXT(Salesdata[[#This Row],[purchase_date]], "mmm")</f>
        <v>Oct</v>
      </c>
    </row>
    <row r="368" spans="1:18" x14ac:dyDescent="0.3">
      <c r="A368" t="s">
        <v>1171</v>
      </c>
      <c r="B368" t="s">
        <v>30</v>
      </c>
      <c r="C368" t="s">
        <v>1172</v>
      </c>
      <c r="D368" s="11" t="s">
        <v>7439</v>
      </c>
      <c r="E368" s="11" t="s">
        <v>7235</v>
      </c>
      <c r="F368" t="s">
        <v>105</v>
      </c>
      <c r="G368" t="s">
        <v>1173</v>
      </c>
      <c r="H368" t="s">
        <v>135</v>
      </c>
      <c r="I368">
        <v>3.89</v>
      </c>
      <c r="J368">
        <v>185</v>
      </c>
      <c r="K368">
        <v>0</v>
      </c>
      <c r="L368">
        <v>719.65</v>
      </c>
      <c r="M368">
        <v>719.65</v>
      </c>
      <c r="N368" s="11">
        <f>Salesdata[[#This Row],[subtotal_before_discount]]-Salesdata[[#This Row],[total_after_discount]]</f>
        <v>0</v>
      </c>
      <c r="O368" t="s">
        <v>47</v>
      </c>
      <c r="P368" s="2">
        <v>45724.04314814815</v>
      </c>
      <c r="Q368">
        <f>YEAR(Salesdata[[#This Row],[purchase_date]])</f>
        <v>2025</v>
      </c>
      <c r="R368" t="str">
        <f>TEXT(Salesdata[[#This Row],[purchase_date]], "mmm")</f>
        <v>Mar</v>
      </c>
    </row>
    <row r="369" spans="1:18" x14ac:dyDescent="0.3">
      <c r="A369" t="s">
        <v>1174</v>
      </c>
      <c r="B369" t="s">
        <v>7010</v>
      </c>
      <c r="C369" t="s">
        <v>1175</v>
      </c>
      <c r="D369" s="11" t="s">
        <v>7440</v>
      </c>
      <c r="E369" s="11" t="s">
        <v>7170</v>
      </c>
      <c r="F369" t="s">
        <v>277</v>
      </c>
      <c r="G369" t="s">
        <v>1176</v>
      </c>
      <c r="H369" t="s">
        <v>53</v>
      </c>
      <c r="I369">
        <v>167.15</v>
      </c>
      <c r="J369">
        <v>50</v>
      </c>
      <c r="K369">
        <v>15</v>
      </c>
      <c r="L369">
        <v>8357.5</v>
      </c>
      <c r="M369">
        <v>7103.88</v>
      </c>
      <c r="N369" s="11">
        <f>Salesdata[[#This Row],[subtotal_before_discount]]-Salesdata[[#This Row],[total_after_discount]]</f>
        <v>1253.6199999999999</v>
      </c>
      <c r="O369" t="s">
        <v>47</v>
      </c>
      <c r="P369" s="2">
        <v>45417.400266203702</v>
      </c>
      <c r="Q369">
        <f>YEAR(Salesdata[[#This Row],[purchase_date]])</f>
        <v>2024</v>
      </c>
      <c r="R369" t="str">
        <f>TEXT(Salesdata[[#This Row],[purchase_date]], "mmm")</f>
        <v>May</v>
      </c>
    </row>
    <row r="370" spans="1:18" x14ac:dyDescent="0.3">
      <c r="A370" t="s">
        <v>1177</v>
      </c>
      <c r="B370" t="s">
        <v>30</v>
      </c>
      <c r="C370" t="s">
        <v>1178</v>
      </c>
      <c r="D370" s="11" t="s">
        <v>7441</v>
      </c>
      <c r="E370" s="11" t="s">
        <v>7087</v>
      </c>
      <c r="F370" t="s">
        <v>251</v>
      </c>
      <c r="G370" t="s">
        <v>1179</v>
      </c>
      <c r="H370" t="s">
        <v>161</v>
      </c>
      <c r="I370">
        <v>46.78</v>
      </c>
      <c r="J370">
        <v>8</v>
      </c>
      <c r="K370">
        <v>10</v>
      </c>
      <c r="L370">
        <v>374.24</v>
      </c>
      <c r="M370">
        <v>336.82</v>
      </c>
      <c r="N370" s="11">
        <f>Salesdata[[#This Row],[subtotal_before_discount]]-Salesdata[[#This Row],[total_after_discount]]</f>
        <v>37.420000000000016</v>
      </c>
      <c r="O370" t="s">
        <v>40</v>
      </c>
      <c r="P370" s="2">
        <v>45533.820243055554</v>
      </c>
      <c r="Q370">
        <f>YEAR(Salesdata[[#This Row],[purchase_date]])</f>
        <v>2024</v>
      </c>
      <c r="R370" t="str">
        <f>TEXT(Salesdata[[#This Row],[purchase_date]], "mmm")</f>
        <v>Aug</v>
      </c>
    </row>
    <row r="371" spans="1:18" x14ac:dyDescent="0.3">
      <c r="A371" t="s">
        <v>1180</v>
      </c>
      <c r="B371" t="s">
        <v>15</v>
      </c>
      <c r="C371" t="s">
        <v>1181</v>
      </c>
      <c r="D371" s="11" t="s">
        <v>7442</v>
      </c>
      <c r="E371" s="11" t="s">
        <v>7064</v>
      </c>
      <c r="F371" t="s">
        <v>121</v>
      </c>
      <c r="G371" t="s">
        <v>1182</v>
      </c>
      <c r="H371" t="s">
        <v>82</v>
      </c>
      <c r="I371">
        <v>296.43</v>
      </c>
      <c r="J371">
        <v>5</v>
      </c>
      <c r="K371">
        <v>0</v>
      </c>
      <c r="L371">
        <v>1482.15</v>
      </c>
      <c r="M371">
        <v>1482.15</v>
      </c>
      <c r="N371" s="11">
        <f>Salesdata[[#This Row],[subtotal_before_discount]]-Salesdata[[#This Row],[total_after_discount]]</f>
        <v>0</v>
      </c>
      <c r="O371" t="s">
        <v>116</v>
      </c>
      <c r="P371" s="2">
        <v>45671.555694444447</v>
      </c>
      <c r="Q371">
        <f>YEAR(Salesdata[[#This Row],[purchase_date]])</f>
        <v>2025</v>
      </c>
      <c r="R371" t="str">
        <f>TEXT(Salesdata[[#This Row],[purchase_date]], "mmm")</f>
        <v>Jan</v>
      </c>
    </row>
    <row r="372" spans="1:18" x14ac:dyDescent="0.3">
      <c r="A372" t="s">
        <v>1183</v>
      </c>
      <c r="B372" t="s">
        <v>49</v>
      </c>
      <c r="C372" t="s">
        <v>1184</v>
      </c>
      <c r="D372" s="11" t="s">
        <v>7443</v>
      </c>
      <c r="E372" s="11" t="s">
        <v>7198</v>
      </c>
      <c r="F372" t="s">
        <v>177</v>
      </c>
      <c r="G372" t="s">
        <v>1185</v>
      </c>
      <c r="H372" t="s">
        <v>39</v>
      </c>
      <c r="I372">
        <v>92.98</v>
      </c>
      <c r="J372">
        <v>2</v>
      </c>
      <c r="K372">
        <v>0</v>
      </c>
      <c r="L372">
        <v>185.96</v>
      </c>
      <c r="M372">
        <v>185.96</v>
      </c>
      <c r="N372" s="11">
        <f>Salesdata[[#This Row],[subtotal_before_discount]]-Salesdata[[#This Row],[total_after_discount]]</f>
        <v>0</v>
      </c>
      <c r="O372" t="s">
        <v>21</v>
      </c>
      <c r="P372" s="2">
        <v>45660.450613425928</v>
      </c>
      <c r="Q372">
        <f>YEAR(Salesdata[[#This Row],[purchase_date]])</f>
        <v>2025</v>
      </c>
      <c r="R372" t="str">
        <f>TEXT(Salesdata[[#This Row],[purchase_date]], "mmm")</f>
        <v>Jan</v>
      </c>
    </row>
    <row r="373" spans="1:18" x14ac:dyDescent="0.3">
      <c r="A373" t="s">
        <v>1186</v>
      </c>
      <c r="B373" t="s">
        <v>49</v>
      </c>
      <c r="C373" t="s">
        <v>1187</v>
      </c>
      <c r="D373" s="11" t="s">
        <v>7444</v>
      </c>
      <c r="E373" s="11" t="s">
        <v>7346</v>
      </c>
      <c r="F373" t="s">
        <v>87</v>
      </c>
      <c r="G373" t="s">
        <v>1188</v>
      </c>
      <c r="H373" t="s">
        <v>93</v>
      </c>
      <c r="I373">
        <v>272.60000000000002</v>
      </c>
      <c r="J373">
        <v>20</v>
      </c>
      <c r="K373">
        <v>17</v>
      </c>
      <c r="L373">
        <v>5452</v>
      </c>
      <c r="M373">
        <v>4525.16</v>
      </c>
      <c r="N373" s="11">
        <f>Salesdata[[#This Row],[subtotal_before_discount]]-Salesdata[[#This Row],[total_after_discount]]</f>
        <v>926.84000000000015</v>
      </c>
      <c r="O373" t="s">
        <v>21</v>
      </c>
      <c r="P373" s="2">
        <v>45559.12159722222</v>
      </c>
      <c r="Q373">
        <f>YEAR(Salesdata[[#This Row],[purchase_date]])</f>
        <v>2024</v>
      </c>
      <c r="R373" t="str">
        <f>TEXT(Salesdata[[#This Row],[purchase_date]], "mmm")</f>
        <v>Sep</v>
      </c>
    </row>
    <row r="374" spans="1:18" x14ac:dyDescent="0.3">
      <c r="A374" t="s">
        <v>1189</v>
      </c>
      <c r="B374" t="s">
        <v>55</v>
      </c>
      <c r="C374" t="s">
        <v>1190</v>
      </c>
      <c r="D374" s="11" t="s">
        <v>7445</v>
      </c>
      <c r="E374" s="11" t="s">
        <v>7164</v>
      </c>
      <c r="F374" t="s">
        <v>155</v>
      </c>
      <c r="G374" t="s">
        <v>1191</v>
      </c>
      <c r="H374" t="s">
        <v>70</v>
      </c>
      <c r="I374">
        <v>1077.55</v>
      </c>
      <c r="J374">
        <v>12</v>
      </c>
      <c r="K374">
        <v>0</v>
      </c>
      <c r="L374">
        <v>12930.6</v>
      </c>
      <c r="M374">
        <v>12930.6</v>
      </c>
      <c r="N374" s="11">
        <f>Salesdata[[#This Row],[subtotal_before_discount]]-Salesdata[[#This Row],[total_after_discount]]</f>
        <v>0</v>
      </c>
      <c r="O374" t="s">
        <v>7010</v>
      </c>
      <c r="P374" s="2">
        <v>45348.813958333332</v>
      </c>
      <c r="Q374">
        <f>YEAR(Salesdata[[#This Row],[purchase_date]])</f>
        <v>2024</v>
      </c>
      <c r="R374" t="str">
        <f>TEXT(Salesdata[[#This Row],[purchase_date]], "mmm")</f>
        <v>Feb</v>
      </c>
    </row>
    <row r="375" spans="1:18" x14ac:dyDescent="0.3">
      <c r="A375" t="s">
        <v>1192</v>
      </c>
      <c r="B375" t="s">
        <v>118</v>
      </c>
      <c r="C375" t="s">
        <v>1193</v>
      </c>
      <c r="D375" s="11" t="s">
        <v>7446</v>
      </c>
      <c r="E375" s="11" t="s">
        <v>7040</v>
      </c>
      <c r="F375" t="s">
        <v>277</v>
      </c>
      <c r="G375" t="s">
        <v>1194</v>
      </c>
      <c r="H375" t="s">
        <v>209</v>
      </c>
      <c r="I375">
        <v>866.88</v>
      </c>
      <c r="J375">
        <v>50</v>
      </c>
      <c r="K375">
        <v>20</v>
      </c>
      <c r="L375">
        <v>43344</v>
      </c>
      <c r="M375">
        <v>34675.199999999997</v>
      </c>
      <c r="N375" s="11">
        <f>Salesdata[[#This Row],[subtotal_before_discount]]-Salesdata[[#This Row],[total_after_discount]]</f>
        <v>8668.8000000000029</v>
      </c>
      <c r="O375" t="s">
        <v>60</v>
      </c>
      <c r="P375" s="2">
        <v>45763.678784722222</v>
      </c>
      <c r="Q375">
        <f>YEAR(Salesdata[[#This Row],[purchase_date]])</f>
        <v>2025</v>
      </c>
      <c r="R375" t="str">
        <f>TEXT(Salesdata[[#This Row],[purchase_date]], "mmm")</f>
        <v>Apr</v>
      </c>
    </row>
    <row r="376" spans="1:18" x14ac:dyDescent="0.3">
      <c r="A376" t="s">
        <v>1195</v>
      </c>
      <c r="B376" t="s">
        <v>23</v>
      </c>
      <c r="C376" t="s">
        <v>1196</v>
      </c>
      <c r="D376" s="11" t="s">
        <v>7447</v>
      </c>
      <c r="E376" s="11" t="s">
        <v>7044</v>
      </c>
      <c r="F376" t="s">
        <v>105</v>
      </c>
      <c r="G376" t="s">
        <v>7010</v>
      </c>
      <c r="H376" t="s">
        <v>93</v>
      </c>
      <c r="I376">
        <v>428.71</v>
      </c>
      <c r="J376">
        <v>6</v>
      </c>
      <c r="K376">
        <v>10</v>
      </c>
      <c r="L376">
        <v>2572.2600000000002</v>
      </c>
      <c r="M376">
        <v>2315.0300000000002</v>
      </c>
      <c r="N376" s="11">
        <f>Salesdata[[#This Row],[subtotal_before_discount]]-Salesdata[[#This Row],[total_after_discount]]</f>
        <v>257.23</v>
      </c>
      <c r="O376" t="s">
        <v>7010</v>
      </c>
      <c r="P376" s="2">
        <v>45447.105925925927</v>
      </c>
      <c r="Q376">
        <f>YEAR(Salesdata[[#This Row],[purchase_date]])</f>
        <v>2024</v>
      </c>
      <c r="R376" t="str">
        <f>TEXT(Salesdata[[#This Row],[purchase_date]], "mmm")</f>
        <v>Jun</v>
      </c>
    </row>
    <row r="377" spans="1:18" x14ac:dyDescent="0.3">
      <c r="A377" t="s">
        <v>1197</v>
      </c>
      <c r="B377" t="s">
        <v>95</v>
      </c>
      <c r="C377" t="s">
        <v>1198</v>
      </c>
      <c r="D377" s="11" t="s">
        <v>7448</v>
      </c>
      <c r="E377" s="11" t="s">
        <v>7250</v>
      </c>
      <c r="F377" t="s">
        <v>246</v>
      </c>
      <c r="G377" t="s">
        <v>1199</v>
      </c>
      <c r="H377" t="s">
        <v>107</v>
      </c>
      <c r="I377">
        <v>1697.65</v>
      </c>
      <c r="J377">
        <v>1</v>
      </c>
      <c r="K377">
        <v>0</v>
      </c>
      <c r="L377">
        <v>1697.65</v>
      </c>
      <c r="M377">
        <v>1697.65</v>
      </c>
      <c r="N377" s="11">
        <f>Salesdata[[#This Row],[subtotal_before_discount]]-Salesdata[[#This Row],[total_after_discount]]</f>
        <v>0</v>
      </c>
      <c r="O377" t="s">
        <v>116</v>
      </c>
      <c r="P377" s="2">
        <v>45565.680995370371</v>
      </c>
      <c r="Q377">
        <f>YEAR(Salesdata[[#This Row],[purchase_date]])</f>
        <v>2024</v>
      </c>
      <c r="R377" t="str">
        <f>TEXT(Salesdata[[#This Row],[purchase_date]], "mmm")</f>
        <v>Sep</v>
      </c>
    </row>
    <row r="378" spans="1:18" x14ac:dyDescent="0.3">
      <c r="A378" t="s">
        <v>1200</v>
      </c>
      <c r="B378" t="s">
        <v>49</v>
      </c>
      <c r="C378" t="s">
        <v>1201</v>
      </c>
      <c r="D378" s="11" t="s">
        <v>7449</v>
      </c>
      <c r="E378" s="11" t="s">
        <v>7066</v>
      </c>
      <c r="F378" t="s">
        <v>177</v>
      </c>
      <c r="G378" t="s">
        <v>1202</v>
      </c>
      <c r="H378" t="s">
        <v>70</v>
      </c>
      <c r="I378">
        <v>36.83</v>
      </c>
      <c r="J378">
        <v>12</v>
      </c>
      <c r="K378">
        <v>18</v>
      </c>
      <c r="L378">
        <v>441.96</v>
      </c>
      <c r="M378">
        <v>362.41</v>
      </c>
      <c r="N378" s="11">
        <f>Salesdata[[#This Row],[subtotal_before_discount]]-Salesdata[[#This Row],[total_after_discount]]</f>
        <v>79.549999999999955</v>
      </c>
      <c r="O378" t="s">
        <v>60</v>
      </c>
      <c r="P378" s="2">
        <v>45853.378032407411</v>
      </c>
      <c r="Q378">
        <f>YEAR(Salesdata[[#This Row],[purchase_date]])</f>
        <v>2025</v>
      </c>
      <c r="R378" t="str">
        <f>TEXT(Salesdata[[#This Row],[purchase_date]], "mmm")</f>
        <v>Jul</v>
      </c>
    </row>
    <row r="379" spans="1:18" x14ac:dyDescent="0.3">
      <c r="A379" t="s">
        <v>1203</v>
      </c>
      <c r="B379" t="s">
        <v>30</v>
      </c>
      <c r="C379" t="s">
        <v>1204</v>
      </c>
      <c r="D379" s="11" t="s">
        <v>7450</v>
      </c>
      <c r="E379" s="11" t="s">
        <v>7102</v>
      </c>
      <c r="F379" t="s">
        <v>44</v>
      </c>
      <c r="G379" t="s">
        <v>1205</v>
      </c>
      <c r="H379" t="s">
        <v>7010</v>
      </c>
      <c r="I379">
        <v>5.42</v>
      </c>
      <c r="J379">
        <v>303</v>
      </c>
      <c r="K379">
        <v>0</v>
      </c>
      <c r="L379">
        <v>1642.26</v>
      </c>
      <c r="M379">
        <v>1642.26</v>
      </c>
      <c r="N379" s="11">
        <f>Salesdata[[#This Row],[subtotal_before_discount]]-Salesdata[[#This Row],[total_after_discount]]</f>
        <v>0</v>
      </c>
      <c r="O379" t="s">
        <v>47</v>
      </c>
      <c r="P379" s="2">
        <v>45358.455439814818</v>
      </c>
      <c r="Q379">
        <f>YEAR(Salesdata[[#This Row],[purchase_date]])</f>
        <v>2024</v>
      </c>
      <c r="R379" t="str">
        <f>TEXT(Salesdata[[#This Row],[purchase_date]], "mmm")</f>
        <v>Mar</v>
      </c>
    </row>
    <row r="380" spans="1:18" x14ac:dyDescent="0.3">
      <c r="A380" t="s">
        <v>1206</v>
      </c>
      <c r="B380" t="s">
        <v>15</v>
      </c>
      <c r="C380" t="s">
        <v>1207</v>
      </c>
      <c r="D380" s="11" t="s">
        <v>7451</v>
      </c>
      <c r="E380" s="11" t="s">
        <v>7054</v>
      </c>
      <c r="F380" t="s">
        <v>74</v>
      </c>
      <c r="G380" t="s">
        <v>1208</v>
      </c>
      <c r="H380" t="s">
        <v>46</v>
      </c>
      <c r="I380">
        <v>472.28</v>
      </c>
      <c r="J380">
        <v>3</v>
      </c>
      <c r="K380">
        <v>5</v>
      </c>
      <c r="L380">
        <v>1416.84</v>
      </c>
      <c r="M380">
        <v>1346</v>
      </c>
      <c r="N380" s="11">
        <f>Salesdata[[#This Row],[subtotal_before_discount]]-Salesdata[[#This Row],[total_after_discount]]</f>
        <v>70.839999999999918</v>
      </c>
      <c r="O380" t="s">
        <v>21</v>
      </c>
      <c r="P380" s="2">
        <v>45818.064953703702</v>
      </c>
      <c r="Q380">
        <f>YEAR(Salesdata[[#This Row],[purchase_date]])</f>
        <v>2025</v>
      </c>
      <c r="R380" t="str">
        <f>TEXT(Salesdata[[#This Row],[purchase_date]], "mmm")</f>
        <v>Jun</v>
      </c>
    </row>
    <row r="381" spans="1:18" x14ac:dyDescent="0.3">
      <c r="A381" t="s">
        <v>1209</v>
      </c>
      <c r="B381" t="s">
        <v>72</v>
      </c>
      <c r="C381" t="s">
        <v>1210</v>
      </c>
      <c r="D381" s="11" t="s">
        <v>7452</v>
      </c>
      <c r="E381" s="11" t="s">
        <v>7056</v>
      </c>
      <c r="F381" t="s">
        <v>7010</v>
      </c>
      <c r="G381" t="s">
        <v>1211</v>
      </c>
      <c r="H381" t="s">
        <v>107</v>
      </c>
      <c r="I381">
        <v>712.81</v>
      </c>
      <c r="J381">
        <v>8</v>
      </c>
      <c r="K381">
        <v>13</v>
      </c>
      <c r="L381">
        <v>5702.48</v>
      </c>
      <c r="M381">
        <v>4961.16</v>
      </c>
      <c r="N381" s="11">
        <f>Salesdata[[#This Row],[subtotal_before_discount]]-Salesdata[[#This Row],[total_after_discount]]</f>
        <v>741.31999999999971</v>
      </c>
      <c r="O381" t="s">
        <v>77</v>
      </c>
      <c r="P381" s="2">
        <v>45386.209027777775</v>
      </c>
      <c r="Q381">
        <f>YEAR(Salesdata[[#This Row],[purchase_date]])</f>
        <v>2024</v>
      </c>
      <c r="R381" t="str">
        <f>TEXT(Salesdata[[#This Row],[purchase_date]], "mmm")</f>
        <v>Apr</v>
      </c>
    </row>
    <row r="382" spans="1:18" x14ac:dyDescent="0.3">
      <c r="A382" t="s">
        <v>1212</v>
      </c>
      <c r="B382" t="s">
        <v>15</v>
      </c>
      <c r="C382" t="s">
        <v>1213</v>
      </c>
      <c r="D382" s="11" t="s">
        <v>7453</v>
      </c>
      <c r="E382" s="11" t="s">
        <v>7069</v>
      </c>
      <c r="F382" t="s">
        <v>111</v>
      </c>
      <c r="G382" t="s">
        <v>1214</v>
      </c>
      <c r="H382" t="s">
        <v>135</v>
      </c>
      <c r="I382">
        <v>2260.54</v>
      </c>
      <c r="J382">
        <v>1</v>
      </c>
      <c r="K382">
        <v>0</v>
      </c>
      <c r="L382">
        <v>2260.54</v>
      </c>
      <c r="M382">
        <v>2260.54</v>
      </c>
      <c r="N382" s="11">
        <f>Salesdata[[#This Row],[subtotal_before_discount]]-Salesdata[[#This Row],[total_after_discount]]</f>
        <v>0</v>
      </c>
      <c r="O382" t="s">
        <v>116</v>
      </c>
      <c r="P382" s="2">
        <v>45820.886620370373</v>
      </c>
      <c r="Q382">
        <f>YEAR(Salesdata[[#This Row],[purchase_date]])</f>
        <v>2025</v>
      </c>
      <c r="R382" t="str">
        <f>TEXT(Salesdata[[#This Row],[purchase_date]], "mmm")</f>
        <v>Jun</v>
      </c>
    </row>
    <row r="383" spans="1:18" x14ac:dyDescent="0.3">
      <c r="A383" t="s">
        <v>1215</v>
      </c>
      <c r="B383" t="s">
        <v>55</v>
      </c>
      <c r="C383" t="s">
        <v>1216</v>
      </c>
      <c r="D383" s="11" t="s">
        <v>7454</v>
      </c>
      <c r="E383" s="11" t="s">
        <v>7079</v>
      </c>
      <c r="F383" t="s">
        <v>111</v>
      </c>
      <c r="G383" t="s">
        <v>1217</v>
      </c>
      <c r="H383" t="s">
        <v>130</v>
      </c>
      <c r="I383">
        <v>679.96</v>
      </c>
      <c r="J383">
        <v>100</v>
      </c>
      <c r="K383">
        <v>0</v>
      </c>
      <c r="L383">
        <v>67996</v>
      </c>
      <c r="M383">
        <v>67996</v>
      </c>
      <c r="N383" s="11">
        <f>Salesdata[[#This Row],[subtotal_before_discount]]-Salesdata[[#This Row],[total_after_discount]]</f>
        <v>0</v>
      </c>
      <c r="O383" t="s">
        <v>40</v>
      </c>
      <c r="P383" s="2">
        <v>45352.75236111111</v>
      </c>
      <c r="Q383">
        <f>YEAR(Salesdata[[#This Row],[purchase_date]])</f>
        <v>2024</v>
      </c>
      <c r="R383" t="str">
        <f>TEXT(Salesdata[[#This Row],[purchase_date]], "mmm")</f>
        <v>Mar</v>
      </c>
    </row>
    <row r="384" spans="1:18" x14ac:dyDescent="0.3">
      <c r="A384" t="s">
        <v>1218</v>
      </c>
      <c r="B384" t="s">
        <v>84</v>
      </c>
      <c r="C384" t="s">
        <v>1219</v>
      </c>
      <c r="D384" s="11" t="s">
        <v>7455</v>
      </c>
      <c r="E384" s="11" t="s">
        <v>7214</v>
      </c>
      <c r="F384" t="s">
        <v>32</v>
      </c>
      <c r="G384" t="s">
        <v>1220</v>
      </c>
      <c r="H384" t="s">
        <v>161</v>
      </c>
      <c r="I384">
        <v>410.41</v>
      </c>
      <c r="J384">
        <v>8</v>
      </c>
      <c r="K384">
        <v>0</v>
      </c>
      <c r="L384">
        <v>3283.28</v>
      </c>
      <c r="M384">
        <v>3283.28</v>
      </c>
      <c r="N384" s="11">
        <f>Salesdata[[#This Row],[subtotal_before_discount]]-Salesdata[[#This Row],[total_after_discount]]</f>
        <v>0</v>
      </c>
      <c r="O384" t="s">
        <v>47</v>
      </c>
      <c r="P384" s="2">
        <v>45591.851643518516</v>
      </c>
      <c r="Q384">
        <f>YEAR(Salesdata[[#This Row],[purchase_date]])</f>
        <v>2024</v>
      </c>
      <c r="R384" t="str">
        <f>TEXT(Salesdata[[#This Row],[purchase_date]], "mmm")</f>
        <v>Oct</v>
      </c>
    </row>
    <row r="385" spans="1:18" x14ac:dyDescent="0.3">
      <c r="A385" t="s">
        <v>1221</v>
      </c>
      <c r="B385" t="s">
        <v>72</v>
      </c>
      <c r="C385" t="s">
        <v>1222</v>
      </c>
      <c r="D385" s="11" t="s">
        <v>7456</v>
      </c>
      <c r="E385" s="11" t="s">
        <v>7159</v>
      </c>
      <c r="F385" t="s">
        <v>133</v>
      </c>
      <c r="G385" t="s">
        <v>1223</v>
      </c>
      <c r="H385" t="s">
        <v>7010</v>
      </c>
      <c r="I385">
        <v>1073.1099999999999</v>
      </c>
      <c r="J385">
        <v>8</v>
      </c>
      <c r="K385">
        <v>0</v>
      </c>
      <c r="L385">
        <v>8584.8799999999992</v>
      </c>
      <c r="M385">
        <v>8584.8799999999992</v>
      </c>
      <c r="N385" s="11">
        <f>Salesdata[[#This Row],[subtotal_before_discount]]-Salesdata[[#This Row],[total_after_discount]]</f>
        <v>0</v>
      </c>
      <c r="O385" t="s">
        <v>40</v>
      </c>
      <c r="P385" s="2">
        <v>45522.509768518517</v>
      </c>
      <c r="Q385">
        <f>YEAR(Salesdata[[#This Row],[purchase_date]])</f>
        <v>2024</v>
      </c>
      <c r="R385" t="str">
        <f>TEXT(Salesdata[[#This Row],[purchase_date]], "mmm")</f>
        <v>Aug</v>
      </c>
    </row>
    <row r="386" spans="1:18" x14ac:dyDescent="0.3">
      <c r="A386" t="s">
        <v>1224</v>
      </c>
      <c r="B386" t="s">
        <v>95</v>
      </c>
      <c r="C386" t="s">
        <v>1225</v>
      </c>
      <c r="D386" s="11" t="s">
        <v>7457</v>
      </c>
      <c r="E386" s="11" t="s">
        <v>7207</v>
      </c>
      <c r="F386" t="s">
        <v>57</v>
      </c>
      <c r="G386" t="s">
        <v>1226</v>
      </c>
      <c r="H386" t="s">
        <v>70</v>
      </c>
      <c r="I386">
        <v>69.11</v>
      </c>
      <c r="J386">
        <v>2</v>
      </c>
      <c r="K386">
        <v>0</v>
      </c>
      <c r="L386">
        <v>138.22</v>
      </c>
      <c r="M386">
        <v>138.22</v>
      </c>
      <c r="N386" s="11">
        <f>Salesdata[[#This Row],[subtotal_before_discount]]-Salesdata[[#This Row],[total_after_discount]]</f>
        <v>0</v>
      </c>
      <c r="O386" t="s">
        <v>40</v>
      </c>
      <c r="P386" s="2">
        <v>45490.669710648152</v>
      </c>
      <c r="Q386">
        <f>YEAR(Salesdata[[#This Row],[purchase_date]])</f>
        <v>2024</v>
      </c>
      <c r="R386" t="str">
        <f>TEXT(Salesdata[[#This Row],[purchase_date]], "mmm")</f>
        <v>Jul</v>
      </c>
    </row>
    <row r="387" spans="1:18" x14ac:dyDescent="0.3">
      <c r="A387" t="s">
        <v>1227</v>
      </c>
      <c r="B387" t="s">
        <v>72</v>
      </c>
      <c r="C387" t="s">
        <v>1228</v>
      </c>
      <c r="D387" s="11" t="s">
        <v>7458</v>
      </c>
      <c r="E387" s="11" t="s">
        <v>7091</v>
      </c>
      <c r="F387" t="s">
        <v>44</v>
      </c>
      <c r="G387" t="s">
        <v>1229</v>
      </c>
      <c r="H387" t="s">
        <v>107</v>
      </c>
      <c r="I387">
        <v>492.46</v>
      </c>
      <c r="J387">
        <v>1</v>
      </c>
      <c r="K387">
        <v>0</v>
      </c>
      <c r="L387">
        <v>492.46</v>
      </c>
      <c r="M387">
        <v>492.46</v>
      </c>
      <c r="N387" s="11">
        <f>Salesdata[[#This Row],[subtotal_before_discount]]-Salesdata[[#This Row],[total_after_discount]]</f>
        <v>0</v>
      </c>
      <c r="O387" t="s">
        <v>77</v>
      </c>
      <c r="P387" s="2">
        <v>45555.809513888889</v>
      </c>
      <c r="Q387">
        <f>YEAR(Salesdata[[#This Row],[purchase_date]])</f>
        <v>2024</v>
      </c>
      <c r="R387" t="str">
        <f>TEXT(Salesdata[[#This Row],[purchase_date]], "mmm")</f>
        <v>Sep</v>
      </c>
    </row>
    <row r="388" spans="1:18" x14ac:dyDescent="0.3">
      <c r="A388" t="s">
        <v>1230</v>
      </c>
      <c r="B388" t="s">
        <v>15</v>
      </c>
      <c r="C388" t="s">
        <v>1231</v>
      </c>
      <c r="D388" s="11" t="s">
        <v>7459</v>
      </c>
      <c r="E388" s="11" t="s">
        <v>7154</v>
      </c>
      <c r="F388" t="s">
        <v>37</v>
      </c>
      <c r="G388" t="s">
        <v>1232</v>
      </c>
      <c r="H388" t="s">
        <v>465</v>
      </c>
      <c r="I388">
        <v>296.47000000000003</v>
      </c>
      <c r="J388">
        <v>15</v>
      </c>
      <c r="K388">
        <v>10</v>
      </c>
      <c r="L388">
        <v>4447.05</v>
      </c>
      <c r="M388">
        <v>4002.35</v>
      </c>
      <c r="N388" s="11">
        <f>Salesdata[[#This Row],[subtotal_before_discount]]-Salesdata[[#This Row],[total_after_discount]]</f>
        <v>444.70000000000027</v>
      </c>
      <c r="O388" t="s">
        <v>28</v>
      </c>
      <c r="P388" s="2">
        <v>45705.395694444444</v>
      </c>
      <c r="Q388">
        <f>YEAR(Salesdata[[#This Row],[purchase_date]])</f>
        <v>2025</v>
      </c>
      <c r="R388" t="str">
        <f>TEXT(Salesdata[[#This Row],[purchase_date]], "mmm")</f>
        <v>Feb</v>
      </c>
    </row>
    <row r="389" spans="1:18" x14ac:dyDescent="0.3">
      <c r="A389" t="s">
        <v>1233</v>
      </c>
      <c r="B389" t="s">
        <v>49</v>
      </c>
      <c r="C389" t="s">
        <v>1234</v>
      </c>
      <c r="D389" s="11" t="s">
        <v>7460</v>
      </c>
      <c r="E389" s="11" t="s">
        <v>7094</v>
      </c>
      <c r="F389" t="s">
        <v>57</v>
      </c>
      <c r="G389" t="s">
        <v>1235</v>
      </c>
      <c r="H389" t="s">
        <v>465</v>
      </c>
      <c r="I389">
        <v>668.03</v>
      </c>
      <c r="J389">
        <v>2</v>
      </c>
      <c r="K389">
        <v>0</v>
      </c>
      <c r="L389">
        <v>1336.06</v>
      </c>
      <c r="M389">
        <v>1336.06</v>
      </c>
      <c r="N389" s="11">
        <f>Salesdata[[#This Row],[subtotal_before_discount]]-Salesdata[[#This Row],[total_after_discount]]</f>
        <v>0</v>
      </c>
      <c r="O389" t="s">
        <v>47</v>
      </c>
      <c r="P389" s="2">
        <v>45596.692557870374</v>
      </c>
      <c r="Q389">
        <f>YEAR(Salesdata[[#This Row],[purchase_date]])</f>
        <v>2024</v>
      </c>
      <c r="R389" t="str">
        <f>TEXT(Salesdata[[#This Row],[purchase_date]], "mmm")</f>
        <v>Oct</v>
      </c>
    </row>
    <row r="390" spans="1:18" x14ac:dyDescent="0.3">
      <c r="A390" t="s">
        <v>1236</v>
      </c>
      <c r="B390" t="s">
        <v>118</v>
      </c>
      <c r="C390" t="s">
        <v>1237</v>
      </c>
      <c r="D390" s="11" t="s">
        <v>7461</v>
      </c>
      <c r="E390" s="11" t="s">
        <v>7044</v>
      </c>
      <c r="F390" t="s">
        <v>7010</v>
      </c>
      <c r="G390" t="s">
        <v>1238</v>
      </c>
      <c r="H390" t="s">
        <v>20</v>
      </c>
      <c r="I390">
        <v>1811.86</v>
      </c>
      <c r="J390">
        <v>10</v>
      </c>
      <c r="K390">
        <v>5</v>
      </c>
      <c r="L390">
        <v>18118.599999999999</v>
      </c>
      <c r="M390">
        <v>17212.669999999998</v>
      </c>
      <c r="N390" s="11">
        <f>Salesdata[[#This Row],[subtotal_before_discount]]-Salesdata[[#This Row],[total_after_discount]]</f>
        <v>905.93000000000029</v>
      </c>
      <c r="O390" t="s">
        <v>28</v>
      </c>
      <c r="P390" s="2">
        <v>45639.781886574077</v>
      </c>
      <c r="Q390">
        <f>YEAR(Salesdata[[#This Row],[purchase_date]])</f>
        <v>2024</v>
      </c>
      <c r="R390" t="str">
        <f>TEXT(Salesdata[[#This Row],[purchase_date]], "mmm")</f>
        <v>Dec</v>
      </c>
    </row>
    <row r="391" spans="1:18" x14ac:dyDescent="0.3">
      <c r="A391" t="s">
        <v>1239</v>
      </c>
      <c r="B391" t="s">
        <v>30</v>
      </c>
      <c r="C391" t="s">
        <v>1240</v>
      </c>
      <c r="D391" s="11" t="s">
        <v>7462</v>
      </c>
      <c r="E391" s="11" t="s">
        <v>7224</v>
      </c>
      <c r="F391" t="s">
        <v>111</v>
      </c>
      <c r="G391" t="s">
        <v>1241</v>
      </c>
      <c r="H391" t="s">
        <v>107</v>
      </c>
      <c r="I391">
        <v>350.24</v>
      </c>
      <c r="J391">
        <v>30</v>
      </c>
      <c r="K391">
        <v>15</v>
      </c>
      <c r="L391">
        <v>10507.2</v>
      </c>
      <c r="M391">
        <v>8931.1200000000008</v>
      </c>
      <c r="N391" s="11">
        <f>Salesdata[[#This Row],[subtotal_before_discount]]-Salesdata[[#This Row],[total_after_discount]]</f>
        <v>1576.08</v>
      </c>
      <c r="O391" t="s">
        <v>28</v>
      </c>
      <c r="P391" s="2">
        <v>45471.120983796296</v>
      </c>
      <c r="Q391">
        <f>YEAR(Salesdata[[#This Row],[purchase_date]])</f>
        <v>2024</v>
      </c>
      <c r="R391" t="str">
        <f>TEXT(Salesdata[[#This Row],[purchase_date]], "mmm")</f>
        <v>Jun</v>
      </c>
    </row>
    <row r="392" spans="1:18" x14ac:dyDescent="0.3">
      <c r="A392" t="s">
        <v>1242</v>
      </c>
      <c r="B392" t="s">
        <v>30</v>
      </c>
      <c r="C392" t="s">
        <v>1243</v>
      </c>
      <c r="D392" s="11" t="s">
        <v>7463</v>
      </c>
      <c r="E392" s="11" t="s">
        <v>7159</v>
      </c>
      <c r="F392" t="s">
        <v>87</v>
      </c>
      <c r="G392" t="s">
        <v>1244</v>
      </c>
      <c r="H392" t="s">
        <v>39</v>
      </c>
      <c r="I392">
        <v>449.06</v>
      </c>
      <c r="J392">
        <v>40</v>
      </c>
      <c r="K392">
        <v>15</v>
      </c>
      <c r="L392">
        <v>17962.400000000001</v>
      </c>
      <c r="M392">
        <v>15268.04</v>
      </c>
      <c r="N392" s="11">
        <f>Salesdata[[#This Row],[subtotal_before_discount]]-Salesdata[[#This Row],[total_after_discount]]</f>
        <v>2694.3600000000006</v>
      </c>
      <c r="O392" t="s">
        <v>47</v>
      </c>
      <c r="P392" s="2">
        <v>45793.327928240738</v>
      </c>
      <c r="Q392">
        <f>YEAR(Salesdata[[#This Row],[purchase_date]])</f>
        <v>2025</v>
      </c>
      <c r="R392" t="str">
        <f>TEXT(Salesdata[[#This Row],[purchase_date]], "mmm")</f>
        <v>May</v>
      </c>
    </row>
    <row r="393" spans="1:18" x14ac:dyDescent="0.3">
      <c r="A393" t="s">
        <v>1245</v>
      </c>
      <c r="B393" t="s">
        <v>55</v>
      </c>
      <c r="C393" t="s">
        <v>1246</v>
      </c>
      <c r="D393" s="11" t="s">
        <v>7464</v>
      </c>
      <c r="E393" s="11" t="s">
        <v>7062</v>
      </c>
      <c r="F393" t="s">
        <v>7010</v>
      </c>
      <c r="G393" t="s">
        <v>1247</v>
      </c>
      <c r="H393" t="s">
        <v>65</v>
      </c>
      <c r="I393">
        <v>24.19</v>
      </c>
      <c r="J393">
        <v>10</v>
      </c>
      <c r="K393">
        <v>10</v>
      </c>
      <c r="L393">
        <v>241.9</v>
      </c>
      <c r="M393">
        <v>217.71</v>
      </c>
      <c r="N393" s="11">
        <f>Salesdata[[#This Row],[subtotal_before_discount]]-Salesdata[[#This Row],[total_after_discount]]</f>
        <v>24.189999999999998</v>
      </c>
      <c r="O393" t="s">
        <v>116</v>
      </c>
      <c r="P393" s="2">
        <v>45829.550393518519</v>
      </c>
      <c r="Q393">
        <f>YEAR(Salesdata[[#This Row],[purchase_date]])</f>
        <v>2025</v>
      </c>
      <c r="R393" t="str">
        <f>TEXT(Salesdata[[#This Row],[purchase_date]], "mmm")</f>
        <v>Jun</v>
      </c>
    </row>
    <row r="394" spans="1:18" x14ac:dyDescent="0.3">
      <c r="A394" t="s">
        <v>1248</v>
      </c>
      <c r="B394" t="s">
        <v>181</v>
      </c>
      <c r="C394" t="s">
        <v>1249</v>
      </c>
      <c r="D394" s="11" t="s">
        <v>7465</v>
      </c>
      <c r="E394" s="11" t="s">
        <v>7170</v>
      </c>
      <c r="F394" t="s">
        <v>100</v>
      </c>
      <c r="G394" t="s">
        <v>1250</v>
      </c>
      <c r="H394" t="s">
        <v>135</v>
      </c>
      <c r="I394">
        <v>468.07</v>
      </c>
      <c r="J394">
        <v>5</v>
      </c>
      <c r="K394">
        <v>7</v>
      </c>
      <c r="L394">
        <v>2340.35</v>
      </c>
      <c r="M394">
        <v>2176.5300000000002</v>
      </c>
      <c r="N394" s="11">
        <f>Salesdata[[#This Row],[subtotal_before_discount]]-Salesdata[[#This Row],[total_after_discount]]</f>
        <v>163.81999999999971</v>
      </c>
      <c r="O394" t="s">
        <v>40</v>
      </c>
      <c r="P394" s="2">
        <v>45447.555625000001</v>
      </c>
      <c r="Q394">
        <f>YEAR(Salesdata[[#This Row],[purchase_date]])</f>
        <v>2024</v>
      </c>
      <c r="R394" t="str">
        <f>TEXT(Salesdata[[#This Row],[purchase_date]], "mmm")</f>
        <v>Jun</v>
      </c>
    </row>
    <row r="395" spans="1:18" x14ac:dyDescent="0.3">
      <c r="A395" t="s">
        <v>1251</v>
      </c>
      <c r="B395" t="s">
        <v>23</v>
      </c>
      <c r="C395" t="s">
        <v>1252</v>
      </c>
      <c r="D395" s="11" t="s">
        <v>7466</v>
      </c>
      <c r="E395" s="11" t="s">
        <v>7091</v>
      </c>
      <c r="F395" t="s">
        <v>87</v>
      </c>
      <c r="G395" t="s">
        <v>1253</v>
      </c>
      <c r="H395" t="s">
        <v>59</v>
      </c>
      <c r="I395">
        <v>1134.01</v>
      </c>
      <c r="J395">
        <v>1</v>
      </c>
      <c r="K395">
        <v>0</v>
      </c>
      <c r="L395">
        <v>1134.01</v>
      </c>
      <c r="M395">
        <v>1134.01</v>
      </c>
      <c r="N395" s="11">
        <f>Salesdata[[#This Row],[subtotal_before_discount]]-Salesdata[[#This Row],[total_after_discount]]</f>
        <v>0</v>
      </c>
      <c r="O395" t="s">
        <v>28</v>
      </c>
      <c r="P395" s="2">
        <v>45502.266238425924</v>
      </c>
      <c r="Q395">
        <f>YEAR(Salesdata[[#This Row],[purchase_date]])</f>
        <v>2024</v>
      </c>
      <c r="R395" t="str">
        <f>TEXT(Salesdata[[#This Row],[purchase_date]], "mmm")</f>
        <v>Jul</v>
      </c>
    </row>
    <row r="396" spans="1:18" x14ac:dyDescent="0.3">
      <c r="A396" t="s">
        <v>1254</v>
      </c>
      <c r="B396" t="s">
        <v>55</v>
      </c>
      <c r="C396" t="s">
        <v>1255</v>
      </c>
      <c r="D396" s="11" t="s">
        <v>7467</v>
      </c>
      <c r="E396" s="11" t="s">
        <v>7123</v>
      </c>
      <c r="F396" t="s">
        <v>57</v>
      </c>
      <c r="G396" t="s">
        <v>1256</v>
      </c>
      <c r="H396" t="s">
        <v>59</v>
      </c>
      <c r="I396">
        <v>203.19</v>
      </c>
      <c r="J396">
        <v>40</v>
      </c>
      <c r="K396">
        <v>22</v>
      </c>
      <c r="L396">
        <v>8127.6</v>
      </c>
      <c r="M396">
        <v>6339.53</v>
      </c>
      <c r="N396" s="11">
        <f>Salesdata[[#This Row],[subtotal_before_discount]]-Salesdata[[#This Row],[total_after_discount]]</f>
        <v>1788.0700000000006</v>
      </c>
      <c r="O396" t="s">
        <v>28</v>
      </c>
      <c r="P396" s="2">
        <v>45374.754537037035</v>
      </c>
      <c r="Q396">
        <f>YEAR(Salesdata[[#This Row],[purchase_date]])</f>
        <v>2024</v>
      </c>
      <c r="R396" t="str">
        <f>TEXT(Salesdata[[#This Row],[purchase_date]], "mmm")</f>
        <v>Mar</v>
      </c>
    </row>
    <row r="397" spans="1:18" x14ac:dyDescent="0.3">
      <c r="A397" t="s">
        <v>1257</v>
      </c>
      <c r="B397" t="s">
        <v>84</v>
      </c>
      <c r="C397" t="s">
        <v>1258</v>
      </c>
      <c r="D397" s="11" t="s">
        <v>7468</v>
      </c>
      <c r="E397" s="11" t="s">
        <v>7207</v>
      </c>
      <c r="F397" t="s">
        <v>57</v>
      </c>
      <c r="G397" t="s">
        <v>1259</v>
      </c>
      <c r="H397" t="s">
        <v>179</v>
      </c>
      <c r="I397">
        <v>650.07000000000005</v>
      </c>
      <c r="J397">
        <v>4</v>
      </c>
      <c r="K397">
        <v>10</v>
      </c>
      <c r="L397">
        <v>2600.2800000000002</v>
      </c>
      <c r="M397">
        <v>2340.25</v>
      </c>
      <c r="N397" s="11">
        <f>Salesdata[[#This Row],[subtotal_before_discount]]-Salesdata[[#This Row],[total_after_discount]]</f>
        <v>260.0300000000002</v>
      </c>
      <c r="O397" t="s">
        <v>116</v>
      </c>
      <c r="P397" s="2">
        <v>45797.746087962965</v>
      </c>
      <c r="Q397">
        <f>YEAR(Salesdata[[#This Row],[purchase_date]])</f>
        <v>2025</v>
      </c>
      <c r="R397" t="str">
        <f>TEXT(Salesdata[[#This Row],[purchase_date]], "mmm")</f>
        <v>May</v>
      </c>
    </row>
    <row r="398" spans="1:18" x14ac:dyDescent="0.3">
      <c r="A398" t="s">
        <v>1260</v>
      </c>
      <c r="B398" t="s">
        <v>84</v>
      </c>
      <c r="C398" t="s">
        <v>1261</v>
      </c>
      <c r="D398" s="11" t="s">
        <v>7469</v>
      </c>
      <c r="E398" s="11" t="s">
        <v>7139</v>
      </c>
      <c r="F398" t="s">
        <v>57</v>
      </c>
      <c r="G398" t="s">
        <v>1262</v>
      </c>
      <c r="H398" t="s">
        <v>161</v>
      </c>
      <c r="I398">
        <v>401.38</v>
      </c>
      <c r="J398">
        <v>8</v>
      </c>
      <c r="K398">
        <v>0</v>
      </c>
      <c r="L398">
        <v>3211.04</v>
      </c>
      <c r="M398">
        <v>3211.04</v>
      </c>
      <c r="N398" s="11">
        <f>Salesdata[[#This Row],[subtotal_before_discount]]-Salesdata[[#This Row],[total_after_discount]]</f>
        <v>0</v>
      </c>
      <c r="O398" t="s">
        <v>77</v>
      </c>
      <c r="P398" s="2">
        <v>45646.925625000003</v>
      </c>
      <c r="Q398">
        <f>YEAR(Salesdata[[#This Row],[purchase_date]])</f>
        <v>2024</v>
      </c>
      <c r="R398" t="str">
        <f>TEXT(Salesdata[[#This Row],[purchase_date]], "mmm")</f>
        <v>Dec</v>
      </c>
    </row>
    <row r="399" spans="1:18" x14ac:dyDescent="0.3">
      <c r="A399" t="s">
        <v>1263</v>
      </c>
      <c r="B399" t="s">
        <v>172</v>
      </c>
      <c r="C399" t="s">
        <v>1264</v>
      </c>
      <c r="D399" s="11" t="s">
        <v>7470</v>
      </c>
      <c r="E399" s="11" t="s">
        <v>7050</v>
      </c>
      <c r="F399" t="s">
        <v>277</v>
      </c>
      <c r="G399" t="s">
        <v>1265</v>
      </c>
      <c r="H399" t="s">
        <v>70</v>
      </c>
      <c r="I399">
        <v>1467.06</v>
      </c>
      <c r="J399">
        <v>4</v>
      </c>
      <c r="K399">
        <v>0</v>
      </c>
      <c r="L399">
        <v>5868.24</v>
      </c>
      <c r="M399">
        <v>5868.24</v>
      </c>
      <c r="N399" s="11">
        <f>Salesdata[[#This Row],[subtotal_before_discount]]-Salesdata[[#This Row],[total_after_discount]]</f>
        <v>0</v>
      </c>
      <c r="O399" t="s">
        <v>77</v>
      </c>
      <c r="P399" s="2">
        <v>45730.158125000002</v>
      </c>
      <c r="Q399">
        <f>YEAR(Salesdata[[#This Row],[purchase_date]])</f>
        <v>2025</v>
      </c>
      <c r="R399" t="str">
        <f>TEXT(Salesdata[[#This Row],[purchase_date]], "mmm")</f>
        <v>Mar</v>
      </c>
    </row>
    <row r="400" spans="1:18" x14ac:dyDescent="0.3">
      <c r="A400" t="s">
        <v>1266</v>
      </c>
      <c r="B400" t="s">
        <v>95</v>
      </c>
      <c r="C400" t="s">
        <v>1267</v>
      </c>
      <c r="D400" s="11" t="s">
        <v>7471</v>
      </c>
      <c r="E400" s="11" t="s">
        <v>7123</v>
      </c>
      <c r="F400" t="s">
        <v>246</v>
      </c>
      <c r="G400" t="s">
        <v>1268</v>
      </c>
      <c r="H400" t="s">
        <v>93</v>
      </c>
      <c r="I400">
        <v>49.51</v>
      </c>
      <c r="J400">
        <v>10</v>
      </c>
      <c r="K400">
        <v>0</v>
      </c>
      <c r="L400">
        <v>495.1</v>
      </c>
      <c r="M400">
        <v>495.1</v>
      </c>
      <c r="N400" s="11">
        <f>Salesdata[[#This Row],[subtotal_before_discount]]-Salesdata[[#This Row],[total_after_discount]]</f>
        <v>0</v>
      </c>
      <c r="O400" t="s">
        <v>77</v>
      </c>
      <c r="P400" s="2">
        <v>45497.747581018521</v>
      </c>
      <c r="Q400">
        <f>YEAR(Salesdata[[#This Row],[purchase_date]])</f>
        <v>2024</v>
      </c>
      <c r="R400" t="str">
        <f>TEXT(Salesdata[[#This Row],[purchase_date]], "mmm")</f>
        <v>Jul</v>
      </c>
    </row>
    <row r="401" spans="1:18" x14ac:dyDescent="0.3">
      <c r="A401" t="s">
        <v>1269</v>
      </c>
      <c r="B401" t="s">
        <v>55</v>
      </c>
      <c r="C401" t="s">
        <v>1270</v>
      </c>
      <c r="D401" s="11" t="s">
        <v>7472</v>
      </c>
      <c r="E401" s="11" t="s">
        <v>7083</v>
      </c>
      <c r="F401" t="s">
        <v>277</v>
      </c>
      <c r="G401" t="s">
        <v>1271</v>
      </c>
      <c r="H401" t="s">
        <v>59</v>
      </c>
      <c r="I401">
        <v>37.25</v>
      </c>
      <c r="J401">
        <v>10</v>
      </c>
      <c r="K401">
        <v>2</v>
      </c>
      <c r="L401">
        <v>372.5</v>
      </c>
      <c r="M401">
        <v>365.05</v>
      </c>
      <c r="N401" s="11">
        <f>Salesdata[[#This Row],[subtotal_before_discount]]-Salesdata[[#This Row],[total_after_discount]]</f>
        <v>7.4499999999999886</v>
      </c>
      <c r="O401" t="s">
        <v>40</v>
      </c>
      <c r="P401" s="2">
        <v>45743.968159722222</v>
      </c>
      <c r="Q401">
        <f>YEAR(Salesdata[[#This Row],[purchase_date]])</f>
        <v>2025</v>
      </c>
      <c r="R401" t="str">
        <f>TEXT(Salesdata[[#This Row],[purchase_date]], "mmm")</f>
        <v>Mar</v>
      </c>
    </row>
    <row r="402" spans="1:18" x14ac:dyDescent="0.3">
      <c r="A402" t="s">
        <v>1272</v>
      </c>
      <c r="B402" t="s">
        <v>95</v>
      </c>
      <c r="C402" t="s">
        <v>1273</v>
      </c>
      <c r="D402" s="11" t="s">
        <v>7473</v>
      </c>
      <c r="E402" s="11" t="s">
        <v>7058</v>
      </c>
      <c r="F402" t="s">
        <v>100</v>
      </c>
      <c r="G402" t="s">
        <v>1274</v>
      </c>
      <c r="H402" t="s">
        <v>7010</v>
      </c>
      <c r="I402">
        <v>1745.98</v>
      </c>
      <c r="J402">
        <v>5</v>
      </c>
      <c r="K402">
        <v>5</v>
      </c>
      <c r="L402">
        <v>8729.9</v>
      </c>
      <c r="M402">
        <v>8293.4</v>
      </c>
      <c r="N402" s="11">
        <f>Salesdata[[#This Row],[subtotal_before_discount]]-Salesdata[[#This Row],[total_after_discount]]</f>
        <v>436.5</v>
      </c>
      <c r="O402" t="s">
        <v>77</v>
      </c>
      <c r="P402" s="2">
        <v>45783.972129629627</v>
      </c>
      <c r="Q402">
        <f>YEAR(Salesdata[[#This Row],[purchase_date]])</f>
        <v>2025</v>
      </c>
      <c r="R402" t="str">
        <f>TEXT(Salesdata[[#This Row],[purchase_date]], "mmm")</f>
        <v>May</v>
      </c>
    </row>
    <row r="403" spans="1:18" x14ac:dyDescent="0.3">
      <c r="A403" t="s">
        <v>1275</v>
      </c>
      <c r="B403" t="s">
        <v>84</v>
      </c>
      <c r="C403" t="s">
        <v>1276</v>
      </c>
      <c r="D403" s="11" t="s">
        <v>7474</v>
      </c>
      <c r="E403" s="11" t="s">
        <v>7102</v>
      </c>
      <c r="F403" t="s">
        <v>7010</v>
      </c>
      <c r="G403" t="s">
        <v>1277</v>
      </c>
      <c r="H403" t="s">
        <v>7010</v>
      </c>
      <c r="I403">
        <v>3.45</v>
      </c>
      <c r="J403">
        <v>303</v>
      </c>
      <c r="K403">
        <v>20</v>
      </c>
      <c r="L403">
        <v>1045.3499999999999</v>
      </c>
      <c r="M403">
        <v>836.28</v>
      </c>
      <c r="N403" s="11">
        <f>Salesdata[[#This Row],[subtotal_before_discount]]-Salesdata[[#This Row],[total_after_discount]]</f>
        <v>209.06999999999994</v>
      </c>
      <c r="O403" t="s">
        <v>60</v>
      </c>
      <c r="P403" s="2">
        <v>45794.112407407411</v>
      </c>
      <c r="Q403">
        <f>YEAR(Salesdata[[#This Row],[purchase_date]])</f>
        <v>2025</v>
      </c>
      <c r="R403" t="str">
        <f>TEXT(Salesdata[[#This Row],[purchase_date]], "mmm")</f>
        <v>May</v>
      </c>
    </row>
    <row r="404" spans="1:18" x14ac:dyDescent="0.3">
      <c r="A404" t="s">
        <v>1278</v>
      </c>
      <c r="B404" t="s">
        <v>84</v>
      </c>
      <c r="C404" t="s">
        <v>1279</v>
      </c>
      <c r="D404" s="11" t="s">
        <v>7475</v>
      </c>
      <c r="E404" s="11" t="s">
        <v>7050</v>
      </c>
      <c r="F404" t="s">
        <v>57</v>
      </c>
      <c r="G404" t="s">
        <v>1280</v>
      </c>
      <c r="H404" t="s">
        <v>53</v>
      </c>
      <c r="I404">
        <v>800.9</v>
      </c>
      <c r="J404">
        <v>1</v>
      </c>
      <c r="K404">
        <v>0</v>
      </c>
      <c r="L404">
        <v>800.9</v>
      </c>
      <c r="M404">
        <v>800.9</v>
      </c>
      <c r="N404" s="11">
        <f>Salesdata[[#This Row],[subtotal_before_discount]]-Salesdata[[#This Row],[total_after_discount]]</f>
        <v>0</v>
      </c>
      <c r="O404" t="s">
        <v>40</v>
      </c>
      <c r="P404" s="2">
        <v>45832.480011574073</v>
      </c>
      <c r="Q404">
        <f>YEAR(Salesdata[[#This Row],[purchase_date]])</f>
        <v>2025</v>
      </c>
      <c r="R404" t="str">
        <f>TEXT(Salesdata[[#This Row],[purchase_date]], "mmm")</f>
        <v>Jun</v>
      </c>
    </row>
    <row r="405" spans="1:18" x14ac:dyDescent="0.3">
      <c r="A405" t="s">
        <v>1281</v>
      </c>
      <c r="B405" t="s">
        <v>23</v>
      </c>
      <c r="C405" t="s">
        <v>1282</v>
      </c>
      <c r="D405" s="11" t="s">
        <v>7476</v>
      </c>
      <c r="E405" s="11" t="s">
        <v>7073</v>
      </c>
      <c r="F405" t="s">
        <v>177</v>
      </c>
      <c r="G405" t="s">
        <v>1283</v>
      </c>
      <c r="H405" t="s">
        <v>65</v>
      </c>
      <c r="I405">
        <v>0.94</v>
      </c>
      <c r="J405">
        <v>204</v>
      </c>
      <c r="K405">
        <v>25</v>
      </c>
      <c r="L405">
        <v>191.76</v>
      </c>
      <c r="M405">
        <v>143.82</v>
      </c>
      <c r="N405" s="11">
        <f>Salesdata[[#This Row],[subtotal_before_discount]]-Salesdata[[#This Row],[total_after_discount]]</f>
        <v>47.94</v>
      </c>
      <c r="O405" t="s">
        <v>28</v>
      </c>
      <c r="P405" s="2">
        <v>45783.083749999998</v>
      </c>
      <c r="Q405">
        <f>YEAR(Salesdata[[#This Row],[purchase_date]])</f>
        <v>2025</v>
      </c>
      <c r="R405" t="str">
        <f>TEXT(Salesdata[[#This Row],[purchase_date]], "mmm")</f>
        <v>May</v>
      </c>
    </row>
    <row r="406" spans="1:18" x14ac:dyDescent="0.3">
      <c r="A406" t="s">
        <v>1284</v>
      </c>
      <c r="B406" t="s">
        <v>181</v>
      </c>
      <c r="C406" t="s">
        <v>1285</v>
      </c>
      <c r="D406" s="11" t="s">
        <v>7477</v>
      </c>
      <c r="E406" s="11" t="s">
        <v>7198</v>
      </c>
      <c r="F406" t="s">
        <v>121</v>
      </c>
      <c r="G406" t="s">
        <v>1286</v>
      </c>
      <c r="H406" t="s">
        <v>70</v>
      </c>
      <c r="I406">
        <v>906.74</v>
      </c>
      <c r="J406">
        <v>2</v>
      </c>
      <c r="K406">
        <v>5</v>
      </c>
      <c r="L406">
        <v>1813.48</v>
      </c>
      <c r="M406">
        <v>1722.81</v>
      </c>
      <c r="N406" s="11">
        <f>Salesdata[[#This Row],[subtotal_before_discount]]-Salesdata[[#This Row],[total_after_discount]]</f>
        <v>90.670000000000073</v>
      </c>
      <c r="O406" t="s">
        <v>28</v>
      </c>
      <c r="P406" s="2">
        <v>45724.156215277777</v>
      </c>
      <c r="Q406">
        <f>YEAR(Salesdata[[#This Row],[purchase_date]])</f>
        <v>2025</v>
      </c>
      <c r="R406" t="str">
        <f>TEXT(Salesdata[[#This Row],[purchase_date]], "mmm")</f>
        <v>Mar</v>
      </c>
    </row>
    <row r="407" spans="1:18" x14ac:dyDescent="0.3">
      <c r="A407" t="s">
        <v>1287</v>
      </c>
      <c r="B407" t="s">
        <v>55</v>
      </c>
      <c r="C407" t="s">
        <v>1288</v>
      </c>
      <c r="D407" s="11" t="s">
        <v>7478</v>
      </c>
      <c r="E407" s="11" t="s">
        <v>7130</v>
      </c>
      <c r="F407" t="s">
        <v>121</v>
      </c>
      <c r="G407" t="s">
        <v>1289</v>
      </c>
      <c r="H407" t="s">
        <v>248</v>
      </c>
      <c r="I407">
        <v>440.94</v>
      </c>
      <c r="J407">
        <v>2</v>
      </c>
      <c r="K407">
        <v>0</v>
      </c>
      <c r="L407">
        <v>881.88</v>
      </c>
      <c r="M407">
        <v>881.88</v>
      </c>
      <c r="N407" s="11">
        <f>Salesdata[[#This Row],[subtotal_before_discount]]-Salesdata[[#This Row],[total_after_discount]]</f>
        <v>0</v>
      </c>
      <c r="O407" t="s">
        <v>40</v>
      </c>
      <c r="P407" s="2">
        <v>45480.707395833335</v>
      </c>
      <c r="Q407">
        <f>YEAR(Salesdata[[#This Row],[purchase_date]])</f>
        <v>2024</v>
      </c>
      <c r="R407" t="str">
        <f>TEXT(Salesdata[[#This Row],[purchase_date]], "mmm")</f>
        <v>Jul</v>
      </c>
    </row>
    <row r="408" spans="1:18" x14ac:dyDescent="0.3">
      <c r="A408" t="s">
        <v>1290</v>
      </c>
      <c r="B408" t="s">
        <v>49</v>
      </c>
      <c r="C408" t="s">
        <v>1291</v>
      </c>
      <c r="D408" s="11" t="s">
        <v>7479</v>
      </c>
      <c r="E408" s="11" t="s">
        <v>7168</v>
      </c>
      <c r="F408" t="s">
        <v>224</v>
      </c>
      <c r="G408" t="s">
        <v>1292</v>
      </c>
      <c r="H408" t="s">
        <v>20</v>
      </c>
      <c r="I408">
        <v>74.13</v>
      </c>
      <c r="J408">
        <v>8</v>
      </c>
      <c r="K408">
        <v>10</v>
      </c>
      <c r="L408">
        <v>593.04</v>
      </c>
      <c r="M408">
        <v>533.74</v>
      </c>
      <c r="N408" s="11">
        <f>Salesdata[[#This Row],[subtotal_before_discount]]-Salesdata[[#This Row],[total_after_discount]]</f>
        <v>59.299999999999955</v>
      </c>
      <c r="O408" t="s">
        <v>47</v>
      </c>
      <c r="P408" s="2">
        <v>45451.697731481479</v>
      </c>
      <c r="Q408">
        <f>YEAR(Salesdata[[#This Row],[purchase_date]])</f>
        <v>2024</v>
      </c>
      <c r="R408" t="str">
        <f>TEXT(Salesdata[[#This Row],[purchase_date]], "mmm")</f>
        <v>Jun</v>
      </c>
    </row>
    <row r="409" spans="1:18" x14ac:dyDescent="0.3">
      <c r="A409" t="s">
        <v>1293</v>
      </c>
      <c r="B409" t="s">
        <v>95</v>
      </c>
      <c r="C409" t="s">
        <v>1294</v>
      </c>
      <c r="D409" s="11" t="s">
        <v>7480</v>
      </c>
      <c r="E409" s="11" t="s">
        <v>7207</v>
      </c>
      <c r="F409" t="s">
        <v>155</v>
      </c>
      <c r="G409" t="s">
        <v>1295</v>
      </c>
      <c r="H409" t="s">
        <v>209</v>
      </c>
      <c r="I409">
        <v>1.42</v>
      </c>
      <c r="J409">
        <v>335</v>
      </c>
      <c r="K409">
        <v>15</v>
      </c>
      <c r="L409">
        <v>475.7</v>
      </c>
      <c r="M409">
        <v>404.34</v>
      </c>
      <c r="N409" s="11">
        <f>Salesdata[[#This Row],[subtotal_before_discount]]-Salesdata[[#This Row],[total_after_discount]]</f>
        <v>71.360000000000014</v>
      </c>
      <c r="O409" t="s">
        <v>77</v>
      </c>
      <c r="P409" s="2">
        <v>45809.166261574072</v>
      </c>
      <c r="Q409">
        <f>YEAR(Salesdata[[#This Row],[purchase_date]])</f>
        <v>2025</v>
      </c>
      <c r="R409" t="str">
        <f>TEXT(Salesdata[[#This Row],[purchase_date]], "mmm")</f>
        <v>Jun</v>
      </c>
    </row>
    <row r="410" spans="1:18" x14ac:dyDescent="0.3">
      <c r="A410" t="s">
        <v>1296</v>
      </c>
      <c r="B410" t="s">
        <v>181</v>
      </c>
      <c r="C410" t="s">
        <v>1297</v>
      </c>
      <c r="D410" s="11" t="s">
        <v>7481</v>
      </c>
      <c r="E410" s="11" t="s">
        <v>7044</v>
      </c>
      <c r="F410" t="s">
        <v>18</v>
      </c>
      <c r="G410" t="s">
        <v>1298</v>
      </c>
      <c r="H410" t="s">
        <v>27</v>
      </c>
      <c r="I410">
        <v>57.01</v>
      </c>
      <c r="J410">
        <v>20</v>
      </c>
      <c r="K410">
        <v>15</v>
      </c>
      <c r="L410">
        <v>1140.2</v>
      </c>
      <c r="M410">
        <v>969.17</v>
      </c>
      <c r="N410" s="11">
        <f>Salesdata[[#This Row],[subtotal_before_discount]]-Salesdata[[#This Row],[total_after_discount]]</f>
        <v>171.03000000000009</v>
      </c>
      <c r="O410" t="s">
        <v>21</v>
      </c>
      <c r="P410" s="2">
        <v>45517.649293981478</v>
      </c>
      <c r="Q410">
        <f>YEAR(Salesdata[[#This Row],[purchase_date]])</f>
        <v>2024</v>
      </c>
      <c r="R410" t="str">
        <f>TEXT(Salesdata[[#This Row],[purchase_date]], "mmm")</f>
        <v>Aug</v>
      </c>
    </row>
    <row r="411" spans="1:18" x14ac:dyDescent="0.3">
      <c r="A411" t="s">
        <v>1299</v>
      </c>
      <c r="B411" t="s">
        <v>118</v>
      </c>
      <c r="C411" t="s">
        <v>1300</v>
      </c>
      <c r="D411" s="11" t="s">
        <v>7482</v>
      </c>
      <c r="E411" s="11" t="s">
        <v>7207</v>
      </c>
      <c r="F411" t="s">
        <v>251</v>
      </c>
      <c r="G411" t="s">
        <v>1301</v>
      </c>
      <c r="H411" t="s">
        <v>46</v>
      </c>
      <c r="I411">
        <v>383.09</v>
      </c>
      <c r="J411">
        <v>2</v>
      </c>
      <c r="K411">
        <v>0</v>
      </c>
      <c r="L411">
        <v>766.18</v>
      </c>
      <c r="M411">
        <v>766.18</v>
      </c>
      <c r="N411" s="11">
        <f>Salesdata[[#This Row],[subtotal_before_discount]]-Salesdata[[#This Row],[total_after_discount]]</f>
        <v>0</v>
      </c>
      <c r="O411" t="s">
        <v>116</v>
      </c>
      <c r="P411" s="2">
        <v>45592.797858796293</v>
      </c>
      <c r="Q411">
        <f>YEAR(Salesdata[[#This Row],[purchase_date]])</f>
        <v>2024</v>
      </c>
      <c r="R411" t="str">
        <f>TEXT(Salesdata[[#This Row],[purchase_date]], "mmm")</f>
        <v>Oct</v>
      </c>
    </row>
    <row r="412" spans="1:18" x14ac:dyDescent="0.3">
      <c r="A412" t="s">
        <v>1302</v>
      </c>
      <c r="B412" t="s">
        <v>30</v>
      </c>
      <c r="C412" t="s">
        <v>1303</v>
      </c>
      <c r="D412" s="11" t="s">
        <v>7483</v>
      </c>
      <c r="E412" s="11" t="s">
        <v>7069</v>
      </c>
      <c r="F412" t="s">
        <v>246</v>
      </c>
      <c r="G412" t="s">
        <v>1304</v>
      </c>
      <c r="H412" t="s">
        <v>76</v>
      </c>
      <c r="I412">
        <v>756.52</v>
      </c>
      <c r="J412">
        <v>25</v>
      </c>
      <c r="K412">
        <v>0</v>
      </c>
      <c r="L412">
        <v>18913</v>
      </c>
      <c r="M412">
        <v>18913</v>
      </c>
      <c r="N412" s="11">
        <f>Salesdata[[#This Row],[subtotal_before_discount]]-Salesdata[[#This Row],[total_after_discount]]</f>
        <v>0</v>
      </c>
      <c r="O412" t="s">
        <v>28</v>
      </c>
      <c r="P412" s="2">
        <v>45790.721250000002</v>
      </c>
      <c r="Q412">
        <f>YEAR(Salesdata[[#This Row],[purchase_date]])</f>
        <v>2025</v>
      </c>
      <c r="R412" t="str">
        <f>TEXT(Salesdata[[#This Row],[purchase_date]], "mmm")</f>
        <v>May</v>
      </c>
    </row>
    <row r="413" spans="1:18" x14ac:dyDescent="0.3">
      <c r="A413" t="s">
        <v>1305</v>
      </c>
      <c r="B413" t="s">
        <v>95</v>
      </c>
      <c r="C413" t="s">
        <v>1306</v>
      </c>
      <c r="D413" s="11" t="s">
        <v>7484</v>
      </c>
      <c r="E413" s="11" t="s">
        <v>7198</v>
      </c>
      <c r="F413" t="s">
        <v>177</v>
      </c>
      <c r="G413" t="s">
        <v>1307</v>
      </c>
      <c r="H413" t="s">
        <v>76</v>
      </c>
      <c r="I413">
        <v>115.09</v>
      </c>
      <c r="J413">
        <v>10</v>
      </c>
      <c r="K413">
        <v>0</v>
      </c>
      <c r="L413">
        <v>1150.9000000000001</v>
      </c>
      <c r="M413">
        <v>1150.9000000000001</v>
      </c>
      <c r="N413" s="11">
        <f>Salesdata[[#This Row],[subtotal_before_discount]]-Salesdata[[#This Row],[total_after_discount]]</f>
        <v>0</v>
      </c>
      <c r="O413" t="s">
        <v>21</v>
      </c>
      <c r="P413" s="2">
        <v>45587.018472222226</v>
      </c>
      <c r="Q413">
        <f>YEAR(Salesdata[[#This Row],[purchase_date]])</f>
        <v>2024</v>
      </c>
      <c r="R413" t="str">
        <f>TEXT(Salesdata[[#This Row],[purchase_date]], "mmm")</f>
        <v>Oct</v>
      </c>
    </row>
    <row r="414" spans="1:18" x14ac:dyDescent="0.3">
      <c r="A414" t="s">
        <v>1308</v>
      </c>
      <c r="B414" t="s">
        <v>55</v>
      </c>
      <c r="C414" t="s">
        <v>1309</v>
      </c>
      <c r="D414" s="11" t="s">
        <v>7485</v>
      </c>
      <c r="E414" s="11" t="s">
        <v>7141</v>
      </c>
      <c r="F414" t="s">
        <v>177</v>
      </c>
      <c r="G414" t="s">
        <v>1310</v>
      </c>
      <c r="H414" t="s">
        <v>107</v>
      </c>
      <c r="I414">
        <v>1162.72</v>
      </c>
      <c r="J414">
        <v>3</v>
      </c>
      <c r="K414">
        <v>0</v>
      </c>
      <c r="L414">
        <v>3488.16</v>
      </c>
      <c r="M414">
        <v>3488.16</v>
      </c>
      <c r="N414" s="11">
        <f>Salesdata[[#This Row],[subtotal_before_discount]]-Salesdata[[#This Row],[total_after_discount]]</f>
        <v>0</v>
      </c>
      <c r="O414" t="s">
        <v>60</v>
      </c>
      <c r="P414" s="2">
        <v>45837.357002314813</v>
      </c>
      <c r="Q414">
        <f>YEAR(Salesdata[[#This Row],[purchase_date]])</f>
        <v>2025</v>
      </c>
      <c r="R414" t="str">
        <f>TEXT(Salesdata[[#This Row],[purchase_date]], "mmm")</f>
        <v>Jun</v>
      </c>
    </row>
    <row r="415" spans="1:18" x14ac:dyDescent="0.3">
      <c r="A415" t="s">
        <v>1311</v>
      </c>
      <c r="B415" t="s">
        <v>172</v>
      </c>
      <c r="C415" t="s">
        <v>1312</v>
      </c>
      <c r="D415" s="11" t="s">
        <v>7486</v>
      </c>
      <c r="E415" s="11" t="s">
        <v>7062</v>
      </c>
      <c r="F415" t="s">
        <v>32</v>
      </c>
      <c r="G415" t="s">
        <v>1313</v>
      </c>
      <c r="H415" t="s">
        <v>135</v>
      </c>
      <c r="I415">
        <v>754.38</v>
      </c>
      <c r="J415">
        <v>6</v>
      </c>
      <c r="K415">
        <v>5</v>
      </c>
      <c r="L415">
        <v>4526.28</v>
      </c>
      <c r="M415">
        <v>4299.97</v>
      </c>
      <c r="N415" s="11">
        <f>Salesdata[[#This Row],[subtotal_before_discount]]-Salesdata[[#This Row],[total_after_discount]]</f>
        <v>226.30999999999949</v>
      </c>
      <c r="O415" t="s">
        <v>77</v>
      </c>
      <c r="P415" s="2">
        <v>45849.971817129626</v>
      </c>
      <c r="Q415">
        <f>YEAR(Salesdata[[#This Row],[purchase_date]])</f>
        <v>2025</v>
      </c>
      <c r="R415" t="str">
        <f>TEXT(Salesdata[[#This Row],[purchase_date]], "mmm")</f>
        <v>Jul</v>
      </c>
    </row>
    <row r="416" spans="1:18" x14ac:dyDescent="0.3">
      <c r="A416" t="s">
        <v>1314</v>
      </c>
      <c r="B416" t="s">
        <v>55</v>
      </c>
      <c r="C416" t="s">
        <v>1315</v>
      </c>
      <c r="D416" s="11" t="s">
        <v>7487</v>
      </c>
      <c r="E416" s="11" t="s">
        <v>7091</v>
      </c>
      <c r="F416" t="s">
        <v>18</v>
      </c>
      <c r="G416" t="s">
        <v>1316</v>
      </c>
      <c r="H416" t="s">
        <v>46</v>
      </c>
      <c r="I416">
        <v>38.97</v>
      </c>
      <c r="J416">
        <v>4</v>
      </c>
      <c r="K416">
        <v>5</v>
      </c>
      <c r="L416">
        <v>155.88</v>
      </c>
      <c r="M416">
        <v>148.09</v>
      </c>
      <c r="N416" s="11">
        <f>Salesdata[[#This Row],[subtotal_before_discount]]-Salesdata[[#This Row],[total_after_discount]]</f>
        <v>7.789999999999992</v>
      </c>
      <c r="O416" t="s">
        <v>40</v>
      </c>
      <c r="P416" s="2">
        <v>45366.794594907406</v>
      </c>
      <c r="Q416">
        <f>YEAR(Salesdata[[#This Row],[purchase_date]])</f>
        <v>2024</v>
      </c>
      <c r="R416" t="str">
        <f>TEXT(Salesdata[[#This Row],[purchase_date]], "mmm")</f>
        <v>Mar</v>
      </c>
    </row>
    <row r="417" spans="1:18" x14ac:dyDescent="0.3">
      <c r="A417" t="s">
        <v>1317</v>
      </c>
      <c r="B417" t="s">
        <v>118</v>
      </c>
      <c r="C417" t="s">
        <v>1318</v>
      </c>
      <c r="D417" s="11" t="s">
        <v>7488</v>
      </c>
      <c r="E417" s="11" t="s">
        <v>7089</v>
      </c>
      <c r="F417" t="s">
        <v>91</v>
      </c>
      <c r="G417" t="s">
        <v>1319</v>
      </c>
      <c r="H417" t="s">
        <v>248</v>
      </c>
      <c r="I417">
        <v>463.22</v>
      </c>
      <c r="J417">
        <v>12</v>
      </c>
      <c r="K417">
        <v>15</v>
      </c>
      <c r="L417">
        <v>5558.64</v>
      </c>
      <c r="M417">
        <v>4724.84</v>
      </c>
      <c r="N417" s="11">
        <f>Salesdata[[#This Row],[subtotal_before_discount]]-Salesdata[[#This Row],[total_after_discount]]</f>
        <v>833.80000000000018</v>
      </c>
      <c r="O417" t="s">
        <v>47</v>
      </c>
      <c r="P417" s="2">
        <v>45612.137488425928</v>
      </c>
      <c r="Q417">
        <f>YEAR(Salesdata[[#This Row],[purchase_date]])</f>
        <v>2024</v>
      </c>
      <c r="R417" t="str">
        <f>TEXT(Salesdata[[#This Row],[purchase_date]], "mmm")</f>
        <v>Nov</v>
      </c>
    </row>
    <row r="418" spans="1:18" x14ac:dyDescent="0.3">
      <c r="A418" t="s">
        <v>1320</v>
      </c>
      <c r="B418" t="s">
        <v>23</v>
      </c>
      <c r="C418" t="s">
        <v>1321</v>
      </c>
      <c r="D418" s="11" t="s">
        <v>7489</v>
      </c>
      <c r="E418" s="11" t="s">
        <v>7170</v>
      </c>
      <c r="F418" t="s">
        <v>74</v>
      </c>
      <c r="G418" t="s">
        <v>1322</v>
      </c>
      <c r="H418" t="s">
        <v>130</v>
      </c>
      <c r="I418">
        <v>828.55</v>
      </c>
      <c r="J418">
        <v>6</v>
      </c>
      <c r="K418">
        <v>5</v>
      </c>
      <c r="L418">
        <v>4971.3</v>
      </c>
      <c r="M418">
        <v>4722.7299999999996</v>
      </c>
      <c r="N418" s="11">
        <f>Salesdata[[#This Row],[subtotal_before_discount]]-Salesdata[[#This Row],[total_after_discount]]</f>
        <v>248.57000000000062</v>
      </c>
      <c r="O418" t="s">
        <v>77</v>
      </c>
      <c r="P418" s="2">
        <v>45518.254756944443</v>
      </c>
      <c r="Q418">
        <f>YEAR(Salesdata[[#This Row],[purchase_date]])</f>
        <v>2024</v>
      </c>
      <c r="R418" t="str">
        <f>TEXT(Salesdata[[#This Row],[purchase_date]], "mmm")</f>
        <v>Aug</v>
      </c>
    </row>
    <row r="419" spans="1:18" x14ac:dyDescent="0.3">
      <c r="A419" t="s">
        <v>1323</v>
      </c>
      <c r="B419" t="s">
        <v>172</v>
      </c>
      <c r="C419" t="s">
        <v>1324</v>
      </c>
      <c r="D419" s="11" t="s">
        <v>7490</v>
      </c>
      <c r="E419" s="11" t="s">
        <v>7123</v>
      </c>
      <c r="F419" t="s">
        <v>57</v>
      </c>
      <c r="G419" t="s">
        <v>1325</v>
      </c>
      <c r="H419" t="s">
        <v>46</v>
      </c>
      <c r="I419">
        <v>15.13</v>
      </c>
      <c r="J419">
        <v>4</v>
      </c>
      <c r="K419">
        <v>0</v>
      </c>
      <c r="L419">
        <v>60.52</v>
      </c>
      <c r="M419">
        <v>60.52</v>
      </c>
      <c r="N419" s="11">
        <f>Salesdata[[#This Row],[subtotal_before_discount]]-Salesdata[[#This Row],[total_after_discount]]</f>
        <v>0</v>
      </c>
      <c r="O419" t="s">
        <v>47</v>
      </c>
      <c r="P419" s="2">
        <v>45732.518055555556</v>
      </c>
      <c r="Q419">
        <f>YEAR(Salesdata[[#This Row],[purchase_date]])</f>
        <v>2025</v>
      </c>
      <c r="R419" t="str">
        <f>TEXT(Salesdata[[#This Row],[purchase_date]], "mmm")</f>
        <v>Mar</v>
      </c>
    </row>
    <row r="420" spans="1:18" x14ac:dyDescent="0.3">
      <c r="A420" t="s">
        <v>1326</v>
      </c>
      <c r="B420" t="s">
        <v>118</v>
      </c>
      <c r="C420" t="s">
        <v>1327</v>
      </c>
      <c r="D420" s="11" t="s">
        <v>7491</v>
      </c>
      <c r="E420" s="11" t="s">
        <v>7042</v>
      </c>
      <c r="F420" t="s">
        <v>251</v>
      </c>
      <c r="G420" t="s">
        <v>1328</v>
      </c>
      <c r="H420" t="s">
        <v>53</v>
      </c>
      <c r="I420">
        <v>112.81</v>
      </c>
      <c r="J420">
        <v>40</v>
      </c>
      <c r="K420">
        <v>15</v>
      </c>
      <c r="L420">
        <v>4512.3999999999996</v>
      </c>
      <c r="M420">
        <v>3835.54</v>
      </c>
      <c r="N420" s="11">
        <f>Salesdata[[#This Row],[subtotal_before_discount]]-Salesdata[[#This Row],[total_after_discount]]</f>
        <v>676.85999999999967</v>
      </c>
      <c r="O420" t="s">
        <v>28</v>
      </c>
      <c r="P420" s="2">
        <v>45765.304224537038</v>
      </c>
      <c r="Q420">
        <f>YEAR(Salesdata[[#This Row],[purchase_date]])</f>
        <v>2025</v>
      </c>
      <c r="R420" t="str">
        <f>TEXT(Salesdata[[#This Row],[purchase_date]], "mmm")</f>
        <v>Apr</v>
      </c>
    </row>
    <row r="421" spans="1:18" x14ac:dyDescent="0.3">
      <c r="A421" t="s">
        <v>1329</v>
      </c>
      <c r="B421" t="s">
        <v>84</v>
      </c>
      <c r="C421" t="s">
        <v>1330</v>
      </c>
      <c r="D421" s="11" t="s">
        <v>7492</v>
      </c>
      <c r="E421" s="11" t="s">
        <v>7123</v>
      </c>
      <c r="F421" t="s">
        <v>251</v>
      </c>
      <c r="G421" t="s">
        <v>1331</v>
      </c>
      <c r="H421" t="s">
        <v>161</v>
      </c>
      <c r="I421">
        <v>248.78</v>
      </c>
      <c r="J421">
        <v>20</v>
      </c>
      <c r="K421">
        <v>20</v>
      </c>
      <c r="L421">
        <v>4975.6000000000004</v>
      </c>
      <c r="M421">
        <v>3980.48</v>
      </c>
      <c r="N421" s="11">
        <f>Salesdata[[#This Row],[subtotal_before_discount]]-Salesdata[[#This Row],[total_after_discount]]</f>
        <v>995.12000000000035</v>
      </c>
      <c r="O421" t="s">
        <v>21</v>
      </c>
      <c r="P421" s="2">
        <v>45361.823645833334</v>
      </c>
      <c r="Q421">
        <f>YEAR(Salesdata[[#This Row],[purchase_date]])</f>
        <v>2024</v>
      </c>
      <c r="R421" t="str">
        <f>TEXT(Salesdata[[#This Row],[purchase_date]], "mmm")</f>
        <v>Mar</v>
      </c>
    </row>
    <row r="422" spans="1:18" x14ac:dyDescent="0.3">
      <c r="A422" t="s">
        <v>1332</v>
      </c>
      <c r="B422" t="s">
        <v>95</v>
      </c>
      <c r="C422" t="s">
        <v>1333</v>
      </c>
      <c r="D422" s="11" t="s">
        <v>7493</v>
      </c>
      <c r="E422" s="11" t="s">
        <v>7108</v>
      </c>
      <c r="F422" t="s">
        <v>251</v>
      </c>
      <c r="G422" t="s">
        <v>1334</v>
      </c>
      <c r="H422" t="s">
        <v>130</v>
      </c>
      <c r="I422">
        <v>355</v>
      </c>
      <c r="J422">
        <v>12</v>
      </c>
      <c r="K422">
        <v>10</v>
      </c>
      <c r="L422">
        <v>4260</v>
      </c>
      <c r="M422">
        <v>3834</v>
      </c>
      <c r="N422" s="11">
        <f>Salesdata[[#This Row],[subtotal_before_discount]]-Salesdata[[#This Row],[total_after_discount]]</f>
        <v>426</v>
      </c>
      <c r="O422" t="s">
        <v>60</v>
      </c>
      <c r="P422" s="2">
        <v>45412.591724537036</v>
      </c>
      <c r="Q422">
        <f>YEAR(Salesdata[[#This Row],[purchase_date]])</f>
        <v>2024</v>
      </c>
      <c r="R422" t="str">
        <f>TEXT(Salesdata[[#This Row],[purchase_date]], "mmm")</f>
        <v>Apr</v>
      </c>
    </row>
    <row r="423" spans="1:18" x14ac:dyDescent="0.3">
      <c r="A423" t="s">
        <v>1335</v>
      </c>
      <c r="B423" t="s">
        <v>23</v>
      </c>
      <c r="C423" t="s">
        <v>1336</v>
      </c>
      <c r="D423" s="11" t="s">
        <v>7494</v>
      </c>
      <c r="E423" s="11" t="s">
        <v>7062</v>
      </c>
      <c r="F423" t="s">
        <v>37</v>
      </c>
      <c r="G423" t="s">
        <v>7010</v>
      </c>
      <c r="H423" t="s">
        <v>53</v>
      </c>
      <c r="I423">
        <v>232.35</v>
      </c>
      <c r="J423">
        <v>3</v>
      </c>
      <c r="K423">
        <v>2</v>
      </c>
      <c r="L423">
        <v>697.05</v>
      </c>
      <c r="M423">
        <v>683.11</v>
      </c>
      <c r="N423" s="11">
        <f>Salesdata[[#This Row],[subtotal_before_discount]]-Salesdata[[#This Row],[total_after_discount]]</f>
        <v>13.939999999999941</v>
      </c>
      <c r="O423" t="s">
        <v>40</v>
      </c>
      <c r="P423" s="2">
        <v>45578.873124999998</v>
      </c>
      <c r="Q423">
        <f>YEAR(Salesdata[[#This Row],[purchase_date]])</f>
        <v>2024</v>
      </c>
      <c r="R423" t="str">
        <f>TEXT(Salesdata[[#This Row],[purchase_date]], "mmm")</f>
        <v>Oct</v>
      </c>
    </row>
    <row r="424" spans="1:18" x14ac:dyDescent="0.3">
      <c r="A424" t="s">
        <v>1337</v>
      </c>
      <c r="B424" t="s">
        <v>84</v>
      </c>
      <c r="C424" t="s">
        <v>1338</v>
      </c>
      <c r="D424" s="11" t="s">
        <v>7495</v>
      </c>
      <c r="E424" s="11" t="s">
        <v>7076</v>
      </c>
      <c r="F424" t="s">
        <v>37</v>
      </c>
      <c r="G424" t="s">
        <v>1339</v>
      </c>
      <c r="H424" t="s">
        <v>161</v>
      </c>
      <c r="I424">
        <v>93.78</v>
      </c>
      <c r="J424">
        <v>1</v>
      </c>
      <c r="K424">
        <v>2</v>
      </c>
      <c r="L424">
        <v>93.78</v>
      </c>
      <c r="M424">
        <v>91.9</v>
      </c>
      <c r="N424" s="11">
        <f>Salesdata[[#This Row],[subtotal_before_discount]]-Salesdata[[#This Row],[total_after_discount]]</f>
        <v>1.8799999999999955</v>
      </c>
      <c r="O424" t="s">
        <v>116</v>
      </c>
      <c r="P424" s="2">
        <v>45734.094409722224</v>
      </c>
      <c r="Q424">
        <f>YEAR(Salesdata[[#This Row],[purchase_date]])</f>
        <v>2025</v>
      </c>
      <c r="R424" t="str">
        <f>TEXT(Salesdata[[#This Row],[purchase_date]], "mmm")</f>
        <v>Mar</v>
      </c>
    </row>
    <row r="425" spans="1:18" x14ac:dyDescent="0.3">
      <c r="A425" t="s">
        <v>1340</v>
      </c>
      <c r="B425" t="s">
        <v>23</v>
      </c>
      <c r="C425" t="s">
        <v>1341</v>
      </c>
      <c r="D425" s="11" t="s">
        <v>7496</v>
      </c>
      <c r="E425" s="11" t="s">
        <v>7235</v>
      </c>
      <c r="F425" t="s">
        <v>100</v>
      </c>
      <c r="G425" t="s">
        <v>1342</v>
      </c>
      <c r="H425" t="s">
        <v>46</v>
      </c>
      <c r="I425">
        <v>1584.34</v>
      </c>
      <c r="J425">
        <v>3</v>
      </c>
      <c r="K425">
        <v>0</v>
      </c>
      <c r="L425">
        <v>4753.0200000000004</v>
      </c>
      <c r="M425">
        <v>4753.0200000000004</v>
      </c>
      <c r="N425" s="11">
        <f>Salesdata[[#This Row],[subtotal_before_discount]]-Salesdata[[#This Row],[total_after_discount]]</f>
        <v>0</v>
      </c>
      <c r="O425" t="s">
        <v>47</v>
      </c>
      <c r="P425" s="2">
        <v>45574.827152777776</v>
      </c>
      <c r="Q425">
        <f>YEAR(Salesdata[[#This Row],[purchase_date]])</f>
        <v>2024</v>
      </c>
      <c r="R425" t="str">
        <f>TEXT(Salesdata[[#This Row],[purchase_date]], "mmm")</f>
        <v>Oct</v>
      </c>
    </row>
    <row r="426" spans="1:18" x14ac:dyDescent="0.3">
      <c r="A426" t="s">
        <v>1343</v>
      </c>
      <c r="B426" t="s">
        <v>72</v>
      </c>
      <c r="C426" t="s">
        <v>1344</v>
      </c>
      <c r="D426" s="11" t="s">
        <v>7497</v>
      </c>
      <c r="E426" s="11" t="s">
        <v>7076</v>
      </c>
      <c r="F426" t="s">
        <v>37</v>
      </c>
      <c r="G426" t="s">
        <v>1345</v>
      </c>
      <c r="H426" t="s">
        <v>76</v>
      </c>
      <c r="I426">
        <v>663.63</v>
      </c>
      <c r="J426">
        <v>20</v>
      </c>
      <c r="K426">
        <v>0</v>
      </c>
      <c r="L426">
        <v>13272.6</v>
      </c>
      <c r="M426">
        <v>13272.6</v>
      </c>
      <c r="N426" s="11">
        <f>Salesdata[[#This Row],[subtotal_before_discount]]-Salesdata[[#This Row],[total_after_discount]]</f>
        <v>0</v>
      </c>
      <c r="O426" t="s">
        <v>47</v>
      </c>
      <c r="P426" s="2">
        <v>45355.793344907404</v>
      </c>
      <c r="Q426">
        <f>YEAR(Salesdata[[#This Row],[purchase_date]])</f>
        <v>2024</v>
      </c>
      <c r="R426" t="str">
        <f>TEXT(Salesdata[[#This Row],[purchase_date]], "mmm")</f>
        <v>Mar</v>
      </c>
    </row>
    <row r="427" spans="1:18" x14ac:dyDescent="0.3">
      <c r="A427" t="s">
        <v>1346</v>
      </c>
      <c r="B427" t="s">
        <v>72</v>
      </c>
      <c r="C427" t="s">
        <v>1347</v>
      </c>
      <c r="D427" s="11" t="s">
        <v>7498</v>
      </c>
      <c r="E427" s="11" t="s">
        <v>7087</v>
      </c>
      <c r="F427" t="s">
        <v>177</v>
      </c>
      <c r="G427" t="s">
        <v>1348</v>
      </c>
      <c r="H427" t="s">
        <v>82</v>
      </c>
      <c r="I427">
        <v>453.45</v>
      </c>
      <c r="J427">
        <v>12</v>
      </c>
      <c r="K427">
        <v>15</v>
      </c>
      <c r="L427">
        <v>5441.4</v>
      </c>
      <c r="M427">
        <v>4625.1899999999996</v>
      </c>
      <c r="N427" s="11">
        <f>Salesdata[[#This Row],[subtotal_before_discount]]-Salesdata[[#This Row],[total_after_discount]]</f>
        <v>816.21</v>
      </c>
      <c r="O427" t="s">
        <v>40</v>
      </c>
      <c r="P427" s="2">
        <v>45532.497361111113</v>
      </c>
      <c r="Q427">
        <f>YEAR(Salesdata[[#This Row],[purchase_date]])</f>
        <v>2024</v>
      </c>
      <c r="R427" t="str">
        <f>TEXT(Salesdata[[#This Row],[purchase_date]], "mmm")</f>
        <v>Aug</v>
      </c>
    </row>
    <row r="428" spans="1:18" x14ac:dyDescent="0.3">
      <c r="A428" t="s">
        <v>1349</v>
      </c>
      <c r="B428" t="s">
        <v>118</v>
      </c>
      <c r="C428" t="s">
        <v>1350</v>
      </c>
      <c r="D428" s="11" t="s">
        <v>7499</v>
      </c>
      <c r="E428" s="11" t="s">
        <v>7125</v>
      </c>
      <c r="F428" t="s">
        <v>100</v>
      </c>
      <c r="G428" t="s">
        <v>1351</v>
      </c>
      <c r="H428" t="s">
        <v>65</v>
      </c>
      <c r="I428">
        <v>2995.58</v>
      </c>
      <c r="J428">
        <v>20</v>
      </c>
      <c r="K428">
        <v>20</v>
      </c>
      <c r="L428">
        <v>59911.6</v>
      </c>
      <c r="M428">
        <v>47929.279999999999</v>
      </c>
      <c r="N428" s="11">
        <f>Salesdata[[#This Row],[subtotal_before_discount]]-Salesdata[[#This Row],[total_after_discount]]</f>
        <v>11982.32</v>
      </c>
      <c r="O428" t="s">
        <v>60</v>
      </c>
      <c r="P428" s="2">
        <v>45712.2659375</v>
      </c>
      <c r="Q428">
        <f>YEAR(Salesdata[[#This Row],[purchase_date]])</f>
        <v>2025</v>
      </c>
      <c r="R428" t="str">
        <f>TEXT(Salesdata[[#This Row],[purchase_date]], "mmm")</f>
        <v>Feb</v>
      </c>
    </row>
    <row r="429" spans="1:18" x14ac:dyDescent="0.3">
      <c r="A429" t="s">
        <v>1352</v>
      </c>
      <c r="B429" t="s">
        <v>15</v>
      </c>
      <c r="C429" t="s">
        <v>1353</v>
      </c>
      <c r="D429" s="11" t="s">
        <v>7500</v>
      </c>
      <c r="E429" s="11" t="s">
        <v>7056</v>
      </c>
      <c r="F429" t="s">
        <v>18</v>
      </c>
      <c r="G429" t="s">
        <v>1354</v>
      </c>
      <c r="H429" t="s">
        <v>82</v>
      </c>
      <c r="I429">
        <v>36.17</v>
      </c>
      <c r="J429">
        <v>6</v>
      </c>
      <c r="K429">
        <v>0</v>
      </c>
      <c r="L429">
        <v>217.02</v>
      </c>
      <c r="M429">
        <v>217.02</v>
      </c>
      <c r="N429" s="11">
        <f>Salesdata[[#This Row],[subtotal_before_discount]]-Salesdata[[#This Row],[total_after_discount]]</f>
        <v>0</v>
      </c>
      <c r="O429" t="s">
        <v>116</v>
      </c>
      <c r="P429" s="2">
        <v>45742.666481481479</v>
      </c>
      <c r="Q429">
        <f>YEAR(Salesdata[[#This Row],[purchase_date]])</f>
        <v>2025</v>
      </c>
      <c r="R429" t="str">
        <f>TEXT(Salesdata[[#This Row],[purchase_date]], "mmm")</f>
        <v>Mar</v>
      </c>
    </row>
    <row r="430" spans="1:18" x14ac:dyDescent="0.3">
      <c r="A430" t="s">
        <v>1355</v>
      </c>
      <c r="B430" t="s">
        <v>23</v>
      </c>
      <c r="C430" t="s">
        <v>1356</v>
      </c>
      <c r="D430" s="11" t="s">
        <v>7501</v>
      </c>
      <c r="E430" s="11" t="s">
        <v>7170</v>
      </c>
      <c r="F430" t="s">
        <v>224</v>
      </c>
      <c r="G430" t="s">
        <v>1357</v>
      </c>
      <c r="H430" t="s">
        <v>53</v>
      </c>
      <c r="I430">
        <v>2527.4299999999998</v>
      </c>
      <c r="J430">
        <v>1</v>
      </c>
      <c r="K430">
        <v>0</v>
      </c>
      <c r="L430">
        <v>2527.4299999999998</v>
      </c>
      <c r="M430">
        <v>2527.4299999999998</v>
      </c>
      <c r="N430" s="11">
        <f>Salesdata[[#This Row],[subtotal_before_discount]]-Salesdata[[#This Row],[total_after_discount]]</f>
        <v>0</v>
      </c>
      <c r="O430" t="s">
        <v>40</v>
      </c>
      <c r="P430" s="2">
        <v>45624.883726851855</v>
      </c>
      <c r="Q430">
        <f>YEAR(Salesdata[[#This Row],[purchase_date]])</f>
        <v>2024</v>
      </c>
      <c r="R430" t="str">
        <f>TEXT(Salesdata[[#This Row],[purchase_date]], "mmm")</f>
        <v>Nov</v>
      </c>
    </row>
    <row r="431" spans="1:18" x14ac:dyDescent="0.3">
      <c r="A431" t="s">
        <v>1358</v>
      </c>
      <c r="B431" t="s">
        <v>84</v>
      </c>
      <c r="C431" t="s">
        <v>1359</v>
      </c>
      <c r="D431" s="11" t="s">
        <v>7502</v>
      </c>
      <c r="E431" s="11" t="s">
        <v>7154</v>
      </c>
      <c r="F431" t="s">
        <v>32</v>
      </c>
      <c r="G431" t="s">
        <v>1360</v>
      </c>
      <c r="H431" t="s">
        <v>184</v>
      </c>
      <c r="I431">
        <v>4.9000000000000004</v>
      </c>
      <c r="J431">
        <v>86</v>
      </c>
      <c r="K431">
        <v>3</v>
      </c>
      <c r="L431">
        <v>421.4</v>
      </c>
      <c r="M431">
        <v>408.76</v>
      </c>
      <c r="N431" s="11">
        <f>Salesdata[[#This Row],[subtotal_before_discount]]-Salesdata[[#This Row],[total_after_discount]]</f>
        <v>12.639999999999986</v>
      </c>
      <c r="O431" t="s">
        <v>28</v>
      </c>
      <c r="P431" s="2">
        <v>45660.841898148145</v>
      </c>
      <c r="Q431">
        <f>YEAR(Salesdata[[#This Row],[purchase_date]])</f>
        <v>2025</v>
      </c>
      <c r="R431" t="str">
        <f>TEXT(Salesdata[[#This Row],[purchase_date]], "mmm")</f>
        <v>Jan</v>
      </c>
    </row>
    <row r="432" spans="1:18" x14ac:dyDescent="0.3">
      <c r="A432" t="s">
        <v>1361</v>
      </c>
      <c r="B432" t="s">
        <v>55</v>
      </c>
      <c r="C432" t="s">
        <v>1362</v>
      </c>
      <c r="D432" s="11" t="s">
        <v>7503</v>
      </c>
      <c r="E432" s="11" t="s">
        <v>7087</v>
      </c>
      <c r="F432" t="s">
        <v>111</v>
      </c>
      <c r="G432" t="s">
        <v>1363</v>
      </c>
      <c r="H432" t="s">
        <v>65</v>
      </c>
      <c r="I432">
        <v>351.34</v>
      </c>
      <c r="J432">
        <v>2</v>
      </c>
      <c r="K432">
        <v>0</v>
      </c>
      <c r="L432">
        <v>702.68</v>
      </c>
      <c r="M432">
        <v>702.68</v>
      </c>
      <c r="N432" s="11">
        <f>Salesdata[[#This Row],[subtotal_before_discount]]-Salesdata[[#This Row],[total_after_discount]]</f>
        <v>0</v>
      </c>
      <c r="O432" t="s">
        <v>47</v>
      </c>
      <c r="P432" s="2">
        <v>45807.933692129627</v>
      </c>
      <c r="Q432">
        <f>YEAR(Salesdata[[#This Row],[purchase_date]])</f>
        <v>2025</v>
      </c>
      <c r="R432" t="str">
        <f>TEXT(Salesdata[[#This Row],[purchase_date]], "mmm")</f>
        <v>May</v>
      </c>
    </row>
    <row r="433" spans="1:18" x14ac:dyDescent="0.3">
      <c r="A433" t="s">
        <v>1364</v>
      </c>
      <c r="B433" t="s">
        <v>55</v>
      </c>
      <c r="C433" t="s">
        <v>1365</v>
      </c>
      <c r="D433" s="11" t="s">
        <v>7504</v>
      </c>
      <c r="E433" s="11" t="s">
        <v>7102</v>
      </c>
      <c r="F433" t="s">
        <v>87</v>
      </c>
      <c r="G433" t="s">
        <v>1366</v>
      </c>
      <c r="H433" t="s">
        <v>20</v>
      </c>
      <c r="I433">
        <v>1785.89</v>
      </c>
      <c r="J433">
        <v>15</v>
      </c>
      <c r="K433">
        <v>2</v>
      </c>
      <c r="L433">
        <v>26788.35</v>
      </c>
      <c r="M433">
        <v>26252.58</v>
      </c>
      <c r="N433" s="11">
        <f>Salesdata[[#This Row],[subtotal_before_discount]]-Salesdata[[#This Row],[total_after_discount]]</f>
        <v>535.7699999999968</v>
      </c>
      <c r="O433" t="s">
        <v>21</v>
      </c>
      <c r="P433" s="2">
        <v>45368.677569444444</v>
      </c>
      <c r="Q433">
        <f>YEAR(Salesdata[[#This Row],[purchase_date]])</f>
        <v>2024</v>
      </c>
      <c r="R433" t="str">
        <f>TEXT(Salesdata[[#This Row],[purchase_date]], "mmm")</f>
        <v>Mar</v>
      </c>
    </row>
    <row r="434" spans="1:18" x14ac:dyDescent="0.3">
      <c r="A434" t="s">
        <v>1367</v>
      </c>
      <c r="B434" t="s">
        <v>23</v>
      </c>
      <c r="C434" t="s">
        <v>1368</v>
      </c>
      <c r="D434" s="11" t="s">
        <v>7221</v>
      </c>
      <c r="E434" s="11" t="s">
        <v>7207</v>
      </c>
      <c r="F434" t="s">
        <v>37</v>
      </c>
      <c r="G434" t="s">
        <v>1369</v>
      </c>
      <c r="H434" t="s">
        <v>107</v>
      </c>
      <c r="I434">
        <v>93.98</v>
      </c>
      <c r="J434">
        <v>5</v>
      </c>
      <c r="K434">
        <v>5</v>
      </c>
      <c r="L434">
        <v>469.9</v>
      </c>
      <c r="M434">
        <v>446.4</v>
      </c>
      <c r="N434" s="11">
        <f>Salesdata[[#This Row],[subtotal_before_discount]]-Salesdata[[#This Row],[total_after_discount]]</f>
        <v>23.5</v>
      </c>
      <c r="O434" t="s">
        <v>28</v>
      </c>
      <c r="P434" s="2">
        <v>45582.986539351848</v>
      </c>
      <c r="Q434">
        <f>YEAR(Salesdata[[#This Row],[purchase_date]])</f>
        <v>2024</v>
      </c>
      <c r="R434" t="str">
        <f>TEXT(Salesdata[[#This Row],[purchase_date]], "mmm")</f>
        <v>Oct</v>
      </c>
    </row>
    <row r="435" spans="1:18" x14ac:dyDescent="0.3">
      <c r="A435" t="s">
        <v>1370</v>
      </c>
      <c r="B435" t="s">
        <v>181</v>
      </c>
      <c r="C435" t="s">
        <v>1371</v>
      </c>
      <c r="D435" s="11" t="s">
        <v>7505</v>
      </c>
      <c r="E435" s="11" t="s">
        <v>7207</v>
      </c>
      <c r="F435" t="s">
        <v>57</v>
      </c>
      <c r="G435" t="s">
        <v>1372</v>
      </c>
      <c r="H435" t="s">
        <v>46</v>
      </c>
      <c r="I435">
        <v>1824.3</v>
      </c>
      <c r="J435">
        <v>12</v>
      </c>
      <c r="K435">
        <v>15</v>
      </c>
      <c r="L435">
        <v>21891.599999999999</v>
      </c>
      <c r="M435">
        <v>18607.86</v>
      </c>
      <c r="N435" s="11">
        <f>Salesdata[[#This Row],[subtotal_before_discount]]-Salesdata[[#This Row],[total_after_discount]]</f>
        <v>3283.739999999998</v>
      </c>
      <c r="O435" t="s">
        <v>40</v>
      </c>
      <c r="P435" s="2">
        <v>45356.844201388885</v>
      </c>
      <c r="Q435">
        <f>YEAR(Salesdata[[#This Row],[purchase_date]])</f>
        <v>2024</v>
      </c>
      <c r="R435" t="str">
        <f>TEXT(Salesdata[[#This Row],[purchase_date]], "mmm")</f>
        <v>Mar</v>
      </c>
    </row>
    <row r="436" spans="1:18" x14ac:dyDescent="0.3">
      <c r="A436" t="s">
        <v>1373</v>
      </c>
      <c r="B436" t="s">
        <v>49</v>
      </c>
      <c r="C436" t="s">
        <v>1374</v>
      </c>
      <c r="D436" s="11" t="s">
        <v>7506</v>
      </c>
      <c r="E436" s="11" t="s">
        <v>7038</v>
      </c>
      <c r="F436" t="s">
        <v>74</v>
      </c>
      <c r="G436" t="s">
        <v>1375</v>
      </c>
      <c r="H436" t="s">
        <v>248</v>
      </c>
      <c r="I436">
        <v>1025.95</v>
      </c>
      <c r="J436">
        <v>100</v>
      </c>
      <c r="K436">
        <v>0</v>
      </c>
      <c r="L436">
        <v>102595</v>
      </c>
      <c r="M436">
        <v>102595</v>
      </c>
      <c r="N436" s="11">
        <f>Salesdata[[#This Row],[subtotal_before_discount]]-Salesdata[[#This Row],[total_after_discount]]</f>
        <v>0</v>
      </c>
      <c r="O436" t="s">
        <v>40</v>
      </c>
      <c r="P436" s="2">
        <v>45469.87195601852</v>
      </c>
      <c r="Q436">
        <f>YEAR(Salesdata[[#This Row],[purchase_date]])</f>
        <v>2024</v>
      </c>
      <c r="R436" t="str">
        <f>TEXT(Salesdata[[#This Row],[purchase_date]], "mmm")</f>
        <v>Jun</v>
      </c>
    </row>
    <row r="437" spans="1:18" x14ac:dyDescent="0.3">
      <c r="A437" t="s">
        <v>1376</v>
      </c>
      <c r="B437" t="s">
        <v>95</v>
      </c>
      <c r="C437" t="s">
        <v>1377</v>
      </c>
      <c r="D437" s="11" t="s">
        <v>7507</v>
      </c>
      <c r="E437" s="11" t="s">
        <v>7119</v>
      </c>
      <c r="F437" t="s">
        <v>100</v>
      </c>
      <c r="G437" t="s">
        <v>1378</v>
      </c>
      <c r="H437" t="s">
        <v>248</v>
      </c>
      <c r="I437">
        <v>29.94</v>
      </c>
      <c r="J437">
        <v>12</v>
      </c>
      <c r="K437">
        <v>0</v>
      </c>
      <c r="L437">
        <v>359.28</v>
      </c>
      <c r="M437">
        <v>359.28</v>
      </c>
      <c r="N437" s="11">
        <f>Salesdata[[#This Row],[subtotal_before_discount]]-Salesdata[[#This Row],[total_after_discount]]</f>
        <v>0</v>
      </c>
      <c r="O437" t="s">
        <v>47</v>
      </c>
      <c r="P437" s="2">
        <v>45457.823854166665</v>
      </c>
      <c r="Q437">
        <f>YEAR(Salesdata[[#This Row],[purchase_date]])</f>
        <v>2024</v>
      </c>
      <c r="R437" t="str">
        <f>TEXT(Salesdata[[#This Row],[purchase_date]], "mmm")</f>
        <v>Jun</v>
      </c>
    </row>
    <row r="438" spans="1:18" x14ac:dyDescent="0.3">
      <c r="A438" t="s">
        <v>1379</v>
      </c>
      <c r="B438" t="s">
        <v>7010</v>
      </c>
      <c r="C438" t="s">
        <v>1380</v>
      </c>
      <c r="D438" s="11" t="s">
        <v>7508</v>
      </c>
      <c r="E438" s="11" t="s">
        <v>7105</v>
      </c>
      <c r="F438" t="s">
        <v>37</v>
      </c>
      <c r="G438" t="s">
        <v>1381</v>
      </c>
      <c r="H438" t="s">
        <v>135</v>
      </c>
      <c r="I438">
        <v>775.55</v>
      </c>
      <c r="J438">
        <v>3</v>
      </c>
      <c r="K438">
        <v>2</v>
      </c>
      <c r="L438">
        <v>2326.65</v>
      </c>
      <c r="M438">
        <v>2280.12</v>
      </c>
      <c r="N438" s="11">
        <f>Salesdata[[#This Row],[subtotal_before_discount]]-Salesdata[[#This Row],[total_after_discount]]</f>
        <v>46.5300000000002</v>
      </c>
      <c r="O438" t="s">
        <v>21</v>
      </c>
      <c r="P438" s="2">
        <v>45426.710555555554</v>
      </c>
      <c r="Q438">
        <f>YEAR(Salesdata[[#This Row],[purchase_date]])</f>
        <v>2024</v>
      </c>
      <c r="R438" t="str">
        <f>TEXT(Salesdata[[#This Row],[purchase_date]], "mmm")</f>
        <v>May</v>
      </c>
    </row>
    <row r="439" spans="1:18" x14ac:dyDescent="0.3">
      <c r="A439" t="s">
        <v>1382</v>
      </c>
      <c r="B439" t="s">
        <v>118</v>
      </c>
      <c r="C439" t="s">
        <v>1383</v>
      </c>
      <c r="D439" s="11" t="s">
        <v>7509</v>
      </c>
      <c r="E439" s="11" t="s">
        <v>7060</v>
      </c>
      <c r="F439" t="s">
        <v>100</v>
      </c>
      <c r="G439" t="s">
        <v>1384</v>
      </c>
      <c r="H439" t="s">
        <v>59</v>
      </c>
      <c r="I439">
        <v>951</v>
      </c>
      <c r="J439">
        <v>10</v>
      </c>
      <c r="K439">
        <v>5</v>
      </c>
      <c r="L439">
        <v>9510</v>
      </c>
      <c r="M439">
        <v>9034.5</v>
      </c>
      <c r="N439" s="11">
        <f>Salesdata[[#This Row],[subtotal_before_discount]]-Salesdata[[#This Row],[total_after_discount]]</f>
        <v>475.5</v>
      </c>
      <c r="O439" t="s">
        <v>28</v>
      </c>
      <c r="P439" s="2">
        <v>45573.418020833335</v>
      </c>
      <c r="Q439">
        <f>YEAR(Salesdata[[#This Row],[purchase_date]])</f>
        <v>2024</v>
      </c>
      <c r="R439" t="str">
        <f>TEXT(Salesdata[[#This Row],[purchase_date]], "mmm")</f>
        <v>Oct</v>
      </c>
    </row>
    <row r="440" spans="1:18" x14ac:dyDescent="0.3">
      <c r="A440" t="s">
        <v>1385</v>
      </c>
      <c r="B440" t="s">
        <v>49</v>
      </c>
      <c r="C440" t="s">
        <v>1386</v>
      </c>
      <c r="D440" s="11" t="s">
        <v>7510</v>
      </c>
      <c r="E440" s="11" t="s">
        <v>7183</v>
      </c>
      <c r="F440" t="s">
        <v>68</v>
      </c>
      <c r="G440" t="s">
        <v>1387</v>
      </c>
      <c r="H440" t="s">
        <v>59</v>
      </c>
      <c r="I440">
        <v>89.96</v>
      </c>
      <c r="J440">
        <v>1</v>
      </c>
      <c r="K440">
        <v>0</v>
      </c>
      <c r="L440">
        <v>89.96</v>
      </c>
      <c r="M440">
        <v>89.96</v>
      </c>
      <c r="N440" s="11">
        <f>Salesdata[[#This Row],[subtotal_before_discount]]-Salesdata[[#This Row],[total_after_discount]]</f>
        <v>0</v>
      </c>
      <c r="O440" t="s">
        <v>47</v>
      </c>
      <c r="P440" s="2">
        <v>45590.40996527778</v>
      </c>
      <c r="Q440">
        <f>YEAR(Salesdata[[#This Row],[purchase_date]])</f>
        <v>2024</v>
      </c>
      <c r="R440" t="str">
        <f>TEXT(Salesdata[[#This Row],[purchase_date]], "mmm")</f>
        <v>Oct</v>
      </c>
    </row>
    <row r="441" spans="1:18" x14ac:dyDescent="0.3">
      <c r="A441" t="s">
        <v>1388</v>
      </c>
      <c r="B441" t="s">
        <v>72</v>
      </c>
      <c r="C441" t="s">
        <v>1389</v>
      </c>
      <c r="D441" s="11" t="s">
        <v>7511</v>
      </c>
      <c r="E441" s="11" t="s">
        <v>7145</v>
      </c>
      <c r="F441" t="s">
        <v>105</v>
      </c>
      <c r="G441" t="s">
        <v>1390</v>
      </c>
      <c r="H441" t="s">
        <v>130</v>
      </c>
      <c r="I441">
        <v>999.11</v>
      </c>
      <c r="J441">
        <v>5</v>
      </c>
      <c r="K441">
        <v>0</v>
      </c>
      <c r="L441">
        <v>4995.55</v>
      </c>
      <c r="M441">
        <v>4995.55</v>
      </c>
      <c r="N441" s="11">
        <f>Salesdata[[#This Row],[subtotal_before_discount]]-Salesdata[[#This Row],[total_after_discount]]</f>
        <v>0</v>
      </c>
      <c r="O441" t="s">
        <v>60</v>
      </c>
      <c r="P441" s="2">
        <v>45523.500833333332</v>
      </c>
      <c r="Q441">
        <f>YEAR(Salesdata[[#This Row],[purchase_date]])</f>
        <v>2024</v>
      </c>
      <c r="R441" t="str">
        <f>TEXT(Salesdata[[#This Row],[purchase_date]], "mmm")</f>
        <v>Aug</v>
      </c>
    </row>
    <row r="442" spans="1:18" x14ac:dyDescent="0.3">
      <c r="A442" t="s">
        <v>1391</v>
      </c>
      <c r="B442" t="s">
        <v>172</v>
      </c>
      <c r="C442" t="s">
        <v>1392</v>
      </c>
      <c r="D442" s="11" t="s">
        <v>7512</v>
      </c>
      <c r="E442" s="11" t="s">
        <v>7346</v>
      </c>
      <c r="F442" t="s">
        <v>246</v>
      </c>
      <c r="G442" t="s">
        <v>1393</v>
      </c>
      <c r="H442" t="s">
        <v>184</v>
      </c>
      <c r="I442">
        <v>178.26</v>
      </c>
      <c r="J442">
        <v>15</v>
      </c>
      <c r="K442">
        <v>5</v>
      </c>
      <c r="L442">
        <v>2673.9</v>
      </c>
      <c r="M442">
        <v>2540.1999999999998</v>
      </c>
      <c r="N442" s="11">
        <f>Salesdata[[#This Row],[subtotal_before_discount]]-Salesdata[[#This Row],[total_after_discount]]</f>
        <v>133.70000000000027</v>
      </c>
      <c r="O442" t="s">
        <v>60</v>
      </c>
      <c r="P442" s="2">
        <v>45527.947280092594</v>
      </c>
      <c r="Q442">
        <f>YEAR(Salesdata[[#This Row],[purchase_date]])</f>
        <v>2024</v>
      </c>
      <c r="R442" t="str">
        <f>TEXT(Salesdata[[#This Row],[purchase_date]], "mmm")</f>
        <v>Aug</v>
      </c>
    </row>
    <row r="443" spans="1:18" x14ac:dyDescent="0.3">
      <c r="A443" t="s">
        <v>1394</v>
      </c>
      <c r="B443" t="s">
        <v>55</v>
      </c>
      <c r="C443" t="s">
        <v>1395</v>
      </c>
      <c r="D443" s="11" t="s">
        <v>7513</v>
      </c>
      <c r="E443" s="11" t="s">
        <v>7091</v>
      </c>
      <c r="F443" t="s">
        <v>277</v>
      </c>
      <c r="G443" t="s">
        <v>1396</v>
      </c>
      <c r="H443" t="s">
        <v>179</v>
      </c>
      <c r="I443">
        <v>73.88</v>
      </c>
      <c r="J443">
        <v>8</v>
      </c>
      <c r="K443">
        <v>10</v>
      </c>
      <c r="L443">
        <v>591.04</v>
      </c>
      <c r="M443">
        <v>531.94000000000005</v>
      </c>
      <c r="N443" s="11">
        <f>Salesdata[[#This Row],[subtotal_before_discount]]-Salesdata[[#This Row],[total_after_discount]]</f>
        <v>59.099999999999909</v>
      </c>
      <c r="O443" t="s">
        <v>60</v>
      </c>
      <c r="P443" s="2">
        <v>45707.717789351853</v>
      </c>
      <c r="Q443">
        <f>YEAR(Salesdata[[#This Row],[purchase_date]])</f>
        <v>2025</v>
      </c>
      <c r="R443" t="str">
        <f>TEXT(Salesdata[[#This Row],[purchase_date]], "mmm")</f>
        <v>Feb</v>
      </c>
    </row>
    <row r="444" spans="1:18" x14ac:dyDescent="0.3">
      <c r="A444" t="s">
        <v>1397</v>
      </c>
      <c r="B444" t="s">
        <v>30</v>
      </c>
      <c r="C444" t="s">
        <v>1398</v>
      </c>
      <c r="D444" s="11" t="s">
        <v>7514</v>
      </c>
      <c r="E444" s="11" t="s">
        <v>7054</v>
      </c>
      <c r="F444" t="s">
        <v>155</v>
      </c>
      <c r="G444" t="s">
        <v>1399</v>
      </c>
      <c r="H444" t="s">
        <v>27</v>
      </c>
      <c r="I444">
        <v>8.93</v>
      </c>
      <c r="J444">
        <v>3</v>
      </c>
      <c r="K444">
        <v>10</v>
      </c>
      <c r="L444">
        <v>26.79</v>
      </c>
      <c r="M444">
        <v>24.11</v>
      </c>
      <c r="N444" s="11">
        <f>Salesdata[[#This Row],[subtotal_before_discount]]-Salesdata[[#This Row],[total_after_discount]]</f>
        <v>2.6799999999999997</v>
      </c>
      <c r="O444" t="s">
        <v>28</v>
      </c>
      <c r="P444" s="2">
        <v>45720.820393518516</v>
      </c>
      <c r="Q444">
        <f>YEAR(Salesdata[[#This Row],[purchase_date]])</f>
        <v>2025</v>
      </c>
      <c r="R444" t="str">
        <f>TEXT(Salesdata[[#This Row],[purchase_date]], "mmm")</f>
        <v>Mar</v>
      </c>
    </row>
    <row r="445" spans="1:18" x14ac:dyDescent="0.3">
      <c r="A445" t="s">
        <v>1400</v>
      </c>
      <c r="B445" t="s">
        <v>7010</v>
      </c>
      <c r="C445" t="s">
        <v>1401</v>
      </c>
      <c r="D445" s="11" t="s">
        <v>7515</v>
      </c>
      <c r="E445" s="11" t="s">
        <v>7099</v>
      </c>
      <c r="F445" t="s">
        <v>155</v>
      </c>
      <c r="G445" t="s">
        <v>1402</v>
      </c>
      <c r="H445" t="s">
        <v>76</v>
      </c>
      <c r="I445">
        <v>317.76</v>
      </c>
      <c r="J445">
        <v>3</v>
      </c>
      <c r="K445">
        <v>0</v>
      </c>
      <c r="L445">
        <v>953.28</v>
      </c>
      <c r="M445">
        <v>953.28</v>
      </c>
      <c r="N445" s="11">
        <f>Salesdata[[#This Row],[subtotal_before_discount]]-Salesdata[[#This Row],[total_after_discount]]</f>
        <v>0</v>
      </c>
      <c r="O445" t="s">
        <v>7010</v>
      </c>
      <c r="P445" s="2">
        <v>45396.727418981478</v>
      </c>
      <c r="Q445">
        <f>YEAR(Salesdata[[#This Row],[purchase_date]])</f>
        <v>2024</v>
      </c>
      <c r="R445" t="str">
        <f>TEXT(Salesdata[[#This Row],[purchase_date]], "mmm")</f>
        <v>Apr</v>
      </c>
    </row>
    <row r="446" spans="1:18" x14ac:dyDescent="0.3">
      <c r="A446" t="s">
        <v>1403</v>
      </c>
      <c r="B446" t="s">
        <v>30</v>
      </c>
      <c r="C446" t="s">
        <v>1404</v>
      </c>
      <c r="D446" s="11" t="s">
        <v>7516</v>
      </c>
      <c r="E446" s="11" t="s">
        <v>7166</v>
      </c>
      <c r="F446" t="s">
        <v>177</v>
      </c>
      <c r="G446" t="s">
        <v>1405</v>
      </c>
      <c r="H446" t="s">
        <v>39</v>
      </c>
      <c r="I446">
        <v>178.29</v>
      </c>
      <c r="J446">
        <v>12</v>
      </c>
      <c r="K446">
        <v>15</v>
      </c>
      <c r="L446">
        <v>2139.48</v>
      </c>
      <c r="M446">
        <v>1818.56</v>
      </c>
      <c r="N446" s="11">
        <f>Salesdata[[#This Row],[subtotal_before_discount]]-Salesdata[[#This Row],[total_after_discount]]</f>
        <v>320.92000000000007</v>
      </c>
      <c r="O446" t="s">
        <v>60</v>
      </c>
      <c r="P446" s="2">
        <v>45723.966631944444</v>
      </c>
      <c r="Q446">
        <f>YEAR(Salesdata[[#This Row],[purchase_date]])</f>
        <v>2025</v>
      </c>
      <c r="R446" t="str">
        <f>TEXT(Salesdata[[#This Row],[purchase_date]], "mmm")</f>
        <v>Mar</v>
      </c>
    </row>
    <row r="447" spans="1:18" x14ac:dyDescent="0.3">
      <c r="A447" t="s">
        <v>1406</v>
      </c>
      <c r="B447" t="s">
        <v>30</v>
      </c>
      <c r="C447" t="s">
        <v>1407</v>
      </c>
      <c r="D447" s="11" t="s">
        <v>7517</v>
      </c>
      <c r="E447" s="11" t="s">
        <v>7083</v>
      </c>
      <c r="F447" t="s">
        <v>74</v>
      </c>
      <c r="G447" t="s">
        <v>1408</v>
      </c>
      <c r="H447" t="s">
        <v>76</v>
      </c>
      <c r="I447">
        <v>2115.64</v>
      </c>
      <c r="J447">
        <v>12</v>
      </c>
      <c r="K447">
        <v>18</v>
      </c>
      <c r="L447">
        <v>25387.68</v>
      </c>
      <c r="M447">
        <v>20817.900000000001</v>
      </c>
      <c r="N447" s="11">
        <f>Salesdata[[#This Row],[subtotal_before_discount]]-Salesdata[[#This Row],[total_after_discount]]</f>
        <v>4569.7799999999988</v>
      </c>
      <c r="O447" t="s">
        <v>28</v>
      </c>
      <c r="P447" s="2">
        <v>45551.465868055559</v>
      </c>
      <c r="Q447">
        <f>YEAR(Salesdata[[#This Row],[purchase_date]])</f>
        <v>2024</v>
      </c>
      <c r="R447" t="str">
        <f>TEXT(Salesdata[[#This Row],[purchase_date]], "mmm")</f>
        <v>Sep</v>
      </c>
    </row>
    <row r="448" spans="1:18" x14ac:dyDescent="0.3">
      <c r="A448" t="s">
        <v>1409</v>
      </c>
      <c r="B448" t="s">
        <v>23</v>
      </c>
      <c r="C448" t="s">
        <v>1410</v>
      </c>
      <c r="D448" s="11" t="s">
        <v>7518</v>
      </c>
      <c r="E448" s="11" t="s">
        <v>7036</v>
      </c>
      <c r="F448" t="s">
        <v>246</v>
      </c>
      <c r="G448" t="s">
        <v>1411</v>
      </c>
      <c r="H448" t="s">
        <v>39</v>
      </c>
      <c r="I448">
        <v>4111.5</v>
      </c>
      <c r="J448">
        <v>15</v>
      </c>
      <c r="K448">
        <v>10</v>
      </c>
      <c r="L448">
        <v>61672.5</v>
      </c>
      <c r="M448">
        <v>55505.25</v>
      </c>
      <c r="N448" s="11">
        <f>Salesdata[[#This Row],[subtotal_before_discount]]-Salesdata[[#This Row],[total_after_discount]]</f>
        <v>6167.25</v>
      </c>
      <c r="O448" t="s">
        <v>7010</v>
      </c>
      <c r="P448" s="2">
        <v>45487.323576388888</v>
      </c>
      <c r="Q448">
        <f>YEAR(Salesdata[[#This Row],[purchase_date]])</f>
        <v>2024</v>
      </c>
      <c r="R448" t="str">
        <f>TEXT(Salesdata[[#This Row],[purchase_date]], "mmm")</f>
        <v>Jul</v>
      </c>
    </row>
    <row r="449" spans="1:18" x14ac:dyDescent="0.3">
      <c r="A449" t="s">
        <v>1412</v>
      </c>
      <c r="B449" t="s">
        <v>95</v>
      </c>
      <c r="C449" t="s">
        <v>1413</v>
      </c>
      <c r="D449" s="11" t="s">
        <v>7519</v>
      </c>
      <c r="E449" s="11" t="s">
        <v>7099</v>
      </c>
      <c r="F449" t="s">
        <v>7010</v>
      </c>
      <c r="G449" t="s">
        <v>1414</v>
      </c>
      <c r="H449" t="s">
        <v>70</v>
      </c>
      <c r="I449">
        <v>684.88</v>
      </c>
      <c r="J449">
        <v>50</v>
      </c>
      <c r="K449">
        <v>0</v>
      </c>
      <c r="L449">
        <v>34244</v>
      </c>
      <c r="M449">
        <v>34244</v>
      </c>
      <c r="N449" s="11">
        <f>Salesdata[[#This Row],[subtotal_before_discount]]-Salesdata[[#This Row],[total_after_discount]]</f>
        <v>0</v>
      </c>
      <c r="O449" t="s">
        <v>21</v>
      </c>
      <c r="P449" s="2">
        <v>45420.895671296297</v>
      </c>
      <c r="Q449">
        <f>YEAR(Salesdata[[#This Row],[purchase_date]])</f>
        <v>2024</v>
      </c>
      <c r="R449" t="str">
        <f>TEXT(Salesdata[[#This Row],[purchase_date]], "mmm")</f>
        <v>May</v>
      </c>
    </row>
    <row r="450" spans="1:18" x14ac:dyDescent="0.3">
      <c r="A450" t="s">
        <v>1415</v>
      </c>
      <c r="B450" t="s">
        <v>181</v>
      </c>
      <c r="C450" t="s">
        <v>1416</v>
      </c>
      <c r="D450" s="11" t="s">
        <v>7520</v>
      </c>
      <c r="E450" s="11" t="s">
        <v>7168</v>
      </c>
      <c r="F450" t="s">
        <v>100</v>
      </c>
      <c r="G450" t="s">
        <v>1417</v>
      </c>
      <c r="H450" t="s">
        <v>130</v>
      </c>
      <c r="I450">
        <v>787.91</v>
      </c>
      <c r="J450">
        <v>30</v>
      </c>
      <c r="K450">
        <v>15</v>
      </c>
      <c r="L450">
        <v>23637.3</v>
      </c>
      <c r="M450">
        <v>20091.7</v>
      </c>
      <c r="N450" s="11">
        <f>Salesdata[[#This Row],[subtotal_before_discount]]-Salesdata[[#This Row],[total_after_discount]]</f>
        <v>3545.5999999999985</v>
      </c>
      <c r="O450" t="s">
        <v>28</v>
      </c>
      <c r="P450" s="2">
        <v>45433.874120370368</v>
      </c>
      <c r="Q450">
        <f>YEAR(Salesdata[[#This Row],[purchase_date]])</f>
        <v>2024</v>
      </c>
      <c r="R450" t="str">
        <f>TEXT(Salesdata[[#This Row],[purchase_date]], "mmm")</f>
        <v>May</v>
      </c>
    </row>
    <row r="451" spans="1:18" x14ac:dyDescent="0.3">
      <c r="A451" t="s">
        <v>1418</v>
      </c>
      <c r="B451" t="s">
        <v>15</v>
      </c>
      <c r="C451" t="s">
        <v>1419</v>
      </c>
      <c r="D451" s="11" t="s">
        <v>7521</v>
      </c>
      <c r="E451" s="11" t="s">
        <v>7042</v>
      </c>
      <c r="F451" t="s">
        <v>100</v>
      </c>
      <c r="G451" t="s">
        <v>1420</v>
      </c>
      <c r="H451" t="s">
        <v>102</v>
      </c>
      <c r="I451">
        <v>2.2999999999999998</v>
      </c>
      <c r="J451">
        <v>327</v>
      </c>
      <c r="K451">
        <v>25</v>
      </c>
      <c r="L451">
        <v>752.1</v>
      </c>
      <c r="M451">
        <v>564.08000000000004</v>
      </c>
      <c r="N451" s="11">
        <f>Salesdata[[#This Row],[subtotal_before_discount]]-Salesdata[[#This Row],[total_after_discount]]</f>
        <v>188.01999999999998</v>
      </c>
      <c r="O451" t="s">
        <v>77</v>
      </c>
      <c r="P451" s="2">
        <v>45554.96465277778</v>
      </c>
      <c r="Q451">
        <f>YEAR(Salesdata[[#This Row],[purchase_date]])</f>
        <v>2024</v>
      </c>
      <c r="R451" t="str">
        <f>TEXT(Salesdata[[#This Row],[purchase_date]], "mmm")</f>
        <v>Sep</v>
      </c>
    </row>
    <row r="452" spans="1:18" x14ac:dyDescent="0.3">
      <c r="A452" t="s">
        <v>1421</v>
      </c>
      <c r="B452" t="s">
        <v>49</v>
      </c>
      <c r="C452" t="s">
        <v>7010</v>
      </c>
      <c r="D452" s="11" t="s">
        <v>7010</v>
      </c>
      <c r="E452" s="11" t="s">
        <v>7010</v>
      </c>
      <c r="F452" t="s">
        <v>68</v>
      </c>
      <c r="G452" t="s">
        <v>1422</v>
      </c>
      <c r="H452" t="s">
        <v>161</v>
      </c>
      <c r="I452">
        <v>2940.5</v>
      </c>
      <c r="J452">
        <v>1</v>
      </c>
      <c r="K452">
        <v>10</v>
      </c>
      <c r="L452">
        <v>2940.5</v>
      </c>
      <c r="M452">
        <v>2646.45</v>
      </c>
      <c r="N452" s="11">
        <f>Salesdata[[#This Row],[subtotal_before_discount]]-Salesdata[[#This Row],[total_after_discount]]</f>
        <v>294.05000000000018</v>
      </c>
      <c r="O452" t="s">
        <v>47</v>
      </c>
      <c r="P452" s="2">
        <v>45526.850092592591</v>
      </c>
      <c r="Q452">
        <f>YEAR(Salesdata[[#This Row],[purchase_date]])</f>
        <v>2024</v>
      </c>
      <c r="R452" t="str">
        <f>TEXT(Salesdata[[#This Row],[purchase_date]], "mmm")</f>
        <v>Aug</v>
      </c>
    </row>
    <row r="453" spans="1:18" x14ac:dyDescent="0.3">
      <c r="A453" t="s">
        <v>1423</v>
      </c>
      <c r="B453" t="s">
        <v>95</v>
      </c>
      <c r="C453" t="s">
        <v>1424</v>
      </c>
      <c r="D453" s="11" t="s">
        <v>7522</v>
      </c>
      <c r="E453" s="11" t="s">
        <v>7164</v>
      </c>
      <c r="F453" t="s">
        <v>7010</v>
      </c>
      <c r="G453" t="s">
        <v>1425</v>
      </c>
      <c r="H453" t="s">
        <v>59</v>
      </c>
      <c r="I453">
        <v>885.36</v>
      </c>
      <c r="J453">
        <v>30</v>
      </c>
      <c r="K453">
        <v>10</v>
      </c>
      <c r="L453">
        <v>26560.799999999999</v>
      </c>
      <c r="M453">
        <v>23904.720000000001</v>
      </c>
      <c r="N453" s="11">
        <f>Salesdata[[#This Row],[subtotal_before_discount]]-Salesdata[[#This Row],[total_after_discount]]</f>
        <v>2656.0799999999981</v>
      </c>
      <c r="O453" t="s">
        <v>40</v>
      </c>
      <c r="P453" s="2">
        <v>45590.803414351853</v>
      </c>
      <c r="Q453">
        <f>YEAR(Salesdata[[#This Row],[purchase_date]])</f>
        <v>2024</v>
      </c>
      <c r="R453" t="str">
        <f>TEXT(Salesdata[[#This Row],[purchase_date]], "mmm")</f>
        <v>Oct</v>
      </c>
    </row>
    <row r="454" spans="1:18" x14ac:dyDescent="0.3">
      <c r="A454" t="s">
        <v>1426</v>
      </c>
      <c r="B454" t="s">
        <v>30</v>
      </c>
      <c r="C454" t="s">
        <v>1427</v>
      </c>
      <c r="D454" s="11" t="s">
        <v>7523</v>
      </c>
      <c r="E454" s="11" t="s">
        <v>7064</v>
      </c>
      <c r="F454" t="s">
        <v>177</v>
      </c>
      <c r="G454" t="s">
        <v>1428</v>
      </c>
      <c r="H454" t="s">
        <v>107</v>
      </c>
      <c r="I454">
        <v>8.5</v>
      </c>
      <c r="J454">
        <v>3</v>
      </c>
      <c r="K454">
        <v>0</v>
      </c>
      <c r="L454">
        <v>25.5</v>
      </c>
      <c r="M454">
        <v>25.5</v>
      </c>
      <c r="N454" s="11">
        <f>Salesdata[[#This Row],[subtotal_before_discount]]-Salesdata[[#This Row],[total_after_discount]]</f>
        <v>0</v>
      </c>
      <c r="O454" t="s">
        <v>77</v>
      </c>
      <c r="P454" s="2">
        <v>45368.345648148148</v>
      </c>
      <c r="Q454">
        <f>YEAR(Salesdata[[#This Row],[purchase_date]])</f>
        <v>2024</v>
      </c>
      <c r="R454" t="str">
        <f>TEXT(Salesdata[[#This Row],[purchase_date]], "mmm")</f>
        <v>Mar</v>
      </c>
    </row>
    <row r="455" spans="1:18" x14ac:dyDescent="0.3">
      <c r="A455" t="s">
        <v>1429</v>
      </c>
      <c r="B455" t="s">
        <v>55</v>
      </c>
      <c r="C455" t="s">
        <v>1430</v>
      </c>
      <c r="D455" s="11" t="s">
        <v>7524</v>
      </c>
      <c r="E455" s="11" t="s">
        <v>7073</v>
      </c>
      <c r="F455" t="s">
        <v>105</v>
      </c>
      <c r="G455" t="s">
        <v>1431</v>
      </c>
      <c r="H455" t="s">
        <v>179</v>
      </c>
      <c r="I455">
        <v>75.319999999999993</v>
      </c>
      <c r="J455">
        <v>8</v>
      </c>
      <c r="K455">
        <v>10</v>
      </c>
      <c r="L455">
        <v>602.55999999999995</v>
      </c>
      <c r="M455">
        <v>542.29999999999995</v>
      </c>
      <c r="N455" s="11">
        <f>Salesdata[[#This Row],[subtotal_before_discount]]-Salesdata[[#This Row],[total_after_discount]]</f>
        <v>60.259999999999991</v>
      </c>
      <c r="O455" t="s">
        <v>40</v>
      </c>
      <c r="P455" s="2">
        <v>45768.236250000002</v>
      </c>
      <c r="Q455">
        <f>YEAR(Salesdata[[#This Row],[purchase_date]])</f>
        <v>2025</v>
      </c>
      <c r="R455" t="str">
        <f>TEXT(Salesdata[[#This Row],[purchase_date]], "mmm")</f>
        <v>Apr</v>
      </c>
    </row>
    <row r="456" spans="1:18" x14ac:dyDescent="0.3">
      <c r="A456" t="s">
        <v>1432</v>
      </c>
      <c r="B456" t="s">
        <v>72</v>
      </c>
      <c r="C456" t="s">
        <v>1433</v>
      </c>
      <c r="D456" s="11" t="s">
        <v>7521</v>
      </c>
      <c r="E456" s="11" t="s">
        <v>7062</v>
      </c>
      <c r="F456" t="s">
        <v>18</v>
      </c>
      <c r="G456" t="s">
        <v>1434</v>
      </c>
      <c r="H456" t="s">
        <v>179</v>
      </c>
      <c r="I456">
        <v>181.61</v>
      </c>
      <c r="J456">
        <v>60</v>
      </c>
      <c r="K456">
        <v>0</v>
      </c>
      <c r="L456">
        <v>10896.6</v>
      </c>
      <c r="M456">
        <v>10896.6</v>
      </c>
      <c r="N456" s="11">
        <f>Salesdata[[#This Row],[subtotal_before_discount]]-Salesdata[[#This Row],[total_after_discount]]</f>
        <v>0</v>
      </c>
      <c r="O456" t="s">
        <v>47</v>
      </c>
      <c r="P456" s="2">
        <v>45466.355486111112</v>
      </c>
      <c r="Q456">
        <f>YEAR(Salesdata[[#This Row],[purchase_date]])</f>
        <v>2024</v>
      </c>
      <c r="R456" t="str">
        <f>TEXT(Salesdata[[#This Row],[purchase_date]], "mmm")</f>
        <v>Jun</v>
      </c>
    </row>
    <row r="457" spans="1:18" x14ac:dyDescent="0.3">
      <c r="A457" t="s">
        <v>1435</v>
      </c>
      <c r="B457" t="s">
        <v>23</v>
      </c>
      <c r="C457" t="s">
        <v>1436</v>
      </c>
      <c r="D457" s="11" t="s">
        <v>7525</v>
      </c>
      <c r="E457" s="11" t="s">
        <v>7214</v>
      </c>
      <c r="F457" t="s">
        <v>100</v>
      </c>
      <c r="G457" t="s">
        <v>1437</v>
      </c>
      <c r="H457" t="s">
        <v>161</v>
      </c>
      <c r="I457">
        <v>15.43</v>
      </c>
      <c r="J457">
        <v>15</v>
      </c>
      <c r="K457">
        <v>0</v>
      </c>
      <c r="L457">
        <v>231.45</v>
      </c>
      <c r="M457">
        <v>231.45</v>
      </c>
      <c r="N457" s="11">
        <f>Salesdata[[#This Row],[subtotal_before_discount]]-Salesdata[[#This Row],[total_after_discount]]</f>
        <v>0</v>
      </c>
      <c r="O457" t="s">
        <v>116</v>
      </c>
      <c r="P457" s="2">
        <v>45729.269583333335</v>
      </c>
      <c r="Q457">
        <f>YEAR(Salesdata[[#This Row],[purchase_date]])</f>
        <v>2025</v>
      </c>
      <c r="R457" t="str">
        <f>TEXT(Salesdata[[#This Row],[purchase_date]], "mmm")</f>
        <v>Mar</v>
      </c>
    </row>
    <row r="458" spans="1:18" x14ac:dyDescent="0.3">
      <c r="A458" t="s">
        <v>1438</v>
      </c>
      <c r="B458" t="s">
        <v>72</v>
      </c>
      <c r="C458" t="s">
        <v>1439</v>
      </c>
      <c r="D458" s="11" t="s">
        <v>7526</v>
      </c>
      <c r="E458" s="11" t="s">
        <v>7064</v>
      </c>
      <c r="F458" t="s">
        <v>224</v>
      </c>
      <c r="G458" t="s">
        <v>1440</v>
      </c>
      <c r="H458" t="s">
        <v>53</v>
      </c>
      <c r="I458">
        <v>62.48</v>
      </c>
      <c r="J458">
        <v>1</v>
      </c>
      <c r="K458">
        <v>2</v>
      </c>
      <c r="L458">
        <v>62.48</v>
      </c>
      <c r="M458">
        <v>61.23</v>
      </c>
      <c r="N458" s="11">
        <f>Salesdata[[#This Row],[subtotal_before_discount]]-Salesdata[[#This Row],[total_after_discount]]</f>
        <v>1.25</v>
      </c>
      <c r="O458" t="s">
        <v>40</v>
      </c>
      <c r="P458" s="2">
        <v>45795.167731481481</v>
      </c>
      <c r="Q458">
        <f>YEAR(Salesdata[[#This Row],[purchase_date]])</f>
        <v>2025</v>
      </c>
      <c r="R458" t="str">
        <f>TEXT(Salesdata[[#This Row],[purchase_date]], "mmm")</f>
        <v>May</v>
      </c>
    </row>
    <row r="459" spans="1:18" x14ac:dyDescent="0.3">
      <c r="A459" t="s">
        <v>1441</v>
      </c>
      <c r="B459" t="s">
        <v>181</v>
      </c>
      <c r="C459" t="s">
        <v>1442</v>
      </c>
      <c r="D459" s="11" t="s">
        <v>7527</v>
      </c>
      <c r="E459" s="11" t="s">
        <v>7058</v>
      </c>
      <c r="F459" t="s">
        <v>87</v>
      </c>
      <c r="G459" t="s">
        <v>1443</v>
      </c>
      <c r="H459" t="s">
        <v>93</v>
      </c>
      <c r="I459">
        <v>768.6</v>
      </c>
      <c r="J459">
        <v>15</v>
      </c>
      <c r="K459">
        <v>0</v>
      </c>
      <c r="L459">
        <v>11529</v>
      </c>
      <c r="M459">
        <v>11529</v>
      </c>
      <c r="N459" s="11">
        <f>Salesdata[[#This Row],[subtotal_before_discount]]-Salesdata[[#This Row],[total_after_discount]]</f>
        <v>0</v>
      </c>
      <c r="O459" t="s">
        <v>47</v>
      </c>
      <c r="P459" s="2">
        <v>45519.609398148146</v>
      </c>
      <c r="Q459">
        <f>YEAR(Salesdata[[#This Row],[purchase_date]])</f>
        <v>2024</v>
      </c>
      <c r="R459" t="str">
        <f>TEXT(Salesdata[[#This Row],[purchase_date]], "mmm")</f>
        <v>Aug</v>
      </c>
    </row>
    <row r="460" spans="1:18" x14ac:dyDescent="0.3">
      <c r="A460" t="s">
        <v>1444</v>
      </c>
      <c r="B460" t="s">
        <v>30</v>
      </c>
      <c r="C460" t="s">
        <v>1445</v>
      </c>
      <c r="D460" s="11" t="s">
        <v>7528</v>
      </c>
      <c r="E460" s="11" t="s">
        <v>7099</v>
      </c>
      <c r="F460" t="s">
        <v>74</v>
      </c>
      <c r="G460" t="s">
        <v>1446</v>
      </c>
      <c r="H460" t="s">
        <v>184</v>
      </c>
      <c r="I460">
        <v>95.98</v>
      </c>
      <c r="J460">
        <v>40</v>
      </c>
      <c r="K460">
        <v>10</v>
      </c>
      <c r="L460">
        <v>3839.2</v>
      </c>
      <c r="M460">
        <v>3455.28</v>
      </c>
      <c r="N460" s="11">
        <f>Salesdata[[#This Row],[subtotal_before_discount]]-Salesdata[[#This Row],[total_after_discount]]</f>
        <v>383.91999999999962</v>
      </c>
      <c r="O460" t="s">
        <v>7010</v>
      </c>
      <c r="P460" s="2">
        <v>45788.063645833332</v>
      </c>
      <c r="Q460">
        <f>YEAR(Salesdata[[#This Row],[purchase_date]])</f>
        <v>2025</v>
      </c>
      <c r="R460" t="str">
        <f>TEXT(Salesdata[[#This Row],[purchase_date]], "mmm")</f>
        <v>May</v>
      </c>
    </row>
    <row r="461" spans="1:18" x14ac:dyDescent="0.3">
      <c r="A461" t="s">
        <v>1447</v>
      </c>
      <c r="B461" t="s">
        <v>49</v>
      </c>
      <c r="C461" t="s">
        <v>1448</v>
      </c>
      <c r="D461" s="11" t="s">
        <v>7529</v>
      </c>
      <c r="E461" s="11" t="s">
        <v>7073</v>
      </c>
      <c r="F461" t="s">
        <v>44</v>
      </c>
      <c r="G461" t="s">
        <v>1449</v>
      </c>
      <c r="H461" t="s">
        <v>248</v>
      </c>
      <c r="I461">
        <v>23.48</v>
      </c>
      <c r="J461">
        <v>75</v>
      </c>
      <c r="K461">
        <v>15</v>
      </c>
      <c r="L461">
        <v>1761</v>
      </c>
      <c r="M461">
        <v>1496.85</v>
      </c>
      <c r="N461" s="11">
        <f>Salesdata[[#This Row],[subtotal_before_discount]]-Salesdata[[#This Row],[total_after_discount]]</f>
        <v>264.15000000000009</v>
      </c>
      <c r="O461" t="s">
        <v>21</v>
      </c>
      <c r="P461" s="2">
        <v>45518.73400462963</v>
      </c>
      <c r="Q461">
        <f>YEAR(Salesdata[[#This Row],[purchase_date]])</f>
        <v>2024</v>
      </c>
      <c r="R461" t="str">
        <f>TEXT(Salesdata[[#This Row],[purchase_date]], "mmm")</f>
        <v>Aug</v>
      </c>
    </row>
    <row r="462" spans="1:18" x14ac:dyDescent="0.3">
      <c r="A462" t="s">
        <v>1450</v>
      </c>
      <c r="B462" t="s">
        <v>55</v>
      </c>
      <c r="C462" t="s">
        <v>1451</v>
      </c>
      <c r="D462" s="11" t="s">
        <v>7530</v>
      </c>
      <c r="E462" s="11" t="s">
        <v>7069</v>
      </c>
      <c r="F462" t="s">
        <v>177</v>
      </c>
      <c r="G462" t="s">
        <v>1452</v>
      </c>
      <c r="H462" t="s">
        <v>65</v>
      </c>
      <c r="I462">
        <v>296.57</v>
      </c>
      <c r="J462">
        <v>10</v>
      </c>
      <c r="K462">
        <v>5</v>
      </c>
      <c r="L462">
        <v>2965.7</v>
      </c>
      <c r="M462">
        <v>2817.41</v>
      </c>
      <c r="N462" s="11">
        <f>Salesdata[[#This Row],[subtotal_before_discount]]-Salesdata[[#This Row],[total_after_discount]]</f>
        <v>148.28999999999996</v>
      </c>
      <c r="O462" t="s">
        <v>47</v>
      </c>
      <c r="P462" s="2">
        <v>45781.375092592592</v>
      </c>
      <c r="Q462">
        <f>YEAR(Salesdata[[#This Row],[purchase_date]])</f>
        <v>2025</v>
      </c>
      <c r="R462" t="str">
        <f>TEXT(Salesdata[[#This Row],[purchase_date]], "mmm")</f>
        <v>May</v>
      </c>
    </row>
    <row r="463" spans="1:18" x14ac:dyDescent="0.3">
      <c r="A463" t="s">
        <v>1453</v>
      </c>
      <c r="B463" t="s">
        <v>181</v>
      </c>
      <c r="C463" t="s">
        <v>1454</v>
      </c>
      <c r="D463" s="11" t="s">
        <v>7531</v>
      </c>
      <c r="E463" s="11" t="s">
        <v>7111</v>
      </c>
      <c r="F463" t="s">
        <v>111</v>
      </c>
      <c r="G463" t="s">
        <v>1455</v>
      </c>
      <c r="H463" t="s">
        <v>135</v>
      </c>
      <c r="I463">
        <v>775.04</v>
      </c>
      <c r="J463">
        <v>40</v>
      </c>
      <c r="K463">
        <v>0</v>
      </c>
      <c r="L463">
        <v>31001.599999999999</v>
      </c>
      <c r="M463">
        <v>31001.599999999999</v>
      </c>
      <c r="N463" s="11">
        <f>Salesdata[[#This Row],[subtotal_before_discount]]-Salesdata[[#This Row],[total_after_discount]]</f>
        <v>0</v>
      </c>
      <c r="O463" t="s">
        <v>47</v>
      </c>
      <c r="P463" s="2">
        <v>45389.487534722219</v>
      </c>
      <c r="Q463">
        <f>YEAR(Salesdata[[#This Row],[purchase_date]])</f>
        <v>2024</v>
      </c>
      <c r="R463" t="str">
        <f>TEXT(Salesdata[[#This Row],[purchase_date]], "mmm")</f>
        <v>Apr</v>
      </c>
    </row>
    <row r="464" spans="1:18" x14ac:dyDescent="0.3">
      <c r="A464" t="s">
        <v>1456</v>
      </c>
      <c r="B464" t="s">
        <v>15</v>
      </c>
      <c r="C464" t="s">
        <v>1457</v>
      </c>
      <c r="D464" s="11" t="s">
        <v>7532</v>
      </c>
      <c r="E464" s="11" t="s">
        <v>7091</v>
      </c>
      <c r="F464" t="s">
        <v>224</v>
      </c>
      <c r="G464" t="s">
        <v>1458</v>
      </c>
      <c r="H464" t="s">
        <v>39</v>
      </c>
      <c r="I464">
        <v>1343.82</v>
      </c>
      <c r="J464">
        <v>4</v>
      </c>
      <c r="K464">
        <v>10</v>
      </c>
      <c r="L464">
        <v>5375.28</v>
      </c>
      <c r="M464">
        <v>4837.75</v>
      </c>
      <c r="N464" s="11">
        <f>Salesdata[[#This Row],[subtotal_before_discount]]-Salesdata[[#This Row],[total_after_discount]]</f>
        <v>537.52999999999975</v>
      </c>
      <c r="O464" t="s">
        <v>77</v>
      </c>
      <c r="P464" s="2">
        <v>45689.576319444444</v>
      </c>
      <c r="Q464">
        <f>YEAR(Salesdata[[#This Row],[purchase_date]])</f>
        <v>2025</v>
      </c>
      <c r="R464" t="str">
        <f>TEXT(Salesdata[[#This Row],[purchase_date]], "mmm")</f>
        <v>Feb</v>
      </c>
    </row>
    <row r="465" spans="1:18" x14ac:dyDescent="0.3">
      <c r="A465" t="s">
        <v>1459</v>
      </c>
      <c r="B465" t="s">
        <v>23</v>
      </c>
      <c r="C465" t="s">
        <v>1460</v>
      </c>
      <c r="D465" s="11" t="s">
        <v>7533</v>
      </c>
      <c r="E465" s="11" t="s">
        <v>7224</v>
      </c>
      <c r="F465" t="s">
        <v>155</v>
      </c>
      <c r="G465" t="s">
        <v>1461</v>
      </c>
      <c r="H465" t="s">
        <v>53</v>
      </c>
      <c r="I465">
        <v>773.01</v>
      </c>
      <c r="J465">
        <v>4</v>
      </c>
      <c r="K465">
        <v>0</v>
      </c>
      <c r="L465">
        <v>3092.04</v>
      </c>
      <c r="M465">
        <v>3092.04</v>
      </c>
      <c r="N465" s="11">
        <f>Salesdata[[#This Row],[subtotal_before_discount]]-Salesdata[[#This Row],[total_after_discount]]</f>
        <v>0</v>
      </c>
      <c r="O465" t="s">
        <v>40</v>
      </c>
      <c r="P465" s="2">
        <v>45637.197118055556</v>
      </c>
      <c r="Q465">
        <f>YEAR(Salesdata[[#This Row],[purchase_date]])</f>
        <v>2024</v>
      </c>
      <c r="R465" t="str">
        <f>TEXT(Salesdata[[#This Row],[purchase_date]], "mmm")</f>
        <v>Dec</v>
      </c>
    </row>
    <row r="466" spans="1:18" x14ac:dyDescent="0.3">
      <c r="A466" t="s">
        <v>1462</v>
      </c>
      <c r="B466" t="s">
        <v>95</v>
      </c>
      <c r="C466" t="s">
        <v>1463</v>
      </c>
      <c r="D466" s="11" t="s">
        <v>7534</v>
      </c>
      <c r="E466" s="11" t="s">
        <v>7154</v>
      </c>
      <c r="F466" t="s">
        <v>7010</v>
      </c>
      <c r="G466" t="s">
        <v>1464</v>
      </c>
      <c r="H466" t="s">
        <v>7010</v>
      </c>
      <c r="I466">
        <v>156.9</v>
      </c>
      <c r="J466">
        <v>2</v>
      </c>
      <c r="K466">
        <v>3</v>
      </c>
      <c r="L466">
        <v>313.8</v>
      </c>
      <c r="M466">
        <v>304.39</v>
      </c>
      <c r="N466" s="11">
        <f>Salesdata[[#This Row],[subtotal_before_discount]]-Salesdata[[#This Row],[total_after_discount]]</f>
        <v>9.410000000000025</v>
      </c>
      <c r="O466" t="s">
        <v>116</v>
      </c>
      <c r="P466" s="2">
        <v>45761.376712962963</v>
      </c>
      <c r="Q466">
        <f>YEAR(Salesdata[[#This Row],[purchase_date]])</f>
        <v>2025</v>
      </c>
      <c r="R466" t="str">
        <f>TEXT(Salesdata[[#This Row],[purchase_date]], "mmm")</f>
        <v>Apr</v>
      </c>
    </row>
    <row r="467" spans="1:18" x14ac:dyDescent="0.3">
      <c r="A467" t="s">
        <v>1465</v>
      </c>
      <c r="B467" t="s">
        <v>49</v>
      </c>
      <c r="C467" t="s">
        <v>1466</v>
      </c>
      <c r="D467" s="11" t="s">
        <v>7535</v>
      </c>
      <c r="E467" s="11" t="s">
        <v>7054</v>
      </c>
      <c r="F467" t="s">
        <v>32</v>
      </c>
      <c r="G467" t="s">
        <v>1467</v>
      </c>
      <c r="H467" t="s">
        <v>130</v>
      </c>
      <c r="I467">
        <v>224</v>
      </c>
      <c r="J467">
        <v>8</v>
      </c>
      <c r="K467">
        <v>5</v>
      </c>
      <c r="L467">
        <v>1792</v>
      </c>
      <c r="M467">
        <v>1702.4</v>
      </c>
      <c r="N467" s="11">
        <f>Salesdata[[#This Row],[subtotal_before_discount]]-Salesdata[[#This Row],[total_after_discount]]</f>
        <v>89.599999999999909</v>
      </c>
      <c r="O467" t="s">
        <v>60</v>
      </c>
      <c r="P467" s="2">
        <v>45670.911076388889</v>
      </c>
      <c r="Q467">
        <f>YEAR(Salesdata[[#This Row],[purchase_date]])</f>
        <v>2025</v>
      </c>
      <c r="R467" t="str">
        <f>TEXT(Salesdata[[#This Row],[purchase_date]], "mmm")</f>
        <v>Jan</v>
      </c>
    </row>
    <row r="468" spans="1:18" x14ac:dyDescent="0.3">
      <c r="A468" t="s">
        <v>1468</v>
      </c>
      <c r="B468" t="s">
        <v>23</v>
      </c>
      <c r="C468" t="s">
        <v>1469</v>
      </c>
      <c r="D468" s="11" t="s">
        <v>7536</v>
      </c>
      <c r="E468" s="11" t="s">
        <v>7111</v>
      </c>
      <c r="F468" t="s">
        <v>91</v>
      </c>
      <c r="G468" t="s">
        <v>1470</v>
      </c>
      <c r="H468" t="s">
        <v>39</v>
      </c>
      <c r="I468">
        <v>1192.95</v>
      </c>
      <c r="J468">
        <v>15</v>
      </c>
      <c r="K468">
        <v>13</v>
      </c>
      <c r="L468">
        <v>17894.25</v>
      </c>
      <c r="M468">
        <v>15568</v>
      </c>
      <c r="N468" s="11">
        <f>Salesdata[[#This Row],[subtotal_before_discount]]-Salesdata[[#This Row],[total_after_discount]]</f>
        <v>2326.25</v>
      </c>
      <c r="O468" t="s">
        <v>28</v>
      </c>
      <c r="P468" s="2">
        <v>45630.86074074074</v>
      </c>
      <c r="Q468">
        <f>YEAR(Salesdata[[#This Row],[purchase_date]])</f>
        <v>2024</v>
      </c>
      <c r="R468" t="str">
        <f>TEXT(Salesdata[[#This Row],[purchase_date]], "mmm")</f>
        <v>Dec</v>
      </c>
    </row>
    <row r="469" spans="1:18" x14ac:dyDescent="0.3">
      <c r="A469" t="s">
        <v>1471</v>
      </c>
      <c r="B469" t="s">
        <v>7010</v>
      </c>
      <c r="C469" t="s">
        <v>1472</v>
      </c>
      <c r="D469" s="11" t="s">
        <v>7537</v>
      </c>
      <c r="E469" s="11" t="s">
        <v>7130</v>
      </c>
      <c r="F469" t="s">
        <v>44</v>
      </c>
      <c r="G469" t="s">
        <v>1473</v>
      </c>
      <c r="H469" t="s">
        <v>107</v>
      </c>
      <c r="I469">
        <v>639.62</v>
      </c>
      <c r="J469">
        <v>4</v>
      </c>
      <c r="K469">
        <v>0</v>
      </c>
      <c r="L469">
        <v>2558.48</v>
      </c>
      <c r="M469">
        <v>2558.48</v>
      </c>
      <c r="N469" s="11">
        <f>Salesdata[[#This Row],[subtotal_before_discount]]-Salesdata[[#This Row],[total_after_discount]]</f>
        <v>0</v>
      </c>
      <c r="O469" t="s">
        <v>7010</v>
      </c>
      <c r="P469" s="2">
        <v>45684.535069444442</v>
      </c>
      <c r="Q469">
        <f>YEAR(Salesdata[[#This Row],[purchase_date]])</f>
        <v>2025</v>
      </c>
      <c r="R469" t="str">
        <f>TEXT(Salesdata[[#This Row],[purchase_date]], "mmm")</f>
        <v>Jan</v>
      </c>
    </row>
    <row r="470" spans="1:18" x14ac:dyDescent="0.3">
      <c r="A470" t="s">
        <v>1474</v>
      </c>
      <c r="B470" t="s">
        <v>181</v>
      </c>
      <c r="C470" t="s">
        <v>1475</v>
      </c>
      <c r="D470" s="11" t="s">
        <v>7538</v>
      </c>
      <c r="E470" s="11" t="s">
        <v>7214</v>
      </c>
      <c r="F470" t="s">
        <v>87</v>
      </c>
      <c r="G470" t="s">
        <v>1476</v>
      </c>
      <c r="H470" t="s">
        <v>53</v>
      </c>
      <c r="I470">
        <v>196.6</v>
      </c>
      <c r="J470">
        <v>6</v>
      </c>
      <c r="K470">
        <v>15</v>
      </c>
      <c r="L470">
        <v>1179.5999999999999</v>
      </c>
      <c r="M470">
        <v>1002.66</v>
      </c>
      <c r="N470" s="11">
        <f>Salesdata[[#This Row],[subtotal_before_discount]]-Salesdata[[#This Row],[total_after_discount]]</f>
        <v>176.93999999999994</v>
      </c>
      <c r="O470" t="s">
        <v>21</v>
      </c>
      <c r="P470" s="2">
        <v>45400.158460648148</v>
      </c>
      <c r="Q470">
        <f>YEAR(Salesdata[[#This Row],[purchase_date]])</f>
        <v>2024</v>
      </c>
      <c r="R470" t="str">
        <f>TEXT(Salesdata[[#This Row],[purchase_date]], "mmm")</f>
        <v>Apr</v>
      </c>
    </row>
    <row r="471" spans="1:18" x14ac:dyDescent="0.3">
      <c r="A471" t="s">
        <v>1477</v>
      </c>
      <c r="B471" t="s">
        <v>84</v>
      </c>
      <c r="C471" t="s">
        <v>1478</v>
      </c>
      <c r="D471" s="11" t="s">
        <v>7539</v>
      </c>
      <c r="E471" s="11" t="s">
        <v>7097</v>
      </c>
      <c r="F471" t="s">
        <v>100</v>
      </c>
      <c r="G471" t="s">
        <v>1479</v>
      </c>
      <c r="H471" t="s">
        <v>53</v>
      </c>
      <c r="I471">
        <v>344.98</v>
      </c>
      <c r="J471">
        <v>1</v>
      </c>
      <c r="K471">
        <v>0</v>
      </c>
      <c r="L471">
        <v>344.98</v>
      </c>
      <c r="M471">
        <v>344.98</v>
      </c>
      <c r="N471" s="11">
        <f>Salesdata[[#This Row],[subtotal_before_discount]]-Salesdata[[#This Row],[total_after_discount]]</f>
        <v>0</v>
      </c>
      <c r="O471" t="s">
        <v>47</v>
      </c>
      <c r="P471" s="2">
        <v>45659.007245370369</v>
      </c>
      <c r="Q471">
        <f>YEAR(Salesdata[[#This Row],[purchase_date]])</f>
        <v>2025</v>
      </c>
      <c r="R471" t="str">
        <f>TEXT(Salesdata[[#This Row],[purchase_date]], "mmm")</f>
        <v>Jan</v>
      </c>
    </row>
    <row r="472" spans="1:18" x14ac:dyDescent="0.3">
      <c r="A472" t="s">
        <v>1480</v>
      </c>
      <c r="B472" t="s">
        <v>172</v>
      </c>
      <c r="C472" t="s">
        <v>1481</v>
      </c>
      <c r="D472" s="11" t="s">
        <v>7246</v>
      </c>
      <c r="E472" s="11" t="s">
        <v>7250</v>
      </c>
      <c r="F472" t="s">
        <v>111</v>
      </c>
      <c r="G472" t="s">
        <v>1482</v>
      </c>
      <c r="H472" t="s">
        <v>70</v>
      </c>
      <c r="I472">
        <v>80.44</v>
      </c>
      <c r="J472">
        <v>3</v>
      </c>
      <c r="K472">
        <v>2</v>
      </c>
      <c r="L472">
        <v>241.32</v>
      </c>
      <c r="M472">
        <v>236.49</v>
      </c>
      <c r="N472" s="11">
        <f>Salesdata[[#This Row],[subtotal_before_discount]]-Salesdata[[#This Row],[total_after_discount]]</f>
        <v>4.8299999999999841</v>
      </c>
      <c r="O472" t="s">
        <v>116</v>
      </c>
      <c r="P472" s="2">
        <v>45652.076122685183</v>
      </c>
      <c r="Q472">
        <f>YEAR(Salesdata[[#This Row],[purchase_date]])</f>
        <v>2024</v>
      </c>
      <c r="R472" t="str">
        <f>TEXT(Salesdata[[#This Row],[purchase_date]], "mmm")</f>
        <v>Dec</v>
      </c>
    </row>
    <row r="473" spans="1:18" x14ac:dyDescent="0.3">
      <c r="A473" t="s">
        <v>1483</v>
      </c>
      <c r="B473" t="s">
        <v>84</v>
      </c>
      <c r="C473" t="s">
        <v>1484</v>
      </c>
      <c r="D473" s="11" t="s">
        <v>7540</v>
      </c>
      <c r="E473" s="11" t="s">
        <v>7159</v>
      </c>
      <c r="F473" t="s">
        <v>277</v>
      </c>
      <c r="G473" t="s">
        <v>1485</v>
      </c>
      <c r="H473" t="s">
        <v>39</v>
      </c>
      <c r="I473">
        <v>2394.04</v>
      </c>
      <c r="J473">
        <v>2</v>
      </c>
      <c r="K473">
        <v>0</v>
      </c>
      <c r="L473">
        <v>4788.08</v>
      </c>
      <c r="M473">
        <v>4788.08</v>
      </c>
      <c r="N473" s="11">
        <f>Salesdata[[#This Row],[subtotal_before_discount]]-Salesdata[[#This Row],[total_after_discount]]</f>
        <v>0</v>
      </c>
      <c r="O473" t="s">
        <v>60</v>
      </c>
      <c r="P473" s="2">
        <v>45581.473506944443</v>
      </c>
      <c r="Q473">
        <f>YEAR(Salesdata[[#This Row],[purchase_date]])</f>
        <v>2024</v>
      </c>
      <c r="R473" t="str">
        <f>TEXT(Salesdata[[#This Row],[purchase_date]], "mmm")</f>
        <v>Oct</v>
      </c>
    </row>
    <row r="474" spans="1:18" x14ac:dyDescent="0.3">
      <c r="A474" t="s">
        <v>1486</v>
      </c>
      <c r="B474" t="s">
        <v>172</v>
      </c>
      <c r="C474" t="s">
        <v>1487</v>
      </c>
      <c r="D474" s="11" t="s">
        <v>7541</v>
      </c>
      <c r="E474" s="11" t="s">
        <v>7137</v>
      </c>
      <c r="F474" t="s">
        <v>18</v>
      </c>
      <c r="G474" t="s">
        <v>1488</v>
      </c>
      <c r="H474" t="s">
        <v>39</v>
      </c>
      <c r="I474">
        <v>1097.44</v>
      </c>
      <c r="J474">
        <v>10</v>
      </c>
      <c r="K474">
        <v>5</v>
      </c>
      <c r="L474">
        <v>10974.4</v>
      </c>
      <c r="M474">
        <v>10425.68</v>
      </c>
      <c r="N474" s="11">
        <f>Salesdata[[#This Row],[subtotal_before_discount]]-Salesdata[[#This Row],[total_after_discount]]</f>
        <v>548.71999999999935</v>
      </c>
      <c r="O474" t="s">
        <v>77</v>
      </c>
      <c r="P474" s="2">
        <v>45873.194074074076</v>
      </c>
      <c r="Q474">
        <f>YEAR(Salesdata[[#This Row],[purchase_date]])</f>
        <v>2025</v>
      </c>
      <c r="R474" t="str">
        <f>TEXT(Salesdata[[#This Row],[purchase_date]], "mmm")</f>
        <v>Aug</v>
      </c>
    </row>
    <row r="475" spans="1:18" x14ac:dyDescent="0.3">
      <c r="A475" t="s">
        <v>1489</v>
      </c>
      <c r="B475" t="s">
        <v>181</v>
      </c>
      <c r="C475" t="s">
        <v>1490</v>
      </c>
      <c r="D475" s="11" t="s">
        <v>7542</v>
      </c>
      <c r="E475" s="11" t="s">
        <v>7052</v>
      </c>
      <c r="F475" t="s">
        <v>121</v>
      </c>
      <c r="G475" t="s">
        <v>1491</v>
      </c>
      <c r="H475" t="s">
        <v>53</v>
      </c>
      <c r="I475">
        <v>1052.71</v>
      </c>
      <c r="J475">
        <v>5</v>
      </c>
      <c r="K475">
        <v>0</v>
      </c>
      <c r="L475">
        <v>5263.55</v>
      </c>
      <c r="M475">
        <v>5263.55</v>
      </c>
      <c r="N475" s="11">
        <f>Salesdata[[#This Row],[subtotal_before_discount]]-Salesdata[[#This Row],[total_after_discount]]</f>
        <v>0</v>
      </c>
      <c r="O475" t="s">
        <v>77</v>
      </c>
      <c r="P475" s="2">
        <v>45488.135833333334</v>
      </c>
      <c r="Q475">
        <f>YEAR(Salesdata[[#This Row],[purchase_date]])</f>
        <v>2024</v>
      </c>
      <c r="R475" t="str">
        <f>TEXT(Salesdata[[#This Row],[purchase_date]], "mmm")</f>
        <v>Jul</v>
      </c>
    </row>
    <row r="476" spans="1:18" x14ac:dyDescent="0.3">
      <c r="A476" t="s">
        <v>1492</v>
      </c>
      <c r="B476" t="s">
        <v>55</v>
      </c>
      <c r="C476" t="s">
        <v>1493</v>
      </c>
      <c r="D476" s="11" t="s">
        <v>7543</v>
      </c>
      <c r="E476" s="11" t="s">
        <v>7108</v>
      </c>
      <c r="F476" t="s">
        <v>74</v>
      </c>
      <c r="G476" t="s">
        <v>1494</v>
      </c>
      <c r="H476" t="s">
        <v>76</v>
      </c>
      <c r="I476">
        <v>799.97</v>
      </c>
      <c r="J476">
        <v>20</v>
      </c>
      <c r="K476">
        <v>0</v>
      </c>
      <c r="L476">
        <v>15999.4</v>
      </c>
      <c r="M476">
        <v>15999.4</v>
      </c>
      <c r="N476" s="11">
        <f>Salesdata[[#This Row],[subtotal_before_discount]]-Salesdata[[#This Row],[total_after_discount]]</f>
        <v>0</v>
      </c>
      <c r="O476" t="s">
        <v>60</v>
      </c>
      <c r="P476" s="2">
        <v>45471.214456018519</v>
      </c>
      <c r="Q476">
        <f>YEAR(Salesdata[[#This Row],[purchase_date]])</f>
        <v>2024</v>
      </c>
      <c r="R476" t="str">
        <f>TEXT(Salesdata[[#This Row],[purchase_date]], "mmm")</f>
        <v>Jun</v>
      </c>
    </row>
    <row r="477" spans="1:18" x14ac:dyDescent="0.3">
      <c r="A477" t="s">
        <v>1495</v>
      </c>
      <c r="B477" t="s">
        <v>84</v>
      </c>
      <c r="C477" t="s">
        <v>1496</v>
      </c>
      <c r="D477" s="11" t="s">
        <v>7544</v>
      </c>
      <c r="E477" s="11" t="s">
        <v>7162</v>
      </c>
      <c r="F477" t="s">
        <v>155</v>
      </c>
      <c r="G477" t="s">
        <v>1497</v>
      </c>
      <c r="H477" t="s">
        <v>39</v>
      </c>
      <c r="I477">
        <v>80.27</v>
      </c>
      <c r="J477">
        <v>1</v>
      </c>
      <c r="K477">
        <v>0</v>
      </c>
      <c r="L477">
        <v>80.27</v>
      </c>
      <c r="M477">
        <v>80.27</v>
      </c>
      <c r="N477" s="11">
        <f>Salesdata[[#This Row],[subtotal_before_discount]]-Salesdata[[#This Row],[total_after_discount]]</f>
        <v>0</v>
      </c>
      <c r="O477" t="s">
        <v>21</v>
      </c>
      <c r="P477" s="2">
        <v>45673.446446759262</v>
      </c>
      <c r="Q477">
        <f>YEAR(Salesdata[[#This Row],[purchase_date]])</f>
        <v>2025</v>
      </c>
      <c r="R477" t="str">
        <f>TEXT(Salesdata[[#This Row],[purchase_date]], "mmm")</f>
        <v>Jan</v>
      </c>
    </row>
    <row r="478" spans="1:18" x14ac:dyDescent="0.3">
      <c r="A478" t="s">
        <v>1498</v>
      </c>
      <c r="B478" t="s">
        <v>181</v>
      </c>
      <c r="C478" t="s">
        <v>1499</v>
      </c>
      <c r="D478" s="11" t="s">
        <v>7545</v>
      </c>
      <c r="E478" s="11" t="s">
        <v>7087</v>
      </c>
      <c r="F478" t="s">
        <v>177</v>
      </c>
      <c r="G478" t="s">
        <v>1500</v>
      </c>
      <c r="H478" t="s">
        <v>39</v>
      </c>
      <c r="I478">
        <v>2.9</v>
      </c>
      <c r="J478">
        <v>396</v>
      </c>
      <c r="K478">
        <v>25</v>
      </c>
      <c r="L478">
        <v>1148.4000000000001</v>
      </c>
      <c r="M478">
        <v>861.3</v>
      </c>
      <c r="N478" s="11">
        <f>Salesdata[[#This Row],[subtotal_before_discount]]-Salesdata[[#This Row],[total_after_discount]]</f>
        <v>287.10000000000014</v>
      </c>
      <c r="O478" t="s">
        <v>47</v>
      </c>
      <c r="P478" s="2">
        <v>45786.807222222225</v>
      </c>
      <c r="Q478">
        <f>YEAR(Salesdata[[#This Row],[purchase_date]])</f>
        <v>2025</v>
      </c>
      <c r="R478" t="str">
        <f>TEXT(Salesdata[[#This Row],[purchase_date]], "mmm")</f>
        <v>May</v>
      </c>
    </row>
    <row r="479" spans="1:18" x14ac:dyDescent="0.3">
      <c r="A479" t="s">
        <v>1501</v>
      </c>
      <c r="B479" t="s">
        <v>95</v>
      </c>
      <c r="C479" t="s">
        <v>1502</v>
      </c>
      <c r="D479" s="11" t="s">
        <v>7546</v>
      </c>
      <c r="E479" s="11" t="s">
        <v>7164</v>
      </c>
      <c r="F479" t="s">
        <v>74</v>
      </c>
      <c r="G479" t="s">
        <v>1503</v>
      </c>
      <c r="H479" t="s">
        <v>65</v>
      </c>
      <c r="I479">
        <v>445.02</v>
      </c>
      <c r="J479">
        <v>3</v>
      </c>
      <c r="K479">
        <v>0</v>
      </c>
      <c r="L479">
        <v>1335.06</v>
      </c>
      <c r="M479">
        <v>1335.06</v>
      </c>
      <c r="N479" s="11">
        <f>Salesdata[[#This Row],[subtotal_before_discount]]-Salesdata[[#This Row],[total_after_discount]]</f>
        <v>0</v>
      </c>
      <c r="O479" t="s">
        <v>77</v>
      </c>
      <c r="P479" s="2">
        <v>45603.827037037037</v>
      </c>
      <c r="Q479">
        <f>YEAR(Salesdata[[#This Row],[purchase_date]])</f>
        <v>2024</v>
      </c>
      <c r="R479" t="str">
        <f>TEXT(Salesdata[[#This Row],[purchase_date]], "mmm")</f>
        <v>Nov</v>
      </c>
    </row>
    <row r="480" spans="1:18" x14ac:dyDescent="0.3">
      <c r="A480" t="s">
        <v>1504</v>
      </c>
      <c r="B480" t="s">
        <v>95</v>
      </c>
      <c r="C480" t="s">
        <v>1505</v>
      </c>
      <c r="D480" s="11" t="s">
        <v>7547</v>
      </c>
      <c r="E480" s="11" t="s">
        <v>7137</v>
      </c>
      <c r="F480" t="s">
        <v>105</v>
      </c>
      <c r="G480" t="s">
        <v>1506</v>
      </c>
      <c r="H480" t="s">
        <v>59</v>
      </c>
      <c r="I480">
        <v>519.63</v>
      </c>
      <c r="J480">
        <v>4</v>
      </c>
      <c r="K480">
        <v>3</v>
      </c>
      <c r="L480">
        <v>2078.52</v>
      </c>
      <c r="M480">
        <v>2016.16</v>
      </c>
      <c r="N480" s="11">
        <f>Salesdata[[#This Row],[subtotal_before_discount]]-Salesdata[[#This Row],[total_after_discount]]</f>
        <v>62.3599999999999</v>
      </c>
      <c r="O480" t="s">
        <v>28</v>
      </c>
      <c r="P480" s="2">
        <v>45533.968159722222</v>
      </c>
      <c r="Q480">
        <f>YEAR(Salesdata[[#This Row],[purchase_date]])</f>
        <v>2024</v>
      </c>
      <c r="R480" t="str">
        <f>TEXT(Salesdata[[#This Row],[purchase_date]], "mmm")</f>
        <v>Aug</v>
      </c>
    </row>
    <row r="481" spans="1:18" x14ac:dyDescent="0.3">
      <c r="A481" t="s">
        <v>1507</v>
      </c>
      <c r="B481" t="s">
        <v>172</v>
      </c>
      <c r="C481" t="s">
        <v>7010</v>
      </c>
      <c r="D481" s="11" t="s">
        <v>7010</v>
      </c>
      <c r="E481" s="11" t="s">
        <v>7010</v>
      </c>
      <c r="F481" t="s">
        <v>133</v>
      </c>
      <c r="G481" t="s">
        <v>1508</v>
      </c>
      <c r="H481" t="s">
        <v>76</v>
      </c>
      <c r="I481">
        <v>2441.37</v>
      </c>
      <c r="J481">
        <v>4</v>
      </c>
      <c r="K481">
        <v>0</v>
      </c>
      <c r="L481">
        <v>9765.48</v>
      </c>
      <c r="M481">
        <v>9765.48</v>
      </c>
      <c r="N481" s="11">
        <f>Salesdata[[#This Row],[subtotal_before_discount]]-Salesdata[[#This Row],[total_after_discount]]</f>
        <v>0</v>
      </c>
      <c r="O481" t="s">
        <v>116</v>
      </c>
      <c r="P481" s="2">
        <v>45367.883298611108</v>
      </c>
      <c r="Q481">
        <f>YEAR(Salesdata[[#This Row],[purchase_date]])</f>
        <v>2024</v>
      </c>
      <c r="R481" t="str">
        <f>TEXT(Salesdata[[#This Row],[purchase_date]], "mmm")</f>
        <v>Mar</v>
      </c>
    </row>
    <row r="482" spans="1:18" x14ac:dyDescent="0.3">
      <c r="A482" t="s">
        <v>1509</v>
      </c>
      <c r="B482" t="s">
        <v>49</v>
      </c>
      <c r="C482" t="s">
        <v>1510</v>
      </c>
      <c r="D482" s="11" t="s">
        <v>7548</v>
      </c>
      <c r="E482" s="11" t="s">
        <v>7141</v>
      </c>
      <c r="F482" t="s">
        <v>74</v>
      </c>
      <c r="G482" t="s">
        <v>1511</v>
      </c>
      <c r="H482" t="s">
        <v>161</v>
      </c>
      <c r="I482">
        <v>1393.23</v>
      </c>
      <c r="J482">
        <v>8</v>
      </c>
      <c r="K482">
        <v>5</v>
      </c>
      <c r="L482">
        <v>11145.84</v>
      </c>
      <c r="M482">
        <v>10588.55</v>
      </c>
      <c r="N482" s="11">
        <f>Salesdata[[#This Row],[subtotal_before_discount]]-Salesdata[[#This Row],[total_after_discount]]</f>
        <v>557.29000000000087</v>
      </c>
      <c r="O482" t="s">
        <v>21</v>
      </c>
      <c r="P482" s="2">
        <v>45788.198645833334</v>
      </c>
      <c r="Q482">
        <f>YEAR(Salesdata[[#This Row],[purchase_date]])</f>
        <v>2025</v>
      </c>
      <c r="R482" t="str">
        <f>TEXT(Salesdata[[#This Row],[purchase_date]], "mmm")</f>
        <v>May</v>
      </c>
    </row>
    <row r="483" spans="1:18" x14ac:dyDescent="0.3">
      <c r="A483" t="s">
        <v>1512</v>
      </c>
      <c r="B483" t="s">
        <v>15</v>
      </c>
      <c r="C483" t="s">
        <v>1513</v>
      </c>
      <c r="D483" s="11" t="s">
        <v>7549</v>
      </c>
      <c r="E483" s="11" t="s">
        <v>7054</v>
      </c>
      <c r="F483" t="s">
        <v>68</v>
      </c>
      <c r="G483" t="s">
        <v>1514</v>
      </c>
      <c r="H483" t="s">
        <v>39</v>
      </c>
      <c r="I483">
        <v>2121.9</v>
      </c>
      <c r="J483">
        <v>4</v>
      </c>
      <c r="K483">
        <v>2</v>
      </c>
      <c r="L483">
        <v>8487.6</v>
      </c>
      <c r="M483">
        <v>8317.85</v>
      </c>
      <c r="N483" s="11">
        <f>Salesdata[[#This Row],[subtotal_before_discount]]-Salesdata[[#This Row],[total_after_discount]]</f>
        <v>169.75</v>
      </c>
      <c r="O483" t="s">
        <v>28</v>
      </c>
      <c r="P483" s="2">
        <v>45436.265787037039</v>
      </c>
      <c r="Q483">
        <f>YEAR(Salesdata[[#This Row],[purchase_date]])</f>
        <v>2024</v>
      </c>
      <c r="R483" t="str">
        <f>TEXT(Salesdata[[#This Row],[purchase_date]], "mmm")</f>
        <v>May</v>
      </c>
    </row>
    <row r="484" spans="1:18" x14ac:dyDescent="0.3">
      <c r="A484" t="s">
        <v>1515</v>
      </c>
      <c r="B484" t="s">
        <v>118</v>
      </c>
      <c r="C484" t="s">
        <v>1516</v>
      </c>
      <c r="D484" s="11" t="s">
        <v>7550</v>
      </c>
      <c r="E484" s="11" t="s">
        <v>7214</v>
      </c>
      <c r="F484" t="s">
        <v>155</v>
      </c>
      <c r="G484" t="s">
        <v>1517</v>
      </c>
      <c r="H484" t="s">
        <v>107</v>
      </c>
      <c r="I484">
        <v>1073.9000000000001</v>
      </c>
      <c r="J484">
        <v>15</v>
      </c>
      <c r="K484">
        <v>0</v>
      </c>
      <c r="L484">
        <v>16108.5</v>
      </c>
      <c r="M484">
        <v>16108.5</v>
      </c>
      <c r="N484" s="11">
        <f>Salesdata[[#This Row],[subtotal_before_discount]]-Salesdata[[#This Row],[total_after_discount]]</f>
        <v>0</v>
      </c>
      <c r="O484" t="s">
        <v>28</v>
      </c>
      <c r="P484" s="2">
        <v>45454.572789351849</v>
      </c>
      <c r="Q484">
        <f>YEAR(Salesdata[[#This Row],[purchase_date]])</f>
        <v>2024</v>
      </c>
      <c r="R484" t="str">
        <f>TEXT(Salesdata[[#This Row],[purchase_date]], "mmm")</f>
        <v>Jun</v>
      </c>
    </row>
    <row r="485" spans="1:18" x14ac:dyDescent="0.3">
      <c r="A485" t="s">
        <v>1518</v>
      </c>
      <c r="B485" t="s">
        <v>118</v>
      </c>
      <c r="C485" t="s">
        <v>1519</v>
      </c>
      <c r="D485" s="11" t="s">
        <v>7551</v>
      </c>
      <c r="E485" s="11" t="s">
        <v>7102</v>
      </c>
      <c r="F485" t="s">
        <v>68</v>
      </c>
      <c r="G485" t="s">
        <v>1520</v>
      </c>
      <c r="H485" t="s">
        <v>82</v>
      </c>
      <c r="I485">
        <v>28.23</v>
      </c>
      <c r="J485">
        <v>12</v>
      </c>
      <c r="K485">
        <v>15</v>
      </c>
      <c r="L485">
        <v>338.76</v>
      </c>
      <c r="M485">
        <v>287.95</v>
      </c>
      <c r="N485" s="11">
        <f>Salesdata[[#This Row],[subtotal_before_discount]]-Salesdata[[#This Row],[total_after_discount]]</f>
        <v>50.81</v>
      </c>
      <c r="O485" t="s">
        <v>21</v>
      </c>
      <c r="P485" s="2">
        <v>45644.798935185187</v>
      </c>
      <c r="Q485">
        <f>YEAR(Salesdata[[#This Row],[purchase_date]])</f>
        <v>2024</v>
      </c>
      <c r="R485" t="str">
        <f>TEXT(Salesdata[[#This Row],[purchase_date]], "mmm")</f>
        <v>Dec</v>
      </c>
    </row>
    <row r="486" spans="1:18" x14ac:dyDescent="0.3">
      <c r="A486" t="s">
        <v>1521</v>
      </c>
      <c r="B486" t="s">
        <v>23</v>
      </c>
      <c r="C486" t="s">
        <v>1522</v>
      </c>
      <c r="D486" s="11" t="s">
        <v>7552</v>
      </c>
      <c r="E486" s="11" t="s">
        <v>7052</v>
      </c>
      <c r="F486" t="s">
        <v>18</v>
      </c>
      <c r="G486" t="s">
        <v>1523</v>
      </c>
      <c r="H486" t="s">
        <v>7010</v>
      </c>
      <c r="I486">
        <v>113.13</v>
      </c>
      <c r="J486">
        <v>6</v>
      </c>
      <c r="K486">
        <v>0</v>
      </c>
      <c r="L486">
        <v>678.78</v>
      </c>
      <c r="M486">
        <v>678.78</v>
      </c>
      <c r="N486" s="11">
        <f>Salesdata[[#This Row],[subtotal_before_discount]]-Salesdata[[#This Row],[total_after_discount]]</f>
        <v>0</v>
      </c>
      <c r="O486" t="s">
        <v>116</v>
      </c>
      <c r="P486" s="2">
        <v>45696.219212962962</v>
      </c>
      <c r="Q486">
        <f>YEAR(Salesdata[[#This Row],[purchase_date]])</f>
        <v>2025</v>
      </c>
      <c r="R486" t="str">
        <f>TEXT(Salesdata[[#This Row],[purchase_date]], "mmm")</f>
        <v>Feb</v>
      </c>
    </row>
    <row r="487" spans="1:18" x14ac:dyDescent="0.3">
      <c r="A487" t="s">
        <v>1524</v>
      </c>
      <c r="B487" t="s">
        <v>84</v>
      </c>
      <c r="C487" t="s">
        <v>1525</v>
      </c>
      <c r="D487" s="11" t="s">
        <v>7553</v>
      </c>
      <c r="E487" s="11" t="s">
        <v>7111</v>
      </c>
      <c r="F487" t="s">
        <v>100</v>
      </c>
      <c r="G487" t="s">
        <v>1526</v>
      </c>
      <c r="H487" t="s">
        <v>46</v>
      </c>
      <c r="I487">
        <v>73.930000000000007</v>
      </c>
      <c r="J487">
        <v>25</v>
      </c>
      <c r="K487">
        <v>30</v>
      </c>
      <c r="L487">
        <v>1848.25</v>
      </c>
      <c r="M487">
        <v>1293.77</v>
      </c>
      <c r="N487" s="11">
        <f>Salesdata[[#This Row],[subtotal_before_discount]]-Salesdata[[#This Row],[total_after_discount]]</f>
        <v>554.48</v>
      </c>
      <c r="O487" t="s">
        <v>116</v>
      </c>
      <c r="P487" s="2">
        <v>45439.127789351849</v>
      </c>
      <c r="Q487">
        <f>YEAR(Salesdata[[#This Row],[purchase_date]])</f>
        <v>2024</v>
      </c>
      <c r="R487" t="str">
        <f>TEXT(Salesdata[[#This Row],[purchase_date]], "mmm")</f>
        <v>May</v>
      </c>
    </row>
    <row r="488" spans="1:18" x14ac:dyDescent="0.3">
      <c r="A488" t="s">
        <v>1527</v>
      </c>
      <c r="B488" t="s">
        <v>172</v>
      </c>
      <c r="C488" t="s">
        <v>1528</v>
      </c>
      <c r="D488" s="11" t="s">
        <v>7554</v>
      </c>
      <c r="E488" s="11" t="s">
        <v>7145</v>
      </c>
      <c r="F488" t="s">
        <v>155</v>
      </c>
      <c r="G488" t="s">
        <v>1529</v>
      </c>
      <c r="H488" t="s">
        <v>46</v>
      </c>
      <c r="I488">
        <v>123.43</v>
      </c>
      <c r="J488">
        <v>40</v>
      </c>
      <c r="K488">
        <v>15</v>
      </c>
      <c r="L488">
        <v>4937.2</v>
      </c>
      <c r="M488">
        <v>4196.62</v>
      </c>
      <c r="N488" s="11">
        <f>Salesdata[[#This Row],[subtotal_before_discount]]-Salesdata[[#This Row],[total_after_discount]]</f>
        <v>740.57999999999993</v>
      </c>
      <c r="O488" t="s">
        <v>21</v>
      </c>
      <c r="P488" s="2">
        <v>45485.668379629627</v>
      </c>
      <c r="Q488">
        <f>YEAR(Salesdata[[#This Row],[purchase_date]])</f>
        <v>2024</v>
      </c>
      <c r="R488" t="str">
        <f>TEXT(Salesdata[[#This Row],[purchase_date]], "mmm")</f>
        <v>Jul</v>
      </c>
    </row>
    <row r="489" spans="1:18" x14ac:dyDescent="0.3">
      <c r="A489" t="s">
        <v>1530</v>
      </c>
      <c r="B489" t="s">
        <v>72</v>
      </c>
      <c r="C489" t="s">
        <v>1531</v>
      </c>
      <c r="D489" s="11" t="s">
        <v>7555</v>
      </c>
      <c r="E489" s="11" t="s">
        <v>7083</v>
      </c>
      <c r="F489" t="s">
        <v>111</v>
      </c>
      <c r="G489" t="s">
        <v>1532</v>
      </c>
      <c r="H489" t="s">
        <v>107</v>
      </c>
      <c r="I489">
        <v>1413.69</v>
      </c>
      <c r="J489">
        <v>3</v>
      </c>
      <c r="K489">
        <v>8</v>
      </c>
      <c r="L489">
        <v>4241.07</v>
      </c>
      <c r="M489">
        <v>3901.78</v>
      </c>
      <c r="N489" s="11">
        <f>Salesdata[[#This Row],[subtotal_before_discount]]-Salesdata[[#This Row],[total_after_discount]]</f>
        <v>339.28999999999951</v>
      </c>
      <c r="O489" t="s">
        <v>40</v>
      </c>
      <c r="P489" s="2">
        <v>45404.278182870374</v>
      </c>
      <c r="Q489">
        <f>YEAR(Salesdata[[#This Row],[purchase_date]])</f>
        <v>2024</v>
      </c>
      <c r="R489" t="str">
        <f>TEXT(Salesdata[[#This Row],[purchase_date]], "mmm")</f>
        <v>Apr</v>
      </c>
    </row>
    <row r="490" spans="1:18" x14ac:dyDescent="0.3">
      <c r="A490" t="s">
        <v>1533</v>
      </c>
      <c r="B490" t="s">
        <v>55</v>
      </c>
      <c r="C490" t="s">
        <v>1534</v>
      </c>
      <c r="D490" s="11" t="s">
        <v>7556</v>
      </c>
      <c r="E490" s="11" t="s">
        <v>7048</v>
      </c>
      <c r="F490" t="s">
        <v>68</v>
      </c>
      <c r="G490" t="s">
        <v>1535</v>
      </c>
      <c r="H490" t="s">
        <v>130</v>
      </c>
      <c r="I490">
        <v>23.98</v>
      </c>
      <c r="J490">
        <v>5</v>
      </c>
      <c r="K490">
        <v>0</v>
      </c>
      <c r="L490">
        <v>119.9</v>
      </c>
      <c r="M490">
        <v>119.9</v>
      </c>
      <c r="N490" s="11">
        <f>Salesdata[[#This Row],[subtotal_before_discount]]-Salesdata[[#This Row],[total_after_discount]]</f>
        <v>0</v>
      </c>
      <c r="O490" t="s">
        <v>40</v>
      </c>
      <c r="P490" s="2">
        <v>45876.655300925922</v>
      </c>
      <c r="Q490">
        <f>YEAR(Salesdata[[#This Row],[purchase_date]])</f>
        <v>2025</v>
      </c>
      <c r="R490" t="str">
        <f>TEXT(Salesdata[[#This Row],[purchase_date]], "mmm")</f>
        <v>Aug</v>
      </c>
    </row>
    <row r="491" spans="1:18" x14ac:dyDescent="0.3">
      <c r="A491" t="s">
        <v>1536</v>
      </c>
      <c r="B491" t="s">
        <v>23</v>
      </c>
      <c r="C491" t="s">
        <v>1537</v>
      </c>
      <c r="D491" s="11" t="s">
        <v>7557</v>
      </c>
      <c r="E491" s="11" t="s">
        <v>7056</v>
      </c>
      <c r="F491" t="s">
        <v>7010</v>
      </c>
      <c r="G491" t="s">
        <v>1538</v>
      </c>
      <c r="H491" t="s">
        <v>135</v>
      </c>
      <c r="I491">
        <v>284.68</v>
      </c>
      <c r="J491">
        <v>60</v>
      </c>
      <c r="K491">
        <v>20</v>
      </c>
      <c r="L491">
        <v>17080.8</v>
      </c>
      <c r="M491">
        <v>13664.64</v>
      </c>
      <c r="N491" s="11">
        <f>Salesdata[[#This Row],[subtotal_before_discount]]-Salesdata[[#This Row],[total_after_discount]]</f>
        <v>3416.16</v>
      </c>
      <c r="O491" t="s">
        <v>116</v>
      </c>
      <c r="P491" s="2">
        <v>45772.356562499997</v>
      </c>
      <c r="Q491">
        <f>YEAR(Salesdata[[#This Row],[purchase_date]])</f>
        <v>2025</v>
      </c>
      <c r="R491" t="str">
        <f>TEXT(Salesdata[[#This Row],[purchase_date]], "mmm")</f>
        <v>Apr</v>
      </c>
    </row>
    <row r="492" spans="1:18" x14ac:dyDescent="0.3">
      <c r="A492" t="s">
        <v>1539</v>
      </c>
      <c r="B492" t="s">
        <v>49</v>
      </c>
      <c r="C492" t="s">
        <v>1540</v>
      </c>
      <c r="D492" s="11" t="s">
        <v>7558</v>
      </c>
      <c r="E492" s="11" t="s">
        <v>7044</v>
      </c>
      <c r="F492" t="s">
        <v>246</v>
      </c>
      <c r="G492" t="s">
        <v>1541</v>
      </c>
      <c r="H492" t="s">
        <v>184</v>
      </c>
      <c r="I492">
        <v>1000.34</v>
      </c>
      <c r="J492">
        <v>6</v>
      </c>
      <c r="K492">
        <v>0</v>
      </c>
      <c r="L492">
        <v>6002.04</v>
      </c>
      <c r="M492">
        <v>6002.04</v>
      </c>
      <c r="N492" s="11">
        <f>Salesdata[[#This Row],[subtotal_before_discount]]-Salesdata[[#This Row],[total_after_discount]]</f>
        <v>0</v>
      </c>
      <c r="O492" t="s">
        <v>77</v>
      </c>
      <c r="P492" s="2">
        <v>45750.067673611113</v>
      </c>
      <c r="Q492">
        <f>YEAR(Salesdata[[#This Row],[purchase_date]])</f>
        <v>2025</v>
      </c>
      <c r="R492" t="str">
        <f>TEXT(Salesdata[[#This Row],[purchase_date]], "mmm")</f>
        <v>Apr</v>
      </c>
    </row>
    <row r="493" spans="1:18" x14ac:dyDescent="0.3">
      <c r="A493" t="s">
        <v>1542</v>
      </c>
      <c r="B493" t="s">
        <v>15</v>
      </c>
      <c r="C493" t="s">
        <v>1543</v>
      </c>
      <c r="D493" s="11" t="s">
        <v>7559</v>
      </c>
      <c r="E493" s="11" t="s">
        <v>7170</v>
      </c>
      <c r="F493" t="s">
        <v>105</v>
      </c>
      <c r="G493" t="s">
        <v>1544</v>
      </c>
      <c r="H493" t="s">
        <v>248</v>
      </c>
      <c r="I493">
        <v>333.98</v>
      </c>
      <c r="J493">
        <v>2</v>
      </c>
      <c r="K493">
        <v>0</v>
      </c>
      <c r="L493">
        <v>667.96</v>
      </c>
      <c r="M493">
        <v>667.96</v>
      </c>
      <c r="N493" s="11">
        <f>Salesdata[[#This Row],[subtotal_before_discount]]-Salesdata[[#This Row],[total_after_discount]]</f>
        <v>0</v>
      </c>
      <c r="O493" t="s">
        <v>60</v>
      </c>
      <c r="P493" s="2">
        <v>45655.031273148146</v>
      </c>
      <c r="Q493">
        <f>YEAR(Salesdata[[#This Row],[purchase_date]])</f>
        <v>2024</v>
      </c>
      <c r="R493" t="str">
        <f>TEXT(Salesdata[[#This Row],[purchase_date]], "mmm")</f>
        <v>Dec</v>
      </c>
    </row>
    <row r="494" spans="1:18" x14ac:dyDescent="0.3">
      <c r="A494" t="s">
        <v>1545</v>
      </c>
      <c r="B494" t="s">
        <v>49</v>
      </c>
      <c r="C494" t="s">
        <v>1546</v>
      </c>
      <c r="D494" s="11" t="s">
        <v>7560</v>
      </c>
      <c r="E494" s="11" t="s">
        <v>7143</v>
      </c>
      <c r="F494" t="s">
        <v>7010</v>
      </c>
      <c r="G494" t="s">
        <v>1547</v>
      </c>
      <c r="H494" t="s">
        <v>179</v>
      </c>
      <c r="I494">
        <v>628.55999999999995</v>
      </c>
      <c r="J494">
        <v>100</v>
      </c>
      <c r="K494">
        <v>3</v>
      </c>
      <c r="L494">
        <v>62856</v>
      </c>
      <c r="M494">
        <v>60970.32</v>
      </c>
      <c r="N494" s="11">
        <f>Salesdata[[#This Row],[subtotal_before_discount]]-Salesdata[[#This Row],[total_after_discount]]</f>
        <v>1885.6800000000003</v>
      </c>
      <c r="O494" t="s">
        <v>7010</v>
      </c>
      <c r="P494" s="2">
        <v>45718.641817129632</v>
      </c>
      <c r="Q494">
        <f>YEAR(Salesdata[[#This Row],[purchase_date]])</f>
        <v>2025</v>
      </c>
      <c r="R494" t="str">
        <f>TEXT(Salesdata[[#This Row],[purchase_date]], "mmm")</f>
        <v>Mar</v>
      </c>
    </row>
    <row r="495" spans="1:18" x14ac:dyDescent="0.3">
      <c r="A495" t="s">
        <v>1548</v>
      </c>
      <c r="B495" t="s">
        <v>55</v>
      </c>
      <c r="C495" t="s">
        <v>1549</v>
      </c>
      <c r="D495" s="11" t="s">
        <v>7561</v>
      </c>
      <c r="E495" s="11" t="s">
        <v>7159</v>
      </c>
      <c r="F495" t="s">
        <v>121</v>
      </c>
      <c r="G495" t="s">
        <v>1550</v>
      </c>
      <c r="H495" t="s">
        <v>27</v>
      </c>
      <c r="I495">
        <v>2.19</v>
      </c>
      <c r="J495">
        <v>314</v>
      </c>
      <c r="K495">
        <v>0</v>
      </c>
      <c r="L495">
        <v>687.66</v>
      </c>
      <c r="M495">
        <v>687.66</v>
      </c>
      <c r="N495" s="11">
        <f>Salesdata[[#This Row],[subtotal_before_discount]]-Salesdata[[#This Row],[total_after_discount]]</f>
        <v>0</v>
      </c>
      <c r="O495" t="s">
        <v>77</v>
      </c>
      <c r="P495" s="2">
        <v>45700.848622685182</v>
      </c>
      <c r="Q495">
        <f>YEAR(Salesdata[[#This Row],[purchase_date]])</f>
        <v>2025</v>
      </c>
      <c r="R495" t="str">
        <f>TEXT(Salesdata[[#This Row],[purchase_date]], "mmm")</f>
        <v>Feb</v>
      </c>
    </row>
    <row r="496" spans="1:18" x14ac:dyDescent="0.3">
      <c r="A496" t="s">
        <v>1551</v>
      </c>
      <c r="B496" t="s">
        <v>15</v>
      </c>
      <c r="C496" t="s">
        <v>1552</v>
      </c>
      <c r="D496" s="11" t="s">
        <v>7562</v>
      </c>
      <c r="E496" s="11" t="s">
        <v>7091</v>
      </c>
      <c r="F496" t="s">
        <v>177</v>
      </c>
      <c r="G496" t="s">
        <v>1553</v>
      </c>
      <c r="H496" t="s">
        <v>82</v>
      </c>
      <c r="I496">
        <v>2650.5</v>
      </c>
      <c r="J496">
        <v>12</v>
      </c>
      <c r="K496">
        <v>15</v>
      </c>
      <c r="L496">
        <v>31806</v>
      </c>
      <c r="M496">
        <v>27035.1</v>
      </c>
      <c r="N496" s="11">
        <f>Salesdata[[#This Row],[subtotal_before_discount]]-Salesdata[[#This Row],[total_after_discount]]</f>
        <v>4770.9000000000015</v>
      </c>
      <c r="O496" t="s">
        <v>21</v>
      </c>
      <c r="P496" s="2">
        <v>45363.810520833336</v>
      </c>
      <c r="Q496">
        <f>YEAR(Salesdata[[#This Row],[purchase_date]])</f>
        <v>2024</v>
      </c>
      <c r="R496" t="str">
        <f>TEXT(Salesdata[[#This Row],[purchase_date]], "mmm")</f>
        <v>Mar</v>
      </c>
    </row>
    <row r="497" spans="1:18" x14ac:dyDescent="0.3">
      <c r="A497" t="s">
        <v>1554</v>
      </c>
      <c r="B497" t="s">
        <v>55</v>
      </c>
      <c r="C497" t="s">
        <v>1555</v>
      </c>
      <c r="D497" s="11" t="s">
        <v>7563</v>
      </c>
      <c r="E497" s="11" t="s">
        <v>7159</v>
      </c>
      <c r="F497" t="s">
        <v>91</v>
      </c>
      <c r="G497" t="s">
        <v>1556</v>
      </c>
      <c r="H497" t="s">
        <v>209</v>
      </c>
      <c r="I497">
        <v>652.6</v>
      </c>
      <c r="J497">
        <v>4</v>
      </c>
      <c r="K497">
        <v>5</v>
      </c>
      <c r="L497">
        <v>2610.4</v>
      </c>
      <c r="M497">
        <v>2479.88</v>
      </c>
      <c r="N497" s="11">
        <f>Salesdata[[#This Row],[subtotal_before_discount]]-Salesdata[[#This Row],[total_after_discount]]</f>
        <v>130.51999999999998</v>
      </c>
      <c r="O497" t="s">
        <v>28</v>
      </c>
      <c r="P497" s="2">
        <v>45736.271122685182</v>
      </c>
      <c r="Q497">
        <f>YEAR(Salesdata[[#This Row],[purchase_date]])</f>
        <v>2025</v>
      </c>
      <c r="R497" t="str">
        <f>TEXT(Salesdata[[#This Row],[purchase_date]], "mmm")</f>
        <v>Mar</v>
      </c>
    </row>
    <row r="498" spans="1:18" x14ac:dyDescent="0.3">
      <c r="A498" t="s">
        <v>1557</v>
      </c>
      <c r="B498" t="s">
        <v>95</v>
      </c>
      <c r="C498" t="s">
        <v>1558</v>
      </c>
      <c r="D498" s="11" t="s">
        <v>7299</v>
      </c>
      <c r="E498" s="11" t="s">
        <v>7087</v>
      </c>
      <c r="F498" t="s">
        <v>246</v>
      </c>
      <c r="G498" t="s">
        <v>1559</v>
      </c>
      <c r="H498" t="s">
        <v>76</v>
      </c>
      <c r="I498">
        <v>83.19</v>
      </c>
      <c r="J498">
        <v>1</v>
      </c>
      <c r="K498">
        <v>0</v>
      </c>
      <c r="L498">
        <v>83.19</v>
      </c>
      <c r="M498">
        <v>83.19</v>
      </c>
      <c r="N498" s="11">
        <f>Salesdata[[#This Row],[subtotal_before_discount]]-Salesdata[[#This Row],[total_after_discount]]</f>
        <v>0</v>
      </c>
      <c r="O498" t="s">
        <v>116</v>
      </c>
      <c r="P498" s="2">
        <v>45610.452766203707</v>
      </c>
      <c r="Q498">
        <f>YEAR(Salesdata[[#This Row],[purchase_date]])</f>
        <v>2024</v>
      </c>
      <c r="R498" t="str">
        <f>TEXT(Salesdata[[#This Row],[purchase_date]], "mmm")</f>
        <v>Nov</v>
      </c>
    </row>
    <row r="499" spans="1:18" x14ac:dyDescent="0.3">
      <c r="A499" t="s">
        <v>1560</v>
      </c>
      <c r="B499" t="s">
        <v>23</v>
      </c>
      <c r="C499" t="s">
        <v>1561</v>
      </c>
      <c r="D499" s="11" t="s">
        <v>7564</v>
      </c>
      <c r="E499" s="11" t="s">
        <v>7060</v>
      </c>
      <c r="F499" t="s">
        <v>246</v>
      </c>
      <c r="G499" t="s">
        <v>1562</v>
      </c>
      <c r="H499" t="s">
        <v>248</v>
      </c>
      <c r="I499">
        <v>77.23</v>
      </c>
      <c r="J499">
        <v>2</v>
      </c>
      <c r="K499">
        <v>0</v>
      </c>
      <c r="L499">
        <v>154.46</v>
      </c>
      <c r="M499">
        <v>154.46</v>
      </c>
      <c r="N499" s="11">
        <f>Salesdata[[#This Row],[subtotal_before_discount]]-Salesdata[[#This Row],[total_after_discount]]</f>
        <v>0</v>
      </c>
      <c r="O499" t="s">
        <v>116</v>
      </c>
      <c r="P499" s="2">
        <v>45624.067349537036</v>
      </c>
      <c r="Q499">
        <f>YEAR(Salesdata[[#This Row],[purchase_date]])</f>
        <v>2024</v>
      </c>
      <c r="R499" t="str">
        <f>TEXT(Salesdata[[#This Row],[purchase_date]], "mmm")</f>
        <v>Nov</v>
      </c>
    </row>
    <row r="500" spans="1:18" x14ac:dyDescent="0.3">
      <c r="A500" t="s">
        <v>1563</v>
      </c>
      <c r="B500" t="s">
        <v>118</v>
      </c>
      <c r="C500" t="s">
        <v>1564</v>
      </c>
      <c r="D500" s="11" t="s">
        <v>7565</v>
      </c>
      <c r="E500" s="11" t="s">
        <v>7089</v>
      </c>
      <c r="F500" t="s">
        <v>155</v>
      </c>
      <c r="G500" t="s">
        <v>1565</v>
      </c>
      <c r="H500" t="s">
        <v>39</v>
      </c>
      <c r="I500">
        <v>394.89</v>
      </c>
      <c r="J500">
        <v>3</v>
      </c>
      <c r="K500">
        <v>10</v>
      </c>
      <c r="L500">
        <v>1184.67</v>
      </c>
      <c r="M500">
        <v>1066.2</v>
      </c>
      <c r="N500" s="11">
        <f>Salesdata[[#This Row],[subtotal_before_discount]]-Salesdata[[#This Row],[total_after_discount]]</f>
        <v>118.47000000000003</v>
      </c>
      <c r="O500" t="s">
        <v>47</v>
      </c>
      <c r="P500" s="2">
        <v>45624.516817129632</v>
      </c>
      <c r="Q500">
        <f>YEAR(Salesdata[[#This Row],[purchase_date]])</f>
        <v>2024</v>
      </c>
      <c r="R500" t="str">
        <f>TEXT(Salesdata[[#This Row],[purchase_date]], "mmm")</f>
        <v>Nov</v>
      </c>
    </row>
    <row r="501" spans="1:18" x14ac:dyDescent="0.3">
      <c r="A501" t="s">
        <v>1566</v>
      </c>
      <c r="B501" t="s">
        <v>118</v>
      </c>
      <c r="C501" t="s">
        <v>1567</v>
      </c>
      <c r="D501" s="11" t="s">
        <v>7307</v>
      </c>
      <c r="E501" s="11" t="s">
        <v>7143</v>
      </c>
      <c r="F501" t="s">
        <v>155</v>
      </c>
      <c r="G501" t="s">
        <v>1568</v>
      </c>
      <c r="H501" t="s">
        <v>209</v>
      </c>
      <c r="I501">
        <v>218.19</v>
      </c>
      <c r="J501">
        <v>4</v>
      </c>
      <c r="K501">
        <v>0</v>
      </c>
      <c r="L501">
        <v>872.76</v>
      </c>
      <c r="M501">
        <v>872.76</v>
      </c>
      <c r="N501" s="11">
        <f>Salesdata[[#This Row],[subtotal_before_discount]]-Salesdata[[#This Row],[total_after_discount]]</f>
        <v>0</v>
      </c>
      <c r="O501" t="s">
        <v>47</v>
      </c>
      <c r="P501" s="2">
        <v>45420.54351851852</v>
      </c>
      <c r="Q501">
        <f>YEAR(Salesdata[[#This Row],[purchase_date]])</f>
        <v>2024</v>
      </c>
      <c r="R501" t="str">
        <f>TEXT(Salesdata[[#This Row],[purchase_date]], "mmm")</f>
        <v>May</v>
      </c>
    </row>
    <row r="502" spans="1:18" x14ac:dyDescent="0.3">
      <c r="A502" t="s">
        <v>1569</v>
      </c>
      <c r="B502" t="s">
        <v>30</v>
      </c>
      <c r="C502" t="s">
        <v>1570</v>
      </c>
      <c r="D502" s="11" t="s">
        <v>7566</v>
      </c>
      <c r="E502" s="11" t="s">
        <v>7143</v>
      </c>
      <c r="F502" t="s">
        <v>246</v>
      </c>
      <c r="G502" t="s">
        <v>1571</v>
      </c>
      <c r="H502" t="s">
        <v>53</v>
      </c>
      <c r="I502">
        <v>219.49</v>
      </c>
      <c r="J502">
        <v>3</v>
      </c>
      <c r="K502">
        <v>0</v>
      </c>
      <c r="L502">
        <v>658.47</v>
      </c>
      <c r="M502">
        <v>658.47</v>
      </c>
      <c r="N502" s="11">
        <f>Salesdata[[#This Row],[subtotal_before_discount]]-Salesdata[[#This Row],[total_after_discount]]</f>
        <v>0</v>
      </c>
      <c r="O502" t="s">
        <v>40</v>
      </c>
      <c r="P502" s="2">
        <v>45701.083333333336</v>
      </c>
      <c r="Q502">
        <f>YEAR(Salesdata[[#This Row],[purchase_date]])</f>
        <v>2025</v>
      </c>
      <c r="R502" t="str">
        <f>TEXT(Salesdata[[#This Row],[purchase_date]], "mmm")</f>
        <v>Feb</v>
      </c>
    </row>
    <row r="503" spans="1:18" x14ac:dyDescent="0.3">
      <c r="A503" t="s">
        <v>1572</v>
      </c>
      <c r="B503" t="s">
        <v>181</v>
      </c>
      <c r="C503" t="s">
        <v>1573</v>
      </c>
      <c r="D503" s="11" t="s">
        <v>7567</v>
      </c>
      <c r="E503" s="11" t="s">
        <v>7060</v>
      </c>
      <c r="F503" t="s">
        <v>44</v>
      </c>
      <c r="G503" t="s">
        <v>1574</v>
      </c>
      <c r="H503" t="s">
        <v>184</v>
      </c>
      <c r="I503">
        <v>991.01</v>
      </c>
      <c r="J503">
        <v>1</v>
      </c>
      <c r="K503">
        <v>3</v>
      </c>
      <c r="L503">
        <v>991.01</v>
      </c>
      <c r="M503">
        <v>961.28</v>
      </c>
      <c r="N503" s="11">
        <f>Salesdata[[#This Row],[subtotal_before_discount]]-Salesdata[[#This Row],[total_after_discount]]</f>
        <v>29.730000000000018</v>
      </c>
      <c r="O503" t="s">
        <v>40</v>
      </c>
      <c r="P503" s="2">
        <v>45856.46435185185</v>
      </c>
      <c r="Q503">
        <f>YEAR(Salesdata[[#This Row],[purchase_date]])</f>
        <v>2025</v>
      </c>
      <c r="R503" t="str">
        <f>TEXT(Salesdata[[#This Row],[purchase_date]], "mmm")</f>
        <v>Jul</v>
      </c>
    </row>
    <row r="504" spans="1:18" x14ac:dyDescent="0.3">
      <c r="A504" t="s">
        <v>1575</v>
      </c>
      <c r="B504" t="s">
        <v>95</v>
      </c>
      <c r="C504" t="s">
        <v>1576</v>
      </c>
      <c r="D504" s="11" t="s">
        <v>7568</v>
      </c>
      <c r="E504" s="11" t="s">
        <v>7052</v>
      </c>
      <c r="F504" t="s">
        <v>177</v>
      </c>
      <c r="G504" t="s">
        <v>1577</v>
      </c>
      <c r="H504" t="s">
        <v>76</v>
      </c>
      <c r="I504">
        <v>5.25</v>
      </c>
      <c r="J504">
        <v>266</v>
      </c>
      <c r="K504">
        <v>25</v>
      </c>
      <c r="L504">
        <v>1396.5</v>
      </c>
      <c r="M504">
        <v>1047.3800000000001</v>
      </c>
      <c r="N504" s="11">
        <f>Salesdata[[#This Row],[subtotal_before_discount]]-Salesdata[[#This Row],[total_after_discount]]</f>
        <v>349.11999999999989</v>
      </c>
      <c r="O504" t="s">
        <v>116</v>
      </c>
      <c r="P504" s="2">
        <v>45801.496666666666</v>
      </c>
      <c r="Q504">
        <f>YEAR(Salesdata[[#This Row],[purchase_date]])</f>
        <v>2025</v>
      </c>
      <c r="R504" t="str">
        <f>TEXT(Salesdata[[#This Row],[purchase_date]], "mmm")</f>
        <v>May</v>
      </c>
    </row>
    <row r="505" spans="1:18" x14ac:dyDescent="0.3">
      <c r="A505" t="s">
        <v>1578</v>
      </c>
      <c r="B505" t="s">
        <v>118</v>
      </c>
      <c r="C505" t="s">
        <v>1579</v>
      </c>
      <c r="D505" s="11" t="s">
        <v>7569</v>
      </c>
      <c r="E505" s="11" t="s">
        <v>7089</v>
      </c>
      <c r="F505" t="s">
        <v>121</v>
      </c>
      <c r="G505" t="s">
        <v>1580</v>
      </c>
      <c r="H505" t="s">
        <v>27</v>
      </c>
      <c r="I505">
        <v>284.57</v>
      </c>
      <c r="J505">
        <v>6</v>
      </c>
      <c r="K505">
        <v>5</v>
      </c>
      <c r="L505">
        <v>1707.42</v>
      </c>
      <c r="M505">
        <v>1622.05</v>
      </c>
      <c r="N505" s="11">
        <f>Salesdata[[#This Row],[subtotal_before_discount]]-Salesdata[[#This Row],[total_after_discount]]</f>
        <v>85.370000000000118</v>
      </c>
      <c r="O505" t="s">
        <v>47</v>
      </c>
      <c r="P505" s="2">
        <v>45808.108935185184</v>
      </c>
      <c r="Q505">
        <f>YEAR(Salesdata[[#This Row],[purchase_date]])</f>
        <v>2025</v>
      </c>
      <c r="R505" t="str">
        <f>TEXT(Salesdata[[#This Row],[purchase_date]], "mmm")</f>
        <v>May</v>
      </c>
    </row>
    <row r="506" spans="1:18" x14ac:dyDescent="0.3">
      <c r="A506" t="s">
        <v>1581</v>
      </c>
      <c r="B506" t="s">
        <v>118</v>
      </c>
      <c r="C506" t="s">
        <v>1582</v>
      </c>
      <c r="D506" s="11" t="s">
        <v>7570</v>
      </c>
      <c r="E506" s="11" t="s">
        <v>7152</v>
      </c>
      <c r="F506" t="s">
        <v>111</v>
      </c>
      <c r="G506" t="s">
        <v>1583</v>
      </c>
      <c r="H506" t="s">
        <v>46</v>
      </c>
      <c r="I506">
        <v>4.49</v>
      </c>
      <c r="J506">
        <v>185</v>
      </c>
      <c r="K506">
        <v>0</v>
      </c>
      <c r="L506">
        <v>830.65</v>
      </c>
      <c r="M506">
        <v>830.65</v>
      </c>
      <c r="N506" s="11">
        <f>Salesdata[[#This Row],[subtotal_before_discount]]-Salesdata[[#This Row],[total_after_discount]]</f>
        <v>0</v>
      </c>
      <c r="O506" t="s">
        <v>7010</v>
      </c>
      <c r="P506" s="2">
        <v>45433.974166666667</v>
      </c>
      <c r="Q506">
        <f>YEAR(Salesdata[[#This Row],[purchase_date]])</f>
        <v>2024</v>
      </c>
      <c r="R506" t="str">
        <f>TEXT(Salesdata[[#This Row],[purchase_date]], "mmm")</f>
        <v>May</v>
      </c>
    </row>
    <row r="507" spans="1:18" x14ac:dyDescent="0.3">
      <c r="A507" t="s">
        <v>1584</v>
      </c>
      <c r="B507" t="s">
        <v>172</v>
      </c>
      <c r="C507" t="s">
        <v>1585</v>
      </c>
      <c r="D507" s="11" t="s">
        <v>7571</v>
      </c>
      <c r="E507" s="11" t="s">
        <v>7064</v>
      </c>
      <c r="F507" t="s">
        <v>74</v>
      </c>
      <c r="G507" t="s">
        <v>1586</v>
      </c>
      <c r="H507" t="s">
        <v>102</v>
      </c>
      <c r="I507">
        <v>1929.82</v>
      </c>
      <c r="J507">
        <v>3</v>
      </c>
      <c r="K507">
        <v>0</v>
      </c>
      <c r="L507">
        <v>5789.46</v>
      </c>
      <c r="M507">
        <v>5789.46</v>
      </c>
      <c r="N507" s="11">
        <f>Salesdata[[#This Row],[subtotal_before_discount]]-Salesdata[[#This Row],[total_after_discount]]</f>
        <v>0</v>
      </c>
      <c r="O507" t="s">
        <v>60</v>
      </c>
      <c r="P507" s="2">
        <v>45454.066365740742</v>
      </c>
      <c r="Q507">
        <f>YEAR(Salesdata[[#This Row],[purchase_date]])</f>
        <v>2024</v>
      </c>
      <c r="R507" t="str">
        <f>TEXT(Salesdata[[#This Row],[purchase_date]], "mmm")</f>
        <v>Jun</v>
      </c>
    </row>
    <row r="508" spans="1:18" x14ac:dyDescent="0.3">
      <c r="A508" t="s">
        <v>1587</v>
      </c>
      <c r="B508" t="s">
        <v>181</v>
      </c>
      <c r="C508" t="s">
        <v>1588</v>
      </c>
      <c r="D508" s="11" t="s">
        <v>7572</v>
      </c>
      <c r="E508" s="11" t="s">
        <v>7046</v>
      </c>
      <c r="F508" t="s">
        <v>251</v>
      </c>
      <c r="G508" t="s">
        <v>1589</v>
      </c>
      <c r="H508" t="s">
        <v>248</v>
      </c>
      <c r="I508">
        <v>1002.07</v>
      </c>
      <c r="J508">
        <v>50</v>
      </c>
      <c r="K508">
        <v>20</v>
      </c>
      <c r="L508">
        <v>50103.5</v>
      </c>
      <c r="M508">
        <v>40082.800000000003</v>
      </c>
      <c r="N508" s="11">
        <f>Salesdata[[#This Row],[subtotal_before_discount]]-Salesdata[[#This Row],[total_after_discount]]</f>
        <v>10020.699999999997</v>
      </c>
      <c r="O508" t="s">
        <v>60</v>
      </c>
      <c r="P508" s="2">
        <v>45670.021192129629</v>
      </c>
      <c r="Q508">
        <f>YEAR(Salesdata[[#This Row],[purchase_date]])</f>
        <v>2025</v>
      </c>
      <c r="R508" t="str">
        <f>TEXT(Salesdata[[#This Row],[purchase_date]], "mmm")</f>
        <v>Jan</v>
      </c>
    </row>
    <row r="509" spans="1:18" x14ac:dyDescent="0.3">
      <c r="A509" t="s">
        <v>1590</v>
      </c>
      <c r="B509" t="s">
        <v>95</v>
      </c>
      <c r="C509" t="s">
        <v>1591</v>
      </c>
      <c r="D509" s="11" t="s">
        <v>7573</v>
      </c>
      <c r="E509" s="11" t="s">
        <v>7038</v>
      </c>
      <c r="F509" t="s">
        <v>133</v>
      </c>
      <c r="G509" t="s">
        <v>1592</v>
      </c>
      <c r="H509" t="s">
        <v>130</v>
      </c>
      <c r="I509">
        <v>60.15</v>
      </c>
      <c r="J509">
        <v>25</v>
      </c>
      <c r="K509">
        <v>0</v>
      </c>
      <c r="L509">
        <v>1503.75</v>
      </c>
      <c r="M509">
        <v>1503.75</v>
      </c>
      <c r="N509" s="11">
        <f>Salesdata[[#This Row],[subtotal_before_discount]]-Salesdata[[#This Row],[total_after_discount]]</f>
        <v>0</v>
      </c>
      <c r="O509" t="s">
        <v>60</v>
      </c>
      <c r="P509" s="2">
        <v>45694.043321759258</v>
      </c>
      <c r="Q509">
        <f>YEAR(Salesdata[[#This Row],[purchase_date]])</f>
        <v>2025</v>
      </c>
      <c r="R509" t="str">
        <f>TEXT(Salesdata[[#This Row],[purchase_date]], "mmm")</f>
        <v>Feb</v>
      </c>
    </row>
    <row r="510" spans="1:18" x14ac:dyDescent="0.3">
      <c r="A510" t="s">
        <v>1593</v>
      </c>
      <c r="B510" t="s">
        <v>23</v>
      </c>
      <c r="C510" t="s">
        <v>1594</v>
      </c>
      <c r="D510" s="11" t="s">
        <v>7574</v>
      </c>
      <c r="E510" s="11" t="s">
        <v>7076</v>
      </c>
      <c r="F510" t="s">
        <v>18</v>
      </c>
      <c r="G510" t="s">
        <v>1595</v>
      </c>
      <c r="H510" t="s">
        <v>161</v>
      </c>
      <c r="I510">
        <v>288.39999999999998</v>
      </c>
      <c r="J510">
        <v>8</v>
      </c>
      <c r="K510">
        <v>10</v>
      </c>
      <c r="L510">
        <v>2307.1999999999998</v>
      </c>
      <c r="M510">
        <v>2076.48</v>
      </c>
      <c r="N510" s="11">
        <f>Salesdata[[#This Row],[subtotal_before_discount]]-Salesdata[[#This Row],[total_after_discount]]</f>
        <v>230.7199999999998</v>
      </c>
      <c r="O510" t="s">
        <v>28</v>
      </c>
      <c r="P510" s="2">
        <v>45482.442094907405</v>
      </c>
      <c r="Q510">
        <f>YEAR(Salesdata[[#This Row],[purchase_date]])</f>
        <v>2024</v>
      </c>
      <c r="R510" t="str">
        <f>TEXT(Salesdata[[#This Row],[purchase_date]], "mmm")</f>
        <v>Jul</v>
      </c>
    </row>
    <row r="511" spans="1:18" x14ac:dyDescent="0.3">
      <c r="A511" t="s">
        <v>1596</v>
      </c>
      <c r="B511" t="s">
        <v>172</v>
      </c>
      <c r="C511" t="s">
        <v>1597</v>
      </c>
      <c r="D511" s="11" t="s">
        <v>7575</v>
      </c>
      <c r="E511" s="11" t="s">
        <v>7198</v>
      </c>
      <c r="F511" t="s">
        <v>246</v>
      </c>
      <c r="G511" t="s">
        <v>1598</v>
      </c>
      <c r="H511" t="s">
        <v>7010</v>
      </c>
      <c r="I511">
        <v>107.83</v>
      </c>
      <c r="J511">
        <v>4</v>
      </c>
      <c r="K511">
        <v>0</v>
      </c>
      <c r="L511">
        <v>431.32</v>
      </c>
      <c r="M511">
        <v>431.32</v>
      </c>
      <c r="N511" s="11">
        <f>Salesdata[[#This Row],[subtotal_before_discount]]-Salesdata[[#This Row],[total_after_discount]]</f>
        <v>0</v>
      </c>
      <c r="O511" t="s">
        <v>116</v>
      </c>
      <c r="P511" s="2">
        <v>45772.595636574071</v>
      </c>
      <c r="Q511">
        <f>YEAR(Salesdata[[#This Row],[purchase_date]])</f>
        <v>2025</v>
      </c>
      <c r="R511" t="str">
        <f>TEXT(Salesdata[[#This Row],[purchase_date]], "mmm")</f>
        <v>Apr</v>
      </c>
    </row>
    <row r="512" spans="1:18" x14ac:dyDescent="0.3">
      <c r="A512" t="s">
        <v>1599</v>
      </c>
      <c r="B512" t="s">
        <v>30</v>
      </c>
      <c r="C512" t="s">
        <v>1600</v>
      </c>
      <c r="D512" s="11" t="s">
        <v>7576</v>
      </c>
      <c r="E512" s="11" t="s">
        <v>7224</v>
      </c>
      <c r="F512" t="s">
        <v>246</v>
      </c>
      <c r="G512" t="s">
        <v>1601</v>
      </c>
      <c r="H512" t="s">
        <v>53</v>
      </c>
      <c r="I512">
        <v>441.41</v>
      </c>
      <c r="J512">
        <v>25</v>
      </c>
      <c r="K512">
        <v>0</v>
      </c>
      <c r="L512">
        <v>11035.25</v>
      </c>
      <c r="M512">
        <v>11035.25</v>
      </c>
      <c r="N512" s="11">
        <f>Salesdata[[#This Row],[subtotal_before_discount]]-Salesdata[[#This Row],[total_after_discount]]</f>
        <v>0</v>
      </c>
      <c r="O512" t="s">
        <v>40</v>
      </c>
      <c r="P512" s="2">
        <v>45423.084803240738</v>
      </c>
      <c r="Q512">
        <f>YEAR(Salesdata[[#This Row],[purchase_date]])</f>
        <v>2024</v>
      </c>
      <c r="R512" t="str">
        <f>TEXT(Salesdata[[#This Row],[purchase_date]], "mmm")</f>
        <v>May</v>
      </c>
    </row>
    <row r="513" spans="1:18" x14ac:dyDescent="0.3">
      <c r="A513" t="s">
        <v>1602</v>
      </c>
      <c r="B513" t="s">
        <v>84</v>
      </c>
      <c r="C513" t="s">
        <v>1603</v>
      </c>
      <c r="D513" s="11" t="s">
        <v>7577</v>
      </c>
      <c r="E513" s="11" t="s">
        <v>7042</v>
      </c>
      <c r="F513" t="s">
        <v>224</v>
      </c>
      <c r="G513" t="s">
        <v>1604</v>
      </c>
      <c r="H513" t="s">
        <v>102</v>
      </c>
      <c r="I513">
        <v>2824.14</v>
      </c>
      <c r="J513">
        <v>40</v>
      </c>
      <c r="K513">
        <v>18</v>
      </c>
      <c r="L513">
        <v>112965.6</v>
      </c>
      <c r="M513">
        <v>92631.79</v>
      </c>
      <c r="N513" s="11">
        <f>Salesdata[[#This Row],[subtotal_before_discount]]-Salesdata[[#This Row],[total_after_discount]]</f>
        <v>20333.810000000012</v>
      </c>
      <c r="O513" t="s">
        <v>21</v>
      </c>
      <c r="P513" s="2">
        <v>45477.274212962962</v>
      </c>
      <c r="Q513">
        <f>YEAR(Salesdata[[#This Row],[purchase_date]])</f>
        <v>2024</v>
      </c>
      <c r="R513" t="str">
        <f>TEXT(Salesdata[[#This Row],[purchase_date]], "mmm")</f>
        <v>Jul</v>
      </c>
    </row>
    <row r="514" spans="1:18" x14ac:dyDescent="0.3">
      <c r="A514" t="s">
        <v>1605</v>
      </c>
      <c r="B514" t="s">
        <v>118</v>
      </c>
      <c r="C514" t="s">
        <v>1606</v>
      </c>
      <c r="D514" s="11" t="s">
        <v>7578</v>
      </c>
      <c r="E514" s="11" t="s">
        <v>7168</v>
      </c>
      <c r="F514" t="s">
        <v>68</v>
      </c>
      <c r="G514" t="s">
        <v>1607</v>
      </c>
      <c r="H514" t="s">
        <v>46</v>
      </c>
      <c r="I514">
        <v>1069.6099999999999</v>
      </c>
      <c r="J514">
        <v>3</v>
      </c>
      <c r="K514">
        <v>8</v>
      </c>
      <c r="L514">
        <v>3208.83</v>
      </c>
      <c r="M514">
        <v>2952.12</v>
      </c>
      <c r="N514" s="11">
        <f>Salesdata[[#This Row],[subtotal_before_discount]]-Salesdata[[#This Row],[total_after_discount]]</f>
        <v>256.71000000000004</v>
      </c>
      <c r="O514" t="s">
        <v>60</v>
      </c>
      <c r="P514" s="2">
        <v>45649.692094907405</v>
      </c>
      <c r="Q514">
        <f>YEAR(Salesdata[[#This Row],[purchase_date]])</f>
        <v>2024</v>
      </c>
      <c r="R514" t="str">
        <f>TEXT(Salesdata[[#This Row],[purchase_date]], "mmm")</f>
        <v>Dec</v>
      </c>
    </row>
    <row r="515" spans="1:18" x14ac:dyDescent="0.3">
      <c r="A515" t="s">
        <v>1608</v>
      </c>
      <c r="B515" t="s">
        <v>55</v>
      </c>
      <c r="C515" t="s">
        <v>1609</v>
      </c>
      <c r="D515" s="11" t="s">
        <v>7579</v>
      </c>
      <c r="E515" s="11" t="s">
        <v>7094</v>
      </c>
      <c r="F515" t="s">
        <v>224</v>
      </c>
      <c r="G515" t="s">
        <v>1610</v>
      </c>
      <c r="H515" t="s">
        <v>39</v>
      </c>
      <c r="I515">
        <v>1115.44</v>
      </c>
      <c r="J515">
        <v>30</v>
      </c>
      <c r="K515">
        <v>0</v>
      </c>
      <c r="L515">
        <v>33463.199999999997</v>
      </c>
      <c r="M515">
        <v>33463.199999999997</v>
      </c>
      <c r="N515" s="11">
        <f>Salesdata[[#This Row],[subtotal_before_discount]]-Salesdata[[#This Row],[total_after_discount]]</f>
        <v>0</v>
      </c>
      <c r="O515" t="s">
        <v>47</v>
      </c>
      <c r="P515" s="2">
        <v>45697.452662037038</v>
      </c>
      <c r="Q515">
        <f>YEAR(Salesdata[[#This Row],[purchase_date]])</f>
        <v>2025</v>
      </c>
      <c r="R515" t="str">
        <f>TEXT(Salesdata[[#This Row],[purchase_date]], "mmm")</f>
        <v>Feb</v>
      </c>
    </row>
    <row r="516" spans="1:18" x14ac:dyDescent="0.3">
      <c r="A516" t="s">
        <v>1611</v>
      </c>
      <c r="B516" t="s">
        <v>95</v>
      </c>
      <c r="C516" t="s">
        <v>1612</v>
      </c>
      <c r="D516" s="11" t="s">
        <v>7580</v>
      </c>
      <c r="E516" s="11" t="s">
        <v>7116</v>
      </c>
      <c r="F516" t="s">
        <v>68</v>
      </c>
      <c r="G516" t="s">
        <v>1613</v>
      </c>
      <c r="H516" t="s">
        <v>65</v>
      </c>
      <c r="I516">
        <v>968.21</v>
      </c>
      <c r="J516">
        <v>5</v>
      </c>
      <c r="K516">
        <v>0</v>
      </c>
      <c r="L516">
        <v>4841.05</v>
      </c>
      <c r="M516">
        <v>4841.05</v>
      </c>
      <c r="N516" s="11">
        <f>Salesdata[[#This Row],[subtotal_before_discount]]-Salesdata[[#This Row],[total_after_discount]]</f>
        <v>0</v>
      </c>
      <c r="O516" t="s">
        <v>116</v>
      </c>
      <c r="P516" s="2">
        <v>45565.041296296295</v>
      </c>
      <c r="Q516">
        <f>YEAR(Salesdata[[#This Row],[purchase_date]])</f>
        <v>2024</v>
      </c>
      <c r="R516" t="str">
        <f>TEXT(Salesdata[[#This Row],[purchase_date]], "mmm")</f>
        <v>Sep</v>
      </c>
    </row>
    <row r="517" spans="1:18" x14ac:dyDescent="0.3">
      <c r="A517" t="s">
        <v>1614</v>
      </c>
      <c r="B517" t="s">
        <v>72</v>
      </c>
      <c r="C517" t="s">
        <v>1615</v>
      </c>
      <c r="D517" s="11" t="s">
        <v>7581</v>
      </c>
      <c r="E517" s="11" t="s">
        <v>7042</v>
      </c>
      <c r="F517" t="s">
        <v>155</v>
      </c>
      <c r="G517" t="s">
        <v>1616</v>
      </c>
      <c r="H517" t="s">
        <v>179</v>
      </c>
      <c r="I517">
        <v>246.26</v>
      </c>
      <c r="J517">
        <v>75</v>
      </c>
      <c r="K517">
        <v>0</v>
      </c>
      <c r="L517">
        <v>18469.5</v>
      </c>
      <c r="M517">
        <v>18469.5</v>
      </c>
      <c r="N517" s="11">
        <f>Salesdata[[#This Row],[subtotal_before_discount]]-Salesdata[[#This Row],[total_after_discount]]</f>
        <v>0</v>
      </c>
      <c r="O517" t="s">
        <v>47</v>
      </c>
      <c r="P517" s="2">
        <v>45711.202847222223</v>
      </c>
      <c r="Q517">
        <f>YEAR(Salesdata[[#This Row],[purchase_date]])</f>
        <v>2025</v>
      </c>
      <c r="R517" t="str">
        <f>TEXT(Salesdata[[#This Row],[purchase_date]], "mmm")</f>
        <v>Feb</v>
      </c>
    </row>
    <row r="518" spans="1:18" x14ac:dyDescent="0.3">
      <c r="A518" t="s">
        <v>1617</v>
      </c>
      <c r="B518" t="s">
        <v>55</v>
      </c>
      <c r="C518" t="s">
        <v>1618</v>
      </c>
      <c r="D518" s="11" t="s">
        <v>7582</v>
      </c>
      <c r="E518" s="11" t="s">
        <v>7040</v>
      </c>
      <c r="F518" t="s">
        <v>74</v>
      </c>
      <c r="G518" t="s">
        <v>1619</v>
      </c>
      <c r="H518" t="s">
        <v>76</v>
      </c>
      <c r="I518">
        <v>746.86</v>
      </c>
      <c r="J518">
        <v>10</v>
      </c>
      <c r="K518">
        <v>0</v>
      </c>
      <c r="L518">
        <v>7468.6</v>
      </c>
      <c r="M518">
        <v>7468.6</v>
      </c>
      <c r="N518" s="11">
        <f>Salesdata[[#This Row],[subtotal_before_discount]]-Salesdata[[#This Row],[total_after_discount]]</f>
        <v>0</v>
      </c>
      <c r="O518" t="s">
        <v>21</v>
      </c>
      <c r="P518" s="2">
        <v>45464.996041666665</v>
      </c>
      <c r="Q518">
        <f>YEAR(Salesdata[[#This Row],[purchase_date]])</f>
        <v>2024</v>
      </c>
      <c r="R518" t="str">
        <f>TEXT(Salesdata[[#This Row],[purchase_date]], "mmm")</f>
        <v>Jun</v>
      </c>
    </row>
    <row r="519" spans="1:18" x14ac:dyDescent="0.3">
      <c r="A519" t="s">
        <v>1620</v>
      </c>
      <c r="B519" t="s">
        <v>49</v>
      </c>
      <c r="C519" t="s">
        <v>1621</v>
      </c>
      <c r="D519" s="11" t="s">
        <v>7583</v>
      </c>
      <c r="E519" s="11" t="s">
        <v>7066</v>
      </c>
      <c r="F519" t="s">
        <v>91</v>
      </c>
      <c r="G519" t="s">
        <v>1622</v>
      </c>
      <c r="H519" t="s">
        <v>82</v>
      </c>
      <c r="I519">
        <v>1130.74</v>
      </c>
      <c r="J519">
        <v>12</v>
      </c>
      <c r="K519">
        <v>0</v>
      </c>
      <c r="L519">
        <v>13568.88</v>
      </c>
      <c r="M519">
        <v>13568.88</v>
      </c>
      <c r="N519" s="11">
        <f>Salesdata[[#This Row],[subtotal_before_discount]]-Salesdata[[#This Row],[total_after_discount]]</f>
        <v>0</v>
      </c>
      <c r="O519" t="s">
        <v>47</v>
      </c>
      <c r="P519" s="2">
        <v>45798.250636574077</v>
      </c>
      <c r="Q519">
        <f>YEAR(Salesdata[[#This Row],[purchase_date]])</f>
        <v>2025</v>
      </c>
      <c r="R519" t="str">
        <f>TEXT(Salesdata[[#This Row],[purchase_date]], "mmm")</f>
        <v>May</v>
      </c>
    </row>
    <row r="520" spans="1:18" x14ac:dyDescent="0.3">
      <c r="A520" t="s">
        <v>1623</v>
      </c>
      <c r="B520" t="s">
        <v>95</v>
      </c>
      <c r="C520" t="s">
        <v>1624</v>
      </c>
      <c r="D520" s="11" t="s">
        <v>7584</v>
      </c>
      <c r="E520" s="11" t="s">
        <v>7235</v>
      </c>
      <c r="F520" t="s">
        <v>121</v>
      </c>
      <c r="G520" t="s">
        <v>1625</v>
      </c>
      <c r="H520" t="s">
        <v>135</v>
      </c>
      <c r="I520">
        <v>330.27</v>
      </c>
      <c r="J520">
        <v>8</v>
      </c>
      <c r="K520">
        <v>0</v>
      </c>
      <c r="L520">
        <v>2642.16</v>
      </c>
      <c r="M520">
        <v>2642.16</v>
      </c>
      <c r="N520" s="11">
        <f>Salesdata[[#This Row],[subtotal_before_discount]]-Salesdata[[#This Row],[total_after_discount]]</f>
        <v>0</v>
      </c>
      <c r="O520" t="s">
        <v>47</v>
      </c>
      <c r="P520" s="2">
        <v>45471.888344907406</v>
      </c>
      <c r="Q520">
        <f>YEAR(Salesdata[[#This Row],[purchase_date]])</f>
        <v>2024</v>
      </c>
      <c r="R520" t="str">
        <f>TEXT(Salesdata[[#This Row],[purchase_date]], "mmm")</f>
        <v>Jun</v>
      </c>
    </row>
    <row r="521" spans="1:18" x14ac:dyDescent="0.3">
      <c r="A521" t="s">
        <v>1626</v>
      </c>
      <c r="B521" t="s">
        <v>84</v>
      </c>
      <c r="C521" t="s">
        <v>7010</v>
      </c>
      <c r="D521" s="11" t="s">
        <v>7010</v>
      </c>
      <c r="E521" s="11" t="s">
        <v>7010</v>
      </c>
      <c r="F521" t="s">
        <v>100</v>
      </c>
      <c r="G521" t="s">
        <v>1627</v>
      </c>
      <c r="H521" t="s">
        <v>39</v>
      </c>
      <c r="I521">
        <v>933.08</v>
      </c>
      <c r="J521">
        <v>4</v>
      </c>
      <c r="K521">
        <v>0</v>
      </c>
      <c r="L521">
        <v>3732.32</v>
      </c>
      <c r="M521">
        <v>3732.32</v>
      </c>
      <c r="N521" s="11">
        <f>Salesdata[[#This Row],[subtotal_before_discount]]-Salesdata[[#This Row],[total_after_discount]]</f>
        <v>0</v>
      </c>
      <c r="O521" t="s">
        <v>60</v>
      </c>
      <c r="P521" s="2">
        <v>45498.507152777776</v>
      </c>
      <c r="Q521">
        <f>YEAR(Salesdata[[#This Row],[purchase_date]])</f>
        <v>2024</v>
      </c>
      <c r="R521" t="str">
        <f>TEXT(Salesdata[[#This Row],[purchase_date]], "mmm")</f>
        <v>Jul</v>
      </c>
    </row>
    <row r="522" spans="1:18" x14ac:dyDescent="0.3">
      <c r="A522" t="s">
        <v>1628</v>
      </c>
      <c r="B522" t="s">
        <v>95</v>
      </c>
      <c r="C522" t="s">
        <v>1629</v>
      </c>
      <c r="D522" s="11" t="s">
        <v>7585</v>
      </c>
      <c r="E522" s="11" t="s">
        <v>7105</v>
      </c>
      <c r="F522" t="s">
        <v>251</v>
      </c>
      <c r="G522" t="s">
        <v>1630</v>
      </c>
      <c r="H522" t="s">
        <v>130</v>
      </c>
      <c r="I522">
        <v>557.66</v>
      </c>
      <c r="J522">
        <v>20</v>
      </c>
      <c r="K522">
        <v>0</v>
      </c>
      <c r="L522">
        <v>11153.2</v>
      </c>
      <c r="M522">
        <v>11153.2</v>
      </c>
      <c r="N522" s="11">
        <f>Salesdata[[#This Row],[subtotal_before_discount]]-Salesdata[[#This Row],[total_after_discount]]</f>
        <v>0</v>
      </c>
      <c r="O522" t="s">
        <v>47</v>
      </c>
      <c r="P522" s="2">
        <v>45626.497476851851</v>
      </c>
      <c r="Q522">
        <f>YEAR(Salesdata[[#This Row],[purchase_date]])</f>
        <v>2024</v>
      </c>
      <c r="R522" t="str">
        <f>TEXT(Salesdata[[#This Row],[purchase_date]], "mmm")</f>
        <v>Nov</v>
      </c>
    </row>
    <row r="523" spans="1:18" x14ac:dyDescent="0.3">
      <c r="A523" t="s">
        <v>1631</v>
      </c>
      <c r="B523" t="s">
        <v>72</v>
      </c>
      <c r="C523" t="s">
        <v>1632</v>
      </c>
      <c r="D523" s="11" t="s">
        <v>7586</v>
      </c>
      <c r="E523" s="11" t="s">
        <v>7137</v>
      </c>
      <c r="F523" t="s">
        <v>57</v>
      </c>
      <c r="G523" t="s">
        <v>1633</v>
      </c>
      <c r="H523" t="s">
        <v>130</v>
      </c>
      <c r="I523">
        <v>784.58</v>
      </c>
      <c r="J523">
        <v>1</v>
      </c>
      <c r="K523">
        <v>0</v>
      </c>
      <c r="L523">
        <v>784.58</v>
      </c>
      <c r="M523">
        <v>784.58</v>
      </c>
      <c r="N523" s="11">
        <f>Salesdata[[#This Row],[subtotal_before_discount]]-Salesdata[[#This Row],[total_after_discount]]</f>
        <v>0</v>
      </c>
      <c r="O523" t="s">
        <v>40</v>
      </c>
      <c r="P523" s="2">
        <v>45453.587118055555</v>
      </c>
      <c r="Q523">
        <f>YEAR(Salesdata[[#This Row],[purchase_date]])</f>
        <v>2024</v>
      </c>
      <c r="R523" t="str">
        <f>TEXT(Salesdata[[#This Row],[purchase_date]], "mmm")</f>
        <v>Jun</v>
      </c>
    </row>
    <row r="524" spans="1:18" x14ac:dyDescent="0.3">
      <c r="A524" t="s">
        <v>1634</v>
      </c>
      <c r="B524" t="s">
        <v>172</v>
      </c>
      <c r="C524" t="s">
        <v>1635</v>
      </c>
      <c r="D524" s="11" t="s">
        <v>7587</v>
      </c>
      <c r="E524" s="11" t="s">
        <v>7346</v>
      </c>
      <c r="F524" t="s">
        <v>74</v>
      </c>
      <c r="G524" t="s">
        <v>1636</v>
      </c>
      <c r="H524" t="s">
        <v>107</v>
      </c>
      <c r="I524">
        <v>66.8</v>
      </c>
      <c r="J524">
        <v>15</v>
      </c>
      <c r="K524">
        <v>10</v>
      </c>
      <c r="L524">
        <v>1002</v>
      </c>
      <c r="M524">
        <v>901.8</v>
      </c>
      <c r="N524" s="11">
        <f>Salesdata[[#This Row],[subtotal_before_discount]]-Salesdata[[#This Row],[total_after_discount]]</f>
        <v>100.20000000000005</v>
      </c>
      <c r="O524" t="s">
        <v>47</v>
      </c>
      <c r="P524" s="2">
        <v>45826.061053240737</v>
      </c>
      <c r="Q524">
        <f>YEAR(Salesdata[[#This Row],[purchase_date]])</f>
        <v>2025</v>
      </c>
      <c r="R524" t="str">
        <f>TEXT(Salesdata[[#This Row],[purchase_date]], "mmm")</f>
        <v>Jun</v>
      </c>
    </row>
    <row r="525" spans="1:18" x14ac:dyDescent="0.3">
      <c r="A525" t="s">
        <v>1637</v>
      </c>
      <c r="B525" t="s">
        <v>55</v>
      </c>
      <c r="C525" t="s">
        <v>1638</v>
      </c>
      <c r="D525" s="11" t="s">
        <v>7588</v>
      </c>
      <c r="E525" s="11" t="s">
        <v>7164</v>
      </c>
      <c r="F525" t="s">
        <v>37</v>
      </c>
      <c r="G525" t="s">
        <v>1639</v>
      </c>
      <c r="H525" t="s">
        <v>248</v>
      </c>
      <c r="I525">
        <v>1615.88</v>
      </c>
      <c r="J525">
        <v>15</v>
      </c>
      <c r="K525">
        <v>15</v>
      </c>
      <c r="L525">
        <v>24238.2</v>
      </c>
      <c r="M525">
        <v>20602.47</v>
      </c>
      <c r="N525" s="11">
        <f>Salesdata[[#This Row],[subtotal_before_discount]]-Salesdata[[#This Row],[total_after_discount]]</f>
        <v>3635.7299999999996</v>
      </c>
      <c r="O525" t="s">
        <v>60</v>
      </c>
      <c r="P525" s="2">
        <v>45668.42564814815</v>
      </c>
      <c r="Q525">
        <f>YEAR(Salesdata[[#This Row],[purchase_date]])</f>
        <v>2025</v>
      </c>
      <c r="R525" t="str">
        <f>TEXT(Salesdata[[#This Row],[purchase_date]], "mmm")</f>
        <v>Jan</v>
      </c>
    </row>
    <row r="526" spans="1:18" x14ac:dyDescent="0.3">
      <c r="A526" t="s">
        <v>1640</v>
      </c>
      <c r="B526" t="s">
        <v>84</v>
      </c>
      <c r="C526" t="s">
        <v>1641</v>
      </c>
      <c r="D526" s="11" t="s">
        <v>7589</v>
      </c>
      <c r="E526" s="11" t="s">
        <v>7145</v>
      </c>
      <c r="F526" t="s">
        <v>121</v>
      </c>
      <c r="G526" t="s">
        <v>1642</v>
      </c>
      <c r="H526" t="s">
        <v>70</v>
      </c>
      <c r="I526">
        <v>1246.33</v>
      </c>
      <c r="J526">
        <v>1</v>
      </c>
      <c r="K526">
        <v>2</v>
      </c>
      <c r="L526">
        <v>1246.33</v>
      </c>
      <c r="M526">
        <v>1221.4000000000001</v>
      </c>
      <c r="N526" s="11">
        <f>Salesdata[[#This Row],[subtotal_before_discount]]-Salesdata[[#This Row],[total_after_discount]]</f>
        <v>24.929999999999836</v>
      </c>
      <c r="O526" t="s">
        <v>116</v>
      </c>
      <c r="P526" s="2">
        <v>45613.245162037034</v>
      </c>
      <c r="Q526">
        <f>YEAR(Salesdata[[#This Row],[purchase_date]])</f>
        <v>2024</v>
      </c>
      <c r="R526" t="str">
        <f>TEXT(Salesdata[[#This Row],[purchase_date]], "mmm")</f>
        <v>Nov</v>
      </c>
    </row>
    <row r="527" spans="1:18" x14ac:dyDescent="0.3">
      <c r="A527" t="s">
        <v>1643</v>
      </c>
      <c r="B527" t="s">
        <v>72</v>
      </c>
      <c r="C527" t="s">
        <v>1644</v>
      </c>
      <c r="D527" s="11" t="s">
        <v>7590</v>
      </c>
      <c r="E527" s="11" t="s">
        <v>7152</v>
      </c>
      <c r="F527" t="s">
        <v>37</v>
      </c>
      <c r="G527" t="s">
        <v>1645</v>
      </c>
      <c r="H527" t="s">
        <v>93</v>
      </c>
      <c r="I527">
        <v>5.05</v>
      </c>
      <c r="J527">
        <v>8</v>
      </c>
      <c r="K527">
        <v>0</v>
      </c>
      <c r="L527">
        <v>40.4</v>
      </c>
      <c r="M527">
        <v>40.4</v>
      </c>
      <c r="N527" s="11">
        <f>Salesdata[[#This Row],[subtotal_before_discount]]-Salesdata[[#This Row],[total_after_discount]]</f>
        <v>0</v>
      </c>
      <c r="O527" t="s">
        <v>47</v>
      </c>
      <c r="P527" s="2">
        <v>45660.719467592593</v>
      </c>
      <c r="Q527">
        <f>YEAR(Salesdata[[#This Row],[purchase_date]])</f>
        <v>2025</v>
      </c>
      <c r="R527" t="str">
        <f>TEXT(Salesdata[[#This Row],[purchase_date]], "mmm")</f>
        <v>Jan</v>
      </c>
    </row>
    <row r="528" spans="1:18" x14ac:dyDescent="0.3">
      <c r="A528" t="s">
        <v>1646</v>
      </c>
      <c r="B528" t="s">
        <v>55</v>
      </c>
      <c r="C528" t="s">
        <v>1647</v>
      </c>
      <c r="D528" s="11" t="s">
        <v>7591</v>
      </c>
      <c r="E528" s="11" t="s">
        <v>7073</v>
      </c>
      <c r="F528" t="s">
        <v>18</v>
      </c>
      <c r="G528" t="s">
        <v>1648</v>
      </c>
      <c r="H528" t="s">
        <v>465</v>
      </c>
      <c r="I528">
        <v>735.33</v>
      </c>
      <c r="J528">
        <v>100</v>
      </c>
      <c r="K528">
        <v>0</v>
      </c>
      <c r="L528">
        <v>73533</v>
      </c>
      <c r="M528">
        <v>73533</v>
      </c>
      <c r="N528" s="11">
        <f>Salesdata[[#This Row],[subtotal_before_discount]]-Salesdata[[#This Row],[total_after_discount]]</f>
        <v>0</v>
      </c>
      <c r="O528" t="s">
        <v>60</v>
      </c>
      <c r="P528" s="2">
        <v>45790.219317129631</v>
      </c>
      <c r="Q528">
        <f>YEAR(Salesdata[[#This Row],[purchase_date]])</f>
        <v>2025</v>
      </c>
      <c r="R528" t="str">
        <f>TEXT(Salesdata[[#This Row],[purchase_date]], "mmm")</f>
        <v>May</v>
      </c>
    </row>
    <row r="529" spans="1:18" x14ac:dyDescent="0.3">
      <c r="A529" t="s">
        <v>1649</v>
      </c>
      <c r="B529" t="s">
        <v>49</v>
      </c>
      <c r="C529" t="s">
        <v>1650</v>
      </c>
      <c r="D529" s="11" t="s">
        <v>7550</v>
      </c>
      <c r="E529" s="11" t="s">
        <v>7040</v>
      </c>
      <c r="F529" t="s">
        <v>32</v>
      </c>
      <c r="G529" t="s">
        <v>1651</v>
      </c>
      <c r="H529" t="s">
        <v>465</v>
      </c>
      <c r="I529">
        <v>574.9</v>
      </c>
      <c r="J529">
        <v>2</v>
      </c>
      <c r="K529">
        <v>0</v>
      </c>
      <c r="L529">
        <v>1149.8</v>
      </c>
      <c r="M529">
        <v>1149.8</v>
      </c>
      <c r="N529" s="11">
        <f>Salesdata[[#This Row],[subtotal_before_discount]]-Salesdata[[#This Row],[total_after_discount]]</f>
        <v>0</v>
      </c>
      <c r="O529" t="s">
        <v>47</v>
      </c>
      <c r="P529" s="2">
        <v>45768.529594907406</v>
      </c>
      <c r="Q529">
        <f>YEAR(Salesdata[[#This Row],[purchase_date]])</f>
        <v>2025</v>
      </c>
      <c r="R529" t="str">
        <f>TEXT(Salesdata[[#This Row],[purchase_date]], "mmm")</f>
        <v>Apr</v>
      </c>
    </row>
    <row r="530" spans="1:18" x14ac:dyDescent="0.3">
      <c r="A530" t="s">
        <v>1652</v>
      </c>
      <c r="B530" t="s">
        <v>172</v>
      </c>
      <c r="C530" t="s">
        <v>1653</v>
      </c>
      <c r="D530" s="11" t="s">
        <v>7592</v>
      </c>
      <c r="E530" s="11" t="s">
        <v>7073</v>
      </c>
      <c r="F530" t="s">
        <v>251</v>
      </c>
      <c r="G530" t="s">
        <v>1654</v>
      </c>
      <c r="H530" t="s">
        <v>248</v>
      </c>
      <c r="I530">
        <v>1061.1400000000001</v>
      </c>
      <c r="J530">
        <v>5</v>
      </c>
      <c r="K530">
        <v>0</v>
      </c>
      <c r="L530">
        <v>5305.7</v>
      </c>
      <c r="M530">
        <v>5305.7</v>
      </c>
      <c r="N530" s="11">
        <f>Salesdata[[#This Row],[subtotal_before_discount]]-Salesdata[[#This Row],[total_after_discount]]</f>
        <v>0</v>
      </c>
      <c r="O530" t="s">
        <v>60</v>
      </c>
      <c r="P530" s="2">
        <v>45525.680428240739</v>
      </c>
      <c r="Q530">
        <f>YEAR(Salesdata[[#This Row],[purchase_date]])</f>
        <v>2024</v>
      </c>
      <c r="R530" t="str">
        <f>TEXT(Salesdata[[#This Row],[purchase_date]], "mmm")</f>
        <v>Aug</v>
      </c>
    </row>
    <row r="531" spans="1:18" x14ac:dyDescent="0.3">
      <c r="A531" t="s">
        <v>1655</v>
      </c>
      <c r="B531" t="s">
        <v>15</v>
      </c>
      <c r="C531" t="s">
        <v>1656</v>
      </c>
      <c r="D531" s="11" t="s">
        <v>7593</v>
      </c>
      <c r="E531" s="11" t="s">
        <v>7042</v>
      </c>
      <c r="F531" t="s">
        <v>111</v>
      </c>
      <c r="G531" t="s">
        <v>1657</v>
      </c>
      <c r="H531" t="s">
        <v>107</v>
      </c>
      <c r="I531">
        <v>156.71</v>
      </c>
      <c r="J531">
        <v>4</v>
      </c>
      <c r="K531">
        <v>0</v>
      </c>
      <c r="L531">
        <v>626.84</v>
      </c>
      <c r="M531">
        <v>626.84</v>
      </c>
      <c r="N531" s="11">
        <f>Salesdata[[#This Row],[subtotal_before_discount]]-Salesdata[[#This Row],[total_after_discount]]</f>
        <v>0</v>
      </c>
      <c r="O531" t="s">
        <v>60</v>
      </c>
      <c r="P531" s="2">
        <v>45586.01798611111</v>
      </c>
      <c r="Q531">
        <f>YEAR(Salesdata[[#This Row],[purchase_date]])</f>
        <v>2024</v>
      </c>
      <c r="R531" t="str">
        <f>TEXT(Salesdata[[#This Row],[purchase_date]], "mmm")</f>
        <v>Oct</v>
      </c>
    </row>
    <row r="532" spans="1:18" x14ac:dyDescent="0.3">
      <c r="A532" t="s">
        <v>1658</v>
      </c>
      <c r="B532" t="s">
        <v>172</v>
      </c>
      <c r="C532" t="s">
        <v>1659</v>
      </c>
      <c r="D532" s="11" t="s">
        <v>7594</v>
      </c>
      <c r="E532" s="11" t="s">
        <v>7073</v>
      </c>
      <c r="F532" t="s">
        <v>224</v>
      </c>
      <c r="G532" t="s">
        <v>1660</v>
      </c>
      <c r="H532" t="s">
        <v>93</v>
      </c>
      <c r="I532">
        <v>1775.42</v>
      </c>
      <c r="J532">
        <v>3</v>
      </c>
      <c r="K532">
        <v>0</v>
      </c>
      <c r="L532">
        <v>5326.26</v>
      </c>
      <c r="M532">
        <v>5326.26</v>
      </c>
      <c r="N532" s="11">
        <f>Salesdata[[#This Row],[subtotal_before_discount]]-Salesdata[[#This Row],[total_after_discount]]</f>
        <v>0</v>
      </c>
      <c r="O532" t="s">
        <v>116</v>
      </c>
      <c r="P532" s="2">
        <v>45593.825416666667</v>
      </c>
      <c r="Q532">
        <f>YEAR(Salesdata[[#This Row],[purchase_date]])</f>
        <v>2024</v>
      </c>
      <c r="R532" t="str">
        <f>TEXT(Salesdata[[#This Row],[purchase_date]], "mmm")</f>
        <v>Oct</v>
      </c>
    </row>
    <row r="533" spans="1:18" x14ac:dyDescent="0.3">
      <c r="A533" t="s">
        <v>1661</v>
      </c>
      <c r="B533" t="s">
        <v>172</v>
      </c>
      <c r="C533" t="s">
        <v>1662</v>
      </c>
      <c r="D533" s="11" t="s">
        <v>7595</v>
      </c>
      <c r="E533" s="11" t="s">
        <v>7250</v>
      </c>
      <c r="F533" t="s">
        <v>177</v>
      </c>
      <c r="G533" t="s">
        <v>1663</v>
      </c>
      <c r="H533" t="s">
        <v>82</v>
      </c>
      <c r="I533">
        <v>2471.7199999999998</v>
      </c>
      <c r="J533">
        <v>8</v>
      </c>
      <c r="K533">
        <v>0</v>
      </c>
      <c r="L533">
        <v>19773.759999999998</v>
      </c>
      <c r="M533">
        <v>19773.759999999998</v>
      </c>
      <c r="N533" s="11">
        <f>Salesdata[[#This Row],[subtotal_before_discount]]-Salesdata[[#This Row],[total_after_discount]]</f>
        <v>0</v>
      </c>
      <c r="O533" t="s">
        <v>116</v>
      </c>
      <c r="P533" s="2">
        <v>45379.731724537036</v>
      </c>
      <c r="Q533">
        <f>YEAR(Salesdata[[#This Row],[purchase_date]])</f>
        <v>2024</v>
      </c>
      <c r="R533" t="str">
        <f>TEXT(Salesdata[[#This Row],[purchase_date]], "mmm")</f>
        <v>Mar</v>
      </c>
    </row>
    <row r="534" spans="1:18" x14ac:dyDescent="0.3">
      <c r="A534" t="s">
        <v>1664</v>
      </c>
      <c r="B534" t="s">
        <v>72</v>
      </c>
      <c r="C534" t="s">
        <v>1665</v>
      </c>
      <c r="D534" s="11" t="s">
        <v>7596</v>
      </c>
      <c r="E534" s="11" t="s">
        <v>7214</v>
      </c>
      <c r="F534" t="s">
        <v>133</v>
      </c>
      <c r="G534" t="s">
        <v>1666</v>
      </c>
      <c r="H534" t="s">
        <v>135</v>
      </c>
      <c r="I534">
        <v>5.91</v>
      </c>
      <c r="J534">
        <v>244</v>
      </c>
      <c r="K534">
        <v>20</v>
      </c>
      <c r="L534">
        <v>1442.04</v>
      </c>
      <c r="M534">
        <v>1153.6300000000001</v>
      </c>
      <c r="N534" s="11">
        <f>Salesdata[[#This Row],[subtotal_before_discount]]-Salesdata[[#This Row],[total_after_discount]]</f>
        <v>288.40999999999985</v>
      </c>
      <c r="O534" t="s">
        <v>21</v>
      </c>
      <c r="P534" s="2">
        <v>45477.420324074075</v>
      </c>
      <c r="Q534">
        <f>YEAR(Salesdata[[#This Row],[purchase_date]])</f>
        <v>2024</v>
      </c>
      <c r="R534" t="str">
        <f>TEXT(Salesdata[[#This Row],[purchase_date]], "mmm")</f>
        <v>Jul</v>
      </c>
    </row>
    <row r="535" spans="1:18" x14ac:dyDescent="0.3">
      <c r="A535" t="s">
        <v>1667</v>
      </c>
      <c r="B535" t="s">
        <v>84</v>
      </c>
      <c r="C535" t="s">
        <v>1668</v>
      </c>
      <c r="D535" s="11" t="s">
        <v>7597</v>
      </c>
      <c r="E535" s="11" t="s">
        <v>7137</v>
      </c>
      <c r="F535" t="s">
        <v>91</v>
      </c>
      <c r="G535" t="s">
        <v>1669</v>
      </c>
      <c r="H535" t="s">
        <v>107</v>
      </c>
      <c r="I535">
        <v>1080.29</v>
      </c>
      <c r="J535">
        <v>25</v>
      </c>
      <c r="K535">
        <v>5</v>
      </c>
      <c r="L535">
        <v>27007.25</v>
      </c>
      <c r="M535">
        <v>25656.89</v>
      </c>
      <c r="N535" s="11">
        <f>Salesdata[[#This Row],[subtotal_before_discount]]-Salesdata[[#This Row],[total_after_discount]]</f>
        <v>1350.3600000000006</v>
      </c>
      <c r="O535" t="s">
        <v>40</v>
      </c>
      <c r="P535" s="2">
        <v>45608.488877314812</v>
      </c>
      <c r="Q535">
        <f>YEAR(Salesdata[[#This Row],[purchase_date]])</f>
        <v>2024</v>
      </c>
      <c r="R535" t="str">
        <f>TEXT(Salesdata[[#This Row],[purchase_date]], "mmm")</f>
        <v>Nov</v>
      </c>
    </row>
    <row r="536" spans="1:18" x14ac:dyDescent="0.3">
      <c r="A536" t="s">
        <v>1670</v>
      </c>
      <c r="B536" t="s">
        <v>172</v>
      </c>
      <c r="C536" t="s">
        <v>1671</v>
      </c>
      <c r="D536" s="11" t="s">
        <v>7598</v>
      </c>
      <c r="E536" s="11" t="s">
        <v>7060</v>
      </c>
      <c r="F536" t="s">
        <v>251</v>
      </c>
      <c r="G536" t="s">
        <v>1672</v>
      </c>
      <c r="H536" t="s">
        <v>184</v>
      </c>
      <c r="I536">
        <v>372.16</v>
      </c>
      <c r="J536">
        <v>1</v>
      </c>
      <c r="K536">
        <v>2</v>
      </c>
      <c r="L536">
        <v>372.16</v>
      </c>
      <c r="M536">
        <v>364.72</v>
      </c>
      <c r="N536" s="11">
        <f>Salesdata[[#This Row],[subtotal_before_discount]]-Salesdata[[#This Row],[total_after_discount]]</f>
        <v>7.4399999999999977</v>
      </c>
      <c r="O536" t="s">
        <v>60</v>
      </c>
      <c r="P536" s="2">
        <v>45573.294571759259</v>
      </c>
      <c r="Q536">
        <f>YEAR(Salesdata[[#This Row],[purchase_date]])</f>
        <v>2024</v>
      </c>
      <c r="R536" t="str">
        <f>TEXT(Salesdata[[#This Row],[purchase_date]], "mmm")</f>
        <v>Oct</v>
      </c>
    </row>
    <row r="537" spans="1:18" x14ac:dyDescent="0.3">
      <c r="A537" t="s">
        <v>1673</v>
      </c>
      <c r="B537" t="s">
        <v>172</v>
      </c>
      <c r="C537" t="s">
        <v>1674</v>
      </c>
      <c r="D537" s="11" t="s">
        <v>7599</v>
      </c>
      <c r="E537" s="11" t="s">
        <v>7066</v>
      </c>
      <c r="F537" t="s">
        <v>251</v>
      </c>
      <c r="G537" t="s">
        <v>1675</v>
      </c>
      <c r="H537" t="s">
        <v>20</v>
      </c>
      <c r="I537">
        <v>1000.43</v>
      </c>
      <c r="J537">
        <v>8</v>
      </c>
      <c r="K537">
        <v>0</v>
      </c>
      <c r="L537">
        <v>8003.44</v>
      </c>
      <c r="M537">
        <v>8003.44</v>
      </c>
      <c r="N537" s="11">
        <f>Salesdata[[#This Row],[subtotal_before_discount]]-Salesdata[[#This Row],[total_after_discount]]</f>
        <v>0</v>
      </c>
      <c r="O537" t="s">
        <v>28</v>
      </c>
      <c r="P537" s="2">
        <v>45366.442164351851</v>
      </c>
      <c r="Q537">
        <f>YEAR(Salesdata[[#This Row],[purchase_date]])</f>
        <v>2024</v>
      </c>
      <c r="R537" t="str">
        <f>TEXT(Salesdata[[#This Row],[purchase_date]], "mmm")</f>
        <v>Mar</v>
      </c>
    </row>
    <row r="538" spans="1:18" x14ac:dyDescent="0.3">
      <c r="A538" t="s">
        <v>1676</v>
      </c>
      <c r="B538" t="s">
        <v>95</v>
      </c>
      <c r="C538" t="s">
        <v>1677</v>
      </c>
      <c r="D538" s="11" t="s">
        <v>7600</v>
      </c>
      <c r="E538" s="11" t="s">
        <v>7062</v>
      </c>
      <c r="F538" t="s">
        <v>121</v>
      </c>
      <c r="G538" t="s">
        <v>1678</v>
      </c>
      <c r="H538" t="s">
        <v>135</v>
      </c>
      <c r="I538">
        <v>278.02999999999997</v>
      </c>
      <c r="J538">
        <v>4</v>
      </c>
      <c r="K538">
        <v>5</v>
      </c>
      <c r="L538">
        <v>1112.1199999999999</v>
      </c>
      <c r="M538">
        <v>1056.51</v>
      </c>
      <c r="N538" s="11">
        <f>Salesdata[[#This Row],[subtotal_before_discount]]-Salesdata[[#This Row],[total_after_discount]]</f>
        <v>55.6099999999999</v>
      </c>
      <c r="O538" t="s">
        <v>28</v>
      </c>
      <c r="P538" s="2">
        <v>45497.381481481483</v>
      </c>
      <c r="Q538">
        <f>YEAR(Salesdata[[#This Row],[purchase_date]])</f>
        <v>2024</v>
      </c>
      <c r="R538" t="str">
        <f>TEXT(Salesdata[[#This Row],[purchase_date]], "mmm")</f>
        <v>Jul</v>
      </c>
    </row>
    <row r="539" spans="1:18" x14ac:dyDescent="0.3">
      <c r="A539" t="s">
        <v>1679</v>
      </c>
      <c r="B539" t="s">
        <v>49</v>
      </c>
      <c r="C539" t="s">
        <v>1680</v>
      </c>
      <c r="D539" s="11" t="s">
        <v>7601</v>
      </c>
      <c r="E539" s="11" t="s">
        <v>7159</v>
      </c>
      <c r="F539" t="s">
        <v>277</v>
      </c>
      <c r="G539" t="s">
        <v>1681</v>
      </c>
      <c r="H539" t="s">
        <v>70</v>
      </c>
      <c r="I539">
        <v>96.67</v>
      </c>
      <c r="J539">
        <v>15</v>
      </c>
      <c r="K539">
        <v>0</v>
      </c>
      <c r="L539">
        <v>1450.05</v>
      </c>
      <c r="M539">
        <v>1450.05</v>
      </c>
      <c r="N539" s="11">
        <f>Salesdata[[#This Row],[subtotal_before_discount]]-Salesdata[[#This Row],[total_after_discount]]</f>
        <v>0</v>
      </c>
      <c r="O539" t="s">
        <v>40</v>
      </c>
      <c r="P539" s="2">
        <v>45865.337395833332</v>
      </c>
      <c r="Q539">
        <f>YEAR(Salesdata[[#This Row],[purchase_date]])</f>
        <v>2025</v>
      </c>
      <c r="R539" t="str">
        <f>TEXT(Salesdata[[#This Row],[purchase_date]], "mmm")</f>
        <v>Jul</v>
      </c>
    </row>
    <row r="540" spans="1:18" x14ac:dyDescent="0.3">
      <c r="A540" t="s">
        <v>1682</v>
      </c>
      <c r="B540" t="s">
        <v>95</v>
      </c>
      <c r="C540" t="s">
        <v>1683</v>
      </c>
      <c r="D540" s="11" t="s">
        <v>7602</v>
      </c>
      <c r="E540" s="11" t="s">
        <v>7207</v>
      </c>
      <c r="F540" t="s">
        <v>277</v>
      </c>
      <c r="G540" t="s">
        <v>1684</v>
      </c>
      <c r="H540" t="s">
        <v>7010</v>
      </c>
      <c r="I540">
        <v>471.09</v>
      </c>
      <c r="J540">
        <v>50</v>
      </c>
      <c r="K540">
        <v>18</v>
      </c>
      <c r="L540">
        <v>23554.5</v>
      </c>
      <c r="M540">
        <v>19314.689999999999</v>
      </c>
      <c r="N540" s="11">
        <f>Salesdata[[#This Row],[subtotal_before_discount]]-Salesdata[[#This Row],[total_after_discount]]</f>
        <v>4239.8100000000013</v>
      </c>
      <c r="O540" t="s">
        <v>21</v>
      </c>
      <c r="P540" s="2">
        <v>45435.886076388888</v>
      </c>
      <c r="Q540">
        <f>YEAR(Salesdata[[#This Row],[purchase_date]])</f>
        <v>2024</v>
      </c>
      <c r="R540" t="str">
        <f>TEXT(Salesdata[[#This Row],[purchase_date]], "mmm")</f>
        <v>May</v>
      </c>
    </row>
    <row r="541" spans="1:18" x14ac:dyDescent="0.3">
      <c r="A541" t="s">
        <v>1685</v>
      </c>
      <c r="B541" t="s">
        <v>72</v>
      </c>
      <c r="C541" t="s">
        <v>1686</v>
      </c>
      <c r="D541" s="11" t="s">
        <v>7603</v>
      </c>
      <c r="E541" s="11" t="s">
        <v>7207</v>
      </c>
      <c r="F541" t="s">
        <v>155</v>
      </c>
      <c r="G541" t="s">
        <v>1687</v>
      </c>
      <c r="H541" t="s">
        <v>39</v>
      </c>
      <c r="I541">
        <v>861.48</v>
      </c>
      <c r="J541">
        <v>8</v>
      </c>
      <c r="K541">
        <v>0</v>
      </c>
      <c r="L541">
        <v>6891.84</v>
      </c>
      <c r="M541">
        <v>6891.84</v>
      </c>
      <c r="N541" s="11">
        <f>Salesdata[[#This Row],[subtotal_before_discount]]-Salesdata[[#This Row],[total_after_discount]]</f>
        <v>0</v>
      </c>
      <c r="O541" t="s">
        <v>77</v>
      </c>
      <c r="P541" s="2">
        <v>45828.48505787037</v>
      </c>
      <c r="Q541">
        <f>YEAR(Salesdata[[#This Row],[purchase_date]])</f>
        <v>2025</v>
      </c>
      <c r="R541" t="str">
        <f>TEXT(Salesdata[[#This Row],[purchase_date]], "mmm")</f>
        <v>Jun</v>
      </c>
    </row>
    <row r="542" spans="1:18" x14ac:dyDescent="0.3">
      <c r="A542" t="s">
        <v>1688</v>
      </c>
      <c r="B542" t="s">
        <v>172</v>
      </c>
      <c r="C542" t="s">
        <v>1689</v>
      </c>
      <c r="D542" s="11" t="s">
        <v>7604</v>
      </c>
      <c r="E542" s="11" t="s">
        <v>7166</v>
      </c>
      <c r="F542" t="s">
        <v>44</v>
      </c>
      <c r="G542" t="s">
        <v>1690</v>
      </c>
      <c r="H542" t="s">
        <v>20</v>
      </c>
      <c r="I542">
        <v>128.08000000000001</v>
      </c>
      <c r="J542">
        <v>4</v>
      </c>
      <c r="K542">
        <v>5</v>
      </c>
      <c r="L542">
        <v>512.32000000000005</v>
      </c>
      <c r="M542">
        <v>486.7</v>
      </c>
      <c r="N542" s="11">
        <f>Salesdata[[#This Row],[subtotal_before_discount]]-Salesdata[[#This Row],[total_after_discount]]</f>
        <v>25.620000000000061</v>
      </c>
      <c r="O542" t="s">
        <v>60</v>
      </c>
      <c r="P542" s="2">
        <v>45673.728900462964</v>
      </c>
      <c r="Q542">
        <f>YEAR(Salesdata[[#This Row],[purchase_date]])</f>
        <v>2025</v>
      </c>
      <c r="R542" t="str">
        <f>TEXT(Salesdata[[#This Row],[purchase_date]], "mmm")</f>
        <v>Jan</v>
      </c>
    </row>
    <row r="543" spans="1:18" x14ac:dyDescent="0.3">
      <c r="A543" t="s">
        <v>1691</v>
      </c>
      <c r="B543" t="s">
        <v>95</v>
      </c>
      <c r="C543" t="s">
        <v>1692</v>
      </c>
      <c r="D543" s="11" t="s">
        <v>7605</v>
      </c>
      <c r="E543" s="11" t="s">
        <v>7119</v>
      </c>
      <c r="F543" t="s">
        <v>91</v>
      </c>
      <c r="G543" t="s">
        <v>1693</v>
      </c>
      <c r="H543" t="s">
        <v>184</v>
      </c>
      <c r="I543">
        <v>163.69999999999999</v>
      </c>
      <c r="J543">
        <v>3</v>
      </c>
      <c r="K543">
        <v>10</v>
      </c>
      <c r="L543">
        <v>491.1</v>
      </c>
      <c r="M543">
        <v>441.99</v>
      </c>
      <c r="N543" s="11">
        <f>Salesdata[[#This Row],[subtotal_before_discount]]-Salesdata[[#This Row],[total_after_discount]]</f>
        <v>49.110000000000014</v>
      </c>
      <c r="O543" t="s">
        <v>47</v>
      </c>
      <c r="P543" s="2">
        <v>45501.790729166663</v>
      </c>
      <c r="Q543">
        <f>YEAR(Salesdata[[#This Row],[purchase_date]])</f>
        <v>2024</v>
      </c>
      <c r="R543" t="str">
        <f>TEXT(Salesdata[[#This Row],[purchase_date]], "mmm")</f>
        <v>Jul</v>
      </c>
    </row>
    <row r="544" spans="1:18" x14ac:dyDescent="0.3">
      <c r="A544" t="s">
        <v>1694</v>
      </c>
      <c r="B544" t="s">
        <v>30</v>
      </c>
      <c r="C544" t="s">
        <v>1695</v>
      </c>
      <c r="D544" s="11" t="s">
        <v>7163</v>
      </c>
      <c r="E544" s="11" t="s">
        <v>7042</v>
      </c>
      <c r="F544" t="s">
        <v>100</v>
      </c>
      <c r="G544" t="s">
        <v>1696</v>
      </c>
      <c r="H544" t="s">
        <v>39</v>
      </c>
      <c r="I544">
        <v>328.65</v>
      </c>
      <c r="J544">
        <v>2</v>
      </c>
      <c r="K544">
        <v>0</v>
      </c>
      <c r="L544">
        <v>657.3</v>
      </c>
      <c r="M544">
        <v>657.3</v>
      </c>
      <c r="N544" s="11">
        <f>Salesdata[[#This Row],[subtotal_before_discount]]-Salesdata[[#This Row],[total_after_discount]]</f>
        <v>0</v>
      </c>
      <c r="O544" t="s">
        <v>7010</v>
      </c>
      <c r="P544" s="2">
        <v>45354.281585648147</v>
      </c>
      <c r="Q544">
        <f>YEAR(Salesdata[[#This Row],[purchase_date]])</f>
        <v>2024</v>
      </c>
      <c r="R544" t="str">
        <f>TEXT(Salesdata[[#This Row],[purchase_date]], "mmm")</f>
        <v>Mar</v>
      </c>
    </row>
    <row r="545" spans="1:18" x14ac:dyDescent="0.3">
      <c r="A545" t="s">
        <v>1697</v>
      </c>
      <c r="B545" t="s">
        <v>118</v>
      </c>
      <c r="C545" t="s">
        <v>1698</v>
      </c>
      <c r="D545" s="11" t="s">
        <v>7606</v>
      </c>
      <c r="E545" s="11" t="s">
        <v>7154</v>
      </c>
      <c r="F545" t="s">
        <v>246</v>
      </c>
      <c r="G545" t="s">
        <v>1699</v>
      </c>
      <c r="H545" t="s">
        <v>135</v>
      </c>
      <c r="I545">
        <v>228.48</v>
      </c>
      <c r="J545">
        <v>8</v>
      </c>
      <c r="K545">
        <v>12</v>
      </c>
      <c r="L545">
        <v>1827.84</v>
      </c>
      <c r="M545">
        <v>1608.5</v>
      </c>
      <c r="N545" s="11">
        <f>Salesdata[[#This Row],[subtotal_before_discount]]-Salesdata[[#This Row],[total_after_discount]]</f>
        <v>219.33999999999992</v>
      </c>
      <c r="O545" t="s">
        <v>21</v>
      </c>
      <c r="P545" s="2">
        <v>45535.838321759256</v>
      </c>
      <c r="Q545">
        <f>YEAR(Salesdata[[#This Row],[purchase_date]])</f>
        <v>2024</v>
      </c>
      <c r="R545" t="str">
        <f>TEXT(Salesdata[[#This Row],[purchase_date]], "mmm")</f>
        <v>Aug</v>
      </c>
    </row>
    <row r="546" spans="1:18" x14ac:dyDescent="0.3">
      <c r="A546" t="s">
        <v>1700</v>
      </c>
      <c r="B546" t="s">
        <v>172</v>
      </c>
      <c r="C546" t="s">
        <v>1701</v>
      </c>
      <c r="D546" s="11" t="s">
        <v>7607</v>
      </c>
      <c r="E546" s="11" t="s">
        <v>7058</v>
      </c>
      <c r="F546" t="s">
        <v>251</v>
      </c>
      <c r="G546" t="s">
        <v>1702</v>
      </c>
      <c r="H546" t="s">
        <v>76</v>
      </c>
      <c r="I546">
        <v>57.58</v>
      </c>
      <c r="J546">
        <v>50</v>
      </c>
      <c r="K546">
        <v>0</v>
      </c>
      <c r="L546">
        <v>2879</v>
      </c>
      <c r="M546">
        <v>2879</v>
      </c>
      <c r="N546" s="11">
        <f>Salesdata[[#This Row],[subtotal_before_discount]]-Salesdata[[#This Row],[total_after_discount]]</f>
        <v>0</v>
      </c>
      <c r="O546" t="s">
        <v>60</v>
      </c>
      <c r="P546" s="2">
        <v>45866.719907407409</v>
      </c>
      <c r="Q546">
        <f>YEAR(Salesdata[[#This Row],[purchase_date]])</f>
        <v>2025</v>
      </c>
      <c r="R546" t="str">
        <f>TEXT(Salesdata[[#This Row],[purchase_date]], "mmm")</f>
        <v>Jul</v>
      </c>
    </row>
    <row r="547" spans="1:18" x14ac:dyDescent="0.3">
      <c r="A547" t="s">
        <v>1703</v>
      </c>
      <c r="B547" t="s">
        <v>15</v>
      </c>
      <c r="C547" t="s">
        <v>1704</v>
      </c>
      <c r="D547" s="11" t="s">
        <v>7608</v>
      </c>
      <c r="E547" s="11" t="s">
        <v>7250</v>
      </c>
      <c r="F547" t="s">
        <v>105</v>
      </c>
      <c r="G547" t="s">
        <v>1705</v>
      </c>
      <c r="H547" t="s">
        <v>82</v>
      </c>
      <c r="I547">
        <v>1491.37</v>
      </c>
      <c r="J547">
        <v>20</v>
      </c>
      <c r="K547">
        <v>0</v>
      </c>
      <c r="L547">
        <v>29827.4</v>
      </c>
      <c r="M547">
        <v>29827.4</v>
      </c>
      <c r="N547" s="11">
        <f>Salesdata[[#This Row],[subtotal_before_discount]]-Salesdata[[#This Row],[total_after_discount]]</f>
        <v>0</v>
      </c>
      <c r="O547" t="s">
        <v>77</v>
      </c>
      <c r="P547" s="2">
        <v>45590.075706018521</v>
      </c>
      <c r="Q547">
        <f>YEAR(Salesdata[[#This Row],[purchase_date]])</f>
        <v>2024</v>
      </c>
      <c r="R547" t="str">
        <f>TEXT(Salesdata[[#This Row],[purchase_date]], "mmm")</f>
        <v>Oct</v>
      </c>
    </row>
    <row r="548" spans="1:18" x14ac:dyDescent="0.3">
      <c r="A548" t="s">
        <v>1706</v>
      </c>
      <c r="B548" t="s">
        <v>84</v>
      </c>
      <c r="C548" t="s">
        <v>1707</v>
      </c>
      <c r="D548" s="11" t="s">
        <v>7609</v>
      </c>
      <c r="E548" s="11" t="s">
        <v>7108</v>
      </c>
      <c r="F548" t="s">
        <v>7010</v>
      </c>
      <c r="G548" t="s">
        <v>1708</v>
      </c>
      <c r="H548" t="s">
        <v>209</v>
      </c>
      <c r="I548">
        <v>1120.24</v>
      </c>
      <c r="J548">
        <v>12</v>
      </c>
      <c r="K548">
        <v>13</v>
      </c>
      <c r="L548">
        <v>13442.88</v>
      </c>
      <c r="M548">
        <v>11695.31</v>
      </c>
      <c r="N548" s="11">
        <f>Salesdata[[#This Row],[subtotal_before_discount]]-Salesdata[[#This Row],[total_after_discount]]</f>
        <v>1747.5699999999997</v>
      </c>
      <c r="O548" t="s">
        <v>28</v>
      </c>
      <c r="P548" s="2">
        <v>45674.839131944442</v>
      </c>
      <c r="Q548">
        <f>YEAR(Salesdata[[#This Row],[purchase_date]])</f>
        <v>2025</v>
      </c>
      <c r="R548" t="str">
        <f>TEXT(Salesdata[[#This Row],[purchase_date]], "mmm")</f>
        <v>Jan</v>
      </c>
    </row>
    <row r="549" spans="1:18" x14ac:dyDescent="0.3">
      <c r="A549" t="s">
        <v>1709</v>
      </c>
      <c r="B549" t="s">
        <v>7010</v>
      </c>
      <c r="C549" t="s">
        <v>1710</v>
      </c>
      <c r="D549" s="11" t="s">
        <v>7610</v>
      </c>
      <c r="E549" s="11" t="s">
        <v>7066</v>
      </c>
      <c r="F549" t="s">
        <v>251</v>
      </c>
      <c r="G549" t="s">
        <v>1711</v>
      </c>
      <c r="H549" t="s">
        <v>184</v>
      </c>
      <c r="I549">
        <v>454.79</v>
      </c>
      <c r="J549">
        <v>6</v>
      </c>
      <c r="K549">
        <v>5</v>
      </c>
      <c r="L549">
        <v>2728.74</v>
      </c>
      <c r="M549">
        <v>2592.3000000000002</v>
      </c>
      <c r="N549" s="11">
        <f>Salesdata[[#This Row],[subtotal_before_discount]]-Salesdata[[#This Row],[total_after_discount]]</f>
        <v>136.4399999999996</v>
      </c>
      <c r="O549" t="s">
        <v>28</v>
      </c>
      <c r="P549" s="2">
        <v>45432.098067129627</v>
      </c>
      <c r="Q549">
        <f>YEAR(Salesdata[[#This Row],[purchase_date]])</f>
        <v>2024</v>
      </c>
      <c r="R549" t="str">
        <f>TEXT(Salesdata[[#This Row],[purchase_date]], "mmm")</f>
        <v>May</v>
      </c>
    </row>
    <row r="550" spans="1:18" x14ac:dyDescent="0.3">
      <c r="A550" t="s">
        <v>1712</v>
      </c>
      <c r="B550" t="s">
        <v>23</v>
      </c>
      <c r="C550" t="s">
        <v>1713</v>
      </c>
      <c r="D550" s="11" t="s">
        <v>7611</v>
      </c>
      <c r="E550" s="11" t="s">
        <v>7207</v>
      </c>
      <c r="F550" t="s">
        <v>100</v>
      </c>
      <c r="G550" t="s">
        <v>1714</v>
      </c>
      <c r="H550" t="s">
        <v>184</v>
      </c>
      <c r="I550">
        <v>905.67</v>
      </c>
      <c r="J550">
        <v>10</v>
      </c>
      <c r="K550">
        <v>10</v>
      </c>
      <c r="L550">
        <v>9056.7000000000007</v>
      </c>
      <c r="M550">
        <v>8151.03</v>
      </c>
      <c r="N550" s="11">
        <f>Salesdata[[#This Row],[subtotal_before_discount]]-Salesdata[[#This Row],[total_after_discount]]</f>
        <v>905.67000000000098</v>
      </c>
      <c r="O550" t="s">
        <v>47</v>
      </c>
      <c r="P550" s="2">
        <v>45697.077974537038</v>
      </c>
      <c r="Q550">
        <f>YEAR(Salesdata[[#This Row],[purchase_date]])</f>
        <v>2025</v>
      </c>
      <c r="R550" t="str">
        <f>TEXT(Salesdata[[#This Row],[purchase_date]], "mmm")</f>
        <v>Feb</v>
      </c>
    </row>
    <row r="551" spans="1:18" x14ac:dyDescent="0.3">
      <c r="A551" t="s">
        <v>1715</v>
      </c>
      <c r="B551" t="s">
        <v>172</v>
      </c>
      <c r="C551" t="s">
        <v>1716</v>
      </c>
      <c r="D551" s="11" t="s">
        <v>7612</v>
      </c>
      <c r="E551" s="11" t="s">
        <v>7145</v>
      </c>
      <c r="F551" t="s">
        <v>133</v>
      </c>
      <c r="G551" t="s">
        <v>1717</v>
      </c>
      <c r="H551" t="s">
        <v>107</v>
      </c>
      <c r="I551">
        <v>2285.87</v>
      </c>
      <c r="J551">
        <v>12</v>
      </c>
      <c r="K551">
        <v>15</v>
      </c>
      <c r="L551">
        <v>27430.44</v>
      </c>
      <c r="M551">
        <v>23315.87</v>
      </c>
      <c r="N551" s="11">
        <f>Salesdata[[#This Row],[subtotal_before_discount]]-Salesdata[[#This Row],[total_after_discount]]</f>
        <v>4114.57</v>
      </c>
      <c r="O551" t="s">
        <v>28</v>
      </c>
      <c r="P551" s="2">
        <v>45458.502743055556</v>
      </c>
      <c r="Q551">
        <f>YEAR(Salesdata[[#This Row],[purchase_date]])</f>
        <v>2024</v>
      </c>
      <c r="R551" t="str">
        <f>TEXT(Salesdata[[#This Row],[purchase_date]], "mmm")</f>
        <v>Jun</v>
      </c>
    </row>
    <row r="552" spans="1:18" x14ac:dyDescent="0.3">
      <c r="A552" t="s">
        <v>1718</v>
      </c>
      <c r="B552" t="s">
        <v>172</v>
      </c>
      <c r="C552" t="s">
        <v>1719</v>
      </c>
      <c r="D552" s="11" t="s">
        <v>7613</v>
      </c>
      <c r="E552" s="11" t="s">
        <v>7097</v>
      </c>
      <c r="F552" t="s">
        <v>133</v>
      </c>
      <c r="G552" t="s">
        <v>1720</v>
      </c>
      <c r="H552" t="s">
        <v>70</v>
      </c>
      <c r="I552">
        <v>300.16000000000003</v>
      </c>
      <c r="J552">
        <v>25</v>
      </c>
      <c r="K552">
        <v>10</v>
      </c>
      <c r="L552">
        <v>7504</v>
      </c>
      <c r="M552">
        <v>6753.6</v>
      </c>
      <c r="N552" s="11">
        <f>Salesdata[[#This Row],[subtotal_before_discount]]-Salesdata[[#This Row],[total_after_discount]]</f>
        <v>750.39999999999964</v>
      </c>
      <c r="O552" t="s">
        <v>21</v>
      </c>
      <c r="P552" s="2">
        <v>45549.811840277776</v>
      </c>
      <c r="Q552">
        <f>YEAR(Salesdata[[#This Row],[purchase_date]])</f>
        <v>2024</v>
      </c>
      <c r="R552" t="str">
        <f>TEXT(Salesdata[[#This Row],[purchase_date]], "mmm")</f>
        <v>Sep</v>
      </c>
    </row>
    <row r="553" spans="1:18" x14ac:dyDescent="0.3">
      <c r="A553" t="s">
        <v>1721</v>
      </c>
      <c r="B553" t="s">
        <v>15</v>
      </c>
      <c r="C553" t="s">
        <v>1722</v>
      </c>
      <c r="D553" s="11" t="s">
        <v>7614</v>
      </c>
      <c r="E553" s="11" t="s">
        <v>7058</v>
      </c>
      <c r="F553" t="s">
        <v>251</v>
      </c>
      <c r="G553" t="s">
        <v>1723</v>
      </c>
      <c r="H553" t="s">
        <v>65</v>
      </c>
      <c r="I553">
        <v>4241.13</v>
      </c>
      <c r="J553">
        <v>4</v>
      </c>
      <c r="K553">
        <v>0</v>
      </c>
      <c r="L553">
        <v>16964.52</v>
      </c>
      <c r="M553">
        <v>16964.52</v>
      </c>
      <c r="N553" s="11">
        <f>Salesdata[[#This Row],[subtotal_before_discount]]-Salesdata[[#This Row],[total_after_discount]]</f>
        <v>0</v>
      </c>
      <c r="O553" t="s">
        <v>116</v>
      </c>
      <c r="P553" s="2">
        <v>45538.225671296299</v>
      </c>
      <c r="Q553">
        <f>YEAR(Salesdata[[#This Row],[purchase_date]])</f>
        <v>2024</v>
      </c>
      <c r="R553" t="str">
        <f>TEXT(Salesdata[[#This Row],[purchase_date]], "mmm")</f>
        <v>Sep</v>
      </c>
    </row>
    <row r="554" spans="1:18" x14ac:dyDescent="0.3">
      <c r="A554" t="s">
        <v>1724</v>
      </c>
      <c r="B554" t="s">
        <v>23</v>
      </c>
      <c r="C554" t="s">
        <v>1725</v>
      </c>
      <c r="D554" s="11" t="s">
        <v>7615</v>
      </c>
      <c r="E554" s="11" t="s">
        <v>7214</v>
      </c>
      <c r="F554" t="s">
        <v>277</v>
      </c>
      <c r="G554" t="s">
        <v>1726</v>
      </c>
      <c r="H554" t="s">
        <v>20</v>
      </c>
      <c r="I554">
        <v>85.27</v>
      </c>
      <c r="J554">
        <v>1</v>
      </c>
      <c r="K554">
        <v>2</v>
      </c>
      <c r="L554">
        <v>85.27</v>
      </c>
      <c r="M554">
        <v>83.56</v>
      </c>
      <c r="N554" s="11">
        <f>Salesdata[[#This Row],[subtotal_before_discount]]-Salesdata[[#This Row],[total_after_discount]]</f>
        <v>1.7099999999999937</v>
      </c>
      <c r="O554" t="s">
        <v>40</v>
      </c>
      <c r="P554" s="2">
        <v>45348.546111111114</v>
      </c>
      <c r="Q554">
        <f>YEAR(Salesdata[[#This Row],[purchase_date]])</f>
        <v>2024</v>
      </c>
      <c r="R554" t="str">
        <f>TEXT(Salesdata[[#This Row],[purchase_date]], "mmm")</f>
        <v>Feb</v>
      </c>
    </row>
    <row r="555" spans="1:18" x14ac:dyDescent="0.3">
      <c r="A555" t="s">
        <v>1727</v>
      </c>
      <c r="B555" t="s">
        <v>95</v>
      </c>
      <c r="C555" t="s">
        <v>1728</v>
      </c>
      <c r="D555" s="11" t="s">
        <v>7616</v>
      </c>
      <c r="E555" s="11" t="s">
        <v>7099</v>
      </c>
      <c r="F555" t="s">
        <v>246</v>
      </c>
      <c r="G555" t="s">
        <v>1729</v>
      </c>
      <c r="H555" t="s">
        <v>161</v>
      </c>
      <c r="I555">
        <v>1263.1199999999999</v>
      </c>
      <c r="J555">
        <v>8</v>
      </c>
      <c r="K555">
        <v>5</v>
      </c>
      <c r="L555">
        <v>10104.959999999999</v>
      </c>
      <c r="M555">
        <v>9599.7099999999991</v>
      </c>
      <c r="N555" s="11">
        <f>Salesdata[[#This Row],[subtotal_before_discount]]-Salesdata[[#This Row],[total_after_discount]]</f>
        <v>505.25</v>
      </c>
      <c r="O555" t="s">
        <v>7010</v>
      </c>
      <c r="P555" s="2">
        <v>45428.445520833331</v>
      </c>
      <c r="Q555">
        <f>YEAR(Salesdata[[#This Row],[purchase_date]])</f>
        <v>2024</v>
      </c>
      <c r="R555" t="str">
        <f>TEXT(Salesdata[[#This Row],[purchase_date]], "mmm")</f>
        <v>May</v>
      </c>
    </row>
    <row r="556" spans="1:18" x14ac:dyDescent="0.3">
      <c r="A556" t="s">
        <v>1730</v>
      </c>
      <c r="B556" t="s">
        <v>84</v>
      </c>
      <c r="C556" t="s">
        <v>1731</v>
      </c>
      <c r="D556" s="11" t="s">
        <v>7617</v>
      </c>
      <c r="E556" s="11" t="s">
        <v>7164</v>
      </c>
      <c r="F556" t="s">
        <v>57</v>
      </c>
      <c r="G556" t="s">
        <v>1732</v>
      </c>
      <c r="H556" t="s">
        <v>65</v>
      </c>
      <c r="I556">
        <v>294.63</v>
      </c>
      <c r="J556">
        <v>75</v>
      </c>
      <c r="K556">
        <v>25</v>
      </c>
      <c r="L556">
        <v>22097.25</v>
      </c>
      <c r="M556">
        <v>16572.939999999999</v>
      </c>
      <c r="N556" s="11">
        <f>Salesdata[[#This Row],[subtotal_before_discount]]-Salesdata[[#This Row],[total_after_discount]]</f>
        <v>5524.3100000000013</v>
      </c>
      <c r="O556" t="s">
        <v>28</v>
      </c>
      <c r="P556" s="2">
        <v>45849.087488425925</v>
      </c>
      <c r="Q556">
        <f>YEAR(Salesdata[[#This Row],[purchase_date]])</f>
        <v>2025</v>
      </c>
      <c r="R556" t="str">
        <f>TEXT(Salesdata[[#This Row],[purchase_date]], "mmm")</f>
        <v>Jul</v>
      </c>
    </row>
    <row r="557" spans="1:18" x14ac:dyDescent="0.3">
      <c r="A557" t="s">
        <v>1733</v>
      </c>
      <c r="B557" t="s">
        <v>7010</v>
      </c>
      <c r="C557" t="s">
        <v>1734</v>
      </c>
      <c r="D557" s="11" t="s">
        <v>7618</v>
      </c>
      <c r="E557" s="11" t="s">
        <v>7152</v>
      </c>
      <c r="F557" t="s">
        <v>32</v>
      </c>
      <c r="G557" t="s">
        <v>1735</v>
      </c>
      <c r="H557" t="s">
        <v>70</v>
      </c>
      <c r="I557">
        <v>2939.96</v>
      </c>
      <c r="J557">
        <v>4</v>
      </c>
      <c r="K557">
        <v>3</v>
      </c>
      <c r="L557">
        <v>11759.84</v>
      </c>
      <c r="M557">
        <v>11407.04</v>
      </c>
      <c r="N557" s="11">
        <f>Salesdata[[#This Row],[subtotal_before_discount]]-Salesdata[[#This Row],[total_after_discount]]</f>
        <v>352.79999999999927</v>
      </c>
      <c r="O557" t="s">
        <v>116</v>
      </c>
      <c r="P557" s="2">
        <v>45817.438368055555</v>
      </c>
      <c r="Q557">
        <f>YEAR(Salesdata[[#This Row],[purchase_date]])</f>
        <v>2025</v>
      </c>
      <c r="R557" t="str">
        <f>TEXT(Salesdata[[#This Row],[purchase_date]], "mmm")</f>
        <v>Jun</v>
      </c>
    </row>
    <row r="558" spans="1:18" x14ac:dyDescent="0.3">
      <c r="A558" t="s">
        <v>1736</v>
      </c>
      <c r="B558" t="s">
        <v>15</v>
      </c>
      <c r="C558" t="s">
        <v>1737</v>
      </c>
      <c r="D558" s="11" t="s">
        <v>7619</v>
      </c>
      <c r="E558" s="11" t="s">
        <v>7168</v>
      </c>
      <c r="F558" t="s">
        <v>68</v>
      </c>
      <c r="G558" t="s">
        <v>1738</v>
      </c>
      <c r="H558" t="s">
        <v>161</v>
      </c>
      <c r="I558">
        <v>13.28</v>
      </c>
      <c r="J558">
        <v>5</v>
      </c>
      <c r="K558">
        <v>3</v>
      </c>
      <c r="L558">
        <v>66.400000000000006</v>
      </c>
      <c r="M558">
        <v>64.41</v>
      </c>
      <c r="N558" s="11">
        <f>Salesdata[[#This Row],[subtotal_before_discount]]-Salesdata[[#This Row],[total_after_discount]]</f>
        <v>1.9900000000000091</v>
      </c>
      <c r="O558" t="s">
        <v>60</v>
      </c>
      <c r="P558" s="2">
        <v>45582.31417824074</v>
      </c>
      <c r="Q558">
        <f>YEAR(Salesdata[[#This Row],[purchase_date]])</f>
        <v>2024</v>
      </c>
      <c r="R558" t="str">
        <f>TEXT(Salesdata[[#This Row],[purchase_date]], "mmm")</f>
        <v>Oct</v>
      </c>
    </row>
    <row r="559" spans="1:18" x14ac:dyDescent="0.3">
      <c r="A559" t="s">
        <v>1739</v>
      </c>
      <c r="B559" t="s">
        <v>84</v>
      </c>
      <c r="C559" t="s">
        <v>1740</v>
      </c>
      <c r="D559" s="11" t="s">
        <v>7620</v>
      </c>
      <c r="E559" s="11" t="s">
        <v>7042</v>
      </c>
      <c r="F559" t="s">
        <v>37</v>
      </c>
      <c r="G559" t="s">
        <v>1741</v>
      </c>
      <c r="H559" t="s">
        <v>53</v>
      </c>
      <c r="I559">
        <v>248.53</v>
      </c>
      <c r="J559">
        <v>5</v>
      </c>
      <c r="K559">
        <v>0</v>
      </c>
      <c r="L559">
        <v>1242.6500000000001</v>
      </c>
      <c r="M559">
        <v>1242.6500000000001</v>
      </c>
      <c r="N559" s="11">
        <f>Salesdata[[#This Row],[subtotal_before_discount]]-Salesdata[[#This Row],[total_after_discount]]</f>
        <v>0</v>
      </c>
      <c r="O559" t="s">
        <v>40</v>
      </c>
      <c r="P559" s="2">
        <v>45380.097962962966</v>
      </c>
      <c r="Q559">
        <f>YEAR(Salesdata[[#This Row],[purchase_date]])</f>
        <v>2024</v>
      </c>
      <c r="R559" t="str">
        <f>TEXT(Salesdata[[#This Row],[purchase_date]], "mmm")</f>
        <v>Mar</v>
      </c>
    </row>
    <row r="560" spans="1:18" x14ac:dyDescent="0.3">
      <c r="A560" t="s">
        <v>1742</v>
      </c>
      <c r="B560" t="s">
        <v>95</v>
      </c>
      <c r="C560" t="s">
        <v>1743</v>
      </c>
      <c r="D560" s="11" t="s">
        <v>7621</v>
      </c>
      <c r="E560" s="11" t="s">
        <v>7048</v>
      </c>
      <c r="F560" t="s">
        <v>18</v>
      </c>
      <c r="G560" t="s">
        <v>1744</v>
      </c>
      <c r="H560" t="s">
        <v>59</v>
      </c>
      <c r="I560">
        <v>340.86</v>
      </c>
      <c r="J560">
        <v>8</v>
      </c>
      <c r="K560">
        <v>0</v>
      </c>
      <c r="L560">
        <v>2726.88</v>
      </c>
      <c r="M560">
        <v>2726.88</v>
      </c>
      <c r="N560" s="11">
        <f>Salesdata[[#This Row],[subtotal_before_discount]]-Salesdata[[#This Row],[total_after_discount]]</f>
        <v>0</v>
      </c>
      <c r="O560" t="s">
        <v>47</v>
      </c>
      <c r="P560" s="2">
        <v>45697.322430555556</v>
      </c>
      <c r="Q560">
        <f>YEAR(Salesdata[[#This Row],[purchase_date]])</f>
        <v>2025</v>
      </c>
      <c r="R560" t="str">
        <f>TEXT(Salesdata[[#This Row],[purchase_date]], "mmm")</f>
        <v>Feb</v>
      </c>
    </row>
    <row r="561" spans="1:18" x14ac:dyDescent="0.3">
      <c r="A561" t="s">
        <v>1745</v>
      </c>
      <c r="B561" t="s">
        <v>84</v>
      </c>
      <c r="C561" t="s">
        <v>7010</v>
      </c>
      <c r="D561" s="11" t="s">
        <v>7010</v>
      </c>
      <c r="E561" s="11" t="s">
        <v>7010</v>
      </c>
      <c r="F561" t="s">
        <v>91</v>
      </c>
      <c r="G561" t="s">
        <v>1746</v>
      </c>
      <c r="H561" t="s">
        <v>70</v>
      </c>
      <c r="I561">
        <v>325.35000000000002</v>
      </c>
      <c r="J561">
        <v>2</v>
      </c>
      <c r="K561">
        <v>5</v>
      </c>
      <c r="L561">
        <v>650.70000000000005</v>
      </c>
      <c r="M561">
        <v>618.16</v>
      </c>
      <c r="N561" s="11">
        <f>Salesdata[[#This Row],[subtotal_before_discount]]-Salesdata[[#This Row],[total_after_discount]]</f>
        <v>32.540000000000077</v>
      </c>
      <c r="O561" t="s">
        <v>77</v>
      </c>
      <c r="P561" s="2">
        <v>45754.47142361111</v>
      </c>
      <c r="Q561">
        <f>YEAR(Salesdata[[#This Row],[purchase_date]])</f>
        <v>2025</v>
      </c>
      <c r="R561" t="str">
        <f>TEXT(Salesdata[[#This Row],[purchase_date]], "mmm")</f>
        <v>Apr</v>
      </c>
    </row>
    <row r="562" spans="1:18" x14ac:dyDescent="0.3">
      <c r="A562" t="s">
        <v>1747</v>
      </c>
      <c r="B562" t="s">
        <v>30</v>
      </c>
      <c r="C562" t="s">
        <v>1748</v>
      </c>
      <c r="D562" s="11" t="s">
        <v>7622</v>
      </c>
      <c r="E562" s="11" t="s">
        <v>7060</v>
      </c>
      <c r="F562" t="s">
        <v>246</v>
      </c>
      <c r="G562" t="s">
        <v>1749</v>
      </c>
      <c r="H562" t="s">
        <v>46</v>
      </c>
      <c r="I562">
        <v>251.2</v>
      </c>
      <c r="J562">
        <v>1</v>
      </c>
      <c r="K562">
        <v>0</v>
      </c>
      <c r="L562">
        <v>251.2</v>
      </c>
      <c r="M562">
        <v>251.2</v>
      </c>
      <c r="N562" s="11">
        <f>Salesdata[[#This Row],[subtotal_before_discount]]-Salesdata[[#This Row],[total_after_discount]]</f>
        <v>0</v>
      </c>
      <c r="O562" t="s">
        <v>60</v>
      </c>
      <c r="P562" s="2">
        <v>45534.188576388886</v>
      </c>
      <c r="Q562">
        <f>YEAR(Salesdata[[#This Row],[purchase_date]])</f>
        <v>2024</v>
      </c>
      <c r="R562" t="str">
        <f>TEXT(Salesdata[[#This Row],[purchase_date]], "mmm")</f>
        <v>Aug</v>
      </c>
    </row>
    <row r="563" spans="1:18" x14ac:dyDescent="0.3">
      <c r="A563" t="s">
        <v>1750</v>
      </c>
      <c r="B563" t="s">
        <v>118</v>
      </c>
      <c r="C563" t="s">
        <v>1751</v>
      </c>
      <c r="D563" s="11" t="s">
        <v>7623</v>
      </c>
      <c r="E563" s="11" t="s">
        <v>7108</v>
      </c>
      <c r="F563" t="s">
        <v>37</v>
      </c>
      <c r="G563" t="s">
        <v>1752</v>
      </c>
      <c r="H563" t="s">
        <v>65</v>
      </c>
      <c r="I563">
        <v>386.98</v>
      </c>
      <c r="J563">
        <v>12</v>
      </c>
      <c r="K563">
        <v>0</v>
      </c>
      <c r="L563">
        <v>4643.76</v>
      </c>
      <c r="M563">
        <v>4643.76</v>
      </c>
      <c r="N563" s="11">
        <f>Salesdata[[#This Row],[subtotal_before_discount]]-Salesdata[[#This Row],[total_after_discount]]</f>
        <v>0</v>
      </c>
      <c r="O563" t="s">
        <v>60</v>
      </c>
      <c r="P563" s="2">
        <v>45442.95753472222</v>
      </c>
      <c r="Q563">
        <f>YEAR(Salesdata[[#This Row],[purchase_date]])</f>
        <v>2024</v>
      </c>
      <c r="R563" t="str">
        <f>TEXT(Salesdata[[#This Row],[purchase_date]], "mmm")</f>
        <v>May</v>
      </c>
    </row>
    <row r="564" spans="1:18" x14ac:dyDescent="0.3">
      <c r="A564" t="s">
        <v>1753</v>
      </c>
      <c r="B564" t="s">
        <v>23</v>
      </c>
      <c r="C564" t="s">
        <v>1754</v>
      </c>
      <c r="D564" s="11" t="s">
        <v>7624</v>
      </c>
      <c r="E564" s="11" t="s">
        <v>7042</v>
      </c>
      <c r="F564" t="s">
        <v>44</v>
      </c>
      <c r="G564" t="s">
        <v>1755</v>
      </c>
      <c r="H564" t="s">
        <v>465</v>
      </c>
      <c r="I564">
        <v>2809.55</v>
      </c>
      <c r="J564">
        <v>75</v>
      </c>
      <c r="K564">
        <v>22</v>
      </c>
      <c r="L564">
        <v>210716.25</v>
      </c>
      <c r="M564">
        <v>164358.68</v>
      </c>
      <c r="N564" s="11">
        <f>Salesdata[[#This Row],[subtotal_before_discount]]-Salesdata[[#This Row],[total_after_discount]]</f>
        <v>46357.570000000007</v>
      </c>
      <c r="O564" t="s">
        <v>116</v>
      </c>
      <c r="P564" s="2">
        <v>45574.147280092591</v>
      </c>
      <c r="Q564">
        <f>YEAR(Salesdata[[#This Row],[purchase_date]])</f>
        <v>2024</v>
      </c>
      <c r="R564" t="str">
        <f>TEXT(Salesdata[[#This Row],[purchase_date]], "mmm")</f>
        <v>Oct</v>
      </c>
    </row>
    <row r="565" spans="1:18" x14ac:dyDescent="0.3">
      <c r="A565" t="s">
        <v>1756</v>
      </c>
      <c r="B565" t="s">
        <v>7010</v>
      </c>
      <c r="C565" t="s">
        <v>1757</v>
      </c>
      <c r="D565" s="11" t="s">
        <v>7625</v>
      </c>
      <c r="E565" s="11" t="s">
        <v>7066</v>
      </c>
      <c r="F565" t="s">
        <v>91</v>
      </c>
      <c r="G565" t="s">
        <v>1758</v>
      </c>
      <c r="H565" t="s">
        <v>184</v>
      </c>
      <c r="I565">
        <v>1093.0999999999999</v>
      </c>
      <c r="J565">
        <v>10</v>
      </c>
      <c r="K565">
        <v>15</v>
      </c>
      <c r="L565">
        <v>10931</v>
      </c>
      <c r="M565">
        <v>9291.35</v>
      </c>
      <c r="N565" s="11">
        <f>Salesdata[[#This Row],[subtotal_before_discount]]-Salesdata[[#This Row],[total_after_discount]]</f>
        <v>1639.6499999999996</v>
      </c>
      <c r="O565" t="s">
        <v>116</v>
      </c>
      <c r="P565" s="2">
        <v>45652.952546296299</v>
      </c>
      <c r="Q565">
        <f>YEAR(Salesdata[[#This Row],[purchase_date]])</f>
        <v>2024</v>
      </c>
      <c r="R565" t="str">
        <f>TEXT(Salesdata[[#This Row],[purchase_date]], "mmm")</f>
        <v>Dec</v>
      </c>
    </row>
    <row r="566" spans="1:18" x14ac:dyDescent="0.3">
      <c r="A566" t="s">
        <v>1759</v>
      </c>
      <c r="B566" t="s">
        <v>55</v>
      </c>
      <c r="C566" t="s">
        <v>1760</v>
      </c>
      <c r="D566" s="11" t="s">
        <v>7626</v>
      </c>
      <c r="E566" s="11" t="s">
        <v>7141</v>
      </c>
      <c r="F566" t="s">
        <v>37</v>
      </c>
      <c r="G566" t="s">
        <v>1761</v>
      </c>
      <c r="H566" t="s">
        <v>161</v>
      </c>
      <c r="I566">
        <v>658.27</v>
      </c>
      <c r="J566">
        <v>1</v>
      </c>
      <c r="K566">
        <v>5</v>
      </c>
      <c r="L566">
        <v>658.27</v>
      </c>
      <c r="M566">
        <v>625.36</v>
      </c>
      <c r="N566" s="11">
        <f>Salesdata[[#This Row],[subtotal_before_discount]]-Salesdata[[#This Row],[total_after_discount]]</f>
        <v>32.909999999999968</v>
      </c>
      <c r="O566" t="s">
        <v>40</v>
      </c>
      <c r="P566" s="2">
        <v>45374.1953587963</v>
      </c>
      <c r="Q566">
        <f>YEAR(Salesdata[[#This Row],[purchase_date]])</f>
        <v>2024</v>
      </c>
      <c r="R566" t="str">
        <f>TEXT(Salesdata[[#This Row],[purchase_date]], "mmm")</f>
        <v>Mar</v>
      </c>
    </row>
    <row r="567" spans="1:18" x14ac:dyDescent="0.3">
      <c r="A567" t="s">
        <v>1762</v>
      </c>
      <c r="B567" t="s">
        <v>172</v>
      </c>
      <c r="C567" t="s">
        <v>1763</v>
      </c>
      <c r="D567" s="11" t="s">
        <v>7627</v>
      </c>
      <c r="E567" s="11" t="s">
        <v>7162</v>
      </c>
      <c r="F567" t="s">
        <v>18</v>
      </c>
      <c r="G567" t="s">
        <v>1764</v>
      </c>
      <c r="H567" t="s">
        <v>465</v>
      </c>
      <c r="I567">
        <v>522.4</v>
      </c>
      <c r="J567">
        <v>25</v>
      </c>
      <c r="K567">
        <v>5</v>
      </c>
      <c r="L567">
        <v>13060</v>
      </c>
      <c r="M567">
        <v>12407</v>
      </c>
      <c r="N567" s="11">
        <f>Salesdata[[#This Row],[subtotal_before_discount]]-Salesdata[[#This Row],[total_after_discount]]</f>
        <v>653</v>
      </c>
      <c r="O567" t="s">
        <v>28</v>
      </c>
      <c r="P567" s="2">
        <v>45368.739120370374</v>
      </c>
      <c r="Q567">
        <f>YEAR(Salesdata[[#This Row],[purchase_date]])</f>
        <v>2024</v>
      </c>
      <c r="R567" t="str">
        <f>TEXT(Salesdata[[#This Row],[purchase_date]], "mmm")</f>
        <v>Mar</v>
      </c>
    </row>
    <row r="568" spans="1:18" x14ac:dyDescent="0.3">
      <c r="A568" t="s">
        <v>1765</v>
      </c>
      <c r="B568" t="s">
        <v>118</v>
      </c>
      <c r="C568" t="s">
        <v>1766</v>
      </c>
      <c r="D568" s="11" t="s">
        <v>7628</v>
      </c>
      <c r="E568" s="11" t="s">
        <v>7123</v>
      </c>
      <c r="F568" t="s">
        <v>87</v>
      </c>
      <c r="G568" t="s">
        <v>1767</v>
      </c>
      <c r="H568" t="s">
        <v>248</v>
      </c>
      <c r="I568">
        <v>633.20000000000005</v>
      </c>
      <c r="J568">
        <v>1</v>
      </c>
      <c r="K568">
        <v>0</v>
      </c>
      <c r="L568">
        <v>633.20000000000005</v>
      </c>
      <c r="M568">
        <v>633.20000000000005</v>
      </c>
      <c r="N568" s="11">
        <f>Salesdata[[#This Row],[subtotal_before_discount]]-Salesdata[[#This Row],[total_after_discount]]</f>
        <v>0</v>
      </c>
      <c r="O568" t="s">
        <v>47</v>
      </c>
      <c r="P568" s="2">
        <v>45802.233043981483</v>
      </c>
      <c r="Q568">
        <f>YEAR(Salesdata[[#This Row],[purchase_date]])</f>
        <v>2025</v>
      </c>
      <c r="R568" t="str">
        <f>TEXT(Salesdata[[#This Row],[purchase_date]], "mmm")</f>
        <v>May</v>
      </c>
    </row>
    <row r="569" spans="1:18" x14ac:dyDescent="0.3">
      <c r="A569" t="s">
        <v>1768</v>
      </c>
      <c r="B569" t="s">
        <v>118</v>
      </c>
      <c r="C569" t="s">
        <v>1769</v>
      </c>
      <c r="D569" s="11" t="s">
        <v>7629</v>
      </c>
      <c r="E569" s="11" t="s">
        <v>7069</v>
      </c>
      <c r="F569" t="s">
        <v>246</v>
      </c>
      <c r="G569" t="s">
        <v>1770</v>
      </c>
      <c r="H569" t="s">
        <v>102</v>
      </c>
      <c r="I569">
        <v>348.19</v>
      </c>
      <c r="J569">
        <v>5</v>
      </c>
      <c r="K569">
        <v>10</v>
      </c>
      <c r="L569">
        <v>1740.95</v>
      </c>
      <c r="M569">
        <v>1566.86</v>
      </c>
      <c r="N569" s="11">
        <f>Salesdata[[#This Row],[subtotal_before_discount]]-Salesdata[[#This Row],[total_after_discount]]</f>
        <v>174.09000000000015</v>
      </c>
      <c r="O569" t="s">
        <v>116</v>
      </c>
      <c r="P569" s="2">
        <v>45863.535856481481</v>
      </c>
      <c r="Q569">
        <f>YEAR(Salesdata[[#This Row],[purchase_date]])</f>
        <v>2025</v>
      </c>
      <c r="R569" t="str">
        <f>TEXT(Salesdata[[#This Row],[purchase_date]], "mmm")</f>
        <v>Jul</v>
      </c>
    </row>
    <row r="570" spans="1:18" x14ac:dyDescent="0.3">
      <c r="A570" t="s">
        <v>1771</v>
      </c>
      <c r="B570" t="s">
        <v>15</v>
      </c>
      <c r="C570" t="s">
        <v>1772</v>
      </c>
      <c r="D570" s="11" t="s">
        <v>7630</v>
      </c>
      <c r="E570" s="11" t="s">
        <v>7036</v>
      </c>
      <c r="F570" t="s">
        <v>121</v>
      </c>
      <c r="G570" t="s">
        <v>1773</v>
      </c>
      <c r="H570" t="s">
        <v>184</v>
      </c>
      <c r="I570">
        <v>109.94</v>
      </c>
      <c r="J570">
        <v>12</v>
      </c>
      <c r="K570">
        <v>15</v>
      </c>
      <c r="L570">
        <v>1319.28</v>
      </c>
      <c r="M570">
        <v>1121.3900000000001</v>
      </c>
      <c r="N570" s="11">
        <f>Salesdata[[#This Row],[subtotal_before_discount]]-Salesdata[[#This Row],[total_after_discount]]</f>
        <v>197.88999999999987</v>
      </c>
      <c r="O570" t="s">
        <v>60</v>
      </c>
      <c r="P570" s="2">
        <v>45733.827511574076</v>
      </c>
      <c r="Q570">
        <f>YEAR(Salesdata[[#This Row],[purchase_date]])</f>
        <v>2025</v>
      </c>
      <c r="R570" t="str">
        <f>TEXT(Salesdata[[#This Row],[purchase_date]], "mmm")</f>
        <v>Mar</v>
      </c>
    </row>
    <row r="571" spans="1:18" x14ac:dyDescent="0.3">
      <c r="A571" t="s">
        <v>1774</v>
      </c>
      <c r="B571" t="s">
        <v>15</v>
      </c>
      <c r="C571" t="s">
        <v>1775</v>
      </c>
      <c r="D571" s="11" t="s">
        <v>7631</v>
      </c>
      <c r="E571" s="11" t="s">
        <v>7250</v>
      </c>
      <c r="F571" t="s">
        <v>277</v>
      </c>
      <c r="G571" t="s">
        <v>1776</v>
      </c>
      <c r="H571" t="s">
        <v>46</v>
      </c>
      <c r="I571">
        <v>45.62</v>
      </c>
      <c r="J571">
        <v>10</v>
      </c>
      <c r="K571">
        <v>15</v>
      </c>
      <c r="L571">
        <v>456.2</v>
      </c>
      <c r="M571">
        <v>387.77</v>
      </c>
      <c r="N571" s="11">
        <f>Salesdata[[#This Row],[subtotal_before_discount]]-Salesdata[[#This Row],[total_after_discount]]</f>
        <v>68.430000000000007</v>
      </c>
      <c r="O571" t="s">
        <v>40</v>
      </c>
      <c r="P571" s="2">
        <v>45586.514745370368</v>
      </c>
      <c r="Q571">
        <f>YEAR(Salesdata[[#This Row],[purchase_date]])</f>
        <v>2024</v>
      </c>
      <c r="R571" t="str">
        <f>TEXT(Salesdata[[#This Row],[purchase_date]], "mmm")</f>
        <v>Oct</v>
      </c>
    </row>
    <row r="572" spans="1:18" x14ac:dyDescent="0.3">
      <c r="A572" t="s">
        <v>1777</v>
      </c>
      <c r="B572" t="s">
        <v>172</v>
      </c>
      <c r="C572" t="s">
        <v>1778</v>
      </c>
      <c r="D572" s="11" t="s">
        <v>7632</v>
      </c>
      <c r="E572" s="11" t="s">
        <v>7214</v>
      </c>
      <c r="F572" t="s">
        <v>246</v>
      </c>
      <c r="G572" t="s">
        <v>1779</v>
      </c>
      <c r="H572" t="s">
        <v>59</v>
      </c>
      <c r="I572">
        <v>605.9</v>
      </c>
      <c r="J572">
        <v>15</v>
      </c>
      <c r="K572">
        <v>15</v>
      </c>
      <c r="L572">
        <v>9088.5</v>
      </c>
      <c r="M572">
        <v>7725.22</v>
      </c>
      <c r="N572" s="11">
        <f>Salesdata[[#This Row],[subtotal_before_discount]]-Salesdata[[#This Row],[total_after_discount]]</f>
        <v>1363.2799999999997</v>
      </c>
      <c r="O572" t="s">
        <v>116</v>
      </c>
      <c r="P572" s="2">
        <v>45765.031828703701</v>
      </c>
      <c r="Q572">
        <f>YEAR(Salesdata[[#This Row],[purchase_date]])</f>
        <v>2025</v>
      </c>
      <c r="R572" t="str">
        <f>TEXT(Salesdata[[#This Row],[purchase_date]], "mmm")</f>
        <v>Apr</v>
      </c>
    </row>
    <row r="573" spans="1:18" x14ac:dyDescent="0.3">
      <c r="A573" t="s">
        <v>1780</v>
      </c>
      <c r="B573" t="s">
        <v>15</v>
      </c>
      <c r="C573" t="s">
        <v>1781</v>
      </c>
      <c r="D573" s="11" t="s">
        <v>7633</v>
      </c>
      <c r="E573" s="11" t="s">
        <v>7042</v>
      </c>
      <c r="F573" t="s">
        <v>57</v>
      </c>
      <c r="G573" t="s">
        <v>1782</v>
      </c>
      <c r="H573" t="s">
        <v>76</v>
      </c>
      <c r="I573">
        <v>101.23</v>
      </c>
      <c r="J573">
        <v>5</v>
      </c>
      <c r="K573">
        <v>7</v>
      </c>
      <c r="L573">
        <v>506.15</v>
      </c>
      <c r="M573">
        <v>470.72</v>
      </c>
      <c r="N573" s="11">
        <f>Salesdata[[#This Row],[subtotal_before_discount]]-Salesdata[[#This Row],[total_after_discount]]</f>
        <v>35.42999999999995</v>
      </c>
      <c r="O573" t="s">
        <v>60</v>
      </c>
      <c r="P573" s="2">
        <v>45733.940555555557</v>
      </c>
      <c r="Q573">
        <f>YEAR(Salesdata[[#This Row],[purchase_date]])</f>
        <v>2025</v>
      </c>
      <c r="R573" t="str">
        <f>TEXT(Salesdata[[#This Row],[purchase_date]], "mmm")</f>
        <v>Mar</v>
      </c>
    </row>
    <row r="574" spans="1:18" x14ac:dyDescent="0.3">
      <c r="A574" t="s">
        <v>1783</v>
      </c>
      <c r="B574" t="s">
        <v>30</v>
      </c>
      <c r="C574" t="s">
        <v>1784</v>
      </c>
      <c r="D574" s="11" t="s">
        <v>7634</v>
      </c>
      <c r="E574" s="11" t="s">
        <v>7050</v>
      </c>
      <c r="F574" t="s">
        <v>37</v>
      </c>
      <c r="G574" t="s">
        <v>1785</v>
      </c>
      <c r="H574" t="s">
        <v>46</v>
      </c>
      <c r="I574">
        <v>1607.09</v>
      </c>
      <c r="J574">
        <v>2</v>
      </c>
      <c r="K574">
        <v>0</v>
      </c>
      <c r="L574">
        <v>3214.18</v>
      </c>
      <c r="M574">
        <v>3214.18</v>
      </c>
      <c r="N574" s="11">
        <f>Salesdata[[#This Row],[subtotal_before_discount]]-Salesdata[[#This Row],[total_after_discount]]</f>
        <v>0</v>
      </c>
      <c r="O574" t="s">
        <v>28</v>
      </c>
      <c r="P574" s="2">
        <v>45526.827326388891</v>
      </c>
      <c r="Q574">
        <f>YEAR(Salesdata[[#This Row],[purchase_date]])</f>
        <v>2024</v>
      </c>
      <c r="R574" t="str">
        <f>TEXT(Salesdata[[#This Row],[purchase_date]], "mmm")</f>
        <v>Aug</v>
      </c>
    </row>
    <row r="575" spans="1:18" x14ac:dyDescent="0.3">
      <c r="A575" t="s">
        <v>1786</v>
      </c>
      <c r="B575" t="s">
        <v>118</v>
      </c>
      <c r="C575" t="s">
        <v>1787</v>
      </c>
      <c r="D575" s="11" t="s">
        <v>7635</v>
      </c>
      <c r="E575" s="11" t="s">
        <v>7038</v>
      </c>
      <c r="F575" t="s">
        <v>251</v>
      </c>
      <c r="G575" t="s">
        <v>1788</v>
      </c>
      <c r="H575" t="s">
        <v>102</v>
      </c>
      <c r="I575">
        <v>5</v>
      </c>
      <c r="J575">
        <v>291</v>
      </c>
      <c r="K575">
        <v>0</v>
      </c>
      <c r="L575">
        <v>1455</v>
      </c>
      <c r="M575">
        <v>1455</v>
      </c>
      <c r="N575" s="11">
        <f>Salesdata[[#This Row],[subtotal_before_discount]]-Salesdata[[#This Row],[total_after_discount]]</f>
        <v>0</v>
      </c>
      <c r="O575" t="s">
        <v>40</v>
      </c>
      <c r="P575" s="2">
        <v>45697.561307870368</v>
      </c>
      <c r="Q575">
        <f>YEAR(Salesdata[[#This Row],[purchase_date]])</f>
        <v>2025</v>
      </c>
      <c r="R575" t="str">
        <f>TEXT(Salesdata[[#This Row],[purchase_date]], "mmm")</f>
        <v>Feb</v>
      </c>
    </row>
    <row r="576" spans="1:18" x14ac:dyDescent="0.3">
      <c r="A576" t="s">
        <v>1789</v>
      </c>
      <c r="B576" t="s">
        <v>84</v>
      </c>
      <c r="C576" t="s">
        <v>1790</v>
      </c>
      <c r="D576" s="11" t="s">
        <v>7636</v>
      </c>
      <c r="E576" s="11" t="s">
        <v>7137</v>
      </c>
      <c r="F576" t="s">
        <v>177</v>
      </c>
      <c r="G576" t="s">
        <v>1791</v>
      </c>
      <c r="H576" t="s">
        <v>93</v>
      </c>
      <c r="I576">
        <v>292.91000000000003</v>
      </c>
      <c r="J576">
        <v>40</v>
      </c>
      <c r="K576">
        <v>15</v>
      </c>
      <c r="L576">
        <v>11716.4</v>
      </c>
      <c r="M576">
        <v>9958.94</v>
      </c>
      <c r="N576" s="11">
        <f>Salesdata[[#This Row],[subtotal_before_discount]]-Salesdata[[#This Row],[total_after_discount]]</f>
        <v>1757.4599999999991</v>
      </c>
      <c r="O576" t="s">
        <v>77</v>
      </c>
      <c r="P576" s="2">
        <v>45676.455138888887</v>
      </c>
      <c r="Q576">
        <f>YEAR(Salesdata[[#This Row],[purchase_date]])</f>
        <v>2025</v>
      </c>
      <c r="R576" t="str">
        <f>TEXT(Salesdata[[#This Row],[purchase_date]], "mmm")</f>
        <v>Jan</v>
      </c>
    </row>
    <row r="577" spans="1:18" x14ac:dyDescent="0.3">
      <c r="A577" t="s">
        <v>1792</v>
      </c>
      <c r="B577" t="s">
        <v>95</v>
      </c>
      <c r="C577" t="s">
        <v>1793</v>
      </c>
      <c r="D577" s="11" t="s">
        <v>7637</v>
      </c>
      <c r="E577" s="11" t="s">
        <v>7036</v>
      </c>
      <c r="F577" t="s">
        <v>7010</v>
      </c>
      <c r="G577" t="s">
        <v>1794</v>
      </c>
      <c r="H577" t="s">
        <v>130</v>
      </c>
      <c r="I577">
        <v>697.62</v>
      </c>
      <c r="J577">
        <v>20</v>
      </c>
      <c r="K577">
        <v>0</v>
      </c>
      <c r="L577">
        <v>13952.4</v>
      </c>
      <c r="M577">
        <v>13952.4</v>
      </c>
      <c r="N577" s="11">
        <f>Salesdata[[#This Row],[subtotal_before_discount]]-Salesdata[[#This Row],[total_after_discount]]</f>
        <v>0</v>
      </c>
      <c r="O577" t="s">
        <v>77</v>
      </c>
      <c r="P577" s="2">
        <v>45612.80704861111</v>
      </c>
      <c r="Q577">
        <f>YEAR(Salesdata[[#This Row],[purchase_date]])</f>
        <v>2024</v>
      </c>
      <c r="R577" t="str">
        <f>TEXT(Salesdata[[#This Row],[purchase_date]], "mmm")</f>
        <v>Nov</v>
      </c>
    </row>
    <row r="578" spans="1:18" x14ac:dyDescent="0.3">
      <c r="A578" t="s">
        <v>1795</v>
      </c>
      <c r="B578" t="s">
        <v>172</v>
      </c>
      <c r="C578" t="s">
        <v>1796</v>
      </c>
      <c r="D578" s="11" t="s">
        <v>7638</v>
      </c>
      <c r="E578" s="11" t="s">
        <v>7054</v>
      </c>
      <c r="F578" t="s">
        <v>32</v>
      </c>
      <c r="G578" t="s">
        <v>1797</v>
      </c>
      <c r="H578" t="s">
        <v>107</v>
      </c>
      <c r="I578">
        <v>1234.6400000000001</v>
      </c>
      <c r="J578">
        <v>1</v>
      </c>
      <c r="K578">
        <v>0</v>
      </c>
      <c r="L578">
        <v>1234.6400000000001</v>
      </c>
      <c r="M578">
        <v>1234.6400000000001</v>
      </c>
      <c r="N578" s="11">
        <f>Salesdata[[#This Row],[subtotal_before_discount]]-Salesdata[[#This Row],[total_after_discount]]</f>
        <v>0</v>
      </c>
      <c r="O578" t="s">
        <v>77</v>
      </c>
      <c r="P578" s="2">
        <v>45865.164097222223</v>
      </c>
      <c r="Q578">
        <f>YEAR(Salesdata[[#This Row],[purchase_date]])</f>
        <v>2025</v>
      </c>
      <c r="R578" t="str">
        <f>TEXT(Salesdata[[#This Row],[purchase_date]], "mmm")</f>
        <v>Jul</v>
      </c>
    </row>
    <row r="579" spans="1:18" x14ac:dyDescent="0.3">
      <c r="A579" t="s">
        <v>1798</v>
      </c>
      <c r="B579" t="s">
        <v>23</v>
      </c>
      <c r="C579" t="s">
        <v>1799</v>
      </c>
      <c r="D579" s="11" t="s">
        <v>7639</v>
      </c>
      <c r="E579" s="11" t="s">
        <v>7062</v>
      </c>
      <c r="F579" t="s">
        <v>32</v>
      </c>
      <c r="G579" t="s">
        <v>1800</v>
      </c>
      <c r="H579" t="s">
        <v>179</v>
      </c>
      <c r="I579">
        <v>253.21</v>
      </c>
      <c r="J579">
        <v>2</v>
      </c>
      <c r="K579">
        <v>0</v>
      </c>
      <c r="L579">
        <v>506.42</v>
      </c>
      <c r="M579">
        <v>506.42</v>
      </c>
      <c r="N579" s="11">
        <f>Salesdata[[#This Row],[subtotal_before_discount]]-Salesdata[[#This Row],[total_after_discount]]</f>
        <v>0</v>
      </c>
      <c r="O579" t="s">
        <v>21</v>
      </c>
      <c r="P579" s="2">
        <v>45678.037719907406</v>
      </c>
      <c r="Q579">
        <f>YEAR(Salesdata[[#This Row],[purchase_date]])</f>
        <v>2025</v>
      </c>
      <c r="R579" t="str">
        <f>TEXT(Salesdata[[#This Row],[purchase_date]], "mmm")</f>
        <v>Jan</v>
      </c>
    </row>
    <row r="580" spans="1:18" x14ac:dyDescent="0.3">
      <c r="A580" t="s">
        <v>1801</v>
      </c>
      <c r="B580" t="s">
        <v>72</v>
      </c>
      <c r="C580" t="s">
        <v>1802</v>
      </c>
      <c r="D580" s="11" t="s">
        <v>7640</v>
      </c>
      <c r="E580" s="11" t="s">
        <v>7076</v>
      </c>
      <c r="F580" t="s">
        <v>87</v>
      </c>
      <c r="G580" t="s">
        <v>1803</v>
      </c>
      <c r="H580" t="s">
        <v>59</v>
      </c>
      <c r="I580">
        <v>132.56</v>
      </c>
      <c r="J580">
        <v>1</v>
      </c>
      <c r="K580">
        <v>0</v>
      </c>
      <c r="L580">
        <v>132.56</v>
      </c>
      <c r="M580">
        <v>132.56</v>
      </c>
      <c r="N580" s="11">
        <f>Salesdata[[#This Row],[subtotal_before_discount]]-Salesdata[[#This Row],[total_after_discount]]</f>
        <v>0</v>
      </c>
      <c r="O580" t="s">
        <v>47</v>
      </c>
      <c r="P580" s="2">
        <v>45584.707418981481</v>
      </c>
      <c r="Q580">
        <f>YEAR(Salesdata[[#This Row],[purchase_date]])</f>
        <v>2024</v>
      </c>
      <c r="R580" t="str">
        <f>TEXT(Salesdata[[#This Row],[purchase_date]], "mmm")</f>
        <v>Oct</v>
      </c>
    </row>
    <row r="581" spans="1:18" x14ac:dyDescent="0.3">
      <c r="A581" t="s">
        <v>1804</v>
      </c>
      <c r="B581" t="s">
        <v>72</v>
      </c>
      <c r="C581" t="s">
        <v>1805</v>
      </c>
      <c r="D581" s="11" t="s">
        <v>7641</v>
      </c>
      <c r="E581" s="11" t="s">
        <v>7042</v>
      </c>
      <c r="F581" t="s">
        <v>68</v>
      </c>
      <c r="G581" t="s">
        <v>1806</v>
      </c>
      <c r="H581" t="s">
        <v>7010</v>
      </c>
      <c r="I581">
        <v>220.92</v>
      </c>
      <c r="J581">
        <v>6</v>
      </c>
      <c r="K581">
        <v>10</v>
      </c>
      <c r="L581">
        <v>1325.52</v>
      </c>
      <c r="M581">
        <v>1192.97</v>
      </c>
      <c r="N581" s="11">
        <f>Salesdata[[#This Row],[subtotal_before_discount]]-Salesdata[[#This Row],[total_after_discount]]</f>
        <v>132.54999999999995</v>
      </c>
      <c r="O581" t="s">
        <v>60</v>
      </c>
      <c r="P581" s="2">
        <v>45752.713009259256</v>
      </c>
      <c r="Q581">
        <f>YEAR(Salesdata[[#This Row],[purchase_date]])</f>
        <v>2025</v>
      </c>
      <c r="R581" t="str">
        <f>TEXT(Salesdata[[#This Row],[purchase_date]], "mmm")</f>
        <v>Apr</v>
      </c>
    </row>
    <row r="582" spans="1:18" x14ac:dyDescent="0.3">
      <c r="A582" t="s">
        <v>1807</v>
      </c>
      <c r="B582" t="s">
        <v>181</v>
      </c>
      <c r="C582" t="s">
        <v>1808</v>
      </c>
      <c r="D582" s="11" t="s">
        <v>7642</v>
      </c>
      <c r="E582" s="11" t="s">
        <v>7054</v>
      </c>
      <c r="F582" t="s">
        <v>74</v>
      </c>
      <c r="G582" t="s">
        <v>1809</v>
      </c>
      <c r="H582" t="s">
        <v>7010</v>
      </c>
      <c r="I582">
        <v>1097.99</v>
      </c>
      <c r="J582">
        <v>5</v>
      </c>
      <c r="K582">
        <v>5</v>
      </c>
      <c r="L582">
        <v>5489.95</v>
      </c>
      <c r="M582">
        <v>5215.45</v>
      </c>
      <c r="N582" s="11">
        <f>Salesdata[[#This Row],[subtotal_before_discount]]-Salesdata[[#This Row],[total_after_discount]]</f>
        <v>274.5</v>
      </c>
      <c r="O582" t="s">
        <v>40</v>
      </c>
      <c r="P582" s="2">
        <v>45595.775902777779</v>
      </c>
      <c r="Q582">
        <f>YEAR(Salesdata[[#This Row],[purchase_date]])</f>
        <v>2024</v>
      </c>
      <c r="R582" t="str">
        <f>TEXT(Salesdata[[#This Row],[purchase_date]], "mmm")</f>
        <v>Oct</v>
      </c>
    </row>
    <row r="583" spans="1:18" x14ac:dyDescent="0.3">
      <c r="A583" t="s">
        <v>1810</v>
      </c>
      <c r="B583" t="s">
        <v>172</v>
      </c>
      <c r="C583" t="s">
        <v>1811</v>
      </c>
      <c r="D583" s="11" t="s">
        <v>7643</v>
      </c>
      <c r="E583" s="11" t="s">
        <v>7235</v>
      </c>
      <c r="F583" t="s">
        <v>251</v>
      </c>
      <c r="G583" t="s">
        <v>1812</v>
      </c>
      <c r="H583" t="s">
        <v>248</v>
      </c>
      <c r="I583">
        <v>767.67</v>
      </c>
      <c r="J583">
        <v>4</v>
      </c>
      <c r="K583">
        <v>0</v>
      </c>
      <c r="L583">
        <v>3070.68</v>
      </c>
      <c r="M583">
        <v>3070.68</v>
      </c>
      <c r="N583" s="11">
        <f>Salesdata[[#This Row],[subtotal_before_discount]]-Salesdata[[#This Row],[total_after_discount]]</f>
        <v>0</v>
      </c>
      <c r="O583" t="s">
        <v>47</v>
      </c>
      <c r="P583" s="2">
        <v>45606.995671296296</v>
      </c>
      <c r="Q583">
        <f>YEAR(Salesdata[[#This Row],[purchase_date]])</f>
        <v>2024</v>
      </c>
      <c r="R583" t="str">
        <f>TEXT(Salesdata[[#This Row],[purchase_date]], "mmm")</f>
        <v>Nov</v>
      </c>
    </row>
    <row r="584" spans="1:18" x14ac:dyDescent="0.3">
      <c r="A584" t="s">
        <v>1813</v>
      </c>
      <c r="B584" t="s">
        <v>49</v>
      </c>
      <c r="C584" t="s">
        <v>1814</v>
      </c>
      <c r="D584" s="11" t="s">
        <v>7644</v>
      </c>
      <c r="E584" s="11" t="s">
        <v>7162</v>
      </c>
      <c r="F584" t="s">
        <v>177</v>
      </c>
      <c r="G584" t="s">
        <v>1815</v>
      </c>
      <c r="H584" t="s">
        <v>7010</v>
      </c>
      <c r="I584">
        <v>312.37</v>
      </c>
      <c r="J584">
        <v>3</v>
      </c>
      <c r="K584">
        <v>0</v>
      </c>
      <c r="L584">
        <v>937.11</v>
      </c>
      <c r="M584">
        <v>937.11</v>
      </c>
      <c r="N584" s="11">
        <f>Salesdata[[#This Row],[subtotal_before_discount]]-Salesdata[[#This Row],[total_after_discount]]</f>
        <v>0</v>
      </c>
      <c r="O584" t="s">
        <v>28</v>
      </c>
      <c r="P584" s="2">
        <v>45504.081724537034</v>
      </c>
      <c r="Q584">
        <f>YEAR(Salesdata[[#This Row],[purchase_date]])</f>
        <v>2024</v>
      </c>
      <c r="R584" t="str">
        <f>TEXT(Salesdata[[#This Row],[purchase_date]], "mmm")</f>
        <v>Jul</v>
      </c>
    </row>
    <row r="585" spans="1:18" x14ac:dyDescent="0.3">
      <c r="A585" t="s">
        <v>1816</v>
      </c>
      <c r="B585" t="s">
        <v>15</v>
      </c>
      <c r="C585" t="s">
        <v>1817</v>
      </c>
      <c r="D585" s="11" t="s">
        <v>7645</v>
      </c>
      <c r="E585" s="11" t="s">
        <v>7164</v>
      </c>
      <c r="F585" t="s">
        <v>32</v>
      </c>
      <c r="G585" t="s">
        <v>1818</v>
      </c>
      <c r="H585" t="s">
        <v>93</v>
      </c>
      <c r="I585">
        <v>622.77</v>
      </c>
      <c r="J585">
        <v>8</v>
      </c>
      <c r="K585">
        <v>0</v>
      </c>
      <c r="L585">
        <v>4982.16</v>
      </c>
      <c r="M585">
        <v>4982.16</v>
      </c>
      <c r="N585" s="11">
        <f>Salesdata[[#This Row],[subtotal_before_discount]]-Salesdata[[#This Row],[total_after_discount]]</f>
        <v>0</v>
      </c>
      <c r="O585" t="s">
        <v>77</v>
      </c>
      <c r="P585" s="2">
        <v>45709.84946759259</v>
      </c>
      <c r="Q585">
        <f>YEAR(Salesdata[[#This Row],[purchase_date]])</f>
        <v>2025</v>
      </c>
      <c r="R585" t="str">
        <f>TEXT(Salesdata[[#This Row],[purchase_date]], "mmm")</f>
        <v>Feb</v>
      </c>
    </row>
    <row r="586" spans="1:18" x14ac:dyDescent="0.3">
      <c r="A586" t="s">
        <v>1819</v>
      </c>
      <c r="B586" t="s">
        <v>55</v>
      </c>
      <c r="C586" t="s">
        <v>1820</v>
      </c>
      <c r="D586" s="11" t="s">
        <v>7646</v>
      </c>
      <c r="E586" s="11" t="s">
        <v>7214</v>
      </c>
      <c r="F586" t="s">
        <v>32</v>
      </c>
      <c r="G586" t="s">
        <v>1821</v>
      </c>
      <c r="H586" t="s">
        <v>7010</v>
      </c>
      <c r="I586">
        <v>523.04999999999995</v>
      </c>
      <c r="J586">
        <v>3</v>
      </c>
      <c r="K586">
        <v>5</v>
      </c>
      <c r="L586">
        <v>1569.15</v>
      </c>
      <c r="M586">
        <v>1490.69</v>
      </c>
      <c r="N586" s="11">
        <f>Salesdata[[#This Row],[subtotal_before_discount]]-Salesdata[[#This Row],[total_after_discount]]</f>
        <v>78.460000000000036</v>
      </c>
      <c r="O586" t="s">
        <v>28</v>
      </c>
      <c r="P586" s="2">
        <v>45727.163032407407</v>
      </c>
      <c r="Q586">
        <f>YEAR(Salesdata[[#This Row],[purchase_date]])</f>
        <v>2025</v>
      </c>
      <c r="R586" t="str">
        <f>TEXT(Salesdata[[#This Row],[purchase_date]], "mmm")</f>
        <v>Mar</v>
      </c>
    </row>
    <row r="587" spans="1:18" x14ac:dyDescent="0.3">
      <c r="A587" t="s">
        <v>1822</v>
      </c>
      <c r="B587" t="s">
        <v>72</v>
      </c>
      <c r="C587" t="s">
        <v>1823</v>
      </c>
      <c r="D587" s="11" t="s">
        <v>7273</v>
      </c>
      <c r="E587" s="11" t="s">
        <v>7058</v>
      </c>
      <c r="F587" t="s">
        <v>91</v>
      </c>
      <c r="G587" t="s">
        <v>1824</v>
      </c>
      <c r="H587" t="s">
        <v>59</v>
      </c>
      <c r="I587">
        <v>652.48</v>
      </c>
      <c r="J587">
        <v>60</v>
      </c>
      <c r="K587">
        <v>25</v>
      </c>
      <c r="L587">
        <v>39148.800000000003</v>
      </c>
      <c r="M587">
        <v>29361.599999999999</v>
      </c>
      <c r="N587" s="11">
        <f>Salesdata[[#This Row],[subtotal_before_discount]]-Salesdata[[#This Row],[total_after_discount]]</f>
        <v>9787.2000000000044</v>
      </c>
      <c r="O587" t="s">
        <v>7010</v>
      </c>
      <c r="P587" s="2">
        <v>45847.549988425926</v>
      </c>
      <c r="Q587">
        <f>YEAR(Salesdata[[#This Row],[purchase_date]])</f>
        <v>2025</v>
      </c>
      <c r="R587" t="str">
        <f>TEXT(Salesdata[[#This Row],[purchase_date]], "mmm")</f>
        <v>Jul</v>
      </c>
    </row>
    <row r="588" spans="1:18" x14ac:dyDescent="0.3">
      <c r="A588" t="s">
        <v>1825</v>
      </c>
      <c r="B588" t="s">
        <v>49</v>
      </c>
      <c r="C588" t="s">
        <v>1826</v>
      </c>
      <c r="D588" s="11" t="s">
        <v>7647</v>
      </c>
      <c r="E588" s="11" t="s">
        <v>7046</v>
      </c>
      <c r="F588" t="s">
        <v>277</v>
      </c>
      <c r="G588" t="s">
        <v>1827</v>
      </c>
      <c r="H588" t="s">
        <v>209</v>
      </c>
      <c r="I588">
        <v>213.03</v>
      </c>
      <c r="J588">
        <v>8</v>
      </c>
      <c r="K588">
        <v>0</v>
      </c>
      <c r="L588">
        <v>1704.24</v>
      </c>
      <c r="M588">
        <v>1704.24</v>
      </c>
      <c r="N588" s="11">
        <f>Salesdata[[#This Row],[subtotal_before_discount]]-Salesdata[[#This Row],[total_after_discount]]</f>
        <v>0</v>
      </c>
      <c r="O588" t="s">
        <v>28</v>
      </c>
      <c r="P588" s="2">
        <v>45866.039722222224</v>
      </c>
      <c r="Q588">
        <f>YEAR(Salesdata[[#This Row],[purchase_date]])</f>
        <v>2025</v>
      </c>
      <c r="R588" t="str">
        <f>TEXT(Salesdata[[#This Row],[purchase_date]], "mmm")</f>
        <v>Jul</v>
      </c>
    </row>
    <row r="589" spans="1:18" x14ac:dyDescent="0.3">
      <c r="A589" t="s">
        <v>1828</v>
      </c>
      <c r="B589" t="s">
        <v>30</v>
      </c>
      <c r="C589" t="s">
        <v>1829</v>
      </c>
      <c r="D589" s="11" t="s">
        <v>7648</v>
      </c>
      <c r="E589" s="11" t="s">
        <v>7119</v>
      </c>
      <c r="F589" t="s">
        <v>277</v>
      </c>
      <c r="G589" t="s">
        <v>1830</v>
      </c>
      <c r="H589" t="s">
        <v>82</v>
      </c>
      <c r="I589">
        <v>249.02</v>
      </c>
      <c r="J589">
        <v>25</v>
      </c>
      <c r="K589">
        <v>10</v>
      </c>
      <c r="L589">
        <v>6225.5</v>
      </c>
      <c r="M589">
        <v>5602.95</v>
      </c>
      <c r="N589" s="11">
        <f>Salesdata[[#This Row],[subtotal_before_discount]]-Salesdata[[#This Row],[total_after_discount]]</f>
        <v>622.55000000000018</v>
      </c>
      <c r="O589" t="s">
        <v>40</v>
      </c>
      <c r="P589" s="2">
        <v>45793.993923611109</v>
      </c>
      <c r="Q589">
        <f>YEAR(Salesdata[[#This Row],[purchase_date]])</f>
        <v>2025</v>
      </c>
      <c r="R589" t="str">
        <f>TEXT(Salesdata[[#This Row],[purchase_date]], "mmm")</f>
        <v>May</v>
      </c>
    </row>
    <row r="590" spans="1:18" x14ac:dyDescent="0.3">
      <c r="A590" t="s">
        <v>1831</v>
      </c>
      <c r="B590" t="s">
        <v>181</v>
      </c>
      <c r="C590" t="s">
        <v>1832</v>
      </c>
      <c r="D590" s="11" t="s">
        <v>7649</v>
      </c>
      <c r="E590" s="11" t="s">
        <v>7183</v>
      </c>
      <c r="F590" t="s">
        <v>121</v>
      </c>
      <c r="G590" t="s">
        <v>1833</v>
      </c>
      <c r="H590" t="s">
        <v>53</v>
      </c>
      <c r="I590">
        <v>4.95</v>
      </c>
      <c r="J590">
        <v>183</v>
      </c>
      <c r="K590">
        <v>15</v>
      </c>
      <c r="L590">
        <v>905.85</v>
      </c>
      <c r="M590">
        <v>769.97</v>
      </c>
      <c r="N590" s="11">
        <f>Salesdata[[#This Row],[subtotal_before_discount]]-Salesdata[[#This Row],[total_after_discount]]</f>
        <v>135.88</v>
      </c>
      <c r="O590" t="s">
        <v>60</v>
      </c>
      <c r="P590" s="2">
        <v>45727.555717592593</v>
      </c>
      <c r="Q590">
        <f>YEAR(Salesdata[[#This Row],[purchase_date]])</f>
        <v>2025</v>
      </c>
      <c r="R590" t="str">
        <f>TEXT(Salesdata[[#This Row],[purchase_date]], "mmm")</f>
        <v>Mar</v>
      </c>
    </row>
    <row r="591" spans="1:18" x14ac:dyDescent="0.3">
      <c r="A591" t="s">
        <v>1834</v>
      </c>
      <c r="B591" t="s">
        <v>15</v>
      </c>
      <c r="C591" t="s">
        <v>1835</v>
      </c>
      <c r="D591" s="11" t="s">
        <v>7650</v>
      </c>
      <c r="E591" s="11" t="s">
        <v>7094</v>
      </c>
      <c r="F591" t="s">
        <v>91</v>
      </c>
      <c r="G591" t="s">
        <v>1836</v>
      </c>
      <c r="H591" t="s">
        <v>70</v>
      </c>
      <c r="I591">
        <v>1.17</v>
      </c>
      <c r="J591">
        <v>164</v>
      </c>
      <c r="K591">
        <v>25</v>
      </c>
      <c r="L591">
        <v>191.88</v>
      </c>
      <c r="M591">
        <v>143.91</v>
      </c>
      <c r="N591" s="11">
        <f>Salesdata[[#This Row],[subtotal_before_discount]]-Salesdata[[#This Row],[total_after_discount]]</f>
        <v>47.97</v>
      </c>
      <c r="O591" t="s">
        <v>116</v>
      </c>
      <c r="P591" s="2">
        <v>45348.980462962965</v>
      </c>
      <c r="Q591">
        <f>YEAR(Salesdata[[#This Row],[purchase_date]])</f>
        <v>2024</v>
      </c>
      <c r="R591" t="str">
        <f>TEXT(Salesdata[[#This Row],[purchase_date]], "mmm")</f>
        <v>Feb</v>
      </c>
    </row>
    <row r="592" spans="1:18" x14ac:dyDescent="0.3">
      <c r="A592" t="s">
        <v>1837</v>
      </c>
      <c r="B592" t="s">
        <v>172</v>
      </c>
      <c r="C592" t="s">
        <v>1838</v>
      </c>
      <c r="D592" s="11" t="s">
        <v>7651</v>
      </c>
      <c r="E592" s="11" t="s">
        <v>7166</v>
      </c>
      <c r="F592" t="s">
        <v>7010</v>
      </c>
      <c r="G592" t="s">
        <v>1839</v>
      </c>
      <c r="H592" t="s">
        <v>161</v>
      </c>
      <c r="I592">
        <v>23.54</v>
      </c>
      <c r="J592">
        <v>1</v>
      </c>
      <c r="K592">
        <v>2</v>
      </c>
      <c r="L592">
        <v>23.54</v>
      </c>
      <c r="M592">
        <v>23.07</v>
      </c>
      <c r="N592" s="11">
        <f>Salesdata[[#This Row],[subtotal_before_discount]]-Salesdata[[#This Row],[total_after_discount]]</f>
        <v>0.46999999999999886</v>
      </c>
      <c r="O592" t="s">
        <v>60</v>
      </c>
      <c r="P592" s="2">
        <v>45693.595995370371</v>
      </c>
      <c r="Q592">
        <f>YEAR(Salesdata[[#This Row],[purchase_date]])</f>
        <v>2025</v>
      </c>
      <c r="R592" t="str">
        <f>TEXT(Salesdata[[#This Row],[purchase_date]], "mmm")</f>
        <v>Feb</v>
      </c>
    </row>
    <row r="593" spans="1:18" x14ac:dyDescent="0.3">
      <c r="A593" t="s">
        <v>1840</v>
      </c>
      <c r="B593" t="s">
        <v>15</v>
      </c>
      <c r="C593" t="s">
        <v>1841</v>
      </c>
      <c r="D593" s="11" t="s">
        <v>7652</v>
      </c>
      <c r="E593" s="11" t="s">
        <v>7060</v>
      </c>
      <c r="F593" t="s">
        <v>57</v>
      </c>
      <c r="G593" t="s">
        <v>1842</v>
      </c>
      <c r="H593" t="s">
        <v>248</v>
      </c>
      <c r="I593">
        <v>787.03</v>
      </c>
      <c r="J593">
        <v>3</v>
      </c>
      <c r="K593">
        <v>5</v>
      </c>
      <c r="L593">
        <v>2361.09</v>
      </c>
      <c r="M593">
        <v>2243.04</v>
      </c>
      <c r="N593" s="11">
        <f>Salesdata[[#This Row],[subtotal_before_discount]]-Salesdata[[#This Row],[total_after_discount]]</f>
        <v>118.05000000000018</v>
      </c>
      <c r="O593" t="s">
        <v>116</v>
      </c>
      <c r="P593" s="2">
        <v>45709.602800925924</v>
      </c>
      <c r="Q593">
        <f>YEAR(Salesdata[[#This Row],[purchase_date]])</f>
        <v>2025</v>
      </c>
      <c r="R593" t="str">
        <f>TEXT(Salesdata[[#This Row],[purchase_date]], "mmm")</f>
        <v>Feb</v>
      </c>
    </row>
    <row r="594" spans="1:18" x14ac:dyDescent="0.3">
      <c r="A594" t="s">
        <v>1843</v>
      </c>
      <c r="B594" t="s">
        <v>23</v>
      </c>
      <c r="C594" t="s">
        <v>1844</v>
      </c>
      <c r="D594" s="11" t="s">
        <v>7653</v>
      </c>
      <c r="E594" s="11" t="s">
        <v>7046</v>
      </c>
      <c r="F594" t="s">
        <v>224</v>
      </c>
      <c r="G594" t="s">
        <v>1845</v>
      </c>
      <c r="H594" t="s">
        <v>59</v>
      </c>
      <c r="I594">
        <v>246.18</v>
      </c>
      <c r="J594">
        <v>2</v>
      </c>
      <c r="K594">
        <v>0</v>
      </c>
      <c r="L594">
        <v>492.36</v>
      </c>
      <c r="M594">
        <v>492.36</v>
      </c>
      <c r="N594" s="11">
        <f>Salesdata[[#This Row],[subtotal_before_discount]]-Salesdata[[#This Row],[total_after_discount]]</f>
        <v>0</v>
      </c>
      <c r="O594" t="s">
        <v>60</v>
      </c>
      <c r="P594" s="2">
        <v>45860.508159722223</v>
      </c>
      <c r="Q594">
        <f>YEAR(Salesdata[[#This Row],[purchase_date]])</f>
        <v>2025</v>
      </c>
      <c r="R594" t="str">
        <f>TEXT(Salesdata[[#This Row],[purchase_date]], "mmm")</f>
        <v>Jul</v>
      </c>
    </row>
    <row r="595" spans="1:18" x14ac:dyDescent="0.3">
      <c r="A595" t="s">
        <v>1846</v>
      </c>
      <c r="B595" t="s">
        <v>15</v>
      </c>
      <c r="C595" t="s">
        <v>7010</v>
      </c>
      <c r="D595" s="11" t="s">
        <v>7010</v>
      </c>
      <c r="E595" s="11" t="s">
        <v>7010</v>
      </c>
      <c r="F595" t="s">
        <v>177</v>
      </c>
      <c r="G595" t="s">
        <v>1847</v>
      </c>
      <c r="H595" t="s">
        <v>76</v>
      </c>
      <c r="I595">
        <v>1032.56</v>
      </c>
      <c r="J595">
        <v>25</v>
      </c>
      <c r="K595">
        <v>0</v>
      </c>
      <c r="L595">
        <v>25814</v>
      </c>
      <c r="M595">
        <v>25814</v>
      </c>
      <c r="N595" s="11">
        <f>Salesdata[[#This Row],[subtotal_before_discount]]-Salesdata[[#This Row],[total_after_discount]]</f>
        <v>0</v>
      </c>
      <c r="O595" t="s">
        <v>60</v>
      </c>
      <c r="P595" s="2">
        <v>45419.182962962965</v>
      </c>
      <c r="Q595">
        <f>YEAR(Salesdata[[#This Row],[purchase_date]])</f>
        <v>2024</v>
      </c>
      <c r="R595" t="str">
        <f>TEXT(Salesdata[[#This Row],[purchase_date]], "mmm")</f>
        <v>May</v>
      </c>
    </row>
    <row r="596" spans="1:18" x14ac:dyDescent="0.3">
      <c r="A596" t="s">
        <v>1848</v>
      </c>
      <c r="B596" t="s">
        <v>172</v>
      </c>
      <c r="C596" t="s">
        <v>1849</v>
      </c>
      <c r="D596" s="11" t="s">
        <v>7654</v>
      </c>
      <c r="E596" s="11" t="s">
        <v>7125</v>
      </c>
      <c r="F596" t="s">
        <v>133</v>
      </c>
      <c r="G596" t="s">
        <v>1850</v>
      </c>
      <c r="H596" t="s">
        <v>465</v>
      </c>
      <c r="I596">
        <v>219.13</v>
      </c>
      <c r="J596">
        <v>8</v>
      </c>
      <c r="K596">
        <v>13</v>
      </c>
      <c r="L596">
        <v>1753.04</v>
      </c>
      <c r="M596">
        <v>1525.14</v>
      </c>
      <c r="N596" s="11">
        <f>Salesdata[[#This Row],[subtotal_before_discount]]-Salesdata[[#This Row],[total_after_discount]]</f>
        <v>227.89999999999986</v>
      </c>
      <c r="O596" t="s">
        <v>60</v>
      </c>
      <c r="P596" s="2">
        <v>45491.17292824074</v>
      </c>
      <c r="Q596">
        <f>YEAR(Salesdata[[#This Row],[purchase_date]])</f>
        <v>2024</v>
      </c>
      <c r="R596" t="str">
        <f>TEXT(Salesdata[[#This Row],[purchase_date]], "mmm")</f>
        <v>Jul</v>
      </c>
    </row>
    <row r="597" spans="1:18" x14ac:dyDescent="0.3">
      <c r="A597" t="s">
        <v>1851</v>
      </c>
      <c r="B597" t="s">
        <v>181</v>
      </c>
      <c r="C597" t="s">
        <v>1852</v>
      </c>
      <c r="D597" s="11" t="s">
        <v>7655</v>
      </c>
      <c r="E597" s="11" t="s">
        <v>7089</v>
      </c>
      <c r="F597" t="s">
        <v>246</v>
      </c>
      <c r="G597" t="s">
        <v>1853</v>
      </c>
      <c r="H597" t="s">
        <v>65</v>
      </c>
      <c r="I597">
        <v>1291.76</v>
      </c>
      <c r="J597">
        <v>6</v>
      </c>
      <c r="K597">
        <v>10</v>
      </c>
      <c r="L597">
        <v>7750.56</v>
      </c>
      <c r="M597">
        <v>6975.5</v>
      </c>
      <c r="N597" s="11">
        <f>Salesdata[[#This Row],[subtotal_before_discount]]-Salesdata[[#This Row],[total_after_discount]]</f>
        <v>775.0600000000004</v>
      </c>
      <c r="O597" t="s">
        <v>60</v>
      </c>
      <c r="P597" s="2">
        <v>45707.602835648147</v>
      </c>
      <c r="Q597">
        <f>YEAR(Salesdata[[#This Row],[purchase_date]])</f>
        <v>2025</v>
      </c>
      <c r="R597" t="str">
        <f>TEXT(Salesdata[[#This Row],[purchase_date]], "mmm")</f>
        <v>Feb</v>
      </c>
    </row>
    <row r="598" spans="1:18" x14ac:dyDescent="0.3">
      <c r="A598" t="s">
        <v>1854</v>
      </c>
      <c r="B598" t="s">
        <v>15</v>
      </c>
      <c r="C598" t="s">
        <v>1855</v>
      </c>
      <c r="D598" s="11" t="s">
        <v>7656</v>
      </c>
      <c r="E598" s="11" t="s">
        <v>7083</v>
      </c>
      <c r="F598" t="s">
        <v>44</v>
      </c>
      <c r="G598" t="s">
        <v>1856</v>
      </c>
      <c r="H598" t="s">
        <v>27</v>
      </c>
      <c r="I598">
        <v>1235.06</v>
      </c>
      <c r="J598">
        <v>1</v>
      </c>
      <c r="K598">
        <v>0</v>
      </c>
      <c r="L598">
        <v>1235.06</v>
      </c>
      <c r="M598">
        <v>1235.06</v>
      </c>
      <c r="N598" s="11">
        <f>Salesdata[[#This Row],[subtotal_before_discount]]-Salesdata[[#This Row],[total_after_discount]]</f>
        <v>0</v>
      </c>
      <c r="O598" t="s">
        <v>40</v>
      </c>
      <c r="P598" s="2">
        <v>45722.345532407409</v>
      </c>
      <c r="Q598">
        <f>YEAR(Salesdata[[#This Row],[purchase_date]])</f>
        <v>2025</v>
      </c>
      <c r="R598" t="str">
        <f>TEXT(Salesdata[[#This Row],[purchase_date]], "mmm")</f>
        <v>Mar</v>
      </c>
    </row>
    <row r="599" spans="1:18" x14ac:dyDescent="0.3">
      <c r="A599" t="s">
        <v>1857</v>
      </c>
      <c r="B599" t="s">
        <v>84</v>
      </c>
      <c r="C599" t="s">
        <v>1858</v>
      </c>
      <c r="D599" s="11" t="s">
        <v>7657</v>
      </c>
      <c r="E599" s="11" t="s">
        <v>7224</v>
      </c>
      <c r="F599" t="s">
        <v>224</v>
      </c>
      <c r="G599" t="s">
        <v>1859</v>
      </c>
      <c r="H599" t="s">
        <v>53</v>
      </c>
      <c r="I599">
        <v>3429.36</v>
      </c>
      <c r="J599">
        <v>15</v>
      </c>
      <c r="K599">
        <v>10</v>
      </c>
      <c r="L599">
        <v>51440.4</v>
      </c>
      <c r="M599">
        <v>46296.36</v>
      </c>
      <c r="N599" s="11">
        <f>Salesdata[[#This Row],[subtotal_before_discount]]-Salesdata[[#This Row],[total_after_discount]]</f>
        <v>5144.0400000000009</v>
      </c>
      <c r="O599" t="s">
        <v>7010</v>
      </c>
      <c r="P599" s="2">
        <v>45801.222187500003</v>
      </c>
      <c r="Q599">
        <f>YEAR(Salesdata[[#This Row],[purchase_date]])</f>
        <v>2025</v>
      </c>
      <c r="R599" t="str">
        <f>TEXT(Salesdata[[#This Row],[purchase_date]], "mmm")</f>
        <v>May</v>
      </c>
    </row>
    <row r="600" spans="1:18" x14ac:dyDescent="0.3">
      <c r="A600" t="s">
        <v>1860</v>
      </c>
      <c r="B600" t="s">
        <v>30</v>
      </c>
      <c r="C600" t="s">
        <v>1861</v>
      </c>
      <c r="D600" s="11" t="s">
        <v>7658</v>
      </c>
      <c r="E600" s="11" t="s">
        <v>7346</v>
      </c>
      <c r="F600" t="s">
        <v>74</v>
      </c>
      <c r="G600" t="s">
        <v>1862</v>
      </c>
      <c r="H600" t="s">
        <v>82</v>
      </c>
      <c r="I600">
        <v>215.98</v>
      </c>
      <c r="J600">
        <v>20</v>
      </c>
      <c r="K600">
        <v>0</v>
      </c>
      <c r="L600">
        <v>4319.6000000000004</v>
      </c>
      <c r="M600">
        <v>4319.6000000000004</v>
      </c>
      <c r="N600" s="11">
        <f>Salesdata[[#This Row],[subtotal_before_discount]]-Salesdata[[#This Row],[total_after_discount]]</f>
        <v>0</v>
      </c>
      <c r="O600" t="s">
        <v>77</v>
      </c>
      <c r="P600" s="2">
        <v>45780.867812500001</v>
      </c>
      <c r="Q600">
        <f>YEAR(Salesdata[[#This Row],[purchase_date]])</f>
        <v>2025</v>
      </c>
      <c r="R600" t="str">
        <f>TEXT(Salesdata[[#This Row],[purchase_date]], "mmm")</f>
        <v>May</v>
      </c>
    </row>
    <row r="601" spans="1:18" x14ac:dyDescent="0.3">
      <c r="A601" t="s">
        <v>1863</v>
      </c>
      <c r="B601" t="s">
        <v>172</v>
      </c>
      <c r="C601" t="s">
        <v>1864</v>
      </c>
      <c r="D601" s="11" t="s">
        <v>7659</v>
      </c>
      <c r="E601" s="11" t="s">
        <v>7218</v>
      </c>
      <c r="F601" t="s">
        <v>74</v>
      </c>
      <c r="G601" t="s">
        <v>1865</v>
      </c>
      <c r="H601" t="s">
        <v>27</v>
      </c>
      <c r="I601">
        <v>224.53</v>
      </c>
      <c r="J601">
        <v>15</v>
      </c>
      <c r="K601">
        <v>0</v>
      </c>
      <c r="L601">
        <v>3367.95</v>
      </c>
      <c r="M601">
        <v>3367.95</v>
      </c>
      <c r="N601" s="11">
        <f>Salesdata[[#This Row],[subtotal_before_discount]]-Salesdata[[#This Row],[total_after_discount]]</f>
        <v>0</v>
      </c>
      <c r="O601" t="s">
        <v>47</v>
      </c>
      <c r="P601" s="2">
        <v>45821.585416666669</v>
      </c>
      <c r="Q601">
        <f>YEAR(Salesdata[[#This Row],[purchase_date]])</f>
        <v>2025</v>
      </c>
      <c r="R601" t="str">
        <f>TEXT(Salesdata[[#This Row],[purchase_date]], "mmm")</f>
        <v>Jun</v>
      </c>
    </row>
    <row r="602" spans="1:18" x14ac:dyDescent="0.3">
      <c r="A602" t="s">
        <v>1866</v>
      </c>
      <c r="B602" t="s">
        <v>55</v>
      </c>
      <c r="C602" t="s">
        <v>1867</v>
      </c>
      <c r="D602" s="11" t="s">
        <v>7660</v>
      </c>
      <c r="E602" s="11" t="s">
        <v>7224</v>
      </c>
      <c r="F602" t="s">
        <v>57</v>
      </c>
      <c r="G602" t="s">
        <v>1868</v>
      </c>
      <c r="H602" t="s">
        <v>135</v>
      </c>
      <c r="I602">
        <v>180.73</v>
      </c>
      <c r="J602">
        <v>25</v>
      </c>
      <c r="K602">
        <v>15</v>
      </c>
      <c r="L602">
        <v>4518.25</v>
      </c>
      <c r="M602">
        <v>3840.51</v>
      </c>
      <c r="N602" s="11">
        <f>Salesdata[[#This Row],[subtotal_before_discount]]-Salesdata[[#This Row],[total_after_discount]]</f>
        <v>677.73999999999978</v>
      </c>
      <c r="O602" t="s">
        <v>28</v>
      </c>
      <c r="P602" s="2">
        <v>45646.569351851853</v>
      </c>
      <c r="Q602">
        <f>YEAR(Salesdata[[#This Row],[purchase_date]])</f>
        <v>2024</v>
      </c>
      <c r="R602" t="str">
        <f>TEXT(Salesdata[[#This Row],[purchase_date]], "mmm")</f>
        <v>Dec</v>
      </c>
    </row>
    <row r="603" spans="1:18" x14ac:dyDescent="0.3">
      <c r="A603" t="s">
        <v>1869</v>
      </c>
      <c r="B603" t="s">
        <v>172</v>
      </c>
      <c r="C603" t="s">
        <v>1870</v>
      </c>
      <c r="D603" s="11" t="s">
        <v>7661</v>
      </c>
      <c r="E603" s="11" t="s">
        <v>7042</v>
      </c>
      <c r="F603" t="s">
        <v>177</v>
      </c>
      <c r="G603" t="s">
        <v>1871</v>
      </c>
      <c r="H603" t="s">
        <v>93</v>
      </c>
      <c r="I603">
        <v>628.6</v>
      </c>
      <c r="J603">
        <v>25</v>
      </c>
      <c r="K603">
        <v>17</v>
      </c>
      <c r="L603">
        <v>15715</v>
      </c>
      <c r="M603">
        <v>13043.45</v>
      </c>
      <c r="N603" s="11">
        <f>Salesdata[[#This Row],[subtotal_before_discount]]-Salesdata[[#This Row],[total_after_discount]]</f>
        <v>2671.5499999999993</v>
      </c>
      <c r="O603" t="s">
        <v>40</v>
      </c>
      <c r="P603" s="2">
        <v>45604.900960648149</v>
      </c>
      <c r="Q603">
        <f>YEAR(Salesdata[[#This Row],[purchase_date]])</f>
        <v>2024</v>
      </c>
      <c r="R603" t="str">
        <f>TEXT(Salesdata[[#This Row],[purchase_date]], "mmm")</f>
        <v>Nov</v>
      </c>
    </row>
    <row r="604" spans="1:18" x14ac:dyDescent="0.3">
      <c r="A604" t="s">
        <v>1872</v>
      </c>
      <c r="B604" t="s">
        <v>55</v>
      </c>
      <c r="C604" t="s">
        <v>7010</v>
      </c>
      <c r="D604" s="11" t="s">
        <v>7010</v>
      </c>
      <c r="E604" s="11" t="s">
        <v>7010</v>
      </c>
      <c r="F604" t="s">
        <v>68</v>
      </c>
      <c r="G604" t="s">
        <v>1873</v>
      </c>
      <c r="H604" t="s">
        <v>102</v>
      </c>
      <c r="I604">
        <v>855.22</v>
      </c>
      <c r="J604">
        <v>20</v>
      </c>
      <c r="K604">
        <v>20</v>
      </c>
      <c r="L604">
        <v>17104.400000000001</v>
      </c>
      <c r="M604">
        <v>13683.52</v>
      </c>
      <c r="N604" s="11">
        <f>Salesdata[[#This Row],[subtotal_before_discount]]-Salesdata[[#This Row],[total_after_discount]]</f>
        <v>3420.880000000001</v>
      </c>
      <c r="O604" t="s">
        <v>47</v>
      </c>
      <c r="P604" s="2">
        <v>45761.223564814813</v>
      </c>
      <c r="Q604">
        <f>YEAR(Salesdata[[#This Row],[purchase_date]])</f>
        <v>2025</v>
      </c>
      <c r="R604" t="str">
        <f>TEXT(Salesdata[[#This Row],[purchase_date]], "mmm")</f>
        <v>Apr</v>
      </c>
    </row>
    <row r="605" spans="1:18" x14ac:dyDescent="0.3">
      <c r="A605" t="s">
        <v>1874</v>
      </c>
      <c r="B605" t="s">
        <v>84</v>
      </c>
      <c r="C605" t="s">
        <v>7010</v>
      </c>
      <c r="D605" s="11" t="s">
        <v>7010</v>
      </c>
      <c r="E605" s="11" t="s">
        <v>7010</v>
      </c>
      <c r="F605" t="s">
        <v>91</v>
      </c>
      <c r="G605" t="s">
        <v>1875</v>
      </c>
      <c r="H605" t="s">
        <v>27</v>
      </c>
      <c r="I605">
        <v>753.6</v>
      </c>
      <c r="J605">
        <v>1</v>
      </c>
      <c r="K605">
        <v>0</v>
      </c>
      <c r="L605">
        <v>753.6</v>
      </c>
      <c r="M605">
        <v>753.6</v>
      </c>
      <c r="N605" s="11">
        <f>Salesdata[[#This Row],[subtotal_before_discount]]-Salesdata[[#This Row],[total_after_discount]]</f>
        <v>0</v>
      </c>
      <c r="O605" t="s">
        <v>77</v>
      </c>
      <c r="P605" s="2">
        <v>45403.759664351855</v>
      </c>
      <c r="Q605">
        <f>YEAR(Salesdata[[#This Row],[purchase_date]])</f>
        <v>2024</v>
      </c>
      <c r="R605" t="str">
        <f>TEXT(Salesdata[[#This Row],[purchase_date]], "mmm")</f>
        <v>Apr</v>
      </c>
    </row>
    <row r="606" spans="1:18" x14ac:dyDescent="0.3">
      <c r="A606" t="s">
        <v>1876</v>
      </c>
      <c r="B606" t="s">
        <v>172</v>
      </c>
      <c r="C606" t="s">
        <v>1877</v>
      </c>
      <c r="D606" s="11" t="s">
        <v>7662</v>
      </c>
      <c r="E606" s="11" t="s">
        <v>7224</v>
      </c>
      <c r="F606" t="s">
        <v>277</v>
      </c>
      <c r="G606" t="s">
        <v>1878</v>
      </c>
      <c r="H606" t="s">
        <v>65</v>
      </c>
      <c r="I606">
        <v>4.57</v>
      </c>
      <c r="J606">
        <v>236</v>
      </c>
      <c r="K606">
        <v>0</v>
      </c>
      <c r="L606">
        <v>1078.52</v>
      </c>
      <c r="M606">
        <v>1078.52</v>
      </c>
      <c r="N606" s="11">
        <f>Salesdata[[#This Row],[subtotal_before_discount]]-Salesdata[[#This Row],[total_after_discount]]</f>
        <v>0</v>
      </c>
      <c r="O606" t="s">
        <v>60</v>
      </c>
      <c r="P606" s="2">
        <v>45645.077291666668</v>
      </c>
      <c r="Q606">
        <f>YEAR(Salesdata[[#This Row],[purchase_date]])</f>
        <v>2024</v>
      </c>
      <c r="R606" t="str">
        <f>TEXT(Salesdata[[#This Row],[purchase_date]], "mmm")</f>
        <v>Dec</v>
      </c>
    </row>
    <row r="607" spans="1:18" x14ac:dyDescent="0.3">
      <c r="A607" t="s">
        <v>1879</v>
      </c>
      <c r="B607" t="s">
        <v>7010</v>
      </c>
      <c r="C607" t="s">
        <v>1880</v>
      </c>
      <c r="D607" s="11" t="s">
        <v>7663</v>
      </c>
      <c r="E607" s="11" t="s">
        <v>7091</v>
      </c>
      <c r="F607" t="s">
        <v>7010</v>
      </c>
      <c r="G607" t="s">
        <v>1881</v>
      </c>
      <c r="H607" t="s">
        <v>135</v>
      </c>
      <c r="I607">
        <v>99.02</v>
      </c>
      <c r="J607">
        <v>5</v>
      </c>
      <c r="K607">
        <v>0</v>
      </c>
      <c r="L607">
        <v>495.1</v>
      </c>
      <c r="M607">
        <v>495.1</v>
      </c>
      <c r="N607" s="11">
        <f>Salesdata[[#This Row],[subtotal_before_discount]]-Salesdata[[#This Row],[total_after_discount]]</f>
        <v>0</v>
      </c>
      <c r="O607" t="s">
        <v>7010</v>
      </c>
      <c r="P607" s="2">
        <v>45593.781956018516</v>
      </c>
      <c r="Q607">
        <f>YEAR(Salesdata[[#This Row],[purchase_date]])</f>
        <v>2024</v>
      </c>
      <c r="R607" t="str">
        <f>TEXT(Salesdata[[#This Row],[purchase_date]], "mmm")</f>
        <v>Oct</v>
      </c>
    </row>
    <row r="608" spans="1:18" x14ac:dyDescent="0.3">
      <c r="A608" t="s">
        <v>1882</v>
      </c>
      <c r="B608" t="s">
        <v>172</v>
      </c>
      <c r="C608" t="s">
        <v>1883</v>
      </c>
      <c r="D608" s="11" t="s">
        <v>7664</v>
      </c>
      <c r="E608" s="11" t="s">
        <v>7123</v>
      </c>
      <c r="F608" t="s">
        <v>133</v>
      </c>
      <c r="G608" t="s">
        <v>1884</v>
      </c>
      <c r="H608" t="s">
        <v>59</v>
      </c>
      <c r="I608">
        <v>21.26</v>
      </c>
      <c r="J608">
        <v>8</v>
      </c>
      <c r="K608">
        <v>5</v>
      </c>
      <c r="L608">
        <v>170.08</v>
      </c>
      <c r="M608">
        <v>161.58000000000001</v>
      </c>
      <c r="N608" s="11">
        <f>Salesdata[[#This Row],[subtotal_before_discount]]-Salesdata[[#This Row],[total_after_discount]]</f>
        <v>8.5</v>
      </c>
      <c r="O608" t="s">
        <v>21</v>
      </c>
      <c r="P608" s="2">
        <v>45730.448969907404</v>
      </c>
      <c r="Q608">
        <f>YEAR(Salesdata[[#This Row],[purchase_date]])</f>
        <v>2025</v>
      </c>
      <c r="R608" t="str">
        <f>TEXT(Salesdata[[#This Row],[purchase_date]], "mmm")</f>
        <v>Mar</v>
      </c>
    </row>
    <row r="609" spans="1:18" x14ac:dyDescent="0.3">
      <c r="A609" t="s">
        <v>1885</v>
      </c>
      <c r="B609" t="s">
        <v>30</v>
      </c>
      <c r="C609" t="s">
        <v>1886</v>
      </c>
      <c r="D609" s="11" t="s">
        <v>7665</v>
      </c>
      <c r="E609" s="11" t="s">
        <v>7048</v>
      </c>
      <c r="F609" t="s">
        <v>87</v>
      </c>
      <c r="G609" t="s">
        <v>1887</v>
      </c>
      <c r="H609" t="s">
        <v>82</v>
      </c>
      <c r="I609">
        <v>541.94000000000005</v>
      </c>
      <c r="J609">
        <v>12</v>
      </c>
      <c r="K609">
        <v>15</v>
      </c>
      <c r="L609">
        <v>6503.28</v>
      </c>
      <c r="M609">
        <v>5527.79</v>
      </c>
      <c r="N609" s="11">
        <f>Salesdata[[#This Row],[subtotal_before_discount]]-Salesdata[[#This Row],[total_after_discount]]</f>
        <v>975.48999999999978</v>
      </c>
      <c r="O609" t="s">
        <v>116</v>
      </c>
      <c r="P609" s="2">
        <v>45705.182835648149</v>
      </c>
      <c r="Q609">
        <f>YEAR(Salesdata[[#This Row],[purchase_date]])</f>
        <v>2025</v>
      </c>
      <c r="R609" t="str">
        <f>TEXT(Salesdata[[#This Row],[purchase_date]], "mmm")</f>
        <v>Feb</v>
      </c>
    </row>
    <row r="610" spans="1:18" x14ac:dyDescent="0.3">
      <c r="A610" t="s">
        <v>1888</v>
      </c>
      <c r="B610" t="s">
        <v>23</v>
      </c>
      <c r="C610" t="s">
        <v>1889</v>
      </c>
      <c r="D610" s="11" t="s">
        <v>7179</v>
      </c>
      <c r="E610" s="11" t="s">
        <v>7207</v>
      </c>
      <c r="F610" t="s">
        <v>32</v>
      </c>
      <c r="G610" t="s">
        <v>1890</v>
      </c>
      <c r="H610" t="s">
        <v>59</v>
      </c>
      <c r="I610">
        <v>547.02</v>
      </c>
      <c r="J610">
        <v>4</v>
      </c>
      <c r="K610">
        <v>0</v>
      </c>
      <c r="L610">
        <v>2188.08</v>
      </c>
      <c r="M610">
        <v>2188.08</v>
      </c>
      <c r="N610" s="11">
        <f>Salesdata[[#This Row],[subtotal_before_discount]]-Salesdata[[#This Row],[total_after_discount]]</f>
        <v>0</v>
      </c>
      <c r="O610" t="s">
        <v>47</v>
      </c>
      <c r="P610" s="2">
        <v>45730.378796296296</v>
      </c>
      <c r="Q610">
        <f>YEAR(Salesdata[[#This Row],[purchase_date]])</f>
        <v>2025</v>
      </c>
      <c r="R610" t="str">
        <f>TEXT(Salesdata[[#This Row],[purchase_date]], "mmm")</f>
        <v>Mar</v>
      </c>
    </row>
    <row r="611" spans="1:18" x14ac:dyDescent="0.3">
      <c r="A611" t="s">
        <v>1891</v>
      </c>
      <c r="B611" t="s">
        <v>30</v>
      </c>
      <c r="C611" t="s">
        <v>1892</v>
      </c>
      <c r="D611" s="11" t="s">
        <v>7666</v>
      </c>
      <c r="E611" s="11" t="s">
        <v>7159</v>
      </c>
      <c r="F611" t="s">
        <v>91</v>
      </c>
      <c r="G611" t="s">
        <v>1893</v>
      </c>
      <c r="H611" t="s">
        <v>27</v>
      </c>
      <c r="I611">
        <v>664.46</v>
      </c>
      <c r="J611">
        <v>1</v>
      </c>
      <c r="K611">
        <v>0</v>
      </c>
      <c r="L611">
        <v>664.46</v>
      </c>
      <c r="M611">
        <v>664.46</v>
      </c>
      <c r="N611" s="11">
        <f>Salesdata[[#This Row],[subtotal_before_discount]]-Salesdata[[#This Row],[total_after_discount]]</f>
        <v>0</v>
      </c>
      <c r="O611" t="s">
        <v>116</v>
      </c>
      <c r="P611" s="2">
        <v>45661.415277777778</v>
      </c>
      <c r="Q611">
        <f>YEAR(Salesdata[[#This Row],[purchase_date]])</f>
        <v>2025</v>
      </c>
      <c r="R611" t="str">
        <f>TEXT(Salesdata[[#This Row],[purchase_date]], "mmm")</f>
        <v>Jan</v>
      </c>
    </row>
    <row r="612" spans="1:18" x14ac:dyDescent="0.3">
      <c r="A612" t="s">
        <v>1894</v>
      </c>
      <c r="B612" t="s">
        <v>55</v>
      </c>
      <c r="C612" t="s">
        <v>1895</v>
      </c>
      <c r="D612" s="11" t="s">
        <v>7667</v>
      </c>
      <c r="E612" s="11" t="s">
        <v>7152</v>
      </c>
      <c r="F612" t="s">
        <v>91</v>
      </c>
      <c r="G612" t="s">
        <v>1896</v>
      </c>
      <c r="H612" t="s">
        <v>184</v>
      </c>
      <c r="I612">
        <v>233.67</v>
      </c>
      <c r="J612">
        <v>2</v>
      </c>
      <c r="K612">
        <v>3</v>
      </c>
      <c r="L612">
        <v>467.34</v>
      </c>
      <c r="M612">
        <v>453.32</v>
      </c>
      <c r="N612" s="11">
        <f>Salesdata[[#This Row],[subtotal_before_discount]]-Salesdata[[#This Row],[total_after_discount]]</f>
        <v>14.019999999999982</v>
      </c>
      <c r="O612" t="s">
        <v>60</v>
      </c>
      <c r="P612" s="2">
        <v>45422.360925925925</v>
      </c>
      <c r="Q612">
        <f>YEAR(Salesdata[[#This Row],[purchase_date]])</f>
        <v>2024</v>
      </c>
      <c r="R612" t="str">
        <f>TEXT(Salesdata[[#This Row],[purchase_date]], "mmm")</f>
        <v>May</v>
      </c>
    </row>
    <row r="613" spans="1:18" x14ac:dyDescent="0.3">
      <c r="A613" t="s">
        <v>1897</v>
      </c>
      <c r="B613" t="s">
        <v>84</v>
      </c>
      <c r="C613" t="s">
        <v>1898</v>
      </c>
      <c r="D613" s="11" t="s">
        <v>7668</v>
      </c>
      <c r="E613" s="11" t="s">
        <v>7050</v>
      </c>
      <c r="F613" t="s">
        <v>37</v>
      </c>
      <c r="G613" t="s">
        <v>1899</v>
      </c>
      <c r="H613" t="s">
        <v>39</v>
      </c>
      <c r="I613">
        <v>1933.77</v>
      </c>
      <c r="J613">
        <v>1</v>
      </c>
      <c r="K613">
        <v>5</v>
      </c>
      <c r="L613">
        <v>1933.77</v>
      </c>
      <c r="M613">
        <v>1837.08</v>
      </c>
      <c r="N613" s="11">
        <f>Salesdata[[#This Row],[subtotal_before_discount]]-Salesdata[[#This Row],[total_after_discount]]</f>
        <v>96.690000000000055</v>
      </c>
      <c r="O613" t="s">
        <v>40</v>
      </c>
      <c r="P613" s="2">
        <v>45790.966377314813</v>
      </c>
      <c r="Q613">
        <f>YEAR(Salesdata[[#This Row],[purchase_date]])</f>
        <v>2025</v>
      </c>
      <c r="R613" t="str">
        <f>TEXT(Salesdata[[#This Row],[purchase_date]], "mmm")</f>
        <v>May</v>
      </c>
    </row>
    <row r="614" spans="1:18" x14ac:dyDescent="0.3">
      <c r="A614" t="s">
        <v>1900</v>
      </c>
      <c r="B614" t="s">
        <v>55</v>
      </c>
      <c r="C614" t="s">
        <v>1901</v>
      </c>
      <c r="D614" s="11" t="s">
        <v>7669</v>
      </c>
      <c r="E614" s="11" t="s">
        <v>7054</v>
      </c>
      <c r="F614" t="s">
        <v>18</v>
      </c>
      <c r="G614" t="s">
        <v>1902</v>
      </c>
      <c r="H614" t="s">
        <v>59</v>
      </c>
      <c r="I614">
        <v>6.28</v>
      </c>
      <c r="J614">
        <v>2</v>
      </c>
      <c r="K614">
        <v>0</v>
      </c>
      <c r="L614">
        <v>12.56</v>
      </c>
      <c r="M614">
        <v>12.56</v>
      </c>
      <c r="N614" s="11">
        <f>Salesdata[[#This Row],[subtotal_before_discount]]-Salesdata[[#This Row],[total_after_discount]]</f>
        <v>0</v>
      </c>
      <c r="O614" t="s">
        <v>77</v>
      </c>
      <c r="P614" s="2">
        <v>45632.574629629627</v>
      </c>
      <c r="Q614">
        <f>YEAR(Salesdata[[#This Row],[purchase_date]])</f>
        <v>2024</v>
      </c>
      <c r="R614" t="str">
        <f>TEXT(Salesdata[[#This Row],[purchase_date]], "mmm")</f>
        <v>Dec</v>
      </c>
    </row>
    <row r="615" spans="1:18" x14ac:dyDescent="0.3">
      <c r="A615" t="s">
        <v>1903</v>
      </c>
      <c r="B615" t="s">
        <v>23</v>
      </c>
      <c r="C615" t="s">
        <v>1904</v>
      </c>
      <c r="D615" s="11" t="s">
        <v>7670</v>
      </c>
      <c r="E615" s="11" t="s">
        <v>7137</v>
      </c>
      <c r="F615" t="s">
        <v>100</v>
      </c>
      <c r="G615" t="s">
        <v>1905</v>
      </c>
      <c r="H615" t="s">
        <v>465</v>
      </c>
      <c r="I615">
        <v>16.91</v>
      </c>
      <c r="J615">
        <v>3</v>
      </c>
      <c r="K615">
        <v>5</v>
      </c>
      <c r="L615">
        <v>50.73</v>
      </c>
      <c r="M615">
        <v>48.19</v>
      </c>
      <c r="N615" s="11">
        <f>Salesdata[[#This Row],[subtotal_before_discount]]-Salesdata[[#This Row],[total_after_discount]]</f>
        <v>2.5399999999999991</v>
      </c>
      <c r="O615" t="s">
        <v>77</v>
      </c>
      <c r="P615" s="2">
        <v>45532.704918981479</v>
      </c>
      <c r="Q615">
        <f>YEAR(Salesdata[[#This Row],[purchase_date]])</f>
        <v>2024</v>
      </c>
      <c r="R615" t="str">
        <f>TEXT(Salesdata[[#This Row],[purchase_date]], "mmm")</f>
        <v>Aug</v>
      </c>
    </row>
    <row r="616" spans="1:18" x14ac:dyDescent="0.3">
      <c r="A616" t="s">
        <v>1906</v>
      </c>
      <c r="B616" t="s">
        <v>118</v>
      </c>
      <c r="C616" t="s">
        <v>1907</v>
      </c>
      <c r="D616" s="11" t="s">
        <v>7671</v>
      </c>
      <c r="E616" s="11" t="s">
        <v>7099</v>
      </c>
      <c r="F616" t="s">
        <v>37</v>
      </c>
      <c r="G616" t="s">
        <v>1908</v>
      </c>
      <c r="H616" t="s">
        <v>7010</v>
      </c>
      <c r="I616">
        <v>597.91999999999996</v>
      </c>
      <c r="J616">
        <v>40</v>
      </c>
      <c r="K616">
        <v>0</v>
      </c>
      <c r="L616">
        <v>23916.799999999999</v>
      </c>
      <c r="M616">
        <v>23916.799999999999</v>
      </c>
      <c r="N616" s="11">
        <f>Salesdata[[#This Row],[subtotal_before_discount]]-Salesdata[[#This Row],[total_after_discount]]</f>
        <v>0</v>
      </c>
      <c r="O616" t="s">
        <v>28</v>
      </c>
      <c r="P616" s="2">
        <v>45790.090949074074</v>
      </c>
      <c r="Q616">
        <f>YEAR(Salesdata[[#This Row],[purchase_date]])</f>
        <v>2025</v>
      </c>
      <c r="R616" t="str">
        <f>TEXT(Salesdata[[#This Row],[purchase_date]], "mmm")</f>
        <v>May</v>
      </c>
    </row>
    <row r="617" spans="1:18" x14ac:dyDescent="0.3">
      <c r="A617" t="s">
        <v>1909</v>
      </c>
      <c r="B617" t="s">
        <v>30</v>
      </c>
      <c r="C617" t="s">
        <v>1910</v>
      </c>
      <c r="D617" s="11" t="s">
        <v>7672</v>
      </c>
      <c r="E617" s="11" t="s">
        <v>7052</v>
      </c>
      <c r="F617" t="s">
        <v>251</v>
      </c>
      <c r="G617" t="s">
        <v>1911</v>
      </c>
      <c r="H617" t="s">
        <v>46</v>
      </c>
      <c r="I617">
        <v>364.68</v>
      </c>
      <c r="J617">
        <v>1</v>
      </c>
      <c r="K617">
        <v>3</v>
      </c>
      <c r="L617">
        <v>364.68</v>
      </c>
      <c r="M617">
        <v>353.74</v>
      </c>
      <c r="N617" s="11">
        <f>Salesdata[[#This Row],[subtotal_before_discount]]-Salesdata[[#This Row],[total_after_discount]]</f>
        <v>10.939999999999998</v>
      </c>
      <c r="O617" t="s">
        <v>40</v>
      </c>
      <c r="P617" s="2">
        <v>45540.35224537037</v>
      </c>
      <c r="Q617">
        <f>YEAR(Salesdata[[#This Row],[purchase_date]])</f>
        <v>2024</v>
      </c>
      <c r="R617" t="str">
        <f>TEXT(Salesdata[[#This Row],[purchase_date]], "mmm")</f>
        <v>Sep</v>
      </c>
    </row>
    <row r="618" spans="1:18" x14ac:dyDescent="0.3">
      <c r="A618" t="s">
        <v>1912</v>
      </c>
      <c r="B618" t="s">
        <v>55</v>
      </c>
      <c r="C618" t="s">
        <v>1913</v>
      </c>
      <c r="D618" s="11" t="s">
        <v>7673</v>
      </c>
      <c r="E618" s="11" t="s">
        <v>7099</v>
      </c>
      <c r="F618" t="s">
        <v>7010</v>
      </c>
      <c r="G618" t="s">
        <v>1914</v>
      </c>
      <c r="H618" t="s">
        <v>209</v>
      </c>
      <c r="I618">
        <v>4.6100000000000003</v>
      </c>
      <c r="J618">
        <v>106</v>
      </c>
      <c r="K618">
        <v>15</v>
      </c>
      <c r="L618">
        <v>488.66</v>
      </c>
      <c r="M618">
        <v>415.36</v>
      </c>
      <c r="N618" s="11">
        <f>Salesdata[[#This Row],[subtotal_before_discount]]-Salesdata[[#This Row],[total_after_discount]]</f>
        <v>73.300000000000011</v>
      </c>
      <c r="O618" t="s">
        <v>40</v>
      </c>
      <c r="P618" s="2">
        <v>45623.330868055556</v>
      </c>
      <c r="Q618">
        <f>YEAR(Salesdata[[#This Row],[purchase_date]])</f>
        <v>2024</v>
      </c>
      <c r="R618" t="str">
        <f>TEXT(Salesdata[[#This Row],[purchase_date]], "mmm")</f>
        <v>Nov</v>
      </c>
    </row>
    <row r="619" spans="1:18" x14ac:dyDescent="0.3">
      <c r="A619" t="s">
        <v>1915</v>
      </c>
      <c r="B619" t="s">
        <v>15</v>
      </c>
      <c r="C619" t="s">
        <v>1916</v>
      </c>
      <c r="D619" s="11" t="s">
        <v>7674</v>
      </c>
      <c r="E619" s="11" t="s">
        <v>7168</v>
      </c>
      <c r="F619" t="s">
        <v>251</v>
      </c>
      <c r="G619" t="s">
        <v>1917</v>
      </c>
      <c r="H619" t="s">
        <v>209</v>
      </c>
      <c r="I619">
        <v>370.57</v>
      </c>
      <c r="J619">
        <v>2</v>
      </c>
      <c r="K619">
        <v>10</v>
      </c>
      <c r="L619">
        <v>741.14</v>
      </c>
      <c r="M619">
        <v>667.03</v>
      </c>
      <c r="N619" s="11">
        <f>Salesdata[[#This Row],[subtotal_before_discount]]-Salesdata[[#This Row],[total_after_discount]]</f>
        <v>74.110000000000014</v>
      </c>
      <c r="O619" t="s">
        <v>60</v>
      </c>
      <c r="P619" s="2">
        <v>45865.059398148151</v>
      </c>
      <c r="Q619">
        <f>YEAR(Salesdata[[#This Row],[purchase_date]])</f>
        <v>2025</v>
      </c>
      <c r="R619" t="str">
        <f>TEXT(Salesdata[[#This Row],[purchase_date]], "mmm")</f>
        <v>Jul</v>
      </c>
    </row>
    <row r="620" spans="1:18" x14ac:dyDescent="0.3">
      <c r="A620" t="s">
        <v>1918</v>
      </c>
      <c r="B620" t="s">
        <v>181</v>
      </c>
      <c r="C620" t="s">
        <v>1919</v>
      </c>
      <c r="D620" s="11" t="s">
        <v>7675</v>
      </c>
      <c r="E620" s="11" t="s">
        <v>7056</v>
      </c>
      <c r="F620" t="s">
        <v>177</v>
      </c>
      <c r="G620" t="s">
        <v>1920</v>
      </c>
      <c r="H620" t="s">
        <v>130</v>
      </c>
      <c r="I620">
        <v>316.73</v>
      </c>
      <c r="J620">
        <v>15</v>
      </c>
      <c r="K620">
        <v>15</v>
      </c>
      <c r="L620">
        <v>4750.95</v>
      </c>
      <c r="M620">
        <v>4038.31</v>
      </c>
      <c r="N620" s="11">
        <f>Salesdata[[#This Row],[subtotal_before_discount]]-Salesdata[[#This Row],[total_after_discount]]</f>
        <v>712.63999999999987</v>
      </c>
      <c r="O620" t="s">
        <v>40</v>
      </c>
      <c r="P620" s="2">
        <v>45770.206967592596</v>
      </c>
      <c r="Q620">
        <f>YEAR(Salesdata[[#This Row],[purchase_date]])</f>
        <v>2025</v>
      </c>
      <c r="R620" t="str">
        <f>TEXT(Salesdata[[#This Row],[purchase_date]], "mmm")</f>
        <v>Apr</v>
      </c>
    </row>
    <row r="621" spans="1:18" x14ac:dyDescent="0.3">
      <c r="A621" t="s">
        <v>1921</v>
      </c>
      <c r="B621" t="s">
        <v>172</v>
      </c>
      <c r="C621" t="s">
        <v>7010</v>
      </c>
      <c r="D621" s="11" t="s">
        <v>7010</v>
      </c>
      <c r="E621" s="11" t="s">
        <v>7010</v>
      </c>
      <c r="F621" t="s">
        <v>121</v>
      </c>
      <c r="G621" t="s">
        <v>1922</v>
      </c>
      <c r="H621" t="s">
        <v>102</v>
      </c>
      <c r="I621">
        <v>2379.1999999999998</v>
      </c>
      <c r="J621">
        <v>5</v>
      </c>
      <c r="K621">
        <v>5</v>
      </c>
      <c r="L621">
        <v>11896</v>
      </c>
      <c r="M621">
        <v>11301.2</v>
      </c>
      <c r="N621" s="11">
        <f>Salesdata[[#This Row],[subtotal_before_discount]]-Salesdata[[#This Row],[total_after_discount]]</f>
        <v>594.79999999999927</v>
      </c>
      <c r="O621" t="s">
        <v>40</v>
      </c>
      <c r="P621" s="2">
        <v>45657.083622685182</v>
      </c>
      <c r="Q621">
        <f>YEAR(Salesdata[[#This Row],[purchase_date]])</f>
        <v>2024</v>
      </c>
      <c r="R621" t="str">
        <f>TEXT(Salesdata[[#This Row],[purchase_date]], "mmm")</f>
        <v>Dec</v>
      </c>
    </row>
    <row r="622" spans="1:18" x14ac:dyDescent="0.3">
      <c r="A622" t="s">
        <v>1923</v>
      </c>
      <c r="B622" t="s">
        <v>49</v>
      </c>
      <c r="C622" t="s">
        <v>1924</v>
      </c>
      <c r="D622" s="11" t="s">
        <v>7676</v>
      </c>
      <c r="E622" s="11" t="s">
        <v>7060</v>
      </c>
      <c r="F622" t="s">
        <v>68</v>
      </c>
      <c r="G622" t="s">
        <v>1925</v>
      </c>
      <c r="H622" t="s">
        <v>184</v>
      </c>
      <c r="I622">
        <v>556.49</v>
      </c>
      <c r="J622">
        <v>12</v>
      </c>
      <c r="K622">
        <v>15</v>
      </c>
      <c r="L622">
        <v>6677.88</v>
      </c>
      <c r="M622">
        <v>5676.2</v>
      </c>
      <c r="N622" s="11">
        <f>Salesdata[[#This Row],[subtotal_before_discount]]-Salesdata[[#This Row],[total_after_discount]]</f>
        <v>1001.6800000000003</v>
      </c>
      <c r="O622" t="s">
        <v>60</v>
      </c>
      <c r="P622" s="2">
        <v>45423.490972222222</v>
      </c>
      <c r="Q622">
        <f>YEAR(Salesdata[[#This Row],[purchase_date]])</f>
        <v>2024</v>
      </c>
      <c r="R622" t="str">
        <f>TEXT(Salesdata[[#This Row],[purchase_date]], "mmm")</f>
        <v>May</v>
      </c>
    </row>
    <row r="623" spans="1:18" x14ac:dyDescent="0.3">
      <c r="A623" t="s">
        <v>1926</v>
      </c>
      <c r="B623" t="s">
        <v>30</v>
      </c>
      <c r="C623" t="s">
        <v>1927</v>
      </c>
      <c r="D623" s="11" t="s">
        <v>7677</v>
      </c>
      <c r="E623" s="11" t="s">
        <v>7164</v>
      </c>
      <c r="F623" t="s">
        <v>74</v>
      </c>
      <c r="G623" t="s">
        <v>1928</v>
      </c>
      <c r="H623" t="s">
        <v>59</v>
      </c>
      <c r="I623">
        <v>3.72</v>
      </c>
      <c r="J623">
        <v>88</v>
      </c>
      <c r="K623">
        <v>25</v>
      </c>
      <c r="L623">
        <v>327.36</v>
      </c>
      <c r="M623">
        <v>245.52</v>
      </c>
      <c r="N623" s="11">
        <f>Salesdata[[#This Row],[subtotal_before_discount]]-Salesdata[[#This Row],[total_after_discount]]</f>
        <v>81.84</v>
      </c>
      <c r="O623" t="s">
        <v>77</v>
      </c>
      <c r="P623" s="2">
        <v>45405.914201388892</v>
      </c>
      <c r="Q623">
        <f>YEAR(Salesdata[[#This Row],[purchase_date]])</f>
        <v>2024</v>
      </c>
      <c r="R623" t="str">
        <f>TEXT(Salesdata[[#This Row],[purchase_date]], "mmm")</f>
        <v>Apr</v>
      </c>
    </row>
    <row r="624" spans="1:18" x14ac:dyDescent="0.3">
      <c r="A624" t="s">
        <v>1929</v>
      </c>
      <c r="B624" t="s">
        <v>84</v>
      </c>
      <c r="C624" t="s">
        <v>1930</v>
      </c>
      <c r="D624" s="11" t="s">
        <v>7678</v>
      </c>
      <c r="E624" s="11" t="s">
        <v>7097</v>
      </c>
      <c r="F624" t="s">
        <v>277</v>
      </c>
      <c r="G624" t="s">
        <v>1931</v>
      </c>
      <c r="H624" t="s">
        <v>102</v>
      </c>
      <c r="I624">
        <v>647.74</v>
      </c>
      <c r="J624">
        <v>8</v>
      </c>
      <c r="K624">
        <v>0</v>
      </c>
      <c r="L624">
        <v>5181.92</v>
      </c>
      <c r="M624">
        <v>5181.92</v>
      </c>
      <c r="N624" s="11">
        <f>Salesdata[[#This Row],[subtotal_before_discount]]-Salesdata[[#This Row],[total_after_discount]]</f>
        <v>0</v>
      </c>
      <c r="O624" t="s">
        <v>77</v>
      </c>
      <c r="P624" s="2">
        <v>45449.53738425926</v>
      </c>
      <c r="Q624">
        <f>YEAR(Salesdata[[#This Row],[purchase_date]])</f>
        <v>2024</v>
      </c>
      <c r="R624" t="str">
        <f>TEXT(Salesdata[[#This Row],[purchase_date]], "mmm")</f>
        <v>Jun</v>
      </c>
    </row>
    <row r="625" spans="1:18" x14ac:dyDescent="0.3">
      <c r="A625" t="s">
        <v>1932</v>
      </c>
      <c r="B625" t="s">
        <v>23</v>
      </c>
      <c r="C625" t="s">
        <v>1933</v>
      </c>
      <c r="D625" s="11" t="s">
        <v>7679</v>
      </c>
      <c r="E625" s="11" t="s">
        <v>7046</v>
      </c>
      <c r="F625" t="s">
        <v>224</v>
      </c>
      <c r="G625" t="s">
        <v>1934</v>
      </c>
      <c r="H625" t="s">
        <v>20</v>
      </c>
      <c r="I625">
        <v>3490.1</v>
      </c>
      <c r="J625">
        <v>20</v>
      </c>
      <c r="K625">
        <v>15</v>
      </c>
      <c r="L625">
        <v>69802</v>
      </c>
      <c r="M625">
        <v>59331.7</v>
      </c>
      <c r="N625" s="11">
        <f>Salesdata[[#This Row],[subtotal_before_discount]]-Salesdata[[#This Row],[total_after_discount]]</f>
        <v>10470.300000000003</v>
      </c>
      <c r="O625" t="s">
        <v>60</v>
      </c>
      <c r="P625" s="2">
        <v>45817.534305555557</v>
      </c>
      <c r="Q625">
        <f>YEAR(Salesdata[[#This Row],[purchase_date]])</f>
        <v>2025</v>
      </c>
      <c r="R625" t="str">
        <f>TEXT(Salesdata[[#This Row],[purchase_date]], "mmm")</f>
        <v>Jun</v>
      </c>
    </row>
    <row r="626" spans="1:18" x14ac:dyDescent="0.3">
      <c r="A626" t="s">
        <v>1935</v>
      </c>
      <c r="B626" t="s">
        <v>15</v>
      </c>
      <c r="C626" t="s">
        <v>1936</v>
      </c>
      <c r="D626" s="11" t="s">
        <v>7680</v>
      </c>
      <c r="E626" s="11" t="s">
        <v>7058</v>
      </c>
      <c r="F626" t="s">
        <v>32</v>
      </c>
      <c r="G626" t="s">
        <v>1937</v>
      </c>
      <c r="H626" t="s">
        <v>7010</v>
      </c>
      <c r="I626">
        <v>276.29000000000002</v>
      </c>
      <c r="J626">
        <v>1</v>
      </c>
      <c r="K626">
        <v>10</v>
      </c>
      <c r="L626">
        <v>276.29000000000002</v>
      </c>
      <c r="M626">
        <v>248.66</v>
      </c>
      <c r="N626" s="11">
        <f>Salesdata[[#This Row],[subtotal_before_discount]]-Salesdata[[#This Row],[total_after_discount]]</f>
        <v>27.630000000000024</v>
      </c>
      <c r="O626" t="s">
        <v>40</v>
      </c>
      <c r="P626" s="2">
        <v>45837.958437499998</v>
      </c>
      <c r="Q626">
        <f>YEAR(Salesdata[[#This Row],[purchase_date]])</f>
        <v>2025</v>
      </c>
      <c r="R626" t="str">
        <f>TEXT(Salesdata[[#This Row],[purchase_date]], "mmm")</f>
        <v>Jun</v>
      </c>
    </row>
    <row r="627" spans="1:18" x14ac:dyDescent="0.3">
      <c r="A627" t="s">
        <v>1938</v>
      </c>
      <c r="B627" t="s">
        <v>84</v>
      </c>
      <c r="C627" t="s">
        <v>7010</v>
      </c>
      <c r="D627" s="11" t="s">
        <v>7010</v>
      </c>
      <c r="E627" s="11" t="s">
        <v>7010</v>
      </c>
      <c r="F627" t="s">
        <v>224</v>
      </c>
      <c r="G627" t="s">
        <v>1939</v>
      </c>
      <c r="H627" t="s">
        <v>248</v>
      </c>
      <c r="I627">
        <v>444.27</v>
      </c>
      <c r="J627">
        <v>5</v>
      </c>
      <c r="K627">
        <v>0</v>
      </c>
      <c r="L627">
        <v>2221.35</v>
      </c>
      <c r="M627">
        <v>2221.35</v>
      </c>
      <c r="N627" s="11">
        <f>Salesdata[[#This Row],[subtotal_before_discount]]-Salesdata[[#This Row],[total_after_discount]]</f>
        <v>0</v>
      </c>
      <c r="O627" t="s">
        <v>7010</v>
      </c>
      <c r="P627" s="2">
        <v>45749.290266203701</v>
      </c>
      <c r="Q627">
        <f>YEAR(Salesdata[[#This Row],[purchase_date]])</f>
        <v>2025</v>
      </c>
      <c r="R627" t="str">
        <f>TEXT(Salesdata[[#This Row],[purchase_date]], "mmm")</f>
        <v>Apr</v>
      </c>
    </row>
    <row r="628" spans="1:18" x14ac:dyDescent="0.3">
      <c r="A628" t="s">
        <v>1940</v>
      </c>
      <c r="B628" t="s">
        <v>118</v>
      </c>
      <c r="C628" t="s">
        <v>1941</v>
      </c>
      <c r="D628" s="11" t="s">
        <v>7172</v>
      </c>
      <c r="E628" s="11" t="s">
        <v>7102</v>
      </c>
      <c r="F628" t="s">
        <v>32</v>
      </c>
      <c r="G628" t="s">
        <v>1942</v>
      </c>
      <c r="H628" t="s">
        <v>179</v>
      </c>
      <c r="I628">
        <v>1186.02</v>
      </c>
      <c r="J628">
        <v>3</v>
      </c>
      <c r="K628">
        <v>5</v>
      </c>
      <c r="L628">
        <v>3558.06</v>
      </c>
      <c r="M628">
        <v>3380.16</v>
      </c>
      <c r="N628" s="11">
        <f>Salesdata[[#This Row],[subtotal_before_discount]]-Salesdata[[#This Row],[total_after_discount]]</f>
        <v>177.90000000000009</v>
      </c>
      <c r="O628" t="s">
        <v>116</v>
      </c>
      <c r="P628" s="2">
        <v>45627.159953703704</v>
      </c>
      <c r="Q628">
        <f>YEAR(Salesdata[[#This Row],[purchase_date]])</f>
        <v>2024</v>
      </c>
      <c r="R628" t="str">
        <f>TEXT(Salesdata[[#This Row],[purchase_date]], "mmm")</f>
        <v>Dec</v>
      </c>
    </row>
    <row r="629" spans="1:18" x14ac:dyDescent="0.3">
      <c r="A629" t="s">
        <v>1943</v>
      </c>
      <c r="B629" t="s">
        <v>118</v>
      </c>
      <c r="C629" t="s">
        <v>1944</v>
      </c>
      <c r="D629" s="11" t="s">
        <v>7362</v>
      </c>
      <c r="E629" s="11" t="s">
        <v>7224</v>
      </c>
      <c r="F629" t="s">
        <v>57</v>
      </c>
      <c r="G629" t="s">
        <v>1945</v>
      </c>
      <c r="H629" t="s">
        <v>70</v>
      </c>
      <c r="I629">
        <v>470.48</v>
      </c>
      <c r="J629">
        <v>3</v>
      </c>
      <c r="K629">
        <v>0</v>
      </c>
      <c r="L629">
        <v>1411.44</v>
      </c>
      <c r="M629">
        <v>1411.44</v>
      </c>
      <c r="N629" s="11">
        <f>Salesdata[[#This Row],[subtotal_before_discount]]-Salesdata[[#This Row],[total_after_discount]]</f>
        <v>0</v>
      </c>
      <c r="O629" t="s">
        <v>21</v>
      </c>
      <c r="P629" s="2">
        <v>45494.422824074078</v>
      </c>
      <c r="Q629">
        <f>YEAR(Salesdata[[#This Row],[purchase_date]])</f>
        <v>2024</v>
      </c>
      <c r="R629" t="str">
        <f>TEXT(Salesdata[[#This Row],[purchase_date]], "mmm")</f>
        <v>Jul</v>
      </c>
    </row>
    <row r="630" spans="1:18" x14ac:dyDescent="0.3">
      <c r="A630" t="s">
        <v>1946</v>
      </c>
      <c r="B630" t="s">
        <v>118</v>
      </c>
      <c r="C630" t="s">
        <v>1947</v>
      </c>
      <c r="D630" s="11" t="s">
        <v>7681</v>
      </c>
      <c r="E630" s="11" t="s">
        <v>7048</v>
      </c>
      <c r="F630" t="s">
        <v>91</v>
      </c>
      <c r="G630" t="s">
        <v>1948</v>
      </c>
      <c r="H630" t="s">
        <v>102</v>
      </c>
      <c r="I630">
        <v>547.72</v>
      </c>
      <c r="J630">
        <v>15</v>
      </c>
      <c r="K630">
        <v>5</v>
      </c>
      <c r="L630">
        <v>8215.7999999999993</v>
      </c>
      <c r="M630">
        <v>7805.01</v>
      </c>
      <c r="N630" s="11">
        <f>Salesdata[[#This Row],[subtotal_before_discount]]-Salesdata[[#This Row],[total_after_discount]]</f>
        <v>410.78999999999905</v>
      </c>
      <c r="O630" t="s">
        <v>7010</v>
      </c>
      <c r="P630" s="2">
        <v>45470.505243055559</v>
      </c>
      <c r="Q630">
        <f>YEAR(Salesdata[[#This Row],[purchase_date]])</f>
        <v>2024</v>
      </c>
      <c r="R630" t="str">
        <f>TEXT(Salesdata[[#This Row],[purchase_date]], "mmm")</f>
        <v>Jun</v>
      </c>
    </row>
    <row r="631" spans="1:18" x14ac:dyDescent="0.3">
      <c r="A631" t="s">
        <v>1949</v>
      </c>
      <c r="B631" t="s">
        <v>72</v>
      </c>
      <c r="C631" t="s">
        <v>1950</v>
      </c>
      <c r="D631" s="11" t="s">
        <v>7682</v>
      </c>
      <c r="E631" s="11" t="s">
        <v>7071</v>
      </c>
      <c r="F631" t="s">
        <v>121</v>
      </c>
      <c r="G631" t="s">
        <v>1951</v>
      </c>
      <c r="H631" t="s">
        <v>107</v>
      </c>
      <c r="I631">
        <v>904.96</v>
      </c>
      <c r="J631">
        <v>60</v>
      </c>
      <c r="K631">
        <v>27</v>
      </c>
      <c r="L631">
        <v>54297.599999999999</v>
      </c>
      <c r="M631">
        <v>39637.25</v>
      </c>
      <c r="N631" s="11">
        <f>Salesdata[[#This Row],[subtotal_before_discount]]-Salesdata[[#This Row],[total_after_discount]]</f>
        <v>14660.349999999999</v>
      </c>
      <c r="O631" t="s">
        <v>60</v>
      </c>
      <c r="P631" s="2">
        <v>45759.210740740738</v>
      </c>
      <c r="Q631">
        <f>YEAR(Salesdata[[#This Row],[purchase_date]])</f>
        <v>2025</v>
      </c>
      <c r="R631" t="str">
        <f>TEXT(Salesdata[[#This Row],[purchase_date]], "mmm")</f>
        <v>Apr</v>
      </c>
    </row>
    <row r="632" spans="1:18" x14ac:dyDescent="0.3">
      <c r="A632" t="s">
        <v>1952</v>
      </c>
      <c r="B632" t="s">
        <v>55</v>
      </c>
      <c r="C632" t="s">
        <v>1953</v>
      </c>
      <c r="D632" s="11" t="s">
        <v>7683</v>
      </c>
      <c r="E632" s="11" t="s">
        <v>7048</v>
      </c>
      <c r="F632" t="s">
        <v>111</v>
      </c>
      <c r="G632" t="s">
        <v>1954</v>
      </c>
      <c r="H632" t="s">
        <v>65</v>
      </c>
      <c r="I632">
        <v>851.96</v>
      </c>
      <c r="J632">
        <v>6</v>
      </c>
      <c r="K632">
        <v>10</v>
      </c>
      <c r="L632">
        <v>5111.76</v>
      </c>
      <c r="M632">
        <v>4600.58</v>
      </c>
      <c r="N632" s="11">
        <f>Salesdata[[#This Row],[subtotal_before_discount]]-Salesdata[[#This Row],[total_after_discount]]</f>
        <v>511.18000000000029</v>
      </c>
      <c r="O632" t="s">
        <v>116</v>
      </c>
      <c r="P632" s="2">
        <v>45608.375358796293</v>
      </c>
      <c r="Q632">
        <f>YEAR(Salesdata[[#This Row],[purchase_date]])</f>
        <v>2024</v>
      </c>
      <c r="R632" t="str">
        <f>TEXT(Salesdata[[#This Row],[purchase_date]], "mmm")</f>
        <v>Nov</v>
      </c>
    </row>
    <row r="633" spans="1:18" x14ac:dyDescent="0.3">
      <c r="A633" t="s">
        <v>1955</v>
      </c>
      <c r="B633" t="s">
        <v>30</v>
      </c>
      <c r="C633" t="s">
        <v>1956</v>
      </c>
      <c r="D633" s="11" t="s">
        <v>7684</v>
      </c>
      <c r="E633" s="11" t="s">
        <v>7218</v>
      </c>
      <c r="F633" t="s">
        <v>74</v>
      </c>
      <c r="G633" t="s">
        <v>1957</v>
      </c>
      <c r="H633" t="s">
        <v>184</v>
      </c>
      <c r="I633">
        <v>491.42</v>
      </c>
      <c r="J633">
        <v>60</v>
      </c>
      <c r="K633">
        <v>20</v>
      </c>
      <c r="L633">
        <v>29485.200000000001</v>
      </c>
      <c r="M633">
        <v>23588.16</v>
      </c>
      <c r="N633" s="11">
        <f>Salesdata[[#This Row],[subtotal_before_discount]]-Salesdata[[#This Row],[total_after_discount]]</f>
        <v>5897.0400000000009</v>
      </c>
      <c r="O633" t="s">
        <v>60</v>
      </c>
      <c r="P633" s="2">
        <v>45862.278020833335</v>
      </c>
      <c r="Q633">
        <f>YEAR(Salesdata[[#This Row],[purchase_date]])</f>
        <v>2025</v>
      </c>
      <c r="R633" t="str">
        <f>TEXT(Salesdata[[#This Row],[purchase_date]], "mmm")</f>
        <v>Jul</v>
      </c>
    </row>
    <row r="634" spans="1:18" x14ac:dyDescent="0.3">
      <c r="A634" t="s">
        <v>1958</v>
      </c>
      <c r="B634" t="s">
        <v>72</v>
      </c>
      <c r="C634" t="s">
        <v>1959</v>
      </c>
      <c r="D634" s="11" t="s">
        <v>7685</v>
      </c>
      <c r="E634" s="11" t="s">
        <v>7105</v>
      </c>
      <c r="F634" t="s">
        <v>105</v>
      </c>
      <c r="G634" t="s">
        <v>1960</v>
      </c>
      <c r="H634" t="s">
        <v>93</v>
      </c>
      <c r="I634">
        <v>97.44</v>
      </c>
      <c r="J634">
        <v>6</v>
      </c>
      <c r="K634">
        <v>5</v>
      </c>
      <c r="L634">
        <v>584.64</v>
      </c>
      <c r="M634">
        <v>555.41</v>
      </c>
      <c r="N634" s="11">
        <f>Salesdata[[#This Row],[subtotal_before_discount]]-Salesdata[[#This Row],[total_after_discount]]</f>
        <v>29.230000000000018</v>
      </c>
      <c r="O634" t="s">
        <v>116</v>
      </c>
      <c r="P634" s="2">
        <v>45812.808680555558</v>
      </c>
      <c r="Q634">
        <f>YEAR(Salesdata[[#This Row],[purchase_date]])</f>
        <v>2025</v>
      </c>
      <c r="R634" t="str">
        <f>TEXT(Salesdata[[#This Row],[purchase_date]], "mmm")</f>
        <v>Jun</v>
      </c>
    </row>
    <row r="635" spans="1:18" x14ac:dyDescent="0.3">
      <c r="A635" t="s">
        <v>1961</v>
      </c>
      <c r="B635" t="s">
        <v>84</v>
      </c>
      <c r="C635" t="s">
        <v>1962</v>
      </c>
      <c r="D635" s="11" t="s">
        <v>7686</v>
      </c>
      <c r="E635" s="11" t="s">
        <v>7040</v>
      </c>
      <c r="F635" t="s">
        <v>74</v>
      </c>
      <c r="G635" t="s">
        <v>1963</v>
      </c>
      <c r="H635" t="s">
        <v>248</v>
      </c>
      <c r="I635">
        <v>4364.28</v>
      </c>
      <c r="J635">
        <v>1</v>
      </c>
      <c r="K635">
        <v>0</v>
      </c>
      <c r="L635">
        <v>4364.28</v>
      </c>
      <c r="M635">
        <v>4364.28</v>
      </c>
      <c r="N635" s="11">
        <f>Salesdata[[#This Row],[subtotal_before_discount]]-Salesdata[[#This Row],[total_after_discount]]</f>
        <v>0</v>
      </c>
      <c r="O635" t="s">
        <v>28</v>
      </c>
      <c r="P635" s="2">
        <v>45355.744467592594</v>
      </c>
      <c r="Q635">
        <f>YEAR(Salesdata[[#This Row],[purchase_date]])</f>
        <v>2024</v>
      </c>
      <c r="R635" t="str">
        <f>TEXT(Salesdata[[#This Row],[purchase_date]], "mmm")</f>
        <v>Mar</v>
      </c>
    </row>
    <row r="636" spans="1:18" x14ac:dyDescent="0.3">
      <c r="A636" t="s">
        <v>1964</v>
      </c>
      <c r="B636" t="s">
        <v>118</v>
      </c>
      <c r="C636" t="s">
        <v>1965</v>
      </c>
      <c r="D636" s="11" t="s">
        <v>7687</v>
      </c>
      <c r="E636" s="11" t="s">
        <v>7046</v>
      </c>
      <c r="F636" t="s">
        <v>32</v>
      </c>
      <c r="G636" t="s">
        <v>1966</v>
      </c>
      <c r="H636" t="s">
        <v>70</v>
      </c>
      <c r="I636">
        <v>143.46</v>
      </c>
      <c r="J636">
        <v>60</v>
      </c>
      <c r="K636">
        <v>0</v>
      </c>
      <c r="L636">
        <v>8607.6</v>
      </c>
      <c r="M636">
        <v>8607.6</v>
      </c>
      <c r="N636" s="11">
        <f>Salesdata[[#This Row],[subtotal_before_discount]]-Salesdata[[#This Row],[total_after_discount]]</f>
        <v>0</v>
      </c>
      <c r="O636" t="s">
        <v>28</v>
      </c>
      <c r="P636" s="2">
        <v>45678.880069444444</v>
      </c>
      <c r="Q636">
        <f>YEAR(Salesdata[[#This Row],[purchase_date]])</f>
        <v>2025</v>
      </c>
      <c r="R636" t="str">
        <f>TEXT(Salesdata[[#This Row],[purchase_date]], "mmm")</f>
        <v>Jan</v>
      </c>
    </row>
    <row r="637" spans="1:18" x14ac:dyDescent="0.3">
      <c r="A637" t="s">
        <v>1967</v>
      </c>
      <c r="B637" t="s">
        <v>49</v>
      </c>
      <c r="C637" t="s">
        <v>1968</v>
      </c>
      <c r="D637" s="11" t="s">
        <v>7688</v>
      </c>
      <c r="E637" s="11" t="s">
        <v>7139</v>
      </c>
      <c r="F637" t="s">
        <v>87</v>
      </c>
      <c r="G637" t="s">
        <v>1969</v>
      </c>
      <c r="H637" t="s">
        <v>39</v>
      </c>
      <c r="I637">
        <v>1.88</v>
      </c>
      <c r="J637">
        <v>145</v>
      </c>
      <c r="K637">
        <v>25</v>
      </c>
      <c r="L637">
        <v>272.60000000000002</v>
      </c>
      <c r="M637">
        <v>204.45</v>
      </c>
      <c r="N637" s="11">
        <f>Salesdata[[#This Row],[subtotal_before_discount]]-Salesdata[[#This Row],[total_after_discount]]</f>
        <v>68.150000000000034</v>
      </c>
      <c r="O637" t="s">
        <v>60</v>
      </c>
      <c r="P637" s="2">
        <v>45611.769687499997</v>
      </c>
      <c r="Q637">
        <f>YEAR(Salesdata[[#This Row],[purchase_date]])</f>
        <v>2024</v>
      </c>
      <c r="R637" t="str">
        <f>TEXT(Salesdata[[#This Row],[purchase_date]], "mmm")</f>
        <v>Nov</v>
      </c>
    </row>
    <row r="638" spans="1:18" x14ac:dyDescent="0.3">
      <c r="A638" t="s">
        <v>1970</v>
      </c>
      <c r="B638" t="s">
        <v>181</v>
      </c>
      <c r="C638" t="s">
        <v>1971</v>
      </c>
      <c r="D638" s="11" t="s">
        <v>7689</v>
      </c>
      <c r="E638" s="11" t="s">
        <v>7087</v>
      </c>
      <c r="F638" t="s">
        <v>44</v>
      </c>
      <c r="G638" t="s">
        <v>1972</v>
      </c>
      <c r="H638" t="s">
        <v>465</v>
      </c>
      <c r="I638">
        <v>568.65</v>
      </c>
      <c r="J638">
        <v>100</v>
      </c>
      <c r="K638">
        <v>20</v>
      </c>
      <c r="L638">
        <v>56865</v>
      </c>
      <c r="M638">
        <v>45492</v>
      </c>
      <c r="N638" s="11">
        <f>Salesdata[[#This Row],[subtotal_before_discount]]-Salesdata[[#This Row],[total_after_discount]]</f>
        <v>11373</v>
      </c>
      <c r="O638" t="s">
        <v>77</v>
      </c>
      <c r="P638" s="2">
        <v>45779.944687499999</v>
      </c>
      <c r="Q638">
        <f>YEAR(Salesdata[[#This Row],[purchase_date]])</f>
        <v>2025</v>
      </c>
      <c r="R638" t="str">
        <f>TEXT(Salesdata[[#This Row],[purchase_date]], "mmm")</f>
        <v>May</v>
      </c>
    </row>
    <row r="639" spans="1:18" x14ac:dyDescent="0.3">
      <c r="A639" t="s">
        <v>1973</v>
      </c>
      <c r="B639" t="s">
        <v>30</v>
      </c>
      <c r="C639" t="s">
        <v>1974</v>
      </c>
      <c r="D639" s="11" t="s">
        <v>7690</v>
      </c>
      <c r="E639" s="11" t="s">
        <v>7042</v>
      </c>
      <c r="F639" t="s">
        <v>87</v>
      </c>
      <c r="G639" t="s">
        <v>1975</v>
      </c>
      <c r="H639" t="s">
        <v>59</v>
      </c>
      <c r="I639">
        <v>290.45</v>
      </c>
      <c r="J639">
        <v>1</v>
      </c>
      <c r="K639">
        <v>10</v>
      </c>
      <c r="L639">
        <v>290.45</v>
      </c>
      <c r="M639">
        <v>261.39999999999998</v>
      </c>
      <c r="N639" s="11">
        <f>Salesdata[[#This Row],[subtotal_before_discount]]-Salesdata[[#This Row],[total_after_discount]]</f>
        <v>29.050000000000011</v>
      </c>
      <c r="O639" t="s">
        <v>77</v>
      </c>
      <c r="P639" s="2">
        <v>45829.830775462964</v>
      </c>
      <c r="Q639">
        <f>YEAR(Salesdata[[#This Row],[purchase_date]])</f>
        <v>2025</v>
      </c>
      <c r="R639" t="str">
        <f>TEXT(Salesdata[[#This Row],[purchase_date]], "mmm")</f>
        <v>Jun</v>
      </c>
    </row>
    <row r="640" spans="1:18" x14ac:dyDescent="0.3">
      <c r="A640" t="s">
        <v>1976</v>
      </c>
      <c r="B640" t="s">
        <v>181</v>
      </c>
      <c r="C640" t="s">
        <v>1977</v>
      </c>
      <c r="D640" s="11" t="s">
        <v>7363</v>
      </c>
      <c r="E640" s="11" t="s">
        <v>7060</v>
      </c>
      <c r="F640" t="s">
        <v>87</v>
      </c>
      <c r="G640" t="s">
        <v>1978</v>
      </c>
      <c r="H640" t="s">
        <v>65</v>
      </c>
      <c r="I640">
        <v>76.27</v>
      </c>
      <c r="J640">
        <v>30</v>
      </c>
      <c r="K640">
        <v>15</v>
      </c>
      <c r="L640">
        <v>2288.1</v>
      </c>
      <c r="M640">
        <v>1944.88</v>
      </c>
      <c r="N640" s="11">
        <f>Salesdata[[#This Row],[subtotal_before_discount]]-Salesdata[[#This Row],[total_after_discount]]</f>
        <v>343.2199999999998</v>
      </c>
      <c r="O640" t="s">
        <v>21</v>
      </c>
      <c r="P640" s="2">
        <v>45495.710034722222</v>
      </c>
      <c r="Q640">
        <f>YEAR(Salesdata[[#This Row],[purchase_date]])</f>
        <v>2024</v>
      </c>
      <c r="R640" t="str">
        <f>TEXT(Salesdata[[#This Row],[purchase_date]], "mmm")</f>
        <v>Jul</v>
      </c>
    </row>
    <row r="641" spans="1:18" x14ac:dyDescent="0.3">
      <c r="A641" t="s">
        <v>1979</v>
      </c>
      <c r="B641" t="s">
        <v>49</v>
      </c>
      <c r="C641" t="s">
        <v>1980</v>
      </c>
      <c r="D641" s="11" t="s">
        <v>7691</v>
      </c>
      <c r="E641" s="11" t="s">
        <v>7073</v>
      </c>
      <c r="F641" t="s">
        <v>74</v>
      </c>
      <c r="G641" t="s">
        <v>1981</v>
      </c>
      <c r="H641" t="s">
        <v>184</v>
      </c>
      <c r="I641">
        <v>1093.93</v>
      </c>
      <c r="J641">
        <v>4</v>
      </c>
      <c r="K641">
        <v>3</v>
      </c>
      <c r="L641">
        <v>4375.72</v>
      </c>
      <c r="M641">
        <v>4244.45</v>
      </c>
      <c r="N641" s="11">
        <f>Salesdata[[#This Row],[subtotal_before_discount]]-Salesdata[[#This Row],[total_after_discount]]</f>
        <v>131.27000000000044</v>
      </c>
      <c r="O641" t="s">
        <v>116</v>
      </c>
      <c r="P641" s="2">
        <v>45841.850578703707</v>
      </c>
      <c r="Q641">
        <f>YEAR(Salesdata[[#This Row],[purchase_date]])</f>
        <v>2025</v>
      </c>
      <c r="R641" t="str">
        <f>TEXT(Salesdata[[#This Row],[purchase_date]], "mmm")</f>
        <v>Jul</v>
      </c>
    </row>
    <row r="642" spans="1:18" x14ac:dyDescent="0.3">
      <c r="A642" t="s">
        <v>1982</v>
      </c>
      <c r="B642" t="s">
        <v>72</v>
      </c>
      <c r="C642" t="s">
        <v>1983</v>
      </c>
      <c r="D642" s="11" t="s">
        <v>7692</v>
      </c>
      <c r="E642" s="11" t="s">
        <v>7116</v>
      </c>
      <c r="F642" t="s">
        <v>7010</v>
      </c>
      <c r="G642" t="s">
        <v>1984</v>
      </c>
      <c r="H642" t="s">
        <v>179</v>
      </c>
      <c r="I642">
        <v>2813.08</v>
      </c>
      <c r="J642">
        <v>2</v>
      </c>
      <c r="K642">
        <v>0</v>
      </c>
      <c r="L642">
        <v>5626.16</v>
      </c>
      <c r="M642">
        <v>5626.16</v>
      </c>
      <c r="N642" s="11">
        <f>Salesdata[[#This Row],[subtotal_before_discount]]-Salesdata[[#This Row],[total_after_discount]]</f>
        <v>0</v>
      </c>
      <c r="O642" t="s">
        <v>116</v>
      </c>
      <c r="P642" s="2">
        <v>45805.691990740743</v>
      </c>
      <c r="Q642">
        <f>YEAR(Salesdata[[#This Row],[purchase_date]])</f>
        <v>2025</v>
      </c>
      <c r="R642" t="str">
        <f>TEXT(Salesdata[[#This Row],[purchase_date]], "mmm")</f>
        <v>May</v>
      </c>
    </row>
    <row r="643" spans="1:18" x14ac:dyDescent="0.3">
      <c r="A643" t="s">
        <v>1985</v>
      </c>
      <c r="B643" t="s">
        <v>23</v>
      </c>
      <c r="C643" t="s">
        <v>1986</v>
      </c>
      <c r="D643" s="11" t="s">
        <v>7693</v>
      </c>
      <c r="E643" s="11" t="s">
        <v>7073</v>
      </c>
      <c r="F643" t="s">
        <v>18</v>
      </c>
      <c r="G643" t="s">
        <v>1987</v>
      </c>
      <c r="H643" t="s">
        <v>209</v>
      </c>
      <c r="I643">
        <v>368.82</v>
      </c>
      <c r="J643">
        <v>2</v>
      </c>
      <c r="K643">
        <v>0</v>
      </c>
      <c r="L643">
        <v>737.64</v>
      </c>
      <c r="M643">
        <v>737.64</v>
      </c>
      <c r="N643" s="11">
        <f>Salesdata[[#This Row],[subtotal_before_discount]]-Salesdata[[#This Row],[total_after_discount]]</f>
        <v>0</v>
      </c>
      <c r="O643" t="s">
        <v>21</v>
      </c>
      <c r="P643" s="2">
        <v>45775.525891203702</v>
      </c>
      <c r="Q643">
        <f>YEAR(Salesdata[[#This Row],[purchase_date]])</f>
        <v>2025</v>
      </c>
      <c r="R643" t="str">
        <f>TEXT(Salesdata[[#This Row],[purchase_date]], "mmm")</f>
        <v>Apr</v>
      </c>
    </row>
    <row r="644" spans="1:18" x14ac:dyDescent="0.3">
      <c r="A644" t="s">
        <v>1988</v>
      </c>
      <c r="B644" t="s">
        <v>49</v>
      </c>
      <c r="C644" t="s">
        <v>1989</v>
      </c>
      <c r="D644" s="11" t="s">
        <v>7694</v>
      </c>
      <c r="E644" s="11" t="s">
        <v>7087</v>
      </c>
      <c r="F644" t="s">
        <v>91</v>
      </c>
      <c r="G644" t="s">
        <v>1990</v>
      </c>
      <c r="H644" t="s">
        <v>179</v>
      </c>
      <c r="I644">
        <v>8.7799999999999994</v>
      </c>
      <c r="J644">
        <v>8</v>
      </c>
      <c r="K644">
        <v>10</v>
      </c>
      <c r="L644">
        <v>70.239999999999995</v>
      </c>
      <c r="M644">
        <v>63.22</v>
      </c>
      <c r="N644" s="11">
        <f>Salesdata[[#This Row],[subtotal_before_discount]]-Salesdata[[#This Row],[total_after_discount]]</f>
        <v>7.019999999999996</v>
      </c>
      <c r="O644" t="s">
        <v>116</v>
      </c>
      <c r="P644" s="2">
        <v>45848.227789351855</v>
      </c>
      <c r="Q644">
        <f>YEAR(Salesdata[[#This Row],[purchase_date]])</f>
        <v>2025</v>
      </c>
      <c r="R644" t="str">
        <f>TEXT(Salesdata[[#This Row],[purchase_date]], "mmm")</f>
        <v>Jul</v>
      </c>
    </row>
    <row r="645" spans="1:18" x14ac:dyDescent="0.3">
      <c r="A645" t="s">
        <v>1991</v>
      </c>
      <c r="B645" t="s">
        <v>84</v>
      </c>
      <c r="C645" t="s">
        <v>1992</v>
      </c>
      <c r="D645" s="11" t="s">
        <v>7695</v>
      </c>
      <c r="E645" s="11" t="s">
        <v>7089</v>
      </c>
      <c r="F645" t="s">
        <v>111</v>
      </c>
      <c r="G645" t="s">
        <v>1993</v>
      </c>
      <c r="H645" t="s">
        <v>82</v>
      </c>
      <c r="I645">
        <v>347.63</v>
      </c>
      <c r="J645">
        <v>1</v>
      </c>
      <c r="K645">
        <v>2</v>
      </c>
      <c r="L645">
        <v>347.63</v>
      </c>
      <c r="M645">
        <v>340.68</v>
      </c>
      <c r="N645" s="11">
        <f>Salesdata[[#This Row],[subtotal_before_discount]]-Salesdata[[#This Row],[total_after_discount]]</f>
        <v>6.9499999999999886</v>
      </c>
      <c r="O645" t="s">
        <v>7010</v>
      </c>
      <c r="P645" s="2">
        <v>45409.737256944441</v>
      </c>
      <c r="Q645">
        <f>YEAR(Salesdata[[#This Row],[purchase_date]])</f>
        <v>2024</v>
      </c>
      <c r="R645" t="str">
        <f>TEXT(Salesdata[[#This Row],[purchase_date]], "mmm")</f>
        <v>Apr</v>
      </c>
    </row>
    <row r="646" spans="1:18" x14ac:dyDescent="0.3">
      <c r="A646" t="s">
        <v>1994</v>
      </c>
      <c r="B646" t="s">
        <v>172</v>
      </c>
      <c r="C646" t="s">
        <v>1995</v>
      </c>
      <c r="D646" s="11" t="s">
        <v>7696</v>
      </c>
      <c r="E646" s="11" t="s">
        <v>7102</v>
      </c>
      <c r="F646" t="s">
        <v>105</v>
      </c>
      <c r="G646" t="s">
        <v>1996</v>
      </c>
      <c r="H646" t="s">
        <v>135</v>
      </c>
      <c r="I646">
        <v>502.26</v>
      </c>
      <c r="J646">
        <v>50</v>
      </c>
      <c r="K646">
        <v>15</v>
      </c>
      <c r="L646">
        <v>25113</v>
      </c>
      <c r="M646">
        <v>21346.05</v>
      </c>
      <c r="N646" s="11">
        <f>Salesdata[[#This Row],[subtotal_before_discount]]-Salesdata[[#This Row],[total_after_discount]]</f>
        <v>3766.9500000000007</v>
      </c>
      <c r="O646" t="s">
        <v>21</v>
      </c>
      <c r="P646" s="2">
        <v>45455.289502314816</v>
      </c>
      <c r="Q646">
        <f>YEAR(Salesdata[[#This Row],[purchase_date]])</f>
        <v>2024</v>
      </c>
      <c r="R646" t="str">
        <f>TEXT(Salesdata[[#This Row],[purchase_date]], "mmm")</f>
        <v>Jun</v>
      </c>
    </row>
    <row r="647" spans="1:18" x14ac:dyDescent="0.3">
      <c r="A647" t="s">
        <v>1997</v>
      </c>
      <c r="B647" t="s">
        <v>23</v>
      </c>
      <c r="C647" t="s">
        <v>1998</v>
      </c>
      <c r="D647" s="11" t="s">
        <v>7697</v>
      </c>
      <c r="E647" s="11" t="s">
        <v>7040</v>
      </c>
      <c r="F647" t="s">
        <v>224</v>
      </c>
      <c r="G647" t="s">
        <v>1999</v>
      </c>
      <c r="H647" t="s">
        <v>46</v>
      </c>
      <c r="I647">
        <v>3007.13</v>
      </c>
      <c r="J647">
        <v>10</v>
      </c>
      <c r="K647">
        <v>5</v>
      </c>
      <c r="L647">
        <v>30071.3</v>
      </c>
      <c r="M647">
        <v>28567.73</v>
      </c>
      <c r="N647" s="11">
        <f>Salesdata[[#This Row],[subtotal_before_discount]]-Salesdata[[#This Row],[total_after_discount]]</f>
        <v>1503.5699999999997</v>
      </c>
      <c r="O647" t="s">
        <v>28</v>
      </c>
      <c r="P647" s="2">
        <v>45844.445</v>
      </c>
      <c r="Q647">
        <f>YEAR(Salesdata[[#This Row],[purchase_date]])</f>
        <v>2025</v>
      </c>
      <c r="R647" t="str">
        <f>TEXT(Salesdata[[#This Row],[purchase_date]], "mmm")</f>
        <v>Jul</v>
      </c>
    </row>
    <row r="648" spans="1:18" x14ac:dyDescent="0.3">
      <c r="A648" t="s">
        <v>2000</v>
      </c>
      <c r="B648" t="s">
        <v>30</v>
      </c>
      <c r="C648" t="s">
        <v>2001</v>
      </c>
      <c r="D648" s="11" t="s">
        <v>7698</v>
      </c>
      <c r="E648" s="11" t="s">
        <v>7164</v>
      </c>
      <c r="F648" t="s">
        <v>177</v>
      </c>
      <c r="G648" t="s">
        <v>2002</v>
      </c>
      <c r="H648" t="s">
        <v>76</v>
      </c>
      <c r="I648">
        <v>1178.8399999999999</v>
      </c>
      <c r="J648">
        <v>6</v>
      </c>
      <c r="K648">
        <v>10</v>
      </c>
      <c r="L648">
        <v>7073.04</v>
      </c>
      <c r="M648">
        <v>6365.74</v>
      </c>
      <c r="N648" s="11">
        <f>Salesdata[[#This Row],[subtotal_before_discount]]-Salesdata[[#This Row],[total_after_discount]]</f>
        <v>707.30000000000018</v>
      </c>
      <c r="O648" t="s">
        <v>40</v>
      </c>
      <c r="P648" s="2">
        <v>45744.886331018519</v>
      </c>
      <c r="Q648">
        <f>YEAR(Salesdata[[#This Row],[purchase_date]])</f>
        <v>2025</v>
      </c>
      <c r="R648" t="str">
        <f>TEXT(Salesdata[[#This Row],[purchase_date]], "mmm")</f>
        <v>Mar</v>
      </c>
    </row>
    <row r="649" spans="1:18" x14ac:dyDescent="0.3">
      <c r="A649" t="s">
        <v>2003</v>
      </c>
      <c r="B649" t="s">
        <v>118</v>
      </c>
      <c r="C649" t="s">
        <v>2004</v>
      </c>
      <c r="D649" s="11" t="s">
        <v>7699</v>
      </c>
      <c r="E649" s="11" t="s">
        <v>7235</v>
      </c>
      <c r="F649" t="s">
        <v>44</v>
      </c>
      <c r="G649" t="s">
        <v>2005</v>
      </c>
      <c r="H649" t="s">
        <v>46</v>
      </c>
      <c r="I649">
        <v>147.22999999999999</v>
      </c>
      <c r="J649">
        <v>2</v>
      </c>
      <c r="K649">
        <v>0</v>
      </c>
      <c r="L649">
        <v>294.45999999999998</v>
      </c>
      <c r="M649">
        <v>294.45999999999998</v>
      </c>
      <c r="N649" s="11">
        <f>Salesdata[[#This Row],[subtotal_before_discount]]-Salesdata[[#This Row],[total_after_discount]]</f>
        <v>0</v>
      </c>
      <c r="O649" t="s">
        <v>47</v>
      </c>
      <c r="P649" s="2">
        <v>45753.382488425923</v>
      </c>
      <c r="Q649">
        <f>YEAR(Salesdata[[#This Row],[purchase_date]])</f>
        <v>2025</v>
      </c>
      <c r="R649" t="str">
        <f>TEXT(Salesdata[[#This Row],[purchase_date]], "mmm")</f>
        <v>Apr</v>
      </c>
    </row>
    <row r="650" spans="1:18" x14ac:dyDescent="0.3">
      <c r="A650" t="s">
        <v>2006</v>
      </c>
      <c r="B650" t="s">
        <v>49</v>
      </c>
      <c r="C650" t="s">
        <v>2007</v>
      </c>
      <c r="D650" s="11" t="s">
        <v>7700</v>
      </c>
      <c r="E650" s="11" t="s">
        <v>7102</v>
      </c>
      <c r="F650" t="s">
        <v>224</v>
      </c>
      <c r="G650" t="s">
        <v>2008</v>
      </c>
      <c r="H650" t="s">
        <v>161</v>
      </c>
      <c r="I650">
        <v>1843.64</v>
      </c>
      <c r="J650">
        <v>8</v>
      </c>
      <c r="K650">
        <v>0</v>
      </c>
      <c r="L650">
        <v>14749.12</v>
      </c>
      <c r="M650">
        <v>14749.12</v>
      </c>
      <c r="N650" s="11">
        <f>Salesdata[[#This Row],[subtotal_before_discount]]-Salesdata[[#This Row],[total_after_discount]]</f>
        <v>0</v>
      </c>
      <c r="O650" t="s">
        <v>21</v>
      </c>
      <c r="P650" s="2">
        <v>45465.766423611109</v>
      </c>
      <c r="Q650">
        <f>YEAR(Salesdata[[#This Row],[purchase_date]])</f>
        <v>2024</v>
      </c>
      <c r="R650" t="str">
        <f>TEXT(Salesdata[[#This Row],[purchase_date]], "mmm")</f>
        <v>Jun</v>
      </c>
    </row>
    <row r="651" spans="1:18" x14ac:dyDescent="0.3">
      <c r="A651" t="s">
        <v>2009</v>
      </c>
      <c r="B651" t="s">
        <v>95</v>
      </c>
      <c r="C651" t="s">
        <v>2010</v>
      </c>
      <c r="D651" s="11" t="s">
        <v>7701</v>
      </c>
      <c r="E651" s="11" t="s">
        <v>7162</v>
      </c>
      <c r="F651" t="s">
        <v>177</v>
      </c>
      <c r="G651" t="s">
        <v>2011</v>
      </c>
      <c r="H651" t="s">
        <v>102</v>
      </c>
      <c r="I651">
        <v>405.61</v>
      </c>
      <c r="J651">
        <v>10</v>
      </c>
      <c r="K651">
        <v>17</v>
      </c>
      <c r="L651">
        <v>4056.1</v>
      </c>
      <c r="M651">
        <v>3366.56</v>
      </c>
      <c r="N651" s="11">
        <f>Salesdata[[#This Row],[subtotal_before_discount]]-Salesdata[[#This Row],[total_after_discount]]</f>
        <v>689.54</v>
      </c>
      <c r="O651" t="s">
        <v>116</v>
      </c>
      <c r="P651" s="2">
        <v>45499.539837962962</v>
      </c>
      <c r="Q651">
        <f>YEAR(Salesdata[[#This Row],[purchase_date]])</f>
        <v>2024</v>
      </c>
      <c r="R651" t="str">
        <f>TEXT(Salesdata[[#This Row],[purchase_date]], "mmm")</f>
        <v>Jul</v>
      </c>
    </row>
    <row r="652" spans="1:18" x14ac:dyDescent="0.3">
      <c r="A652" t="s">
        <v>2012</v>
      </c>
      <c r="B652" t="s">
        <v>181</v>
      </c>
      <c r="C652" t="s">
        <v>2013</v>
      </c>
      <c r="D652" s="11" t="s">
        <v>7702</v>
      </c>
      <c r="E652" s="11" t="s">
        <v>7166</v>
      </c>
      <c r="F652" t="s">
        <v>105</v>
      </c>
      <c r="G652" t="s">
        <v>2014</v>
      </c>
      <c r="H652" t="s">
        <v>107</v>
      </c>
      <c r="I652">
        <v>277.83</v>
      </c>
      <c r="J652">
        <v>4</v>
      </c>
      <c r="K652">
        <v>0</v>
      </c>
      <c r="L652">
        <v>1111.32</v>
      </c>
      <c r="M652">
        <v>1111.32</v>
      </c>
      <c r="N652" s="11">
        <f>Salesdata[[#This Row],[subtotal_before_discount]]-Salesdata[[#This Row],[total_after_discount]]</f>
        <v>0</v>
      </c>
      <c r="O652" t="s">
        <v>21</v>
      </c>
      <c r="P652" s="2">
        <v>45531.124895833331</v>
      </c>
      <c r="Q652">
        <f>YEAR(Salesdata[[#This Row],[purchase_date]])</f>
        <v>2024</v>
      </c>
      <c r="R652" t="str">
        <f>TEXT(Salesdata[[#This Row],[purchase_date]], "mmm")</f>
        <v>Aug</v>
      </c>
    </row>
    <row r="653" spans="1:18" x14ac:dyDescent="0.3">
      <c r="A653" t="s">
        <v>2015</v>
      </c>
      <c r="B653" t="s">
        <v>181</v>
      </c>
      <c r="C653" t="s">
        <v>2016</v>
      </c>
      <c r="D653" s="11" t="s">
        <v>7703</v>
      </c>
      <c r="E653" s="11" t="s">
        <v>7062</v>
      </c>
      <c r="F653" t="s">
        <v>111</v>
      </c>
      <c r="G653" t="s">
        <v>2017</v>
      </c>
      <c r="H653" t="s">
        <v>465</v>
      </c>
      <c r="I653">
        <v>2795.73</v>
      </c>
      <c r="J653">
        <v>1</v>
      </c>
      <c r="K653">
        <v>5</v>
      </c>
      <c r="L653">
        <v>2795.73</v>
      </c>
      <c r="M653">
        <v>2655.94</v>
      </c>
      <c r="N653" s="11">
        <f>Salesdata[[#This Row],[subtotal_before_discount]]-Salesdata[[#This Row],[total_after_discount]]</f>
        <v>139.78999999999996</v>
      </c>
      <c r="O653" t="s">
        <v>116</v>
      </c>
      <c r="P653" s="2">
        <v>45861.343969907408</v>
      </c>
      <c r="Q653">
        <f>YEAR(Salesdata[[#This Row],[purchase_date]])</f>
        <v>2025</v>
      </c>
      <c r="R653" t="str">
        <f>TEXT(Salesdata[[#This Row],[purchase_date]], "mmm")</f>
        <v>Jul</v>
      </c>
    </row>
    <row r="654" spans="1:18" x14ac:dyDescent="0.3">
      <c r="A654" t="s">
        <v>2018</v>
      </c>
      <c r="B654" t="s">
        <v>49</v>
      </c>
      <c r="C654" t="s">
        <v>2019</v>
      </c>
      <c r="D654" s="11" t="s">
        <v>7704</v>
      </c>
      <c r="E654" s="11" t="s">
        <v>7224</v>
      </c>
      <c r="F654" t="s">
        <v>111</v>
      </c>
      <c r="G654" t="s">
        <v>2020</v>
      </c>
      <c r="H654" t="s">
        <v>46</v>
      </c>
      <c r="I654">
        <v>2.0499999999999998</v>
      </c>
      <c r="J654">
        <v>315</v>
      </c>
      <c r="K654">
        <v>25</v>
      </c>
      <c r="L654">
        <v>645.75</v>
      </c>
      <c r="M654">
        <v>484.31</v>
      </c>
      <c r="N654" s="11">
        <f>Salesdata[[#This Row],[subtotal_before_discount]]-Salesdata[[#This Row],[total_after_discount]]</f>
        <v>161.44</v>
      </c>
      <c r="O654" t="s">
        <v>77</v>
      </c>
      <c r="P654" s="2">
        <v>45430.45453703704</v>
      </c>
      <c r="Q654">
        <f>YEAR(Salesdata[[#This Row],[purchase_date]])</f>
        <v>2024</v>
      </c>
      <c r="R654" t="str">
        <f>TEXT(Salesdata[[#This Row],[purchase_date]], "mmm")</f>
        <v>May</v>
      </c>
    </row>
    <row r="655" spans="1:18" x14ac:dyDescent="0.3">
      <c r="A655" t="s">
        <v>2021</v>
      </c>
      <c r="B655" t="s">
        <v>118</v>
      </c>
      <c r="C655" t="s">
        <v>2022</v>
      </c>
      <c r="D655" s="11" t="s">
        <v>7705</v>
      </c>
      <c r="E655" s="11" t="s">
        <v>7170</v>
      </c>
      <c r="F655" t="s">
        <v>155</v>
      </c>
      <c r="G655" t="s">
        <v>2023</v>
      </c>
      <c r="H655" t="s">
        <v>76</v>
      </c>
      <c r="I655">
        <v>287.66000000000003</v>
      </c>
      <c r="J655">
        <v>1</v>
      </c>
      <c r="K655">
        <v>5</v>
      </c>
      <c r="L655">
        <v>287.66000000000003</v>
      </c>
      <c r="M655">
        <v>273.27999999999997</v>
      </c>
      <c r="N655" s="11">
        <f>Salesdata[[#This Row],[subtotal_before_discount]]-Salesdata[[#This Row],[total_after_discount]]</f>
        <v>14.380000000000052</v>
      </c>
      <c r="O655" t="s">
        <v>40</v>
      </c>
      <c r="P655" s="2">
        <v>45666.412997685184</v>
      </c>
      <c r="Q655">
        <f>YEAR(Salesdata[[#This Row],[purchase_date]])</f>
        <v>2025</v>
      </c>
      <c r="R655" t="str">
        <f>TEXT(Salesdata[[#This Row],[purchase_date]], "mmm")</f>
        <v>Jan</v>
      </c>
    </row>
    <row r="656" spans="1:18" x14ac:dyDescent="0.3">
      <c r="A656" t="s">
        <v>2024</v>
      </c>
      <c r="B656" t="s">
        <v>49</v>
      </c>
      <c r="C656" t="s">
        <v>2025</v>
      </c>
      <c r="D656" s="11" t="s">
        <v>7706</v>
      </c>
      <c r="E656" s="11" t="s">
        <v>7073</v>
      </c>
      <c r="F656" t="s">
        <v>7010</v>
      </c>
      <c r="G656" t="s">
        <v>2026</v>
      </c>
      <c r="H656" t="s">
        <v>184</v>
      </c>
      <c r="I656">
        <v>1161.28</v>
      </c>
      <c r="J656">
        <v>2</v>
      </c>
      <c r="K656">
        <v>5</v>
      </c>
      <c r="L656">
        <v>2322.56</v>
      </c>
      <c r="M656">
        <v>2206.4299999999998</v>
      </c>
      <c r="N656" s="11">
        <f>Salesdata[[#This Row],[subtotal_before_discount]]-Salesdata[[#This Row],[total_after_discount]]</f>
        <v>116.13000000000011</v>
      </c>
      <c r="O656" t="s">
        <v>21</v>
      </c>
      <c r="P656" s="2">
        <v>45353.538680555554</v>
      </c>
      <c r="Q656">
        <f>YEAR(Salesdata[[#This Row],[purchase_date]])</f>
        <v>2024</v>
      </c>
      <c r="R656" t="str">
        <f>TEXT(Salesdata[[#This Row],[purchase_date]], "mmm")</f>
        <v>Mar</v>
      </c>
    </row>
    <row r="657" spans="1:18" x14ac:dyDescent="0.3">
      <c r="A657" t="s">
        <v>2027</v>
      </c>
      <c r="B657" t="s">
        <v>15</v>
      </c>
      <c r="C657" t="s">
        <v>2028</v>
      </c>
      <c r="D657" s="11" t="s">
        <v>7707</v>
      </c>
      <c r="E657" s="11" t="s">
        <v>7162</v>
      </c>
      <c r="F657" t="s">
        <v>251</v>
      </c>
      <c r="G657" t="s">
        <v>2029</v>
      </c>
      <c r="H657" t="s">
        <v>209</v>
      </c>
      <c r="I657">
        <v>54.97</v>
      </c>
      <c r="J657">
        <v>10</v>
      </c>
      <c r="K657">
        <v>0</v>
      </c>
      <c r="L657">
        <v>549.70000000000005</v>
      </c>
      <c r="M657">
        <v>549.70000000000005</v>
      </c>
      <c r="N657" s="11">
        <f>Salesdata[[#This Row],[subtotal_before_discount]]-Salesdata[[#This Row],[total_after_discount]]</f>
        <v>0</v>
      </c>
      <c r="O657" t="s">
        <v>47</v>
      </c>
      <c r="P657" s="2">
        <v>45589.207094907404</v>
      </c>
      <c r="Q657">
        <f>YEAR(Salesdata[[#This Row],[purchase_date]])</f>
        <v>2024</v>
      </c>
      <c r="R657" t="str">
        <f>TEXT(Salesdata[[#This Row],[purchase_date]], "mmm")</f>
        <v>Oct</v>
      </c>
    </row>
    <row r="658" spans="1:18" x14ac:dyDescent="0.3">
      <c r="A658" t="s">
        <v>2030</v>
      </c>
      <c r="B658" t="s">
        <v>23</v>
      </c>
      <c r="C658" t="s">
        <v>2031</v>
      </c>
      <c r="D658" s="11" t="s">
        <v>7708</v>
      </c>
      <c r="E658" s="11" t="s">
        <v>7060</v>
      </c>
      <c r="F658" t="s">
        <v>100</v>
      </c>
      <c r="G658" t="s">
        <v>2032</v>
      </c>
      <c r="H658" t="s">
        <v>65</v>
      </c>
      <c r="I658">
        <v>2626.19</v>
      </c>
      <c r="J658">
        <v>12</v>
      </c>
      <c r="K658">
        <v>5</v>
      </c>
      <c r="L658">
        <v>31514.28</v>
      </c>
      <c r="M658">
        <v>29938.57</v>
      </c>
      <c r="N658" s="11">
        <f>Salesdata[[#This Row],[subtotal_before_discount]]-Salesdata[[#This Row],[total_after_discount]]</f>
        <v>1575.7099999999991</v>
      </c>
      <c r="O658" t="s">
        <v>77</v>
      </c>
      <c r="P658" s="2">
        <v>45716.814652777779</v>
      </c>
      <c r="Q658">
        <f>YEAR(Salesdata[[#This Row],[purchase_date]])</f>
        <v>2025</v>
      </c>
      <c r="R658" t="str">
        <f>TEXT(Salesdata[[#This Row],[purchase_date]], "mmm")</f>
        <v>Feb</v>
      </c>
    </row>
    <row r="659" spans="1:18" x14ac:dyDescent="0.3">
      <c r="A659" t="s">
        <v>2033</v>
      </c>
      <c r="B659" t="s">
        <v>118</v>
      </c>
      <c r="C659" t="s">
        <v>2034</v>
      </c>
      <c r="D659" s="11" t="s">
        <v>7709</v>
      </c>
      <c r="E659" s="11" t="s">
        <v>7346</v>
      </c>
      <c r="F659" t="s">
        <v>100</v>
      </c>
      <c r="G659" t="s">
        <v>2035</v>
      </c>
      <c r="H659" t="s">
        <v>53</v>
      </c>
      <c r="I659">
        <v>1014.34</v>
      </c>
      <c r="J659">
        <v>1</v>
      </c>
      <c r="K659">
        <v>0</v>
      </c>
      <c r="L659">
        <v>1014.34</v>
      </c>
      <c r="M659">
        <v>1014.34</v>
      </c>
      <c r="N659" s="11">
        <f>Salesdata[[#This Row],[subtotal_before_discount]]-Salesdata[[#This Row],[total_after_discount]]</f>
        <v>0</v>
      </c>
      <c r="O659" t="s">
        <v>116</v>
      </c>
      <c r="P659" s="2">
        <v>45832.46434027778</v>
      </c>
      <c r="Q659">
        <f>YEAR(Salesdata[[#This Row],[purchase_date]])</f>
        <v>2025</v>
      </c>
      <c r="R659" t="str">
        <f>TEXT(Salesdata[[#This Row],[purchase_date]], "mmm")</f>
        <v>Jun</v>
      </c>
    </row>
    <row r="660" spans="1:18" x14ac:dyDescent="0.3">
      <c r="A660" t="s">
        <v>2036</v>
      </c>
      <c r="B660" t="s">
        <v>181</v>
      </c>
      <c r="C660" t="s">
        <v>2037</v>
      </c>
      <c r="D660" s="11" t="s">
        <v>7710</v>
      </c>
      <c r="E660" s="11" t="s">
        <v>7162</v>
      </c>
      <c r="F660" t="s">
        <v>32</v>
      </c>
      <c r="G660" t="s">
        <v>2038</v>
      </c>
      <c r="H660" t="s">
        <v>107</v>
      </c>
      <c r="I660">
        <v>1300.45</v>
      </c>
      <c r="J660">
        <v>100</v>
      </c>
      <c r="K660">
        <v>25</v>
      </c>
      <c r="L660">
        <v>130045</v>
      </c>
      <c r="M660">
        <v>97533.75</v>
      </c>
      <c r="N660" s="11">
        <f>Salesdata[[#This Row],[subtotal_before_discount]]-Salesdata[[#This Row],[total_after_discount]]</f>
        <v>32511.25</v>
      </c>
      <c r="O660" t="s">
        <v>47</v>
      </c>
      <c r="P660" s="2">
        <v>45774.617708333331</v>
      </c>
      <c r="Q660">
        <f>YEAR(Salesdata[[#This Row],[purchase_date]])</f>
        <v>2025</v>
      </c>
      <c r="R660" t="str">
        <f>TEXT(Salesdata[[#This Row],[purchase_date]], "mmm")</f>
        <v>Apr</v>
      </c>
    </row>
    <row r="661" spans="1:18" x14ac:dyDescent="0.3">
      <c r="A661" t="s">
        <v>2039</v>
      </c>
      <c r="B661" t="s">
        <v>118</v>
      </c>
      <c r="C661" t="s">
        <v>2040</v>
      </c>
      <c r="D661" s="11" t="s">
        <v>7711</v>
      </c>
      <c r="E661" s="11" t="s">
        <v>7094</v>
      </c>
      <c r="F661" t="s">
        <v>177</v>
      </c>
      <c r="G661" t="s">
        <v>2041</v>
      </c>
      <c r="H661" t="s">
        <v>76</v>
      </c>
      <c r="I661">
        <v>1326.26</v>
      </c>
      <c r="J661">
        <v>8</v>
      </c>
      <c r="K661">
        <v>10</v>
      </c>
      <c r="L661">
        <v>10610.08</v>
      </c>
      <c r="M661">
        <v>9549.07</v>
      </c>
      <c r="N661" s="11">
        <f>Salesdata[[#This Row],[subtotal_before_discount]]-Salesdata[[#This Row],[total_after_discount]]</f>
        <v>1061.0100000000002</v>
      </c>
      <c r="O661" t="s">
        <v>77</v>
      </c>
      <c r="P661" s="2">
        <v>45645.515856481485</v>
      </c>
      <c r="Q661">
        <f>YEAR(Salesdata[[#This Row],[purchase_date]])</f>
        <v>2024</v>
      </c>
      <c r="R661" t="str">
        <f>TEXT(Salesdata[[#This Row],[purchase_date]], "mmm")</f>
        <v>Dec</v>
      </c>
    </row>
    <row r="662" spans="1:18" x14ac:dyDescent="0.3">
      <c r="A662" t="s">
        <v>2042</v>
      </c>
      <c r="B662" t="s">
        <v>49</v>
      </c>
      <c r="C662" t="s">
        <v>2043</v>
      </c>
      <c r="D662" s="11" t="s">
        <v>7712</v>
      </c>
      <c r="E662" s="11" t="s">
        <v>7108</v>
      </c>
      <c r="F662" t="s">
        <v>133</v>
      </c>
      <c r="G662" t="s">
        <v>2044</v>
      </c>
      <c r="H662" t="s">
        <v>465</v>
      </c>
      <c r="I662">
        <v>452.76</v>
      </c>
      <c r="J662">
        <v>4</v>
      </c>
      <c r="K662">
        <v>0</v>
      </c>
      <c r="L662">
        <v>1811.04</v>
      </c>
      <c r="M662">
        <v>1811.04</v>
      </c>
      <c r="N662" s="11">
        <f>Salesdata[[#This Row],[subtotal_before_discount]]-Salesdata[[#This Row],[total_after_discount]]</f>
        <v>0</v>
      </c>
      <c r="O662" t="s">
        <v>77</v>
      </c>
      <c r="P662" s="2">
        <v>45616.894733796296</v>
      </c>
      <c r="Q662">
        <f>YEAR(Salesdata[[#This Row],[purchase_date]])</f>
        <v>2024</v>
      </c>
      <c r="R662" t="str">
        <f>TEXT(Salesdata[[#This Row],[purchase_date]], "mmm")</f>
        <v>Nov</v>
      </c>
    </row>
    <row r="663" spans="1:18" x14ac:dyDescent="0.3">
      <c r="A663" t="s">
        <v>2045</v>
      </c>
      <c r="B663" t="s">
        <v>55</v>
      </c>
      <c r="C663" t="s">
        <v>2046</v>
      </c>
      <c r="D663" s="11" t="s">
        <v>7713</v>
      </c>
      <c r="E663" s="11" t="s">
        <v>7073</v>
      </c>
      <c r="F663" t="s">
        <v>105</v>
      </c>
      <c r="G663" t="s">
        <v>2047</v>
      </c>
      <c r="H663" t="s">
        <v>70</v>
      </c>
      <c r="I663">
        <v>2563.94</v>
      </c>
      <c r="J663">
        <v>6</v>
      </c>
      <c r="K663">
        <v>10</v>
      </c>
      <c r="L663">
        <v>15383.64</v>
      </c>
      <c r="M663">
        <v>13845.28</v>
      </c>
      <c r="N663" s="11">
        <f>Salesdata[[#This Row],[subtotal_before_discount]]-Salesdata[[#This Row],[total_after_discount]]</f>
        <v>1538.3599999999988</v>
      </c>
      <c r="O663" t="s">
        <v>21</v>
      </c>
      <c r="P663" s="2">
        <v>45446.144317129627</v>
      </c>
      <c r="Q663">
        <f>YEAR(Salesdata[[#This Row],[purchase_date]])</f>
        <v>2024</v>
      </c>
      <c r="R663" t="str">
        <f>TEXT(Salesdata[[#This Row],[purchase_date]], "mmm")</f>
        <v>Jun</v>
      </c>
    </row>
    <row r="664" spans="1:18" x14ac:dyDescent="0.3">
      <c r="A664" t="s">
        <v>2048</v>
      </c>
      <c r="B664" t="s">
        <v>95</v>
      </c>
      <c r="C664" t="s">
        <v>2049</v>
      </c>
      <c r="D664" s="11" t="s">
        <v>7714</v>
      </c>
      <c r="E664" s="11" t="s">
        <v>7235</v>
      </c>
      <c r="F664" t="s">
        <v>224</v>
      </c>
      <c r="G664" t="s">
        <v>2050</v>
      </c>
      <c r="H664" t="s">
        <v>135</v>
      </c>
      <c r="I664">
        <v>151.22</v>
      </c>
      <c r="J664">
        <v>5</v>
      </c>
      <c r="K664">
        <v>5</v>
      </c>
      <c r="L664">
        <v>756.1</v>
      </c>
      <c r="M664">
        <v>718.29</v>
      </c>
      <c r="N664" s="11">
        <f>Salesdata[[#This Row],[subtotal_before_discount]]-Salesdata[[#This Row],[total_after_discount]]</f>
        <v>37.810000000000059</v>
      </c>
      <c r="O664" t="s">
        <v>116</v>
      </c>
      <c r="P664" s="2">
        <v>45401.078321759262</v>
      </c>
      <c r="Q664">
        <f>YEAR(Salesdata[[#This Row],[purchase_date]])</f>
        <v>2024</v>
      </c>
      <c r="R664" t="str">
        <f>TEXT(Salesdata[[#This Row],[purchase_date]], "mmm")</f>
        <v>Apr</v>
      </c>
    </row>
    <row r="665" spans="1:18" x14ac:dyDescent="0.3">
      <c r="A665" t="s">
        <v>2051</v>
      </c>
      <c r="B665" t="s">
        <v>30</v>
      </c>
      <c r="C665" t="s">
        <v>2052</v>
      </c>
      <c r="D665" s="11" t="s">
        <v>7715</v>
      </c>
      <c r="E665" s="11" t="s">
        <v>7152</v>
      </c>
      <c r="F665" t="s">
        <v>121</v>
      </c>
      <c r="G665" t="s">
        <v>2053</v>
      </c>
      <c r="H665" t="s">
        <v>59</v>
      </c>
      <c r="I665">
        <v>1491.75</v>
      </c>
      <c r="J665">
        <v>12</v>
      </c>
      <c r="K665">
        <v>0</v>
      </c>
      <c r="L665">
        <v>17901</v>
      </c>
      <c r="M665">
        <v>17901</v>
      </c>
      <c r="N665" s="11">
        <f>Salesdata[[#This Row],[subtotal_before_discount]]-Salesdata[[#This Row],[total_after_discount]]</f>
        <v>0</v>
      </c>
      <c r="O665" t="s">
        <v>77</v>
      </c>
      <c r="P665" s="2">
        <v>45589.063344907408</v>
      </c>
      <c r="Q665">
        <f>YEAR(Salesdata[[#This Row],[purchase_date]])</f>
        <v>2024</v>
      </c>
      <c r="R665" t="str">
        <f>TEXT(Salesdata[[#This Row],[purchase_date]], "mmm")</f>
        <v>Oct</v>
      </c>
    </row>
    <row r="666" spans="1:18" x14ac:dyDescent="0.3">
      <c r="A666" t="s">
        <v>2054</v>
      </c>
      <c r="B666" t="s">
        <v>72</v>
      </c>
      <c r="C666" t="s">
        <v>2055</v>
      </c>
      <c r="D666" s="11" t="s">
        <v>7716</v>
      </c>
      <c r="E666" s="11" t="s">
        <v>7125</v>
      </c>
      <c r="F666" t="s">
        <v>87</v>
      </c>
      <c r="G666" t="s">
        <v>2056</v>
      </c>
      <c r="H666" t="s">
        <v>102</v>
      </c>
      <c r="I666">
        <v>835.37</v>
      </c>
      <c r="J666">
        <v>6</v>
      </c>
      <c r="K666">
        <v>5</v>
      </c>
      <c r="L666">
        <v>5012.22</v>
      </c>
      <c r="M666">
        <v>4761.6099999999997</v>
      </c>
      <c r="N666" s="11">
        <f>Salesdata[[#This Row],[subtotal_before_discount]]-Salesdata[[#This Row],[total_after_discount]]</f>
        <v>250.61000000000058</v>
      </c>
      <c r="O666" t="s">
        <v>60</v>
      </c>
      <c r="P666" s="2">
        <v>45582.874282407407</v>
      </c>
      <c r="Q666">
        <f>YEAR(Salesdata[[#This Row],[purchase_date]])</f>
        <v>2024</v>
      </c>
      <c r="R666" t="str">
        <f>TEXT(Salesdata[[#This Row],[purchase_date]], "mmm")</f>
        <v>Oct</v>
      </c>
    </row>
    <row r="667" spans="1:18" x14ac:dyDescent="0.3">
      <c r="A667" t="s">
        <v>2057</v>
      </c>
      <c r="B667" t="s">
        <v>72</v>
      </c>
      <c r="C667" t="s">
        <v>2058</v>
      </c>
      <c r="D667" s="11" t="s">
        <v>7717</v>
      </c>
      <c r="E667" s="11" t="s">
        <v>7207</v>
      </c>
      <c r="F667" t="s">
        <v>177</v>
      </c>
      <c r="G667" t="s">
        <v>2059</v>
      </c>
      <c r="H667" t="s">
        <v>184</v>
      </c>
      <c r="I667">
        <v>421.2</v>
      </c>
      <c r="J667">
        <v>4</v>
      </c>
      <c r="K667">
        <v>0</v>
      </c>
      <c r="L667">
        <v>1684.8</v>
      </c>
      <c r="M667">
        <v>1684.8</v>
      </c>
      <c r="N667" s="11">
        <f>Salesdata[[#This Row],[subtotal_before_discount]]-Salesdata[[#This Row],[total_after_discount]]</f>
        <v>0</v>
      </c>
      <c r="O667" t="s">
        <v>21</v>
      </c>
      <c r="P667" s="2">
        <v>45582.467951388891</v>
      </c>
      <c r="Q667">
        <f>YEAR(Salesdata[[#This Row],[purchase_date]])</f>
        <v>2024</v>
      </c>
      <c r="R667" t="str">
        <f>TEXT(Salesdata[[#This Row],[purchase_date]], "mmm")</f>
        <v>Oct</v>
      </c>
    </row>
    <row r="668" spans="1:18" x14ac:dyDescent="0.3">
      <c r="A668" t="s">
        <v>2060</v>
      </c>
      <c r="B668" t="s">
        <v>55</v>
      </c>
      <c r="C668" t="s">
        <v>2061</v>
      </c>
      <c r="D668" s="11" t="s">
        <v>7718</v>
      </c>
      <c r="E668" s="11" t="s">
        <v>7183</v>
      </c>
      <c r="F668" t="s">
        <v>105</v>
      </c>
      <c r="G668" t="s">
        <v>2062</v>
      </c>
      <c r="H668" t="s">
        <v>93</v>
      </c>
      <c r="I668">
        <v>5.45</v>
      </c>
      <c r="J668">
        <v>226</v>
      </c>
      <c r="K668">
        <v>3</v>
      </c>
      <c r="L668">
        <v>1231.7</v>
      </c>
      <c r="M668">
        <v>1194.75</v>
      </c>
      <c r="N668" s="11">
        <f>Salesdata[[#This Row],[subtotal_before_discount]]-Salesdata[[#This Row],[total_after_discount]]</f>
        <v>36.950000000000045</v>
      </c>
      <c r="O668" t="s">
        <v>28</v>
      </c>
      <c r="P668" s="2">
        <v>45417.920254629629</v>
      </c>
      <c r="Q668">
        <f>YEAR(Salesdata[[#This Row],[purchase_date]])</f>
        <v>2024</v>
      </c>
      <c r="R668" t="str">
        <f>TEXT(Salesdata[[#This Row],[purchase_date]], "mmm")</f>
        <v>May</v>
      </c>
    </row>
    <row r="669" spans="1:18" x14ac:dyDescent="0.3">
      <c r="A669" t="s">
        <v>2063</v>
      </c>
      <c r="B669" t="s">
        <v>95</v>
      </c>
      <c r="C669" t="s">
        <v>2064</v>
      </c>
      <c r="D669" s="11" t="s">
        <v>7719</v>
      </c>
      <c r="E669" s="11" t="s">
        <v>7145</v>
      </c>
      <c r="F669" t="s">
        <v>224</v>
      </c>
      <c r="G669" t="s">
        <v>2065</v>
      </c>
      <c r="H669" t="s">
        <v>46</v>
      </c>
      <c r="I669">
        <v>372.26</v>
      </c>
      <c r="J669">
        <v>5</v>
      </c>
      <c r="K669">
        <v>5</v>
      </c>
      <c r="L669">
        <v>1861.3</v>
      </c>
      <c r="M669">
        <v>1768.23</v>
      </c>
      <c r="N669" s="11">
        <f>Salesdata[[#This Row],[subtotal_before_discount]]-Salesdata[[#This Row],[total_after_discount]]</f>
        <v>93.069999999999936</v>
      </c>
      <c r="O669" t="s">
        <v>77</v>
      </c>
      <c r="P669" s="2">
        <v>45547.354097222225</v>
      </c>
      <c r="Q669">
        <f>YEAR(Salesdata[[#This Row],[purchase_date]])</f>
        <v>2024</v>
      </c>
      <c r="R669" t="str">
        <f>TEXT(Salesdata[[#This Row],[purchase_date]], "mmm")</f>
        <v>Sep</v>
      </c>
    </row>
    <row r="670" spans="1:18" x14ac:dyDescent="0.3">
      <c r="A670" t="s">
        <v>2066</v>
      </c>
      <c r="B670" t="s">
        <v>172</v>
      </c>
      <c r="C670" t="s">
        <v>2067</v>
      </c>
      <c r="D670" s="11" t="s">
        <v>7720</v>
      </c>
      <c r="E670" s="11" t="s">
        <v>7079</v>
      </c>
      <c r="F670" t="s">
        <v>32</v>
      </c>
      <c r="G670" t="s">
        <v>2068</v>
      </c>
      <c r="H670" t="s">
        <v>70</v>
      </c>
      <c r="I670">
        <v>1.48</v>
      </c>
      <c r="J670">
        <v>153</v>
      </c>
      <c r="K670">
        <v>0</v>
      </c>
      <c r="L670">
        <v>226.44</v>
      </c>
      <c r="M670">
        <v>226.44</v>
      </c>
      <c r="N670" s="11">
        <f>Salesdata[[#This Row],[subtotal_before_discount]]-Salesdata[[#This Row],[total_after_discount]]</f>
        <v>0</v>
      </c>
      <c r="O670" t="s">
        <v>77</v>
      </c>
      <c r="P670" s="2">
        <v>45661.087893518517</v>
      </c>
      <c r="Q670">
        <f>YEAR(Salesdata[[#This Row],[purchase_date]])</f>
        <v>2025</v>
      </c>
      <c r="R670" t="str">
        <f>TEXT(Salesdata[[#This Row],[purchase_date]], "mmm")</f>
        <v>Jan</v>
      </c>
    </row>
    <row r="671" spans="1:18" x14ac:dyDescent="0.3">
      <c r="A671" t="s">
        <v>2069</v>
      </c>
      <c r="B671" t="s">
        <v>181</v>
      </c>
      <c r="C671" t="s">
        <v>2070</v>
      </c>
      <c r="D671" s="11" t="s">
        <v>7721</v>
      </c>
      <c r="E671" s="11" t="s">
        <v>7164</v>
      </c>
      <c r="F671" t="s">
        <v>277</v>
      </c>
      <c r="G671" t="s">
        <v>2071</v>
      </c>
      <c r="H671" t="s">
        <v>209</v>
      </c>
      <c r="I671">
        <v>44.3</v>
      </c>
      <c r="J671">
        <v>5</v>
      </c>
      <c r="K671">
        <v>5</v>
      </c>
      <c r="L671">
        <v>221.5</v>
      </c>
      <c r="M671">
        <v>210.42</v>
      </c>
      <c r="N671" s="11">
        <f>Salesdata[[#This Row],[subtotal_before_discount]]-Salesdata[[#This Row],[total_after_discount]]</f>
        <v>11.080000000000013</v>
      </c>
      <c r="O671" t="s">
        <v>116</v>
      </c>
      <c r="P671" s="2">
        <v>45544.91777777778</v>
      </c>
      <c r="Q671">
        <f>YEAR(Salesdata[[#This Row],[purchase_date]])</f>
        <v>2024</v>
      </c>
      <c r="R671" t="str">
        <f>TEXT(Salesdata[[#This Row],[purchase_date]], "mmm")</f>
        <v>Sep</v>
      </c>
    </row>
    <row r="672" spans="1:18" x14ac:dyDescent="0.3">
      <c r="A672" t="s">
        <v>2072</v>
      </c>
      <c r="B672" t="s">
        <v>49</v>
      </c>
      <c r="C672" t="s">
        <v>2073</v>
      </c>
      <c r="D672" s="11" t="s">
        <v>7722</v>
      </c>
      <c r="E672" s="11" t="s">
        <v>7168</v>
      </c>
      <c r="F672" t="s">
        <v>32</v>
      </c>
      <c r="G672" t="s">
        <v>2074</v>
      </c>
      <c r="H672" t="s">
        <v>107</v>
      </c>
      <c r="I672">
        <v>19.600000000000001</v>
      </c>
      <c r="J672">
        <v>1</v>
      </c>
      <c r="K672">
        <v>0</v>
      </c>
      <c r="L672">
        <v>19.600000000000001</v>
      </c>
      <c r="M672">
        <v>19.600000000000001</v>
      </c>
      <c r="N672" s="11">
        <f>Salesdata[[#This Row],[subtotal_before_discount]]-Salesdata[[#This Row],[total_after_discount]]</f>
        <v>0</v>
      </c>
      <c r="O672" t="s">
        <v>40</v>
      </c>
      <c r="P672" s="2">
        <v>45414.791689814818</v>
      </c>
      <c r="Q672">
        <f>YEAR(Salesdata[[#This Row],[purchase_date]])</f>
        <v>2024</v>
      </c>
      <c r="R672" t="str">
        <f>TEXT(Salesdata[[#This Row],[purchase_date]], "mmm")</f>
        <v>May</v>
      </c>
    </row>
    <row r="673" spans="1:18" x14ac:dyDescent="0.3">
      <c r="A673" t="s">
        <v>2075</v>
      </c>
      <c r="B673" t="s">
        <v>15</v>
      </c>
      <c r="C673" t="s">
        <v>2076</v>
      </c>
      <c r="D673" s="11" t="s">
        <v>7723</v>
      </c>
      <c r="E673" s="11" t="s">
        <v>7346</v>
      </c>
      <c r="F673" t="s">
        <v>68</v>
      </c>
      <c r="G673" t="s">
        <v>2077</v>
      </c>
      <c r="H673" t="s">
        <v>70</v>
      </c>
      <c r="I673">
        <v>1400.36</v>
      </c>
      <c r="J673">
        <v>10</v>
      </c>
      <c r="K673">
        <v>5</v>
      </c>
      <c r="L673">
        <v>14003.6</v>
      </c>
      <c r="M673">
        <v>13303.42</v>
      </c>
      <c r="N673" s="11">
        <f>Salesdata[[#This Row],[subtotal_before_discount]]-Salesdata[[#This Row],[total_after_discount]]</f>
        <v>700.18000000000029</v>
      </c>
      <c r="O673" t="s">
        <v>60</v>
      </c>
      <c r="P673" s="2">
        <v>45540.62537037037</v>
      </c>
      <c r="Q673">
        <f>YEAR(Salesdata[[#This Row],[purchase_date]])</f>
        <v>2024</v>
      </c>
      <c r="R673" t="str">
        <f>TEXT(Salesdata[[#This Row],[purchase_date]], "mmm")</f>
        <v>Sep</v>
      </c>
    </row>
    <row r="674" spans="1:18" x14ac:dyDescent="0.3">
      <c r="A674" t="s">
        <v>2078</v>
      </c>
      <c r="B674" t="s">
        <v>55</v>
      </c>
      <c r="C674" t="s">
        <v>2079</v>
      </c>
      <c r="D674" s="11" t="s">
        <v>7724</v>
      </c>
      <c r="E674" s="11" t="s">
        <v>7050</v>
      </c>
      <c r="F674" t="s">
        <v>91</v>
      </c>
      <c r="G674" t="s">
        <v>2080</v>
      </c>
      <c r="H674" t="s">
        <v>465</v>
      </c>
      <c r="I674">
        <v>175.51</v>
      </c>
      <c r="J674">
        <v>5</v>
      </c>
      <c r="K674">
        <v>5</v>
      </c>
      <c r="L674">
        <v>877.55</v>
      </c>
      <c r="M674">
        <v>833.67</v>
      </c>
      <c r="N674" s="11">
        <f>Salesdata[[#This Row],[subtotal_before_discount]]-Salesdata[[#This Row],[total_after_discount]]</f>
        <v>43.879999999999995</v>
      </c>
      <c r="O674" t="s">
        <v>47</v>
      </c>
      <c r="P674" s="2">
        <v>45352.0312037037</v>
      </c>
      <c r="Q674">
        <f>YEAR(Salesdata[[#This Row],[purchase_date]])</f>
        <v>2024</v>
      </c>
      <c r="R674" t="str">
        <f>TEXT(Salesdata[[#This Row],[purchase_date]], "mmm")</f>
        <v>Mar</v>
      </c>
    </row>
    <row r="675" spans="1:18" x14ac:dyDescent="0.3">
      <c r="A675" t="s">
        <v>2081</v>
      </c>
      <c r="B675" t="s">
        <v>172</v>
      </c>
      <c r="C675" t="s">
        <v>2082</v>
      </c>
      <c r="D675" s="11" t="s">
        <v>7725</v>
      </c>
      <c r="E675" s="11" t="s">
        <v>7116</v>
      </c>
      <c r="F675" t="s">
        <v>155</v>
      </c>
      <c r="G675" t="s">
        <v>2083</v>
      </c>
      <c r="H675" t="s">
        <v>161</v>
      </c>
      <c r="I675">
        <v>1469.62</v>
      </c>
      <c r="J675">
        <v>1</v>
      </c>
      <c r="K675">
        <v>0</v>
      </c>
      <c r="L675">
        <v>1469.62</v>
      </c>
      <c r="M675">
        <v>1469.62</v>
      </c>
      <c r="N675" s="11">
        <f>Salesdata[[#This Row],[subtotal_before_discount]]-Salesdata[[#This Row],[total_after_discount]]</f>
        <v>0</v>
      </c>
      <c r="O675" t="s">
        <v>28</v>
      </c>
      <c r="P675" s="2">
        <v>45574.751516203702</v>
      </c>
      <c r="Q675">
        <f>YEAR(Salesdata[[#This Row],[purchase_date]])</f>
        <v>2024</v>
      </c>
      <c r="R675" t="str">
        <f>TEXT(Salesdata[[#This Row],[purchase_date]], "mmm")</f>
        <v>Oct</v>
      </c>
    </row>
    <row r="676" spans="1:18" x14ac:dyDescent="0.3">
      <c r="A676" t="s">
        <v>2084</v>
      </c>
      <c r="B676" t="s">
        <v>55</v>
      </c>
      <c r="C676" t="s">
        <v>2085</v>
      </c>
      <c r="D676" s="11" t="s">
        <v>7726</v>
      </c>
      <c r="E676" s="11" t="s">
        <v>7102</v>
      </c>
      <c r="F676" t="s">
        <v>111</v>
      </c>
      <c r="G676" t="s">
        <v>2086</v>
      </c>
      <c r="H676" t="s">
        <v>70</v>
      </c>
      <c r="I676">
        <v>2866.45</v>
      </c>
      <c r="J676">
        <v>2</v>
      </c>
      <c r="K676">
        <v>0</v>
      </c>
      <c r="L676">
        <v>5732.9</v>
      </c>
      <c r="M676">
        <v>5732.9</v>
      </c>
      <c r="N676" s="11">
        <f>Salesdata[[#This Row],[subtotal_before_discount]]-Salesdata[[#This Row],[total_after_discount]]</f>
        <v>0</v>
      </c>
      <c r="O676" t="s">
        <v>28</v>
      </c>
      <c r="P676" s="2">
        <v>45368.931516203702</v>
      </c>
      <c r="Q676">
        <f>YEAR(Salesdata[[#This Row],[purchase_date]])</f>
        <v>2024</v>
      </c>
      <c r="R676" t="str">
        <f>TEXT(Salesdata[[#This Row],[purchase_date]], "mmm")</f>
        <v>Mar</v>
      </c>
    </row>
    <row r="677" spans="1:18" x14ac:dyDescent="0.3">
      <c r="A677" t="s">
        <v>2087</v>
      </c>
      <c r="B677" t="s">
        <v>15</v>
      </c>
      <c r="C677" t="s">
        <v>2088</v>
      </c>
      <c r="D677" s="11" t="s">
        <v>7727</v>
      </c>
      <c r="E677" s="11" t="s">
        <v>7048</v>
      </c>
      <c r="F677" t="s">
        <v>133</v>
      </c>
      <c r="G677" t="s">
        <v>2089</v>
      </c>
      <c r="H677" t="s">
        <v>76</v>
      </c>
      <c r="I677">
        <v>551.95000000000005</v>
      </c>
      <c r="J677">
        <v>3</v>
      </c>
      <c r="K677">
        <v>0</v>
      </c>
      <c r="L677">
        <v>1655.85</v>
      </c>
      <c r="M677">
        <v>1655.85</v>
      </c>
      <c r="N677" s="11">
        <f>Salesdata[[#This Row],[subtotal_before_discount]]-Salesdata[[#This Row],[total_after_discount]]</f>
        <v>0</v>
      </c>
      <c r="O677" t="s">
        <v>47</v>
      </c>
      <c r="P677" s="2">
        <v>45672.323738425926</v>
      </c>
      <c r="Q677">
        <f>YEAR(Salesdata[[#This Row],[purchase_date]])</f>
        <v>2025</v>
      </c>
      <c r="R677" t="str">
        <f>TEXT(Salesdata[[#This Row],[purchase_date]], "mmm")</f>
        <v>Jan</v>
      </c>
    </row>
    <row r="678" spans="1:18" x14ac:dyDescent="0.3">
      <c r="A678" t="s">
        <v>2090</v>
      </c>
      <c r="B678" t="s">
        <v>49</v>
      </c>
      <c r="C678" t="s">
        <v>2091</v>
      </c>
      <c r="D678" s="11" t="s">
        <v>7728</v>
      </c>
      <c r="E678" s="11" t="s">
        <v>7224</v>
      </c>
      <c r="F678" t="s">
        <v>177</v>
      </c>
      <c r="G678" t="s">
        <v>2092</v>
      </c>
      <c r="H678" t="s">
        <v>76</v>
      </c>
      <c r="I678">
        <v>238.92</v>
      </c>
      <c r="J678">
        <v>3</v>
      </c>
      <c r="K678">
        <v>0</v>
      </c>
      <c r="L678">
        <v>716.76</v>
      </c>
      <c r="M678">
        <v>716.76</v>
      </c>
      <c r="N678" s="11">
        <f>Salesdata[[#This Row],[subtotal_before_discount]]-Salesdata[[#This Row],[total_after_discount]]</f>
        <v>0</v>
      </c>
      <c r="O678" t="s">
        <v>21</v>
      </c>
      <c r="P678" s="2">
        <v>45782.540277777778</v>
      </c>
      <c r="Q678">
        <f>YEAR(Salesdata[[#This Row],[purchase_date]])</f>
        <v>2025</v>
      </c>
      <c r="R678" t="str">
        <f>TEXT(Salesdata[[#This Row],[purchase_date]], "mmm")</f>
        <v>May</v>
      </c>
    </row>
    <row r="679" spans="1:18" x14ac:dyDescent="0.3">
      <c r="A679" t="s">
        <v>2093</v>
      </c>
      <c r="B679" t="s">
        <v>95</v>
      </c>
      <c r="C679" t="s">
        <v>2094</v>
      </c>
      <c r="D679" s="11" t="s">
        <v>7729</v>
      </c>
      <c r="E679" s="11" t="s">
        <v>7069</v>
      </c>
      <c r="F679" t="s">
        <v>87</v>
      </c>
      <c r="G679" t="s">
        <v>2095</v>
      </c>
      <c r="H679" t="s">
        <v>179</v>
      </c>
      <c r="I679">
        <v>2204.58</v>
      </c>
      <c r="J679">
        <v>12</v>
      </c>
      <c r="K679">
        <v>0</v>
      </c>
      <c r="L679">
        <v>26454.959999999999</v>
      </c>
      <c r="M679">
        <v>26454.959999999999</v>
      </c>
      <c r="N679" s="11">
        <f>Salesdata[[#This Row],[subtotal_before_discount]]-Salesdata[[#This Row],[total_after_discount]]</f>
        <v>0</v>
      </c>
      <c r="O679" t="s">
        <v>77</v>
      </c>
      <c r="P679" s="2">
        <v>45702.200335648151</v>
      </c>
      <c r="Q679">
        <f>YEAR(Salesdata[[#This Row],[purchase_date]])</f>
        <v>2025</v>
      </c>
      <c r="R679" t="str">
        <f>TEXT(Salesdata[[#This Row],[purchase_date]], "mmm")</f>
        <v>Feb</v>
      </c>
    </row>
    <row r="680" spans="1:18" x14ac:dyDescent="0.3">
      <c r="A680" t="s">
        <v>2096</v>
      </c>
      <c r="B680" t="s">
        <v>84</v>
      </c>
      <c r="C680" t="s">
        <v>2097</v>
      </c>
      <c r="D680" s="11" t="s">
        <v>7730</v>
      </c>
      <c r="E680" s="11" t="s">
        <v>7141</v>
      </c>
      <c r="F680" t="s">
        <v>91</v>
      </c>
      <c r="G680" t="s">
        <v>2098</v>
      </c>
      <c r="H680" t="s">
        <v>248</v>
      </c>
      <c r="I680">
        <v>3150.4</v>
      </c>
      <c r="J680">
        <v>3</v>
      </c>
      <c r="K680">
        <v>0</v>
      </c>
      <c r="L680">
        <v>9451.2000000000007</v>
      </c>
      <c r="M680">
        <v>9451.2000000000007</v>
      </c>
      <c r="N680" s="11">
        <f>Salesdata[[#This Row],[subtotal_before_discount]]-Salesdata[[#This Row],[total_after_discount]]</f>
        <v>0</v>
      </c>
      <c r="O680" t="s">
        <v>40</v>
      </c>
      <c r="P680" s="2">
        <v>45411.663680555554</v>
      </c>
      <c r="Q680">
        <f>YEAR(Salesdata[[#This Row],[purchase_date]])</f>
        <v>2024</v>
      </c>
      <c r="R680" t="str">
        <f>TEXT(Salesdata[[#This Row],[purchase_date]], "mmm")</f>
        <v>Apr</v>
      </c>
    </row>
    <row r="681" spans="1:18" x14ac:dyDescent="0.3">
      <c r="A681" t="s">
        <v>2099</v>
      </c>
      <c r="B681" t="s">
        <v>30</v>
      </c>
      <c r="C681" t="s">
        <v>2100</v>
      </c>
      <c r="D681" s="11" t="s">
        <v>7179</v>
      </c>
      <c r="E681" s="11" t="s">
        <v>7069</v>
      </c>
      <c r="F681" t="s">
        <v>57</v>
      </c>
      <c r="G681" t="s">
        <v>2101</v>
      </c>
      <c r="H681" t="s">
        <v>65</v>
      </c>
      <c r="I681">
        <v>61.01</v>
      </c>
      <c r="J681">
        <v>2</v>
      </c>
      <c r="K681">
        <v>0</v>
      </c>
      <c r="L681">
        <v>122.02</v>
      </c>
      <c r="M681">
        <v>122.02</v>
      </c>
      <c r="N681" s="11">
        <f>Salesdata[[#This Row],[subtotal_before_discount]]-Salesdata[[#This Row],[total_after_discount]]</f>
        <v>0</v>
      </c>
      <c r="O681" t="s">
        <v>21</v>
      </c>
      <c r="P681" s="2">
        <v>45637.746157407404</v>
      </c>
      <c r="Q681">
        <f>YEAR(Salesdata[[#This Row],[purchase_date]])</f>
        <v>2024</v>
      </c>
      <c r="R681" t="str">
        <f>TEXT(Salesdata[[#This Row],[purchase_date]], "mmm")</f>
        <v>Dec</v>
      </c>
    </row>
    <row r="682" spans="1:18" x14ac:dyDescent="0.3">
      <c r="A682" t="s">
        <v>2102</v>
      </c>
      <c r="B682" t="s">
        <v>72</v>
      </c>
      <c r="C682" t="s">
        <v>2103</v>
      </c>
      <c r="D682" s="11" t="s">
        <v>7731</v>
      </c>
      <c r="E682" s="11" t="s">
        <v>7040</v>
      </c>
      <c r="F682" t="s">
        <v>246</v>
      </c>
      <c r="G682" t="s">
        <v>2104</v>
      </c>
      <c r="H682" t="s">
        <v>135</v>
      </c>
      <c r="I682">
        <v>1382.74</v>
      </c>
      <c r="J682">
        <v>6</v>
      </c>
      <c r="K682">
        <v>0</v>
      </c>
      <c r="L682">
        <v>8296.44</v>
      </c>
      <c r="M682">
        <v>8296.44</v>
      </c>
      <c r="N682" s="11">
        <f>Salesdata[[#This Row],[subtotal_before_discount]]-Salesdata[[#This Row],[total_after_discount]]</f>
        <v>0</v>
      </c>
      <c r="O682" t="s">
        <v>28</v>
      </c>
      <c r="P682" s="2">
        <v>45428.382627314815</v>
      </c>
      <c r="Q682">
        <f>YEAR(Salesdata[[#This Row],[purchase_date]])</f>
        <v>2024</v>
      </c>
      <c r="R682" t="str">
        <f>TEXT(Salesdata[[#This Row],[purchase_date]], "mmm")</f>
        <v>May</v>
      </c>
    </row>
    <row r="683" spans="1:18" x14ac:dyDescent="0.3">
      <c r="A683" t="s">
        <v>2105</v>
      </c>
      <c r="B683" t="s">
        <v>181</v>
      </c>
      <c r="C683" t="s">
        <v>2106</v>
      </c>
      <c r="D683" s="11" t="s">
        <v>7732</v>
      </c>
      <c r="E683" s="11" t="s">
        <v>7060</v>
      </c>
      <c r="F683" t="s">
        <v>111</v>
      </c>
      <c r="G683" t="s">
        <v>2107</v>
      </c>
      <c r="H683" t="s">
        <v>130</v>
      </c>
      <c r="I683">
        <v>154.41</v>
      </c>
      <c r="J683">
        <v>10</v>
      </c>
      <c r="K683">
        <v>5</v>
      </c>
      <c r="L683">
        <v>1544.1</v>
      </c>
      <c r="M683">
        <v>1466.89</v>
      </c>
      <c r="N683" s="11">
        <f>Salesdata[[#This Row],[subtotal_before_discount]]-Salesdata[[#This Row],[total_after_discount]]</f>
        <v>77.209999999999809</v>
      </c>
      <c r="O683" t="s">
        <v>40</v>
      </c>
      <c r="P683" s="2">
        <v>45381.329918981479</v>
      </c>
      <c r="Q683">
        <f>YEAR(Salesdata[[#This Row],[purchase_date]])</f>
        <v>2024</v>
      </c>
      <c r="R683" t="str">
        <f>TEXT(Salesdata[[#This Row],[purchase_date]], "mmm")</f>
        <v>Mar</v>
      </c>
    </row>
    <row r="684" spans="1:18" x14ac:dyDescent="0.3">
      <c r="A684" t="s">
        <v>2108</v>
      </c>
      <c r="B684" t="s">
        <v>172</v>
      </c>
      <c r="C684" t="s">
        <v>2109</v>
      </c>
      <c r="D684" s="11" t="s">
        <v>7733</v>
      </c>
      <c r="E684" s="11" t="s">
        <v>7164</v>
      </c>
      <c r="F684" t="s">
        <v>224</v>
      </c>
      <c r="G684" t="s">
        <v>2110</v>
      </c>
      <c r="H684" t="s">
        <v>59</v>
      </c>
      <c r="I684">
        <v>215.43</v>
      </c>
      <c r="J684">
        <v>3</v>
      </c>
      <c r="K684">
        <v>0</v>
      </c>
      <c r="L684">
        <v>646.29</v>
      </c>
      <c r="M684">
        <v>646.29</v>
      </c>
      <c r="N684" s="11">
        <f>Salesdata[[#This Row],[subtotal_before_discount]]-Salesdata[[#This Row],[total_after_discount]]</f>
        <v>0</v>
      </c>
      <c r="O684" t="s">
        <v>60</v>
      </c>
      <c r="P684" s="2">
        <v>45832.050995370373</v>
      </c>
      <c r="Q684">
        <f>YEAR(Salesdata[[#This Row],[purchase_date]])</f>
        <v>2025</v>
      </c>
      <c r="R684" t="str">
        <f>TEXT(Salesdata[[#This Row],[purchase_date]], "mmm")</f>
        <v>Jun</v>
      </c>
    </row>
    <row r="685" spans="1:18" x14ac:dyDescent="0.3">
      <c r="A685" t="s">
        <v>2111</v>
      </c>
      <c r="B685" t="s">
        <v>72</v>
      </c>
      <c r="C685" t="s">
        <v>2112</v>
      </c>
      <c r="D685" s="11" t="s">
        <v>7734</v>
      </c>
      <c r="E685" s="11" t="s">
        <v>7052</v>
      </c>
      <c r="F685" t="s">
        <v>277</v>
      </c>
      <c r="G685" t="s">
        <v>2113</v>
      </c>
      <c r="H685" t="s">
        <v>209</v>
      </c>
      <c r="I685">
        <v>961.3</v>
      </c>
      <c r="J685">
        <v>2</v>
      </c>
      <c r="K685">
        <v>0</v>
      </c>
      <c r="L685">
        <v>1922.6</v>
      </c>
      <c r="M685">
        <v>1922.6</v>
      </c>
      <c r="N685" s="11">
        <f>Salesdata[[#This Row],[subtotal_before_discount]]-Salesdata[[#This Row],[total_after_discount]]</f>
        <v>0</v>
      </c>
      <c r="O685" t="s">
        <v>21</v>
      </c>
      <c r="P685" s="2">
        <v>45738.156099537038</v>
      </c>
      <c r="Q685">
        <f>YEAR(Salesdata[[#This Row],[purchase_date]])</f>
        <v>2025</v>
      </c>
      <c r="R685" t="str">
        <f>TEXT(Salesdata[[#This Row],[purchase_date]], "mmm")</f>
        <v>Mar</v>
      </c>
    </row>
    <row r="686" spans="1:18" x14ac:dyDescent="0.3">
      <c r="A686" t="s">
        <v>2114</v>
      </c>
      <c r="B686" t="s">
        <v>49</v>
      </c>
      <c r="C686" t="s">
        <v>2115</v>
      </c>
      <c r="D686" s="11" t="s">
        <v>7735</v>
      </c>
      <c r="E686" s="11" t="s">
        <v>7130</v>
      </c>
      <c r="F686" t="s">
        <v>37</v>
      </c>
      <c r="G686" t="s">
        <v>2116</v>
      </c>
      <c r="H686" t="s">
        <v>59</v>
      </c>
      <c r="I686">
        <v>494.08</v>
      </c>
      <c r="J686">
        <v>3</v>
      </c>
      <c r="K686">
        <v>5</v>
      </c>
      <c r="L686">
        <v>1482.24</v>
      </c>
      <c r="M686">
        <v>1408.13</v>
      </c>
      <c r="N686" s="11">
        <f>Salesdata[[#This Row],[subtotal_before_discount]]-Salesdata[[#This Row],[total_after_discount]]</f>
        <v>74.1099999999999</v>
      </c>
      <c r="O686" t="s">
        <v>47</v>
      </c>
      <c r="P686" s="2">
        <v>45338.247673611113</v>
      </c>
      <c r="Q686">
        <f>YEAR(Salesdata[[#This Row],[purchase_date]])</f>
        <v>2024</v>
      </c>
      <c r="R686" t="str">
        <f>TEXT(Salesdata[[#This Row],[purchase_date]], "mmm")</f>
        <v>Feb</v>
      </c>
    </row>
    <row r="687" spans="1:18" x14ac:dyDescent="0.3">
      <c r="A687" t="s">
        <v>2117</v>
      </c>
      <c r="B687" t="s">
        <v>72</v>
      </c>
      <c r="C687" t="s">
        <v>2118</v>
      </c>
      <c r="D687" s="11" t="s">
        <v>7736</v>
      </c>
      <c r="E687" s="11" t="s">
        <v>7094</v>
      </c>
      <c r="F687" t="s">
        <v>277</v>
      </c>
      <c r="G687" t="s">
        <v>2119</v>
      </c>
      <c r="H687" t="s">
        <v>76</v>
      </c>
      <c r="I687">
        <v>1068.69</v>
      </c>
      <c r="J687">
        <v>30</v>
      </c>
      <c r="K687">
        <v>0</v>
      </c>
      <c r="L687">
        <v>32060.7</v>
      </c>
      <c r="M687">
        <v>32060.7</v>
      </c>
      <c r="N687" s="11">
        <f>Salesdata[[#This Row],[subtotal_before_discount]]-Salesdata[[#This Row],[total_after_discount]]</f>
        <v>0</v>
      </c>
      <c r="O687" t="s">
        <v>47</v>
      </c>
      <c r="P687" s="2">
        <v>45464.55978009259</v>
      </c>
      <c r="Q687">
        <f>YEAR(Salesdata[[#This Row],[purchase_date]])</f>
        <v>2024</v>
      </c>
      <c r="R687" t="str">
        <f>TEXT(Salesdata[[#This Row],[purchase_date]], "mmm")</f>
        <v>Jun</v>
      </c>
    </row>
    <row r="688" spans="1:18" x14ac:dyDescent="0.3">
      <c r="A688" t="s">
        <v>2120</v>
      </c>
      <c r="B688" t="s">
        <v>23</v>
      </c>
      <c r="C688" t="s">
        <v>2121</v>
      </c>
      <c r="D688" s="11" t="s">
        <v>7737</v>
      </c>
      <c r="E688" s="11" t="s">
        <v>7094</v>
      </c>
      <c r="F688" t="s">
        <v>251</v>
      </c>
      <c r="G688" t="s">
        <v>2122</v>
      </c>
      <c r="H688" t="s">
        <v>179</v>
      </c>
      <c r="I688">
        <v>3.08</v>
      </c>
      <c r="J688">
        <v>212</v>
      </c>
      <c r="K688">
        <v>25</v>
      </c>
      <c r="L688">
        <v>652.96</v>
      </c>
      <c r="M688">
        <v>489.72</v>
      </c>
      <c r="N688" s="11">
        <f>Salesdata[[#This Row],[subtotal_before_discount]]-Salesdata[[#This Row],[total_after_discount]]</f>
        <v>163.24</v>
      </c>
      <c r="O688" t="s">
        <v>40</v>
      </c>
      <c r="P688" s="2">
        <v>45714.931539351855</v>
      </c>
      <c r="Q688">
        <f>YEAR(Salesdata[[#This Row],[purchase_date]])</f>
        <v>2025</v>
      </c>
      <c r="R688" t="str">
        <f>TEXT(Salesdata[[#This Row],[purchase_date]], "mmm")</f>
        <v>Feb</v>
      </c>
    </row>
    <row r="689" spans="1:18" x14ac:dyDescent="0.3">
      <c r="A689" t="s">
        <v>2123</v>
      </c>
      <c r="B689" t="s">
        <v>55</v>
      </c>
      <c r="C689" t="s">
        <v>2124</v>
      </c>
      <c r="D689" s="11" t="s">
        <v>7738</v>
      </c>
      <c r="E689" s="11" t="s">
        <v>7050</v>
      </c>
      <c r="F689" t="s">
        <v>121</v>
      </c>
      <c r="G689" t="s">
        <v>2125</v>
      </c>
      <c r="H689" t="s">
        <v>135</v>
      </c>
      <c r="I689">
        <v>103.9</v>
      </c>
      <c r="J689">
        <v>6</v>
      </c>
      <c r="K689">
        <v>10</v>
      </c>
      <c r="L689">
        <v>623.4</v>
      </c>
      <c r="M689">
        <v>561.05999999999995</v>
      </c>
      <c r="N689" s="11">
        <f>Salesdata[[#This Row],[subtotal_before_discount]]-Salesdata[[#This Row],[total_after_discount]]</f>
        <v>62.340000000000032</v>
      </c>
      <c r="O689" t="s">
        <v>47</v>
      </c>
      <c r="P689" s="2">
        <v>45827.386122685188</v>
      </c>
      <c r="Q689">
        <f>YEAR(Salesdata[[#This Row],[purchase_date]])</f>
        <v>2025</v>
      </c>
      <c r="R689" t="str">
        <f>TEXT(Salesdata[[#This Row],[purchase_date]], "mmm")</f>
        <v>Jun</v>
      </c>
    </row>
    <row r="690" spans="1:18" x14ac:dyDescent="0.3">
      <c r="A690" t="s">
        <v>2126</v>
      </c>
      <c r="B690" t="s">
        <v>49</v>
      </c>
      <c r="C690" t="s">
        <v>2127</v>
      </c>
      <c r="D690" s="11" t="s">
        <v>7739</v>
      </c>
      <c r="E690" s="11" t="s">
        <v>7089</v>
      </c>
      <c r="F690" t="s">
        <v>111</v>
      </c>
      <c r="G690" t="s">
        <v>2128</v>
      </c>
      <c r="H690" t="s">
        <v>248</v>
      </c>
      <c r="I690">
        <v>648.91999999999996</v>
      </c>
      <c r="J690">
        <v>5</v>
      </c>
      <c r="K690">
        <v>5</v>
      </c>
      <c r="L690">
        <v>3244.6</v>
      </c>
      <c r="M690">
        <v>3082.37</v>
      </c>
      <c r="N690" s="11">
        <f>Salesdata[[#This Row],[subtotal_before_discount]]-Salesdata[[#This Row],[total_after_discount]]</f>
        <v>162.23000000000002</v>
      </c>
      <c r="O690" t="s">
        <v>21</v>
      </c>
      <c r="P690" s="2">
        <v>45432.233310185184</v>
      </c>
      <c r="Q690">
        <f>YEAR(Salesdata[[#This Row],[purchase_date]])</f>
        <v>2024</v>
      </c>
      <c r="R690" t="str">
        <f>TEXT(Salesdata[[#This Row],[purchase_date]], "mmm")</f>
        <v>May</v>
      </c>
    </row>
    <row r="691" spans="1:18" x14ac:dyDescent="0.3">
      <c r="A691" t="s">
        <v>2129</v>
      </c>
      <c r="B691" t="s">
        <v>181</v>
      </c>
      <c r="C691" t="s">
        <v>2130</v>
      </c>
      <c r="D691" s="11" t="s">
        <v>7740</v>
      </c>
      <c r="E691" s="11" t="s">
        <v>7038</v>
      </c>
      <c r="F691" t="s">
        <v>121</v>
      </c>
      <c r="G691" t="s">
        <v>2131</v>
      </c>
      <c r="H691" t="s">
        <v>46</v>
      </c>
      <c r="I691">
        <v>390.96</v>
      </c>
      <c r="J691">
        <v>2</v>
      </c>
      <c r="K691">
        <v>3</v>
      </c>
      <c r="L691">
        <v>781.92</v>
      </c>
      <c r="M691">
        <v>758.46</v>
      </c>
      <c r="N691" s="11">
        <f>Salesdata[[#This Row],[subtotal_before_discount]]-Salesdata[[#This Row],[total_after_discount]]</f>
        <v>23.459999999999923</v>
      </c>
      <c r="O691" t="s">
        <v>116</v>
      </c>
      <c r="P691" s="2">
        <v>45481.645624999997</v>
      </c>
      <c r="Q691">
        <f>YEAR(Salesdata[[#This Row],[purchase_date]])</f>
        <v>2024</v>
      </c>
      <c r="R691" t="str">
        <f>TEXT(Salesdata[[#This Row],[purchase_date]], "mmm")</f>
        <v>Jul</v>
      </c>
    </row>
    <row r="692" spans="1:18" x14ac:dyDescent="0.3">
      <c r="A692" t="s">
        <v>2132</v>
      </c>
      <c r="B692" t="s">
        <v>95</v>
      </c>
      <c r="C692" t="s">
        <v>2133</v>
      </c>
      <c r="D692" s="11" t="s">
        <v>7253</v>
      </c>
      <c r="E692" s="11" t="s">
        <v>7060</v>
      </c>
      <c r="F692" t="s">
        <v>251</v>
      </c>
      <c r="G692" t="s">
        <v>2134</v>
      </c>
      <c r="H692" t="s">
        <v>53</v>
      </c>
      <c r="I692">
        <v>134.25</v>
      </c>
      <c r="J692">
        <v>40</v>
      </c>
      <c r="K692">
        <v>0</v>
      </c>
      <c r="L692">
        <v>5370</v>
      </c>
      <c r="M692">
        <v>5370</v>
      </c>
      <c r="N692" s="11">
        <f>Salesdata[[#This Row],[subtotal_before_discount]]-Salesdata[[#This Row],[total_after_discount]]</f>
        <v>0</v>
      </c>
      <c r="O692" t="s">
        <v>116</v>
      </c>
      <c r="P692" s="2">
        <v>45820.93378472222</v>
      </c>
      <c r="Q692">
        <f>YEAR(Salesdata[[#This Row],[purchase_date]])</f>
        <v>2025</v>
      </c>
      <c r="R692" t="str">
        <f>TEXT(Salesdata[[#This Row],[purchase_date]], "mmm")</f>
        <v>Jun</v>
      </c>
    </row>
    <row r="693" spans="1:18" x14ac:dyDescent="0.3">
      <c r="A693" t="s">
        <v>2135</v>
      </c>
      <c r="B693" t="s">
        <v>55</v>
      </c>
      <c r="C693" t="s">
        <v>2136</v>
      </c>
      <c r="D693" s="11" t="s">
        <v>7741</v>
      </c>
      <c r="E693" s="11" t="s">
        <v>7102</v>
      </c>
      <c r="F693" t="s">
        <v>121</v>
      </c>
      <c r="G693" t="s">
        <v>2137</v>
      </c>
      <c r="H693" t="s">
        <v>7010</v>
      </c>
      <c r="I693">
        <v>506.13</v>
      </c>
      <c r="J693">
        <v>40</v>
      </c>
      <c r="K693">
        <v>15</v>
      </c>
      <c r="L693">
        <v>20245.2</v>
      </c>
      <c r="M693">
        <v>17208.419999999998</v>
      </c>
      <c r="N693" s="11">
        <f>Salesdata[[#This Row],[subtotal_before_discount]]-Salesdata[[#This Row],[total_after_discount]]</f>
        <v>3036.7800000000025</v>
      </c>
      <c r="O693" t="s">
        <v>28</v>
      </c>
      <c r="P693" s="2">
        <v>45362.48196759259</v>
      </c>
      <c r="Q693">
        <f>YEAR(Salesdata[[#This Row],[purchase_date]])</f>
        <v>2024</v>
      </c>
      <c r="R693" t="str">
        <f>TEXT(Salesdata[[#This Row],[purchase_date]], "mmm")</f>
        <v>Mar</v>
      </c>
    </row>
    <row r="694" spans="1:18" x14ac:dyDescent="0.3">
      <c r="A694" t="s">
        <v>2138</v>
      </c>
      <c r="B694" t="s">
        <v>7010</v>
      </c>
      <c r="C694" t="s">
        <v>2139</v>
      </c>
      <c r="D694" s="11" t="s">
        <v>7742</v>
      </c>
      <c r="E694" s="11" t="s">
        <v>7139</v>
      </c>
      <c r="F694" t="s">
        <v>32</v>
      </c>
      <c r="G694" t="s">
        <v>2140</v>
      </c>
      <c r="H694" t="s">
        <v>53</v>
      </c>
      <c r="I694">
        <v>815.3</v>
      </c>
      <c r="J694">
        <v>3</v>
      </c>
      <c r="K694">
        <v>0</v>
      </c>
      <c r="L694">
        <v>2445.9</v>
      </c>
      <c r="M694">
        <v>2445.9</v>
      </c>
      <c r="N694" s="11">
        <f>Salesdata[[#This Row],[subtotal_before_discount]]-Salesdata[[#This Row],[total_after_discount]]</f>
        <v>0</v>
      </c>
      <c r="O694" t="s">
        <v>60</v>
      </c>
      <c r="P694" s="2">
        <v>45865.368645833332</v>
      </c>
      <c r="Q694">
        <f>YEAR(Salesdata[[#This Row],[purchase_date]])</f>
        <v>2025</v>
      </c>
      <c r="R694" t="str">
        <f>TEXT(Salesdata[[#This Row],[purchase_date]], "mmm")</f>
        <v>Jul</v>
      </c>
    </row>
    <row r="695" spans="1:18" x14ac:dyDescent="0.3">
      <c r="A695" t="s">
        <v>2141</v>
      </c>
      <c r="B695" t="s">
        <v>55</v>
      </c>
      <c r="C695" t="s">
        <v>2142</v>
      </c>
      <c r="D695" s="11" t="s">
        <v>7743</v>
      </c>
      <c r="E695" s="11" t="s">
        <v>7046</v>
      </c>
      <c r="F695" t="s">
        <v>44</v>
      </c>
      <c r="G695" t="s">
        <v>2143</v>
      </c>
      <c r="H695" t="s">
        <v>179</v>
      </c>
      <c r="I695">
        <v>2456.91</v>
      </c>
      <c r="J695">
        <v>2</v>
      </c>
      <c r="K695">
        <v>0</v>
      </c>
      <c r="L695">
        <v>4913.82</v>
      </c>
      <c r="M695">
        <v>4913.82</v>
      </c>
      <c r="N695" s="11">
        <f>Salesdata[[#This Row],[subtotal_before_discount]]-Salesdata[[#This Row],[total_after_discount]]</f>
        <v>0</v>
      </c>
      <c r="O695" t="s">
        <v>21</v>
      </c>
      <c r="P695" s="2">
        <v>45665.644525462965</v>
      </c>
      <c r="Q695">
        <f>YEAR(Salesdata[[#This Row],[purchase_date]])</f>
        <v>2025</v>
      </c>
      <c r="R695" t="str">
        <f>TEXT(Salesdata[[#This Row],[purchase_date]], "mmm")</f>
        <v>Jan</v>
      </c>
    </row>
    <row r="696" spans="1:18" x14ac:dyDescent="0.3">
      <c r="A696" t="s">
        <v>2144</v>
      </c>
      <c r="B696" t="s">
        <v>118</v>
      </c>
      <c r="C696" t="s">
        <v>2145</v>
      </c>
      <c r="D696" s="11" t="s">
        <v>7744</v>
      </c>
      <c r="E696" s="11" t="s">
        <v>7062</v>
      </c>
      <c r="F696" t="s">
        <v>224</v>
      </c>
      <c r="G696" t="s">
        <v>2146</v>
      </c>
      <c r="H696" t="s">
        <v>93</v>
      </c>
      <c r="I696">
        <v>12.04</v>
      </c>
      <c r="J696">
        <v>5</v>
      </c>
      <c r="K696">
        <v>10</v>
      </c>
      <c r="L696">
        <v>60.2</v>
      </c>
      <c r="M696">
        <v>54.18</v>
      </c>
      <c r="N696" s="11">
        <f>Salesdata[[#This Row],[subtotal_before_discount]]-Salesdata[[#This Row],[total_after_discount]]</f>
        <v>6.0200000000000031</v>
      </c>
      <c r="O696" t="s">
        <v>21</v>
      </c>
      <c r="P696" s="2">
        <v>45407.650810185187</v>
      </c>
      <c r="Q696">
        <f>YEAR(Salesdata[[#This Row],[purchase_date]])</f>
        <v>2024</v>
      </c>
      <c r="R696" t="str">
        <f>TEXT(Salesdata[[#This Row],[purchase_date]], "mmm")</f>
        <v>Apr</v>
      </c>
    </row>
    <row r="697" spans="1:18" x14ac:dyDescent="0.3">
      <c r="A697" t="s">
        <v>2147</v>
      </c>
      <c r="B697" t="s">
        <v>72</v>
      </c>
      <c r="C697" t="s">
        <v>2148</v>
      </c>
      <c r="D697" s="11" t="s">
        <v>7745</v>
      </c>
      <c r="E697" s="11" t="s">
        <v>7050</v>
      </c>
      <c r="F697" t="s">
        <v>100</v>
      </c>
      <c r="G697" t="s">
        <v>2149</v>
      </c>
      <c r="H697" t="s">
        <v>93</v>
      </c>
      <c r="I697">
        <v>868.55</v>
      </c>
      <c r="J697">
        <v>3</v>
      </c>
      <c r="K697">
        <v>5</v>
      </c>
      <c r="L697">
        <v>2605.65</v>
      </c>
      <c r="M697">
        <v>2475.37</v>
      </c>
      <c r="N697" s="11">
        <f>Salesdata[[#This Row],[subtotal_before_discount]]-Salesdata[[#This Row],[total_after_discount]]</f>
        <v>130.2800000000002</v>
      </c>
      <c r="O697" t="s">
        <v>116</v>
      </c>
      <c r="P697" s="2">
        <v>45774.525868055556</v>
      </c>
      <c r="Q697">
        <f>YEAR(Salesdata[[#This Row],[purchase_date]])</f>
        <v>2025</v>
      </c>
      <c r="R697" t="str">
        <f>TEXT(Salesdata[[#This Row],[purchase_date]], "mmm")</f>
        <v>Apr</v>
      </c>
    </row>
    <row r="698" spans="1:18" x14ac:dyDescent="0.3">
      <c r="A698" t="s">
        <v>2150</v>
      </c>
      <c r="B698" t="s">
        <v>181</v>
      </c>
      <c r="C698" t="s">
        <v>2151</v>
      </c>
      <c r="D698" s="11" t="s">
        <v>7746</v>
      </c>
      <c r="E698" s="11" t="s">
        <v>7044</v>
      </c>
      <c r="F698" t="s">
        <v>74</v>
      </c>
      <c r="G698" t="s">
        <v>2152</v>
      </c>
      <c r="H698" t="s">
        <v>184</v>
      </c>
      <c r="I698">
        <v>671.91</v>
      </c>
      <c r="J698">
        <v>30</v>
      </c>
      <c r="K698">
        <v>0</v>
      </c>
      <c r="L698">
        <v>20157.3</v>
      </c>
      <c r="M698">
        <v>20157.3</v>
      </c>
      <c r="N698" s="11">
        <f>Salesdata[[#This Row],[subtotal_before_discount]]-Salesdata[[#This Row],[total_after_discount]]</f>
        <v>0</v>
      </c>
      <c r="O698" t="s">
        <v>77</v>
      </c>
      <c r="P698" s="2">
        <v>45644.202199074076</v>
      </c>
      <c r="Q698">
        <f>YEAR(Salesdata[[#This Row],[purchase_date]])</f>
        <v>2024</v>
      </c>
      <c r="R698" t="str">
        <f>TEXT(Salesdata[[#This Row],[purchase_date]], "mmm")</f>
        <v>Dec</v>
      </c>
    </row>
    <row r="699" spans="1:18" x14ac:dyDescent="0.3">
      <c r="A699" t="s">
        <v>2153</v>
      </c>
      <c r="B699" t="s">
        <v>30</v>
      </c>
      <c r="C699" t="s">
        <v>2154</v>
      </c>
      <c r="D699" s="11" t="s">
        <v>7747</v>
      </c>
      <c r="E699" s="11" t="s">
        <v>7166</v>
      </c>
      <c r="F699" t="s">
        <v>74</v>
      </c>
      <c r="G699" t="s">
        <v>2155</v>
      </c>
      <c r="H699" t="s">
        <v>93</v>
      </c>
      <c r="I699">
        <v>42.7</v>
      </c>
      <c r="J699">
        <v>20</v>
      </c>
      <c r="K699">
        <v>20</v>
      </c>
      <c r="L699">
        <v>854</v>
      </c>
      <c r="M699">
        <v>683.2</v>
      </c>
      <c r="N699" s="11">
        <f>Salesdata[[#This Row],[subtotal_before_discount]]-Salesdata[[#This Row],[total_after_discount]]</f>
        <v>170.79999999999995</v>
      </c>
      <c r="O699" t="s">
        <v>116</v>
      </c>
      <c r="P699" s="2">
        <v>45742.876342592594</v>
      </c>
      <c r="Q699">
        <f>YEAR(Salesdata[[#This Row],[purchase_date]])</f>
        <v>2025</v>
      </c>
      <c r="R699" t="str">
        <f>TEXT(Salesdata[[#This Row],[purchase_date]], "mmm")</f>
        <v>Mar</v>
      </c>
    </row>
    <row r="700" spans="1:18" x14ac:dyDescent="0.3">
      <c r="A700" t="s">
        <v>2156</v>
      </c>
      <c r="B700" t="s">
        <v>23</v>
      </c>
      <c r="C700" t="s">
        <v>2157</v>
      </c>
      <c r="D700" s="11" t="s">
        <v>7748</v>
      </c>
      <c r="E700" s="11" t="s">
        <v>7050</v>
      </c>
      <c r="F700" t="s">
        <v>44</v>
      </c>
      <c r="G700" t="s">
        <v>2158</v>
      </c>
      <c r="H700" t="s">
        <v>161</v>
      </c>
      <c r="I700">
        <v>86.55</v>
      </c>
      <c r="J700">
        <v>4</v>
      </c>
      <c r="K700">
        <v>0</v>
      </c>
      <c r="L700">
        <v>346.2</v>
      </c>
      <c r="M700">
        <v>346.2</v>
      </c>
      <c r="N700" s="11">
        <f>Salesdata[[#This Row],[subtotal_before_discount]]-Salesdata[[#This Row],[total_after_discount]]</f>
        <v>0</v>
      </c>
      <c r="O700" t="s">
        <v>28</v>
      </c>
      <c r="P700" s="2">
        <v>45857.278668981482</v>
      </c>
      <c r="Q700">
        <f>YEAR(Salesdata[[#This Row],[purchase_date]])</f>
        <v>2025</v>
      </c>
      <c r="R700" t="str">
        <f>TEXT(Salesdata[[#This Row],[purchase_date]], "mmm")</f>
        <v>Jul</v>
      </c>
    </row>
    <row r="701" spans="1:18" x14ac:dyDescent="0.3">
      <c r="A701" t="s">
        <v>2159</v>
      </c>
      <c r="B701" t="s">
        <v>95</v>
      </c>
      <c r="C701" t="s">
        <v>2160</v>
      </c>
      <c r="D701" s="11" t="s">
        <v>7749</v>
      </c>
      <c r="E701" s="11" t="s">
        <v>7046</v>
      </c>
      <c r="F701" t="s">
        <v>91</v>
      </c>
      <c r="G701" t="s">
        <v>2161</v>
      </c>
      <c r="H701" t="s">
        <v>53</v>
      </c>
      <c r="I701">
        <v>191.57</v>
      </c>
      <c r="J701">
        <v>6</v>
      </c>
      <c r="K701">
        <v>15</v>
      </c>
      <c r="L701">
        <v>1149.42</v>
      </c>
      <c r="M701">
        <v>977.01</v>
      </c>
      <c r="N701" s="11">
        <f>Salesdata[[#This Row],[subtotal_before_discount]]-Salesdata[[#This Row],[total_after_discount]]</f>
        <v>172.41000000000008</v>
      </c>
      <c r="O701" t="s">
        <v>77</v>
      </c>
      <c r="P701" s="2">
        <v>45385.427187499998</v>
      </c>
      <c r="Q701">
        <f>YEAR(Salesdata[[#This Row],[purchase_date]])</f>
        <v>2024</v>
      </c>
      <c r="R701" t="str">
        <f>TEXT(Salesdata[[#This Row],[purchase_date]], "mmm")</f>
        <v>Apr</v>
      </c>
    </row>
    <row r="702" spans="1:18" x14ac:dyDescent="0.3">
      <c r="A702" t="s">
        <v>2162</v>
      </c>
      <c r="B702" t="s">
        <v>49</v>
      </c>
      <c r="C702" t="s">
        <v>2163</v>
      </c>
      <c r="D702" s="11" t="s">
        <v>7750</v>
      </c>
      <c r="E702" s="11" t="s">
        <v>7058</v>
      </c>
      <c r="F702" t="s">
        <v>37</v>
      </c>
      <c r="G702" t="s">
        <v>2164</v>
      </c>
      <c r="H702" t="s">
        <v>82</v>
      </c>
      <c r="I702">
        <v>578.59</v>
      </c>
      <c r="J702">
        <v>100</v>
      </c>
      <c r="K702">
        <v>17</v>
      </c>
      <c r="L702">
        <v>57859</v>
      </c>
      <c r="M702">
        <v>48022.97</v>
      </c>
      <c r="N702" s="11">
        <f>Salesdata[[#This Row],[subtotal_before_discount]]-Salesdata[[#This Row],[total_after_discount]]</f>
        <v>9836.0299999999988</v>
      </c>
      <c r="O702" t="s">
        <v>77</v>
      </c>
      <c r="P702" s="2">
        <v>45796.51289351852</v>
      </c>
      <c r="Q702">
        <f>YEAR(Salesdata[[#This Row],[purchase_date]])</f>
        <v>2025</v>
      </c>
      <c r="R702" t="str">
        <f>TEXT(Salesdata[[#This Row],[purchase_date]], "mmm")</f>
        <v>May</v>
      </c>
    </row>
    <row r="703" spans="1:18" x14ac:dyDescent="0.3">
      <c r="A703" t="s">
        <v>2165</v>
      </c>
      <c r="B703" t="s">
        <v>49</v>
      </c>
      <c r="C703" t="s">
        <v>2166</v>
      </c>
      <c r="D703" s="11" t="s">
        <v>7751</v>
      </c>
      <c r="E703" s="11" t="s">
        <v>7162</v>
      </c>
      <c r="F703" t="s">
        <v>224</v>
      </c>
      <c r="G703" t="s">
        <v>2167</v>
      </c>
      <c r="H703" t="s">
        <v>59</v>
      </c>
      <c r="I703">
        <v>92.85</v>
      </c>
      <c r="J703">
        <v>25</v>
      </c>
      <c r="K703">
        <v>0</v>
      </c>
      <c r="L703">
        <v>2321.25</v>
      </c>
      <c r="M703">
        <v>2321.25</v>
      </c>
      <c r="N703" s="11">
        <f>Salesdata[[#This Row],[subtotal_before_discount]]-Salesdata[[#This Row],[total_after_discount]]</f>
        <v>0</v>
      </c>
      <c r="O703" t="s">
        <v>47</v>
      </c>
      <c r="P703" s="2">
        <v>45591.10769675926</v>
      </c>
      <c r="Q703">
        <f>YEAR(Salesdata[[#This Row],[purchase_date]])</f>
        <v>2024</v>
      </c>
      <c r="R703" t="str">
        <f>TEXT(Salesdata[[#This Row],[purchase_date]], "mmm")</f>
        <v>Oct</v>
      </c>
    </row>
    <row r="704" spans="1:18" x14ac:dyDescent="0.3">
      <c r="A704" t="s">
        <v>2168</v>
      </c>
      <c r="B704" t="s">
        <v>30</v>
      </c>
      <c r="C704" t="s">
        <v>2169</v>
      </c>
      <c r="D704" s="11" t="s">
        <v>7742</v>
      </c>
      <c r="E704" s="11" t="s">
        <v>7094</v>
      </c>
      <c r="F704" t="s">
        <v>91</v>
      </c>
      <c r="G704" t="s">
        <v>2170</v>
      </c>
      <c r="H704" t="s">
        <v>65</v>
      </c>
      <c r="I704">
        <v>4.6500000000000004</v>
      </c>
      <c r="J704">
        <v>104</v>
      </c>
      <c r="K704">
        <v>18</v>
      </c>
      <c r="L704">
        <v>483.6</v>
      </c>
      <c r="M704">
        <v>396.55</v>
      </c>
      <c r="N704" s="11">
        <f>Salesdata[[#This Row],[subtotal_before_discount]]-Salesdata[[#This Row],[total_after_discount]]</f>
        <v>87.050000000000011</v>
      </c>
      <c r="O704" t="s">
        <v>77</v>
      </c>
      <c r="P704" s="2">
        <v>45818.453692129631</v>
      </c>
      <c r="Q704">
        <f>YEAR(Salesdata[[#This Row],[purchase_date]])</f>
        <v>2025</v>
      </c>
      <c r="R704" t="str">
        <f>TEXT(Salesdata[[#This Row],[purchase_date]], "mmm")</f>
        <v>Jun</v>
      </c>
    </row>
    <row r="705" spans="1:18" x14ac:dyDescent="0.3">
      <c r="A705" t="s">
        <v>2171</v>
      </c>
      <c r="B705" t="s">
        <v>181</v>
      </c>
      <c r="C705" t="s">
        <v>7010</v>
      </c>
      <c r="D705" s="11" t="s">
        <v>7010</v>
      </c>
      <c r="E705" s="11" t="s">
        <v>7010</v>
      </c>
      <c r="F705" t="s">
        <v>87</v>
      </c>
      <c r="G705" t="s">
        <v>2172</v>
      </c>
      <c r="H705" t="s">
        <v>179</v>
      </c>
      <c r="I705">
        <v>438.44</v>
      </c>
      <c r="J705">
        <v>2</v>
      </c>
      <c r="K705">
        <v>5</v>
      </c>
      <c r="L705">
        <v>876.88</v>
      </c>
      <c r="M705">
        <v>833.04</v>
      </c>
      <c r="N705" s="11">
        <f>Salesdata[[#This Row],[subtotal_before_discount]]-Salesdata[[#This Row],[total_after_discount]]</f>
        <v>43.840000000000032</v>
      </c>
      <c r="O705" t="s">
        <v>21</v>
      </c>
      <c r="P705" s="2">
        <v>45350.486828703702</v>
      </c>
      <c r="Q705">
        <f>YEAR(Salesdata[[#This Row],[purchase_date]])</f>
        <v>2024</v>
      </c>
      <c r="R705" t="str">
        <f>TEXT(Salesdata[[#This Row],[purchase_date]], "mmm")</f>
        <v>Feb</v>
      </c>
    </row>
    <row r="706" spans="1:18" x14ac:dyDescent="0.3">
      <c r="A706" t="s">
        <v>2173</v>
      </c>
      <c r="B706" t="s">
        <v>118</v>
      </c>
      <c r="C706" t="s">
        <v>2174</v>
      </c>
      <c r="D706" s="11" t="s">
        <v>7752</v>
      </c>
      <c r="E706" s="11" t="s">
        <v>7064</v>
      </c>
      <c r="F706" t="s">
        <v>100</v>
      </c>
      <c r="G706" t="s">
        <v>2175</v>
      </c>
      <c r="H706" t="s">
        <v>130</v>
      </c>
      <c r="I706">
        <v>242.06</v>
      </c>
      <c r="J706">
        <v>2</v>
      </c>
      <c r="K706">
        <v>10</v>
      </c>
      <c r="L706">
        <v>484.12</v>
      </c>
      <c r="M706">
        <v>435.71</v>
      </c>
      <c r="N706" s="11">
        <f>Salesdata[[#This Row],[subtotal_before_discount]]-Salesdata[[#This Row],[total_after_discount]]</f>
        <v>48.410000000000025</v>
      </c>
      <c r="O706" t="s">
        <v>47</v>
      </c>
      <c r="P706" s="2">
        <v>45351.414756944447</v>
      </c>
      <c r="Q706">
        <f>YEAR(Salesdata[[#This Row],[purchase_date]])</f>
        <v>2024</v>
      </c>
      <c r="R706" t="str">
        <f>TEXT(Salesdata[[#This Row],[purchase_date]], "mmm")</f>
        <v>Feb</v>
      </c>
    </row>
    <row r="707" spans="1:18" x14ac:dyDescent="0.3">
      <c r="A707" t="s">
        <v>2176</v>
      </c>
      <c r="B707" t="s">
        <v>49</v>
      </c>
      <c r="C707" t="s">
        <v>2177</v>
      </c>
      <c r="D707" s="11" t="s">
        <v>7753</v>
      </c>
      <c r="E707" s="11" t="s">
        <v>7052</v>
      </c>
      <c r="F707" t="s">
        <v>133</v>
      </c>
      <c r="G707" t="s">
        <v>2178</v>
      </c>
      <c r="H707" t="s">
        <v>76</v>
      </c>
      <c r="I707">
        <v>304.45</v>
      </c>
      <c r="J707">
        <v>5</v>
      </c>
      <c r="K707">
        <v>5</v>
      </c>
      <c r="L707">
        <v>1522.25</v>
      </c>
      <c r="M707">
        <v>1446.14</v>
      </c>
      <c r="N707" s="11">
        <f>Salesdata[[#This Row],[subtotal_before_discount]]-Salesdata[[#This Row],[total_after_discount]]</f>
        <v>76.1099999999999</v>
      </c>
      <c r="O707" t="s">
        <v>47</v>
      </c>
      <c r="P707" s="2">
        <v>45781.439502314817</v>
      </c>
      <c r="Q707">
        <f>YEAR(Salesdata[[#This Row],[purchase_date]])</f>
        <v>2025</v>
      </c>
      <c r="R707" t="str">
        <f>TEXT(Salesdata[[#This Row],[purchase_date]], "mmm")</f>
        <v>May</v>
      </c>
    </row>
    <row r="708" spans="1:18" x14ac:dyDescent="0.3">
      <c r="A708" t="s">
        <v>2179</v>
      </c>
      <c r="B708" t="s">
        <v>72</v>
      </c>
      <c r="C708" t="s">
        <v>2180</v>
      </c>
      <c r="D708" s="11" t="s">
        <v>7754</v>
      </c>
      <c r="E708" s="11" t="s">
        <v>7099</v>
      </c>
      <c r="F708" t="s">
        <v>32</v>
      </c>
      <c r="G708" t="s">
        <v>2181</v>
      </c>
      <c r="H708" t="s">
        <v>70</v>
      </c>
      <c r="I708">
        <v>2.2400000000000002</v>
      </c>
      <c r="J708">
        <v>130</v>
      </c>
      <c r="K708">
        <v>30</v>
      </c>
      <c r="L708">
        <v>291.2</v>
      </c>
      <c r="M708">
        <v>203.84</v>
      </c>
      <c r="N708" s="11">
        <f>Salesdata[[#This Row],[subtotal_before_discount]]-Salesdata[[#This Row],[total_after_discount]]</f>
        <v>87.359999999999985</v>
      </c>
      <c r="O708" t="s">
        <v>21</v>
      </c>
      <c r="P708" s="2">
        <v>45387.499664351853</v>
      </c>
      <c r="Q708">
        <f>YEAR(Salesdata[[#This Row],[purchase_date]])</f>
        <v>2024</v>
      </c>
      <c r="R708" t="str">
        <f>TEXT(Salesdata[[#This Row],[purchase_date]], "mmm")</f>
        <v>Apr</v>
      </c>
    </row>
    <row r="709" spans="1:18" x14ac:dyDescent="0.3">
      <c r="A709" t="s">
        <v>2182</v>
      </c>
      <c r="B709" t="s">
        <v>181</v>
      </c>
      <c r="C709" t="s">
        <v>2183</v>
      </c>
      <c r="D709" s="11" t="s">
        <v>7755</v>
      </c>
      <c r="E709" s="11" t="s">
        <v>7064</v>
      </c>
      <c r="F709" t="s">
        <v>32</v>
      </c>
      <c r="G709" t="s">
        <v>2184</v>
      </c>
      <c r="H709" t="s">
        <v>107</v>
      </c>
      <c r="I709">
        <v>1.81</v>
      </c>
      <c r="J709">
        <v>125</v>
      </c>
      <c r="K709">
        <v>15</v>
      </c>
      <c r="L709">
        <v>226.25</v>
      </c>
      <c r="M709">
        <v>192.31</v>
      </c>
      <c r="N709" s="11">
        <f>Salesdata[[#This Row],[subtotal_before_discount]]-Salesdata[[#This Row],[total_after_discount]]</f>
        <v>33.94</v>
      </c>
      <c r="O709" t="s">
        <v>77</v>
      </c>
      <c r="P709" s="2">
        <v>45554.315266203703</v>
      </c>
      <c r="Q709">
        <f>YEAR(Salesdata[[#This Row],[purchase_date]])</f>
        <v>2024</v>
      </c>
      <c r="R709" t="str">
        <f>TEXT(Salesdata[[#This Row],[purchase_date]], "mmm")</f>
        <v>Sep</v>
      </c>
    </row>
    <row r="710" spans="1:18" x14ac:dyDescent="0.3">
      <c r="A710" t="s">
        <v>2185</v>
      </c>
      <c r="B710" t="s">
        <v>49</v>
      </c>
      <c r="C710" t="s">
        <v>2186</v>
      </c>
      <c r="D710" s="11" t="s">
        <v>7756</v>
      </c>
      <c r="E710" s="11" t="s">
        <v>7152</v>
      </c>
      <c r="F710" t="s">
        <v>251</v>
      </c>
      <c r="G710" t="s">
        <v>2187</v>
      </c>
      <c r="H710" t="s">
        <v>135</v>
      </c>
      <c r="I710">
        <v>59.69</v>
      </c>
      <c r="J710">
        <v>1</v>
      </c>
      <c r="K710">
        <v>2</v>
      </c>
      <c r="L710">
        <v>59.69</v>
      </c>
      <c r="M710">
        <v>58.5</v>
      </c>
      <c r="N710" s="11">
        <f>Salesdata[[#This Row],[subtotal_before_discount]]-Salesdata[[#This Row],[total_after_discount]]</f>
        <v>1.1899999999999977</v>
      </c>
      <c r="O710" t="s">
        <v>77</v>
      </c>
      <c r="P710" s="2">
        <v>45361.288599537038</v>
      </c>
      <c r="Q710">
        <f>YEAR(Salesdata[[#This Row],[purchase_date]])</f>
        <v>2024</v>
      </c>
      <c r="R710" t="str">
        <f>TEXT(Salesdata[[#This Row],[purchase_date]], "mmm")</f>
        <v>Mar</v>
      </c>
    </row>
    <row r="711" spans="1:18" x14ac:dyDescent="0.3">
      <c r="A711" t="s">
        <v>2188</v>
      </c>
      <c r="B711" t="s">
        <v>181</v>
      </c>
      <c r="C711" t="s">
        <v>2189</v>
      </c>
      <c r="D711" s="11" t="s">
        <v>7757</v>
      </c>
      <c r="E711" s="11" t="s">
        <v>7198</v>
      </c>
      <c r="F711" t="s">
        <v>224</v>
      </c>
      <c r="G711" t="s">
        <v>2190</v>
      </c>
      <c r="H711" t="s">
        <v>70</v>
      </c>
      <c r="I711">
        <v>62.82</v>
      </c>
      <c r="J711">
        <v>6</v>
      </c>
      <c r="K711">
        <v>15</v>
      </c>
      <c r="L711">
        <v>376.92</v>
      </c>
      <c r="M711">
        <v>320.38</v>
      </c>
      <c r="N711" s="11">
        <f>Salesdata[[#This Row],[subtotal_before_discount]]-Salesdata[[#This Row],[total_after_discount]]</f>
        <v>56.54000000000002</v>
      </c>
      <c r="O711" t="s">
        <v>40</v>
      </c>
      <c r="P711" s="2">
        <v>45473.494247685187</v>
      </c>
      <c r="Q711">
        <f>YEAR(Salesdata[[#This Row],[purchase_date]])</f>
        <v>2024</v>
      </c>
      <c r="R711" t="str">
        <f>TEXT(Salesdata[[#This Row],[purchase_date]], "mmm")</f>
        <v>Jun</v>
      </c>
    </row>
    <row r="712" spans="1:18" x14ac:dyDescent="0.3">
      <c r="A712" t="s">
        <v>2191</v>
      </c>
      <c r="B712" t="s">
        <v>49</v>
      </c>
      <c r="C712" t="s">
        <v>2192</v>
      </c>
      <c r="D712" s="11" t="s">
        <v>7758</v>
      </c>
      <c r="E712" s="11" t="s">
        <v>7116</v>
      </c>
      <c r="F712" t="s">
        <v>18</v>
      </c>
      <c r="G712" t="s">
        <v>2193</v>
      </c>
      <c r="H712" t="s">
        <v>76</v>
      </c>
      <c r="I712">
        <v>1249.58</v>
      </c>
      <c r="J712">
        <v>25</v>
      </c>
      <c r="K712">
        <v>0</v>
      </c>
      <c r="L712">
        <v>31239.5</v>
      </c>
      <c r="M712">
        <v>31239.5</v>
      </c>
      <c r="N712" s="11">
        <f>Salesdata[[#This Row],[subtotal_before_discount]]-Salesdata[[#This Row],[total_after_discount]]</f>
        <v>0</v>
      </c>
      <c r="O712" t="s">
        <v>21</v>
      </c>
      <c r="P712" s="2">
        <v>45637.17591435185</v>
      </c>
      <c r="Q712">
        <f>YEAR(Salesdata[[#This Row],[purchase_date]])</f>
        <v>2024</v>
      </c>
      <c r="R712" t="str">
        <f>TEXT(Salesdata[[#This Row],[purchase_date]], "mmm")</f>
        <v>Dec</v>
      </c>
    </row>
    <row r="713" spans="1:18" x14ac:dyDescent="0.3">
      <c r="A713" t="s">
        <v>2194</v>
      </c>
      <c r="B713" t="s">
        <v>118</v>
      </c>
      <c r="C713" t="s">
        <v>2195</v>
      </c>
      <c r="D713" s="11" t="s">
        <v>7684</v>
      </c>
      <c r="E713" s="11" t="s">
        <v>7054</v>
      </c>
      <c r="F713" t="s">
        <v>224</v>
      </c>
      <c r="G713" t="s">
        <v>2196</v>
      </c>
      <c r="H713" t="s">
        <v>465</v>
      </c>
      <c r="I713">
        <v>303.62</v>
      </c>
      <c r="J713">
        <v>3</v>
      </c>
      <c r="K713">
        <v>0</v>
      </c>
      <c r="L713">
        <v>910.86</v>
      </c>
      <c r="M713">
        <v>910.86</v>
      </c>
      <c r="N713" s="11">
        <f>Salesdata[[#This Row],[subtotal_before_discount]]-Salesdata[[#This Row],[total_after_discount]]</f>
        <v>0</v>
      </c>
      <c r="O713" t="s">
        <v>116</v>
      </c>
      <c r="P713" s="2">
        <v>45718.502071759256</v>
      </c>
      <c r="Q713">
        <f>YEAR(Salesdata[[#This Row],[purchase_date]])</f>
        <v>2025</v>
      </c>
      <c r="R713" t="str">
        <f>TEXT(Salesdata[[#This Row],[purchase_date]], "mmm")</f>
        <v>Mar</v>
      </c>
    </row>
    <row r="714" spans="1:18" x14ac:dyDescent="0.3">
      <c r="A714" t="s">
        <v>2197</v>
      </c>
      <c r="B714" t="s">
        <v>118</v>
      </c>
      <c r="C714" t="s">
        <v>2198</v>
      </c>
      <c r="D714" s="11" t="s">
        <v>7759</v>
      </c>
      <c r="E714" s="11" t="s">
        <v>7099</v>
      </c>
      <c r="F714" t="s">
        <v>91</v>
      </c>
      <c r="G714" t="s">
        <v>2199</v>
      </c>
      <c r="H714" t="s">
        <v>53</v>
      </c>
      <c r="I714">
        <v>674.4</v>
      </c>
      <c r="J714">
        <v>15</v>
      </c>
      <c r="K714">
        <v>15</v>
      </c>
      <c r="L714">
        <v>10116</v>
      </c>
      <c r="M714">
        <v>8598.6</v>
      </c>
      <c r="N714" s="11">
        <f>Salesdata[[#This Row],[subtotal_before_discount]]-Salesdata[[#This Row],[total_after_discount]]</f>
        <v>1517.3999999999996</v>
      </c>
      <c r="O714" t="s">
        <v>60</v>
      </c>
      <c r="P714" s="2">
        <v>45594.509780092594</v>
      </c>
      <c r="Q714">
        <f>YEAR(Salesdata[[#This Row],[purchase_date]])</f>
        <v>2024</v>
      </c>
      <c r="R714" t="str">
        <f>TEXT(Salesdata[[#This Row],[purchase_date]], "mmm")</f>
        <v>Oct</v>
      </c>
    </row>
    <row r="715" spans="1:18" x14ac:dyDescent="0.3">
      <c r="A715" t="s">
        <v>2200</v>
      </c>
      <c r="B715" t="s">
        <v>72</v>
      </c>
      <c r="C715" t="s">
        <v>2201</v>
      </c>
      <c r="D715" s="11" t="s">
        <v>7760</v>
      </c>
      <c r="E715" s="11" t="s">
        <v>7102</v>
      </c>
      <c r="F715" t="s">
        <v>155</v>
      </c>
      <c r="G715" t="s">
        <v>2202</v>
      </c>
      <c r="H715" t="s">
        <v>65</v>
      </c>
      <c r="I715">
        <v>86.47</v>
      </c>
      <c r="J715">
        <v>5</v>
      </c>
      <c r="K715">
        <v>5</v>
      </c>
      <c r="L715">
        <v>432.35</v>
      </c>
      <c r="M715">
        <v>410.73</v>
      </c>
      <c r="N715" s="11">
        <f>Salesdata[[#This Row],[subtotal_before_discount]]-Salesdata[[#This Row],[total_after_discount]]</f>
        <v>21.620000000000005</v>
      </c>
      <c r="O715" t="s">
        <v>47</v>
      </c>
      <c r="P715" s="2">
        <v>45503.950983796298</v>
      </c>
      <c r="Q715">
        <f>YEAR(Salesdata[[#This Row],[purchase_date]])</f>
        <v>2024</v>
      </c>
      <c r="R715" t="str">
        <f>TEXT(Salesdata[[#This Row],[purchase_date]], "mmm")</f>
        <v>Jul</v>
      </c>
    </row>
    <row r="716" spans="1:18" x14ac:dyDescent="0.3">
      <c r="A716" t="s">
        <v>2203</v>
      </c>
      <c r="B716" t="s">
        <v>15</v>
      </c>
      <c r="C716" t="s">
        <v>2204</v>
      </c>
      <c r="D716" s="11" t="s">
        <v>7761</v>
      </c>
      <c r="E716" s="11" t="s">
        <v>7250</v>
      </c>
      <c r="F716" t="s">
        <v>68</v>
      </c>
      <c r="G716" t="s">
        <v>2205</v>
      </c>
      <c r="H716" t="s">
        <v>7010</v>
      </c>
      <c r="I716">
        <v>735.16</v>
      </c>
      <c r="J716">
        <v>6</v>
      </c>
      <c r="K716">
        <v>10</v>
      </c>
      <c r="L716">
        <v>4410.96</v>
      </c>
      <c r="M716">
        <v>3969.86</v>
      </c>
      <c r="N716" s="11">
        <f>Salesdata[[#This Row],[subtotal_before_discount]]-Salesdata[[#This Row],[total_after_discount]]</f>
        <v>441.09999999999991</v>
      </c>
      <c r="O716" t="s">
        <v>21</v>
      </c>
      <c r="P716" s="2">
        <v>45473.232106481482</v>
      </c>
      <c r="Q716">
        <f>YEAR(Salesdata[[#This Row],[purchase_date]])</f>
        <v>2024</v>
      </c>
      <c r="R716" t="str">
        <f>TEXT(Salesdata[[#This Row],[purchase_date]], "mmm")</f>
        <v>Jun</v>
      </c>
    </row>
    <row r="717" spans="1:18" x14ac:dyDescent="0.3">
      <c r="A717" t="s">
        <v>2206</v>
      </c>
      <c r="B717" t="s">
        <v>72</v>
      </c>
      <c r="C717" t="s">
        <v>2207</v>
      </c>
      <c r="D717" s="11" t="s">
        <v>7762</v>
      </c>
      <c r="E717" s="11" t="s">
        <v>7105</v>
      </c>
      <c r="F717" t="s">
        <v>37</v>
      </c>
      <c r="G717" t="s">
        <v>2208</v>
      </c>
      <c r="H717" t="s">
        <v>135</v>
      </c>
      <c r="I717">
        <v>2306.25</v>
      </c>
      <c r="J717">
        <v>25</v>
      </c>
      <c r="K717">
        <v>10</v>
      </c>
      <c r="L717">
        <v>57656.25</v>
      </c>
      <c r="M717">
        <v>51890.62</v>
      </c>
      <c r="N717" s="11">
        <f>Salesdata[[#This Row],[subtotal_before_discount]]-Salesdata[[#This Row],[total_after_discount]]</f>
        <v>5765.6299999999974</v>
      </c>
      <c r="O717" t="s">
        <v>40</v>
      </c>
      <c r="P717" s="2">
        <v>45540.456342592595</v>
      </c>
      <c r="Q717">
        <f>YEAR(Salesdata[[#This Row],[purchase_date]])</f>
        <v>2024</v>
      </c>
      <c r="R717" t="str">
        <f>TEXT(Salesdata[[#This Row],[purchase_date]], "mmm")</f>
        <v>Sep</v>
      </c>
    </row>
    <row r="718" spans="1:18" x14ac:dyDescent="0.3">
      <c r="A718" t="s">
        <v>2209</v>
      </c>
      <c r="B718" t="s">
        <v>181</v>
      </c>
      <c r="C718" t="s">
        <v>2210</v>
      </c>
      <c r="D718" s="11" t="s">
        <v>7763</v>
      </c>
      <c r="E718" s="11" t="s">
        <v>7105</v>
      </c>
      <c r="F718" t="s">
        <v>32</v>
      </c>
      <c r="G718" t="s">
        <v>2211</v>
      </c>
      <c r="H718" t="s">
        <v>7010</v>
      </c>
      <c r="I718">
        <v>364.46</v>
      </c>
      <c r="J718">
        <v>30</v>
      </c>
      <c r="K718">
        <v>18</v>
      </c>
      <c r="L718">
        <v>10933.8</v>
      </c>
      <c r="M718">
        <v>8965.7199999999993</v>
      </c>
      <c r="N718" s="11">
        <f>Salesdata[[#This Row],[subtotal_before_discount]]-Salesdata[[#This Row],[total_after_discount]]</f>
        <v>1968.08</v>
      </c>
      <c r="O718" t="s">
        <v>77</v>
      </c>
      <c r="P718" s="2">
        <v>45481.442986111113</v>
      </c>
      <c r="Q718">
        <f>YEAR(Salesdata[[#This Row],[purchase_date]])</f>
        <v>2024</v>
      </c>
      <c r="R718" t="str">
        <f>TEXT(Salesdata[[#This Row],[purchase_date]], "mmm")</f>
        <v>Jul</v>
      </c>
    </row>
    <row r="719" spans="1:18" x14ac:dyDescent="0.3">
      <c r="A719" t="s">
        <v>2212</v>
      </c>
      <c r="B719" t="s">
        <v>84</v>
      </c>
      <c r="C719" t="s">
        <v>2213</v>
      </c>
      <c r="D719" s="11" t="s">
        <v>7764</v>
      </c>
      <c r="E719" s="11" t="s">
        <v>7087</v>
      </c>
      <c r="F719" t="s">
        <v>18</v>
      </c>
      <c r="G719" t="s">
        <v>2214</v>
      </c>
      <c r="H719" t="s">
        <v>102</v>
      </c>
      <c r="I719">
        <v>609.55999999999995</v>
      </c>
      <c r="J719">
        <v>8</v>
      </c>
      <c r="K719">
        <v>10</v>
      </c>
      <c r="L719">
        <v>4876.4799999999996</v>
      </c>
      <c r="M719">
        <v>4388.83</v>
      </c>
      <c r="N719" s="11">
        <f>Salesdata[[#This Row],[subtotal_before_discount]]-Salesdata[[#This Row],[total_after_discount]]</f>
        <v>487.64999999999964</v>
      </c>
      <c r="O719" t="s">
        <v>116</v>
      </c>
      <c r="P719" s="2">
        <v>45633.993981481479</v>
      </c>
      <c r="Q719">
        <f>YEAR(Salesdata[[#This Row],[purchase_date]])</f>
        <v>2024</v>
      </c>
      <c r="R719" t="str">
        <f>TEXT(Salesdata[[#This Row],[purchase_date]], "mmm")</f>
        <v>Dec</v>
      </c>
    </row>
    <row r="720" spans="1:18" x14ac:dyDescent="0.3">
      <c r="A720" t="s">
        <v>2215</v>
      </c>
      <c r="B720" t="s">
        <v>84</v>
      </c>
      <c r="C720" t="s">
        <v>2216</v>
      </c>
      <c r="D720" s="11" t="s">
        <v>7765</v>
      </c>
      <c r="E720" s="11" t="s">
        <v>7168</v>
      </c>
      <c r="F720" t="s">
        <v>91</v>
      </c>
      <c r="G720" t="s">
        <v>2217</v>
      </c>
      <c r="H720" t="s">
        <v>76</v>
      </c>
      <c r="I720">
        <v>120.61</v>
      </c>
      <c r="J720">
        <v>2</v>
      </c>
      <c r="K720">
        <v>3</v>
      </c>
      <c r="L720">
        <v>241.22</v>
      </c>
      <c r="M720">
        <v>233.98</v>
      </c>
      <c r="N720" s="11">
        <f>Salesdata[[#This Row],[subtotal_before_discount]]-Salesdata[[#This Row],[total_after_discount]]</f>
        <v>7.2400000000000091</v>
      </c>
      <c r="O720" t="s">
        <v>60</v>
      </c>
      <c r="P720" s="2">
        <v>45522.548043981478</v>
      </c>
      <c r="Q720">
        <f>YEAR(Salesdata[[#This Row],[purchase_date]])</f>
        <v>2024</v>
      </c>
      <c r="R720" t="str">
        <f>TEXT(Salesdata[[#This Row],[purchase_date]], "mmm")</f>
        <v>Aug</v>
      </c>
    </row>
    <row r="721" spans="1:18" x14ac:dyDescent="0.3">
      <c r="A721" t="s">
        <v>2218</v>
      </c>
      <c r="B721" t="s">
        <v>30</v>
      </c>
      <c r="C721" t="s">
        <v>2219</v>
      </c>
      <c r="D721" s="11" t="s">
        <v>7766</v>
      </c>
      <c r="E721" s="11" t="s">
        <v>7076</v>
      </c>
      <c r="F721" t="s">
        <v>246</v>
      </c>
      <c r="G721" t="s">
        <v>2220</v>
      </c>
      <c r="H721" t="s">
        <v>76</v>
      </c>
      <c r="I721">
        <v>279.14999999999998</v>
      </c>
      <c r="J721">
        <v>6</v>
      </c>
      <c r="K721">
        <v>5</v>
      </c>
      <c r="L721">
        <v>1674.9</v>
      </c>
      <c r="M721">
        <v>1591.15</v>
      </c>
      <c r="N721" s="11">
        <f>Salesdata[[#This Row],[subtotal_before_discount]]-Salesdata[[#This Row],[total_after_discount]]</f>
        <v>83.75</v>
      </c>
      <c r="O721" t="s">
        <v>21</v>
      </c>
      <c r="P721" s="2">
        <v>45742.086539351854</v>
      </c>
      <c r="Q721">
        <f>YEAR(Salesdata[[#This Row],[purchase_date]])</f>
        <v>2025</v>
      </c>
      <c r="R721" t="str">
        <f>TEXT(Salesdata[[#This Row],[purchase_date]], "mmm")</f>
        <v>Mar</v>
      </c>
    </row>
    <row r="722" spans="1:18" x14ac:dyDescent="0.3">
      <c r="A722" t="s">
        <v>2221</v>
      </c>
      <c r="B722" t="s">
        <v>172</v>
      </c>
      <c r="C722" t="s">
        <v>2222</v>
      </c>
      <c r="D722" s="11" t="s">
        <v>7767</v>
      </c>
      <c r="E722" s="11" t="s">
        <v>7123</v>
      </c>
      <c r="F722" t="s">
        <v>87</v>
      </c>
      <c r="G722" t="s">
        <v>2223</v>
      </c>
      <c r="H722" t="s">
        <v>184</v>
      </c>
      <c r="I722">
        <v>2556.31</v>
      </c>
      <c r="J722">
        <v>15</v>
      </c>
      <c r="K722">
        <v>15</v>
      </c>
      <c r="L722">
        <v>38344.65</v>
      </c>
      <c r="M722">
        <v>32592.95</v>
      </c>
      <c r="N722" s="11">
        <f>Salesdata[[#This Row],[subtotal_before_discount]]-Salesdata[[#This Row],[total_after_discount]]</f>
        <v>5751.7000000000007</v>
      </c>
      <c r="O722" t="s">
        <v>60</v>
      </c>
      <c r="P722" s="2">
        <v>45488.554722222223</v>
      </c>
      <c r="Q722">
        <f>YEAR(Salesdata[[#This Row],[purchase_date]])</f>
        <v>2024</v>
      </c>
      <c r="R722" t="str">
        <f>TEXT(Salesdata[[#This Row],[purchase_date]], "mmm")</f>
        <v>Jul</v>
      </c>
    </row>
    <row r="723" spans="1:18" x14ac:dyDescent="0.3">
      <c r="A723" t="s">
        <v>2224</v>
      </c>
      <c r="B723" t="s">
        <v>181</v>
      </c>
      <c r="C723" t="s">
        <v>2225</v>
      </c>
      <c r="D723" s="11" t="s">
        <v>7768</v>
      </c>
      <c r="E723" s="11" t="s">
        <v>7139</v>
      </c>
      <c r="F723" t="s">
        <v>18</v>
      </c>
      <c r="G723" t="s">
        <v>2226</v>
      </c>
      <c r="H723" t="s">
        <v>102</v>
      </c>
      <c r="I723">
        <v>1396.83</v>
      </c>
      <c r="J723">
        <v>4</v>
      </c>
      <c r="K723">
        <v>5</v>
      </c>
      <c r="L723">
        <v>5587.32</v>
      </c>
      <c r="M723">
        <v>5307.95</v>
      </c>
      <c r="N723" s="11">
        <f>Salesdata[[#This Row],[subtotal_before_discount]]-Salesdata[[#This Row],[total_after_discount]]</f>
        <v>279.36999999999989</v>
      </c>
      <c r="O723" t="s">
        <v>40</v>
      </c>
      <c r="P723" s="2">
        <v>45360.133402777778</v>
      </c>
      <c r="Q723">
        <f>YEAR(Salesdata[[#This Row],[purchase_date]])</f>
        <v>2024</v>
      </c>
      <c r="R723" t="str">
        <f>TEXT(Salesdata[[#This Row],[purchase_date]], "mmm")</f>
        <v>Mar</v>
      </c>
    </row>
    <row r="724" spans="1:18" x14ac:dyDescent="0.3">
      <c r="A724" t="s">
        <v>2227</v>
      </c>
      <c r="B724" t="s">
        <v>84</v>
      </c>
      <c r="C724" t="s">
        <v>2228</v>
      </c>
      <c r="D724" s="11" t="s">
        <v>7769</v>
      </c>
      <c r="E724" s="11" t="s">
        <v>7094</v>
      </c>
      <c r="F724" t="s">
        <v>37</v>
      </c>
      <c r="G724" t="s">
        <v>2229</v>
      </c>
      <c r="H724" t="s">
        <v>65</v>
      </c>
      <c r="I724">
        <v>160.35</v>
      </c>
      <c r="J724">
        <v>6</v>
      </c>
      <c r="K724">
        <v>0</v>
      </c>
      <c r="L724">
        <v>962.1</v>
      </c>
      <c r="M724">
        <v>962.1</v>
      </c>
      <c r="N724" s="11">
        <f>Salesdata[[#This Row],[subtotal_before_discount]]-Salesdata[[#This Row],[total_after_discount]]</f>
        <v>0</v>
      </c>
      <c r="O724" t="s">
        <v>60</v>
      </c>
      <c r="P724" s="2">
        <v>45355.072395833333</v>
      </c>
      <c r="Q724">
        <f>YEAR(Salesdata[[#This Row],[purchase_date]])</f>
        <v>2024</v>
      </c>
      <c r="R724" t="str">
        <f>TEXT(Salesdata[[#This Row],[purchase_date]], "mmm")</f>
        <v>Mar</v>
      </c>
    </row>
    <row r="725" spans="1:18" x14ac:dyDescent="0.3">
      <c r="A725" t="s">
        <v>2230</v>
      </c>
      <c r="B725" t="s">
        <v>95</v>
      </c>
      <c r="C725" t="s">
        <v>2231</v>
      </c>
      <c r="D725" s="11" t="s">
        <v>7770</v>
      </c>
      <c r="E725" s="11" t="s">
        <v>7183</v>
      </c>
      <c r="F725" t="s">
        <v>111</v>
      </c>
      <c r="G725" t="s">
        <v>2232</v>
      </c>
      <c r="H725" t="s">
        <v>107</v>
      </c>
      <c r="I725">
        <v>677.66</v>
      </c>
      <c r="J725">
        <v>4</v>
      </c>
      <c r="K725">
        <v>2</v>
      </c>
      <c r="L725">
        <v>2710.64</v>
      </c>
      <c r="M725">
        <v>2656.43</v>
      </c>
      <c r="N725" s="11">
        <f>Salesdata[[#This Row],[subtotal_before_discount]]-Salesdata[[#This Row],[total_after_discount]]</f>
        <v>54.210000000000036</v>
      </c>
      <c r="O725" t="s">
        <v>60</v>
      </c>
      <c r="P725" s="2">
        <v>45689.971655092595</v>
      </c>
      <c r="Q725">
        <f>YEAR(Salesdata[[#This Row],[purchase_date]])</f>
        <v>2025</v>
      </c>
      <c r="R725" t="str">
        <f>TEXT(Salesdata[[#This Row],[purchase_date]], "mmm")</f>
        <v>Feb</v>
      </c>
    </row>
    <row r="726" spans="1:18" x14ac:dyDescent="0.3">
      <c r="A726" t="s">
        <v>2233</v>
      </c>
      <c r="B726" t="s">
        <v>55</v>
      </c>
      <c r="C726" t="s">
        <v>2234</v>
      </c>
      <c r="D726" s="11" t="s">
        <v>7771</v>
      </c>
      <c r="E726" s="11" t="s">
        <v>7066</v>
      </c>
      <c r="F726" t="s">
        <v>251</v>
      </c>
      <c r="G726" t="s">
        <v>2235</v>
      </c>
      <c r="H726" t="s">
        <v>209</v>
      </c>
      <c r="I726">
        <v>331.83</v>
      </c>
      <c r="J726">
        <v>60</v>
      </c>
      <c r="K726">
        <v>15</v>
      </c>
      <c r="L726">
        <v>19909.8</v>
      </c>
      <c r="M726">
        <v>16923.330000000002</v>
      </c>
      <c r="N726" s="11">
        <f>Salesdata[[#This Row],[subtotal_before_discount]]-Salesdata[[#This Row],[total_after_discount]]</f>
        <v>2986.4699999999975</v>
      </c>
      <c r="O726" t="s">
        <v>116</v>
      </c>
      <c r="P726" s="2">
        <v>45339.517766203702</v>
      </c>
      <c r="Q726">
        <f>YEAR(Salesdata[[#This Row],[purchase_date]])</f>
        <v>2024</v>
      </c>
      <c r="R726" t="str">
        <f>TEXT(Salesdata[[#This Row],[purchase_date]], "mmm")</f>
        <v>Feb</v>
      </c>
    </row>
    <row r="727" spans="1:18" x14ac:dyDescent="0.3">
      <c r="A727" t="s">
        <v>2236</v>
      </c>
      <c r="B727" t="s">
        <v>55</v>
      </c>
      <c r="C727" t="s">
        <v>2237</v>
      </c>
      <c r="D727" s="11" t="s">
        <v>7257</v>
      </c>
      <c r="E727" s="11" t="s">
        <v>7050</v>
      </c>
      <c r="F727" t="s">
        <v>100</v>
      </c>
      <c r="G727" t="s">
        <v>2238</v>
      </c>
      <c r="H727" t="s">
        <v>135</v>
      </c>
      <c r="I727">
        <v>448.71</v>
      </c>
      <c r="J727">
        <v>10</v>
      </c>
      <c r="K727">
        <v>5</v>
      </c>
      <c r="L727">
        <v>4487.1000000000004</v>
      </c>
      <c r="M727">
        <v>4262.74</v>
      </c>
      <c r="N727" s="11">
        <f>Salesdata[[#This Row],[subtotal_before_discount]]-Salesdata[[#This Row],[total_after_discount]]</f>
        <v>224.36000000000058</v>
      </c>
      <c r="O727" t="s">
        <v>28</v>
      </c>
      <c r="P727" s="2">
        <v>45400.070821759262</v>
      </c>
      <c r="Q727">
        <f>YEAR(Salesdata[[#This Row],[purchase_date]])</f>
        <v>2024</v>
      </c>
      <c r="R727" t="str">
        <f>TEXT(Salesdata[[#This Row],[purchase_date]], "mmm")</f>
        <v>Apr</v>
      </c>
    </row>
    <row r="728" spans="1:18" x14ac:dyDescent="0.3">
      <c r="A728" t="s">
        <v>2239</v>
      </c>
      <c r="B728" t="s">
        <v>118</v>
      </c>
      <c r="C728" t="s">
        <v>2240</v>
      </c>
      <c r="D728" s="11" t="s">
        <v>7772</v>
      </c>
      <c r="E728" s="11" t="s">
        <v>7048</v>
      </c>
      <c r="F728" t="s">
        <v>18</v>
      </c>
      <c r="G728" t="s">
        <v>2241</v>
      </c>
      <c r="H728" t="s">
        <v>107</v>
      </c>
      <c r="I728">
        <v>1.81</v>
      </c>
      <c r="J728">
        <v>129</v>
      </c>
      <c r="K728">
        <v>22</v>
      </c>
      <c r="L728">
        <v>233.49</v>
      </c>
      <c r="M728">
        <v>182.12</v>
      </c>
      <c r="N728" s="11">
        <f>Salesdata[[#This Row],[subtotal_before_discount]]-Salesdata[[#This Row],[total_after_discount]]</f>
        <v>51.370000000000005</v>
      </c>
      <c r="O728" t="s">
        <v>28</v>
      </c>
      <c r="P728" s="2">
        <v>45834.205833333333</v>
      </c>
      <c r="Q728">
        <f>YEAR(Salesdata[[#This Row],[purchase_date]])</f>
        <v>2025</v>
      </c>
      <c r="R728" t="str">
        <f>TEXT(Salesdata[[#This Row],[purchase_date]], "mmm")</f>
        <v>Jun</v>
      </c>
    </row>
    <row r="729" spans="1:18" x14ac:dyDescent="0.3">
      <c r="A729" t="s">
        <v>2242</v>
      </c>
      <c r="B729" t="s">
        <v>23</v>
      </c>
      <c r="C729" t="s">
        <v>2243</v>
      </c>
      <c r="D729" s="11" t="s">
        <v>7528</v>
      </c>
      <c r="E729" s="11" t="s">
        <v>7042</v>
      </c>
      <c r="F729" t="s">
        <v>57</v>
      </c>
      <c r="G729" t="s">
        <v>2244</v>
      </c>
      <c r="H729" t="s">
        <v>27</v>
      </c>
      <c r="I729">
        <v>3</v>
      </c>
      <c r="J729">
        <v>209</v>
      </c>
      <c r="K729">
        <v>0</v>
      </c>
      <c r="L729">
        <v>627</v>
      </c>
      <c r="M729">
        <v>627</v>
      </c>
      <c r="N729" s="11">
        <f>Salesdata[[#This Row],[subtotal_before_discount]]-Salesdata[[#This Row],[total_after_discount]]</f>
        <v>0</v>
      </c>
      <c r="O729" t="s">
        <v>47</v>
      </c>
      <c r="P729" s="2">
        <v>45351.935636574075</v>
      </c>
      <c r="Q729">
        <f>YEAR(Salesdata[[#This Row],[purchase_date]])</f>
        <v>2024</v>
      </c>
      <c r="R729" t="str">
        <f>TEXT(Salesdata[[#This Row],[purchase_date]], "mmm")</f>
        <v>Feb</v>
      </c>
    </row>
    <row r="730" spans="1:18" x14ac:dyDescent="0.3">
      <c r="A730" t="s">
        <v>2245</v>
      </c>
      <c r="B730" t="s">
        <v>95</v>
      </c>
      <c r="C730" t="s">
        <v>2246</v>
      </c>
      <c r="D730" s="11" t="s">
        <v>7150</v>
      </c>
      <c r="E730" s="11" t="s">
        <v>7040</v>
      </c>
      <c r="F730" t="s">
        <v>111</v>
      </c>
      <c r="G730" t="s">
        <v>2247</v>
      </c>
      <c r="H730" t="s">
        <v>179</v>
      </c>
      <c r="I730">
        <v>1318.93</v>
      </c>
      <c r="J730">
        <v>60</v>
      </c>
      <c r="K730">
        <v>20</v>
      </c>
      <c r="L730">
        <v>79135.8</v>
      </c>
      <c r="M730">
        <v>63308.639999999999</v>
      </c>
      <c r="N730" s="11">
        <f>Salesdata[[#This Row],[subtotal_before_discount]]-Salesdata[[#This Row],[total_after_discount]]</f>
        <v>15827.160000000003</v>
      </c>
      <c r="O730" t="s">
        <v>40</v>
      </c>
      <c r="P730" s="2">
        <v>45776.876689814817</v>
      </c>
      <c r="Q730">
        <f>YEAR(Salesdata[[#This Row],[purchase_date]])</f>
        <v>2025</v>
      </c>
      <c r="R730" t="str">
        <f>TEXT(Salesdata[[#This Row],[purchase_date]], "mmm")</f>
        <v>Apr</v>
      </c>
    </row>
    <row r="731" spans="1:18" x14ac:dyDescent="0.3">
      <c r="A731" t="s">
        <v>2248</v>
      </c>
      <c r="B731" t="s">
        <v>172</v>
      </c>
      <c r="C731" t="s">
        <v>2249</v>
      </c>
      <c r="D731" s="11" t="s">
        <v>7773</v>
      </c>
      <c r="E731" s="11" t="s">
        <v>7052</v>
      </c>
      <c r="F731" t="s">
        <v>87</v>
      </c>
      <c r="G731" t="s">
        <v>2250</v>
      </c>
      <c r="H731" t="s">
        <v>130</v>
      </c>
      <c r="I731">
        <v>1038.42</v>
      </c>
      <c r="J731">
        <v>6</v>
      </c>
      <c r="K731">
        <v>3</v>
      </c>
      <c r="L731">
        <v>6230.52</v>
      </c>
      <c r="M731">
        <v>6043.6</v>
      </c>
      <c r="N731" s="11">
        <f>Salesdata[[#This Row],[subtotal_before_discount]]-Salesdata[[#This Row],[total_after_discount]]</f>
        <v>186.92000000000007</v>
      </c>
      <c r="O731" t="s">
        <v>28</v>
      </c>
      <c r="P731" s="2">
        <v>45788.616979166669</v>
      </c>
      <c r="Q731">
        <f>YEAR(Salesdata[[#This Row],[purchase_date]])</f>
        <v>2025</v>
      </c>
      <c r="R731" t="str">
        <f>TEXT(Salesdata[[#This Row],[purchase_date]], "mmm")</f>
        <v>May</v>
      </c>
    </row>
    <row r="732" spans="1:18" x14ac:dyDescent="0.3">
      <c r="A732" t="s">
        <v>2251</v>
      </c>
      <c r="B732" t="s">
        <v>181</v>
      </c>
      <c r="C732" t="s">
        <v>7010</v>
      </c>
      <c r="D732" s="11" t="s">
        <v>7010</v>
      </c>
      <c r="E732" s="11" t="s">
        <v>7010</v>
      </c>
      <c r="F732" t="s">
        <v>44</v>
      </c>
      <c r="G732" t="s">
        <v>2252</v>
      </c>
      <c r="H732" t="s">
        <v>179</v>
      </c>
      <c r="I732">
        <v>107.82</v>
      </c>
      <c r="J732">
        <v>6</v>
      </c>
      <c r="K732">
        <v>0</v>
      </c>
      <c r="L732">
        <v>646.91999999999996</v>
      </c>
      <c r="M732">
        <v>646.91999999999996</v>
      </c>
      <c r="N732" s="11">
        <f>Salesdata[[#This Row],[subtotal_before_discount]]-Salesdata[[#This Row],[total_after_discount]]</f>
        <v>0</v>
      </c>
      <c r="O732" t="s">
        <v>60</v>
      </c>
      <c r="P732" s="2">
        <v>45806.272951388892</v>
      </c>
      <c r="Q732">
        <f>YEAR(Salesdata[[#This Row],[purchase_date]])</f>
        <v>2025</v>
      </c>
      <c r="R732" t="str">
        <f>TEXT(Salesdata[[#This Row],[purchase_date]], "mmm")</f>
        <v>May</v>
      </c>
    </row>
    <row r="733" spans="1:18" x14ac:dyDescent="0.3">
      <c r="A733" t="s">
        <v>2253</v>
      </c>
      <c r="B733" t="s">
        <v>95</v>
      </c>
      <c r="C733" t="s">
        <v>2254</v>
      </c>
      <c r="D733" s="11" t="s">
        <v>7774</v>
      </c>
      <c r="E733" s="11" t="s">
        <v>7036</v>
      </c>
      <c r="F733" t="s">
        <v>44</v>
      </c>
      <c r="G733" t="s">
        <v>2255</v>
      </c>
      <c r="H733" t="s">
        <v>248</v>
      </c>
      <c r="I733">
        <v>2.0499999999999998</v>
      </c>
      <c r="J733">
        <v>282</v>
      </c>
      <c r="K733">
        <v>25</v>
      </c>
      <c r="L733">
        <v>578.1</v>
      </c>
      <c r="M733">
        <v>433.58</v>
      </c>
      <c r="N733" s="11">
        <f>Salesdata[[#This Row],[subtotal_before_discount]]-Salesdata[[#This Row],[total_after_discount]]</f>
        <v>144.52000000000004</v>
      </c>
      <c r="O733" t="s">
        <v>7010</v>
      </c>
      <c r="P733" s="2">
        <v>45371.055613425924</v>
      </c>
      <c r="Q733">
        <f>YEAR(Salesdata[[#This Row],[purchase_date]])</f>
        <v>2024</v>
      </c>
      <c r="R733" t="str">
        <f>TEXT(Salesdata[[#This Row],[purchase_date]], "mmm")</f>
        <v>Mar</v>
      </c>
    </row>
    <row r="734" spans="1:18" x14ac:dyDescent="0.3">
      <c r="A734" t="s">
        <v>2256</v>
      </c>
      <c r="B734" t="s">
        <v>55</v>
      </c>
      <c r="C734" t="s">
        <v>2257</v>
      </c>
      <c r="D734" s="11" t="s">
        <v>7775</v>
      </c>
      <c r="E734" s="11" t="s">
        <v>7139</v>
      </c>
      <c r="F734" t="s">
        <v>87</v>
      </c>
      <c r="G734" t="s">
        <v>2258</v>
      </c>
      <c r="H734" t="s">
        <v>93</v>
      </c>
      <c r="I734">
        <v>472.94</v>
      </c>
      <c r="J734">
        <v>50</v>
      </c>
      <c r="K734">
        <v>20</v>
      </c>
      <c r="L734">
        <v>23647</v>
      </c>
      <c r="M734">
        <v>18917.599999999999</v>
      </c>
      <c r="N734" s="11">
        <f>Salesdata[[#This Row],[subtotal_before_discount]]-Salesdata[[#This Row],[total_after_discount]]</f>
        <v>4729.4000000000015</v>
      </c>
      <c r="O734" t="s">
        <v>28</v>
      </c>
      <c r="P734" s="2">
        <v>45810.056400462963</v>
      </c>
      <c r="Q734">
        <f>YEAR(Salesdata[[#This Row],[purchase_date]])</f>
        <v>2025</v>
      </c>
      <c r="R734" t="str">
        <f>TEXT(Salesdata[[#This Row],[purchase_date]], "mmm")</f>
        <v>Jun</v>
      </c>
    </row>
    <row r="735" spans="1:18" x14ac:dyDescent="0.3">
      <c r="A735" t="s">
        <v>2259</v>
      </c>
      <c r="B735" t="s">
        <v>172</v>
      </c>
      <c r="C735" t="s">
        <v>7010</v>
      </c>
      <c r="D735" s="11" t="s">
        <v>7010</v>
      </c>
      <c r="E735" s="11" t="s">
        <v>7010</v>
      </c>
      <c r="F735" t="s">
        <v>37</v>
      </c>
      <c r="G735" t="s">
        <v>2260</v>
      </c>
      <c r="H735" t="s">
        <v>20</v>
      </c>
      <c r="I735">
        <v>4.1900000000000004</v>
      </c>
      <c r="J735">
        <v>321</v>
      </c>
      <c r="K735">
        <v>0</v>
      </c>
      <c r="L735">
        <v>1344.99</v>
      </c>
      <c r="M735">
        <v>1344.99</v>
      </c>
      <c r="N735" s="11">
        <f>Salesdata[[#This Row],[subtotal_before_discount]]-Salesdata[[#This Row],[total_after_discount]]</f>
        <v>0</v>
      </c>
      <c r="O735" t="s">
        <v>60</v>
      </c>
      <c r="P735" s="2">
        <v>45698.69263888889</v>
      </c>
      <c r="Q735">
        <f>YEAR(Salesdata[[#This Row],[purchase_date]])</f>
        <v>2025</v>
      </c>
      <c r="R735" t="str">
        <f>TEXT(Salesdata[[#This Row],[purchase_date]], "mmm")</f>
        <v>Feb</v>
      </c>
    </row>
    <row r="736" spans="1:18" x14ac:dyDescent="0.3">
      <c r="A736" t="s">
        <v>2261</v>
      </c>
      <c r="B736" t="s">
        <v>55</v>
      </c>
      <c r="C736" t="s">
        <v>2262</v>
      </c>
      <c r="D736" s="11" t="s">
        <v>7776</v>
      </c>
      <c r="E736" s="11" t="s">
        <v>7139</v>
      </c>
      <c r="F736" t="s">
        <v>100</v>
      </c>
      <c r="G736" t="s">
        <v>2263</v>
      </c>
      <c r="H736" t="s">
        <v>184</v>
      </c>
      <c r="I736">
        <v>92.9</v>
      </c>
      <c r="J736">
        <v>40</v>
      </c>
      <c r="K736">
        <v>15</v>
      </c>
      <c r="L736">
        <v>3716</v>
      </c>
      <c r="M736">
        <v>3158.6</v>
      </c>
      <c r="N736" s="11">
        <f>Salesdata[[#This Row],[subtotal_before_discount]]-Salesdata[[#This Row],[total_after_discount]]</f>
        <v>557.40000000000009</v>
      </c>
      <c r="O736" t="s">
        <v>47</v>
      </c>
      <c r="P736" s="2">
        <v>45719.97079861111</v>
      </c>
      <c r="Q736">
        <f>YEAR(Salesdata[[#This Row],[purchase_date]])</f>
        <v>2025</v>
      </c>
      <c r="R736" t="str">
        <f>TEXT(Salesdata[[#This Row],[purchase_date]], "mmm")</f>
        <v>Mar</v>
      </c>
    </row>
    <row r="737" spans="1:18" x14ac:dyDescent="0.3">
      <c r="A737" t="s">
        <v>2264</v>
      </c>
      <c r="B737" t="s">
        <v>95</v>
      </c>
      <c r="C737" t="s">
        <v>2265</v>
      </c>
      <c r="D737" s="11" t="s">
        <v>7777</v>
      </c>
      <c r="E737" s="11" t="s">
        <v>7145</v>
      </c>
      <c r="F737" t="s">
        <v>87</v>
      </c>
      <c r="G737" t="s">
        <v>2266</v>
      </c>
      <c r="H737" t="s">
        <v>65</v>
      </c>
      <c r="I737">
        <v>260.08999999999997</v>
      </c>
      <c r="J737">
        <v>1</v>
      </c>
      <c r="K737">
        <v>0</v>
      </c>
      <c r="L737">
        <v>260.08999999999997</v>
      </c>
      <c r="M737">
        <v>260.08999999999997</v>
      </c>
      <c r="N737" s="11">
        <f>Salesdata[[#This Row],[subtotal_before_discount]]-Salesdata[[#This Row],[total_after_discount]]</f>
        <v>0</v>
      </c>
      <c r="O737" t="s">
        <v>47</v>
      </c>
      <c r="P737" s="2">
        <v>45425.690682870372</v>
      </c>
      <c r="Q737">
        <f>YEAR(Salesdata[[#This Row],[purchase_date]])</f>
        <v>2024</v>
      </c>
      <c r="R737" t="str">
        <f>TEXT(Salesdata[[#This Row],[purchase_date]], "mmm")</f>
        <v>May</v>
      </c>
    </row>
    <row r="738" spans="1:18" x14ac:dyDescent="0.3">
      <c r="A738" t="s">
        <v>2267</v>
      </c>
      <c r="B738" t="s">
        <v>172</v>
      </c>
      <c r="C738" t="s">
        <v>2268</v>
      </c>
      <c r="D738" s="11" t="s">
        <v>7778</v>
      </c>
      <c r="E738" s="11" t="s">
        <v>7052</v>
      </c>
      <c r="F738" t="s">
        <v>44</v>
      </c>
      <c r="G738" t="s">
        <v>2269</v>
      </c>
      <c r="H738" t="s">
        <v>20</v>
      </c>
      <c r="I738">
        <v>114.23</v>
      </c>
      <c r="J738">
        <v>60</v>
      </c>
      <c r="K738">
        <v>25</v>
      </c>
      <c r="L738">
        <v>6853.8</v>
      </c>
      <c r="M738">
        <v>5140.3500000000004</v>
      </c>
      <c r="N738" s="11">
        <f>Salesdata[[#This Row],[subtotal_before_discount]]-Salesdata[[#This Row],[total_after_discount]]</f>
        <v>1713.4499999999998</v>
      </c>
      <c r="O738" t="s">
        <v>7010</v>
      </c>
      <c r="P738" s="2">
        <v>45452.932083333333</v>
      </c>
      <c r="Q738">
        <f>YEAR(Salesdata[[#This Row],[purchase_date]])</f>
        <v>2024</v>
      </c>
      <c r="R738" t="str">
        <f>TEXT(Salesdata[[#This Row],[purchase_date]], "mmm")</f>
        <v>Jun</v>
      </c>
    </row>
    <row r="739" spans="1:18" x14ac:dyDescent="0.3">
      <c r="A739" t="s">
        <v>2270</v>
      </c>
      <c r="B739" t="s">
        <v>181</v>
      </c>
      <c r="C739" t="s">
        <v>2271</v>
      </c>
      <c r="D739" s="11" t="s">
        <v>7779</v>
      </c>
      <c r="E739" s="11" t="s">
        <v>7152</v>
      </c>
      <c r="F739" t="s">
        <v>177</v>
      </c>
      <c r="G739" t="s">
        <v>2272</v>
      </c>
      <c r="H739" t="s">
        <v>465</v>
      </c>
      <c r="I739">
        <v>145.83000000000001</v>
      </c>
      <c r="J739">
        <v>15</v>
      </c>
      <c r="K739">
        <v>0</v>
      </c>
      <c r="L739">
        <v>2187.4499999999998</v>
      </c>
      <c r="M739">
        <v>2187.4499999999998</v>
      </c>
      <c r="N739" s="11">
        <f>Salesdata[[#This Row],[subtotal_before_discount]]-Salesdata[[#This Row],[total_after_discount]]</f>
        <v>0</v>
      </c>
      <c r="O739" t="s">
        <v>7010</v>
      </c>
      <c r="P739" s="2">
        <v>45624.296331018515</v>
      </c>
      <c r="Q739">
        <f>YEAR(Salesdata[[#This Row],[purchase_date]])</f>
        <v>2024</v>
      </c>
      <c r="R739" t="str">
        <f>TEXT(Salesdata[[#This Row],[purchase_date]], "mmm")</f>
        <v>Nov</v>
      </c>
    </row>
    <row r="740" spans="1:18" x14ac:dyDescent="0.3">
      <c r="A740" t="s">
        <v>2273</v>
      </c>
      <c r="B740" t="s">
        <v>49</v>
      </c>
      <c r="C740" t="s">
        <v>2274</v>
      </c>
      <c r="D740" s="11" t="s">
        <v>7780</v>
      </c>
      <c r="E740" s="11" t="s">
        <v>7139</v>
      </c>
      <c r="F740" t="s">
        <v>57</v>
      </c>
      <c r="G740" t="s">
        <v>2275</v>
      </c>
      <c r="H740" t="s">
        <v>27</v>
      </c>
      <c r="I740">
        <v>257.52</v>
      </c>
      <c r="J740">
        <v>1</v>
      </c>
      <c r="K740">
        <v>2</v>
      </c>
      <c r="L740">
        <v>257.52</v>
      </c>
      <c r="M740">
        <v>252.37</v>
      </c>
      <c r="N740" s="11">
        <f>Salesdata[[#This Row],[subtotal_before_discount]]-Salesdata[[#This Row],[total_after_discount]]</f>
        <v>5.1499999999999773</v>
      </c>
      <c r="O740" t="s">
        <v>60</v>
      </c>
      <c r="P740" s="2">
        <v>45378.874699074076</v>
      </c>
      <c r="Q740">
        <f>YEAR(Salesdata[[#This Row],[purchase_date]])</f>
        <v>2024</v>
      </c>
      <c r="R740" t="str">
        <f>TEXT(Salesdata[[#This Row],[purchase_date]], "mmm")</f>
        <v>Mar</v>
      </c>
    </row>
    <row r="741" spans="1:18" x14ac:dyDescent="0.3">
      <c r="A741" t="s">
        <v>2276</v>
      </c>
      <c r="B741" t="s">
        <v>95</v>
      </c>
      <c r="C741" t="s">
        <v>2277</v>
      </c>
      <c r="D741" s="11" t="s">
        <v>7781</v>
      </c>
      <c r="E741" s="11" t="s">
        <v>7119</v>
      </c>
      <c r="F741" t="s">
        <v>177</v>
      </c>
      <c r="G741" t="s">
        <v>2278</v>
      </c>
      <c r="H741" t="s">
        <v>209</v>
      </c>
      <c r="I741">
        <v>389.79</v>
      </c>
      <c r="J741">
        <v>2</v>
      </c>
      <c r="K741">
        <v>0</v>
      </c>
      <c r="L741">
        <v>779.58</v>
      </c>
      <c r="M741">
        <v>779.58</v>
      </c>
      <c r="N741" s="11">
        <f>Salesdata[[#This Row],[subtotal_before_discount]]-Salesdata[[#This Row],[total_after_discount]]</f>
        <v>0</v>
      </c>
      <c r="O741" t="s">
        <v>28</v>
      </c>
      <c r="P741" s="2">
        <v>45594.181770833333</v>
      </c>
      <c r="Q741">
        <f>YEAR(Salesdata[[#This Row],[purchase_date]])</f>
        <v>2024</v>
      </c>
      <c r="R741" t="str">
        <f>TEXT(Salesdata[[#This Row],[purchase_date]], "mmm")</f>
        <v>Oct</v>
      </c>
    </row>
    <row r="742" spans="1:18" x14ac:dyDescent="0.3">
      <c r="A742" t="s">
        <v>2279</v>
      </c>
      <c r="B742" t="s">
        <v>15</v>
      </c>
      <c r="C742" t="s">
        <v>2280</v>
      </c>
      <c r="D742" s="11" t="s">
        <v>7782</v>
      </c>
      <c r="E742" s="11" t="s">
        <v>7071</v>
      </c>
      <c r="F742" t="s">
        <v>155</v>
      </c>
      <c r="G742" t="s">
        <v>2281</v>
      </c>
      <c r="H742" t="s">
        <v>179</v>
      </c>
      <c r="I742">
        <v>165.09</v>
      </c>
      <c r="J742">
        <v>15</v>
      </c>
      <c r="K742">
        <v>0</v>
      </c>
      <c r="L742">
        <v>2476.35</v>
      </c>
      <c r="M742">
        <v>2476.35</v>
      </c>
      <c r="N742" s="11">
        <f>Salesdata[[#This Row],[subtotal_before_discount]]-Salesdata[[#This Row],[total_after_discount]]</f>
        <v>0</v>
      </c>
      <c r="O742" t="s">
        <v>116</v>
      </c>
      <c r="P742" s="2">
        <v>45723.514282407406</v>
      </c>
      <c r="Q742">
        <f>YEAR(Salesdata[[#This Row],[purchase_date]])</f>
        <v>2025</v>
      </c>
      <c r="R742" t="str">
        <f>TEXT(Salesdata[[#This Row],[purchase_date]], "mmm")</f>
        <v>Mar</v>
      </c>
    </row>
    <row r="743" spans="1:18" x14ac:dyDescent="0.3">
      <c r="A743" t="s">
        <v>2282</v>
      </c>
      <c r="B743" t="s">
        <v>15</v>
      </c>
      <c r="C743" t="s">
        <v>2283</v>
      </c>
      <c r="D743" s="11" t="s">
        <v>7783</v>
      </c>
      <c r="E743" s="11" t="s">
        <v>7042</v>
      </c>
      <c r="F743" t="s">
        <v>224</v>
      </c>
      <c r="G743" t="s">
        <v>2284</v>
      </c>
      <c r="H743" t="s">
        <v>59</v>
      </c>
      <c r="I743">
        <v>25.88</v>
      </c>
      <c r="J743">
        <v>10</v>
      </c>
      <c r="K743">
        <v>10</v>
      </c>
      <c r="L743">
        <v>258.8</v>
      </c>
      <c r="M743">
        <v>232.92</v>
      </c>
      <c r="N743" s="11">
        <f>Salesdata[[#This Row],[subtotal_before_discount]]-Salesdata[[#This Row],[total_after_discount]]</f>
        <v>25.880000000000024</v>
      </c>
      <c r="O743" t="s">
        <v>28</v>
      </c>
      <c r="P743" s="2">
        <v>45532.403553240743</v>
      </c>
      <c r="Q743">
        <f>YEAR(Salesdata[[#This Row],[purchase_date]])</f>
        <v>2024</v>
      </c>
      <c r="R743" t="str">
        <f>TEXT(Salesdata[[#This Row],[purchase_date]], "mmm")</f>
        <v>Aug</v>
      </c>
    </row>
    <row r="744" spans="1:18" x14ac:dyDescent="0.3">
      <c r="A744" t="s">
        <v>2285</v>
      </c>
      <c r="B744" t="s">
        <v>181</v>
      </c>
      <c r="C744" t="s">
        <v>2286</v>
      </c>
      <c r="D744" s="11" t="s">
        <v>7784</v>
      </c>
      <c r="E744" s="11" t="s">
        <v>7139</v>
      </c>
      <c r="F744" t="s">
        <v>277</v>
      </c>
      <c r="G744" t="s">
        <v>2287</v>
      </c>
      <c r="H744" t="s">
        <v>7010</v>
      </c>
      <c r="I744">
        <v>232.34</v>
      </c>
      <c r="J744">
        <v>30</v>
      </c>
      <c r="K744">
        <v>22</v>
      </c>
      <c r="L744">
        <v>6970.2</v>
      </c>
      <c r="M744">
        <v>5436.76</v>
      </c>
      <c r="N744" s="11">
        <f>Salesdata[[#This Row],[subtotal_before_discount]]-Salesdata[[#This Row],[total_after_discount]]</f>
        <v>1533.4399999999996</v>
      </c>
      <c r="O744" t="s">
        <v>21</v>
      </c>
      <c r="P744" s="2">
        <v>45570.318425925929</v>
      </c>
      <c r="Q744">
        <f>YEAR(Salesdata[[#This Row],[purchase_date]])</f>
        <v>2024</v>
      </c>
      <c r="R744" t="str">
        <f>TEXT(Salesdata[[#This Row],[purchase_date]], "mmm")</f>
        <v>Oct</v>
      </c>
    </row>
    <row r="745" spans="1:18" x14ac:dyDescent="0.3">
      <c r="A745" t="s">
        <v>2288</v>
      </c>
      <c r="B745" t="s">
        <v>118</v>
      </c>
      <c r="C745" t="s">
        <v>2289</v>
      </c>
      <c r="D745" s="11" t="s">
        <v>7785</v>
      </c>
      <c r="E745" s="11" t="s">
        <v>7042</v>
      </c>
      <c r="F745" t="s">
        <v>251</v>
      </c>
      <c r="G745" t="s">
        <v>2290</v>
      </c>
      <c r="H745" t="s">
        <v>179</v>
      </c>
      <c r="I745">
        <v>2823.67</v>
      </c>
      <c r="J745">
        <v>8</v>
      </c>
      <c r="K745">
        <v>5</v>
      </c>
      <c r="L745">
        <v>22589.360000000001</v>
      </c>
      <c r="M745">
        <v>21459.89</v>
      </c>
      <c r="N745" s="11">
        <f>Salesdata[[#This Row],[subtotal_before_discount]]-Salesdata[[#This Row],[total_after_discount]]</f>
        <v>1129.4700000000012</v>
      </c>
      <c r="O745" t="s">
        <v>116</v>
      </c>
      <c r="P745" s="2">
        <v>45601.623738425929</v>
      </c>
      <c r="Q745">
        <f>YEAR(Salesdata[[#This Row],[purchase_date]])</f>
        <v>2024</v>
      </c>
      <c r="R745" t="str">
        <f>TEXT(Salesdata[[#This Row],[purchase_date]], "mmm")</f>
        <v>Nov</v>
      </c>
    </row>
    <row r="746" spans="1:18" x14ac:dyDescent="0.3">
      <c r="A746" t="s">
        <v>2291</v>
      </c>
      <c r="B746" t="s">
        <v>84</v>
      </c>
      <c r="C746" t="s">
        <v>2292</v>
      </c>
      <c r="D746" s="11" t="s">
        <v>7786</v>
      </c>
      <c r="E746" s="11" t="s">
        <v>7046</v>
      </c>
      <c r="F746" t="s">
        <v>74</v>
      </c>
      <c r="G746" t="s">
        <v>2293</v>
      </c>
      <c r="H746" t="s">
        <v>102</v>
      </c>
      <c r="I746">
        <v>3996.5</v>
      </c>
      <c r="J746">
        <v>40</v>
      </c>
      <c r="K746">
        <v>30</v>
      </c>
      <c r="L746">
        <v>159860</v>
      </c>
      <c r="M746">
        <v>111902</v>
      </c>
      <c r="N746" s="11">
        <f>Salesdata[[#This Row],[subtotal_before_discount]]-Salesdata[[#This Row],[total_after_discount]]</f>
        <v>47958</v>
      </c>
      <c r="O746" t="s">
        <v>7010</v>
      </c>
      <c r="P746" s="2">
        <v>45552.033680555556</v>
      </c>
      <c r="Q746">
        <f>YEAR(Salesdata[[#This Row],[purchase_date]])</f>
        <v>2024</v>
      </c>
      <c r="R746" t="str">
        <f>TEXT(Salesdata[[#This Row],[purchase_date]], "mmm")</f>
        <v>Sep</v>
      </c>
    </row>
    <row r="747" spans="1:18" x14ac:dyDescent="0.3">
      <c r="A747" t="s">
        <v>2294</v>
      </c>
      <c r="B747" t="s">
        <v>95</v>
      </c>
      <c r="C747" t="s">
        <v>2295</v>
      </c>
      <c r="D747" s="11" t="s">
        <v>7787</v>
      </c>
      <c r="E747" s="11" t="s">
        <v>7183</v>
      </c>
      <c r="F747" t="s">
        <v>32</v>
      </c>
      <c r="G747" t="s">
        <v>2296</v>
      </c>
      <c r="H747" t="s">
        <v>130</v>
      </c>
      <c r="I747">
        <v>1236.73</v>
      </c>
      <c r="J747">
        <v>3</v>
      </c>
      <c r="K747">
        <v>5</v>
      </c>
      <c r="L747">
        <v>3710.19</v>
      </c>
      <c r="M747">
        <v>3524.68</v>
      </c>
      <c r="N747" s="11">
        <f>Salesdata[[#This Row],[subtotal_before_discount]]-Salesdata[[#This Row],[total_after_discount]]</f>
        <v>185.51000000000022</v>
      </c>
      <c r="O747" t="s">
        <v>77</v>
      </c>
      <c r="P747" s="2">
        <v>45778.127488425926</v>
      </c>
      <c r="Q747">
        <f>YEAR(Salesdata[[#This Row],[purchase_date]])</f>
        <v>2025</v>
      </c>
      <c r="R747" t="str">
        <f>TEXT(Salesdata[[#This Row],[purchase_date]], "mmm")</f>
        <v>May</v>
      </c>
    </row>
    <row r="748" spans="1:18" x14ac:dyDescent="0.3">
      <c r="A748" t="s">
        <v>2297</v>
      </c>
      <c r="B748" t="s">
        <v>84</v>
      </c>
      <c r="C748" t="s">
        <v>2298</v>
      </c>
      <c r="D748" s="11" t="s">
        <v>7788</v>
      </c>
      <c r="E748" s="11" t="s">
        <v>7346</v>
      </c>
      <c r="F748" t="s">
        <v>100</v>
      </c>
      <c r="G748" t="s">
        <v>2299</v>
      </c>
      <c r="H748" t="s">
        <v>184</v>
      </c>
      <c r="I748">
        <v>4.55</v>
      </c>
      <c r="J748">
        <v>315</v>
      </c>
      <c r="K748">
        <v>0</v>
      </c>
      <c r="L748">
        <v>1433.25</v>
      </c>
      <c r="M748">
        <v>1433.25</v>
      </c>
      <c r="N748" s="11">
        <f>Salesdata[[#This Row],[subtotal_before_discount]]-Salesdata[[#This Row],[total_after_discount]]</f>
        <v>0</v>
      </c>
      <c r="O748" t="s">
        <v>40</v>
      </c>
      <c r="P748" s="2">
        <v>45605.432939814818</v>
      </c>
      <c r="Q748">
        <f>YEAR(Salesdata[[#This Row],[purchase_date]])</f>
        <v>2024</v>
      </c>
      <c r="R748" t="str">
        <f>TEXT(Salesdata[[#This Row],[purchase_date]], "mmm")</f>
        <v>Nov</v>
      </c>
    </row>
    <row r="749" spans="1:18" x14ac:dyDescent="0.3">
      <c r="A749" t="s">
        <v>2300</v>
      </c>
      <c r="B749" t="s">
        <v>15</v>
      </c>
      <c r="C749" t="s">
        <v>2301</v>
      </c>
      <c r="D749" s="11" t="s">
        <v>7789</v>
      </c>
      <c r="E749" s="11" t="s">
        <v>7069</v>
      </c>
      <c r="F749" t="s">
        <v>224</v>
      </c>
      <c r="G749" t="s">
        <v>2302</v>
      </c>
      <c r="H749" t="s">
        <v>209</v>
      </c>
      <c r="I749">
        <v>440.34</v>
      </c>
      <c r="J749">
        <v>8</v>
      </c>
      <c r="K749">
        <v>10</v>
      </c>
      <c r="L749">
        <v>3522.72</v>
      </c>
      <c r="M749">
        <v>3170.45</v>
      </c>
      <c r="N749" s="11">
        <f>Salesdata[[#This Row],[subtotal_before_discount]]-Salesdata[[#This Row],[total_after_discount]]</f>
        <v>352.27</v>
      </c>
      <c r="O749" t="s">
        <v>77</v>
      </c>
      <c r="P749" s="2">
        <v>45828.011921296296</v>
      </c>
      <c r="Q749">
        <f>YEAR(Salesdata[[#This Row],[purchase_date]])</f>
        <v>2025</v>
      </c>
      <c r="R749" t="str">
        <f>TEXT(Salesdata[[#This Row],[purchase_date]], "mmm")</f>
        <v>Jun</v>
      </c>
    </row>
    <row r="750" spans="1:18" x14ac:dyDescent="0.3">
      <c r="A750" t="s">
        <v>2303</v>
      </c>
      <c r="B750" t="s">
        <v>72</v>
      </c>
      <c r="C750" t="s">
        <v>2304</v>
      </c>
      <c r="D750" s="11" t="s">
        <v>7790</v>
      </c>
      <c r="E750" s="11" t="s">
        <v>7079</v>
      </c>
      <c r="F750" t="s">
        <v>32</v>
      </c>
      <c r="G750" t="s">
        <v>2305</v>
      </c>
      <c r="H750" t="s">
        <v>65</v>
      </c>
      <c r="I750">
        <v>723.77</v>
      </c>
      <c r="J750">
        <v>5</v>
      </c>
      <c r="K750">
        <v>0</v>
      </c>
      <c r="L750">
        <v>3618.85</v>
      </c>
      <c r="M750">
        <v>3618.85</v>
      </c>
      <c r="N750" s="11">
        <f>Salesdata[[#This Row],[subtotal_before_discount]]-Salesdata[[#This Row],[total_after_discount]]</f>
        <v>0</v>
      </c>
      <c r="O750" t="s">
        <v>28</v>
      </c>
      <c r="P750" s="2">
        <v>45830.197800925926</v>
      </c>
      <c r="Q750">
        <f>YEAR(Salesdata[[#This Row],[purchase_date]])</f>
        <v>2025</v>
      </c>
      <c r="R750" t="str">
        <f>TEXT(Salesdata[[#This Row],[purchase_date]], "mmm")</f>
        <v>Jun</v>
      </c>
    </row>
    <row r="751" spans="1:18" x14ac:dyDescent="0.3">
      <c r="A751" t="s">
        <v>2306</v>
      </c>
      <c r="B751" t="s">
        <v>49</v>
      </c>
      <c r="C751" t="s">
        <v>2307</v>
      </c>
      <c r="D751" s="11" t="s">
        <v>7791</v>
      </c>
      <c r="E751" s="11" t="s">
        <v>7162</v>
      </c>
      <c r="F751" t="s">
        <v>91</v>
      </c>
      <c r="G751" t="s">
        <v>2308</v>
      </c>
      <c r="H751" t="s">
        <v>59</v>
      </c>
      <c r="I751">
        <v>408.26</v>
      </c>
      <c r="J751">
        <v>1</v>
      </c>
      <c r="K751">
        <v>0</v>
      </c>
      <c r="L751">
        <v>408.26</v>
      </c>
      <c r="M751">
        <v>408.26</v>
      </c>
      <c r="N751" s="11">
        <f>Salesdata[[#This Row],[subtotal_before_discount]]-Salesdata[[#This Row],[total_after_discount]]</f>
        <v>0</v>
      </c>
      <c r="O751" t="s">
        <v>47</v>
      </c>
      <c r="P751" s="2">
        <v>45599.668263888889</v>
      </c>
      <c r="Q751">
        <f>YEAR(Salesdata[[#This Row],[purchase_date]])</f>
        <v>2024</v>
      </c>
      <c r="R751" t="str">
        <f>TEXT(Salesdata[[#This Row],[purchase_date]], "mmm")</f>
        <v>Nov</v>
      </c>
    </row>
    <row r="752" spans="1:18" x14ac:dyDescent="0.3">
      <c r="A752" t="s">
        <v>2309</v>
      </c>
      <c r="B752" t="s">
        <v>84</v>
      </c>
      <c r="C752" t="s">
        <v>2310</v>
      </c>
      <c r="D752" s="11" t="s">
        <v>7792</v>
      </c>
      <c r="E752" s="11" t="s">
        <v>7235</v>
      </c>
      <c r="F752" t="s">
        <v>246</v>
      </c>
      <c r="G752" t="s">
        <v>2311</v>
      </c>
      <c r="H752" t="s">
        <v>107</v>
      </c>
      <c r="I752">
        <v>180.34</v>
      </c>
      <c r="J752">
        <v>40</v>
      </c>
      <c r="K752">
        <v>15</v>
      </c>
      <c r="L752">
        <v>7213.6</v>
      </c>
      <c r="M752">
        <v>6131.56</v>
      </c>
      <c r="N752" s="11">
        <f>Salesdata[[#This Row],[subtotal_before_discount]]-Salesdata[[#This Row],[total_after_discount]]</f>
        <v>1082.04</v>
      </c>
      <c r="O752" t="s">
        <v>116</v>
      </c>
      <c r="P752" s="2">
        <v>45819.490347222221</v>
      </c>
      <c r="Q752">
        <f>YEAR(Salesdata[[#This Row],[purchase_date]])</f>
        <v>2025</v>
      </c>
      <c r="R752" t="str">
        <f>TEXT(Salesdata[[#This Row],[purchase_date]], "mmm")</f>
        <v>Jun</v>
      </c>
    </row>
    <row r="753" spans="1:18" x14ac:dyDescent="0.3">
      <c r="A753" t="s">
        <v>2312</v>
      </c>
      <c r="B753" t="s">
        <v>30</v>
      </c>
      <c r="C753" t="s">
        <v>2313</v>
      </c>
      <c r="D753" s="11" t="s">
        <v>7793</v>
      </c>
      <c r="E753" s="11" t="s">
        <v>7046</v>
      </c>
      <c r="F753" t="s">
        <v>18</v>
      </c>
      <c r="G753" t="s">
        <v>2314</v>
      </c>
      <c r="H753" t="s">
        <v>70</v>
      </c>
      <c r="I753">
        <v>600.04999999999995</v>
      </c>
      <c r="J753">
        <v>10</v>
      </c>
      <c r="K753">
        <v>15</v>
      </c>
      <c r="L753">
        <v>6000.5</v>
      </c>
      <c r="M753">
        <v>5100.43</v>
      </c>
      <c r="N753" s="11">
        <f>Salesdata[[#This Row],[subtotal_before_discount]]-Salesdata[[#This Row],[total_after_discount]]</f>
        <v>900.06999999999971</v>
      </c>
      <c r="O753" t="s">
        <v>60</v>
      </c>
      <c r="P753" s="2">
        <v>45661.809895833336</v>
      </c>
      <c r="Q753">
        <f>YEAR(Salesdata[[#This Row],[purchase_date]])</f>
        <v>2025</v>
      </c>
      <c r="R753" t="str">
        <f>TEXT(Salesdata[[#This Row],[purchase_date]], "mmm")</f>
        <v>Jan</v>
      </c>
    </row>
    <row r="754" spans="1:18" x14ac:dyDescent="0.3">
      <c r="A754" t="s">
        <v>2315</v>
      </c>
      <c r="B754" t="s">
        <v>181</v>
      </c>
      <c r="C754" t="s">
        <v>2316</v>
      </c>
      <c r="D754" s="11" t="s">
        <v>7519</v>
      </c>
      <c r="E754" s="11" t="s">
        <v>7079</v>
      </c>
      <c r="F754" t="s">
        <v>18</v>
      </c>
      <c r="G754" t="s">
        <v>2317</v>
      </c>
      <c r="H754" t="s">
        <v>248</v>
      </c>
      <c r="I754">
        <v>323.07</v>
      </c>
      <c r="J754">
        <v>10</v>
      </c>
      <c r="K754">
        <v>5</v>
      </c>
      <c r="L754">
        <v>3230.7</v>
      </c>
      <c r="M754">
        <v>3069.16</v>
      </c>
      <c r="N754" s="11">
        <f>Salesdata[[#This Row],[subtotal_before_discount]]-Salesdata[[#This Row],[total_after_discount]]</f>
        <v>161.53999999999996</v>
      </c>
      <c r="O754" t="s">
        <v>28</v>
      </c>
      <c r="P754" s="2">
        <v>45791.235000000001</v>
      </c>
      <c r="Q754">
        <f>YEAR(Salesdata[[#This Row],[purchase_date]])</f>
        <v>2025</v>
      </c>
      <c r="R754" t="str">
        <f>TEXT(Salesdata[[#This Row],[purchase_date]], "mmm")</f>
        <v>May</v>
      </c>
    </row>
    <row r="755" spans="1:18" x14ac:dyDescent="0.3">
      <c r="A755" t="s">
        <v>2318</v>
      </c>
      <c r="B755" t="s">
        <v>95</v>
      </c>
      <c r="C755" t="s">
        <v>2319</v>
      </c>
      <c r="D755" s="11" t="s">
        <v>7794</v>
      </c>
      <c r="E755" s="11" t="s">
        <v>7099</v>
      </c>
      <c r="F755" t="s">
        <v>155</v>
      </c>
      <c r="G755" t="s">
        <v>2320</v>
      </c>
      <c r="H755" t="s">
        <v>179</v>
      </c>
      <c r="I755">
        <v>407.72</v>
      </c>
      <c r="J755">
        <v>3</v>
      </c>
      <c r="K755">
        <v>0</v>
      </c>
      <c r="L755">
        <v>1223.1600000000001</v>
      </c>
      <c r="M755">
        <v>1223.1600000000001</v>
      </c>
      <c r="N755" s="11">
        <f>Salesdata[[#This Row],[subtotal_before_discount]]-Salesdata[[#This Row],[total_after_discount]]</f>
        <v>0</v>
      </c>
      <c r="O755" t="s">
        <v>77</v>
      </c>
      <c r="P755" s="2">
        <v>45612.290902777779</v>
      </c>
      <c r="Q755">
        <f>YEAR(Salesdata[[#This Row],[purchase_date]])</f>
        <v>2024</v>
      </c>
      <c r="R755" t="str">
        <f>TEXT(Salesdata[[#This Row],[purchase_date]], "mmm")</f>
        <v>Nov</v>
      </c>
    </row>
    <row r="756" spans="1:18" x14ac:dyDescent="0.3">
      <c r="A756" t="s">
        <v>2321</v>
      </c>
      <c r="B756" t="s">
        <v>55</v>
      </c>
      <c r="C756" t="s">
        <v>2322</v>
      </c>
      <c r="D756" s="11" t="s">
        <v>7795</v>
      </c>
      <c r="E756" s="11" t="s">
        <v>7170</v>
      </c>
      <c r="F756" t="s">
        <v>57</v>
      </c>
      <c r="G756" t="s">
        <v>2323</v>
      </c>
      <c r="H756" t="s">
        <v>107</v>
      </c>
      <c r="I756">
        <v>1102.3</v>
      </c>
      <c r="J756">
        <v>3</v>
      </c>
      <c r="K756">
        <v>0</v>
      </c>
      <c r="L756">
        <v>3306.9</v>
      </c>
      <c r="M756">
        <v>3306.9</v>
      </c>
      <c r="N756" s="11">
        <f>Salesdata[[#This Row],[subtotal_before_discount]]-Salesdata[[#This Row],[total_after_discount]]</f>
        <v>0</v>
      </c>
      <c r="O756" t="s">
        <v>7010</v>
      </c>
      <c r="P756" s="2">
        <v>45492.157708333332</v>
      </c>
      <c r="Q756">
        <f>YEAR(Salesdata[[#This Row],[purchase_date]])</f>
        <v>2024</v>
      </c>
      <c r="R756" t="str">
        <f>TEXT(Salesdata[[#This Row],[purchase_date]], "mmm")</f>
        <v>Jul</v>
      </c>
    </row>
    <row r="757" spans="1:18" x14ac:dyDescent="0.3">
      <c r="A757" t="s">
        <v>2324</v>
      </c>
      <c r="B757" t="s">
        <v>172</v>
      </c>
      <c r="C757" t="s">
        <v>2325</v>
      </c>
      <c r="D757" s="11" t="s">
        <v>7796</v>
      </c>
      <c r="E757" s="11" t="s">
        <v>7050</v>
      </c>
      <c r="F757" t="s">
        <v>7010</v>
      </c>
      <c r="G757" t="s">
        <v>2326</v>
      </c>
      <c r="H757" t="s">
        <v>27</v>
      </c>
      <c r="I757">
        <v>25.56</v>
      </c>
      <c r="J757">
        <v>1</v>
      </c>
      <c r="K757">
        <v>5</v>
      </c>
      <c r="L757">
        <v>25.56</v>
      </c>
      <c r="M757">
        <v>24.28</v>
      </c>
      <c r="N757" s="11">
        <f>Salesdata[[#This Row],[subtotal_before_discount]]-Salesdata[[#This Row],[total_after_discount]]</f>
        <v>1.2799999999999976</v>
      </c>
      <c r="O757" t="s">
        <v>116</v>
      </c>
      <c r="P757" s="2">
        <v>45657.459027777775</v>
      </c>
      <c r="Q757">
        <f>YEAR(Salesdata[[#This Row],[purchase_date]])</f>
        <v>2024</v>
      </c>
      <c r="R757" t="str">
        <f>TEXT(Salesdata[[#This Row],[purchase_date]], "mmm")</f>
        <v>Dec</v>
      </c>
    </row>
    <row r="758" spans="1:18" x14ac:dyDescent="0.3">
      <c r="A758" t="s">
        <v>2327</v>
      </c>
      <c r="B758" t="s">
        <v>72</v>
      </c>
      <c r="C758" t="s">
        <v>2328</v>
      </c>
      <c r="D758" s="11" t="s">
        <v>7797</v>
      </c>
      <c r="E758" s="11" t="s">
        <v>7060</v>
      </c>
      <c r="F758" t="s">
        <v>68</v>
      </c>
      <c r="G758" t="s">
        <v>2329</v>
      </c>
      <c r="H758" t="s">
        <v>65</v>
      </c>
      <c r="I758">
        <v>268.38</v>
      </c>
      <c r="J758">
        <v>3</v>
      </c>
      <c r="K758">
        <v>0</v>
      </c>
      <c r="L758">
        <v>805.14</v>
      </c>
      <c r="M758">
        <v>805.14</v>
      </c>
      <c r="N758" s="11">
        <f>Salesdata[[#This Row],[subtotal_before_discount]]-Salesdata[[#This Row],[total_after_discount]]</f>
        <v>0</v>
      </c>
      <c r="O758" t="s">
        <v>40</v>
      </c>
      <c r="P758" s="2">
        <v>45423.673101851855</v>
      </c>
      <c r="Q758">
        <f>YEAR(Salesdata[[#This Row],[purchase_date]])</f>
        <v>2024</v>
      </c>
      <c r="R758" t="str">
        <f>TEXT(Salesdata[[#This Row],[purchase_date]], "mmm")</f>
        <v>May</v>
      </c>
    </row>
    <row r="759" spans="1:18" x14ac:dyDescent="0.3">
      <c r="A759" t="s">
        <v>2330</v>
      </c>
      <c r="B759" t="s">
        <v>55</v>
      </c>
      <c r="C759" t="s">
        <v>2331</v>
      </c>
      <c r="D759" s="11" t="s">
        <v>7798</v>
      </c>
      <c r="E759" s="11" t="s">
        <v>7083</v>
      </c>
      <c r="F759" t="s">
        <v>18</v>
      </c>
      <c r="G759" t="s">
        <v>2332</v>
      </c>
      <c r="H759" t="s">
        <v>53</v>
      </c>
      <c r="I759">
        <v>360.59</v>
      </c>
      <c r="J759">
        <v>2</v>
      </c>
      <c r="K759">
        <v>0</v>
      </c>
      <c r="L759">
        <v>721.18</v>
      </c>
      <c r="M759">
        <v>721.18</v>
      </c>
      <c r="N759" s="11">
        <f>Salesdata[[#This Row],[subtotal_before_discount]]-Salesdata[[#This Row],[total_after_discount]]</f>
        <v>0</v>
      </c>
      <c r="O759" t="s">
        <v>77</v>
      </c>
      <c r="P759" s="2">
        <v>45397.160011574073</v>
      </c>
      <c r="Q759">
        <f>YEAR(Salesdata[[#This Row],[purchase_date]])</f>
        <v>2024</v>
      </c>
      <c r="R759" t="str">
        <f>TEXT(Salesdata[[#This Row],[purchase_date]], "mmm")</f>
        <v>Apr</v>
      </c>
    </row>
    <row r="760" spans="1:18" x14ac:dyDescent="0.3">
      <c r="A760" t="s">
        <v>2333</v>
      </c>
      <c r="B760" t="s">
        <v>72</v>
      </c>
      <c r="C760" t="s">
        <v>2334</v>
      </c>
      <c r="D760" s="11" t="s">
        <v>7799</v>
      </c>
      <c r="E760" s="11" t="s">
        <v>7152</v>
      </c>
      <c r="F760" t="s">
        <v>155</v>
      </c>
      <c r="G760" t="s">
        <v>2335</v>
      </c>
      <c r="H760" t="s">
        <v>184</v>
      </c>
      <c r="I760">
        <v>23.35</v>
      </c>
      <c r="J760">
        <v>4</v>
      </c>
      <c r="K760">
        <v>0</v>
      </c>
      <c r="L760">
        <v>93.4</v>
      </c>
      <c r="M760">
        <v>93.4</v>
      </c>
      <c r="N760" s="11">
        <f>Salesdata[[#This Row],[subtotal_before_discount]]-Salesdata[[#This Row],[total_after_discount]]</f>
        <v>0</v>
      </c>
      <c r="O760" t="s">
        <v>28</v>
      </c>
      <c r="P760" s="2">
        <v>45867.474710648145</v>
      </c>
      <c r="Q760">
        <f>YEAR(Salesdata[[#This Row],[purchase_date]])</f>
        <v>2025</v>
      </c>
      <c r="R760" t="str">
        <f>TEXT(Salesdata[[#This Row],[purchase_date]], "mmm")</f>
        <v>Jul</v>
      </c>
    </row>
    <row r="761" spans="1:18" x14ac:dyDescent="0.3">
      <c r="A761" t="s">
        <v>2336</v>
      </c>
      <c r="B761" t="s">
        <v>15</v>
      </c>
      <c r="C761" t="s">
        <v>2337</v>
      </c>
      <c r="D761" s="11" t="s">
        <v>7800</v>
      </c>
      <c r="E761" s="11" t="s">
        <v>7097</v>
      </c>
      <c r="F761" t="s">
        <v>57</v>
      </c>
      <c r="G761" t="s">
        <v>2338</v>
      </c>
      <c r="H761" t="s">
        <v>7010</v>
      </c>
      <c r="I761">
        <v>2680.53</v>
      </c>
      <c r="J761">
        <v>3</v>
      </c>
      <c r="K761">
        <v>0</v>
      </c>
      <c r="L761">
        <v>8041.59</v>
      </c>
      <c r="M761">
        <v>8041.59</v>
      </c>
      <c r="N761" s="11">
        <f>Salesdata[[#This Row],[subtotal_before_discount]]-Salesdata[[#This Row],[total_after_discount]]</f>
        <v>0</v>
      </c>
      <c r="O761" t="s">
        <v>40</v>
      </c>
      <c r="P761" s="2">
        <v>45568.287349537037</v>
      </c>
      <c r="Q761">
        <f>YEAR(Salesdata[[#This Row],[purchase_date]])</f>
        <v>2024</v>
      </c>
      <c r="R761" t="str">
        <f>TEXT(Salesdata[[#This Row],[purchase_date]], "mmm")</f>
        <v>Oct</v>
      </c>
    </row>
    <row r="762" spans="1:18" x14ac:dyDescent="0.3">
      <c r="A762" t="s">
        <v>2339</v>
      </c>
      <c r="B762" t="s">
        <v>55</v>
      </c>
      <c r="C762" t="s">
        <v>2340</v>
      </c>
      <c r="D762" s="11" t="s">
        <v>7801</v>
      </c>
      <c r="E762" s="11" t="s">
        <v>7137</v>
      </c>
      <c r="F762" t="s">
        <v>224</v>
      </c>
      <c r="G762" t="s">
        <v>2341</v>
      </c>
      <c r="H762" t="s">
        <v>161</v>
      </c>
      <c r="I762">
        <v>121.84</v>
      </c>
      <c r="J762">
        <v>2</v>
      </c>
      <c r="K762">
        <v>0</v>
      </c>
      <c r="L762">
        <v>243.68</v>
      </c>
      <c r="M762">
        <v>243.68</v>
      </c>
      <c r="N762" s="11">
        <f>Salesdata[[#This Row],[subtotal_before_discount]]-Salesdata[[#This Row],[total_after_discount]]</f>
        <v>0</v>
      </c>
      <c r="O762" t="s">
        <v>116</v>
      </c>
      <c r="P762" s="2">
        <v>45542.606921296298</v>
      </c>
      <c r="Q762">
        <f>YEAR(Salesdata[[#This Row],[purchase_date]])</f>
        <v>2024</v>
      </c>
      <c r="R762" t="str">
        <f>TEXT(Salesdata[[#This Row],[purchase_date]], "mmm")</f>
        <v>Sep</v>
      </c>
    </row>
    <row r="763" spans="1:18" x14ac:dyDescent="0.3">
      <c r="A763" t="s">
        <v>2342</v>
      </c>
      <c r="B763" t="s">
        <v>15</v>
      </c>
      <c r="C763" t="s">
        <v>2343</v>
      </c>
      <c r="D763" s="11" t="s">
        <v>7509</v>
      </c>
      <c r="E763" s="11" t="s">
        <v>7145</v>
      </c>
      <c r="F763" t="s">
        <v>44</v>
      </c>
      <c r="G763" t="s">
        <v>2344</v>
      </c>
      <c r="H763" t="s">
        <v>161</v>
      </c>
      <c r="I763">
        <v>703.93</v>
      </c>
      <c r="J763">
        <v>10</v>
      </c>
      <c r="K763">
        <v>5</v>
      </c>
      <c r="L763">
        <v>7039.3</v>
      </c>
      <c r="M763">
        <v>6687.34</v>
      </c>
      <c r="N763" s="11">
        <f>Salesdata[[#This Row],[subtotal_before_discount]]-Salesdata[[#This Row],[total_after_discount]]</f>
        <v>351.96000000000004</v>
      </c>
      <c r="O763" t="s">
        <v>60</v>
      </c>
      <c r="P763" s="2">
        <v>45548.767754629633</v>
      </c>
      <c r="Q763">
        <f>YEAR(Salesdata[[#This Row],[purchase_date]])</f>
        <v>2024</v>
      </c>
      <c r="R763" t="str">
        <f>TEXT(Salesdata[[#This Row],[purchase_date]], "mmm")</f>
        <v>Sep</v>
      </c>
    </row>
    <row r="764" spans="1:18" x14ac:dyDescent="0.3">
      <c r="A764" t="s">
        <v>2345</v>
      </c>
      <c r="B764" t="s">
        <v>30</v>
      </c>
      <c r="C764" t="s">
        <v>2346</v>
      </c>
      <c r="D764" s="11" t="s">
        <v>7802</v>
      </c>
      <c r="E764" s="11" t="s">
        <v>7141</v>
      </c>
      <c r="F764" t="s">
        <v>68</v>
      </c>
      <c r="G764" t="s">
        <v>2347</v>
      </c>
      <c r="H764" t="s">
        <v>39</v>
      </c>
      <c r="I764">
        <v>556.64</v>
      </c>
      <c r="J764">
        <v>2</v>
      </c>
      <c r="K764">
        <v>0</v>
      </c>
      <c r="L764">
        <v>1113.28</v>
      </c>
      <c r="M764">
        <v>1113.28</v>
      </c>
      <c r="N764" s="11">
        <f>Salesdata[[#This Row],[subtotal_before_discount]]-Salesdata[[#This Row],[total_after_discount]]</f>
        <v>0</v>
      </c>
      <c r="O764" t="s">
        <v>40</v>
      </c>
      <c r="P764" s="2">
        <v>45865.408101851855</v>
      </c>
      <c r="Q764">
        <f>YEAR(Salesdata[[#This Row],[purchase_date]])</f>
        <v>2025</v>
      </c>
      <c r="R764" t="str">
        <f>TEXT(Salesdata[[#This Row],[purchase_date]], "mmm")</f>
        <v>Jul</v>
      </c>
    </row>
    <row r="765" spans="1:18" x14ac:dyDescent="0.3">
      <c r="A765" t="s">
        <v>2348</v>
      </c>
      <c r="B765" t="s">
        <v>23</v>
      </c>
      <c r="C765" t="s">
        <v>2349</v>
      </c>
      <c r="D765" s="11" t="s">
        <v>7803</v>
      </c>
      <c r="E765" s="11" t="s">
        <v>7198</v>
      </c>
      <c r="F765" t="s">
        <v>32</v>
      </c>
      <c r="G765" t="s">
        <v>2350</v>
      </c>
      <c r="H765" t="s">
        <v>7010</v>
      </c>
      <c r="I765">
        <v>1617.96</v>
      </c>
      <c r="J765">
        <v>6</v>
      </c>
      <c r="K765">
        <v>10</v>
      </c>
      <c r="L765">
        <v>9707.76</v>
      </c>
      <c r="M765">
        <v>8736.98</v>
      </c>
      <c r="N765" s="11">
        <f>Salesdata[[#This Row],[subtotal_before_discount]]-Salesdata[[#This Row],[total_after_discount]]</f>
        <v>970.78000000000065</v>
      </c>
      <c r="O765" t="s">
        <v>116</v>
      </c>
      <c r="P765" s="2">
        <v>45582.430115740739</v>
      </c>
      <c r="Q765">
        <f>YEAR(Salesdata[[#This Row],[purchase_date]])</f>
        <v>2024</v>
      </c>
      <c r="R765" t="str">
        <f>TEXT(Salesdata[[#This Row],[purchase_date]], "mmm")</f>
        <v>Oct</v>
      </c>
    </row>
    <row r="766" spans="1:18" x14ac:dyDescent="0.3">
      <c r="A766" t="s">
        <v>2351</v>
      </c>
      <c r="B766" t="s">
        <v>30</v>
      </c>
      <c r="C766" t="s">
        <v>2352</v>
      </c>
      <c r="D766" s="11" t="s">
        <v>7804</v>
      </c>
      <c r="E766" s="11" t="s">
        <v>7111</v>
      </c>
      <c r="F766" t="s">
        <v>111</v>
      </c>
      <c r="G766" t="s">
        <v>2353</v>
      </c>
      <c r="H766" t="s">
        <v>53</v>
      </c>
      <c r="I766">
        <v>121.67</v>
      </c>
      <c r="J766">
        <v>8</v>
      </c>
      <c r="K766">
        <v>3</v>
      </c>
      <c r="L766">
        <v>973.36</v>
      </c>
      <c r="M766">
        <v>944.16</v>
      </c>
      <c r="N766" s="11">
        <f>Salesdata[[#This Row],[subtotal_before_discount]]-Salesdata[[#This Row],[total_after_discount]]</f>
        <v>29.200000000000045</v>
      </c>
      <c r="O766" t="s">
        <v>21</v>
      </c>
      <c r="P766" s="2">
        <v>45801.704189814816</v>
      </c>
      <c r="Q766">
        <f>YEAR(Salesdata[[#This Row],[purchase_date]])</f>
        <v>2025</v>
      </c>
      <c r="R766" t="str">
        <f>TEXT(Salesdata[[#This Row],[purchase_date]], "mmm")</f>
        <v>May</v>
      </c>
    </row>
    <row r="767" spans="1:18" x14ac:dyDescent="0.3">
      <c r="A767" t="s">
        <v>2354</v>
      </c>
      <c r="B767" t="s">
        <v>72</v>
      </c>
      <c r="C767" t="s">
        <v>2355</v>
      </c>
      <c r="D767" s="11" t="s">
        <v>7805</v>
      </c>
      <c r="E767" s="11" t="s">
        <v>7105</v>
      </c>
      <c r="F767" t="s">
        <v>277</v>
      </c>
      <c r="G767" t="s">
        <v>2356</v>
      </c>
      <c r="H767" t="s">
        <v>93</v>
      </c>
      <c r="I767">
        <v>3.15</v>
      </c>
      <c r="J767">
        <v>208</v>
      </c>
      <c r="K767">
        <v>25</v>
      </c>
      <c r="L767">
        <v>655.20000000000005</v>
      </c>
      <c r="M767">
        <v>491.4</v>
      </c>
      <c r="N767" s="11">
        <f>Salesdata[[#This Row],[subtotal_before_discount]]-Salesdata[[#This Row],[total_after_discount]]</f>
        <v>163.80000000000007</v>
      </c>
      <c r="O767" t="s">
        <v>60</v>
      </c>
      <c r="P767" s="2">
        <v>45349.743576388886</v>
      </c>
      <c r="Q767">
        <f>YEAR(Salesdata[[#This Row],[purchase_date]])</f>
        <v>2024</v>
      </c>
      <c r="R767" t="str">
        <f>TEXT(Salesdata[[#This Row],[purchase_date]], "mmm")</f>
        <v>Feb</v>
      </c>
    </row>
    <row r="768" spans="1:18" x14ac:dyDescent="0.3">
      <c r="A768" t="s">
        <v>2357</v>
      </c>
      <c r="B768" t="s">
        <v>95</v>
      </c>
      <c r="C768" t="s">
        <v>2358</v>
      </c>
      <c r="D768" s="11" t="s">
        <v>7806</v>
      </c>
      <c r="E768" s="11" t="s">
        <v>7143</v>
      </c>
      <c r="F768" t="s">
        <v>177</v>
      </c>
      <c r="G768" t="s">
        <v>2359</v>
      </c>
      <c r="H768" t="s">
        <v>82</v>
      </c>
      <c r="I768">
        <v>308.33999999999997</v>
      </c>
      <c r="J768">
        <v>2</v>
      </c>
      <c r="K768">
        <v>0</v>
      </c>
      <c r="L768">
        <v>616.67999999999995</v>
      </c>
      <c r="M768">
        <v>616.67999999999995</v>
      </c>
      <c r="N768" s="11">
        <f>Salesdata[[#This Row],[subtotal_before_discount]]-Salesdata[[#This Row],[total_after_discount]]</f>
        <v>0</v>
      </c>
      <c r="O768" t="s">
        <v>47</v>
      </c>
      <c r="P768" s="2">
        <v>45575.971284722225</v>
      </c>
      <c r="Q768">
        <f>YEAR(Salesdata[[#This Row],[purchase_date]])</f>
        <v>2024</v>
      </c>
      <c r="R768" t="str">
        <f>TEXT(Salesdata[[#This Row],[purchase_date]], "mmm")</f>
        <v>Oct</v>
      </c>
    </row>
    <row r="769" spans="1:18" x14ac:dyDescent="0.3">
      <c r="A769" t="s">
        <v>2360</v>
      </c>
      <c r="B769" t="s">
        <v>23</v>
      </c>
      <c r="C769" t="s">
        <v>2361</v>
      </c>
      <c r="D769" s="11" t="s">
        <v>7807</v>
      </c>
      <c r="E769" s="11" t="s">
        <v>7152</v>
      </c>
      <c r="F769" t="s">
        <v>91</v>
      </c>
      <c r="G769" t="s">
        <v>2362</v>
      </c>
      <c r="H769" t="s">
        <v>107</v>
      </c>
      <c r="I769">
        <v>256.89</v>
      </c>
      <c r="J769">
        <v>4</v>
      </c>
      <c r="K769">
        <v>0</v>
      </c>
      <c r="L769">
        <v>1027.56</v>
      </c>
      <c r="M769">
        <v>1027.56</v>
      </c>
      <c r="N769" s="11">
        <f>Salesdata[[#This Row],[subtotal_before_discount]]-Salesdata[[#This Row],[total_after_discount]]</f>
        <v>0</v>
      </c>
      <c r="O769" t="s">
        <v>60</v>
      </c>
      <c r="P769" s="2">
        <v>45800.29482638889</v>
      </c>
      <c r="Q769">
        <f>YEAR(Salesdata[[#This Row],[purchase_date]])</f>
        <v>2025</v>
      </c>
      <c r="R769" t="str">
        <f>TEXT(Salesdata[[#This Row],[purchase_date]], "mmm")</f>
        <v>May</v>
      </c>
    </row>
    <row r="770" spans="1:18" x14ac:dyDescent="0.3">
      <c r="A770" t="s">
        <v>2363</v>
      </c>
      <c r="B770" t="s">
        <v>84</v>
      </c>
      <c r="C770" t="s">
        <v>2364</v>
      </c>
      <c r="D770" s="11" t="s">
        <v>7808</v>
      </c>
      <c r="E770" s="11" t="s">
        <v>7224</v>
      </c>
      <c r="F770" t="s">
        <v>7010</v>
      </c>
      <c r="G770" t="s">
        <v>2365</v>
      </c>
      <c r="H770" t="s">
        <v>20</v>
      </c>
      <c r="I770">
        <v>2638.37</v>
      </c>
      <c r="J770">
        <v>1</v>
      </c>
      <c r="K770">
        <v>0</v>
      </c>
      <c r="L770">
        <v>2638.37</v>
      </c>
      <c r="M770">
        <v>2638.37</v>
      </c>
      <c r="N770" s="11">
        <f>Salesdata[[#This Row],[subtotal_before_discount]]-Salesdata[[#This Row],[total_after_discount]]</f>
        <v>0</v>
      </c>
      <c r="O770" t="s">
        <v>40</v>
      </c>
      <c r="P770" s="2">
        <v>45796.854317129626</v>
      </c>
      <c r="Q770">
        <f>YEAR(Salesdata[[#This Row],[purchase_date]])</f>
        <v>2025</v>
      </c>
      <c r="R770" t="str">
        <f>TEXT(Salesdata[[#This Row],[purchase_date]], "mmm")</f>
        <v>May</v>
      </c>
    </row>
    <row r="771" spans="1:18" x14ac:dyDescent="0.3">
      <c r="A771" t="s">
        <v>2366</v>
      </c>
      <c r="B771" t="s">
        <v>23</v>
      </c>
      <c r="C771" t="s">
        <v>2367</v>
      </c>
      <c r="D771" s="11" t="s">
        <v>7419</v>
      </c>
      <c r="E771" s="11" t="s">
        <v>7119</v>
      </c>
      <c r="F771" t="s">
        <v>32</v>
      </c>
      <c r="G771" t="s">
        <v>2368</v>
      </c>
      <c r="H771" t="s">
        <v>20</v>
      </c>
      <c r="I771">
        <v>538.87</v>
      </c>
      <c r="J771">
        <v>25</v>
      </c>
      <c r="K771">
        <v>10</v>
      </c>
      <c r="L771">
        <v>13471.75</v>
      </c>
      <c r="M771">
        <v>12124.58</v>
      </c>
      <c r="N771" s="11">
        <f>Salesdata[[#This Row],[subtotal_before_discount]]-Salesdata[[#This Row],[total_after_discount]]</f>
        <v>1347.17</v>
      </c>
      <c r="O771" t="s">
        <v>40</v>
      </c>
      <c r="P771" s="2">
        <v>45493.343078703707</v>
      </c>
      <c r="Q771">
        <f>YEAR(Salesdata[[#This Row],[purchase_date]])</f>
        <v>2024</v>
      </c>
      <c r="R771" t="str">
        <f>TEXT(Salesdata[[#This Row],[purchase_date]], "mmm")</f>
        <v>Jul</v>
      </c>
    </row>
    <row r="772" spans="1:18" x14ac:dyDescent="0.3">
      <c r="A772" t="s">
        <v>2369</v>
      </c>
      <c r="B772" t="s">
        <v>84</v>
      </c>
      <c r="C772" t="s">
        <v>2370</v>
      </c>
      <c r="D772" s="11" t="s">
        <v>7809</v>
      </c>
      <c r="E772" s="11" t="s">
        <v>7130</v>
      </c>
      <c r="F772" t="s">
        <v>57</v>
      </c>
      <c r="G772" t="s">
        <v>2371</v>
      </c>
      <c r="H772" t="s">
        <v>53</v>
      </c>
      <c r="I772">
        <v>259.11</v>
      </c>
      <c r="J772">
        <v>15</v>
      </c>
      <c r="K772">
        <v>10</v>
      </c>
      <c r="L772">
        <v>3886.65</v>
      </c>
      <c r="M772">
        <v>3497.99</v>
      </c>
      <c r="N772" s="11">
        <f>Salesdata[[#This Row],[subtotal_before_discount]]-Salesdata[[#This Row],[total_after_discount]]</f>
        <v>388.66000000000031</v>
      </c>
      <c r="O772" t="s">
        <v>60</v>
      </c>
      <c r="P772" s="2">
        <v>45575.539768518516</v>
      </c>
      <c r="Q772">
        <f>YEAR(Salesdata[[#This Row],[purchase_date]])</f>
        <v>2024</v>
      </c>
      <c r="R772" t="str">
        <f>TEXT(Salesdata[[#This Row],[purchase_date]], "mmm")</f>
        <v>Oct</v>
      </c>
    </row>
    <row r="773" spans="1:18" x14ac:dyDescent="0.3">
      <c r="A773" t="s">
        <v>2372</v>
      </c>
      <c r="B773" t="s">
        <v>172</v>
      </c>
      <c r="C773" t="s">
        <v>2373</v>
      </c>
      <c r="D773" s="11" t="s">
        <v>7810</v>
      </c>
      <c r="E773" s="11" t="s">
        <v>7071</v>
      </c>
      <c r="F773" t="s">
        <v>121</v>
      </c>
      <c r="G773" t="s">
        <v>2374</v>
      </c>
      <c r="H773" t="s">
        <v>107</v>
      </c>
      <c r="I773">
        <v>410.16</v>
      </c>
      <c r="J773">
        <v>4</v>
      </c>
      <c r="K773">
        <v>0</v>
      </c>
      <c r="L773">
        <v>1640.64</v>
      </c>
      <c r="M773">
        <v>1640.64</v>
      </c>
      <c r="N773" s="11">
        <f>Salesdata[[#This Row],[subtotal_before_discount]]-Salesdata[[#This Row],[total_after_discount]]</f>
        <v>0</v>
      </c>
      <c r="O773" t="s">
        <v>77</v>
      </c>
      <c r="P773" s="2">
        <v>45392.507743055554</v>
      </c>
      <c r="Q773">
        <f>YEAR(Salesdata[[#This Row],[purchase_date]])</f>
        <v>2024</v>
      </c>
      <c r="R773" t="str">
        <f>TEXT(Salesdata[[#This Row],[purchase_date]], "mmm")</f>
        <v>Apr</v>
      </c>
    </row>
    <row r="774" spans="1:18" x14ac:dyDescent="0.3">
      <c r="A774" t="s">
        <v>2375</v>
      </c>
      <c r="B774" t="s">
        <v>181</v>
      </c>
      <c r="C774" t="s">
        <v>2376</v>
      </c>
      <c r="D774" s="11" t="s">
        <v>7811</v>
      </c>
      <c r="E774" s="11" t="s">
        <v>7073</v>
      </c>
      <c r="F774" t="s">
        <v>100</v>
      </c>
      <c r="G774" t="s">
        <v>2377</v>
      </c>
      <c r="H774" t="s">
        <v>107</v>
      </c>
      <c r="I774">
        <v>108.81</v>
      </c>
      <c r="J774">
        <v>8</v>
      </c>
      <c r="K774">
        <v>12</v>
      </c>
      <c r="L774">
        <v>870.48</v>
      </c>
      <c r="M774">
        <v>766.02</v>
      </c>
      <c r="N774" s="11">
        <f>Salesdata[[#This Row],[subtotal_before_discount]]-Salesdata[[#This Row],[total_after_discount]]</f>
        <v>104.46000000000004</v>
      </c>
      <c r="O774" t="s">
        <v>116</v>
      </c>
      <c r="P774" s="2">
        <v>45800.015648148146</v>
      </c>
      <c r="Q774">
        <f>YEAR(Salesdata[[#This Row],[purchase_date]])</f>
        <v>2025</v>
      </c>
      <c r="R774" t="str">
        <f>TEXT(Salesdata[[#This Row],[purchase_date]], "mmm")</f>
        <v>May</v>
      </c>
    </row>
    <row r="775" spans="1:18" x14ac:dyDescent="0.3">
      <c r="A775" t="s">
        <v>2378</v>
      </c>
      <c r="B775" t="s">
        <v>30</v>
      </c>
      <c r="C775" t="s">
        <v>2379</v>
      </c>
      <c r="D775" s="11" t="s">
        <v>7812</v>
      </c>
      <c r="E775" s="11" t="s">
        <v>7164</v>
      </c>
      <c r="F775" t="s">
        <v>251</v>
      </c>
      <c r="G775" t="s">
        <v>2380</v>
      </c>
      <c r="H775" t="s">
        <v>107</v>
      </c>
      <c r="I775">
        <v>373.26</v>
      </c>
      <c r="J775">
        <v>2</v>
      </c>
      <c r="K775">
        <v>0</v>
      </c>
      <c r="L775">
        <v>746.52</v>
      </c>
      <c r="M775">
        <v>746.52</v>
      </c>
      <c r="N775" s="11">
        <f>Salesdata[[#This Row],[subtotal_before_discount]]-Salesdata[[#This Row],[total_after_discount]]</f>
        <v>0</v>
      </c>
      <c r="O775" t="s">
        <v>60</v>
      </c>
      <c r="P775" s="2">
        <v>45805.535011574073</v>
      </c>
      <c r="Q775">
        <f>YEAR(Salesdata[[#This Row],[purchase_date]])</f>
        <v>2025</v>
      </c>
      <c r="R775" t="str">
        <f>TEXT(Salesdata[[#This Row],[purchase_date]], "mmm")</f>
        <v>May</v>
      </c>
    </row>
    <row r="776" spans="1:18" x14ac:dyDescent="0.3">
      <c r="A776" t="s">
        <v>2381</v>
      </c>
      <c r="B776" t="s">
        <v>95</v>
      </c>
      <c r="C776" t="s">
        <v>2382</v>
      </c>
      <c r="D776" s="11" t="s">
        <v>7813</v>
      </c>
      <c r="E776" s="11" t="s">
        <v>7042</v>
      </c>
      <c r="F776" t="s">
        <v>277</v>
      </c>
      <c r="G776" t="s">
        <v>2383</v>
      </c>
      <c r="H776" t="s">
        <v>184</v>
      </c>
      <c r="I776">
        <v>388.33</v>
      </c>
      <c r="J776">
        <v>6</v>
      </c>
      <c r="K776">
        <v>10</v>
      </c>
      <c r="L776">
        <v>2329.98</v>
      </c>
      <c r="M776">
        <v>2096.98</v>
      </c>
      <c r="N776" s="11">
        <f>Salesdata[[#This Row],[subtotal_before_discount]]-Salesdata[[#This Row],[total_after_discount]]</f>
        <v>233</v>
      </c>
      <c r="O776" t="s">
        <v>47</v>
      </c>
      <c r="P776" s="2">
        <v>45711.100694444445</v>
      </c>
      <c r="Q776">
        <f>YEAR(Salesdata[[#This Row],[purchase_date]])</f>
        <v>2025</v>
      </c>
      <c r="R776" t="str">
        <f>TEXT(Salesdata[[#This Row],[purchase_date]], "mmm")</f>
        <v>Feb</v>
      </c>
    </row>
    <row r="777" spans="1:18" x14ac:dyDescent="0.3">
      <c r="A777" t="s">
        <v>2384</v>
      </c>
      <c r="B777" t="s">
        <v>30</v>
      </c>
      <c r="C777" t="s">
        <v>2385</v>
      </c>
      <c r="D777" s="11" t="s">
        <v>7814</v>
      </c>
      <c r="E777" s="11" t="s">
        <v>7346</v>
      </c>
      <c r="F777" t="s">
        <v>251</v>
      </c>
      <c r="G777" t="s">
        <v>2386</v>
      </c>
      <c r="H777" t="s">
        <v>102</v>
      </c>
      <c r="I777">
        <v>2162.89</v>
      </c>
      <c r="J777">
        <v>4</v>
      </c>
      <c r="K777">
        <v>0</v>
      </c>
      <c r="L777">
        <v>8651.56</v>
      </c>
      <c r="M777">
        <v>8651.56</v>
      </c>
      <c r="N777" s="11">
        <f>Salesdata[[#This Row],[subtotal_before_discount]]-Salesdata[[#This Row],[total_after_discount]]</f>
        <v>0</v>
      </c>
      <c r="O777" t="s">
        <v>60</v>
      </c>
      <c r="P777" s="2">
        <v>45828.341354166667</v>
      </c>
      <c r="Q777">
        <f>YEAR(Salesdata[[#This Row],[purchase_date]])</f>
        <v>2025</v>
      </c>
      <c r="R777" t="str">
        <f>TEXT(Salesdata[[#This Row],[purchase_date]], "mmm")</f>
        <v>Jun</v>
      </c>
    </row>
    <row r="778" spans="1:18" x14ac:dyDescent="0.3">
      <c r="A778" t="s">
        <v>2387</v>
      </c>
      <c r="B778" t="s">
        <v>55</v>
      </c>
      <c r="C778" t="s">
        <v>2388</v>
      </c>
      <c r="D778" s="11" t="s">
        <v>7815</v>
      </c>
      <c r="E778" s="11" t="s">
        <v>7119</v>
      </c>
      <c r="F778" t="s">
        <v>74</v>
      </c>
      <c r="G778" t="s">
        <v>2389</v>
      </c>
      <c r="H778" t="s">
        <v>130</v>
      </c>
      <c r="I778">
        <v>531.37</v>
      </c>
      <c r="J778">
        <v>1</v>
      </c>
      <c r="K778">
        <v>2</v>
      </c>
      <c r="L778">
        <v>531.37</v>
      </c>
      <c r="M778">
        <v>520.74</v>
      </c>
      <c r="N778" s="11">
        <f>Salesdata[[#This Row],[subtotal_before_discount]]-Salesdata[[#This Row],[total_after_discount]]</f>
        <v>10.629999999999995</v>
      </c>
      <c r="O778" t="s">
        <v>116</v>
      </c>
      <c r="P778" s="2">
        <v>45668.094212962962</v>
      </c>
      <c r="Q778">
        <f>YEAR(Salesdata[[#This Row],[purchase_date]])</f>
        <v>2025</v>
      </c>
      <c r="R778" t="str">
        <f>TEXT(Salesdata[[#This Row],[purchase_date]], "mmm")</f>
        <v>Jan</v>
      </c>
    </row>
    <row r="779" spans="1:18" x14ac:dyDescent="0.3">
      <c r="A779" t="s">
        <v>2390</v>
      </c>
      <c r="B779" t="s">
        <v>55</v>
      </c>
      <c r="C779" t="s">
        <v>2391</v>
      </c>
      <c r="D779" s="11" t="s">
        <v>7816</v>
      </c>
      <c r="E779" s="11" t="s">
        <v>7097</v>
      </c>
      <c r="F779" t="s">
        <v>44</v>
      </c>
      <c r="G779" t="s">
        <v>2392</v>
      </c>
      <c r="H779" t="s">
        <v>53</v>
      </c>
      <c r="I779">
        <v>1163.8699999999999</v>
      </c>
      <c r="J779">
        <v>6</v>
      </c>
      <c r="K779">
        <v>5</v>
      </c>
      <c r="L779">
        <v>6983.22</v>
      </c>
      <c r="M779">
        <v>6634.06</v>
      </c>
      <c r="N779" s="11">
        <f>Salesdata[[#This Row],[subtotal_before_discount]]-Salesdata[[#This Row],[total_after_discount]]</f>
        <v>349.15999999999985</v>
      </c>
      <c r="O779" t="s">
        <v>21</v>
      </c>
      <c r="P779" s="2">
        <v>45830.536689814813</v>
      </c>
      <c r="Q779">
        <f>YEAR(Salesdata[[#This Row],[purchase_date]])</f>
        <v>2025</v>
      </c>
      <c r="R779" t="str">
        <f>TEXT(Salesdata[[#This Row],[purchase_date]], "mmm")</f>
        <v>Jun</v>
      </c>
    </row>
    <row r="780" spans="1:18" x14ac:dyDescent="0.3">
      <c r="A780" t="s">
        <v>2393</v>
      </c>
      <c r="B780" t="s">
        <v>55</v>
      </c>
      <c r="C780" t="s">
        <v>2394</v>
      </c>
      <c r="D780" s="11" t="s">
        <v>7817</v>
      </c>
      <c r="E780" s="11" t="s">
        <v>7168</v>
      </c>
      <c r="F780" t="s">
        <v>133</v>
      </c>
      <c r="G780" t="s">
        <v>2395</v>
      </c>
      <c r="H780" t="s">
        <v>130</v>
      </c>
      <c r="I780">
        <v>96.95</v>
      </c>
      <c r="J780">
        <v>10</v>
      </c>
      <c r="K780">
        <v>10</v>
      </c>
      <c r="L780">
        <v>969.5</v>
      </c>
      <c r="M780">
        <v>872.55</v>
      </c>
      <c r="N780" s="11">
        <f>Salesdata[[#This Row],[subtotal_before_discount]]-Salesdata[[#This Row],[total_after_discount]]</f>
        <v>96.950000000000045</v>
      </c>
      <c r="O780" t="s">
        <v>28</v>
      </c>
      <c r="P780" s="2">
        <v>45533.344953703701</v>
      </c>
      <c r="Q780">
        <f>YEAR(Salesdata[[#This Row],[purchase_date]])</f>
        <v>2024</v>
      </c>
      <c r="R780" t="str">
        <f>TEXT(Salesdata[[#This Row],[purchase_date]], "mmm")</f>
        <v>Aug</v>
      </c>
    </row>
    <row r="781" spans="1:18" x14ac:dyDescent="0.3">
      <c r="A781" t="s">
        <v>2396</v>
      </c>
      <c r="B781" t="s">
        <v>55</v>
      </c>
      <c r="C781" t="s">
        <v>2397</v>
      </c>
      <c r="D781" s="11" t="s">
        <v>7818</v>
      </c>
      <c r="E781" s="11" t="s">
        <v>7058</v>
      </c>
      <c r="F781" t="s">
        <v>155</v>
      </c>
      <c r="G781" t="s">
        <v>2398</v>
      </c>
      <c r="H781" t="s">
        <v>39</v>
      </c>
      <c r="I781">
        <v>2.2000000000000002</v>
      </c>
      <c r="J781">
        <v>86</v>
      </c>
      <c r="K781">
        <v>0</v>
      </c>
      <c r="L781">
        <v>189.2</v>
      </c>
      <c r="M781">
        <v>189.2</v>
      </c>
      <c r="N781" s="11">
        <f>Salesdata[[#This Row],[subtotal_before_discount]]-Salesdata[[#This Row],[total_after_discount]]</f>
        <v>0</v>
      </c>
      <c r="O781" t="s">
        <v>116</v>
      </c>
      <c r="P781" s="2">
        <v>45723.442986111113</v>
      </c>
      <c r="Q781">
        <f>YEAR(Salesdata[[#This Row],[purchase_date]])</f>
        <v>2025</v>
      </c>
      <c r="R781" t="str">
        <f>TEXT(Salesdata[[#This Row],[purchase_date]], "mmm")</f>
        <v>Mar</v>
      </c>
    </row>
    <row r="782" spans="1:18" x14ac:dyDescent="0.3">
      <c r="A782" t="s">
        <v>2399</v>
      </c>
      <c r="B782" t="s">
        <v>23</v>
      </c>
      <c r="C782" t="s">
        <v>2400</v>
      </c>
      <c r="D782" s="11" t="s">
        <v>7819</v>
      </c>
      <c r="E782" s="11" t="s">
        <v>7062</v>
      </c>
      <c r="F782" t="s">
        <v>37</v>
      </c>
      <c r="G782" t="s">
        <v>2401</v>
      </c>
      <c r="H782" t="s">
        <v>46</v>
      </c>
      <c r="I782">
        <v>143.72999999999999</v>
      </c>
      <c r="J782">
        <v>1</v>
      </c>
      <c r="K782">
        <v>0</v>
      </c>
      <c r="L782">
        <v>143.72999999999999</v>
      </c>
      <c r="M782">
        <v>143.72999999999999</v>
      </c>
      <c r="N782" s="11">
        <f>Salesdata[[#This Row],[subtotal_before_discount]]-Salesdata[[#This Row],[total_after_discount]]</f>
        <v>0</v>
      </c>
      <c r="O782" t="s">
        <v>21</v>
      </c>
      <c r="P782" s="2">
        <v>45718.346828703703</v>
      </c>
      <c r="Q782">
        <f>YEAR(Salesdata[[#This Row],[purchase_date]])</f>
        <v>2025</v>
      </c>
      <c r="R782" t="str">
        <f>TEXT(Salesdata[[#This Row],[purchase_date]], "mmm")</f>
        <v>Mar</v>
      </c>
    </row>
    <row r="783" spans="1:18" x14ac:dyDescent="0.3">
      <c r="A783" t="s">
        <v>2402</v>
      </c>
      <c r="B783" t="s">
        <v>30</v>
      </c>
      <c r="C783" t="s">
        <v>7010</v>
      </c>
      <c r="D783" s="11" t="s">
        <v>7010</v>
      </c>
      <c r="E783" s="11" t="s">
        <v>7010</v>
      </c>
      <c r="F783" t="s">
        <v>100</v>
      </c>
      <c r="G783" t="s">
        <v>2403</v>
      </c>
      <c r="H783" t="s">
        <v>7010</v>
      </c>
      <c r="I783">
        <v>73.97</v>
      </c>
      <c r="J783">
        <v>6</v>
      </c>
      <c r="K783">
        <v>5</v>
      </c>
      <c r="L783">
        <v>443.82</v>
      </c>
      <c r="M783">
        <v>421.63</v>
      </c>
      <c r="N783" s="11">
        <f>Salesdata[[#This Row],[subtotal_before_discount]]-Salesdata[[#This Row],[total_after_discount]]</f>
        <v>22.189999999999998</v>
      </c>
      <c r="O783" t="s">
        <v>21</v>
      </c>
      <c r="P783" s="2">
        <v>45840.812037037038</v>
      </c>
      <c r="Q783">
        <f>YEAR(Salesdata[[#This Row],[purchase_date]])</f>
        <v>2025</v>
      </c>
      <c r="R783" t="str">
        <f>TEXT(Salesdata[[#This Row],[purchase_date]], "mmm")</f>
        <v>Jul</v>
      </c>
    </row>
    <row r="784" spans="1:18" x14ac:dyDescent="0.3">
      <c r="A784" t="s">
        <v>2404</v>
      </c>
      <c r="B784" t="s">
        <v>49</v>
      </c>
      <c r="C784" t="s">
        <v>2405</v>
      </c>
      <c r="D784" s="11" t="s">
        <v>7820</v>
      </c>
      <c r="E784" s="11" t="s">
        <v>7166</v>
      </c>
      <c r="F784" t="s">
        <v>32</v>
      </c>
      <c r="G784" t="s">
        <v>2406</v>
      </c>
      <c r="H784" t="s">
        <v>82</v>
      </c>
      <c r="I784">
        <v>102.45</v>
      </c>
      <c r="J784">
        <v>3</v>
      </c>
      <c r="K784">
        <v>0</v>
      </c>
      <c r="L784">
        <v>307.35000000000002</v>
      </c>
      <c r="M784">
        <v>307.35000000000002</v>
      </c>
      <c r="N784" s="11">
        <f>Salesdata[[#This Row],[subtotal_before_discount]]-Salesdata[[#This Row],[total_after_discount]]</f>
        <v>0</v>
      </c>
      <c r="O784" t="s">
        <v>28</v>
      </c>
      <c r="P784" s="2">
        <v>45532.970671296294</v>
      </c>
      <c r="Q784">
        <f>YEAR(Salesdata[[#This Row],[purchase_date]])</f>
        <v>2024</v>
      </c>
      <c r="R784" t="str">
        <f>TEXT(Salesdata[[#This Row],[purchase_date]], "mmm")</f>
        <v>Aug</v>
      </c>
    </row>
    <row r="785" spans="1:18" x14ac:dyDescent="0.3">
      <c r="A785" t="s">
        <v>2407</v>
      </c>
      <c r="B785" t="s">
        <v>118</v>
      </c>
      <c r="C785" t="s">
        <v>2408</v>
      </c>
      <c r="D785" s="11" t="s">
        <v>7821</v>
      </c>
      <c r="E785" s="11" t="s">
        <v>7102</v>
      </c>
      <c r="F785" t="s">
        <v>74</v>
      </c>
      <c r="G785" t="s">
        <v>2409</v>
      </c>
      <c r="H785" t="s">
        <v>76</v>
      </c>
      <c r="I785">
        <v>2686.12</v>
      </c>
      <c r="J785">
        <v>2</v>
      </c>
      <c r="K785">
        <v>0</v>
      </c>
      <c r="L785">
        <v>5372.24</v>
      </c>
      <c r="M785">
        <v>5372.24</v>
      </c>
      <c r="N785" s="11">
        <f>Salesdata[[#This Row],[subtotal_before_discount]]-Salesdata[[#This Row],[total_after_discount]]</f>
        <v>0</v>
      </c>
      <c r="O785" t="s">
        <v>47</v>
      </c>
      <c r="P785" s="2">
        <v>45535.667754629627</v>
      </c>
      <c r="Q785">
        <f>YEAR(Salesdata[[#This Row],[purchase_date]])</f>
        <v>2024</v>
      </c>
      <c r="R785" t="str">
        <f>TEXT(Salesdata[[#This Row],[purchase_date]], "mmm")</f>
        <v>Aug</v>
      </c>
    </row>
    <row r="786" spans="1:18" x14ac:dyDescent="0.3">
      <c r="A786" t="s">
        <v>2410</v>
      </c>
      <c r="B786" t="s">
        <v>118</v>
      </c>
      <c r="C786" t="s">
        <v>2411</v>
      </c>
      <c r="D786" s="11" t="s">
        <v>7822</v>
      </c>
      <c r="E786" s="11" t="s">
        <v>7143</v>
      </c>
      <c r="F786" t="s">
        <v>32</v>
      </c>
      <c r="G786" t="s">
        <v>2412</v>
      </c>
      <c r="H786" t="s">
        <v>70</v>
      </c>
      <c r="I786">
        <v>82.16</v>
      </c>
      <c r="J786">
        <v>5</v>
      </c>
      <c r="K786">
        <v>5</v>
      </c>
      <c r="L786">
        <v>410.8</v>
      </c>
      <c r="M786">
        <v>390.26</v>
      </c>
      <c r="N786" s="11">
        <f>Salesdata[[#This Row],[subtotal_before_discount]]-Salesdata[[#This Row],[total_after_discount]]</f>
        <v>20.54000000000002</v>
      </c>
      <c r="O786" t="s">
        <v>21</v>
      </c>
      <c r="P786" s="2">
        <v>45494.342731481483</v>
      </c>
      <c r="Q786">
        <f>YEAR(Salesdata[[#This Row],[purchase_date]])</f>
        <v>2024</v>
      </c>
      <c r="R786" t="str">
        <f>TEXT(Salesdata[[#This Row],[purchase_date]], "mmm")</f>
        <v>Jul</v>
      </c>
    </row>
    <row r="787" spans="1:18" x14ac:dyDescent="0.3">
      <c r="A787" t="s">
        <v>2413</v>
      </c>
      <c r="B787" t="s">
        <v>118</v>
      </c>
      <c r="C787" t="s">
        <v>2414</v>
      </c>
      <c r="D787" s="11" t="s">
        <v>7823</v>
      </c>
      <c r="E787" s="11" t="s">
        <v>7116</v>
      </c>
      <c r="F787" t="s">
        <v>74</v>
      </c>
      <c r="G787" t="s">
        <v>2415</v>
      </c>
      <c r="H787" t="s">
        <v>76</v>
      </c>
      <c r="I787">
        <v>668.46</v>
      </c>
      <c r="J787">
        <v>8</v>
      </c>
      <c r="K787">
        <v>10</v>
      </c>
      <c r="L787">
        <v>5347.68</v>
      </c>
      <c r="M787">
        <v>4812.91</v>
      </c>
      <c r="N787" s="11">
        <f>Salesdata[[#This Row],[subtotal_before_discount]]-Salesdata[[#This Row],[total_after_discount]]</f>
        <v>534.77000000000044</v>
      </c>
      <c r="O787" t="s">
        <v>60</v>
      </c>
      <c r="P787" s="2">
        <v>45548.463229166664</v>
      </c>
      <c r="Q787">
        <f>YEAR(Salesdata[[#This Row],[purchase_date]])</f>
        <v>2024</v>
      </c>
      <c r="R787" t="str">
        <f>TEXT(Salesdata[[#This Row],[purchase_date]], "mmm")</f>
        <v>Sep</v>
      </c>
    </row>
    <row r="788" spans="1:18" x14ac:dyDescent="0.3">
      <c r="A788" t="s">
        <v>2416</v>
      </c>
      <c r="B788" t="s">
        <v>55</v>
      </c>
      <c r="C788" t="s">
        <v>2417</v>
      </c>
      <c r="D788" s="11" t="s">
        <v>7824</v>
      </c>
      <c r="E788" s="11" t="s">
        <v>7218</v>
      </c>
      <c r="F788" t="s">
        <v>7010</v>
      </c>
      <c r="G788" t="s">
        <v>2418</v>
      </c>
      <c r="H788" t="s">
        <v>130</v>
      </c>
      <c r="I788">
        <v>4015.75</v>
      </c>
      <c r="J788">
        <v>3</v>
      </c>
      <c r="K788">
        <v>0</v>
      </c>
      <c r="L788">
        <v>12047.25</v>
      </c>
      <c r="M788">
        <v>12047.25</v>
      </c>
      <c r="N788" s="11">
        <f>Salesdata[[#This Row],[subtotal_before_discount]]-Salesdata[[#This Row],[total_after_discount]]</f>
        <v>0</v>
      </c>
      <c r="O788" t="s">
        <v>60</v>
      </c>
      <c r="P788" s="2">
        <v>45379.318657407406</v>
      </c>
      <c r="Q788">
        <f>YEAR(Salesdata[[#This Row],[purchase_date]])</f>
        <v>2024</v>
      </c>
      <c r="R788" t="str">
        <f>TEXT(Salesdata[[#This Row],[purchase_date]], "mmm")</f>
        <v>Mar</v>
      </c>
    </row>
    <row r="789" spans="1:18" x14ac:dyDescent="0.3">
      <c r="A789" t="s">
        <v>2419</v>
      </c>
      <c r="B789" t="s">
        <v>181</v>
      </c>
      <c r="C789" t="s">
        <v>2420</v>
      </c>
      <c r="D789" s="11" t="s">
        <v>7825</v>
      </c>
      <c r="E789" s="11" t="s">
        <v>7162</v>
      </c>
      <c r="F789" t="s">
        <v>91</v>
      </c>
      <c r="G789" t="s">
        <v>2421</v>
      </c>
      <c r="H789" t="s">
        <v>179</v>
      </c>
      <c r="I789">
        <v>37.979999999999997</v>
      </c>
      <c r="J789">
        <v>1</v>
      </c>
      <c r="K789">
        <v>0</v>
      </c>
      <c r="L789">
        <v>37.979999999999997</v>
      </c>
      <c r="M789">
        <v>37.979999999999997</v>
      </c>
      <c r="N789" s="11">
        <f>Salesdata[[#This Row],[subtotal_before_discount]]-Salesdata[[#This Row],[total_after_discount]]</f>
        <v>0</v>
      </c>
      <c r="O789" t="s">
        <v>40</v>
      </c>
      <c r="P789" s="2">
        <v>45682.522685185184</v>
      </c>
      <c r="Q789">
        <f>YEAR(Salesdata[[#This Row],[purchase_date]])</f>
        <v>2025</v>
      </c>
      <c r="R789" t="str">
        <f>TEXT(Salesdata[[#This Row],[purchase_date]], "mmm")</f>
        <v>Jan</v>
      </c>
    </row>
    <row r="790" spans="1:18" x14ac:dyDescent="0.3">
      <c r="A790" t="s">
        <v>2422</v>
      </c>
      <c r="B790" t="s">
        <v>30</v>
      </c>
      <c r="C790" t="s">
        <v>2423</v>
      </c>
      <c r="D790" s="11" t="s">
        <v>7826</v>
      </c>
      <c r="E790" s="11" t="s">
        <v>7154</v>
      </c>
      <c r="F790" t="s">
        <v>74</v>
      </c>
      <c r="G790" t="s">
        <v>2424</v>
      </c>
      <c r="H790" t="s">
        <v>39</v>
      </c>
      <c r="I790">
        <v>1404.66</v>
      </c>
      <c r="J790">
        <v>1</v>
      </c>
      <c r="K790">
        <v>10</v>
      </c>
      <c r="L790">
        <v>1404.66</v>
      </c>
      <c r="M790">
        <v>1264.19</v>
      </c>
      <c r="N790" s="11">
        <f>Salesdata[[#This Row],[subtotal_before_discount]]-Salesdata[[#This Row],[total_after_discount]]</f>
        <v>140.47000000000003</v>
      </c>
      <c r="O790" t="s">
        <v>77</v>
      </c>
      <c r="P790" s="2">
        <v>45778.19730324074</v>
      </c>
      <c r="Q790">
        <f>YEAR(Salesdata[[#This Row],[purchase_date]])</f>
        <v>2025</v>
      </c>
      <c r="R790" t="str">
        <f>TEXT(Salesdata[[#This Row],[purchase_date]], "mmm")</f>
        <v>May</v>
      </c>
    </row>
    <row r="791" spans="1:18" x14ac:dyDescent="0.3">
      <c r="A791" t="s">
        <v>2425</v>
      </c>
      <c r="B791" t="s">
        <v>118</v>
      </c>
      <c r="C791" t="s">
        <v>2426</v>
      </c>
      <c r="D791" s="11" t="s">
        <v>7827</v>
      </c>
      <c r="E791" s="11" t="s">
        <v>7083</v>
      </c>
      <c r="F791" t="s">
        <v>32</v>
      </c>
      <c r="G791" t="s">
        <v>2427</v>
      </c>
      <c r="H791" t="s">
        <v>70</v>
      </c>
      <c r="I791">
        <v>3736.59</v>
      </c>
      <c r="J791">
        <v>3</v>
      </c>
      <c r="K791">
        <v>7</v>
      </c>
      <c r="L791">
        <v>11209.77</v>
      </c>
      <c r="M791">
        <v>10425.09</v>
      </c>
      <c r="N791" s="11">
        <f>Salesdata[[#This Row],[subtotal_before_discount]]-Salesdata[[#This Row],[total_after_discount]]</f>
        <v>784.68000000000029</v>
      </c>
      <c r="O791" t="s">
        <v>21</v>
      </c>
      <c r="P791" s="2">
        <v>45813.868854166663</v>
      </c>
      <c r="Q791">
        <f>YEAR(Salesdata[[#This Row],[purchase_date]])</f>
        <v>2025</v>
      </c>
      <c r="R791" t="str">
        <f>TEXT(Salesdata[[#This Row],[purchase_date]], "mmm")</f>
        <v>Jun</v>
      </c>
    </row>
    <row r="792" spans="1:18" x14ac:dyDescent="0.3">
      <c r="A792" t="s">
        <v>2428</v>
      </c>
      <c r="B792" t="s">
        <v>172</v>
      </c>
      <c r="C792" t="s">
        <v>2429</v>
      </c>
      <c r="D792" s="11" t="s">
        <v>7828</v>
      </c>
      <c r="E792" s="11" t="s">
        <v>7073</v>
      </c>
      <c r="F792" t="s">
        <v>44</v>
      </c>
      <c r="G792" t="s">
        <v>2430</v>
      </c>
      <c r="H792" t="s">
        <v>209</v>
      </c>
      <c r="I792">
        <v>317.95</v>
      </c>
      <c r="J792">
        <v>5</v>
      </c>
      <c r="K792">
        <v>0</v>
      </c>
      <c r="L792">
        <v>1589.75</v>
      </c>
      <c r="M792">
        <v>1589.75</v>
      </c>
      <c r="N792" s="11">
        <f>Salesdata[[#This Row],[subtotal_before_discount]]-Salesdata[[#This Row],[total_after_discount]]</f>
        <v>0</v>
      </c>
      <c r="O792" t="s">
        <v>28</v>
      </c>
      <c r="P792" s="2">
        <v>45648.270138888889</v>
      </c>
      <c r="Q792">
        <f>YEAR(Salesdata[[#This Row],[purchase_date]])</f>
        <v>2024</v>
      </c>
      <c r="R792" t="str">
        <f>TEXT(Salesdata[[#This Row],[purchase_date]], "mmm")</f>
        <v>Dec</v>
      </c>
    </row>
    <row r="793" spans="1:18" x14ac:dyDescent="0.3">
      <c r="A793" t="s">
        <v>2431</v>
      </c>
      <c r="B793" t="s">
        <v>84</v>
      </c>
      <c r="C793" t="s">
        <v>2432</v>
      </c>
      <c r="D793" s="11" t="s">
        <v>7829</v>
      </c>
      <c r="E793" s="11" t="s">
        <v>7052</v>
      </c>
      <c r="F793" t="s">
        <v>100</v>
      </c>
      <c r="G793" t="s">
        <v>2433</v>
      </c>
      <c r="H793" t="s">
        <v>209</v>
      </c>
      <c r="I793">
        <v>484.18</v>
      </c>
      <c r="J793">
        <v>50</v>
      </c>
      <c r="K793">
        <v>20</v>
      </c>
      <c r="L793">
        <v>24209</v>
      </c>
      <c r="M793">
        <v>19367.2</v>
      </c>
      <c r="N793" s="11">
        <f>Salesdata[[#This Row],[subtotal_before_discount]]-Salesdata[[#This Row],[total_after_discount]]</f>
        <v>4841.7999999999993</v>
      </c>
      <c r="O793" t="s">
        <v>21</v>
      </c>
      <c r="P793" s="2">
        <v>45635.089479166665</v>
      </c>
      <c r="Q793">
        <f>YEAR(Salesdata[[#This Row],[purchase_date]])</f>
        <v>2024</v>
      </c>
      <c r="R793" t="str">
        <f>TEXT(Salesdata[[#This Row],[purchase_date]], "mmm")</f>
        <v>Dec</v>
      </c>
    </row>
    <row r="794" spans="1:18" x14ac:dyDescent="0.3">
      <c r="A794" t="s">
        <v>2434</v>
      </c>
      <c r="B794" t="s">
        <v>55</v>
      </c>
      <c r="C794" t="s">
        <v>2435</v>
      </c>
      <c r="D794" s="11" t="s">
        <v>7830</v>
      </c>
      <c r="E794" s="11" t="s">
        <v>7058</v>
      </c>
      <c r="F794" t="s">
        <v>68</v>
      </c>
      <c r="G794" t="s">
        <v>2436</v>
      </c>
      <c r="H794" t="s">
        <v>27</v>
      </c>
      <c r="I794">
        <v>210.46</v>
      </c>
      <c r="J794">
        <v>8</v>
      </c>
      <c r="K794">
        <v>3</v>
      </c>
      <c r="L794">
        <v>1683.68</v>
      </c>
      <c r="M794">
        <v>1633.17</v>
      </c>
      <c r="N794" s="11">
        <f>Salesdata[[#This Row],[subtotal_before_discount]]-Salesdata[[#This Row],[total_after_discount]]</f>
        <v>50.509999999999991</v>
      </c>
      <c r="O794" t="s">
        <v>7010</v>
      </c>
      <c r="P794" s="2">
        <v>45503.304386574076</v>
      </c>
      <c r="Q794">
        <f>YEAR(Salesdata[[#This Row],[purchase_date]])</f>
        <v>2024</v>
      </c>
      <c r="R794" t="str">
        <f>TEXT(Salesdata[[#This Row],[purchase_date]], "mmm")</f>
        <v>Jul</v>
      </c>
    </row>
    <row r="795" spans="1:18" x14ac:dyDescent="0.3">
      <c r="A795" t="s">
        <v>2437</v>
      </c>
      <c r="B795" t="s">
        <v>49</v>
      </c>
      <c r="C795" t="s">
        <v>2438</v>
      </c>
      <c r="D795" s="11" t="s">
        <v>7831</v>
      </c>
      <c r="E795" s="11" t="s">
        <v>7168</v>
      </c>
      <c r="F795" t="s">
        <v>100</v>
      </c>
      <c r="G795" t="s">
        <v>2439</v>
      </c>
      <c r="H795" t="s">
        <v>7010</v>
      </c>
      <c r="I795">
        <v>5.86</v>
      </c>
      <c r="J795">
        <v>149</v>
      </c>
      <c r="K795">
        <v>18</v>
      </c>
      <c r="L795">
        <v>873.14</v>
      </c>
      <c r="M795">
        <v>715.97</v>
      </c>
      <c r="N795" s="11">
        <f>Salesdata[[#This Row],[subtotal_before_discount]]-Salesdata[[#This Row],[total_after_discount]]</f>
        <v>157.16999999999996</v>
      </c>
      <c r="O795" t="s">
        <v>28</v>
      </c>
      <c r="P795" s="2">
        <v>45818.700138888889</v>
      </c>
      <c r="Q795">
        <f>YEAR(Salesdata[[#This Row],[purchase_date]])</f>
        <v>2025</v>
      </c>
      <c r="R795" t="str">
        <f>TEXT(Salesdata[[#This Row],[purchase_date]], "mmm")</f>
        <v>Jun</v>
      </c>
    </row>
    <row r="796" spans="1:18" x14ac:dyDescent="0.3">
      <c r="A796" t="s">
        <v>2440</v>
      </c>
      <c r="B796" t="s">
        <v>172</v>
      </c>
      <c r="C796" t="s">
        <v>2441</v>
      </c>
      <c r="D796" s="11" t="s">
        <v>7832</v>
      </c>
      <c r="E796" s="11" t="s">
        <v>7123</v>
      </c>
      <c r="F796" t="s">
        <v>100</v>
      </c>
      <c r="G796" t="s">
        <v>2442</v>
      </c>
      <c r="H796" t="s">
        <v>135</v>
      </c>
      <c r="I796">
        <v>301.20999999999998</v>
      </c>
      <c r="J796">
        <v>4</v>
      </c>
      <c r="K796">
        <v>5</v>
      </c>
      <c r="L796">
        <v>1204.8399999999999</v>
      </c>
      <c r="M796">
        <v>1144.5999999999999</v>
      </c>
      <c r="N796" s="11">
        <f>Salesdata[[#This Row],[subtotal_before_discount]]-Salesdata[[#This Row],[total_after_discount]]</f>
        <v>60.240000000000009</v>
      </c>
      <c r="O796" t="s">
        <v>60</v>
      </c>
      <c r="P796" s="2">
        <v>45406.701863425929</v>
      </c>
      <c r="Q796">
        <f>YEAR(Salesdata[[#This Row],[purchase_date]])</f>
        <v>2024</v>
      </c>
      <c r="R796" t="str">
        <f>TEXT(Salesdata[[#This Row],[purchase_date]], "mmm")</f>
        <v>Apr</v>
      </c>
    </row>
    <row r="797" spans="1:18" x14ac:dyDescent="0.3">
      <c r="A797" t="s">
        <v>2443</v>
      </c>
      <c r="B797" t="s">
        <v>49</v>
      </c>
      <c r="C797" t="s">
        <v>2444</v>
      </c>
      <c r="D797" s="11" t="s">
        <v>7833</v>
      </c>
      <c r="E797" s="11" t="s">
        <v>7166</v>
      </c>
      <c r="F797" t="s">
        <v>68</v>
      </c>
      <c r="G797" t="s">
        <v>2445</v>
      </c>
      <c r="H797" t="s">
        <v>209</v>
      </c>
      <c r="I797">
        <v>1696.96</v>
      </c>
      <c r="J797">
        <v>4</v>
      </c>
      <c r="K797">
        <v>0</v>
      </c>
      <c r="L797">
        <v>6787.84</v>
      </c>
      <c r="M797">
        <v>6787.84</v>
      </c>
      <c r="N797" s="11">
        <f>Salesdata[[#This Row],[subtotal_before_discount]]-Salesdata[[#This Row],[total_after_discount]]</f>
        <v>0</v>
      </c>
      <c r="O797" t="s">
        <v>47</v>
      </c>
      <c r="P797" s="2">
        <v>45755.857256944444</v>
      </c>
      <c r="Q797">
        <f>YEAR(Salesdata[[#This Row],[purchase_date]])</f>
        <v>2025</v>
      </c>
      <c r="R797" t="str">
        <f>TEXT(Salesdata[[#This Row],[purchase_date]], "mmm")</f>
        <v>Apr</v>
      </c>
    </row>
    <row r="798" spans="1:18" x14ac:dyDescent="0.3">
      <c r="A798" t="s">
        <v>2446</v>
      </c>
      <c r="B798" t="s">
        <v>181</v>
      </c>
      <c r="C798" t="s">
        <v>2447</v>
      </c>
      <c r="D798" s="11" t="s">
        <v>7834</v>
      </c>
      <c r="E798" s="11" t="s">
        <v>7073</v>
      </c>
      <c r="F798" t="s">
        <v>18</v>
      </c>
      <c r="G798" t="s">
        <v>2448</v>
      </c>
      <c r="H798" t="s">
        <v>161</v>
      </c>
      <c r="I798">
        <v>1172.1400000000001</v>
      </c>
      <c r="J798">
        <v>6</v>
      </c>
      <c r="K798">
        <v>10</v>
      </c>
      <c r="L798">
        <v>7032.84</v>
      </c>
      <c r="M798">
        <v>6329.56</v>
      </c>
      <c r="N798" s="11">
        <f>Salesdata[[#This Row],[subtotal_before_discount]]-Salesdata[[#This Row],[total_after_discount]]</f>
        <v>703.27999999999975</v>
      </c>
      <c r="O798" t="s">
        <v>60</v>
      </c>
      <c r="P798" s="2">
        <v>45844.840844907405</v>
      </c>
      <c r="Q798">
        <f>YEAR(Salesdata[[#This Row],[purchase_date]])</f>
        <v>2025</v>
      </c>
      <c r="R798" t="str">
        <f>TEXT(Salesdata[[#This Row],[purchase_date]], "mmm")</f>
        <v>Jul</v>
      </c>
    </row>
    <row r="799" spans="1:18" x14ac:dyDescent="0.3">
      <c r="A799" t="s">
        <v>2449</v>
      </c>
      <c r="B799" t="s">
        <v>95</v>
      </c>
      <c r="C799" t="s">
        <v>2450</v>
      </c>
      <c r="D799" s="11" t="s">
        <v>7835</v>
      </c>
      <c r="E799" s="11" t="s">
        <v>7214</v>
      </c>
      <c r="F799" t="s">
        <v>100</v>
      </c>
      <c r="G799" t="s">
        <v>2451</v>
      </c>
      <c r="H799" t="s">
        <v>39</v>
      </c>
      <c r="I799">
        <v>129.6</v>
      </c>
      <c r="J799">
        <v>60</v>
      </c>
      <c r="K799">
        <v>30</v>
      </c>
      <c r="L799">
        <v>7776</v>
      </c>
      <c r="M799">
        <v>5443.2</v>
      </c>
      <c r="N799" s="11">
        <f>Salesdata[[#This Row],[subtotal_before_discount]]-Salesdata[[#This Row],[total_after_discount]]</f>
        <v>2332.8000000000002</v>
      </c>
      <c r="O799" t="s">
        <v>77</v>
      </c>
      <c r="P799" s="2">
        <v>45821.965381944443</v>
      </c>
      <c r="Q799">
        <f>YEAR(Salesdata[[#This Row],[purchase_date]])</f>
        <v>2025</v>
      </c>
      <c r="R799" t="str">
        <f>TEXT(Salesdata[[#This Row],[purchase_date]], "mmm")</f>
        <v>Jun</v>
      </c>
    </row>
    <row r="800" spans="1:18" x14ac:dyDescent="0.3">
      <c r="A800" t="s">
        <v>2452</v>
      </c>
      <c r="B800" t="s">
        <v>72</v>
      </c>
      <c r="C800" t="s">
        <v>2453</v>
      </c>
      <c r="D800" s="11" t="s">
        <v>7836</v>
      </c>
      <c r="E800" s="11" t="s">
        <v>7123</v>
      </c>
      <c r="F800" t="s">
        <v>18</v>
      </c>
      <c r="G800" t="s">
        <v>2454</v>
      </c>
      <c r="H800" t="s">
        <v>130</v>
      </c>
      <c r="I800">
        <v>567.97</v>
      </c>
      <c r="J800">
        <v>4</v>
      </c>
      <c r="K800">
        <v>7</v>
      </c>
      <c r="L800">
        <v>2271.88</v>
      </c>
      <c r="M800">
        <v>2112.85</v>
      </c>
      <c r="N800" s="11">
        <f>Salesdata[[#This Row],[subtotal_before_discount]]-Salesdata[[#This Row],[total_after_discount]]</f>
        <v>159.0300000000002</v>
      </c>
      <c r="O800" t="s">
        <v>21</v>
      </c>
      <c r="P800" s="2">
        <v>45523.987060185187</v>
      </c>
      <c r="Q800">
        <f>YEAR(Salesdata[[#This Row],[purchase_date]])</f>
        <v>2024</v>
      </c>
      <c r="R800" t="str">
        <f>TEXT(Salesdata[[#This Row],[purchase_date]], "mmm")</f>
        <v>Aug</v>
      </c>
    </row>
    <row r="801" spans="1:18" x14ac:dyDescent="0.3">
      <c r="A801" t="s">
        <v>2455</v>
      </c>
      <c r="B801" t="s">
        <v>72</v>
      </c>
      <c r="C801" t="s">
        <v>2456</v>
      </c>
      <c r="D801" s="11" t="s">
        <v>7837</v>
      </c>
      <c r="E801" s="11" t="s">
        <v>7170</v>
      </c>
      <c r="F801" t="s">
        <v>100</v>
      </c>
      <c r="G801" t="s">
        <v>2457</v>
      </c>
      <c r="H801" t="s">
        <v>76</v>
      </c>
      <c r="I801">
        <v>410.15</v>
      </c>
      <c r="J801">
        <v>1</v>
      </c>
      <c r="K801">
        <v>0</v>
      </c>
      <c r="L801">
        <v>410.15</v>
      </c>
      <c r="M801">
        <v>410.15</v>
      </c>
      <c r="N801" s="11">
        <f>Salesdata[[#This Row],[subtotal_before_discount]]-Salesdata[[#This Row],[total_after_discount]]</f>
        <v>0</v>
      </c>
      <c r="O801" t="s">
        <v>47</v>
      </c>
      <c r="P801" s="2">
        <v>45671.833229166667</v>
      </c>
      <c r="Q801">
        <f>YEAR(Salesdata[[#This Row],[purchase_date]])</f>
        <v>2025</v>
      </c>
      <c r="R801" t="str">
        <f>TEXT(Salesdata[[#This Row],[purchase_date]], "mmm")</f>
        <v>Jan</v>
      </c>
    </row>
    <row r="802" spans="1:18" x14ac:dyDescent="0.3">
      <c r="A802" t="s">
        <v>2458</v>
      </c>
      <c r="B802" t="s">
        <v>15</v>
      </c>
      <c r="C802" t="s">
        <v>2459</v>
      </c>
      <c r="D802" s="11" t="s">
        <v>7838</v>
      </c>
      <c r="E802" s="11" t="s">
        <v>7198</v>
      </c>
      <c r="F802" t="s">
        <v>277</v>
      </c>
      <c r="G802" t="s">
        <v>2460</v>
      </c>
      <c r="H802" t="s">
        <v>209</v>
      </c>
      <c r="I802">
        <v>518.67999999999995</v>
      </c>
      <c r="J802">
        <v>3</v>
      </c>
      <c r="K802">
        <v>0</v>
      </c>
      <c r="L802">
        <v>1556.04</v>
      </c>
      <c r="M802">
        <v>1556.04</v>
      </c>
      <c r="N802" s="11">
        <f>Salesdata[[#This Row],[subtotal_before_discount]]-Salesdata[[#This Row],[total_after_discount]]</f>
        <v>0</v>
      </c>
      <c r="O802" t="s">
        <v>116</v>
      </c>
      <c r="P802" s="2">
        <v>45798.337372685186</v>
      </c>
      <c r="Q802">
        <f>YEAR(Salesdata[[#This Row],[purchase_date]])</f>
        <v>2025</v>
      </c>
      <c r="R802" t="str">
        <f>TEXT(Salesdata[[#This Row],[purchase_date]], "mmm")</f>
        <v>May</v>
      </c>
    </row>
    <row r="803" spans="1:18" x14ac:dyDescent="0.3">
      <c r="A803" t="s">
        <v>2461</v>
      </c>
      <c r="B803" t="s">
        <v>49</v>
      </c>
      <c r="C803" t="s">
        <v>2462</v>
      </c>
      <c r="D803" s="11" t="s">
        <v>7839</v>
      </c>
      <c r="E803" s="11" t="s">
        <v>7159</v>
      </c>
      <c r="F803" t="s">
        <v>44</v>
      </c>
      <c r="G803" t="s">
        <v>2463</v>
      </c>
      <c r="H803" t="s">
        <v>135</v>
      </c>
      <c r="I803">
        <v>2.97</v>
      </c>
      <c r="J803">
        <v>27</v>
      </c>
      <c r="K803">
        <v>15</v>
      </c>
      <c r="L803">
        <v>80.19</v>
      </c>
      <c r="M803">
        <v>68.16</v>
      </c>
      <c r="N803" s="11">
        <f>Salesdata[[#This Row],[subtotal_before_discount]]-Salesdata[[#This Row],[total_after_discount]]</f>
        <v>12.030000000000001</v>
      </c>
      <c r="O803" t="s">
        <v>40</v>
      </c>
      <c r="P803" s="2">
        <v>45418.426747685182</v>
      </c>
      <c r="Q803">
        <f>YEAR(Salesdata[[#This Row],[purchase_date]])</f>
        <v>2024</v>
      </c>
      <c r="R803" t="str">
        <f>TEXT(Salesdata[[#This Row],[purchase_date]], "mmm")</f>
        <v>May</v>
      </c>
    </row>
    <row r="804" spans="1:18" x14ac:dyDescent="0.3">
      <c r="A804" t="s">
        <v>2464</v>
      </c>
      <c r="B804" t="s">
        <v>172</v>
      </c>
      <c r="C804" t="s">
        <v>2465</v>
      </c>
      <c r="D804" s="11" t="s">
        <v>7840</v>
      </c>
      <c r="E804" s="11" t="s">
        <v>7224</v>
      </c>
      <c r="F804" t="s">
        <v>57</v>
      </c>
      <c r="G804" t="s">
        <v>2466</v>
      </c>
      <c r="H804" t="s">
        <v>20</v>
      </c>
      <c r="I804">
        <v>438.58</v>
      </c>
      <c r="J804">
        <v>12</v>
      </c>
      <c r="K804">
        <v>3</v>
      </c>
      <c r="L804">
        <v>5262.96</v>
      </c>
      <c r="M804">
        <v>5105.07</v>
      </c>
      <c r="N804" s="11">
        <f>Salesdata[[#This Row],[subtotal_before_discount]]-Salesdata[[#This Row],[total_after_discount]]</f>
        <v>157.89000000000033</v>
      </c>
      <c r="O804" t="s">
        <v>77</v>
      </c>
      <c r="P804" s="2">
        <v>45708.525416666664</v>
      </c>
      <c r="Q804">
        <f>YEAR(Salesdata[[#This Row],[purchase_date]])</f>
        <v>2025</v>
      </c>
      <c r="R804" t="str">
        <f>TEXT(Salesdata[[#This Row],[purchase_date]], "mmm")</f>
        <v>Feb</v>
      </c>
    </row>
    <row r="805" spans="1:18" x14ac:dyDescent="0.3">
      <c r="A805" t="s">
        <v>2467</v>
      </c>
      <c r="B805" t="s">
        <v>172</v>
      </c>
      <c r="C805" t="s">
        <v>2468</v>
      </c>
      <c r="D805" s="11" t="s">
        <v>7841</v>
      </c>
      <c r="E805" s="11" t="s">
        <v>7040</v>
      </c>
      <c r="F805" t="s">
        <v>91</v>
      </c>
      <c r="G805" t="s">
        <v>2469</v>
      </c>
      <c r="H805" t="s">
        <v>20</v>
      </c>
      <c r="I805">
        <v>48.08</v>
      </c>
      <c r="J805">
        <v>5</v>
      </c>
      <c r="K805">
        <v>2</v>
      </c>
      <c r="L805">
        <v>240.4</v>
      </c>
      <c r="M805">
        <v>235.59</v>
      </c>
      <c r="N805" s="11">
        <f>Salesdata[[#This Row],[subtotal_before_discount]]-Salesdata[[#This Row],[total_after_discount]]</f>
        <v>4.8100000000000023</v>
      </c>
      <c r="O805" t="s">
        <v>21</v>
      </c>
      <c r="P805" s="2">
        <v>45680.364918981482</v>
      </c>
      <c r="Q805">
        <f>YEAR(Salesdata[[#This Row],[purchase_date]])</f>
        <v>2025</v>
      </c>
      <c r="R805" t="str">
        <f>TEXT(Salesdata[[#This Row],[purchase_date]], "mmm")</f>
        <v>Jan</v>
      </c>
    </row>
    <row r="806" spans="1:18" x14ac:dyDescent="0.3">
      <c r="A806" t="s">
        <v>2470</v>
      </c>
      <c r="B806" t="s">
        <v>30</v>
      </c>
      <c r="C806" t="s">
        <v>2471</v>
      </c>
      <c r="D806" s="11" t="s">
        <v>7842</v>
      </c>
      <c r="E806" s="11" t="s">
        <v>7091</v>
      </c>
      <c r="F806" t="s">
        <v>37</v>
      </c>
      <c r="G806" t="s">
        <v>2472</v>
      </c>
      <c r="H806" t="s">
        <v>209</v>
      </c>
      <c r="I806">
        <v>332.95</v>
      </c>
      <c r="J806">
        <v>3</v>
      </c>
      <c r="K806">
        <v>2</v>
      </c>
      <c r="L806">
        <v>998.85</v>
      </c>
      <c r="M806">
        <v>978.87</v>
      </c>
      <c r="N806" s="11">
        <f>Salesdata[[#This Row],[subtotal_before_discount]]-Salesdata[[#This Row],[total_after_discount]]</f>
        <v>19.980000000000018</v>
      </c>
      <c r="O806" t="s">
        <v>77</v>
      </c>
      <c r="P806" s="2">
        <v>45588.965636574074</v>
      </c>
      <c r="Q806">
        <f>YEAR(Salesdata[[#This Row],[purchase_date]])</f>
        <v>2024</v>
      </c>
      <c r="R806" t="str">
        <f>TEXT(Salesdata[[#This Row],[purchase_date]], "mmm")</f>
        <v>Oct</v>
      </c>
    </row>
    <row r="807" spans="1:18" x14ac:dyDescent="0.3">
      <c r="A807" t="s">
        <v>2473</v>
      </c>
      <c r="B807" t="s">
        <v>7010</v>
      </c>
      <c r="C807" t="s">
        <v>2474</v>
      </c>
      <c r="D807" s="11" t="s">
        <v>7843</v>
      </c>
      <c r="E807" s="11" t="s">
        <v>7058</v>
      </c>
      <c r="F807" t="s">
        <v>105</v>
      </c>
      <c r="G807" t="s">
        <v>2475</v>
      </c>
      <c r="H807" t="s">
        <v>46</v>
      </c>
      <c r="I807">
        <v>420.9</v>
      </c>
      <c r="J807">
        <v>3</v>
      </c>
      <c r="K807">
        <v>0</v>
      </c>
      <c r="L807">
        <v>1262.7</v>
      </c>
      <c r="M807">
        <v>1262.7</v>
      </c>
      <c r="N807" s="11">
        <f>Salesdata[[#This Row],[subtotal_before_discount]]-Salesdata[[#This Row],[total_after_discount]]</f>
        <v>0</v>
      </c>
      <c r="O807" t="s">
        <v>47</v>
      </c>
      <c r="P807" s="2">
        <v>45426.469386574077</v>
      </c>
      <c r="Q807">
        <f>YEAR(Salesdata[[#This Row],[purchase_date]])</f>
        <v>2024</v>
      </c>
      <c r="R807" t="str">
        <f>TEXT(Salesdata[[#This Row],[purchase_date]], "mmm")</f>
        <v>May</v>
      </c>
    </row>
    <row r="808" spans="1:18" x14ac:dyDescent="0.3">
      <c r="A808" t="s">
        <v>2476</v>
      </c>
      <c r="B808" t="s">
        <v>55</v>
      </c>
      <c r="C808" t="s">
        <v>2477</v>
      </c>
      <c r="D808" s="11" t="s">
        <v>7844</v>
      </c>
      <c r="E808" s="11" t="s">
        <v>7066</v>
      </c>
      <c r="F808" t="s">
        <v>133</v>
      </c>
      <c r="G808" t="s">
        <v>2478</v>
      </c>
      <c r="H808" t="s">
        <v>82</v>
      </c>
      <c r="I808">
        <v>123.18</v>
      </c>
      <c r="J808">
        <v>4</v>
      </c>
      <c r="K808">
        <v>0</v>
      </c>
      <c r="L808">
        <v>492.72</v>
      </c>
      <c r="M808">
        <v>492.72</v>
      </c>
      <c r="N808" s="11">
        <f>Salesdata[[#This Row],[subtotal_before_discount]]-Salesdata[[#This Row],[total_after_discount]]</f>
        <v>0</v>
      </c>
      <c r="O808" t="s">
        <v>60</v>
      </c>
      <c r="P808" s="2">
        <v>45757.555520833332</v>
      </c>
      <c r="Q808">
        <f>YEAR(Salesdata[[#This Row],[purchase_date]])</f>
        <v>2025</v>
      </c>
      <c r="R808" t="str">
        <f>TEXT(Salesdata[[#This Row],[purchase_date]], "mmm")</f>
        <v>Apr</v>
      </c>
    </row>
    <row r="809" spans="1:18" x14ac:dyDescent="0.3">
      <c r="A809" t="s">
        <v>2479</v>
      </c>
      <c r="B809" t="s">
        <v>23</v>
      </c>
      <c r="C809" t="s">
        <v>2480</v>
      </c>
      <c r="D809" s="11" t="s">
        <v>7845</v>
      </c>
      <c r="E809" s="11" t="s">
        <v>7145</v>
      </c>
      <c r="F809" t="s">
        <v>7010</v>
      </c>
      <c r="G809" t="s">
        <v>2481</v>
      </c>
      <c r="H809" t="s">
        <v>161</v>
      </c>
      <c r="I809">
        <v>357.51</v>
      </c>
      <c r="J809">
        <v>40</v>
      </c>
      <c r="K809">
        <v>0</v>
      </c>
      <c r="L809">
        <v>14300.4</v>
      </c>
      <c r="M809">
        <v>14300.4</v>
      </c>
      <c r="N809" s="11">
        <f>Salesdata[[#This Row],[subtotal_before_discount]]-Salesdata[[#This Row],[total_after_discount]]</f>
        <v>0</v>
      </c>
      <c r="O809" t="s">
        <v>47</v>
      </c>
      <c r="P809" s="2">
        <v>45539.43959490741</v>
      </c>
      <c r="Q809">
        <f>YEAR(Salesdata[[#This Row],[purchase_date]])</f>
        <v>2024</v>
      </c>
      <c r="R809" t="str">
        <f>TEXT(Salesdata[[#This Row],[purchase_date]], "mmm")</f>
        <v>Sep</v>
      </c>
    </row>
    <row r="810" spans="1:18" x14ac:dyDescent="0.3">
      <c r="A810" t="s">
        <v>2482</v>
      </c>
      <c r="B810" t="s">
        <v>172</v>
      </c>
      <c r="C810" t="s">
        <v>2483</v>
      </c>
      <c r="D810" s="11" t="s">
        <v>7846</v>
      </c>
      <c r="E810" s="11" t="s">
        <v>7111</v>
      </c>
      <c r="F810" t="s">
        <v>87</v>
      </c>
      <c r="G810" t="s">
        <v>2484</v>
      </c>
      <c r="H810" t="s">
        <v>27</v>
      </c>
      <c r="I810">
        <v>2294.56</v>
      </c>
      <c r="J810">
        <v>1</v>
      </c>
      <c r="K810">
        <v>0</v>
      </c>
      <c r="L810">
        <v>2294.56</v>
      </c>
      <c r="M810">
        <v>2294.56</v>
      </c>
      <c r="N810" s="11">
        <f>Salesdata[[#This Row],[subtotal_before_discount]]-Salesdata[[#This Row],[total_after_discount]]</f>
        <v>0</v>
      </c>
      <c r="O810" t="s">
        <v>77</v>
      </c>
      <c r="P810" s="2">
        <v>45517.131342592591</v>
      </c>
      <c r="Q810">
        <f>YEAR(Salesdata[[#This Row],[purchase_date]])</f>
        <v>2024</v>
      </c>
      <c r="R810" t="str">
        <f>TEXT(Salesdata[[#This Row],[purchase_date]], "mmm")</f>
        <v>Aug</v>
      </c>
    </row>
    <row r="811" spans="1:18" x14ac:dyDescent="0.3">
      <c r="A811" t="s">
        <v>2485</v>
      </c>
      <c r="B811" t="s">
        <v>181</v>
      </c>
      <c r="C811" t="s">
        <v>2486</v>
      </c>
      <c r="D811" s="11" t="s">
        <v>7847</v>
      </c>
      <c r="E811" s="11" t="s">
        <v>7214</v>
      </c>
      <c r="F811" t="s">
        <v>91</v>
      </c>
      <c r="G811" t="s">
        <v>2487</v>
      </c>
      <c r="H811" t="s">
        <v>70</v>
      </c>
      <c r="I811">
        <v>512.22</v>
      </c>
      <c r="J811">
        <v>2</v>
      </c>
      <c r="K811">
        <v>0</v>
      </c>
      <c r="L811">
        <v>1024.44</v>
      </c>
      <c r="M811">
        <v>1024.44</v>
      </c>
      <c r="N811" s="11">
        <f>Salesdata[[#This Row],[subtotal_before_discount]]-Salesdata[[#This Row],[total_after_discount]]</f>
        <v>0</v>
      </c>
      <c r="O811" t="s">
        <v>21</v>
      </c>
      <c r="P811" s="2">
        <v>45673.311759259261</v>
      </c>
      <c r="Q811">
        <f>YEAR(Salesdata[[#This Row],[purchase_date]])</f>
        <v>2025</v>
      </c>
      <c r="R811" t="str">
        <f>TEXT(Salesdata[[#This Row],[purchase_date]], "mmm")</f>
        <v>Jan</v>
      </c>
    </row>
    <row r="812" spans="1:18" x14ac:dyDescent="0.3">
      <c r="A812" t="s">
        <v>2488</v>
      </c>
      <c r="B812" t="s">
        <v>181</v>
      </c>
      <c r="C812" t="s">
        <v>2489</v>
      </c>
      <c r="D812" s="11" t="s">
        <v>7848</v>
      </c>
      <c r="E812" s="11" t="s">
        <v>7164</v>
      </c>
      <c r="F812" t="s">
        <v>32</v>
      </c>
      <c r="G812" t="s">
        <v>2490</v>
      </c>
      <c r="H812" t="s">
        <v>184</v>
      </c>
      <c r="I812">
        <v>4479.6400000000003</v>
      </c>
      <c r="J812">
        <v>4</v>
      </c>
      <c r="K812">
        <v>2</v>
      </c>
      <c r="L812">
        <v>17918.560000000001</v>
      </c>
      <c r="M812">
        <v>17560.189999999999</v>
      </c>
      <c r="N812" s="11">
        <f>Salesdata[[#This Row],[subtotal_before_discount]]-Salesdata[[#This Row],[total_after_discount]]</f>
        <v>358.37000000000262</v>
      </c>
      <c r="O812" t="s">
        <v>28</v>
      </c>
      <c r="P812" s="2">
        <v>45648.950624999998</v>
      </c>
      <c r="Q812">
        <f>YEAR(Salesdata[[#This Row],[purchase_date]])</f>
        <v>2024</v>
      </c>
      <c r="R812" t="str">
        <f>TEXT(Salesdata[[#This Row],[purchase_date]], "mmm")</f>
        <v>Dec</v>
      </c>
    </row>
    <row r="813" spans="1:18" x14ac:dyDescent="0.3">
      <c r="A813" t="s">
        <v>2491</v>
      </c>
      <c r="B813" t="s">
        <v>172</v>
      </c>
      <c r="C813" t="s">
        <v>2492</v>
      </c>
      <c r="D813" s="11" t="s">
        <v>7849</v>
      </c>
      <c r="E813" s="11" t="s">
        <v>7164</v>
      </c>
      <c r="F813" t="s">
        <v>105</v>
      </c>
      <c r="G813" t="s">
        <v>2493</v>
      </c>
      <c r="H813" t="s">
        <v>59</v>
      </c>
      <c r="I813">
        <v>5.28</v>
      </c>
      <c r="J813">
        <v>240</v>
      </c>
      <c r="K813">
        <v>20</v>
      </c>
      <c r="L813">
        <v>1267.2</v>
      </c>
      <c r="M813">
        <v>1013.76</v>
      </c>
      <c r="N813" s="11">
        <f>Salesdata[[#This Row],[subtotal_before_discount]]-Salesdata[[#This Row],[total_after_discount]]</f>
        <v>253.44000000000005</v>
      </c>
      <c r="O813" t="s">
        <v>77</v>
      </c>
      <c r="P813" s="2">
        <v>45703.952476851853</v>
      </c>
      <c r="Q813">
        <f>YEAR(Salesdata[[#This Row],[purchase_date]])</f>
        <v>2025</v>
      </c>
      <c r="R813" t="str">
        <f>TEXT(Salesdata[[#This Row],[purchase_date]], "mmm")</f>
        <v>Feb</v>
      </c>
    </row>
    <row r="814" spans="1:18" x14ac:dyDescent="0.3">
      <c r="A814" t="s">
        <v>2494</v>
      </c>
      <c r="B814" t="s">
        <v>30</v>
      </c>
      <c r="C814" t="s">
        <v>2495</v>
      </c>
      <c r="D814" s="11" t="s">
        <v>7850</v>
      </c>
      <c r="E814" s="11" t="s">
        <v>7079</v>
      </c>
      <c r="F814" t="s">
        <v>251</v>
      </c>
      <c r="G814" t="s">
        <v>2496</v>
      </c>
      <c r="H814" t="s">
        <v>82</v>
      </c>
      <c r="I814">
        <v>1374.26</v>
      </c>
      <c r="J814">
        <v>4</v>
      </c>
      <c r="K814">
        <v>3</v>
      </c>
      <c r="L814">
        <v>5497.04</v>
      </c>
      <c r="M814">
        <v>5332.13</v>
      </c>
      <c r="N814" s="11">
        <f>Salesdata[[#This Row],[subtotal_before_discount]]-Salesdata[[#This Row],[total_after_discount]]</f>
        <v>164.90999999999985</v>
      </c>
      <c r="O814" t="s">
        <v>77</v>
      </c>
      <c r="P814" s="2">
        <v>45736.372939814813</v>
      </c>
      <c r="Q814">
        <f>YEAR(Salesdata[[#This Row],[purchase_date]])</f>
        <v>2025</v>
      </c>
      <c r="R814" t="str">
        <f>TEXT(Salesdata[[#This Row],[purchase_date]], "mmm")</f>
        <v>Mar</v>
      </c>
    </row>
    <row r="815" spans="1:18" x14ac:dyDescent="0.3">
      <c r="A815" t="s">
        <v>2497</v>
      </c>
      <c r="B815" t="s">
        <v>49</v>
      </c>
      <c r="C815" t="s">
        <v>2498</v>
      </c>
      <c r="D815" s="11" t="s">
        <v>7851</v>
      </c>
      <c r="E815" s="11" t="s">
        <v>7139</v>
      </c>
      <c r="F815" t="s">
        <v>111</v>
      </c>
      <c r="G815" t="s">
        <v>2499</v>
      </c>
      <c r="H815" t="s">
        <v>135</v>
      </c>
      <c r="I815">
        <v>1489.11</v>
      </c>
      <c r="J815">
        <v>4</v>
      </c>
      <c r="K815">
        <v>0</v>
      </c>
      <c r="L815">
        <v>5956.44</v>
      </c>
      <c r="M815">
        <v>5956.44</v>
      </c>
      <c r="N815" s="11">
        <f>Salesdata[[#This Row],[subtotal_before_discount]]-Salesdata[[#This Row],[total_after_discount]]</f>
        <v>0</v>
      </c>
      <c r="O815" t="s">
        <v>60</v>
      </c>
      <c r="P815" s="2">
        <v>45401.07167824074</v>
      </c>
      <c r="Q815">
        <f>YEAR(Salesdata[[#This Row],[purchase_date]])</f>
        <v>2024</v>
      </c>
      <c r="R815" t="str">
        <f>TEXT(Salesdata[[#This Row],[purchase_date]], "mmm")</f>
        <v>Apr</v>
      </c>
    </row>
    <row r="816" spans="1:18" x14ac:dyDescent="0.3">
      <c r="A816" t="s">
        <v>2500</v>
      </c>
      <c r="B816" t="s">
        <v>72</v>
      </c>
      <c r="C816" t="s">
        <v>2501</v>
      </c>
      <c r="D816" s="11" t="s">
        <v>7852</v>
      </c>
      <c r="E816" s="11" t="s">
        <v>7183</v>
      </c>
      <c r="F816" t="s">
        <v>100</v>
      </c>
      <c r="G816" t="s">
        <v>2502</v>
      </c>
      <c r="H816" t="s">
        <v>93</v>
      </c>
      <c r="I816">
        <v>1066.92</v>
      </c>
      <c r="J816">
        <v>1</v>
      </c>
      <c r="K816">
        <v>0</v>
      </c>
      <c r="L816">
        <v>1066.92</v>
      </c>
      <c r="M816">
        <v>1066.92</v>
      </c>
      <c r="N816" s="11">
        <f>Salesdata[[#This Row],[subtotal_before_discount]]-Salesdata[[#This Row],[total_after_discount]]</f>
        <v>0</v>
      </c>
      <c r="O816" t="s">
        <v>47</v>
      </c>
      <c r="P816" s="2">
        <v>45486.613622685189</v>
      </c>
      <c r="Q816">
        <f>YEAR(Salesdata[[#This Row],[purchase_date]])</f>
        <v>2024</v>
      </c>
      <c r="R816" t="str">
        <f>TEXT(Salesdata[[#This Row],[purchase_date]], "mmm")</f>
        <v>Jul</v>
      </c>
    </row>
    <row r="817" spans="1:18" x14ac:dyDescent="0.3">
      <c r="A817" t="s">
        <v>2503</v>
      </c>
      <c r="B817" t="s">
        <v>72</v>
      </c>
      <c r="C817" t="s">
        <v>2504</v>
      </c>
      <c r="D817" s="11" t="s">
        <v>7853</v>
      </c>
      <c r="E817" s="11" t="s">
        <v>7154</v>
      </c>
      <c r="F817" t="s">
        <v>91</v>
      </c>
      <c r="G817" t="s">
        <v>2505</v>
      </c>
      <c r="H817" t="s">
        <v>135</v>
      </c>
      <c r="I817">
        <v>88.61</v>
      </c>
      <c r="J817">
        <v>2</v>
      </c>
      <c r="K817">
        <v>0</v>
      </c>
      <c r="L817">
        <v>177.22</v>
      </c>
      <c r="M817">
        <v>177.22</v>
      </c>
      <c r="N817" s="11">
        <f>Salesdata[[#This Row],[subtotal_before_discount]]-Salesdata[[#This Row],[total_after_discount]]</f>
        <v>0</v>
      </c>
      <c r="O817" t="s">
        <v>21</v>
      </c>
      <c r="P817" s="2">
        <v>45470.85328703704</v>
      </c>
      <c r="Q817">
        <f>YEAR(Salesdata[[#This Row],[purchase_date]])</f>
        <v>2024</v>
      </c>
      <c r="R817" t="str">
        <f>TEXT(Salesdata[[#This Row],[purchase_date]], "mmm")</f>
        <v>Jun</v>
      </c>
    </row>
    <row r="818" spans="1:18" x14ac:dyDescent="0.3">
      <c r="A818" t="s">
        <v>2506</v>
      </c>
      <c r="B818" t="s">
        <v>49</v>
      </c>
      <c r="C818" t="s">
        <v>2507</v>
      </c>
      <c r="D818" s="11" t="s">
        <v>7854</v>
      </c>
      <c r="E818" s="11" t="s">
        <v>7046</v>
      </c>
      <c r="F818" t="s">
        <v>133</v>
      </c>
      <c r="G818" t="s">
        <v>2508</v>
      </c>
      <c r="H818" t="s">
        <v>248</v>
      </c>
      <c r="I818">
        <v>1491.85</v>
      </c>
      <c r="J818">
        <v>4</v>
      </c>
      <c r="K818">
        <v>3</v>
      </c>
      <c r="L818">
        <v>5967.4</v>
      </c>
      <c r="M818">
        <v>5788.38</v>
      </c>
      <c r="N818" s="11">
        <f>Salesdata[[#This Row],[subtotal_before_discount]]-Salesdata[[#This Row],[total_after_discount]]</f>
        <v>179.01999999999953</v>
      </c>
      <c r="O818" t="s">
        <v>21</v>
      </c>
      <c r="P818" s="2">
        <v>45674.887187499997</v>
      </c>
      <c r="Q818">
        <f>YEAR(Salesdata[[#This Row],[purchase_date]])</f>
        <v>2025</v>
      </c>
      <c r="R818" t="str">
        <f>TEXT(Salesdata[[#This Row],[purchase_date]], "mmm")</f>
        <v>Jan</v>
      </c>
    </row>
    <row r="819" spans="1:18" x14ac:dyDescent="0.3">
      <c r="A819" t="s">
        <v>2509</v>
      </c>
      <c r="B819" t="s">
        <v>15</v>
      </c>
      <c r="C819" t="s">
        <v>2510</v>
      </c>
      <c r="D819" s="11" t="s">
        <v>7855</v>
      </c>
      <c r="E819" s="11" t="s">
        <v>7250</v>
      </c>
      <c r="F819" t="s">
        <v>57</v>
      </c>
      <c r="G819" t="s">
        <v>2511</v>
      </c>
      <c r="H819" t="s">
        <v>93</v>
      </c>
      <c r="I819">
        <v>498.07</v>
      </c>
      <c r="J819">
        <v>3</v>
      </c>
      <c r="K819">
        <v>0</v>
      </c>
      <c r="L819">
        <v>1494.21</v>
      </c>
      <c r="M819">
        <v>1494.21</v>
      </c>
      <c r="N819" s="11">
        <f>Salesdata[[#This Row],[subtotal_before_discount]]-Salesdata[[#This Row],[total_after_discount]]</f>
        <v>0</v>
      </c>
      <c r="O819" t="s">
        <v>21</v>
      </c>
      <c r="P819" s="2">
        <v>45441.571400462963</v>
      </c>
      <c r="Q819">
        <f>YEAR(Salesdata[[#This Row],[purchase_date]])</f>
        <v>2024</v>
      </c>
      <c r="R819" t="str">
        <f>TEXT(Salesdata[[#This Row],[purchase_date]], "mmm")</f>
        <v>May</v>
      </c>
    </row>
    <row r="820" spans="1:18" x14ac:dyDescent="0.3">
      <c r="A820" t="s">
        <v>2512</v>
      </c>
      <c r="B820" t="s">
        <v>172</v>
      </c>
      <c r="C820" t="s">
        <v>2513</v>
      </c>
      <c r="D820" s="11" t="s">
        <v>7856</v>
      </c>
      <c r="E820" s="11" t="s">
        <v>7099</v>
      </c>
      <c r="F820" t="s">
        <v>91</v>
      </c>
      <c r="G820" t="s">
        <v>2514</v>
      </c>
      <c r="H820" t="s">
        <v>161</v>
      </c>
      <c r="I820">
        <v>715.02</v>
      </c>
      <c r="J820">
        <v>30</v>
      </c>
      <c r="K820">
        <v>3</v>
      </c>
      <c r="L820">
        <v>21450.6</v>
      </c>
      <c r="M820">
        <v>20807.080000000002</v>
      </c>
      <c r="N820" s="11">
        <f>Salesdata[[#This Row],[subtotal_before_discount]]-Salesdata[[#This Row],[total_after_discount]]</f>
        <v>643.5199999999968</v>
      </c>
      <c r="O820" t="s">
        <v>60</v>
      </c>
      <c r="P820" s="2">
        <v>45581.910717592589</v>
      </c>
      <c r="Q820">
        <f>YEAR(Salesdata[[#This Row],[purchase_date]])</f>
        <v>2024</v>
      </c>
      <c r="R820" t="str">
        <f>TEXT(Salesdata[[#This Row],[purchase_date]], "mmm")</f>
        <v>Oct</v>
      </c>
    </row>
    <row r="821" spans="1:18" x14ac:dyDescent="0.3">
      <c r="A821" t="s">
        <v>2515</v>
      </c>
      <c r="B821" t="s">
        <v>181</v>
      </c>
      <c r="C821" t="s">
        <v>2516</v>
      </c>
      <c r="D821" s="11" t="s">
        <v>7857</v>
      </c>
      <c r="E821" s="11" t="s">
        <v>7137</v>
      </c>
      <c r="F821" t="s">
        <v>87</v>
      </c>
      <c r="G821" t="s">
        <v>2517</v>
      </c>
      <c r="H821" t="s">
        <v>70</v>
      </c>
      <c r="I821">
        <v>887.37</v>
      </c>
      <c r="J821">
        <v>4</v>
      </c>
      <c r="K821">
        <v>5</v>
      </c>
      <c r="L821">
        <v>3549.48</v>
      </c>
      <c r="M821">
        <v>3372.01</v>
      </c>
      <c r="N821" s="11">
        <f>Salesdata[[#This Row],[subtotal_before_discount]]-Salesdata[[#This Row],[total_after_discount]]</f>
        <v>177.4699999999998</v>
      </c>
      <c r="O821" t="s">
        <v>7010</v>
      </c>
      <c r="P821" s="2">
        <v>45644.447233796294</v>
      </c>
      <c r="Q821">
        <f>YEAR(Salesdata[[#This Row],[purchase_date]])</f>
        <v>2024</v>
      </c>
      <c r="R821" t="str">
        <f>TEXT(Salesdata[[#This Row],[purchase_date]], "mmm")</f>
        <v>Dec</v>
      </c>
    </row>
    <row r="822" spans="1:18" x14ac:dyDescent="0.3">
      <c r="A822" t="s">
        <v>2518</v>
      </c>
      <c r="B822" t="s">
        <v>172</v>
      </c>
      <c r="C822" t="s">
        <v>2519</v>
      </c>
      <c r="D822" s="11" t="s">
        <v>7858</v>
      </c>
      <c r="E822" s="11" t="s">
        <v>7083</v>
      </c>
      <c r="F822" t="s">
        <v>133</v>
      </c>
      <c r="G822" t="s">
        <v>2520</v>
      </c>
      <c r="H822" t="s">
        <v>39</v>
      </c>
      <c r="I822">
        <v>17.329999999999998</v>
      </c>
      <c r="J822">
        <v>6</v>
      </c>
      <c r="K822">
        <v>5</v>
      </c>
      <c r="L822">
        <v>103.98</v>
      </c>
      <c r="M822">
        <v>98.78</v>
      </c>
      <c r="N822" s="11">
        <f>Salesdata[[#This Row],[subtotal_before_discount]]-Salesdata[[#This Row],[total_after_discount]]</f>
        <v>5.2000000000000028</v>
      </c>
      <c r="O822" t="s">
        <v>28</v>
      </c>
      <c r="P822" s="2">
        <v>45422.877650462964</v>
      </c>
      <c r="Q822">
        <f>YEAR(Salesdata[[#This Row],[purchase_date]])</f>
        <v>2024</v>
      </c>
      <c r="R822" t="str">
        <f>TEXT(Salesdata[[#This Row],[purchase_date]], "mmm")</f>
        <v>May</v>
      </c>
    </row>
    <row r="823" spans="1:18" x14ac:dyDescent="0.3">
      <c r="A823" t="s">
        <v>2521</v>
      </c>
      <c r="B823" t="s">
        <v>84</v>
      </c>
      <c r="C823" t="s">
        <v>2522</v>
      </c>
      <c r="D823" s="11" t="s">
        <v>7859</v>
      </c>
      <c r="E823" s="11" t="s">
        <v>7076</v>
      </c>
      <c r="F823" t="s">
        <v>121</v>
      </c>
      <c r="G823" t="s">
        <v>2523</v>
      </c>
      <c r="H823" t="s">
        <v>130</v>
      </c>
      <c r="I823">
        <v>28.93</v>
      </c>
      <c r="J823">
        <v>10</v>
      </c>
      <c r="K823">
        <v>5</v>
      </c>
      <c r="L823">
        <v>289.3</v>
      </c>
      <c r="M823">
        <v>274.83</v>
      </c>
      <c r="N823" s="11">
        <f>Salesdata[[#This Row],[subtotal_before_discount]]-Salesdata[[#This Row],[total_after_discount]]</f>
        <v>14.470000000000027</v>
      </c>
      <c r="O823" t="s">
        <v>116</v>
      </c>
      <c r="P823" s="2">
        <v>45760.610648148147</v>
      </c>
      <c r="Q823">
        <f>YEAR(Salesdata[[#This Row],[purchase_date]])</f>
        <v>2025</v>
      </c>
      <c r="R823" t="str">
        <f>TEXT(Salesdata[[#This Row],[purchase_date]], "mmm")</f>
        <v>Apr</v>
      </c>
    </row>
    <row r="824" spans="1:18" x14ac:dyDescent="0.3">
      <c r="A824" t="s">
        <v>2524</v>
      </c>
      <c r="B824" t="s">
        <v>15</v>
      </c>
      <c r="C824" t="s">
        <v>2525</v>
      </c>
      <c r="D824" s="11" t="s">
        <v>7860</v>
      </c>
      <c r="E824" s="11" t="s">
        <v>7139</v>
      </c>
      <c r="F824" t="s">
        <v>68</v>
      </c>
      <c r="G824" t="s">
        <v>2526</v>
      </c>
      <c r="H824" t="s">
        <v>93</v>
      </c>
      <c r="I824">
        <v>108.43</v>
      </c>
      <c r="J824">
        <v>6</v>
      </c>
      <c r="K824">
        <v>0</v>
      </c>
      <c r="L824">
        <v>650.58000000000004</v>
      </c>
      <c r="M824">
        <v>650.58000000000004</v>
      </c>
      <c r="N824" s="11">
        <f>Salesdata[[#This Row],[subtotal_before_discount]]-Salesdata[[#This Row],[total_after_discount]]</f>
        <v>0</v>
      </c>
      <c r="O824" t="s">
        <v>116</v>
      </c>
      <c r="P824" s="2">
        <v>45795.314837962964</v>
      </c>
      <c r="Q824">
        <f>YEAR(Salesdata[[#This Row],[purchase_date]])</f>
        <v>2025</v>
      </c>
      <c r="R824" t="str">
        <f>TEXT(Salesdata[[#This Row],[purchase_date]], "mmm")</f>
        <v>May</v>
      </c>
    </row>
    <row r="825" spans="1:18" x14ac:dyDescent="0.3">
      <c r="A825" t="s">
        <v>2527</v>
      </c>
      <c r="B825" t="s">
        <v>15</v>
      </c>
      <c r="C825" t="s">
        <v>2528</v>
      </c>
      <c r="D825" s="11" t="s">
        <v>7861</v>
      </c>
      <c r="E825" s="11" t="s">
        <v>7116</v>
      </c>
      <c r="F825" t="s">
        <v>251</v>
      </c>
      <c r="G825" t="s">
        <v>2529</v>
      </c>
      <c r="H825" t="s">
        <v>179</v>
      </c>
      <c r="I825">
        <v>163.99</v>
      </c>
      <c r="J825">
        <v>5</v>
      </c>
      <c r="K825">
        <v>0</v>
      </c>
      <c r="L825">
        <v>819.95</v>
      </c>
      <c r="M825">
        <v>819.95</v>
      </c>
      <c r="N825" s="11">
        <f>Salesdata[[#This Row],[subtotal_before_discount]]-Salesdata[[#This Row],[total_after_discount]]</f>
        <v>0</v>
      </c>
      <c r="O825" t="s">
        <v>116</v>
      </c>
      <c r="P825" s="2">
        <v>45864.561354166668</v>
      </c>
      <c r="Q825">
        <f>YEAR(Salesdata[[#This Row],[purchase_date]])</f>
        <v>2025</v>
      </c>
      <c r="R825" t="str">
        <f>TEXT(Salesdata[[#This Row],[purchase_date]], "mmm")</f>
        <v>Jul</v>
      </c>
    </row>
    <row r="826" spans="1:18" x14ac:dyDescent="0.3">
      <c r="A826" t="s">
        <v>2530</v>
      </c>
      <c r="B826" t="s">
        <v>30</v>
      </c>
      <c r="C826" t="s">
        <v>2531</v>
      </c>
      <c r="D826" s="11" t="s">
        <v>7862</v>
      </c>
      <c r="E826" s="11" t="s">
        <v>7054</v>
      </c>
      <c r="F826" t="s">
        <v>32</v>
      </c>
      <c r="G826" t="s">
        <v>2532</v>
      </c>
      <c r="H826" t="s">
        <v>39</v>
      </c>
      <c r="I826">
        <v>2820.98</v>
      </c>
      <c r="J826">
        <v>3</v>
      </c>
      <c r="K826">
        <v>2</v>
      </c>
      <c r="L826">
        <v>8462.94</v>
      </c>
      <c r="M826">
        <v>8293.68</v>
      </c>
      <c r="N826" s="11">
        <f>Salesdata[[#This Row],[subtotal_before_discount]]-Salesdata[[#This Row],[total_after_discount]]</f>
        <v>169.26000000000022</v>
      </c>
      <c r="O826" t="s">
        <v>21</v>
      </c>
      <c r="P826" s="2">
        <v>45685.139675925922</v>
      </c>
      <c r="Q826">
        <f>YEAR(Salesdata[[#This Row],[purchase_date]])</f>
        <v>2025</v>
      </c>
      <c r="R826" t="str">
        <f>TEXT(Salesdata[[#This Row],[purchase_date]], "mmm")</f>
        <v>Jan</v>
      </c>
    </row>
    <row r="827" spans="1:18" x14ac:dyDescent="0.3">
      <c r="A827" t="s">
        <v>2533</v>
      </c>
      <c r="B827" t="s">
        <v>172</v>
      </c>
      <c r="C827" t="s">
        <v>2534</v>
      </c>
      <c r="D827" s="11" t="s">
        <v>7863</v>
      </c>
      <c r="E827" s="11" t="s">
        <v>7040</v>
      </c>
      <c r="F827" t="s">
        <v>224</v>
      </c>
      <c r="G827" t="s">
        <v>7010</v>
      </c>
      <c r="H827" t="s">
        <v>184</v>
      </c>
      <c r="I827">
        <v>448.04</v>
      </c>
      <c r="J827">
        <v>6</v>
      </c>
      <c r="K827">
        <v>0</v>
      </c>
      <c r="L827">
        <v>2688.24</v>
      </c>
      <c r="M827">
        <v>2688.24</v>
      </c>
      <c r="N827" s="11">
        <f>Salesdata[[#This Row],[subtotal_before_discount]]-Salesdata[[#This Row],[total_after_discount]]</f>
        <v>0</v>
      </c>
      <c r="O827" t="s">
        <v>60</v>
      </c>
      <c r="P827" s="2">
        <v>45806.787627314814</v>
      </c>
      <c r="Q827">
        <f>YEAR(Salesdata[[#This Row],[purchase_date]])</f>
        <v>2025</v>
      </c>
      <c r="R827" t="str">
        <f>TEXT(Salesdata[[#This Row],[purchase_date]], "mmm")</f>
        <v>May</v>
      </c>
    </row>
    <row r="828" spans="1:18" x14ac:dyDescent="0.3">
      <c r="A828" t="s">
        <v>2535</v>
      </c>
      <c r="B828" t="s">
        <v>95</v>
      </c>
      <c r="C828" t="s">
        <v>2536</v>
      </c>
      <c r="D828" s="11" t="s">
        <v>7864</v>
      </c>
      <c r="E828" s="11" t="s">
        <v>7235</v>
      </c>
      <c r="F828" t="s">
        <v>7010</v>
      </c>
      <c r="G828" t="s">
        <v>2537</v>
      </c>
      <c r="H828" t="s">
        <v>46</v>
      </c>
      <c r="I828">
        <v>5.94</v>
      </c>
      <c r="J828">
        <v>8</v>
      </c>
      <c r="K828">
        <v>10</v>
      </c>
      <c r="L828">
        <v>47.52</v>
      </c>
      <c r="M828">
        <v>42.77</v>
      </c>
      <c r="N828" s="11">
        <f>Salesdata[[#This Row],[subtotal_before_discount]]-Salesdata[[#This Row],[total_after_discount]]</f>
        <v>4.75</v>
      </c>
      <c r="O828" t="s">
        <v>40</v>
      </c>
      <c r="P828" s="2">
        <v>45532.984733796293</v>
      </c>
      <c r="Q828">
        <f>YEAR(Salesdata[[#This Row],[purchase_date]])</f>
        <v>2024</v>
      </c>
      <c r="R828" t="str">
        <f>TEXT(Salesdata[[#This Row],[purchase_date]], "mmm")</f>
        <v>Aug</v>
      </c>
    </row>
    <row r="829" spans="1:18" x14ac:dyDescent="0.3">
      <c r="A829" t="s">
        <v>2538</v>
      </c>
      <c r="B829" t="s">
        <v>15</v>
      </c>
      <c r="C829" t="s">
        <v>2539</v>
      </c>
      <c r="D829" s="11" t="s">
        <v>7865</v>
      </c>
      <c r="E829" s="11" t="s">
        <v>7137</v>
      </c>
      <c r="F829" t="s">
        <v>18</v>
      </c>
      <c r="G829" t="s">
        <v>2540</v>
      </c>
      <c r="H829" t="s">
        <v>53</v>
      </c>
      <c r="I829">
        <v>392.69</v>
      </c>
      <c r="J829">
        <v>50</v>
      </c>
      <c r="K829">
        <v>17</v>
      </c>
      <c r="L829">
        <v>19634.5</v>
      </c>
      <c r="M829">
        <v>16296.63</v>
      </c>
      <c r="N829" s="11">
        <f>Salesdata[[#This Row],[subtotal_before_discount]]-Salesdata[[#This Row],[total_after_discount]]</f>
        <v>3337.8700000000008</v>
      </c>
      <c r="O829" t="s">
        <v>77</v>
      </c>
      <c r="P829" s="2">
        <v>45577.74359953704</v>
      </c>
      <c r="Q829">
        <f>YEAR(Salesdata[[#This Row],[purchase_date]])</f>
        <v>2024</v>
      </c>
      <c r="R829" t="str">
        <f>TEXT(Salesdata[[#This Row],[purchase_date]], "mmm")</f>
        <v>Oct</v>
      </c>
    </row>
    <row r="830" spans="1:18" x14ac:dyDescent="0.3">
      <c r="A830" t="s">
        <v>2541</v>
      </c>
      <c r="B830" t="s">
        <v>72</v>
      </c>
      <c r="C830" t="s">
        <v>2542</v>
      </c>
      <c r="D830" s="11" t="s">
        <v>7781</v>
      </c>
      <c r="E830" s="11" t="s">
        <v>7123</v>
      </c>
      <c r="F830" t="s">
        <v>32</v>
      </c>
      <c r="G830" t="s">
        <v>2543</v>
      </c>
      <c r="H830" t="s">
        <v>107</v>
      </c>
      <c r="I830">
        <v>80.34</v>
      </c>
      <c r="J830">
        <v>5</v>
      </c>
      <c r="K830">
        <v>5</v>
      </c>
      <c r="L830">
        <v>401.7</v>
      </c>
      <c r="M830">
        <v>381.61</v>
      </c>
      <c r="N830" s="11">
        <f>Salesdata[[#This Row],[subtotal_before_discount]]-Salesdata[[#This Row],[total_after_discount]]</f>
        <v>20.089999999999975</v>
      </c>
      <c r="O830" t="s">
        <v>40</v>
      </c>
      <c r="P830" s="2">
        <v>45449.141921296294</v>
      </c>
      <c r="Q830">
        <f>YEAR(Salesdata[[#This Row],[purchase_date]])</f>
        <v>2024</v>
      </c>
      <c r="R830" t="str">
        <f>TEXT(Salesdata[[#This Row],[purchase_date]], "mmm")</f>
        <v>Jun</v>
      </c>
    </row>
    <row r="831" spans="1:18" x14ac:dyDescent="0.3">
      <c r="A831" t="s">
        <v>2544</v>
      </c>
      <c r="B831" t="s">
        <v>84</v>
      </c>
      <c r="C831" t="s">
        <v>2545</v>
      </c>
      <c r="D831" s="11" t="s">
        <v>7866</v>
      </c>
      <c r="E831" s="11" t="s">
        <v>7083</v>
      </c>
      <c r="F831" t="s">
        <v>44</v>
      </c>
      <c r="G831" t="s">
        <v>2546</v>
      </c>
      <c r="H831" t="s">
        <v>27</v>
      </c>
      <c r="I831">
        <v>330.36</v>
      </c>
      <c r="J831">
        <v>15</v>
      </c>
      <c r="K831">
        <v>15</v>
      </c>
      <c r="L831">
        <v>4955.3999999999996</v>
      </c>
      <c r="M831">
        <v>4212.09</v>
      </c>
      <c r="N831" s="11">
        <f>Salesdata[[#This Row],[subtotal_before_discount]]-Salesdata[[#This Row],[total_after_discount]]</f>
        <v>743.30999999999949</v>
      </c>
      <c r="O831" t="s">
        <v>77</v>
      </c>
      <c r="P831" s="2">
        <v>45637.530023148145</v>
      </c>
      <c r="Q831">
        <f>YEAR(Salesdata[[#This Row],[purchase_date]])</f>
        <v>2024</v>
      </c>
      <c r="R831" t="str">
        <f>TEXT(Salesdata[[#This Row],[purchase_date]], "mmm")</f>
        <v>Dec</v>
      </c>
    </row>
    <row r="832" spans="1:18" x14ac:dyDescent="0.3">
      <c r="A832" t="s">
        <v>2547</v>
      </c>
      <c r="B832" t="s">
        <v>84</v>
      </c>
      <c r="C832" t="s">
        <v>2548</v>
      </c>
      <c r="D832" s="11" t="s">
        <v>7867</v>
      </c>
      <c r="E832" s="11" t="s">
        <v>7250</v>
      </c>
      <c r="F832" t="s">
        <v>246</v>
      </c>
      <c r="G832" t="s">
        <v>2549</v>
      </c>
      <c r="H832" t="s">
        <v>53</v>
      </c>
      <c r="I832">
        <v>303.83</v>
      </c>
      <c r="J832">
        <v>3</v>
      </c>
      <c r="K832">
        <v>0</v>
      </c>
      <c r="L832">
        <v>911.49</v>
      </c>
      <c r="M832">
        <v>911.49</v>
      </c>
      <c r="N832" s="11">
        <f>Salesdata[[#This Row],[subtotal_before_discount]]-Salesdata[[#This Row],[total_after_discount]]</f>
        <v>0</v>
      </c>
      <c r="O832" t="s">
        <v>40</v>
      </c>
      <c r="P832" s="2">
        <v>45513.438333333332</v>
      </c>
      <c r="Q832">
        <f>YEAR(Salesdata[[#This Row],[purchase_date]])</f>
        <v>2024</v>
      </c>
      <c r="R832" t="str">
        <f>TEXT(Salesdata[[#This Row],[purchase_date]], "mmm")</f>
        <v>Aug</v>
      </c>
    </row>
    <row r="833" spans="1:18" x14ac:dyDescent="0.3">
      <c r="A833" t="s">
        <v>2550</v>
      </c>
      <c r="B833" t="s">
        <v>172</v>
      </c>
      <c r="C833" t="s">
        <v>2551</v>
      </c>
      <c r="D833" s="11" t="s">
        <v>7868</v>
      </c>
      <c r="E833" s="11" t="s">
        <v>7099</v>
      </c>
      <c r="F833" t="s">
        <v>100</v>
      </c>
      <c r="G833" t="s">
        <v>2552</v>
      </c>
      <c r="H833" t="s">
        <v>209</v>
      </c>
      <c r="I833">
        <v>1045.42</v>
      </c>
      <c r="J833">
        <v>1</v>
      </c>
      <c r="K833">
        <v>0</v>
      </c>
      <c r="L833">
        <v>1045.42</v>
      </c>
      <c r="M833">
        <v>1045.42</v>
      </c>
      <c r="N833" s="11">
        <f>Salesdata[[#This Row],[subtotal_before_discount]]-Salesdata[[#This Row],[total_after_discount]]</f>
        <v>0</v>
      </c>
      <c r="O833" t="s">
        <v>60</v>
      </c>
      <c r="P833" s="2">
        <v>45521.047615740739</v>
      </c>
      <c r="Q833">
        <f>YEAR(Salesdata[[#This Row],[purchase_date]])</f>
        <v>2024</v>
      </c>
      <c r="R833" t="str">
        <f>TEXT(Salesdata[[#This Row],[purchase_date]], "mmm")</f>
        <v>Aug</v>
      </c>
    </row>
    <row r="834" spans="1:18" x14ac:dyDescent="0.3">
      <c r="A834" t="s">
        <v>2553</v>
      </c>
      <c r="B834" t="s">
        <v>55</v>
      </c>
      <c r="C834" t="s">
        <v>2554</v>
      </c>
      <c r="D834" s="11" t="s">
        <v>7869</v>
      </c>
      <c r="E834" s="11" t="s">
        <v>7250</v>
      </c>
      <c r="F834" t="s">
        <v>251</v>
      </c>
      <c r="G834" t="s">
        <v>2555</v>
      </c>
      <c r="H834" t="s">
        <v>7010</v>
      </c>
      <c r="I834">
        <v>282.70999999999998</v>
      </c>
      <c r="J834">
        <v>2</v>
      </c>
      <c r="K834">
        <v>0</v>
      </c>
      <c r="L834">
        <v>565.41999999999996</v>
      </c>
      <c r="M834">
        <v>565.41999999999996</v>
      </c>
      <c r="N834" s="11">
        <f>Salesdata[[#This Row],[subtotal_before_discount]]-Salesdata[[#This Row],[total_after_discount]]</f>
        <v>0</v>
      </c>
      <c r="O834" t="s">
        <v>28</v>
      </c>
      <c r="P834" s="2">
        <v>45617.537812499999</v>
      </c>
      <c r="Q834">
        <f>YEAR(Salesdata[[#This Row],[purchase_date]])</f>
        <v>2024</v>
      </c>
      <c r="R834" t="str">
        <f>TEXT(Salesdata[[#This Row],[purchase_date]], "mmm")</f>
        <v>Nov</v>
      </c>
    </row>
    <row r="835" spans="1:18" x14ac:dyDescent="0.3">
      <c r="A835" t="s">
        <v>2556</v>
      </c>
      <c r="B835" t="s">
        <v>15</v>
      </c>
      <c r="C835" t="s">
        <v>2557</v>
      </c>
      <c r="D835" s="11" t="s">
        <v>7870</v>
      </c>
      <c r="E835" s="11" t="s">
        <v>7094</v>
      </c>
      <c r="F835" t="s">
        <v>91</v>
      </c>
      <c r="G835" t="s">
        <v>2558</v>
      </c>
      <c r="H835" t="s">
        <v>27</v>
      </c>
      <c r="I835">
        <v>149.15</v>
      </c>
      <c r="J835">
        <v>8</v>
      </c>
      <c r="K835">
        <v>5</v>
      </c>
      <c r="L835">
        <v>1193.2</v>
      </c>
      <c r="M835">
        <v>1133.54</v>
      </c>
      <c r="N835" s="11">
        <f>Salesdata[[#This Row],[subtotal_before_discount]]-Salesdata[[#This Row],[total_after_discount]]</f>
        <v>59.660000000000082</v>
      </c>
      <c r="O835" t="s">
        <v>116</v>
      </c>
      <c r="P835" s="2">
        <v>45764.488946759258</v>
      </c>
      <c r="Q835">
        <f>YEAR(Salesdata[[#This Row],[purchase_date]])</f>
        <v>2025</v>
      </c>
      <c r="R835" t="str">
        <f>TEXT(Salesdata[[#This Row],[purchase_date]], "mmm")</f>
        <v>Apr</v>
      </c>
    </row>
    <row r="836" spans="1:18" x14ac:dyDescent="0.3">
      <c r="A836" t="s">
        <v>2559</v>
      </c>
      <c r="B836" t="s">
        <v>23</v>
      </c>
      <c r="C836" t="s">
        <v>2560</v>
      </c>
      <c r="D836" s="11" t="s">
        <v>7871</v>
      </c>
      <c r="E836" s="11" t="s">
        <v>7040</v>
      </c>
      <c r="F836" t="s">
        <v>44</v>
      </c>
      <c r="G836" t="s">
        <v>2561</v>
      </c>
      <c r="H836" t="s">
        <v>70</v>
      </c>
      <c r="I836">
        <v>2.02</v>
      </c>
      <c r="J836">
        <v>43</v>
      </c>
      <c r="K836">
        <v>15</v>
      </c>
      <c r="L836">
        <v>86.86</v>
      </c>
      <c r="M836">
        <v>73.83</v>
      </c>
      <c r="N836" s="11">
        <f>Salesdata[[#This Row],[subtotal_before_discount]]-Salesdata[[#This Row],[total_after_discount]]</f>
        <v>13.030000000000001</v>
      </c>
      <c r="O836" t="s">
        <v>77</v>
      </c>
      <c r="P836" s="2">
        <v>45469.095219907409</v>
      </c>
      <c r="Q836">
        <f>YEAR(Salesdata[[#This Row],[purchase_date]])</f>
        <v>2024</v>
      </c>
      <c r="R836" t="str">
        <f>TEXT(Salesdata[[#This Row],[purchase_date]], "mmm")</f>
        <v>Jun</v>
      </c>
    </row>
    <row r="837" spans="1:18" x14ac:dyDescent="0.3">
      <c r="A837" t="s">
        <v>2562</v>
      </c>
      <c r="B837" t="s">
        <v>30</v>
      </c>
      <c r="C837" t="s">
        <v>2563</v>
      </c>
      <c r="D837" s="11" t="s">
        <v>7872</v>
      </c>
      <c r="E837" s="11" t="s">
        <v>7130</v>
      </c>
      <c r="F837" t="s">
        <v>74</v>
      </c>
      <c r="G837" t="s">
        <v>2564</v>
      </c>
      <c r="H837" t="s">
        <v>93</v>
      </c>
      <c r="I837">
        <v>4.51</v>
      </c>
      <c r="J837">
        <v>115</v>
      </c>
      <c r="K837">
        <v>15</v>
      </c>
      <c r="L837">
        <v>518.65</v>
      </c>
      <c r="M837">
        <v>440.85</v>
      </c>
      <c r="N837" s="11">
        <f>Salesdata[[#This Row],[subtotal_before_discount]]-Salesdata[[#This Row],[total_after_discount]]</f>
        <v>77.799999999999955</v>
      </c>
      <c r="O837" t="s">
        <v>60</v>
      </c>
      <c r="P837" s="2">
        <v>45462.390555555554</v>
      </c>
      <c r="Q837">
        <f>YEAR(Salesdata[[#This Row],[purchase_date]])</f>
        <v>2024</v>
      </c>
      <c r="R837" t="str">
        <f>TEXT(Salesdata[[#This Row],[purchase_date]], "mmm")</f>
        <v>Jun</v>
      </c>
    </row>
    <row r="838" spans="1:18" x14ac:dyDescent="0.3">
      <c r="A838" t="s">
        <v>2565</v>
      </c>
      <c r="B838" t="s">
        <v>23</v>
      </c>
      <c r="C838" t="s">
        <v>2566</v>
      </c>
      <c r="D838" s="11" t="s">
        <v>7873</v>
      </c>
      <c r="E838" s="11" t="s">
        <v>7038</v>
      </c>
      <c r="F838" t="s">
        <v>44</v>
      </c>
      <c r="G838" t="s">
        <v>2567</v>
      </c>
      <c r="H838" t="s">
        <v>107</v>
      </c>
      <c r="I838">
        <v>974.37</v>
      </c>
      <c r="J838">
        <v>6</v>
      </c>
      <c r="K838">
        <v>15</v>
      </c>
      <c r="L838">
        <v>5846.22</v>
      </c>
      <c r="M838">
        <v>4969.29</v>
      </c>
      <c r="N838" s="11">
        <f>Salesdata[[#This Row],[subtotal_before_discount]]-Salesdata[[#This Row],[total_after_discount]]</f>
        <v>876.93000000000029</v>
      </c>
      <c r="O838" t="s">
        <v>7010</v>
      </c>
      <c r="P838" s="2">
        <v>45697.936018518521</v>
      </c>
      <c r="Q838">
        <f>YEAR(Salesdata[[#This Row],[purchase_date]])</f>
        <v>2025</v>
      </c>
      <c r="R838" t="str">
        <f>TEXT(Salesdata[[#This Row],[purchase_date]], "mmm")</f>
        <v>Feb</v>
      </c>
    </row>
    <row r="839" spans="1:18" x14ac:dyDescent="0.3">
      <c r="A839" t="s">
        <v>2568</v>
      </c>
      <c r="B839" t="s">
        <v>49</v>
      </c>
      <c r="C839" t="s">
        <v>2569</v>
      </c>
      <c r="D839" s="11" t="s">
        <v>7874</v>
      </c>
      <c r="E839" s="11" t="s">
        <v>7137</v>
      </c>
      <c r="F839" t="s">
        <v>44</v>
      </c>
      <c r="G839" t="s">
        <v>2570</v>
      </c>
      <c r="H839" t="s">
        <v>179</v>
      </c>
      <c r="I839">
        <v>3567.28</v>
      </c>
      <c r="J839">
        <v>30</v>
      </c>
      <c r="K839">
        <v>5</v>
      </c>
      <c r="L839">
        <v>107018.4</v>
      </c>
      <c r="M839">
        <v>101667.48</v>
      </c>
      <c r="N839" s="11">
        <f>Salesdata[[#This Row],[subtotal_before_discount]]-Salesdata[[#This Row],[total_after_discount]]</f>
        <v>5350.9199999999983</v>
      </c>
      <c r="O839" t="s">
        <v>47</v>
      </c>
      <c r="P839" s="2">
        <v>45634.076886574076</v>
      </c>
      <c r="Q839">
        <f>YEAR(Salesdata[[#This Row],[purchase_date]])</f>
        <v>2024</v>
      </c>
      <c r="R839" t="str">
        <f>TEXT(Salesdata[[#This Row],[purchase_date]], "mmm")</f>
        <v>Dec</v>
      </c>
    </row>
    <row r="840" spans="1:18" x14ac:dyDescent="0.3">
      <c r="A840" t="s">
        <v>2571</v>
      </c>
      <c r="B840" t="s">
        <v>172</v>
      </c>
      <c r="C840" t="s">
        <v>2572</v>
      </c>
      <c r="D840" s="11" t="s">
        <v>7875</v>
      </c>
      <c r="E840" s="11" t="s">
        <v>7218</v>
      </c>
      <c r="F840" t="s">
        <v>246</v>
      </c>
      <c r="G840" t="s">
        <v>2573</v>
      </c>
      <c r="H840" t="s">
        <v>130</v>
      </c>
      <c r="I840">
        <v>283.42</v>
      </c>
      <c r="J840">
        <v>40</v>
      </c>
      <c r="K840">
        <v>20</v>
      </c>
      <c r="L840">
        <v>11336.8</v>
      </c>
      <c r="M840">
        <v>9069.44</v>
      </c>
      <c r="N840" s="11">
        <f>Salesdata[[#This Row],[subtotal_before_discount]]-Salesdata[[#This Row],[total_after_discount]]</f>
        <v>2267.3599999999988</v>
      </c>
      <c r="O840" t="s">
        <v>116</v>
      </c>
      <c r="P840" s="2">
        <v>45771.358807870369</v>
      </c>
      <c r="Q840">
        <f>YEAR(Salesdata[[#This Row],[purchase_date]])</f>
        <v>2025</v>
      </c>
      <c r="R840" t="str">
        <f>TEXT(Salesdata[[#This Row],[purchase_date]], "mmm")</f>
        <v>Apr</v>
      </c>
    </row>
    <row r="841" spans="1:18" x14ac:dyDescent="0.3">
      <c r="A841" t="s">
        <v>2574</v>
      </c>
      <c r="B841" t="s">
        <v>15</v>
      </c>
      <c r="C841" t="s">
        <v>7010</v>
      </c>
      <c r="D841" s="11" t="s">
        <v>7010</v>
      </c>
      <c r="E841" s="11" t="s">
        <v>7010</v>
      </c>
      <c r="F841" t="s">
        <v>7010</v>
      </c>
      <c r="G841" t="s">
        <v>2575</v>
      </c>
      <c r="H841" t="s">
        <v>93</v>
      </c>
      <c r="I841">
        <v>738.34</v>
      </c>
      <c r="J841">
        <v>30</v>
      </c>
      <c r="K841">
        <v>20</v>
      </c>
      <c r="L841">
        <v>22150.2</v>
      </c>
      <c r="M841">
        <v>17720.16</v>
      </c>
      <c r="N841" s="11">
        <f>Salesdata[[#This Row],[subtotal_before_discount]]-Salesdata[[#This Row],[total_after_discount]]</f>
        <v>4430.0400000000009</v>
      </c>
      <c r="O841" t="s">
        <v>40</v>
      </c>
      <c r="P841" s="2">
        <v>45479.365717592591</v>
      </c>
      <c r="Q841">
        <f>YEAR(Salesdata[[#This Row],[purchase_date]])</f>
        <v>2024</v>
      </c>
      <c r="R841" t="str">
        <f>TEXT(Salesdata[[#This Row],[purchase_date]], "mmm")</f>
        <v>Jul</v>
      </c>
    </row>
    <row r="842" spans="1:18" x14ac:dyDescent="0.3">
      <c r="A842" t="s">
        <v>2576</v>
      </c>
      <c r="B842" t="s">
        <v>118</v>
      </c>
      <c r="C842" t="s">
        <v>2577</v>
      </c>
      <c r="D842" s="11" t="s">
        <v>7876</v>
      </c>
      <c r="E842" s="11" t="s">
        <v>7097</v>
      </c>
      <c r="F842" t="s">
        <v>251</v>
      </c>
      <c r="G842" t="s">
        <v>2578</v>
      </c>
      <c r="H842" t="s">
        <v>93</v>
      </c>
      <c r="I842">
        <v>363.25</v>
      </c>
      <c r="J842">
        <v>40</v>
      </c>
      <c r="K842">
        <v>5</v>
      </c>
      <c r="L842">
        <v>14530</v>
      </c>
      <c r="M842">
        <v>13803.5</v>
      </c>
      <c r="N842" s="11">
        <f>Salesdata[[#This Row],[subtotal_before_discount]]-Salesdata[[#This Row],[total_after_discount]]</f>
        <v>726.5</v>
      </c>
      <c r="O842" t="s">
        <v>21</v>
      </c>
      <c r="P842" s="2">
        <v>45417.462800925925</v>
      </c>
      <c r="Q842">
        <f>YEAR(Salesdata[[#This Row],[purchase_date]])</f>
        <v>2024</v>
      </c>
      <c r="R842" t="str">
        <f>TEXT(Salesdata[[#This Row],[purchase_date]], "mmm")</f>
        <v>May</v>
      </c>
    </row>
    <row r="843" spans="1:18" x14ac:dyDescent="0.3">
      <c r="A843" t="s">
        <v>2579</v>
      </c>
      <c r="B843" t="s">
        <v>181</v>
      </c>
      <c r="C843" t="s">
        <v>2580</v>
      </c>
      <c r="D843" s="11" t="s">
        <v>7877</v>
      </c>
      <c r="E843" s="11" t="s">
        <v>7048</v>
      </c>
      <c r="F843" t="s">
        <v>7010</v>
      </c>
      <c r="G843" t="s">
        <v>2581</v>
      </c>
      <c r="H843" t="s">
        <v>107</v>
      </c>
      <c r="I843">
        <v>1056.45</v>
      </c>
      <c r="J843">
        <v>15</v>
      </c>
      <c r="K843">
        <v>15</v>
      </c>
      <c r="L843">
        <v>15846.75</v>
      </c>
      <c r="M843">
        <v>13469.74</v>
      </c>
      <c r="N843" s="11">
        <f>Salesdata[[#This Row],[subtotal_before_discount]]-Salesdata[[#This Row],[total_after_discount]]</f>
        <v>2377.0100000000002</v>
      </c>
      <c r="O843" t="s">
        <v>77</v>
      </c>
      <c r="P843" s="2">
        <v>45582.721446759257</v>
      </c>
      <c r="Q843">
        <f>YEAR(Salesdata[[#This Row],[purchase_date]])</f>
        <v>2024</v>
      </c>
      <c r="R843" t="str">
        <f>TEXT(Salesdata[[#This Row],[purchase_date]], "mmm")</f>
        <v>Oct</v>
      </c>
    </row>
    <row r="844" spans="1:18" x14ac:dyDescent="0.3">
      <c r="A844" t="s">
        <v>2582</v>
      </c>
      <c r="B844" t="s">
        <v>15</v>
      </c>
      <c r="C844" t="s">
        <v>2583</v>
      </c>
      <c r="D844" s="11" t="s">
        <v>7878</v>
      </c>
      <c r="E844" s="11" t="s">
        <v>7073</v>
      </c>
      <c r="F844" t="s">
        <v>18</v>
      </c>
      <c r="G844" t="s">
        <v>2584</v>
      </c>
      <c r="H844" t="s">
        <v>82</v>
      </c>
      <c r="I844">
        <v>574.36</v>
      </c>
      <c r="J844">
        <v>4</v>
      </c>
      <c r="K844">
        <v>5</v>
      </c>
      <c r="L844">
        <v>2297.44</v>
      </c>
      <c r="M844">
        <v>2182.5700000000002</v>
      </c>
      <c r="N844" s="11">
        <f>Salesdata[[#This Row],[subtotal_before_discount]]-Salesdata[[#This Row],[total_after_discount]]</f>
        <v>114.86999999999989</v>
      </c>
      <c r="O844" t="s">
        <v>40</v>
      </c>
      <c r="P844" s="2">
        <v>45380.893472222226</v>
      </c>
      <c r="Q844">
        <f>YEAR(Salesdata[[#This Row],[purchase_date]])</f>
        <v>2024</v>
      </c>
      <c r="R844" t="str">
        <f>TEXT(Salesdata[[#This Row],[purchase_date]], "mmm")</f>
        <v>Mar</v>
      </c>
    </row>
    <row r="845" spans="1:18" x14ac:dyDescent="0.3">
      <c r="A845" t="s">
        <v>2585</v>
      </c>
      <c r="B845" t="s">
        <v>15</v>
      </c>
      <c r="C845" t="s">
        <v>2586</v>
      </c>
      <c r="D845" s="11" t="s">
        <v>7879</v>
      </c>
      <c r="E845" s="11" t="s">
        <v>7170</v>
      </c>
      <c r="F845" t="s">
        <v>121</v>
      </c>
      <c r="G845" t="s">
        <v>2587</v>
      </c>
      <c r="H845" t="s">
        <v>135</v>
      </c>
      <c r="I845">
        <v>463.69</v>
      </c>
      <c r="J845">
        <v>8</v>
      </c>
      <c r="K845">
        <v>0</v>
      </c>
      <c r="L845">
        <v>3709.52</v>
      </c>
      <c r="M845">
        <v>3709.52</v>
      </c>
      <c r="N845" s="11">
        <f>Salesdata[[#This Row],[subtotal_before_discount]]-Salesdata[[#This Row],[total_after_discount]]</f>
        <v>0</v>
      </c>
      <c r="O845" t="s">
        <v>47</v>
      </c>
      <c r="P845" s="2">
        <v>45475.813148148147</v>
      </c>
      <c r="Q845">
        <f>YEAR(Salesdata[[#This Row],[purchase_date]])</f>
        <v>2024</v>
      </c>
      <c r="R845" t="str">
        <f>TEXT(Salesdata[[#This Row],[purchase_date]], "mmm")</f>
        <v>Jul</v>
      </c>
    </row>
    <row r="846" spans="1:18" x14ac:dyDescent="0.3">
      <c r="A846" t="s">
        <v>2588</v>
      </c>
      <c r="B846" t="s">
        <v>55</v>
      </c>
      <c r="C846" t="s">
        <v>2589</v>
      </c>
      <c r="D846" s="11" t="s">
        <v>7880</v>
      </c>
      <c r="E846" s="11" t="s">
        <v>7346</v>
      </c>
      <c r="F846" t="s">
        <v>57</v>
      </c>
      <c r="G846" t="s">
        <v>2590</v>
      </c>
      <c r="H846" t="s">
        <v>130</v>
      </c>
      <c r="I846">
        <v>688.44</v>
      </c>
      <c r="J846">
        <v>1</v>
      </c>
      <c r="K846">
        <v>0</v>
      </c>
      <c r="L846">
        <v>688.44</v>
      </c>
      <c r="M846">
        <v>688.44</v>
      </c>
      <c r="N846" s="11">
        <f>Salesdata[[#This Row],[subtotal_before_discount]]-Salesdata[[#This Row],[total_after_discount]]</f>
        <v>0</v>
      </c>
      <c r="O846" t="s">
        <v>21</v>
      </c>
      <c r="P846" s="2">
        <v>45865.336724537039</v>
      </c>
      <c r="Q846">
        <f>YEAR(Salesdata[[#This Row],[purchase_date]])</f>
        <v>2025</v>
      </c>
      <c r="R846" t="str">
        <f>TEXT(Salesdata[[#This Row],[purchase_date]], "mmm")</f>
        <v>Jul</v>
      </c>
    </row>
    <row r="847" spans="1:18" x14ac:dyDescent="0.3">
      <c r="A847" t="s">
        <v>2591</v>
      </c>
      <c r="B847" t="s">
        <v>72</v>
      </c>
      <c r="C847" t="s">
        <v>2592</v>
      </c>
      <c r="D847" s="11" t="s">
        <v>7881</v>
      </c>
      <c r="E847" s="11" t="s">
        <v>7123</v>
      </c>
      <c r="F847" t="s">
        <v>37</v>
      </c>
      <c r="G847" t="s">
        <v>2593</v>
      </c>
      <c r="H847" t="s">
        <v>248</v>
      </c>
      <c r="I847">
        <v>249.86</v>
      </c>
      <c r="J847">
        <v>3</v>
      </c>
      <c r="K847">
        <v>0</v>
      </c>
      <c r="L847">
        <v>749.58</v>
      </c>
      <c r="M847">
        <v>749.58</v>
      </c>
      <c r="N847" s="11">
        <f>Salesdata[[#This Row],[subtotal_before_discount]]-Salesdata[[#This Row],[total_after_discount]]</f>
        <v>0</v>
      </c>
      <c r="O847" t="s">
        <v>47</v>
      </c>
      <c r="P847" s="2">
        <v>45659.526909722219</v>
      </c>
      <c r="Q847">
        <f>YEAR(Salesdata[[#This Row],[purchase_date]])</f>
        <v>2025</v>
      </c>
      <c r="R847" t="str">
        <f>TEXT(Salesdata[[#This Row],[purchase_date]], "mmm")</f>
        <v>Jan</v>
      </c>
    </row>
    <row r="848" spans="1:18" x14ac:dyDescent="0.3">
      <c r="A848" t="s">
        <v>2594</v>
      </c>
      <c r="B848" t="s">
        <v>30</v>
      </c>
      <c r="C848" t="s">
        <v>2595</v>
      </c>
      <c r="D848" s="11" t="s">
        <v>7882</v>
      </c>
      <c r="E848" s="11" t="s">
        <v>7119</v>
      </c>
      <c r="F848" t="s">
        <v>18</v>
      </c>
      <c r="G848" t="s">
        <v>2596</v>
      </c>
      <c r="H848" t="s">
        <v>20</v>
      </c>
      <c r="I848">
        <v>39.31</v>
      </c>
      <c r="J848">
        <v>3</v>
      </c>
      <c r="K848">
        <v>0</v>
      </c>
      <c r="L848">
        <v>117.93</v>
      </c>
      <c r="M848">
        <v>117.93</v>
      </c>
      <c r="N848" s="11">
        <f>Salesdata[[#This Row],[subtotal_before_discount]]-Salesdata[[#This Row],[total_after_discount]]</f>
        <v>0</v>
      </c>
      <c r="O848" t="s">
        <v>60</v>
      </c>
      <c r="P848" s="2">
        <v>45640.647685185184</v>
      </c>
      <c r="Q848">
        <f>YEAR(Salesdata[[#This Row],[purchase_date]])</f>
        <v>2024</v>
      </c>
      <c r="R848" t="str">
        <f>TEXT(Salesdata[[#This Row],[purchase_date]], "mmm")</f>
        <v>Dec</v>
      </c>
    </row>
    <row r="849" spans="1:18" x14ac:dyDescent="0.3">
      <c r="A849" t="s">
        <v>2597</v>
      </c>
      <c r="B849" t="s">
        <v>30</v>
      </c>
      <c r="C849" t="s">
        <v>2598</v>
      </c>
      <c r="D849" s="11" t="s">
        <v>7883</v>
      </c>
      <c r="E849" s="11" t="s">
        <v>7130</v>
      </c>
      <c r="F849" t="s">
        <v>74</v>
      </c>
      <c r="G849" t="s">
        <v>2599</v>
      </c>
      <c r="H849" t="s">
        <v>7010</v>
      </c>
      <c r="I849">
        <v>8.0299999999999994</v>
      </c>
      <c r="J849">
        <v>6</v>
      </c>
      <c r="K849">
        <v>12</v>
      </c>
      <c r="L849">
        <v>48.18</v>
      </c>
      <c r="M849">
        <v>42.4</v>
      </c>
      <c r="N849" s="11">
        <f>Salesdata[[#This Row],[subtotal_before_discount]]-Salesdata[[#This Row],[total_after_discount]]</f>
        <v>5.7800000000000011</v>
      </c>
      <c r="O849" t="s">
        <v>28</v>
      </c>
      <c r="P849" s="2">
        <v>45712.875914351855</v>
      </c>
      <c r="Q849">
        <f>YEAR(Salesdata[[#This Row],[purchase_date]])</f>
        <v>2025</v>
      </c>
      <c r="R849" t="str">
        <f>TEXT(Salesdata[[#This Row],[purchase_date]], "mmm")</f>
        <v>Feb</v>
      </c>
    </row>
    <row r="850" spans="1:18" x14ac:dyDescent="0.3">
      <c r="A850" t="s">
        <v>2600</v>
      </c>
      <c r="B850" t="s">
        <v>84</v>
      </c>
      <c r="C850" t="s">
        <v>2601</v>
      </c>
      <c r="D850" s="11" t="s">
        <v>7884</v>
      </c>
      <c r="E850" s="11" t="s">
        <v>7108</v>
      </c>
      <c r="F850" t="s">
        <v>224</v>
      </c>
      <c r="G850" t="s">
        <v>7010</v>
      </c>
      <c r="H850" t="s">
        <v>107</v>
      </c>
      <c r="I850">
        <v>85.69</v>
      </c>
      <c r="J850">
        <v>2</v>
      </c>
      <c r="K850">
        <v>0</v>
      </c>
      <c r="L850">
        <v>171.38</v>
      </c>
      <c r="M850">
        <v>171.38</v>
      </c>
      <c r="N850" s="11">
        <f>Salesdata[[#This Row],[subtotal_before_discount]]-Salesdata[[#This Row],[total_after_discount]]</f>
        <v>0</v>
      </c>
      <c r="O850" t="s">
        <v>47</v>
      </c>
      <c r="P850" s="2">
        <v>45393.05940972222</v>
      </c>
      <c r="Q850">
        <f>YEAR(Salesdata[[#This Row],[purchase_date]])</f>
        <v>2024</v>
      </c>
      <c r="R850" t="str">
        <f>TEXT(Salesdata[[#This Row],[purchase_date]], "mmm")</f>
        <v>Apr</v>
      </c>
    </row>
    <row r="851" spans="1:18" x14ac:dyDescent="0.3">
      <c r="A851" t="s">
        <v>2602</v>
      </c>
      <c r="B851" t="s">
        <v>15</v>
      </c>
      <c r="C851" t="s">
        <v>2603</v>
      </c>
      <c r="D851" s="11" t="s">
        <v>7885</v>
      </c>
      <c r="E851" s="11" t="s">
        <v>7042</v>
      </c>
      <c r="F851" t="s">
        <v>18</v>
      </c>
      <c r="G851" t="s">
        <v>2604</v>
      </c>
      <c r="H851" t="s">
        <v>7010</v>
      </c>
      <c r="I851">
        <v>1694.44</v>
      </c>
      <c r="J851">
        <v>6</v>
      </c>
      <c r="K851">
        <v>5</v>
      </c>
      <c r="L851">
        <v>10166.64</v>
      </c>
      <c r="M851">
        <v>9658.31</v>
      </c>
      <c r="N851" s="11">
        <f>Salesdata[[#This Row],[subtotal_before_discount]]-Salesdata[[#This Row],[total_after_discount]]</f>
        <v>508.32999999999993</v>
      </c>
      <c r="O851" t="s">
        <v>40</v>
      </c>
      <c r="P851" s="2">
        <v>45526.301157407404</v>
      </c>
      <c r="Q851">
        <f>YEAR(Salesdata[[#This Row],[purchase_date]])</f>
        <v>2024</v>
      </c>
      <c r="R851" t="str">
        <f>TEXT(Salesdata[[#This Row],[purchase_date]], "mmm")</f>
        <v>Aug</v>
      </c>
    </row>
    <row r="852" spans="1:18" x14ac:dyDescent="0.3">
      <c r="A852" t="s">
        <v>2605</v>
      </c>
      <c r="B852" t="s">
        <v>30</v>
      </c>
      <c r="C852" t="s">
        <v>2606</v>
      </c>
      <c r="D852" s="11" t="s">
        <v>7886</v>
      </c>
      <c r="E852" s="11" t="s">
        <v>7170</v>
      </c>
      <c r="F852" t="s">
        <v>91</v>
      </c>
      <c r="G852" t="s">
        <v>2607</v>
      </c>
      <c r="H852" t="s">
        <v>107</v>
      </c>
      <c r="I852">
        <v>98.53</v>
      </c>
      <c r="J852">
        <v>6</v>
      </c>
      <c r="K852">
        <v>5</v>
      </c>
      <c r="L852">
        <v>591.17999999999995</v>
      </c>
      <c r="M852">
        <v>561.62</v>
      </c>
      <c r="N852" s="11">
        <f>Salesdata[[#This Row],[subtotal_before_discount]]-Salesdata[[#This Row],[total_after_discount]]</f>
        <v>29.559999999999945</v>
      </c>
      <c r="O852" t="s">
        <v>60</v>
      </c>
      <c r="P852" s="2">
        <v>45834.272488425922</v>
      </c>
      <c r="Q852">
        <f>YEAR(Salesdata[[#This Row],[purchase_date]])</f>
        <v>2025</v>
      </c>
      <c r="R852" t="str">
        <f>TEXT(Salesdata[[#This Row],[purchase_date]], "mmm")</f>
        <v>Jun</v>
      </c>
    </row>
    <row r="853" spans="1:18" x14ac:dyDescent="0.3">
      <c r="A853" t="s">
        <v>2608</v>
      </c>
      <c r="B853" t="s">
        <v>49</v>
      </c>
      <c r="C853" t="s">
        <v>2609</v>
      </c>
      <c r="D853" s="11" t="s">
        <v>7887</v>
      </c>
      <c r="E853" s="11" t="s">
        <v>7207</v>
      </c>
      <c r="F853" t="s">
        <v>251</v>
      </c>
      <c r="G853" t="s">
        <v>2610</v>
      </c>
      <c r="H853" t="s">
        <v>7010</v>
      </c>
      <c r="I853">
        <v>383.45</v>
      </c>
      <c r="J853">
        <v>1</v>
      </c>
      <c r="K853">
        <v>0</v>
      </c>
      <c r="L853">
        <v>383.45</v>
      </c>
      <c r="M853">
        <v>383.45</v>
      </c>
      <c r="N853" s="11">
        <f>Salesdata[[#This Row],[subtotal_before_discount]]-Salesdata[[#This Row],[total_after_discount]]</f>
        <v>0</v>
      </c>
      <c r="O853" t="s">
        <v>40</v>
      </c>
      <c r="P853" s="2">
        <v>45448.059247685182</v>
      </c>
      <c r="Q853">
        <f>YEAR(Salesdata[[#This Row],[purchase_date]])</f>
        <v>2024</v>
      </c>
      <c r="R853" t="str">
        <f>TEXT(Salesdata[[#This Row],[purchase_date]], "mmm")</f>
        <v>Jun</v>
      </c>
    </row>
    <row r="854" spans="1:18" x14ac:dyDescent="0.3">
      <c r="A854" t="s">
        <v>2611</v>
      </c>
      <c r="B854" t="s">
        <v>172</v>
      </c>
      <c r="C854" t="s">
        <v>2612</v>
      </c>
      <c r="D854" s="11" t="s">
        <v>7888</v>
      </c>
      <c r="E854" s="11" t="s">
        <v>7066</v>
      </c>
      <c r="F854" t="s">
        <v>277</v>
      </c>
      <c r="G854" t="s">
        <v>2613</v>
      </c>
      <c r="H854" t="s">
        <v>27</v>
      </c>
      <c r="I854">
        <v>1425.59</v>
      </c>
      <c r="J854">
        <v>4</v>
      </c>
      <c r="K854">
        <v>2</v>
      </c>
      <c r="L854">
        <v>5702.36</v>
      </c>
      <c r="M854">
        <v>5588.31</v>
      </c>
      <c r="N854" s="11">
        <f>Salesdata[[#This Row],[subtotal_before_discount]]-Salesdata[[#This Row],[total_after_discount]]</f>
        <v>114.04999999999927</v>
      </c>
      <c r="O854" t="s">
        <v>7010</v>
      </c>
      <c r="P854" s="2">
        <v>45693.753506944442</v>
      </c>
      <c r="Q854">
        <f>YEAR(Salesdata[[#This Row],[purchase_date]])</f>
        <v>2025</v>
      </c>
      <c r="R854" t="str">
        <f>TEXT(Salesdata[[#This Row],[purchase_date]], "mmm")</f>
        <v>Feb</v>
      </c>
    </row>
    <row r="855" spans="1:18" x14ac:dyDescent="0.3">
      <c r="A855" t="s">
        <v>2614</v>
      </c>
      <c r="B855" t="s">
        <v>72</v>
      </c>
      <c r="C855" t="s">
        <v>2615</v>
      </c>
      <c r="D855" s="11" t="s">
        <v>7889</v>
      </c>
      <c r="E855" s="11" t="s">
        <v>7052</v>
      </c>
      <c r="F855" t="s">
        <v>32</v>
      </c>
      <c r="G855" t="s">
        <v>2616</v>
      </c>
      <c r="H855" t="s">
        <v>161</v>
      </c>
      <c r="I855">
        <v>98.25</v>
      </c>
      <c r="J855">
        <v>2</v>
      </c>
      <c r="K855">
        <v>3</v>
      </c>
      <c r="L855">
        <v>196.5</v>
      </c>
      <c r="M855">
        <v>190.6</v>
      </c>
      <c r="N855" s="11">
        <f>Salesdata[[#This Row],[subtotal_before_discount]]-Salesdata[[#This Row],[total_after_discount]]</f>
        <v>5.9000000000000057</v>
      </c>
      <c r="O855" t="s">
        <v>28</v>
      </c>
      <c r="P855" s="2">
        <v>45852.579444444447</v>
      </c>
      <c r="Q855">
        <f>YEAR(Salesdata[[#This Row],[purchase_date]])</f>
        <v>2025</v>
      </c>
      <c r="R855" t="str">
        <f>TEXT(Salesdata[[#This Row],[purchase_date]], "mmm")</f>
        <v>Jul</v>
      </c>
    </row>
    <row r="856" spans="1:18" x14ac:dyDescent="0.3">
      <c r="A856" t="s">
        <v>2617</v>
      </c>
      <c r="B856" t="s">
        <v>49</v>
      </c>
      <c r="C856" t="s">
        <v>2618</v>
      </c>
      <c r="D856" s="11" t="s">
        <v>7890</v>
      </c>
      <c r="E856" s="11" t="s">
        <v>7162</v>
      </c>
      <c r="F856" t="s">
        <v>155</v>
      </c>
      <c r="G856" t="s">
        <v>2619</v>
      </c>
      <c r="H856" t="s">
        <v>107</v>
      </c>
      <c r="I856">
        <v>472.15</v>
      </c>
      <c r="J856">
        <v>30</v>
      </c>
      <c r="K856">
        <v>20</v>
      </c>
      <c r="L856">
        <v>14164.5</v>
      </c>
      <c r="M856">
        <v>11331.6</v>
      </c>
      <c r="N856" s="11">
        <f>Salesdata[[#This Row],[subtotal_before_discount]]-Salesdata[[#This Row],[total_after_discount]]</f>
        <v>2832.8999999999996</v>
      </c>
      <c r="O856" t="s">
        <v>47</v>
      </c>
      <c r="P856" s="2">
        <v>45528.702002314814</v>
      </c>
      <c r="Q856">
        <f>YEAR(Salesdata[[#This Row],[purchase_date]])</f>
        <v>2024</v>
      </c>
      <c r="R856" t="str">
        <f>TEXT(Salesdata[[#This Row],[purchase_date]], "mmm")</f>
        <v>Aug</v>
      </c>
    </row>
    <row r="857" spans="1:18" x14ac:dyDescent="0.3">
      <c r="A857" t="s">
        <v>2620</v>
      </c>
      <c r="B857" t="s">
        <v>30</v>
      </c>
      <c r="C857" t="s">
        <v>2621</v>
      </c>
      <c r="D857" s="11" t="s">
        <v>7891</v>
      </c>
      <c r="E857" s="11" t="s">
        <v>7066</v>
      </c>
      <c r="F857" t="s">
        <v>105</v>
      </c>
      <c r="G857" t="s">
        <v>2622</v>
      </c>
      <c r="H857" t="s">
        <v>82</v>
      </c>
      <c r="I857">
        <v>32.479999999999997</v>
      </c>
      <c r="J857">
        <v>3</v>
      </c>
      <c r="K857">
        <v>0</v>
      </c>
      <c r="L857">
        <v>97.44</v>
      </c>
      <c r="M857">
        <v>97.44</v>
      </c>
      <c r="N857" s="11">
        <f>Salesdata[[#This Row],[subtotal_before_discount]]-Salesdata[[#This Row],[total_after_discount]]</f>
        <v>0</v>
      </c>
      <c r="O857" t="s">
        <v>47</v>
      </c>
      <c r="P857" s="2">
        <v>45347.518229166664</v>
      </c>
      <c r="Q857">
        <f>YEAR(Salesdata[[#This Row],[purchase_date]])</f>
        <v>2024</v>
      </c>
      <c r="R857" t="str">
        <f>TEXT(Salesdata[[#This Row],[purchase_date]], "mmm")</f>
        <v>Feb</v>
      </c>
    </row>
    <row r="858" spans="1:18" x14ac:dyDescent="0.3">
      <c r="A858" t="s">
        <v>2623</v>
      </c>
      <c r="B858" t="s">
        <v>23</v>
      </c>
      <c r="C858" t="s">
        <v>2624</v>
      </c>
      <c r="D858" s="11" t="s">
        <v>7892</v>
      </c>
      <c r="E858" s="11" t="s">
        <v>7052</v>
      </c>
      <c r="F858" t="s">
        <v>68</v>
      </c>
      <c r="G858" t="s">
        <v>2625</v>
      </c>
      <c r="H858" t="s">
        <v>27</v>
      </c>
      <c r="I858">
        <v>5.72</v>
      </c>
      <c r="J858">
        <v>326</v>
      </c>
      <c r="K858">
        <v>3</v>
      </c>
      <c r="L858">
        <v>1864.72</v>
      </c>
      <c r="M858">
        <v>1808.78</v>
      </c>
      <c r="N858" s="11">
        <f>Salesdata[[#This Row],[subtotal_before_discount]]-Salesdata[[#This Row],[total_after_discount]]</f>
        <v>55.940000000000055</v>
      </c>
      <c r="O858" t="s">
        <v>7010</v>
      </c>
      <c r="P858" s="2">
        <v>45575.058715277781</v>
      </c>
      <c r="Q858">
        <f>YEAR(Salesdata[[#This Row],[purchase_date]])</f>
        <v>2024</v>
      </c>
      <c r="R858" t="str">
        <f>TEXT(Salesdata[[#This Row],[purchase_date]], "mmm")</f>
        <v>Oct</v>
      </c>
    </row>
    <row r="859" spans="1:18" x14ac:dyDescent="0.3">
      <c r="A859" t="s">
        <v>2626</v>
      </c>
      <c r="B859" t="s">
        <v>72</v>
      </c>
      <c r="C859" t="s">
        <v>2627</v>
      </c>
      <c r="D859" s="11" t="s">
        <v>7893</v>
      </c>
      <c r="E859" s="11" t="s">
        <v>7069</v>
      </c>
      <c r="F859" t="s">
        <v>111</v>
      </c>
      <c r="G859" t="s">
        <v>2628</v>
      </c>
      <c r="H859" t="s">
        <v>70</v>
      </c>
      <c r="I859">
        <v>267.44</v>
      </c>
      <c r="J859">
        <v>3</v>
      </c>
      <c r="K859">
        <v>0</v>
      </c>
      <c r="L859">
        <v>802.32</v>
      </c>
      <c r="M859">
        <v>802.32</v>
      </c>
      <c r="N859" s="11">
        <f>Salesdata[[#This Row],[subtotal_before_discount]]-Salesdata[[#This Row],[total_after_discount]]</f>
        <v>0</v>
      </c>
      <c r="O859" t="s">
        <v>77</v>
      </c>
      <c r="P859" s="2">
        <v>45443.995995370373</v>
      </c>
      <c r="Q859">
        <f>YEAR(Salesdata[[#This Row],[purchase_date]])</f>
        <v>2024</v>
      </c>
      <c r="R859" t="str">
        <f>TEXT(Salesdata[[#This Row],[purchase_date]], "mmm")</f>
        <v>May</v>
      </c>
    </row>
    <row r="860" spans="1:18" x14ac:dyDescent="0.3">
      <c r="A860" t="s">
        <v>2629</v>
      </c>
      <c r="B860" t="s">
        <v>95</v>
      </c>
      <c r="C860" t="s">
        <v>2630</v>
      </c>
      <c r="D860" s="11" t="s">
        <v>7894</v>
      </c>
      <c r="E860" s="11" t="s">
        <v>7170</v>
      </c>
      <c r="F860" t="s">
        <v>246</v>
      </c>
      <c r="G860" t="s">
        <v>2631</v>
      </c>
      <c r="H860" t="s">
        <v>93</v>
      </c>
      <c r="I860">
        <v>514.26</v>
      </c>
      <c r="J860">
        <v>15</v>
      </c>
      <c r="K860">
        <v>0</v>
      </c>
      <c r="L860">
        <v>7713.9</v>
      </c>
      <c r="M860">
        <v>7713.9</v>
      </c>
      <c r="N860" s="11">
        <f>Salesdata[[#This Row],[subtotal_before_discount]]-Salesdata[[#This Row],[total_after_discount]]</f>
        <v>0</v>
      </c>
      <c r="O860" t="s">
        <v>47</v>
      </c>
      <c r="P860" s="2">
        <v>45506.765231481484</v>
      </c>
      <c r="Q860">
        <f>YEAR(Salesdata[[#This Row],[purchase_date]])</f>
        <v>2024</v>
      </c>
      <c r="R860" t="str">
        <f>TEXT(Salesdata[[#This Row],[purchase_date]], "mmm")</f>
        <v>Aug</v>
      </c>
    </row>
    <row r="861" spans="1:18" x14ac:dyDescent="0.3">
      <c r="A861" t="s">
        <v>2632</v>
      </c>
      <c r="B861" t="s">
        <v>15</v>
      </c>
      <c r="C861" t="s">
        <v>2633</v>
      </c>
      <c r="D861" s="11" t="s">
        <v>7895</v>
      </c>
      <c r="E861" s="11" t="s">
        <v>7042</v>
      </c>
      <c r="F861" t="s">
        <v>105</v>
      </c>
      <c r="G861" t="s">
        <v>2634</v>
      </c>
      <c r="H861" t="s">
        <v>39</v>
      </c>
      <c r="I861">
        <v>1052.77</v>
      </c>
      <c r="J861">
        <v>10</v>
      </c>
      <c r="K861">
        <v>15</v>
      </c>
      <c r="L861">
        <v>10527.7</v>
      </c>
      <c r="M861">
        <v>8948.5499999999993</v>
      </c>
      <c r="N861" s="11">
        <f>Salesdata[[#This Row],[subtotal_before_discount]]-Salesdata[[#This Row],[total_after_discount]]</f>
        <v>1579.1500000000015</v>
      </c>
      <c r="O861" t="s">
        <v>60</v>
      </c>
      <c r="P861" s="2">
        <v>45628.011863425927</v>
      </c>
      <c r="Q861">
        <f>YEAR(Salesdata[[#This Row],[purchase_date]])</f>
        <v>2024</v>
      </c>
      <c r="R861" t="str">
        <f>TEXT(Salesdata[[#This Row],[purchase_date]], "mmm")</f>
        <v>Dec</v>
      </c>
    </row>
    <row r="862" spans="1:18" x14ac:dyDescent="0.3">
      <c r="A862" t="s">
        <v>2635</v>
      </c>
      <c r="B862" t="s">
        <v>84</v>
      </c>
      <c r="C862" t="s">
        <v>2636</v>
      </c>
      <c r="D862" s="11" t="s">
        <v>7896</v>
      </c>
      <c r="E862" s="11" t="s">
        <v>7123</v>
      </c>
      <c r="F862" t="s">
        <v>277</v>
      </c>
      <c r="G862" t="s">
        <v>2637</v>
      </c>
      <c r="H862" t="s">
        <v>53</v>
      </c>
      <c r="I862">
        <v>2647.42</v>
      </c>
      <c r="J862">
        <v>1</v>
      </c>
      <c r="K862">
        <v>0</v>
      </c>
      <c r="L862">
        <v>2647.42</v>
      </c>
      <c r="M862">
        <v>2647.42</v>
      </c>
      <c r="N862" s="11">
        <f>Salesdata[[#This Row],[subtotal_before_discount]]-Salesdata[[#This Row],[total_after_discount]]</f>
        <v>0</v>
      </c>
      <c r="O862" t="s">
        <v>116</v>
      </c>
      <c r="P862" s="2">
        <v>45597.130231481482</v>
      </c>
      <c r="Q862">
        <f>YEAR(Salesdata[[#This Row],[purchase_date]])</f>
        <v>2024</v>
      </c>
      <c r="R862" t="str">
        <f>TEXT(Salesdata[[#This Row],[purchase_date]], "mmm")</f>
        <v>Nov</v>
      </c>
    </row>
    <row r="863" spans="1:18" x14ac:dyDescent="0.3">
      <c r="A863" t="s">
        <v>2638</v>
      </c>
      <c r="B863" t="s">
        <v>84</v>
      </c>
      <c r="C863" t="s">
        <v>2639</v>
      </c>
      <c r="D863" s="11" t="s">
        <v>7897</v>
      </c>
      <c r="E863" s="11" t="s">
        <v>7064</v>
      </c>
      <c r="F863" t="s">
        <v>105</v>
      </c>
      <c r="G863" t="s">
        <v>2640</v>
      </c>
      <c r="H863" t="s">
        <v>135</v>
      </c>
      <c r="I863">
        <v>7.81</v>
      </c>
      <c r="J863">
        <v>2</v>
      </c>
      <c r="K863">
        <v>0</v>
      </c>
      <c r="L863">
        <v>15.62</v>
      </c>
      <c r="M863">
        <v>15.62</v>
      </c>
      <c r="N863" s="11">
        <f>Salesdata[[#This Row],[subtotal_before_discount]]-Salesdata[[#This Row],[total_after_discount]]</f>
        <v>0</v>
      </c>
      <c r="O863" t="s">
        <v>7010</v>
      </c>
      <c r="P863" s="2">
        <v>45726.574166666665</v>
      </c>
      <c r="Q863">
        <f>YEAR(Salesdata[[#This Row],[purchase_date]])</f>
        <v>2025</v>
      </c>
      <c r="R863" t="str">
        <f>TEXT(Salesdata[[#This Row],[purchase_date]], "mmm")</f>
        <v>Mar</v>
      </c>
    </row>
    <row r="864" spans="1:18" x14ac:dyDescent="0.3">
      <c r="A864" t="s">
        <v>2641</v>
      </c>
      <c r="B864" t="s">
        <v>172</v>
      </c>
      <c r="C864" t="s">
        <v>2642</v>
      </c>
      <c r="D864" s="11" t="s">
        <v>7898</v>
      </c>
      <c r="E864" s="11" t="s">
        <v>7058</v>
      </c>
      <c r="F864" t="s">
        <v>100</v>
      </c>
      <c r="G864" t="s">
        <v>2643</v>
      </c>
      <c r="H864" t="s">
        <v>248</v>
      </c>
      <c r="I864">
        <v>396.11</v>
      </c>
      <c r="J864">
        <v>6</v>
      </c>
      <c r="K864">
        <v>5</v>
      </c>
      <c r="L864">
        <v>2376.66</v>
      </c>
      <c r="M864">
        <v>2257.83</v>
      </c>
      <c r="N864" s="11">
        <f>Salesdata[[#This Row],[subtotal_before_discount]]-Salesdata[[#This Row],[total_after_discount]]</f>
        <v>118.82999999999993</v>
      </c>
      <c r="O864" t="s">
        <v>77</v>
      </c>
      <c r="P864" s="2">
        <v>45475.569143518522</v>
      </c>
      <c r="Q864">
        <f>YEAR(Salesdata[[#This Row],[purchase_date]])</f>
        <v>2024</v>
      </c>
      <c r="R864" t="str">
        <f>TEXT(Salesdata[[#This Row],[purchase_date]], "mmm")</f>
        <v>Jul</v>
      </c>
    </row>
    <row r="865" spans="1:18" x14ac:dyDescent="0.3">
      <c r="A865" t="s">
        <v>2644</v>
      </c>
      <c r="B865" t="s">
        <v>49</v>
      </c>
      <c r="C865" t="s">
        <v>2645</v>
      </c>
      <c r="D865" s="11" t="s">
        <v>7899</v>
      </c>
      <c r="E865" s="11" t="s">
        <v>7097</v>
      </c>
      <c r="F865" t="s">
        <v>87</v>
      </c>
      <c r="G865" t="s">
        <v>2646</v>
      </c>
      <c r="H865" t="s">
        <v>82</v>
      </c>
      <c r="I865">
        <v>45.51</v>
      </c>
      <c r="J865">
        <v>5</v>
      </c>
      <c r="K865">
        <v>5</v>
      </c>
      <c r="L865">
        <v>227.55</v>
      </c>
      <c r="M865">
        <v>216.17</v>
      </c>
      <c r="N865" s="11">
        <f>Salesdata[[#This Row],[subtotal_before_discount]]-Salesdata[[#This Row],[total_after_discount]]</f>
        <v>11.380000000000024</v>
      </c>
      <c r="O865" t="s">
        <v>40</v>
      </c>
      <c r="P865" s="2">
        <v>45863.499849537038</v>
      </c>
      <c r="Q865">
        <f>YEAR(Salesdata[[#This Row],[purchase_date]])</f>
        <v>2025</v>
      </c>
      <c r="R865" t="str">
        <f>TEXT(Salesdata[[#This Row],[purchase_date]], "mmm")</f>
        <v>Jul</v>
      </c>
    </row>
    <row r="866" spans="1:18" x14ac:dyDescent="0.3">
      <c r="A866" t="s">
        <v>2647</v>
      </c>
      <c r="B866" t="s">
        <v>30</v>
      </c>
      <c r="C866" t="s">
        <v>2648</v>
      </c>
      <c r="D866" s="11" t="s">
        <v>7900</v>
      </c>
      <c r="E866" s="11" t="s">
        <v>7091</v>
      </c>
      <c r="F866" t="s">
        <v>177</v>
      </c>
      <c r="G866" t="s">
        <v>7010</v>
      </c>
      <c r="H866" t="s">
        <v>20</v>
      </c>
      <c r="I866">
        <v>105.48</v>
      </c>
      <c r="J866">
        <v>10</v>
      </c>
      <c r="K866">
        <v>10</v>
      </c>
      <c r="L866">
        <v>1054.8</v>
      </c>
      <c r="M866">
        <v>949.32</v>
      </c>
      <c r="N866" s="11">
        <f>Salesdata[[#This Row],[subtotal_before_discount]]-Salesdata[[#This Row],[total_after_discount]]</f>
        <v>105.4799999999999</v>
      </c>
      <c r="O866" t="s">
        <v>21</v>
      </c>
      <c r="P866" s="2">
        <v>45387.203599537039</v>
      </c>
      <c r="Q866">
        <f>YEAR(Salesdata[[#This Row],[purchase_date]])</f>
        <v>2024</v>
      </c>
      <c r="R866" t="str">
        <f>TEXT(Salesdata[[#This Row],[purchase_date]], "mmm")</f>
        <v>Apr</v>
      </c>
    </row>
    <row r="867" spans="1:18" x14ac:dyDescent="0.3">
      <c r="A867" t="s">
        <v>2649</v>
      </c>
      <c r="B867" t="s">
        <v>72</v>
      </c>
      <c r="C867" t="s">
        <v>2650</v>
      </c>
      <c r="D867" s="11" t="s">
        <v>7901</v>
      </c>
      <c r="E867" s="11" t="s">
        <v>7214</v>
      </c>
      <c r="F867" t="s">
        <v>7010</v>
      </c>
      <c r="G867" t="s">
        <v>2651</v>
      </c>
      <c r="H867" t="s">
        <v>161</v>
      </c>
      <c r="I867">
        <v>112.99</v>
      </c>
      <c r="J867">
        <v>6</v>
      </c>
      <c r="K867">
        <v>5</v>
      </c>
      <c r="L867">
        <v>677.94</v>
      </c>
      <c r="M867">
        <v>644.04</v>
      </c>
      <c r="N867" s="11">
        <f>Salesdata[[#This Row],[subtotal_before_discount]]-Salesdata[[#This Row],[total_after_discount]]</f>
        <v>33.900000000000091</v>
      </c>
      <c r="O867" t="s">
        <v>60</v>
      </c>
      <c r="P867" s="2">
        <v>45794.82949074074</v>
      </c>
      <c r="Q867">
        <f>YEAR(Salesdata[[#This Row],[purchase_date]])</f>
        <v>2025</v>
      </c>
      <c r="R867" t="str">
        <f>TEXT(Salesdata[[#This Row],[purchase_date]], "mmm")</f>
        <v>May</v>
      </c>
    </row>
    <row r="868" spans="1:18" x14ac:dyDescent="0.3">
      <c r="A868" t="s">
        <v>2652</v>
      </c>
      <c r="B868" t="s">
        <v>23</v>
      </c>
      <c r="C868" t="s">
        <v>2653</v>
      </c>
      <c r="D868" s="11" t="s">
        <v>7902</v>
      </c>
      <c r="E868" s="11" t="s">
        <v>7183</v>
      </c>
      <c r="F868" t="s">
        <v>224</v>
      </c>
      <c r="G868" t="s">
        <v>2654</v>
      </c>
      <c r="H868" t="s">
        <v>59</v>
      </c>
      <c r="I868">
        <v>25.93</v>
      </c>
      <c r="J868">
        <v>15</v>
      </c>
      <c r="K868">
        <v>15</v>
      </c>
      <c r="L868">
        <v>388.95</v>
      </c>
      <c r="M868">
        <v>330.61</v>
      </c>
      <c r="N868" s="11">
        <f>Salesdata[[#This Row],[subtotal_before_discount]]-Salesdata[[#This Row],[total_after_discount]]</f>
        <v>58.339999999999975</v>
      </c>
      <c r="O868" t="s">
        <v>116</v>
      </c>
      <c r="P868" s="2">
        <v>45413.203773148147</v>
      </c>
      <c r="Q868">
        <f>YEAR(Salesdata[[#This Row],[purchase_date]])</f>
        <v>2024</v>
      </c>
      <c r="R868" t="str">
        <f>TEXT(Salesdata[[#This Row],[purchase_date]], "mmm")</f>
        <v>May</v>
      </c>
    </row>
    <row r="869" spans="1:18" x14ac:dyDescent="0.3">
      <c r="A869" t="s">
        <v>2655</v>
      </c>
      <c r="B869" t="s">
        <v>95</v>
      </c>
      <c r="C869" t="s">
        <v>2656</v>
      </c>
      <c r="D869" s="11" t="s">
        <v>7903</v>
      </c>
      <c r="E869" s="11" t="s">
        <v>7066</v>
      </c>
      <c r="F869" t="s">
        <v>37</v>
      </c>
      <c r="G869" t="s">
        <v>2657</v>
      </c>
      <c r="H869" t="s">
        <v>135</v>
      </c>
      <c r="I869">
        <v>452.73</v>
      </c>
      <c r="J869">
        <v>12</v>
      </c>
      <c r="K869">
        <v>15</v>
      </c>
      <c r="L869">
        <v>5432.76</v>
      </c>
      <c r="M869">
        <v>4617.8500000000004</v>
      </c>
      <c r="N869" s="11">
        <f>Salesdata[[#This Row],[subtotal_before_discount]]-Salesdata[[#This Row],[total_after_discount]]</f>
        <v>814.90999999999985</v>
      </c>
      <c r="O869" t="s">
        <v>7010</v>
      </c>
      <c r="P869" s="2">
        <v>45835.129004629627</v>
      </c>
      <c r="Q869">
        <f>YEAR(Salesdata[[#This Row],[purchase_date]])</f>
        <v>2025</v>
      </c>
      <c r="R869" t="str">
        <f>TEXT(Salesdata[[#This Row],[purchase_date]], "mmm")</f>
        <v>Jun</v>
      </c>
    </row>
    <row r="870" spans="1:18" x14ac:dyDescent="0.3">
      <c r="A870" t="s">
        <v>2658</v>
      </c>
      <c r="B870" t="s">
        <v>172</v>
      </c>
      <c r="C870" t="s">
        <v>2659</v>
      </c>
      <c r="D870" s="11" t="s">
        <v>7904</v>
      </c>
      <c r="E870" s="11" t="s">
        <v>7102</v>
      </c>
      <c r="F870" t="s">
        <v>133</v>
      </c>
      <c r="G870" t="s">
        <v>2660</v>
      </c>
      <c r="H870" t="s">
        <v>135</v>
      </c>
      <c r="I870">
        <v>87.69</v>
      </c>
      <c r="J870">
        <v>15</v>
      </c>
      <c r="K870">
        <v>15</v>
      </c>
      <c r="L870">
        <v>1315.35</v>
      </c>
      <c r="M870">
        <v>1118.05</v>
      </c>
      <c r="N870" s="11">
        <f>Salesdata[[#This Row],[subtotal_before_discount]]-Salesdata[[#This Row],[total_after_discount]]</f>
        <v>197.29999999999995</v>
      </c>
      <c r="O870" t="s">
        <v>28</v>
      </c>
      <c r="P870" s="2">
        <v>45733.809108796297</v>
      </c>
      <c r="Q870">
        <f>YEAR(Salesdata[[#This Row],[purchase_date]])</f>
        <v>2025</v>
      </c>
      <c r="R870" t="str">
        <f>TEXT(Salesdata[[#This Row],[purchase_date]], "mmm")</f>
        <v>Mar</v>
      </c>
    </row>
    <row r="871" spans="1:18" x14ac:dyDescent="0.3">
      <c r="A871" t="s">
        <v>2661</v>
      </c>
      <c r="B871" t="s">
        <v>84</v>
      </c>
      <c r="C871" t="s">
        <v>7010</v>
      </c>
      <c r="D871" s="11" t="s">
        <v>7010</v>
      </c>
      <c r="E871" s="11" t="s">
        <v>7010</v>
      </c>
      <c r="F871" t="s">
        <v>74</v>
      </c>
      <c r="G871" t="s">
        <v>2662</v>
      </c>
      <c r="H871" t="s">
        <v>82</v>
      </c>
      <c r="I871">
        <v>352.13</v>
      </c>
      <c r="J871">
        <v>5</v>
      </c>
      <c r="K871">
        <v>5</v>
      </c>
      <c r="L871">
        <v>1760.65</v>
      </c>
      <c r="M871">
        <v>1672.62</v>
      </c>
      <c r="N871" s="11">
        <f>Salesdata[[#This Row],[subtotal_before_discount]]-Salesdata[[#This Row],[total_after_discount]]</f>
        <v>88.0300000000002</v>
      </c>
      <c r="O871" t="s">
        <v>77</v>
      </c>
      <c r="P871" s="2">
        <v>45863.338333333333</v>
      </c>
      <c r="Q871">
        <f>YEAR(Salesdata[[#This Row],[purchase_date]])</f>
        <v>2025</v>
      </c>
      <c r="R871" t="str">
        <f>TEXT(Salesdata[[#This Row],[purchase_date]], "mmm")</f>
        <v>Jul</v>
      </c>
    </row>
    <row r="872" spans="1:18" x14ac:dyDescent="0.3">
      <c r="A872" t="s">
        <v>2663</v>
      </c>
      <c r="B872" t="s">
        <v>15</v>
      </c>
      <c r="C872" t="s">
        <v>2664</v>
      </c>
      <c r="D872" s="11" t="s">
        <v>7905</v>
      </c>
      <c r="E872" s="11" t="s">
        <v>7166</v>
      </c>
      <c r="F872" t="s">
        <v>37</v>
      </c>
      <c r="G872" t="s">
        <v>2665</v>
      </c>
      <c r="H872" t="s">
        <v>102</v>
      </c>
      <c r="I872">
        <v>4.03</v>
      </c>
      <c r="J872">
        <v>151</v>
      </c>
      <c r="K872">
        <v>23</v>
      </c>
      <c r="L872">
        <v>608.53</v>
      </c>
      <c r="M872">
        <v>468.57</v>
      </c>
      <c r="N872" s="11">
        <f>Salesdata[[#This Row],[subtotal_before_discount]]-Salesdata[[#This Row],[total_after_discount]]</f>
        <v>139.95999999999998</v>
      </c>
      <c r="O872" t="s">
        <v>28</v>
      </c>
      <c r="P872" s="2">
        <v>45796.404861111114</v>
      </c>
      <c r="Q872">
        <f>YEAR(Salesdata[[#This Row],[purchase_date]])</f>
        <v>2025</v>
      </c>
      <c r="R872" t="str">
        <f>TEXT(Salesdata[[#This Row],[purchase_date]], "mmm")</f>
        <v>May</v>
      </c>
    </row>
    <row r="873" spans="1:18" x14ac:dyDescent="0.3">
      <c r="A873" t="s">
        <v>2666</v>
      </c>
      <c r="B873" t="s">
        <v>49</v>
      </c>
      <c r="C873" t="s">
        <v>2667</v>
      </c>
      <c r="D873" s="11" t="s">
        <v>7706</v>
      </c>
      <c r="E873" s="11" t="s">
        <v>7089</v>
      </c>
      <c r="F873" t="s">
        <v>68</v>
      </c>
      <c r="G873" t="s">
        <v>2668</v>
      </c>
      <c r="H873" t="s">
        <v>59</v>
      </c>
      <c r="I873">
        <v>1457.54</v>
      </c>
      <c r="J873">
        <v>6</v>
      </c>
      <c r="K873">
        <v>0</v>
      </c>
      <c r="L873">
        <v>8745.24</v>
      </c>
      <c r="M873">
        <v>8745.24</v>
      </c>
      <c r="N873" s="11">
        <f>Salesdata[[#This Row],[subtotal_before_discount]]-Salesdata[[#This Row],[total_after_discount]]</f>
        <v>0</v>
      </c>
      <c r="O873" t="s">
        <v>40</v>
      </c>
      <c r="P873" s="2">
        <v>45621.312719907408</v>
      </c>
      <c r="Q873">
        <f>YEAR(Salesdata[[#This Row],[purchase_date]])</f>
        <v>2024</v>
      </c>
      <c r="R873" t="str">
        <f>TEXT(Salesdata[[#This Row],[purchase_date]], "mmm")</f>
        <v>Nov</v>
      </c>
    </row>
    <row r="874" spans="1:18" x14ac:dyDescent="0.3">
      <c r="A874" t="s">
        <v>2669</v>
      </c>
      <c r="B874" t="s">
        <v>49</v>
      </c>
      <c r="C874" t="s">
        <v>2670</v>
      </c>
      <c r="D874" s="11" t="s">
        <v>7906</v>
      </c>
      <c r="E874" s="11" t="s">
        <v>7042</v>
      </c>
      <c r="F874" t="s">
        <v>251</v>
      </c>
      <c r="G874" t="s">
        <v>2671</v>
      </c>
      <c r="H874" t="s">
        <v>53</v>
      </c>
      <c r="I874">
        <v>270.56</v>
      </c>
      <c r="J874">
        <v>15</v>
      </c>
      <c r="K874">
        <v>0</v>
      </c>
      <c r="L874">
        <v>4058.4</v>
      </c>
      <c r="M874">
        <v>4058.4</v>
      </c>
      <c r="N874" s="11">
        <f>Salesdata[[#This Row],[subtotal_before_discount]]-Salesdata[[#This Row],[total_after_discount]]</f>
        <v>0</v>
      </c>
      <c r="O874" t="s">
        <v>21</v>
      </c>
      <c r="P874" s="2">
        <v>45714.528738425928</v>
      </c>
      <c r="Q874">
        <f>YEAR(Salesdata[[#This Row],[purchase_date]])</f>
        <v>2025</v>
      </c>
      <c r="R874" t="str">
        <f>TEXT(Salesdata[[#This Row],[purchase_date]], "mmm")</f>
        <v>Feb</v>
      </c>
    </row>
    <row r="875" spans="1:18" x14ac:dyDescent="0.3">
      <c r="A875" t="s">
        <v>2672</v>
      </c>
      <c r="B875" t="s">
        <v>49</v>
      </c>
      <c r="C875" t="s">
        <v>2673</v>
      </c>
      <c r="D875" s="11" t="s">
        <v>7907</v>
      </c>
      <c r="E875" s="11" t="s">
        <v>7064</v>
      </c>
      <c r="F875" t="s">
        <v>32</v>
      </c>
      <c r="G875" t="s">
        <v>2674</v>
      </c>
      <c r="H875" t="s">
        <v>248</v>
      </c>
      <c r="I875">
        <v>13.94</v>
      </c>
      <c r="J875">
        <v>15</v>
      </c>
      <c r="K875">
        <v>15</v>
      </c>
      <c r="L875">
        <v>209.1</v>
      </c>
      <c r="M875">
        <v>177.73</v>
      </c>
      <c r="N875" s="11">
        <f>Salesdata[[#This Row],[subtotal_before_discount]]-Salesdata[[#This Row],[total_after_discount]]</f>
        <v>31.370000000000005</v>
      </c>
      <c r="O875" t="s">
        <v>28</v>
      </c>
      <c r="P875" s="2">
        <v>45583.658310185187</v>
      </c>
      <c r="Q875">
        <f>YEAR(Salesdata[[#This Row],[purchase_date]])</f>
        <v>2024</v>
      </c>
      <c r="R875" t="str">
        <f>TEXT(Salesdata[[#This Row],[purchase_date]], "mmm")</f>
        <v>Oct</v>
      </c>
    </row>
    <row r="876" spans="1:18" x14ac:dyDescent="0.3">
      <c r="A876" t="s">
        <v>2675</v>
      </c>
      <c r="B876" t="s">
        <v>15</v>
      </c>
      <c r="C876" t="s">
        <v>2676</v>
      </c>
      <c r="D876" s="11" t="s">
        <v>7908</v>
      </c>
      <c r="E876" s="11" t="s">
        <v>7141</v>
      </c>
      <c r="F876" t="s">
        <v>7010</v>
      </c>
      <c r="G876" t="s">
        <v>2677</v>
      </c>
      <c r="H876" t="s">
        <v>248</v>
      </c>
      <c r="I876">
        <v>102.34</v>
      </c>
      <c r="J876">
        <v>6</v>
      </c>
      <c r="K876">
        <v>2</v>
      </c>
      <c r="L876">
        <v>614.04</v>
      </c>
      <c r="M876">
        <v>601.76</v>
      </c>
      <c r="N876" s="11">
        <f>Salesdata[[#This Row],[subtotal_before_discount]]-Salesdata[[#This Row],[total_after_discount]]</f>
        <v>12.279999999999973</v>
      </c>
      <c r="O876" t="s">
        <v>40</v>
      </c>
      <c r="P876" s="2">
        <v>45630.0156712963</v>
      </c>
      <c r="Q876">
        <f>YEAR(Salesdata[[#This Row],[purchase_date]])</f>
        <v>2024</v>
      </c>
      <c r="R876" t="str">
        <f>TEXT(Salesdata[[#This Row],[purchase_date]], "mmm")</f>
        <v>Dec</v>
      </c>
    </row>
    <row r="877" spans="1:18" x14ac:dyDescent="0.3">
      <c r="A877" t="s">
        <v>2678</v>
      </c>
      <c r="B877" t="s">
        <v>30</v>
      </c>
      <c r="C877" t="s">
        <v>2679</v>
      </c>
      <c r="D877" s="11" t="s">
        <v>7909</v>
      </c>
      <c r="E877" s="11" t="s">
        <v>7198</v>
      </c>
      <c r="F877" t="s">
        <v>224</v>
      </c>
      <c r="G877" t="s">
        <v>2680</v>
      </c>
      <c r="H877" t="s">
        <v>107</v>
      </c>
      <c r="I877">
        <v>78.849999999999994</v>
      </c>
      <c r="J877">
        <v>5</v>
      </c>
      <c r="K877">
        <v>0</v>
      </c>
      <c r="L877">
        <v>394.25</v>
      </c>
      <c r="M877">
        <v>394.25</v>
      </c>
      <c r="N877" s="11">
        <f>Salesdata[[#This Row],[subtotal_before_discount]]-Salesdata[[#This Row],[total_after_discount]]</f>
        <v>0</v>
      </c>
      <c r="O877" t="s">
        <v>21</v>
      </c>
      <c r="P877" s="2">
        <v>45764.475416666668</v>
      </c>
      <c r="Q877">
        <f>YEAR(Salesdata[[#This Row],[purchase_date]])</f>
        <v>2025</v>
      </c>
      <c r="R877" t="str">
        <f>TEXT(Salesdata[[#This Row],[purchase_date]], "mmm")</f>
        <v>Apr</v>
      </c>
    </row>
    <row r="878" spans="1:18" x14ac:dyDescent="0.3">
      <c r="A878" t="s">
        <v>2681</v>
      </c>
      <c r="B878" t="s">
        <v>72</v>
      </c>
      <c r="C878" t="s">
        <v>2682</v>
      </c>
      <c r="D878" s="11" t="s">
        <v>7910</v>
      </c>
      <c r="E878" s="11" t="s">
        <v>7091</v>
      </c>
      <c r="F878" t="s">
        <v>111</v>
      </c>
      <c r="G878" t="s">
        <v>2683</v>
      </c>
      <c r="H878" t="s">
        <v>465</v>
      </c>
      <c r="I878">
        <v>46.72</v>
      </c>
      <c r="J878">
        <v>4</v>
      </c>
      <c r="K878">
        <v>0</v>
      </c>
      <c r="L878">
        <v>186.88</v>
      </c>
      <c r="M878">
        <v>186.88</v>
      </c>
      <c r="N878" s="11">
        <f>Salesdata[[#This Row],[subtotal_before_discount]]-Salesdata[[#This Row],[total_after_discount]]</f>
        <v>0</v>
      </c>
      <c r="O878" t="s">
        <v>7010</v>
      </c>
      <c r="P878" s="2">
        <v>45346.876030092593</v>
      </c>
      <c r="Q878">
        <f>YEAR(Salesdata[[#This Row],[purchase_date]])</f>
        <v>2024</v>
      </c>
      <c r="R878" t="str">
        <f>TEXT(Salesdata[[#This Row],[purchase_date]], "mmm")</f>
        <v>Feb</v>
      </c>
    </row>
    <row r="879" spans="1:18" x14ac:dyDescent="0.3">
      <c r="A879" t="s">
        <v>2684</v>
      </c>
      <c r="B879" t="s">
        <v>84</v>
      </c>
      <c r="C879" t="s">
        <v>2685</v>
      </c>
      <c r="D879" s="11" t="s">
        <v>7911</v>
      </c>
      <c r="E879" s="11" t="s">
        <v>7046</v>
      </c>
      <c r="F879" t="s">
        <v>251</v>
      </c>
      <c r="G879" t="s">
        <v>2686</v>
      </c>
      <c r="H879" t="s">
        <v>93</v>
      </c>
      <c r="I879">
        <v>108.39</v>
      </c>
      <c r="J879">
        <v>1</v>
      </c>
      <c r="K879">
        <v>0</v>
      </c>
      <c r="L879">
        <v>108.39</v>
      </c>
      <c r="M879">
        <v>108.39</v>
      </c>
      <c r="N879" s="11">
        <f>Salesdata[[#This Row],[subtotal_before_discount]]-Salesdata[[#This Row],[total_after_discount]]</f>
        <v>0</v>
      </c>
      <c r="O879" t="s">
        <v>21</v>
      </c>
      <c r="P879" s="2">
        <v>45469.164537037039</v>
      </c>
      <c r="Q879">
        <f>YEAR(Salesdata[[#This Row],[purchase_date]])</f>
        <v>2024</v>
      </c>
      <c r="R879" t="str">
        <f>TEXT(Salesdata[[#This Row],[purchase_date]], "mmm")</f>
        <v>Jun</v>
      </c>
    </row>
    <row r="880" spans="1:18" x14ac:dyDescent="0.3">
      <c r="A880" t="s">
        <v>2687</v>
      </c>
      <c r="B880" t="s">
        <v>84</v>
      </c>
      <c r="C880" t="s">
        <v>2688</v>
      </c>
      <c r="D880" s="11" t="s">
        <v>7912</v>
      </c>
      <c r="E880" s="11" t="s">
        <v>7125</v>
      </c>
      <c r="F880" t="s">
        <v>121</v>
      </c>
      <c r="G880" t="s">
        <v>2689</v>
      </c>
      <c r="H880" t="s">
        <v>179</v>
      </c>
      <c r="I880">
        <v>105.93</v>
      </c>
      <c r="J880">
        <v>2</v>
      </c>
      <c r="K880">
        <v>0</v>
      </c>
      <c r="L880">
        <v>211.86</v>
      </c>
      <c r="M880">
        <v>211.86</v>
      </c>
      <c r="N880" s="11">
        <f>Salesdata[[#This Row],[subtotal_before_discount]]-Salesdata[[#This Row],[total_after_discount]]</f>
        <v>0</v>
      </c>
      <c r="O880" t="s">
        <v>47</v>
      </c>
      <c r="P880" s="2">
        <v>45344.868854166663</v>
      </c>
      <c r="Q880">
        <f>YEAR(Salesdata[[#This Row],[purchase_date]])</f>
        <v>2024</v>
      </c>
      <c r="R880" t="str">
        <f>TEXT(Salesdata[[#This Row],[purchase_date]], "mmm")</f>
        <v>Feb</v>
      </c>
    </row>
    <row r="881" spans="1:18" x14ac:dyDescent="0.3">
      <c r="A881" t="s">
        <v>2690</v>
      </c>
      <c r="B881" t="s">
        <v>118</v>
      </c>
      <c r="C881" t="s">
        <v>2691</v>
      </c>
      <c r="D881" s="11" t="s">
        <v>7913</v>
      </c>
      <c r="E881" s="11" t="s">
        <v>7125</v>
      </c>
      <c r="F881" t="s">
        <v>57</v>
      </c>
      <c r="G881" t="s">
        <v>2692</v>
      </c>
      <c r="H881" t="s">
        <v>20</v>
      </c>
      <c r="I881">
        <v>1481.22</v>
      </c>
      <c r="J881">
        <v>20</v>
      </c>
      <c r="K881">
        <v>3</v>
      </c>
      <c r="L881">
        <v>29624.400000000001</v>
      </c>
      <c r="M881">
        <v>28735.67</v>
      </c>
      <c r="N881" s="11">
        <f>Salesdata[[#This Row],[subtotal_before_discount]]-Salesdata[[#This Row],[total_after_discount]]</f>
        <v>888.7300000000032</v>
      </c>
      <c r="O881" t="s">
        <v>116</v>
      </c>
      <c r="P881" s="2">
        <v>45681.823263888888</v>
      </c>
      <c r="Q881">
        <f>YEAR(Salesdata[[#This Row],[purchase_date]])</f>
        <v>2025</v>
      </c>
      <c r="R881" t="str">
        <f>TEXT(Salesdata[[#This Row],[purchase_date]], "mmm")</f>
        <v>Jan</v>
      </c>
    </row>
    <row r="882" spans="1:18" x14ac:dyDescent="0.3">
      <c r="A882" t="s">
        <v>2693</v>
      </c>
      <c r="B882" t="s">
        <v>118</v>
      </c>
      <c r="C882" t="s">
        <v>2694</v>
      </c>
      <c r="D882" s="11" t="s">
        <v>7914</v>
      </c>
      <c r="E882" s="11" t="s">
        <v>7116</v>
      </c>
      <c r="F882" t="s">
        <v>246</v>
      </c>
      <c r="G882" t="s">
        <v>2695</v>
      </c>
      <c r="H882" t="s">
        <v>209</v>
      </c>
      <c r="I882">
        <v>445.69</v>
      </c>
      <c r="J882">
        <v>1</v>
      </c>
      <c r="K882">
        <v>0</v>
      </c>
      <c r="L882">
        <v>445.69</v>
      </c>
      <c r="M882">
        <v>445.69</v>
      </c>
      <c r="N882" s="11">
        <f>Salesdata[[#This Row],[subtotal_before_discount]]-Salesdata[[#This Row],[total_after_discount]]</f>
        <v>0</v>
      </c>
      <c r="O882" t="s">
        <v>28</v>
      </c>
      <c r="P882" s="2">
        <v>45647.932824074072</v>
      </c>
      <c r="Q882">
        <f>YEAR(Salesdata[[#This Row],[purchase_date]])</f>
        <v>2024</v>
      </c>
      <c r="R882" t="str">
        <f>TEXT(Salesdata[[#This Row],[purchase_date]], "mmm")</f>
        <v>Dec</v>
      </c>
    </row>
    <row r="883" spans="1:18" x14ac:dyDescent="0.3">
      <c r="A883" t="s">
        <v>2696</v>
      </c>
      <c r="B883" t="s">
        <v>49</v>
      </c>
      <c r="C883" t="s">
        <v>2697</v>
      </c>
      <c r="D883" s="11" t="s">
        <v>7915</v>
      </c>
      <c r="E883" s="11" t="s">
        <v>7102</v>
      </c>
      <c r="F883" t="s">
        <v>32</v>
      </c>
      <c r="G883" t="s">
        <v>2698</v>
      </c>
      <c r="H883" t="s">
        <v>7010</v>
      </c>
      <c r="I883">
        <v>637.16</v>
      </c>
      <c r="J883">
        <v>3</v>
      </c>
      <c r="K883">
        <v>0</v>
      </c>
      <c r="L883">
        <v>1911.48</v>
      </c>
      <c r="M883">
        <v>1911.48</v>
      </c>
      <c r="N883" s="11">
        <f>Salesdata[[#This Row],[subtotal_before_discount]]-Salesdata[[#This Row],[total_after_discount]]</f>
        <v>0</v>
      </c>
      <c r="O883" t="s">
        <v>47</v>
      </c>
      <c r="P883" s="2">
        <v>45352.568148148152</v>
      </c>
      <c r="Q883">
        <f>YEAR(Salesdata[[#This Row],[purchase_date]])</f>
        <v>2024</v>
      </c>
      <c r="R883" t="str">
        <f>TEXT(Salesdata[[#This Row],[purchase_date]], "mmm")</f>
        <v>Mar</v>
      </c>
    </row>
    <row r="884" spans="1:18" x14ac:dyDescent="0.3">
      <c r="A884" t="s">
        <v>2699</v>
      </c>
      <c r="B884" t="s">
        <v>172</v>
      </c>
      <c r="C884" t="s">
        <v>2700</v>
      </c>
      <c r="D884" s="11" t="s">
        <v>7916</v>
      </c>
      <c r="E884" s="11" t="s">
        <v>7164</v>
      </c>
      <c r="F884" t="s">
        <v>91</v>
      </c>
      <c r="G884" t="s">
        <v>2701</v>
      </c>
      <c r="H884" t="s">
        <v>102</v>
      </c>
      <c r="I884">
        <v>393.45</v>
      </c>
      <c r="J884">
        <v>25</v>
      </c>
      <c r="K884">
        <v>0</v>
      </c>
      <c r="L884">
        <v>9836.25</v>
      </c>
      <c r="M884">
        <v>9836.25</v>
      </c>
      <c r="N884" s="11">
        <f>Salesdata[[#This Row],[subtotal_before_discount]]-Salesdata[[#This Row],[total_after_discount]]</f>
        <v>0</v>
      </c>
      <c r="O884" t="s">
        <v>40</v>
      </c>
      <c r="P884" s="2">
        <v>45450.237939814811</v>
      </c>
      <c r="Q884">
        <f>YEAR(Salesdata[[#This Row],[purchase_date]])</f>
        <v>2024</v>
      </c>
      <c r="R884" t="str">
        <f>TEXT(Salesdata[[#This Row],[purchase_date]], "mmm")</f>
        <v>Jun</v>
      </c>
    </row>
    <row r="885" spans="1:18" x14ac:dyDescent="0.3">
      <c r="A885" t="s">
        <v>2702</v>
      </c>
      <c r="B885" t="s">
        <v>49</v>
      </c>
      <c r="C885" t="s">
        <v>2703</v>
      </c>
      <c r="D885" s="11" t="s">
        <v>7917</v>
      </c>
      <c r="E885" s="11" t="s">
        <v>7071</v>
      </c>
      <c r="F885" t="s">
        <v>277</v>
      </c>
      <c r="G885" t="s">
        <v>2704</v>
      </c>
      <c r="H885" t="s">
        <v>53</v>
      </c>
      <c r="I885">
        <v>1498.88</v>
      </c>
      <c r="J885">
        <v>10</v>
      </c>
      <c r="K885">
        <v>0</v>
      </c>
      <c r="L885">
        <v>14988.8</v>
      </c>
      <c r="M885">
        <v>14988.8</v>
      </c>
      <c r="N885" s="11">
        <f>Salesdata[[#This Row],[subtotal_before_discount]]-Salesdata[[#This Row],[total_after_discount]]</f>
        <v>0</v>
      </c>
      <c r="O885" t="s">
        <v>7010</v>
      </c>
      <c r="P885" s="2">
        <v>45431.467916666668</v>
      </c>
      <c r="Q885">
        <f>YEAR(Salesdata[[#This Row],[purchase_date]])</f>
        <v>2024</v>
      </c>
      <c r="R885" t="str">
        <f>TEXT(Salesdata[[#This Row],[purchase_date]], "mmm")</f>
        <v>May</v>
      </c>
    </row>
    <row r="886" spans="1:18" x14ac:dyDescent="0.3">
      <c r="A886" t="s">
        <v>2705</v>
      </c>
      <c r="B886" t="s">
        <v>15</v>
      </c>
      <c r="C886" t="s">
        <v>2706</v>
      </c>
      <c r="D886" s="11" t="s">
        <v>7918</v>
      </c>
      <c r="E886" s="11" t="s">
        <v>7116</v>
      </c>
      <c r="F886" t="s">
        <v>246</v>
      </c>
      <c r="G886" t="s">
        <v>2707</v>
      </c>
      <c r="H886" t="s">
        <v>130</v>
      </c>
      <c r="I886">
        <v>209.53</v>
      </c>
      <c r="J886">
        <v>20</v>
      </c>
      <c r="K886">
        <v>17</v>
      </c>
      <c r="L886">
        <v>4190.6000000000004</v>
      </c>
      <c r="M886">
        <v>3478.2</v>
      </c>
      <c r="N886" s="11">
        <f>Salesdata[[#This Row],[subtotal_before_discount]]-Salesdata[[#This Row],[total_after_discount]]</f>
        <v>712.40000000000055</v>
      </c>
      <c r="O886" t="s">
        <v>40</v>
      </c>
      <c r="P886" s="2">
        <v>45742.935798611114</v>
      </c>
      <c r="Q886">
        <f>YEAR(Salesdata[[#This Row],[purchase_date]])</f>
        <v>2025</v>
      </c>
      <c r="R886" t="str">
        <f>TEXT(Salesdata[[#This Row],[purchase_date]], "mmm")</f>
        <v>Mar</v>
      </c>
    </row>
    <row r="887" spans="1:18" x14ac:dyDescent="0.3">
      <c r="A887" t="s">
        <v>2708</v>
      </c>
      <c r="B887" t="s">
        <v>118</v>
      </c>
      <c r="C887" t="s">
        <v>2709</v>
      </c>
      <c r="D887" s="11" t="s">
        <v>7919</v>
      </c>
      <c r="E887" s="11" t="s">
        <v>7119</v>
      </c>
      <c r="F887" t="s">
        <v>155</v>
      </c>
      <c r="G887" t="s">
        <v>2710</v>
      </c>
      <c r="H887" t="s">
        <v>161</v>
      </c>
      <c r="I887">
        <v>538.86</v>
      </c>
      <c r="J887">
        <v>10</v>
      </c>
      <c r="K887">
        <v>12</v>
      </c>
      <c r="L887">
        <v>5388.6</v>
      </c>
      <c r="M887">
        <v>4741.97</v>
      </c>
      <c r="N887" s="11">
        <f>Salesdata[[#This Row],[subtotal_before_discount]]-Salesdata[[#This Row],[total_after_discount]]</f>
        <v>646.63000000000011</v>
      </c>
      <c r="O887" t="s">
        <v>116</v>
      </c>
      <c r="P887" s="2">
        <v>45436.131493055553</v>
      </c>
      <c r="Q887">
        <f>YEAR(Salesdata[[#This Row],[purchase_date]])</f>
        <v>2024</v>
      </c>
      <c r="R887" t="str">
        <f>TEXT(Salesdata[[#This Row],[purchase_date]], "mmm")</f>
        <v>May</v>
      </c>
    </row>
    <row r="888" spans="1:18" x14ac:dyDescent="0.3">
      <c r="A888" t="s">
        <v>2711</v>
      </c>
      <c r="B888" t="s">
        <v>72</v>
      </c>
      <c r="C888" t="s">
        <v>2712</v>
      </c>
      <c r="D888" s="11" t="s">
        <v>7920</v>
      </c>
      <c r="E888" s="11" t="s">
        <v>7108</v>
      </c>
      <c r="F888" t="s">
        <v>133</v>
      </c>
      <c r="G888" t="s">
        <v>2713</v>
      </c>
      <c r="H888" t="s">
        <v>70</v>
      </c>
      <c r="I888">
        <v>4.6100000000000003</v>
      </c>
      <c r="J888">
        <v>167</v>
      </c>
      <c r="K888">
        <v>5</v>
      </c>
      <c r="L888">
        <v>769.87</v>
      </c>
      <c r="M888">
        <v>731.38</v>
      </c>
      <c r="N888" s="11">
        <f>Salesdata[[#This Row],[subtotal_before_discount]]-Salesdata[[#This Row],[total_after_discount]]</f>
        <v>38.490000000000009</v>
      </c>
      <c r="O888" t="s">
        <v>21</v>
      </c>
      <c r="P888" s="2">
        <v>45591.221030092594</v>
      </c>
      <c r="Q888">
        <f>YEAR(Salesdata[[#This Row],[purchase_date]])</f>
        <v>2024</v>
      </c>
      <c r="R888" t="str">
        <f>TEXT(Salesdata[[#This Row],[purchase_date]], "mmm")</f>
        <v>Oct</v>
      </c>
    </row>
    <row r="889" spans="1:18" x14ac:dyDescent="0.3">
      <c r="A889" t="s">
        <v>2714</v>
      </c>
      <c r="B889" t="s">
        <v>15</v>
      </c>
      <c r="C889" t="s">
        <v>2715</v>
      </c>
      <c r="D889" s="11" t="s">
        <v>7921</v>
      </c>
      <c r="E889" s="11" t="s">
        <v>7139</v>
      </c>
      <c r="F889" t="s">
        <v>74</v>
      </c>
      <c r="G889" t="s">
        <v>2716</v>
      </c>
      <c r="H889" t="s">
        <v>179</v>
      </c>
      <c r="I889">
        <v>1995.89</v>
      </c>
      <c r="J889">
        <v>10</v>
      </c>
      <c r="K889">
        <v>0</v>
      </c>
      <c r="L889">
        <v>19958.900000000001</v>
      </c>
      <c r="M889">
        <v>19958.900000000001</v>
      </c>
      <c r="N889" s="11">
        <f>Salesdata[[#This Row],[subtotal_before_discount]]-Salesdata[[#This Row],[total_after_discount]]</f>
        <v>0</v>
      </c>
      <c r="O889" t="s">
        <v>116</v>
      </c>
      <c r="P889" s="2">
        <v>45564.107118055559</v>
      </c>
      <c r="Q889">
        <f>YEAR(Salesdata[[#This Row],[purchase_date]])</f>
        <v>2024</v>
      </c>
      <c r="R889" t="str">
        <f>TEXT(Salesdata[[#This Row],[purchase_date]], "mmm")</f>
        <v>Sep</v>
      </c>
    </row>
    <row r="890" spans="1:18" x14ac:dyDescent="0.3">
      <c r="A890" t="s">
        <v>2717</v>
      </c>
      <c r="B890" t="s">
        <v>15</v>
      </c>
      <c r="C890" t="s">
        <v>2718</v>
      </c>
      <c r="D890" s="11" t="s">
        <v>7922</v>
      </c>
      <c r="E890" s="11" t="s">
        <v>7060</v>
      </c>
      <c r="F890" t="s">
        <v>100</v>
      </c>
      <c r="G890" t="s">
        <v>2719</v>
      </c>
      <c r="H890" t="s">
        <v>465</v>
      </c>
      <c r="I890">
        <v>55.28</v>
      </c>
      <c r="J890">
        <v>60</v>
      </c>
      <c r="K890">
        <v>5</v>
      </c>
      <c r="L890">
        <v>3316.8</v>
      </c>
      <c r="M890">
        <v>3150.96</v>
      </c>
      <c r="N890" s="11">
        <f>Salesdata[[#This Row],[subtotal_before_discount]]-Salesdata[[#This Row],[total_after_discount]]</f>
        <v>165.84000000000015</v>
      </c>
      <c r="O890" t="s">
        <v>28</v>
      </c>
      <c r="P890" s="2">
        <v>45546.468680555554</v>
      </c>
      <c r="Q890">
        <f>YEAR(Salesdata[[#This Row],[purchase_date]])</f>
        <v>2024</v>
      </c>
      <c r="R890" t="str">
        <f>TEXT(Salesdata[[#This Row],[purchase_date]], "mmm")</f>
        <v>Sep</v>
      </c>
    </row>
    <row r="891" spans="1:18" x14ac:dyDescent="0.3">
      <c r="A891" t="s">
        <v>2720</v>
      </c>
      <c r="B891" t="s">
        <v>118</v>
      </c>
      <c r="C891" t="s">
        <v>2721</v>
      </c>
      <c r="D891" s="11" t="s">
        <v>7923</v>
      </c>
      <c r="E891" s="11" t="s">
        <v>7094</v>
      </c>
      <c r="F891" t="s">
        <v>133</v>
      </c>
      <c r="G891" t="s">
        <v>2722</v>
      </c>
      <c r="H891" t="s">
        <v>465</v>
      </c>
      <c r="I891">
        <v>1312.65</v>
      </c>
      <c r="J891">
        <v>10</v>
      </c>
      <c r="K891">
        <v>10</v>
      </c>
      <c r="L891">
        <v>13126.5</v>
      </c>
      <c r="M891">
        <v>11813.85</v>
      </c>
      <c r="N891" s="11">
        <f>Salesdata[[#This Row],[subtotal_before_discount]]-Salesdata[[#This Row],[total_after_discount]]</f>
        <v>1312.6499999999996</v>
      </c>
      <c r="O891" t="s">
        <v>77</v>
      </c>
      <c r="P891" s="2">
        <v>45509.820729166669</v>
      </c>
      <c r="Q891">
        <f>YEAR(Salesdata[[#This Row],[purchase_date]])</f>
        <v>2024</v>
      </c>
      <c r="R891" t="str">
        <f>TEXT(Salesdata[[#This Row],[purchase_date]], "mmm")</f>
        <v>Aug</v>
      </c>
    </row>
    <row r="892" spans="1:18" x14ac:dyDescent="0.3">
      <c r="A892" t="s">
        <v>2723</v>
      </c>
      <c r="B892" t="s">
        <v>55</v>
      </c>
      <c r="C892" t="s">
        <v>2724</v>
      </c>
      <c r="D892" s="11" t="s">
        <v>7924</v>
      </c>
      <c r="E892" s="11" t="s">
        <v>7139</v>
      </c>
      <c r="F892" t="s">
        <v>87</v>
      </c>
      <c r="G892" t="s">
        <v>2725</v>
      </c>
      <c r="H892" t="s">
        <v>46</v>
      </c>
      <c r="I892">
        <v>345.19</v>
      </c>
      <c r="J892">
        <v>1</v>
      </c>
      <c r="K892">
        <v>0</v>
      </c>
      <c r="L892">
        <v>345.19</v>
      </c>
      <c r="M892">
        <v>345.19</v>
      </c>
      <c r="N892" s="11">
        <f>Salesdata[[#This Row],[subtotal_before_discount]]-Salesdata[[#This Row],[total_after_discount]]</f>
        <v>0</v>
      </c>
      <c r="O892" t="s">
        <v>60</v>
      </c>
      <c r="P892" s="2">
        <v>45634.625439814816</v>
      </c>
      <c r="Q892">
        <f>YEAR(Salesdata[[#This Row],[purchase_date]])</f>
        <v>2024</v>
      </c>
      <c r="R892" t="str">
        <f>TEXT(Salesdata[[#This Row],[purchase_date]], "mmm")</f>
        <v>Dec</v>
      </c>
    </row>
    <row r="893" spans="1:18" x14ac:dyDescent="0.3">
      <c r="A893" t="s">
        <v>2726</v>
      </c>
      <c r="B893" t="s">
        <v>181</v>
      </c>
      <c r="C893" t="s">
        <v>2727</v>
      </c>
      <c r="D893" s="11" t="s">
        <v>7925</v>
      </c>
      <c r="E893" s="11" t="s">
        <v>7071</v>
      </c>
      <c r="F893" t="s">
        <v>32</v>
      </c>
      <c r="G893" t="s">
        <v>2728</v>
      </c>
      <c r="H893" t="s">
        <v>93</v>
      </c>
      <c r="I893">
        <v>2222.19</v>
      </c>
      <c r="J893">
        <v>20</v>
      </c>
      <c r="K893">
        <v>10</v>
      </c>
      <c r="L893">
        <v>44443.8</v>
      </c>
      <c r="M893">
        <v>39999.42</v>
      </c>
      <c r="N893" s="11">
        <f>Salesdata[[#This Row],[subtotal_before_discount]]-Salesdata[[#This Row],[total_after_discount]]</f>
        <v>4444.3800000000047</v>
      </c>
      <c r="O893" t="s">
        <v>40</v>
      </c>
      <c r="P893" s="2">
        <v>45699.241932870369</v>
      </c>
      <c r="Q893">
        <f>YEAR(Salesdata[[#This Row],[purchase_date]])</f>
        <v>2025</v>
      </c>
      <c r="R893" t="str">
        <f>TEXT(Salesdata[[#This Row],[purchase_date]], "mmm")</f>
        <v>Feb</v>
      </c>
    </row>
    <row r="894" spans="1:18" x14ac:dyDescent="0.3">
      <c r="A894" t="s">
        <v>2729</v>
      </c>
      <c r="B894" t="s">
        <v>172</v>
      </c>
      <c r="C894" t="s">
        <v>2730</v>
      </c>
      <c r="D894" s="11" t="s">
        <v>7926</v>
      </c>
      <c r="E894" s="11" t="s">
        <v>7119</v>
      </c>
      <c r="F894" t="s">
        <v>44</v>
      </c>
      <c r="G894" t="s">
        <v>2731</v>
      </c>
      <c r="H894" t="s">
        <v>161</v>
      </c>
      <c r="I894">
        <v>50.65</v>
      </c>
      <c r="J894">
        <v>1</v>
      </c>
      <c r="K894">
        <v>10</v>
      </c>
      <c r="L894">
        <v>50.65</v>
      </c>
      <c r="M894">
        <v>45.59</v>
      </c>
      <c r="N894" s="11">
        <f>Salesdata[[#This Row],[subtotal_before_discount]]-Salesdata[[#This Row],[total_after_discount]]</f>
        <v>5.0599999999999952</v>
      </c>
      <c r="O894" t="s">
        <v>47</v>
      </c>
      <c r="P894" s="2">
        <v>45584.656446759262</v>
      </c>
      <c r="Q894">
        <f>YEAR(Salesdata[[#This Row],[purchase_date]])</f>
        <v>2024</v>
      </c>
      <c r="R894" t="str">
        <f>TEXT(Salesdata[[#This Row],[purchase_date]], "mmm")</f>
        <v>Oct</v>
      </c>
    </row>
    <row r="895" spans="1:18" x14ac:dyDescent="0.3">
      <c r="A895" t="s">
        <v>2732</v>
      </c>
      <c r="B895" t="s">
        <v>172</v>
      </c>
      <c r="C895" t="s">
        <v>2733</v>
      </c>
      <c r="D895" s="11" t="s">
        <v>7927</v>
      </c>
      <c r="E895" s="11" t="s">
        <v>7119</v>
      </c>
      <c r="F895" t="s">
        <v>18</v>
      </c>
      <c r="G895" t="s">
        <v>2734</v>
      </c>
      <c r="H895" t="s">
        <v>82</v>
      </c>
      <c r="I895">
        <v>783.8</v>
      </c>
      <c r="J895">
        <v>6</v>
      </c>
      <c r="K895">
        <v>0</v>
      </c>
      <c r="L895">
        <v>4702.8</v>
      </c>
      <c r="M895">
        <v>4702.8</v>
      </c>
      <c r="N895" s="11">
        <f>Salesdata[[#This Row],[subtotal_before_discount]]-Salesdata[[#This Row],[total_after_discount]]</f>
        <v>0</v>
      </c>
      <c r="O895" t="s">
        <v>28</v>
      </c>
      <c r="P895" s="2">
        <v>45638.175057870372</v>
      </c>
      <c r="Q895">
        <f>YEAR(Salesdata[[#This Row],[purchase_date]])</f>
        <v>2024</v>
      </c>
      <c r="R895" t="str">
        <f>TEXT(Salesdata[[#This Row],[purchase_date]], "mmm")</f>
        <v>Dec</v>
      </c>
    </row>
    <row r="896" spans="1:18" x14ac:dyDescent="0.3">
      <c r="A896" t="s">
        <v>2735</v>
      </c>
      <c r="B896" t="s">
        <v>55</v>
      </c>
      <c r="C896" t="s">
        <v>2736</v>
      </c>
      <c r="D896" s="11" t="s">
        <v>7928</v>
      </c>
      <c r="E896" s="11" t="s">
        <v>7046</v>
      </c>
      <c r="F896" t="s">
        <v>44</v>
      </c>
      <c r="G896" t="s">
        <v>2737</v>
      </c>
      <c r="H896" t="s">
        <v>161</v>
      </c>
      <c r="I896">
        <v>0.81</v>
      </c>
      <c r="J896">
        <v>72</v>
      </c>
      <c r="K896">
        <v>0</v>
      </c>
      <c r="L896">
        <v>58.32</v>
      </c>
      <c r="M896">
        <v>58.32</v>
      </c>
      <c r="N896" s="11">
        <f>Salesdata[[#This Row],[subtotal_before_discount]]-Salesdata[[#This Row],[total_after_discount]]</f>
        <v>0</v>
      </c>
      <c r="O896" t="s">
        <v>40</v>
      </c>
      <c r="P896" s="2">
        <v>45849.007164351853</v>
      </c>
      <c r="Q896">
        <f>YEAR(Salesdata[[#This Row],[purchase_date]])</f>
        <v>2025</v>
      </c>
      <c r="R896" t="str">
        <f>TEXT(Salesdata[[#This Row],[purchase_date]], "mmm")</f>
        <v>Jul</v>
      </c>
    </row>
    <row r="897" spans="1:18" x14ac:dyDescent="0.3">
      <c r="A897" t="s">
        <v>2738</v>
      </c>
      <c r="B897" t="s">
        <v>30</v>
      </c>
      <c r="C897" t="s">
        <v>2739</v>
      </c>
      <c r="D897" s="11" t="s">
        <v>7929</v>
      </c>
      <c r="E897" s="11" t="s">
        <v>7069</v>
      </c>
      <c r="F897" t="s">
        <v>177</v>
      </c>
      <c r="G897" t="s">
        <v>2740</v>
      </c>
      <c r="H897" t="s">
        <v>184</v>
      </c>
      <c r="I897">
        <v>99.57</v>
      </c>
      <c r="J897">
        <v>10</v>
      </c>
      <c r="K897">
        <v>0</v>
      </c>
      <c r="L897">
        <v>995.7</v>
      </c>
      <c r="M897">
        <v>995.7</v>
      </c>
      <c r="N897" s="11">
        <f>Salesdata[[#This Row],[subtotal_before_discount]]-Salesdata[[#This Row],[total_after_discount]]</f>
        <v>0</v>
      </c>
      <c r="O897" t="s">
        <v>47</v>
      </c>
      <c r="P897" s="2">
        <v>45566.27616898148</v>
      </c>
      <c r="Q897">
        <f>YEAR(Salesdata[[#This Row],[purchase_date]])</f>
        <v>2024</v>
      </c>
      <c r="R897" t="str">
        <f>TEXT(Salesdata[[#This Row],[purchase_date]], "mmm")</f>
        <v>Oct</v>
      </c>
    </row>
    <row r="898" spans="1:18" x14ac:dyDescent="0.3">
      <c r="A898" t="s">
        <v>2741</v>
      </c>
      <c r="B898" t="s">
        <v>84</v>
      </c>
      <c r="C898" t="s">
        <v>2742</v>
      </c>
      <c r="D898" s="11" t="s">
        <v>7930</v>
      </c>
      <c r="E898" s="11" t="s">
        <v>7162</v>
      </c>
      <c r="F898" t="s">
        <v>18</v>
      </c>
      <c r="G898" t="s">
        <v>7010</v>
      </c>
      <c r="H898" t="s">
        <v>39</v>
      </c>
      <c r="I898">
        <v>1876.3</v>
      </c>
      <c r="J898">
        <v>5</v>
      </c>
      <c r="K898">
        <v>0</v>
      </c>
      <c r="L898">
        <v>9381.5</v>
      </c>
      <c r="M898">
        <v>9381.5</v>
      </c>
      <c r="N898" s="11">
        <f>Salesdata[[#This Row],[subtotal_before_discount]]-Salesdata[[#This Row],[total_after_discount]]</f>
        <v>0</v>
      </c>
      <c r="O898" t="s">
        <v>47</v>
      </c>
      <c r="P898" s="2">
        <v>45795.751701388886</v>
      </c>
      <c r="Q898">
        <f>YEAR(Salesdata[[#This Row],[purchase_date]])</f>
        <v>2025</v>
      </c>
      <c r="R898" t="str">
        <f>TEXT(Salesdata[[#This Row],[purchase_date]], "mmm")</f>
        <v>May</v>
      </c>
    </row>
    <row r="899" spans="1:18" x14ac:dyDescent="0.3">
      <c r="A899" t="s">
        <v>2743</v>
      </c>
      <c r="B899" t="s">
        <v>118</v>
      </c>
      <c r="C899" t="s">
        <v>2744</v>
      </c>
      <c r="D899" s="11" t="s">
        <v>7931</v>
      </c>
      <c r="E899" s="11" t="s">
        <v>7170</v>
      </c>
      <c r="F899" t="s">
        <v>246</v>
      </c>
      <c r="G899" t="s">
        <v>2745</v>
      </c>
      <c r="H899" t="s">
        <v>39</v>
      </c>
      <c r="I899">
        <v>1208.72</v>
      </c>
      <c r="J899">
        <v>4</v>
      </c>
      <c r="K899">
        <v>0</v>
      </c>
      <c r="L899">
        <v>4834.88</v>
      </c>
      <c r="M899">
        <v>4834.88</v>
      </c>
      <c r="N899" s="11">
        <f>Salesdata[[#This Row],[subtotal_before_discount]]-Salesdata[[#This Row],[total_after_discount]]</f>
        <v>0</v>
      </c>
      <c r="O899" t="s">
        <v>40</v>
      </c>
      <c r="P899" s="2">
        <v>45429.289027777777</v>
      </c>
      <c r="Q899">
        <f>YEAR(Salesdata[[#This Row],[purchase_date]])</f>
        <v>2024</v>
      </c>
      <c r="R899" t="str">
        <f>TEXT(Salesdata[[#This Row],[purchase_date]], "mmm")</f>
        <v>May</v>
      </c>
    </row>
    <row r="900" spans="1:18" x14ac:dyDescent="0.3">
      <c r="A900" t="s">
        <v>2746</v>
      </c>
      <c r="B900" t="s">
        <v>84</v>
      </c>
      <c r="C900" t="s">
        <v>2747</v>
      </c>
      <c r="D900" s="11" t="s">
        <v>7932</v>
      </c>
      <c r="E900" s="11" t="s">
        <v>7139</v>
      </c>
      <c r="F900" t="s">
        <v>121</v>
      </c>
      <c r="G900" t="s">
        <v>2748</v>
      </c>
      <c r="H900" t="s">
        <v>102</v>
      </c>
      <c r="I900">
        <v>256.25</v>
      </c>
      <c r="J900">
        <v>1</v>
      </c>
      <c r="K900">
        <v>0</v>
      </c>
      <c r="L900">
        <v>256.25</v>
      </c>
      <c r="M900">
        <v>256.25</v>
      </c>
      <c r="N900" s="11">
        <f>Salesdata[[#This Row],[subtotal_before_discount]]-Salesdata[[#This Row],[total_after_discount]]</f>
        <v>0</v>
      </c>
      <c r="O900" t="s">
        <v>77</v>
      </c>
      <c r="P900" s="2">
        <v>45699.717141203706</v>
      </c>
      <c r="Q900">
        <f>YEAR(Salesdata[[#This Row],[purchase_date]])</f>
        <v>2025</v>
      </c>
      <c r="R900" t="str">
        <f>TEXT(Salesdata[[#This Row],[purchase_date]], "mmm")</f>
        <v>Feb</v>
      </c>
    </row>
    <row r="901" spans="1:18" x14ac:dyDescent="0.3">
      <c r="A901" t="s">
        <v>2749</v>
      </c>
      <c r="B901" t="s">
        <v>181</v>
      </c>
      <c r="C901" t="s">
        <v>2750</v>
      </c>
      <c r="D901" s="11" t="s">
        <v>7744</v>
      </c>
      <c r="E901" s="11" t="s">
        <v>7071</v>
      </c>
      <c r="F901" t="s">
        <v>246</v>
      </c>
      <c r="G901" t="s">
        <v>2751</v>
      </c>
      <c r="H901" t="s">
        <v>161</v>
      </c>
      <c r="I901">
        <v>5.3</v>
      </c>
      <c r="J901">
        <v>95</v>
      </c>
      <c r="K901">
        <v>20</v>
      </c>
      <c r="L901">
        <v>503.5</v>
      </c>
      <c r="M901">
        <v>402.8</v>
      </c>
      <c r="N901" s="11">
        <f>Salesdata[[#This Row],[subtotal_before_discount]]-Salesdata[[#This Row],[total_after_discount]]</f>
        <v>100.69999999999999</v>
      </c>
      <c r="O901" t="s">
        <v>28</v>
      </c>
      <c r="P901" s="2">
        <v>45439.686597222222</v>
      </c>
      <c r="Q901">
        <f>YEAR(Salesdata[[#This Row],[purchase_date]])</f>
        <v>2024</v>
      </c>
      <c r="R901" t="str">
        <f>TEXT(Salesdata[[#This Row],[purchase_date]], "mmm")</f>
        <v>May</v>
      </c>
    </row>
    <row r="902" spans="1:18" x14ac:dyDescent="0.3">
      <c r="A902" t="s">
        <v>2752</v>
      </c>
      <c r="B902" t="s">
        <v>49</v>
      </c>
      <c r="C902" t="s">
        <v>2753</v>
      </c>
      <c r="D902" s="11" t="s">
        <v>7933</v>
      </c>
      <c r="E902" s="11" t="s">
        <v>7130</v>
      </c>
      <c r="F902" t="s">
        <v>37</v>
      </c>
      <c r="G902" t="s">
        <v>2754</v>
      </c>
      <c r="H902" t="s">
        <v>82</v>
      </c>
      <c r="I902">
        <v>605.28</v>
      </c>
      <c r="J902">
        <v>25</v>
      </c>
      <c r="K902">
        <v>20</v>
      </c>
      <c r="L902">
        <v>15132</v>
      </c>
      <c r="M902">
        <v>12105.6</v>
      </c>
      <c r="N902" s="11">
        <f>Salesdata[[#This Row],[subtotal_before_discount]]-Salesdata[[#This Row],[total_after_discount]]</f>
        <v>3026.3999999999996</v>
      </c>
      <c r="O902" t="s">
        <v>60</v>
      </c>
      <c r="P902" s="2">
        <v>45769.736597222225</v>
      </c>
      <c r="Q902">
        <f>YEAR(Salesdata[[#This Row],[purchase_date]])</f>
        <v>2025</v>
      </c>
      <c r="R902" t="str">
        <f>TEXT(Salesdata[[#This Row],[purchase_date]], "mmm")</f>
        <v>Apr</v>
      </c>
    </row>
    <row r="903" spans="1:18" x14ac:dyDescent="0.3">
      <c r="A903" t="s">
        <v>2755</v>
      </c>
      <c r="B903" t="s">
        <v>72</v>
      </c>
      <c r="C903" t="s">
        <v>2756</v>
      </c>
      <c r="D903" s="11" t="s">
        <v>7934</v>
      </c>
      <c r="E903" s="11" t="s">
        <v>7071</v>
      </c>
      <c r="F903" t="s">
        <v>224</v>
      </c>
      <c r="G903" t="s">
        <v>2757</v>
      </c>
      <c r="H903" t="s">
        <v>161</v>
      </c>
      <c r="I903">
        <v>69.349999999999994</v>
      </c>
      <c r="J903">
        <v>1</v>
      </c>
      <c r="K903">
        <v>0</v>
      </c>
      <c r="L903">
        <v>69.349999999999994</v>
      </c>
      <c r="M903">
        <v>69.349999999999994</v>
      </c>
      <c r="N903" s="11">
        <f>Salesdata[[#This Row],[subtotal_before_discount]]-Salesdata[[#This Row],[total_after_discount]]</f>
        <v>0</v>
      </c>
      <c r="O903" t="s">
        <v>21</v>
      </c>
      <c r="P903" s="2">
        <v>45658.467546296299</v>
      </c>
      <c r="Q903">
        <f>YEAR(Salesdata[[#This Row],[purchase_date]])</f>
        <v>2025</v>
      </c>
      <c r="R903" t="str">
        <f>TEXT(Salesdata[[#This Row],[purchase_date]], "mmm")</f>
        <v>Jan</v>
      </c>
    </row>
    <row r="904" spans="1:18" x14ac:dyDescent="0.3">
      <c r="A904" t="s">
        <v>2758</v>
      </c>
      <c r="B904" t="s">
        <v>84</v>
      </c>
      <c r="C904" t="s">
        <v>2759</v>
      </c>
      <c r="D904" s="11" t="s">
        <v>7935</v>
      </c>
      <c r="E904" s="11" t="s">
        <v>7083</v>
      </c>
      <c r="F904" t="s">
        <v>32</v>
      </c>
      <c r="G904" t="s">
        <v>2760</v>
      </c>
      <c r="H904" t="s">
        <v>465</v>
      </c>
      <c r="I904">
        <v>3.05</v>
      </c>
      <c r="J904">
        <v>259</v>
      </c>
      <c r="K904">
        <v>3</v>
      </c>
      <c r="L904">
        <v>789.95</v>
      </c>
      <c r="M904">
        <v>766.25</v>
      </c>
      <c r="N904" s="11">
        <f>Salesdata[[#This Row],[subtotal_before_discount]]-Salesdata[[#This Row],[total_after_discount]]</f>
        <v>23.700000000000045</v>
      </c>
      <c r="O904" t="s">
        <v>28</v>
      </c>
      <c r="P904" s="2">
        <v>45577.557615740741</v>
      </c>
      <c r="Q904">
        <f>YEAR(Salesdata[[#This Row],[purchase_date]])</f>
        <v>2024</v>
      </c>
      <c r="R904" t="str">
        <f>TEXT(Salesdata[[#This Row],[purchase_date]], "mmm")</f>
        <v>Oct</v>
      </c>
    </row>
    <row r="905" spans="1:18" x14ac:dyDescent="0.3">
      <c r="A905" t="s">
        <v>2761</v>
      </c>
      <c r="B905" t="s">
        <v>118</v>
      </c>
      <c r="C905" t="s">
        <v>2762</v>
      </c>
      <c r="D905" s="11" t="s">
        <v>7936</v>
      </c>
      <c r="E905" s="11" t="s">
        <v>7139</v>
      </c>
      <c r="F905" t="s">
        <v>68</v>
      </c>
      <c r="G905" t="s">
        <v>2763</v>
      </c>
      <c r="H905" t="s">
        <v>161</v>
      </c>
      <c r="I905">
        <v>299.55</v>
      </c>
      <c r="J905">
        <v>10</v>
      </c>
      <c r="K905">
        <v>10</v>
      </c>
      <c r="L905">
        <v>2995.5</v>
      </c>
      <c r="M905">
        <v>2695.95</v>
      </c>
      <c r="N905" s="11">
        <f>Salesdata[[#This Row],[subtotal_before_discount]]-Salesdata[[#This Row],[total_after_discount]]</f>
        <v>299.55000000000018</v>
      </c>
      <c r="O905" t="s">
        <v>60</v>
      </c>
      <c r="P905" s="2">
        <v>45447.360266203701</v>
      </c>
      <c r="Q905">
        <f>YEAR(Salesdata[[#This Row],[purchase_date]])</f>
        <v>2024</v>
      </c>
      <c r="R905" t="str">
        <f>TEXT(Salesdata[[#This Row],[purchase_date]], "mmm")</f>
        <v>Jun</v>
      </c>
    </row>
    <row r="906" spans="1:18" x14ac:dyDescent="0.3">
      <c r="A906" t="s">
        <v>2764</v>
      </c>
      <c r="B906" t="s">
        <v>23</v>
      </c>
      <c r="C906" t="s">
        <v>2765</v>
      </c>
      <c r="D906" s="11" t="s">
        <v>7937</v>
      </c>
      <c r="E906" s="11" t="s">
        <v>7125</v>
      </c>
      <c r="F906" t="s">
        <v>177</v>
      </c>
      <c r="G906" t="s">
        <v>2766</v>
      </c>
      <c r="H906" t="s">
        <v>102</v>
      </c>
      <c r="I906">
        <v>110.93</v>
      </c>
      <c r="J906">
        <v>15</v>
      </c>
      <c r="K906">
        <v>0</v>
      </c>
      <c r="L906">
        <v>1663.95</v>
      </c>
      <c r="M906">
        <v>1663.95</v>
      </c>
      <c r="N906" s="11">
        <f>Salesdata[[#This Row],[subtotal_before_discount]]-Salesdata[[#This Row],[total_after_discount]]</f>
        <v>0</v>
      </c>
      <c r="O906" t="s">
        <v>21</v>
      </c>
      <c r="P906" s="2">
        <v>45659.964837962965</v>
      </c>
      <c r="Q906">
        <f>YEAR(Salesdata[[#This Row],[purchase_date]])</f>
        <v>2025</v>
      </c>
      <c r="R906" t="str">
        <f>TEXT(Salesdata[[#This Row],[purchase_date]], "mmm")</f>
        <v>Jan</v>
      </c>
    </row>
    <row r="907" spans="1:18" x14ac:dyDescent="0.3">
      <c r="A907" t="s">
        <v>2767</v>
      </c>
      <c r="B907" t="s">
        <v>118</v>
      </c>
      <c r="C907" t="s">
        <v>2768</v>
      </c>
      <c r="D907" s="11" t="s">
        <v>7938</v>
      </c>
      <c r="E907" s="11" t="s">
        <v>7069</v>
      </c>
      <c r="F907" t="s">
        <v>100</v>
      </c>
      <c r="G907" t="s">
        <v>2769</v>
      </c>
      <c r="H907" t="s">
        <v>161</v>
      </c>
      <c r="I907">
        <v>1391.31</v>
      </c>
      <c r="J907">
        <v>4</v>
      </c>
      <c r="K907">
        <v>0</v>
      </c>
      <c r="L907">
        <v>5565.24</v>
      </c>
      <c r="M907">
        <v>5565.24</v>
      </c>
      <c r="N907" s="11">
        <f>Salesdata[[#This Row],[subtotal_before_discount]]-Salesdata[[#This Row],[total_after_discount]]</f>
        <v>0</v>
      </c>
      <c r="O907" t="s">
        <v>40</v>
      </c>
      <c r="P907" s="2">
        <v>45604.237372685187</v>
      </c>
      <c r="Q907">
        <f>YEAR(Salesdata[[#This Row],[purchase_date]])</f>
        <v>2024</v>
      </c>
      <c r="R907" t="str">
        <f>TEXT(Salesdata[[#This Row],[purchase_date]], "mmm")</f>
        <v>Nov</v>
      </c>
    </row>
    <row r="908" spans="1:18" x14ac:dyDescent="0.3">
      <c r="A908" t="s">
        <v>2770</v>
      </c>
      <c r="B908" t="s">
        <v>84</v>
      </c>
      <c r="C908" t="s">
        <v>2771</v>
      </c>
      <c r="D908" s="11" t="s">
        <v>7939</v>
      </c>
      <c r="E908" s="11" t="s">
        <v>7207</v>
      </c>
      <c r="F908" t="s">
        <v>177</v>
      </c>
      <c r="G908" t="s">
        <v>2772</v>
      </c>
      <c r="H908" t="s">
        <v>70</v>
      </c>
      <c r="I908">
        <v>77.25</v>
      </c>
      <c r="J908">
        <v>1</v>
      </c>
      <c r="K908">
        <v>8</v>
      </c>
      <c r="L908">
        <v>77.25</v>
      </c>
      <c r="M908">
        <v>71.069999999999993</v>
      </c>
      <c r="N908" s="11">
        <f>Salesdata[[#This Row],[subtotal_before_discount]]-Salesdata[[#This Row],[total_after_discount]]</f>
        <v>6.1800000000000068</v>
      </c>
      <c r="O908" t="s">
        <v>7010</v>
      </c>
      <c r="P908" s="2">
        <v>45871.257141203707</v>
      </c>
      <c r="Q908">
        <f>YEAR(Salesdata[[#This Row],[purchase_date]])</f>
        <v>2025</v>
      </c>
      <c r="R908" t="str">
        <f>TEXT(Salesdata[[#This Row],[purchase_date]], "mmm")</f>
        <v>Aug</v>
      </c>
    </row>
    <row r="909" spans="1:18" x14ac:dyDescent="0.3">
      <c r="A909" t="s">
        <v>2773</v>
      </c>
      <c r="B909" t="s">
        <v>118</v>
      </c>
      <c r="C909" t="s">
        <v>2774</v>
      </c>
      <c r="D909" s="11" t="s">
        <v>7940</v>
      </c>
      <c r="E909" s="11" t="s">
        <v>7250</v>
      </c>
      <c r="F909" t="s">
        <v>44</v>
      </c>
      <c r="G909" t="s">
        <v>2775</v>
      </c>
      <c r="H909" t="s">
        <v>39</v>
      </c>
      <c r="I909">
        <v>1439.47</v>
      </c>
      <c r="J909">
        <v>8</v>
      </c>
      <c r="K909">
        <v>0</v>
      </c>
      <c r="L909">
        <v>11515.76</v>
      </c>
      <c r="M909">
        <v>11515.76</v>
      </c>
      <c r="N909" s="11">
        <f>Salesdata[[#This Row],[subtotal_before_discount]]-Salesdata[[#This Row],[total_after_discount]]</f>
        <v>0</v>
      </c>
      <c r="O909" t="s">
        <v>60</v>
      </c>
      <c r="P909" s="2">
        <v>45479.74082175926</v>
      </c>
      <c r="Q909">
        <f>YEAR(Salesdata[[#This Row],[purchase_date]])</f>
        <v>2024</v>
      </c>
      <c r="R909" t="str">
        <f>TEXT(Salesdata[[#This Row],[purchase_date]], "mmm")</f>
        <v>Jul</v>
      </c>
    </row>
    <row r="910" spans="1:18" x14ac:dyDescent="0.3">
      <c r="A910" t="s">
        <v>2776</v>
      </c>
      <c r="B910" t="s">
        <v>84</v>
      </c>
      <c r="C910" t="s">
        <v>2777</v>
      </c>
      <c r="D910" s="11" t="s">
        <v>7941</v>
      </c>
      <c r="E910" s="11" t="s">
        <v>7214</v>
      </c>
      <c r="F910" t="s">
        <v>105</v>
      </c>
      <c r="G910" t="s">
        <v>2778</v>
      </c>
      <c r="H910" t="s">
        <v>130</v>
      </c>
      <c r="I910">
        <v>212.17</v>
      </c>
      <c r="J910">
        <v>3</v>
      </c>
      <c r="K910">
        <v>0</v>
      </c>
      <c r="L910">
        <v>636.51</v>
      </c>
      <c r="M910">
        <v>636.51</v>
      </c>
      <c r="N910" s="11">
        <f>Salesdata[[#This Row],[subtotal_before_discount]]-Salesdata[[#This Row],[total_after_discount]]</f>
        <v>0</v>
      </c>
      <c r="O910" t="s">
        <v>47</v>
      </c>
      <c r="P910" s="2">
        <v>45665.631319444445</v>
      </c>
      <c r="Q910">
        <f>YEAR(Salesdata[[#This Row],[purchase_date]])</f>
        <v>2025</v>
      </c>
      <c r="R910" t="str">
        <f>TEXT(Salesdata[[#This Row],[purchase_date]], "mmm")</f>
        <v>Jan</v>
      </c>
    </row>
    <row r="911" spans="1:18" x14ac:dyDescent="0.3">
      <c r="A911" t="s">
        <v>2779</v>
      </c>
      <c r="B911" t="s">
        <v>72</v>
      </c>
      <c r="C911" t="s">
        <v>2780</v>
      </c>
      <c r="D911" s="11" t="s">
        <v>7942</v>
      </c>
      <c r="E911" s="11" t="s">
        <v>7038</v>
      </c>
      <c r="F911" t="s">
        <v>74</v>
      </c>
      <c r="G911" t="s">
        <v>2781</v>
      </c>
      <c r="H911" t="s">
        <v>135</v>
      </c>
      <c r="I911">
        <v>84.42</v>
      </c>
      <c r="J911">
        <v>5</v>
      </c>
      <c r="K911">
        <v>0</v>
      </c>
      <c r="L911">
        <v>422.1</v>
      </c>
      <c r="M911">
        <v>422.1</v>
      </c>
      <c r="N911" s="11">
        <f>Salesdata[[#This Row],[subtotal_before_discount]]-Salesdata[[#This Row],[total_after_discount]]</f>
        <v>0</v>
      </c>
      <c r="O911" t="s">
        <v>47</v>
      </c>
      <c r="P911" s="2">
        <v>45737.623252314814</v>
      </c>
      <c r="Q911">
        <f>YEAR(Salesdata[[#This Row],[purchase_date]])</f>
        <v>2025</v>
      </c>
      <c r="R911" t="str">
        <f>TEXT(Salesdata[[#This Row],[purchase_date]], "mmm")</f>
        <v>Mar</v>
      </c>
    </row>
    <row r="912" spans="1:18" x14ac:dyDescent="0.3">
      <c r="A912" t="s">
        <v>2782</v>
      </c>
      <c r="B912" t="s">
        <v>15</v>
      </c>
      <c r="C912" t="s">
        <v>2783</v>
      </c>
      <c r="D912" s="11" t="s">
        <v>7943</v>
      </c>
      <c r="E912" s="11" t="s">
        <v>7141</v>
      </c>
      <c r="F912" t="s">
        <v>246</v>
      </c>
      <c r="G912" t="s">
        <v>2784</v>
      </c>
      <c r="H912" t="s">
        <v>7010</v>
      </c>
      <c r="I912">
        <v>4252.57</v>
      </c>
      <c r="J912">
        <v>25</v>
      </c>
      <c r="K912">
        <v>13</v>
      </c>
      <c r="L912">
        <v>106314.25</v>
      </c>
      <c r="M912">
        <v>92493.4</v>
      </c>
      <c r="N912" s="11">
        <f>Salesdata[[#This Row],[subtotal_before_discount]]-Salesdata[[#This Row],[total_after_discount]]</f>
        <v>13820.850000000006</v>
      </c>
      <c r="O912" t="s">
        <v>116</v>
      </c>
      <c r="P912" s="2">
        <v>45493.069606481484</v>
      </c>
      <c r="Q912">
        <f>YEAR(Salesdata[[#This Row],[purchase_date]])</f>
        <v>2024</v>
      </c>
      <c r="R912" t="str">
        <f>TEXT(Salesdata[[#This Row],[purchase_date]], "mmm")</f>
        <v>Jul</v>
      </c>
    </row>
    <row r="913" spans="1:18" x14ac:dyDescent="0.3">
      <c r="A913" t="s">
        <v>2785</v>
      </c>
      <c r="B913" t="s">
        <v>172</v>
      </c>
      <c r="C913" t="s">
        <v>2786</v>
      </c>
      <c r="D913" s="11" t="s">
        <v>7944</v>
      </c>
      <c r="E913" s="11" t="s">
        <v>7089</v>
      </c>
      <c r="F913" t="s">
        <v>121</v>
      </c>
      <c r="G913" t="s">
        <v>2787</v>
      </c>
      <c r="H913" t="s">
        <v>135</v>
      </c>
      <c r="I913">
        <v>131.85</v>
      </c>
      <c r="J913">
        <v>30</v>
      </c>
      <c r="K913">
        <v>20</v>
      </c>
      <c r="L913">
        <v>3955.5</v>
      </c>
      <c r="M913">
        <v>3164.4</v>
      </c>
      <c r="N913" s="11">
        <f>Salesdata[[#This Row],[subtotal_before_discount]]-Salesdata[[#This Row],[total_after_discount]]</f>
        <v>791.09999999999991</v>
      </c>
      <c r="O913" t="s">
        <v>77</v>
      </c>
      <c r="P913" s="2">
        <v>45827.435439814813</v>
      </c>
      <c r="Q913">
        <f>YEAR(Salesdata[[#This Row],[purchase_date]])</f>
        <v>2025</v>
      </c>
      <c r="R913" t="str">
        <f>TEXT(Salesdata[[#This Row],[purchase_date]], "mmm")</f>
        <v>Jun</v>
      </c>
    </row>
    <row r="914" spans="1:18" x14ac:dyDescent="0.3">
      <c r="A914" t="s">
        <v>2788</v>
      </c>
      <c r="B914" t="s">
        <v>72</v>
      </c>
      <c r="C914" t="s">
        <v>2789</v>
      </c>
      <c r="D914" s="11" t="s">
        <v>7945</v>
      </c>
      <c r="E914" s="11" t="s">
        <v>7224</v>
      </c>
      <c r="F914" t="s">
        <v>105</v>
      </c>
      <c r="G914" t="s">
        <v>2790</v>
      </c>
      <c r="H914" t="s">
        <v>27</v>
      </c>
      <c r="I914">
        <v>524.4</v>
      </c>
      <c r="J914">
        <v>40</v>
      </c>
      <c r="K914">
        <v>10</v>
      </c>
      <c r="L914">
        <v>20976</v>
      </c>
      <c r="M914">
        <v>18878.400000000001</v>
      </c>
      <c r="N914" s="11">
        <f>Salesdata[[#This Row],[subtotal_before_discount]]-Salesdata[[#This Row],[total_after_discount]]</f>
        <v>2097.5999999999985</v>
      </c>
      <c r="O914" t="s">
        <v>7010</v>
      </c>
      <c r="P914" s="2">
        <v>45557.026550925926</v>
      </c>
      <c r="Q914">
        <f>YEAR(Salesdata[[#This Row],[purchase_date]])</f>
        <v>2024</v>
      </c>
      <c r="R914" t="str">
        <f>TEXT(Salesdata[[#This Row],[purchase_date]], "mmm")</f>
        <v>Sep</v>
      </c>
    </row>
    <row r="915" spans="1:18" x14ac:dyDescent="0.3">
      <c r="A915" t="s">
        <v>2791</v>
      </c>
      <c r="B915" t="s">
        <v>15</v>
      </c>
      <c r="C915" t="s">
        <v>2792</v>
      </c>
      <c r="D915" s="11" t="s">
        <v>7946</v>
      </c>
      <c r="E915" s="11" t="s">
        <v>7087</v>
      </c>
      <c r="F915" t="s">
        <v>224</v>
      </c>
      <c r="G915" t="s">
        <v>2793</v>
      </c>
      <c r="H915" t="s">
        <v>130</v>
      </c>
      <c r="I915">
        <v>533.52</v>
      </c>
      <c r="J915">
        <v>60</v>
      </c>
      <c r="K915">
        <v>25</v>
      </c>
      <c r="L915">
        <v>32011.200000000001</v>
      </c>
      <c r="M915">
        <v>24008.400000000001</v>
      </c>
      <c r="N915" s="11">
        <f>Salesdata[[#This Row],[subtotal_before_discount]]-Salesdata[[#This Row],[total_after_discount]]</f>
        <v>8002.7999999999993</v>
      </c>
      <c r="O915" t="s">
        <v>28</v>
      </c>
      <c r="P915" s="2">
        <v>45797.52983796296</v>
      </c>
      <c r="Q915">
        <f>YEAR(Salesdata[[#This Row],[purchase_date]])</f>
        <v>2025</v>
      </c>
      <c r="R915" t="str">
        <f>TEXT(Salesdata[[#This Row],[purchase_date]], "mmm")</f>
        <v>May</v>
      </c>
    </row>
    <row r="916" spans="1:18" x14ac:dyDescent="0.3">
      <c r="A916" t="s">
        <v>2794</v>
      </c>
      <c r="B916" t="s">
        <v>172</v>
      </c>
      <c r="C916" t="s">
        <v>2795</v>
      </c>
      <c r="D916" s="11" t="s">
        <v>7947</v>
      </c>
      <c r="E916" s="11" t="s">
        <v>7224</v>
      </c>
      <c r="F916" t="s">
        <v>177</v>
      </c>
      <c r="G916" t="s">
        <v>2796</v>
      </c>
      <c r="H916" t="s">
        <v>179</v>
      </c>
      <c r="I916">
        <v>1505.88</v>
      </c>
      <c r="J916">
        <v>4</v>
      </c>
      <c r="K916">
        <v>2</v>
      </c>
      <c r="L916">
        <v>6023.52</v>
      </c>
      <c r="M916">
        <v>5903.05</v>
      </c>
      <c r="N916" s="11">
        <f>Salesdata[[#This Row],[subtotal_before_discount]]-Salesdata[[#This Row],[total_after_discount]]</f>
        <v>120.47000000000025</v>
      </c>
      <c r="O916" t="s">
        <v>28</v>
      </c>
      <c r="P916" s="2">
        <v>45364.455567129633</v>
      </c>
      <c r="Q916">
        <f>YEAR(Salesdata[[#This Row],[purchase_date]])</f>
        <v>2024</v>
      </c>
      <c r="R916" t="str">
        <f>TEXT(Salesdata[[#This Row],[purchase_date]], "mmm")</f>
        <v>Mar</v>
      </c>
    </row>
    <row r="917" spans="1:18" x14ac:dyDescent="0.3">
      <c r="A917" t="s">
        <v>2797</v>
      </c>
      <c r="B917" t="s">
        <v>30</v>
      </c>
      <c r="C917" t="s">
        <v>7010</v>
      </c>
      <c r="D917" s="11" t="s">
        <v>7010</v>
      </c>
      <c r="E917" s="11" t="s">
        <v>7010</v>
      </c>
      <c r="F917" t="s">
        <v>68</v>
      </c>
      <c r="G917" t="s">
        <v>2798</v>
      </c>
      <c r="H917" t="s">
        <v>248</v>
      </c>
      <c r="I917">
        <v>333.31</v>
      </c>
      <c r="J917">
        <v>40</v>
      </c>
      <c r="K917">
        <v>20</v>
      </c>
      <c r="L917">
        <v>13332.4</v>
      </c>
      <c r="M917">
        <v>10665.92</v>
      </c>
      <c r="N917" s="11">
        <f>Salesdata[[#This Row],[subtotal_before_discount]]-Salesdata[[#This Row],[total_after_discount]]</f>
        <v>2666.4799999999996</v>
      </c>
      <c r="O917" t="s">
        <v>21</v>
      </c>
      <c r="P917" s="2">
        <v>45518.108402777776</v>
      </c>
      <c r="Q917">
        <f>YEAR(Salesdata[[#This Row],[purchase_date]])</f>
        <v>2024</v>
      </c>
      <c r="R917" t="str">
        <f>TEXT(Salesdata[[#This Row],[purchase_date]], "mmm")</f>
        <v>Aug</v>
      </c>
    </row>
    <row r="918" spans="1:18" x14ac:dyDescent="0.3">
      <c r="A918" t="s">
        <v>2799</v>
      </c>
      <c r="B918" t="s">
        <v>55</v>
      </c>
      <c r="C918" t="s">
        <v>2800</v>
      </c>
      <c r="D918" s="11" t="s">
        <v>7948</v>
      </c>
      <c r="E918" s="11" t="s">
        <v>7198</v>
      </c>
      <c r="F918" t="s">
        <v>133</v>
      </c>
      <c r="G918" t="s">
        <v>2801</v>
      </c>
      <c r="H918" t="s">
        <v>39</v>
      </c>
      <c r="I918">
        <v>85.41</v>
      </c>
      <c r="J918">
        <v>2</v>
      </c>
      <c r="K918">
        <v>0</v>
      </c>
      <c r="L918">
        <v>170.82</v>
      </c>
      <c r="M918">
        <v>170.82</v>
      </c>
      <c r="N918" s="11">
        <f>Salesdata[[#This Row],[subtotal_before_discount]]-Salesdata[[#This Row],[total_after_discount]]</f>
        <v>0</v>
      </c>
      <c r="O918" t="s">
        <v>60</v>
      </c>
      <c r="P918" s="2">
        <v>45455.501712962963</v>
      </c>
      <c r="Q918">
        <f>YEAR(Salesdata[[#This Row],[purchase_date]])</f>
        <v>2024</v>
      </c>
      <c r="R918" t="str">
        <f>TEXT(Salesdata[[#This Row],[purchase_date]], "mmm")</f>
        <v>Jun</v>
      </c>
    </row>
    <row r="919" spans="1:18" x14ac:dyDescent="0.3">
      <c r="A919" t="s">
        <v>2802</v>
      </c>
      <c r="B919" t="s">
        <v>181</v>
      </c>
      <c r="C919" t="s">
        <v>2803</v>
      </c>
      <c r="D919" s="11" t="s">
        <v>7949</v>
      </c>
      <c r="E919" s="11" t="s">
        <v>7166</v>
      </c>
      <c r="F919" t="s">
        <v>44</v>
      </c>
      <c r="G919" t="s">
        <v>2804</v>
      </c>
      <c r="H919" t="s">
        <v>135</v>
      </c>
      <c r="I919">
        <v>235.33</v>
      </c>
      <c r="J919">
        <v>4</v>
      </c>
      <c r="K919">
        <v>0</v>
      </c>
      <c r="L919">
        <v>941.32</v>
      </c>
      <c r="M919">
        <v>941.32</v>
      </c>
      <c r="N919" s="11">
        <f>Salesdata[[#This Row],[subtotal_before_discount]]-Salesdata[[#This Row],[total_after_discount]]</f>
        <v>0</v>
      </c>
      <c r="O919" t="s">
        <v>21</v>
      </c>
      <c r="P919" s="2">
        <v>45667.734861111108</v>
      </c>
      <c r="Q919">
        <f>YEAR(Salesdata[[#This Row],[purchase_date]])</f>
        <v>2025</v>
      </c>
      <c r="R919" t="str">
        <f>TEXT(Salesdata[[#This Row],[purchase_date]], "mmm")</f>
        <v>Jan</v>
      </c>
    </row>
    <row r="920" spans="1:18" x14ac:dyDescent="0.3">
      <c r="A920" t="s">
        <v>2805</v>
      </c>
      <c r="B920" t="s">
        <v>23</v>
      </c>
      <c r="C920" t="s">
        <v>2806</v>
      </c>
      <c r="D920" s="11" t="s">
        <v>7950</v>
      </c>
      <c r="E920" s="11" t="s">
        <v>7042</v>
      </c>
      <c r="F920" t="s">
        <v>87</v>
      </c>
      <c r="G920" t="s">
        <v>2807</v>
      </c>
      <c r="H920" t="s">
        <v>70</v>
      </c>
      <c r="I920">
        <v>2493.16</v>
      </c>
      <c r="J920">
        <v>2</v>
      </c>
      <c r="K920">
        <v>0</v>
      </c>
      <c r="L920">
        <v>4986.32</v>
      </c>
      <c r="M920">
        <v>4986.32</v>
      </c>
      <c r="N920" s="11">
        <f>Salesdata[[#This Row],[subtotal_before_discount]]-Salesdata[[#This Row],[total_after_discount]]</f>
        <v>0</v>
      </c>
      <c r="O920" t="s">
        <v>116</v>
      </c>
      <c r="P920" s="2">
        <v>45567.184155092589</v>
      </c>
      <c r="Q920">
        <f>YEAR(Salesdata[[#This Row],[purchase_date]])</f>
        <v>2024</v>
      </c>
      <c r="R920" t="str">
        <f>TEXT(Salesdata[[#This Row],[purchase_date]], "mmm")</f>
        <v>Oct</v>
      </c>
    </row>
    <row r="921" spans="1:18" x14ac:dyDescent="0.3">
      <c r="A921" t="s">
        <v>2808</v>
      </c>
      <c r="B921" t="s">
        <v>95</v>
      </c>
      <c r="C921" t="s">
        <v>2809</v>
      </c>
      <c r="D921" s="11" t="s">
        <v>7951</v>
      </c>
      <c r="E921" s="11" t="s">
        <v>7125</v>
      </c>
      <c r="F921" t="s">
        <v>251</v>
      </c>
      <c r="G921" t="s">
        <v>2810</v>
      </c>
      <c r="H921" t="s">
        <v>65</v>
      </c>
      <c r="I921">
        <v>253.23</v>
      </c>
      <c r="J921">
        <v>20</v>
      </c>
      <c r="K921">
        <v>20</v>
      </c>
      <c r="L921">
        <v>5064.6000000000004</v>
      </c>
      <c r="M921">
        <v>4051.68</v>
      </c>
      <c r="N921" s="11">
        <f>Salesdata[[#This Row],[subtotal_before_discount]]-Salesdata[[#This Row],[total_after_discount]]</f>
        <v>1012.9200000000005</v>
      </c>
      <c r="O921" t="s">
        <v>21</v>
      </c>
      <c r="P921" s="2">
        <v>45809.621886574074</v>
      </c>
      <c r="Q921">
        <f>YEAR(Salesdata[[#This Row],[purchase_date]])</f>
        <v>2025</v>
      </c>
      <c r="R921" t="str">
        <f>TEXT(Salesdata[[#This Row],[purchase_date]], "mmm")</f>
        <v>Jun</v>
      </c>
    </row>
    <row r="922" spans="1:18" x14ac:dyDescent="0.3">
      <c r="A922" t="s">
        <v>2811</v>
      </c>
      <c r="B922" t="s">
        <v>23</v>
      </c>
      <c r="C922" t="s">
        <v>2812</v>
      </c>
      <c r="D922" s="11" t="s">
        <v>7952</v>
      </c>
      <c r="E922" s="11" t="s">
        <v>7123</v>
      </c>
      <c r="F922" t="s">
        <v>111</v>
      </c>
      <c r="G922" t="s">
        <v>2813</v>
      </c>
      <c r="H922" t="s">
        <v>93</v>
      </c>
      <c r="I922">
        <v>316.23</v>
      </c>
      <c r="J922">
        <v>15</v>
      </c>
      <c r="K922">
        <v>5</v>
      </c>
      <c r="L922">
        <v>4743.45</v>
      </c>
      <c r="M922">
        <v>4506.28</v>
      </c>
      <c r="N922" s="11">
        <f>Salesdata[[#This Row],[subtotal_before_discount]]-Salesdata[[#This Row],[total_after_discount]]</f>
        <v>237.17000000000007</v>
      </c>
      <c r="O922" t="s">
        <v>60</v>
      </c>
      <c r="P922" s="2">
        <v>45851.795115740744</v>
      </c>
      <c r="Q922">
        <f>YEAR(Salesdata[[#This Row],[purchase_date]])</f>
        <v>2025</v>
      </c>
      <c r="R922" t="str">
        <f>TEXT(Salesdata[[#This Row],[purchase_date]], "mmm")</f>
        <v>Jul</v>
      </c>
    </row>
    <row r="923" spans="1:18" x14ac:dyDescent="0.3">
      <c r="A923" t="s">
        <v>2814</v>
      </c>
      <c r="B923" t="s">
        <v>55</v>
      </c>
      <c r="C923" t="s">
        <v>2815</v>
      </c>
      <c r="D923" s="11" t="s">
        <v>7953</v>
      </c>
      <c r="E923" s="11" t="s">
        <v>7137</v>
      </c>
      <c r="F923" t="s">
        <v>111</v>
      </c>
      <c r="G923" t="s">
        <v>2816</v>
      </c>
      <c r="H923" t="s">
        <v>102</v>
      </c>
      <c r="I923">
        <v>147.44</v>
      </c>
      <c r="J923">
        <v>20</v>
      </c>
      <c r="K923">
        <v>20</v>
      </c>
      <c r="L923">
        <v>2948.8</v>
      </c>
      <c r="M923">
        <v>2359.04</v>
      </c>
      <c r="N923" s="11">
        <f>Salesdata[[#This Row],[subtotal_before_discount]]-Salesdata[[#This Row],[total_after_discount]]</f>
        <v>589.76000000000022</v>
      </c>
      <c r="O923" t="s">
        <v>60</v>
      </c>
      <c r="P923" s="2">
        <v>45477.195405092592</v>
      </c>
      <c r="Q923">
        <f>YEAR(Salesdata[[#This Row],[purchase_date]])</f>
        <v>2024</v>
      </c>
      <c r="R923" t="str">
        <f>TEXT(Salesdata[[#This Row],[purchase_date]], "mmm")</f>
        <v>Jul</v>
      </c>
    </row>
    <row r="924" spans="1:18" x14ac:dyDescent="0.3">
      <c r="A924" t="s">
        <v>2817</v>
      </c>
      <c r="B924" t="s">
        <v>15</v>
      </c>
      <c r="C924" t="s">
        <v>2818</v>
      </c>
      <c r="D924" s="11" t="s">
        <v>7954</v>
      </c>
      <c r="E924" s="11" t="s">
        <v>7123</v>
      </c>
      <c r="F924" t="s">
        <v>246</v>
      </c>
      <c r="G924" t="s">
        <v>2819</v>
      </c>
      <c r="H924" t="s">
        <v>53</v>
      </c>
      <c r="I924">
        <v>266.70999999999998</v>
      </c>
      <c r="J924">
        <v>4</v>
      </c>
      <c r="K924">
        <v>0</v>
      </c>
      <c r="L924">
        <v>1066.8399999999999</v>
      </c>
      <c r="M924">
        <v>1066.8399999999999</v>
      </c>
      <c r="N924" s="11">
        <f>Salesdata[[#This Row],[subtotal_before_discount]]-Salesdata[[#This Row],[total_after_discount]]</f>
        <v>0</v>
      </c>
      <c r="O924" t="s">
        <v>77</v>
      </c>
      <c r="P924" s="2">
        <v>45363.323113425926</v>
      </c>
      <c r="Q924">
        <f>YEAR(Salesdata[[#This Row],[purchase_date]])</f>
        <v>2024</v>
      </c>
      <c r="R924" t="str">
        <f>TEXT(Salesdata[[#This Row],[purchase_date]], "mmm")</f>
        <v>Mar</v>
      </c>
    </row>
    <row r="925" spans="1:18" x14ac:dyDescent="0.3">
      <c r="A925" t="s">
        <v>2820</v>
      </c>
      <c r="B925" t="s">
        <v>84</v>
      </c>
      <c r="C925" t="s">
        <v>7010</v>
      </c>
      <c r="D925" s="11" t="s">
        <v>7010</v>
      </c>
      <c r="E925" s="11" t="s">
        <v>7010</v>
      </c>
      <c r="F925" t="s">
        <v>57</v>
      </c>
      <c r="G925" t="s">
        <v>7010</v>
      </c>
      <c r="H925" t="s">
        <v>65</v>
      </c>
      <c r="I925">
        <v>3910.15</v>
      </c>
      <c r="J925">
        <v>8</v>
      </c>
      <c r="K925">
        <v>0</v>
      </c>
      <c r="L925">
        <v>31281.200000000001</v>
      </c>
      <c r="M925">
        <v>31281.200000000001</v>
      </c>
      <c r="N925" s="11">
        <f>Salesdata[[#This Row],[subtotal_before_discount]]-Salesdata[[#This Row],[total_after_discount]]</f>
        <v>0</v>
      </c>
      <c r="O925" t="s">
        <v>7010</v>
      </c>
      <c r="P925" s="2">
        <v>45371.802291666667</v>
      </c>
      <c r="Q925">
        <f>YEAR(Salesdata[[#This Row],[purchase_date]])</f>
        <v>2024</v>
      </c>
      <c r="R925" t="str">
        <f>TEXT(Salesdata[[#This Row],[purchase_date]], "mmm")</f>
        <v>Mar</v>
      </c>
    </row>
    <row r="926" spans="1:18" x14ac:dyDescent="0.3">
      <c r="A926" t="s">
        <v>2821</v>
      </c>
      <c r="B926" t="s">
        <v>118</v>
      </c>
      <c r="C926" t="s">
        <v>2822</v>
      </c>
      <c r="D926" s="11" t="s">
        <v>7955</v>
      </c>
      <c r="E926" s="11" t="s">
        <v>7141</v>
      </c>
      <c r="F926" t="s">
        <v>251</v>
      </c>
      <c r="G926" t="s">
        <v>2823</v>
      </c>
      <c r="H926" t="s">
        <v>7010</v>
      </c>
      <c r="I926">
        <v>97.93</v>
      </c>
      <c r="J926">
        <v>3</v>
      </c>
      <c r="K926">
        <v>0</v>
      </c>
      <c r="L926">
        <v>293.79000000000002</v>
      </c>
      <c r="M926">
        <v>293.79000000000002</v>
      </c>
      <c r="N926" s="11">
        <f>Salesdata[[#This Row],[subtotal_before_discount]]-Salesdata[[#This Row],[total_after_discount]]</f>
        <v>0</v>
      </c>
      <c r="O926" t="s">
        <v>77</v>
      </c>
      <c r="P926" s="2">
        <v>45720.652372685188</v>
      </c>
      <c r="Q926">
        <f>YEAR(Salesdata[[#This Row],[purchase_date]])</f>
        <v>2025</v>
      </c>
      <c r="R926" t="str">
        <f>TEXT(Salesdata[[#This Row],[purchase_date]], "mmm")</f>
        <v>Mar</v>
      </c>
    </row>
    <row r="927" spans="1:18" x14ac:dyDescent="0.3">
      <c r="A927" t="s">
        <v>2824</v>
      </c>
      <c r="B927" t="s">
        <v>7010</v>
      </c>
      <c r="C927" t="s">
        <v>2825</v>
      </c>
      <c r="D927" s="11" t="s">
        <v>7956</v>
      </c>
      <c r="E927" s="11" t="s">
        <v>7214</v>
      </c>
      <c r="F927" t="s">
        <v>74</v>
      </c>
      <c r="G927" t="s">
        <v>2826</v>
      </c>
      <c r="H927" t="s">
        <v>209</v>
      </c>
      <c r="I927">
        <v>3280.28</v>
      </c>
      <c r="J927">
        <v>1</v>
      </c>
      <c r="K927">
        <v>5</v>
      </c>
      <c r="L927">
        <v>3280.28</v>
      </c>
      <c r="M927">
        <v>3116.27</v>
      </c>
      <c r="N927" s="11">
        <f>Salesdata[[#This Row],[subtotal_before_discount]]-Salesdata[[#This Row],[total_after_discount]]</f>
        <v>164.01000000000022</v>
      </c>
      <c r="O927" t="s">
        <v>40</v>
      </c>
      <c r="P927" s="2">
        <v>45742.850937499999</v>
      </c>
      <c r="Q927">
        <f>YEAR(Salesdata[[#This Row],[purchase_date]])</f>
        <v>2025</v>
      </c>
      <c r="R927" t="str">
        <f>TEXT(Salesdata[[#This Row],[purchase_date]], "mmm")</f>
        <v>Mar</v>
      </c>
    </row>
    <row r="928" spans="1:18" x14ac:dyDescent="0.3">
      <c r="A928" t="s">
        <v>2827</v>
      </c>
      <c r="B928" t="s">
        <v>172</v>
      </c>
      <c r="C928" t="s">
        <v>2828</v>
      </c>
      <c r="D928" s="11" t="s">
        <v>7957</v>
      </c>
      <c r="E928" s="11" t="s">
        <v>7123</v>
      </c>
      <c r="F928" t="s">
        <v>68</v>
      </c>
      <c r="G928" t="s">
        <v>2829</v>
      </c>
      <c r="H928" t="s">
        <v>209</v>
      </c>
      <c r="I928">
        <v>315.85000000000002</v>
      </c>
      <c r="J928">
        <v>30</v>
      </c>
      <c r="K928">
        <v>20</v>
      </c>
      <c r="L928">
        <v>9475.5</v>
      </c>
      <c r="M928">
        <v>7580.4</v>
      </c>
      <c r="N928" s="11">
        <f>Salesdata[[#This Row],[subtotal_before_discount]]-Salesdata[[#This Row],[total_after_discount]]</f>
        <v>1895.1000000000004</v>
      </c>
      <c r="O928" t="s">
        <v>7010</v>
      </c>
      <c r="P928" s="2">
        <v>45841.964363425926</v>
      </c>
      <c r="Q928">
        <f>YEAR(Salesdata[[#This Row],[purchase_date]])</f>
        <v>2025</v>
      </c>
      <c r="R928" t="str">
        <f>TEXT(Salesdata[[#This Row],[purchase_date]], "mmm")</f>
        <v>Jul</v>
      </c>
    </row>
    <row r="929" spans="1:18" x14ac:dyDescent="0.3">
      <c r="A929" t="s">
        <v>2830</v>
      </c>
      <c r="B929" t="s">
        <v>72</v>
      </c>
      <c r="C929" t="s">
        <v>2831</v>
      </c>
      <c r="D929" s="11" t="s">
        <v>7958</v>
      </c>
      <c r="E929" s="11" t="s">
        <v>7102</v>
      </c>
      <c r="F929" t="s">
        <v>277</v>
      </c>
      <c r="G929" t="s">
        <v>2832</v>
      </c>
      <c r="H929" t="s">
        <v>46</v>
      </c>
      <c r="I929">
        <v>93</v>
      </c>
      <c r="J929">
        <v>3</v>
      </c>
      <c r="K929">
        <v>2</v>
      </c>
      <c r="L929">
        <v>279</v>
      </c>
      <c r="M929">
        <v>273.42</v>
      </c>
      <c r="N929" s="11">
        <f>Salesdata[[#This Row],[subtotal_before_discount]]-Salesdata[[#This Row],[total_after_discount]]</f>
        <v>5.5799999999999841</v>
      </c>
      <c r="O929" t="s">
        <v>116</v>
      </c>
      <c r="P929" s="2">
        <v>45372.399872685186</v>
      </c>
      <c r="Q929">
        <f>YEAR(Salesdata[[#This Row],[purchase_date]])</f>
        <v>2024</v>
      </c>
      <c r="R929" t="str">
        <f>TEXT(Salesdata[[#This Row],[purchase_date]], "mmm")</f>
        <v>Mar</v>
      </c>
    </row>
    <row r="930" spans="1:18" x14ac:dyDescent="0.3">
      <c r="A930" t="s">
        <v>2833</v>
      </c>
      <c r="B930" t="s">
        <v>118</v>
      </c>
      <c r="C930" t="s">
        <v>2834</v>
      </c>
      <c r="D930" s="11" t="s">
        <v>7959</v>
      </c>
      <c r="E930" s="11" t="s">
        <v>7137</v>
      </c>
      <c r="F930" t="s">
        <v>7010</v>
      </c>
      <c r="G930" t="s">
        <v>2835</v>
      </c>
      <c r="H930" t="s">
        <v>65</v>
      </c>
      <c r="I930">
        <v>234.3</v>
      </c>
      <c r="J930">
        <v>5</v>
      </c>
      <c r="K930">
        <v>7</v>
      </c>
      <c r="L930">
        <v>1171.5</v>
      </c>
      <c r="M930">
        <v>1089.49</v>
      </c>
      <c r="N930" s="11">
        <f>Salesdata[[#This Row],[subtotal_before_discount]]-Salesdata[[#This Row],[total_after_discount]]</f>
        <v>82.009999999999991</v>
      </c>
      <c r="O930" t="s">
        <v>60</v>
      </c>
      <c r="P930" s="2">
        <v>45789.704652777778</v>
      </c>
      <c r="Q930">
        <f>YEAR(Salesdata[[#This Row],[purchase_date]])</f>
        <v>2025</v>
      </c>
      <c r="R930" t="str">
        <f>TEXT(Salesdata[[#This Row],[purchase_date]], "mmm")</f>
        <v>May</v>
      </c>
    </row>
    <row r="931" spans="1:18" x14ac:dyDescent="0.3">
      <c r="A931" t="s">
        <v>2836</v>
      </c>
      <c r="B931" t="s">
        <v>118</v>
      </c>
      <c r="C931" t="s">
        <v>2837</v>
      </c>
      <c r="D931" s="11" t="s">
        <v>7960</v>
      </c>
      <c r="E931" s="11" t="s">
        <v>7036</v>
      </c>
      <c r="F931" t="s">
        <v>224</v>
      </c>
      <c r="G931" t="s">
        <v>2838</v>
      </c>
      <c r="H931" t="s">
        <v>7010</v>
      </c>
      <c r="I931">
        <v>731.14</v>
      </c>
      <c r="J931">
        <v>8</v>
      </c>
      <c r="K931">
        <v>0</v>
      </c>
      <c r="L931">
        <v>5849.12</v>
      </c>
      <c r="M931">
        <v>5849.12</v>
      </c>
      <c r="N931" s="11">
        <f>Salesdata[[#This Row],[subtotal_before_discount]]-Salesdata[[#This Row],[total_after_discount]]</f>
        <v>0</v>
      </c>
      <c r="O931" t="s">
        <v>28</v>
      </c>
      <c r="P931" s="2">
        <v>45756.899861111109</v>
      </c>
      <c r="Q931">
        <f>YEAR(Salesdata[[#This Row],[purchase_date]])</f>
        <v>2025</v>
      </c>
      <c r="R931" t="str">
        <f>TEXT(Salesdata[[#This Row],[purchase_date]], "mmm")</f>
        <v>Apr</v>
      </c>
    </row>
    <row r="932" spans="1:18" x14ac:dyDescent="0.3">
      <c r="A932" t="s">
        <v>2839</v>
      </c>
      <c r="B932" t="s">
        <v>72</v>
      </c>
      <c r="C932" t="s">
        <v>2840</v>
      </c>
      <c r="D932" s="11" t="s">
        <v>7961</v>
      </c>
      <c r="E932" s="11" t="s">
        <v>7183</v>
      </c>
      <c r="F932" t="s">
        <v>224</v>
      </c>
      <c r="G932" t="s">
        <v>2841</v>
      </c>
      <c r="H932" t="s">
        <v>179</v>
      </c>
      <c r="I932">
        <v>736.53</v>
      </c>
      <c r="J932">
        <v>1</v>
      </c>
      <c r="K932">
        <v>0</v>
      </c>
      <c r="L932">
        <v>736.53</v>
      </c>
      <c r="M932">
        <v>736.53</v>
      </c>
      <c r="N932" s="11">
        <f>Salesdata[[#This Row],[subtotal_before_discount]]-Salesdata[[#This Row],[total_after_discount]]</f>
        <v>0</v>
      </c>
      <c r="O932" t="s">
        <v>77</v>
      </c>
      <c r="P932" s="2">
        <v>45866.592106481483</v>
      </c>
      <c r="Q932">
        <f>YEAR(Salesdata[[#This Row],[purchase_date]])</f>
        <v>2025</v>
      </c>
      <c r="R932" t="str">
        <f>TEXT(Salesdata[[#This Row],[purchase_date]], "mmm")</f>
        <v>Jul</v>
      </c>
    </row>
    <row r="933" spans="1:18" x14ac:dyDescent="0.3">
      <c r="A933" t="s">
        <v>2842</v>
      </c>
      <c r="B933" t="s">
        <v>181</v>
      </c>
      <c r="C933" t="s">
        <v>2843</v>
      </c>
      <c r="D933" s="11" t="s">
        <v>7962</v>
      </c>
      <c r="E933" s="11" t="s">
        <v>7145</v>
      </c>
      <c r="F933" t="s">
        <v>251</v>
      </c>
      <c r="G933" t="s">
        <v>2844</v>
      </c>
      <c r="H933" t="s">
        <v>7010</v>
      </c>
      <c r="I933">
        <v>1.32</v>
      </c>
      <c r="J933">
        <v>159</v>
      </c>
      <c r="K933">
        <v>15</v>
      </c>
      <c r="L933">
        <v>209.88</v>
      </c>
      <c r="M933">
        <v>178.4</v>
      </c>
      <c r="N933" s="11">
        <f>Salesdata[[#This Row],[subtotal_before_discount]]-Salesdata[[#This Row],[total_after_discount]]</f>
        <v>31.47999999999999</v>
      </c>
      <c r="O933" t="s">
        <v>21</v>
      </c>
      <c r="P933" s="2">
        <v>45565.815208333333</v>
      </c>
      <c r="Q933">
        <f>YEAR(Salesdata[[#This Row],[purchase_date]])</f>
        <v>2024</v>
      </c>
      <c r="R933" t="str">
        <f>TEXT(Salesdata[[#This Row],[purchase_date]], "mmm")</f>
        <v>Sep</v>
      </c>
    </row>
    <row r="934" spans="1:18" x14ac:dyDescent="0.3">
      <c r="A934" t="s">
        <v>2845</v>
      </c>
      <c r="B934" t="s">
        <v>172</v>
      </c>
      <c r="C934" t="s">
        <v>2846</v>
      </c>
      <c r="D934" s="11" t="s">
        <v>7963</v>
      </c>
      <c r="E934" s="11" t="s">
        <v>7123</v>
      </c>
      <c r="F934" t="s">
        <v>87</v>
      </c>
      <c r="G934" t="s">
        <v>2847</v>
      </c>
      <c r="H934" t="s">
        <v>7010</v>
      </c>
      <c r="I934">
        <v>1471.19</v>
      </c>
      <c r="J934">
        <v>4</v>
      </c>
      <c r="K934">
        <v>0</v>
      </c>
      <c r="L934">
        <v>5884.76</v>
      </c>
      <c r="M934">
        <v>5884.76</v>
      </c>
      <c r="N934" s="11">
        <f>Salesdata[[#This Row],[subtotal_before_discount]]-Salesdata[[#This Row],[total_after_discount]]</f>
        <v>0</v>
      </c>
      <c r="O934" t="s">
        <v>116</v>
      </c>
      <c r="P934" s="2">
        <v>45870.983217592591</v>
      </c>
      <c r="Q934">
        <f>YEAR(Salesdata[[#This Row],[purchase_date]])</f>
        <v>2025</v>
      </c>
      <c r="R934" t="str">
        <f>TEXT(Salesdata[[#This Row],[purchase_date]], "mmm")</f>
        <v>Aug</v>
      </c>
    </row>
    <row r="935" spans="1:18" x14ac:dyDescent="0.3">
      <c r="A935" t="s">
        <v>2848</v>
      </c>
      <c r="B935" t="s">
        <v>95</v>
      </c>
      <c r="C935" t="s">
        <v>2849</v>
      </c>
      <c r="D935" s="11" t="s">
        <v>7964</v>
      </c>
      <c r="E935" s="11" t="s">
        <v>7046</v>
      </c>
      <c r="F935" t="s">
        <v>18</v>
      </c>
      <c r="G935" t="s">
        <v>2850</v>
      </c>
      <c r="H935" t="s">
        <v>248</v>
      </c>
      <c r="I935">
        <v>545.28</v>
      </c>
      <c r="J935">
        <v>60</v>
      </c>
      <c r="K935">
        <v>18</v>
      </c>
      <c r="L935">
        <v>32716.799999999999</v>
      </c>
      <c r="M935">
        <v>26827.78</v>
      </c>
      <c r="N935" s="11">
        <f>Salesdata[[#This Row],[subtotal_before_discount]]-Salesdata[[#This Row],[total_after_discount]]</f>
        <v>5889.02</v>
      </c>
      <c r="O935" t="s">
        <v>40</v>
      </c>
      <c r="P935" s="2">
        <v>45523.313750000001</v>
      </c>
      <c r="Q935">
        <f>YEAR(Salesdata[[#This Row],[purchase_date]])</f>
        <v>2024</v>
      </c>
      <c r="R935" t="str">
        <f>TEXT(Salesdata[[#This Row],[purchase_date]], "mmm")</f>
        <v>Aug</v>
      </c>
    </row>
    <row r="936" spans="1:18" x14ac:dyDescent="0.3">
      <c r="A936" t="s">
        <v>2851</v>
      </c>
      <c r="B936" t="s">
        <v>118</v>
      </c>
      <c r="C936" t="s">
        <v>2852</v>
      </c>
      <c r="D936" s="11" t="s">
        <v>7965</v>
      </c>
      <c r="E936" s="11" t="s">
        <v>7207</v>
      </c>
      <c r="F936" t="s">
        <v>177</v>
      </c>
      <c r="G936" t="s">
        <v>2853</v>
      </c>
      <c r="H936" t="s">
        <v>107</v>
      </c>
      <c r="I936">
        <v>1207.0899999999999</v>
      </c>
      <c r="J936">
        <v>3</v>
      </c>
      <c r="K936">
        <v>0</v>
      </c>
      <c r="L936">
        <v>3621.27</v>
      </c>
      <c r="M936">
        <v>3621.27</v>
      </c>
      <c r="N936" s="11">
        <f>Salesdata[[#This Row],[subtotal_before_discount]]-Salesdata[[#This Row],[total_after_discount]]</f>
        <v>0</v>
      </c>
      <c r="O936" t="s">
        <v>60</v>
      </c>
      <c r="P936" s="2">
        <v>45590.174363425926</v>
      </c>
      <c r="Q936">
        <f>YEAR(Salesdata[[#This Row],[purchase_date]])</f>
        <v>2024</v>
      </c>
      <c r="R936" t="str">
        <f>TEXT(Salesdata[[#This Row],[purchase_date]], "mmm")</f>
        <v>Oct</v>
      </c>
    </row>
    <row r="937" spans="1:18" x14ac:dyDescent="0.3">
      <c r="A937" t="s">
        <v>2854</v>
      </c>
      <c r="B937" t="s">
        <v>181</v>
      </c>
      <c r="C937" t="s">
        <v>2855</v>
      </c>
      <c r="D937" s="11" t="s">
        <v>7966</v>
      </c>
      <c r="E937" s="11" t="s">
        <v>7073</v>
      </c>
      <c r="F937" t="s">
        <v>91</v>
      </c>
      <c r="G937" t="s">
        <v>2856</v>
      </c>
      <c r="H937" t="s">
        <v>248</v>
      </c>
      <c r="I937">
        <v>65.459999999999994</v>
      </c>
      <c r="J937">
        <v>8</v>
      </c>
      <c r="K937">
        <v>10</v>
      </c>
      <c r="L937">
        <v>523.67999999999995</v>
      </c>
      <c r="M937">
        <v>471.31</v>
      </c>
      <c r="N937" s="11">
        <f>Salesdata[[#This Row],[subtotal_before_discount]]-Salesdata[[#This Row],[total_after_discount]]</f>
        <v>52.369999999999948</v>
      </c>
      <c r="O937" t="s">
        <v>116</v>
      </c>
      <c r="P937" s="2">
        <v>45713.008692129632</v>
      </c>
      <c r="Q937">
        <f>YEAR(Salesdata[[#This Row],[purchase_date]])</f>
        <v>2025</v>
      </c>
      <c r="R937" t="str">
        <f>TEXT(Salesdata[[#This Row],[purchase_date]], "mmm")</f>
        <v>Feb</v>
      </c>
    </row>
    <row r="938" spans="1:18" x14ac:dyDescent="0.3">
      <c r="A938" t="s">
        <v>2857</v>
      </c>
      <c r="B938" t="s">
        <v>55</v>
      </c>
      <c r="C938" t="s">
        <v>2858</v>
      </c>
      <c r="D938" s="11" t="s">
        <v>7967</v>
      </c>
      <c r="E938" s="11" t="s">
        <v>7108</v>
      </c>
      <c r="F938" t="s">
        <v>87</v>
      </c>
      <c r="G938" t="s">
        <v>2859</v>
      </c>
      <c r="H938" t="s">
        <v>465</v>
      </c>
      <c r="I938">
        <v>148.83000000000001</v>
      </c>
      <c r="J938">
        <v>3</v>
      </c>
      <c r="K938">
        <v>5</v>
      </c>
      <c r="L938">
        <v>446.49</v>
      </c>
      <c r="M938">
        <v>424.17</v>
      </c>
      <c r="N938" s="11">
        <f>Salesdata[[#This Row],[subtotal_before_discount]]-Salesdata[[#This Row],[total_after_discount]]</f>
        <v>22.319999999999993</v>
      </c>
      <c r="O938" t="s">
        <v>40</v>
      </c>
      <c r="P938" s="2">
        <v>45734.360543981478</v>
      </c>
      <c r="Q938">
        <f>YEAR(Salesdata[[#This Row],[purchase_date]])</f>
        <v>2025</v>
      </c>
      <c r="R938" t="str">
        <f>TEXT(Salesdata[[#This Row],[purchase_date]], "mmm")</f>
        <v>Mar</v>
      </c>
    </row>
    <row r="939" spans="1:18" x14ac:dyDescent="0.3">
      <c r="A939" t="s">
        <v>2860</v>
      </c>
      <c r="B939" t="s">
        <v>181</v>
      </c>
      <c r="C939" t="s">
        <v>2861</v>
      </c>
      <c r="D939" s="11" t="s">
        <v>7968</v>
      </c>
      <c r="E939" s="11" t="s">
        <v>7076</v>
      </c>
      <c r="F939" t="s">
        <v>155</v>
      </c>
      <c r="G939" t="s">
        <v>2862</v>
      </c>
      <c r="H939" t="s">
        <v>76</v>
      </c>
      <c r="I939">
        <v>143.28</v>
      </c>
      <c r="J939">
        <v>2</v>
      </c>
      <c r="K939">
        <v>0</v>
      </c>
      <c r="L939">
        <v>286.56</v>
      </c>
      <c r="M939">
        <v>286.56</v>
      </c>
      <c r="N939" s="11">
        <f>Salesdata[[#This Row],[subtotal_before_discount]]-Salesdata[[#This Row],[total_after_discount]]</f>
        <v>0</v>
      </c>
      <c r="O939" t="s">
        <v>77</v>
      </c>
      <c r="P939" s="2">
        <v>45817.132916666669</v>
      </c>
      <c r="Q939">
        <f>YEAR(Salesdata[[#This Row],[purchase_date]])</f>
        <v>2025</v>
      </c>
      <c r="R939" t="str">
        <f>TEXT(Salesdata[[#This Row],[purchase_date]], "mmm")</f>
        <v>Jun</v>
      </c>
    </row>
    <row r="940" spans="1:18" x14ac:dyDescent="0.3">
      <c r="A940" t="s">
        <v>2863</v>
      </c>
      <c r="B940" t="s">
        <v>30</v>
      </c>
      <c r="C940" t="s">
        <v>2864</v>
      </c>
      <c r="D940" s="11" t="s">
        <v>7969</v>
      </c>
      <c r="E940" s="11" t="s">
        <v>7152</v>
      </c>
      <c r="F940" t="s">
        <v>74</v>
      </c>
      <c r="G940" t="s">
        <v>2865</v>
      </c>
      <c r="H940" t="s">
        <v>102</v>
      </c>
      <c r="I940">
        <v>37.86</v>
      </c>
      <c r="J940">
        <v>50</v>
      </c>
      <c r="K940">
        <v>20</v>
      </c>
      <c r="L940">
        <v>1893</v>
      </c>
      <c r="M940">
        <v>1514.4</v>
      </c>
      <c r="N940" s="11">
        <f>Salesdata[[#This Row],[subtotal_before_discount]]-Salesdata[[#This Row],[total_after_discount]]</f>
        <v>378.59999999999991</v>
      </c>
      <c r="O940" t="s">
        <v>60</v>
      </c>
      <c r="P940" s="2">
        <v>45386.56082175926</v>
      </c>
      <c r="Q940">
        <f>YEAR(Salesdata[[#This Row],[purchase_date]])</f>
        <v>2024</v>
      </c>
      <c r="R940" t="str">
        <f>TEXT(Salesdata[[#This Row],[purchase_date]], "mmm")</f>
        <v>Apr</v>
      </c>
    </row>
    <row r="941" spans="1:18" x14ac:dyDescent="0.3">
      <c r="A941" t="s">
        <v>2866</v>
      </c>
      <c r="B941" t="s">
        <v>118</v>
      </c>
      <c r="C941" t="s">
        <v>2867</v>
      </c>
      <c r="D941" s="11" t="s">
        <v>7970</v>
      </c>
      <c r="E941" s="11" t="s">
        <v>7044</v>
      </c>
      <c r="F941" t="s">
        <v>68</v>
      </c>
      <c r="G941" t="s">
        <v>2868</v>
      </c>
      <c r="H941" t="s">
        <v>7010</v>
      </c>
      <c r="I941">
        <v>1247.8800000000001</v>
      </c>
      <c r="J941">
        <v>8</v>
      </c>
      <c r="K941">
        <v>0</v>
      </c>
      <c r="L941">
        <v>9983.0400000000009</v>
      </c>
      <c r="M941">
        <v>9983.0400000000009</v>
      </c>
      <c r="N941" s="11">
        <f>Salesdata[[#This Row],[subtotal_before_discount]]-Salesdata[[#This Row],[total_after_discount]]</f>
        <v>0</v>
      </c>
      <c r="O941" t="s">
        <v>116</v>
      </c>
      <c r="P941" s="2">
        <v>45749.093877314815</v>
      </c>
      <c r="Q941">
        <f>YEAR(Salesdata[[#This Row],[purchase_date]])</f>
        <v>2025</v>
      </c>
      <c r="R941" t="str">
        <f>TEXT(Salesdata[[#This Row],[purchase_date]], "mmm")</f>
        <v>Apr</v>
      </c>
    </row>
    <row r="942" spans="1:18" x14ac:dyDescent="0.3">
      <c r="A942" t="s">
        <v>2869</v>
      </c>
      <c r="B942" t="s">
        <v>23</v>
      </c>
      <c r="C942" t="s">
        <v>2870</v>
      </c>
      <c r="D942" s="11" t="s">
        <v>7971</v>
      </c>
      <c r="E942" s="11" t="s">
        <v>7052</v>
      </c>
      <c r="F942" t="s">
        <v>7010</v>
      </c>
      <c r="G942" t="s">
        <v>2871</v>
      </c>
      <c r="H942" t="s">
        <v>102</v>
      </c>
      <c r="I942">
        <v>58.53</v>
      </c>
      <c r="J942">
        <v>12</v>
      </c>
      <c r="K942">
        <v>12</v>
      </c>
      <c r="L942">
        <v>702.36</v>
      </c>
      <c r="M942">
        <v>618.08000000000004</v>
      </c>
      <c r="N942" s="11">
        <f>Salesdata[[#This Row],[subtotal_before_discount]]-Salesdata[[#This Row],[total_after_discount]]</f>
        <v>84.279999999999973</v>
      </c>
      <c r="O942" t="s">
        <v>60</v>
      </c>
      <c r="P942" s="2">
        <v>45575.529224537036</v>
      </c>
      <c r="Q942">
        <f>YEAR(Salesdata[[#This Row],[purchase_date]])</f>
        <v>2024</v>
      </c>
      <c r="R942" t="str">
        <f>TEXT(Salesdata[[#This Row],[purchase_date]], "mmm")</f>
        <v>Oct</v>
      </c>
    </row>
    <row r="943" spans="1:18" x14ac:dyDescent="0.3">
      <c r="A943" t="s">
        <v>2872</v>
      </c>
      <c r="B943" t="s">
        <v>23</v>
      </c>
      <c r="C943" t="s">
        <v>2873</v>
      </c>
      <c r="D943" s="11" t="s">
        <v>7972</v>
      </c>
      <c r="E943" s="11" t="s">
        <v>7058</v>
      </c>
      <c r="F943" t="s">
        <v>251</v>
      </c>
      <c r="G943" t="s">
        <v>2874</v>
      </c>
      <c r="H943" t="s">
        <v>65</v>
      </c>
      <c r="I943">
        <v>487.97</v>
      </c>
      <c r="J943">
        <v>5</v>
      </c>
      <c r="K943">
        <v>10</v>
      </c>
      <c r="L943">
        <v>2439.85</v>
      </c>
      <c r="M943">
        <v>2195.86</v>
      </c>
      <c r="N943" s="11">
        <f>Salesdata[[#This Row],[subtotal_before_discount]]-Salesdata[[#This Row],[total_after_discount]]</f>
        <v>243.98999999999978</v>
      </c>
      <c r="O943" t="s">
        <v>28</v>
      </c>
      <c r="P943" s="2">
        <v>45344.416435185187</v>
      </c>
      <c r="Q943">
        <f>YEAR(Salesdata[[#This Row],[purchase_date]])</f>
        <v>2024</v>
      </c>
      <c r="R943" t="str">
        <f>TEXT(Salesdata[[#This Row],[purchase_date]], "mmm")</f>
        <v>Feb</v>
      </c>
    </row>
    <row r="944" spans="1:18" x14ac:dyDescent="0.3">
      <c r="A944" t="s">
        <v>2875</v>
      </c>
      <c r="B944" t="s">
        <v>118</v>
      </c>
      <c r="C944" t="s">
        <v>2876</v>
      </c>
      <c r="D944" s="11" t="s">
        <v>7973</v>
      </c>
      <c r="E944" s="11" t="s">
        <v>7048</v>
      </c>
      <c r="F944" t="s">
        <v>57</v>
      </c>
      <c r="G944" t="s">
        <v>2877</v>
      </c>
      <c r="H944" t="s">
        <v>93</v>
      </c>
      <c r="I944">
        <v>1164.92</v>
      </c>
      <c r="J944">
        <v>4</v>
      </c>
      <c r="K944">
        <v>0</v>
      </c>
      <c r="L944">
        <v>4659.68</v>
      </c>
      <c r="M944">
        <v>4659.68</v>
      </c>
      <c r="N944" s="11">
        <f>Salesdata[[#This Row],[subtotal_before_discount]]-Salesdata[[#This Row],[total_after_discount]]</f>
        <v>0</v>
      </c>
      <c r="O944" t="s">
        <v>116</v>
      </c>
      <c r="P944" s="2">
        <v>45626.343958333331</v>
      </c>
      <c r="Q944">
        <f>YEAR(Salesdata[[#This Row],[purchase_date]])</f>
        <v>2024</v>
      </c>
      <c r="R944" t="str">
        <f>TEXT(Salesdata[[#This Row],[purchase_date]], "mmm")</f>
        <v>Nov</v>
      </c>
    </row>
    <row r="945" spans="1:18" x14ac:dyDescent="0.3">
      <c r="A945" t="s">
        <v>2878</v>
      </c>
      <c r="B945" t="s">
        <v>72</v>
      </c>
      <c r="C945" t="s">
        <v>2879</v>
      </c>
      <c r="D945" s="11" t="s">
        <v>7974</v>
      </c>
      <c r="E945" s="11" t="s">
        <v>7108</v>
      </c>
      <c r="F945" t="s">
        <v>7010</v>
      </c>
      <c r="G945" t="s">
        <v>2880</v>
      </c>
      <c r="H945" t="s">
        <v>209</v>
      </c>
      <c r="I945">
        <v>2576.7199999999998</v>
      </c>
      <c r="J945">
        <v>6</v>
      </c>
      <c r="K945">
        <v>10</v>
      </c>
      <c r="L945">
        <v>15460.32</v>
      </c>
      <c r="M945">
        <v>13914.29</v>
      </c>
      <c r="N945" s="11">
        <f>Salesdata[[#This Row],[subtotal_before_discount]]-Salesdata[[#This Row],[total_after_discount]]</f>
        <v>1546.0299999999988</v>
      </c>
      <c r="O945" t="s">
        <v>7010</v>
      </c>
      <c r="P945" s="2">
        <v>45686.450567129628</v>
      </c>
      <c r="Q945">
        <f>YEAR(Salesdata[[#This Row],[purchase_date]])</f>
        <v>2025</v>
      </c>
      <c r="R945" t="str">
        <f>TEXT(Salesdata[[#This Row],[purchase_date]], "mmm")</f>
        <v>Jan</v>
      </c>
    </row>
    <row r="946" spans="1:18" x14ac:dyDescent="0.3">
      <c r="A946" t="s">
        <v>2881</v>
      </c>
      <c r="B946" t="s">
        <v>172</v>
      </c>
      <c r="C946" t="s">
        <v>2882</v>
      </c>
      <c r="D946" s="11" t="s">
        <v>7975</v>
      </c>
      <c r="E946" s="11" t="s">
        <v>7166</v>
      </c>
      <c r="F946" t="s">
        <v>133</v>
      </c>
      <c r="G946" t="s">
        <v>2883</v>
      </c>
      <c r="H946" t="s">
        <v>65</v>
      </c>
      <c r="I946">
        <v>110.63</v>
      </c>
      <c r="J946">
        <v>2</v>
      </c>
      <c r="K946">
        <v>0</v>
      </c>
      <c r="L946">
        <v>221.26</v>
      </c>
      <c r="M946">
        <v>221.26</v>
      </c>
      <c r="N946" s="11">
        <f>Salesdata[[#This Row],[subtotal_before_discount]]-Salesdata[[#This Row],[total_after_discount]]</f>
        <v>0</v>
      </c>
      <c r="O946" t="s">
        <v>28</v>
      </c>
      <c r="P946" s="2">
        <v>45653.171481481484</v>
      </c>
      <c r="Q946">
        <f>YEAR(Salesdata[[#This Row],[purchase_date]])</f>
        <v>2024</v>
      </c>
      <c r="R946" t="str">
        <f>TEXT(Salesdata[[#This Row],[purchase_date]], "mmm")</f>
        <v>Dec</v>
      </c>
    </row>
    <row r="947" spans="1:18" x14ac:dyDescent="0.3">
      <c r="A947" t="s">
        <v>2884</v>
      </c>
      <c r="B947" t="s">
        <v>172</v>
      </c>
      <c r="C947" t="s">
        <v>2885</v>
      </c>
      <c r="D947" s="11" t="s">
        <v>7976</v>
      </c>
      <c r="E947" s="11" t="s">
        <v>7066</v>
      </c>
      <c r="F947" t="s">
        <v>246</v>
      </c>
      <c r="G947" t="s">
        <v>2886</v>
      </c>
      <c r="H947" t="s">
        <v>248</v>
      </c>
      <c r="I947">
        <v>322.29000000000002</v>
      </c>
      <c r="J947">
        <v>15</v>
      </c>
      <c r="K947">
        <v>2</v>
      </c>
      <c r="L947">
        <v>4834.3500000000004</v>
      </c>
      <c r="M947">
        <v>4737.66</v>
      </c>
      <c r="N947" s="11">
        <f>Salesdata[[#This Row],[subtotal_before_discount]]-Salesdata[[#This Row],[total_after_discount]]</f>
        <v>96.690000000000509</v>
      </c>
      <c r="O947" t="s">
        <v>28</v>
      </c>
      <c r="P947" s="2">
        <v>45687.699548611112</v>
      </c>
      <c r="Q947">
        <f>YEAR(Salesdata[[#This Row],[purchase_date]])</f>
        <v>2025</v>
      </c>
      <c r="R947" t="str">
        <f>TEXT(Salesdata[[#This Row],[purchase_date]], "mmm")</f>
        <v>Jan</v>
      </c>
    </row>
    <row r="948" spans="1:18" x14ac:dyDescent="0.3">
      <c r="A948" t="s">
        <v>2887</v>
      </c>
      <c r="B948" t="s">
        <v>118</v>
      </c>
      <c r="C948" t="s">
        <v>2888</v>
      </c>
      <c r="D948" s="11" t="s">
        <v>7977</v>
      </c>
      <c r="E948" s="11" t="s">
        <v>7099</v>
      </c>
      <c r="F948" t="s">
        <v>251</v>
      </c>
      <c r="G948" t="s">
        <v>2889</v>
      </c>
      <c r="H948" t="s">
        <v>93</v>
      </c>
      <c r="I948">
        <v>1197.51</v>
      </c>
      <c r="J948">
        <v>8</v>
      </c>
      <c r="K948">
        <v>5</v>
      </c>
      <c r="L948">
        <v>9580.08</v>
      </c>
      <c r="M948">
        <v>9101.08</v>
      </c>
      <c r="N948" s="11">
        <f>Salesdata[[#This Row],[subtotal_before_discount]]-Salesdata[[#This Row],[total_after_discount]]</f>
        <v>479</v>
      </c>
      <c r="O948" t="s">
        <v>40</v>
      </c>
      <c r="P948" s="2">
        <v>45787.516840277778</v>
      </c>
      <c r="Q948">
        <f>YEAR(Salesdata[[#This Row],[purchase_date]])</f>
        <v>2025</v>
      </c>
      <c r="R948" t="str">
        <f>TEXT(Salesdata[[#This Row],[purchase_date]], "mmm")</f>
        <v>May</v>
      </c>
    </row>
    <row r="949" spans="1:18" x14ac:dyDescent="0.3">
      <c r="A949" t="s">
        <v>2890</v>
      </c>
      <c r="B949" t="s">
        <v>72</v>
      </c>
      <c r="C949" t="s">
        <v>2891</v>
      </c>
      <c r="D949" s="11" t="s">
        <v>7978</v>
      </c>
      <c r="E949" s="11" t="s">
        <v>7102</v>
      </c>
      <c r="F949" t="s">
        <v>155</v>
      </c>
      <c r="G949" t="s">
        <v>2892</v>
      </c>
      <c r="H949" t="s">
        <v>184</v>
      </c>
      <c r="I949">
        <v>629.58000000000004</v>
      </c>
      <c r="J949">
        <v>2</v>
      </c>
      <c r="K949">
        <v>0</v>
      </c>
      <c r="L949">
        <v>1259.1600000000001</v>
      </c>
      <c r="M949">
        <v>1259.1600000000001</v>
      </c>
      <c r="N949" s="11">
        <f>Salesdata[[#This Row],[subtotal_before_discount]]-Salesdata[[#This Row],[total_after_discount]]</f>
        <v>0</v>
      </c>
      <c r="O949" t="s">
        <v>28</v>
      </c>
      <c r="P949" s="2">
        <v>45660.677974537037</v>
      </c>
      <c r="Q949">
        <f>YEAR(Salesdata[[#This Row],[purchase_date]])</f>
        <v>2025</v>
      </c>
      <c r="R949" t="str">
        <f>TEXT(Salesdata[[#This Row],[purchase_date]], "mmm")</f>
        <v>Jan</v>
      </c>
    </row>
    <row r="950" spans="1:18" x14ac:dyDescent="0.3">
      <c r="A950" t="s">
        <v>2893</v>
      </c>
      <c r="B950" t="s">
        <v>84</v>
      </c>
      <c r="C950" t="s">
        <v>2894</v>
      </c>
      <c r="D950" s="11" t="s">
        <v>7979</v>
      </c>
      <c r="E950" s="11" t="s">
        <v>7198</v>
      </c>
      <c r="F950" t="s">
        <v>7010</v>
      </c>
      <c r="G950" t="s">
        <v>2895</v>
      </c>
      <c r="H950" t="s">
        <v>102</v>
      </c>
      <c r="I950">
        <v>530.51</v>
      </c>
      <c r="J950">
        <v>5</v>
      </c>
      <c r="K950">
        <v>5</v>
      </c>
      <c r="L950">
        <v>2652.55</v>
      </c>
      <c r="M950">
        <v>2519.92</v>
      </c>
      <c r="N950" s="11">
        <f>Salesdata[[#This Row],[subtotal_before_discount]]-Salesdata[[#This Row],[total_after_discount]]</f>
        <v>132.63000000000011</v>
      </c>
      <c r="O950" t="s">
        <v>28</v>
      </c>
      <c r="P950" s="2">
        <v>45387.263912037037</v>
      </c>
      <c r="Q950">
        <f>YEAR(Salesdata[[#This Row],[purchase_date]])</f>
        <v>2024</v>
      </c>
      <c r="R950" t="str">
        <f>TEXT(Salesdata[[#This Row],[purchase_date]], "mmm")</f>
        <v>Apr</v>
      </c>
    </row>
    <row r="951" spans="1:18" x14ac:dyDescent="0.3">
      <c r="A951" t="s">
        <v>2896</v>
      </c>
      <c r="B951" t="s">
        <v>181</v>
      </c>
      <c r="C951" t="s">
        <v>2897</v>
      </c>
      <c r="D951" s="11" t="s">
        <v>7980</v>
      </c>
      <c r="E951" s="11" t="s">
        <v>7038</v>
      </c>
      <c r="F951" t="s">
        <v>32</v>
      </c>
      <c r="G951" t="s">
        <v>2898</v>
      </c>
      <c r="H951" t="s">
        <v>93</v>
      </c>
      <c r="I951">
        <v>494.86</v>
      </c>
      <c r="J951">
        <v>10</v>
      </c>
      <c r="K951">
        <v>15</v>
      </c>
      <c r="L951">
        <v>4948.6000000000004</v>
      </c>
      <c r="M951">
        <v>4206.3100000000004</v>
      </c>
      <c r="N951" s="11">
        <f>Salesdata[[#This Row],[subtotal_before_discount]]-Salesdata[[#This Row],[total_after_discount]]</f>
        <v>742.29</v>
      </c>
      <c r="O951" t="s">
        <v>77</v>
      </c>
      <c r="P951" s="2">
        <v>45387.329131944447</v>
      </c>
      <c r="Q951">
        <f>YEAR(Salesdata[[#This Row],[purchase_date]])</f>
        <v>2024</v>
      </c>
      <c r="R951" t="str">
        <f>TEXT(Salesdata[[#This Row],[purchase_date]], "mmm")</f>
        <v>Apr</v>
      </c>
    </row>
    <row r="952" spans="1:18" x14ac:dyDescent="0.3">
      <c r="A952" t="s">
        <v>2899</v>
      </c>
      <c r="B952" t="s">
        <v>172</v>
      </c>
      <c r="C952" t="s">
        <v>2900</v>
      </c>
      <c r="D952" s="11" t="s">
        <v>7981</v>
      </c>
      <c r="E952" s="11" t="s">
        <v>7164</v>
      </c>
      <c r="F952" t="s">
        <v>74</v>
      </c>
      <c r="G952" t="s">
        <v>2901</v>
      </c>
      <c r="H952" t="s">
        <v>70</v>
      </c>
      <c r="I952">
        <v>1047.74</v>
      </c>
      <c r="J952">
        <v>4</v>
      </c>
      <c r="K952">
        <v>0</v>
      </c>
      <c r="L952">
        <v>4190.96</v>
      </c>
      <c r="M952">
        <v>4190.96</v>
      </c>
      <c r="N952" s="11">
        <f>Salesdata[[#This Row],[subtotal_before_discount]]-Salesdata[[#This Row],[total_after_discount]]</f>
        <v>0</v>
      </c>
      <c r="O952" t="s">
        <v>116</v>
      </c>
      <c r="P952" s="2">
        <v>45484.350127314814</v>
      </c>
      <c r="Q952">
        <f>YEAR(Salesdata[[#This Row],[purchase_date]])</f>
        <v>2024</v>
      </c>
      <c r="R952" t="str">
        <f>TEXT(Salesdata[[#This Row],[purchase_date]], "mmm")</f>
        <v>Jul</v>
      </c>
    </row>
    <row r="953" spans="1:18" x14ac:dyDescent="0.3">
      <c r="A953" t="s">
        <v>2902</v>
      </c>
      <c r="B953" t="s">
        <v>72</v>
      </c>
      <c r="C953" t="s">
        <v>2903</v>
      </c>
      <c r="D953" s="11" t="s">
        <v>7982</v>
      </c>
      <c r="E953" s="11" t="s">
        <v>7159</v>
      </c>
      <c r="F953" t="s">
        <v>105</v>
      </c>
      <c r="G953" t="s">
        <v>2904</v>
      </c>
      <c r="H953" t="s">
        <v>102</v>
      </c>
      <c r="I953">
        <v>1002.11</v>
      </c>
      <c r="J953">
        <v>15</v>
      </c>
      <c r="K953">
        <v>0</v>
      </c>
      <c r="L953">
        <v>15031.65</v>
      </c>
      <c r="M953">
        <v>15031.65</v>
      </c>
      <c r="N953" s="11">
        <f>Salesdata[[#This Row],[subtotal_before_discount]]-Salesdata[[#This Row],[total_after_discount]]</f>
        <v>0</v>
      </c>
      <c r="O953" t="s">
        <v>47</v>
      </c>
      <c r="P953" s="2">
        <v>45371.266921296294</v>
      </c>
      <c r="Q953">
        <f>YEAR(Salesdata[[#This Row],[purchase_date]])</f>
        <v>2024</v>
      </c>
      <c r="R953" t="str">
        <f>TEXT(Salesdata[[#This Row],[purchase_date]], "mmm")</f>
        <v>Mar</v>
      </c>
    </row>
    <row r="954" spans="1:18" x14ac:dyDescent="0.3">
      <c r="A954" t="s">
        <v>2905</v>
      </c>
      <c r="B954" t="s">
        <v>30</v>
      </c>
      <c r="C954" t="s">
        <v>2906</v>
      </c>
      <c r="D954" s="11" t="s">
        <v>7983</v>
      </c>
      <c r="E954" s="11" t="s">
        <v>7099</v>
      </c>
      <c r="F954" t="s">
        <v>18</v>
      </c>
      <c r="G954" t="s">
        <v>2907</v>
      </c>
      <c r="H954" t="s">
        <v>107</v>
      </c>
      <c r="I954">
        <v>1584.93</v>
      </c>
      <c r="J954">
        <v>10</v>
      </c>
      <c r="K954">
        <v>15</v>
      </c>
      <c r="L954">
        <v>15849.3</v>
      </c>
      <c r="M954">
        <v>13471.9</v>
      </c>
      <c r="N954" s="11">
        <f>Salesdata[[#This Row],[subtotal_before_discount]]-Salesdata[[#This Row],[total_after_discount]]</f>
        <v>2377.3999999999996</v>
      </c>
      <c r="O954" t="s">
        <v>7010</v>
      </c>
      <c r="P954" s="2">
        <v>45692.653298611112</v>
      </c>
      <c r="Q954">
        <f>YEAR(Salesdata[[#This Row],[purchase_date]])</f>
        <v>2025</v>
      </c>
      <c r="R954" t="str">
        <f>TEXT(Salesdata[[#This Row],[purchase_date]], "mmm")</f>
        <v>Feb</v>
      </c>
    </row>
    <row r="955" spans="1:18" x14ac:dyDescent="0.3">
      <c r="A955" t="s">
        <v>2908</v>
      </c>
      <c r="B955" t="s">
        <v>72</v>
      </c>
      <c r="C955" t="s">
        <v>2909</v>
      </c>
      <c r="D955" s="11" t="s">
        <v>7984</v>
      </c>
      <c r="E955" s="11" t="s">
        <v>7162</v>
      </c>
      <c r="F955" t="s">
        <v>87</v>
      </c>
      <c r="G955" t="s">
        <v>2910</v>
      </c>
      <c r="H955" t="s">
        <v>130</v>
      </c>
      <c r="I955">
        <v>85.17</v>
      </c>
      <c r="J955">
        <v>1</v>
      </c>
      <c r="K955">
        <v>0</v>
      </c>
      <c r="L955">
        <v>85.17</v>
      </c>
      <c r="M955">
        <v>85.17</v>
      </c>
      <c r="N955" s="11">
        <f>Salesdata[[#This Row],[subtotal_before_discount]]-Salesdata[[#This Row],[total_after_discount]]</f>
        <v>0</v>
      </c>
      <c r="O955" t="s">
        <v>47</v>
      </c>
      <c r="P955" s="2">
        <v>45561.458449074074</v>
      </c>
      <c r="Q955">
        <f>YEAR(Salesdata[[#This Row],[purchase_date]])</f>
        <v>2024</v>
      </c>
      <c r="R955" t="str">
        <f>TEXT(Salesdata[[#This Row],[purchase_date]], "mmm")</f>
        <v>Sep</v>
      </c>
    </row>
    <row r="956" spans="1:18" x14ac:dyDescent="0.3">
      <c r="A956" t="s">
        <v>2911</v>
      </c>
      <c r="B956" t="s">
        <v>15</v>
      </c>
      <c r="C956" t="s">
        <v>2912</v>
      </c>
      <c r="D956" s="11" t="s">
        <v>7985</v>
      </c>
      <c r="E956" s="11" t="s">
        <v>7137</v>
      </c>
      <c r="F956" t="s">
        <v>91</v>
      </c>
      <c r="G956" t="s">
        <v>2913</v>
      </c>
      <c r="H956" t="s">
        <v>179</v>
      </c>
      <c r="I956">
        <v>585.30999999999995</v>
      </c>
      <c r="J956">
        <v>25</v>
      </c>
      <c r="K956">
        <v>25</v>
      </c>
      <c r="L956">
        <v>14632.75</v>
      </c>
      <c r="M956">
        <v>10974.56</v>
      </c>
      <c r="N956" s="11">
        <f>Salesdata[[#This Row],[subtotal_before_discount]]-Salesdata[[#This Row],[total_after_discount]]</f>
        <v>3658.1900000000005</v>
      </c>
      <c r="O956" t="s">
        <v>116</v>
      </c>
      <c r="P956" s="2">
        <v>45475.317256944443</v>
      </c>
      <c r="Q956">
        <f>YEAR(Salesdata[[#This Row],[purchase_date]])</f>
        <v>2024</v>
      </c>
      <c r="R956" t="str">
        <f>TEXT(Salesdata[[#This Row],[purchase_date]], "mmm")</f>
        <v>Jul</v>
      </c>
    </row>
    <row r="957" spans="1:18" x14ac:dyDescent="0.3">
      <c r="A957" t="s">
        <v>2914</v>
      </c>
      <c r="B957" t="s">
        <v>49</v>
      </c>
      <c r="C957" t="s">
        <v>2915</v>
      </c>
      <c r="D957" s="11" t="s">
        <v>7986</v>
      </c>
      <c r="E957" s="11" t="s">
        <v>7062</v>
      </c>
      <c r="F957" t="s">
        <v>32</v>
      </c>
      <c r="G957" t="s">
        <v>2916</v>
      </c>
      <c r="H957" t="s">
        <v>39</v>
      </c>
      <c r="I957">
        <v>5.0999999999999996</v>
      </c>
      <c r="J957">
        <v>275</v>
      </c>
      <c r="K957">
        <v>20</v>
      </c>
      <c r="L957">
        <v>1402.5</v>
      </c>
      <c r="M957">
        <v>1122</v>
      </c>
      <c r="N957" s="11">
        <f>Salesdata[[#This Row],[subtotal_before_discount]]-Salesdata[[#This Row],[total_after_discount]]</f>
        <v>280.5</v>
      </c>
      <c r="O957" t="s">
        <v>60</v>
      </c>
      <c r="P957" s="2">
        <v>45749.465937499997</v>
      </c>
      <c r="Q957">
        <f>YEAR(Salesdata[[#This Row],[purchase_date]])</f>
        <v>2025</v>
      </c>
      <c r="R957" t="str">
        <f>TEXT(Salesdata[[#This Row],[purchase_date]], "mmm")</f>
        <v>Apr</v>
      </c>
    </row>
    <row r="958" spans="1:18" x14ac:dyDescent="0.3">
      <c r="A958" t="s">
        <v>2917</v>
      </c>
      <c r="B958" t="s">
        <v>181</v>
      </c>
      <c r="C958" t="s">
        <v>2918</v>
      </c>
      <c r="D958" s="11" t="s">
        <v>7987</v>
      </c>
      <c r="E958" s="11" t="s">
        <v>7062</v>
      </c>
      <c r="F958" t="s">
        <v>57</v>
      </c>
      <c r="G958" t="s">
        <v>2919</v>
      </c>
      <c r="H958" t="s">
        <v>59</v>
      </c>
      <c r="I958">
        <v>164.81</v>
      </c>
      <c r="J958">
        <v>4</v>
      </c>
      <c r="K958">
        <v>0</v>
      </c>
      <c r="L958">
        <v>659.24</v>
      </c>
      <c r="M958">
        <v>659.24</v>
      </c>
      <c r="N958" s="11">
        <f>Salesdata[[#This Row],[subtotal_before_discount]]-Salesdata[[#This Row],[total_after_discount]]</f>
        <v>0</v>
      </c>
      <c r="O958" t="s">
        <v>40</v>
      </c>
      <c r="P958" s="2">
        <v>45701.881458333337</v>
      </c>
      <c r="Q958">
        <f>YEAR(Salesdata[[#This Row],[purchase_date]])</f>
        <v>2025</v>
      </c>
      <c r="R958" t="str">
        <f>TEXT(Salesdata[[#This Row],[purchase_date]], "mmm")</f>
        <v>Feb</v>
      </c>
    </row>
    <row r="959" spans="1:18" x14ac:dyDescent="0.3">
      <c r="A959" t="s">
        <v>2920</v>
      </c>
      <c r="B959" t="s">
        <v>72</v>
      </c>
      <c r="C959" t="s">
        <v>2921</v>
      </c>
      <c r="D959" s="11" t="s">
        <v>7988</v>
      </c>
      <c r="E959" s="11" t="s">
        <v>7089</v>
      </c>
      <c r="F959" t="s">
        <v>177</v>
      </c>
      <c r="G959" t="s">
        <v>2922</v>
      </c>
      <c r="H959" t="s">
        <v>209</v>
      </c>
      <c r="I959">
        <v>1191.4100000000001</v>
      </c>
      <c r="J959">
        <v>5</v>
      </c>
      <c r="K959">
        <v>5</v>
      </c>
      <c r="L959">
        <v>5957.05</v>
      </c>
      <c r="M959">
        <v>5659.2</v>
      </c>
      <c r="N959" s="11">
        <f>Salesdata[[#This Row],[subtotal_before_discount]]-Salesdata[[#This Row],[total_after_discount]]</f>
        <v>297.85000000000036</v>
      </c>
      <c r="O959" t="s">
        <v>47</v>
      </c>
      <c r="P959" s="2">
        <v>45631.467083333337</v>
      </c>
      <c r="Q959">
        <f>YEAR(Salesdata[[#This Row],[purchase_date]])</f>
        <v>2024</v>
      </c>
      <c r="R959" t="str">
        <f>TEXT(Salesdata[[#This Row],[purchase_date]], "mmm")</f>
        <v>Dec</v>
      </c>
    </row>
    <row r="960" spans="1:18" x14ac:dyDescent="0.3">
      <c r="A960" t="s">
        <v>2923</v>
      </c>
      <c r="B960" t="s">
        <v>181</v>
      </c>
      <c r="C960" t="s">
        <v>2924</v>
      </c>
      <c r="D960" s="11" t="s">
        <v>7989</v>
      </c>
      <c r="E960" s="11" t="s">
        <v>7105</v>
      </c>
      <c r="F960" t="s">
        <v>91</v>
      </c>
      <c r="G960" t="s">
        <v>2925</v>
      </c>
      <c r="H960" t="s">
        <v>82</v>
      </c>
      <c r="I960">
        <v>3.3</v>
      </c>
      <c r="J960">
        <v>166</v>
      </c>
      <c r="K960">
        <v>0</v>
      </c>
      <c r="L960">
        <v>547.79999999999995</v>
      </c>
      <c r="M960">
        <v>547.79999999999995</v>
      </c>
      <c r="N960" s="11">
        <f>Salesdata[[#This Row],[subtotal_before_discount]]-Salesdata[[#This Row],[total_after_discount]]</f>
        <v>0</v>
      </c>
      <c r="O960" t="s">
        <v>21</v>
      </c>
      <c r="P960" s="2">
        <v>45368.711319444446</v>
      </c>
      <c r="Q960">
        <f>YEAR(Salesdata[[#This Row],[purchase_date]])</f>
        <v>2024</v>
      </c>
      <c r="R960" t="str">
        <f>TEXT(Salesdata[[#This Row],[purchase_date]], "mmm")</f>
        <v>Mar</v>
      </c>
    </row>
    <row r="961" spans="1:18" x14ac:dyDescent="0.3">
      <c r="A961" t="s">
        <v>2926</v>
      </c>
      <c r="B961" t="s">
        <v>72</v>
      </c>
      <c r="C961" t="s">
        <v>2927</v>
      </c>
      <c r="D961" s="11" t="s">
        <v>7990</v>
      </c>
      <c r="E961" s="11" t="s">
        <v>7207</v>
      </c>
      <c r="F961" t="s">
        <v>91</v>
      </c>
      <c r="G961" t="s">
        <v>2928</v>
      </c>
      <c r="H961" t="s">
        <v>93</v>
      </c>
      <c r="I961">
        <v>421.38</v>
      </c>
      <c r="J961">
        <v>20</v>
      </c>
      <c r="K961">
        <v>15</v>
      </c>
      <c r="L961">
        <v>8427.6</v>
      </c>
      <c r="M961">
        <v>7163.46</v>
      </c>
      <c r="N961" s="11">
        <f>Salesdata[[#This Row],[subtotal_before_discount]]-Salesdata[[#This Row],[total_after_discount]]</f>
        <v>1264.1400000000003</v>
      </c>
      <c r="O961" t="s">
        <v>47</v>
      </c>
      <c r="P961" s="2">
        <v>45811.683113425926</v>
      </c>
      <c r="Q961">
        <f>YEAR(Salesdata[[#This Row],[purchase_date]])</f>
        <v>2025</v>
      </c>
      <c r="R961" t="str">
        <f>TEXT(Salesdata[[#This Row],[purchase_date]], "mmm")</f>
        <v>Jun</v>
      </c>
    </row>
    <row r="962" spans="1:18" x14ac:dyDescent="0.3">
      <c r="A962" t="s">
        <v>2929</v>
      </c>
      <c r="B962" t="s">
        <v>49</v>
      </c>
      <c r="C962" t="s">
        <v>2930</v>
      </c>
      <c r="D962" s="11" t="s">
        <v>7991</v>
      </c>
      <c r="E962" s="11" t="s">
        <v>7183</v>
      </c>
      <c r="F962" t="s">
        <v>87</v>
      </c>
      <c r="G962" t="s">
        <v>2931</v>
      </c>
      <c r="H962" t="s">
        <v>82</v>
      </c>
      <c r="I962">
        <v>436.7</v>
      </c>
      <c r="J962">
        <v>20</v>
      </c>
      <c r="K962">
        <v>15</v>
      </c>
      <c r="L962">
        <v>8734</v>
      </c>
      <c r="M962">
        <v>7423.9</v>
      </c>
      <c r="N962" s="11">
        <f>Salesdata[[#This Row],[subtotal_before_discount]]-Salesdata[[#This Row],[total_after_discount]]</f>
        <v>1310.1000000000004</v>
      </c>
      <c r="O962" t="s">
        <v>21</v>
      </c>
      <c r="P962" s="2">
        <v>45807.750601851854</v>
      </c>
      <c r="Q962">
        <f>YEAR(Salesdata[[#This Row],[purchase_date]])</f>
        <v>2025</v>
      </c>
      <c r="R962" t="str">
        <f>TEXT(Salesdata[[#This Row],[purchase_date]], "mmm")</f>
        <v>May</v>
      </c>
    </row>
    <row r="963" spans="1:18" x14ac:dyDescent="0.3">
      <c r="A963" t="s">
        <v>2932</v>
      </c>
      <c r="B963" t="s">
        <v>23</v>
      </c>
      <c r="C963" t="s">
        <v>7010</v>
      </c>
      <c r="D963" s="11" t="s">
        <v>7010</v>
      </c>
      <c r="E963" s="11" t="s">
        <v>7010</v>
      </c>
      <c r="F963" t="s">
        <v>105</v>
      </c>
      <c r="G963" t="s">
        <v>2933</v>
      </c>
      <c r="H963" t="s">
        <v>184</v>
      </c>
      <c r="I963">
        <v>649.17999999999995</v>
      </c>
      <c r="J963">
        <v>20</v>
      </c>
      <c r="K963">
        <v>0</v>
      </c>
      <c r="L963">
        <v>12983.6</v>
      </c>
      <c r="M963">
        <v>12983.6</v>
      </c>
      <c r="N963" s="11">
        <f>Salesdata[[#This Row],[subtotal_before_discount]]-Salesdata[[#This Row],[total_after_discount]]</f>
        <v>0</v>
      </c>
      <c r="O963" t="s">
        <v>77</v>
      </c>
      <c r="P963" s="2">
        <v>45492.397939814815</v>
      </c>
      <c r="Q963">
        <f>YEAR(Salesdata[[#This Row],[purchase_date]])</f>
        <v>2024</v>
      </c>
      <c r="R963" t="str">
        <f>TEXT(Salesdata[[#This Row],[purchase_date]], "mmm")</f>
        <v>Jul</v>
      </c>
    </row>
    <row r="964" spans="1:18" x14ac:dyDescent="0.3">
      <c r="A964" t="s">
        <v>2934</v>
      </c>
      <c r="B964" t="s">
        <v>15</v>
      </c>
      <c r="C964" t="s">
        <v>2935</v>
      </c>
      <c r="D964" s="11" t="s">
        <v>7992</v>
      </c>
      <c r="E964" s="11" t="s">
        <v>7218</v>
      </c>
      <c r="F964" t="s">
        <v>68</v>
      </c>
      <c r="G964" t="s">
        <v>2936</v>
      </c>
      <c r="H964" t="s">
        <v>65</v>
      </c>
      <c r="I964">
        <v>393.96</v>
      </c>
      <c r="J964">
        <v>25</v>
      </c>
      <c r="K964">
        <v>3</v>
      </c>
      <c r="L964">
        <v>9849</v>
      </c>
      <c r="M964">
        <v>9553.5300000000007</v>
      </c>
      <c r="N964" s="11">
        <f>Salesdata[[#This Row],[subtotal_before_discount]]-Salesdata[[#This Row],[total_after_discount]]</f>
        <v>295.46999999999935</v>
      </c>
      <c r="O964" t="s">
        <v>7010</v>
      </c>
      <c r="P964" s="2">
        <v>45430.460532407407</v>
      </c>
      <c r="Q964">
        <f>YEAR(Salesdata[[#This Row],[purchase_date]])</f>
        <v>2024</v>
      </c>
      <c r="R964" t="str">
        <f>TEXT(Salesdata[[#This Row],[purchase_date]], "mmm")</f>
        <v>May</v>
      </c>
    </row>
    <row r="965" spans="1:18" x14ac:dyDescent="0.3">
      <c r="A965" t="s">
        <v>2937</v>
      </c>
      <c r="B965" t="s">
        <v>72</v>
      </c>
      <c r="C965" t="s">
        <v>2938</v>
      </c>
      <c r="D965" s="11" t="s">
        <v>7993</v>
      </c>
      <c r="E965" s="11" t="s">
        <v>7050</v>
      </c>
      <c r="F965" t="s">
        <v>121</v>
      </c>
      <c r="G965" t="s">
        <v>2939</v>
      </c>
      <c r="H965" t="s">
        <v>93</v>
      </c>
      <c r="I965">
        <v>99.66</v>
      </c>
      <c r="J965">
        <v>5</v>
      </c>
      <c r="K965">
        <v>2</v>
      </c>
      <c r="L965">
        <v>498.3</v>
      </c>
      <c r="M965">
        <v>488.33</v>
      </c>
      <c r="N965" s="11">
        <f>Salesdata[[#This Row],[subtotal_before_discount]]-Salesdata[[#This Row],[total_after_discount]]</f>
        <v>9.9700000000000273</v>
      </c>
      <c r="O965" t="s">
        <v>116</v>
      </c>
      <c r="P965" s="2">
        <v>45455.138252314813</v>
      </c>
      <c r="Q965">
        <f>YEAR(Salesdata[[#This Row],[purchase_date]])</f>
        <v>2024</v>
      </c>
      <c r="R965" t="str">
        <f>TEXT(Salesdata[[#This Row],[purchase_date]], "mmm")</f>
        <v>Jun</v>
      </c>
    </row>
    <row r="966" spans="1:18" x14ac:dyDescent="0.3">
      <c r="A966" t="s">
        <v>2940</v>
      </c>
      <c r="B966" t="s">
        <v>30</v>
      </c>
      <c r="C966" t="s">
        <v>2941</v>
      </c>
      <c r="D966" s="11" t="s">
        <v>7994</v>
      </c>
      <c r="E966" s="11" t="s">
        <v>7250</v>
      </c>
      <c r="F966" t="s">
        <v>111</v>
      </c>
      <c r="G966" t="s">
        <v>2942</v>
      </c>
      <c r="H966" t="s">
        <v>465</v>
      </c>
      <c r="I966">
        <v>674.77</v>
      </c>
      <c r="J966">
        <v>6</v>
      </c>
      <c r="K966">
        <v>10</v>
      </c>
      <c r="L966">
        <v>4048.62</v>
      </c>
      <c r="M966">
        <v>3643.76</v>
      </c>
      <c r="N966" s="11">
        <f>Salesdata[[#This Row],[subtotal_before_discount]]-Salesdata[[#This Row],[total_after_discount]]</f>
        <v>404.85999999999967</v>
      </c>
      <c r="O966" t="s">
        <v>40</v>
      </c>
      <c r="P966" s="2">
        <v>45691.827407407407</v>
      </c>
      <c r="Q966">
        <f>YEAR(Salesdata[[#This Row],[purchase_date]])</f>
        <v>2025</v>
      </c>
      <c r="R966" t="str">
        <f>TEXT(Salesdata[[#This Row],[purchase_date]], "mmm")</f>
        <v>Feb</v>
      </c>
    </row>
    <row r="967" spans="1:18" x14ac:dyDescent="0.3">
      <c r="A967" t="s">
        <v>2943</v>
      </c>
      <c r="B967" t="s">
        <v>49</v>
      </c>
      <c r="C967" t="s">
        <v>2944</v>
      </c>
      <c r="D967" s="11" t="s">
        <v>7995</v>
      </c>
      <c r="E967" s="11" t="s">
        <v>7125</v>
      </c>
      <c r="F967" t="s">
        <v>37</v>
      </c>
      <c r="G967" t="s">
        <v>2945</v>
      </c>
      <c r="H967" t="s">
        <v>107</v>
      </c>
      <c r="I967">
        <v>2648.03</v>
      </c>
      <c r="J967">
        <v>2</v>
      </c>
      <c r="K967">
        <v>0</v>
      </c>
      <c r="L967">
        <v>5296.06</v>
      </c>
      <c r="M967">
        <v>5296.06</v>
      </c>
      <c r="N967" s="11">
        <f>Salesdata[[#This Row],[subtotal_before_discount]]-Salesdata[[#This Row],[total_after_discount]]</f>
        <v>0</v>
      </c>
      <c r="O967" t="s">
        <v>28</v>
      </c>
      <c r="P967" s="2">
        <v>45400.362013888887</v>
      </c>
      <c r="Q967">
        <f>YEAR(Salesdata[[#This Row],[purchase_date]])</f>
        <v>2024</v>
      </c>
      <c r="R967" t="str">
        <f>TEXT(Salesdata[[#This Row],[purchase_date]], "mmm")</f>
        <v>Apr</v>
      </c>
    </row>
    <row r="968" spans="1:18" x14ac:dyDescent="0.3">
      <c r="A968" t="s">
        <v>2946</v>
      </c>
      <c r="B968" t="s">
        <v>15</v>
      </c>
      <c r="C968" t="s">
        <v>2947</v>
      </c>
      <c r="D968" s="11" t="s">
        <v>7996</v>
      </c>
      <c r="E968" s="11" t="s">
        <v>7145</v>
      </c>
      <c r="F968" t="s">
        <v>277</v>
      </c>
      <c r="G968" t="s">
        <v>2948</v>
      </c>
      <c r="H968" t="s">
        <v>7010</v>
      </c>
      <c r="I968">
        <v>257.38</v>
      </c>
      <c r="J968">
        <v>5</v>
      </c>
      <c r="K968">
        <v>5</v>
      </c>
      <c r="L968">
        <v>1286.9000000000001</v>
      </c>
      <c r="M968">
        <v>1222.56</v>
      </c>
      <c r="N968" s="11">
        <f>Salesdata[[#This Row],[subtotal_before_discount]]-Salesdata[[#This Row],[total_after_discount]]</f>
        <v>64.340000000000146</v>
      </c>
      <c r="O968" t="s">
        <v>21</v>
      </c>
      <c r="P968" s="2">
        <v>45346.578217592592</v>
      </c>
      <c r="Q968">
        <f>YEAR(Salesdata[[#This Row],[purchase_date]])</f>
        <v>2024</v>
      </c>
      <c r="R968" t="str">
        <f>TEXT(Salesdata[[#This Row],[purchase_date]], "mmm")</f>
        <v>Feb</v>
      </c>
    </row>
    <row r="969" spans="1:18" x14ac:dyDescent="0.3">
      <c r="A969" t="s">
        <v>2949</v>
      </c>
      <c r="B969" t="s">
        <v>181</v>
      </c>
      <c r="C969" t="s">
        <v>2950</v>
      </c>
      <c r="D969" s="11" t="s">
        <v>7997</v>
      </c>
      <c r="E969" s="11" t="s">
        <v>7058</v>
      </c>
      <c r="F969" t="s">
        <v>277</v>
      </c>
      <c r="G969" t="s">
        <v>2951</v>
      </c>
      <c r="H969" t="s">
        <v>209</v>
      </c>
      <c r="I969">
        <v>2299.17</v>
      </c>
      <c r="J969">
        <v>12</v>
      </c>
      <c r="K969">
        <v>15</v>
      </c>
      <c r="L969">
        <v>27590.04</v>
      </c>
      <c r="M969">
        <v>23451.53</v>
      </c>
      <c r="N969" s="11">
        <f>Salesdata[[#This Row],[subtotal_before_discount]]-Salesdata[[#This Row],[total_after_discount]]</f>
        <v>4138.510000000002</v>
      </c>
      <c r="O969" t="s">
        <v>28</v>
      </c>
      <c r="P969" s="2">
        <v>45463.369375000002</v>
      </c>
      <c r="Q969">
        <f>YEAR(Salesdata[[#This Row],[purchase_date]])</f>
        <v>2024</v>
      </c>
      <c r="R969" t="str">
        <f>TEXT(Salesdata[[#This Row],[purchase_date]], "mmm")</f>
        <v>Jun</v>
      </c>
    </row>
    <row r="970" spans="1:18" x14ac:dyDescent="0.3">
      <c r="A970" t="s">
        <v>2952</v>
      </c>
      <c r="B970" t="s">
        <v>55</v>
      </c>
      <c r="C970" t="s">
        <v>2953</v>
      </c>
      <c r="D970" s="11" t="s">
        <v>7998</v>
      </c>
      <c r="E970" s="11" t="s">
        <v>7083</v>
      </c>
      <c r="F970" t="s">
        <v>177</v>
      </c>
      <c r="G970" t="s">
        <v>2954</v>
      </c>
      <c r="H970" t="s">
        <v>102</v>
      </c>
      <c r="I970">
        <v>186.42</v>
      </c>
      <c r="J970">
        <v>5</v>
      </c>
      <c r="K970">
        <v>0</v>
      </c>
      <c r="L970">
        <v>932.1</v>
      </c>
      <c r="M970">
        <v>932.1</v>
      </c>
      <c r="N970" s="11">
        <f>Salesdata[[#This Row],[subtotal_before_discount]]-Salesdata[[#This Row],[total_after_discount]]</f>
        <v>0</v>
      </c>
      <c r="O970" t="s">
        <v>21</v>
      </c>
      <c r="P970" s="2">
        <v>45579.285787037035</v>
      </c>
      <c r="Q970">
        <f>YEAR(Salesdata[[#This Row],[purchase_date]])</f>
        <v>2024</v>
      </c>
      <c r="R970" t="str">
        <f>TEXT(Salesdata[[#This Row],[purchase_date]], "mmm")</f>
        <v>Oct</v>
      </c>
    </row>
    <row r="971" spans="1:18" x14ac:dyDescent="0.3">
      <c r="A971" t="s">
        <v>2955</v>
      </c>
      <c r="B971" t="s">
        <v>181</v>
      </c>
      <c r="C971" t="s">
        <v>2956</v>
      </c>
      <c r="D971" s="11" t="s">
        <v>7999</v>
      </c>
      <c r="E971" s="11" t="s">
        <v>7048</v>
      </c>
      <c r="F971" t="s">
        <v>18</v>
      </c>
      <c r="G971" t="s">
        <v>2957</v>
      </c>
      <c r="H971" t="s">
        <v>102</v>
      </c>
      <c r="I971">
        <v>1241.9100000000001</v>
      </c>
      <c r="J971">
        <v>3</v>
      </c>
      <c r="K971">
        <v>2</v>
      </c>
      <c r="L971">
        <v>3725.73</v>
      </c>
      <c r="M971">
        <v>3651.22</v>
      </c>
      <c r="N971" s="11">
        <f>Salesdata[[#This Row],[subtotal_before_discount]]-Salesdata[[#This Row],[total_after_discount]]</f>
        <v>74.510000000000218</v>
      </c>
      <c r="O971" t="s">
        <v>28</v>
      </c>
      <c r="P971" s="2">
        <v>45522.880185185182</v>
      </c>
      <c r="Q971">
        <f>YEAR(Salesdata[[#This Row],[purchase_date]])</f>
        <v>2024</v>
      </c>
      <c r="R971" t="str">
        <f>TEXT(Salesdata[[#This Row],[purchase_date]], "mmm")</f>
        <v>Aug</v>
      </c>
    </row>
    <row r="972" spans="1:18" x14ac:dyDescent="0.3">
      <c r="A972" t="s">
        <v>2958</v>
      </c>
      <c r="B972" t="s">
        <v>118</v>
      </c>
      <c r="C972" t="s">
        <v>2959</v>
      </c>
      <c r="D972" s="11" t="s">
        <v>8000</v>
      </c>
      <c r="E972" s="11" t="s">
        <v>7152</v>
      </c>
      <c r="F972" t="s">
        <v>105</v>
      </c>
      <c r="G972" t="s">
        <v>2960</v>
      </c>
      <c r="H972" t="s">
        <v>76</v>
      </c>
      <c r="I972">
        <v>304.07</v>
      </c>
      <c r="J972">
        <v>1</v>
      </c>
      <c r="K972">
        <v>0</v>
      </c>
      <c r="L972">
        <v>304.07</v>
      </c>
      <c r="M972">
        <v>304.07</v>
      </c>
      <c r="N972" s="11">
        <f>Salesdata[[#This Row],[subtotal_before_discount]]-Salesdata[[#This Row],[total_after_discount]]</f>
        <v>0</v>
      </c>
      <c r="O972" t="s">
        <v>77</v>
      </c>
      <c r="P972" s="2">
        <v>45511.90253472222</v>
      </c>
      <c r="Q972">
        <f>YEAR(Salesdata[[#This Row],[purchase_date]])</f>
        <v>2024</v>
      </c>
      <c r="R972" t="str">
        <f>TEXT(Salesdata[[#This Row],[purchase_date]], "mmm")</f>
        <v>Aug</v>
      </c>
    </row>
    <row r="973" spans="1:18" x14ac:dyDescent="0.3">
      <c r="A973" t="s">
        <v>2961</v>
      </c>
      <c r="B973" t="s">
        <v>118</v>
      </c>
      <c r="C973" t="s">
        <v>2962</v>
      </c>
      <c r="D973" s="11" t="s">
        <v>8001</v>
      </c>
      <c r="E973" s="11" t="s">
        <v>7062</v>
      </c>
      <c r="F973" t="s">
        <v>57</v>
      </c>
      <c r="G973" t="s">
        <v>2963</v>
      </c>
      <c r="H973" t="s">
        <v>107</v>
      </c>
      <c r="I973">
        <v>2977.14</v>
      </c>
      <c r="J973">
        <v>3</v>
      </c>
      <c r="K973">
        <v>0</v>
      </c>
      <c r="L973">
        <v>8931.42</v>
      </c>
      <c r="M973">
        <v>8931.42</v>
      </c>
      <c r="N973" s="11">
        <f>Salesdata[[#This Row],[subtotal_before_discount]]-Salesdata[[#This Row],[total_after_discount]]</f>
        <v>0</v>
      </c>
      <c r="O973" t="s">
        <v>60</v>
      </c>
      <c r="P973" s="2">
        <v>45667.626921296294</v>
      </c>
      <c r="Q973">
        <f>YEAR(Salesdata[[#This Row],[purchase_date]])</f>
        <v>2025</v>
      </c>
      <c r="R973" t="str">
        <f>TEXT(Salesdata[[#This Row],[purchase_date]], "mmm")</f>
        <v>Jan</v>
      </c>
    </row>
    <row r="974" spans="1:18" x14ac:dyDescent="0.3">
      <c r="A974" t="s">
        <v>2964</v>
      </c>
      <c r="B974" t="s">
        <v>72</v>
      </c>
      <c r="C974" t="s">
        <v>2965</v>
      </c>
      <c r="D974" s="11" t="s">
        <v>8002</v>
      </c>
      <c r="E974" s="11" t="s">
        <v>7056</v>
      </c>
      <c r="F974" t="s">
        <v>100</v>
      </c>
      <c r="G974" t="s">
        <v>2966</v>
      </c>
      <c r="H974" t="s">
        <v>59</v>
      </c>
      <c r="I974">
        <v>93.17</v>
      </c>
      <c r="J974">
        <v>25</v>
      </c>
      <c r="K974">
        <v>18</v>
      </c>
      <c r="L974">
        <v>2329.25</v>
      </c>
      <c r="M974">
        <v>1909.99</v>
      </c>
      <c r="N974" s="11">
        <f>Salesdata[[#This Row],[subtotal_before_discount]]-Salesdata[[#This Row],[total_after_discount]]</f>
        <v>419.26</v>
      </c>
      <c r="O974" t="s">
        <v>60</v>
      </c>
      <c r="P974" s="2">
        <v>45848.6721412037</v>
      </c>
      <c r="Q974">
        <f>YEAR(Salesdata[[#This Row],[purchase_date]])</f>
        <v>2025</v>
      </c>
      <c r="R974" t="str">
        <f>TEXT(Salesdata[[#This Row],[purchase_date]], "mmm")</f>
        <v>Jul</v>
      </c>
    </row>
    <row r="975" spans="1:18" x14ac:dyDescent="0.3">
      <c r="A975" t="s">
        <v>2967</v>
      </c>
      <c r="B975" t="s">
        <v>72</v>
      </c>
      <c r="C975" t="s">
        <v>2968</v>
      </c>
      <c r="D975" s="11" t="s">
        <v>8003</v>
      </c>
      <c r="E975" s="11" t="s">
        <v>7083</v>
      </c>
      <c r="F975" t="s">
        <v>224</v>
      </c>
      <c r="G975" t="s">
        <v>2969</v>
      </c>
      <c r="H975" t="s">
        <v>46</v>
      </c>
      <c r="I975">
        <v>4185.78</v>
      </c>
      <c r="J975">
        <v>2</v>
      </c>
      <c r="K975">
        <v>0</v>
      </c>
      <c r="L975">
        <v>8371.56</v>
      </c>
      <c r="M975">
        <v>8371.56</v>
      </c>
      <c r="N975" s="11">
        <f>Salesdata[[#This Row],[subtotal_before_discount]]-Salesdata[[#This Row],[total_after_discount]]</f>
        <v>0</v>
      </c>
      <c r="O975" t="s">
        <v>28</v>
      </c>
      <c r="P975" s="2">
        <v>45832.896134259259</v>
      </c>
      <c r="Q975">
        <f>YEAR(Salesdata[[#This Row],[purchase_date]])</f>
        <v>2025</v>
      </c>
      <c r="R975" t="str">
        <f>TEXT(Salesdata[[#This Row],[purchase_date]], "mmm")</f>
        <v>Jun</v>
      </c>
    </row>
    <row r="976" spans="1:18" x14ac:dyDescent="0.3">
      <c r="A976" t="s">
        <v>2970</v>
      </c>
      <c r="B976" t="s">
        <v>84</v>
      </c>
      <c r="C976" t="s">
        <v>2971</v>
      </c>
      <c r="D976" s="11" t="s">
        <v>8004</v>
      </c>
      <c r="E976" s="11" t="s">
        <v>7083</v>
      </c>
      <c r="F976" t="s">
        <v>7010</v>
      </c>
      <c r="G976" t="s">
        <v>2972</v>
      </c>
      <c r="H976" t="s">
        <v>93</v>
      </c>
      <c r="I976">
        <v>3.61</v>
      </c>
      <c r="J976">
        <v>156</v>
      </c>
      <c r="K976">
        <v>0</v>
      </c>
      <c r="L976">
        <v>563.16</v>
      </c>
      <c r="M976">
        <v>563.16</v>
      </c>
      <c r="N976" s="11">
        <f>Salesdata[[#This Row],[subtotal_before_discount]]-Salesdata[[#This Row],[total_after_discount]]</f>
        <v>0</v>
      </c>
      <c r="O976" t="s">
        <v>77</v>
      </c>
      <c r="P976" s="2">
        <v>45428.257233796299</v>
      </c>
      <c r="Q976">
        <f>YEAR(Salesdata[[#This Row],[purchase_date]])</f>
        <v>2024</v>
      </c>
      <c r="R976" t="str">
        <f>TEXT(Salesdata[[#This Row],[purchase_date]], "mmm")</f>
        <v>May</v>
      </c>
    </row>
    <row r="977" spans="1:18" x14ac:dyDescent="0.3">
      <c r="A977" t="s">
        <v>2973</v>
      </c>
      <c r="B977" t="s">
        <v>172</v>
      </c>
      <c r="C977" t="s">
        <v>2974</v>
      </c>
      <c r="D977" s="11" t="s">
        <v>8005</v>
      </c>
      <c r="E977" s="11" t="s">
        <v>7079</v>
      </c>
      <c r="F977" t="s">
        <v>100</v>
      </c>
      <c r="G977" t="s">
        <v>2975</v>
      </c>
      <c r="H977" t="s">
        <v>465</v>
      </c>
      <c r="I977">
        <v>309.88</v>
      </c>
      <c r="J977">
        <v>50</v>
      </c>
      <c r="K977">
        <v>15</v>
      </c>
      <c r="L977">
        <v>15494</v>
      </c>
      <c r="M977">
        <v>13169.9</v>
      </c>
      <c r="N977" s="11">
        <f>Salesdata[[#This Row],[subtotal_before_discount]]-Salesdata[[#This Row],[total_after_discount]]</f>
        <v>2324.1000000000004</v>
      </c>
      <c r="O977" t="s">
        <v>77</v>
      </c>
      <c r="P977" s="2">
        <v>45556.974745370368</v>
      </c>
      <c r="Q977">
        <f>YEAR(Salesdata[[#This Row],[purchase_date]])</f>
        <v>2024</v>
      </c>
      <c r="R977" t="str">
        <f>TEXT(Salesdata[[#This Row],[purchase_date]], "mmm")</f>
        <v>Sep</v>
      </c>
    </row>
    <row r="978" spans="1:18" x14ac:dyDescent="0.3">
      <c r="A978" t="s">
        <v>2976</v>
      </c>
      <c r="B978" t="s">
        <v>172</v>
      </c>
      <c r="C978" t="s">
        <v>2977</v>
      </c>
      <c r="D978" s="11" t="s">
        <v>8006</v>
      </c>
      <c r="E978" s="11" t="s">
        <v>7218</v>
      </c>
      <c r="F978" t="s">
        <v>87</v>
      </c>
      <c r="G978" t="s">
        <v>2978</v>
      </c>
      <c r="H978" t="s">
        <v>107</v>
      </c>
      <c r="I978">
        <v>30.11</v>
      </c>
      <c r="J978">
        <v>4</v>
      </c>
      <c r="K978">
        <v>0</v>
      </c>
      <c r="L978">
        <v>120.44</v>
      </c>
      <c r="M978">
        <v>120.44</v>
      </c>
      <c r="N978" s="11">
        <f>Salesdata[[#This Row],[subtotal_before_discount]]-Salesdata[[#This Row],[total_after_discount]]</f>
        <v>0</v>
      </c>
      <c r="O978" t="s">
        <v>47</v>
      </c>
      <c r="P978" s="2">
        <v>45806.399189814816</v>
      </c>
      <c r="Q978">
        <f>YEAR(Salesdata[[#This Row],[purchase_date]])</f>
        <v>2025</v>
      </c>
      <c r="R978" t="str">
        <f>TEXT(Salesdata[[#This Row],[purchase_date]], "mmm")</f>
        <v>May</v>
      </c>
    </row>
    <row r="979" spans="1:18" x14ac:dyDescent="0.3">
      <c r="A979" t="s">
        <v>2979</v>
      </c>
      <c r="B979" t="s">
        <v>172</v>
      </c>
      <c r="C979" t="s">
        <v>2980</v>
      </c>
      <c r="D979" s="11" t="s">
        <v>8007</v>
      </c>
      <c r="E979" s="11" t="s">
        <v>7162</v>
      </c>
      <c r="F979" t="s">
        <v>277</v>
      </c>
      <c r="G979" t="s">
        <v>2981</v>
      </c>
      <c r="H979" t="s">
        <v>93</v>
      </c>
      <c r="I979">
        <v>193.68</v>
      </c>
      <c r="J979">
        <v>8</v>
      </c>
      <c r="K979">
        <v>12</v>
      </c>
      <c r="L979">
        <v>1549.44</v>
      </c>
      <c r="M979">
        <v>1363.51</v>
      </c>
      <c r="N979" s="11">
        <f>Salesdata[[#This Row],[subtotal_before_discount]]-Salesdata[[#This Row],[total_after_discount]]</f>
        <v>185.93000000000006</v>
      </c>
      <c r="O979" t="s">
        <v>40</v>
      </c>
      <c r="P979" s="2">
        <v>45661.055671296293</v>
      </c>
      <c r="Q979">
        <f>YEAR(Salesdata[[#This Row],[purchase_date]])</f>
        <v>2025</v>
      </c>
      <c r="R979" t="str">
        <f>TEXT(Salesdata[[#This Row],[purchase_date]], "mmm")</f>
        <v>Jan</v>
      </c>
    </row>
    <row r="980" spans="1:18" x14ac:dyDescent="0.3">
      <c r="A980" t="s">
        <v>2982</v>
      </c>
      <c r="B980" t="s">
        <v>15</v>
      </c>
      <c r="C980" t="s">
        <v>2983</v>
      </c>
      <c r="D980" s="11" t="s">
        <v>8008</v>
      </c>
      <c r="E980" s="11" t="s">
        <v>7054</v>
      </c>
      <c r="F980" t="s">
        <v>100</v>
      </c>
      <c r="G980" t="s">
        <v>2984</v>
      </c>
      <c r="H980" t="s">
        <v>59</v>
      </c>
      <c r="I980">
        <v>561.64</v>
      </c>
      <c r="J980">
        <v>5</v>
      </c>
      <c r="K980">
        <v>0</v>
      </c>
      <c r="L980">
        <v>2808.2</v>
      </c>
      <c r="M980">
        <v>2808.2</v>
      </c>
      <c r="N980" s="11">
        <f>Salesdata[[#This Row],[subtotal_before_discount]]-Salesdata[[#This Row],[total_after_discount]]</f>
        <v>0</v>
      </c>
      <c r="O980" t="s">
        <v>77</v>
      </c>
      <c r="P980" s="2">
        <v>45586.527546296296</v>
      </c>
      <c r="Q980">
        <f>YEAR(Salesdata[[#This Row],[purchase_date]])</f>
        <v>2024</v>
      </c>
      <c r="R980" t="str">
        <f>TEXT(Salesdata[[#This Row],[purchase_date]], "mmm")</f>
        <v>Oct</v>
      </c>
    </row>
    <row r="981" spans="1:18" x14ac:dyDescent="0.3">
      <c r="A981" t="s">
        <v>2985</v>
      </c>
      <c r="B981" t="s">
        <v>84</v>
      </c>
      <c r="C981" t="s">
        <v>2986</v>
      </c>
      <c r="D981" s="11" t="s">
        <v>8009</v>
      </c>
      <c r="E981" s="11" t="s">
        <v>7089</v>
      </c>
      <c r="F981" t="s">
        <v>251</v>
      </c>
      <c r="G981" t="s">
        <v>2987</v>
      </c>
      <c r="H981" t="s">
        <v>135</v>
      </c>
      <c r="I981">
        <v>332.42</v>
      </c>
      <c r="J981">
        <v>30</v>
      </c>
      <c r="K981">
        <v>20</v>
      </c>
      <c r="L981">
        <v>9972.6</v>
      </c>
      <c r="M981">
        <v>7978.08</v>
      </c>
      <c r="N981" s="11">
        <f>Salesdata[[#This Row],[subtotal_before_discount]]-Salesdata[[#This Row],[total_after_discount]]</f>
        <v>1994.5200000000004</v>
      </c>
      <c r="O981" t="s">
        <v>28</v>
      </c>
      <c r="P981" s="2">
        <v>45399.400625000002</v>
      </c>
      <c r="Q981">
        <f>YEAR(Salesdata[[#This Row],[purchase_date]])</f>
        <v>2024</v>
      </c>
      <c r="R981" t="str">
        <f>TEXT(Salesdata[[#This Row],[purchase_date]], "mmm")</f>
        <v>Apr</v>
      </c>
    </row>
    <row r="982" spans="1:18" x14ac:dyDescent="0.3">
      <c r="A982" t="s">
        <v>2988</v>
      </c>
      <c r="B982" t="s">
        <v>30</v>
      </c>
      <c r="C982" t="s">
        <v>2989</v>
      </c>
      <c r="D982" s="11" t="s">
        <v>8010</v>
      </c>
      <c r="E982" s="11" t="s">
        <v>7116</v>
      </c>
      <c r="F982" t="s">
        <v>91</v>
      </c>
      <c r="G982" t="s">
        <v>2990</v>
      </c>
      <c r="H982" t="s">
        <v>107</v>
      </c>
      <c r="I982">
        <v>2976.51</v>
      </c>
      <c r="J982">
        <v>25</v>
      </c>
      <c r="K982">
        <v>15</v>
      </c>
      <c r="L982">
        <v>74412.75</v>
      </c>
      <c r="M982">
        <v>63250.84</v>
      </c>
      <c r="N982" s="11">
        <f>Salesdata[[#This Row],[subtotal_before_discount]]-Salesdata[[#This Row],[total_after_discount]]</f>
        <v>11161.910000000003</v>
      </c>
      <c r="O982" t="s">
        <v>77</v>
      </c>
      <c r="P982" s="2">
        <v>45775.747615740744</v>
      </c>
      <c r="Q982">
        <f>YEAR(Salesdata[[#This Row],[purchase_date]])</f>
        <v>2025</v>
      </c>
      <c r="R982" t="str">
        <f>TEXT(Salesdata[[#This Row],[purchase_date]], "mmm")</f>
        <v>Apr</v>
      </c>
    </row>
    <row r="983" spans="1:18" x14ac:dyDescent="0.3">
      <c r="A983" t="s">
        <v>2991</v>
      </c>
      <c r="B983" t="s">
        <v>95</v>
      </c>
      <c r="C983" t="s">
        <v>2992</v>
      </c>
      <c r="D983" s="11" t="s">
        <v>7419</v>
      </c>
      <c r="E983" s="11" t="s">
        <v>7079</v>
      </c>
      <c r="F983" t="s">
        <v>18</v>
      </c>
      <c r="G983" t="s">
        <v>2993</v>
      </c>
      <c r="H983" t="s">
        <v>130</v>
      </c>
      <c r="I983">
        <v>592.03</v>
      </c>
      <c r="J983">
        <v>1</v>
      </c>
      <c r="K983">
        <v>0</v>
      </c>
      <c r="L983">
        <v>592.03</v>
      </c>
      <c r="M983">
        <v>592.03</v>
      </c>
      <c r="N983" s="11">
        <f>Salesdata[[#This Row],[subtotal_before_discount]]-Salesdata[[#This Row],[total_after_discount]]</f>
        <v>0</v>
      </c>
      <c r="O983" t="s">
        <v>21</v>
      </c>
      <c r="P983" s="2">
        <v>45746.121238425927</v>
      </c>
      <c r="Q983">
        <f>YEAR(Salesdata[[#This Row],[purchase_date]])</f>
        <v>2025</v>
      </c>
      <c r="R983" t="str">
        <f>TEXT(Salesdata[[#This Row],[purchase_date]], "mmm")</f>
        <v>Mar</v>
      </c>
    </row>
    <row r="984" spans="1:18" x14ac:dyDescent="0.3">
      <c r="A984" t="s">
        <v>2994</v>
      </c>
      <c r="B984" t="s">
        <v>72</v>
      </c>
      <c r="C984" t="s">
        <v>2995</v>
      </c>
      <c r="D984" s="11" t="s">
        <v>8011</v>
      </c>
      <c r="E984" s="11" t="s">
        <v>7141</v>
      </c>
      <c r="F984" t="s">
        <v>277</v>
      </c>
      <c r="G984" t="s">
        <v>2996</v>
      </c>
      <c r="H984" t="s">
        <v>53</v>
      </c>
      <c r="I984">
        <v>522.92999999999995</v>
      </c>
      <c r="J984">
        <v>5</v>
      </c>
      <c r="K984">
        <v>0</v>
      </c>
      <c r="L984">
        <v>2614.65</v>
      </c>
      <c r="M984">
        <v>2614.65</v>
      </c>
      <c r="N984" s="11">
        <f>Salesdata[[#This Row],[subtotal_before_discount]]-Salesdata[[#This Row],[total_after_discount]]</f>
        <v>0</v>
      </c>
      <c r="O984" t="s">
        <v>60</v>
      </c>
      <c r="P984" s="2">
        <v>45380.639131944445</v>
      </c>
      <c r="Q984">
        <f>YEAR(Salesdata[[#This Row],[purchase_date]])</f>
        <v>2024</v>
      </c>
      <c r="R984" t="str">
        <f>TEXT(Salesdata[[#This Row],[purchase_date]], "mmm")</f>
        <v>Mar</v>
      </c>
    </row>
    <row r="985" spans="1:18" x14ac:dyDescent="0.3">
      <c r="A985" t="s">
        <v>2997</v>
      </c>
      <c r="B985" t="s">
        <v>181</v>
      </c>
      <c r="C985" t="s">
        <v>2998</v>
      </c>
      <c r="D985" s="11" t="s">
        <v>8012</v>
      </c>
      <c r="E985" s="11" t="s">
        <v>7235</v>
      </c>
      <c r="F985" t="s">
        <v>7010</v>
      </c>
      <c r="G985" t="s">
        <v>2999</v>
      </c>
      <c r="H985" t="s">
        <v>20</v>
      </c>
      <c r="I985">
        <v>1.1399999999999999</v>
      </c>
      <c r="J985">
        <v>118</v>
      </c>
      <c r="K985">
        <v>20</v>
      </c>
      <c r="L985">
        <v>134.52000000000001</v>
      </c>
      <c r="M985">
        <v>107.62</v>
      </c>
      <c r="N985" s="11">
        <f>Salesdata[[#This Row],[subtotal_before_discount]]-Salesdata[[#This Row],[total_after_discount]]</f>
        <v>26.900000000000006</v>
      </c>
      <c r="O985" t="s">
        <v>116</v>
      </c>
      <c r="P985" s="2">
        <v>45844.099004629628</v>
      </c>
      <c r="Q985">
        <f>YEAR(Salesdata[[#This Row],[purchase_date]])</f>
        <v>2025</v>
      </c>
      <c r="R985" t="str">
        <f>TEXT(Salesdata[[#This Row],[purchase_date]], "mmm")</f>
        <v>Jul</v>
      </c>
    </row>
    <row r="986" spans="1:18" x14ac:dyDescent="0.3">
      <c r="A986" t="s">
        <v>3000</v>
      </c>
      <c r="B986" t="s">
        <v>23</v>
      </c>
      <c r="C986" t="s">
        <v>3001</v>
      </c>
      <c r="D986" s="11" t="s">
        <v>8013</v>
      </c>
      <c r="E986" s="11" t="s">
        <v>7102</v>
      </c>
      <c r="F986" t="s">
        <v>224</v>
      </c>
      <c r="G986" t="s">
        <v>3002</v>
      </c>
      <c r="H986" t="s">
        <v>76</v>
      </c>
      <c r="I986">
        <v>127.78</v>
      </c>
      <c r="J986">
        <v>2</v>
      </c>
      <c r="K986">
        <v>0</v>
      </c>
      <c r="L986">
        <v>255.56</v>
      </c>
      <c r="M986">
        <v>255.56</v>
      </c>
      <c r="N986" s="11">
        <f>Salesdata[[#This Row],[subtotal_before_discount]]-Salesdata[[#This Row],[total_after_discount]]</f>
        <v>0</v>
      </c>
      <c r="O986" t="s">
        <v>7010</v>
      </c>
      <c r="P986" s="2">
        <v>45455.816817129627</v>
      </c>
      <c r="Q986">
        <f>YEAR(Salesdata[[#This Row],[purchase_date]])</f>
        <v>2024</v>
      </c>
      <c r="R986" t="str">
        <f>TEXT(Salesdata[[#This Row],[purchase_date]], "mmm")</f>
        <v>Jun</v>
      </c>
    </row>
    <row r="987" spans="1:18" x14ac:dyDescent="0.3">
      <c r="A987" t="s">
        <v>3003</v>
      </c>
      <c r="B987" t="s">
        <v>49</v>
      </c>
      <c r="C987" t="s">
        <v>7010</v>
      </c>
      <c r="D987" s="11" t="s">
        <v>7010</v>
      </c>
      <c r="E987" s="11" t="s">
        <v>7010</v>
      </c>
      <c r="F987" t="s">
        <v>74</v>
      </c>
      <c r="G987" t="s">
        <v>7010</v>
      </c>
      <c r="H987" t="s">
        <v>102</v>
      </c>
      <c r="I987">
        <v>536.55999999999995</v>
      </c>
      <c r="J987">
        <v>40</v>
      </c>
      <c r="K987">
        <v>15</v>
      </c>
      <c r="L987">
        <v>21462.400000000001</v>
      </c>
      <c r="M987">
        <v>18243.04</v>
      </c>
      <c r="N987" s="11">
        <f>Salesdata[[#This Row],[subtotal_before_discount]]-Salesdata[[#This Row],[total_after_discount]]</f>
        <v>3219.3600000000006</v>
      </c>
      <c r="O987" t="s">
        <v>28</v>
      </c>
      <c r="P987" s="2">
        <v>45685.716168981482</v>
      </c>
      <c r="Q987">
        <f>YEAR(Salesdata[[#This Row],[purchase_date]])</f>
        <v>2025</v>
      </c>
      <c r="R987" t="str">
        <f>TEXT(Salesdata[[#This Row],[purchase_date]], "mmm")</f>
        <v>Jan</v>
      </c>
    </row>
    <row r="988" spans="1:18" x14ac:dyDescent="0.3">
      <c r="A988" t="s">
        <v>3004</v>
      </c>
      <c r="B988" t="s">
        <v>15</v>
      </c>
      <c r="C988" t="s">
        <v>3005</v>
      </c>
      <c r="D988" s="11" t="s">
        <v>8014</v>
      </c>
      <c r="E988" s="11" t="s">
        <v>7139</v>
      </c>
      <c r="F988" t="s">
        <v>105</v>
      </c>
      <c r="G988" t="s">
        <v>3006</v>
      </c>
      <c r="H988" t="s">
        <v>20</v>
      </c>
      <c r="I988">
        <v>353.59</v>
      </c>
      <c r="J988">
        <v>1</v>
      </c>
      <c r="K988">
        <v>0</v>
      </c>
      <c r="L988">
        <v>353.59</v>
      </c>
      <c r="M988">
        <v>353.59</v>
      </c>
      <c r="N988" s="11">
        <f>Salesdata[[#This Row],[subtotal_before_discount]]-Salesdata[[#This Row],[total_after_discount]]</f>
        <v>0</v>
      </c>
      <c r="O988" t="s">
        <v>60</v>
      </c>
      <c r="P988" s="2">
        <v>45402.57199074074</v>
      </c>
      <c r="Q988">
        <f>YEAR(Salesdata[[#This Row],[purchase_date]])</f>
        <v>2024</v>
      </c>
      <c r="R988" t="str">
        <f>TEXT(Salesdata[[#This Row],[purchase_date]], "mmm")</f>
        <v>Apr</v>
      </c>
    </row>
    <row r="989" spans="1:18" x14ac:dyDescent="0.3">
      <c r="A989" t="s">
        <v>3007</v>
      </c>
      <c r="B989" t="s">
        <v>181</v>
      </c>
      <c r="C989" t="s">
        <v>3008</v>
      </c>
      <c r="D989" s="11" t="s">
        <v>8015</v>
      </c>
      <c r="E989" s="11" t="s">
        <v>7139</v>
      </c>
      <c r="F989" t="s">
        <v>74</v>
      </c>
      <c r="G989" t="s">
        <v>3009</v>
      </c>
      <c r="H989" t="s">
        <v>82</v>
      </c>
      <c r="I989">
        <v>354.05</v>
      </c>
      <c r="J989">
        <v>5</v>
      </c>
      <c r="K989">
        <v>10</v>
      </c>
      <c r="L989">
        <v>1770.25</v>
      </c>
      <c r="M989">
        <v>1593.23</v>
      </c>
      <c r="N989" s="11">
        <f>Salesdata[[#This Row],[subtotal_before_discount]]-Salesdata[[#This Row],[total_after_discount]]</f>
        <v>177.01999999999998</v>
      </c>
      <c r="O989" t="s">
        <v>60</v>
      </c>
      <c r="P989" s="2">
        <v>45876.221747685187</v>
      </c>
      <c r="Q989">
        <f>YEAR(Salesdata[[#This Row],[purchase_date]])</f>
        <v>2025</v>
      </c>
      <c r="R989" t="str">
        <f>TEXT(Salesdata[[#This Row],[purchase_date]], "mmm")</f>
        <v>Aug</v>
      </c>
    </row>
    <row r="990" spans="1:18" x14ac:dyDescent="0.3">
      <c r="A990" t="s">
        <v>3010</v>
      </c>
      <c r="B990" t="s">
        <v>95</v>
      </c>
      <c r="C990" t="s">
        <v>3011</v>
      </c>
      <c r="D990" s="11" t="s">
        <v>8016</v>
      </c>
      <c r="E990" s="11" t="s">
        <v>7346</v>
      </c>
      <c r="F990" t="s">
        <v>44</v>
      </c>
      <c r="G990" t="s">
        <v>3012</v>
      </c>
      <c r="H990" t="s">
        <v>107</v>
      </c>
      <c r="I990">
        <v>2041.53</v>
      </c>
      <c r="J990">
        <v>5</v>
      </c>
      <c r="K990">
        <v>5</v>
      </c>
      <c r="L990">
        <v>10207.65</v>
      </c>
      <c r="M990">
        <v>9697.27</v>
      </c>
      <c r="N990" s="11">
        <f>Salesdata[[#This Row],[subtotal_before_discount]]-Salesdata[[#This Row],[total_after_discount]]</f>
        <v>510.3799999999992</v>
      </c>
      <c r="O990" t="s">
        <v>40</v>
      </c>
      <c r="P990" s="2">
        <v>45395.39303240741</v>
      </c>
      <c r="Q990">
        <f>YEAR(Salesdata[[#This Row],[purchase_date]])</f>
        <v>2024</v>
      </c>
      <c r="R990" t="str">
        <f>TEXT(Salesdata[[#This Row],[purchase_date]], "mmm")</f>
        <v>Apr</v>
      </c>
    </row>
    <row r="991" spans="1:18" x14ac:dyDescent="0.3">
      <c r="A991" t="s">
        <v>3013</v>
      </c>
      <c r="B991" t="s">
        <v>30</v>
      </c>
      <c r="C991" t="s">
        <v>3014</v>
      </c>
      <c r="D991" s="11" t="s">
        <v>8017</v>
      </c>
      <c r="E991" s="11" t="s">
        <v>7094</v>
      </c>
      <c r="F991" t="s">
        <v>105</v>
      </c>
      <c r="G991" t="s">
        <v>3015</v>
      </c>
      <c r="H991" t="s">
        <v>65</v>
      </c>
      <c r="I991">
        <v>2479.19</v>
      </c>
      <c r="J991">
        <v>25</v>
      </c>
      <c r="K991">
        <v>0</v>
      </c>
      <c r="L991">
        <v>61979.75</v>
      </c>
      <c r="M991">
        <v>61979.75</v>
      </c>
      <c r="N991" s="11">
        <f>Salesdata[[#This Row],[subtotal_before_discount]]-Salesdata[[#This Row],[total_after_discount]]</f>
        <v>0</v>
      </c>
      <c r="O991" t="s">
        <v>47</v>
      </c>
      <c r="P991" s="2">
        <v>45608.908182870371</v>
      </c>
      <c r="Q991">
        <f>YEAR(Salesdata[[#This Row],[purchase_date]])</f>
        <v>2024</v>
      </c>
      <c r="R991" t="str">
        <f>TEXT(Salesdata[[#This Row],[purchase_date]], "mmm")</f>
        <v>Nov</v>
      </c>
    </row>
    <row r="992" spans="1:18" x14ac:dyDescent="0.3">
      <c r="A992" t="s">
        <v>3016</v>
      </c>
      <c r="B992" t="s">
        <v>84</v>
      </c>
      <c r="C992" t="s">
        <v>3017</v>
      </c>
      <c r="D992" s="11" t="s">
        <v>8018</v>
      </c>
      <c r="E992" s="11" t="s">
        <v>7130</v>
      </c>
      <c r="F992" t="s">
        <v>100</v>
      </c>
      <c r="G992" t="s">
        <v>3018</v>
      </c>
      <c r="H992" t="s">
        <v>93</v>
      </c>
      <c r="I992">
        <v>23.28</v>
      </c>
      <c r="J992">
        <v>8</v>
      </c>
      <c r="K992">
        <v>10</v>
      </c>
      <c r="L992">
        <v>186.24</v>
      </c>
      <c r="M992">
        <v>167.62</v>
      </c>
      <c r="N992" s="11">
        <f>Salesdata[[#This Row],[subtotal_before_discount]]-Salesdata[[#This Row],[total_after_discount]]</f>
        <v>18.620000000000005</v>
      </c>
      <c r="O992" t="s">
        <v>77</v>
      </c>
      <c r="P992" s="2">
        <v>45709.614965277775</v>
      </c>
      <c r="Q992">
        <f>YEAR(Salesdata[[#This Row],[purchase_date]])</f>
        <v>2025</v>
      </c>
      <c r="R992" t="str">
        <f>TEXT(Salesdata[[#This Row],[purchase_date]], "mmm")</f>
        <v>Feb</v>
      </c>
    </row>
    <row r="993" spans="1:18" x14ac:dyDescent="0.3">
      <c r="A993" t="s">
        <v>3019</v>
      </c>
      <c r="B993" t="s">
        <v>172</v>
      </c>
      <c r="C993" t="s">
        <v>3020</v>
      </c>
      <c r="D993" s="11" t="s">
        <v>8019</v>
      </c>
      <c r="E993" s="11" t="s">
        <v>7094</v>
      </c>
      <c r="F993" t="s">
        <v>87</v>
      </c>
      <c r="G993" t="s">
        <v>3021</v>
      </c>
      <c r="H993" t="s">
        <v>27</v>
      </c>
      <c r="I993">
        <v>1495.14</v>
      </c>
      <c r="J993">
        <v>50</v>
      </c>
      <c r="K993">
        <v>15</v>
      </c>
      <c r="L993">
        <v>74757</v>
      </c>
      <c r="M993">
        <v>63543.45</v>
      </c>
      <c r="N993" s="11">
        <f>Salesdata[[#This Row],[subtotal_before_discount]]-Salesdata[[#This Row],[total_after_discount]]</f>
        <v>11213.550000000003</v>
      </c>
      <c r="O993" t="s">
        <v>77</v>
      </c>
      <c r="P993" s="2">
        <v>45459.67732638889</v>
      </c>
      <c r="Q993">
        <f>YEAR(Salesdata[[#This Row],[purchase_date]])</f>
        <v>2024</v>
      </c>
      <c r="R993" t="str">
        <f>TEXT(Salesdata[[#This Row],[purchase_date]], "mmm")</f>
        <v>Jun</v>
      </c>
    </row>
    <row r="994" spans="1:18" x14ac:dyDescent="0.3">
      <c r="A994" t="s">
        <v>3022</v>
      </c>
      <c r="B994" t="s">
        <v>181</v>
      </c>
      <c r="C994" t="s">
        <v>3023</v>
      </c>
      <c r="D994" s="11" t="s">
        <v>8020</v>
      </c>
      <c r="E994" s="11" t="s">
        <v>7036</v>
      </c>
      <c r="F994" t="s">
        <v>111</v>
      </c>
      <c r="G994" t="s">
        <v>3024</v>
      </c>
      <c r="H994" t="s">
        <v>65</v>
      </c>
      <c r="I994">
        <v>3686.15</v>
      </c>
      <c r="J994">
        <v>2</v>
      </c>
      <c r="K994">
        <v>0</v>
      </c>
      <c r="L994">
        <v>7372.3</v>
      </c>
      <c r="M994">
        <v>7372.3</v>
      </c>
      <c r="N994" s="11">
        <f>Salesdata[[#This Row],[subtotal_before_discount]]-Salesdata[[#This Row],[total_after_discount]]</f>
        <v>0</v>
      </c>
      <c r="O994" t="s">
        <v>21</v>
      </c>
      <c r="P994" s="2">
        <v>45865.872662037036</v>
      </c>
      <c r="Q994">
        <f>YEAR(Salesdata[[#This Row],[purchase_date]])</f>
        <v>2025</v>
      </c>
      <c r="R994" t="str">
        <f>TEXT(Salesdata[[#This Row],[purchase_date]], "mmm")</f>
        <v>Jul</v>
      </c>
    </row>
    <row r="995" spans="1:18" x14ac:dyDescent="0.3">
      <c r="A995" t="s">
        <v>3025</v>
      </c>
      <c r="B995" t="s">
        <v>55</v>
      </c>
      <c r="C995" t="s">
        <v>3026</v>
      </c>
      <c r="D995" s="11" t="s">
        <v>8021</v>
      </c>
      <c r="E995" s="11" t="s">
        <v>7141</v>
      </c>
      <c r="F995" t="s">
        <v>177</v>
      </c>
      <c r="G995" t="s">
        <v>3027</v>
      </c>
      <c r="H995" t="s">
        <v>7010</v>
      </c>
      <c r="I995">
        <v>3679.63</v>
      </c>
      <c r="J995">
        <v>1</v>
      </c>
      <c r="K995">
        <v>0</v>
      </c>
      <c r="L995">
        <v>3679.63</v>
      </c>
      <c r="M995">
        <v>3679.63</v>
      </c>
      <c r="N995" s="11">
        <f>Salesdata[[#This Row],[subtotal_before_discount]]-Salesdata[[#This Row],[total_after_discount]]</f>
        <v>0</v>
      </c>
      <c r="O995" t="s">
        <v>47</v>
      </c>
      <c r="P995" s="2">
        <v>45496.046550925923</v>
      </c>
      <c r="Q995">
        <f>YEAR(Salesdata[[#This Row],[purchase_date]])</f>
        <v>2024</v>
      </c>
      <c r="R995" t="str">
        <f>TEXT(Salesdata[[#This Row],[purchase_date]], "mmm")</f>
        <v>Jul</v>
      </c>
    </row>
    <row r="996" spans="1:18" x14ac:dyDescent="0.3">
      <c r="A996" t="s">
        <v>3028</v>
      </c>
      <c r="B996" t="s">
        <v>72</v>
      </c>
      <c r="C996" t="s">
        <v>3029</v>
      </c>
      <c r="D996" s="11" t="s">
        <v>8022</v>
      </c>
      <c r="E996" s="11" t="s">
        <v>7089</v>
      </c>
      <c r="F996" t="s">
        <v>91</v>
      </c>
      <c r="G996" t="s">
        <v>3030</v>
      </c>
      <c r="H996" t="s">
        <v>107</v>
      </c>
      <c r="I996">
        <v>544.51</v>
      </c>
      <c r="J996">
        <v>1</v>
      </c>
      <c r="K996">
        <v>2</v>
      </c>
      <c r="L996">
        <v>544.51</v>
      </c>
      <c r="M996">
        <v>533.62</v>
      </c>
      <c r="N996" s="11">
        <f>Salesdata[[#This Row],[subtotal_before_discount]]-Salesdata[[#This Row],[total_after_discount]]</f>
        <v>10.889999999999986</v>
      </c>
      <c r="O996" t="s">
        <v>116</v>
      </c>
      <c r="P996" s="2">
        <v>45763.061365740738</v>
      </c>
      <c r="Q996">
        <f>YEAR(Salesdata[[#This Row],[purchase_date]])</f>
        <v>2025</v>
      </c>
      <c r="R996" t="str">
        <f>TEXT(Salesdata[[#This Row],[purchase_date]], "mmm")</f>
        <v>Apr</v>
      </c>
    </row>
    <row r="997" spans="1:18" x14ac:dyDescent="0.3">
      <c r="A997" t="s">
        <v>3031</v>
      </c>
      <c r="B997" t="s">
        <v>23</v>
      </c>
      <c r="C997" t="s">
        <v>3032</v>
      </c>
      <c r="D997" s="11" t="s">
        <v>8023</v>
      </c>
      <c r="E997" s="11" t="s">
        <v>7123</v>
      </c>
      <c r="F997" t="s">
        <v>44</v>
      </c>
      <c r="G997" t="s">
        <v>3033</v>
      </c>
      <c r="H997" t="s">
        <v>135</v>
      </c>
      <c r="I997">
        <v>300.37</v>
      </c>
      <c r="J997">
        <v>12</v>
      </c>
      <c r="K997">
        <v>3</v>
      </c>
      <c r="L997">
        <v>3604.44</v>
      </c>
      <c r="M997">
        <v>3496.31</v>
      </c>
      <c r="N997" s="11">
        <f>Salesdata[[#This Row],[subtotal_before_discount]]-Salesdata[[#This Row],[total_after_discount]]</f>
        <v>108.13000000000011</v>
      </c>
      <c r="O997" t="s">
        <v>60</v>
      </c>
      <c r="P997" s="2">
        <v>45805.38858796296</v>
      </c>
      <c r="Q997">
        <f>YEAR(Salesdata[[#This Row],[purchase_date]])</f>
        <v>2025</v>
      </c>
      <c r="R997" t="str">
        <f>TEXT(Salesdata[[#This Row],[purchase_date]], "mmm")</f>
        <v>May</v>
      </c>
    </row>
    <row r="998" spans="1:18" x14ac:dyDescent="0.3">
      <c r="A998" t="s">
        <v>3034</v>
      </c>
      <c r="B998" t="s">
        <v>30</v>
      </c>
      <c r="C998" t="s">
        <v>3035</v>
      </c>
      <c r="D998" s="11" t="s">
        <v>8024</v>
      </c>
      <c r="E998" s="11" t="s">
        <v>7207</v>
      </c>
      <c r="F998" t="s">
        <v>224</v>
      </c>
      <c r="G998" t="s">
        <v>3036</v>
      </c>
      <c r="H998" t="s">
        <v>209</v>
      </c>
      <c r="I998">
        <v>199.03</v>
      </c>
      <c r="J998">
        <v>3</v>
      </c>
      <c r="K998">
        <v>5</v>
      </c>
      <c r="L998">
        <v>597.09</v>
      </c>
      <c r="M998">
        <v>567.24</v>
      </c>
      <c r="N998" s="11">
        <f>Salesdata[[#This Row],[subtotal_before_discount]]-Salesdata[[#This Row],[total_after_discount]]</f>
        <v>29.850000000000023</v>
      </c>
      <c r="O998" t="s">
        <v>40</v>
      </c>
      <c r="P998" s="2">
        <v>45444.750057870369</v>
      </c>
      <c r="Q998">
        <f>YEAR(Salesdata[[#This Row],[purchase_date]])</f>
        <v>2024</v>
      </c>
      <c r="R998" t="str">
        <f>TEXT(Salesdata[[#This Row],[purchase_date]], "mmm")</f>
        <v>Jun</v>
      </c>
    </row>
    <row r="999" spans="1:18" x14ac:dyDescent="0.3">
      <c r="A999" t="s">
        <v>3037</v>
      </c>
      <c r="B999" t="s">
        <v>49</v>
      </c>
      <c r="C999" t="s">
        <v>3038</v>
      </c>
      <c r="D999" s="11" t="s">
        <v>8025</v>
      </c>
      <c r="E999" s="11" t="s">
        <v>7058</v>
      </c>
      <c r="F999" t="s">
        <v>121</v>
      </c>
      <c r="G999" t="s">
        <v>3039</v>
      </c>
      <c r="H999" t="s">
        <v>46</v>
      </c>
      <c r="I999">
        <v>21.13</v>
      </c>
      <c r="J999">
        <v>60</v>
      </c>
      <c r="K999">
        <v>15</v>
      </c>
      <c r="L999">
        <v>1267.8</v>
      </c>
      <c r="M999">
        <v>1077.6300000000001</v>
      </c>
      <c r="N999" s="11">
        <f>Salesdata[[#This Row],[subtotal_before_discount]]-Salesdata[[#This Row],[total_after_discount]]</f>
        <v>190.16999999999985</v>
      </c>
      <c r="O999" t="s">
        <v>7010</v>
      </c>
      <c r="P999" s="2">
        <v>45847.177673611113</v>
      </c>
      <c r="Q999">
        <f>YEAR(Salesdata[[#This Row],[purchase_date]])</f>
        <v>2025</v>
      </c>
      <c r="R999" t="str">
        <f>TEXT(Salesdata[[#This Row],[purchase_date]], "mmm")</f>
        <v>Jul</v>
      </c>
    </row>
    <row r="1000" spans="1:18" x14ac:dyDescent="0.3">
      <c r="A1000" t="s">
        <v>3040</v>
      </c>
      <c r="B1000" t="s">
        <v>23</v>
      </c>
      <c r="C1000" t="s">
        <v>3041</v>
      </c>
      <c r="D1000" s="11" t="s">
        <v>8026</v>
      </c>
      <c r="E1000" s="11" t="s">
        <v>7168</v>
      </c>
      <c r="F1000" t="s">
        <v>91</v>
      </c>
      <c r="G1000" t="s">
        <v>3042</v>
      </c>
      <c r="H1000" t="s">
        <v>102</v>
      </c>
      <c r="I1000">
        <v>1156.1500000000001</v>
      </c>
      <c r="J1000">
        <v>15</v>
      </c>
      <c r="K1000">
        <v>18</v>
      </c>
      <c r="L1000">
        <v>17342.25</v>
      </c>
      <c r="M1000">
        <v>14220.65</v>
      </c>
      <c r="N1000" s="11">
        <f>Salesdata[[#This Row],[subtotal_before_discount]]-Salesdata[[#This Row],[total_after_discount]]</f>
        <v>3121.6000000000004</v>
      </c>
      <c r="O1000" t="s">
        <v>77</v>
      </c>
      <c r="P1000" s="2">
        <v>45577.123530092591</v>
      </c>
      <c r="Q1000">
        <f>YEAR(Salesdata[[#This Row],[purchase_date]])</f>
        <v>2024</v>
      </c>
      <c r="R1000" t="str">
        <f>TEXT(Salesdata[[#This Row],[purchase_date]], "mmm")</f>
        <v>Oct</v>
      </c>
    </row>
    <row r="1001" spans="1:18" x14ac:dyDescent="0.3">
      <c r="A1001" t="s">
        <v>3043</v>
      </c>
      <c r="B1001" t="s">
        <v>95</v>
      </c>
      <c r="C1001" t="s">
        <v>3044</v>
      </c>
      <c r="D1001" s="11" t="s">
        <v>8027</v>
      </c>
      <c r="E1001" s="11" t="s">
        <v>7162</v>
      </c>
      <c r="F1001" t="s">
        <v>177</v>
      </c>
      <c r="G1001" t="s">
        <v>3045</v>
      </c>
      <c r="H1001" t="s">
        <v>107</v>
      </c>
      <c r="I1001">
        <v>471.37</v>
      </c>
      <c r="J1001">
        <v>1</v>
      </c>
      <c r="K1001">
        <v>0</v>
      </c>
      <c r="L1001">
        <v>471.37</v>
      </c>
      <c r="M1001">
        <v>471.37</v>
      </c>
      <c r="N1001" s="11">
        <f>Salesdata[[#This Row],[subtotal_before_discount]]-Salesdata[[#This Row],[total_after_discount]]</f>
        <v>0</v>
      </c>
      <c r="O1001" t="s">
        <v>40</v>
      </c>
      <c r="P1001" s="2">
        <v>45418.41679398148</v>
      </c>
      <c r="Q1001">
        <f>YEAR(Salesdata[[#This Row],[purchase_date]])</f>
        <v>2024</v>
      </c>
      <c r="R1001" t="str">
        <f>TEXT(Salesdata[[#This Row],[purchase_date]], "mmm")</f>
        <v>May</v>
      </c>
    </row>
    <row r="1002" spans="1:18" x14ac:dyDescent="0.3">
      <c r="A1002" t="s">
        <v>3046</v>
      </c>
      <c r="B1002" t="s">
        <v>72</v>
      </c>
      <c r="C1002" t="s">
        <v>3047</v>
      </c>
      <c r="D1002" s="11" t="s">
        <v>8028</v>
      </c>
      <c r="E1002" s="11" t="s">
        <v>7060</v>
      </c>
      <c r="F1002" t="s">
        <v>121</v>
      </c>
      <c r="G1002" t="s">
        <v>3048</v>
      </c>
      <c r="H1002" t="s">
        <v>65</v>
      </c>
      <c r="I1002">
        <v>971.56</v>
      </c>
      <c r="J1002">
        <v>6</v>
      </c>
      <c r="K1002">
        <v>0</v>
      </c>
      <c r="L1002">
        <v>5829.36</v>
      </c>
      <c r="M1002">
        <v>5829.36</v>
      </c>
      <c r="N1002" s="11">
        <f>Salesdata[[#This Row],[subtotal_before_discount]]-Salesdata[[#This Row],[total_after_discount]]</f>
        <v>0</v>
      </c>
      <c r="O1002" t="s">
        <v>116</v>
      </c>
      <c r="P1002" s="2">
        <v>45830.656458333331</v>
      </c>
      <c r="Q1002">
        <f>YEAR(Salesdata[[#This Row],[purchase_date]])</f>
        <v>2025</v>
      </c>
      <c r="R1002" t="str">
        <f>TEXT(Salesdata[[#This Row],[purchase_date]], "mmm")</f>
        <v>Jun</v>
      </c>
    </row>
    <row r="1003" spans="1:18" x14ac:dyDescent="0.3">
      <c r="A1003" t="s">
        <v>3049</v>
      </c>
      <c r="B1003" t="s">
        <v>72</v>
      </c>
      <c r="C1003" t="s">
        <v>3050</v>
      </c>
      <c r="D1003" s="11" t="s">
        <v>8029</v>
      </c>
      <c r="E1003" s="11" t="s">
        <v>7089</v>
      </c>
      <c r="F1003" t="s">
        <v>133</v>
      </c>
      <c r="G1003" t="s">
        <v>3051</v>
      </c>
      <c r="H1003" t="s">
        <v>70</v>
      </c>
      <c r="I1003">
        <v>303.12</v>
      </c>
      <c r="J1003">
        <v>1</v>
      </c>
      <c r="K1003">
        <v>0</v>
      </c>
      <c r="L1003">
        <v>303.12</v>
      </c>
      <c r="M1003">
        <v>303.12</v>
      </c>
      <c r="N1003" s="11">
        <f>Salesdata[[#This Row],[subtotal_before_discount]]-Salesdata[[#This Row],[total_after_discount]]</f>
        <v>0</v>
      </c>
      <c r="O1003" t="s">
        <v>21</v>
      </c>
      <c r="P1003" s="2">
        <v>45706.267939814818</v>
      </c>
      <c r="Q1003">
        <f>YEAR(Salesdata[[#This Row],[purchase_date]])</f>
        <v>2025</v>
      </c>
      <c r="R1003" t="str">
        <f>TEXT(Salesdata[[#This Row],[purchase_date]], "mmm")</f>
        <v>Feb</v>
      </c>
    </row>
    <row r="1004" spans="1:18" x14ac:dyDescent="0.3">
      <c r="A1004" t="s">
        <v>3052</v>
      </c>
      <c r="B1004" t="s">
        <v>95</v>
      </c>
      <c r="C1004" t="s">
        <v>3053</v>
      </c>
      <c r="D1004" s="11" t="s">
        <v>7351</v>
      </c>
      <c r="E1004" s="11" t="s">
        <v>7073</v>
      </c>
      <c r="F1004" t="s">
        <v>57</v>
      </c>
      <c r="G1004" t="s">
        <v>3054</v>
      </c>
      <c r="H1004" t="s">
        <v>70</v>
      </c>
      <c r="I1004">
        <v>3.23</v>
      </c>
      <c r="J1004">
        <v>94</v>
      </c>
      <c r="K1004">
        <v>15</v>
      </c>
      <c r="L1004">
        <v>303.62</v>
      </c>
      <c r="M1004">
        <v>258.08</v>
      </c>
      <c r="N1004" s="11">
        <f>Salesdata[[#This Row],[subtotal_before_discount]]-Salesdata[[#This Row],[total_after_discount]]</f>
        <v>45.54000000000002</v>
      </c>
      <c r="O1004" t="s">
        <v>60</v>
      </c>
      <c r="P1004" s="2">
        <v>45874.046759259261</v>
      </c>
      <c r="Q1004">
        <f>YEAR(Salesdata[[#This Row],[purchase_date]])</f>
        <v>2025</v>
      </c>
      <c r="R1004" t="str">
        <f>TEXT(Salesdata[[#This Row],[purchase_date]], "mmm")</f>
        <v>Aug</v>
      </c>
    </row>
    <row r="1005" spans="1:18" x14ac:dyDescent="0.3">
      <c r="A1005" t="s">
        <v>3055</v>
      </c>
      <c r="B1005" t="s">
        <v>55</v>
      </c>
      <c r="C1005" t="s">
        <v>3056</v>
      </c>
      <c r="D1005" s="11" t="s">
        <v>8030</v>
      </c>
      <c r="E1005" s="11" t="s">
        <v>7224</v>
      </c>
      <c r="F1005" t="s">
        <v>87</v>
      </c>
      <c r="G1005" t="s">
        <v>3057</v>
      </c>
      <c r="H1005" t="s">
        <v>7010</v>
      </c>
      <c r="I1005">
        <v>2937.91</v>
      </c>
      <c r="J1005">
        <v>5</v>
      </c>
      <c r="K1005">
        <v>5</v>
      </c>
      <c r="L1005">
        <v>14689.55</v>
      </c>
      <c r="M1005">
        <v>13955.07</v>
      </c>
      <c r="N1005" s="11">
        <f>Salesdata[[#This Row],[subtotal_before_discount]]-Salesdata[[#This Row],[total_after_discount]]</f>
        <v>734.47999999999956</v>
      </c>
      <c r="O1005" t="s">
        <v>77</v>
      </c>
      <c r="P1005" s="2">
        <v>45424.91170138889</v>
      </c>
      <c r="Q1005">
        <f>YEAR(Salesdata[[#This Row],[purchase_date]])</f>
        <v>2024</v>
      </c>
      <c r="R1005" t="str">
        <f>TEXT(Salesdata[[#This Row],[purchase_date]], "mmm")</f>
        <v>May</v>
      </c>
    </row>
    <row r="1006" spans="1:18" x14ac:dyDescent="0.3">
      <c r="A1006" t="s">
        <v>3058</v>
      </c>
      <c r="B1006" t="s">
        <v>15</v>
      </c>
      <c r="C1006" t="s">
        <v>3059</v>
      </c>
      <c r="D1006" s="11" t="s">
        <v>8031</v>
      </c>
      <c r="E1006" s="11" t="s">
        <v>7154</v>
      </c>
      <c r="F1006" t="s">
        <v>246</v>
      </c>
      <c r="G1006" t="s">
        <v>3060</v>
      </c>
      <c r="H1006" t="s">
        <v>179</v>
      </c>
      <c r="I1006">
        <v>272.19</v>
      </c>
      <c r="J1006">
        <v>5</v>
      </c>
      <c r="K1006">
        <v>0</v>
      </c>
      <c r="L1006">
        <v>1360.95</v>
      </c>
      <c r="M1006">
        <v>1360.95</v>
      </c>
      <c r="N1006" s="11">
        <f>Salesdata[[#This Row],[subtotal_before_discount]]-Salesdata[[#This Row],[total_after_discount]]</f>
        <v>0</v>
      </c>
      <c r="O1006" t="s">
        <v>47</v>
      </c>
      <c r="P1006" s="2">
        <v>45543.947384259256</v>
      </c>
      <c r="Q1006">
        <f>YEAR(Salesdata[[#This Row],[purchase_date]])</f>
        <v>2024</v>
      </c>
      <c r="R1006" t="str">
        <f>TEXT(Salesdata[[#This Row],[purchase_date]], "mmm")</f>
        <v>Sep</v>
      </c>
    </row>
    <row r="1007" spans="1:18" x14ac:dyDescent="0.3">
      <c r="A1007" t="s">
        <v>3061</v>
      </c>
      <c r="B1007" t="s">
        <v>49</v>
      </c>
      <c r="C1007" t="s">
        <v>3062</v>
      </c>
      <c r="D1007" s="11" t="s">
        <v>8032</v>
      </c>
      <c r="E1007" s="11" t="s">
        <v>7235</v>
      </c>
      <c r="F1007" t="s">
        <v>224</v>
      </c>
      <c r="G1007" t="s">
        <v>3063</v>
      </c>
      <c r="H1007" t="s">
        <v>20</v>
      </c>
      <c r="I1007">
        <v>1563.5</v>
      </c>
      <c r="J1007">
        <v>40</v>
      </c>
      <c r="K1007">
        <v>3</v>
      </c>
      <c r="L1007">
        <v>62540</v>
      </c>
      <c r="M1007">
        <v>60663.8</v>
      </c>
      <c r="N1007" s="11">
        <f>Salesdata[[#This Row],[subtotal_before_discount]]-Salesdata[[#This Row],[total_after_discount]]</f>
        <v>1876.1999999999971</v>
      </c>
      <c r="O1007" t="s">
        <v>21</v>
      </c>
      <c r="P1007" s="2">
        <v>45342.377106481479</v>
      </c>
      <c r="Q1007">
        <f>YEAR(Salesdata[[#This Row],[purchase_date]])</f>
        <v>2024</v>
      </c>
      <c r="R1007" t="str">
        <f>TEXT(Salesdata[[#This Row],[purchase_date]], "mmm")</f>
        <v>Feb</v>
      </c>
    </row>
    <row r="1008" spans="1:18" x14ac:dyDescent="0.3">
      <c r="A1008" t="s">
        <v>3064</v>
      </c>
      <c r="B1008" t="s">
        <v>84</v>
      </c>
      <c r="C1008" t="s">
        <v>3065</v>
      </c>
      <c r="D1008" s="11" t="s">
        <v>8033</v>
      </c>
      <c r="E1008" s="11" t="s">
        <v>7164</v>
      </c>
      <c r="F1008" t="s">
        <v>7010</v>
      </c>
      <c r="G1008" t="s">
        <v>3066</v>
      </c>
      <c r="H1008" t="s">
        <v>20</v>
      </c>
      <c r="I1008">
        <v>211.93</v>
      </c>
      <c r="J1008">
        <v>2</v>
      </c>
      <c r="K1008">
        <v>0</v>
      </c>
      <c r="L1008">
        <v>423.86</v>
      </c>
      <c r="M1008">
        <v>423.86</v>
      </c>
      <c r="N1008" s="11">
        <f>Salesdata[[#This Row],[subtotal_before_discount]]-Salesdata[[#This Row],[total_after_discount]]</f>
        <v>0</v>
      </c>
      <c r="O1008" t="s">
        <v>40</v>
      </c>
      <c r="P1008" s="2">
        <v>45380.315185185187</v>
      </c>
      <c r="Q1008">
        <f>YEAR(Salesdata[[#This Row],[purchase_date]])</f>
        <v>2024</v>
      </c>
      <c r="R1008" t="str">
        <f>TEXT(Salesdata[[#This Row],[purchase_date]], "mmm")</f>
        <v>Mar</v>
      </c>
    </row>
    <row r="1009" spans="1:18" x14ac:dyDescent="0.3">
      <c r="A1009" t="s">
        <v>3067</v>
      </c>
      <c r="B1009" t="s">
        <v>118</v>
      </c>
      <c r="C1009" t="s">
        <v>3068</v>
      </c>
      <c r="D1009" s="11" t="s">
        <v>8034</v>
      </c>
      <c r="E1009" s="11" t="s">
        <v>7046</v>
      </c>
      <c r="F1009" t="s">
        <v>44</v>
      </c>
      <c r="G1009" t="s">
        <v>3069</v>
      </c>
      <c r="H1009" t="s">
        <v>70</v>
      </c>
      <c r="I1009">
        <v>2654.38</v>
      </c>
      <c r="J1009">
        <v>6</v>
      </c>
      <c r="K1009">
        <v>10</v>
      </c>
      <c r="L1009">
        <v>15926.28</v>
      </c>
      <c r="M1009">
        <v>14333.65</v>
      </c>
      <c r="N1009" s="11">
        <f>Salesdata[[#This Row],[subtotal_before_discount]]-Salesdata[[#This Row],[total_after_discount]]</f>
        <v>1592.630000000001</v>
      </c>
      <c r="O1009" t="s">
        <v>116</v>
      </c>
      <c r="P1009" s="2">
        <v>45372.325162037036</v>
      </c>
      <c r="Q1009">
        <f>YEAR(Salesdata[[#This Row],[purchase_date]])</f>
        <v>2024</v>
      </c>
      <c r="R1009" t="str">
        <f>TEXT(Salesdata[[#This Row],[purchase_date]], "mmm")</f>
        <v>Mar</v>
      </c>
    </row>
    <row r="1010" spans="1:18" x14ac:dyDescent="0.3">
      <c r="A1010" t="s">
        <v>3070</v>
      </c>
      <c r="B1010" t="s">
        <v>95</v>
      </c>
      <c r="C1010" t="s">
        <v>3071</v>
      </c>
      <c r="D1010" s="11" t="s">
        <v>8035</v>
      </c>
      <c r="E1010" s="11" t="s">
        <v>7207</v>
      </c>
      <c r="F1010" t="s">
        <v>68</v>
      </c>
      <c r="G1010" t="s">
        <v>3072</v>
      </c>
      <c r="H1010" t="s">
        <v>46</v>
      </c>
      <c r="I1010">
        <v>737.25</v>
      </c>
      <c r="J1010">
        <v>2</v>
      </c>
      <c r="K1010">
        <v>0</v>
      </c>
      <c r="L1010">
        <v>1474.5</v>
      </c>
      <c r="M1010">
        <v>1474.5</v>
      </c>
      <c r="N1010" s="11">
        <f>Salesdata[[#This Row],[subtotal_before_discount]]-Salesdata[[#This Row],[total_after_discount]]</f>
        <v>0</v>
      </c>
      <c r="O1010" t="s">
        <v>21</v>
      </c>
      <c r="P1010" s="2">
        <v>45733.644386574073</v>
      </c>
      <c r="Q1010">
        <f>YEAR(Salesdata[[#This Row],[purchase_date]])</f>
        <v>2025</v>
      </c>
      <c r="R1010" t="str">
        <f>TEXT(Salesdata[[#This Row],[purchase_date]], "mmm")</f>
        <v>Mar</v>
      </c>
    </row>
    <row r="1011" spans="1:18" x14ac:dyDescent="0.3">
      <c r="A1011" t="s">
        <v>3073</v>
      </c>
      <c r="B1011" t="s">
        <v>30</v>
      </c>
      <c r="C1011" t="s">
        <v>3074</v>
      </c>
      <c r="D1011" s="11" t="s">
        <v>8036</v>
      </c>
      <c r="E1011" s="11" t="s">
        <v>7145</v>
      </c>
      <c r="F1011" t="s">
        <v>121</v>
      </c>
      <c r="G1011" t="s">
        <v>3075</v>
      </c>
      <c r="H1011" t="s">
        <v>135</v>
      </c>
      <c r="I1011">
        <v>83.79</v>
      </c>
      <c r="J1011">
        <v>3</v>
      </c>
      <c r="K1011">
        <v>5</v>
      </c>
      <c r="L1011">
        <v>251.37</v>
      </c>
      <c r="M1011">
        <v>238.8</v>
      </c>
      <c r="N1011" s="11">
        <f>Salesdata[[#This Row],[subtotal_before_discount]]-Salesdata[[#This Row],[total_after_discount]]</f>
        <v>12.569999999999993</v>
      </c>
      <c r="O1011" t="s">
        <v>77</v>
      </c>
      <c r="P1011" s="2">
        <v>45850.3984375</v>
      </c>
      <c r="Q1011">
        <f>YEAR(Salesdata[[#This Row],[purchase_date]])</f>
        <v>2025</v>
      </c>
      <c r="R1011" t="str">
        <f>TEXT(Salesdata[[#This Row],[purchase_date]], "mmm")</f>
        <v>Jul</v>
      </c>
    </row>
    <row r="1012" spans="1:18" x14ac:dyDescent="0.3">
      <c r="A1012" t="s">
        <v>3076</v>
      </c>
      <c r="B1012" t="s">
        <v>15</v>
      </c>
      <c r="C1012" t="s">
        <v>7010</v>
      </c>
      <c r="D1012" s="11" t="s">
        <v>7010</v>
      </c>
      <c r="E1012" s="11" t="s">
        <v>7010</v>
      </c>
      <c r="F1012" t="s">
        <v>68</v>
      </c>
      <c r="G1012" t="s">
        <v>3077</v>
      </c>
      <c r="H1012" t="s">
        <v>135</v>
      </c>
      <c r="I1012">
        <v>72.62</v>
      </c>
      <c r="J1012">
        <v>4</v>
      </c>
      <c r="K1012">
        <v>2</v>
      </c>
      <c r="L1012">
        <v>290.48</v>
      </c>
      <c r="M1012">
        <v>284.67</v>
      </c>
      <c r="N1012" s="11">
        <f>Salesdata[[#This Row],[subtotal_before_discount]]-Salesdata[[#This Row],[total_after_discount]]</f>
        <v>5.8100000000000023</v>
      </c>
      <c r="O1012" t="s">
        <v>21</v>
      </c>
      <c r="P1012" s="2">
        <v>45719.386180555557</v>
      </c>
      <c r="Q1012">
        <f>YEAR(Salesdata[[#This Row],[purchase_date]])</f>
        <v>2025</v>
      </c>
      <c r="R1012" t="str">
        <f>TEXT(Salesdata[[#This Row],[purchase_date]], "mmm")</f>
        <v>Mar</v>
      </c>
    </row>
    <row r="1013" spans="1:18" x14ac:dyDescent="0.3">
      <c r="A1013" t="s">
        <v>3078</v>
      </c>
      <c r="B1013" t="s">
        <v>72</v>
      </c>
      <c r="C1013" t="s">
        <v>3079</v>
      </c>
      <c r="D1013" s="11" t="s">
        <v>8037</v>
      </c>
      <c r="E1013" s="11" t="s">
        <v>7052</v>
      </c>
      <c r="F1013" t="s">
        <v>277</v>
      </c>
      <c r="G1013" t="s">
        <v>3080</v>
      </c>
      <c r="H1013" t="s">
        <v>7010</v>
      </c>
      <c r="I1013">
        <v>3850.79</v>
      </c>
      <c r="J1013">
        <v>1</v>
      </c>
      <c r="K1013">
        <v>0</v>
      </c>
      <c r="L1013">
        <v>3850.79</v>
      </c>
      <c r="M1013">
        <v>3850.79</v>
      </c>
      <c r="N1013" s="11">
        <f>Salesdata[[#This Row],[subtotal_before_discount]]-Salesdata[[#This Row],[total_after_discount]]</f>
        <v>0</v>
      </c>
      <c r="O1013" t="s">
        <v>28</v>
      </c>
      <c r="P1013" s="2">
        <v>45438.43246527778</v>
      </c>
      <c r="Q1013">
        <f>YEAR(Salesdata[[#This Row],[purchase_date]])</f>
        <v>2024</v>
      </c>
      <c r="R1013" t="str">
        <f>TEXT(Salesdata[[#This Row],[purchase_date]], "mmm")</f>
        <v>May</v>
      </c>
    </row>
    <row r="1014" spans="1:18" x14ac:dyDescent="0.3">
      <c r="A1014" t="s">
        <v>3081</v>
      </c>
      <c r="B1014" t="s">
        <v>55</v>
      </c>
      <c r="C1014" t="s">
        <v>3082</v>
      </c>
      <c r="D1014" s="11" t="s">
        <v>8038</v>
      </c>
      <c r="E1014" s="11" t="s">
        <v>7069</v>
      </c>
      <c r="F1014" t="s">
        <v>177</v>
      </c>
      <c r="G1014" t="s">
        <v>3083</v>
      </c>
      <c r="H1014" t="s">
        <v>82</v>
      </c>
      <c r="I1014">
        <v>1461.99</v>
      </c>
      <c r="J1014">
        <v>4</v>
      </c>
      <c r="K1014">
        <v>0</v>
      </c>
      <c r="L1014">
        <v>5847.96</v>
      </c>
      <c r="M1014">
        <v>5847.96</v>
      </c>
      <c r="N1014" s="11">
        <f>Salesdata[[#This Row],[subtotal_before_discount]]-Salesdata[[#This Row],[total_after_discount]]</f>
        <v>0</v>
      </c>
      <c r="O1014" t="s">
        <v>40</v>
      </c>
      <c r="P1014" s="2">
        <v>45392.524363425924</v>
      </c>
      <c r="Q1014">
        <f>YEAR(Salesdata[[#This Row],[purchase_date]])</f>
        <v>2024</v>
      </c>
      <c r="R1014" t="str">
        <f>TEXT(Salesdata[[#This Row],[purchase_date]], "mmm")</f>
        <v>Apr</v>
      </c>
    </row>
    <row r="1015" spans="1:18" x14ac:dyDescent="0.3">
      <c r="A1015" t="s">
        <v>3084</v>
      </c>
      <c r="B1015" t="s">
        <v>55</v>
      </c>
      <c r="C1015" t="s">
        <v>3085</v>
      </c>
      <c r="D1015" s="11" t="s">
        <v>8039</v>
      </c>
      <c r="E1015" s="11" t="s">
        <v>7111</v>
      </c>
      <c r="F1015" t="s">
        <v>251</v>
      </c>
      <c r="G1015" t="s">
        <v>3086</v>
      </c>
      <c r="H1015" t="s">
        <v>65</v>
      </c>
      <c r="I1015">
        <v>180.62</v>
      </c>
      <c r="J1015">
        <v>100</v>
      </c>
      <c r="K1015">
        <v>15</v>
      </c>
      <c r="L1015">
        <v>18062</v>
      </c>
      <c r="M1015">
        <v>15352.7</v>
      </c>
      <c r="N1015" s="11">
        <f>Salesdata[[#This Row],[subtotal_before_discount]]-Salesdata[[#This Row],[total_after_discount]]</f>
        <v>2709.2999999999993</v>
      </c>
      <c r="O1015" t="s">
        <v>28</v>
      </c>
      <c r="P1015" s="2">
        <v>45536.730243055557</v>
      </c>
      <c r="Q1015">
        <f>YEAR(Salesdata[[#This Row],[purchase_date]])</f>
        <v>2024</v>
      </c>
      <c r="R1015" t="str">
        <f>TEXT(Salesdata[[#This Row],[purchase_date]], "mmm")</f>
        <v>Sep</v>
      </c>
    </row>
    <row r="1016" spans="1:18" x14ac:dyDescent="0.3">
      <c r="A1016" t="s">
        <v>3087</v>
      </c>
      <c r="B1016" t="s">
        <v>55</v>
      </c>
      <c r="C1016" t="s">
        <v>3088</v>
      </c>
      <c r="D1016" s="11" t="s">
        <v>8040</v>
      </c>
      <c r="E1016" s="11" t="s">
        <v>7056</v>
      </c>
      <c r="F1016" t="s">
        <v>57</v>
      </c>
      <c r="G1016" t="s">
        <v>3089</v>
      </c>
      <c r="H1016" t="s">
        <v>39</v>
      </c>
      <c r="I1016">
        <v>17.04</v>
      </c>
      <c r="J1016">
        <v>3</v>
      </c>
      <c r="K1016">
        <v>0</v>
      </c>
      <c r="L1016">
        <v>51.12</v>
      </c>
      <c r="M1016">
        <v>51.12</v>
      </c>
      <c r="N1016" s="11">
        <f>Salesdata[[#This Row],[subtotal_before_discount]]-Salesdata[[#This Row],[total_after_discount]]</f>
        <v>0</v>
      </c>
      <c r="O1016" t="s">
        <v>60</v>
      </c>
      <c r="P1016" s="2">
        <v>45553.974803240744</v>
      </c>
      <c r="Q1016">
        <f>YEAR(Salesdata[[#This Row],[purchase_date]])</f>
        <v>2024</v>
      </c>
      <c r="R1016" t="str">
        <f>TEXT(Salesdata[[#This Row],[purchase_date]], "mmm")</f>
        <v>Sep</v>
      </c>
    </row>
    <row r="1017" spans="1:18" x14ac:dyDescent="0.3">
      <c r="A1017" t="s">
        <v>3090</v>
      </c>
      <c r="B1017" t="s">
        <v>55</v>
      </c>
      <c r="C1017" t="s">
        <v>3091</v>
      </c>
      <c r="D1017" s="11" t="s">
        <v>7344</v>
      </c>
      <c r="E1017" s="11" t="s">
        <v>7164</v>
      </c>
      <c r="F1017" t="s">
        <v>44</v>
      </c>
      <c r="G1017" t="s">
        <v>3092</v>
      </c>
      <c r="H1017" t="s">
        <v>53</v>
      </c>
      <c r="I1017">
        <v>2.71</v>
      </c>
      <c r="J1017">
        <v>105</v>
      </c>
      <c r="K1017">
        <v>15</v>
      </c>
      <c r="L1017">
        <v>284.55</v>
      </c>
      <c r="M1017">
        <v>241.87</v>
      </c>
      <c r="N1017" s="11">
        <f>Salesdata[[#This Row],[subtotal_before_discount]]-Salesdata[[#This Row],[total_after_discount]]</f>
        <v>42.680000000000007</v>
      </c>
      <c r="O1017" t="s">
        <v>40</v>
      </c>
      <c r="P1017" s="2">
        <v>45468.008831018517</v>
      </c>
      <c r="Q1017">
        <f>YEAR(Salesdata[[#This Row],[purchase_date]])</f>
        <v>2024</v>
      </c>
      <c r="R1017" t="str">
        <f>TEXT(Salesdata[[#This Row],[purchase_date]], "mmm")</f>
        <v>Jun</v>
      </c>
    </row>
    <row r="1018" spans="1:18" x14ac:dyDescent="0.3">
      <c r="A1018" t="s">
        <v>3093</v>
      </c>
      <c r="B1018" t="s">
        <v>72</v>
      </c>
      <c r="C1018" t="s">
        <v>3094</v>
      </c>
      <c r="D1018" s="11" t="s">
        <v>8041</v>
      </c>
      <c r="E1018" s="11" t="s">
        <v>7170</v>
      </c>
      <c r="F1018" t="s">
        <v>32</v>
      </c>
      <c r="G1018" t="s">
        <v>3095</v>
      </c>
      <c r="H1018" t="s">
        <v>70</v>
      </c>
      <c r="I1018">
        <v>181.16</v>
      </c>
      <c r="J1018">
        <v>3</v>
      </c>
      <c r="K1018">
        <v>0</v>
      </c>
      <c r="L1018">
        <v>543.48</v>
      </c>
      <c r="M1018">
        <v>543.48</v>
      </c>
      <c r="N1018" s="11">
        <f>Salesdata[[#This Row],[subtotal_before_discount]]-Salesdata[[#This Row],[total_after_discount]]</f>
        <v>0</v>
      </c>
      <c r="O1018" t="s">
        <v>60</v>
      </c>
      <c r="P1018" s="2">
        <v>45607.653379629628</v>
      </c>
      <c r="Q1018">
        <f>YEAR(Salesdata[[#This Row],[purchase_date]])</f>
        <v>2024</v>
      </c>
      <c r="R1018" t="str">
        <f>TEXT(Salesdata[[#This Row],[purchase_date]], "mmm")</f>
        <v>Nov</v>
      </c>
    </row>
    <row r="1019" spans="1:18" x14ac:dyDescent="0.3">
      <c r="A1019" t="s">
        <v>3096</v>
      </c>
      <c r="B1019" t="s">
        <v>84</v>
      </c>
      <c r="C1019" t="s">
        <v>3097</v>
      </c>
      <c r="D1019" s="11" t="s">
        <v>8042</v>
      </c>
      <c r="E1019" s="11" t="s">
        <v>7076</v>
      </c>
      <c r="F1019" t="s">
        <v>87</v>
      </c>
      <c r="G1019" t="s">
        <v>3098</v>
      </c>
      <c r="H1019" t="s">
        <v>65</v>
      </c>
      <c r="I1019">
        <v>27.03</v>
      </c>
      <c r="J1019">
        <v>15</v>
      </c>
      <c r="K1019">
        <v>15</v>
      </c>
      <c r="L1019">
        <v>405.45</v>
      </c>
      <c r="M1019">
        <v>344.63</v>
      </c>
      <c r="N1019" s="11">
        <f>Salesdata[[#This Row],[subtotal_before_discount]]-Salesdata[[#This Row],[total_after_discount]]</f>
        <v>60.819999999999993</v>
      </c>
      <c r="O1019" t="s">
        <v>28</v>
      </c>
      <c r="P1019" s="2">
        <v>45482.462476851855</v>
      </c>
      <c r="Q1019">
        <f>YEAR(Salesdata[[#This Row],[purchase_date]])</f>
        <v>2024</v>
      </c>
      <c r="R1019" t="str">
        <f>TEXT(Salesdata[[#This Row],[purchase_date]], "mmm")</f>
        <v>Jul</v>
      </c>
    </row>
    <row r="1020" spans="1:18" x14ac:dyDescent="0.3">
      <c r="A1020" t="s">
        <v>3099</v>
      </c>
      <c r="B1020" t="s">
        <v>30</v>
      </c>
      <c r="C1020" t="s">
        <v>3100</v>
      </c>
      <c r="D1020" s="11" t="s">
        <v>8043</v>
      </c>
      <c r="E1020" s="11" t="s">
        <v>7123</v>
      </c>
      <c r="F1020" t="s">
        <v>74</v>
      </c>
      <c r="G1020" t="s">
        <v>3101</v>
      </c>
      <c r="H1020" t="s">
        <v>27</v>
      </c>
      <c r="I1020">
        <v>131.99</v>
      </c>
      <c r="J1020">
        <v>10</v>
      </c>
      <c r="K1020">
        <v>0</v>
      </c>
      <c r="L1020">
        <v>1319.9</v>
      </c>
      <c r="M1020">
        <v>1319.9</v>
      </c>
      <c r="N1020" s="11">
        <f>Salesdata[[#This Row],[subtotal_before_discount]]-Salesdata[[#This Row],[total_after_discount]]</f>
        <v>0</v>
      </c>
      <c r="O1020" t="s">
        <v>21</v>
      </c>
      <c r="P1020" s="2">
        <v>45837.730821759258</v>
      </c>
      <c r="Q1020">
        <f>YEAR(Salesdata[[#This Row],[purchase_date]])</f>
        <v>2025</v>
      </c>
      <c r="R1020" t="str">
        <f>TEXT(Salesdata[[#This Row],[purchase_date]], "mmm")</f>
        <v>Jun</v>
      </c>
    </row>
    <row r="1021" spans="1:18" x14ac:dyDescent="0.3">
      <c r="A1021" t="s">
        <v>3102</v>
      </c>
      <c r="B1021" t="s">
        <v>15</v>
      </c>
      <c r="C1021" t="s">
        <v>3103</v>
      </c>
      <c r="D1021" s="11" t="s">
        <v>8044</v>
      </c>
      <c r="E1021" s="11" t="s">
        <v>7071</v>
      </c>
      <c r="F1021" t="s">
        <v>251</v>
      </c>
      <c r="G1021" t="s">
        <v>3104</v>
      </c>
      <c r="H1021" t="s">
        <v>39</v>
      </c>
      <c r="I1021">
        <v>651.77</v>
      </c>
      <c r="J1021">
        <v>4</v>
      </c>
      <c r="K1021">
        <v>5</v>
      </c>
      <c r="L1021">
        <v>2607.08</v>
      </c>
      <c r="M1021">
        <v>2476.73</v>
      </c>
      <c r="N1021" s="11">
        <f>Salesdata[[#This Row],[subtotal_before_discount]]-Salesdata[[#This Row],[total_after_discount]]</f>
        <v>130.34999999999991</v>
      </c>
      <c r="O1021" t="s">
        <v>77</v>
      </c>
      <c r="P1021" s="2">
        <v>45722.543229166666</v>
      </c>
      <c r="Q1021">
        <f>YEAR(Salesdata[[#This Row],[purchase_date]])</f>
        <v>2025</v>
      </c>
      <c r="R1021" t="str">
        <f>TEXT(Salesdata[[#This Row],[purchase_date]], "mmm")</f>
        <v>Mar</v>
      </c>
    </row>
    <row r="1022" spans="1:18" x14ac:dyDescent="0.3">
      <c r="A1022" t="s">
        <v>3105</v>
      </c>
      <c r="B1022" t="s">
        <v>172</v>
      </c>
      <c r="C1022" t="s">
        <v>3106</v>
      </c>
      <c r="D1022" s="11" t="s">
        <v>8045</v>
      </c>
      <c r="E1022" s="11" t="s">
        <v>7079</v>
      </c>
      <c r="F1022" t="s">
        <v>111</v>
      </c>
      <c r="G1022" t="s">
        <v>3107</v>
      </c>
      <c r="H1022" t="s">
        <v>107</v>
      </c>
      <c r="I1022">
        <v>1947.34</v>
      </c>
      <c r="J1022">
        <v>40</v>
      </c>
      <c r="K1022">
        <v>0</v>
      </c>
      <c r="L1022">
        <v>77893.600000000006</v>
      </c>
      <c r="M1022">
        <v>77893.600000000006</v>
      </c>
      <c r="N1022" s="11">
        <f>Salesdata[[#This Row],[subtotal_before_discount]]-Salesdata[[#This Row],[total_after_discount]]</f>
        <v>0</v>
      </c>
      <c r="O1022" t="s">
        <v>116</v>
      </c>
      <c r="P1022" s="2">
        <v>45837.181030092594</v>
      </c>
      <c r="Q1022">
        <f>YEAR(Salesdata[[#This Row],[purchase_date]])</f>
        <v>2025</v>
      </c>
      <c r="R1022" t="str">
        <f>TEXT(Salesdata[[#This Row],[purchase_date]], "mmm")</f>
        <v>Jun</v>
      </c>
    </row>
    <row r="1023" spans="1:18" x14ac:dyDescent="0.3">
      <c r="A1023" t="s">
        <v>3108</v>
      </c>
      <c r="B1023" t="s">
        <v>118</v>
      </c>
      <c r="C1023" t="s">
        <v>3109</v>
      </c>
      <c r="D1023" s="11" t="s">
        <v>8046</v>
      </c>
      <c r="E1023" s="11" t="s">
        <v>7102</v>
      </c>
      <c r="F1023" t="s">
        <v>57</v>
      </c>
      <c r="G1023" t="s">
        <v>3110</v>
      </c>
      <c r="H1023" t="s">
        <v>20</v>
      </c>
      <c r="I1023">
        <v>383.23</v>
      </c>
      <c r="J1023">
        <v>4</v>
      </c>
      <c r="K1023">
        <v>2</v>
      </c>
      <c r="L1023">
        <v>1532.92</v>
      </c>
      <c r="M1023">
        <v>1502.26</v>
      </c>
      <c r="N1023" s="11">
        <f>Salesdata[[#This Row],[subtotal_before_discount]]-Salesdata[[#This Row],[total_after_discount]]</f>
        <v>30.660000000000082</v>
      </c>
      <c r="O1023" t="s">
        <v>28</v>
      </c>
      <c r="P1023" s="2">
        <v>45465.320115740738</v>
      </c>
      <c r="Q1023">
        <f>YEAR(Salesdata[[#This Row],[purchase_date]])</f>
        <v>2024</v>
      </c>
      <c r="R1023" t="str">
        <f>TEXT(Salesdata[[#This Row],[purchase_date]], "mmm")</f>
        <v>Jun</v>
      </c>
    </row>
    <row r="1024" spans="1:18" x14ac:dyDescent="0.3">
      <c r="A1024" t="s">
        <v>3111</v>
      </c>
      <c r="B1024" t="s">
        <v>118</v>
      </c>
      <c r="C1024" t="s">
        <v>3112</v>
      </c>
      <c r="D1024" s="11" t="s">
        <v>8047</v>
      </c>
      <c r="E1024" s="11" t="s">
        <v>7159</v>
      </c>
      <c r="F1024" t="s">
        <v>87</v>
      </c>
      <c r="G1024" t="s">
        <v>3113</v>
      </c>
      <c r="H1024" t="s">
        <v>53</v>
      </c>
      <c r="I1024">
        <v>209.33</v>
      </c>
      <c r="J1024">
        <v>3</v>
      </c>
      <c r="K1024">
        <v>0</v>
      </c>
      <c r="L1024">
        <v>627.99</v>
      </c>
      <c r="M1024">
        <v>627.99</v>
      </c>
      <c r="N1024" s="11">
        <f>Salesdata[[#This Row],[subtotal_before_discount]]-Salesdata[[#This Row],[total_after_discount]]</f>
        <v>0</v>
      </c>
      <c r="O1024" t="s">
        <v>40</v>
      </c>
      <c r="P1024" s="2">
        <v>45640.180625000001</v>
      </c>
      <c r="Q1024">
        <f>YEAR(Salesdata[[#This Row],[purchase_date]])</f>
        <v>2024</v>
      </c>
      <c r="R1024" t="str">
        <f>TEXT(Salesdata[[#This Row],[purchase_date]], "mmm")</f>
        <v>Dec</v>
      </c>
    </row>
    <row r="1025" spans="1:18" x14ac:dyDescent="0.3">
      <c r="A1025" t="s">
        <v>3114</v>
      </c>
      <c r="B1025" t="s">
        <v>84</v>
      </c>
      <c r="C1025" t="s">
        <v>3115</v>
      </c>
      <c r="D1025" s="11" t="s">
        <v>7822</v>
      </c>
      <c r="E1025" s="11" t="s">
        <v>7040</v>
      </c>
      <c r="F1025" t="s">
        <v>18</v>
      </c>
      <c r="G1025" t="s">
        <v>3116</v>
      </c>
      <c r="H1025" t="s">
        <v>161</v>
      </c>
      <c r="I1025">
        <v>136.63999999999999</v>
      </c>
      <c r="J1025">
        <v>3</v>
      </c>
      <c r="K1025">
        <v>0</v>
      </c>
      <c r="L1025">
        <v>409.92</v>
      </c>
      <c r="M1025">
        <v>409.92</v>
      </c>
      <c r="N1025" s="11">
        <f>Salesdata[[#This Row],[subtotal_before_discount]]-Salesdata[[#This Row],[total_after_discount]]</f>
        <v>0</v>
      </c>
      <c r="O1025" t="s">
        <v>47</v>
      </c>
      <c r="P1025" s="2">
        <v>45385.909861111111</v>
      </c>
      <c r="Q1025">
        <f>YEAR(Salesdata[[#This Row],[purchase_date]])</f>
        <v>2024</v>
      </c>
      <c r="R1025" t="str">
        <f>TEXT(Salesdata[[#This Row],[purchase_date]], "mmm")</f>
        <v>Apr</v>
      </c>
    </row>
    <row r="1026" spans="1:18" x14ac:dyDescent="0.3">
      <c r="A1026" t="s">
        <v>3117</v>
      </c>
      <c r="B1026" t="s">
        <v>15</v>
      </c>
      <c r="C1026" t="s">
        <v>3118</v>
      </c>
      <c r="D1026" s="11" t="s">
        <v>8048</v>
      </c>
      <c r="E1026" s="11" t="s">
        <v>7097</v>
      </c>
      <c r="F1026" t="s">
        <v>57</v>
      </c>
      <c r="G1026" t="s">
        <v>3119</v>
      </c>
      <c r="H1026" t="s">
        <v>70</v>
      </c>
      <c r="I1026">
        <v>711.38</v>
      </c>
      <c r="J1026">
        <v>6</v>
      </c>
      <c r="K1026">
        <v>5</v>
      </c>
      <c r="L1026">
        <v>4268.28</v>
      </c>
      <c r="M1026">
        <v>4054.87</v>
      </c>
      <c r="N1026" s="11">
        <f>Salesdata[[#This Row],[subtotal_before_discount]]-Salesdata[[#This Row],[total_after_discount]]</f>
        <v>213.40999999999985</v>
      </c>
      <c r="O1026" t="s">
        <v>60</v>
      </c>
      <c r="P1026" s="2">
        <v>45392.969155092593</v>
      </c>
      <c r="Q1026">
        <f>YEAR(Salesdata[[#This Row],[purchase_date]])</f>
        <v>2024</v>
      </c>
      <c r="R1026" t="str">
        <f>TEXT(Salesdata[[#This Row],[purchase_date]], "mmm")</f>
        <v>Apr</v>
      </c>
    </row>
    <row r="1027" spans="1:18" x14ac:dyDescent="0.3">
      <c r="A1027" t="s">
        <v>3120</v>
      </c>
      <c r="B1027" t="s">
        <v>84</v>
      </c>
      <c r="C1027" t="s">
        <v>3121</v>
      </c>
      <c r="D1027" s="11" t="s">
        <v>8049</v>
      </c>
      <c r="E1027" s="11" t="s">
        <v>7054</v>
      </c>
      <c r="F1027" t="s">
        <v>18</v>
      </c>
      <c r="G1027" t="s">
        <v>3122</v>
      </c>
      <c r="H1027" t="s">
        <v>465</v>
      </c>
      <c r="I1027">
        <v>692.27</v>
      </c>
      <c r="J1027">
        <v>10</v>
      </c>
      <c r="K1027">
        <v>0</v>
      </c>
      <c r="L1027">
        <v>6922.7</v>
      </c>
      <c r="M1027">
        <v>6922.7</v>
      </c>
      <c r="N1027" s="11">
        <f>Salesdata[[#This Row],[subtotal_before_discount]]-Salesdata[[#This Row],[total_after_discount]]</f>
        <v>0</v>
      </c>
      <c r="O1027" t="s">
        <v>21</v>
      </c>
      <c r="P1027" s="2">
        <v>45748.927025462966</v>
      </c>
      <c r="Q1027">
        <f>YEAR(Salesdata[[#This Row],[purchase_date]])</f>
        <v>2025</v>
      </c>
      <c r="R1027" t="str">
        <f>TEXT(Salesdata[[#This Row],[purchase_date]], "mmm")</f>
        <v>Apr</v>
      </c>
    </row>
    <row r="1028" spans="1:18" x14ac:dyDescent="0.3">
      <c r="A1028" t="s">
        <v>3123</v>
      </c>
      <c r="B1028" t="s">
        <v>23</v>
      </c>
      <c r="C1028" t="s">
        <v>3124</v>
      </c>
      <c r="D1028" s="11" t="s">
        <v>7181</v>
      </c>
      <c r="E1028" s="11" t="s">
        <v>7058</v>
      </c>
      <c r="F1028" t="s">
        <v>18</v>
      </c>
      <c r="G1028" t="s">
        <v>3125</v>
      </c>
      <c r="H1028" t="s">
        <v>209</v>
      </c>
      <c r="I1028">
        <v>317.77</v>
      </c>
      <c r="J1028">
        <v>1</v>
      </c>
      <c r="K1028">
        <v>0</v>
      </c>
      <c r="L1028">
        <v>317.77</v>
      </c>
      <c r="M1028">
        <v>317.77</v>
      </c>
      <c r="N1028" s="11">
        <f>Salesdata[[#This Row],[subtotal_before_discount]]-Salesdata[[#This Row],[total_after_discount]]</f>
        <v>0</v>
      </c>
      <c r="O1028" t="s">
        <v>28</v>
      </c>
      <c r="P1028" s="2">
        <v>45462.585787037038</v>
      </c>
      <c r="Q1028">
        <f>YEAR(Salesdata[[#This Row],[purchase_date]])</f>
        <v>2024</v>
      </c>
      <c r="R1028" t="str">
        <f>TEXT(Salesdata[[#This Row],[purchase_date]], "mmm")</f>
        <v>Jun</v>
      </c>
    </row>
    <row r="1029" spans="1:18" x14ac:dyDescent="0.3">
      <c r="A1029" t="s">
        <v>3126</v>
      </c>
      <c r="B1029" t="s">
        <v>23</v>
      </c>
      <c r="C1029" t="s">
        <v>3127</v>
      </c>
      <c r="D1029" s="11" t="s">
        <v>7303</v>
      </c>
      <c r="E1029" s="11" t="s">
        <v>7224</v>
      </c>
      <c r="F1029" t="s">
        <v>155</v>
      </c>
      <c r="G1029" t="s">
        <v>3128</v>
      </c>
      <c r="H1029" t="s">
        <v>209</v>
      </c>
      <c r="I1029">
        <v>16.88</v>
      </c>
      <c r="J1029">
        <v>3</v>
      </c>
      <c r="K1029">
        <v>5</v>
      </c>
      <c r="L1029">
        <v>50.64</v>
      </c>
      <c r="M1029">
        <v>48.11</v>
      </c>
      <c r="N1029" s="11">
        <f>Salesdata[[#This Row],[subtotal_before_discount]]-Salesdata[[#This Row],[total_after_discount]]</f>
        <v>2.5300000000000011</v>
      </c>
      <c r="O1029" t="s">
        <v>60</v>
      </c>
      <c r="P1029" s="2">
        <v>45397.166805555556</v>
      </c>
      <c r="Q1029">
        <f>YEAR(Salesdata[[#This Row],[purchase_date]])</f>
        <v>2024</v>
      </c>
      <c r="R1029" t="str">
        <f>TEXT(Salesdata[[#This Row],[purchase_date]], "mmm")</f>
        <v>Apr</v>
      </c>
    </row>
    <row r="1030" spans="1:18" x14ac:dyDescent="0.3">
      <c r="A1030" t="s">
        <v>3129</v>
      </c>
      <c r="B1030" t="s">
        <v>30</v>
      </c>
      <c r="C1030" t="s">
        <v>3130</v>
      </c>
      <c r="D1030" s="11" t="s">
        <v>8050</v>
      </c>
      <c r="E1030" s="11" t="s">
        <v>7060</v>
      </c>
      <c r="F1030" t="s">
        <v>7010</v>
      </c>
      <c r="G1030" t="s">
        <v>3131</v>
      </c>
      <c r="H1030" t="s">
        <v>76</v>
      </c>
      <c r="I1030">
        <v>19.86</v>
      </c>
      <c r="J1030">
        <v>15</v>
      </c>
      <c r="K1030">
        <v>10</v>
      </c>
      <c r="L1030">
        <v>297.89999999999998</v>
      </c>
      <c r="M1030">
        <v>268.11</v>
      </c>
      <c r="N1030" s="11">
        <f>Salesdata[[#This Row],[subtotal_before_discount]]-Salesdata[[#This Row],[total_after_discount]]</f>
        <v>29.789999999999964</v>
      </c>
      <c r="O1030" t="s">
        <v>47</v>
      </c>
      <c r="P1030" s="2">
        <v>45406.311122685183</v>
      </c>
      <c r="Q1030">
        <f>YEAR(Salesdata[[#This Row],[purchase_date]])</f>
        <v>2024</v>
      </c>
      <c r="R1030" t="str">
        <f>TEXT(Salesdata[[#This Row],[purchase_date]], "mmm")</f>
        <v>Apr</v>
      </c>
    </row>
    <row r="1031" spans="1:18" x14ac:dyDescent="0.3">
      <c r="A1031" t="s">
        <v>3132</v>
      </c>
      <c r="B1031" t="s">
        <v>23</v>
      </c>
      <c r="C1031" t="s">
        <v>3133</v>
      </c>
      <c r="D1031" s="11" t="s">
        <v>8051</v>
      </c>
      <c r="E1031" s="11" t="s">
        <v>7346</v>
      </c>
      <c r="F1031" t="s">
        <v>74</v>
      </c>
      <c r="G1031" t="s">
        <v>3134</v>
      </c>
      <c r="H1031" t="s">
        <v>248</v>
      </c>
      <c r="I1031">
        <v>3246.82</v>
      </c>
      <c r="J1031">
        <v>4</v>
      </c>
      <c r="K1031">
        <v>7</v>
      </c>
      <c r="L1031">
        <v>12987.28</v>
      </c>
      <c r="M1031">
        <v>12078.17</v>
      </c>
      <c r="N1031" s="11">
        <f>Salesdata[[#This Row],[subtotal_before_discount]]-Salesdata[[#This Row],[total_after_discount]]</f>
        <v>909.11000000000058</v>
      </c>
      <c r="O1031" t="s">
        <v>60</v>
      </c>
      <c r="P1031" s="2">
        <v>45617.807060185187</v>
      </c>
      <c r="Q1031">
        <f>YEAR(Salesdata[[#This Row],[purchase_date]])</f>
        <v>2024</v>
      </c>
      <c r="R1031" t="str">
        <f>TEXT(Salesdata[[#This Row],[purchase_date]], "mmm")</f>
        <v>Nov</v>
      </c>
    </row>
    <row r="1032" spans="1:18" x14ac:dyDescent="0.3">
      <c r="A1032" t="s">
        <v>3135</v>
      </c>
      <c r="B1032" t="s">
        <v>172</v>
      </c>
      <c r="C1032" t="s">
        <v>3136</v>
      </c>
      <c r="D1032" s="11" t="s">
        <v>8052</v>
      </c>
      <c r="E1032" s="11" t="s">
        <v>7130</v>
      </c>
      <c r="F1032" t="s">
        <v>177</v>
      </c>
      <c r="G1032" t="s">
        <v>3137</v>
      </c>
      <c r="H1032" t="s">
        <v>65</v>
      </c>
      <c r="I1032">
        <v>1245.6600000000001</v>
      </c>
      <c r="J1032">
        <v>15</v>
      </c>
      <c r="K1032">
        <v>15</v>
      </c>
      <c r="L1032">
        <v>18684.900000000001</v>
      </c>
      <c r="M1032">
        <v>15882.17</v>
      </c>
      <c r="N1032" s="11">
        <f>Salesdata[[#This Row],[subtotal_before_discount]]-Salesdata[[#This Row],[total_after_discount]]</f>
        <v>2802.7300000000014</v>
      </c>
      <c r="O1032" t="s">
        <v>40</v>
      </c>
      <c r="P1032" s="2">
        <v>45570.882974537039</v>
      </c>
      <c r="Q1032">
        <f>YEAR(Salesdata[[#This Row],[purchase_date]])</f>
        <v>2024</v>
      </c>
      <c r="R1032" t="str">
        <f>TEXT(Salesdata[[#This Row],[purchase_date]], "mmm")</f>
        <v>Oct</v>
      </c>
    </row>
    <row r="1033" spans="1:18" x14ac:dyDescent="0.3">
      <c r="A1033" t="s">
        <v>3138</v>
      </c>
      <c r="B1033" t="s">
        <v>95</v>
      </c>
      <c r="C1033" t="s">
        <v>3139</v>
      </c>
      <c r="D1033" s="11" t="s">
        <v>8053</v>
      </c>
      <c r="E1033" s="11" t="s">
        <v>7105</v>
      </c>
      <c r="F1033" t="s">
        <v>44</v>
      </c>
      <c r="G1033" t="s">
        <v>3140</v>
      </c>
      <c r="H1033" t="s">
        <v>209</v>
      </c>
      <c r="I1033">
        <v>942.54</v>
      </c>
      <c r="J1033">
        <v>1</v>
      </c>
      <c r="K1033">
        <v>0</v>
      </c>
      <c r="L1033">
        <v>942.54</v>
      </c>
      <c r="M1033">
        <v>942.54</v>
      </c>
      <c r="N1033" s="11">
        <f>Salesdata[[#This Row],[subtotal_before_discount]]-Salesdata[[#This Row],[total_after_discount]]</f>
        <v>0</v>
      </c>
      <c r="O1033" t="s">
        <v>47</v>
      </c>
      <c r="P1033" s="2">
        <v>45485.689814814818</v>
      </c>
      <c r="Q1033">
        <f>YEAR(Salesdata[[#This Row],[purchase_date]])</f>
        <v>2024</v>
      </c>
      <c r="R1033" t="str">
        <f>TEXT(Salesdata[[#This Row],[purchase_date]], "mmm")</f>
        <v>Jul</v>
      </c>
    </row>
    <row r="1034" spans="1:18" x14ac:dyDescent="0.3">
      <c r="A1034" t="s">
        <v>3141</v>
      </c>
      <c r="B1034" t="s">
        <v>7010</v>
      </c>
      <c r="C1034" t="s">
        <v>3142</v>
      </c>
      <c r="D1034" s="11" t="s">
        <v>7612</v>
      </c>
      <c r="E1034" s="11" t="s">
        <v>7125</v>
      </c>
      <c r="F1034" t="s">
        <v>251</v>
      </c>
      <c r="G1034" t="s">
        <v>3143</v>
      </c>
      <c r="H1034" t="s">
        <v>76</v>
      </c>
      <c r="I1034">
        <v>220.38</v>
      </c>
      <c r="J1034">
        <v>3</v>
      </c>
      <c r="K1034">
        <v>0</v>
      </c>
      <c r="L1034">
        <v>661.14</v>
      </c>
      <c r="M1034">
        <v>661.14</v>
      </c>
      <c r="N1034" s="11">
        <f>Salesdata[[#This Row],[subtotal_before_discount]]-Salesdata[[#This Row],[total_after_discount]]</f>
        <v>0</v>
      </c>
      <c r="O1034" t="s">
        <v>21</v>
      </c>
      <c r="P1034" s="2">
        <v>45629.930833333332</v>
      </c>
      <c r="Q1034">
        <f>YEAR(Salesdata[[#This Row],[purchase_date]])</f>
        <v>2024</v>
      </c>
      <c r="R1034" t="str">
        <f>TEXT(Salesdata[[#This Row],[purchase_date]], "mmm")</f>
        <v>Dec</v>
      </c>
    </row>
    <row r="1035" spans="1:18" x14ac:dyDescent="0.3">
      <c r="A1035" t="s">
        <v>3144</v>
      </c>
      <c r="B1035" t="s">
        <v>95</v>
      </c>
      <c r="C1035" t="s">
        <v>3145</v>
      </c>
      <c r="D1035" s="11" t="s">
        <v>8054</v>
      </c>
      <c r="E1035" s="11" t="s">
        <v>7224</v>
      </c>
      <c r="F1035" t="s">
        <v>87</v>
      </c>
      <c r="G1035" t="s">
        <v>3146</v>
      </c>
      <c r="H1035" t="s">
        <v>130</v>
      </c>
      <c r="I1035">
        <v>510.68</v>
      </c>
      <c r="J1035">
        <v>3</v>
      </c>
      <c r="K1035">
        <v>3</v>
      </c>
      <c r="L1035">
        <v>1532.04</v>
      </c>
      <c r="M1035">
        <v>1486.08</v>
      </c>
      <c r="N1035" s="11">
        <f>Salesdata[[#This Row],[subtotal_before_discount]]-Salesdata[[#This Row],[total_after_discount]]</f>
        <v>45.960000000000036</v>
      </c>
      <c r="O1035" t="s">
        <v>40</v>
      </c>
      <c r="P1035" s="2">
        <v>45568.491006944445</v>
      </c>
      <c r="Q1035">
        <f>YEAR(Salesdata[[#This Row],[purchase_date]])</f>
        <v>2024</v>
      </c>
      <c r="R1035" t="str">
        <f>TEXT(Salesdata[[#This Row],[purchase_date]], "mmm")</f>
        <v>Oct</v>
      </c>
    </row>
    <row r="1036" spans="1:18" x14ac:dyDescent="0.3">
      <c r="A1036" t="s">
        <v>3147</v>
      </c>
      <c r="B1036" t="s">
        <v>172</v>
      </c>
      <c r="C1036" t="s">
        <v>3148</v>
      </c>
      <c r="D1036" s="11" t="s">
        <v>8055</v>
      </c>
      <c r="E1036" s="11" t="s">
        <v>7048</v>
      </c>
      <c r="F1036" t="s">
        <v>133</v>
      </c>
      <c r="G1036" t="s">
        <v>3149</v>
      </c>
      <c r="H1036" t="s">
        <v>161</v>
      </c>
      <c r="I1036">
        <v>216.16</v>
      </c>
      <c r="J1036">
        <v>15</v>
      </c>
      <c r="K1036">
        <v>10</v>
      </c>
      <c r="L1036">
        <v>3242.4</v>
      </c>
      <c r="M1036">
        <v>2918.16</v>
      </c>
      <c r="N1036" s="11">
        <f>Salesdata[[#This Row],[subtotal_before_discount]]-Salesdata[[#This Row],[total_after_discount]]</f>
        <v>324.24000000000024</v>
      </c>
      <c r="O1036" t="s">
        <v>28</v>
      </c>
      <c r="P1036" s="2">
        <v>45533.891631944447</v>
      </c>
      <c r="Q1036">
        <f>YEAR(Salesdata[[#This Row],[purchase_date]])</f>
        <v>2024</v>
      </c>
      <c r="R1036" t="str">
        <f>TEXT(Salesdata[[#This Row],[purchase_date]], "mmm")</f>
        <v>Aug</v>
      </c>
    </row>
    <row r="1037" spans="1:18" x14ac:dyDescent="0.3">
      <c r="A1037" t="s">
        <v>3150</v>
      </c>
      <c r="B1037" t="s">
        <v>95</v>
      </c>
      <c r="C1037" t="s">
        <v>3151</v>
      </c>
      <c r="D1037" s="11" t="s">
        <v>8056</v>
      </c>
      <c r="E1037" s="11" t="s">
        <v>7046</v>
      </c>
      <c r="F1037" t="s">
        <v>246</v>
      </c>
      <c r="G1037" t="s">
        <v>3152</v>
      </c>
      <c r="H1037" t="s">
        <v>53</v>
      </c>
      <c r="I1037">
        <v>977.15</v>
      </c>
      <c r="J1037">
        <v>4</v>
      </c>
      <c r="K1037">
        <v>0</v>
      </c>
      <c r="L1037">
        <v>3908.6</v>
      </c>
      <c r="M1037">
        <v>3908.6</v>
      </c>
      <c r="N1037" s="11">
        <f>Salesdata[[#This Row],[subtotal_before_discount]]-Salesdata[[#This Row],[total_after_discount]]</f>
        <v>0</v>
      </c>
      <c r="O1037" t="s">
        <v>116</v>
      </c>
      <c r="P1037" s="2">
        <v>45480.418680555558</v>
      </c>
      <c r="Q1037">
        <f>YEAR(Salesdata[[#This Row],[purchase_date]])</f>
        <v>2024</v>
      </c>
      <c r="R1037" t="str">
        <f>TEXT(Salesdata[[#This Row],[purchase_date]], "mmm")</f>
        <v>Jul</v>
      </c>
    </row>
    <row r="1038" spans="1:18" x14ac:dyDescent="0.3">
      <c r="A1038" t="s">
        <v>3153</v>
      </c>
      <c r="B1038" t="s">
        <v>95</v>
      </c>
      <c r="C1038" t="s">
        <v>3154</v>
      </c>
      <c r="D1038" s="11" t="s">
        <v>7246</v>
      </c>
      <c r="E1038" s="11" t="s">
        <v>7066</v>
      </c>
      <c r="F1038" t="s">
        <v>37</v>
      </c>
      <c r="G1038" t="s">
        <v>3155</v>
      </c>
      <c r="H1038" t="s">
        <v>102</v>
      </c>
      <c r="I1038">
        <v>155.38999999999999</v>
      </c>
      <c r="J1038">
        <v>40</v>
      </c>
      <c r="K1038">
        <v>3</v>
      </c>
      <c r="L1038">
        <v>6215.6</v>
      </c>
      <c r="M1038">
        <v>6029.13</v>
      </c>
      <c r="N1038" s="11">
        <f>Salesdata[[#This Row],[subtotal_before_discount]]-Salesdata[[#This Row],[total_after_discount]]</f>
        <v>186.47000000000025</v>
      </c>
      <c r="O1038" t="s">
        <v>60</v>
      </c>
      <c r="P1038" s="2">
        <v>45870.041574074072</v>
      </c>
      <c r="Q1038">
        <f>YEAR(Salesdata[[#This Row],[purchase_date]])</f>
        <v>2025</v>
      </c>
      <c r="R1038" t="str">
        <f>TEXT(Salesdata[[#This Row],[purchase_date]], "mmm")</f>
        <v>Aug</v>
      </c>
    </row>
    <row r="1039" spans="1:18" x14ac:dyDescent="0.3">
      <c r="A1039" t="s">
        <v>3156</v>
      </c>
      <c r="B1039" t="s">
        <v>23</v>
      </c>
      <c r="C1039" t="s">
        <v>3157</v>
      </c>
      <c r="D1039" s="11" t="s">
        <v>8057</v>
      </c>
      <c r="E1039" s="11" t="s">
        <v>7079</v>
      </c>
      <c r="F1039" t="s">
        <v>68</v>
      </c>
      <c r="G1039" t="s">
        <v>3158</v>
      </c>
      <c r="H1039" t="s">
        <v>93</v>
      </c>
      <c r="I1039">
        <v>472.52</v>
      </c>
      <c r="J1039">
        <v>30</v>
      </c>
      <c r="K1039">
        <v>10</v>
      </c>
      <c r="L1039">
        <v>14175.6</v>
      </c>
      <c r="M1039">
        <v>12758.04</v>
      </c>
      <c r="N1039" s="11">
        <f>Salesdata[[#This Row],[subtotal_before_discount]]-Salesdata[[#This Row],[total_after_discount]]</f>
        <v>1417.5599999999995</v>
      </c>
      <c r="O1039" t="s">
        <v>40</v>
      </c>
      <c r="P1039" s="2">
        <v>45701.523136574076</v>
      </c>
      <c r="Q1039">
        <f>YEAR(Salesdata[[#This Row],[purchase_date]])</f>
        <v>2025</v>
      </c>
      <c r="R1039" t="str">
        <f>TEXT(Salesdata[[#This Row],[purchase_date]], "mmm")</f>
        <v>Feb</v>
      </c>
    </row>
    <row r="1040" spans="1:18" x14ac:dyDescent="0.3">
      <c r="A1040" t="s">
        <v>3159</v>
      </c>
      <c r="B1040" t="s">
        <v>84</v>
      </c>
      <c r="C1040" t="s">
        <v>3160</v>
      </c>
      <c r="D1040" s="11" t="s">
        <v>8058</v>
      </c>
      <c r="E1040" s="11" t="s">
        <v>7145</v>
      </c>
      <c r="F1040" t="s">
        <v>91</v>
      </c>
      <c r="G1040" t="s">
        <v>3161</v>
      </c>
      <c r="H1040" t="s">
        <v>209</v>
      </c>
      <c r="I1040">
        <v>3268.42</v>
      </c>
      <c r="J1040">
        <v>2</v>
      </c>
      <c r="K1040">
        <v>0</v>
      </c>
      <c r="L1040">
        <v>6536.84</v>
      </c>
      <c r="M1040">
        <v>6536.84</v>
      </c>
      <c r="N1040" s="11">
        <f>Salesdata[[#This Row],[subtotal_before_discount]]-Salesdata[[#This Row],[total_after_discount]]</f>
        <v>0</v>
      </c>
      <c r="O1040" t="s">
        <v>60</v>
      </c>
      <c r="P1040" s="2">
        <v>45621.016168981485</v>
      </c>
      <c r="Q1040">
        <f>YEAR(Salesdata[[#This Row],[purchase_date]])</f>
        <v>2024</v>
      </c>
      <c r="R1040" t="str">
        <f>TEXT(Salesdata[[#This Row],[purchase_date]], "mmm")</f>
        <v>Nov</v>
      </c>
    </row>
    <row r="1041" spans="1:18" x14ac:dyDescent="0.3">
      <c r="A1041" t="s">
        <v>3162</v>
      </c>
      <c r="B1041" t="s">
        <v>23</v>
      </c>
      <c r="C1041" t="s">
        <v>3163</v>
      </c>
      <c r="D1041" s="11" t="s">
        <v>8059</v>
      </c>
      <c r="E1041" s="11" t="s">
        <v>7224</v>
      </c>
      <c r="F1041" t="s">
        <v>224</v>
      </c>
      <c r="G1041" t="s">
        <v>3164</v>
      </c>
      <c r="H1041" t="s">
        <v>20</v>
      </c>
      <c r="I1041">
        <v>190.99</v>
      </c>
      <c r="J1041">
        <v>4</v>
      </c>
      <c r="K1041">
        <v>0</v>
      </c>
      <c r="L1041">
        <v>763.96</v>
      </c>
      <c r="M1041">
        <v>763.96</v>
      </c>
      <c r="N1041" s="11">
        <f>Salesdata[[#This Row],[subtotal_before_discount]]-Salesdata[[#This Row],[total_after_discount]]</f>
        <v>0</v>
      </c>
      <c r="O1041" t="s">
        <v>47</v>
      </c>
      <c r="P1041" s="2">
        <v>45573.775046296294</v>
      </c>
      <c r="Q1041">
        <f>YEAR(Salesdata[[#This Row],[purchase_date]])</f>
        <v>2024</v>
      </c>
      <c r="R1041" t="str">
        <f>TEXT(Salesdata[[#This Row],[purchase_date]], "mmm")</f>
        <v>Oct</v>
      </c>
    </row>
    <row r="1042" spans="1:18" x14ac:dyDescent="0.3">
      <c r="A1042" t="s">
        <v>3165</v>
      </c>
      <c r="B1042" t="s">
        <v>72</v>
      </c>
      <c r="C1042" t="s">
        <v>3166</v>
      </c>
      <c r="D1042" s="11" t="s">
        <v>8060</v>
      </c>
      <c r="E1042" s="11" t="s">
        <v>7164</v>
      </c>
      <c r="F1042" t="s">
        <v>177</v>
      </c>
      <c r="G1042" t="s">
        <v>3167</v>
      </c>
      <c r="H1042" t="s">
        <v>76</v>
      </c>
      <c r="I1042">
        <v>1224.79</v>
      </c>
      <c r="J1042">
        <v>25</v>
      </c>
      <c r="K1042">
        <v>10</v>
      </c>
      <c r="L1042">
        <v>30619.75</v>
      </c>
      <c r="M1042">
        <v>27557.78</v>
      </c>
      <c r="N1042" s="11">
        <f>Salesdata[[#This Row],[subtotal_before_discount]]-Salesdata[[#This Row],[total_after_discount]]</f>
        <v>3061.9700000000012</v>
      </c>
      <c r="O1042" t="s">
        <v>116</v>
      </c>
      <c r="P1042" s="2">
        <v>45766.90084490741</v>
      </c>
      <c r="Q1042">
        <f>YEAR(Salesdata[[#This Row],[purchase_date]])</f>
        <v>2025</v>
      </c>
      <c r="R1042" t="str">
        <f>TEXT(Salesdata[[#This Row],[purchase_date]], "mmm")</f>
        <v>Apr</v>
      </c>
    </row>
    <row r="1043" spans="1:18" x14ac:dyDescent="0.3">
      <c r="A1043" t="s">
        <v>3168</v>
      </c>
      <c r="B1043" t="s">
        <v>84</v>
      </c>
      <c r="C1043" t="s">
        <v>3169</v>
      </c>
      <c r="D1043" s="11" t="s">
        <v>8061</v>
      </c>
      <c r="E1043" s="11" t="s">
        <v>7056</v>
      </c>
      <c r="F1043" t="s">
        <v>100</v>
      </c>
      <c r="G1043" t="s">
        <v>3170</v>
      </c>
      <c r="H1043" t="s">
        <v>27</v>
      </c>
      <c r="I1043">
        <v>20.47</v>
      </c>
      <c r="J1043">
        <v>6</v>
      </c>
      <c r="K1043">
        <v>13</v>
      </c>
      <c r="L1043">
        <v>122.82</v>
      </c>
      <c r="M1043">
        <v>106.85</v>
      </c>
      <c r="N1043" s="11">
        <f>Salesdata[[#This Row],[subtotal_before_discount]]-Salesdata[[#This Row],[total_after_discount]]</f>
        <v>15.969999999999999</v>
      </c>
      <c r="O1043" t="s">
        <v>21</v>
      </c>
      <c r="P1043" s="2">
        <v>45503.224675925929</v>
      </c>
      <c r="Q1043">
        <f>YEAR(Salesdata[[#This Row],[purchase_date]])</f>
        <v>2024</v>
      </c>
      <c r="R1043" t="str">
        <f>TEXT(Salesdata[[#This Row],[purchase_date]], "mmm")</f>
        <v>Jul</v>
      </c>
    </row>
    <row r="1044" spans="1:18" x14ac:dyDescent="0.3">
      <c r="A1044" t="s">
        <v>3171</v>
      </c>
      <c r="B1044" t="s">
        <v>172</v>
      </c>
      <c r="C1044" t="s">
        <v>3172</v>
      </c>
      <c r="D1044" s="11" t="s">
        <v>8062</v>
      </c>
      <c r="E1044" s="11" t="s">
        <v>7052</v>
      </c>
      <c r="F1044" t="s">
        <v>44</v>
      </c>
      <c r="G1044" t="s">
        <v>3173</v>
      </c>
      <c r="H1044" t="s">
        <v>70</v>
      </c>
      <c r="I1044">
        <v>1147.8900000000001</v>
      </c>
      <c r="J1044">
        <v>2</v>
      </c>
      <c r="K1044">
        <v>0</v>
      </c>
      <c r="L1044">
        <v>2295.7800000000002</v>
      </c>
      <c r="M1044">
        <v>2295.7800000000002</v>
      </c>
      <c r="N1044" s="11">
        <f>Salesdata[[#This Row],[subtotal_before_discount]]-Salesdata[[#This Row],[total_after_discount]]</f>
        <v>0</v>
      </c>
      <c r="O1044" t="s">
        <v>28</v>
      </c>
      <c r="P1044" s="2">
        <v>45647.152696759258</v>
      </c>
      <c r="Q1044">
        <f>YEAR(Salesdata[[#This Row],[purchase_date]])</f>
        <v>2024</v>
      </c>
      <c r="R1044" t="str">
        <f>TEXT(Salesdata[[#This Row],[purchase_date]], "mmm")</f>
        <v>Dec</v>
      </c>
    </row>
    <row r="1045" spans="1:18" x14ac:dyDescent="0.3">
      <c r="A1045" t="s">
        <v>3174</v>
      </c>
      <c r="B1045" t="s">
        <v>55</v>
      </c>
      <c r="C1045" t="s">
        <v>7010</v>
      </c>
      <c r="D1045" s="11" t="s">
        <v>7010</v>
      </c>
      <c r="E1045" s="11" t="s">
        <v>7010</v>
      </c>
      <c r="F1045" t="s">
        <v>224</v>
      </c>
      <c r="G1045" t="s">
        <v>3175</v>
      </c>
      <c r="H1045" t="s">
        <v>107</v>
      </c>
      <c r="I1045">
        <v>62.7</v>
      </c>
      <c r="J1045">
        <v>8</v>
      </c>
      <c r="K1045">
        <v>5</v>
      </c>
      <c r="L1045">
        <v>501.6</v>
      </c>
      <c r="M1045">
        <v>476.52</v>
      </c>
      <c r="N1045" s="11">
        <f>Salesdata[[#This Row],[subtotal_before_discount]]-Salesdata[[#This Row],[total_after_discount]]</f>
        <v>25.080000000000041</v>
      </c>
      <c r="O1045" t="s">
        <v>47</v>
      </c>
      <c r="P1045" s="2">
        <v>45524.451296296298</v>
      </c>
      <c r="Q1045">
        <f>YEAR(Salesdata[[#This Row],[purchase_date]])</f>
        <v>2024</v>
      </c>
      <c r="R1045" t="str">
        <f>TEXT(Salesdata[[#This Row],[purchase_date]], "mmm")</f>
        <v>Aug</v>
      </c>
    </row>
    <row r="1046" spans="1:18" x14ac:dyDescent="0.3">
      <c r="A1046" t="s">
        <v>3176</v>
      </c>
      <c r="B1046" t="s">
        <v>30</v>
      </c>
      <c r="C1046" t="s">
        <v>3177</v>
      </c>
      <c r="D1046" s="11" t="s">
        <v>8063</v>
      </c>
      <c r="E1046" s="11" t="s">
        <v>7073</v>
      </c>
      <c r="F1046" t="s">
        <v>68</v>
      </c>
      <c r="G1046" t="s">
        <v>3178</v>
      </c>
      <c r="H1046" t="s">
        <v>102</v>
      </c>
      <c r="I1046">
        <v>989.09</v>
      </c>
      <c r="J1046">
        <v>4</v>
      </c>
      <c r="K1046">
        <v>5</v>
      </c>
      <c r="L1046">
        <v>3956.36</v>
      </c>
      <c r="M1046">
        <v>3758.54</v>
      </c>
      <c r="N1046" s="11">
        <f>Salesdata[[#This Row],[subtotal_before_discount]]-Salesdata[[#This Row],[total_after_discount]]</f>
        <v>197.82000000000016</v>
      </c>
      <c r="O1046" t="s">
        <v>60</v>
      </c>
      <c r="P1046" s="2">
        <v>45563.561550925922</v>
      </c>
      <c r="Q1046">
        <f>YEAR(Salesdata[[#This Row],[purchase_date]])</f>
        <v>2024</v>
      </c>
      <c r="R1046" t="str">
        <f>TEXT(Salesdata[[#This Row],[purchase_date]], "mmm")</f>
        <v>Sep</v>
      </c>
    </row>
    <row r="1047" spans="1:18" x14ac:dyDescent="0.3">
      <c r="A1047" t="s">
        <v>3179</v>
      </c>
      <c r="B1047" t="s">
        <v>55</v>
      </c>
      <c r="C1047" t="s">
        <v>3180</v>
      </c>
      <c r="D1047" s="11" t="s">
        <v>8064</v>
      </c>
      <c r="E1047" s="11" t="s">
        <v>7166</v>
      </c>
      <c r="F1047" t="s">
        <v>105</v>
      </c>
      <c r="G1047" t="s">
        <v>3181</v>
      </c>
      <c r="H1047" t="s">
        <v>179</v>
      </c>
      <c r="I1047">
        <v>23.47</v>
      </c>
      <c r="J1047">
        <v>30</v>
      </c>
      <c r="K1047">
        <v>0</v>
      </c>
      <c r="L1047">
        <v>704.1</v>
      </c>
      <c r="M1047">
        <v>704.1</v>
      </c>
      <c r="N1047" s="11">
        <f>Salesdata[[#This Row],[subtotal_before_discount]]-Salesdata[[#This Row],[total_after_discount]]</f>
        <v>0</v>
      </c>
      <c r="O1047" t="s">
        <v>40</v>
      </c>
      <c r="P1047" s="2">
        <v>45813.993402777778</v>
      </c>
      <c r="Q1047">
        <f>YEAR(Salesdata[[#This Row],[purchase_date]])</f>
        <v>2025</v>
      </c>
      <c r="R1047" t="str">
        <f>TEXT(Salesdata[[#This Row],[purchase_date]], "mmm")</f>
        <v>Jun</v>
      </c>
    </row>
    <row r="1048" spans="1:18" x14ac:dyDescent="0.3">
      <c r="A1048" t="s">
        <v>3182</v>
      </c>
      <c r="B1048" t="s">
        <v>172</v>
      </c>
      <c r="C1048" t="s">
        <v>3183</v>
      </c>
      <c r="D1048" s="11" t="s">
        <v>8065</v>
      </c>
      <c r="E1048" s="11" t="s">
        <v>7123</v>
      </c>
      <c r="F1048" t="s">
        <v>74</v>
      </c>
      <c r="G1048" t="s">
        <v>3184</v>
      </c>
      <c r="H1048" t="s">
        <v>46</v>
      </c>
      <c r="I1048">
        <v>2.2999999999999998</v>
      </c>
      <c r="J1048">
        <v>196</v>
      </c>
      <c r="K1048">
        <v>22</v>
      </c>
      <c r="L1048">
        <v>450.8</v>
      </c>
      <c r="M1048">
        <v>351.62</v>
      </c>
      <c r="N1048" s="11">
        <f>Salesdata[[#This Row],[subtotal_before_discount]]-Salesdata[[#This Row],[total_after_discount]]</f>
        <v>99.18</v>
      </c>
      <c r="O1048" t="s">
        <v>7010</v>
      </c>
      <c r="P1048" s="2">
        <v>45812.972407407404</v>
      </c>
      <c r="Q1048">
        <f>YEAR(Salesdata[[#This Row],[purchase_date]])</f>
        <v>2025</v>
      </c>
      <c r="R1048" t="str">
        <f>TEXT(Salesdata[[#This Row],[purchase_date]], "mmm")</f>
        <v>Jun</v>
      </c>
    </row>
    <row r="1049" spans="1:18" x14ac:dyDescent="0.3">
      <c r="A1049" t="s">
        <v>3185</v>
      </c>
      <c r="B1049" t="s">
        <v>172</v>
      </c>
      <c r="C1049" t="s">
        <v>3186</v>
      </c>
      <c r="D1049" s="11" t="s">
        <v>8066</v>
      </c>
      <c r="E1049" s="11" t="s">
        <v>7048</v>
      </c>
      <c r="F1049" t="s">
        <v>68</v>
      </c>
      <c r="G1049" t="s">
        <v>3187</v>
      </c>
      <c r="H1049" t="s">
        <v>59</v>
      </c>
      <c r="I1049">
        <v>1145.81</v>
      </c>
      <c r="J1049">
        <v>5</v>
      </c>
      <c r="K1049">
        <v>0</v>
      </c>
      <c r="L1049">
        <v>5729.05</v>
      </c>
      <c r="M1049">
        <v>5729.05</v>
      </c>
      <c r="N1049" s="11">
        <f>Salesdata[[#This Row],[subtotal_before_discount]]-Salesdata[[#This Row],[total_after_discount]]</f>
        <v>0</v>
      </c>
      <c r="O1049" t="s">
        <v>77</v>
      </c>
      <c r="P1049" s="2">
        <v>45817.948750000003</v>
      </c>
      <c r="Q1049">
        <f>YEAR(Salesdata[[#This Row],[purchase_date]])</f>
        <v>2025</v>
      </c>
      <c r="R1049" t="str">
        <f>TEXT(Salesdata[[#This Row],[purchase_date]], "mmm")</f>
        <v>Jun</v>
      </c>
    </row>
    <row r="1050" spans="1:18" x14ac:dyDescent="0.3">
      <c r="A1050" t="s">
        <v>3188</v>
      </c>
      <c r="B1050" t="s">
        <v>172</v>
      </c>
      <c r="C1050" t="s">
        <v>3189</v>
      </c>
      <c r="D1050" s="11" t="s">
        <v>8067</v>
      </c>
      <c r="E1050" s="11" t="s">
        <v>7116</v>
      </c>
      <c r="F1050" t="s">
        <v>44</v>
      </c>
      <c r="G1050" t="s">
        <v>3190</v>
      </c>
      <c r="H1050" t="s">
        <v>65</v>
      </c>
      <c r="I1050">
        <v>1191.25</v>
      </c>
      <c r="J1050">
        <v>6</v>
      </c>
      <c r="K1050">
        <v>10</v>
      </c>
      <c r="L1050">
        <v>7147.5</v>
      </c>
      <c r="M1050">
        <v>6432.75</v>
      </c>
      <c r="N1050" s="11">
        <f>Salesdata[[#This Row],[subtotal_before_discount]]-Salesdata[[#This Row],[total_after_discount]]</f>
        <v>714.75</v>
      </c>
      <c r="O1050" t="s">
        <v>47</v>
      </c>
      <c r="P1050" s="2">
        <v>45783.163194444445</v>
      </c>
      <c r="Q1050">
        <f>YEAR(Salesdata[[#This Row],[purchase_date]])</f>
        <v>2025</v>
      </c>
      <c r="R1050" t="str">
        <f>TEXT(Salesdata[[#This Row],[purchase_date]], "mmm")</f>
        <v>May</v>
      </c>
    </row>
    <row r="1051" spans="1:18" x14ac:dyDescent="0.3">
      <c r="A1051" t="s">
        <v>3191</v>
      </c>
      <c r="B1051" t="s">
        <v>23</v>
      </c>
      <c r="C1051" t="s">
        <v>3192</v>
      </c>
      <c r="D1051" s="11" t="s">
        <v>8068</v>
      </c>
      <c r="E1051" s="11" t="s">
        <v>7116</v>
      </c>
      <c r="F1051" t="s">
        <v>44</v>
      </c>
      <c r="G1051" t="s">
        <v>3193</v>
      </c>
      <c r="H1051" t="s">
        <v>27</v>
      </c>
      <c r="I1051">
        <v>725.55</v>
      </c>
      <c r="J1051">
        <v>2</v>
      </c>
      <c r="K1051">
        <v>0</v>
      </c>
      <c r="L1051">
        <v>1451.1</v>
      </c>
      <c r="M1051">
        <v>1451.1</v>
      </c>
      <c r="N1051" s="11">
        <f>Salesdata[[#This Row],[subtotal_before_discount]]-Salesdata[[#This Row],[total_after_discount]]</f>
        <v>0</v>
      </c>
      <c r="O1051" t="s">
        <v>116</v>
      </c>
      <c r="P1051" s="2">
        <v>45491.980983796297</v>
      </c>
      <c r="Q1051">
        <f>YEAR(Salesdata[[#This Row],[purchase_date]])</f>
        <v>2024</v>
      </c>
      <c r="R1051" t="str">
        <f>TEXT(Salesdata[[#This Row],[purchase_date]], "mmm")</f>
        <v>Jul</v>
      </c>
    </row>
    <row r="1052" spans="1:18" x14ac:dyDescent="0.3">
      <c r="A1052" t="s">
        <v>3194</v>
      </c>
      <c r="B1052" t="s">
        <v>55</v>
      </c>
      <c r="C1052" t="s">
        <v>3195</v>
      </c>
      <c r="D1052" s="11" t="s">
        <v>8069</v>
      </c>
      <c r="E1052" s="11" t="s">
        <v>7052</v>
      </c>
      <c r="F1052" t="s">
        <v>87</v>
      </c>
      <c r="G1052" t="s">
        <v>3196</v>
      </c>
      <c r="H1052" t="s">
        <v>184</v>
      </c>
      <c r="I1052">
        <v>317.70999999999998</v>
      </c>
      <c r="J1052">
        <v>8</v>
      </c>
      <c r="K1052">
        <v>0</v>
      </c>
      <c r="L1052">
        <v>2541.6799999999998</v>
      </c>
      <c r="M1052">
        <v>2541.6799999999998</v>
      </c>
      <c r="N1052" s="11">
        <f>Salesdata[[#This Row],[subtotal_before_discount]]-Salesdata[[#This Row],[total_after_discount]]</f>
        <v>0</v>
      </c>
      <c r="O1052" t="s">
        <v>47</v>
      </c>
      <c r="P1052" s="2">
        <v>45762.039780092593</v>
      </c>
      <c r="Q1052">
        <f>YEAR(Salesdata[[#This Row],[purchase_date]])</f>
        <v>2025</v>
      </c>
      <c r="R1052" t="str">
        <f>TEXT(Salesdata[[#This Row],[purchase_date]], "mmm")</f>
        <v>Apr</v>
      </c>
    </row>
    <row r="1053" spans="1:18" x14ac:dyDescent="0.3">
      <c r="A1053" t="s">
        <v>3197</v>
      </c>
      <c r="B1053" t="s">
        <v>15</v>
      </c>
      <c r="C1053" t="s">
        <v>3198</v>
      </c>
      <c r="D1053" s="11" t="s">
        <v>8070</v>
      </c>
      <c r="E1053" s="11" t="s">
        <v>7083</v>
      </c>
      <c r="F1053" t="s">
        <v>224</v>
      </c>
      <c r="G1053" t="s">
        <v>3199</v>
      </c>
      <c r="H1053" t="s">
        <v>65</v>
      </c>
      <c r="I1053">
        <v>4.5999999999999996</v>
      </c>
      <c r="J1053">
        <v>375</v>
      </c>
      <c r="K1053">
        <v>3</v>
      </c>
      <c r="L1053">
        <v>1725</v>
      </c>
      <c r="M1053">
        <v>1673.25</v>
      </c>
      <c r="N1053" s="11">
        <f>Salesdata[[#This Row],[subtotal_before_discount]]-Salesdata[[#This Row],[total_after_discount]]</f>
        <v>51.75</v>
      </c>
      <c r="O1053" t="s">
        <v>7010</v>
      </c>
      <c r="P1053" s="2">
        <v>45682.414594907408</v>
      </c>
      <c r="Q1053">
        <f>YEAR(Salesdata[[#This Row],[purchase_date]])</f>
        <v>2025</v>
      </c>
      <c r="R1053" t="str">
        <f>TEXT(Salesdata[[#This Row],[purchase_date]], "mmm")</f>
        <v>Jan</v>
      </c>
    </row>
    <row r="1054" spans="1:18" x14ac:dyDescent="0.3">
      <c r="A1054" t="s">
        <v>3200</v>
      </c>
      <c r="B1054" t="s">
        <v>55</v>
      </c>
      <c r="C1054" t="s">
        <v>3201</v>
      </c>
      <c r="D1054" s="11" t="s">
        <v>8071</v>
      </c>
      <c r="E1054" s="11" t="s">
        <v>7119</v>
      </c>
      <c r="F1054" t="s">
        <v>37</v>
      </c>
      <c r="G1054" t="s">
        <v>3202</v>
      </c>
      <c r="H1054" t="s">
        <v>59</v>
      </c>
      <c r="I1054">
        <v>72.569999999999993</v>
      </c>
      <c r="J1054">
        <v>50</v>
      </c>
      <c r="K1054">
        <v>20</v>
      </c>
      <c r="L1054">
        <v>3628.5</v>
      </c>
      <c r="M1054">
        <v>2902.8</v>
      </c>
      <c r="N1054" s="11">
        <f>Salesdata[[#This Row],[subtotal_before_discount]]-Salesdata[[#This Row],[total_after_discount]]</f>
        <v>725.69999999999982</v>
      </c>
      <c r="O1054" t="s">
        <v>40</v>
      </c>
      <c r="P1054" s="2">
        <v>45527.707719907405</v>
      </c>
      <c r="Q1054">
        <f>YEAR(Salesdata[[#This Row],[purchase_date]])</f>
        <v>2024</v>
      </c>
      <c r="R1054" t="str">
        <f>TEXT(Salesdata[[#This Row],[purchase_date]], "mmm")</f>
        <v>Aug</v>
      </c>
    </row>
    <row r="1055" spans="1:18" x14ac:dyDescent="0.3">
      <c r="A1055" t="s">
        <v>3203</v>
      </c>
      <c r="B1055" t="s">
        <v>118</v>
      </c>
      <c r="C1055" t="s">
        <v>3204</v>
      </c>
      <c r="D1055" s="11" t="s">
        <v>8072</v>
      </c>
      <c r="E1055" s="11" t="s">
        <v>7111</v>
      </c>
      <c r="F1055" t="s">
        <v>57</v>
      </c>
      <c r="G1055" t="s">
        <v>3205</v>
      </c>
      <c r="H1055" t="s">
        <v>102</v>
      </c>
      <c r="I1055">
        <v>757.63</v>
      </c>
      <c r="J1055">
        <v>3</v>
      </c>
      <c r="K1055">
        <v>0</v>
      </c>
      <c r="L1055">
        <v>2272.89</v>
      </c>
      <c r="M1055">
        <v>2272.89</v>
      </c>
      <c r="N1055" s="11">
        <f>Salesdata[[#This Row],[subtotal_before_discount]]-Salesdata[[#This Row],[total_after_discount]]</f>
        <v>0</v>
      </c>
      <c r="O1055" t="s">
        <v>21</v>
      </c>
      <c r="P1055" s="2">
        <v>45603.09443287037</v>
      </c>
      <c r="Q1055">
        <f>YEAR(Salesdata[[#This Row],[purchase_date]])</f>
        <v>2024</v>
      </c>
      <c r="R1055" t="str">
        <f>TEXT(Salesdata[[#This Row],[purchase_date]], "mmm")</f>
        <v>Nov</v>
      </c>
    </row>
    <row r="1056" spans="1:18" x14ac:dyDescent="0.3">
      <c r="A1056" t="s">
        <v>3206</v>
      </c>
      <c r="B1056" t="s">
        <v>49</v>
      </c>
      <c r="C1056" t="s">
        <v>3207</v>
      </c>
      <c r="D1056" s="11" t="s">
        <v>8073</v>
      </c>
      <c r="E1056" s="11" t="s">
        <v>7094</v>
      </c>
      <c r="F1056" t="s">
        <v>105</v>
      </c>
      <c r="G1056" t="s">
        <v>3208</v>
      </c>
      <c r="H1056" t="s">
        <v>46</v>
      </c>
      <c r="I1056">
        <v>528.42999999999995</v>
      </c>
      <c r="J1056">
        <v>75</v>
      </c>
      <c r="K1056">
        <v>0</v>
      </c>
      <c r="L1056">
        <v>39632.25</v>
      </c>
      <c r="M1056">
        <v>39632.25</v>
      </c>
      <c r="N1056" s="11">
        <f>Salesdata[[#This Row],[subtotal_before_discount]]-Salesdata[[#This Row],[total_after_discount]]</f>
        <v>0</v>
      </c>
      <c r="O1056" t="s">
        <v>28</v>
      </c>
      <c r="P1056" s="2">
        <v>45745.981990740744</v>
      </c>
      <c r="Q1056">
        <f>YEAR(Salesdata[[#This Row],[purchase_date]])</f>
        <v>2025</v>
      </c>
      <c r="R1056" t="str">
        <f>TEXT(Salesdata[[#This Row],[purchase_date]], "mmm")</f>
        <v>Mar</v>
      </c>
    </row>
    <row r="1057" spans="1:18" x14ac:dyDescent="0.3">
      <c r="A1057" t="s">
        <v>3209</v>
      </c>
      <c r="B1057" t="s">
        <v>172</v>
      </c>
      <c r="C1057" t="s">
        <v>3210</v>
      </c>
      <c r="D1057" s="11" t="s">
        <v>8074</v>
      </c>
      <c r="E1057" s="11" t="s">
        <v>7105</v>
      </c>
      <c r="F1057" t="s">
        <v>32</v>
      </c>
      <c r="G1057" t="s">
        <v>3211</v>
      </c>
      <c r="H1057" t="s">
        <v>161</v>
      </c>
      <c r="I1057">
        <v>508.97</v>
      </c>
      <c r="J1057">
        <v>6</v>
      </c>
      <c r="K1057">
        <v>10</v>
      </c>
      <c r="L1057">
        <v>3053.82</v>
      </c>
      <c r="M1057">
        <v>2748.44</v>
      </c>
      <c r="N1057" s="11">
        <f>Salesdata[[#This Row],[subtotal_before_discount]]-Salesdata[[#This Row],[total_after_discount]]</f>
        <v>305.38000000000011</v>
      </c>
      <c r="O1057" t="s">
        <v>77</v>
      </c>
      <c r="P1057" s="2">
        <v>45718.543645833335</v>
      </c>
      <c r="Q1057">
        <f>YEAR(Salesdata[[#This Row],[purchase_date]])</f>
        <v>2025</v>
      </c>
      <c r="R1057" t="str">
        <f>TEXT(Salesdata[[#This Row],[purchase_date]], "mmm")</f>
        <v>Mar</v>
      </c>
    </row>
    <row r="1058" spans="1:18" x14ac:dyDescent="0.3">
      <c r="A1058" t="s">
        <v>3212</v>
      </c>
      <c r="B1058" t="s">
        <v>49</v>
      </c>
      <c r="C1058" t="s">
        <v>3213</v>
      </c>
      <c r="D1058" s="11" t="s">
        <v>8075</v>
      </c>
      <c r="E1058" s="11" t="s">
        <v>7198</v>
      </c>
      <c r="F1058" t="s">
        <v>224</v>
      </c>
      <c r="G1058" t="s">
        <v>3214</v>
      </c>
      <c r="H1058" t="s">
        <v>248</v>
      </c>
      <c r="I1058">
        <v>980.48</v>
      </c>
      <c r="J1058">
        <v>15</v>
      </c>
      <c r="K1058">
        <v>17</v>
      </c>
      <c r="L1058">
        <v>14707.2</v>
      </c>
      <c r="M1058">
        <v>12206.98</v>
      </c>
      <c r="N1058" s="11">
        <f>Salesdata[[#This Row],[subtotal_before_discount]]-Salesdata[[#This Row],[total_after_discount]]</f>
        <v>2500.2200000000012</v>
      </c>
      <c r="O1058" t="s">
        <v>40</v>
      </c>
      <c r="P1058" s="2">
        <v>45737.680625000001</v>
      </c>
      <c r="Q1058">
        <f>YEAR(Salesdata[[#This Row],[purchase_date]])</f>
        <v>2025</v>
      </c>
      <c r="R1058" t="str">
        <f>TEXT(Salesdata[[#This Row],[purchase_date]], "mmm")</f>
        <v>Mar</v>
      </c>
    </row>
    <row r="1059" spans="1:18" x14ac:dyDescent="0.3">
      <c r="A1059" t="s">
        <v>3215</v>
      </c>
      <c r="B1059" t="s">
        <v>172</v>
      </c>
      <c r="C1059" t="s">
        <v>3216</v>
      </c>
      <c r="D1059" s="11" t="s">
        <v>8076</v>
      </c>
      <c r="E1059" s="11" t="s">
        <v>7170</v>
      </c>
      <c r="F1059" t="s">
        <v>91</v>
      </c>
      <c r="G1059" t="s">
        <v>3217</v>
      </c>
      <c r="H1059" t="s">
        <v>59</v>
      </c>
      <c r="I1059">
        <v>652.58000000000004</v>
      </c>
      <c r="J1059">
        <v>5</v>
      </c>
      <c r="K1059">
        <v>7</v>
      </c>
      <c r="L1059">
        <v>3262.9</v>
      </c>
      <c r="M1059">
        <v>3034.5</v>
      </c>
      <c r="N1059" s="11">
        <f>Salesdata[[#This Row],[subtotal_before_discount]]-Salesdata[[#This Row],[total_after_discount]]</f>
        <v>228.40000000000009</v>
      </c>
      <c r="O1059" t="s">
        <v>21</v>
      </c>
      <c r="P1059" s="2">
        <v>45661.614988425928</v>
      </c>
      <c r="Q1059">
        <f>YEAR(Salesdata[[#This Row],[purchase_date]])</f>
        <v>2025</v>
      </c>
      <c r="R1059" t="str">
        <f>TEXT(Salesdata[[#This Row],[purchase_date]], "mmm")</f>
        <v>Jan</v>
      </c>
    </row>
    <row r="1060" spans="1:18" x14ac:dyDescent="0.3">
      <c r="A1060" t="s">
        <v>3218</v>
      </c>
      <c r="B1060" t="s">
        <v>72</v>
      </c>
      <c r="C1060" t="s">
        <v>3219</v>
      </c>
      <c r="D1060" s="11" t="s">
        <v>8077</v>
      </c>
      <c r="E1060" s="11" t="s">
        <v>7083</v>
      </c>
      <c r="F1060" t="s">
        <v>37</v>
      </c>
      <c r="G1060" t="s">
        <v>3220</v>
      </c>
      <c r="H1060" t="s">
        <v>82</v>
      </c>
      <c r="I1060">
        <v>799.75</v>
      </c>
      <c r="J1060">
        <v>8</v>
      </c>
      <c r="K1060">
        <v>5</v>
      </c>
      <c r="L1060">
        <v>6398</v>
      </c>
      <c r="M1060">
        <v>6078.1</v>
      </c>
      <c r="N1060" s="11">
        <f>Salesdata[[#This Row],[subtotal_before_discount]]-Salesdata[[#This Row],[total_after_discount]]</f>
        <v>319.89999999999964</v>
      </c>
      <c r="O1060" t="s">
        <v>116</v>
      </c>
      <c r="P1060" s="2">
        <v>45728.785879629628</v>
      </c>
      <c r="Q1060">
        <f>YEAR(Salesdata[[#This Row],[purchase_date]])</f>
        <v>2025</v>
      </c>
      <c r="R1060" t="str">
        <f>TEXT(Salesdata[[#This Row],[purchase_date]], "mmm")</f>
        <v>Mar</v>
      </c>
    </row>
    <row r="1061" spans="1:18" x14ac:dyDescent="0.3">
      <c r="A1061" t="s">
        <v>3221</v>
      </c>
      <c r="B1061" t="s">
        <v>181</v>
      </c>
      <c r="C1061" t="s">
        <v>3222</v>
      </c>
      <c r="D1061" s="11" t="s">
        <v>8078</v>
      </c>
      <c r="E1061" s="11" t="s">
        <v>7159</v>
      </c>
      <c r="F1061" t="s">
        <v>18</v>
      </c>
      <c r="G1061" t="s">
        <v>3223</v>
      </c>
      <c r="H1061" t="s">
        <v>27</v>
      </c>
      <c r="I1061">
        <v>596.15</v>
      </c>
      <c r="J1061">
        <v>10</v>
      </c>
      <c r="K1061">
        <v>10</v>
      </c>
      <c r="L1061">
        <v>5961.5</v>
      </c>
      <c r="M1061">
        <v>5365.35</v>
      </c>
      <c r="N1061" s="11">
        <f>Salesdata[[#This Row],[subtotal_before_discount]]-Salesdata[[#This Row],[total_after_discount]]</f>
        <v>596.14999999999964</v>
      </c>
      <c r="O1061" t="s">
        <v>21</v>
      </c>
      <c r="P1061" s="2">
        <v>45453.562615740739</v>
      </c>
      <c r="Q1061">
        <f>YEAR(Salesdata[[#This Row],[purchase_date]])</f>
        <v>2024</v>
      </c>
      <c r="R1061" t="str">
        <f>TEXT(Salesdata[[#This Row],[purchase_date]], "mmm")</f>
        <v>Jun</v>
      </c>
    </row>
    <row r="1062" spans="1:18" x14ac:dyDescent="0.3">
      <c r="A1062" t="s">
        <v>3224</v>
      </c>
      <c r="B1062" t="s">
        <v>95</v>
      </c>
      <c r="C1062" t="s">
        <v>3225</v>
      </c>
      <c r="D1062" s="11" t="s">
        <v>8079</v>
      </c>
      <c r="E1062" s="11" t="s">
        <v>7094</v>
      </c>
      <c r="F1062" t="s">
        <v>74</v>
      </c>
      <c r="G1062" t="s">
        <v>3226</v>
      </c>
      <c r="H1062" t="s">
        <v>107</v>
      </c>
      <c r="I1062">
        <v>1264.67</v>
      </c>
      <c r="J1062">
        <v>30</v>
      </c>
      <c r="K1062">
        <v>0</v>
      </c>
      <c r="L1062">
        <v>37940.1</v>
      </c>
      <c r="M1062">
        <v>37940.1</v>
      </c>
      <c r="N1062" s="11">
        <f>Salesdata[[#This Row],[subtotal_before_discount]]-Salesdata[[#This Row],[total_after_discount]]</f>
        <v>0</v>
      </c>
      <c r="O1062" t="s">
        <v>21</v>
      </c>
      <c r="P1062" s="2">
        <v>45625.805173611108</v>
      </c>
      <c r="Q1062">
        <f>YEAR(Salesdata[[#This Row],[purchase_date]])</f>
        <v>2024</v>
      </c>
      <c r="R1062" t="str">
        <f>TEXT(Salesdata[[#This Row],[purchase_date]], "mmm")</f>
        <v>Nov</v>
      </c>
    </row>
    <row r="1063" spans="1:18" x14ac:dyDescent="0.3">
      <c r="A1063" t="s">
        <v>3227</v>
      </c>
      <c r="B1063" t="s">
        <v>118</v>
      </c>
      <c r="C1063" t="s">
        <v>3228</v>
      </c>
      <c r="D1063" s="11" t="s">
        <v>8080</v>
      </c>
      <c r="E1063" s="11" t="s">
        <v>7046</v>
      </c>
      <c r="F1063" t="s">
        <v>177</v>
      </c>
      <c r="G1063" t="s">
        <v>3229</v>
      </c>
      <c r="H1063" t="s">
        <v>76</v>
      </c>
      <c r="I1063">
        <v>333.61</v>
      </c>
      <c r="J1063">
        <v>4</v>
      </c>
      <c r="K1063">
        <v>0</v>
      </c>
      <c r="L1063">
        <v>1334.44</v>
      </c>
      <c r="M1063">
        <v>1334.44</v>
      </c>
      <c r="N1063" s="11">
        <f>Salesdata[[#This Row],[subtotal_before_discount]]-Salesdata[[#This Row],[total_after_discount]]</f>
        <v>0</v>
      </c>
      <c r="O1063" t="s">
        <v>7010</v>
      </c>
      <c r="P1063" s="2">
        <v>45350.520787037036</v>
      </c>
      <c r="Q1063">
        <f>YEAR(Salesdata[[#This Row],[purchase_date]])</f>
        <v>2024</v>
      </c>
      <c r="R1063" t="str">
        <f>TEXT(Salesdata[[#This Row],[purchase_date]], "mmm")</f>
        <v>Feb</v>
      </c>
    </row>
    <row r="1064" spans="1:18" x14ac:dyDescent="0.3">
      <c r="A1064" t="s">
        <v>3230</v>
      </c>
      <c r="B1064" t="s">
        <v>23</v>
      </c>
      <c r="C1064" t="s">
        <v>3231</v>
      </c>
      <c r="D1064" s="11" t="s">
        <v>8081</v>
      </c>
      <c r="E1064" s="11" t="s">
        <v>7056</v>
      </c>
      <c r="F1064" t="s">
        <v>251</v>
      </c>
      <c r="G1064" t="s">
        <v>3232</v>
      </c>
      <c r="H1064" t="s">
        <v>107</v>
      </c>
      <c r="I1064">
        <v>937.33</v>
      </c>
      <c r="J1064">
        <v>2</v>
      </c>
      <c r="K1064">
        <v>3</v>
      </c>
      <c r="L1064">
        <v>1874.66</v>
      </c>
      <c r="M1064">
        <v>1818.42</v>
      </c>
      <c r="N1064" s="11">
        <f>Salesdata[[#This Row],[subtotal_before_discount]]-Salesdata[[#This Row],[total_after_discount]]</f>
        <v>56.240000000000009</v>
      </c>
      <c r="O1064" t="s">
        <v>116</v>
      </c>
      <c r="P1064" s="2">
        <v>45464.016180555554</v>
      </c>
      <c r="Q1064">
        <f>YEAR(Salesdata[[#This Row],[purchase_date]])</f>
        <v>2024</v>
      </c>
      <c r="R1064" t="str">
        <f>TEXT(Salesdata[[#This Row],[purchase_date]], "mmm")</f>
        <v>Jun</v>
      </c>
    </row>
    <row r="1065" spans="1:18" x14ac:dyDescent="0.3">
      <c r="A1065" t="s">
        <v>3233</v>
      </c>
      <c r="B1065" t="s">
        <v>49</v>
      </c>
      <c r="C1065" t="s">
        <v>3234</v>
      </c>
      <c r="D1065" s="11" t="s">
        <v>8082</v>
      </c>
      <c r="E1065" s="11" t="s">
        <v>7042</v>
      </c>
      <c r="F1065" t="s">
        <v>32</v>
      </c>
      <c r="G1065" t="s">
        <v>3235</v>
      </c>
      <c r="H1065" t="s">
        <v>27</v>
      </c>
      <c r="I1065">
        <v>2470.25</v>
      </c>
      <c r="J1065">
        <v>60</v>
      </c>
      <c r="K1065">
        <v>25</v>
      </c>
      <c r="L1065">
        <v>148215</v>
      </c>
      <c r="M1065">
        <v>111161.25</v>
      </c>
      <c r="N1065" s="11">
        <f>Salesdata[[#This Row],[subtotal_before_discount]]-Salesdata[[#This Row],[total_after_discount]]</f>
        <v>37053.75</v>
      </c>
      <c r="O1065" t="s">
        <v>28</v>
      </c>
      <c r="P1065" s="2">
        <v>45815.756724537037</v>
      </c>
      <c r="Q1065">
        <f>YEAR(Salesdata[[#This Row],[purchase_date]])</f>
        <v>2025</v>
      </c>
      <c r="R1065" t="str">
        <f>TEXT(Salesdata[[#This Row],[purchase_date]], "mmm")</f>
        <v>Jun</v>
      </c>
    </row>
    <row r="1066" spans="1:18" x14ac:dyDescent="0.3">
      <c r="A1066" t="s">
        <v>3236</v>
      </c>
      <c r="B1066" t="s">
        <v>30</v>
      </c>
      <c r="C1066" t="s">
        <v>3237</v>
      </c>
      <c r="D1066" s="11" t="s">
        <v>7590</v>
      </c>
      <c r="E1066" s="11" t="s">
        <v>7250</v>
      </c>
      <c r="F1066" t="s">
        <v>133</v>
      </c>
      <c r="G1066" t="s">
        <v>3238</v>
      </c>
      <c r="H1066" t="s">
        <v>7010</v>
      </c>
      <c r="I1066">
        <v>187.22</v>
      </c>
      <c r="J1066">
        <v>4</v>
      </c>
      <c r="K1066">
        <v>5</v>
      </c>
      <c r="L1066">
        <v>748.88</v>
      </c>
      <c r="M1066">
        <v>711.44</v>
      </c>
      <c r="N1066" s="11">
        <f>Salesdata[[#This Row],[subtotal_before_discount]]-Salesdata[[#This Row],[total_after_discount]]</f>
        <v>37.439999999999941</v>
      </c>
      <c r="O1066" t="s">
        <v>40</v>
      </c>
      <c r="P1066" s="2">
        <v>45627.980717592596</v>
      </c>
      <c r="Q1066">
        <f>YEAR(Salesdata[[#This Row],[purchase_date]])</f>
        <v>2024</v>
      </c>
      <c r="R1066" t="str">
        <f>TEXT(Salesdata[[#This Row],[purchase_date]], "mmm")</f>
        <v>Dec</v>
      </c>
    </row>
    <row r="1067" spans="1:18" x14ac:dyDescent="0.3">
      <c r="A1067" t="s">
        <v>3239</v>
      </c>
      <c r="B1067" t="s">
        <v>172</v>
      </c>
      <c r="C1067" t="s">
        <v>3240</v>
      </c>
      <c r="D1067" s="11" t="s">
        <v>8083</v>
      </c>
      <c r="E1067" s="11" t="s">
        <v>7091</v>
      </c>
      <c r="F1067" t="s">
        <v>74</v>
      </c>
      <c r="G1067" t="s">
        <v>3241</v>
      </c>
      <c r="H1067" t="s">
        <v>135</v>
      </c>
      <c r="I1067">
        <v>2527.94</v>
      </c>
      <c r="J1067">
        <v>60</v>
      </c>
      <c r="K1067">
        <v>3</v>
      </c>
      <c r="L1067">
        <v>151676.4</v>
      </c>
      <c r="M1067">
        <v>147126.10999999999</v>
      </c>
      <c r="N1067" s="11">
        <f>Salesdata[[#This Row],[subtotal_before_discount]]-Salesdata[[#This Row],[total_after_discount]]</f>
        <v>4550.2900000000081</v>
      </c>
      <c r="O1067" t="s">
        <v>60</v>
      </c>
      <c r="P1067" s="2">
        <v>45680.574560185189</v>
      </c>
      <c r="Q1067">
        <f>YEAR(Salesdata[[#This Row],[purchase_date]])</f>
        <v>2025</v>
      </c>
      <c r="R1067" t="str">
        <f>TEXT(Salesdata[[#This Row],[purchase_date]], "mmm")</f>
        <v>Jan</v>
      </c>
    </row>
    <row r="1068" spans="1:18" x14ac:dyDescent="0.3">
      <c r="A1068" t="s">
        <v>3242</v>
      </c>
      <c r="B1068" t="s">
        <v>30</v>
      </c>
      <c r="C1068" t="s">
        <v>3243</v>
      </c>
      <c r="D1068" s="11" t="s">
        <v>8084</v>
      </c>
      <c r="E1068" s="11" t="s">
        <v>7060</v>
      </c>
      <c r="F1068" t="s">
        <v>177</v>
      </c>
      <c r="G1068" t="s">
        <v>3244</v>
      </c>
      <c r="H1068" t="s">
        <v>39</v>
      </c>
      <c r="I1068">
        <v>288.25</v>
      </c>
      <c r="J1068">
        <v>25</v>
      </c>
      <c r="K1068">
        <v>15</v>
      </c>
      <c r="L1068">
        <v>7206.25</v>
      </c>
      <c r="M1068">
        <v>6125.31</v>
      </c>
      <c r="N1068" s="11">
        <f>Salesdata[[#This Row],[subtotal_before_discount]]-Salesdata[[#This Row],[total_after_discount]]</f>
        <v>1080.9399999999996</v>
      </c>
      <c r="O1068" t="s">
        <v>28</v>
      </c>
      <c r="P1068" s="2">
        <v>45740.99726851852</v>
      </c>
      <c r="Q1068">
        <f>YEAR(Salesdata[[#This Row],[purchase_date]])</f>
        <v>2025</v>
      </c>
      <c r="R1068" t="str">
        <f>TEXT(Salesdata[[#This Row],[purchase_date]], "mmm")</f>
        <v>Mar</v>
      </c>
    </row>
    <row r="1069" spans="1:18" x14ac:dyDescent="0.3">
      <c r="A1069" t="s">
        <v>3245</v>
      </c>
      <c r="B1069" t="s">
        <v>23</v>
      </c>
      <c r="C1069" t="s">
        <v>3246</v>
      </c>
      <c r="D1069" s="11" t="s">
        <v>8085</v>
      </c>
      <c r="E1069" s="11" t="s">
        <v>7111</v>
      </c>
      <c r="F1069" t="s">
        <v>133</v>
      </c>
      <c r="G1069" t="s">
        <v>3247</v>
      </c>
      <c r="H1069" t="s">
        <v>179</v>
      </c>
      <c r="I1069">
        <v>8.01</v>
      </c>
      <c r="J1069">
        <v>6</v>
      </c>
      <c r="K1069">
        <v>10</v>
      </c>
      <c r="L1069">
        <v>48.06</v>
      </c>
      <c r="M1069">
        <v>43.25</v>
      </c>
      <c r="N1069" s="11">
        <f>Salesdata[[#This Row],[subtotal_before_discount]]-Salesdata[[#This Row],[total_after_discount]]</f>
        <v>4.8100000000000023</v>
      </c>
      <c r="O1069" t="s">
        <v>28</v>
      </c>
      <c r="P1069" s="2">
        <v>45378.696909722225</v>
      </c>
      <c r="Q1069">
        <f>YEAR(Salesdata[[#This Row],[purchase_date]])</f>
        <v>2024</v>
      </c>
      <c r="R1069" t="str">
        <f>TEXT(Salesdata[[#This Row],[purchase_date]], "mmm")</f>
        <v>Mar</v>
      </c>
    </row>
    <row r="1070" spans="1:18" x14ac:dyDescent="0.3">
      <c r="A1070" t="s">
        <v>3248</v>
      </c>
      <c r="B1070" t="s">
        <v>118</v>
      </c>
      <c r="C1070" t="s">
        <v>3249</v>
      </c>
      <c r="D1070" s="11" t="s">
        <v>8086</v>
      </c>
      <c r="E1070" s="11" t="s">
        <v>7046</v>
      </c>
      <c r="F1070" t="s">
        <v>68</v>
      </c>
      <c r="G1070" t="s">
        <v>3250</v>
      </c>
      <c r="H1070" t="s">
        <v>184</v>
      </c>
      <c r="I1070">
        <v>952.66</v>
      </c>
      <c r="J1070">
        <v>1</v>
      </c>
      <c r="K1070">
        <v>0</v>
      </c>
      <c r="L1070">
        <v>952.66</v>
      </c>
      <c r="M1070">
        <v>952.66</v>
      </c>
      <c r="N1070" s="11">
        <f>Salesdata[[#This Row],[subtotal_before_discount]]-Salesdata[[#This Row],[total_after_discount]]</f>
        <v>0</v>
      </c>
      <c r="O1070" t="s">
        <v>77</v>
      </c>
      <c r="P1070" s="2">
        <v>45669.605312500003</v>
      </c>
      <c r="Q1070">
        <f>YEAR(Salesdata[[#This Row],[purchase_date]])</f>
        <v>2025</v>
      </c>
      <c r="R1070" t="str">
        <f>TEXT(Salesdata[[#This Row],[purchase_date]], "mmm")</f>
        <v>Jan</v>
      </c>
    </row>
    <row r="1071" spans="1:18" x14ac:dyDescent="0.3">
      <c r="A1071" t="s">
        <v>3251</v>
      </c>
      <c r="B1071" t="s">
        <v>95</v>
      </c>
      <c r="C1071" t="s">
        <v>3252</v>
      </c>
      <c r="D1071" s="11" t="s">
        <v>8087</v>
      </c>
      <c r="E1071" s="11" t="s">
        <v>7046</v>
      </c>
      <c r="F1071" t="s">
        <v>68</v>
      </c>
      <c r="G1071" t="s">
        <v>3253</v>
      </c>
      <c r="H1071" t="s">
        <v>184</v>
      </c>
      <c r="I1071">
        <v>2856.78</v>
      </c>
      <c r="J1071">
        <v>6</v>
      </c>
      <c r="K1071">
        <v>5</v>
      </c>
      <c r="L1071">
        <v>17140.68</v>
      </c>
      <c r="M1071">
        <v>16283.65</v>
      </c>
      <c r="N1071" s="11">
        <f>Salesdata[[#This Row],[subtotal_before_discount]]-Salesdata[[#This Row],[total_after_discount]]</f>
        <v>857.03000000000065</v>
      </c>
      <c r="O1071" t="s">
        <v>47</v>
      </c>
      <c r="P1071" s="2">
        <v>45682.755208333336</v>
      </c>
      <c r="Q1071">
        <f>YEAR(Salesdata[[#This Row],[purchase_date]])</f>
        <v>2025</v>
      </c>
      <c r="R1071" t="str">
        <f>TEXT(Salesdata[[#This Row],[purchase_date]], "mmm")</f>
        <v>Jan</v>
      </c>
    </row>
    <row r="1072" spans="1:18" x14ac:dyDescent="0.3">
      <c r="A1072" t="s">
        <v>3254</v>
      </c>
      <c r="B1072" t="s">
        <v>72</v>
      </c>
      <c r="C1072" t="s">
        <v>3255</v>
      </c>
      <c r="D1072" s="11" t="s">
        <v>8088</v>
      </c>
      <c r="E1072" s="11" t="s">
        <v>7250</v>
      </c>
      <c r="F1072" t="s">
        <v>37</v>
      </c>
      <c r="G1072" t="s">
        <v>3256</v>
      </c>
      <c r="H1072" t="s">
        <v>70</v>
      </c>
      <c r="I1072">
        <v>23.68</v>
      </c>
      <c r="J1072">
        <v>25</v>
      </c>
      <c r="K1072">
        <v>10</v>
      </c>
      <c r="L1072">
        <v>592</v>
      </c>
      <c r="M1072">
        <v>532.79999999999995</v>
      </c>
      <c r="N1072" s="11">
        <f>Salesdata[[#This Row],[subtotal_before_discount]]-Salesdata[[#This Row],[total_after_discount]]</f>
        <v>59.200000000000045</v>
      </c>
      <c r="O1072" t="s">
        <v>77</v>
      </c>
      <c r="P1072" s="2">
        <v>45793.513449074075</v>
      </c>
      <c r="Q1072">
        <f>YEAR(Salesdata[[#This Row],[purchase_date]])</f>
        <v>2025</v>
      </c>
      <c r="R1072" t="str">
        <f>TEXT(Salesdata[[#This Row],[purchase_date]], "mmm")</f>
        <v>May</v>
      </c>
    </row>
    <row r="1073" spans="1:18" x14ac:dyDescent="0.3">
      <c r="A1073" t="s">
        <v>3257</v>
      </c>
      <c r="B1073" t="s">
        <v>23</v>
      </c>
      <c r="C1073" t="s">
        <v>3258</v>
      </c>
      <c r="D1073" s="11" t="s">
        <v>8089</v>
      </c>
      <c r="E1073" s="11" t="s">
        <v>7064</v>
      </c>
      <c r="F1073" t="s">
        <v>87</v>
      </c>
      <c r="G1073" t="s">
        <v>3259</v>
      </c>
      <c r="H1073" t="s">
        <v>161</v>
      </c>
      <c r="I1073">
        <v>749.67</v>
      </c>
      <c r="J1073">
        <v>5</v>
      </c>
      <c r="K1073">
        <v>3</v>
      </c>
      <c r="L1073">
        <v>3748.35</v>
      </c>
      <c r="M1073">
        <v>3635.9</v>
      </c>
      <c r="N1073" s="11">
        <f>Salesdata[[#This Row],[subtotal_before_discount]]-Salesdata[[#This Row],[total_after_discount]]</f>
        <v>112.44999999999982</v>
      </c>
      <c r="O1073" t="s">
        <v>116</v>
      </c>
      <c r="P1073" s="2">
        <v>45742.99728009259</v>
      </c>
      <c r="Q1073">
        <f>YEAR(Salesdata[[#This Row],[purchase_date]])</f>
        <v>2025</v>
      </c>
      <c r="R1073" t="str">
        <f>TEXT(Salesdata[[#This Row],[purchase_date]], "mmm")</f>
        <v>Mar</v>
      </c>
    </row>
    <row r="1074" spans="1:18" x14ac:dyDescent="0.3">
      <c r="A1074" t="s">
        <v>3260</v>
      </c>
      <c r="B1074" t="s">
        <v>23</v>
      </c>
      <c r="C1074" t="s">
        <v>3261</v>
      </c>
      <c r="D1074" s="11" t="s">
        <v>8090</v>
      </c>
      <c r="E1074" s="11" t="s">
        <v>7154</v>
      </c>
      <c r="F1074" t="s">
        <v>246</v>
      </c>
      <c r="G1074" t="s">
        <v>3262</v>
      </c>
      <c r="H1074" t="s">
        <v>76</v>
      </c>
      <c r="I1074">
        <v>1114.92</v>
      </c>
      <c r="J1074">
        <v>3</v>
      </c>
      <c r="K1074">
        <v>5</v>
      </c>
      <c r="L1074">
        <v>3344.76</v>
      </c>
      <c r="M1074">
        <v>3177.52</v>
      </c>
      <c r="N1074" s="11">
        <f>Salesdata[[#This Row],[subtotal_before_discount]]-Salesdata[[#This Row],[total_after_discount]]</f>
        <v>167.24000000000024</v>
      </c>
      <c r="O1074" t="s">
        <v>116</v>
      </c>
      <c r="P1074" s="2">
        <v>45870.302337962959</v>
      </c>
      <c r="Q1074">
        <f>YEAR(Salesdata[[#This Row],[purchase_date]])</f>
        <v>2025</v>
      </c>
      <c r="R1074" t="str">
        <f>TEXT(Salesdata[[#This Row],[purchase_date]], "mmm")</f>
        <v>Aug</v>
      </c>
    </row>
    <row r="1075" spans="1:18" x14ac:dyDescent="0.3">
      <c r="A1075" t="s">
        <v>3263</v>
      </c>
      <c r="B1075" t="s">
        <v>95</v>
      </c>
      <c r="C1075" t="s">
        <v>3264</v>
      </c>
      <c r="D1075" s="11" t="s">
        <v>8091</v>
      </c>
      <c r="E1075" s="11" t="s">
        <v>7073</v>
      </c>
      <c r="F1075" t="s">
        <v>155</v>
      </c>
      <c r="G1075" t="s">
        <v>3265</v>
      </c>
      <c r="H1075" t="s">
        <v>20</v>
      </c>
      <c r="I1075">
        <v>510.5</v>
      </c>
      <c r="J1075">
        <v>75</v>
      </c>
      <c r="K1075">
        <v>2</v>
      </c>
      <c r="L1075">
        <v>38287.5</v>
      </c>
      <c r="M1075">
        <v>37521.75</v>
      </c>
      <c r="N1075" s="11">
        <f>Salesdata[[#This Row],[subtotal_before_discount]]-Salesdata[[#This Row],[total_after_discount]]</f>
        <v>765.75</v>
      </c>
      <c r="O1075" t="s">
        <v>116</v>
      </c>
      <c r="P1075" s="2">
        <v>45346.670740740738</v>
      </c>
      <c r="Q1075">
        <f>YEAR(Salesdata[[#This Row],[purchase_date]])</f>
        <v>2024</v>
      </c>
      <c r="R1075" t="str">
        <f>TEXT(Salesdata[[#This Row],[purchase_date]], "mmm")</f>
        <v>Feb</v>
      </c>
    </row>
    <row r="1076" spans="1:18" x14ac:dyDescent="0.3">
      <c r="A1076" t="s">
        <v>3266</v>
      </c>
      <c r="B1076" t="s">
        <v>23</v>
      </c>
      <c r="C1076" t="s">
        <v>3267</v>
      </c>
      <c r="D1076" s="11" t="s">
        <v>8092</v>
      </c>
      <c r="E1076" s="11" t="s">
        <v>7139</v>
      </c>
      <c r="F1076" t="s">
        <v>74</v>
      </c>
      <c r="G1076" t="s">
        <v>3268</v>
      </c>
      <c r="H1076" t="s">
        <v>59</v>
      </c>
      <c r="I1076">
        <v>156.59</v>
      </c>
      <c r="J1076">
        <v>40</v>
      </c>
      <c r="K1076">
        <v>10</v>
      </c>
      <c r="L1076">
        <v>6263.6</v>
      </c>
      <c r="M1076">
        <v>5637.24</v>
      </c>
      <c r="N1076" s="11">
        <f>Salesdata[[#This Row],[subtotal_before_discount]]-Salesdata[[#This Row],[total_after_discount]]</f>
        <v>626.36000000000058</v>
      </c>
      <c r="O1076" t="s">
        <v>47</v>
      </c>
      <c r="P1076" s="2">
        <v>45656.14770833333</v>
      </c>
      <c r="Q1076">
        <f>YEAR(Salesdata[[#This Row],[purchase_date]])</f>
        <v>2024</v>
      </c>
      <c r="R1076" t="str">
        <f>TEXT(Salesdata[[#This Row],[purchase_date]], "mmm")</f>
        <v>Dec</v>
      </c>
    </row>
    <row r="1077" spans="1:18" x14ac:dyDescent="0.3">
      <c r="A1077" t="s">
        <v>3269</v>
      </c>
      <c r="B1077" t="s">
        <v>84</v>
      </c>
      <c r="C1077" t="s">
        <v>3270</v>
      </c>
      <c r="D1077" s="11" t="s">
        <v>8093</v>
      </c>
      <c r="E1077" s="11" t="s">
        <v>7036</v>
      </c>
      <c r="F1077" t="s">
        <v>105</v>
      </c>
      <c r="G1077" t="s">
        <v>3271</v>
      </c>
      <c r="H1077" t="s">
        <v>82</v>
      </c>
      <c r="I1077">
        <v>3956.13</v>
      </c>
      <c r="J1077">
        <v>4</v>
      </c>
      <c r="K1077">
        <v>0</v>
      </c>
      <c r="L1077">
        <v>15824.52</v>
      </c>
      <c r="M1077">
        <v>15824.52</v>
      </c>
      <c r="N1077" s="11">
        <f>Salesdata[[#This Row],[subtotal_before_discount]]-Salesdata[[#This Row],[total_after_discount]]</f>
        <v>0</v>
      </c>
      <c r="O1077" t="s">
        <v>21</v>
      </c>
      <c r="P1077" s="2">
        <v>45623.325752314813</v>
      </c>
      <c r="Q1077">
        <f>YEAR(Salesdata[[#This Row],[purchase_date]])</f>
        <v>2024</v>
      </c>
      <c r="R1077" t="str">
        <f>TEXT(Salesdata[[#This Row],[purchase_date]], "mmm")</f>
        <v>Nov</v>
      </c>
    </row>
    <row r="1078" spans="1:18" x14ac:dyDescent="0.3">
      <c r="A1078" t="s">
        <v>3272</v>
      </c>
      <c r="B1078" t="s">
        <v>30</v>
      </c>
      <c r="C1078" t="s">
        <v>3273</v>
      </c>
      <c r="D1078" s="11" t="s">
        <v>7519</v>
      </c>
      <c r="E1078" s="11" t="s">
        <v>7048</v>
      </c>
      <c r="F1078" t="s">
        <v>246</v>
      </c>
      <c r="G1078" t="s">
        <v>3274</v>
      </c>
      <c r="H1078" t="s">
        <v>209</v>
      </c>
      <c r="I1078">
        <v>316.79000000000002</v>
      </c>
      <c r="J1078">
        <v>6</v>
      </c>
      <c r="K1078">
        <v>0</v>
      </c>
      <c r="L1078">
        <v>1900.74</v>
      </c>
      <c r="M1078">
        <v>1900.74</v>
      </c>
      <c r="N1078" s="11">
        <f>Salesdata[[#This Row],[subtotal_before_discount]]-Salesdata[[#This Row],[total_after_discount]]</f>
        <v>0</v>
      </c>
      <c r="O1078" t="s">
        <v>7010</v>
      </c>
      <c r="P1078" s="2">
        <v>45454.701631944445</v>
      </c>
      <c r="Q1078">
        <f>YEAR(Salesdata[[#This Row],[purchase_date]])</f>
        <v>2024</v>
      </c>
      <c r="R1078" t="str">
        <f>TEXT(Salesdata[[#This Row],[purchase_date]], "mmm")</f>
        <v>Jun</v>
      </c>
    </row>
    <row r="1079" spans="1:18" x14ac:dyDescent="0.3">
      <c r="A1079" t="s">
        <v>3275</v>
      </c>
      <c r="B1079" t="s">
        <v>181</v>
      </c>
      <c r="C1079" t="s">
        <v>3276</v>
      </c>
      <c r="D1079" s="11" t="s">
        <v>8094</v>
      </c>
      <c r="E1079" s="11" t="s">
        <v>7048</v>
      </c>
      <c r="F1079" t="s">
        <v>111</v>
      </c>
      <c r="G1079" t="s">
        <v>3277</v>
      </c>
      <c r="H1079" t="s">
        <v>93</v>
      </c>
      <c r="I1079">
        <v>106.19</v>
      </c>
      <c r="J1079">
        <v>2</v>
      </c>
      <c r="K1079">
        <v>5</v>
      </c>
      <c r="L1079">
        <v>212.38</v>
      </c>
      <c r="M1079">
        <v>201.76</v>
      </c>
      <c r="N1079" s="11">
        <f>Salesdata[[#This Row],[subtotal_before_discount]]-Salesdata[[#This Row],[total_after_discount]]</f>
        <v>10.620000000000005</v>
      </c>
      <c r="O1079" t="s">
        <v>116</v>
      </c>
      <c r="P1079" s="2">
        <v>45544.70008101852</v>
      </c>
      <c r="Q1079">
        <f>YEAR(Salesdata[[#This Row],[purchase_date]])</f>
        <v>2024</v>
      </c>
      <c r="R1079" t="str">
        <f>TEXT(Salesdata[[#This Row],[purchase_date]], "mmm")</f>
        <v>Sep</v>
      </c>
    </row>
    <row r="1080" spans="1:18" x14ac:dyDescent="0.3">
      <c r="A1080" t="s">
        <v>3278</v>
      </c>
      <c r="B1080" t="s">
        <v>118</v>
      </c>
      <c r="C1080" t="s">
        <v>3279</v>
      </c>
      <c r="D1080" s="11" t="s">
        <v>8095</v>
      </c>
      <c r="E1080" s="11" t="s">
        <v>7125</v>
      </c>
      <c r="F1080" t="s">
        <v>246</v>
      </c>
      <c r="G1080" t="s">
        <v>3280</v>
      </c>
      <c r="H1080" t="s">
        <v>7010</v>
      </c>
      <c r="I1080">
        <v>741.8</v>
      </c>
      <c r="J1080">
        <v>25</v>
      </c>
      <c r="K1080">
        <v>15</v>
      </c>
      <c r="L1080">
        <v>18545</v>
      </c>
      <c r="M1080">
        <v>15763.25</v>
      </c>
      <c r="N1080" s="11">
        <f>Salesdata[[#This Row],[subtotal_before_discount]]-Salesdata[[#This Row],[total_after_discount]]</f>
        <v>2781.75</v>
      </c>
      <c r="O1080" t="s">
        <v>60</v>
      </c>
      <c r="P1080" s="2">
        <v>45815.687881944446</v>
      </c>
      <c r="Q1080">
        <f>YEAR(Salesdata[[#This Row],[purchase_date]])</f>
        <v>2025</v>
      </c>
      <c r="R1080" t="str">
        <f>TEXT(Salesdata[[#This Row],[purchase_date]], "mmm")</f>
        <v>Jun</v>
      </c>
    </row>
    <row r="1081" spans="1:18" x14ac:dyDescent="0.3">
      <c r="A1081" t="s">
        <v>3281</v>
      </c>
      <c r="B1081" t="s">
        <v>49</v>
      </c>
      <c r="C1081" t="s">
        <v>3282</v>
      </c>
      <c r="D1081" s="11" t="s">
        <v>7163</v>
      </c>
      <c r="E1081" s="11" t="s">
        <v>7108</v>
      </c>
      <c r="F1081" t="s">
        <v>37</v>
      </c>
      <c r="G1081" t="s">
        <v>3283</v>
      </c>
      <c r="H1081" t="s">
        <v>82</v>
      </c>
      <c r="I1081">
        <v>1410.34</v>
      </c>
      <c r="J1081">
        <v>4</v>
      </c>
      <c r="K1081">
        <v>0</v>
      </c>
      <c r="L1081">
        <v>5641.36</v>
      </c>
      <c r="M1081">
        <v>5641.36</v>
      </c>
      <c r="N1081" s="11">
        <f>Salesdata[[#This Row],[subtotal_before_discount]]-Salesdata[[#This Row],[total_after_discount]]</f>
        <v>0</v>
      </c>
      <c r="O1081" t="s">
        <v>21</v>
      </c>
      <c r="P1081" s="2">
        <v>45341.089189814818</v>
      </c>
      <c r="Q1081">
        <f>YEAR(Salesdata[[#This Row],[purchase_date]])</f>
        <v>2024</v>
      </c>
      <c r="R1081" t="str">
        <f>TEXT(Salesdata[[#This Row],[purchase_date]], "mmm")</f>
        <v>Feb</v>
      </c>
    </row>
    <row r="1082" spans="1:18" x14ac:dyDescent="0.3">
      <c r="A1082" t="s">
        <v>3284</v>
      </c>
      <c r="B1082" t="s">
        <v>181</v>
      </c>
      <c r="C1082" t="s">
        <v>3285</v>
      </c>
      <c r="D1082" s="11" t="s">
        <v>8096</v>
      </c>
      <c r="E1082" s="11" t="s">
        <v>7052</v>
      </c>
      <c r="F1082" t="s">
        <v>18</v>
      </c>
      <c r="G1082" t="s">
        <v>3286</v>
      </c>
      <c r="H1082" t="s">
        <v>46</v>
      </c>
      <c r="I1082">
        <v>1628.02</v>
      </c>
      <c r="J1082">
        <v>2</v>
      </c>
      <c r="K1082">
        <v>0</v>
      </c>
      <c r="L1082">
        <v>3256.04</v>
      </c>
      <c r="M1082">
        <v>3256.04</v>
      </c>
      <c r="N1082" s="11">
        <f>Salesdata[[#This Row],[subtotal_before_discount]]-Salesdata[[#This Row],[total_after_discount]]</f>
        <v>0</v>
      </c>
      <c r="O1082" t="s">
        <v>7010</v>
      </c>
      <c r="P1082" s="2">
        <v>45741.198321759257</v>
      </c>
      <c r="Q1082">
        <f>YEAR(Salesdata[[#This Row],[purchase_date]])</f>
        <v>2025</v>
      </c>
      <c r="R1082" t="str">
        <f>TEXT(Salesdata[[#This Row],[purchase_date]], "mmm")</f>
        <v>Mar</v>
      </c>
    </row>
    <row r="1083" spans="1:18" x14ac:dyDescent="0.3">
      <c r="A1083" t="s">
        <v>3287</v>
      </c>
      <c r="B1083" t="s">
        <v>118</v>
      </c>
      <c r="C1083" t="s">
        <v>3288</v>
      </c>
      <c r="D1083" s="11" t="s">
        <v>8097</v>
      </c>
      <c r="E1083" s="11" t="s">
        <v>7139</v>
      </c>
      <c r="F1083" t="s">
        <v>91</v>
      </c>
      <c r="G1083" t="s">
        <v>3289</v>
      </c>
      <c r="H1083" t="s">
        <v>39</v>
      </c>
      <c r="I1083">
        <v>110.87</v>
      </c>
      <c r="J1083">
        <v>15</v>
      </c>
      <c r="K1083">
        <v>17</v>
      </c>
      <c r="L1083">
        <v>1663.05</v>
      </c>
      <c r="M1083">
        <v>1380.33</v>
      </c>
      <c r="N1083" s="11">
        <f>Salesdata[[#This Row],[subtotal_before_discount]]-Salesdata[[#This Row],[total_after_discount]]</f>
        <v>282.72000000000003</v>
      </c>
      <c r="O1083" t="s">
        <v>77</v>
      </c>
      <c r="P1083" s="2">
        <v>45777.398634259262</v>
      </c>
      <c r="Q1083">
        <f>YEAR(Salesdata[[#This Row],[purchase_date]])</f>
        <v>2025</v>
      </c>
      <c r="R1083" t="str">
        <f>TEXT(Salesdata[[#This Row],[purchase_date]], "mmm")</f>
        <v>Apr</v>
      </c>
    </row>
    <row r="1084" spans="1:18" x14ac:dyDescent="0.3">
      <c r="A1084" t="s">
        <v>3290</v>
      </c>
      <c r="B1084" t="s">
        <v>15</v>
      </c>
      <c r="C1084" t="s">
        <v>7010</v>
      </c>
      <c r="D1084" s="11" t="s">
        <v>7010</v>
      </c>
      <c r="E1084" s="11" t="s">
        <v>7010</v>
      </c>
      <c r="F1084" t="s">
        <v>133</v>
      </c>
      <c r="G1084" t="s">
        <v>3291</v>
      </c>
      <c r="H1084" t="s">
        <v>39</v>
      </c>
      <c r="I1084">
        <v>144.31</v>
      </c>
      <c r="J1084">
        <v>100</v>
      </c>
      <c r="K1084">
        <v>0</v>
      </c>
      <c r="L1084">
        <v>14431</v>
      </c>
      <c r="M1084">
        <v>14431</v>
      </c>
      <c r="N1084" s="11">
        <f>Salesdata[[#This Row],[subtotal_before_discount]]-Salesdata[[#This Row],[total_after_discount]]</f>
        <v>0</v>
      </c>
      <c r="O1084" t="s">
        <v>47</v>
      </c>
      <c r="P1084" s="2">
        <v>45354.164039351854</v>
      </c>
      <c r="Q1084">
        <f>YEAR(Salesdata[[#This Row],[purchase_date]])</f>
        <v>2024</v>
      </c>
      <c r="R1084" t="str">
        <f>TEXT(Salesdata[[#This Row],[purchase_date]], "mmm")</f>
        <v>Mar</v>
      </c>
    </row>
    <row r="1085" spans="1:18" x14ac:dyDescent="0.3">
      <c r="A1085" t="s">
        <v>3292</v>
      </c>
      <c r="B1085" t="s">
        <v>84</v>
      </c>
      <c r="C1085" t="s">
        <v>3293</v>
      </c>
      <c r="D1085" s="11" t="s">
        <v>8098</v>
      </c>
      <c r="E1085" s="11" t="s">
        <v>7250</v>
      </c>
      <c r="F1085" t="s">
        <v>91</v>
      </c>
      <c r="G1085" t="s">
        <v>3294</v>
      </c>
      <c r="H1085" t="s">
        <v>184</v>
      </c>
      <c r="I1085">
        <v>65.98</v>
      </c>
      <c r="J1085">
        <v>1</v>
      </c>
      <c r="K1085">
        <v>2</v>
      </c>
      <c r="L1085">
        <v>65.98</v>
      </c>
      <c r="M1085">
        <v>64.66</v>
      </c>
      <c r="N1085" s="11">
        <f>Salesdata[[#This Row],[subtotal_before_discount]]-Salesdata[[#This Row],[total_after_discount]]</f>
        <v>1.3200000000000074</v>
      </c>
      <c r="O1085" t="s">
        <v>40</v>
      </c>
      <c r="P1085" s="2">
        <v>45652.439849537041</v>
      </c>
      <c r="Q1085">
        <f>YEAR(Salesdata[[#This Row],[purchase_date]])</f>
        <v>2024</v>
      </c>
      <c r="R1085" t="str">
        <f>TEXT(Salesdata[[#This Row],[purchase_date]], "mmm")</f>
        <v>Dec</v>
      </c>
    </row>
    <row r="1086" spans="1:18" x14ac:dyDescent="0.3">
      <c r="A1086" t="s">
        <v>3295</v>
      </c>
      <c r="B1086" t="s">
        <v>181</v>
      </c>
      <c r="C1086" t="s">
        <v>3296</v>
      </c>
      <c r="D1086" s="11" t="s">
        <v>8099</v>
      </c>
      <c r="E1086" s="11" t="s">
        <v>7050</v>
      </c>
      <c r="F1086" t="s">
        <v>111</v>
      </c>
      <c r="G1086" t="s">
        <v>3297</v>
      </c>
      <c r="H1086" t="s">
        <v>135</v>
      </c>
      <c r="I1086">
        <v>2342.84</v>
      </c>
      <c r="J1086">
        <v>4</v>
      </c>
      <c r="K1086">
        <v>0</v>
      </c>
      <c r="L1086">
        <v>9371.36</v>
      </c>
      <c r="M1086">
        <v>9371.36</v>
      </c>
      <c r="N1086" s="11">
        <f>Salesdata[[#This Row],[subtotal_before_discount]]-Salesdata[[#This Row],[total_after_discount]]</f>
        <v>0</v>
      </c>
      <c r="O1086" t="s">
        <v>7010</v>
      </c>
      <c r="P1086" s="2">
        <v>45734.447094907409</v>
      </c>
      <c r="Q1086">
        <f>YEAR(Salesdata[[#This Row],[purchase_date]])</f>
        <v>2025</v>
      </c>
      <c r="R1086" t="str">
        <f>TEXT(Salesdata[[#This Row],[purchase_date]], "mmm")</f>
        <v>Mar</v>
      </c>
    </row>
    <row r="1087" spans="1:18" x14ac:dyDescent="0.3">
      <c r="A1087" t="s">
        <v>3298</v>
      </c>
      <c r="B1087" t="s">
        <v>84</v>
      </c>
      <c r="C1087" t="s">
        <v>3299</v>
      </c>
      <c r="D1087" s="11" t="s">
        <v>8100</v>
      </c>
      <c r="E1087" s="11" t="s">
        <v>7130</v>
      </c>
      <c r="F1087" t="s">
        <v>91</v>
      </c>
      <c r="G1087" t="s">
        <v>3300</v>
      </c>
      <c r="H1087" t="s">
        <v>465</v>
      </c>
      <c r="I1087">
        <v>149.35</v>
      </c>
      <c r="J1087">
        <v>6</v>
      </c>
      <c r="K1087">
        <v>0</v>
      </c>
      <c r="L1087">
        <v>896.1</v>
      </c>
      <c r="M1087">
        <v>896.1</v>
      </c>
      <c r="N1087" s="11">
        <f>Salesdata[[#This Row],[subtotal_before_discount]]-Salesdata[[#This Row],[total_after_discount]]</f>
        <v>0</v>
      </c>
      <c r="O1087" t="s">
        <v>47</v>
      </c>
      <c r="P1087" s="2">
        <v>45644.79824074074</v>
      </c>
      <c r="Q1087">
        <f>YEAR(Salesdata[[#This Row],[purchase_date]])</f>
        <v>2024</v>
      </c>
      <c r="R1087" t="str">
        <f>TEXT(Salesdata[[#This Row],[purchase_date]], "mmm")</f>
        <v>Dec</v>
      </c>
    </row>
    <row r="1088" spans="1:18" x14ac:dyDescent="0.3">
      <c r="A1088" t="s">
        <v>3301</v>
      </c>
      <c r="B1088" t="s">
        <v>49</v>
      </c>
      <c r="C1088" t="s">
        <v>3302</v>
      </c>
      <c r="D1088" s="11" t="s">
        <v>8101</v>
      </c>
      <c r="E1088" s="11" t="s">
        <v>7048</v>
      </c>
      <c r="F1088" t="s">
        <v>121</v>
      </c>
      <c r="G1088" t="s">
        <v>3303</v>
      </c>
      <c r="H1088" t="s">
        <v>161</v>
      </c>
      <c r="I1088">
        <v>114.66</v>
      </c>
      <c r="J1088">
        <v>1</v>
      </c>
      <c r="K1088">
        <v>0</v>
      </c>
      <c r="L1088">
        <v>114.66</v>
      </c>
      <c r="M1088">
        <v>114.66</v>
      </c>
      <c r="N1088" s="11">
        <f>Salesdata[[#This Row],[subtotal_before_discount]]-Salesdata[[#This Row],[total_after_discount]]</f>
        <v>0</v>
      </c>
      <c r="O1088" t="s">
        <v>60</v>
      </c>
      <c r="P1088" s="2">
        <v>45381.797280092593</v>
      </c>
      <c r="Q1088">
        <f>YEAR(Salesdata[[#This Row],[purchase_date]])</f>
        <v>2024</v>
      </c>
      <c r="R1088" t="str">
        <f>TEXT(Salesdata[[#This Row],[purchase_date]], "mmm")</f>
        <v>Mar</v>
      </c>
    </row>
    <row r="1089" spans="1:18" x14ac:dyDescent="0.3">
      <c r="A1089" t="s">
        <v>3304</v>
      </c>
      <c r="B1089" t="s">
        <v>23</v>
      </c>
      <c r="C1089" t="s">
        <v>3305</v>
      </c>
      <c r="D1089" s="11" t="s">
        <v>8102</v>
      </c>
      <c r="E1089" s="11" t="s">
        <v>7111</v>
      </c>
      <c r="F1089" t="s">
        <v>224</v>
      </c>
      <c r="G1089" t="s">
        <v>3306</v>
      </c>
      <c r="H1089" t="s">
        <v>70</v>
      </c>
      <c r="I1089">
        <v>2842.13</v>
      </c>
      <c r="J1089">
        <v>20</v>
      </c>
      <c r="K1089">
        <v>23</v>
      </c>
      <c r="L1089">
        <v>56842.6</v>
      </c>
      <c r="M1089">
        <v>43768.800000000003</v>
      </c>
      <c r="N1089" s="11">
        <f>Salesdata[[#This Row],[subtotal_before_discount]]-Salesdata[[#This Row],[total_after_discount]]</f>
        <v>13073.799999999996</v>
      </c>
      <c r="O1089" t="s">
        <v>116</v>
      </c>
      <c r="P1089" s="2">
        <v>45719.441064814811</v>
      </c>
      <c r="Q1089">
        <f>YEAR(Salesdata[[#This Row],[purchase_date]])</f>
        <v>2025</v>
      </c>
      <c r="R1089" t="str">
        <f>TEXT(Salesdata[[#This Row],[purchase_date]], "mmm")</f>
        <v>Mar</v>
      </c>
    </row>
    <row r="1090" spans="1:18" x14ac:dyDescent="0.3">
      <c r="A1090" t="s">
        <v>3307</v>
      </c>
      <c r="B1090" t="s">
        <v>181</v>
      </c>
      <c r="C1090" t="s">
        <v>3308</v>
      </c>
      <c r="D1090" s="11" t="s">
        <v>8103</v>
      </c>
      <c r="E1090" s="11" t="s">
        <v>7250</v>
      </c>
      <c r="F1090" t="s">
        <v>68</v>
      </c>
      <c r="G1090" t="s">
        <v>3309</v>
      </c>
      <c r="H1090" t="s">
        <v>179</v>
      </c>
      <c r="I1090">
        <v>1174.26</v>
      </c>
      <c r="J1090">
        <v>6</v>
      </c>
      <c r="K1090">
        <v>5</v>
      </c>
      <c r="L1090">
        <v>7045.56</v>
      </c>
      <c r="M1090">
        <v>6693.28</v>
      </c>
      <c r="N1090" s="11">
        <f>Salesdata[[#This Row],[subtotal_before_discount]]-Salesdata[[#This Row],[total_after_discount]]</f>
        <v>352.28000000000065</v>
      </c>
      <c r="O1090" t="s">
        <v>47</v>
      </c>
      <c r="P1090" s="2">
        <v>45745.383946759262</v>
      </c>
      <c r="Q1090">
        <f>YEAR(Salesdata[[#This Row],[purchase_date]])</f>
        <v>2025</v>
      </c>
      <c r="R1090" t="str">
        <f>TEXT(Salesdata[[#This Row],[purchase_date]], "mmm")</f>
        <v>Mar</v>
      </c>
    </row>
    <row r="1091" spans="1:18" x14ac:dyDescent="0.3">
      <c r="A1091" t="s">
        <v>3310</v>
      </c>
      <c r="B1091" t="s">
        <v>55</v>
      </c>
      <c r="C1091" t="s">
        <v>3311</v>
      </c>
      <c r="D1091" s="11" t="s">
        <v>8104</v>
      </c>
      <c r="E1091" s="11" t="s">
        <v>7099</v>
      </c>
      <c r="F1091" t="s">
        <v>37</v>
      </c>
      <c r="G1091" t="s">
        <v>3312</v>
      </c>
      <c r="H1091" t="s">
        <v>465</v>
      </c>
      <c r="I1091">
        <v>445.41</v>
      </c>
      <c r="J1091">
        <v>5</v>
      </c>
      <c r="K1091">
        <v>3</v>
      </c>
      <c r="L1091">
        <v>2227.0500000000002</v>
      </c>
      <c r="M1091">
        <v>2160.2399999999998</v>
      </c>
      <c r="N1091" s="11">
        <f>Salesdata[[#This Row],[subtotal_before_discount]]-Salesdata[[#This Row],[total_after_discount]]</f>
        <v>66.8100000000004</v>
      </c>
      <c r="O1091" t="s">
        <v>77</v>
      </c>
      <c r="P1091" s="2">
        <v>45531.735266203701</v>
      </c>
      <c r="Q1091">
        <f>YEAR(Salesdata[[#This Row],[purchase_date]])</f>
        <v>2024</v>
      </c>
      <c r="R1091" t="str">
        <f>TEXT(Salesdata[[#This Row],[purchase_date]], "mmm")</f>
        <v>Aug</v>
      </c>
    </row>
    <row r="1092" spans="1:18" x14ac:dyDescent="0.3">
      <c r="A1092" t="s">
        <v>3313</v>
      </c>
      <c r="B1092" t="s">
        <v>30</v>
      </c>
      <c r="C1092" t="s">
        <v>3314</v>
      </c>
      <c r="D1092" s="11" t="s">
        <v>8105</v>
      </c>
      <c r="E1092" s="11" t="s">
        <v>7250</v>
      </c>
      <c r="F1092" t="s">
        <v>177</v>
      </c>
      <c r="G1092" t="s">
        <v>3315</v>
      </c>
      <c r="H1092" t="s">
        <v>27</v>
      </c>
      <c r="I1092">
        <v>21.22</v>
      </c>
      <c r="J1092">
        <v>15</v>
      </c>
      <c r="K1092">
        <v>15</v>
      </c>
      <c r="L1092">
        <v>318.3</v>
      </c>
      <c r="M1092">
        <v>270.56</v>
      </c>
      <c r="N1092" s="11">
        <f>Salesdata[[#This Row],[subtotal_before_discount]]-Salesdata[[#This Row],[total_after_discount]]</f>
        <v>47.740000000000009</v>
      </c>
      <c r="O1092" t="s">
        <v>40</v>
      </c>
      <c r="P1092" s="2">
        <v>45569.068877314814</v>
      </c>
      <c r="Q1092">
        <f>YEAR(Salesdata[[#This Row],[purchase_date]])</f>
        <v>2024</v>
      </c>
      <c r="R1092" t="str">
        <f>TEXT(Salesdata[[#This Row],[purchase_date]], "mmm")</f>
        <v>Oct</v>
      </c>
    </row>
    <row r="1093" spans="1:18" x14ac:dyDescent="0.3">
      <c r="A1093" t="s">
        <v>3316</v>
      </c>
      <c r="B1093" t="s">
        <v>30</v>
      </c>
      <c r="C1093" t="s">
        <v>3317</v>
      </c>
      <c r="D1093" s="11" t="s">
        <v>8106</v>
      </c>
      <c r="E1093" s="11" t="s">
        <v>7038</v>
      </c>
      <c r="F1093" t="s">
        <v>224</v>
      </c>
      <c r="G1093" t="s">
        <v>3318</v>
      </c>
      <c r="H1093" t="s">
        <v>27</v>
      </c>
      <c r="I1093">
        <v>1016.48</v>
      </c>
      <c r="J1093">
        <v>12</v>
      </c>
      <c r="K1093">
        <v>0</v>
      </c>
      <c r="L1093">
        <v>12197.76</v>
      </c>
      <c r="M1093">
        <v>12197.76</v>
      </c>
      <c r="N1093" s="11">
        <f>Salesdata[[#This Row],[subtotal_before_discount]]-Salesdata[[#This Row],[total_after_discount]]</f>
        <v>0</v>
      </c>
      <c r="O1093" t="s">
        <v>47</v>
      </c>
      <c r="P1093" s="2">
        <v>45624.400243055556</v>
      </c>
      <c r="Q1093">
        <f>YEAR(Salesdata[[#This Row],[purchase_date]])</f>
        <v>2024</v>
      </c>
      <c r="R1093" t="str">
        <f>TEXT(Salesdata[[#This Row],[purchase_date]], "mmm")</f>
        <v>Nov</v>
      </c>
    </row>
    <row r="1094" spans="1:18" x14ac:dyDescent="0.3">
      <c r="A1094" t="s">
        <v>3319</v>
      </c>
      <c r="B1094" t="s">
        <v>30</v>
      </c>
      <c r="C1094" t="s">
        <v>3320</v>
      </c>
      <c r="D1094" s="11" t="s">
        <v>8107</v>
      </c>
      <c r="E1094" s="11" t="s">
        <v>7079</v>
      </c>
      <c r="F1094" t="s">
        <v>18</v>
      </c>
      <c r="G1094" t="s">
        <v>3321</v>
      </c>
      <c r="H1094" t="s">
        <v>20</v>
      </c>
      <c r="I1094">
        <v>67.739999999999995</v>
      </c>
      <c r="J1094">
        <v>4</v>
      </c>
      <c r="K1094">
        <v>2</v>
      </c>
      <c r="L1094">
        <v>270.95999999999998</v>
      </c>
      <c r="M1094">
        <v>265.54000000000002</v>
      </c>
      <c r="N1094" s="11">
        <f>Salesdata[[#This Row],[subtotal_before_discount]]-Salesdata[[#This Row],[total_after_discount]]</f>
        <v>5.4199999999999591</v>
      </c>
      <c r="O1094" t="s">
        <v>7010</v>
      </c>
      <c r="P1094" s="2">
        <v>45529.591921296298</v>
      </c>
      <c r="Q1094">
        <f>YEAR(Salesdata[[#This Row],[purchase_date]])</f>
        <v>2024</v>
      </c>
      <c r="R1094" t="str">
        <f>TEXT(Salesdata[[#This Row],[purchase_date]], "mmm")</f>
        <v>Aug</v>
      </c>
    </row>
    <row r="1095" spans="1:18" x14ac:dyDescent="0.3">
      <c r="A1095" t="s">
        <v>3322</v>
      </c>
      <c r="B1095" t="s">
        <v>23</v>
      </c>
      <c r="C1095" t="s">
        <v>3323</v>
      </c>
      <c r="D1095" s="11" t="s">
        <v>8108</v>
      </c>
      <c r="E1095" s="11" t="s">
        <v>7044</v>
      </c>
      <c r="F1095" t="s">
        <v>87</v>
      </c>
      <c r="G1095" t="s">
        <v>3324</v>
      </c>
      <c r="H1095" t="s">
        <v>46</v>
      </c>
      <c r="I1095">
        <v>243.78</v>
      </c>
      <c r="J1095">
        <v>15</v>
      </c>
      <c r="K1095">
        <v>15</v>
      </c>
      <c r="L1095">
        <v>3656.7</v>
      </c>
      <c r="M1095">
        <v>3108.19</v>
      </c>
      <c r="N1095" s="11">
        <f>Salesdata[[#This Row],[subtotal_before_discount]]-Salesdata[[#This Row],[total_after_discount]]</f>
        <v>548.50999999999976</v>
      </c>
      <c r="O1095" t="s">
        <v>21</v>
      </c>
      <c r="P1095" s="2">
        <v>45466.985474537039</v>
      </c>
      <c r="Q1095">
        <f>YEAR(Salesdata[[#This Row],[purchase_date]])</f>
        <v>2024</v>
      </c>
      <c r="R1095" t="str">
        <f>TEXT(Salesdata[[#This Row],[purchase_date]], "mmm")</f>
        <v>Jun</v>
      </c>
    </row>
    <row r="1096" spans="1:18" x14ac:dyDescent="0.3">
      <c r="A1096" t="s">
        <v>3325</v>
      </c>
      <c r="B1096" t="s">
        <v>181</v>
      </c>
      <c r="C1096" t="s">
        <v>3326</v>
      </c>
      <c r="D1096" s="11" t="s">
        <v>8109</v>
      </c>
      <c r="E1096" s="11" t="s">
        <v>7069</v>
      </c>
      <c r="F1096" t="s">
        <v>121</v>
      </c>
      <c r="G1096" t="s">
        <v>3327</v>
      </c>
      <c r="H1096" t="s">
        <v>82</v>
      </c>
      <c r="I1096">
        <v>127.78</v>
      </c>
      <c r="J1096">
        <v>12</v>
      </c>
      <c r="K1096">
        <v>5</v>
      </c>
      <c r="L1096">
        <v>1533.36</v>
      </c>
      <c r="M1096">
        <v>1456.69</v>
      </c>
      <c r="N1096" s="11">
        <f>Salesdata[[#This Row],[subtotal_before_discount]]-Salesdata[[#This Row],[total_after_discount]]</f>
        <v>76.669999999999845</v>
      </c>
      <c r="O1096" t="s">
        <v>40</v>
      </c>
      <c r="P1096" s="2">
        <v>45451.838935185187</v>
      </c>
      <c r="Q1096">
        <f>YEAR(Salesdata[[#This Row],[purchase_date]])</f>
        <v>2024</v>
      </c>
      <c r="R1096" t="str">
        <f>TEXT(Salesdata[[#This Row],[purchase_date]], "mmm")</f>
        <v>Jun</v>
      </c>
    </row>
    <row r="1097" spans="1:18" x14ac:dyDescent="0.3">
      <c r="A1097" t="s">
        <v>3328</v>
      </c>
      <c r="B1097" t="s">
        <v>49</v>
      </c>
      <c r="C1097" t="s">
        <v>3329</v>
      </c>
      <c r="D1097" s="11" t="s">
        <v>8110</v>
      </c>
      <c r="E1097" s="11" t="s">
        <v>7058</v>
      </c>
      <c r="F1097" t="s">
        <v>37</v>
      </c>
      <c r="G1097" t="s">
        <v>3330</v>
      </c>
      <c r="H1097" t="s">
        <v>70</v>
      </c>
      <c r="I1097">
        <v>395.64</v>
      </c>
      <c r="J1097">
        <v>1</v>
      </c>
      <c r="K1097">
        <v>0</v>
      </c>
      <c r="L1097">
        <v>395.64</v>
      </c>
      <c r="M1097">
        <v>395.64</v>
      </c>
      <c r="N1097" s="11">
        <f>Salesdata[[#This Row],[subtotal_before_discount]]-Salesdata[[#This Row],[total_after_discount]]</f>
        <v>0</v>
      </c>
      <c r="O1097" t="s">
        <v>21</v>
      </c>
      <c r="P1097" s="2">
        <v>45841.08861111111</v>
      </c>
      <c r="Q1097">
        <f>YEAR(Salesdata[[#This Row],[purchase_date]])</f>
        <v>2025</v>
      </c>
      <c r="R1097" t="str">
        <f>TEXT(Salesdata[[#This Row],[purchase_date]], "mmm")</f>
        <v>Jul</v>
      </c>
    </row>
    <row r="1098" spans="1:18" x14ac:dyDescent="0.3">
      <c r="A1098" t="s">
        <v>3331</v>
      </c>
      <c r="B1098" t="s">
        <v>15</v>
      </c>
      <c r="C1098" t="s">
        <v>3332</v>
      </c>
      <c r="D1098" s="11" t="s">
        <v>8111</v>
      </c>
      <c r="E1098" s="11" t="s">
        <v>7154</v>
      </c>
      <c r="F1098" t="s">
        <v>133</v>
      </c>
      <c r="G1098" t="s">
        <v>7010</v>
      </c>
      <c r="H1098" t="s">
        <v>93</v>
      </c>
      <c r="I1098">
        <v>760.84</v>
      </c>
      <c r="J1098">
        <v>8</v>
      </c>
      <c r="K1098">
        <v>0</v>
      </c>
      <c r="L1098">
        <v>6086.72</v>
      </c>
      <c r="M1098">
        <v>6086.72</v>
      </c>
      <c r="N1098" s="11">
        <f>Salesdata[[#This Row],[subtotal_before_discount]]-Salesdata[[#This Row],[total_after_discount]]</f>
        <v>0</v>
      </c>
      <c r="O1098" t="s">
        <v>47</v>
      </c>
      <c r="P1098" s="2">
        <v>45830.793807870374</v>
      </c>
      <c r="Q1098">
        <f>YEAR(Salesdata[[#This Row],[purchase_date]])</f>
        <v>2025</v>
      </c>
      <c r="R1098" t="str">
        <f>TEXT(Salesdata[[#This Row],[purchase_date]], "mmm")</f>
        <v>Jun</v>
      </c>
    </row>
    <row r="1099" spans="1:18" x14ac:dyDescent="0.3">
      <c r="A1099" t="s">
        <v>3333</v>
      </c>
      <c r="B1099" t="s">
        <v>172</v>
      </c>
      <c r="C1099" t="s">
        <v>3334</v>
      </c>
      <c r="D1099" s="11" t="s">
        <v>8112</v>
      </c>
      <c r="E1099" s="11" t="s">
        <v>7152</v>
      </c>
      <c r="F1099" t="s">
        <v>74</v>
      </c>
      <c r="G1099" t="s">
        <v>3335</v>
      </c>
      <c r="H1099" t="s">
        <v>82</v>
      </c>
      <c r="I1099">
        <v>268.79000000000002</v>
      </c>
      <c r="J1099">
        <v>8</v>
      </c>
      <c r="K1099">
        <v>5</v>
      </c>
      <c r="L1099">
        <v>2150.3200000000002</v>
      </c>
      <c r="M1099">
        <v>2042.8</v>
      </c>
      <c r="N1099" s="11">
        <f>Salesdata[[#This Row],[subtotal_before_discount]]-Salesdata[[#This Row],[total_after_discount]]</f>
        <v>107.52000000000021</v>
      </c>
      <c r="O1099" t="s">
        <v>60</v>
      </c>
      <c r="P1099" s="2">
        <v>45463.86141203704</v>
      </c>
      <c r="Q1099">
        <f>YEAR(Salesdata[[#This Row],[purchase_date]])</f>
        <v>2024</v>
      </c>
      <c r="R1099" t="str">
        <f>TEXT(Salesdata[[#This Row],[purchase_date]], "mmm")</f>
        <v>Jun</v>
      </c>
    </row>
    <row r="1100" spans="1:18" x14ac:dyDescent="0.3">
      <c r="A1100" t="s">
        <v>3336</v>
      </c>
      <c r="B1100" t="s">
        <v>23</v>
      </c>
      <c r="C1100" t="s">
        <v>3337</v>
      </c>
      <c r="D1100" s="11" t="s">
        <v>8113</v>
      </c>
      <c r="E1100" s="11" t="s">
        <v>7044</v>
      </c>
      <c r="F1100" t="s">
        <v>68</v>
      </c>
      <c r="G1100" t="s">
        <v>3338</v>
      </c>
      <c r="H1100" t="s">
        <v>161</v>
      </c>
      <c r="I1100">
        <v>167.25</v>
      </c>
      <c r="J1100">
        <v>3</v>
      </c>
      <c r="K1100">
        <v>5</v>
      </c>
      <c r="L1100">
        <v>501.75</v>
      </c>
      <c r="M1100">
        <v>476.66</v>
      </c>
      <c r="N1100" s="11">
        <f>Salesdata[[#This Row],[subtotal_before_discount]]-Salesdata[[#This Row],[total_after_discount]]</f>
        <v>25.089999999999975</v>
      </c>
      <c r="O1100" t="s">
        <v>47</v>
      </c>
      <c r="P1100" s="2">
        <v>45656.809074074074</v>
      </c>
      <c r="Q1100">
        <f>YEAR(Salesdata[[#This Row],[purchase_date]])</f>
        <v>2024</v>
      </c>
      <c r="R1100" t="str">
        <f>TEXT(Salesdata[[#This Row],[purchase_date]], "mmm")</f>
        <v>Dec</v>
      </c>
    </row>
    <row r="1101" spans="1:18" x14ac:dyDescent="0.3">
      <c r="A1101" t="s">
        <v>3339</v>
      </c>
      <c r="B1101" t="s">
        <v>49</v>
      </c>
      <c r="C1101" t="s">
        <v>3340</v>
      </c>
      <c r="D1101" s="11" t="s">
        <v>8114</v>
      </c>
      <c r="E1101" s="11" t="s">
        <v>7073</v>
      </c>
      <c r="F1101" t="s">
        <v>74</v>
      </c>
      <c r="G1101" t="s">
        <v>3341</v>
      </c>
      <c r="H1101" t="s">
        <v>53</v>
      </c>
      <c r="I1101">
        <v>305.43</v>
      </c>
      <c r="J1101">
        <v>30</v>
      </c>
      <c r="K1101">
        <v>10</v>
      </c>
      <c r="L1101">
        <v>9162.9</v>
      </c>
      <c r="M1101">
        <v>8246.61</v>
      </c>
      <c r="N1101" s="11">
        <f>Salesdata[[#This Row],[subtotal_before_discount]]-Salesdata[[#This Row],[total_after_discount]]</f>
        <v>916.28999999999905</v>
      </c>
      <c r="O1101" t="s">
        <v>28</v>
      </c>
      <c r="P1101" s="2">
        <v>45549.313692129632</v>
      </c>
      <c r="Q1101">
        <f>YEAR(Salesdata[[#This Row],[purchase_date]])</f>
        <v>2024</v>
      </c>
      <c r="R1101" t="str">
        <f>TEXT(Salesdata[[#This Row],[purchase_date]], "mmm")</f>
        <v>Sep</v>
      </c>
    </row>
    <row r="1102" spans="1:18" x14ac:dyDescent="0.3">
      <c r="A1102" t="s">
        <v>3342</v>
      </c>
      <c r="B1102" t="s">
        <v>23</v>
      </c>
      <c r="C1102" t="s">
        <v>3343</v>
      </c>
      <c r="D1102" s="11" t="s">
        <v>8115</v>
      </c>
      <c r="E1102" s="11" t="s">
        <v>7214</v>
      </c>
      <c r="F1102" t="s">
        <v>251</v>
      </c>
      <c r="G1102" t="s">
        <v>3344</v>
      </c>
      <c r="H1102" t="s">
        <v>76</v>
      </c>
      <c r="I1102">
        <v>4</v>
      </c>
      <c r="J1102">
        <v>98</v>
      </c>
      <c r="K1102">
        <v>15</v>
      </c>
      <c r="L1102">
        <v>392</v>
      </c>
      <c r="M1102">
        <v>333.2</v>
      </c>
      <c r="N1102" s="11">
        <f>Salesdata[[#This Row],[subtotal_before_discount]]-Salesdata[[#This Row],[total_after_discount]]</f>
        <v>58.800000000000011</v>
      </c>
      <c r="O1102" t="s">
        <v>21</v>
      </c>
      <c r="P1102" s="2">
        <v>45687.649895833332</v>
      </c>
      <c r="Q1102">
        <f>YEAR(Salesdata[[#This Row],[purchase_date]])</f>
        <v>2025</v>
      </c>
      <c r="R1102" t="str">
        <f>TEXT(Salesdata[[#This Row],[purchase_date]], "mmm")</f>
        <v>Jan</v>
      </c>
    </row>
    <row r="1103" spans="1:18" x14ac:dyDescent="0.3">
      <c r="A1103" t="s">
        <v>3345</v>
      </c>
      <c r="B1103" t="s">
        <v>95</v>
      </c>
      <c r="C1103" t="s">
        <v>3346</v>
      </c>
      <c r="D1103" s="11" t="s">
        <v>8116</v>
      </c>
      <c r="E1103" s="11" t="s">
        <v>7139</v>
      </c>
      <c r="F1103" t="s">
        <v>121</v>
      </c>
      <c r="G1103" t="s">
        <v>3347</v>
      </c>
      <c r="H1103" t="s">
        <v>93</v>
      </c>
      <c r="I1103">
        <v>5.56</v>
      </c>
      <c r="J1103">
        <v>180</v>
      </c>
      <c r="K1103">
        <v>3</v>
      </c>
      <c r="L1103">
        <v>1000.8</v>
      </c>
      <c r="M1103">
        <v>970.78</v>
      </c>
      <c r="N1103" s="11">
        <f>Salesdata[[#This Row],[subtotal_before_discount]]-Salesdata[[#This Row],[total_after_discount]]</f>
        <v>30.019999999999982</v>
      </c>
      <c r="O1103" t="s">
        <v>60</v>
      </c>
      <c r="P1103" s="2">
        <v>45369.451944444445</v>
      </c>
      <c r="Q1103">
        <f>YEAR(Salesdata[[#This Row],[purchase_date]])</f>
        <v>2024</v>
      </c>
      <c r="R1103" t="str">
        <f>TEXT(Salesdata[[#This Row],[purchase_date]], "mmm")</f>
        <v>Mar</v>
      </c>
    </row>
    <row r="1104" spans="1:18" x14ac:dyDescent="0.3">
      <c r="A1104" t="s">
        <v>3348</v>
      </c>
      <c r="B1104" t="s">
        <v>72</v>
      </c>
      <c r="C1104" t="s">
        <v>3349</v>
      </c>
      <c r="D1104" s="11" t="s">
        <v>8117</v>
      </c>
      <c r="E1104" s="11" t="s">
        <v>7116</v>
      </c>
      <c r="F1104" t="s">
        <v>74</v>
      </c>
      <c r="G1104" t="s">
        <v>3350</v>
      </c>
      <c r="H1104" t="s">
        <v>53</v>
      </c>
      <c r="I1104">
        <v>46.83</v>
      </c>
      <c r="J1104">
        <v>40</v>
      </c>
      <c r="K1104">
        <v>15</v>
      </c>
      <c r="L1104">
        <v>1873.2</v>
      </c>
      <c r="M1104">
        <v>1592.22</v>
      </c>
      <c r="N1104" s="11">
        <f>Salesdata[[#This Row],[subtotal_before_discount]]-Salesdata[[#This Row],[total_after_discount]]</f>
        <v>280.98</v>
      </c>
      <c r="O1104" t="s">
        <v>77</v>
      </c>
      <c r="P1104" s="2">
        <v>45873.411307870374</v>
      </c>
      <c r="Q1104">
        <f>YEAR(Salesdata[[#This Row],[purchase_date]])</f>
        <v>2025</v>
      </c>
      <c r="R1104" t="str">
        <f>TEXT(Salesdata[[#This Row],[purchase_date]], "mmm")</f>
        <v>Aug</v>
      </c>
    </row>
    <row r="1105" spans="1:18" x14ac:dyDescent="0.3">
      <c r="A1105" t="s">
        <v>3351</v>
      </c>
      <c r="B1105" t="s">
        <v>49</v>
      </c>
      <c r="C1105" t="s">
        <v>3352</v>
      </c>
      <c r="D1105" s="11" t="s">
        <v>8118</v>
      </c>
      <c r="E1105" s="11" t="s">
        <v>7125</v>
      </c>
      <c r="F1105" t="s">
        <v>18</v>
      </c>
      <c r="G1105" t="s">
        <v>3353</v>
      </c>
      <c r="H1105" t="s">
        <v>93</v>
      </c>
      <c r="I1105">
        <v>82.96</v>
      </c>
      <c r="J1105">
        <v>4</v>
      </c>
      <c r="K1105">
        <v>0</v>
      </c>
      <c r="L1105">
        <v>331.84</v>
      </c>
      <c r="M1105">
        <v>331.84</v>
      </c>
      <c r="N1105" s="11">
        <f>Salesdata[[#This Row],[subtotal_before_discount]]-Salesdata[[#This Row],[total_after_discount]]</f>
        <v>0</v>
      </c>
      <c r="O1105" t="s">
        <v>47</v>
      </c>
      <c r="P1105" s="2">
        <v>45418.885312500002</v>
      </c>
      <c r="Q1105">
        <f>YEAR(Salesdata[[#This Row],[purchase_date]])</f>
        <v>2024</v>
      </c>
      <c r="R1105" t="str">
        <f>TEXT(Salesdata[[#This Row],[purchase_date]], "mmm")</f>
        <v>May</v>
      </c>
    </row>
    <row r="1106" spans="1:18" x14ac:dyDescent="0.3">
      <c r="A1106" t="s">
        <v>3354</v>
      </c>
      <c r="B1106" t="s">
        <v>72</v>
      </c>
      <c r="C1106" t="s">
        <v>3355</v>
      </c>
      <c r="D1106" s="11" t="s">
        <v>8119</v>
      </c>
      <c r="E1106" s="11" t="s">
        <v>7119</v>
      </c>
      <c r="F1106" t="s">
        <v>87</v>
      </c>
      <c r="G1106" t="s">
        <v>3356</v>
      </c>
      <c r="H1106" t="s">
        <v>179</v>
      </c>
      <c r="I1106">
        <v>623.23</v>
      </c>
      <c r="J1106">
        <v>4</v>
      </c>
      <c r="K1106">
        <v>0</v>
      </c>
      <c r="L1106">
        <v>2492.92</v>
      </c>
      <c r="M1106">
        <v>2492.92</v>
      </c>
      <c r="N1106" s="11">
        <f>Salesdata[[#This Row],[subtotal_before_discount]]-Salesdata[[#This Row],[total_after_discount]]</f>
        <v>0</v>
      </c>
      <c r="O1106" t="s">
        <v>21</v>
      </c>
      <c r="P1106" s="2">
        <v>45471.09375</v>
      </c>
      <c r="Q1106">
        <f>YEAR(Salesdata[[#This Row],[purchase_date]])</f>
        <v>2024</v>
      </c>
      <c r="R1106" t="str">
        <f>TEXT(Salesdata[[#This Row],[purchase_date]], "mmm")</f>
        <v>Jun</v>
      </c>
    </row>
    <row r="1107" spans="1:18" x14ac:dyDescent="0.3">
      <c r="A1107" t="s">
        <v>3357</v>
      </c>
      <c r="B1107" t="s">
        <v>30</v>
      </c>
      <c r="C1107" t="s">
        <v>3358</v>
      </c>
      <c r="D1107" s="11" t="s">
        <v>8120</v>
      </c>
      <c r="E1107" s="11" t="s">
        <v>7076</v>
      </c>
      <c r="F1107" t="s">
        <v>91</v>
      </c>
      <c r="G1107" t="s">
        <v>3359</v>
      </c>
      <c r="H1107" t="s">
        <v>465</v>
      </c>
      <c r="I1107">
        <v>292.83999999999997</v>
      </c>
      <c r="J1107">
        <v>15</v>
      </c>
      <c r="K1107">
        <v>15</v>
      </c>
      <c r="L1107">
        <v>4392.6000000000004</v>
      </c>
      <c r="M1107">
        <v>3733.71</v>
      </c>
      <c r="N1107" s="11">
        <f>Salesdata[[#This Row],[subtotal_before_discount]]-Salesdata[[#This Row],[total_after_discount]]</f>
        <v>658.89000000000033</v>
      </c>
      <c r="O1107" t="s">
        <v>21</v>
      </c>
      <c r="P1107" s="2">
        <v>45574.177974537037</v>
      </c>
      <c r="Q1107">
        <f>YEAR(Salesdata[[#This Row],[purchase_date]])</f>
        <v>2024</v>
      </c>
      <c r="R1107" t="str">
        <f>TEXT(Salesdata[[#This Row],[purchase_date]], "mmm")</f>
        <v>Oct</v>
      </c>
    </row>
    <row r="1108" spans="1:18" x14ac:dyDescent="0.3">
      <c r="A1108" t="s">
        <v>3360</v>
      </c>
      <c r="B1108" t="s">
        <v>72</v>
      </c>
      <c r="C1108" t="s">
        <v>3361</v>
      </c>
      <c r="D1108" s="11" t="s">
        <v>8121</v>
      </c>
      <c r="E1108" s="11" t="s">
        <v>7083</v>
      </c>
      <c r="F1108" t="s">
        <v>18</v>
      </c>
      <c r="G1108" t="s">
        <v>3362</v>
      </c>
      <c r="H1108" t="s">
        <v>93</v>
      </c>
      <c r="I1108">
        <v>2120.8200000000002</v>
      </c>
      <c r="J1108">
        <v>4</v>
      </c>
      <c r="K1108">
        <v>0</v>
      </c>
      <c r="L1108">
        <v>8483.2800000000007</v>
      </c>
      <c r="M1108">
        <v>8483.2800000000007</v>
      </c>
      <c r="N1108" s="11">
        <f>Salesdata[[#This Row],[subtotal_before_discount]]-Salesdata[[#This Row],[total_after_discount]]</f>
        <v>0</v>
      </c>
      <c r="O1108" t="s">
        <v>40</v>
      </c>
      <c r="P1108" s="2">
        <v>45541.663124999999</v>
      </c>
      <c r="Q1108">
        <f>YEAR(Salesdata[[#This Row],[purchase_date]])</f>
        <v>2024</v>
      </c>
      <c r="R1108" t="str">
        <f>TEXT(Salesdata[[#This Row],[purchase_date]], "mmm")</f>
        <v>Sep</v>
      </c>
    </row>
    <row r="1109" spans="1:18" x14ac:dyDescent="0.3">
      <c r="A1109" t="s">
        <v>3363</v>
      </c>
      <c r="B1109" t="s">
        <v>30</v>
      </c>
      <c r="C1109" t="s">
        <v>3364</v>
      </c>
      <c r="D1109" s="11" t="s">
        <v>8122</v>
      </c>
      <c r="E1109" s="11" t="s">
        <v>7079</v>
      </c>
      <c r="F1109" t="s">
        <v>277</v>
      </c>
      <c r="G1109" t="s">
        <v>3365</v>
      </c>
      <c r="H1109" t="s">
        <v>161</v>
      </c>
      <c r="I1109">
        <v>1622.54</v>
      </c>
      <c r="J1109">
        <v>4</v>
      </c>
      <c r="K1109">
        <v>5</v>
      </c>
      <c r="L1109">
        <v>6490.16</v>
      </c>
      <c r="M1109">
        <v>6165.65</v>
      </c>
      <c r="N1109" s="11">
        <f>Salesdata[[#This Row],[subtotal_before_discount]]-Salesdata[[#This Row],[total_after_discount]]</f>
        <v>324.51000000000022</v>
      </c>
      <c r="O1109" t="s">
        <v>60</v>
      </c>
      <c r="P1109" s="2">
        <v>45436.376759259256</v>
      </c>
      <c r="Q1109">
        <f>YEAR(Salesdata[[#This Row],[purchase_date]])</f>
        <v>2024</v>
      </c>
      <c r="R1109" t="str">
        <f>TEXT(Salesdata[[#This Row],[purchase_date]], "mmm")</f>
        <v>May</v>
      </c>
    </row>
    <row r="1110" spans="1:18" x14ac:dyDescent="0.3">
      <c r="A1110" t="s">
        <v>3366</v>
      </c>
      <c r="B1110" t="s">
        <v>172</v>
      </c>
      <c r="C1110" t="s">
        <v>3367</v>
      </c>
      <c r="D1110" s="11" t="s">
        <v>7351</v>
      </c>
      <c r="E1110" s="11" t="s">
        <v>7154</v>
      </c>
      <c r="F1110" t="s">
        <v>105</v>
      </c>
      <c r="G1110" t="s">
        <v>3368</v>
      </c>
      <c r="H1110" t="s">
        <v>46</v>
      </c>
      <c r="I1110">
        <v>338.61</v>
      </c>
      <c r="J1110">
        <v>1</v>
      </c>
      <c r="K1110">
        <v>5</v>
      </c>
      <c r="L1110">
        <v>338.61</v>
      </c>
      <c r="M1110">
        <v>321.68</v>
      </c>
      <c r="N1110" s="11">
        <f>Salesdata[[#This Row],[subtotal_before_discount]]-Salesdata[[#This Row],[total_after_discount]]</f>
        <v>16.930000000000007</v>
      </c>
      <c r="O1110" t="s">
        <v>77</v>
      </c>
      <c r="P1110" s="2">
        <v>45563.027662037035</v>
      </c>
      <c r="Q1110">
        <f>YEAR(Salesdata[[#This Row],[purchase_date]])</f>
        <v>2024</v>
      </c>
      <c r="R1110" t="str">
        <f>TEXT(Salesdata[[#This Row],[purchase_date]], "mmm")</f>
        <v>Sep</v>
      </c>
    </row>
    <row r="1111" spans="1:18" x14ac:dyDescent="0.3">
      <c r="A1111" t="s">
        <v>3369</v>
      </c>
      <c r="B1111" t="s">
        <v>118</v>
      </c>
      <c r="C1111" t="s">
        <v>3370</v>
      </c>
      <c r="D1111" s="11" t="s">
        <v>8123</v>
      </c>
      <c r="E1111" s="11" t="s">
        <v>7062</v>
      </c>
      <c r="F1111" t="s">
        <v>18</v>
      </c>
      <c r="G1111" t="s">
        <v>3371</v>
      </c>
      <c r="H1111" t="s">
        <v>130</v>
      </c>
      <c r="I1111">
        <v>125.45</v>
      </c>
      <c r="J1111">
        <v>50</v>
      </c>
      <c r="K1111">
        <v>20</v>
      </c>
      <c r="L1111">
        <v>6272.5</v>
      </c>
      <c r="M1111">
        <v>5018</v>
      </c>
      <c r="N1111" s="11">
        <f>Salesdata[[#This Row],[subtotal_before_discount]]-Salesdata[[#This Row],[total_after_discount]]</f>
        <v>1254.5</v>
      </c>
      <c r="O1111" t="s">
        <v>7010</v>
      </c>
      <c r="P1111" s="2">
        <v>45387.415138888886</v>
      </c>
      <c r="Q1111">
        <f>YEAR(Salesdata[[#This Row],[purchase_date]])</f>
        <v>2024</v>
      </c>
      <c r="R1111" t="str">
        <f>TEXT(Salesdata[[#This Row],[purchase_date]], "mmm")</f>
        <v>Apr</v>
      </c>
    </row>
    <row r="1112" spans="1:18" x14ac:dyDescent="0.3">
      <c r="A1112" t="s">
        <v>3372</v>
      </c>
      <c r="B1112" t="s">
        <v>30</v>
      </c>
      <c r="C1112" t="s">
        <v>3373</v>
      </c>
      <c r="D1112" s="11" t="s">
        <v>8124</v>
      </c>
      <c r="E1112" s="11" t="s">
        <v>7071</v>
      </c>
      <c r="F1112" t="s">
        <v>177</v>
      </c>
      <c r="G1112" t="s">
        <v>3374</v>
      </c>
      <c r="H1112" t="s">
        <v>130</v>
      </c>
      <c r="I1112">
        <v>182.55</v>
      </c>
      <c r="J1112">
        <v>4</v>
      </c>
      <c r="K1112">
        <v>0</v>
      </c>
      <c r="L1112">
        <v>730.2</v>
      </c>
      <c r="M1112">
        <v>730.2</v>
      </c>
      <c r="N1112" s="11">
        <f>Salesdata[[#This Row],[subtotal_before_discount]]-Salesdata[[#This Row],[total_after_discount]]</f>
        <v>0</v>
      </c>
      <c r="O1112" t="s">
        <v>77</v>
      </c>
      <c r="P1112" s="2">
        <v>45873.797256944446</v>
      </c>
      <c r="Q1112">
        <f>YEAR(Salesdata[[#This Row],[purchase_date]])</f>
        <v>2025</v>
      </c>
      <c r="R1112" t="str">
        <f>TEXT(Salesdata[[#This Row],[purchase_date]], "mmm")</f>
        <v>Aug</v>
      </c>
    </row>
    <row r="1113" spans="1:18" x14ac:dyDescent="0.3">
      <c r="A1113" t="s">
        <v>3375</v>
      </c>
      <c r="B1113" t="s">
        <v>95</v>
      </c>
      <c r="C1113" t="s">
        <v>3376</v>
      </c>
      <c r="D1113" s="11" t="s">
        <v>8125</v>
      </c>
      <c r="E1113" s="11" t="s">
        <v>7207</v>
      </c>
      <c r="F1113" t="s">
        <v>246</v>
      </c>
      <c r="G1113" t="s">
        <v>3377</v>
      </c>
      <c r="H1113" t="s">
        <v>209</v>
      </c>
      <c r="I1113">
        <v>1087.1400000000001</v>
      </c>
      <c r="J1113">
        <v>4</v>
      </c>
      <c r="K1113">
        <v>0</v>
      </c>
      <c r="L1113">
        <v>4348.5600000000004</v>
      </c>
      <c r="M1113">
        <v>4348.5600000000004</v>
      </c>
      <c r="N1113" s="11">
        <f>Salesdata[[#This Row],[subtotal_before_discount]]-Salesdata[[#This Row],[total_after_discount]]</f>
        <v>0</v>
      </c>
      <c r="O1113" t="s">
        <v>116</v>
      </c>
      <c r="P1113" s="2">
        <v>45688.433680555558</v>
      </c>
      <c r="Q1113">
        <f>YEAR(Salesdata[[#This Row],[purchase_date]])</f>
        <v>2025</v>
      </c>
      <c r="R1113" t="str">
        <f>TEXT(Salesdata[[#This Row],[purchase_date]], "mmm")</f>
        <v>Jan</v>
      </c>
    </row>
    <row r="1114" spans="1:18" x14ac:dyDescent="0.3">
      <c r="A1114" t="s">
        <v>3378</v>
      </c>
      <c r="B1114" t="s">
        <v>55</v>
      </c>
      <c r="C1114" t="s">
        <v>3379</v>
      </c>
      <c r="D1114" s="11" t="s">
        <v>8126</v>
      </c>
      <c r="E1114" s="11" t="s">
        <v>7058</v>
      </c>
      <c r="F1114" t="s">
        <v>68</v>
      </c>
      <c r="G1114" t="s">
        <v>3380</v>
      </c>
      <c r="H1114" t="s">
        <v>70</v>
      </c>
      <c r="I1114">
        <v>911.75</v>
      </c>
      <c r="J1114">
        <v>15</v>
      </c>
      <c r="K1114">
        <v>0</v>
      </c>
      <c r="L1114">
        <v>13676.25</v>
      </c>
      <c r="M1114">
        <v>13676.25</v>
      </c>
      <c r="N1114" s="11">
        <f>Salesdata[[#This Row],[subtotal_before_discount]]-Salesdata[[#This Row],[total_after_discount]]</f>
        <v>0</v>
      </c>
      <c r="O1114" t="s">
        <v>77</v>
      </c>
      <c r="P1114" s="2">
        <v>45416.905416666668</v>
      </c>
      <c r="Q1114">
        <f>YEAR(Salesdata[[#This Row],[purchase_date]])</f>
        <v>2024</v>
      </c>
      <c r="R1114" t="str">
        <f>TEXT(Salesdata[[#This Row],[purchase_date]], "mmm")</f>
        <v>May</v>
      </c>
    </row>
    <row r="1115" spans="1:18" x14ac:dyDescent="0.3">
      <c r="A1115" t="s">
        <v>3381</v>
      </c>
      <c r="B1115" t="s">
        <v>55</v>
      </c>
      <c r="C1115" t="s">
        <v>3382</v>
      </c>
      <c r="D1115" s="11" t="s">
        <v>8127</v>
      </c>
      <c r="E1115" s="11" t="s">
        <v>7111</v>
      </c>
      <c r="F1115" t="s">
        <v>57</v>
      </c>
      <c r="G1115" t="s">
        <v>3383</v>
      </c>
      <c r="H1115" t="s">
        <v>39</v>
      </c>
      <c r="I1115">
        <v>481.99</v>
      </c>
      <c r="J1115">
        <v>5</v>
      </c>
      <c r="K1115">
        <v>0</v>
      </c>
      <c r="L1115">
        <v>2409.9499999999998</v>
      </c>
      <c r="M1115">
        <v>2409.9499999999998</v>
      </c>
      <c r="N1115" s="11">
        <f>Salesdata[[#This Row],[subtotal_before_discount]]-Salesdata[[#This Row],[total_after_discount]]</f>
        <v>0</v>
      </c>
      <c r="O1115" t="s">
        <v>60</v>
      </c>
      <c r="P1115" s="2">
        <v>45707.964398148149</v>
      </c>
      <c r="Q1115">
        <f>YEAR(Salesdata[[#This Row],[purchase_date]])</f>
        <v>2025</v>
      </c>
      <c r="R1115" t="str">
        <f>TEXT(Salesdata[[#This Row],[purchase_date]], "mmm")</f>
        <v>Feb</v>
      </c>
    </row>
    <row r="1116" spans="1:18" x14ac:dyDescent="0.3">
      <c r="A1116" t="s">
        <v>3384</v>
      </c>
      <c r="B1116" t="s">
        <v>84</v>
      </c>
      <c r="C1116" t="s">
        <v>3385</v>
      </c>
      <c r="D1116" s="11" t="s">
        <v>8113</v>
      </c>
      <c r="E1116" s="11" t="s">
        <v>7125</v>
      </c>
      <c r="F1116" t="s">
        <v>57</v>
      </c>
      <c r="G1116" t="s">
        <v>3386</v>
      </c>
      <c r="H1116" t="s">
        <v>130</v>
      </c>
      <c r="I1116">
        <v>33.92</v>
      </c>
      <c r="J1116">
        <v>15</v>
      </c>
      <c r="K1116">
        <v>10</v>
      </c>
      <c r="L1116">
        <v>508.8</v>
      </c>
      <c r="M1116">
        <v>457.92</v>
      </c>
      <c r="N1116" s="11">
        <f>Salesdata[[#This Row],[subtotal_before_discount]]-Salesdata[[#This Row],[total_after_discount]]</f>
        <v>50.879999999999995</v>
      </c>
      <c r="O1116" t="s">
        <v>47</v>
      </c>
      <c r="P1116" s="2">
        <v>45373.836018518516</v>
      </c>
      <c r="Q1116">
        <f>YEAR(Salesdata[[#This Row],[purchase_date]])</f>
        <v>2024</v>
      </c>
      <c r="R1116" t="str">
        <f>TEXT(Salesdata[[#This Row],[purchase_date]], "mmm")</f>
        <v>Mar</v>
      </c>
    </row>
    <row r="1117" spans="1:18" x14ac:dyDescent="0.3">
      <c r="A1117" t="s">
        <v>3387</v>
      </c>
      <c r="B1117" t="s">
        <v>72</v>
      </c>
      <c r="C1117" t="s">
        <v>3388</v>
      </c>
      <c r="D1117" s="11" t="s">
        <v>8128</v>
      </c>
      <c r="E1117" s="11" t="s">
        <v>7111</v>
      </c>
      <c r="F1117" t="s">
        <v>57</v>
      </c>
      <c r="G1117" t="s">
        <v>3389</v>
      </c>
      <c r="H1117" t="s">
        <v>161</v>
      </c>
      <c r="I1117">
        <v>368.91</v>
      </c>
      <c r="J1117">
        <v>15</v>
      </c>
      <c r="K1117">
        <v>10</v>
      </c>
      <c r="L1117">
        <v>5533.65</v>
      </c>
      <c r="M1117">
        <v>4980.28</v>
      </c>
      <c r="N1117" s="11">
        <f>Salesdata[[#This Row],[subtotal_before_discount]]-Salesdata[[#This Row],[total_after_discount]]</f>
        <v>553.36999999999989</v>
      </c>
      <c r="O1117" t="s">
        <v>47</v>
      </c>
      <c r="P1117" s="2">
        <v>45690.589259259257</v>
      </c>
      <c r="Q1117">
        <f>YEAR(Salesdata[[#This Row],[purchase_date]])</f>
        <v>2025</v>
      </c>
      <c r="R1117" t="str">
        <f>TEXT(Salesdata[[#This Row],[purchase_date]], "mmm")</f>
        <v>Feb</v>
      </c>
    </row>
    <row r="1118" spans="1:18" x14ac:dyDescent="0.3">
      <c r="A1118" t="s">
        <v>3390</v>
      </c>
      <c r="B1118" t="s">
        <v>55</v>
      </c>
      <c r="C1118" t="s">
        <v>3391</v>
      </c>
      <c r="D1118" s="11" t="s">
        <v>8129</v>
      </c>
      <c r="E1118" s="11" t="s">
        <v>7062</v>
      </c>
      <c r="F1118" t="s">
        <v>100</v>
      </c>
      <c r="G1118" t="s">
        <v>3392</v>
      </c>
      <c r="H1118" t="s">
        <v>248</v>
      </c>
      <c r="I1118">
        <v>498.26</v>
      </c>
      <c r="J1118">
        <v>6</v>
      </c>
      <c r="K1118">
        <v>0</v>
      </c>
      <c r="L1118">
        <v>2989.56</v>
      </c>
      <c r="M1118">
        <v>2989.56</v>
      </c>
      <c r="N1118" s="11">
        <f>Salesdata[[#This Row],[subtotal_before_discount]]-Salesdata[[#This Row],[total_after_discount]]</f>
        <v>0</v>
      </c>
      <c r="O1118" t="s">
        <v>47</v>
      </c>
      <c r="P1118" s="2">
        <v>45812.760787037034</v>
      </c>
      <c r="Q1118">
        <f>YEAR(Salesdata[[#This Row],[purchase_date]])</f>
        <v>2025</v>
      </c>
      <c r="R1118" t="str">
        <f>TEXT(Salesdata[[#This Row],[purchase_date]], "mmm")</f>
        <v>Jun</v>
      </c>
    </row>
    <row r="1119" spans="1:18" x14ac:dyDescent="0.3">
      <c r="A1119" t="s">
        <v>3393</v>
      </c>
      <c r="B1119" t="s">
        <v>55</v>
      </c>
      <c r="C1119" t="s">
        <v>3394</v>
      </c>
      <c r="D1119" s="11" t="s">
        <v>8130</v>
      </c>
      <c r="E1119" s="11" t="s">
        <v>7050</v>
      </c>
      <c r="F1119" t="s">
        <v>251</v>
      </c>
      <c r="G1119" t="s">
        <v>3395</v>
      </c>
      <c r="H1119" t="s">
        <v>209</v>
      </c>
      <c r="I1119">
        <v>312.13</v>
      </c>
      <c r="J1119">
        <v>6</v>
      </c>
      <c r="K1119">
        <v>5</v>
      </c>
      <c r="L1119">
        <v>1872.78</v>
      </c>
      <c r="M1119">
        <v>1779.14</v>
      </c>
      <c r="N1119" s="11">
        <f>Salesdata[[#This Row],[subtotal_before_discount]]-Salesdata[[#This Row],[total_after_discount]]</f>
        <v>93.639999999999873</v>
      </c>
      <c r="O1119" t="s">
        <v>21</v>
      </c>
      <c r="P1119" s="2">
        <v>45652.087534722225</v>
      </c>
      <c r="Q1119">
        <f>YEAR(Salesdata[[#This Row],[purchase_date]])</f>
        <v>2024</v>
      </c>
      <c r="R1119" t="str">
        <f>TEXT(Salesdata[[#This Row],[purchase_date]], "mmm")</f>
        <v>Dec</v>
      </c>
    </row>
    <row r="1120" spans="1:18" x14ac:dyDescent="0.3">
      <c r="A1120" t="s">
        <v>3396</v>
      </c>
      <c r="B1120" t="s">
        <v>84</v>
      </c>
      <c r="C1120" t="s">
        <v>3397</v>
      </c>
      <c r="D1120" s="11" t="s">
        <v>8131</v>
      </c>
      <c r="E1120" s="11" t="s">
        <v>7214</v>
      </c>
      <c r="F1120" t="s">
        <v>44</v>
      </c>
      <c r="G1120" t="s">
        <v>3398</v>
      </c>
      <c r="H1120" t="s">
        <v>46</v>
      </c>
      <c r="I1120">
        <v>675.71</v>
      </c>
      <c r="J1120">
        <v>6</v>
      </c>
      <c r="K1120">
        <v>10</v>
      </c>
      <c r="L1120">
        <v>4054.26</v>
      </c>
      <c r="M1120">
        <v>3648.83</v>
      </c>
      <c r="N1120" s="11">
        <f>Salesdata[[#This Row],[subtotal_before_discount]]-Salesdata[[#This Row],[total_after_discount]]</f>
        <v>405.43000000000029</v>
      </c>
      <c r="O1120" t="s">
        <v>28</v>
      </c>
      <c r="P1120" s="2">
        <v>45465.017696759256</v>
      </c>
      <c r="Q1120">
        <f>YEAR(Salesdata[[#This Row],[purchase_date]])</f>
        <v>2024</v>
      </c>
      <c r="R1120" t="str">
        <f>TEXT(Salesdata[[#This Row],[purchase_date]], "mmm")</f>
        <v>Jun</v>
      </c>
    </row>
    <row r="1121" spans="1:18" x14ac:dyDescent="0.3">
      <c r="A1121" t="s">
        <v>3399</v>
      </c>
      <c r="B1121" t="s">
        <v>172</v>
      </c>
      <c r="C1121" t="s">
        <v>3400</v>
      </c>
      <c r="D1121" s="11" t="s">
        <v>7938</v>
      </c>
      <c r="E1121" s="11" t="s">
        <v>7143</v>
      </c>
      <c r="F1121" t="s">
        <v>155</v>
      </c>
      <c r="G1121" t="s">
        <v>3401</v>
      </c>
      <c r="H1121" t="s">
        <v>53</v>
      </c>
      <c r="I1121">
        <v>290.38</v>
      </c>
      <c r="J1121">
        <v>10</v>
      </c>
      <c r="K1121">
        <v>0</v>
      </c>
      <c r="L1121">
        <v>2903.8</v>
      </c>
      <c r="M1121">
        <v>2903.8</v>
      </c>
      <c r="N1121" s="11">
        <f>Salesdata[[#This Row],[subtotal_before_discount]]-Salesdata[[#This Row],[total_after_discount]]</f>
        <v>0</v>
      </c>
      <c r="O1121" t="s">
        <v>47</v>
      </c>
      <c r="P1121" s="2">
        <v>45419.978344907409</v>
      </c>
      <c r="Q1121">
        <f>YEAR(Salesdata[[#This Row],[purchase_date]])</f>
        <v>2024</v>
      </c>
      <c r="R1121" t="str">
        <f>TEXT(Salesdata[[#This Row],[purchase_date]], "mmm")</f>
        <v>May</v>
      </c>
    </row>
    <row r="1122" spans="1:18" x14ac:dyDescent="0.3">
      <c r="A1122" t="s">
        <v>3402</v>
      </c>
      <c r="B1122" t="s">
        <v>172</v>
      </c>
      <c r="C1122" t="s">
        <v>3403</v>
      </c>
      <c r="D1122" s="11" t="s">
        <v>8132</v>
      </c>
      <c r="E1122" s="11" t="s">
        <v>7116</v>
      </c>
      <c r="F1122" t="s">
        <v>177</v>
      </c>
      <c r="G1122" t="s">
        <v>3404</v>
      </c>
      <c r="H1122" t="s">
        <v>46</v>
      </c>
      <c r="I1122">
        <v>497.96</v>
      </c>
      <c r="J1122">
        <v>6</v>
      </c>
      <c r="K1122">
        <v>5</v>
      </c>
      <c r="L1122">
        <v>2987.76</v>
      </c>
      <c r="M1122">
        <v>2838.37</v>
      </c>
      <c r="N1122" s="11">
        <f>Salesdata[[#This Row],[subtotal_before_discount]]-Salesdata[[#This Row],[total_after_discount]]</f>
        <v>149.39000000000033</v>
      </c>
      <c r="O1122" t="s">
        <v>28</v>
      </c>
      <c r="P1122" s="2">
        <v>45642.097002314818</v>
      </c>
      <c r="Q1122">
        <f>YEAR(Salesdata[[#This Row],[purchase_date]])</f>
        <v>2024</v>
      </c>
      <c r="R1122" t="str">
        <f>TEXT(Salesdata[[#This Row],[purchase_date]], "mmm")</f>
        <v>Dec</v>
      </c>
    </row>
    <row r="1123" spans="1:18" x14ac:dyDescent="0.3">
      <c r="A1123" t="s">
        <v>3405</v>
      </c>
      <c r="B1123" t="s">
        <v>30</v>
      </c>
      <c r="C1123" t="s">
        <v>3406</v>
      </c>
      <c r="D1123" s="11" t="s">
        <v>8133</v>
      </c>
      <c r="E1123" s="11" t="s">
        <v>7079</v>
      </c>
      <c r="F1123" t="s">
        <v>100</v>
      </c>
      <c r="G1123" t="s">
        <v>3407</v>
      </c>
      <c r="H1123" t="s">
        <v>82</v>
      </c>
      <c r="I1123">
        <v>122.96</v>
      </c>
      <c r="J1123">
        <v>6</v>
      </c>
      <c r="K1123">
        <v>5</v>
      </c>
      <c r="L1123">
        <v>737.76</v>
      </c>
      <c r="M1123">
        <v>700.87</v>
      </c>
      <c r="N1123" s="11">
        <f>Salesdata[[#This Row],[subtotal_before_discount]]-Salesdata[[#This Row],[total_after_discount]]</f>
        <v>36.889999999999986</v>
      </c>
      <c r="O1123" t="s">
        <v>40</v>
      </c>
      <c r="P1123" s="2">
        <v>45691.640821759262</v>
      </c>
      <c r="Q1123">
        <f>YEAR(Salesdata[[#This Row],[purchase_date]])</f>
        <v>2025</v>
      </c>
      <c r="R1123" t="str">
        <f>TEXT(Salesdata[[#This Row],[purchase_date]], "mmm")</f>
        <v>Feb</v>
      </c>
    </row>
    <row r="1124" spans="1:18" x14ac:dyDescent="0.3">
      <c r="A1124" t="s">
        <v>3408</v>
      </c>
      <c r="B1124" t="s">
        <v>23</v>
      </c>
      <c r="C1124" t="s">
        <v>3409</v>
      </c>
      <c r="D1124" s="11" t="s">
        <v>8134</v>
      </c>
      <c r="E1124" s="11" t="s">
        <v>7105</v>
      </c>
      <c r="F1124" t="s">
        <v>246</v>
      </c>
      <c r="G1124" t="s">
        <v>3410</v>
      </c>
      <c r="H1124" t="s">
        <v>20</v>
      </c>
      <c r="I1124">
        <v>93.46</v>
      </c>
      <c r="J1124">
        <v>6</v>
      </c>
      <c r="K1124">
        <v>22</v>
      </c>
      <c r="L1124">
        <v>560.76</v>
      </c>
      <c r="M1124">
        <v>437.39</v>
      </c>
      <c r="N1124" s="11">
        <f>Salesdata[[#This Row],[subtotal_before_discount]]-Salesdata[[#This Row],[total_after_discount]]</f>
        <v>123.37</v>
      </c>
      <c r="O1124" t="s">
        <v>40</v>
      </c>
      <c r="P1124" s="2">
        <v>45602.919062499997</v>
      </c>
      <c r="Q1124">
        <f>YEAR(Salesdata[[#This Row],[purchase_date]])</f>
        <v>2024</v>
      </c>
      <c r="R1124" t="str">
        <f>TEXT(Salesdata[[#This Row],[purchase_date]], "mmm")</f>
        <v>Nov</v>
      </c>
    </row>
    <row r="1125" spans="1:18" x14ac:dyDescent="0.3">
      <c r="A1125" t="s">
        <v>3411</v>
      </c>
      <c r="B1125" t="s">
        <v>15</v>
      </c>
      <c r="C1125" t="s">
        <v>3412</v>
      </c>
      <c r="D1125" s="11" t="s">
        <v>8135</v>
      </c>
      <c r="E1125" s="11" t="s">
        <v>7089</v>
      </c>
      <c r="F1125" t="s">
        <v>91</v>
      </c>
      <c r="G1125" t="s">
        <v>3413</v>
      </c>
      <c r="H1125" t="s">
        <v>107</v>
      </c>
      <c r="I1125">
        <v>189.23</v>
      </c>
      <c r="J1125">
        <v>6</v>
      </c>
      <c r="K1125">
        <v>0</v>
      </c>
      <c r="L1125">
        <v>1135.3800000000001</v>
      </c>
      <c r="M1125">
        <v>1135.3800000000001</v>
      </c>
      <c r="N1125" s="11">
        <f>Salesdata[[#This Row],[subtotal_before_discount]]-Salesdata[[#This Row],[total_after_discount]]</f>
        <v>0</v>
      </c>
      <c r="O1125" t="s">
        <v>47</v>
      </c>
      <c r="P1125" s="2">
        <v>45347.515868055554</v>
      </c>
      <c r="Q1125">
        <f>YEAR(Salesdata[[#This Row],[purchase_date]])</f>
        <v>2024</v>
      </c>
      <c r="R1125" t="str">
        <f>TEXT(Salesdata[[#This Row],[purchase_date]], "mmm")</f>
        <v>Feb</v>
      </c>
    </row>
    <row r="1126" spans="1:18" x14ac:dyDescent="0.3">
      <c r="A1126" t="s">
        <v>3414</v>
      </c>
      <c r="B1126" t="s">
        <v>23</v>
      </c>
      <c r="C1126" t="s">
        <v>3415</v>
      </c>
      <c r="D1126" s="11" t="s">
        <v>8136</v>
      </c>
      <c r="E1126" s="11" t="s">
        <v>7198</v>
      </c>
      <c r="F1126" t="s">
        <v>224</v>
      </c>
      <c r="G1126" t="s">
        <v>3416</v>
      </c>
      <c r="H1126" t="s">
        <v>161</v>
      </c>
      <c r="I1126">
        <v>1.2</v>
      </c>
      <c r="J1126">
        <v>201</v>
      </c>
      <c r="K1126">
        <v>18</v>
      </c>
      <c r="L1126">
        <v>241.2</v>
      </c>
      <c r="M1126">
        <v>197.78</v>
      </c>
      <c r="N1126" s="11">
        <f>Salesdata[[#This Row],[subtotal_before_discount]]-Salesdata[[#This Row],[total_after_discount]]</f>
        <v>43.419999999999987</v>
      </c>
      <c r="O1126" t="s">
        <v>7010</v>
      </c>
      <c r="P1126" s="2">
        <v>45862.938900462963</v>
      </c>
      <c r="Q1126">
        <f>YEAR(Salesdata[[#This Row],[purchase_date]])</f>
        <v>2025</v>
      </c>
      <c r="R1126" t="str">
        <f>TEXT(Salesdata[[#This Row],[purchase_date]], "mmm")</f>
        <v>Jul</v>
      </c>
    </row>
    <row r="1127" spans="1:18" x14ac:dyDescent="0.3">
      <c r="A1127" t="s">
        <v>3417</v>
      </c>
      <c r="B1127" t="s">
        <v>172</v>
      </c>
      <c r="C1127" t="s">
        <v>3418</v>
      </c>
      <c r="D1127" s="11" t="s">
        <v>8137</v>
      </c>
      <c r="E1127" s="11" t="s">
        <v>7076</v>
      </c>
      <c r="F1127" t="s">
        <v>18</v>
      </c>
      <c r="G1127" t="s">
        <v>3419</v>
      </c>
      <c r="H1127" t="s">
        <v>130</v>
      </c>
      <c r="I1127">
        <v>238.29</v>
      </c>
      <c r="J1127">
        <v>3</v>
      </c>
      <c r="K1127">
        <v>5</v>
      </c>
      <c r="L1127">
        <v>714.87</v>
      </c>
      <c r="M1127">
        <v>679.13</v>
      </c>
      <c r="N1127" s="11">
        <f>Salesdata[[#This Row],[subtotal_before_discount]]-Salesdata[[#This Row],[total_after_discount]]</f>
        <v>35.740000000000009</v>
      </c>
      <c r="O1127" t="s">
        <v>47</v>
      </c>
      <c r="P1127" s="2">
        <v>45569.313680555555</v>
      </c>
      <c r="Q1127">
        <f>YEAR(Salesdata[[#This Row],[purchase_date]])</f>
        <v>2024</v>
      </c>
      <c r="R1127" t="str">
        <f>TEXT(Salesdata[[#This Row],[purchase_date]], "mmm")</f>
        <v>Oct</v>
      </c>
    </row>
    <row r="1128" spans="1:18" x14ac:dyDescent="0.3">
      <c r="A1128" t="s">
        <v>3420</v>
      </c>
      <c r="B1128" t="s">
        <v>172</v>
      </c>
      <c r="C1128" t="s">
        <v>3421</v>
      </c>
      <c r="D1128" s="11" t="s">
        <v>8138</v>
      </c>
      <c r="E1128" s="11" t="s">
        <v>7042</v>
      </c>
      <c r="F1128" t="s">
        <v>32</v>
      </c>
      <c r="G1128" t="s">
        <v>3422</v>
      </c>
      <c r="H1128" t="s">
        <v>130</v>
      </c>
      <c r="I1128">
        <v>1.32</v>
      </c>
      <c r="J1128">
        <v>149</v>
      </c>
      <c r="K1128">
        <v>5</v>
      </c>
      <c r="L1128">
        <v>196.68</v>
      </c>
      <c r="M1128">
        <v>186.85</v>
      </c>
      <c r="N1128" s="11">
        <f>Salesdata[[#This Row],[subtotal_before_discount]]-Salesdata[[#This Row],[total_after_discount]]</f>
        <v>9.8300000000000125</v>
      </c>
      <c r="O1128" t="s">
        <v>77</v>
      </c>
      <c r="P1128" s="2">
        <v>45846.433240740742</v>
      </c>
      <c r="Q1128">
        <f>YEAR(Salesdata[[#This Row],[purchase_date]])</f>
        <v>2025</v>
      </c>
      <c r="R1128" t="str">
        <f>TEXT(Salesdata[[#This Row],[purchase_date]], "mmm")</f>
        <v>Jul</v>
      </c>
    </row>
    <row r="1129" spans="1:18" x14ac:dyDescent="0.3">
      <c r="A1129" t="s">
        <v>3423</v>
      </c>
      <c r="B1129" t="s">
        <v>15</v>
      </c>
      <c r="C1129" t="s">
        <v>3424</v>
      </c>
      <c r="D1129" s="11" t="s">
        <v>8139</v>
      </c>
      <c r="E1129" s="11" t="s">
        <v>7159</v>
      </c>
      <c r="F1129" t="s">
        <v>111</v>
      </c>
      <c r="G1129" t="s">
        <v>3425</v>
      </c>
      <c r="H1129" t="s">
        <v>65</v>
      </c>
      <c r="I1129">
        <v>49.16</v>
      </c>
      <c r="J1129">
        <v>12</v>
      </c>
      <c r="K1129">
        <v>10</v>
      </c>
      <c r="L1129">
        <v>589.91999999999996</v>
      </c>
      <c r="M1129">
        <v>530.92999999999995</v>
      </c>
      <c r="N1129" s="11">
        <f>Salesdata[[#This Row],[subtotal_before_discount]]-Salesdata[[#This Row],[total_after_discount]]</f>
        <v>58.990000000000009</v>
      </c>
      <c r="O1129" t="s">
        <v>40</v>
      </c>
      <c r="P1129" s="2">
        <v>45347.161192129628</v>
      </c>
      <c r="Q1129">
        <f>YEAR(Salesdata[[#This Row],[purchase_date]])</f>
        <v>2024</v>
      </c>
      <c r="R1129" t="str">
        <f>TEXT(Salesdata[[#This Row],[purchase_date]], "mmm")</f>
        <v>Feb</v>
      </c>
    </row>
    <row r="1130" spans="1:18" x14ac:dyDescent="0.3">
      <c r="A1130" t="s">
        <v>3426</v>
      </c>
      <c r="B1130" t="s">
        <v>55</v>
      </c>
      <c r="C1130" t="s">
        <v>3427</v>
      </c>
      <c r="D1130" s="11" t="s">
        <v>8140</v>
      </c>
      <c r="E1130" s="11" t="s">
        <v>7139</v>
      </c>
      <c r="F1130" t="s">
        <v>111</v>
      </c>
      <c r="G1130" t="s">
        <v>3428</v>
      </c>
      <c r="H1130" t="s">
        <v>179</v>
      </c>
      <c r="I1130">
        <v>102.57</v>
      </c>
      <c r="J1130">
        <v>4</v>
      </c>
      <c r="K1130">
        <v>5</v>
      </c>
      <c r="L1130">
        <v>410.28</v>
      </c>
      <c r="M1130">
        <v>389.77</v>
      </c>
      <c r="N1130" s="11">
        <f>Salesdata[[#This Row],[subtotal_before_discount]]-Salesdata[[#This Row],[total_after_discount]]</f>
        <v>20.509999999999991</v>
      </c>
      <c r="O1130" t="s">
        <v>21</v>
      </c>
      <c r="P1130" s="2">
        <v>45542.807129629633</v>
      </c>
      <c r="Q1130">
        <f>YEAR(Salesdata[[#This Row],[purchase_date]])</f>
        <v>2024</v>
      </c>
      <c r="R1130" t="str">
        <f>TEXT(Salesdata[[#This Row],[purchase_date]], "mmm")</f>
        <v>Sep</v>
      </c>
    </row>
    <row r="1131" spans="1:18" x14ac:dyDescent="0.3">
      <c r="A1131" t="s">
        <v>3429</v>
      </c>
      <c r="B1131" t="s">
        <v>49</v>
      </c>
      <c r="C1131" t="s">
        <v>7010</v>
      </c>
      <c r="D1131" s="11" t="s">
        <v>7010</v>
      </c>
      <c r="E1131" s="11" t="s">
        <v>7010</v>
      </c>
      <c r="F1131" t="s">
        <v>44</v>
      </c>
      <c r="G1131" t="s">
        <v>3430</v>
      </c>
      <c r="H1131" t="s">
        <v>20</v>
      </c>
      <c r="I1131">
        <v>665.84</v>
      </c>
      <c r="J1131">
        <v>2</v>
      </c>
      <c r="K1131">
        <v>0</v>
      </c>
      <c r="L1131">
        <v>1331.68</v>
      </c>
      <c r="M1131">
        <v>1331.68</v>
      </c>
      <c r="N1131" s="11">
        <f>Salesdata[[#This Row],[subtotal_before_discount]]-Salesdata[[#This Row],[total_after_discount]]</f>
        <v>0</v>
      </c>
      <c r="O1131" t="s">
        <v>77</v>
      </c>
      <c r="P1131" s="2">
        <v>45482.690196759257</v>
      </c>
      <c r="Q1131">
        <f>YEAR(Salesdata[[#This Row],[purchase_date]])</f>
        <v>2024</v>
      </c>
      <c r="R1131" t="str">
        <f>TEXT(Salesdata[[#This Row],[purchase_date]], "mmm")</f>
        <v>Jul</v>
      </c>
    </row>
    <row r="1132" spans="1:18" x14ac:dyDescent="0.3">
      <c r="A1132" t="s">
        <v>3431</v>
      </c>
      <c r="B1132" t="s">
        <v>55</v>
      </c>
      <c r="C1132" t="s">
        <v>3432</v>
      </c>
      <c r="D1132" s="11" t="s">
        <v>8141</v>
      </c>
      <c r="E1132" s="11" t="s">
        <v>7099</v>
      </c>
      <c r="F1132" t="s">
        <v>57</v>
      </c>
      <c r="G1132" t="s">
        <v>3433</v>
      </c>
      <c r="H1132" t="s">
        <v>7010</v>
      </c>
      <c r="I1132">
        <v>323.11</v>
      </c>
      <c r="J1132">
        <v>25</v>
      </c>
      <c r="K1132">
        <v>20</v>
      </c>
      <c r="L1132">
        <v>8077.75</v>
      </c>
      <c r="M1132">
        <v>6462.2</v>
      </c>
      <c r="N1132" s="11">
        <f>Salesdata[[#This Row],[subtotal_before_discount]]-Salesdata[[#This Row],[total_after_discount]]</f>
        <v>1615.5500000000002</v>
      </c>
      <c r="O1132" t="s">
        <v>28</v>
      </c>
      <c r="P1132" s="2">
        <v>45569.681006944447</v>
      </c>
      <c r="Q1132">
        <f>YEAR(Salesdata[[#This Row],[purchase_date]])</f>
        <v>2024</v>
      </c>
      <c r="R1132" t="str">
        <f>TEXT(Salesdata[[#This Row],[purchase_date]], "mmm")</f>
        <v>Oct</v>
      </c>
    </row>
    <row r="1133" spans="1:18" x14ac:dyDescent="0.3">
      <c r="A1133" t="s">
        <v>3434</v>
      </c>
      <c r="B1133" t="s">
        <v>23</v>
      </c>
      <c r="C1133" t="s">
        <v>3435</v>
      </c>
      <c r="D1133" s="11" t="s">
        <v>8142</v>
      </c>
      <c r="E1133" s="11" t="s">
        <v>7183</v>
      </c>
      <c r="F1133" t="s">
        <v>105</v>
      </c>
      <c r="G1133" t="s">
        <v>3436</v>
      </c>
      <c r="H1133" t="s">
        <v>7010</v>
      </c>
      <c r="I1133">
        <v>723.58</v>
      </c>
      <c r="J1133">
        <v>25</v>
      </c>
      <c r="K1133">
        <v>15</v>
      </c>
      <c r="L1133">
        <v>18089.5</v>
      </c>
      <c r="M1133">
        <v>15376.07</v>
      </c>
      <c r="N1133" s="11">
        <f>Salesdata[[#This Row],[subtotal_before_discount]]-Salesdata[[#This Row],[total_after_discount]]</f>
        <v>2713.4300000000003</v>
      </c>
      <c r="O1133" t="s">
        <v>40</v>
      </c>
      <c r="P1133" s="2">
        <v>45821.969351851854</v>
      </c>
      <c r="Q1133">
        <f>YEAR(Salesdata[[#This Row],[purchase_date]])</f>
        <v>2025</v>
      </c>
      <c r="R1133" t="str">
        <f>TEXT(Salesdata[[#This Row],[purchase_date]], "mmm")</f>
        <v>Jun</v>
      </c>
    </row>
    <row r="1134" spans="1:18" x14ac:dyDescent="0.3">
      <c r="A1134" t="s">
        <v>3437</v>
      </c>
      <c r="B1134" t="s">
        <v>84</v>
      </c>
      <c r="C1134" t="s">
        <v>3438</v>
      </c>
      <c r="D1134" s="11" t="s">
        <v>7406</v>
      </c>
      <c r="E1134" s="11" t="s">
        <v>7183</v>
      </c>
      <c r="F1134" t="s">
        <v>155</v>
      </c>
      <c r="G1134" t="s">
        <v>3439</v>
      </c>
      <c r="H1134" t="s">
        <v>161</v>
      </c>
      <c r="I1134">
        <v>92.56</v>
      </c>
      <c r="J1134">
        <v>20</v>
      </c>
      <c r="K1134">
        <v>20</v>
      </c>
      <c r="L1134">
        <v>1851.2</v>
      </c>
      <c r="M1134">
        <v>1480.96</v>
      </c>
      <c r="N1134" s="11">
        <f>Salesdata[[#This Row],[subtotal_before_discount]]-Salesdata[[#This Row],[total_after_discount]]</f>
        <v>370.24</v>
      </c>
      <c r="O1134" t="s">
        <v>40</v>
      </c>
      <c r="P1134" s="2">
        <v>45641.812986111108</v>
      </c>
      <c r="Q1134">
        <f>YEAR(Salesdata[[#This Row],[purchase_date]])</f>
        <v>2024</v>
      </c>
      <c r="R1134" t="str">
        <f>TEXT(Salesdata[[#This Row],[purchase_date]], "mmm")</f>
        <v>Dec</v>
      </c>
    </row>
    <row r="1135" spans="1:18" x14ac:dyDescent="0.3">
      <c r="A1135" t="s">
        <v>3440</v>
      </c>
      <c r="B1135" t="s">
        <v>15</v>
      </c>
      <c r="C1135" t="s">
        <v>3441</v>
      </c>
      <c r="D1135" s="11" t="s">
        <v>8143</v>
      </c>
      <c r="E1135" s="11" t="s">
        <v>7040</v>
      </c>
      <c r="F1135" t="s">
        <v>18</v>
      </c>
      <c r="G1135" t="s">
        <v>3442</v>
      </c>
      <c r="H1135" t="s">
        <v>39</v>
      </c>
      <c r="I1135">
        <v>455.07</v>
      </c>
      <c r="J1135">
        <v>12</v>
      </c>
      <c r="K1135">
        <v>0</v>
      </c>
      <c r="L1135">
        <v>5460.84</v>
      </c>
      <c r="M1135">
        <v>5460.84</v>
      </c>
      <c r="N1135" s="11">
        <f>Salesdata[[#This Row],[subtotal_before_discount]]-Salesdata[[#This Row],[total_after_discount]]</f>
        <v>0</v>
      </c>
      <c r="O1135" t="s">
        <v>40</v>
      </c>
      <c r="P1135" s="2">
        <v>45834.899976851855</v>
      </c>
      <c r="Q1135">
        <f>YEAR(Salesdata[[#This Row],[purchase_date]])</f>
        <v>2025</v>
      </c>
      <c r="R1135" t="str">
        <f>TEXT(Salesdata[[#This Row],[purchase_date]], "mmm")</f>
        <v>Jun</v>
      </c>
    </row>
    <row r="1136" spans="1:18" x14ac:dyDescent="0.3">
      <c r="A1136" t="s">
        <v>3443</v>
      </c>
      <c r="B1136" t="s">
        <v>23</v>
      </c>
      <c r="C1136" t="s">
        <v>3444</v>
      </c>
      <c r="D1136" s="11" t="s">
        <v>8144</v>
      </c>
      <c r="E1136" s="11" t="s">
        <v>7089</v>
      </c>
      <c r="F1136" t="s">
        <v>100</v>
      </c>
      <c r="G1136" t="s">
        <v>3445</v>
      </c>
      <c r="H1136" t="s">
        <v>209</v>
      </c>
      <c r="I1136">
        <v>930.07</v>
      </c>
      <c r="J1136">
        <v>50</v>
      </c>
      <c r="K1136">
        <v>15</v>
      </c>
      <c r="L1136">
        <v>46503.5</v>
      </c>
      <c r="M1136">
        <v>39527.97</v>
      </c>
      <c r="N1136" s="11">
        <f>Salesdata[[#This Row],[subtotal_before_discount]]-Salesdata[[#This Row],[total_after_discount]]</f>
        <v>6975.5299999999988</v>
      </c>
      <c r="O1136" t="s">
        <v>60</v>
      </c>
      <c r="P1136" s="2">
        <v>45392.553518518522</v>
      </c>
      <c r="Q1136">
        <f>YEAR(Salesdata[[#This Row],[purchase_date]])</f>
        <v>2024</v>
      </c>
      <c r="R1136" t="str">
        <f>TEXT(Salesdata[[#This Row],[purchase_date]], "mmm")</f>
        <v>Apr</v>
      </c>
    </row>
    <row r="1137" spans="1:18" x14ac:dyDescent="0.3">
      <c r="A1137" t="s">
        <v>3446</v>
      </c>
      <c r="B1137" t="s">
        <v>118</v>
      </c>
      <c r="C1137" t="s">
        <v>3447</v>
      </c>
      <c r="D1137" s="11" t="s">
        <v>8145</v>
      </c>
      <c r="E1137" s="11" t="s">
        <v>7036</v>
      </c>
      <c r="F1137" t="s">
        <v>246</v>
      </c>
      <c r="G1137" t="s">
        <v>3448</v>
      </c>
      <c r="H1137" t="s">
        <v>184</v>
      </c>
      <c r="I1137">
        <v>1156.7</v>
      </c>
      <c r="J1137">
        <v>20</v>
      </c>
      <c r="K1137">
        <v>20</v>
      </c>
      <c r="L1137">
        <v>23134</v>
      </c>
      <c r="M1137">
        <v>18507.2</v>
      </c>
      <c r="N1137" s="11">
        <f>Salesdata[[#This Row],[subtotal_before_discount]]-Salesdata[[#This Row],[total_after_discount]]</f>
        <v>4626.7999999999993</v>
      </c>
      <c r="O1137" t="s">
        <v>40</v>
      </c>
      <c r="P1137" s="2">
        <v>45563.118391203701</v>
      </c>
      <c r="Q1137">
        <f>YEAR(Salesdata[[#This Row],[purchase_date]])</f>
        <v>2024</v>
      </c>
      <c r="R1137" t="str">
        <f>TEXT(Salesdata[[#This Row],[purchase_date]], "mmm")</f>
        <v>Sep</v>
      </c>
    </row>
    <row r="1138" spans="1:18" x14ac:dyDescent="0.3">
      <c r="A1138" t="s">
        <v>3449</v>
      </c>
      <c r="B1138" t="s">
        <v>15</v>
      </c>
      <c r="C1138" t="s">
        <v>3450</v>
      </c>
      <c r="D1138" s="11" t="s">
        <v>8146</v>
      </c>
      <c r="E1138" s="11" t="s">
        <v>7125</v>
      </c>
      <c r="F1138" t="s">
        <v>105</v>
      </c>
      <c r="G1138" t="s">
        <v>3451</v>
      </c>
      <c r="H1138" t="s">
        <v>70</v>
      </c>
      <c r="I1138">
        <v>146.80000000000001</v>
      </c>
      <c r="J1138">
        <v>2</v>
      </c>
      <c r="K1138">
        <v>0</v>
      </c>
      <c r="L1138">
        <v>293.60000000000002</v>
      </c>
      <c r="M1138">
        <v>293.60000000000002</v>
      </c>
      <c r="N1138" s="11">
        <f>Salesdata[[#This Row],[subtotal_before_discount]]-Salesdata[[#This Row],[total_after_discount]]</f>
        <v>0</v>
      </c>
      <c r="O1138" t="s">
        <v>40</v>
      </c>
      <c r="P1138" s="2">
        <v>45347.861064814817</v>
      </c>
      <c r="Q1138">
        <f>YEAR(Salesdata[[#This Row],[purchase_date]])</f>
        <v>2024</v>
      </c>
      <c r="R1138" t="str">
        <f>TEXT(Salesdata[[#This Row],[purchase_date]], "mmm")</f>
        <v>Feb</v>
      </c>
    </row>
    <row r="1139" spans="1:18" x14ac:dyDescent="0.3">
      <c r="A1139" t="s">
        <v>3452</v>
      </c>
      <c r="B1139" t="s">
        <v>49</v>
      </c>
      <c r="C1139" t="s">
        <v>3453</v>
      </c>
      <c r="D1139" s="11" t="s">
        <v>8147</v>
      </c>
      <c r="E1139" s="11" t="s">
        <v>7056</v>
      </c>
      <c r="F1139" t="s">
        <v>277</v>
      </c>
      <c r="G1139" t="s">
        <v>3454</v>
      </c>
      <c r="H1139" t="s">
        <v>465</v>
      </c>
      <c r="I1139">
        <v>863.33</v>
      </c>
      <c r="J1139">
        <v>5</v>
      </c>
      <c r="K1139">
        <v>0</v>
      </c>
      <c r="L1139">
        <v>4316.6499999999996</v>
      </c>
      <c r="M1139">
        <v>4316.6499999999996</v>
      </c>
      <c r="N1139" s="11">
        <f>Salesdata[[#This Row],[subtotal_before_discount]]-Salesdata[[#This Row],[total_after_discount]]</f>
        <v>0</v>
      </c>
      <c r="O1139" t="s">
        <v>60</v>
      </c>
      <c r="P1139" s="2">
        <v>45586.559467592589</v>
      </c>
      <c r="Q1139">
        <f>YEAR(Salesdata[[#This Row],[purchase_date]])</f>
        <v>2024</v>
      </c>
      <c r="R1139" t="str">
        <f>TEXT(Salesdata[[#This Row],[purchase_date]], "mmm")</f>
        <v>Oct</v>
      </c>
    </row>
    <row r="1140" spans="1:18" x14ac:dyDescent="0.3">
      <c r="A1140" t="s">
        <v>3455</v>
      </c>
      <c r="B1140" t="s">
        <v>15</v>
      </c>
      <c r="C1140" t="s">
        <v>3456</v>
      </c>
      <c r="D1140" s="11" t="s">
        <v>8148</v>
      </c>
      <c r="E1140" s="11" t="s">
        <v>7143</v>
      </c>
      <c r="F1140" t="s">
        <v>32</v>
      </c>
      <c r="G1140" t="s">
        <v>3457</v>
      </c>
      <c r="H1140" t="s">
        <v>179</v>
      </c>
      <c r="I1140">
        <v>125.13</v>
      </c>
      <c r="J1140">
        <v>8</v>
      </c>
      <c r="K1140">
        <v>0</v>
      </c>
      <c r="L1140">
        <v>1001.04</v>
      </c>
      <c r="M1140">
        <v>1001.04</v>
      </c>
      <c r="N1140" s="11">
        <f>Salesdata[[#This Row],[subtotal_before_discount]]-Salesdata[[#This Row],[total_after_discount]]</f>
        <v>0</v>
      </c>
      <c r="O1140" t="s">
        <v>116</v>
      </c>
      <c r="P1140" s="2">
        <v>45452.639178240737</v>
      </c>
      <c r="Q1140">
        <f>YEAR(Salesdata[[#This Row],[purchase_date]])</f>
        <v>2024</v>
      </c>
      <c r="R1140" t="str">
        <f>TEXT(Salesdata[[#This Row],[purchase_date]], "mmm")</f>
        <v>Jun</v>
      </c>
    </row>
    <row r="1141" spans="1:18" x14ac:dyDescent="0.3">
      <c r="A1141" t="s">
        <v>3458</v>
      </c>
      <c r="B1141" t="s">
        <v>23</v>
      </c>
      <c r="C1141" t="s">
        <v>3459</v>
      </c>
      <c r="D1141" s="11" t="s">
        <v>8149</v>
      </c>
      <c r="E1141" s="11" t="s">
        <v>7040</v>
      </c>
      <c r="F1141" t="s">
        <v>155</v>
      </c>
      <c r="G1141" t="s">
        <v>3460</v>
      </c>
      <c r="H1141" t="s">
        <v>107</v>
      </c>
      <c r="I1141">
        <v>908.38</v>
      </c>
      <c r="J1141">
        <v>5</v>
      </c>
      <c r="K1141">
        <v>5</v>
      </c>
      <c r="L1141">
        <v>4541.8999999999996</v>
      </c>
      <c r="M1141">
        <v>4314.8</v>
      </c>
      <c r="N1141" s="11">
        <f>Salesdata[[#This Row],[subtotal_before_discount]]-Salesdata[[#This Row],[total_after_discount]]</f>
        <v>227.09999999999945</v>
      </c>
      <c r="O1141" t="s">
        <v>116</v>
      </c>
      <c r="P1141" s="2">
        <v>45469.230046296296</v>
      </c>
      <c r="Q1141">
        <f>YEAR(Salesdata[[#This Row],[purchase_date]])</f>
        <v>2024</v>
      </c>
      <c r="R1141" t="str">
        <f>TEXT(Salesdata[[#This Row],[purchase_date]], "mmm")</f>
        <v>Jun</v>
      </c>
    </row>
    <row r="1142" spans="1:18" x14ac:dyDescent="0.3">
      <c r="A1142" t="s">
        <v>3461</v>
      </c>
      <c r="B1142" t="s">
        <v>172</v>
      </c>
      <c r="C1142" t="s">
        <v>7010</v>
      </c>
      <c r="D1142" s="11" t="s">
        <v>7010</v>
      </c>
      <c r="E1142" s="11" t="s">
        <v>7010</v>
      </c>
      <c r="F1142" t="s">
        <v>32</v>
      </c>
      <c r="G1142" t="s">
        <v>3462</v>
      </c>
      <c r="H1142" t="s">
        <v>82</v>
      </c>
      <c r="I1142">
        <v>918.68</v>
      </c>
      <c r="J1142">
        <v>12</v>
      </c>
      <c r="K1142">
        <v>18</v>
      </c>
      <c r="L1142">
        <v>11024.16</v>
      </c>
      <c r="M1142">
        <v>9039.81</v>
      </c>
      <c r="N1142" s="11">
        <f>Salesdata[[#This Row],[subtotal_before_discount]]-Salesdata[[#This Row],[total_after_discount]]</f>
        <v>1984.3500000000004</v>
      </c>
      <c r="O1142" t="s">
        <v>60</v>
      </c>
      <c r="P1142" s="2">
        <v>45513.905173611114</v>
      </c>
      <c r="Q1142">
        <f>YEAR(Salesdata[[#This Row],[purchase_date]])</f>
        <v>2024</v>
      </c>
      <c r="R1142" t="str">
        <f>TEXT(Salesdata[[#This Row],[purchase_date]], "mmm")</f>
        <v>Aug</v>
      </c>
    </row>
    <row r="1143" spans="1:18" x14ac:dyDescent="0.3">
      <c r="A1143" t="s">
        <v>3463</v>
      </c>
      <c r="B1143" t="s">
        <v>181</v>
      </c>
      <c r="C1143" t="s">
        <v>3464</v>
      </c>
      <c r="D1143" s="11" t="s">
        <v>8150</v>
      </c>
      <c r="E1143" s="11" t="s">
        <v>7052</v>
      </c>
      <c r="F1143" t="s">
        <v>121</v>
      </c>
      <c r="G1143" t="s">
        <v>3465</v>
      </c>
      <c r="H1143" t="s">
        <v>184</v>
      </c>
      <c r="I1143">
        <v>41.11</v>
      </c>
      <c r="J1143">
        <v>4</v>
      </c>
      <c r="K1143">
        <v>0</v>
      </c>
      <c r="L1143">
        <v>164.44</v>
      </c>
      <c r="M1143">
        <v>164.44</v>
      </c>
      <c r="N1143" s="11">
        <f>Salesdata[[#This Row],[subtotal_before_discount]]-Salesdata[[#This Row],[total_after_discount]]</f>
        <v>0</v>
      </c>
      <c r="O1143" t="s">
        <v>21</v>
      </c>
      <c r="P1143" s="2">
        <v>45604.936064814814</v>
      </c>
      <c r="Q1143">
        <f>YEAR(Salesdata[[#This Row],[purchase_date]])</f>
        <v>2024</v>
      </c>
      <c r="R1143" t="str">
        <f>TEXT(Salesdata[[#This Row],[purchase_date]], "mmm")</f>
        <v>Nov</v>
      </c>
    </row>
    <row r="1144" spans="1:18" x14ac:dyDescent="0.3">
      <c r="A1144" t="s">
        <v>3466</v>
      </c>
      <c r="B1144" t="s">
        <v>172</v>
      </c>
      <c r="C1144" t="s">
        <v>3467</v>
      </c>
      <c r="D1144" s="11" t="s">
        <v>8151</v>
      </c>
      <c r="E1144" s="11" t="s">
        <v>7170</v>
      </c>
      <c r="F1144" t="s">
        <v>87</v>
      </c>
      <c r="G1144" t="s">
        <v>3468</v>
      </c>
      <c r="H1144" t="s">
        <v>130</v>
      </c>
      <c r="I1144">
        <v>1.41</v>
      </c>
      <c r="J1144">
        <v>249</v>
      </c>
      <c r="K1144">
        <v>15</v>
      </c>
      <c r="L1144">
        <v>351.09</v>
      </c>
      <c r="M1144">
        <v>298.43</v>
      </c>
      <c r="N1144" s="11">
        <f>Salesdata[[#This Row],[subtotal_before_discount]]-Salesdata[[#This Row],[total_after_discount]]</f>
        <v>52.659999999999968</v>
      </c>
      <c r="O1144" t="s">
        <v>77</v>
      </c>
      <c r="P1144" s="2">
        <v>45569.346863425926</v>
      </c>
      <c r="Q1144">
        <f>YEAR(Salesdata[[#This Row],[purchase_date]])</f>
        <v>2024</v>
      </c>
      <c r="R1144" t="str">
        <f>TEXT(Salesdata[[#This Row],[purchase_date]], "mmm")</f>
        <v>Oct</v>
      </c>
    </row>
    <row r="1145" spans="1:18" x14ac:dyDescent="0.3">
      <c r="A1145" t="s">
        <v>3469</v>
      </c>
      <c r="B1145" t="s">
        <v>55</v>
      </c>
      <c r="C1145" t="s">
        <v>3470</v>
      </c>
      <c r="D1145" s="11" t="s">
        <v>8152</v>
      </c>
      <c r="E1145" s="11" t="s">
        <v>7108</v>
      </c>
      <c r="F1145" t="s">
        <v>32</v>
      </c>
      <c r="G1145" t="s">
        <v>3471</v>
      </c>
      <c r="H1145" t="s">
        <v>209</v>
      </c>
      <c r="I1145">
        <v>517.42999999999995</v>
      </c>
      <c r="J1145">
        <v>6</v>
      </c>
      <c r="K1145">
        <v>3</v>
      </c>
      <c r="L1145">
        <v>3104.58</v>
      </c>
      <c r="M1145">
        <v>3011.44</v>
      </c>
      <c r="N1145" s="11">
        <f>Salesdata[[#This Row],[subtotal_before_discount]]-Salesdata[[#This Row],[total_after_discount]]</f>
        <v>93.139999999999873</v>
      </c>
      <c r="O1145" t="s">
        <v>21</v>
      </c>
      <c r="P1145" s="2">
        <v>45419.444965277777</v>
      </c>
      <c r="Q1145">
        <f>YEAR(Salesdata[[#This Row],[purchase_date]])</f>
        <v>2024</v>
      </c>
      <c r="R1145" t="str">
        <f>TEXT(Salesdata[[#This Row],[purchase_date]], "mmm")</f>
        <v>May</v>
      </c>
    </row>
    <row r="1146" spans="1:18" x14ac:dyDescent="0.3">
      <c r="A1146" t="s">
        <v>3472</v>
      </c>
      <c r="B1146" t="s">
        <v>15</v>
      </c>
      <c r="C1146" t="s">
        <v>3473</v>
      </c>
      <c r="D1146" s="11" t="s">
        <v>7709</v>
      </c>
      <c r="E1146" s="11" t="s">
        <v>7108</v>
      </c>
      <c r="F1146" t="s">
        <v>37</v>
      </c>
      <c r="G1146" t="s">
        <v>3474</v>
      </c>
      <c r="H1146" t="s">
        <v>102</v>
      </c>
      <c r="I1146">
        <v>260.82</v>
      </c>
      <c r="J1146">
        <v>15</v>
      </c>
      <c r="K1146">
        <v>15</v>
      </c>
      <c r="L1146">
        <v>3912.3</v>
      </c>
      <c r="M1146">
        <v>3325.45</v>
      </c>
      <c r="N1146" s="11">
        <f>Salesdata[[#This Row],[subtotal_before_discount]]-Salesdata[[#This Row],[total_after_discount]]</f>
        <v>586.85000000000036</v>
      </c>
      <c r="O1146" t="s">
        <v>116</v>
      </c>
      <c r="P1146" s="2">
        <v>45705.123541666668</v>
      </c>
      <c r="Q1146">
        <f>YEAR(Salesdata[[#This Row],[purchase_date]])</f>
        <v>2025</v>
      </c>
      <c r="R1146" t="str">
        <f>TEXT(Salesdata[[#This Row],[purchase_date]], "mmm")</f>
        <v>Feb</v>
      </c>
    </row>
    <row r="1147" spans="1:18" x14ac:dyDescent="0.3">
      <c r="A1147" t="s">
        <v>3475</v>
      </c>
      <c r="B1147" t="s">
        <v>118</v>
      </c>
      <c r="C1147" t="s">
        <v>3476</v>
      </c>
      <c r="D1147" s="11" t="s">
        <v>8153</v>
      </c>
      <c r="E1147" s="11" t="s">
        <v>7040</v>
      </c>
      <c r="F1147" t="s">
        <v>105</v>
      </c>
      <c r="G1147" t="s">
        <v>3477</v>
      </c>
      <c r="H1147" t="s">
        <v>39</v>
      </c>
      <c r="I1147">
        <v>210.66</v>
      </c>
      <c r="J1147">
        <v>1</v>
      </c>
      <c r="K1147">
        <v>10</v>
      </c>
      <c r="L1147">
        <v>210.66</v>
      </c>
      <c r="M1147">
        <v>189.59</v>
      </c>
      <c r="N1147" s="11">
        <f>Salesdata[[#This Row],[subtotal_before_discount]]-Salesdata[[#This Row],[total_after_discount]]</f>
        <v>21.069999999999993</v>
      </c>
      <c r="O1147" t="s">
        <v>47</v>
      </c>
      <c r="P1147" s="2">
        <v>45529.112974537034</v>
      </c>
      <c r="Q1147">
        <f>YEAR(Salesdata[[#This Row],[purchase_date]])</f>
        <v>2024</v>
      </c>
      <c r="R1147" t="str">
        <f>TEXT(Salesdata[[#This Row],[purchase_date]], "mmm")</f>
        <v>Aug</v>
      </c>
    </row>
    <row r="1148" spans="1:18" x14ac:dyDescent="0.3">
      <c r="A1148" t="s">
        <v>3478</v>
      </c>
      <c r="B1148" t="s">
        <v>72</v>
      </c>
      <c r="C1148" t="s">
        <v>3479</v>
      </c>
      <c r="D1148" s="11" t="s">
        <v>8154</v>
      </c>
      <c r="E1148" s="11" t="s">
        <v>7042</v>
      </c>
      <c r="F1148" t="s">
        <v>74</v>
      </c>
      <c r="G1148" t="s">
        <v>3480</v>
      </c>
      <c r="H1148" t="s">
        <v>82</v>
      </c>
      <c r="I1148">
        <v>2997.8</v>
      </c>
      <c r="J1148">
        <v>15</v>
      </c>
      <c r="K1148">
        <v>20</v>
      </c>
      <c r="L1148">
        <v>44967</v>
      </c>
      <c r="M1148">
        <v>35973.599999999999</v>
      </c>
      <c r="N1148" s="11">
        <f>Salesdata[[#This Row],[subtotal_before_discount]]-Salesdata[[#This Row],[total_after_discount]]</f>
        <v>8993.4000000000015</v>
      </c>
      <c r="O1148" t="s">
        <v>21</v>
      </c>
      <c r="P1148" s="2">
        <v>45353.85224537037</v>
      </c>
      <c r="Q1148">
        <f>YEAR(Salesdata[[#This Row],[purchase_date]])</f>
        <v>2024</v>
      </c>
      <c r="R1148" t="str">
        <f>TEXT(Salesdata[[#This Row],[purchase_date]], "mmm")</f>
        <v>Mar</v>
      </c>
    </row>
    <row r="1149" spans="1:18" x14ac:dyDescent="0.3">
      <c r="A1149" t="s">
        <v>3481</v>
      </c>
      <c r="B1149" t="s">
        <v>49</v>
      </c>
      <c r="C1149" t="s">
        <v>3482</v>
      </c>
      <c r="D1149" s="11" t="s">
        <v>8155</v>
      </c>
      <c r="E1149" s="11" t="s">
        <v>7218</v>
      </c>
      <c r="F1149" t="s">
        <v>87</v>
      </c>
      <c r="G1149" t="s">
        <v>3483</v>
      </c>
      <c r="H1149" t="s">
        <v>82</v>
      </c>
      <c r="I1149">
        <v>1255.08</v>
      </c>
      <c r="J1149">
        <v>12</v>
      </c>
      <c r="K1149">
        <v>5</v>
      </c>
      <c r="L1149">
        <v>15060.96</v>
      </c>
      <c r="M1149">
        <v>14307.91</v>
      </c>
      <c r="N1149" s="11">
        <f>Salesdata[[#This Row],[subtotal_before_discount]]-Salesdata[[#This Row],[total_after_discount]]</f>
        <v>753.04999999999927</v>
      </c>
      <c r="O1149" t="s">
        <v>47</v>
      </c>
      <c r="P1149" s="2">
        <v>45769.995208333334</v>
      </c>
      <c r="Q1149">
        <f>YEAR(Salesdata[[#This Row],[purchase_date]])</f>
        <v>2025</v>
      </c>
      <c r="R1149" t="str">
        <f>TEXT(Salesdata[[#This Row],[purchase_date]], "mmm")</f>
        <v>Apr</v>
      </c>
    </row>
    <row r="1150" spans="1:18" x14ac:dyDescent="0.3">
      <c r="A1150" t="s">
        <v>3484</v>
      </c>
      <c r="B1150" t="s">
        <v>55</v>
      </c>
      <c r="C1150" t="s">
        <v>3485</v>
      </c>
      <c r="D1150" s="11" t="s">
        <v>8156</v>
      </c>
      <c r="E1150" s="11" t="s">
        <v>7058</v>
      </c>
      <c r="F1150" t="s">
        <v>251</v>
      </c>
      <c r="G1150" t="s">
        <v>3486</v>
      </c>
      <c r="H1150" t="s">
        <v>53</v>
      </c>
      <c r="I1150">
        <v>577.79</v>
      </c>
      <c r="J1150">
        <v>15</v>
      </c>
      <c r="K1150">
        <v>3</v>
      </c>
      <c r="L1150">
        <v>8666.85</v>
      </c>
      <c r="M1150">
        <v>8406.84</v>
      </c>
      <c r="N1150" s="11">
        <f>Salesdata[[#This Row],[subtotal_before_discount]]-Salesdata[[#This Row],[total_after_discount]]</f>
        <v>260.01000000000022</v>
      </c>
      <c r="O1150" t="s">
        <v>77</v>
      </c>
      <c r="P1150" s="2">
        <v>45743.563391203701</v>
      </c>
      <c r="Q1150">
        <f>YEAR(Salesdata[[#This Row],[purchase_date]])</f>
        <v>2025</v>
      </c>
      <c r="R1150" t="str">
        <f>TEXT(Salesdata[[#This Row],[purchase_date]], "mmm")</f>
        <v>Mar</v>
      </c>
    </row>
    <row r="1151" spans="1:18" x14ac:dyDescent="0.3">
      <c r="A1151" t="s">
        <v>3487</v>
      </c>
      <c r="B1151" t="s">
        <v>55</v>
      </c>
      <c r="C1151" t="s">
        <v>3488</v>
      </c>
      <c r="D1151" s="11" t="s">
        <v>7213</v>
      </c>
      <c r="E1151" s="11" t="s">
        <v>7105</v>
      </c>
      <c r="F1151" t="s">
        <v>121</v>
      </c>
      <c r="G1151" t="s">
        <v>3489</v>
      </c>
      <c r="H1151" t="s">
        <v>465</v>
      </c>
      <c r="I1151">
        <v>432.74</v>
      </c>
      <c r="J1151">
        <v>6</v>
      </c>
      <c r="K1151">
        <v>8</v>
      </c>
      <c r="L1151">
        <v>2596.44</v>
      </c>
      <c r="M1151">
        <v>2388.7199999999998</v>
      </c>
      <c r="N1151" s="11">
        <f>Salesdata[[#This Row],[subtotal_before_discount]]-Salesdata[[#This Row],[total_after_discount]]</f>
        <v>207.72000000000025</v>
      </c>
      <c r="O1151" t="s">
        <v>60</v>
      </c>
      <c r="P1151" s="2">
        <v>45453.422905092593</v>
      </c>
      <c r="Q1151">
        <f>YEAR(Salesdata[[#This Row],[purchase_date]])</f>
        <v>2024</v>
      </c>
      <c r="R1151" t="str">
        <f>TEXT(Salesdata[[#This Row],[purchase_date]], "mmm")</f>
        <v>Jun</v>
      </c>
    </row>
    <row r="1152" spans="1:18" x14ac:dyDescent="0.3">
      <c r="A1152" t="s">
        <v>3490</v>
      </c>
      <c r="B1152" t="s">
        <v>55</v>
      </c>
      <c r="C1152" t="s">
        <v>3491</v>
      </c>
      <c r="D1152" s="11" t="s">
        <v>8157</v>
      </c>
      <c r="E1152" s="11" t="s">
        <v>7139</v>
      </c>
      <c r="F1152" t="s">
        <v>91</v>
      </c>
      <c r="G1152" t="s">
        <v>3492</v>
      </c>
      <c r="H1152" t="s">
        <v>130</v>
      </c>
      <c r="I1152">
        <v>12.79</v>
      </c>
      <c r="J1152">
        <v>3</v>
      </c>
      <c r="K1152">
        <v>0</v>
      </c>
      <c r="L1152">
        <v>38.369999999999997</v>
      </c>
      <c r="M1152">
        <v>38.369999999999997</v>
      </c>
      <c r="N1152" s="11">
        <f>Salesdata[[#This Row],[subtotal_before_discount]]-Salesdata[[#This Row],[total_after_discount]]</f>
        <v>0</v>
      </c>
      <c r="O1152" t="s">
        <v>28</v>
      </c>
      <c r="P1152" s="2">
        <v>45537.131226851852</v>
      </c>
      <c r="Q1152">
        <f>YEAR(Salesdata[[#This Row],[purchase_date]])</f>
        <v>2024</v>
      </c>
      <c r="R1152" t="str">
        <f>TEXT(Salesdata[[#This Row],[purchase_date]], "mmm")</f>
        <v>Sep</v>
      </c>
    </row>
    <row r="1153" spans="1:18" x14ac:dyDescent="0.3">
      <c r="A1153" t="s">
        <v>3493</v>
      </c>
      <c r="B1153" t="s">
        <v>84</v>
      </c>
      <c r="C1153" t="s">
        <v>3494</v>
      </c>
      <c r="D1153" s="11" t="s">
        <v>8158</v>
      </c>
      <c r="E1153" s="11" t="s">
        <v>7102</v>
      </c>
      <c r="F1153" t="s">
        <v>105</v>
      </c>
      <c r="G1153" t="s">
        <v>7010</v>
      </c>
      <c r="H1153" t="s">
        <v>27</v>
      </c>
      <c r="I1153">
        <v>139.94</v>
      </c>
      <c r="J1153">
        <v>1</v>
      </c>
      <c r="K1153">
        <v>0</v>
      </c>
      <c r="L1153">
        <v>139.94</v>
      </c>
      <c r="M1153">
        <v>139.94</v>
      </c>
      <c r="N1153" s="11">
        <f>Salesdata[[#This Row],[subtotal_before_discount]]-Salesdata[[#This Row],[total_after_discount]]</f>
        <v>0</v>
      </c>
      <c r="O1153" t="s">
        <v>21</v>
      </c>
      <c r="P1153" s="2">
        <v>45812.310914351852</v>
      </c>
      <c r="Q1153">
        <f>YEAR(Salesdata[[#This Row],[purchase_date]])</f>
        <v>2025</v>
      </c>
      <c r="R1153" t="str">
        <f>TEXT(Salesdata[[#This Row],[purchase_date]], "mmm")</f>
        <v>Jun</v>
      </c>
    </row>
    <row r="1154" spans="1:18" x14ac:dyDescent="0.3">
      <c r="A1154" t="s">
        <v>3495</v>
      </c>
      <c r="B1154" t="s">
        <v>95</v>
      </c>
      <c r="C1154" t="s">
        <v>3496</v>
      </c>
      <c r="D1154" s="11" t="s">
        <v>8159</v>
      </c>
      <c r="E1154" s="11" t="s">
        <v>7139</v>
      </c>
      <c r="F1154" t="s">
        <v>177</v>
      </c>
      <c r="G1154" t="s">
        <v>3497</v>
      </c>
      <c r="H1154" t="s">
        <v>76</v>
      </c>
      <c r="I1154">
        <v>47.45</v>
      </c>
      <c r="J1154">
        <v>8</v>
      </c>
      <c r="K1154">
        <v>5</v>
      </c>
      <c r="L1154">
        <v>379.6</v>
      </c>
      <c r="M1154">
        <v>360.62</v>
      </c>
      <c r="N1154" s="11">
        <f>Salesdata[[#This Row],[subtotal_before_discount]]-Salesdata[[#This Row],[total_after_discount]]</f>
        <v>18.980000000000018</v>
      </c>
      <c r="O1154" t="s">
        <v>116</v>
      </c>
      <c r="P1154" s="2">
        <v>45644.465995370374</v>
      </c>
      <c r="Q1154">
        <f>YEAR(Salesdata[[#This Row],[purchase_date]])</f>
        <v>2024</v>
      </c>
      <c r="R1154" t="str">
        <f>TEXT(Salesdata[[#This Row],[purchase_date]], "mmm")</f>
        <v>Dec</v>
      </c>
    </row>
    <row r="1155" spans="1:18" x14ac:dyDescent="0.3">
      <c r="A1155" t="s">
        <v>3498</v>
      </c>
      <c r="B1155" t="s">
        <v>84</v>
      </c>
      <c r="C1155" t="s">
        <v>3499</v>
      </c>
      <c r="D1155" s="11" t="s">
        <v>8160</v>
      </c>
      <c r="E1155" s="11" t="s">
        <v>7139</v>
      </c>
      <c r="F1155" t="s">
        <v>133</v>
      </c>
      <c r="G1155" t="s">
        <v>3500</v>
      </c>
      <c r="H1155" t="s">
        <v>161</v>
      </c>
      <c r="I1155">
        <v>357.22</v>
      </c>
      <c r="J1155">
        <v>10</v>
      </c>
      <c r="K1155">
        <v>15</v>
      </c>
      <c r="L1155">
        <v>3572.2</v>
      </c>
      <c r="M1155">
        <v>3036.37</v>
      </c>
      <c r="N1155" s="11">
        <f>Salesdata[[#This Row],[subtotal_before_discount]]-Salesdata[[#This Row],[total_after_discount]]</f>
        <v>535.82999999999993</v>
      </c>
      <c r="O1155" t="s">
        <v>60</v>
      </c>
      <c r="P1155" s="2">
        <v>45524.750740740739</v>
      </c>
      <c r="Q1155">
        <f>YEAR(Salesdata[[#This Row],[purchase_date]])</f>
        <v>2024</v>
      </c>
      <c r="R1155" t="str">
        <f>TEXT(Salesdata[[#This Row],[purchase_date]], "mmm")</f>
        <v>Aug</v>
      </c>
    </row>
    <row r="1156" spans="1:18" x14ac:dyDescent="0.3">
      <c r="A1156" t="s">
        <v>3501</v>
      </c>
      <c r="B1156" t="s">
        <v>55</v>
      </c>
      <c r="C1156" t="s">
        <v>3502</v>
      </c>
      <c r="D1156" s="11" t="s">
        <v>8161</v>
      </c>
      <c r="E1156" s="11" t="s">
        <v>7046</v>
      </c>
      <c r="F1156" t="s">
        <v>18</v>
      </c>
      <c r="G1156" t="s">
        <v>3503</v>
      </c>
      <c r="H1156" t="s">
        <v>70</v>
      </c>
      <c r="I1156">
        <v>146.41</v>
      </c>
      <c r="J1156">
        <v>60</v>
      </c>
      <c r="K1156">
        <v>15</v>
      </c>
      <c r="L1156">
        <v>8784.6</v>
      </c>
      <c r="M1156">
        <v>7466.91</v>
      </c>
      <c r="N1156" s="11">
        <f>Salesdata[[#This Row],[subtotal_before_discount]]-Salesdata[[#This Row],[total_after_discount]]</f>
        <v>1317.6900000000005</v>
      </c>
      <c r="O1156" t="s">
        <v>77</v>
      </c>
      <c r="P1156" s="2">
        <v>45474.398356481484</v>
      </c>
      <c r="Q1156">
        <f>YEAR(Salesdata[[#This Row],[purchase_date]])</f>
        <v>2024</v>
      </c>
      <c r="R1156" t="str">
        <f>TEXT(Salesdata[[#This Row],[purchase_date]], "mmm")</f>
        <v>Jul</v>
      </c>
    </row>
    <row r="1157" spans="1:18" x14ac:dyDescent="0.3">
      <c r="A1157" t="s">
        <v>3504</v>
      </c>
      <c r="B1157" t="s">
        <v>181</v>
      </c>
      <c r="C1157" t="s">
        <v>3505</v>
      </c>
      <c r="D1157" s="11" t="s">
        <v>8162</v>
      </c>
      <c r="E1157" s="11" t="s">
        <v>7235</v>
      </c>
      <c r="F1157" t="s">
        <v>18</v>
      </c>
      <c r="G1157" t="s">
        <v>3506</v>
      </c>
      <c r="H1157" t="s">
        <v>465</v>
      </c>
      <c r="I1157">
        <v>301.16000000000003</v>
      </c>
      <c r="J1157">
        <v>2</v>
      </c>
      <c r="K1157">
        <v>2</v>
      </c>
      <c r="L1157">
        <v>602.32000000000005</v>
      </c>
      <c r="M1157">
        <v>590.27</v>
      </c>
      <c r="N1157" s="11">
        <f>Salesdata[[#This Row],[subtotal_before_discount]]-Salesdata[[#This Row],[total_after_discount]]</f>
        <v>12.050000000000068</v>
      </c>
      <c r="O1157" t="s">
        <v>60</v>
      </c>
      <c r="P1157" s="2">
        <v>45525.542928240742</v>
      </c>
      <c r="Q1157">
        <f>YEAR(Salesdata[[#This Row],[purchase_date]])</f>
        <v>2024</v>
      </c>
      <c r="R1157" t="str">
        <f>TEXT(Salesdata[[#This Row],[purchase_date]], "mmm")</f>
        <v>Aug</v>
      </c>
    </row>
    <row r="1158" spans="1:18" x14ac:dyDescent="0.3">
      <c r="A1158" t="s">
        <v>3507</v>
      </c>
      <c r="B1158" t="s">
        <v>72</v>
      </c>
      <c r="C1158" t="s">
        <v>3508</v>
      </c>
      <c r="D1158" s="11" t="s">
        <v>8163</v>
      </c>
      <c r="E1158" s="11" t="s">
        <v>7123</v>
      </c>
      <c r="F1158" t="s">
        <v>155</v>
      </c>
      <c r="G1158" t="s">
        <v>3509</v>
      </c>
      <c r="H1158" t="s">
        <v>107</v>
      </c>
      <c r="I1158">
        <v>176.76</v>
      </c>
      <c r="J1158">
        <v>20</v>
      </c>
      <c r="K1158">
        <v>25</v>
      </c>
      <c r="L1158">
        <v>3535.2</v>
      </c>
      <c r="M1158">
        <v>2651.4</v>
      </c>
      <c r="N1158" s="11">
        <f>Salesdata[[#This Row],[subtotal_before_discount]]-Salesdata[[#This Row],[total_after_discount]]</f>
        <v>883.79999999999973</v>
      </c>
      <c r="O1158" t="s">
        <v>47</v>
      </c>
      <c r="P1158" s="2">
        <v>45375.119722222225</v>
      </c>
      <c r="Q1158">
        <f>YEAR(Salesdata[[#This Row],[purchase_date]])</f>
        <v>2024</v>
      </c>
      <c r="R1158" t="str">
        <f>TEXT(Salesdata[[#This Row],[purchase_date]], "mmm")</f>
        <v>Mar</v>
      </c>
    </row>
    <row r="1159" spans="1:18" x14ac:dyDescent="0.3">
      <c r="A1159" t="s">
        <v>3510</v>
      </c>
      <c r="B1159" t="s">
        <v>72</v>
      </c>
      <c r="C1159" t="s">
        <v>3511</v>
      </c>
      <c r="D1159" s="11" t="s">
        <v>8164</v>
      </c>
      <c r="E1159" s="11" t="s">
        <v>7083</v>
      </c>
      <c r="F1159" t="s">
        <v>44</v>
      </c>
      <c r="G1159" t="s">
        <v>3512</v>
      </c>
      <c r="H1159" t="s">
        <v>107</v>
      </c>
      <c r="I1159">
        <v>37.22</v>
      </c>
      <c r="J1159">
        <v>4</v>
      </c>
      <c r="K1159">
        <v>0</v>
      </c>
      <c r="L1159">
        <v>148.88</v>
      </c>
      <c r="M1159">
        <v>148.88</v>
      </c>
      <c r="N1159" s="11">
        <f>Salesdata[[#This Row],[subtotal_before_discount]]-Salesdata[[#This Row],[total_after_discount]]</f>
        <v>0</v>
      </c>
      <c r="O1159" t="s">
        <v>28</v>
      </c>
      <c r="P1159" s="2">
        <v>45689.059189814812</v>
      </c>
      <c r="Q1159">
        <f>YEAR(Salesdata[[#This Row],[purchase_date]])</f>
        <v>2025</v>
      </c>
      <c r="R1159" t="str">
        <f>TEXT(Salesdata[[#This Row],[purchase_date]], "mmm")</f>
        <v>Feb</v>
      </c>
    </row>
    <row r="1160" spans="1:18" x14ac:dyDescent="0.3">
      <c r="A1160" t="s">
        <v>3513</v>
      </c>
      <c r="B1160" t="s">
        <v>23</v>
      </c>
      <c r="C1160" t="s">
        <v>3514</v>
      </c>
      <c r="D1160" s="11" t="s">
        <v>7708</v>
      </c>
      <c r="E1160" s="11" t="s">
        <v>7044</v>
      </c>
      <c r="F1160" t="s">
        <v>177</v>
      </c>
      <c r="G1160" t="s">
        <v>3515</v>
      </c>
      <c r="H1160" t="s">
        <v>39</v>
      </c>
      <c r="I1160">
        <v>314.74</v>
      </c>
      <c r="J1160">
        <v>2</v>
      </c>
      <c r="K1160">
        <v>0</v>
      </c>
      <c r="L1160">
        <v>629.48</v>
      </c>
      <c r="M1160">
        <v>629.48</v>
      </c>
      <c r="N1160" s="11">
        <f>Salesdata[[#This Row],[subtotal_before_discount]]-Salesdata[[#This Row],[total_after_discount]]</f>
        <v>0</v>
      </c>
      <c r="O1160" t="s">
        <v>28</v>
      </c>
      <c r="P1160" s="2">
        <v>45447.75922453704</v>
      </c>
      <c r="Q1160">
        <f>YEAR(Salesdata[[#This Row],[purchase_date]])</f>
        <v>2024</v>
      </c>
      <c r="R1160" t="str">
        <f>TEXT(Salesdata[[#This Row],[purchase_date]], "mmm")</f>
        <v>Jun</v>
      </c>
    </row>
    <row r="1161" spans="1:18" x14ac:dyDescent="0.3">
      <c r="A1161" t="s">
        <v>3516</v>
      </c>
      <c r="B1161" t="s">
        <v>55</v>
      </c>
      <c r="C1161" t="s">
        <v>3517</v>
      </c>
      <c r="D1161" s="11" t="s">
        <v>8165</v>
      </c>
      <c r="E1161" s="11" t="s">
        <v>7054</v>
      </c>
      <c r="F1161" t="s">
        <v>74</v>
      </c>
      <c r="G1161" t="s">
        <v>3518</v>
      </c>
      <c r="H1161" t="s">
        <v>161</v>
      </c>
      <c r="I1161">
        <v>240.5</v>
      </c>
      <c r="J1161">
        <v>1</v>
      </c>
      <c r="K1161">
        <v>10</v>
      </c>
      <c r="L1161">
        <v>240.5</v>
      </c>
      <c r="M1161">
        <v>216.45</v>
      </c>
      <c r="N1161" s="11">
        <f>Salesdata[[#This Row],[subtotal_before_discount]]-Salesdata[[#This Row],[total_after_discount]]</f>
        <v>24.050000000000011</v>
      </c>
      <c r="O1161" t="s">
        <v>60</v>
      </c>
      <c r="P1161" s="2">
        <v>45603.346944444442</v>
      </c>
      <c r="Q1161">
        <f>YEAR(Salesdata[[#This Row],[purchase_date]])</f>
        <v>2024</v>
      </c>
      <c r="R1161" t="str">
        <f>TEXT(Salesdata[[#This Row],[purchase_date]], "mmm")</f>
        <v>Nov</v>
      </c>
    </row>
    <row r="1162" spans="1:18" x14ac:dyDescent="0.3">
      <c r="A1162" t="s">
        <v>3519</v>
      </c>
      <c r="B1162" t="s">
        <v>72</v>
      </c>
      <c r="C1162" t="s">
        <v>3520</v>
      </c>
      <c r="D1162" s="11" t="s">
        <v>8166</v>
      </c>
      <c r="E1162" s="11" t="s">
        <v>7052</v>
      </c>
      <c r="F1162" t="s">
        <v>111</v>
      </c>
      <c r="G1162" t="s">
        <v>3521</v>
      </c>
      <c r="H1162" t="s">
        <v>46</v>
      </c>
      <c r="I1162">
        <v>797.23</v>
      </c>
      <c r="J1162">
        <v>10</v>
      </c>
      <c r="K1162">
        <v>23</v>
      </c>
      <c r="L1162">
        <v>7972.3</v>
      </c>
      <c r="M1162">
        <v>6138.67</v>
      </c>
      <c r="N1162" s="11">
        <f>Salesdata[[#This Row],[subtotal_before_discount]]-Salesdata[[#This Row],[total_after_discount]]</f>
        <v>1833.63</v>
      </c>
      <c r="O1162" t="s">
        <v>21</v>
      </c>
      <c r="P1162" s="2">
        <v>45813.093368055554</v>
      </c>
      <c r="Q1162">
        <f>YEAR(Salesdata[[#This Row],[purchase_date]])</f>
        <v>2025</v>
      </c>
      <c r="R1162" t="str">
        <f>TEXT(Salesdata[[#This Row],[purchase_date]], "mmm")</f>
        <v>Jun</v>
      </c>
    </row>
    <row r="1163" spans="1:18" x14ac:dyDescent="0.3">
      <c r="A1163" t="s">
        <v>3522</v>
      </c>
      <c r="B1163" t="s">
        <v>118</v>
      </c>
      <c r="C1163" t="s">
        <v>3523</v>
      </c>
      <c r="D1163" s="11" t="s">
        <v>8167</v>
      </c>
      <c r="E1163" s="11" t="s">
        <v>7183</v>
      </c>
      <c r="F1163" t="s">
        <v>277</v>
      </c>
      <c r="G1163" t="s">
        <v>3524</v>
      </c>
      <c r="H1163" t="s">
        <v>102</v>
      </c>
      <c r="I1163">
        <v>2563.1799999999998</v>
      </c>
      <c r="J1163">
        <v>1</v>
      </c>
      <c r="K1163">
        <v>0</v>
      </c>
      <c r="L1163">
        <v>2563.1799999999998</v>
      </c>
      <c r="M1163">
        <v>2563.1799999999998</v>
      </c>
      <c r="N1163" s="11">
        <f>Salesdata[[#This Row],[subtotal_before_discount]]-Salesdata[[#This Row],[total_after_discount]]</f>
        <v>0</v>
      </c>
      <c r="O1163" t="s">
        <v>21</v>
      </c>
      <c r="P1163" s="2">
        <v>45752.558680555558</v>
      </c>
      <c r="Q1163">
        <f>YEAR(Salesdata[[#This Row],[purchase_date]])</f>
        <v>2025</v>
      </c>
      <c r="R1163" t="str">
        <f>TEXT(Salesdata[[#This Row],[purchase_date]], "mmm")</f>
        <v>Apr</v>
      </c>
    </row>
    <row r="1164" spans="1:18" x14ac:dyDescent="0.3">
      <c r="A1164" t="s">
        <v>3525</v>
      </c>
      <c r="B1164" t="s">
        <v>30</v>
      </c>
      <c r="C1164" t="s">
        <v>3526</v>
      </c>
      <c r="D1164" s="11" t="s">
        <v>8168</v>
      </c>
      <c r="E1164" s="11" t="s">
        <v>7145</v>
      </c>
      <c r="F1164" t="s">
        <v>277</v>
      </c>
      <c r="G1164" t="s">
        <v>3527</v>
      </c>
      <c r="H1164" t="s">
        <v>130</v>
      </c>
      <c r="I1164">
        <v>425.52</v>
      </c>
      <c r="J1164">
        <v>12</v>
      </c>
      <c r="K1164">
        <v>15</v>
      </c>
      <c r="L1164">
        <v>5106.24</v>
      </c>
      <c r="M1164">
        <v>4340.3</v>
      </c>
      <c r="N1164" s="11">
        <f>Salesdata[[#This Row],[subtotal_before_discount]]-Salesdata[[#This Row],[total_after_discount]]</f>
        <v>765.9399999999996</v>
      </c>
      <c r="O1164" t="s">
        <v>47</v>
      </c>
      <c r="P1164" s="2">
        <v>45664.135729166665</v>
      </c>
      <c r="Q1164">
        <f>YEAR(Salesdata[[#This Row],[purchase_date]])</f>
        <v>2025</v>
      </c>
      <c r="R1164" t="str">
        <f>TEXT(Salesdata[[#This Row],[purchase_date]], "mmm")</f>
        <v>Jan</v>
      </c>
    </row>
    <row r="1165" spans="1:18" x14ac:dyDescent="0.3">
      <c r="A1165" t="s">
        <v>3528</v>
      </c>
      <c r="B1165" t="s">
        <v>55</v>
      </c>
      <c r="C1165" t="s">
        <v>3529</v>
      </c>
      <c r="D1165" s="11" t="s">
        <v>8169</v>
      </c>
      <c r="E1165" s="11" t="s">
        <v>7119</v>
      </c>
      <c r="F1165" t="s">
        <v>111</v>
      </c>
      <c r="G1165" t="s">
        <v>3530</v>
      </c>
      <c r="H1165" t="s">
        <v>135</v>
      </c>
      <c r="I1165">
        <v>14.84</v>
      </c>
      <c r="J1165">
        <v>25</v>
      </c>
      <c r="K1165">
        <v>23</v>
      </c>
      <c r="L1165">
        <v>371</v>
      </c>
      <c r="M1165">
        <v>285.67</v>
      </c>
      <c r="N1165" s="11">
        <f>Salesdata[[#This Row],[subtotal_before_discount]]-Salesdata[[#This Row],[total_after_discount]]</f>
        <v>85.329999999999984</v>
      </c>
      <c r="O1165" t="s">
        <v>60</v>
      </c>
      <c r="P1165" s="2">
        <v>45561.184594907405</v>
      </c>
      <c r="Q1165">
        <f>YEAR(Salesdata[[#This Row],[purchase_date]])</f>
        <v>2024</v>
      </c>
      <c r="R1165" t="str">
        <f>TEXT(Salesdata[[#This Row],[purchase_date]], "mmm")</f>
        <v>Sep</v>
      </c>
    </row>
    <row r="1166" spans="1:18" x14ac:dyDescent="0.3">
      <c r="A1166" t="s">
        <v>3531</v>
      </c>
      <c r="B1166" t="s">
        <v>118</v>
      </c>
      <c r="C1166" t="s">
        <v>3532</v>
      </c>
      <c r="D1166" s="11" t="s">
        <v>8170</v>
      </c>
      <c r="E1166" s="11" t="s">
        <v>7130</v>
      </c>
      <c r="F1166" t="s">
        <v>121</v>
      </c>
      <c r="G1166" t="s">
        <v>3533</v>
      </c>
      <c r="H1166" t="s">
        <v>135</v>
      </c>
      <c r="I1166">
        <v>1054.75</v>
      </c>
      <c r="J1166">
        <v>2</v>
      </c>
      <c r="K1166">
        <v>0</v>
      </c>
      <c r="L1166">
        <v>2109.5</v>
      </c>
      <c r="M1166">
        <v>2109.5</v>
      </c>
      <c r="N1166" s="11">
        <f>Salesdata[[#This Row],[subtotal_before_discount]]-Salesdata[[#This Row],[total_after_discount]]</f>
        <v>0</v>
      </c>
      <c r="O1166" t="s">
        <v>28</v>
      </c>
      <c r="P1166" s="2">
        <v>45406.103634259256</v>
      </c>
      <c r="Q1166">
        <f>YEAR(Salesdata[[#This Row],[purchase_date]])</f>
        <v>2024</v>
      </c>
      <c r="R1166" t="str">
        <f>TEXT(Salesdata[[#This Row],[purchase_date]], "mmm")</f>
        <v>Apr</v>
      </c>
    </row>
    <row r="1167" spans="1:18" x14ac:dyDescent="0.3">
      <c r="A1167" t="s">
        <v>3534</v>
      </c>
      <c r="B1167" t="s">
        <v>95</v>
      </c>
      <c r="C1167" t="s">
        <v>3535</v>
      </c>
      <c r="D1167" s="11" t="s">
        <v>8171</v>
      </c>
      <c r="E1167" s="11" t="s">
        <v>7224</v>
      </c>
      <c r="F1167" t="s">
        <v>121</v>
      </c>
      <c r="G1167" t="s">
        <v>3536</v>
      </c>
      <c r="H1167" t="s">
        <v>70</v>
      </c>
      <c r="I1167">
        <v>180.67</v>
      </c>
      <c r="J1167">
        <v>8</v>
      </c>
      <c r="K1167">
        <v>0</v>
      </c>
      <c r="L1167">
        <v>1445.36</v>
      </c>
      <c r="M1167">
        <v>1445.36</v>
      </c>
      <c r="N1167" s="11">
        <f>Salesdata[[#This Row],[subtotal_before_discount]]-Salesdata[[#This Row],[total_after_discount]]</f>
        <v>0</v>
      </c>
      <c r="O1167" t="s">
        <v>28</v>
      </c>
      <c r="P1167" s="2">
        <v>45646.675937499997</v>
      </c>
      <c r="Q1167">
        <f>YEAR(Salesdata[[#This Row],[purchase_date]])</f>
        <v>2024</v>
      </c>
      <c r="R1167" t="str">
        <f>TEXT(Salesdata[[#This Row],[purchase_date]], "mmm")</f>
        <v>Dec</v>
      </c>
    </row>
    <row r="1168" spans="1:18" x14ac:dyDescent="0.3">
      <c r="A1168" t="s">
        <v>3537</v>
      </c>
      <c r="B1168" t="s">
        <v>172</v>
      </c>
      <c r="C1168" t="s">
        <v>3538</v>
      </c>
      <c r="D1168" s="11" t="s">
        <v>8172</v>
      </c>
      <c r="E1168" s="11" t="s">
        <v>7111</v>
      </c>
      <c r="F1168" t="s">
        <v>224</v>
      </c>
      <c r="G1168" t="s">
        <v>3539</v>
      </c>
      <c r="H1168" t="s">
        <v>135</v>
      </c>
      <c r="I1168">
        <v>2378.48</v>
      </c>
      <c r="J1168">
        <v>8</v>
      </c>
      <c r="K1168">
        <v>10</v>
      </c>
      <c r="L1168">
        <v>19027.84</v>
      </c>
      <c r="M1168">
        <v>17125.060000000001</v>
      </c>
      <c r="N1168" s="11">
        <f>Salesdata[[#This Row],[subtotal_before_discount]]-Salesdata[[#This Row],[total_after_discount]]</f>
        <v>1902.7799999999988</v>
      </c>
      <c r="O1168" t="s">
        <v>77</v>
      </c>
      <c r="P1168" s="2">
        <v>45452.391886574071</v>
      </c>
      <c r="Q1168">
        <f>YEAR(Salesdata[[#This Row],[purchase_date]])</f>
        <v>2024</v>
      </c>
      <c r="R1168" t="str">
        <f>TEXT(Salesdata[[#This Row],[purchase_date]], "mmm")</f>
        <v>Jun</v>
      </c>
    </row>
    <row r="1169" spans="1:18" x14ac:dyDescent="0.3">
      <c r="A1169" t="s">
        <v>3540</v>
      </c>
      <c r="B1169" t="s">
        <v>30</v>
      </c>
      <c r="C1169" t="s">
        <v>3541</v>
      </c>
      <c r="D1169" s="11" t="s">
        <v>8173</v>
      </c>
      <c r="E1169" s="11" t="s">
        <v>7089</v>
      </c>
      <c r="F1169" t="s">
        <v>246</v>
      </c>
      <c r="G1169" t="s">
        <v>3542</v>
      </c>
      <c r="H1169" t="s">
        <v>59</v>
      </c>
      <c r="I1169">
        <v>160.19999999999999</v>
      </c>
      <c r="J1169">
        <v>75</v>
      </c>
      <c r="K1169">
        <v>25</v>
      </c>
      <c r="L1169">
        <v>12015</v>
      </c>
      <c r="M1169">
        <v>9011.25</v>
      </c>
      <c r="N1169" s="11">
        <f>Salesdata[[#This Row],[subtotal_before_discount]]-Salesdata[[#This Row],[total_after_discount]]</f>
        <v>3003.75</v>
      </c>
      <c r="O1169" t="s">
        <v>40</v>
      </c>
      <c r="P1169" s="2">
        <v>45588.414652777778</v>
      </c>
      <c r="Q1169">
        <f>YEAR(Salesdata[[#This Row],[purchase_date]])</f>
        <v>2024</v>
      </c>
      <c r="R1169" t="str">
        <f>TEXT(Salesdata[[#This Row],[purchase_date]], "mmm")</f>
        <v>Oct</v>
      </c>
    </row>
    <row r="1170" spans="1:18" x14ac:dyDescent="0.3">
      <c r="A1170" t="s">
        <v>3543</v>
      </c>
      <c r="B1170" t="s">
        <v>72</v>
      </c>
      <c r="C1170" t="s">
        <v>3544</v>
      </c>
      <c r="D1170" s="11" t="s">
        <v>8174</v>
      </c>
      <c r="E1170" s="11" t="s">
        <v>7218</v>
      </c>
      <c r="F1170" t="s">
        <v>246</v>
      </c>
      <c r="G1170" t="s">
        <v>3545</v>
      </c>
      <c r="H1170" t="s">
        <v>46</v>
      </c>
      <c r="I1170">
        <v>128.57</v>
      </c>
      <c r="J1170">
        <v>15</v>
      </c>
      <c r="K1170">
        <v>0</v>
      </c>
      <c r="L1170">
        <v>1928.55</v>
      </c>
      <c r="M1170">
        <v>1928.55</v>
      </c>
      <c r="N1170" s="11">
        <f>Salesdata[[#This Row],[subtotal_before_discount]]-Salesdata[[#This Row],[total_after_discount]]</f>
        <v>0</v>
      </c>
      <c r="O1170" t="s">
        <v>60</v>
      </c>
      <c r="P1170" s="2">
        <v>45778.810254629629</v>
      </c>
      <c r="Q1170">
        <f>YEAR(Salesdata[[#This Row],[purchase_date]])</f>
        <v>2025</v>
      </c>
      <c r="R1170" t="str">
        <f>TEXT(Salesdata[[#This Row],[purchase_date]], "mmm")</f>
        <v>May</v>
      </c>
    </row>
    <row r="1171" spans="1:18" x14ac:dyDescent="0.3">
      <c r="A1171" t="s">
        <v>3546</v>
      </c>
      <c r="B1171" t="s">
        <v>181</v>
      </c>
      <c r="C1171" t="s">
        <v>3547</v>
      </c>
      <c r="D1171" s="11" t="s">
        <v>8175</v>
      </c>
      <c r="E1171" s="11" t="s">
        <v>7066</v>
      </c>
      <c r="F1171" t="s">
        <v>105</v>
      </c>
      <c r="G1171" t="s">
        <v>3548</v>
      </c>
      <c r="H1171" t="s">
        <v>20</v>
      </c>
      <c r="I1171">
        <v>3.05</v>
      </c>
      <c r="J1171">
        <v>310</v>
      </c>
      <c r="K1171">
        <v>20</v>
      </c>
      <c r="L1171">
        <v>945.5</v>
      </c>
      <c r="M1171">
        <v>756.4</v>
      </c>
      <c r="N1171" s="11">
        <f>Salesdata[[#This Row],[subtotal_before_discount]]-Salesdata[[#This Row],[total_after_discount]]</f>
        <v>189.10000000000002</v>
      </c>
      <c r="O1171" t="s">
        <v>40</v>
      </c>
      <c r="P1171" s="2">
        <v>45557.312662037039</v>
      </c>
      <c r="Q1171">
        <f>YEAR(Salesdata[[#This Row],[purchase_date]])</f>
        <v>2024</v>
      </c>
      <c r="R1171" t="str">
        <f>TEXT(Salesdata[[#This Row],[purchase_date]], "mmm")</f>
        <v>Sep</v>
      </c>
    </row>
    <row r="1172" spans="1:18" x14ac:dyDescent="0.3">
      <c r="A1172" t="s">
        <v>3549</v>
      </c>
      <c r="B1172" t="s">
        <v>181</v>
      </c>
      <c r="C1172" t="s">
        <v>3550</v>
      </c>
      <c r="D1172" s="11" t="s">
        <v>8176</v>
      </c>
      <c r="E1172" s="11" t="s">
        <v>7154</v>
      </c>
      <c r="F1172" t="s">
        <v>57</v>
      </c>
      <c r="G1172" t="s">
        <v>3551</v>
      </c>
      <c r="H1172" t="s">
        <v>53</v>
      </c>
      <c r="I1172">
        <v>598.30999999999995</v>
      </c>
      <c r="J1172">
        <v>5</v>
      </c>
      <c r="K1172">
        <v>5</v>
      </c>
      <c r="L1172">
        <v>2991.55</v>
      </c>
      <c r="M1172">
        <v>2841.97</v>
      </c>
      <c r="N1172" s="11">
        <f>Salesdata[[#This Row],[subtotal_before_discount]]-Salesdata[[#This Row],[total_after_discount]]</f>
        <v>149.58000000000038</v>
      </c>
      <c r="O1172" t="s">
        <v>60</v>
      </c>
      <c r="P1172" s="2">
        <v>45801.685671296298</v>
      </c>
      <c r="Q1172">
        <f>YEAR(Salesdata[[#This Row],[purchase_date]])</f>
        <v>2025</v>
      </c>
      <c r="R1172" t="str">
        <f>TEXT(Salesdata[[#This Row],[purchase_date]], "mmm")</f>
        <v>May</v>
      </c>
    </row>
    <row r="1173" spans="1:18" x14ac:dyDescent="0.3">
      <c r="A1173" t="s">
        <v>3552</v>
      </c>
      <c r="B1173" t="s">
        <v>49</v>
      </c>
      <c r="C1173" t="s">
        <v>3553</v>
      </c>
      <c r="D1173" s="11" t="s">
        <v>8177</v>
      </c>
      <c r="E1173" s="11" t="s">
        <v>7073</v>
      </c>
      <c r="F1173" t="s">
        <v>177</v>
      </c>
      <c r="G1173" t="s">
        <v>3554</v>
      </c>
      <c r="H1173" t="s">
        <v>39</v>
      </c>
      <c r="I1173">
        <v>653.98</v>
      </c>
      <c r="J1173">
        <v>10</v>
      </c>
      <c r="K1173">
        <v>5</v>
      </c>
      <c r="L1173">
        <v>6539.8</v>
      </c>
      <c r="M1173">
        <v>6212.81</v>
      </c>
      <c r="N1173" s="11">
        <f>Salesdata[[#This Row],[subtotal_before_discount]]-Salesdata[[#This Row],[total_after_discount]]</f>
        <v>326.98999999999978</v>
      </c>
      <c r="O1173" t="s">
        <v>47</v>
      </c>
      <c r="P1173" s="2">
        <v>45819.929502314815</v>
      </c>
      <c r="Q1173">
        <f>YEAR(Salesdata[[#This Row],[purchase_date]])</f>
        <v>2025</v>
      </c>
      <c r="R1173" t="str">
        <f>TEXT(Salesdata[[#This Row],[purchase_date]], "mmm")</f>
        <v>Jun</v>
      </c>
    </row>
    <row r="1174" spans="1:18" x14ac:dyDescent="0.3">
      <c r="A1174" t="s">
        <v>3555</v>
      </c>
      <c r="B1174" t="s">
        <v>23</v>
      </c>
      <c r="C1174" t="s">
        <v>3556</v>
      </c>
      <c r="D1174" s="11" t="s">
        <v>8178</v>
      </c>
      <c r="E1174" s="11" t="s">
        <v>7123</v>
      </c>
      <c r="F1174" t="s">
        <v>246</v>
      </c>
      <c r="G1174" t="s">
        <v>3557</v>
      </c>
      <c r="H1174" t="s">
        <v>107</v>
      </c>
      <c r="I1174">
        <v>1434.5</v>
      </c>
      <c r="J1174">
        <v>15</v>
      </c>
      <c r="K1174">
        <v>15</v>
      </c>
      <c r="L1174">
        <v>21517.5</v>
      </c>
      <c r="M1174">
        <v>18289.88</v>
      </c>
      <c r="N1174" s="11">
        <f>Salesdata[[#This Row],[subtotal_before_discount]]-Salesdata[[#This Row],[total_after_discount]]</f>
        <v>3227.619999999999</v>
      </c>
      <c r="O1174" t="s">
        <v>7010</v>
      </c>
      <c r="P1174" s="2">
        <v>45488.57104166667</v>
      </c>
      <c r="Q1174">
        <f>YEAR(Salesdata[[#This Row],[purchase_date]])</f>
        <v>2024</v>
      </c>
      <c r="R1174" t="str">
        <f>TEXT(Salesdata[[#This Row],[purchase_date]], "mmm")</f>
        <v>Jul</v>
      </c>
    </row>
    <row r="1175" spans="1:18" x14ac:dyDescent="0.3">
      <c r="A1175" t="s">
        <v>3558</v>
      </c>
      <c r="B1175" t="s">
        <v>84</v>
      </c>
      <c r="C1175" t="s">
        <v>3559</v>
      </c>
      <c r="D1175" s="11" t="s">
        <v>8179</v>
      </c>
      <c r="E1175" s="11" t="s">
        <v>7040</v>
      </c>
      <c r="F1175" t="s">
        <v>44</v>
      </c>
      <c r="G1175" t="s">
        <v>3560</v>
      </c>
      <c r="H1175" t="s">
        <v>135</v>
      </c>
      <c r="I1175">
        <v>216.35</v>
      </c>
      <c r="J1175">
        <v>10</v>
      </c>
      <c r="K1175">
        <v>0</v>
      </c>
      <c r="L1175">
        <v>2163.5</v>
      </c>
      <c r="M1175">
        <v>2163.5</v>
      </c>
      <c r="N1175" s="11">
        <f>Salesdata[[#This Row],[subtotal_before_discount]]-Salesdata[[#This Row],[total_after_discount]]</f>
        <v>0</v>
      </c>
      <c r="O1175" t="s">
        <v>47</v>
      </c>
      <c r="P1175" s="2">
        <v>45697.821030092593</v>
      </c>
      <c r="Q1175">
        <f>YEAR(Salesdata[[#This Row],[purchase_date]])</f>
        <v>2025</v>
      </c>
      <c r="R1175" t="str">
        <f>TEXT(Salesdata[[#This Row],[purchase_date]], "mmm")</f>
        <v>Feb</v>
      </c>
    </row>
    <row r="1176" spans="1:18" x14ac:dyDescent="0.3">
      <c r="A1176" t="s">
        <v>3561</v>
      </c>
      <c r="B1176" t="s">
        <v>172</v>
      </c>
      <c r="C1176" t="s">
        <v>3562</v>
      </c>
      <c r="D1176" s="11" t="s">
        <v>7574</v>
      </c>
      <c r="E1176" s="11" t="s">
        <v>7139</v>
      </c>
      <c r="F1176" t="s">
        <v>44</v>
      </c>
      <c r="G1176" t="s">
        <v>3563</v>
      </c>
      <c r="H1176" t="s">
        <v>82</v>
      </c>
      <c r="I1176">
        <v>1104.17</v>
      </c>
      <c r="J1176">
        <v>3</v>
      </c>
      <c r="K1176">
        <v>0</v>
      </c>
      <c r="L1176">
        <v>3312.51</v>
      </c>
      <c r="M1176">
        <v>3312.51</v>
      </c>
      <c r="N1176" s="11">
        <f>Salesdata[[#This Row],[subtotal_before_discount]]-Salesdata[[#This Row],[total_after_discount]]</f>
        <v>0</v>
      </c>
      <c r="O1176" t="s">
        <v>77</v>
      </c>
      <c r="P1176" s="2">
        <v>45624.15828703704</v>
      </c>
      <c r="Q1176">
        <f>YEAR(Salesdata[[#This Row],[purchase_date]])</f>
        <v>2024</v>
      </c>
      <c r="R1176" t="str">
        <f>TEXT(Salesdata[[#This Row],[purchase_date]], "mmm")</f>
        <v>Nov</v>
      </c>
    </row>
    <row r="1177" spans="1:18" x14ac:dyDescent="0.3">
      <c r="A1177" t="s">
        <v>3564</v>
      </c>
      <c r="B1177" t="s">
        <v>118</v>
      </c>
      <c r="C1177" t="s">
        <v>3565</v>
      </c>
      <c r="D1177" s="11" t="s">
        <v>8180</v>
      </c>
      <c r="E1177" s="11" t="s">
        <v>7152</v>
      </c>
      <c r="F1177" t="s">
        <v>91</v>
      </c>
      <c r="G1177" t="s">
        <v>3566</v>
      </c>
      <c r="H1177" t="s">
        <v>53</v>
      </c>
      <c r="I1177">
        <v>792.02</v>
      </c>
      <c r="J1177">
        <v>12</v>
      </c>
      <c r="K1177">
        <v>15</v>
      </c>
      <c r="L1177">
        <v>9504.24</v>
      </c>
      <c r="M1177">
        <v>8078.6</v>
      </c>
      <c r="N1177" s="11">
        <f>Salesdata[[#This Row],[subtotal_before_discount]]-Salesdata[[#This Row],[total_after_discount]]</f>
        <v>1425.6399999999994</v>
      </c>
      <c r="O1177" t="s">
        <v>116</v>
      </c>
      <c r="P1177" s="2">
        <v>45360.915868055556</v>
      </c>
      <c r="Q1177">
        <f>YEAR(Salesdata[[#This Row],[purchase_date]])</f>
        <v>2024</v>
      </c>
      <c r="R1177" t="str">
        <f>TEXT(Salesdata[[#This Row],[purchase_date]], "mmm")</f>
        <v>Mar</v>
      </c>
    </row>
    <row r="1178" spans="1:18" x14ac:dyDescent="0.3">
      <c r="A1178" t="s">
        <v>3567</v>
      </c>
      <c r="B1178" t="s">
        <v>72</v>
      </c>
      <c r="C1178" t="s">
        <v>3568</v>
      </c>
      <c r="D1178" s="11" t="s">
        <v>8181</v>
      </c>
      <c r="E1178" s="11" t="s">
        <v>7083</v>
      </c>
      <c r="F1178" t="s">
        <v>224</v>
      </c>
      <c r="G1178" t="s">
        <v>3569</v>
      </c>
      <c r="H1178" t="s">
        <v>82</v>
      </c>
      <c r="I1178">
        <v>4.72</v>
      </c>
      <c r="J1178">
        <v>26</v>
      </c>
      <c r="K1178">
        <v>12</v>
      </c>
      <c r="L1178">
        <v>122.72</v>
      </c>
      <c r="M1178">
        <v>107.99</v>
      </c>
      <c r="N1178" s="11">
        <f>Salesdata[[#This Row],[subtotal_before_discount]]-Salesdata[[#This Row],[total_after_discount]]</f>
        <v>14.730000000000004</v>
      </c>
      <c r="O1178" t="s">
        <v>77</v>
      </c>
      <c r="P1178" s="2">
        <v>45740.721620370372</v>
      </c>
      <c r="Q1178">
        <f>YEAR(Salesdata[[#This Row],[purchase_date]])</f>
        <v>2025</v>
      </c>
      <c r="R1178" t="str">
        <f>TEXT(Salesdata[[#This Row],[purchase_date]], "mmm")</f>
        <v>Mar</v>
      </c>
    </row>
    <row r="1179" spans="1:18" x14ac:dyDescent="0.3">
      <c r="A1179" t="s">
        <v>3570</v>
      </c>
      <c r="B1179" t="s">
        <v>30</v>
      </c>
      <c r="C1179" t="s">
        <v>3571</v>
      </c>
      <c r="D1179" s="11" t="s">
        <v>8182</v>
      </c>
      <c r="E1179" s="11" t="s">
        <v>7119</v>
      </c>
      <c r="F1179" t="s">
        <v>133</v>
      </c>
      <c r="G1179" t="s">
        <v>3572</v>
      </c>
      <c r="H1179" t="s">
        <v>93</v>
      </c>
      <c r="I1179">
        <v>164.2</v>
      </c>
      <c r="J1179">
        <v>1</v>
      </c>
      <c r="K1179">
        <v>0</v>
      </c>
      <c r="L1179">
        <v>164.2</v>
      </c>
      <c r="M1179">
        <v>164.2</v>
      </c>
      <c r="N1179" s="11">
        <f>Salesdata[[#This Row],[subtotal_before_discount]]-Salesdata[[#This Row],[total_after_discount]]</f>
        <v>0</v>
      </c>
      <c r="O1179" t="s">
        <v>40</v>
      </c>
      <c r="P1179" s="2">
        <v>45549.390277777777</v>
      </c>
      <c r="Q1179">
        <f>YEAR(Salesdata[[#This Row],[purchase_date]])</f>
        <v>2024</v>
      </c>
      <c r="R1179" t="str">
        <f>TEXT(Salesdata[[#This Row],[purchase_date]], "mmm")</f>
        <v>Sep</v>
      </c>
    </row>
    <row r="1180" spans="1:18" x14ac:dyDescent="0.3">
      <c r="A1180" t="s">
        <v>3573</v>
      </c>
      <c r="B1180" t="s">
        <v>95</v>
      </c>
      <c r="C1180" t="s">
        <v>3574</v>
      </c>
      <c r="D1180" s="11" t="s">
        <v>8183</v>
      </c>
      <c r="E1180" s="11" t="s">
        <v>7166</v>
      </c>
      <c r="F1180" t="s">
        <v>74</v>
      </c>
      <c r="G1180" t="s">
        <v>3575</v>
      </c>
      <c r="H1180" t="s">
        <v>46</v>
      </c>
      <c r="I1180">
        <v>16.989999999999998</v>
      </c>
      <c r="J1180">
        <v>12</v>
      </c>
      <c r="K1180">
        <v>18</v>
      </c>
      <c r="L1180">
        <v>203.88</v>
      </c>
      <c r="M1180">
        <v>167.18</v>
      </c>
      <c r="N1180" s="11">
        <f>Salesdata[[#This Row],[subtotal_before_discount]]-Salesdata[[#This Row],[total_after_discount]]</f>
        <v>36.699999999999989</v>
      </c>
      <c r="O1180" t="s">
        <v>116</v>
      </c>
      <c r="P1180" s="2">
        <v>45803.150138888886</v>
      </c>
      <c r="Q1180">
        <f>YEAR(Salesdata[[#This Row],[purchase_date]])</f>
        <v>2025</v>
      </c>
      <c r="R1180" t="str">
        <f>TEXT(Salesdata[[#This Row],[purchase_date]], "mmm")</f>
        <v>May</v>
      </c>
    </row>
    <row r="1181" spans="1:18" x14ac:dyDescent="0.3">
      <c r="A1181" t="s">
        <v>3576</v>
      </c>
      <c r="B1181" t="s">
        <v>55</v>
      </c>
      <c r="C1181" t="s">
        <v>3577</v>
      </c>
      <c r="D1181" s="11" t="s">
        <v>8184</v>
      </c>
      <c r="E1181" s="11" t="s">
        <v>7164</v>
      </c>
      <c r="F1181" t="s">
        <v>177</v>
      </c>
      <c r="G1181" t="s">
        <v>3578</v>
      </c>
      <c r="H1181" t="s">
        <v>179</v>
      </c>
      <c r="I1181">
        <v>365.03</v>
      </c>
      <c r="J1181">
        <v>12</v>
      </c>
      <c r="K1181">
        <v>15</v>
      </c>
      <c r="L1181">
        <v>4380.3599999999997</v>
      </c>
      <c r="M1181">
        <v>3723.31</v>
      </c>
      <c r="N1181" s="11">
        <f>Salesdata[[#This Row],[subtotal_before_discount]]-Salesdata[[#This Row],[total_after_discount]]</f>
        <v>657.04999999999973</v>
      </c>
      <c r="O1181" t="s">
        <v>116</v>
      </c>
      <c r="P1181" s="2">
        <v>45348.553344907406</v>
      </c>
      <c r="Q1181">
        <f>YEAR(Salesdata[[#This Row],[purchase_date]])</f>
        <v>2024</v>
      </c>
      <c r="R1181" t="str">
        <f>TEXT(Salesdata[[#This Row],[purchase_date]], "mmm")</f>
        <v>Feb</v>
      </c>
    </row>
    <row r="1182" spans="1:18" x14ac:dyDescent="0.3">
      <c r="A1182" t="s">
        <v>3579</v>
      </c>
      <c r="B1182" t="s">
        <v>30</v>
      </c>
      <c r="C1182" t="s">
        <v>3580</v>
      </c>
      <c r="D1182" s="11" t="s">
        <v>8185</v>
      </c>
      <c r="E1182" s="11" t="s">
        <v>7102</v>
      </c>
      <c r="F1182" t="s">
        <v>37</v>
      </c>
      <c r="G1182" t="s">
        <v>3581</v>
      </c>
      <c r="H1182" t="s">
        <v>102</v>
      </c>
      <c r="I1182">
        <v>301.92</v>
      </c>
      <c r="J1182">
        <v>10</v>
      </c>
      <c r="K1182">
        <v>5</v>
      </c>
      <c r="L1182">
        <v>3019.2</v>
      </c>
      <c r="M1182">
        <v>2868.24</v>
      </c>
      <c r="N1182" s="11">
        <f>Salesdata[[#This Row],[subtotal_before_discount]]-Salesdata[[#This Row],[total_after_discount]]</f>
        <v>150.96000000000004</v>
      </c>
      <c r="O1182" t="s">
        <v>21</v>
      </c>
      <c r="P1182" s="2">
        <v>45703.028807870367</v>
      </c>
      <c r="Q1182">
        <f>YEAR(Salesdata[[#This Row],[purchase_date]])</f>
        <v>2025</v>
      </c>
      <c r="R1182" t="str">
        <f>TEXT(Salesdata[[#This Row],[purchase_date]], "mmm")</f>
        <v>Feb</v>
      </c>
    </row>
    <row r="1183" spans="1:18" x14ac:dyDescent="0.3">
      <c r="A1183" t="s">
        <v>3582</v>
      </c>
      <c r="B1183" t="s">
        <v>72</v>
      </c>
      <c r="C1183" t="s">
        <v>3583</v>
      </c>
      <c r="D1183" s="11" t="s">
        <v>8186</v>
      </c>
      <c r="E1183" s="11" t="s">
        <v>7040</v>
      </c>
      <c r="F1183" t="s">
        <v>7010</v>
      </c>
      <c r="G1183" t="s">
        <v>3584</v>
      </c>
      <c r="H1183" t="s">
        <v>107</v>
      </c>
      <c r="I1183">
        <v>548.1</v>
      </c>
      <c r="J1183">
        <v>4</v>
      </c>
      <c r="K1183">
        <v>0</v>
      </c>
      <c r="L1183">
        <v>2192.4</v>
      </c>
      <c r="M1183">
        <v>2192.4</v>
      </c>
      <c r="N1183" s="11">
        <f>Salesdata[[#This Row],[subtotal_before_discount]]-Salesdata[[#This Row],[total_after_discount]]</f>
        <v>0</v>
      </c>
      <c r="O1183" t="s">
        <v>60</v>
      </c>
      <c r="P1183" s="2">
        <v>45739.895740740743</v>
      </c>
      <c r="Q1183">
        <f>YEAR(Salesdata[[#This Row],[purchase_date]])</f>
        <v>2025</v>
      </c>
      <c r="R1183" t="str">
        <f>TEXT(Salesdata[[#This Row],[purchase_date]], "mmm")</f>
        <v>Mar</v>
      </c>
    </row>
    <row r="1184" spans="1:18" x14ac:dyDescent="0.3">
      <c r="A1184" t="s">
        <v>3585</v>
      </c>
      <c r="B1184" t="s">
        <v>95</v>
      </c>
      <c r="C1184" t="s">
        <v>3586</v>
      </c>
      <c r="D1184" s="11" t="s">
        <v>8187</v>
      </c>
      <c r="E1184" s="11" t="s">
        <v>7083</v>
      </c>
      <c r="F1184" t="s">
        <v>277</v>
      </c>
      <c r="G1184" t="s">
        <v>3587</v>
      </c>
      <c r="H1184" t="s">
        <v>248</v>
      </c>
      <c r="I1184">
        <v>646.77</v>
      </c>
      <c r="J1184">
        <v>40</v>
      </c>
      <c r="K1184">
        <v>20</v>
      </c>
      <c r="L1184">
        <v>25870.799999999999</v>
      </c>
      <c r="M1184">
        <v>20696.64</v>
      </c>
      <c r="N1184" s="11">
        <f>Salesdata[[#This Row],[subtotal_before_discount]]-Salesdata[[#This Row],[total_after_discount]]</f>
        <v>5174.16</v>
      </c>
      <c r="O1184" t="s">
        <v>116</v>
      </c>
      <c r="P1184" s="2">
        <v>45674.620717592596</v>
      </c>
      <c r="Q1184">
        <f>YEAR(Salesdata[[#This Row],[purchase_date]])</f>
        <v>2025</v>
      </c>
      <c r="R1184" t="str">
        <f>TEXT(Salesdata[[#This Row],[purchase_date]], "mmm")</f>
        <v>Jan</v>
      </c>
    </row>
    <row r="1185" spans="1:18" x14ac:dyDescent="0.3">
      <c r="A1185" t="s">
        <v>3588</v>
      </c>
      <c r="B1185" t="s">
        <v>49</v>
      </c>
      <c r="C1185" t="s">
        <v>3589</v>
      </c>
      <c r="D1185" s="11" t="s">
        <v>8188</v>
      </c>
      <c r="E1185" s="11" t="s">
        <v>7094</v>
      </c>
      <c r="F1185" t="s">
        <v>100</v>
      </c>
      <c r="G1185" t="s">
        <v>7010</v>
      </c>
      <c r="H1185" t="s">
        <v>59</v>
      </c>
      <c r="I1185">
        <v>1018.55</v>
      </c>
      <c r="J1185">
        <v>4</v>
      </c>
      <c r="K1185">
        <v>0</v>
      </c>
      <c r="L1185">
        <v>4074.2</v>
      </c>
      <c r="M1185">
        <v>4074.2</v>
      </c>
      <c r="N1185" s="11">
        <f>Salesdata[[#This Row],[subtotal_before_discount]]-Salesdata[[#This Row],[total_after_discount]]</f>
        <v>0</v>
      </c>
      <c r="O1185" t="s">
        <v>47</v>
      </c>
      <c r="P1185" s="2">
        <v>45435.264756944445</v>
      </c>
      <c r="Q1185">
        <f>YEAR(Salesdata[[#This Row],[purchase_date]])</f>
        <v>2024</v>
      </c>
      <c r="R1185" t="str">
        <f>TEXT(Salesdata[[#This Row],[purchase_date]], "mmm")</f>
        <v>May</v>
      </c>
    </row>
    <row r="1186" spans="1:18" x14ac:dyDescent="0.3">
      <c r="A1186" t="s">
        <v>3590</v>
      </c>
      <c r="B1186" t="s">
        <v>172</v>
      </c>
      <c r="C1186" t="s">
        <v>3591</v>
      </c>
      <c r="D1186" s="11" t="s">
        <v>8189</v>
      </c>
      <c r="E1186" s="11" t="s">
        <v>7038</v>
      </c>
      <c r="F1186" t="s">
        <v>155</v>
      </c>
      <c r="G1186" t="s">
        <v>3592</v>
      </c>
      <c r="H1186" t="s">
        <v>135</v>
      </c>
      <c r="I1186">
        <v>479.59</v>
      </c>
      <c r="J1186">
        <v>6</v>
      </c>
      <c r="K1186">
        <v>15</v>
      </c>
      <c r="L1186">
        <v>2877.54</v>
      </c>
      <c r="M1186">
        <v>2445.91</v>
      </c>
      <c r="N1186" s="11">
        <f>Salesdata[[#This Row],[subtotal_before_discount]]-Salesdata[[#This Row],[total_after_discount]]</f>
        <v>431.63000000000011</v>
      </c>
      <c r="O1186" t="s">
        <v>40</v>
      </c>
      <c r="P1186" s="2">
        <v>45682.00608796296</v>
      </c>
      <c r="Q1186">
        <f>YEAR(Salesdata[[#This Row],[purchase_date]])</f>
        <v>2025</v>
      </c>
      <c r="R1186" t="str">
        <f>TEXT(Salesdata[[#This Row],[purchase_date]], "mmm")</f>
        <v>Jan</v>
      </c>
    </row>
    <row r="1187" spans="1:18" x14ac:dyDescent="0.3">
      <c r="A1187" t="s">
        <v>3593</v>
      </c>
      <c r="B1187" t="s">
        <v>30</v>
      </c>
      <c r="C1187" t="s">
        <v>3594</v>
      </c>
      <c r="D1187" s="11" t="s">
        <v>8190</v>
      </c>
      <c r="E1187" s="11" t="s">
        <v>7250</v>
      </c>
      <c r="F1187" t="s">
        <v>100</v>
      </c>
      <c r="G1187" t="s">
        <v>3595</v>
      </c>
      <c r="H1187" t="s">
        <v>102</v>
      </c>
      <c r="I1187">
        <v>776.21</v>
      </c>
      <c r="J1187">
        <v>2</v>
      </c>
      <c r="K1187">
        <v>0</v>
      </c>
      <c r="L1187">
        <v>1552.42</v>
      </c>
      <c r="M1187">
        <v>1552.42</v>
      </c>
      <c r="N1187" s="11">
        <f>Salesdata[[#This Row],[subtotal_before_discount]]-Salesdata[[#This Row],[total_after_discount]]</f>
        <v>0</v>
      </c>
      <c r="O1187" t="s">
        <v>77</v>
      </c>
      <c r="P1187" s="2">
        <v>45593.280787037038</v>
      </c>
      <c r="Q1187">
        <f>YEAR(Salesdata[[#This Row],[purchase_date]])</f>
        <v>2024</v>
      </c>
      <c r="R1187" t="str">
        <f>TEXT(Salesdata[[#This Row],[purchase_date]], "mmm")</f>
        <v>Oct</v>
      </c>
    </row>
    <row r="1188" spans="1:18" x14ac:dyDescent="0.3">
      <c r="A1188" t="s">
        <v>3596</v>
      </c>
      <c r="B1188" t="s">
        <v>15</v>
      </c>
      <c r="C1188" t="s">
        <v>3597</v>
      </c>
      <c r="D1188" s="11" t="s">
        <v>8191</v>
      </c>
      <c r="E1188" s="11" t="s">
        <v>7346</v>
      </c>
      <c r="F1188" t="s">
        <v>44</v>
      </c>
      <c r="G1188" t="s">
        <v>3598</v>
      </c>
      <c r="H1188" t="s">
        <v>70</v>
      </c>
      <c r="I1188">
        <v>306.11</v>
      </c>
      <c r="J1188">
        <v>100</v>
      </c>
      <c r="K1188">
        <v>28</v>
      </c>
      <c r="L1188">
        <v>30611</v>
      </c>
      <c r="M1188">
        <v>22039.919999999998</v>
      </c>
      <c r="N1188" s="11">
        <f>Salesdata[[#This Row],[subtotal_before_discount]]-Salesdata[[#This Row],[total_after_discount]]</f>
        <v>8571.0800000000017</v>
      </c>
      <c r="O1188" t="s">
        <v>60</v>
      </c>
      <c r="P1188" s="2">
        <v>45777.338275462964</v>
      </c>
      <c r="Q1188">
        <f>YEAR(Salesdata[[#This Row],[purchase_date]])</f>
        <v>2025</v>
      </c>
      <c r="R1188" t="str">
        <f>TEXT(Salesdata[[#This Row],[purchase_date]], "mmm")</f>
        <v>Apr</v>
      </c>
    </row>
    <row r="1189" spans="1:18" x14ac:dyDescent="0.3">
      <c r="A1189" t="s">
        <v>3599</v>
      </c>
      <c r="B1189" t="s">
        <v>7010</v>
      </c>
      <c r="C1189" t="s">
        <v>3600</v>
      </c>
      <c r="D1189" s="11" t="s">
        <v>8192</v>
      </c>
      <c r="E1189" s="11" t="s">
        <v>7042</v>
      </c>
      <c r="F1189" t="s">
        <v>111</v>
      </c>
      <c r="G1189" t="s">
        <v>3601</v>
      </c>
      <c r="H1189" t="s">
        <v>39</v>
      </c>
      <c r="I1189">
        <v>44.38</v>
      </c>
      <c r="J1189">
        <v>1</v>
      </c>
      <c r="K1189">
        <v>0</v>
      </c>
      <c r="L1189">
        <v>44.38</v>
      </c>
      <c r="M1189">
        <v>44.38</v>
      </c>
      <c r="N1189" s="11">
        <f>Salesdata[[#This Row],[subtotal_before_discount]]-Salesdata[[#This Row],[total_after_discount]]</f>
        <v>0</v>
      </c>
      <c r="O1189" t="s">
        <v>40</v>
      </c>
      <c r="P1189" s="2">
        <v>45468.556435185186</v>
      </c>
      <c r="Q1189">
        <f>YEAR(Salesdata[[#This Row],[purchase_date]])</f>
        <v>2024</v>
      </c>
      <c r="R1189" t="str">
        <f>TEXT(Salesdata[[#This Row],[purchase_date]], "mmm")</f>
        <v>Jun</v>
      </c>
    </row>
    <row r="1190" spans="1:18" x14ac:dyDescent="0.3">
      <c r="A1190" t="s">
        <v>3602</v>
      </c>
      <c r="B1190" t="s">
        <v>95</v>
      </c>
      <c r="C1190" t="s">
        <v>3603</v>
      </c>
      <c r="D1190" s="11" t="s">
        <v>8193</v>
      </c>
      <c r="E1190" s="11" t="s">
        <v>7145</v>
      </c>
      <c r="F1190" t="s">
        <v>155</v>
      </c>
      <c r="G1190" t="s">
        <v>3604</v>
      </c>
      <c r="H1190" t="s">
        <v>209</v>
      </c>
      <c r="I1190">
        <v>1112.6300000000001</v>
      </c>
      <c r="J1190">
        <v>30</v>
      </c>
      <c r="K1190">
        <v>3</v>
      </c>
      <c r="L1190">
        <v>33378.9</v>
      </c>
      <c r="M1190">
        <v>32377.53</v>
      </c>
      <c r="N1190" s="11">
        <f>Salesdata[[#This Row],[subtotal_before_discount]]-Salesdata[[#This Row],[total_after_discount]]</f>
        <v>1001.3700000000026</v>
      </c>
      <c r="O1190" t="s">
        <v>77</v>
      </c>
      <c r="P1190" s="2">
        <v>45791.982048611113</v>
      </c>
      <c r="Q1190">
        <f>YEAR(Salesdata[[#This Row],[purchase_date]])</f>
        <v>2025</v>
      </c>
      <c r="R1190" t="str">
        <f>TEXT(Salesdata[[#This Row],[purchase_date]], "mmm")</f>
        <v>May</v>
      </c>
    </row>
    <row r="1191" spans="1:18" x14ac:dyDescent="0.3">
      <c r="A1191" t="s">
        <v>3605</v>
      </c>
      <c r="B1191" t="s">
        <v>30</v>
      </c>
      <c r="C1191" t="s">
        <v>3606</v>
      </c>
      <c r="D1191" s="11" t="s">
        <v>8194</v>
      </c>
      <c r="E1191" s="11" t="s">
        <v>7207</v>
      </c>
      <c r="F1191" t="s">
        <v>32</v>
      </c>
      <c r="G1191" t="s">
        <v>3607</v>
      </c>
      <c r="H1191" t="s">
        <v>135</v>
      </c>
      <c r="I1191">
        <v>353.71</v>
      </c>
      <c r="J1191">
        <v>5</v>
      </c>
      <c r="K1191">
        <v>5</v>
      </c>
      <c r="L1191">
        <v>1768.55</v>
      </c>
      <c r="M1191">
        <v>1680.12</v>
      </c>
      <c r="N1191" s="11">
        <f>Salesdata[[#This Row],[subtotal_before_discount]]-Salesdata[[#This Row],[total_after_discount]]</f>
        <v>88.430000000000064</v>
      </c>
      <c r="O1191" t="s">
        <v>60</v>
      </c>
      <c r="P1191" s="2">
        <v>45849.788923611108</v>
      </c>
      <c r="Q1191">
        <f>YEAR(Salesdata[[#This Row],[purchase_date]])</f>
        <v>2025</v>
      </c>
      <c r="R1191" t="str">
        <f>TEXT(Salesdata[[#This Row],[purchase_date]], "mmm")</f>
        <v>Jul</v>
      </c>
    </row>
    <row r="1192" spans="1:18" x14ac:dyDescent="0.3">
      <c r="A1192" t="s">
        <v>3608</v>
      </c>
      <c r="B1192" t="s">
        <v>72</v>
      </c>
      <c r="C1192" t="s">
        <v>3609</v>
      </c>
      <c r="D1192" s="11" t="s">
        <v>8195</v>
      </c>
      <c r="E1192" s="11" t="s">
        <v>7050</v>
      </c>
      <c r="F1192" t="s">
        <v>74</v>
      </c>
      <c r="G1192" t="s">
        <v>3610</v>
      </c>
      <c r="H1192" t="s">
        <v>93</v>
      </c>
      <c r="I1192">
        <v>122.83</v>
      </c>
      <c r="J1192">
        <v>2</v>
      </c>
      <c r="K1192">
        <v>0</v>
      </c>
      <c r="L1192">
        <v>245.66</v>
      </c>
      <c r="M1192">
        <v>245.66</v>
      </c>
      <c r="N1192" s="11">
        <f>Salesdata[[#This Row],[subtotal_before_discount]]-Salesdata[[#This Row],[total_after_discount]]</f>
        <v>0</v>
      </c>
      <c r="O1192" t="s">
        <v>77</v>
      </c>
      <c r="P1192" s="2">
        <v>45497.290844907409</v>
      </c>
      <c r="Q1192">
        <f>YEAR(Salesdata[[#This Row],[purchase_date]])</f>
        <v>2024</v>
      </c>
      <c r="R1192" t="str">
        <f>TEXT(Salesdata[[#This Row],[purchase_date]], "mmm")</f>
        <v>Jul</v>
      </c>
    </row>
    <row r="1193" spans="1:18" x14ac:dyDescent="0.3">
      <c r="A1193" t="s">
        <v>3611</v>
      </c>
      <c r="B1193" t="s">
        <v>23</v>
      </c>
      <c r="C1193" t="s">
        <v>3612</v>
      </c>
      <c r="D1193" s="11" t="s">
        <v>8196</v>
      </c>
      <c r="E1193" s="11" t="s">
        <v>7125</v>
      </c>
      <c r="F1193" t="s">
        <v>7010</v>
      </c>
      <c r="G1193" t="s">
        <v>3613</v>
      </c>
      <c r="H1193" t="s">
        <v>70</v>
      </c>
      <c r="I1193">
        <v>936.58</v>
      </c>
      <c r="J1193">
        <v>2</v>
      </c>
      <c r="K1193">
        <v>0</v>
      </c>
      <c r="L1193">
        <v>1873.16</v>
      </c>
      <c r="M1193">
        <v>1873.16</v>
      </c>
      <c r="N1193" s="11">
        <f>Salesdata[[#This Row],[subtotal_before_discount]]-Salesdata[[#This Row],[total_after_discount]]</f>
        <v>0</v>
      </c>
      <c r="O1193" t="s">
        <v>60</v>
      </c>
      <c r="P1193" s="2">
        <v>45824.659768518519</v>
      </c>
      <c r="Q1193">
        <f>YEAR(Salesdata[[#This Row],[purchase_date]])</f>
        <v>2025</v>
      </c>
      <c r="R1193" t="str">
        <f>TEXT(Salesdata[[#This Row],[purchase_date]], "mmm")</f>
        <v>Jun</v>
      </c>
    </row>
    <row r="1194" spans="1:18" x14ac:dyDescent="0.3">
      <c r="A1194" t="s">
        <v>3614</v>
      </c>
      <c r="B1194" t="s">
        <v>55</v>
      </c>
      <c r="C1194" t="s">
        <v>3615</v>
      </c>
      <c r="D1194" s="11" t="s">
        <v>8197</v>
      </c>
      <c r="E1194" s="11" t="s">
        <v>7168</v>
      </c>
      <c r="F1194" t="s">
        <v>133</v>
      </c>
      <c r="G1194" t="s">
        <v>3616</v>
      </c>
      <c r="H1194" t="s">
        <v>7010</v>
      </c>
      <c r="I1194">
        <v>212.95</v>
      </c>
      <c r="J1194">
        <v>5</v>
      </c>
      <c r="K1194">
        <v>5</v>
      </c>
      <c r="L1194">
        <v>1064.75</v>
      </c>
      <c r="M1194">
        <v>1011.51</v>
      </c>
      <c r="N1194" s="11">
        <f>Salesdata[[#This Row],[subtotal_before_discount]]-Salesdata[[#This Row],[total_after_discount]]</f>
        <v>53.240000000000009</v>
      </c>
      <c r="O1194" t="s">
        <v>47</v>
      </c>
      <c r="P1194" s="2">
        <v>45478.214930555558</v>
      </c>
      <c r="Q1194">
        <f>YEAR(Salesdata[[#This Row],[purchase_date]])</f>
        <v>2024</v>
      </c>
      <c r="R1194" t="str">
        <f>TEXT(Salesdata[[#This Row],[purchase_date]], "mmm")</f>
        <v>Jul</v>
      </c>
    </row>
    <row r="1195" spans="1:18" x14ac:dyDescent="0.3">
      <c r="A1195" t="s">
        <v>3617</v>
      </c>
      <c r="B1195" t="s">
        <v>55</v>
      </c>
      <c r="C1195" t="s">
        <v>3618</v>
      </c>
      <c r="D1195" s="11" t="s">
        <v>8198</v>
      </c>
      <c r="E1195" s="11" t="s">
        <v>7170</v>
      </c>
      <c r="F1195" t="s">
        <v>32</v>
      </c>
      <c r="G1195" t="s">
        <v>3619</v>
      </c>
      <c r="H1195" t="s">
        <v>184</v>
      </c>
      <c r="I1195">
        <v>1210.6099999999999</v>
      </c>
      <c r="J1195">
        <v>8</v>
      </c>
      <c r="K1195">
        <v>0</v>
      </c>
      <c r="L1195">
        <v>9684.8799999999992</v>
      </c>
      <c r="M1195">
        <v>9684.8799999999992</v>
      </c>
      <c r="N1195" s="11">
        <f>Salesdata[[#This Row],[subtotal_before_discount]]-Salesdata[[#This Row],[total_after_discount]]</f>
        <v>0</v>
      </c>
      <c r="O1195" t="s">
        <v>28</v>
      </c>
      <c r="P1195" s="2">
        <v>45618.067731481482</v>
      </c>
      <c r="Q1195">
        <f>YEAR(Salesdata[[#This Row],[purchase_date]])</f>
        <v>2024</v>
      </c>
      <c r="R1195" t="str">
        <f>TEXT(Salesdata[[#This Row],[purchase_date]], "mmm")</f>
        <v>Nov</v>
      </c>
    </row>
    <row r="1196" spans="1:18" x14ac:dyDescent="0.3">
      <c r="A1196" t="s">
        <v>3620</v>
      </c>
      <c r="B1196" t="s">
        <v>30</v>
      </c>
      <c r="C1196" t="s">
        <v>3621</v>
      </c>
      <c r="D1196" s="11" t="s">
        <v>8199</v>
      </c>
      <c r="E1196" s="11" t="s">
        <v>7141</v>
      </c>
      <c r="F1196" t="s">
        <v>105</v>
      </c>
      <c r="G1196" t="s">
        <v>3622</v>
      </c>
      <c r="H1196" t="s">
        <v>130</v>
      </c>
      <c r="I1196">
        <v>653.83000000000004</v>
      </c>
      <c r="J1196">
        <v>3</v>
      </c>
      <c r="K1196">
        <v>0</v>
      </c>
      <c r="L1196">
        <v>1961.49</v>
      </c>
      <c r="M1196">
        <v>1961.49</v>
      </c>
      <c r="N1196" s="11">
        <f>Salesdata[[#This Row],[subtotal_before_discount]]-Salesdata[[#This Row],[total_after_discount]]</f>
        <v>0</v>
      </c>
      <c r="O1196" t="s">
        <v>60</v>
      </c>
      <c r="P1196" s="2">
        <v>45572.04965277778</v>
      </c>
      <c r="Q1196">
        <f>YEAR(Salesdata[[#This Row],[purchase_date]])</f>
        <v>2024</v>
      </c>
      <c r="R1196" t="str">
        <f>TEXT(Salesdata[[#This Row],[purchase_date]], "mmm")</f>
        <v>Oct</v>
      </c>
    </row>
    <row r="1197" spans="1:18" x14ac:dyDescent="0.3">
      <c r="A1197" t="s">
        <v>3623</v>
      </c>
      <c r="B1197" t="s">
        <v>23</v>
      </c>
      <c r="C1197" t="s">
        <v>3624</v>
      </c>
      <c r="D1197" s="11" t="s">
        <v>8200</v>
      </c>
      <c r="E1197" s="11" t="s">
        <v>7235</v>
      </c>
      <c r="F1197" t="s">
        <v>105</v>
      </c>
      <c r="G1197" t="s">
        <v>3625</v>
      </c>
      <c r="H1197" t="s">
        <v>184</v>
      </c>
      <c r="I1197">
        <v>91.77</v>
      </c>
      <c r="J1197">
        <v>30</v>
      </c>
      <c r="K1197">
        <v>15</v>
      </c>
      <c r="L1197">
        <v>2753.1</v>
      </c>
      <c r="M1197">
        <v>2340.13</v>
      </c>
      <c r="N1197" s="11">
        <f>Salesdata[[#This Row],[subtotal_before_discount]]-Salesdata[[#This Row],[total_after_discount]]</f>
        <v>412.9699999999998</v>
      </c>
      <c r="O1197" t="s">
        <v>28</v>
      </c>
      <c r="P1197" s="2">
        <v>45802.06517361111</v>
      </c>
      <c r="Q1197">
        <f>YEAR(Salesdata[[#This Row],[purchase_date]])</f>
        <v>2025</v>
      </c>
      <c r="R1197" t="str">
        <f>TEXT(Salesdata[[#This Row],[purchase_date]], "mmm")</f>
        <v>May</v>
      </c>
    </row>
    <row r="1198" spans="1:18" x14ac:dyDescent="0.3">
      <c r="A1198" t="s">
        <v>3626</v>
      </c>
      <c r="B1198" t="s">
        <v>23</v>
      </c>
      <c r="C1198" t="s">
        <v>3627</v>
      </c>
      <c r="D1198" s="11" t="s">
        <v>8201</v>
      </c>
      <c r="E1198" s="11" t="s">
        <v>7218</v>
      </c>
      <c r="F1198" t="s">
        <v>105</v>
      </c>
      <c r="G1198" t="s">
        <v>3628</v>
      </c>
      <c r="H1198" t="s">
        <v>102</v>
      </c>
      <c r="I1198">
        <v>790.21</v>
      </c>
      <c r="J1198">
        <v>25</v>
      </c>
      <c r="K1198">
        <v>15</v>
      </c>
      <c r="L1198">
        <v>19755.25</v>
      </c>
      <c r="M1198">
        <v>16791.96</v>
      </c>
      <c r="N1198" s="11">
        <f>Salesdata[[#This Row],[subtotal_before_discount]]-Salesdata[[#This Row],[total_after_discount]]</f>
        <v>2963.2900000000009</v>
      </c>
      <c r="O1198" t="s">
        <v>47</v>
      </c>
      <c r="P1198" s="2">
        <v>45631.51489583333</v>
      </c>
      <c r="Q1198">
        <f>YEAR(Salesdata[[#This Row],[purchase_date]])</f>
        <v>2024</v>
      </c>
      <c r="R1198" t="str">
        <f>TEXT(Salesdata[[#This Row],[purchase_date]], "mmm")</f>
        <v>Dec</v>
      </c>
    </row>
    <row r="1199" spans="1:18" x14ac:dyDescent="0.3">
      <c r="A1199" t="s">
        <v>3629</v>
      </c>
      <c r="B1199" t="s">
        <v>15</v>
      </c>
      <c r="C1199" t="s">
        <v>3630</v>
      </c>
      <c r="D1199" s="11" t="s">
        <v>8202</v>
      </c>
      <c r="E1199" s="11" t="s">
        <v>7056</v>
      </c>
      <c r="F1199" t="s">
        <v>44</v>
      </c>
      <c r="G1199" t="s">
        <v>3631</v>
      </c>
      <c r="H1199" t="s">
        <v>93</v>
      </c>
      <c r="I1199">
        <v>261.33999999999997</v>
      </c>
      <c r="J1199">
        <v>25</v>
      </c>
      <c r="K1199">
        <v>20</v>
      </c>
      <c r="L1199">
        <v>6533.5</v>
      </c>
      <c r="M1199">
        <v>5226.8</v>
      </c>
      <c r="N1199" s="11">
        <f>Salesdata[[#This Row],[subtotal_before_discount]]-Salesdata[[#This Row],[total_after_discount]]</f>
        <v>1306.6999999999998</v>
      </c>
      <c r="O1199" t="s">
        <v>77</v>
      </c>
      <c r="P1199" s="2">
        <v>45552.455960648149</v>
      </c>
      <c r="Q1199">
        <f>YEAR(Salesdata[[#This Row],[purchase_date]])</f>
        <v>2024</v>
      </c>
      <c r="R1199" t="str">
        <f>TEXT(Salesdata[[#This Row],[purchase_date]], "mmm")</f>
        <v>Sep</v>
      </c>
    </row>
    <row r="1200" spans="1:18" x14ac:dyDescent="0.3">
      <c r="A1200" t="s">
        <v>3632</v>
      </c>
      <c r="B1200" t="s">
        <v>118</v>
      </c>
      <c r="C1200" t="s">
        <v>3633</v>
      </c>
      <c r="D1200" s="11" t="s">
        <v>8203</v>
      </c>
      <c r="E1200" s="11" t="s">
        <v>7071</v>
      </c>
      <c r="F1200" t="s">
        <v>100</v>
      </c>
      <c r="G1200" t="s">
        <v>3634</v>
      </c>
      <c r="H1200" t="s">
        <v>82</v>
      </c>
      <c r="I1200">
        <v>107.59</v>
      </c>
      <c r="J1200">
        <v>4</v>
      </c>
      <c r="K1200">
        <v>3</v>
      </c>
      <c r="L1200">
        <v>430.36</v>
      </c>
      <c r="M1200">
        <v>417.45</v>
      </c>
      <c r="N1200" s="11">
        <f>Salesdata[[#This Row],[subtotal_before_discount]]-Salesdata[[#This Row],[total_after_discount]]</f>
        <v>12.910000000000025</v>
      </c>
      <c r="O1200" t="s">
        <v>77</v>
      </c>
      <c r="P1200" s="2">
        <v>45825.81695601852</v>
      </c>
      <c r="Q1200">
        <f>YEAR(Salesdata[[#This Row],[purchase_date]])</f>
        <v>2025</v>
      </c>
      <c r="R1200" t="str">
        <f>TEXT(Salesdata[[#This Row],[purchase_date]], "mmm")</f>
        <v>Jun</v>
      </c>
    </row>
    <row r="1201" spans="1:18" x14ac:dyDescent="0.3">
      <c r="A1201" t="s">
        <v>3635</v>
      </c>
      <c r="B1201" t="s">
        <v>84</v>
      </c>
      <c r="C1201" t="s">
        <v>3636</v>
      </c>
      <c r="D1201" s="11" t="s">
        <v>7744</v>
      </c>
      <c r="E1201" s="11" t="s">
        <v>7060</v>
      </c>
      <c r="F1201" t="s">
        <v>111</v>
      </c>
      <c r="G1201" t="s">
        <v>3637</v>
      </c>
      <c r="H1201" t="s">
        <v>76</v>
      </c>
      <c r="I1201">
        <v>140.30000000000001</v>
      </c>
      <c r="J1201">
        <v>3</v>
      </c>
      <c r="K1201">
        <v>8</v>
      </c>
      <c r="L1201">
        <v>420.9</v>
      </c>
      <c r="M1201">
        <v>387.23</v>
      </c>
      <c r="N1201" s="11">
        <f>Salesdata[[#This Row],[subtotal_before_discount]]-Salesdata[[#This Row],[total_after_discount]]</f>
        <v>33.669999999999959</v>
      </c>
      <c r="O1201" t="s">
        <v>116</v>
      </c>
      <c r="P1201" s="2">
        <v>45474.61</v>
      </c>
      <c r="Q1201">
        <f>YEAR(Salesdata[[#This Row],[purchase_date]])</f>
        <v>2024</v>
      </c>
      <c r="R1201" t="str">
        <f>TEXT(Salesdata[[#This Row],[purchase_date]], "mmm")</f>
        <v>Jul</v>
      </c>
    </row>
    <row r="1202" spans="1:18" x14ac:dyDescent="0.3">
      <c r="A1202" t="s">
        <v>3638</v>
      </c>
      <c r="B1202" t="s">
        <v>84</v>
      </c>
      <c r="C1202" t="s">
        <v>3639</v>
      </c>
      <c r="D1202" s="11" t="s">
        <v>8204</v>
      </c>
      <c r="E1202" s="11" t="s">
        <v>7152</v>
      </c>
      <c r="F1202" t="s">
        <v>18</v>
      </c>
      <c r="G1202" t="s">
        <v>3640</v>
      </c>
      <c r="H1202" t="s">
        <v>20</v>
      </c>
      <c r="I1202">
        <v>292.95999999999998</v>
      </c>
      <c r="J1202">
        <v>12</v>
      </c>
      <c r="K1202">
        <v>15</v>
      </c>
      <c r="L1202">
        <v>3515.52</v>
      </c>
      <c r="M1202">
        <v>2988.19</v>
      </c>
      <c r="N1202" s="11">
        <f>Salesdata[[#This Row],[subtotal_before_discount]]-Salesdata[[#This Row],[total_after_discount]]</f>
        <v>527.32999999999993</v>
      </c>
      <c r="O1202" t="s">
        <v>47</v>
      </c>
      <c r="P1202" s="2">
        <v>45801.898506944446</v>
      </c>
      <c r="Q1202">
        <f>YEAR(Salesdata[[#This Row],[purchase_date]])</f>
        <v>2025</v>
      </c>
      <c r="R1202" t="str">
        <f>TEXT(Salesdata[[#This Row],[purchase_date]], "mmm")</f>
        <v>May</v>
      </c>
    </row>
    <row r="1203" spans="1:18" x14ac:dyDescent="0.3">
      <c r="A1203" t="s">
        <v>3641</v>
      </c>
      <c r="B1203" t="s">
        <v>95</v>
      </c>
      <c r="C1203" t="s">
        <v>3642</v>
      </c>
      <c r="D1203" s="11" t="s">
        <v>8205</v>
      </c>
      <c r="E1203" s="11" t="s">
        <v>7091</v>
      </c>
      <c r="F1203" t="s">
        <v>18</v>
      </c>
      <c r="G1203" t="s">
        <v>3643</v>
      </c>
      <c r="H1203" t="s">
        <v>39</v>
      </c>
      <c r="I1203">
        <v>1873.21</v>
      </c>
      <c r="J1203">
        <v>20</v>
      </c>
      <c r="K1203">
        <v>10</v>
      </c>
      <c r="L1203">
        <v>37464.199999999997</v>
      </c>
      <c r="M1203">
        <v>33717.78</v>
      </c>
      <c r="N1203" s="11">
        <f>Salesdata[[#This Row],[subtotal_before_discount]]-Salesdata[[#This Row],[total_after_discount]]</f>
        <v>3746.4199999999983</v>
      </c>
      <c r="O1203" t="s">
        <v>47</v>
      </c>
      <c r="P1203" s="2">
        <v>45406.360682870371</v>
      </c>
      <c r="Q1203">
        <f>YEAR(Salesdata[[#This Row],[purchase_date]])</f>
        <v>2024</v>
      </c>
      <c r="R1203" t="str">
        <f>TEXT(Salesdata[[#This Row],[purchase_date]], "mmm")</f>
        <v>Apr</v>
      </c>
    </row>
    <row r="1204" spans="1:18" x14ac:dyDescent="0.3">
      <c r="A1204" t="s">
        <v>3644</v>
      </c>
      <c r="B1204" t="s">
        <v>15</v>
      </c>
      <c r="C1204" t="s">
        <v>3645</v>
      </c>
      <c r="D1204" s="11" t="s">
        <v>8206</v>
      </c>
      <c r="E1204" s="11" t="s">
        <v>7130</v>
      </c>
      <c r="F1204" t="s">
        <v>74</v>
      </c>
      <c r="G1204" t="s">
        <v>3646</v>
      </c>
      <c r="H1204" t="s">
        <v>27</v>
      </c>
      <c r="I1204">
        <v>151.97999999999999</v>
      </c>
      <c r="J1204">
        <v>8</v>
      </c>
      <c r="K1204">
        <v>10</v>
      </c>
      <c r="L1204">
        <v>1215.8399999999999</v>
      </c>
      <c r="M1204">
        <v>1094.26</v>
      </c>
      <c r="N1204" s="11">
        <f>Salesdata[[#This Row],[subtotal_before_discount]]-Salesdata[[#This Row],[total_after_discount]]</f>
        <v>121.57999999999993</v>
      </c>
      <c r="O1204" t="s">
        <v>60</v>
      </c>
      <c r="P1204" s="2">
        <v>45791.683356481481</v>
      </c>
      <c r="Q1204">
        <f>YEAR(Salesdata[[#This Row],[purchase_date]])</f>
        <v>2025</v>
      </c>
      <c r="R1204" t="str">
        <f>TEXT(Salesdata[[#This Row],[purchase_date]], "mmm")</f>
        <v>May</v>
      </c>
    </row>
    <row r="1205" spans="1:18" x14ac:dyDescent="0.3">
      <c r="A1205" t="s">
        <v>3647</v>
      </c>
      <c r="B1205" t="s">
        <v>55</v>
      </c>
      <c r="C1205" t="s">
        <v>3648</v>
      </c>
      <c r="D1205" s="11" t="s">
        <v>8207</v>
      </c>
      <c r="E1205" s="11" t="s">
        <v>7064</v>
      </c>
      <c r="F1205" t="s">
        <v>87</v>
      </c>
      <c r="G1205" t="s">
        <v>3649</v>
      </c>
      <c r="H1205" t="s">
        <v>82</v>
      </c>
      <c r="I1205">
        <v>202.65</v>
      </c>
      <c r="J1205">
        <v>10</v>
      </c>
      <c r="K1205">
        <v>5</v>
      </c>
      <c r="L1205">
        <v>2026.5</v>
      </c>
      <c r="M1205">
        <v>1925.17</v>
      </c>
      <c r="N1205" s="11">
        <f>Salesdata[[#This Row],[subtotal_before_discount]]-Salesdata[[#This Row],[total_after_discount]]</f>
        <v>101.32999999999993</v>
      </c>
      <c r="O1205" t="s">
        <v>77</v>
      </c>
      <c r="P1205" s="2">
        <v>45612.885995370372</v>
      </c>
      <c r="Q1205">
        <f>YEAR(Salesdata[[#This Row],[purchase_date]])</f>
        <v>2024</v>
      </c>
      <c r="R1205" t="str">
        <f>TEXT(Salesdata[[#This Row],[purchase_date]], "mmm")</f>
        <v>Nov</v>
      </c>
    </row>
    <row r="1206" spans="1:18" x14ac:dyDescent="0.3">
      <c r="A1206" t="s">
        <v>3650</v>
      </c>
      <c r="B1206" t="s">
        <v>118</v>
      </c>
      <c r="C1206" t="s">
        <v>3651</v>
      </c>
      <c r="D1206" s="11" t="s">
        <v>8208</v>
      </c>
      <c r="E1206" s="11" t="s">
        <v>7141</v>
      </c>
      <c r="F1206" t="s">
        <v>111</v>
      </c>
      <c r="G1206" t="s">
        <v>3652</v>
      </c>
      <c r="H1206" t="s">
        <v>102</v>
      </c>
      <c r="I1206">
        <v>584.64</v>
      </c>
      <c r="J1206">
        <v>15</v>
      </c>
      <c r="K1206">
        <v>15</v>
      </c>
      <c r="L1206">
        <v>8769.6</v>
      </c>
      <c r="M1206">
        <v>7454.16</v>
      </c>
      <c r="N1206" s="11">
        <f>Salesdata[[#This Row],[subtotal_before_discount]]-Salesdata[[#This Row],[total_after_discount]]</f>
        <v>1315.4400000000005</v>
      </c>
      <c r="O1206" t="s">
        <v>28</v>
      </c>
      <c r="P1206" s="2">
        <v>45359.427673611113</v>
      </c>
      <c r="Q1206">
        <f>YEAR(Salesdata[[#This Row],[purchase_date]])</f>
        <v>2024</v>
      </c>
      <c r="R1206" t="str">
        <f>TEXT(Salesdata[[#This Row],[purchase_date]], "mmm")</f>
        <v>Mar</v>
      </c>
    </row>
    <row r="1207" spans="1:18" x14ac:dyDescent="0.3">
      <c r="A1207" t="s">
        <v>3653</v>
      </c>
      <c r="B1207" t="s">
        <v>49</v>
      </c>
      <c r="C1207" t="s">
        <v>3654</v>
      </c>
      <c r="D1207" s="11" t="s">
        <v>8209</v>
      </c>
      <c r="E1207" s="11" t="s">
        <v>7164</v>
      </c>
      <c r="F1207" t="s">
        <v>7010</v>
      </c>
      <c r="G1207" t="s">
        <v>3655</v>
      </c>
      <c r="H1207" t="s">
        <v>184</v>
      </c>
      <c r="I1207">
        <v>2701.64</v>
      </c>
      <c r="J1207">
        <v>1</v>
      </c>
      <c r="K1207">
        <v>0</v>
      </c>
      <c r="L1207">
        <v>2701.64</v>
      </c>
      <c r="M1207">
        <v>2701.64</v>
      </c>
      <c r="N1207" s="11">
        <f>Salesdata[[#This Row],[subtotal_before_discount]]-Salesdata[[#This Row],[total_after_discount]]</f>
        <v>0</v>
      </c>
      <c r="O1207" t="s">
        <v>60</v>
      </c>
      <c r="P1207" s="2">
        <v>45680.642974537041</v>
      </c>
      <c r="Q1207">
        <f>YEAR(Salesdata[[#This Row],[purchase_date]])</f>
        <v>2025</v>
      </c>
      <c r="R1207" t="str">
        <f>TEXT(Salesdata[[#This Row],[purchase_date]], "mmm")</f>
        <v>Jan</v>
      </c>
    </row>
    <row r="1208" spans="1:18" x14ac:dyDescent="0.3">
      <c r="A1208" t="s">
        <v>3656</v>
      </c>
      <c r="B1208" t="s">
        <v>55</v>
      </c>
      <c r="C1208" t="s">
        <v>3657</v>
      </c>
      <c r="D1208" s="11" t="s">
        <v>8210</v>
      </c>
      <c r="E1208" s="11" t="s">
        <v>7089</v>
      </c>
      <c r="F1208" t="s">
        <v>177</v>
      </c>
      <c r="G1208" t="s">
        <v>3658</v>
      </c>
      <c r="H1208" t="s">
        <v>59</v>
      </c>
      <c r="I1208">
        <v>2728.01</v>
      </c>
      <c r="J1208">
        <v>5</v>
      </c>
      <c r="K1208">
        <v>5</v>
      </c>
      <c r="L1208">
        <v>13640.05</v>
      </c>
      <c r="M1208">
        <v>12958.05</v>
      </c>
      <c r="N1208" s="11">
        <f>Salesdata[[#This Row],[subtotal_before_discount]]-Salesdata[[#This Row],[total_after_discount]]</f>
        <v>682</v>
      </c>
      <c r="O1208" t="s">
        <v>77</v>
      </c>
      <c r="P1208" s="2">
        <v>45536.588055555556</v>
      </c>
      <c r="Q1208">
        <f>YEAR(Salesdata[[#This Row],[purchase_date]])</f>
        <v>2024</v>
      </c>
      <c r="R1208" t="str">
        <f>TEXT(Salesdata[[#This Row],[purchase_date]], "mmm")</f>
        <v>Sep</v>
      </c>
    </row>
    <row r="1209" spans="1:18" x14ac:dyDescent="0.3">
      <c r="A1209" t="s">
        <v>3659</v>
      </c>
      <c r="B1209" t="s">
        <v>84</v>
      </c>
      <c r="C1209" t="s">
        <v>3660</v>
      </c>
      <c r="D1209" s="11" t="s">
        <v>8211</v>
      </c>
      <c r="E1209" s="11" t="s">
        <v>7166</v>
      </c>
      <c r="F1209" t="s">
        <v>37</v>
      </c>
      <c r="G1209" t="s">
        <v>7010</v>
      </c>
      <c r="H1209" t="s">
        <v>465</v>
      </c>
      <c r="I1209">
        <v>1138.4000000000001</v>
      </c>
      <c r="J1209">
        <v>12</v>
      </c>
      <c r="K1209">
        <v>0</v>
      </c>
      <c r="L1209">
        <v>13660.8</v>
      </c>
      <c r="M1209">
        <v>13660.8</v>
      </c>
      <c r="N1209" s="11">
        <f>Salesdata[[#This Row],[subtotal_before_discount]]-Salesdata[[#This Row],[total_after_discount]]</f>
        <v>0</v>
      </c>
      <c r="O1209" t="s">
        <v>77</v>
      </c>
      <c r="P1209" s="2">
        <v>45505.406238425923</v>
      </c>
      <c r="Q1209">
        <f>YEAR(Salesdata[[#This Row],[purchase_date]])</f>
        <v>2024</v>
      </c>
      <c r="R1209" t="str">
        <f>TEXT(Salesdata[[#This Row],[purchase_date]], "mmm")</f>
        <v>Aug</v>
      </c>
    </row>
    <row r="1210" spans="1:18" x14ac:dyDescent="0.3">
      <c r="A1210" t="s">
        <v>3661</v>
      </c>
      <c r="B1210" t="s">
        <v>118</v>
      </c>
      <c r="C1210" t="s">
        <v>7010</v>
      </c>
      <c r="D1210" s="11" t="s">
        <v>7010</v>
      </c>
      <c r="E1210" s="11" t="s">
        <v>7010</v>
      </c>
      <c r="F1210" t="s">
        <v>18</v>
      </c>
      <c r="G1210" t="s">
        <v>3662</v>
      </c>
      <c r="H1210" t="s">
        <v>107</v>
      </c>
      <c r="I1210">
        <v>602.64</v>
      </c>
      <c r="J1210">
        <v>40</v>
      </c>
      <c r="K1210">
        <v>22</v>
      </c>
      <c r="L1210">
        <v>24105.599999999999</v>
      </c>
      <c r="M1210">
        <v>18802.37</v>
      </c>
      <c r="N1210" s="11">
        <f>Salesdata[[#This Row],[subtotal_before_discount]]-Salesdata[[#This Row],[total_after_discount]]</f>
        <v>5303.23</v>
      </c>
      <c r="O1210" t="s">
        <v>60</v>
      </c>
      <c r="P1210" s="2">
        <v>45486.724398148152</v>
      </c>
      <c r="Q1210">
        <f>YEAR(Salesdata[[#This Row],[purchase_date]])</f>
        <v>2024</v>
      </c>
      <c r="R1210" t="str">
        <f>TEXT(Salesdata[[#This Row],[purchase_date]], "mmm")</f>
        <v>Jul</v>
      </c>
    </row>
    <row r="1211" spans="1:18" x14ac:dyDescent="0.3">
      <c r="A1211" t="s">
        <v>3663</v>
      </c>
      <c r="B1211" t="s">
        <v>30</v>
      </c>
      <c r="C1211" t="s">
        <v>3664</v>
      </c>
      <c r="D1211" s="11" t="s">
        <v>8212</v>
      </c>
      <c r="E1211" s="11" t="s">
        <v>7123</v>
      </c>
      <c r="F1211" t="s">
        <v>68</v>
      </c>
      <c r="G1211" t="s">
        <v>3665</v>
      </c>
      <c r="H1211" t="s">
        <v>27</v>
      </c>
      <c r="I1211">
        <v>456.87</v>
      </c>
      <c r="J1211">
        <v>4</v>
      </c>
      <c r="K1211">
        <v>0</v>
      </c>
      <c r="L1211">
        <v>1827.48</v>
      </c>
      <c r="M1211">
        <v>1827.48</v>
      </c>
      <c r="N1211" s="11">
        <f>Salesdata[[#This Row],[subtotal_before_discount]]-Salesdata[[#This Row],[total_after_discount]]</f>
        <v>0</v>
      </c>
      <c r="O1211" t="s">
        <v>21</v>
      </c>
      <c r="P1211" s="2">
        <v>45693.060312499998</v>
      </c>
      <c r="Q1211">
        <f>YEAR(Salesdata[[#This Row],[purchase_date]])</f>
        <v>2025</v>
      </c>
      <c r="R1211" t="str">
        <f>TEXT(Salesdata[[#This Row],[purchase_date]], "mmm")</f>
        <v>Feb</v>
      </c>
    </row>
    <row r="1212" spans="1:18" x14ac:dyDescent="0.3">
      <c r="A1212" t="s">
        <v>3666</v>
      </c>
      <c r="B1212" t="s">
        <v>72</v>
      </c>
      <c r="C1212" t="s">
        <v>3667</v>
      </c>
      <c r="D1212" s="11" t="s">
        <v>8213</v>
      </c>
      <c r="E1212" s="11" t="s">
        <v>7052</v>
      </c>
      <c r="F1212" t="s">
        <v>105</v>
      </c>
      <c r="G1212" t="s">
        <v>3668</v>
      </c>
      <c r="H1212" t="s">
        <v>65</v>
      </c>
      <c r="I1212">
        <v>519.03</v>
      </c>
      <c r="J1212">
        <v>30</v>
      </c>
      <c r="K1212">
        <v>10</v>
      </c>
      <c r="L1212">
        <v>15570.9</v>
      </c>
      <c r="M1212">
        <v>14013.81</v>
      </c>
      <c r="N1212" s="11">
        <f>Salesdata[[#This Row],[subtotal_before_discount]]-Salesdata[[#This Row],[total_after_discount]]</f>
        <v>1557.0900000000001</v>
      </c>
      <c r="O1212" t="s">
        <v>47</v>
      </c>
      <c r="P1212" s="2">
        <v>45528.295370370368</v>
      </c>
      <c r="Q1212">
        <f>YEAR(Salesdata[[#This Row],[purchase_date]])</f>
        <v>2024</v>
      </c>
      <c r="R1212" t="str">
        <f>TEXT(Salesdata[[#This Row],[purchase_date]], "mmm")</f>
        <v>Aug</v>
      </c>
    </row>
    <row r="1213" spans="1:18" x14ac:dyDescent="0.3">
      <c r="A1213" t="s">
        <v>3669</v>
      </c>
      <c r="B1213" t="s">
        <v>15</v>
      </c>
      <c r="C1213" t="s">
        <v>3670</v>
      </c>
      <c r="D1213" s="11" t="s">
        <v>8214</v>
      </c>
      <c r="E1213" s="11" t="s">
        <v>7066</v>
      </c>
      <c r="F1213" t="s">
        <v>277</v>
      </c>
      <c r="G1213" t="s">
        <v>3671</v>
      </c>
      <c r="H1213" t="s">
        <v>65</v>
      </c>
      <c r="I1213">
        <v>1188.22</v>
      </c>
      <c r="J1213">
        <v>6</v>
      </c>
      <c r="K1213">
        <v>0</v>
      </c>
      <c r="L1213">
        <v>7129.32</v>
      </c>
      <c r="M1213">
        <v>7129.32</v>
      </c>
      <c r="N1213" s="11">
        <f>Salesdata[[#This Row],[subtotal_before_discount]]-Salesdata[[#This Row],[total_after_discount]]</f>
        <v>0</v>
      </c>
      <c r="O1213" t="s">
        <v>7010</v>
      </c>
      <c r="P1213" s="2">
        <v>45668.104467592595</v>
      </c>
      <c r="Q1213">
        <f>YEAR(Salesdata[[#This Row],[purchase_date]])</f>
        <v>2025</v>
      </c>
      <c r="R1213" t="str">
        <f>TEXT(Salesdata[[#This Row],[purchase_date]], "mmm")</f>
        <v>Jan</v>
      </c>
    </row>
    <row r="1214" spans="1:18" x14ac:dyDescent="0.3">
      <c r="A1214" t="s">
        <v>3672</v>
      </c>
      <c r="B1214" t="s">
        <v>181</v>
      </c>
      <c r="C1214" t="s">
        <v>3673</v>
      </c>
      <c r="D1214" s="11" t="s">
        <v>8215</v>
      </c>
      <c r="E1214" s="11" t="s">
        <v>7071</v>
      </c>
      <c r="F1214" t="s">
        <v>105</v>
      </c>
      <c r="G1214" t="s">
        <v>3674</v>
      </c>
      <c r="H1214" t="s">
        <v>248</v>
      </c>
      <c r="I1214">
        <v>1147.07</v>
      </c>
      <c r="J1214">
        <v>8</v>
      </c>
      <c r="K1214">
        <v>0</v>
      </c>
      <c r="L1214">
        <v>9176.56</v>
      </c>
      <c r="M1214">
        <v>9176.56</v>
      </c>
      <c r="N1214" s="11">
        <f>Salesdata[[#This Row],[subtotal_before_discount]]-Salesdata[[#This Row],[total_after_discount]]</f>
        <v>0</v>
      </c>
      <c r="O1214" t="s">
        <v>60</v>
      </c>
      <c r="P1214" s="2">
        <v>45379.362326388888</v>
      </c>
      <c r="Q1214">
        <f>YEAR(Salesdata[[#This Row],[purchase_date]])</f>
        <v>2024</v>
      </c>
      <c r="R1214" t="str">
        <f>TEXT(Salesdata[[#This Row],[purchase_date]], "mmm")</f>
        <v>Mar</v>
      </c>
    </row>
    <row r="1215" spans="1:18" x14ac:dyDescent="0.3">
      <c r="A1215" t="s">
        <v>3675</v>
      </c>
      <c r="B1215" t="s">
        <v>23</v>
      </c>
      <c r="C1215" t="s">
        <v>3676</v>
      </c>
      <c r="D1215" s="11" t="s">
        <v>8216</v>
      </c>
      <c r="E1215" s="11" t="s">
        <v>7064</v>
      </c>
      <c r="F1215" t="s">
        <v>177</v>
      </c>
      <c r="G1215" t="s">
        <v>3677</v>
      </c>
      <c r="H1215" t="s">
        <v>102</v>
      </c>
      <c r="I1215">
        <v>3.87</v>
      </c>
      <c r="J1215">
        <v>313</v>
      </c>
      <c r="K1215">
        <v>5</v>
      </c>
      <c r="L1215">
        <v>1211.31</v>
      </c>
      <c r="M1215">
        <v>1150.74</v>
      </c>
      <c r="N1215" s="11">
        <f>Salesdata[[#This Row],[subtotal_before_discount]]-Salesdata[[#This Row],[total_after_discount]]</f>
        <v>60.569999999999936</v>
      </c>
      <c r="O1215" t="s">
        <v>77</v>
      </c>
      <c r="P1215" s="2">
        <v>45816.13894675926</v>
      </c>
      <c r="Q1215">
        <f>YEAR(Salesdata[[#This Row],[purchase_date]])</f>
        <v>2025</v>
      </c>
      <c r="R1215" t="str">
        <f>TEXT(Salesdata[[#This Row],[purchase_date]], "mmm")</f>
        <v>Jun</v>
      </c>
    </row>
    <row r="1216" spans="1:18" x14ac:dyDescent="0.3">
      <c r="A1216" t="s">
        <v>3678</v>
      </c>
      <c r="B1216" t="s">
        <v>49</v>
      </c>
      <c r="C1216" t="s">
        <v>3679</v>
      </c>
      <c r="D1216" s="11" t="s">
        <v>8217</v>
      </c>
      <c r="E1216" s="11" t="s">
        <v>7250</v>
      </c>
      <c r="F1216" t="s">
        <v>277</v>
      </c>
      <c r="G1216" t="s">
        <v>3680</v>
      </c>
      <c r="H1216" t="s">
        <v>27</v>
      </c>
      <c r="I1216">
        <v>2381.84</v>
      </c>
      <c r="J1216">
        <v>4</v>
      </c>
      <c r="K1216">
        <v>10</v>
      </c>
      <c r="L1216">
        <v>9527.36</v>
      </c>
      <c r="M1216">
        <v>8574.6200000000008</v>
      </c>
      <c r="N1216" s="11">
        <f>Salesdata[[#This Row],[subtotal_before_discount]]-Salesdata[[#This Row],[total_after_discount]]</f>
        <v>952.73999999999978</v>
      </c>
      <c r="O1216" t="s">
        <v>60</v>
      </c>
      <c r="P1216" s="2">
        <v>45872.595231481479</v>
      </c>
      <c r="Q1216">
        <f>YEAR(Salesdata[[#This Row],[purchase_date]])</f>
        <v>2025</v>
      </c>
      <c r="R1216" t="str">
        <f>TEXT(Salesdata[[#This Row],[purchase_date]], "mmm")</f>
        <v>Aug</v>
      </c>
    </row>
    <row r="1217" spans="1:18" x14ac:dyDescent="0.3">
      <c r="A1217" t="s">
        <v>3681</v>
      </c>
      <c r="B1217" t="s">
        <v>172</v>
      </c>
      <c r="C1217" t="s">
        <v>3682</v>
      </c>
      <c r="D1217" s="11" t="s">
        <v>8218</v>
      </c>
      <c r="E1217" s="11" t="s">
        <v>7060</v>
      </c>
      <c r="F1217" t="s">
        <v>224</v>
      </c>
      <c r="G1217" t="s">
        <v>3683</v>
      </c>
      <c r="H1217" t="s">
        <v>39</v>
      </c>
      <c r="I1217">
        <v>98.3</v>
      </c>
      <c r="J1217">
        <v>10</v>
      </c>
      <c r="K1217">
        <v>10</v>
      </c>
      <c r="L1217">
        <v>983</v>
      </c>
      <c r="M1217">
        <v>884.7</v>
      </c>
      <c r="N1217" s="11">
        <f>Salesdata[[#This Row],[subtotal_before_discount]]-Salesdata[[#This Row],[total_after_discount]]</f>
        <v>98.299999999999955</v>
      </c>
      <c r="O1217" t="s">
        <v>47</v>
      </c>
      <c r="P1217" s="2">
        <v>45862.486064814817</v>
      </c>
      <c r="Q1217">
        <f>YEAR(Salesdata[[#This Row],[purchase_date]])</f>
        <v>2025</v>
      </c>
      <c r="R1217" t="str">
        <f>TEXT(Salesdata[[#This Row],[purchase_date]], "mmm")</f>
        <v>Jul</v>
      </c>
    </row>
    <row r="1218" spans="1:18" x14ac:dyDescent="0.3">
      <c r="A1218" t="s">
        <v>3684</v>
      </c>
      <c r="B1218" t="s">
        <v>30</v>
      </c>
      <c r="C1218" t="s">
        <v>3685</v>
      </c>
      <c r="D1218" s="11" t="s">
        <v>7800</v>
      </c>
      <c r="E1218" s="11" t="s">
        <v>7058</v>
      </c>
      <c r="F1218" t="s">
        <v>177</v>
      </c>
      <c r="G1218" t="s">
        <v>3686</v>
      </c>
      <c r="H1218" t="s">
        <v>161</v>
      </c>
      <c r="I1218">
        <v>332.49</v>
      </c>
      <c r="J1218">
        <v>4</v>
      </c>
      <c r="K1218">
        <v>5</v>
      </c>
      <c r="L1218">
        <v>1329.96</v>
      </c>
      <c r="M1218">
        <v>1263.46</v>
      </c>
      <c r="N1218" s="11">
        <f>Salesdata[[#This Row],[subtotal_before_discount]]-Salesdata[[#This Row],[total_after_discount]]</f>
        <v>66.5</v>
      </c>
      <c r="O1218" t="s">
        <v>21</v>
      </c>
      <c r="P1218" s="2">
        <v>45426.757488425923</v>
      </c>
      <c r="Q1218">
        <f>YEAR(Salesdata[[#This Row],[purchase_date]])</f>
        <v>2024</v>
      </c>
      <c r="R1218" t="str">
        <f>TEXT(Salesdata[[#This Row],[purchase_date]], "mmm")</f>
        <v>May</v>
      </c>
    </row>
    <row r="1219" spans="1:18" x14ac:dyDescent="0.3">
      <c r="A1219" t="s">
        <v>3687</v>
      </c>
      <c r="B1219" t="s">
        <v>95</v>
      </c>
      <c r="C1219" t="s">
        <v>3688</v>
      </c>
      <c r="D1219" s="11" t="s">
        <v>8219</v>
      </c>
      <c r="E1219" s="11" t="s">
        <v>7145</v>
      </c>
      <c r="F1219" t="s">
        <v>87</v>
      </c>
      <c r="G1219" t="s">
        <v>3689</v>
      </c>
      <c r="H1219" t="s">
        <v>82</v>
      </c>
      <c r="I1219">
        <v>0.82</v>
      </c>
      <c r="J1219">
        <v>155</v>
      </c>
      <c r="K1219">
        <v>25</v>
      </c>
      <c r="L1219">
        <v>127.1</v>
      </c>
      <c r="M1219">
        <v>95.32</v>
      </c>
      <c r="N1219" s="11">
        <f>Salesdata[[#This Row],[subtotal_before_discount]]-Salesdata[[#This Row],[total_after_discount]]</f>
        <v>31.78</v>
      </c>
      <c r="O1219" t="s">
        <v>47</v>
      </c>
      <c r="P1219" s="2">
        <v>45875.013483796298</v>
      </c>
      <c r="Q1219">
        <f>YEAR(Salesdata[[#This Row],[purchase_date]])</f>
        <v>2025</v>
      </c>
      <c r="R1219" t="str">
        <f>TEXT(Salesdata[[#This Row],[purchase_date]], "mmm")</f>
        <v>Aug</v>
      </c>
    </row>
    <row r="1220" spans="1:18" x14ac:dyDescent="0.3">
      <c r="A1220" t="s">
        <v>3690</v>
      </c>
      <c r="B1220" t="s">
        <v>72</v>
      </c>
      <c r="C1220" t="s">
        <v>7010</v>
      </c>
      <c r="D1220" s="11" t="s">
        <v>7010</v>
      </c>
      <c r="E1220" s="11" t="s">
        <v>7010</v>
      </c>
      <c r="F1220" t="s">
        <v>121</v>
      </c>
      <c r="G1220" t="s">
        <v>3691</v>
      </c>
      <c r="H1220" t="s">
        <v>248</v>
      </c>
      <c r="I1220">
        <v>740.52</v>
      </c>
      <c r="J1220">
        <v>40</v>
      </c>
      <c r="K1220">
        <v>15</v>
      </c>
      <c r="L1220">
        <v>29620.799999999999</v>
      </c>
      <c r="M1220">
        <v>25177.68</v>
      </c>
      <c r="N1220" s="11">
        <f>Salesdata[[#This Row],[subtotal_before_discount]]-Salesdata[[#This Row],[total_after_discount]]</f>
        <v>4443.119999999999</v>
      </c>
      <c r="O1220" t="s">
        <v>28</v>
      </c>
      <c r="P1220" s="2">
        <v>45409.082812499997</v>
      </c>
      <c r="Q1220">
        <f>YEAR(Salesdata[[#This Row],[purchase_date]])</f>
        <v>2024</v>
      </c>
      <c r="R1220" t="str">
        <f>TEXT(Salesdata[[#This Row],[purchase_date]], "mmm")</f>
        <v>Apr</v>
      </c>
    </row>
    <row r="1221" spans="1:18" x14ac:dyDescent="0.3">
      <c r="A1221" t="s">
        <v>3692</v>
      </c>
      <c r="B1221" t="s">
        <v>118</v>
      </c>
      <c r="C1221" t="s">
        <v>3693</v>
      </c>
      <c r="D1221" s="11" t="s">
        <v>8220</v>
      </c>
      <c r="E1221" s="11" t="s">
        <v>7198</v>
      </c>
      <c r="F1221" t="s">
        <v>246</v>
      </c>
      <c r="G1221" t="s">
        <v>3694</v>
      </c>
      <c r="H1221" t="s">
        <v>27</v>
      </c>
      <c r="I1221">
        <v>237.96</v>
      </c>
      <c r="J1221">
        <v>100</v>
      </c>
      <c r="K1221">
        <v>30</v>
      </c>
      <c r="L1221">
        <v>23796</v>
      </c>
      <c r="M1221">
        <v>16657.2</v>
      </c>
      <c r="N1221" s="11">
        <f>Salesdata[[#This Row],[subtotal_before_discount]]-Salesdata[[#This Row],[total_after_discount]]</f>
        <v>7138.7999999999993</v>
      </c>
      <c r="O1221" t="s">
        <v>77</v>
      </c>
      <c r="P1221" s="2">
        <v>45377.518159722225</v>
      </c>
      <c r="Q1221">
        <f>YEAR(Salesdata[[#This Row],[purchase_date]])</f>
        <v>2024</v>
      </c>
      <c r="R1221" t="str">
        <f>TEXT(Salesdata[[#This Row],[purchase_date]], "mmm")</f>
        <v>Mar</v>
      </c>
    </row>
    <row r="1222" spans="1:18" x14ac:dyDescent="0.3">
      <c r="A1222" t="s">
        <v>3695</v>
      </c>
      <c r="B1222" t="s">
        <v>84</v>
      </c>
      <c r="C1222" t="s">
        <v>3696</v>
      </c>
      <c r="D1222" s="11" t="s">
        <v>8221</v>
      </c>
      <c r="E1222" s="11" t="s">
        <v>7079</v>
      </c>
      <c r="F1222" t="s">
        <v>105</v>
      </c>
      <c r="G1222" t="s">
        <v>3697</v>
      </c>
      <c r="H1222" t="s">
        <v>179</v>
      </c>
      <c r="I1222">
        <v>1029.8599999999999</v>
      </c>
      <c r="J1222">
        <v>60</v>
      </c>
      <c r="K1222">
        <v>25</v>
      </c>
      <c r="L1222">
        <v>61791.6</v>
      </c>
      <c r="M1222">
        <v>46343.7</v>
      </c>
      <c r="N1222" s="11">
        <f>Salesdata[[#This Row],[subtotal_before_discount]]-Salesdata[[#This Row],[total_after_discount]]</f>
        <v>15447.900000000001</v>
      </c>
      <c r="O1222" t="s">
        <v>77</v>
      </c>
      <c r="P1222" s="2">
        <v>45683.386990740742</v>
      </c>
      <c r="Q1222">
        <f>YEAR(Salesdata[[#This Row],[purchase_date]])</f>
        <v>2025</v>
      </c>
      <c r="R1222" t="str">
        <f>TEXT(Salesdata[[#This Row],[purchase_date]], "mmm")</f>
        <v>Jan</v>
      </c>
    </row>
    <row r="1223" spans="1:18" x14ac:dyDescent="0.3">
      <c r="A1223" t="s">
        <v>3698</v>
      </c>
      <c r="B1223" t="s">
        <v>55</v>
      </c>
      <c r="C1223" t="s">
        <v>3699</v>
      </c>
      <c r="D1223" s="11" t="s">
        <v>8222</v>
      </c>
      <c r="E1223" s="11" t="s">
        <v>7044</v>
      </c>
      <c r="F1223" t="s">
        <v>111</v>
      </c>
      <c r="G1223" t="s">
        <v>3700</v>
      </c>
      <c r="H1223" t="s">
        <v>93</v>
      </c>
      <c r="I1223">
        <v>677.48</v>
      </c>
      <c r="J1223">
        <v>20</v>
      </c>
      <c r="K1223">
        <v>20</v>
      </c>
      <c r="L1223">
        <v>13549.6</v>
      </c>
      <c r="M1223">
        <v>10839.68</v>
      </c>
      <c r="N1223" s="11">
        <f>Salesdata[[#This Row],[subtotal_before_discount]]-Salesdata[[#This Row],[total_after_discount]]</f>
        <v>2709.92</v>
      </c>
      <c r="O1223" t="s">
        <v>116</v>
      </c>
      <c r="P1223" s="2">
        <v>45726.633125</v>
      </c>
      <c r="Q1223">
        <f>YEAR(Salesdata[[#This Row],[purchase_date]])</f>
        <v>2025</v>
      </c>
      <c r="R1223" t="str">
        <f>TEXT(Salesdata[[#This Row],[purchase_date]], "mmm")</f>
        <v>Mar</v>
      </c>
    </row>
    <row r="1224" spans="1:18" x14ac:dyDescent="0.3">
      <c r="A1224" t="s">
        <v>3701</v>
      </c>
      <c r="B1224" t="s">
        <v>118</v>
      </c>
      <c r="C1224" t="s">
        <v>3702</v>
      </c>
      <c r="D1224" s="11" t="s">
        <v>8223</v>
      </c>
      <c r="E1224" s="11" t="s">
        <v>7141</v>
      </c>
      <c r="F1224" t="s">
        <v>177</v>
      </c>
      <c r="G1224" t="s">
        <v>3703</v>
      </c>
      <c r="H1224" t="s">
        <v>248</v>
      </c>
      <c r="I1224">
        <v>84.85</v>
      </c>
      <c r="J1224">
        <v>3</v>
      </c>
      <c r="K1224">
        <v>0</v>
      </c>
      <c r="L1224">
        <v>254.55</v>
      </c>
      <c r="M1224">
        <v>254.55</v>
      </c>
      <c r="N1224" s="11">
        <f>Salesdata[[#This Row],[subtotal_before_discount]]-Salesdata[[#This Row],[total_after_discount]]</f>
        <v>0</v>
      </c>
      <c r="O1224" t="s">
        <v>28</v>
      </c>
      <c r="P1224" s="2">
        <v>45389.107928240737</v>
      </c>
      <c r="Q1224">
        <f>YEAR(Salesdata[[#This Row],[purchase_date]])</f>
        <v>2024</v>
      </c>
      <c r="R1224" t="str">
        <f>TEXT(Salesdata[[#This Row],[purchase_date]], "mmm")</f>
        <v>Apr</v>
      </c>
    </row>
    <row r="1225" spans="1:18" x14ac:dyDescent="0.3">
      <c r="A1225" t="s">
        <v>3704</v>
      </c>
      <c r="B1225" t="s">
        <v>7010</v>
      </c>
      <c r="C1225" t="s">
        <v>3705</v>
      </c>
      <c r="D1225" s="11" t="s">
        <v>8224</v>
      </c>
      <c r="E1225" s="11" t="s">
        <v>7170</v>
      </c>
      <c r="F1225" t="s">
        <v>37</v>
      </c>
      <c r="G1225" t="s">
        <v>3706</v>
      </c>
      <c r="H1225" t="s">
        <v>39</v>
      </c>
      <c r="I1225">
        <v>440.68</v>
      </c>
      <c r="J1225">
        <v>8</v>
      </c>
      <c r="K1225">
        <v>0</v>
      </c>
      <c r="L1225">
        <v>3525.44</v>
      </c>
      <c r="M1225">
        <v>3525.44</v>
      </c>
      <c r="N1225" s="11">
        <f>Salesdata[[#This Row],[subtotal_before_discount]]-Salesdata[[#This Row],[total_after_discount]]</f>
        <v>0</v>
      </c>
      <c r="O1225" t="s">
        <v>7010</v>
      </c>
      <c r="P1225" s="2">
        <v>45541.889004629629</v>
      </c>
      <c r="Q1225">
        <f>YEAR(Salesdata[[#This Row],[purchase_date]])</f>
        <v>2024</v>
      </c>
      <c r="R1225" t="str">
        <f>TEXT(Salesdata[[#This Row],[purchase_date]], "mmm")</f>
        <v>Sep</v>
      </c>
    </row>
    <row r="1226" spans="1:18" x14ac:dyDescent="0.3">
      <c r="A1226" t="s">
        <v>3707</v>
      </c>
      <c r="B1226" t="s">
        <v>23</v>
      </c>
      <c r="C1226" t="s">
        <v>3708</v>
      </c>
      <c r="D1226" s="11" t="s">
        <v>8225</v>
      </c>
      <c r="E1226" s="11" t="s">
        <v>7060</v>
      </c>
      <c r="F1226" t="s">
        <v>246</v>
      </c>
      <c r="G1226" t="s">
        <v>3709</v>
      </c>
      <c r="H1226" t="s">
        <v>7010</v>
      </c>
      <c r="I1226">
        <v>2786.47</v>
      </c>
      <c r="J1226">
        <v>25</v>
      </c>
      <c r="K1226">
        <v>0</v>
      </c>
      <c r="L1226">
        <v>69661.75</v>
      </c>
      <c r="M1226">
        <v>69661.75</v>
      </c>
      <c r="N1226" s="11">
        <f>Salesdata[[#This Row],[subtotal_before_discount]]-Salesdata[[#This Row],[total_after_discount]]</f>
        <v>0</v>
      </c>
      <c r="O1226" t="s">
        <v>47</v>
      </c>
      <c r="P1226" s="2">
        <v>45776.519490740742</v>
      </c>
      <c r="Q1226">
        <f>YEAR(Salesdata[[#This Row],[purchase_date]])</f>
        <v>2025</v>
      </c>
      <c r="R1226" t="str">
        <f>TEXT(Salesdata[[#This Row],[purchase_date]], "mmm")</f>
        <v>Apr</v>
      </c>
    </row>
    <row r="1227" spans="1:18" x14ac:dyDescent="0.3">
      <c r="A1227" t="s">
        <v>3710</v>
      </c>
      <c r="B1227" t="s">
        <v>84</v>
      </c>
      <c r="C1227" t="s">
        <v>3711</v>
      </c>
      <c r="D1227" s="11" t="s">
        <v>8226</v>
      </c>
      <c r="E1227" s="11" t="s">
        <v>7046</v>
      </c>
      <c r="F1227" t="s">
        <v>74</v>
      </c>
      <c r="G1227" t="s">
        <v>3712</v>
      </c>
      <c r="H1227" t="s">
        <v>209</v>
      </c>
      <c r="I1227">
        <v>487.66</v>
      </c>
      <c r="J1227">
        <v>10</v>
      </c>
      <c r="K1227">
        <v>10</v>
      </c>
      <c r="L1227">
        <v>4876.6000000000004</v>
      </c>
      <c r="M1227">
        <v>4388.9399999999996</v>
      </c>
      <c r="N1227" s="11">
        <f>Salesdata[[#This Row],[subtotal_before_discount]]-Salesdata[[#This Row],[total_after_discount]]</f>
        <v>487.66000000000076</v>
      </c>
      <c r="O1227" t="s">
        <v>77</v>
      </c>
      <c r="P1227" s="2">
        <v>45472.240381944444</v>
      </c>
      <c r="Q1227">
        <f>YEAR(Salesdata[[#This Row],[purchase_date]])</f>
        <v>2024</v>
      </c>
      <c r="R1227" t="str">
        <f>TEXT(Salesdata[[#This Row],[purchase_date]], "mmm")</f>
        <v>Jun</v>
      </c>
    </row>
    <row r="1228" spans="1:18" x14ac:dyDescent="0.3">
      <c r="A1228" t="s">
        <v>3713</v>
      </c>
      <c r="B1228" t="s">
        <v>95</v>
      </c>
      <c r="C1228" t="s">
        <v>3714</v>
      </c>
      <c r="D1228" s="11" t="s">
        <v>8227</v>
      </c>
      <c r="E1228" s="11" t="s">
        <v>7198</v>
      </c>
      <c r="F1228" t="s">
        <v>91</v>
      </c>
      <c r="G1228" t="s">
        <v>3715</v>
      </c>
      <c r="H1228" t="s">
        <v>53</v>
      </c>
      <c r="I1228">
        <v>2.6</v>
      </c>
      <c r="J1228">
        <v>260</v>
      </c>
      <c r="K1228">
        <v>18</v>
      </c>
      <c r="L1228">
        <v>676</v>
      </c>
      <c r="M1228">
        <v>554.32000000000005</v>
      </c>
      <c r="N1228" s="11">
        <f>Salesdata[[#This Row],[subtotal_before_discount]]-Salesdata[[#This Row],[total_after_discount]]</f>
        <v>121.67999999999995</v>
      </c>
      <c r="O1228" t="s">
        <v>21</v>
      </c>
      <c r="P1228" s="2">
        <v>45481.262164351851</v>
      </c>
      <c r="Q1228">
        <f>YEAR(Salesdata[[#This Row],[purchase_date]])</f>
        <v>2024</v>
      </c>
      <c r="R1228" t="str">
        <f>TEXT(Salesdata[[#This Row],[purchase_date]], "mmm")</f>
        <v>Jul</v>
      </c>
    </row>
    <row r="1229" spans="1:18" x14ac:dyDescent="0.3">
      <c r="A1229" t="s">
        <v>3716</v>
      </c>
      <c r="B1229" t="s">
        <v>181</v>
      </c>
      <c r="C1229" t="s">
        <v>3717</v>
      </c>
      <c r="D1229" s="11" t="s">
        <v>8228</v>
      </c>
      <c r="E1229" s="11" t="s">
        <v>7097</v>
      </c>
      <c r="F1229" t="s">
        <v>277</v>
      </c>
      <c r="G1229" t="s">
        <v>3718</v>
      </c>
      <c r="H1229" t="s">
        <v>7010</v>
      </c>
      <c r="I1229">
        <v>143.47999999999999</v>
      </c>
      <c r="J1229">
        <v>4</v>
      </c>
      <c r="K1229">
        <v>0</v>
      </c>
      <c r="L1229">
        <v>573.91999999999996</v>
      </c>
      <c r="M1229">
        <v>573.91999999999996</v>
      </c>
      <c r="N1229" s="11">
        <f>Salesdata[[#This Row],[subtotal_before_discount]]-Salesdata[[#This Row],[total_after_discount]]</f>
        <v>0</v>
      </c>
      <c r="O1229" t="s">
        <v>21</v>
      </c>
      <c r="P1229" s="2">
        <v>45668.494583333333</v>
      </c>
      <c r="Q1229">
        <f>YEAR(Salesdata[[#This Row],[purchase_date]])</f>
        <v>2025</v>
      </c>
      <c r="R1229" t="str">
        <f>TEXT(Salesdata[[#This Row],[purchase_date]], "mmm")</f>
        <v>Jan</v>
      </c>
    </row>
    <row r="1230" spans="1:18" x14ac:dyDescent="0.3">
      <c r="A1230" t="s">
        <v>3719</v>
      </c>
      <c r="B1230" t="s">
        <v>84</v>
      </c>
      <c r="C1230" t="s">
        <v>3720</v>
      </c>
      <c r="D1230" s="11" t="s">
        <v>8229</v>
      </c>
      <c r="E1230" s="11" t="s">
        <v>7094</v>
      </c>
      <c r="F1230" t="s">
        <v>7010</v>
      </c>
      <c r="G1230" t="s">
        <v>3721</v>
      </c>
      <c r="H1230" t="s">
        <v>70</v>
      </c>
      <c r="I1230">
        <v>633.51</v>
      </c>
      <c r="J1230">
        <v>15</v>
      </c>
      <c r="K1230">
        <v>10</v>
      </c>
      <c r="L1230">
        <v>9502.65</v>
      </c>
      <c r="M1230">
        <v>8552.39</v>
      </c>
      <c r="N1230" s="11">
        <f>Salesdata[[#This Row],[subtotal_before_discount]]-Salesdata[[#This Row],[total_after_discount]]</f>
        <v>950.26000000000022</v>
      </c>
      <c r="O1230" t="s">
        <v>47</v>
      </c>
      <c r="P1230" s="2">
        <v>45415.757986111108</v>
      </c>
      <c r="Q1230">
        <f>YEAR(Salesdata[[#This Row],[purchase_date]])</f>
        <v>2024</v>
      </c>
      <c r="R1230" t="str">
        <f>TEXT(Salesdata[[#This Row],[purchase_date]], "mmm")</f>
        <v>May</v>
      </c>
    </row>
    <row r="1231" spans="1:18" x14ac:dyDescent="0.3">
      <c r="A1231" t="s">
        <v>3722</v>
      </c>
      <c r="B1231" t="s">
        <v>172</v>
      </c>
      <c r="C1231" t="s">
        <v>3723</v>
      </c>
      <c r="D1231" s="11" t="s">
        <v>8230</v>
      </c>
      <c r="E1231" s="11" t="s">
        <v>7143</v>
      </c>
      <c r="F1231" t="s">
        <v>37</v>
      </c>
      <c r="G1231" t="s">
        <v>3724</v>
      </c>
      <c r="H1231" t="s">
        <v>76</v>
      </c>
      <c r="I1231">
        <v>1826</v>
      </c>
      <c r="J1231">
        <v>20</v>
      </c>
      <c r="K1231">
        <v>15</v>
      </c>
      <c r="L1231">
        <v>36520</v>
      </c>
      <c r="M1231">
        <v>31042</v>
      </c>
      <c r="N1231" s="11">
        <f>Salesdata[[#This Row],[subtotal_before_discount]]-Salesdata[[#This Row],[total_after_discount]]</f>
        <v>5478</v>
      </c>
      <c r="O1231" t="s">
        <v>60</v>
      </c>
      <c r="P1231" s="2">
        <v>45459.034062500003</v>
      </c>
      <c r="Q1231">
        <f>YEAR(Salesdata[[#This Row],[purchase_date]])</f>
        <v>2024</v>
      </c>
      <c r="R1231" t="str">
        <f>TEXT(Salesdata[[#This Row],[purchase_date]], "mmm")</f>
        <v>Jun</v>
      </c>
    </row>
    <row r="1232" spans="1:18" x14ac:dyDescent="0.3">
      <c r="A1232" t="s">
        <v>3725</v>
      </c>
      <c r="B1232" t="s">
        <v>181</v>
      </c>
      <c r="C1232" t="s">
        <v>3726</v>
      </c>
      <c r="D1232" s="11" t="s">
        <v>8231</v>
      </c>
      <c r="E1232" s="11" t="s">
        <v>7083</v>
      </c>
      <c r="F1232" t="s">
        <v>7010</v>
      </c>
      <c r="G1232" t="s">
        <v>3727</v>
      </c>
      <c r="H1232" t="s">
        <v>76</v>
      </c>
      <c r="I1232">
        <v>172.4</v>
      </c>
      <c r="J1232">
        <v>50</v>
      </c>
      <c r="K1232">
        <v>0</v>
      </c>
      <c r="L1232">
        <v>8620</v>
      </c>
      <c r="M1232">
        <v>8620</v>
      </c>
      <c r="N1232" s="11">
        <f>Salesdata[[#This Row],[subtotal_before_discount]]-Salesdata[[#This Row],[total_after_discount]]</f>
        <v>0</v>
      </c>
      <c r="O1232" t="s">
        <v>7010</v>
      </c>
      <c r="P1232" s="2">
        <v>45447.65997685185</v>
      </c>
      <c r="Q1232">
        <f>YEAR(Salesdata[[#This Row],[purchase_date]])</f>
        <v>2024</v>
      </c>
      <c r="R1232" t="str">
        <f>TEXT(Salesdata[[#This Row],[purchase_date]], "mmm")</f>
        <v>Jun</v>
      </c>
    </row>
    <row r="1233" spans="1:18" x14ac:dyDescent="0.3">
      <c r="A1233" t="s">
        <v>3728</v>
      </c>
      <c r="B1233" t="s">
        <v>95</v>
      </c>
      <c r="C1233" t="s">
        <v>3729</v>
      </c>
      <c r="D1233" s="11" t="s">
        <v>8232</v>
      </c>
      <c r="E1233" s="11" t="s">
        <v>7099</v>
      </c>
      <c r="F1233" t="s">
        <v>133</v>
      </c>
      <c r="G1233" t="s">
        <v>3730</v>
      </c>
      <c r="H1233" t="s">
        <v>7010</v>
      </c>
      <c r="I1233">
        <v>1062.9000000000001</v>
      </c>
      <c r="J1233">
        <v>2</v>
      </c>
      <c r="K1233">
        <v>0</v>
      </c>
      <c r="L1233">
        <v>2125.8000000000002</v>
      </c>
      <c r="M1233">
        <v>2125.8000000000002</v>
      </c>
      <c r="N1233" s="11">
        <f>Salesdata[[#This Row],[subtotal_before_discount]]-Salesdata[[#This Row],[total_after_discount]]</f>
        <v>0</v>
      </c>
      <c r="O1233" t="s">
        <v>116</v>
      </c>
      <c r="P1233" s="2">
        <v>45523.98364583333</v>
      </c>
      <c r="Q1233">
        <f>YEAR(Salesdata[[#This Row],[purchase_date]])</f>
        <v>2024</v>
      </c>
      <c r="R1233" t="str">
        <f>TEXT(Salesdata[[#This Row],[purchase_date]], "mmm")</f>
        <v>Aug</v>
      </c>
    </row>
    <row r="1234" spans="1:18" x14ac:dyDescent="0.3">
      <c r="A1234" t="s">
        <v>3731</v>
      </c>
      <c r="B1234" t="s">
        <v>15</v>
      </c>
      <c r="C1234" t="s">
        <v>3732</v>
      </c>
      <c r="D1234" s="11" t="s">
        <v>7204</v>
      </c>
      <c r="E1234" s="11" t="s">
        <v>7111</v>
      </c>
      <c r="F1234" t="s">
        <v>251</v>
      </c>
      <c r="G1234" t="s">
        <v>3733</v>
      </c>
      <c r="H1234" t="s">
        <v>179</v>
      </c>
      <c r="I1234">
        <v>1359.52</v>
      </c>
      <c r="J1234">
        <v>25</v>
      </c>
      <c r="K1234">
        <v>15</v>
      </c>
      <c r="L1234">
        <v>33988</v>
      </c>
      <c r="M1234">
        <v>28889.8</v>
      </c>
      <c r="N1234" s="11">
        <f>Salesdata[[#This Row],[subtotal_before_discount]]-Salesdata[[#This Row],[total_after_discount]]</f>
        <v>5098.2000000000007</v>
      </c>
      <c r="O1234" t="s">
        <v>116</v>
      </c>
      <c r="P1234" s="2">
        <v>45478.194097222222</v>
      </c>
      <c r="Q1234">
        <f>YEAR(Salesdata[[#This Row],[purchase_date]])</f>
        <v>2024</v>
      </c>
      <c r="R1234" t="str">
        <f>TEXT(Salesdata[[#This Row],[purchase_date]], "mmm")</f>
        <v>Jul</v>
      </c>
    </row>
    <row r="1235" spans="1:18" x14ac:dyDescent="0.3">
      <c r="A1235" t="s">
        <v>3734</v>
      </c>
      <c r="B1235" t="s">
        <v>15</v>
      </c>
      <c r="C1235" t="s">
        <v>3735</v>
      </c>
      <c r="D1235" s="11" t="s">
        <v>8233</v>
      </c>
      <c r="E1235" s="11" t="s">
        <v>7198</v>
      </c>
      <c r="F1235" t="s">
        <v>224</v>
      </c>
      <c r="G1235" t="s">
        <v>3736</v>
      </c>
      <c r="H1235" t="s">
        <v>70</v>
      </c>
      <c r="I1235">
        <v>1077.5999999999999</v>
      </c>
      <c r="J1235">
        <v>15</v>
      </c>
      <c r="K1235">
        <v>10</v>
      </c>
      <c r="L1235">
        <v>16164</v>
      </c>
      <c r="M1235">
        <v>14547.6</v>
      </c>
      <c r="N1235" s="11">
        <f>Salesdata[[#This Row],[subtotal_before_discount]]-Salesdata[[#This Row],[total_after_discount]]</f>
        <v>1616.3999999999996</v>
      </c>
      <c r="O1235" t="s">
        <v>77</v>
      </c>
      <c r="P1235" s="2">
        <v>45863.919282407405</v>
      </c>
      <c r="Q1235">
        <f>YEAR(Salesdata[[#This Row],[purchase_date]])</f>
        <v>2025</v>
      </c>
      <c r="R1235" t="str">
        <f>TEXT(Salesdata[[#This Row],[purchase_date]], "mmm")</f>
        <v>Jul</v>
      </c>
    </row>
    <row r="1236" spans="1:18" x14ac:dyDescent="0.3">
      <c r="A1236" t="s">
        <v>3737</v>
      </c>
      <c r="B1236" t="s">
        <v>181</v>
      </c>
      <c r="C1236" t="s">
        <v>3738</v>
      </c>
      <c r="D1236" s="11" t="s">
        <v>8234</v>
      </c>
      <c r="E1236" s="11" t="s">
        <v>7054</v>
      </c>
      <c r="F1236" t="s">
        <v>155</v>
      </c>
      <c r="G1236" t="s">
        <v>3739</v>
      </c>
      <c r="H1236" t="s">
        <v>465</v>
      </c>
      <c r="I1236">
        <v>2631.61</v>
      </c>
      <c r="J1236">
        <v>2</v>
      </c>
      <c r="K1236">
        <v>7</v>
      </c>
      <c r="L1236">
        <v>5263.22</v>
      </c>
      <c r="M1236">
        <v>4894.79</v>
      </c>
      <c r="N1236" s="11">
        <f>Salesdata[[#This Row],[subtotal_before_discount]]-Salesdata[[#This Row],[total_after_discount]]</f>
        <v>368.43000000000029</v>
      </c>
      <c r="O1236" t="s">
        <v>116</v>
      </c>
      <c r="P1236" s="2">
        <v>45686.898888888885</v>
      </c>
      <c r="Q1236">
        <f>YEAR(Salesdata[[#This Row],[purchase_date]])</f>
        <v>2025</v>
      </c>
      <c r="R1236" t="str">
        <f>TEXT(Salesdata[[#This Row],[purchase_date]], "mmm")</f>
        <v>Jan</v>
      </c>
    </row>
    <row r="1237" spans="1:18" x14ac:dyDescent="0.3">
      <c r="A1237" t="s">
        <v>3740</v>
      </c>
      <c r="B1237" t="s">
        <v>84</v>
      </c>
      <c r="C1237" t="s">
        <v>3741</v>
      </c>
      <c r="D1237" s="11" t="s">
        <v>8235</v>
      </c>
      <c r="E1237" s="11" t="s">
        <v>7094</v>
      </c>
      <c r="F1237" t="s">
        <v>246</v>
      </c>
      <c r="G1237" t="s">
        <v>3742</v>
      </c>
      <c r="H1237" t="s">
        <v>27</v>
      </c>
      <c r="I1237">
        <v>158.13</v>
      </c>
      <c r="J1237">
        <v>15</v>
      </c>
      <c r="K1237">
        <v>13</v>
      </c>
      <c r="L1237">
        <v>2371.9499999999998</v>
      </c>
      <c r="M1237">
        <v>2063.6</v>
      </c>
      <c r="N1237" s="11">
        <f>Salesdata[[#This Row],[subtotal_before_discount]]-Salesdata[[#This Row],[total_after_discount]]</f>
        <v>308.34999999999991</v>
      </c>
      <c r="O1237" t="s">
        <v>116</v>
      </c>
      <c r="P1237" s="2">
        <v>45418.825648148151</v>
      </c>
      <c r="Q1237">
        <f>YEAR(Salesdata[[#This Row],[purchase_date]])</f>
        <v>2024</v>
      </c>
      <c r="R1237" t="str">
        <f>TEXT(Salesdata[[#This Row],[purchase_date]], "mmm")</f>
        <v>May</v>
      </c>
    </row>
    <row r="1238" spans="1:18" x14ac:dyDescent="0.3">
      <c r="A1238" t="s">
        <v>3743</v>
      </c>
      <c r="B1238" t="s">
        <v>15</v>
      </c>
      <c r="C1238" t="s">
        <v>3744</v>
      </c>
      <c r="D1238" s="11" t="s">
        <v>8236</v>
      </c>
      <c r="E1238" s="11" t="s">
        <v>7036</v>
      </c>
      <c r="F1238" t="s">
        <v>32</v>
      </c>
      <c r="G1238" t="s">
        <v>3745</v>
      </c>
      <c r="H1238" t="s">
        <v>209</v>
      </c>
      <c r="I1238">
        <v>824.82</v>
      </c>
      <c r="J1238">
        <v>3</v>
      </c>
      <c r="K1238">
        <v>0</v>
      </c>
      <c r="L1238">
        <v>2474.46</v>
      </c>
      <c r="M1238">
        <v>2474.46</v>
      </c>
      <c r="N1238" s="11">
        <f>Salesdata[[#This Row],[subtotal_before_discount]]-Salesdata[[#This Row],[total_after_discount]]</f>
        <v>0</v>
      </c>
      <c r="O1238" t="s">
        <v>21</v>
      </c>
      <c r="P1238" s="2">
        <v>45556.590486111112</v>
      </c>
      <c r="Q1238">
        <f>YEAR(Salesdata[[#This Row],[purchase_date]])</f>
        <v>2024</v>
      </c>
      <c r="R1238" t="str">
        <f>TEXT(Salesdata[[#This Row],[purchase_date]], "mmm")</f>
        <v>Sep</v>
      </c>
    </row>
    <row r="1239" spans="1:18" x14ac:dyDescent="0.3">
      <c r="A1239" t="s">
        <v>3746</v>
      </c>
      <c r="B1239" t="s">
        <v>84</v>
      </c>
      <c r="C1239" t="s">
        <v>3747</v>
      </c>
      <c r="D1239" s="11" t="s">
        <v>8237</v>
      </c>
      <c r="E1239" s="11" t="s">
        <v>7170</v>
      </c>
      <c r="F1239" t="s">
        <v>18</v>
      </c>
      <c r="G1239" t="s">
        <v>3748</v>
      </c>
      <c r="H1239" t="s">
        <v>20</v>
      </c>
      <c r="I1239">
        <v>538.65</v>
      </c>
      <c r="J1239">
        <v>8</v>
      </c>
      <c r="K1239">
        <v>0</v>
      </c>
      <c r="L1239">
        <v>4309.2</v>
      </c>
      <c r="M1239">
        <v>4309.2</v>
      </c>
      <c r="N1239" s="11">
        <f>Salesdata[[#This Row],[subtotal_before_discount]]-Salesdata[[#This Row],[total_after_discount]]</f>
        <v>0</v>
      </c>
      <c r="O1239" t="s">
        <v>116</v>
      </c>
      <c r="P1239" s="2">
        <v>45791.550543981481</v>
      </c>
      <c r="Q1239">
        <f>YEAR(Salesdata[[#This Row],[purchase_date]])</f>
        <v>2025</v>
      </c>
      <c r="R1239" t="str">
        <f>TEXT(Salesdata[[#This Row],[purchase_date]], "mmm")</f>
        <v>May</v>
      </c>
    </row>
    <row r="1240" spans="1:18" x14ac:dyDescent="0.3">
      <c r="A1240" t="s">
        <v>3749</v>
      </c>
      <c r="B1240" t="s">
        <v>84</v>
      </c>
      <c r="C1240" t="s">
        <v>3750</v>
      </c>
      <c r="D1240" s="11" t="s">
        <v>8238</v>
      </c>
      <c r="E1240" s="11" t="s">
        <v>7125</v>
      </c>
      <c r="F1240" t="s">
        <v>224</v>
      </c>
      <c r="G1240" t="s">
        <v>3751</v>
      </c>
      <c r="H1240" t="s">
        <v>20</v>
      </c>
      <c r="I1240">
        <v>493.12</v>
      </c>
      <c r="J1240">
        <v>20</v>
      </c>
      <c r="K1240">
        <v>0</v>
      </c>
      <c r="L1240">
        <v>9862.4</v>
      </c>
      <c r="M1240">
        <v>9862.4</v>
      </c>
      <c r="N1240" s="11">
        <f>Salesdata[[#This Row],[subtotal_before_discount]]-Salesdata[[#This Row],[total_after_discount]]</f>
        <v>0</v>
      </c>
      <c r="O1240" t="s">
        <v>77</v>
      </c>
      <c r="P1240" s="2">
        <v>45566.54550925926</v>
      </c>
      <c r="Q1240">
        <f>YEAR(Salesdata[[#This Row],[purchase_date]])</f>
        <v>2024</v>
      </c>
      <c r="R1240" t="str">
        <f>TEXT(Salesdata[[#This Row],[purchase_date]], "mmm")</f>
        <v>Oct</v>
      </c>
    </row>
    <row r="1241" spans="1:18" x14ac:dyDescent="0.3">
      <c r="A1241" t="s">
        <v>3752</v>
      </c>
      <c r="B1241" t="s">
        <v>172</v>
      </c>
      <c r="C1241" t="s">
        <v>3753</v>
      </c>
      <c r="D1241" s="11" t="s">
        <v>8239</v>
      </c>
      <c r="E1241" s="11" t="s">
        <v>7097</v>
      </c>
      <c r="F1241" t="s">
        <v>37</v>
      </c>
      <c r="G1241" t="s">
        <v>3754</v>
      </c>
      <c r="H1241" t="s">
        <v>107</v>
      </c>
      <c r="I1241">
        <v>1.1200000000000001</v>
      </c>
      <c r="J1241">
        <v>257</v>
      </c>
      <c r="K1241">
        <v>25</v>
      </c>
      <c r="L1241">
        <v>287.83999999999997</v>
      </c>
      <c r="M1241">
        <v>215.88</v>
      </c>
      <c r="N1241" s="11">
        <f>Salesdata[[#This Row],[subtotal_before_discount]]-Salesdata[[#This Row],[total_after_discount]]</f>
        <v>71.95999999999998</v>
      </c>
      <c r="O1241" t="s">
        <v>60</v>
      </c>
      <c r="P1241" s="2">
        <v>45450.628541666665</v>
      </c>
      <c r="Q1241">
        <f>YEAR(Salesdata[[#This Row],[purchase_date]])</f>
        <v>2024</v>
      </c>
      <c r="R1241" t="str">
        <f>TEXT(Salesdata[[#This Row],[purchase_date]], "mmm")</f>
        <v>Jun</v>
      </c>
    </row>
    <row r="1242" spans="1:18" x14ac:dyDescent="0.3">
      <c r="A1242" t="s">
        <v>3755</v>
      </c>
      <c r="B1242" t="s">
        <v>181</v>
      </c>
      <c r="C1242" t="s">
        <v>3756</v>
      </c>
      <c r="D1242" s="11" t="s">
        <v>8240</v>
      </c>
      <c r="E1242" s="11" t="s">
        <v>7346</v>
      </c>
      <c r="F1242" t="s">
        <v>68</v>
      </c>
      <c r="G1242" t="s">
        <v>3757</v>
      </c>
      <c r="H1242" t="s">
        <v>135</v>
      </c>
      <c r="I1242">
        <v>100.79</v>
      </c>
      <c r="J1242">
        <v>50</v>
      </c>
      <c r="K1242">
        <v>0</v>
      </c>
      <c r="L1242">
        <v>5039.5</v>
      </c>
      <c r="M1242">
        <v>5039.5</v>
      </c>
      <c r="N1242" s="11">
        <f>Salesdata[[#This Row],[subtotal_before_discount]]-Salesdata[[#This Row],[total_after_discount]]</f>
        <v>0</v>
      </c>
      <c r="O1242" t="s">
        <v>116</v>
      </c>
      <c r="P1242" s="2">
        <v>45761.186516203707</v>
      </c>
      <c r="Q1242">
        <f>YEAR(Salesdata[[#This Row],[purchase_date]])</f>
        <v>2025</v>
      </c>
      <c r="R1242" t="str">
        <f>TEXT(Salesdata[[#This Row],[purchase_date]], "mmm")</f>
        <v>Apr</v>
      </c>
    </row>
    <row r="1243" spans="1:18" x14ac:dyDescent="0.3">
      <c r="A1243" t="s">
        <v>3758</v>
      </c>
      <c r="B1243" t="s">
        <v>23</v>
      </c>
      <c r="C1243" t="s">
        <v>3759</v>
      </c>
      <c r="D1243" s="11" t="s">
        <v>8241</v>
      </c>
      <c r="E1243" s="11" t="s">
        <v>7152</v>
      </c>
      <c r="F1243" t="s">
        <v>133</v>
      </c>
      <c r="G1243" t="s">
        <v>3760</v>
      </c>
      <c r="H1243" t="s">
        <v>7010</v>
      </c>
      <c r="I1243">
        <v>1073.5999999999999</v>
      </c>
      <c r="J1243">
        <v>4</v>
      </c>
      <c r="K1243">
        <v>2</v>
      </c>
      <c r="L1243">
        <v>4294.3999999999996</v>
      </c>
      <c r="M1243">
        <v>4208.51</v>
      </c>
      <c r="N1243" s="11">
        <f>Salesdata[[#This Row],[subtotal_before_discount]]-Salesdata[[#This Row],[total_after_discount]]</f>
        <v>85.889999999999418</v>
      </c>
      <c r="O1243" t="s">
        <v>7010</v>
      </c>
      <c r="P1243" s="2">
        <v>45421.672361111108</v>
      </c>
      <c r="Q1243">
        <f>YEAR(Salesdata[[#This Row],[purchase_date]])</f>
        <v>2024</v>
      </c>
      <c r="R1243" t="str">
        <f>TEXT(Salesdata[[#This Row],[purchase_date]], "mmm")</f>
        <v>May</v>
      </c>
    </row>
    <row r="1244" spans="1:18" x14ac:dyDescent="0.3">
      <c r="A1244" t="s">
        <v>3761</v>
      </c>
      <c r="B1244" t="s">
        <v>15</v>
      </c>
      <c r="C1244" t="s">
        <v>3762</v>
      </c>
      <c r="D1244" s="11" t="s">
        <v>8242</v>
      </c>
      <c r="E1244" s="11" t="s">
        <v>7050</v>
      </c>
      <c r="F1244" t="s">
        <v>37</v>
      </c>
      <c r="G1244" t="s">
        <v>3763</v>
      </c>
      <c r="H1244" t="s">
        <v>76</v>
      </c>
      <c r="I1244">
        <v>108.96</v>
      </c>
      <c r="J1244">
        <v>10</v>
      </c>
      <c r="K1244">
        <v>15</v>
      </c>
      <c r="L1244">
        <v>1089.5999999999999</v>
      </c>
      <c r="M1244">
        <v>926.16</v>
      </c>
      <c r="N1244" s="11">
        <f>Salesdata[[#This Row],[subtotal_before_discount]]-Salesdata[[#This Row],[total_after_discount]]</f>
        <v>163.43999999999994</v>
      </c>
      <c r="O1244" t="s">
        <v>77</v>
      </c>
      <c r="P1244" s="2">
        <v>45873.326122685183</v>
      </c>
      <c r="Q1244">
        <f>YEAR(Salesdata[[#This Row],[purchase_date]])</f>
        <v>2025</v>
      </c>
      <c r="R1244" t="str">
        <f>TEXT(Salesdata[[#This Row],[purchase_date]], "mmm")</f>
        <v>Aug</v>
      </c>
    </row>
    <row r="1245" spans="1:18" x14ac:dyDescent="0.3">
      <c r="A1245" t="s">
        <v>3764</v>
      </c>
      <c r="B1245" t="s">
        <v>172</v>
      </c>
      <c r="C1245" t="s">
        <v>3765</v>
      </c>
      <c r="D1245" s="11" t="s">
        <v>8243</v>
      </c>
      <c r="E1245" s="11" t="s">
        <v>7130</v>
      </c>
      <c r="F1245" t="s">
        <v>37</v>
      </c>
      <c r="G1245" t="s">
        <v>3766</v>
      </c>
      <c r="H1245" t="s">
        <v>102</v>
      </c>
      <c r="I1245">
        <v>671.77</v>
      </c>
      <c r="J1245">
        <v>3</v>
      </c>
      <c r="K1245">
        <v>2</v>
      </c>
      <c r="L1245">
        <v>2015.31</v>
      </c>
      <c r="M1245">
        <v>1975</v>
      </c>
      <c r="N1245" s="11">
        <f>Salesdata[[#This Row],[subtotal_before_discount]]-Salesdata[[#This Row],[total_after_discount]]</f>
        <v>40.309999999999945</v>
      </c>
      <c r="O1245" t="s">
        <v>28</v>
      </c>
      <c r="P1245" s="2">
        <v>45805.583437499998</v>
      </c>
      <c r="Q1245">
        <f>YEAR(Salesdata[[#This Row],[purchase_date]])</f>
        <v>2025</v>
      </c>
      <c r="R1245" t="str">
        <f>TEXT(Salesdata[[#This Row],[purchase_date]], "mmm")</f>
        <v>May</v>
      </c>
    </row>
    <row r="1246" spans="1:18" x14ac:dyDescent="0.3">
      <c r="A1246" t="s">
        <v>3767</v>
      </c>
      <c r="B1246" t="s">
        <v>49</v>
      </c>
      <c r="C1246" t="s">
        <v>3768</v>
      </c>
      <c r="D1246" s="11" t="s">
        <v>8244</v>
      </c>
      <c r="E1246" s="11" t="s">
        <v>7166</v>
      </c>
      <c r="F1246" t="s">
        <v>177</v>
      </c>
      <c r="G1246" t="s">
        <v>3769</v>
      </c>
      <c r="H1246" t="s">
        <v>70</v>
      </c>
      <c r="I1246">
        <v>2119.7600000000002</v>
      </c>
      <c r="J1246">
        <v>1</v>
      </c>
      <c r="K1246">
        <v>0</v>
      </c>
      <c r="L1246">
        <v>2119.7600000000002</v>
      </c>
      <c r="M1246">
        <v>2119.7600000000002</v>
      </c>
      <c r="N1246" s="11">
        <f>Salesdata[[#This Row],[subtotal_before_discount]]-Salesdata[[#This Row],[total_after_discount]]</f>
        <v>0</v>
      </c>
      <c r="O1246" t="s">
        <v>116</v>
      </c>
      <c r="P1246" s="2">
        <v>45825.005277777775</v>
      </c>
      <c r="Q1246">
        <f>YEAR(Salesdata[[#This Row],[purchase_date]])</f>
        <v>2025</v>
      </c>
      <c r="R1246" t="str">
        <f>TEXT(Salesdata[[#This Row],[purchase_date]], "mmm")</f>
        <v>Jun</v>
      </c>
    </row>
    <row r="1247" spans="1:18" x14ac:dyDescent="0.3">
      <c r="A1247" t="s">
        <v>3770</v>
      </c>
      <c r="B1247" t="s">
        <v>49</v>
      </c>
      <c r="C1247" t="s">
        <v>3771</v>
      </c>
      <c r="D1247" s="11" t="s">
        <v>8245</v>
      </c>
      <c r="E1247" s="11" t="s">
        <v>7105</v>
      </c>
      <c r="F1247" t="s">
        <v>133</v>
      </c>
      <c r="G1247" t="s">
        <v>3772</v>
      </c>
      <c r="H1247" t="s">
        <v>27</v>
      </c>
      <c r="I1247">
        <v>549.1</v>
      </c>
      <c r="J1247">
        <v>5</v>
      </c>
      <c r="K1247">
        <v>5</v>
      </c>
      <c r="L1247">
        <v>2745.5</v>
      </c>
      <c r="M1247">
        <v>2608.2199999999998</v>
      </c>
      <c r="N1247" s="11">
        <f>Salesdata[[#This Row],[subtotal_before_discount]]-Salesdata[[#This Row],[total_after_discount]]</f>
        <v>137.2800000000002</v>
      </c>
      <c r="O1247" t="s">
        <v>116</v>
      </c>
      <c r="P1247" s="2">
        <v>45423.612523148149</v>
      </c>
      <c r="Q1247">
        <f>YEAR(Salesdata[[#This Row],[purchase_date]])</f>
        <v>2024</v>
      </c>
      <c r="R1247" t="str">
        <f>TEXT(Salesdata[[#This Row],[purchase_date]], "mmm")</f>
        <v>May</v>
      </c>
    </row>
    <row r="1248" spans="1:18" x14ac:dyDescent="0.3">
      <c r="A1248" t="s">
        <v>3773</v>
      </c>
      <c r="B1248" t="s">
        <v>118</v>
      </c>
      <c r="C1248" t="s">
        <v>7010</v>
      </c>
      <c r="D1248" s="11" t="s">
        <v>7010</v>
      </c>
      <c r="E1248" s="11" t="s">
        <v>7010</v>
      </c>
      <c r="F1248" t="s">
        <v>32</v>
      </c>
      <c r="G1248" t="s">
        <v>3774</v>
      </c>
      <c r="H1248" t="s">
        <v>179</v>
      </c>
      <c r="I1248">
        <v>1186.02</v>
      </c>
      <c r="J1248">
        <v>75</v>
      </c>
      <c r="K1248">
        <v>15</v>
      </c>
      <c r="L1248">
        <v>88951.5</v>
      </c>
      <c r="M1248">
        <v>75608.77</v>
      </c>
      <c r="N1248" s="11">
        <f>Salesdata[[#This Row],[subtotal_before_discount]]-Salesdata[[#This Row],[total_after_discount]]</f>
        <v>13342.729999999996</v>
      </c>
      <c r="O1248" t="s">
        <v>47</v>
      </c>
      <c r="P1248" s="2">
        <v>45867.289988425924</v>
      </c>
      <c r="Q1248">
        <f>YEAR(Salesdata[[#This Row],[purchase_date]])</f>
        <v>2025</v>
      </c>
      <c r="R1248" t="str">
        <f>TEXT(Salesdata[[#This Row],[purchase_date]], "mmm")</f>
        <v>Jul</v>
      </c>
    </row>
    <row r="1249" spans="1:18" x14ac:dyDescent="0.3">
      <c r="A1249" t="s">
        <v>3775</v>
      </c>
      <c r="B1249" t="s">
        <v>84</v>
      </c>
      <c r="C1249" t="s">
        <v>3776</v>
      </c>
      <c r="D1249" s="11" t="s">
        <v>8246</v>
      </c>
      <c r="E1249" s="11" t="s">
        <v>7105</v>
      </c>
      <c r="F1249" t="s">
        <v>155</v>
      </c>
      <c r="G1249" t="s">
        <v>3777</v>
      </c>
      <c r="H1249" t="s">
        <v>46</v>
      </c>
      <c r="I1249">
        <v>496.44</v>
      </c>
      <c r="J1249">
        <v>2</v>
      </c>
      <c r="K1249">
        <v>0</v>
      </c>
      <c r="L1249">
        <v>992.88</v>
      </c>
      <c r="M1249">
        <v>992.88</v>
      </c>
      <c r="N1249" s="11">
        <f>Salesdata[[#This Row],[subtotal_before_discount]]-Salesdata[[#This Row],[total_after_discount]]</f>
        <v>0</v>
      </c>
      <c r="O1249" t="s">
        <v>60</v>
      </c>
      <c r="P1249" s="2">
        <v>45572.060439814813</v>
      </c>
      <c r="Q1249">
        <f>YEAR(Salesdata[[#This Row],[purchase_date]])</f>
        <v>2024</v>
      </c>
      <c r="R1249" t="str">
        <f>TEXT(Salesdata[[#This Row],[purchase_date]], "mmm")</f>
        <v>Oct</v>
      </c>
    </row>
    <row r="1250" spans="1:18" x14ac:dyDescent="0.3">
      <c r="A1250" t="s">
        <v>3778</v>
      </c>
      <c r="B1250" t="s">
        <v>181</v>
      </c>
      <c r="C1250" t="s">
        <v>3779</v>
      </c>
      <c r="D1250" s="11" t="s">
        <v>8247</v>
      </c>
      <c r="E1250" s="11" t="s">
        <v>7050</v>
      </c>
      <c r="F1250" t="s">
        <v>18</v>
      </c>
      <c r="G1250" t="s">
        <v>3780</v>
      </c>
      <c r="H1250" t="s">
        <v>53</v>
      </c>
      <c r="I1250">
        <v>1125.42</v>
      </c>
      <c r="J1250">
        <v>40</v>
      </c>
      <c r="K1250">
        <v>20</v>
      </c>
      <c r="L1250">
        <v>45016.800000000003</v>
      </c>
      <c r="M1250">
        <v>36013.440000000002</v>
      </c>
      <c r="N1250" s="11">
        <f>Salesdata[[#This Row],[subtotal_before_discount]]-Salesdata[[#This Row],[total_after_discount]]</f>
        <v>9003.36</v>
      </c>
      <c r="O1250" t="s">
        <v>77</v>
      </c>
      <c r="P1250" s="2">
        <v>45414.372604166667</v>
      </c>
      <c r="Q1250">
        <f>YEAR(Salesdata[[#This Row],[purchase_date]])</f>
        <v>2024</v>
      </c>
      <c r="R1250" t="str">
        <f>TEXT(Salesdata[[#This Row],[purchase_date]], "mmm")</f>
        <v>May</v>
      </c>
    </row>
    <row r="1251" spans="1:18" x14ac:dyDescent="0.3">
      <c r="A1251" t="s">
        <v>3781</v>
      </c>
      <c r="B1251" t="s">
        <v>84</v>
      </c>
      <c r="C1251" t="s">
        <v>3782</v>
      </c>
      <c r="D1251" s="11" t="s">
        <v>8248</v>
      </c>
      <c r="E1251" s="11" t="s">
        <v>7044</v>
      </c>
      <c r="F1251" t="s">
        <v>18</v>
      </c>
      <c r="G1251" t="s">
        <v>3783</v>
      </c>
      <c r="H1251" t="s">
        <v>20</v>
      </c>
      <c r="I1251">
        <v>1199.81</v>
      </c>
      <c r="J1251">
        <v>10</v>
      </c>
      <c r="K1251">
        <v>0</v>
      </c>
      <c r="L1251">
        <v>11998.1</v>
      </c>
      <c r="M1251">
        <v>11998.1</v>
      </c>
      <c r="N1251" s="11">
        <f>Salesdata[[#This Row],[subtotal_before_discount]]-Salesdata[[#This Row],[total_after_discount]]</f>
        <v>0</v>
      </c>
      <c r="O1251" t="s">
        <v>21</v>
      </c>
      <c r="P1251" s="2">
        <v>45740.439722222225</v>
      </c>
      <c r="Q1251">
        <f>YEAR(Salesdata[[#This Row],[purchase_date]])</f>
        <v>2025</v>
      </c>
      <c r="R1251" t="str">
        <f>TEXT(Salesdata[[#This Row],[purchase_date]], "mmm")</f>
        <v>Mar</v>
      </c>
    </row>
    <row r="1252" spans="1:18" x14ac:dyDescent="0.3">
      <c r="A1252" t="s">
        <v>3784</v>
      </c>
      <c r="B1252" t="s">
        <v>30</v>
      </c>
      <c r="C1252" t="s">
        <v>3785</v>
      </c>
      <c r="D1252" s="11" t="s">
        <v>8249</v>
      </c>
      <c r="E1252" s="11" t="s">
        <v>7087</v>
      </c>
      <c r="F1252" t="s">
        <v>251</v>
      </c>
      <c r="G1252" t="s">
        <v>3786</v>
      </c>
      <c r="H1252" t="s">
        <v>70</v>
      </c>
      <c r="I1252">
        <v>114.55</v>
      </c>
      <c r="J1252">
        <v>1</v>
      </c>
      <c r="K1252">
        <v>0</v>
      </c>
      <c r="L1252">
        <v>114.55</v>
      </c>
      <c r="M1252">
        <v>114.55</v>
      </c>
      <c r="N1252" s="11">
        <f>Salesdata[[#This Row],[subtotal_before_discount]]-Salesdata[[#This Row],[total_after_discount]]</f>
        <v>0</v>
      </c>
      <c r="O1252" t="s">
        <v>21</v>
      </c>
      <c r="P1252" s="2">
        <v>45505.582604166666</v>
      </c>
      <c r="Q1252">
        <f>YEAR(Salesdata[[#This Row],[purchase_date]])</f>
        <v>2024</v>
      </c>
      <c r="R1252" t="str">
        <f>TEXT(Salesdata[[#This Row],[purchase_date]], "mmm")</f>
        <v>Aug</v>
      </c>
    </row>
    <row r="1253" spans="1:18" x14ac:dyDescent="0.3">
      <c r="A1253" t="s">
        <v>3787</v>
      </c>
      <c r="B1253" t="s">
        <v>172</v>
      </c>
      <c r="C1253" t="s">
        <v>3788</v>
      </c>
      <c r="D1253" s="11" t="s">
        <v>8250</v>
      </c>
      <c r="E1253" s="11" t="s">
        <v>7102</v>
      </c>
      <c r="F1253" t="s">
        <v>111</v>
      </c>
      <c r="G1253" t="s">
        <v>3789</v>
      </c>
      <c r="H1253" t="s">
        <v>70</v>
      </c>
      <c r="I1253">
        <v>1357.39</v>
      </c>
      <c r="J1253">
        <v>4</v>
      </c>
      <c r="K1253">
        <v>0</v>
      </c>
      <c r="L1253">
        <v>5429.56</v>
      </c>
      <c r="M1253">
        <v>5429.56</v>
      </c>
      <c r="N1253" s="11">
        <f>Salesdata[[#This Row],[subtotal_before_discount]]-Salesdata[[#This Row],[total_after_discount]]</f>
        <v>0</v>
      </c>
      <c r="O1253" t="s">
        <v>28</v>
      </c>
      <c r="P1253" s="2">
        <v>45615.326226851852</v>
      </c>
      <c r="Q1253">
        <f>YEAR(Salesdata[[#This Row],[purchase_date]])</f>
        <v>2024</v>
      </c>
      <c r="R1253" t="str">
        <f>TEXT(Salesdata[[#This Row],[purchase_date]], "mmm")</f>
        <v>Nov</v>
      </c>
    </row>
    <row r="1254" spans="1:18" x14ac:dyDescent="0.3">
      <c r="A1254" t="s">
        <v>3790</v>
      </c>
      <c r="B1254" t="s">
        <v>95</v>
      </c>
      <c r="C1254" t="s">
        <v>3791</v>
      </c>
      <c r="D1254" s="11" t="s">
        <v>8251</v>
      </c>
      <c r="E1254" s="11" t="s">
        <v>7097</v>
      </c>
      <c r="F1254" t="s">
        <v>57</v>
      </c>
      <c r="G1254" t="s">
        <v>3792</v>
      </c>
      <c r="H1254" t="s">
        <v>53</v>
      </c>
      <c r="I1254">
        <v>338.34</v>
      </c>
      <c r="J1254">
        <v>3</v>
      </c>
      <c r="K1254">
        <v>0</v>
      </c>
      <c r="L1254">
        <v>1015.02</v>
      </c>
      <c r="M1254">
        <v>1015.02</v>
      </c>
      <c r="N1254" s="11">
        <f>Salesdata[[#This Row],[subtotal_before_discount]]-Salesdata[[#This Row],[total_after_discount]]</f>
        <v>0</v>
      </c>
      <c r="O1254" t="s">
        <v>60</v>
      </c>
      <c r="P1254" s="2">
        <v>45549.393611111111</v>
      </c>
      <c r="Q1254">
        <f>YEAR(Salesdata[[#This Row],[purchase_date]])</f>
        <v>2024</v>
      </c>
      <c r="R1254" t="str">
        <f>TEXT(Salesdata[[#This Row],[purchase_date]], "mmm")</f>
        <v>Sep</v>
      </c>
    </row>
    <row r="1255" spans="1:18" x14ac:dyDescent="0.3">
      <c r="A1255" t="s">
        <v>3793</v>
      </c>
      <c r="B1255" t="s">
        <v>118</v>
      </c>
      <c r="C1255" t="s">
        <v>3794</v>
      </c>
      <c r="D1255" s="11" t="s">
        <v>8252</v>
      </c>
      <c r="E1255" s="11" t="s">
        <v>7094</v>
      </c>
      <c r="F1255" t="s">
        <v>224</v>
      </c>
      <c r="G1255" t="s">
        <v>3795</v>
      </c>
      <c r="H1255" t="s">
        <v>70</v>
      </c>
      <c r="I1255">
        <v>2534.02</v>
      </c>
      <c r="J1255">
        <v>2</v>
      </c>
      <c r="K1255">
        <v>0</v>
      </c>
      <c r="L1255">
        <v>5068.04</v>
      </c>
      <c r="M1255">
        <v>5068.04</v>
      </c>
      <c r="N1255" s="11">
        <f>Salesdata[[#This Row],[subtotal_before_discount]]-Salesdata[[#This Row],[total_after_discount]]</f>
        <v>0</v>
      </c>
      <c r="O1255" t="s">
        <v>21</v>
      </c>
      <c r="P1255" s="2">
        <v>45634.643553240741</v>
      </c>
      <c r="Q1255">
        <f>YEAR(Salesdata[[#This Row],[purchase_date]])</f>
        <v>2024</v>
      </c>
      <c r="R1255" t="str">
        <f>TEXT(Salesdata[[#This Row],[purchase_date]], "mmm")</f>
        <v>Dec</v>
      </c>
    </row>
    <row r="1256" spans="1:18" x14ac:dyDescent="0.3">
      <c r="A1256" t="s">
        <v>3796</v>
      </c>
      <c r="B1256" t="s">
        <v>172</v>
      </c>
      <c r="C1256" t="s">
        <v>3797</v>
      </c>
      <c r="D1256" s="11" t="s">
        <v>8253</v>
      </c>
      <c r="E1256" s="11" t="s">
        <v>7166</v>
      </c>
      <c r="F1256" t="s">
        <v>68</v>
      </c>
      <c r="G1256" t="s">
        <v>3798</v>
      </c>
      <c r="H1256" t="s">
        <v>70</v>
      </c>
      <c r="I1256">
        <v>560.6</v>
      </c>
      <c r="J1256">
        <v>5</v>
      </c>
      <c r="K1256">
        <v>0</v>
      </c>
      <c r="L1256">
        <v>2803</v>
      </c>
      <c r="M1256">
        <v>2803</v>
      </c>
      <c r="N1256" s="11">
        <f>Salesdata[[#This Row],[subtotal_before_discount]]-Salesdata[[#This Row],[total_after_discount]]</f>
        <v>0</v>
      </c>
      <c r="O1256" t="s">
        <v>7010</v>
      </c>
      <c r="P1256" s="2">
        <v>45518.908530092594</v>
      </c>
      <c r="Q1256">
        <f>YEAR(Salesdata[[#This Row],[purchase_date]])</f>
        <v>2024</v>
      </c>
      <c r="R1256" t="str">
        <f>TEXT(Salesdata[[#This Row],[purchase_date]], "mmm")</f>
        <v>Aug</v>
      </c>
    </row>
    <row r="1257" spans="1:18" x14ac:dyDescent="0.3">
      <c r="A1257" t="s">
        <v>3799</v>
      </c>
      <c r="B1257" t="s">
        <v>30</v>
      </c>
      <c r="C1257" t="s">
        <v>3800</v>
      </c>
      <c r="D1257" s="11" t="s">
        <v>8254</v>
      </c>
      <c r="E1257" s="11" t="s">
        <v>7097</v>
      </c>
      <c r="F1257" t="s">
        <v>7010</v>
      </c>
      <c r="G1257" t="s">
        <v>3801</v>
      </c>
      <c r="H1257" t="s">
        <v>161</v>
      </c>
      <c r="I1257">
        <v>262.39999999999998</v>
      </c>
      <c r="J1257">
        <v>20</v>
      </c>
      <c r="K1257">
        <v>15</v>
      </c>
      <c r="L1257">
        <v>5248</v>
      </c>
      <c r="M1257">
        <v>4460.8</v>
      </c>
      <c r="N1257" s="11">
        <f>Salesdata[[#This Row],[subtotal_before_discount]]-Salesdata[[#This Row],[total_after_discount]]</f>
        <v>787.19999999999982</v>
      </c>
      <c r="O1257" t="s">
        <v>28</v>
      </c>
      <c r="P1257" s="2">
        <v>45635.850821759261</v>
      </c>
      <c r="Q1257">
        <f>YEAR(Salesdata[[#This Row],[purchase_date]])</f>
        <v>2024</v>
      </c>
      <c r="R1257" t="str">
        <f>TEXT(Salesdata[[#This Row],[purchase_date]], "mmm")</f>
        <v>Dec</v>
      </c>
    </row>
    <row r="1258" spans="1:18" x14ac:dyDescent="0.3">
      <c r="A1258" t="s">
        <v>3802</v>
      </c>
      <c r="B1258" t="s">
        <v>172</v>
      </c>
      <c r="C1258" t="s">
        <v>3803</v>
      </c>
      <c r="D1258" s="11" t="s">
        <v>8255</v>
      </c>
      <c r="E1258" s="11" t="s">
        <v>7166</v>
      </c>
      <c r="F1258" t="s">
        <v>177</v>
      </c>
      <c r="G1258" t="s">
        <v>3804</v>
      </c>
      <c r="H1258" t="s">
        <v>465</v>
      </c>
      <c r="I1258">
        <v>1892.49</v>
      </c>
      <c r="J1258">
        <v>4</v>
      </c>
      <c r="K1258">
        <v>0</v>
      </c>
      <c r="L1258">
        <v>7569.96</v>
      </c>
      <c r="M1258">
        <v>7569.96</v>
      </c>
      <c r="N1258" s="11">
        <f>Salesdata[[#This Row],[subtotal_before_discount]]-Salesdata[[#This Row],[total_after_discount]]</f>
        <v>0</v>
      </c>
      <c r="O1258" t="s">
        <v>116</v>
      </c>
      <c r="P1258" s="2">
        <v>45434.372210648151</v>
      </c>
      <c r="Q1258">
        <f>YEAR(Salesdata[[#This Row],[purchase_date]])</f>
        <v>2024</v>
      </c>
      <c r="R1258" t="str">
        <f>TEXT(Salesdata[[#This Row],[purchase_date]], "mmm")</f>
        <v>May</v>
      </c>
    </row>
    <row r="1259" spans="1:18" x14ac:dyDescent="0.3">
      <c r="A1259" t="s">
        <v>3805</v>
      </c>
      <c r="B1259" t="s">
        <v>23</v>
      </c>
      <c r="C1259" t="s">
        <v>3806</v>
      </c>
      <c r="D1259" s="11" t="s">
        <v>8256</v>
      </c>
      <c r="E1259" s="11" t="s">
        <v>7060</v>
      </c>
      <c r="F1259" t="s">
        <v>177</v>
      </c>
      <c r="G1259" t="s">
        <v>3807</v>
      </c>
      <c r="H1259" t="s">
        <v>76</v>
      </c>
      <c r="I1259">
        <v>625.70000000000005</v>
      </c>
      <c r="J1259">
        <v>20</v>
      </c>
      <c r="K1259">
        <v>10</v>
      </c>
      <c r="L1259">
        <v>12514</v>
      </c>
      <c r="M1259">
        <v>11262.6</v>
      </c>
      <c r="N1259" s="11">
        <f>Salesdata[[#This Row],[subtotal_before_discount]]-Salesdata[[#This Row],[total_after_discount]]</f>
        <v>1251.3999999999996</v>
      </c>
      <c r="O1259" t="s">
        <v>40</v>
      </c>
      <c r="P1259" s="2">
        <v>45538.560393518521</v>
      </c>
      <c r="Q1259">
        <f>YEAR(Salesdata[[#This Row],[purchase_date]])</f>
        <v>2024</v>
      </c>
      <c r="R1259" t="str">
        <f>TEXT(Salesdata[[#This Row],[purchase_date]], "mmm")</f>
        <v>Sep</v>
      </c>
    </row>
    <row r="1260" spans="1:18" x14ac:dyDescent="0.3">
      <c r="A1260" t="s">
        <v>3808</v>
      </c>
      <c r="B1260" t="s">
        <v>23</v>
      </c>
      <c r="C1260" t="s">
        <v>3809</v>
      </c>
      <c r="D1260" s="11" t="s">
        <v>8257</v>
      </c>
      <c r="E1260" s="11" t="s">
        <v>7099</v>
      </c>
      <c r="F1260" t="s">
        <v>133</v>
      </c>
      <c r="G1260" t="s">
        <v>3810</v>
      </c>
      <c r="H1260" t="s">
        <v>53</v>
      </c>
      <c r="I1260">
        <v>83.29</v>
      </c>
      <c r="J1260">
        <v>20</v>
      </c>
      <c r="K1260">
        <v>10</v>
      </c>
      <c r="L1260">
        <v>1665.8</v>
      </c>
      <c r="M1260">
        <v>1499.22</v>
      </c>
      <c r="N1260" s="11">
        <f>Salesdata[[#This Row],[subtotal_before_discount]]-Salesdata[[#This Row],[total_after_discount]]</f>
        <v>166.57999999999993</v>
      </c>
      <c r="O1260" t="s">
        <v>21</v>
      </c>
      <c r="P1260" s="2">
        <v>45424.033668981479</v>
      </c>
      <c r="Q1260">
        <f>YEAR(Salesdata[[#This Row],[purchase_date]])</f>
        <v>2024</v>
      </c>
      <c r="R1260" t="str">
        <f>TEXT(Salesdata[[#This Row],[purchase_date]], "mmm")</f>
        <v>May</v>
      </c>
    </row>
    <row r="1261" spans="1:18" x14ac:dyDescent="0.3">
      <c r="A1261" t="s">
        <v>3811</v>
      </c>
      <c r="B1261" t="s">
        <v>49</v>
      </c>
      <c r="C1261" t="s">
        <v>3812</v>
      </c>
      <c r="D1261" s="11" t="s">
        <v>8258</v>
      </c>
      <c r="E1261" s="11" t="s">
        <v>7183</v>
      </c>
      <c r="F1261" t="s">
        <v>18</v>
      </c>
      <c r="G1261" t="s">
        <v>3813</v>
      </c>
      <c r="H1261" t="s">
        <v>130</v>
      </c>
      <c r="I1261">
        <v>16.489999999999998</v>
      </c>
      <c r="J1261">
        <v>20</v>
      </c>
      <c r="K1261">
        <v>25</v>
      </c>
      <c r="L1261">
        <v>329.8</v>
      </c>
      <c r="M1261">
        <v>247.35</v>
      </c>
      <c r="N1261" s="11">
        <f>Salesdata[[#This Row],[subtotal_before_discount]]-Salesdata[[#This Row],[total_after_discount]]</f>
        <v>82.450000000000017</v>
      </c>
      <c r="O1261" t="s">
        <v>116</v>
      </c>
      <c r="P1261" s="2">
        <v>45679.774953703702</v>
      </c>
      <c r="Q1261">
        <f>YEAR(Salesdata[[#This Row],[purchase_date]])</f>
        <v>2025</v>
      </c>
      <c r="R1261" t="str">
        <f>TEXT(Salesdata[[#This Row],[purchase_date]], "mmm")</f>
        <v>Jan</v>
      </c>
    </row>
    <row r="1262" spans="1:18" x14ac:dyDescent="0.3">
      <c r="A1262" t="s">
        <v>3814</v>
      </c>
      <c r="B1262" t="s">
        <v>84</v>
      </c>
      <c r="C1262" t="s">
        <v>3815</v>
      </c>
      <c r="D1262" s="11" t="s">
        <v>8259</v>
      </c>
      <c r="E1262" s="11" t="s">
        <v>7111</v>
      </c>
      <c r="F1262" t="s">
        <v>111</v>
      </c>
      <c r="G1262" t="s">
        <v>3816</v>
      </c>
      <c r="H1262" t="s">
        <v>93</v>
      </c>
      <c r="I1262">
        <v>839.6</v>
      </c>
      <c r="J1262">
        <v>1</v>
      </c>
      <c r="K1262">
        <v>0</v>
      </c>
      <c r="L1262">
        <v>839.6</v>
      </c>
      <c r="M1262">
        <v>839.6</v>
      </c>
      <c r="N1262" s="11">
        <f>Salesdata[[#This Row],[subtotal_before_discount]]-Salesdata[[#This Row],[total_after_discount]]</f>
        <v>0</v>
      </c>
      <c r="O1262" t="s">
        <v>21</v>
      </c>
      <c r="P1262" s="2">
        <v>45448.594085648147</v>
      </c>
      <c r="Q1262">
        <f>YEAR(Salesdata[[#This Row],[purchase_date]])</f>
        <v>2024</v>
      </c>
      <c r="R1262" t="str">
        <f>TEXT(Salesdata[[#This Row],[purchase_date]], "mmm")</f>
        <v>Jun</v>
      </c>
    </row>
    <row r="1263" spans="1:18" x14ac:dyDescent="0.3">
      <c r="A1263" t="s">
        <v>3817</v>
      </c>
      <c r="B1263" t="s">
        <v>72</v>
      </c>
      <c r="C1263" t="s">
        <v>3818</v>
      </c>
      <c r="D1263" s="11" t="s">
        <v>8260</v>
      </c>
      <c r="E1263" s="11" t="s">
        <v>7162</v>
      </c>
      <c r="F1263" t="s">
        <v>224</v>
      </c>
      <c r="G1263" t="s">
        <v>3819</v>
      </c>
      <c r="H1263" t="s">
        <v>7010</v>
      </c>
      <c r="I1263">
        <v>728.64</v>
      </c>
      <c r="J1263">
        <v>2</v>
      </c>
      <c r="K1263">
        <v>0</v>
      </c>
      <c r="L1263">
        <v>1457.28</v>
      </c>
      <c r="M1263">
        <v>1457.28</v>
      </c>
      <c r="N1263" s="11">
        <f>Salesdata[[#This Row],[subtotal_before_discount]]-Salesdata[[#This Row],[total_after_discount]]</f>
        <v>0</v>
      </c>
      <c r="O1263" t="s">
        <v>116</v>
      </c>
      <c r="P1263" s="2">
        <v>45602.364907407406</v>
      </c>
      <c r="Q1263">
        <f>YEAR(Salesdata[[#This Row],[purchase_date]])</f>
        <v>2024</v>
      </c>
      <c r="R1263" t="str">
        <f>TEXT(Salesdata[[#This Row],[purchase_date]], "mmm")</f>
        <v>Nov</v>
      </c>
    </row>
    <row r="1264" spans="1:18" x14ac:dyDescent="0.3">
      <c r="A1264" t="s">
        <v>3820</v>
      </c>
      <c r="B1264" t="s">
        <v>118</v>
      </c>
      <c r="C1264" t="s">
        <v>3821</v>
      </c>
      <c r="D1264" s="11" t="s">
        <v>8261</v>
      </c>
      <c r="E1264" s="11" t="s">
        <v>7207</v>
      </c>
      <c r="F1264" t="s">
        <v>32</v>
      </c>
      <c r="G1264" t="s">
        <v>3822</v>
      </c>
      <c r="H1264" t="s">
        <v>59</v>
      </c>
      <c r="I1264">
        <v>2264.98</v>
      </c>
      <c r="J1264">
        <v>75</v>
      </c>
      <c r="K1264">
        <v>15</v>
      </c>
      <c r="L1264">
        <v>169873.5</v>
      </c>
      <c r="M1264">
        <v>144392.48000000001</v>
      </c>
      <c r="N1264" s="11">
        <f>Salesdata[[#This Row],[subtotal_before_discount]]-Salesdata[[#This Row],[total_after_discount]]</f>
        <v>25481.01999999999</v>
      </c>
      <c r="O1264" t="s">
        <v>40</v>
      </c>
      <c r="P1264" s="2">
        <v>45423.55060185185</v>
      </c>
      <c r="Q1264">
        <f>YEAR(Salesdata[[#This Row],[purchase_date]])</f>
        <v>2024</v>
      </c>
      <c r="R1264" t="str">
        <f>TEXT(Salesdata[[#This Row],[purchase_date]], "mmm")</f>
        <v>May</v>
      </c>
    </row>
    <row r="1265" spans="1:18" x14ac:dyDescent="0.3">
      <c r="A1265" t="s">
        <v>3823</v>
      </c>
      <c r="B1265" t="s">
        <v>95</v>
      </c>
      <c r="C1265" t="s">
        <v>3824</v>
      </c>
      <c r="D1265" s="11" t="s">
        <v>8262</v>
      </c>
      <c r="E1265" s="11" t="s">
        <v>7040</v>
      </c>
      <c r="F1265" t="s">
        <v>177</v>
      </c>
      <c r="G1265" t="s">
        <v>3825</v>
      </c>
      <c r="H1265" t="s">
        <v>130</v>
      </c>
      <c r="I1265">
        <v>1100.8900000000001</v>
      </c>
      <c r="J1265">
        <v>10</v>
      </c>
      <c r="K1265">
        <v>10</v>
      </c>
      <c r="L1265">
        <v>11008.9</v>
      </c>
      <c r="M1265">
        <v>9908.01</v>
      </c>
      <c r="N1265" s="11">
        <f>Salesdata[[#This Row],[subtotal_before_discount]]-Salesdata[[#This Row],[total_after_discount]]</f>
        <v>1100.8899999999994</v>
      </c>
      <c r="O1265" t="s">
        <v>21</v>
      </c>
      <c r="P1265" s="2">
        <v>45359.552974537037</v>
      </c>
      <c r="Q1265">
        <f>YEAR(Salesdata[[#This Row],[purchase_date]])</f>
        <v>2024</v>
      </c>
      <c r="R1265" t="str">
        <f>TEXT(Salesdata[[#This Row],[purchase_date]], "mmm")</f>
        <v>Mar</v>
      </c>
    </row>
    <row r="1266" spans="1:18" x14ac:dyDescent="0.3">
      <c r="A1266" t="s">
        <v>3826</v>
      </c>
      <c r="B1266" t="s">
        <v>172</v>
      </c>
      <c r="C1266" t="s">
        <v>3827</v>
      </c>
      <c r="D1266" s="11" t="s">
        <v>8263</v>
      </c>
      <c r="E1266" s="11" t="s">
        <v>7123</v>
      </c>
      <c r="F1266" t="s">
        <v>111</v>
      </c>
      <c r="G1266" t="s">
        <v>3828</v>
      </c>
      <c r="H1266" t="s">
        <v>59</v>
      </c>
      <c r="I1266">
        <v>617.26</v>
      </c>
      <c r="J1266">
        <v>30</v>
      </c>
      <c r="K1266">
        <v>10</v>
      </c>
      <c r="L1266">
        <v>18517.8</v>
      </c>
      <c r="M1266">
        <v>16666.02</v>
      </c>
      <c r="N1266" s="11">
        <f>Salesdata[[#This Row],[subtotal_before_discount]]-Salesdata[[#This Row],[total_after_discount]]</f>
        <v>1851.7799999999988</v>
      </c>
      <c r="O1266" t="s">
        <v>116</v>
      </c>
      <c r="P1266" s="2">
        <v>45831.135694444441</v>
      </c>
      <c r="Q1266">
        <f>YEAR(Salesdata[[#This Row],[purchase_date]])</f>
        <v>2025</v>
      </c>
      <c r="R1266" t="str">
        <f>TEXT(Salesdata[[#This Row],[purchase_date]], "mmm")</f>
        <v>Jun</v>
      </c>
    </row>
    <row r="1267" spans="1:18" x14ac:dyDescent="0.3">
      <c r="A1267" t="s">
        <v>3829</v>
      </c>
      <c r="B1267" t="s">
        <v>15</v>
      </c>
      <c r="C1267" t="s">
        <v>3830</v>
      </c>
      <c r="D1267" s="11" t="s">
        <v>8264</v>
      </c>
      <c r="E1267" s="11" t="s">
        <v>7056</v>
      </c>
      <c r="F1267" t="s">
        <v>7010</v>
      </c>
      <c r="G1267" t="s">
        <v>3831</v>
      </c>
      <c r="H1267" t="s">
        <v>20</v>
      </c>
      <c r="I1267">
        <v>438.59</v>
      </c>
      <c r="J1267">
        <v>60</v>
      </c>
      <c r="K1267">
        <v>15</v>
      </c>
      <c r="L1267">
        <v>26315.4</v>
      </c>
      <c r="M1267">
        <v>22368.09</v>
      </c>
      <c r="N1267" s="11">
        <f>Salesdata[[#This Row],[subtotal_before_discount]]-Salesdata[[#This Row],[total_after_discount]]</f>
        <v>3947.3100000000013</v>
      </c>
      <c r="O1267" t="s">
        <v>47</v>
      </c>
      <c r="P1267" s="2">
        <v>45530.111458333333</v>
      </c>
      <c r="Q1267">
        <f>YEAR(Salesdata[[#This Row],[purchase_date]])</f>
        <v>2024</v>
      </c>
      <c r="R1267" t="str">
        <f>TEXT(Salesdata[[#This Row],[purchase_date]], "mmm")</f>
        <v>Aug</v>
      </c>
    </row>
    <row r="1268" spans="1:18" x14ac:dyDescent="0.3">
      <c r="A1268" t="s">
        <v>3832</v>
      </c>
      <c r="B1268" t="s">
        <v>118</v>
      </c>
      <c r="C1268" t="s">
        <v>3833</v>
      </c>
      <c r="D1268" s="11" t="s">
        <v>8265</v>
      </c>
      <c r="E1268" s="11" t="s">
        <v>7214</v>
      </c>
      <c r="F1268" t="s">
        <v>68</v>
      </c>
      <c r="G1268" t="s">
        <v>3834</v>
      </c>
      <c r="H1268" t="s">
        <v>161</v>
      </c>
      <c r="I1268">
        <v>401.46</v>
      </c>
      <c r="J1268">
        <v>4</v>
      </c>
      <c r="K1268">
        <v>0</v>
      </c>
      <c r="L1268">
        <v>1605.84</v>
      </c>
      <c r="M1268">
        <v>1605.84</v>
      </c>
      <c r="N1268" s="11">
        <f>Salesdata[[#This Row],[subtotal_before_discount]]-Salesdata[[#This Row],[total_after_discount]]</f>
        <v>0</v>
      </c>
      <c r="O1268" t="s">
        <v>47</v>
      </c>
      <c r="P1268" s="2">
        <v>45525.091099537036</v>
      </c>
      <c r="Q1268">
        <f>YEAR(Salesdata[[#This Row],[purchase_date]])</f>
        <v>2024</v>
      </c>
      <c r="R1268" t="str">
        <f>TEXT(Salesdata[[#This Row],[purchase_date]], "mmm")</f>
        <v>Aug</v>
      </c>
    </row>
    <row r="1269" spans="1:18" x14ac:dyDescent="0.3">
      <c r="A1269" t="s">
        <v>3835</v>
      </c>
      <c r="B1269" t="s">
        <v>55</v>
      </c>
      <c r="C1269" t="s">
        <v>3836</v>
      </c>
      <c r="D1269" s="11" t="s">
        <v>8266</v>
      </c>
      <c r="E1269" s="11" t="s">
        <v>7062</v>
      </c>
      <c r="F1269" t="s">
        <v>277</v>
      </c>
      <c r="G1269" t="s">
        <v>3837</v>
      </c>
      <c r="H1269" t="s">
        <v>184</v>
      </c>
      <c r="I1269">
        <v>1194.25</v>
      </c>
      <c r="J1269">
        <v>8</v>
      </c>
      <c r="K1269">
        <v>0</v>
      </c>
      <c r="L1269">
        <v>9554</v>
      </c>
      <c r="M1269">
        <v>9554</v>
      </c>
      <c r="N1269" s="11">
        <f>Salesdata[[#This Row],[subtotal_before_discount]]-Salesdata[[#This Row],[total_after_discount]]</f>
        <v>0</v>
      </c>
      <c r="O1269" t="s">
        <v>47</v>
      </c>
      <c r="P1269" s="2">
        <v>45698.462997685187</v>
      </c>
      <c r="Q1269">
        <f>YEAR(Salesdata[[#This Row],[purchase_date]])</f>
        <v>2025</v>
      </c>
      <c r="R1269" t="str">
        <f>TEXT(Salesdata[[#This Row],[purchase_date]], "mmm")</f>
        <v>Feb</v>
      </c>
    </row>
    <row r="1270" spans="1:18" x14ac:dyDescent="0.3">
      <c r="A1270" t="s">
        <v>3838</v>
      </c>
      <c r="B1270" t="s">
        <v>118</v>
      </c>
      <c r="C1270" t="s">
        <v>3839</v>
      </c>
      <c r="D1270" s="11" t="s">
        <v>8267</v>
      </c>
      <c r="E1270" s="11" t="s">
        <v>7056</v>
      </c>
      <c r="F1270" t="s">
        <v>177</v>
      </c>
      <c r="G1270" t="s">
        <v>3840</v>
      </c>
      <c r="H1270" t="s">
        <v>465</v>
      </c>
      <c r="I1270">
        <v>1400.94</v>
      </c>
      <c r="J1270">
        <v>5</v>
      </c>
      <c r="K1270">
        <v>0</v>
      </c>
      <c r="L1270">
        <v>7004.7</v>
      </c>
      <c r="M1270">
        <v>7004.7</v>
      </c>
      <c r="N1270" s="11">
        <f>Salesdata[[#This Row],[subtotal_before_discount]]-Salesdata[[#This Row],[total_after_discount]]</f>
        <v>0</v>
      </c>
      <c r="O1270" t="s">
        <v>77</v>
      </c>
      <c r="P1270" s="2">
        <v>45340.377546296295</v>
      </c>
      <c r="Q1270">
        <f>YEAR(Salesdata[[#This Row],[purchase_date]])</f>
        <v>2024</v>
      </c>
      <c r="R1270" t="str">
        <f>TEXT(Salesdata[[#This Row],[purchase_date]], "mmm")</f>
        <v>Feb</v>
      </c>
    </row>
    <row r="1271" spans="1:18" x14ac:dyDescent="0.3">
      <c r="A1271" t="s">
        <v>3841</v>
      </c>
      <c r="B1271" t="s">
        <v>55</v>
      </c>
      <c r="C1271" t="s">
        <v>3842</v>
      </c>
      <c r="D1271" s="11" t="s">
        <v>8268</v>
      </c>
      <c r="E1271" s="11" t="s">
        <v>7168</v>
      </c>
      <c r="F1271" t="s">
        <v>111</v>
      </c>
      <c r="G1271" t="s">
        <v>3843</v>
      </c>
      <c r="H1271" t="s">
        <v>107</v>
      </c>
      <c r="I1271">
        <v>145.44999999999999</v>
      </c>
      <c r="J1271">
        <v>1</v>
      </c>
      <c r="K1271">
        <v>0</v>
      </c>
      <c r="L1271">
        <v>145.44999999999999</v>
      </c>
      <c r="M1271">
        <v>145.44999999999999</v>
      </c>
      <c r="N1271" s="11">
        <f>Salesdata[[#This Row],[subtotal_before_discount]]-Salesdata[[#This Row],[total_after_discount]]</f>
        <v>0</v>
      </c>
      <c r="O1271" t="s">
        <v>28</v>
      </c>
      <c r="P1271" s="2">
        <v>45632.915763888886</v>
      </c>
      <c r="Q1271">
        <f>YEAR(Salesdata[[#This Row],[purchase_date]])</f>
        <v>2024</v>
      </c>
      <c r="R1271" t="str">
        <f>TEXT(Salesdata[[#This Row],[purchase_date]], "mmm")</f>
        <v>Dec</v>
      </c>
    </row>
    <row r="1272" spans="1:18" x14ac:dyDescent="0.3">
      <c r="A1272" t="s">
        <v>3844</v>
      </c>
      <c r="B1272" t="s">
        <v>172</v>
      </c>
      <c r="C1272" t="s">
        <v>3845</v>
      </c>
      <c r="D1272" s="11" t="s">
        <v>8269</v>
      </c>
      <c r="E1272" s="11" t="s">
        <v>7105</v>
      </c>
      <c r="F1272" t="s">
        <v>18</v>
      </c>
      <c r="G1272" t="s">
        <v>3846</v>
      </c>
      <c r="H1272" t="s">
        <v>93</v>
      </c>
      <c r="I1272">
        <v>2905.37</v>
      </c>
      <c r="J1272">
        <v>30</v>
      </c>
      <c r="K1272">
        <v>15</v>
      </c>
      <c r="L1272">
        <v>87161.1</v>
      </c>
      <c r="M1272">
        <v>74086.929999999993</v>
      </c>
      <c r="N1272" s="11">
        <f>Salesdata[[#This Row],[subtotal_before_discount]]-Salesdata[[#This Row],[total_after_discount]]</f>
        <v>13074.170000000013</v>
      </c>
      <c r="O1272" t="s">
        <v>47</v>
      </c>
      <c r="P1272" s="2">
        <v>45685.910624999997</v>
      </c>
      <c r="Q1272">
        <f>YEAR(Salesdata[[#This Row],[purchase_date]])</f>
        <v>2025</v>
      </c>
      <c r="R1272" t="str">
        <f>TEXT(Salesdata[[#This Row],[purchase_date]], "mmm")</f>
        <v>Jan</v>
      </c>
    </row>
    <row r="1273" spans="1:18" x14ac:dyDescent="0.3">
      <c r="A1273" t="s">
        <v>3847</v>
      </c>
      <c r="B1273" t="s">
        <v>118</v>
      </c>
      <c r="C1273" t="s">
        <v>3848</v>
      </c>
      <c r="D1273" s="11" t="s">
        <v>8270</v>
      </c>
      <c r="E1273" s="11" t="s">
        <v>7064</v>
      </c>
      <c r="F1273" t="s">
        <v>121</v>
      </c>
      <c r="G1273" t="s">
        <v>3849</v>
      </c>
      <c r="H1273" t="s">
        <v>7010</v>
      </c>
      <c r="I1273">
        <v>2055.8200000000002</v>
      </c>
      <c r="J1273">
        <v>4</v>
      </c>
      <c r="K1273">
        <v>0</v>
      </c>
      <c r="L1273">
        <v>8223.2800000000007</v>
      </c>
      <c r="M1273">
        <v>8223.2800000000007</v>
      </c>
      <c r="N1273" s="11">
        <f>Salesdata[[#This Row],[subtotal_before_discount]]-Salesdata[[#This Row],[total_after_discount]]</f>
        <v>0</v>
      </c>
      <c r="O1273" t="s">
        <v>47</v>
      </c>
      <c r="P1273" s="2">
        <v>45547.12400462963</v>
      </c>
      <c r="Q1273">
        <f>YEAR(Salesdata[[#This Row],[purchase_date]])</f>
        <v>2024</v>
      </c>
      <c r="R1273" t="str">
        <f>TEXT(Salesdata[[#This Row],[purchase_date]], "mmm")</f>
        <v>Sep</v>
      </c>
    </row>
    <row r="1274" spans="1:18" x14ac:dyDescent="0.3">
      <c r="A1274" t="s">
        <v>3850</v>
      </c>
      <c r="B1274" t="s">
        <v>172</v>
      </c>
      <c r="C1274" t="s">
        <v>3851</v>
      </c>
      <c r="D1274" s="11" t="s">
        <v>8271</v>
      </c>
      <c r="E1274" s="11" t="s">
        <v>7235</v>
      </c>
      <c r="F1274" t="s">
        <v>44</v>
      </c>
      <c r="G1274" t="s">
        <v>3852</v>
      </c>
      <c r="H1274" t="s">
        <v>184</v>
      </c>
      <c r="I1274">
        <v>1153.74</v>
      </c>
      <c r="J1274">
        <v>20</v>
      </c>
      <c r="K1274">
        <v>20</v>
      </c>
      <c r="L1274">
        <v>23074.799999999999</v>
      </c>
      <c r="M1274">
        <v>18459.84</v>
      </c>
      <c r="N1274" s="11">
        <f>Salesdata[[#This Row],[subtotal_before_discount]]-Salesdata[[#This Row],[total_after_discount]]</f>
        <v>4614.9599999999991</v>
      </c>
      <c r="O1274" t="s">
        <v>28</v>
      </c>
      <c r="P1274" s="2">
        <v>45379.686678240738</v>
      </c>
      <c r="Q1274">
        <f>YEAR(Salesdata[[#This Row],[purchase_date]])</f>
        <v>2024</v>
      </c>
      <c r="R1274" t="str">
        <f>TEXT(Salesdata[[#This Row],[purchase_date]], "mmm")</f>
        <v>Mar</v>
      </c>
    </row>
    <row r="1275" spans="1:18" x14ac:dyDescent="0.3">
      <c r="A1275" t="s">
        <v>3853</v>
      </c>
      <c r="B1275" t="s">
        <v>84</v>
      </c>
      <c r="C1275" t="s">
        <v>3854</v>
      </c>
      <c r="D1275" s="11" t="s">
        <v>8272</v>
      </c>
      <c r="E1275" s="11" t="s">
        <v>7137</v>
      </c>
      <c r="F1275" t="s">
        <v>74</v>
      </c>
      <c r="G1275" t="s">
        <v>3855</v>
      </c>
      <c r="H1275" t="s">
        <v>20</v>
      </c>
      <c r="I1275">
        <v>345.71</v>
      </c>
      <c r="J1275">
        <v>60</v>
      </c>
      <c r="K1275">
        <v>0</v>
      </c>
      <c r="L1275">
        <v>20742.599999999999</v>
      </c>
      <c r="M1275">
        <v>20742.599999999999</v>
      </c>
      <c r="N1275" s="11">
        <f>Salesdata[[#This Row],[subtotal_before_discount]]-Salesdata[[#This Row],[total_after_discount]]</f>
        <v>0</v>
      </c>
      <c r="O1275" t="s">
        <v>21</v>
      </c>
      <c r="P1275" s="2">
        <v>45415.232199074075</v>
      </c>
      <c r="Q1275">
        <f>YEAR(Salesdata[[#This Row],[purchase_date]])</f>
        <v>2024</v>
      </c>
      <c r="R1275" t="str">
        <f>TEXT(Salesdata[[#This Row],[purchase_date]], "mmm")</f>
        <v>May</v>
      </c>
    </row>
    <row r="1276" spans="1:18" x14ac:dyDescent="0.3">
      <c r="A1276" t="s">
        <v>3856</v>
      </c>
      <c r="B1276" t="s">
        <v>49</v>
      </c>
      <c r="C1276" t="s">
        <v>7010</v>
      </c>
      <c r="D1276" s="11" t="s">
        <v>7010</v>
      </c>
      <c r="E1276" s="11" t="s">
        <v>7010</v>
      </c>
      <c r="F1276" t="s">
        <v>32</v>
      </c>
      <c r="G1276" t="s">
        <v>3857</v>
      </c>
      <c r="H1276" t="s">
        <v>179</v>
      </c>
      <c r="I1276">
        <v>1333.32</v>
      </c>
      <c r="J1276">
        <v>25</v>
      </c>
      <c r="K1276">
        <v>15</v>
      </c>
      <c r="L1276">
        <v>33333</v>
      </c>
      <c r="M1276">
        <v>28333.05</v>
      </c>
      <c r="N1276" s="11">
        <f>Salesdata[[#This Row],[subtotal_before_discount]]-Salesdata[[#This Row],[total_after_discount]]</f>
        <v>4999.9500000000007</v>
      </c>
      <c r="O1276" t="s">
        <v>60</v>
      </c>
      <c r="P1276" s="2">
        <v>45634.982858796298</v>
      </c>
      <c r="Q1276">
        <f>YEAR(Salesdata[[#This Row],[purchase_date]])</f>
        <v>2024</v>
      </c>
      <c r="R1276" t="str">
        <f>TEXT(Salesdata[[#This Row],[purchase_date]], "mmm")</f>
        <v>Dec</v>
      </c>
    </row>
    <row r="1277" spans="1:18" x14ac:dyDescent="0.3">
      <c r="A1277" t="s">
        <v>3858</v>
      </c>
      <c r="B1277" t="s">
        <v>118</v>
      </c>
      <c r="C1277" t="s">
        <v>7010</v>
      </c>
      <c r="D1277" s="11" t="s">
        <v>7010</v>
      </c>
      <c r="E1277" s="11" t="s">
        <v>7010</v>
      </c>
      <c r="F1277" t="s">
        <v>44</v>
      </c>
      <c r="G1277" t="s">
        <v>3859</v>
      </c>
      <c r="H1277" t="s">
        <v>82</v>
      </c>
      <c r="I1277">
        <v>1595.47</v>
      </c>
      <c r="J1277">
        <v>2</v>
      </c>
      <c r="K1277">
        <v>5</v>
      </c>
      <c r="L1277">
        <v>3190.94</v>
      </c>
      <c r="M1277">
        <v>3031.39</v>
      </c>
      <c r="N1277" s="11">
        <f>Salesdata[[#This Row],[subtotal_before_discount]]-Salesdata[[#This Row],[total_after_discount]]</f>
        <v>159.55000000000018</v>
      </c>
      <c r="O1277" t="s">
        <v>77</v>
      </c>
      <c r="P1277" s="2">
        <v>45711.762604166666</v>
      </c>
      <c r="Q1277">
        <f>YEAR(Salesdata[[#This Row],[purchase_date]])</f>
        <v>2025</v>
      </c>
      <c r="R1277" t="str">
        <f>TEXT(Salesdata[[#This Row],[purchase_date]], "mmm")</f>
        <v>Feb</v>
      </c>
    </row>
    <row r="1278" spans="1:18" x14ac:dyDescent="0.3">
      <c r="A1278" t="s">
        <v>3860</v>
      </c>
      <c r="B1278" t="s">
        <v>95</v>
      </c>
      <c r="C1278" t="s">
        <v>3861</v>
      </c>
      <c r="D1278" s="11" t="s">
        <v>8273</v>
      </c>
      <c r="E1278" s="11" t="s">
        <v>7089</v>
      </c>
      <c r="F1278" t="s">
        <v>111</v>
      </c>
      <c r="G1278" t="s">
        <v>3862</v>
      </c>
      <c r="H1278" t="s">
        <v>82</v>
      </c>
      <c r="I1278">
        <v>74.959999999999994</v>
      </c>
      <c r="J1278">
        <v>12</v>
      </c>
      <c r="K1278">
        <v>15</v>
      </c>
      <c r="L1278">
        <v>899.52</v>
      </c>
      <c r="M1278">
        <v>764.59</v>
      </c>
      <c r="N1278" s="11">
        <f>Salesdata[[#This Row],[subtotal_before_discount]]-Salesdata[[#This Row],[total_after_discount]]</f>
        <v>134.92999999999995</v>
      </c>
      <c r="O1278" t="s">
        <v>21</v>
      </c>
      <c r="P1278" s="2">
        <v>45489.259375000001</v>
      </c>
      <c r="Q1278">
        <f>YEAR(Salesdata[[#This Row],[purchase_date]])</f>
        <v>2024</v>
      </c>
      <c r="R1278" t="str">
        <f>TEXT(Salesdata[[#This Row],[purchase_date]], "mmm")</f>
        <v>Jul</v>
      </c>
    </row>
    <row r="1279" spans="1:18" x14ac:dyDescent="0.3">
      <c r="A1279" t="s">
        <v>3863</v>
      </c>
      <c r="B1279" t="s">
        <v>55</v>
      </c>
      <c r="C1279" t="s">
        <v>3864</v>
      </c>
      <c r="D1279" s="11" t="s">
        <v>8204</v>
      </c>
      <c r="E1279" s="11" t="s">
        <v>7071</v>
      </c>
      <c r="F1279" t="s">
        <v>121</v>
      </c>
      <c r="G1279" t="s">
        <v>3865</v>
      </c>
      <c r="H1279" t="s">
        <v>27</v>
      </c>
      <c r="I1279">
        <v>939.08</v>
      </c>
      <c r="J1279">
        <v>8</v>
      </c>
      <c r="K1279">
        <v>15</v>
      </c>
      <c r="L1279">
        <v>7512.64</v>
      </c>
      <c r="M1279">
        <v>6385.74</v>
      </c>
      <c r="N1279" s="11">
        <f>Salesdata[[#This Row],[subtotal_before_discount]]-Salesdata[[#This Row],[total_after_discount]]</f>
        <v>1126.9000000000005</v>
      </c>
      <c r="O1279" t="s">
        <v>77</v>
      </c>
      <c r="P1279" s="2">
        <v>45609.181574074071</v>
      </c>
      <c r="Q1279">
        <f>YEAR(Salesdata[[#This Row],[purchase_date]])</f>
        <v>2024</v>
      </c>
      <c r="R1279" t="str">
        <f>TEXT(Salesdata[[#This Row],[purchase_date]], "mmm")</f>
        <v>Nov</v>
      </c>
    </row>
    <row r="1280" spans="1:18" x14ac:dyDescent="0.3">
      <c r="A1280" t="s">
        <v>3866</v>
      </c>
      <c r="B1280" t="s">
        <v>55</v>
      </c>
      <c r="C1280" t="s">
        <v>3867</v>
      </c>
      <c r="D1280" s="11" t="s">
        <v>8274</v>
      </c>
      <c r="E1280" s="11" t="s">
        <v>7159</v>
      </c>
      <c r="F1280" t="s">
        <v>155</v>
      </c>
      <c r="G1280" t="s">
        <v>3868</v>
      </c>
      <c r="H1280" t="s">
        <v>465</v>
      </c>
      <c r="I1280">
        <v>4468.93</v>
      </c>
      <c r="J1280">
        <v>2</v>
      </c>
      <c r="K1280">
        <v>0</v>
      </c>
      <c r="L1280">
        <v>8937.86</v>
      </c>
      <c r="M1280">
        <v>8937.86</v>
      </c>
      <c r="N1280" s="11">
        <f>Salesdata[[#This Row],[subtotal_before_discount]]-Salesdata[[#This Row],[total_after_discount]]</f>
        <v>0</v>
      </c>
      <c r="O1280" t="s">
        <v>40</v>
      </c>
      <c r="P1280" s="2">
        <v>45675.091840277775</v>
      </c>
      <c r="Q1280">
        <f>YEAR(Salesdata[[#This Row],[purchase_date]])</f>
        <v>2025</v>
      </c>
      <c r="R1280" t="str">
        <f>TEXT(Salesdata[[#This Row],[purchase_date]], "mmm")</f>
        <v>Jan</v>
      </c>
    </row>
    <row r="1281" spans="1:18" x14ac:dyDescent="0.3">
      <c r="A1281" t="s">
        <v>3869</v>
      </c>
      <c r="B1281" t="s">
        <v>118</v>
      </c>
      <c r="C1281" t="s">
        <v>3870</v>
      </c>
      <c r="D1281" s="11" t="s">
        <v>7261</v>
      </c>
      <c r="E1281" s="11" t="s">
        <v>7166</v>
      </c>
      <c r="F1281" t="s">
        <v>155</v>
      </c>
      <c r="G1281" t="s">
        <v>3871</v>
      </c>
      <c r="H1281" t="s">
        <v>179</v>
      </c>
      <c r="I1281">
        <v>561.65</v>
      </c>
      <c r="J1281">
        <v>6</v>
      </c>
      <c r="K1281">
        <v>5</v>
      </c>
      <c r="L1281">
        <v>3369.9</v>
      </c>
      <c r="M1281">
        <v>3201.4</v>
      </c>
      <c r="N1281" s="11">
        <f>Salesdata[[#This Row],[subtotal_before_discount]]-Salesdata[[#This Row],[total_after_discount]]</f>
        <v>168.5</v>
      </c>
      <c r="O1281" t="s">
        <v>77</v>
      </c>
      <c r="P1281" s="2">
        <v>45662.060023148151</v>
      </c>
      <c r="Q1281">
        <f>YEAR(Salesdata[[#This Row],[purchase_date]])</f>
        <v>2025</v>
      </c>
      <c r="R1281" t="str">
        <f>TEXT(Salesdata[[#This Row],[purchase_date]], "mmm")</f>
        <v>Jan</v>
      </c>
    </row>
    <row r="1282" spans="1:18" x14ac:dyDescent="0.3">
      <c r="A1282" t="s">
        <v>3872</v>
      </c>
      <c r="B1282" t="s">
        <v>181</v>
      </c>
      <c r="C1282" t="s">
        <v>3873</v>
      </c>
      <c r="D1282" s="11" t="s">
        <v>8275</v>
      </c>
      <c r="E1282" s="11" t="s">
        <v>7250</v>
      </c>
      <c r="F1282" t="s">
        <v>57</v>
      </c>
      <c r="G1282" t="s">
        <v>3874</v>
      </c>
      <c r="H1282" t="s">
        <v>53</v>
      </c>
      <c r="I1282">
        <v>207.54</v>
      </c>
      <c r="J1282">
        <v>1</v>
      </c>
      <c r="K1282">
        <v>5</v>
      </c>
      <c r="L1282">
        <v>207.54</v>
      </c>
      <c r="M1282">
        <v>197.16</v>
      </c>
      <c r="N1282" s="11">
        <f>Salesdata[[#This Row],[subtotal_before_discount]]-Salesdata[[#This Row],[total_after_discount]]</f>
        <v>10.379999999999995</v>
      </c>
      <c r="O1282" t="s">
        <v>28</v>
      </c>
      <c r="P1282" s="2">
        <v>45769.968923611108</v>
      </c>
      <c r="Q1282">
        <f>YEAR(Salesdata[[#This Row],[purchase_date]])</f>
        <v>2025</v>
      </c>
      <c r="R1282" t="str">
        <f>TEXT(Salesdata[[#This Row],[purchase_date]], "mmm")</f>
        <v>Apr</v>
      </c>
    </row>
    <row r="1283" spans="1:18" x14ac:dyDescent="0.3">
      <c r="A1283" t="s">
        <v>3875</v>
      </c>
      <c r="B1283" t="s">
        <v>95</v>
      </c>
      <c r="C1283" t="s">
        <v>3876</v>
      </c>
      <c r="D1283" s="11" t="s">
        <v>8276</v>
      </c>
      <c r="E1283" s="11" t="s">
        <v>7042</v>
      </c>
      <c r="F1283" t="s">
        <v>74</v>
      </c>
      <c r="G1283" t="s">
        <v>3877</v>
      </c>
      <c r="H1283" t="s">
        <v>184</v>
      </c>
      <c r="I1283">
        <v>717.35</v>
      </c>
      <c r="J1283">
        <v>4</v>
      </c>
      <c r="K1283">
        <v>3</v>
      </c>
      <c r="L1283">
        <v>2869.4</v>
      </c>
      <c r="M1283">
        <v>2783.32</v>
      </c>
      <c r="N1283" s="11">
        <f>Salesdata[[#This Row],[subtotal_before_discount]]-Salesdata[[#This Row],[total_after_discount]]</f>
        <v>86.079999999999927</v>
      </c>
      <c r="O1283" t="s">
        <v>116</v>
      </c>
      <c r="P1283" s="2">
        <v>45710.219710648147</v>
      </c>
      <c r="Q1283">
        <f>YEAR(Salesdata[[#This Row],[purchase_date]])</f>
        <v>2025</v>
      </c>
      <c r="R1283" t="str">
        <f>TEXT(Salesdata[[#This Row],[purchase_date]], "mmm")</f>
        <v>Feb</v>
      </c>
    </row>
    <row r="1284" spans="1:18" x14ac:dyDescent="0.3">
      <c r="A1284" t="s">
        <v>3878</v>
      </c>
      <c r="B1284" t="s">
        <v>118</v>
      </c>
      <c r="C1284" t="s">
        <v>3879</v>
      </c>
      <c r="D1284" s="11" t="s">
        <v>8277</v>
      </c>
      <c r="E1284" s="11" t="s">
        <v>7198</v>
      </c>
      <c r="F1284" t="s">
        <v>32</v>
      </c>
      <c r="G1284" t="s">
        <v>3880</v>
      </c>
      <c r="H1284" t="s">
        <v>39</v>
      </c>
      <c r="I1284">
        <v>536.53</v>
      </c>
      <c r="J1284">
        <v>8</v>
      </c>
      <c r="K1284">
        <v>0</v>
      </c>
      <c r="L1284">
        <v>4292.24</v>
      </c>
      <c r="M1284">
        <v>4292.24</v>
      </c>
      <c r="N1284" s="11">
        <f>Salesdata[[#This Row],[subtotal_before_discount]]-Salesdata[[#This Row],[total_after_discount]]</f>
        <v>0</v>
      </c>
      <c r="O1284" t="s">
        <v>47</v>
      </c>
      <c r="P1284" s="2">
        <v>45604.816550925927</v>
      </c>
      <c r="Q1284">
        <f>YEAR(Salesdata[[#This Row],[purchase_date]])</f>
        <v>2024</v>
      </c>
      <c r="R1284" t="str">
        <f>TEXT(Salesdata[[#This Row],[purchase_date]], "mmm")</f>
        <v>Nov</v>
      </c>
    </row>
    <row r="1285" spans="1:18" x14ac:dyDescent="0.3">
      <c r="A1285" t="s">
        <v>3881</v>
      </c>
      <c r="B1285" t="s">
        <v>55</v>
      </c>
      <c r="C1285" t="s">
        <v>3882</v>
      </c>
      <c r="D1285" s="11" t="s">
        <v>8278</v>
      </c>
      <c r="E1285" s="11" t="s">
        <v>7170</v>
      </c>
      <c r="F1285" t="s">
        <v>87</v>
      </c>
      <c r="G1285" t="s">
        <v>3883</v>
      </c>
      <c r="H1285" t="s">
        <v>161</v>
      </c>
      <c r="I1285">
        <v>385.77</v>
      </c>
      <c r="J1285">
        <v>3</v>
      </c>
      <c r="K1285">
        <v>0</v>
      </c>
      <c r="L1285">
        <v>1157.31</v>
      </c>
      <c r="M1285">
        <v>1157.31</v>
      </c>
      <c r="N1285" s="11">
        <f>Salesdata[[#This Row],[subtotal_before_discount]]-Salesdata[[#This Row],[total_after_discount]]</f>
        <v>0</v>
      </c>
      <c r="O1285" t="s">
        <v>21</v>
      </c>
      <c r="P1285" s="2">
        <v>45762.181979166664</v>
      </c>
      <c r="Q1285">
        <f>YEAR(Salesdata[[#This Row],[purchase_date]])</f>
        <v>2025</v>
      </c>
      <c r="R1285" t="str">
        <f>TEXT(Salesdata[[#This Row],[purchase_date]], "mmm")</f>
        <v>Apr</v>
      </c>
    </row>
    <row r="1286" spans="1:18" x14ac:dyDescent="0.3">
      <c r="A1286" t="s">
        <v>3884</v>
      </c>
      <c r="B1286" t="s">
        <v>15</v>
      </c>
      <c r="C1286" t="s">
        <v>3885</v>
      </c>
      <c r="D1286" s="11" t="s">
        <v>8279</v>
      </c>
      <c r="E1286" s="11" t="s">
        <v>7164</v>
      </c>
      <c r="F1286" t="s">
        <v>57</v>
      </c>
      <c r="G1286" t="s">
        <v>3886</v>
      </c>
      <c r="H1286" t="s">
        <v>20</v>
      </c>
      <c r="I1286">
        <v>20.440000000000001</v>
      </c>
      <c r="J1286">
        <v>5</v>
      </c>
      <c r="K1286">
        <v>3</v>
      </c>
      <c r="L1286">
        <v>102.2</v>
      </c>
      <c r="M1286">
        <v>99.13</v>
      </c>
      <c r="N1286" s="11">
        <f>Salesdata[[#This Row],[subtotal_before_discount]]-Salesdata[[#This Row],[total_after_discount]]</f>
        <v>3.0700000000000074</v>
      </c>
      <c r="O1286" t="s">
        <v>40</v>
      </c>
      <c r="P1286" s="2">
        <v>45582.291932870372</v>
      </c>
      <c r="Q1286">
        <f>YEAR(Salesdata[[#This Row],[purchase_date]])</f>
        <v>2024</v>
      </c>
      <c r="R1286" t="str">
        <f>TEXT(Salesdata[[#This Row],[purchase_date]], "mmm")</f>
        <v>Oct</v>
      </c>
    </row>
    <row r="1287" spans="1:18" x14ac:dyDescent="0.3">
      <c r="A1287" t="s">
        <v>3887</v>
      </c>
      <c r="B1287" t="s">
        <v>15</v>
      </c>
      <c r="C1287" t="s">
        <v>3888</v>
      </c>
      <c r="D1287" s="11" t="s">
        <v>8280</v>
      </c>
      <c r="E1287" s="11" t="s">
        <v>7083</v>
      </c>
      <c r="F1287" t="s">
        <v>177</v>
      </c>
      <c r="G1287" t="s">
        <v>3889</v>
      </c>
      <c r="H1287" t="s">
        <v>82</v>
      </c>
      <c r="I1287">
        <v>992.83</v>
      </c>
      <c r="J1287">
        <v>1</v>
      </c>
      <c r="K1287">
        <v>0</v>
      </c>
      <c r="L1287">
        <v>992.83</v>
      </c>
      <c r="M1287">
        <v>992.83</v>
      </c>
      <c r="N1287" s="11">
        <f>Salesdata[[#This Row],[subtotal_before_discount]]-Salesdata[[#This Row],[total_after_discount]]</f>
        <v>0</v>
      </c>
      <c r="O1287" t="s">
        <v>60</v>
      </c>
      <c r="P1287" s="2">
        <v>45621.093124999999</v>
      </c>
      <c r="Q1287">
        <f>YEAR(Salesdata[[#This Row],[purchase_date]])</f>
        <v>2024</v>
      </c>
      <c r="R1287" t="str">
        <f>TEXT(Salesdata[[#This Row],[purchase_date]], "mmm")</f>
        <v>Nov</v>
      </c>
    </row>
    <row r="1288" spans="1:18" x14ac:dyDescent="0.3">
      <c r="A1288" t="s">
        <v>3890</v>
      </c>
      <c r="B1288" t="s">
        <v>55</v>
      </c>
      <c r="C1288" t="s">
        <v>3891</v>
      </c>
      <c r="D1288" s="11" t="s">
        <v>8281</v>
      </c>
      <c r="E1288" s="11" t="s">
        <v>7060</v>
      </c>
      <c r="F1288" t="s">
        <v>68</v>
      </c>
      <c r="G1288" t="s">
        <v>3892</v>
      </c>
      <c r="H1288" t="s">
        <v>39</v>
      </c>
      <c r="I1288">
        <v>264.13</v>
      </c>
      <c r="J1288">
        <v>6</v>
      </c>
      <c r="K1288">
        <v>0</v>
      </c>
      <c r="L1288">
        <v>1584.78</v>
      </c>
      <c r="M1288">
        <v>1584.78</v>
      </c>
      <c r="N1288" s="11">
        <f>Salesdata[[#This Row],[subtotal_before_discount]]-Salesdata[[#This Row],[total_after_discount]]</f>
        <v>0</v>
      </c>
      <c r="O1288" t="s">
        <v>47</v>
      </c>
      <c r="P1288" s="2">
        <v>45769.909317129626</v>
      </c>
      <c r="Q1288">
        <f>YEAR(Salesdata[[#This Row],[purchase_date]])</f>
        <v>2025</v>
      </c>
      <c r="R1288" t="str">
        <f>TEXT(Salesdata[[#This Row],[purchase_date]], "mmm")</f>
        <v>Apr</v>
      </c>
    </row>
    <row r="1289" spans="1:18" x14ac:dyDescent="0.3">
      <c r="A1289" t="s">
        <v>3893</v>
      </c>
      <c r="B1289" t="s">
        <v>23</v>
      </c>
      <c r="C1289" t="s">
        <v>3894</v>
      </c>
      <c r="D1289" s="11" t="s">
        <v>8282</v>
      </c>
      <c r="E1289" s="11" t="s">
        <v>7066</v>
      </c>
      <c r="F1289" t="s">
        <v>74</v>
      </c>
      <c r="G1289" t="s">
        <v>3895</v>
      </c>
      <c r="H1289" t="s">
        <v>65</v>
      </c>
      <c r="I1289">
        <v>137.71</v>
      </c>
      <c r="J1289">
        <v>4</v>
      </c>
      <c r="K1289">
        <v>0</v>
      </c>
      <c r="L1289">
        <v>550.84</v>
      </c>
      <c r="M1289">
        <v>550.84</v>
      </c>
      <c r="N1289" s="11">
        <f>Salesdata[[#This Row],[subtotal_before_discount]]-Salesdata[[#This Row],[total_after_discount]]</f>
        <v>0</v>
      </c>
      <c r="O1289" t="s">
        <v>40</v>
      </c>
      <c r="P1289" s="2">
        <v>45644.457789351851</v>
      </c>
      <c r="Q1289">
        <f>YEAR(Salesdata[[#This Row],[purchase_date]])</f>
        <v>2024</v>
      </c>
      <c r="R1289" t="str">
        <f>TEXT(Salesdata[[#This Row],[purchase_date]], "mmm")</f>
        <v>Dec</v>
      </c>
    </row>
    <row r="1290" spans="1:18" x14ac:dyDescent="0.3">
      <c r="A1290" t="s">
        <v>3896</v>
      </c>
      <c r="B1290" t="s">
        <v>23</v>
      </c>
      <c r="C1290" t="s">
        <v>3897</v>
      </c>
      <c r="D1290" s="11" t="s">
        <v>7554</v>
      </c>
      <c r="E1290" s="11" t="s">
        <v>7183</v>
      </c>
      <c r="F1290" t="s">
        <v>105</v>
      </c>
      <c r="G1290" t="s">
        <v>3898</v>
      </c>
      <c r="H1290" t="s">
        <v>107</v>
      </c>
      <c r="I1290">
        <v>191.8</v>
      </c>
      <c r="J1290">
        <v>10</v>
      </c>
      <c r="K1290">
        <v>15</v>
      </c>
      <c r="L1290">
        <v>1918</v>
      </c>
      <c r="M1290">
        <v>1630.3</v>
      </c>
      <c r="N1290" s="11">
        <f>Salesdata[[#This Row],[subtotal_before_discount]]-Salesdata[[#This Row],[total_after_discount]]</f>
        <v>287.70000000000005</v>
      </c>
      <c r="O1290" t="s">
        <v>7010</v>
      </c>
      <c r="P1290" s="2">
        <v>45523.739814814813</v>
      </c>
      <c r="Q1290">
        <f>YEAR(Salesdata[[#This Row],[purchase_date]])</f>
        <v>2024</v>
      </c>
      <c r="R1290" t="str">
        <f>TEXT(Salesdata[[#This Row],[purchase_date]], "mmm")</f>
        <v>Aug</v>
      </c>
    </row>
    <row r="1291" spans="1:18" x14ac:dyDescent="0.3">
      <c r="A1291" t="s">
        <v>3899</v>
      </c>
      <c r="B1291" t="s">
        <v>181</v>
      </c>
      <c r="C1291" t="s">
        <v>3900</v>
      </c>
      <c r="D1291" s="11" t="s">
        <v>8283</v>
      </c>
      <c r="E1291" s="11" t="s">
        <v>7040</v>
      </c>
      <c r="F1291" t="s">
        <v>121</v>
      </c>
      <c r="G1291" t="s">
        <v>3901</v>
      </c>
      <c r="H1291" t="s">
        <v>46</v>
      </c>
      <c r="I1291">
        <v>1367.14</v>
      </c>
      <c r="J1291">
        <v>4</v>
      </c>
      <c r="K1291">
        <v>3</v>
      </c>
      <c r="L1291">
        <v>5468.56</v>
      </c>
      <c r="M1291">
        <v>5304.5</v>
      </c>
      <c r="N1291" s="11">
        <f>Salesdata[[#This Row],[subtotal_before_discount]]-Salesdata[[#This Row],[total_after_discount]]</f>
        <v>164.0600000000004</v>
      </c>
      <c r="O1291" t="s">
        <v>21</v>
      </c>
      <c r="P1291" s="2">
        <v>45509.516064814816</v>
      </c>
      <c r="Q1291">
        <f>YEAR(Salesdata[[#This Row],[purchase_date]])</f>
        <v>2024</v>
      </c>
      <c r="R1291" t="str">
        <f>TEXT(Salesdata[[#This Row],[purchase_date]], "mmm")</f>
        <v>Aug</v>
      </c>
    </row>
    <row r="1292" spans="1:18" x14ac:dyDescent="0.3">
      <c r="A1292" t="s">
        <v>3902</v>
      </c>
      <c r="B1292" t="s">
        <v>95</v>
      </c>
      <c r="C1292" t="s">
        <v>3903</v>
      </c>
      <c r="D1292" s="11" t="s">
        <v>8284</v>
      </c>
      <c r="E1292" s="11" t="s">
        <v>7139</v>
      </c>
      <c r="F1292" t="s">
        <v>74</v>
      </c>
      <c r="G1292" t="s">
        <v>3904</v>
      </c>
      <c r="H1292" t="s">
        <v>70</v>
      </c>
      <c r="I1292">
        <v>232.24</v>
      </c>
      <c r="J1292">
        <v>4</v>
      </c>
      <c r="K1292">
        <v>0</v>
      </c>
      <c r="L1292">
        <v>928.96</v>
      </c>
      <c r="M1292">
        <v>928.96</v>
      </c>
      <c r="N1292" s="11">
        <f>Salesdata[[#This Row],[subtotal_before_discount]]-Salesdata[[#This Row],[total_after_discount]]</f>
        <v>0</v>
      </c>
      <c r="O1292" t="s">
        <v>47</v>
      </c>
      <c r="P1292" s="2">
        <v>45633.006793981483</v>
      </c>
      <c r="Q1292">
        <f>YEAR(Salesdata[[#This Row],[purchase_date]])</f>
        <v>2024</v>
      </c>
      <c r="R1292" t="str">
        <f>TEXT(Salesdata[[#This Row],[purchase_date]], "mmm")</f>
        <v>Dec</v>
      </c>
    </row>
    <row r="1293" spans="1:18" x14ac:dyDescent="0.3">
      <c r="A1293" t="s">
        <v>3905</v>
      </c>
      <c r="B1293" t="s">
        <v>72</v>
      </c>
      <c r="C1293" t="s">
        <v>3906</v>
      </c>
      <c r="D1293" s="11" t="s">
        <v>7896</v>
      </c>
      <c r="E1293" s="11" t="s">
        <v>7346</v>
      </c>
      <c r="F1293" t="s">
        <v>251</v>
      </c>
      <c r="G1293" t="s">
        <v>3907</v>
      </c>
      <c r="H1293" t="s">
        <v>70</v>
      </c>
      <c r="I1293">
        <v>1913.85</v>
      </c>
      <c r="J1293">
        <v>3</v>
      </c>
      <c r="K1293">
        <v>0</v>
      </c>
      <c r="L1293">
        <v>5741.55</v>
      </c>
      <c r="M1293">
        <v>5741.55</v>
      </c>
      <c r="N1293" s="11">
        <f>Salesdata[[#This Row],[subtotal_before_discount]]-Salesdata[[#This Row],[total_after_discount]]</f>
        <v>0</v>
      </c>
      <c r="O1293" t="s">
        <v>116</v>
      </c>
      <c r="P1293" s="2">
        <v>45477.338263888887</v>
      </c>
      <c r="Q1293">
        <f>YEAR(Salesdata[[#This Row],[purchase_date]])</f>
        <v>2024</v>
      </c>
      <c r="R1293" t="str">
        <f>TEXT(Salesdata[[#This Row],[purchase_date]], "mmm")</f>
        <v>Jul</v>
      </c>
    </row>
    <row r="1294" spans="1:18" x14ac:dyDescent="0.3">
      <c r="A1294" t="s">
        <v>3908</v>
      </c>
      <c r="B1294" t="s">
        <v>118</v>
      </c>
      <c r="C1294" t="s">
        <v>3909</v>
      </c>
      <c r="D1294" s="11" t="s">
        <v>8285</v>
      </c>
      <c r="E1294" s="11" t="s">
        <v>7198</v>
      </c>
      <c r="F1294" t="s">
        <v>277</v>
      </c>
      <c r="G1294" t="s">
        <v>3910</v>
      </c>
      <c r="H1294" t="s">
        <v>20</v>
      </c>
      <c r="I1294">
        <v>372.25</v>
      </c>
      <c r="J1294">
        <v>1</v>
      </c>
      <c r="K1294">
        <v>0</v>
      </c>
      <c r="L1294">
        <v>372.25</v>
      </c>
      <c r="M1294">
        <v>372.25</v>
      </c>
      <c r="N1294" s="11">
        <f>Salesdata[[#This Row],[subtotal_before_discount]]-Salesdata[[#This Row],[total_after_discount]]</f>
        <v>0</v>
      </c>
      <c r="O1294" t="s">
        <v>21</v>
      </c>
      <c r="P1294" s="2">
        <v>45351.623368055552</v>
      </c>
      <c r="Q1294">
        <f>YEAR(Salesdata[[#This Row],[purchase_date]])</f>
        <v>2024</v>
      </c>
      <c r="R1294" t="str">
        <f>TEXT(Salesdata[[#This Row],[purchase_date]], "mmm")</f>
        <v>Feb</v>
      </c>
    </row>
    <row r="1295" spans="1:18" x14ac:dyDescent="0.3">
      <c r="A1295" t="s">
        <v>3911</v>
      </c>
      <c r="B1295" t="s">
        <v>118</v>
      </c>
      <c r="C1295" t="s">
        <v>3912</v>
      </c>
      <c r="D1295" s="11" t="s">
        <v>8286</v>
      </c>
      <c r="E1295" s="11" t="s">
        <v>7046</v>
      </c>
      <c r="F1295" t="s">
        <v>44</v>
      </c>
      <c r="G1295" t="s">
        <v>3913</v>
      </c>
      <c r="H1295" t="s">
        <v>161</v>
      </c>
      <c r="I1295">
        <v>539.36</v>
      </c>
      <c r="J1295">
        <v>2</v>
      </c>
      <c r="K1295">
        <v>0</v>
      </c>
      <c r="L1295">
        <v>1078.72</v>
      </c>
      <c r="M1295">
        <v>1078.72</v>
      </c>
      <c r="N1295" s="11">
        <f>Salesdata[[#This Row],[subtotal_before_discount]]-Salesdata[[#This Row],[total_after_discount]]</f>
        <v>0</v>
      </c>
      <c r="O1295" t="s">
        <v>47</v>
      </c>
      <c r="P1295" s="2">
        <v>45777.032083333332</v>
      </c>
      <c r="Q1295">
        <f>YEAR(Salesdata[[#This Row],[purchase_date]])</f>
        <v>2025</v>
      </c>
      <c r="R1295" t="str">
        <f>TEXT(Salesdata[[#This Row],[purchase_date]], "mmm")</f>
        <v>Apr</v>
      </c>
    </row>
    <row r="1296" spans="1:18" x14ac:dyDescent="0.3">
      <c r="A1296" t="s">
        <v>3914</v>
      </c>
      <c r="B1296" t="s">
        <v>95</v>
      </c>
      <c r="C1296" t="s">
        <v>7010</v>
      </c>
      <c r="D1296" s="11" t="s">
        <v>7010</v>
      </c>
      <c r="E1296" s="11" t="s">
        <v>7010</v>
      </c>
      <c r="F1296" t="s">
        <v>57</v>
      </c>
      <c r="G1296" t="s">
        <v>3915</v>
      </c>
      <c r="H1296" t="s">
        <v>102</v>
      </c>
      <c r="I1296">
        <v>2.4</v>
      </c>
      <c r="J1296">
        <v>35</v>
      </c>
      <c r="K1296">
        <v>15</v>
      </c>
      <c r="L1296">
        <v>84</v>
      </c>
      <c r="M1296">
        <v>71.400000000000006</v>
      </c>
      <c r="N1296" s="11">
        <f>Salesdata[[#This Row],[subtotal_before_discount]]-Salesdata[[#This Row],[total_after_discount]]</f>
        <v>12.599999999999994</v>
      </c>
      <c r="O1296" t="s">
        <v>7010</v>
      </c>
      <c r="P1296" s="2">
        <v>45842.769432870373</v>
      </c>
      <c r="Q1296">
        <f>YEAR(Salesdata[[#This Row],[purchase_date]])</f>
        <v>2025</v>
      </c>
      <c r="R1296" t="str">
        <f>TEXT(Salesdata[[#This Row],[purchase_date]], "mmm")</f>
        <v>Jul</v>
      </c>
    </row>
    <row r="1297" spans="1:18" x14ac:dyDescent="0.3">
      <c r="A1297" t="s">
        <v>3916</v>
      </c>
      <c r="B1297" t="s">
        <v>118</v>
      </c>
      <c r="C1297" t="s">
        <v>3917</v>
      </c>
      <c r="D1297" s="11" t="s">
        <v>8287</v>
      </c>
      <c r="E1297" s="11" t="s">
        <v>7048</v>
      </c>
      <c r="F1297" t="s">
        <v>87</v>
      </c>
      <c r="G1297" t="s">
        <v>3918</v>
      </c>
      <c r="H1297" t="s">
        <v>465</v>
      </c>
      <c r="I1297">
        <v>332.7</v>
      </c>
      <c r="J1297">
        <v>1</v>
      </c>
      <c r="K1297">
        <v>0</v>
      </c>
      <c r="L1297">
        <v>332.7</v>
      </c>
      <c r="M1297">
        <v>332.7</v>
      </c>
      <c r="N1297" s="11">
        <f>Salesdata[[#This Row],[subtotal_before_discount]]-Salesdata[[#This Row],[total_after_discount]]</f>
        <v>0</v>
      </c>
      <c r="O1297" t="s">
        <v>47</v>
      </c>
      <c r="P1297" s="2">
        <v>45736.68037037037</v>
      </c>
      <c r="Q1297">
        <f>YEAR(Salesdata[[#This Row],[purchase_date]])</f>
        <v>2025</v>
      </c>
      <c r="R1297" t="str">
        <f>TEXT(Salesdata[[#This Row],[purchase_date]], "mmm")</f>
        <v>Mar</v>
      </c>
    </row>
    <row r="1298" spans="1:18" x14ac:dyDescent="0.3">
      <c r="A1298" t="s">
        <v>3919</v>
      </c>
      <c r="B1298" t="s">
        <v>23</v>
      </c>
      <c r="C1298" t="s">
        <v>3920</v>
      </c>
      <c r="D1298" s="11" t="s">
        <v>8288</v>
      </c>
      <c r="E1298" s="11" t="s">
        <v>7054</v>
      </c>
      <c r="F1298" t="s">
        <v>224</v>
      </c>
      <c r="G1298" t="s">
        <v>3921</v>
      </c>
      <c r="H1298" t="s">
        <v>465</v>
      </c>
      <c r="I1298">
        <v>64.12</v>
      </c>
      <c r="J1298">
        <v>4</v>
      </c>
      <c r="K1298">
        <v>5</v>
      </c>
      <c r="L1298">
        <v>256.48</v>
      </c>
      <c r="M1298">
        <v>243.66</v>
      </c>
      <c r="N1298" s="11">
        <f>Salesdata[[#This Row],[subtotal_before_discount]]-Salesdata[[#This Row],[total_after_discount]]</f>
        <v>12.820000000000022</v>
      </c>
      <c r="O1298" t="s">
        <v>116</v>
      </c>
      <c r="P1298" s="2">
        <v>45529.324664351851</v>
      </c>
      <c r="Q1298">
        <f>YEAR(Salesdata[[#This Row],[purchase_date]])</f>
        <v>2024</v>
      </c>
      <c r="R1298" t="str">
        <f>TEXT(Salesdata[[#This Row],[purchase_date]], "mmm")</f>
        <v>Aug</v>
      </c>
    </row>
    <row r="1299" spans="1:18" x14ac:dyDescent="0.3">
      <c r="A1299" t="s">
        <v>3922</v>
      </c>
      <c r="B1299" t="s">
        <v>30</v>
      </c>
      <c r="C1299" t="s">
        <v>3923</v>
      </c>
      <c r="D1299" s="11" t="s">
        <v>8289</v>
      </c>
      <c r="E1299" s="11" t="s">
        <v>7071</v>
      </c>
      <c r="F1299" t="s">
        <v>87</v>
      </c>
      <c r="G1299" t="s">
        <v>3924</v>
      </c>
      <c r="H1299" t="s">
        <v>107</v>
      </c>
      <c r="I1299">
        <v>308.64</v>
      </c>
      <c r="J1299">
        <v>25</v>
      </c>
      <c r="K1299">
        <v>3</v>
      </c>
      <c r="L1299">
        <v>7716</v>
      </c>
      <c r="M1299">
        <v>7484.52</v>
      </c>
      <c r="N1299" s="11">
        <f>Salesdata[[#This Row],[subtotal_before_discount]]-Salesdata[[#This Row],[total_after_discount]]</f>
        <v>231.47999999999956</v>
      </c>
      <c r="O1299" t="s">
        <v>21</v>
      </c>
      <c r="P1299" s="2">
        <v>45724.204155092593</v>
      </c>
      <c r="Q1299">
        <f>YEAR(Salesdata[[#This Row],[purchase_date]])</f>
        <v>2025</v>
      </c>
      <c r="R1299" t="str">
        <f>TEXT(Salesdata[[#This Row],[purchase_date]], "mmm")</f>
        <v>Mar</v>
      </c>
    </row>
    <row r="1300" spans="1:18" x14ac:dyDescent="0.3">
      <c r="A1300" t="s">
        <v>3925</v>
      </c>
      <c r="B1300" t="s">
        <v>172</v>
      </c>
      <c r="C1300" t="s">
        <v>3926</v>
      </c>
      <c r="D1300" s="11" t="s">
        <v>8290</v>
      </c>
      <c r="E1300" s="11" t="s">
        <v>7162</v>
      </c>
      <c r="F1300" t="s">
        <v>74</v>
      </c>
      <c r="G1300" t="s">
        <v>3927</v>
      </c>
      <c r="H1300" t="s">
        <v>76</v>
      </c>
      <c r="I1300">
        <v>54.13</v>
      </c>
      <c r="J1300">
        <v>25</v>
      </c>
      <c r="K1300">
        <v>15</v>
      </c>
      <c r="L1300">
        <v>1353.25</v>
      </c>
      <c r="M1300">
        <v>1150.26</v>
      </c>
      <c r="N1300" s="11">
        <f>Salesdata[[#This Row],[subtotal_before_discount]]-Salesdata[[#This Row],[total_after_discount]]</f>
        <v>202.99</v>
      </c>
      <c r="O1300" t="s">
        <v>47</v>
      </c>
      <c r="P1300" s="2">
        <v>45871.780844907407</v>
      </c>
      <c r="Q1300">
        <f>YEAR(Salesdata[[#This Row],[purchase_date]])</f>
        <v>2025</v>
      </c>
      <c r="R1300" t="str">
        <f>TEXT(Salesdata[[#This Row],[purchase_date]], "mmm")</f>
        <v>Aug</v>
      </c>
    </row>
    <row r="1301" spans="1:18" x14ac:dyDescent="0.3">
      <c r="A1301" t="s">
        <v>3928</v>
      </c>
      <c r="B1301" t="s">
        <v>23</v>
      </c>
      <c r="C1301" t="s">
        <v>3929</v>
      </c>
      <c r="D1301" s="11" t="s">
        <v>8291</v>
      </c>
      <c r="E1301" s="11" t="s">
        <v>7235</v>
      </c>
      <c r="F1301" t="s">
        <v>44</v>
      </c>
      <c r="G1301" t="s">
        <v>3930</v>
      </c>
      <c r="H1301" t="s">
        <v>20</v>
      </c>
      <c r="I1301">
        <v>496.54</v>
      </c>
      <c r="J1301">
        <v>5</v>
      </c>
      <c r="K1301">
        <v>3</v>
      </c>
      <c r="L1301">
        <v>2482.6999999999998</v>
      </c>
      <c r="M1301">
        <v>2408.2199999999998</v>
      </c>
      <c r="N1301" s="11">
        <f>Salesdata[[#This Row],[subtotal_before_discount]]-Salesdata[[#This Row],[total_after_discount]]</f>
        <v>74.480000000000018</v>
      </c>
      <c r="O1301" t="s">
        <v>28</v>
      </c>
      <c r="P1301" s="2">
        <v>45451.210694444446</v>
      </c>
      <c r="Q1301">
        <f>YEAR(Salesdata[[#This Row],[purchase_date]])</f>
        <v>2024</v>
      </c>
      <c r="R1301" t="str">
        <f>TEXT(Salesdata[[#This Row],[purchase_date]], "mmm")</f>
        <v>Jun</v>
      </c>
    </row>
    <row r="1302" spans="1:18" x14ac:dyDescent="0.3">
      <c r="A1302" t="s">
        <v>3931</v>
      </c>
      <c r="B1302" t="s">
        <v>72</v>
      </c>
      <c r="C1302" t="s">
        <v>3932</v>
      </c>
      <c r="D1302" s="11" t="s">
        <v>8292</v>
      </c>
      <c r="E1302" s="11" t="s">
        <v>7044</v>
      </c>
      <c r="F1302" t="s">
        <v>18</v>
      </c>
      <c r="G1302" t="s">
        <v>3933</v>
      </c>
      <c r="H1302" t="s">
        <v>27</v>
      </c>
      <c r="I1302">
        <v>4.1399999999999997</v>
      </c>
      <c r="J1302">
        <v>384</v>
      </c>
      <c r="K1302">
        <v>15</v>
      </c>
      <c r="L1302">
        <v>1589.76</v>
      </c>
      <c r="M1302">
        <v>1351.3</v>
      </c>
      <c r="N1302" s="11">
        <f>Salesdata[[#This Row],[subtotal_before_discount]]-Salesdata[[#This Row],[total_after_discount]]</f>
        <v>238.46000000000004</v>
      </c>
      <c r="O1302" t="s">
        <v>28</v>
      </c>
      <c r="P1302" s="2">
        <v>45743.345925925925</v>
      </c>
      <c r="Q1302">
        <f>YEAR(Salesdata[[#This Row],[purchase_date]])</f>
        <v>2025</v>
      </c>
      <c r="R1302" t="str">
        <f>TEXT(Salesdata[[#This Row],[purchase_date]], "mmm")</f>
        <v>Mar</v>
      </c>
    </row>
    <row r="1303" spans="1:18" x14ac:dyDescent="0.3">
      <c r="A1303" t="s">
        <v>3934</v>
      </c>
      <c r="B1303" t="s">
        <v>118</v>
      </c>
      <c r="C1303" t="s">
        <v>3935</v>
      </c>
      <c r="D1303" s="11" t="s">
        <v>8293</v>
      </c>
      <c r="E1303" s="11" t="s">
        <v>7036</v>
      </c>
      <c r="F1303" t="s">
        <v>105</v>
      </c>
      <c r="G1303" t="s">
        <v>3936</v>
      </c>
      <c r="H1303" t="s">
        <v>209</v>
      </c>
      <c r="I1303">
        <v>240.67</v>
      </c>
      <c r="J1303">
        <v>50</v>
      </c>
      <c r="K1303">
        <v>0</v>
      </c>
      <c r="L1303">
        <v>12033.5</v>
      </c>
      <c r="M1303">
        <v>12033.5</v>
      </c>
      <c r="N1303" s="11">
        <f>Salesdata[[#This Row],[subtotal_before_discount]]-Salesdata[[#This Row],[total_after_discount]]</f>
        <v>0</v>
      </c>
      <c r="O1303" t="s">
        <v>40</v>
      </c>
      <c r="P1303" s="2">
        <v>45579.560833333337</v>
      </c>
      <c r="Q1303">
        <f>YEAR(Salesdata[[#This Row],[purchase_date]])</f>
        <v>2024</v>
      </c>
      <c r="R1303" t="str">
        <f>TEXT(Salesdata[[#This Row],[purchase_date]], "mmm")</f>
        <v>Oct</v>
      </c>
    </row>
    <row r="1304" spans="1:18" x14ac:dyDescent="0.3">
      <c r="A1304" t="s">
        <v>3937</v>
      </c>
      <c r="B1304" t="s">
        <v>84</v>
      </c>
      <c r="C1304" t="s">
        <v>3938</v>
      </c>
      <c r="D1304" s="11" t="s">
        <v>8294</v>
      </c>
      <c r="E1304" s="11" t="s">
        <v>7099</v>
      </c>
      <c r="F1304" t="s">
        <v>177</v>
      </c>
      <c r="G1304" t="s">
        <v>3939</v>
      </c>
      <c r="H1304" t="s">
        <v>65</v>
      </c>
      <c r="I1304">
        <v>1285.54</v>
      </c>
      <c r="J1304">
        <v>1</v>
      </c>
      <c r="K1304">
        <v>3</v>
      </c>
      <c r="L1304">
        <v>1285.54</v>
      </c>
      <c r="M1304">
        <v>1246.97</v>
      </c>
      <c r="N1304" s="11">
        <f>Salesdata[[#This Row],[subtotal_before_discount]]-Salesdata[[#This Row],[total_after_discount]]</f>
        <v>38.569999999999936</v>
      </c>
      <c r="O1304" t="s">
        <v>40</v>
      </c>
      <c r="P1304" s="2">
        <v>45686.4065625</v>
      </c>
      <c r="Q1304">
        <f>YEAR(Salesdata[[#This Row],[purchase_date]])</f>
        <v>2025</v>
      </c>
      <c r="R1304" t="str">
        <f>TEXT(Salesdata[[#This Row],[purchase_date]], "mmm")</f>
        <v>Jan</v>
      </c>
    </row>
    <row r="1305" spans="1:18" x14ac:dyDescent="0.3">
      <c r="A1305" t="s">
        <v>3940</v>
      </c>
      <c r="B1305" t="s">
        <v>55</v>
      </c>
      <c r="C1305" t="s">
        <v>3941</v>
      </c>
      <c r="D1305" s="11" t="s">
        <v>8295</v>
      </c>
      <c r="E1305" s="11" t="s">
        <v>7073</v>
      </c>
      <c r="F1305" t="s">
        <v>91</v>
      </c>
      <c r="G1305" t="s">
        <v>3942</v>
      </c>
      <c r="H1305" t="s">
        <v>130</v>
      </c>
      <c r="I1305">
        <v>3484.11</v>
      </c>
      <c r="J1305">
        <v>1</v>
      </c>
      <c r="K1305">
        <v>0</v>
      </c>
      <c r="L1305">
        <v>3484.11</v>
      </c>
      <c r="M1305">
        <v>3484.11</v>
      </c>
      <c r="N1305" s="11">
        <f>Salesdata[[#This Row],[subtotal_before_discount]]-Salesdata[[#This Row],[total_after_discount]]</f>
        <v>0</v>
      </c>
      <c r="O1305" t="s">
        <v>40</v>
      </c>
      <c r="P1305" s="2">
        <v>45867.268518518518</v>
      </c>
      <c r="Q1305">
        <f>YEAR(Salesdata[[#This Row],[purchase_date]])</f>
        <v>2025</v>
      </c>
      <c r="R1305" t="str">
        <f>TEXT(Salesdata[[#This Row],[purchase_date]], "mmm")</f>
        <v>Jul</v>
      </c>
    </row>
    <row r="1306" spans="1:18" x14ac:dyDescent="0.3">
      <c r="A1306" t="s">
        <v>3943</v>
      </c>
      <c r="B1306" t="s">
        <v>23</v>
      </c>
      <c r="C1306" t="s">
        <v>3944</v>
      </c>
      <c r="D1306" s="11" t="s">
        <v>8296</v>
      </c>
      <c r="E1306" s="11" t="s">
        <v>7054</v>
      </c>
      <c r="F1306" t="s">
        <v>246</v>
      </c>
      <c r="G1306" t="s">
        <v>7010</v>
      </c>
      <c r="H1306" t="s">
        <v>20</v>
      </c>
      <c r="I1306">
        <v>683.09</v>
      </c>
      <c r="J1306">
        <v>15</v>
      </c>
      <c r="K1306">
        <v>15</v>
      </c>
      <c r="L1306">
        <v>10246.35</v>
      </c>
      <c r="M1306">
        <v>8709.4</v>
      </c>
      <c r="N1306" s="11">
        <f>Salesdata[[#This Row],[subtotal_before_discount]]-Salesdata[[#This Row],[total_after_discount]]</f>
        <v>1536.9500000000007</v>
      </c>
      <c r="O1306" t="s">
        <v>116</v>
      </c>
      <c r="P1306" s="2">
        <v>45845.466481481482</v>
      </c>
      <c r="Q1306">
        <f>YEAR(Salesdata[[#This Row],[purchase_date]])</f>
        <v>2025</v>
      </c>
      <c r="R1306" t="str">
        <f>TEXT(Salesdata[[#This Row],[purchase_date]], "mmm")</f>
        <v>Jul</v>
      </c>
    </row>
    <row r="1307" spans="1:18" x14ac:dyDescent="0.3">
      <c r="A1307" t="s">
        <v>3945</v>
      </c>
      <c r="B1307" t="s">
        <v>15</v>
      </c>
      <c r="C1307" t="s">
        <v>3946</v>
      </c>
      <c r="D1307" s="11" t="s">
        <v>8297</v>
      </c>
      <c r="E1307" s="11" t="s">
        <v>7346</v>
      </c>
      <c r="F1307" t="s">
        <v>74</v>
      </c>
      <c r="G1307" t="s">
        <v>3947</v>
      </c>
      <c r="H1307" t="s">
        <v>7010</v>
      </c>
      <c r="I1307">
        <v>1923.99</v>
      </c>
      <c r="J1307">
        <v>12</v>
      </c>
      <c r="K1307">
        <v>10</v>
      </c>
      <c r="L1307">
        <v>23087.88</v>
      </c>
      <c r="M1307">
        <v>20779.09</v>
      </c>
      <c r="N1307" s="11">
        <f>Salesdata[[#This Row],[subtotal_before_discount]]-Salesdata[[#This Row],[total_after_discount]]</f>
        <v>2308.7900000000009</v>
      </c>
      <c r="O1307" t="s">
        <v>47</v>
      </c>
      <c r="P1307" s="2">
        <v>45670.809849537036</v>
      </c>
      <c r="Q1307">
        <f>YEAR(Salesdata[[#This Row],[purchase_date]])</f>
        <v>2025</v>
      </c>
      <c r="R1307" t="str">
        <f>TEXT(Salesdata[[#This Row],[purchase_date]], "mmm")</f>
        <v>Jan</v>
      </c>
    </row>
    <row r="1308" spans="1:18" x14ac:dyDescent="0.3">
      <c r="A1308" t="s">
        <v>3948</v>
      </c>
      <c r="B1308" t="s">
        <v>181</v>
      </c>
      <c r="C1308" t="s">
        <v>3949</v>
      </c>
      <c r="D1308" s="11" t="s">
        <v>8298</v>
      </c>
      <c r="E1308" s="11" t="s">
        <v>7198</v>
      </c>
      <c r="F1308" t="s">
        <v>7010</v>
      </c>
      <c r="G1308" t="s">
        <v>3950</v>
      </c>
      <c r="H1308" t="s">
        <v>107</v>
      </c>
      <c r="I1308">
        <v>2986.38</v>
      </c>
      <c r="J1308">
        <v>6</v>
      </c>
      <c r="K1308">
        <v>0</v>
      </c>
      <c r="L1308">
        <v>17918.28</v>
      </c>
      <c r="M1308">
        <v>17918.28</v>
      </c>
      <c r="N1308" s="11">
        <f>Salesdata[[#This Row],[subtotal_before_discount]]-Salesdata[[#This Row],[total_after_discount]]</f>
        <v>0</v>
      </c>
      <c r="O1308" t="s">
        <v>77</v>
      </c>
      <c r="P1308" s="2">
        <v>45501.856874999998</v>
      </c>
      <c r="Q1308">
        <f>YEAR(Salesdata[[#This Row],[purchase_date]])</f>
        <v>2024</v>
      </c>
      <c r="R1308" t="str">
        <f>TEXT(Salesdata[[#This Row],[purchase_date]], "mmm")</f>
        <v>Jul</v>
      </c>
    </row>
    <row r="1309" spans="1:18" x14ac:dyDescent="0.3">
      <c r="A1309" t="s">
        <v>3951</v>
      </c>
      <c r="B1309" t="s">
        <v>95</v>
      </c>
      <c r="C1309" t="s">
        <v>3952</v>
      </c>
      <c r="D1309" s="11" t="s">
        <v>8299</v>
      </c>
      <c r="E1309" s="11" t="s">
        <v>7224</v>
      </c>
      <c r="F1309" t="s">
        <v>68</v>
      </c>
      <c r="G1309" t="s">
        <v>3953</v>
      </c>
      <c r="H1309" t="s">
        <v>102</v>
      </c>
      <c r="I1309">
        <v>745.93</v>
      </c>
      <c r="J1309">
        <v>3</v>
      </c>
      <c r="K1309">
        <v>10</v>
      </c>
      <c r="L1309">
        <v>2237.79</v>
      </c>
      <c r="M1309">
        <v>2014.01</v>
      </c>
      <c r="N1309" s="11">
        <f>Salesdata[[#This Row],[subtotal_before_discount]]-Salesdata[[#This Row],[total_after_discount]]</f>
        <v>223.77999999999997</v>
      </c>
      <c r="O1309" t="s">
        <v>60</v>
      </c>
      <c r="P1309" s="2">
        <v>45773.934305555558</v>
      </c>
      <c r="Q1309">
        <f>YEAR(Salesdata[[#This Row],[purchase_date]])</f>
        <v>2025</v>
      </c>
      <c r="R1309" t="str">
        <f>TEXT(Salesdata[[#This Row],[purchase_date]], "mmm")</f>
        <v>Apr</v>
      </c>
    </row>
    <row r="1310" spans="1:18" x14ac:dyDescent="0.3">
      <c r="A1310" t="s">
        <v>3954</v>
      </c>
      <c r="B1310" t="s">
        <v>72</v>
      </c>
      <c r="C1310" t="s">
        <v>3955</v>
      </c>
      <c r="D1310" s="11" t="s">
        <v>8300</v>
      </c>
      <c r="E1310" s="11" t="s">
        <v>7054</v>
      </c>
      <c r="F1310" t="s">
        <v>121</v>
      </c>
      <c r="G1310" t="s">
        <v>3956</v>
      </c>
      <c r="H1310" t="s">
        <v>39</v>
      </c>
      <c r="I1310">
        <v>1021.91</v>
      </c>
      <c r="J1310">
        <v>4</v>
      </c>
      <c r="K1310">
        <v>0</v>
      </c>
      <c r="L1310">
        <v>4087.64</v>
      </c>
      <c r="M1310">
        <v>4087.64</v>
      </c>
      <c r="N1310" s="11">
        <f>Salesdata[[#This Row],[subtotal_before_discount]]-Salesdata[[#This Row],[total_after_discount]]</f>
        <v>0</v>
      </c>
      <c r="O1310" t="s">
        <v>47</v>
      </c>
      <c r="P1310" s="2">
        <v>45522.184664351851</v>
      </c>
      <c r="Q1310">
        <f>YEAR(Salesdata[[#This Row],[purchase_date]])</f>
        <v>2024</v>
      </c>
      <c r="R1310" t="str">
        <f>TEXT(Salesdata[[#This Row],[purchase_date]], "mmm")</f>
        <v>Aug</v>
      </c>
    </row>
    <row r="1311" spans="1:18" x14ac:dyDescent="0.3">
      <c r="A1311" t="s">
        <v>3957</v>
      </c>
      <c r="B1311" t="s">
        <v>95</v>
      </c>
      <c r="C1311" t="s">
        <v>3958</v>
      </c>
      <c r="D1311" s="11" t="s">
        <v>8301</v>
      </c>
      <c r="E1311" s="11" t="s">
        <v>7214</v>
      </c>
      <c r="F1311" t="s">
        <v>251</v>
      </c>
      <c r="G1311" t="s">
        <v>3959</v>
      </c>
      <c r="H1311" t="s">
        <v>20</v>
      </c>
      <c r="I1311">
        <v>217.89</v>
      </c>
      <c r="J1311">
        <v>12</v>
      </c>
      <c r="K1311">
        <v>0</v>
      </c>
      <c r="L1311">
        <v>2614.6799999999998</v>
      </c>
      <c r="M1311">
        <v>2614.6799999999998</v>
      </c>
      <c r="N1311" s="11">
        <f>Salesdata[[#This Row],[subtotal_before_discount]]-Salesdata[[#This Row],[total_after_discount]]</f>
        <v>0</v>
      </c>
      <c r="O1311" t="s">
        <v>77</v>
      </c>
      <c r="P1311" s="2">
        <v>45802.356249999997</v>
      </c>
      <c r="Q1311">
        <f>YEAR(Salesdata[[#This Row],[purchase_date]])</f>
        <v>2025</v>
      </c>
      <c r="R1311" t="str">
        <f>TEXT(Salesdata[[#This Row],[purchase_date]], "mmm")</f>
        <v>May</v>
      </c>
    </row>
    <row r="1312" spans="1:18" x14ac:dyDescent="0.3">
      <c r="A1312" t="s">
        <v>3960</v>
      </c>
      <c r="B1312" t="s">
        <v>172</v>
      </c>
      <c r="C1312" t="s">
        <v>3961</v>
      </c>
      <c r="D1312" s="11" t="s">
        <v>8302</v>
      </c>
      <c r="E1312" s="11" t="s">
        <v>7145</v>
      </c>
      <c r="F1312" t="s">
        <v>87</v>
      </c>
      <c r="G1312" t="s">
        <v>3962</v>
      </c>
      <c r="H1312" t="s">
        <v>76</v>
      </c>
      <c r="I1312">
        <v>311.88</v>
      </c>
      <c r="J1312">
        <v>3</v>
      </c>
      <c r="K1312">
        <v>5</v>
      </c>
      <c r="L1312">
        <v>935.64</v>
      </c>
      <c r="M1312">
        <v>888.86</v>
      </c>
      <c r="N1312" s="11">
        <f>Salesdata[[#This Row],[subtotal_before_discount]]-Salesdata[[#This Row],[total_after_discount]]</f>
        <v>46.779999999999973</v>
      </c>
      <c r="O1312" t="s">
        <v>77</v>
      </c>
      <c r="P1312" s="2">
        <v>45499.951597222222</v>
      </c>
      <c r="Q1312">
        <f>YEAR(Salesdata[[#This Row],[purchase_date]])</f>
        <v>2024</v>
      </c>
      <c r="R1312" t="str">
        <f>TEXT(Salesdata[[#This Row],[purchase_date]], "mmm")</f>
        <v>Jul</v>
      </c>
    </row>
    <row r="1313" spans="1:18" x14ac:dyDescent="0.3">
      <c r="A1313" t="s">
        <v>3963</v>
      </c>
      <c r="B1313" t="s">
        <v>118</v>
      </c>
      <c r="C1313" t="s">
        <v>3964</v>
      </c>
      <c r="D1313" s="11" t="s">
        <v>7816</v>
      </c>
      <c r="E1313" s="11" t="s">
        <v>7145</v>
      </c>
      <c r="F1313" t="s">
        <v>177</v>
      </c>
      <c r="G1313" t="s">
        <v>3965</v>
      </c>
      <c r="H1313" t="s">
        <v>179</v>
      </c>
      <c r="I1313">
        <v>2092.19</v>
      </c>
      <c r="J1313">
        <v>20</v>
      </c>
      <c r="K1313">
        <v>20</v>
      </c>
      <c r="L1313">
        <v>41843.800000000003</v>
      </c>
      <c r="M1313">
        <v>33475.040000000001</v>
      </c>
      <c r="N1313" s="11">
        <f>Salesdata[[#This Row],[subtotal_before_discount]]-Salesdata[[#This Row],[total_after_discount]]</f>
        <v>8368.760000000002</v>
      </c>
      <c r="O1313" t="s">
        <v>40</v>
      </c>
      <c r="P1313" s="2">
        <v>45529.375358796293</v>
      </c>
      <c r="Q1313">
        <f>YEAR(Salesdata[[#This Row],[purchase_date]])</f>
        <v>2024</v>
      </c>
      <c r="R1313" t="str">
        <f>TEXT(Salesdata[[#This Row],[purchase_date]], "mmm")</f>
        <v>Aug</v>
      </c>
    </row>
    <row r="1314" spans="1:18" x14ac:dyDescent="0.3">
      <c r="A1314" t="s">
        <v>3966</v>
      </c>
      <c r="B1314" t="s">
        <v>172</v>
      </c>
      <c r="C1314" t="s">
        <v>3967</v>
      </c>
      <c r="D1314" s="11" t="s">
        <v>8303</v>
      </c>
      <c r="E1314" s="11" t="s">
        <v>7139</v>
      </c>
      <c r="F1314" t="s">
        <v>105</v>
      </c>
      <c r="G1314" t="s">
        <v>3968</v>
      </c>
      <c r="H1314" t="s">
        <v>209</v>
      </c>
      <c r="I1314">
        <v>1.34</v>
      </c>
      <c r="J1314">
        <v>342</v>
      </c>
      <c r="K1314">
        <v>15</v>
      </c>
      <c r="L1314">
        <v>458.28</v>
      </c>
      <c r="M1314">
        <v>389.54</v>
      </c>
      <c r="N1314" s="11">
        <f>Salesdata[[#This Row],[subtotal_before_discount]]-Salesdata[[#This Row],[total_after_discount]]</f>
        <v>68.739999999999952</v>
      </c>
      <c r="O1314" t="s">
        <v>47</v>
      </c>
      <c r="P1314" s="2">
        <v>45486.892187500001</v>
      </c>
      <c r="Q1314">
        <f>YEAR(Salesdata[[#This Row],[purchase_date]])</f>
        <v>2024</v>
      </c>
      <c r="R1314" t="str">
        <f>TEXT(Salesdata[[#This Row],[purchase_date]], "mmm")</f>
        <v>Jul</v>
      </c>
    </row>
    <row r="1315" spans="1:18" x14ac:dyDescent="0.3">
      <c r="A1315" t="s">
        <v>3969</v>
      </c>
      <c r="B1315" t="s">
        <v>84</v>
      </c>
      <c r="C1315" t="s">
        <v>3970</v>
      </c>
      <c r="D1315" s="11" t="s">
        <v>8304</v>
      </c>
      <c r="E1315" s="11" t="s">
        <v>7214</v>
      </c>
      <c r="F1315" t="s">
        <v>177</v>
      </c>
      <c r="G1315" t="s">
        <v>3971</v>
      </c>
      <c r="H1315" t="s">
        <v>59</v>
      </c>
      <c r="I1315">
        <v>341.44</v>
      </c>
      <c r="J1315">
        <v>12</v>
      </c>
      <c r="K1315">
        <v>0</v>
      </c>
      <c r="L1315">
        <v>4097.28</v>
      </c>
      <c r="M1315">
        <v>4097.28</v>
      </c>
      <c r="N1315" s="11">
        <f>Salesdata[[#This Row],[subtotal_before_discount]]-Salesdata[[#This Row],[total_after_discount]]</f>
        <v>0</v>
      </c>
      <c r="O1315" t="s">
        <v>60</v>
      </c>
      <c r="P1315" s="2">
        <v>45674.002025462964</v>
      </c>
      <c r="Q1315">
        <f>YEAR(Salesdata[[#This Row],[purchase_date]])</f>
        <v>2025</v>
      </c>
      <c r="R1315" t="str">
        <f>TEXT(Salesdata[[#This Row],[purchase_date]], "mmm")</f>
        <v>Jan</v>
      </c>
    </row>
    <row r="1316" spans="1:18" x14ac:dyDescent="0.3">
      <c r="A1316" t="s">
        <v>3972</v>
      </c>
      <c r="B1316" t="s">
        <v>84</v>
      </c>
      <c r="C1316" t="s">
        <v>3973</v>
      </c>
      <c r="D1316" s="11" t="s">
        <v>8305</v>
      </c>
      <c r="E1316" s="11" t="s">
        <v>7089</v>
      </c>
      <c r="F1316" t="s">
        <v>37</v>
      </c>
      <c r="G1316" t="s">
        <v>3974</v>
      </c>
      <c r="H1316" t="s">
        <v>82</v>
      </c>
      <c r="I1316">
        <v>2777.38</v>
      </c>
      <c r="J1316">
        <v>1</v>
      </c>
      <c r="K1316">
        <v>0</v>
      </c>
      <c r="L1316">
        <v>2777.38</v>
      </c>
      <c r="M1316">
        <v>2777.38</v>
      </c>
      <c r="N1316" s="11">
        <f>Salesdata[[#This Row],[subtotal_before_discount]]-Salesdata[[#This Row],[total_after_discount]]</f>
        <v>0</v>
      </c>
      <c r="O1316" t="s">
        <v>28</v>
      </c>
      <c r="P1316" s="2">
        <v>45715.623807870368</v>
      </c>
      <c r="Q1316">
        <f>YEAR(Salesdata[[#This Row],[purchase_date]])</f>
        <v>2025</v>
      </c>
      <c r="R1316" t="str">
        <f>TEXT(Salesdata[[#This Row],[purchase_date]], "mmm")</f>
        <v>Feb</v>
      </c>
    </row>
    <row r="1317" spans="1:18" x14ac:dyDescent="0.3">
      <c r="A1317" t="s">
        <v>3975</v>
      </c>
      <c r="B1317" t="s">
        <v>181</v>
      </c>
      <c r="C1317" t="s">
        <v>3976</v>
      </c>
      <c r="D1317" s="11" t="s">
        <v>8306</v>
      </c>
      <c r="E1317" s="11" t="s">
        <v>7044</v>
      </c>
      <c r="F1317" t="s">
        <v>246</v>
      </c>
      <c r="G1317" t="s">
        <v>3977</v>
      </c>
      <c r="H1317" t="s">
        <v>209</v>
      </c>
      <c r="I1317">
        <v>229.62</v>
      </c>
      <c r="J1317">
        <v>12</v>
      </c>
      <c r="K1317">
        <v>0</v>
      </c>
      <c r="L1317">
        <v>2755.44</v>
      </c>
      <c r="M1317">
        <v>2755.44</v>
      </c>
      <c r="N1317" s="11">
        <f>Salesdata[[#This Row],[subtotal_before_discount]]-Salesdata[[#This Row],[total_after_discount]]</f>
        <v>0</v>
      </c>
      <c r="O1317" t="s">
        <v>21</v>
      </c>
      <c r="P1317" s="2">
        <v>45817.282048611109</v>
      </c>
      <c r="Q1317">
        <f>YEAR(Salesdata[[#This Row],[purchase_date]])</f>
        <v>2025</v>
      </c>
      <c r="R1317" t="str">
        <f>TEXT(Salesdata[[#This Row],[purchase_date]], "mmm")</f>
        <v>Jun</v>
      </c>
    </row>
    <row r="1318" spans="1:18" x14ac:dyDescent="0.3">
      <c r="A1318" t="s">
        <v>3978</v>
      </c>
      <c r="B1318" t="s">
        <v>181</v>
      </c>
      <c r="C1318" t="s">
        <v>3979</v>
      </c>
      <c r="D1318" s="11" t="s">
        <v>8307</v>
      </c>
      <c r="E1318" s="11" t="s">
        <v>7087</v>
      </c>
      <c r="F1318" t="s">
        <v>100</v>
      </c>
      <c r="G1318" t="s">
        <v>3980</v>
      </c>
      <c r="H1318" t="s">
        <v>20</v>
      </c>
      <c r="I1318">
        <v>851.29</v>
      </c>
      <c r="J1318">
        <v>8</v>
      </c>
      <c r="K1318">
        <v>3</v>
      </c>
      <c r="L1318">
        <v>6810.32</v>
      </c>
      <c r="M1318">
        <v>6606.01</v>
      </c>
      <c r="N1318" s="11">
        <f>Salesdata[[#This Row],[subtotal_before_discount]]-Salesdata[[#This Row],[total_after_discount]]</f>
        <v>204.30999999999949</v>
      </c>
      <c r="O1318" t="s">
        <v>28</v>
      </c>
      <c r="P1318" s="2">
        <v>45570.162129629629</v>
      </c>
      <c r="Q1318">
        <f>YEAR(Salesdata[[#This Row],[purchase_date]])</f>
        <v>2024</v>
      </c>
      <c r="R1318" t="str">
        <f>TEXT(Salesdata[[#This Row],[purchase_date]], "mmm")</f>
        <v>Oct</v>
      </c>
    </row>
    <row r="1319" spans="1:18" x14ac:dyDescent="0.3">
      <c r="A1319" t="s">
        <v>3981</v>
      </c>
      <c r="B1319" t="s">
        <v>55</v>
      </c>
      <c r="C1319" t="s">
        <v>3982</v>
      </c>
      <c r="D1319" s="11" t="s">
        <v>8027</v>
      </c>
      <c r="E1319" s="11" t="s">
        <v>7050</v>
      </c>
      <c r="F1319" t="s">
        <v>121</v>
      </c>
      <c r="G1319" t="s">
        <v>3983</v>
      </c>
      <c r="H1319" t="s">
        <v>70</v>
      </c>
      <c r="I1319">
        <v>1077.95</v>
      </c>
      <c r="J1319">
        <v>25</v>
      </c>
      <c r="K1319">
        <v>15</v>
      </c>
      <c r="L1319">
        <v>26948.75</v>
      </c>
      <c r="M1319">
        <v>22906.44</v>
      </c>
      <c r="N1319" s="11">
        <f>Salesdata[[#This Row],[subtotal_before_discount]]-Salesdata[[#This Row],[total_after_discount]]</f>
        <v>4042.3100000000013</v>
      </c>
      <c r="O1319" t="s">
        <v>40</v>
      </c>
      <c r="P1319" s="2">
        <v>45715.979166666664</v>
      </c>
      <c r="Q1319">
        <f>YEAR(Salesdata[[#This Row],[purchase_date]])</f>
        <v>2025</v>
      </c>
      <c r="R1319" t="str">
        <f>TEXT(Salesdata[[#This Row],[purchase_date]], "mmm")</f>
        <v>Feb</v>
      </c>
    </row>
    <row r="1320" spans="1:18" x14ac:dyDescent="0.3">
      <c r="A1320" t="s">
        <v>3984</v>
      </c>
      <c r="B1320" t="s">
        <v>181</v>
      </c>
      <c r="C1320" t="s">
        <v>3985</v>
      </c>
      <c r="D1320" s="11" t="s">
        <v>8308</v>
      </c>
      <c r="E1320" s="11" t="s">
        <v>7218</v>
      </c>
      <c r="F1320" t="s">
        <v>44</v>
      </c>
      <c r="G1320" t="s">
        <v>3986</v>
      </c>
      <c r="H1320" t="s">
        <v>46</v>
      </c>
      <c r="I1320">
        <v>73.150000000000006</v>
      </c>
      <c r="J1320">
        <v>25</v>
      </c>
      <c r="K1320">
        <v>20</v>
      </c>
      <c r="L1320">
        <v>1828.75</v>
      </c>
      <c r="M1320">
        <v>1463</v>
      </c>
      <c r="N1320" s="11">
        <f>Salesdata[[#This Row],[subtotal_before_discount]]-Salesdata[[#This Row],[total_after_discount]]</f>
        <v>365.75</v>
      </c>
      <c r="O1320" t="s">
        <v>28</v>
      </c>
      <c r="P1320" s="2">
        <v>45545.249861111108</v>
      </c>
      <c r="Q1320">
        <f>YEAR(Salesdata[[#This Row],[purchase_date]])</f>
        <v>2024</v>
      </c>
      <c r="R1320" t="str">
        <f>TEXT(Salesdata[[#This Row],[purchase_date]], "mmm")</f>
        <v>Sep</v>
      </c>
    </row>
    <row r="1321" spans="1:18" x14ac:dyDescent="0.3">
      <c r="A1321" t="s">
        <v>3987</v>
      </c>
      <c r="B1321" t="s">
        <v>15</v>
      </c>
      <c r="C1321" t="s">
        <v>3988</v>
      </c>
      <c r="D1321" s="11" t="s">
        <v>8309</v>
      </c>
      <c r="E1321" s="11" t="s">
        <v>7143</v>
      </c>
      <c r="F1321" t="s">
        <v>32</v>
      </c>
      <c r="G1321" t="s">
        <v>3989</v>
      </c>
      <c r="H1321" t="s">
        <v>209</v>
      </c>
      <c r="I1321">
        <v>401.19</v>
      </c>
      <c r="J1321">
        <v>5</v>
      </c>
      <c r="K1321">
        <v>5</v>
      </c>
      <c r="L1321">
        <v>2005.95</v>
      </c>
      <c r="M1321">
        <v>1905.65</v>
      </c>
      <c r="N1321" s="11">
        <f>Salesdata[[#This Row],[subtotal_before_discount]]-Salesdata[[#This Row],[total_after_discount]]</f>
        <v>100.29999999999995</v>
      </c>
      <c r="O1321" t="s">
        <v>21</v>
      </c>
      <c r="P1321" s="2">
        <v>45411.60738425926</v>
      </c>
      <c r="Q1321">
        <f>YEAR(Salesdata[[#This Row],[purchase_date]])</f>
        <v>2024</v>
      </c>
      <c r="R1321" t="str">
        <f>TEXT(Salesdata[[#This Row],[purchase_date]], "mmm")</f>
        <v>Apr</v>
      </c>
    </row>
    <row r="1322" spans="1:18" x14ac:dyDescent="0.3">
      <c r="A1322" t="s">
        <v>3990</v>
      </c>
      <c r="B1322" t="s">
        <v>30</v>
      </c>
      <c r="C1322" t="s">
        <v>3991</v>
      </c>
      <c r="D1322" s="11" t="s">
        <v>8310</v>
      </c>
      <c r="E1322" s="11" t="s">
        <v>7097</v>
      </c>
      <c r="F1322" t="s">
        <v>68</v>
      </c>
      <c r="G1322" t="s">
        <v>3992</v>
      </c>
      <c r="H1322" t="s">
        <v>27</v>
      </c>
      <c r="I1322">
        <v>441.65</v>
      </c>
      <c r="J1322">
        <v>8</v>
      </c>
      <c r="K1322">
        <v>13</v>
      </c>
      <c r="L1322">
        <v>3533.2</v>
      </c>
      <c r="M1322">
        <v>3073.88</v>
      </c>
      <c r="N1322" s="11">
        <f>Salesdata[[#This Row],[subtotal_before_discount]]-Salesdata[[#This Row],[total_after_discount]]</f>
        <v>459.31999999999971</v>
      </c>
      <c r="O1322" t="s">
        <v>7010</v>
      </c>
      <c r="P1322" s="2">
        <v>45599.786724537036</v>
      </c>
      <c r="Q1322">
        <f>YEAR(Salesdata[[#This Row],[purchase_date]])</f>
        <v>2024</v>
      </c>
      <c r="R1322" t="str">
        <f>TEXT(Salesdata[[#This Row],[purchase_date]], "mmm")</f>
        <v>Nov</v>
      </c>
    </row>
    <row r="1323" spans="1:18" x14ac:dyDescent="0.3">
      <c r="A1323" t="s">
        <v>3993</v>
      </c>
      <c r="B1323" t="s">
        <v>181</v>
      </c>
      <c r="C1323" t="s">
        <v>3994</v>
      </c>
      <c r="D1323" s="11" t="s">
        <v>8311</v>
      </c>
      <c r="E1323" s="11" t="s">
        <v>7168</v>
      </c>
      <c r="F1323" t="s">
        <v>121</v>
      </c>
      <c r="G1323" t="s">
        <v>3995</v>
      </c>
      <c r="H1323" t="s">
        <v>27</v>
      </c>
      <c r="I1323">
        <v>347.55</v>
      </c>
      <c r="J1323">
        <v>5</v>
      </c>
      <c r="K1323">
        <v>0</v>
      </c>
      <c r="L1323">
        <v>1737.75</v>
      </c>
      <c r="M1323">
        <v>1737.75</v>
      </c>
      <c r="N1323" s="11">
        <f>Salesdata[[#This Row],[subtotal_before_discount]]-Salesdata[[#This Row],[total_after_discount]]</f>
        <v>0</v>
      </c>
      <c r="O1323" t="s">
        <v>60</v>
      </c>
      <c r="P1323" s="2">
        <v>45480.559074074074</v>
      </c>
      <c r="Q1323">
        <f>YEAR(Salesdata[[#This Row],[purchase_date]])</f>
        <v>2024</v>
      </c>
      <c r="R1323" t="str">
        <f>TEXT(Salesdata[[#This Row],[purchase_date]], "mmm")</f>
        <v>Jul</v>
      </c>
    </row>
    <row r="1324" spans="1:18" x14ac:dyDescent="0.3">
      <c r="A1324" t="s">
        <v>3996</v>
      </c>
      <c r="B1324" t="s">
        <v>30</v>
      </c>
      <c r="C1324" t="s">
        <v>3997</v>
      </c>
      <c r="D1324" s="11" t="s">
        <v>8312</v>
      </c>
      <c r="E1324" s="11" t="s">
        <v>7207</v>
      </c>
      <c r="F1324" t="s">
        <v>37</v>
      </c>
      <c r="G1324" t="s">
        <v>3998</v>
      </c>
      <c r="H1324" t="s">
        <v>107</v>
      </c>
      <c r="I1324">
        <v>238.74</v>
      </c>
      <c r="J1324">
        <v>4</v>
      </c>
      <c r="K1324">
        <v>5</v>
      </c>
      <c r="L1324">
        <v>954.96</v>
      </c>
      <c r="M1324">
        <v>907.21</v>
      </c>
      <c r="N1324" s="11">
        <f>Salesdata[[#This Row],[subtotal_before_discount]]-Salesdata[[#This Row],[total_after_discount]]</f>
        <v>47.75</v>
      </c>
      <c r="O1324" t="s">
        <v>47</v>
      </c>
      <c r="P1324" s="2">
        <v>45589.123472222222</v>
      </c>
      <c r="Q1324">
        <f>YEAR(Salesdata[[#This Row],[purchase_date]])</f>
        <v>2024</v>
      </c>
      <c r="R1324" t="str">
        <f>TEXT(Salesdata[[#This Row],[purchase_date]], "mmm")</f>
        <v>Oct</v>
      </c>
    </row>
    <row r="1325" spans="1:18" x14ac:dyDescent="0.3">
      <c r="A1325" t="s">
        <v>3999</v>
      </c>
      <c r="B1325" t="s">
        <v>72</v>
      </c>
      <c r="C1325" t="s">
        <v>4000</v>
      </c>
      <c r="D1325" s="11" t="s">
        <v>8313</v>
      </c>
      <c r="E1325" s="11" t="s">
        <v>7111</v>
      </c>
      <c r="F1325" t="s">
        <v>105</v>
      </c>
      <c r="G1325" t="s">
        <v>4001</v>
      </c>
      <c r="H1325" t="s">
        <v>107</v>
      </c>
      <c r="I1325">
        <v>666.68</v>
      </c>
      <c r="J1325">
        <v>60</v>
      </c>
      <c r="K1325">
        <v>25</v>
      </c>
      <c r="L1325">
        <v>40000.800000000003</v>
      </c>
      <c r="M1325">
        <v>30000.6</v>
      </c>
      <c r="N1325" s="11">
        <f>Salesdata[[#This Row],[subtotal_before_discount]]-Salesdata[[#This Row],[total_after_discount]]</f>
        <v>10000.200000000004</v>
      </c>
      <c r="O1325" t="s">
        <v>7010</v>
      </c>
      <c r="P1325" s="2">
        <v>45740.536851851852</v>
      </c>
      <c r="Q1325">
        <f>YEAR(Salesdata[[#This Row],[purchase_date]])</f>
        <v>2025</v>
      </c>
      <c r="R1325" t="str">
        <f>TEXT(Salesdata[[#This Row],[purchase_date]], "mmm")</f>
        <v>Mar</v>
      </c>
    </row>
    <row r="1326" spans="1:18" x14ac:dyDescent="0.3">
      <c r="A1326" t="s">
        <v>4002</v>
      </c>
      <c r="B1326" t="s">
        <v>172</v>
      </c>
      <c r="C1326" t="s">
        <v>4003</v>
      </c>
      <c r="D1326" s="11" t="s">
        <v>8314</v>
      </c>
      <c r="E1326" s="11" t="s">
        <v>7038</v>
      </c>
      <c r="F1326" t="s">
        <v>74</v>
      </c>
      <c r="G1326" t="s">
        <v>4004</v>
      </c>
      <c r="H1326" t="s">
        <v>70</v>
      </c>
      <c r="I1326">
        <v>1025.9000000000001</v>
      </c>
      <c r="J1326">
        <v>8</v>
      </c>
      <c r="K1326">
        <v>0</v>
      </c>
      <c r="L1326">
        <v>8207.2000000000007</v>
      </c>
      <c r="M1326">
        <v>8207.2000000000007</v>
      </c>
      <c r="N1326" s="11">
        <f>Salesdata[[#This Row],[subtotal_before_discount]]-Salesdata[[#This Row],[total_after_discount]]</f>
        <v>0</v>
      </c>
      <c r="O1326" t="s">
        <v>28</v>
      </c>
      <c r="P1326" s="2">
        <v>45865.429398148146</v>
      </c>
      <c r="Q1326">
        <f>YEAR(Salesdata[[#This Row],[purchase_date]])</f>
        <v>2025</v>
      </c>
      <c r="R1326" t="str">
        <f>TEXT(Salesdata[[#This Row],[purchase_date]], "mmm")</f>
        <v>Jul</v>
      </c>
    </row>
    <row r="1327" spans="1:18" x14ac:dyDescent="0.3">
      <c r="A1327" t="s">
        <v>4005</v>
      </c>
      <c r="B1327" t="s">
        <v>95</v>
      </c>
      <c r="C1327" t="s">
        <v>4006</v>
      </c>
      <c r="D1327" s="11" t="s">
        <v>8315</v>
      </c>
      <c r="E1327" s="11" t="s">
        <v>7044</v>
      </c>
      <c r="F1327" t="s">
        <v>177</v>
      </c>
      <c r="G1327" t="s">
        <v>4007</v>
      </c>
      <c r="H1327" t="s">
        <v>59</v>
      </c>
      <c r="I1327">
        <v>375.19</v>
      </c>
      <c r="J1327">
        <v>8</v>
      </c>
      <c r="K1327">
        <v>5</v>
      </c>
      <c r="L1327">
        <v>3001.52</v>
      </c>
      <c r="M1327">
        <v>2851.44</v>
      </c>
      <c r="N1327" s="11">
        <f>Salesdata[[#This Row],[subtotal_before_discount]]-Salesdata[[#This Row],[total_after_discount]]</f>
        <v>150.07999999999993</v>
      </c>
      <c r="O1327" t="s">
        <v>7010</v>
      </c>
      <c r="P1327" s="2">
        <v>45487.662592592591</v>
      </c>
      <c r="Q1327">
        <f>YEAR(Salesdata[[#This Row],[purchase_date]])</f>
        <v>2024</v>
      </c>
      <c r="R1327" t="str">
        <f>TEXT(Salesdata[[#This Row],[purchase_date]], "mmm")</f>
        <v>Jul</v>
      </c>
    </row>
    <row r="1328" spans="1:18" x14ac:dyDescent="0.3">
      <c r="A1328" t="s">
        <v>4008</v>
      </c>
      <c r="B1328" t="s">
        <v>15</v>
      </c>
      <c r="C1328" t="s">
        <v>4009</v>
      </c>
      <c r="D1328" s="11" t="s">
        <v>8316</v>
      </c>
      <c r="E1328" s="11" t="s">
        <v>7346</v>
      </c>
      <c r="F1328" t="s">
        <v>111</v>
      </c>
      <c r="G1328" t="s">
        <v>4010</v>
      </c>
      <c r="H1328" t="s">
        <v>161</v>
      </c>
      <c r="I1328">
        <v>248.63</v>
      </c>
      <c r="J1328">
        <v>10</v>
      </c>
      <c r="K1328">
        <v>0</v>
      </c>
      <c r="L1328">
        <v>2486.3000000000002</v>
      </c>
      <c r="M1328">
        <v>2486.3000000000002</v>
      </c>
      <c r="N1328" s="11">
        <f>Salesdata[[#This Row],[subtotal_before_discount]]-Salesdata[[#This Row],[total_after_discount]]</f>
        <v>0</v>
      </c>
      <c r="O1328" t="s">
        <v>21</v>
      </c>
      <c r="P1328" s="2">
        <v>45752.287268518521</v>
      </c>
      <c r="Q1328">
        <f>YEAR(Salesdata[[#This Row],[purchase_date]])</f>
        <v>2025</v>
      </c>
      <c r="R1328" t="str">
        <f>TEXT(Salesdata[[#This Row],[purchase_date]], "mmm")</f>
        <v>Apr</v>
      </c>
    </row>
    <row r="1329" spans="1:18" x14ac:dyDescent="0.3">
      <c r="A1329" t="s">
        <v>4011</v>
      </c>
      <c r="B1329" t="s">
        <v>15</v>
      </c>
      <c r="C1329" t="s">
        <v>4012</v>
      </c>
      <c r="D1329" s="11" t="s">
        <v>8317</v>
      </c>
      <c r="E1329" s="11" t="s">
        <v>7060</v>
      </c>
      <c r="F1329" t="s">
        <v>68</v>
      </c>
      <c r="G1329" t="s">
        <v>4013</v>
      </c>
      <c r="H1329" t="s">
        <v>7010</v>
      </c>
      <c r="I1329">
        <v>363.5</v>
      </c>
      <c r="J1329">
        <v>8</v>
      </c>
      <c r="K1329">
        <v>5</v>
      </c>
      <c r="L1329">
        <v>2908</v>
      </c>
      <c r="M1329">
        <v>2762.6</v>
      </c>
      <c r="N1329" s="11">
        <f>Salesdata[[#This Row],[subtotal_before_discount]]-Salesdata[[#This Row],[total_after_discount]]</f>
        <v>145.40000000000009</v>
      </c>
      <c r="O1329" t="s">
        <v>28</v>
      </c>
      <c r="P1329" s="2">
        <v>45611.814050925925</v>
      </c>
      <c r="Q1329">
        <f>YEAR(Salesdata[[#This Row],[purchase_date]])</f>
        <v>2024</v>
      </c>
      <c r="R1329" t="str">
        <f>TEXT(Salesdata[[#This Row],[purchase_date]], "mmm")</f>
        <v>Nov</v>
      </c>
    </row>
    <row r="1330" spans="1:18" x14ac:dyDescent="0.3">
      <c r="A1330" t="s">
        <v>4014</v>
      </c>
      <c r="B1330" t="s">
        <v>181</v>
      </c>
      <c r="C1330" t="s">
        <v>4015</v>
      </c>
      <c r="D1330" s="11" t="s">
        <v>8318</v>
      </c>
      <c r="E1330" s="11" t="s">
        <v>7207</v>
      </c>
      <c r="F1330" t="s">
        <v>44</v>
      </c>
      <c r="G1330" t="s">
        <v>4016</v>
      </c>
      <c r="H1330" t="s">
        <v>70</v>
      </c>
      <c r="I1330">
        <v>309.83</v>
      </c>
      <c r="J1330">
        <v>20</v>
      </c>
      <c r="K1330">
        <v>0</v>
      </c>
      <c r="L1330">
        <v>6196.6</v>
      </c>
      <c r="M1330">
        <v>6196.6</v>
      </c>
      <c r="N1330" s="11">
        <f>Salesdata[[#This Row],[subtotal_before_discount]]-Salesdata[[#This Row],[total_after_discount]]</f>
        <v>0</v>
      </c>
      <c r="O1330" t="s">
        <v>7010</v>
      </c>
      <c r="P1330" s="2">
        <v>45413.499247685184</v>
      </c>
      <c r="Q1330">
        <f>YEAR(Salesdata[[#This Row],[purchase_date]])</f>
        <v>2024</v>
      </c>
      <c r="R1330" t="str">
        <f>TEXT(Salesdata[[#This Row],[purchase_date]], "mmm")</f>
        <v>May</v>
      </c>
    </row>
    <row r="1331" spans="1:18" x14ac:dyDescent="0.3">
      <c r="A1331" t="s">
        <v>4017</v>
      </c>
      <c r="B1331" t="s">
        <v>55</v>
      </c>
      <c r="C1331" t="s">
        <v>4018</v>
      </c>
      <c r="D1331" s="11" t="s">
        <v>8319</v>
      </c>
      <c r="E1331" s="11" t="s">
        <v>7056</v>
      </c>
      <c r="F1331" t="s">
        <v>224</v>
      </c>
      <c r="G1331" t="s">
        <v>4019</v>
      </c>
      <c r="H1331" t="s">
        <v>76</v>
      </c>
      <c r="I1331">
        <v>2438.94</v>
      </c>
      <c r="J1331">
        <v>4</v>
      </c>
      <c r="K1331">
        <v>0</v>
      </c>
      <c r="L1331">
        <v>9755.76</v>
      </c>
      <c r="M1331">
        <v>9755.76</v>
      </c>
      <c r="N1331" s="11">
        <f>Salesdata[[#This Row],[subtotal_before_discount]]-Salesdata[[#This Row],[total_after_discount]]</f>
        <v>0</v>
      </c>
      <c r="O1331" t="s">
        <v>47</v>
      </c>
      <c r="P1331" s="2">
        <v>45580.653877314813</v>
      </c>
      <c r="Q1331">
        <f>YEAR(Salesdata[[#This Row],[purchase_date]])</f>
        <v>2024</v>
      </c>
      <c r="R1331" t="str">
        <f>TEXT(Salesdata[[#This Row],[purchase_date]], "mmm")</f>
        <v>Oct</v>
      </c>
    </row>
    <row r="1332" spans="1:18" x14ac:dyDescent="0.3">
      <c r="A1332" t="s">
        <v>4020</v>
      </c>
      <c r="B1332" t="s">
        <v>95</v>
      </c>
      <c r="C1332" t="s">
        <v>4021</v>
      </c>
      <c r="D1332" s="11" t="s">
        <v>7383</v>
      </c>
      <c r="E1332" s="11" t="s">
        <v>7099</v>
      </c>
      <c r="F1332" t="s">
        <v>91</v>
      </c>
      <c r="G1332" t="s">
        <v>4022</v>
      </c>
      <c r="H1332" t="s">
        <v>135</v>
      </c>
      <c r="I1332">
        <v>634.46</v>
      </c>
      <c r="J1332">
        <v>100</v>
      </c>
      <c r="K1332">
        <v>25</v>
      </c>
      <c r="L1332">
        <v>63446</v>
      </c>
      <c r="M1332">
        <v>47584.5</v>
      </c>
      <c r="N1332" s="11">
        <f>Salesdata[[#This Row],[subtotal_before_discount]]-Salesdata[[#This Row],[total_after_discount]]</f>
        <v>15861.5</v>
      </c>
      <c r="O1332" t="s">
        <v>60</v>
      </c>
      <c r="P1332" s="2">
        <v>45759.466793981483</v>
      </c>
      <c r="Q1332">
        <f>YEAR(Salesdata[[#This Row],[purchase_date]])</f>
        <v>2025</v>
      </c>
      <c r="R1332" t="str">
        <f>TEXT(Salesdata[[#This Row],[purchase_date]], "mmm")</f>
        <v>Apr</v>
      </c>
    </row>
    <row r="1333" spans="1:18" x14ac:dyDescent="0.3">
      <c r="A1333" t="s">
        <v>4023</v>
      </c>
      <c r="B1333" t="s">
        <v>72</v>
      </c>
      <c r="C1333" t="s">
        <v>4024</v>
      </c>
      <c r="D1333" s="11" t="s">
        <v>8320</v>
      </c>
      <c r="E1333" s="11" t="s">
        <v>7050</v>
      </c>
      <c r="F1333" t="s">
        <v>37</v>
      </c>
      <c r="G1333" t="s">
        <v>4025</v>
      </c>
      <c r="H1333" t="s">
        <v>82</v>
      </c>
      <c r="I1333">
        <v>443.65</v>
      </c>
      <c r="J1333">
        <v>60</v>
      </c>
      <c r="K1333">
        <v>15</v>
      </c>
      <c r="L1333">
        <v>26619</v>
      </c>
      <c r="M1333">
        <v>22626.15</v>
      </c>
      <c r="N1333" s="11">
        <f>Salesdata[[#This Row],[subtotal_before_discount]]-Salesdata[[#This Row],[total_after_discount]]</f>
        <v>3992.8499999999985</v>
      </c>
      <c r="O1333" t="s">
        <v>77</v>
      </c>
      <c r="P1333" s="2">
        <v>45605.560879629629</v>
      </c>
      <c r="Q1333">
        <f>YEAR(Salesdata[[#This Row],[purchase_date]])</f>
        <v>2024</v>
      </c>
      <c r="R1333" t="str">
        <f>TEXT(Salesdata[[#This Row],[purchase_date]], "mmm")</f>
        <v>Nov</v>
      </c>
    </row>
    <row r="1334" spans="1:18" x14ac:dyDescent="0.3">
      <c r="A1334" t="s">
        <v>4026</v>
      </c>
      <c r="B1334" t="s">
        <v>84</v>
      </c>
      <c r="C1334" t="s">
        <v>4027</v>
      </c>
      <c r="D1334" s="11" t="s">
        <v>8321</v>
      </c>
      <c r="E1334" s="11" t="s">
        <v>7062</v>
      </c>
      <c r="F1334" t="s">
        <v>177</v>
      </c>
      <c r="G1334" t="s">
        <v>4028</v>
      </c>
      <c r="H1334" t="s">
        <v>82</v>
      </c>
      <c r="I1334">
        <v>138.33000000000001</v>
      </c>
      <c r="J1334">
        <v>5</v>
      </c>
      <c r="K1334">
        <v>0</v>
      </c>
      <c r="L1334">
        <v>691.65</v>
      </c>
      <c r="M1334">
        <v>691.65</v>
      </c>
      <c r="N1334" s="11">
        <f>Salesdata[[#This Row],[subtotal_before_discount]]-Salesdata[[#This Row],[total_after_discount]]</f>
        <v>0</v>
      </c>
      <c r="O1334" t="s">
        <v>77</v>
      </c>
      <c r="P1334" s="2">
        <v>45537.0628125</v>
      </c>
      <c r="Q1334">
        <f>YEAR(Salesdata[[#This Row],[purchase_date]])</f>
        <v>2024</v>
      </c>
      <c r="R1334" t="str">
        <f>TEXT(Salesdata[[#This Row],[purchase_date]], "mmm")</f>
        <v>Sep</v>
      </c>
    </row>
    <row r="1335" spans="1:18" x14ac:dyDescent="0.3">
      <c r="A1335" t="s">
        <v>4029</v>
      </c>
      <c r="B1335" t="s">
        <v>118</v>
      </c>
      <c r="C1335" t="s">
        <v>4030</v>
      </c>
      <c r="D1335" s="11" t="s">
        <v>8322</v>
      </c>
      <c r="E1335" s="11" t="s">
        <v>7094</v>
      </c>
      <c r="F1335" t="s">
        <v>18</v>
      </c>
      <c r="G1335" t="s">
        <v>4031</v>
      </c>
      <c r="H1335" t="s">
        <v>107</v>
      </c>
      <c r="I1335">
        <v>307.11</v>
      </c>
      <c r="J1335">
        <v>4</v>
      </c>
      <c r="K1335">
        <v>0</v>
      </c>
      <c r="L1335">
        <v>1228.44</v>
      </c>
      <c r="M1335">
        <v>1228.44</v>
      </c>
      <c r="N1335" s="11">
        <f>Salesdata[[#This Row],[subtotal_before_discount]]-Salesdata[[#This Row],[total_after_discount]]</f>
        <v>0</v>
      </c>
      <c r="O1335" t="s">
        <v>28</v>
      </c>
      <c r="P1335" s="2">
        <v>45662.285000000003</v>
      </c>
      <c r="Q1335">
        <f>YEAR(Salesdata[[#This Row],[purchase_date]])</f>
        <v>2025</v>
      </c>
      <c r="R1335" t="str">
        <f>TEXT(Salesdata[[#This Row],[purchase_date]], "mmm")</f>
        <v>Jan</v>
      </c>
    </row>
    <row r="1336" spans="1:18" x14ac:dyDescent="0.3">
      <c r="A1336" t="s">
        <v>4032</v>
      </c>
      <c r="B1336" t="s">
        <v>181</v>
      </c>
      <c r="C1336" t="s">
        <v>4033</v>
      </c>
      <c r="D1336" s="11" t="s">
        <v>8323</v>
      </c>
      <c r="E1336" s="11" t="s">
        <v>7069</v>
      </c>
      <c r="F1336" t="s">
        <v>133</v>
      </c>
      <c r="G1336" t="s">
        <v>4034</v>
      </c>
      <c r="H1336" t="s">
        <v>53</v>
      </c>
      <c r="I1336">
        <v>100.89</v>
      </c>
      <c r="J1336">
        <v>100</v>
      </c>
      <c r="K1336">
        <v>18</v>
      </c>
      <c r="L1336">
        <v>10089</v>
      </c>
      <c r="M1336">
        <v>8272.98</v>
      </c>
      <c r="N1336" s="11">
        <f>Salesdata[[#This Row],[subtotal_before_discount]]-Salesdata[[#This Row],[total_after_discount]]</f>
        <v>1816.0200000000004</v>
      </c>
      <c r="O1336" t="s">
        <v>116</v>
      </c>
      <c r="P1336" s="2">
        <v>45838.209675925929</v>
      </c>
      <c r="Q1336">
        <f>YEAR(Salesdata[[#This Row],[purchase_date]])</f>
        <v>2025</v>
      </c>
      <c r="R1336" t="str">
        <f>TEXT(Salesdata[[#This Row],[purchase_date]], "mmm")</f>
        <v>Jun</v>
      </c>
    </row>
    <row r="1337" spans="1:18" x14ac:dyDescent="0.3">
      <c r="A1337" t="s">
        <v>4035</v>
      </c>
      <c r="B1337" t="s">
        <v>15</v>
      </c>
      <c r="C1337" t="s">
        <v>4036</v>
      </c>
      <c r="D1337" s="11" t="s">
        <v>8324</v>
      </c>
      <c r="E1337" s="11" t="s">
        <v>7046</v>
      </c>
      <c r="F1337" t="s">
        <v>91</v>
      </c>
      <c r="G1337" t="s">
        <v>4037</v>
      </c>
      <c r="H1337" t="s">
        <v>53</v>
      </c>
      <c r="I1337">
        <v>447.8</v>
      </c>
      <c r="J1337">
        <v>5</v>
      </c>
      <c r="K1337">
        <v>0</v>
      </c>
      <c r="L1337">
        <v>2239</v>
      </c>
      <c r="M1337">
        <v>2239</v>
      </c>
      <c r="N1337" s="11">
        <f>Salesdata[[#This Row],[subtotal_before_discount]]-Salesdata[[#This Row],[total_after_discount]]</f>
        <v>0</v>
      </c>
      <c r="O1337" t="s">
        <v>116</v>
      </c>
      <c r="P1337" s="2">
        <v>45582.299039351848</v>
      </c>
      <c r="Q1337">
        <f>YEAR(Salesdata[[#This Row],[purchase_date]])</f>
        <v>2024</v>
      </c>
      <c r="R1337" t="str">
        <f>TEXT(Salesdata[[#This Row],[purchase_date]], "mmm")</f>
        <v>Oct</v>
      </c>
    </row>
    <row r="1338" spans="1:18" x14ac:dyDescent="0.3">
      <c r="A1338" t="s">
        <v>4038</v>
      </c>
      <c r="B1338" t="s">
        <v>30</v>
      </c>
      <c r="C1338" t="s">
        <v>4039</v>
      </c>
      <c r="D1338" s="11" t="s">
        <v>8325</v>
      </c>
      <c r="E1338" s="11" t="s">
        <v>7066</v>
      </c>
      <c r="F1338" t="s">
        <v>87</v>
      </c>
      <c r="G1338" t="s">
        <v>4040</v>
      </c>
      <c r="H1338" t="s">
        <v>53</v>
      </c>
      <c r="I1338">
        <v>102.21</v>
      </c>
      <c r="J1338">
        <v>5</v>
      </c>
      <c r="K1338">
        <v>0</v>
      </c>
      <c r="L1338">
        <v>511.05</v>
      </c>
      <c r="M1338">
        <v>511.05</v>
      </c>
      <c r="N1338" s="11">
        <f>Salesdata[[#This Row],[subtotal_before_discount]]-Salesdata[[#This Row],[total_after_discount]]</f>
        <v>0</v>
      </c>
      <c r="O1338" t="s">
        <v>47</v>
      </c>
      <c r="P1338" s="2">
        <v>45610.649293981478</v>
      </c>
      <c r="Q1338">
        <f>YEAR(Salesdata[[#This Row],[purchase_date]])</f>
        <v>2024</v>
      </c>
      <c r="R1338" t="str">
        <f>TEXT(Salesdata[[#This Row],[purchase_date]], "mmm")</f>
        <v>Nov</v>
      </c>
    </row>
    <row r="1339" spans="1:18" x14ac:dyDescent="0.3">
      <c r="A1339" t="s">
        <v>4041</v>
      </c>
      <c r="B1339" t="s">
        <v>72</v>
      </c>
      <c r="C1339" t="s">
        <v>4042</v>
      </c>
      <c r="D1339" s="11" t="s">
        <v>8326</v>
      </c>
      <c r="E1339" s="11" t="s">
        <v>7042</v>
      </c>
      <c r="F1339" t="s">
        <v>37</v>
      </c>
      <c r="G1339" t="s">
        <v>4043</v>
      </c>
      <c r="H1339" t="s">
        <v>7010</v>
      </c>
      <c r="I1339">
        <v>493.57</v>
      </c>
      <c r="J1339">
        <v>20</v>
      </c>
      <c r="K1339">
        <v>17</v>
      </c>
      <c r="L1339">
        <v>9871.4</v>
      </c>
      <c r="M1339">
        <v>8193.26</v>
      </c>
      <c r="N1339" s="11">
        <f>Salesdata[[#This Row],[subtotal_before_discount]]-Salesdata[[#This Row],[total_after_discount]]</f>
        <v>1678.1399999999994</v>
      </c>
      <c r="O1339" t="s">
        <v>21</v>
      </c>
      <c r="P1339" s="2">
        <v>45727.29954861111</v>
      </c>
      <c r="Q1339">
        <f>YEAR(Salesdata[[#This Row],[purchase_date]])</f>
        <v>2025</v>
      </c>
      <c r="R1339" t="str">
        <f>TEXT(Salesdata[[#This Row],[purchase_date]], "mmm")</f>
        <v>Mar</v>
      </c>
    </row>
    <row r="1340" spans="1:18" x14ac:dyDescent="0.3">
      <c r="A1340" t="s">
        <v>4044</v>
      </c>
      <c r="B1340" t="s">
        <v>181</v>
      </c>
      <c r="C1340" t="s">
        <v>4045</v>
      </c>
      <c r="D1340" s="11" t="s">
        <v>8327</v>
      </c>
      <c r="E1340" s="11" t="s">
        <v>7137</v>
      </c>
      <c r="F1340" t="s">
        <v>111</v>
      </c>
      <c r="G1340" t="s">
        <v>4046</v>
      </c>
      <c r="H1340" t="s">
        <v>76</v>
      </c>
      <c r="I1340">
        <v>161.69</v>
      </c>
      <c r="J1340">
        <v>2</v>
      </c>
      <c r="K1340">
        <v>0</v>
      </c>
      <c r="L1340">
        <v>323.38</v>
      </c>
      <c r="M1340">
        <v>323.38</v>
      </c>
      <c r="N1340" s="11">
        <f>Salesdata[[#This Row],[subtotal_before_discount]]-Salesdata[[#This Row],[total_after_discount]]</f>
        <v>0</v>
      </c>
      <c r="O1340" t="s">
        <v>47</v>
      </c>
      <c r="P1340" s="2">
        <v>45717.894305555557</v>
      </c>
      <c r="Q1340">
        <f>YEAR(Salesdata[[#This Row],[purchase_date]])</f>
        <v>2025</v>
      </c>
      <c r="R1340" t="str">
        <f>TEXT(Salesdata[[#This Row],[purchase_date]], "mmm")</f>
        <v>Mar</v>
      </c>
    </row>
    <row r="1341" spans="1:18" x14ac:dyDescent="0.3">
      <c r="A1341" t="s">
        <v>4047</v>
      </c>
      <c r="B1341" t="s">
        <v>95</v>
      </c>
      <c r="C1341" t="s">
        <v>4048</v>
      </c>
      <c r="D1341" s="11" t="s">
        <v>8328</v>
      </c>
      <c r="E1341" s="11" t="s">
        <v>7089</v>
      </c>
      <c r="F1341" t="s">
        <v>18</v>
      </c>
      <c r="G1341" t="s">
        <v>4049</v>
      </c>
      <c r="H1341" t="s">
        <v>27</v>
      </c>
      <c r="I1341">
        <v>1.87</v>
      </c>
      <c r="J1341">
        <v>261</v>
      </c>
      <c r="K1341">
        <v>20</v>
      </c>
      <c r="L1341">
        <v>488.07</v>
      </c>
      <c r="M1341">
        <v>390.46</v>
      </c>
      <c r="N1341" s="11">
        <f>Salesdata[[#This Row],[subtotal_before_discount]]-Salesdata[[#This Row],[total_after_discount]]</f>
        <v>97.610000000000014</v>
      </c>
      <c r="O1341" t="s">
        <v>77</v>
      </c>
      <c r="P1341" s="2">
        <v>45863.188078703701</v>
      </c>
      <c r="Q1341">
        <f>YEAR(Salesdata[[#This Row],[purchase_date]])</f>
        <v>2025</v>
      </c>
      <c r="R1341" t="str">
        <f>TEXT(Salesdata[[#This Row],[purchase_date]], "mmm")</f>
        <v>Jul</v>
      </c>
    </row>
    <row r="1342" spans="1:18" x14ac:dyDescent="0.3">
      <c r="A1342" t="s">
        <v>4050</v>
      </c>
      <c r="B1342" t="s">
        <v>49</v>
      </c>
      <c r="C1342" t="s">
        <v>4051</v>
      </c>
      <c r="D1342" s="11" t="s">
        <v>8329</v>
      </c>
      <c r="E1342" s="11" t="s">
        <v>7119</v>
      </c>
      <c r="F1342" t="s">
        <v>68</v>
      </c>
      <c r="G1342" t="s">
        <v>4052</v>
      </c>
      <c r="H1342" t="s">
        <v>59</v>
      </c>
      <c r="I1342">
        <v>458.52</v>
      </c>
      <c r="J1342">
        <v>25</v>
      </c>
      <c r="K1342">
        <v>15</v>
      </c>
      <c r="L1342">
        <v>11463</v>
      </c>
      <c r="M1342">
        <v>9743.5499999999993</v>
      </c>
      <c r="N1342" s="11">
        <f>Salesdata[[#This Row],[subtotal_before_discount]]-Salesdata[[#This Row],[total_after_discount]]</f>
        <v>1719.4500000000007</v>
      </c>
      <c r="O1342" t="s">
        <v>7010</v>
      </c>
      <c r="P1342" s="2">
        <v>45851.268379629626</v>
      </c>
      <c r="Q1342">
        <f>YEAR(Salesdata[[#This Row],[purchase_date]])</f>
        <v>2025</v>
      </c>
      <c r="R1342" t="str">
        <f>TEXT(Salesdata[[#This Row],[purchase_date]], "mmm")</f>
        <v>Jul</v>
      </c>
    </row>
    <row r="1343" spans="1:18" x14ac:dyDescent="0.3">
      <c r="A1343" t="s">
        <v>4053</v>
      </c>
      <c r="B1343" t="s">
        <v>95</v>
      </c>
      <c r="C1343" t="s">
        <v>4054</v>
      </c>
      <c r="D1343" s="11" t="s">
        <v>8330</v>
      </c>
      <c r="E1343" s="11" t="s">
        <v>7066</v>
      </c>
      <c r="F1343" t="s">
        <v>32</v>
      </c>
      <c r="G1343" t="s">
        <v>4055</v>
      </c>
      <c r="H1343" t="s">
        <v>135</v>
      </c>
      <c r="I1343">
        <v>10.33</v>
      </c>
      <c r="J1343">
        <v>1</v>
      </c>
      <c r="K1343">
        <v>0</v>
      </c>
      <c r="L1343">
        <v>10.33</v>
      </c>
      <c r="M1343">
        <v>10.33</v>
      </c>
      <c r="N1343" s="11">
        <f>Salesdata[[#This Row],[subtotal_before_discount]]-Salesdata[[#This Row],[total_after_discount]]</f>
        <v>0</v>
      </c>
      <c r="O1343" t="s">
        <v>40</v>
      </c>
      <c r="P1343" s="2">
        <v>45684.347083333334</v>
      </c>
      <c r="Q1343">
        <f>YEAR(Salesdata[[#This Row],[purchase_date]])</f>
        <v>2025</v>
      </c>
      <c r="R1343" t="str">
        <f>TEXT(Salesdata[[#This Row],[purchase_date]], "mmm")</f>
        <v>Jan</v>
      </c>
    </row>
    <row r="1344" spans="1:18" x14ac:dyDescent="0.3">
      <c r="A1344" t="s">
        <v>4056</v>
      </c>
      <c r="B1344" t="s">
        <v>15</v>
      </c>
      <c r="C1344" t="s">
        <v>4057</v>
      </c>
      <c r="D1344" s="11" t="s">
        <v>8331</v>
      </c>
      <c r="E1344" s="11" t="s">
        <v>7044</v>
      </c>
      <c r="F1344" t="s">
        <v>177</v>
      </c>
      <c r="G1344" t="s">
        <v>4058</v>
      </c>
      <c r="H1344" t="s">
        <v>135</v>
      </c>
      <c r="I1344">
        <v>2.67</v>
      </c>
      <c r="J1344">
        <v>266</v>
      </c>
      <c r="K1344">
        <v>0</v>
      </c>
      <c r="L1344">
        <v>710.22</v>
      </c>
      <c r="M1344">
        <v>710.22</v>
      </c>
      <c r="N1344" s="11">
        <f>Salesdata[[#This Row],[subtotal_before_discount]]-Salesdata[[#This Row],[total_after_discount]]</f>
        <v>0</v>
      </c>
      <c r="O1344" t="s">
        <v>60</v>
      </c>
      <c r="P1344" s="2">
        <v>45598.719259259262</v>
      </c>
      <c r="Q1344">
        <f>YEAR(Salesdata[[#This Row],[purchase_date]])</f>
        <v>2024</v>
      </c>
      <c r="R1344" t="str">
        <f>TEXT(Salesdata[[#This Row],[purchase_date]], "mmm")</f>
        <v>Nov</v>
      </c>
    </row>
    <row r="1345" spans="1:18" x14ac:dyDescent="0.3">
      <c r="A1345" t="s">
        <v>4059</v>
      </c>
      <c r="B1345" t="s">
        <v>172</v>
      </c>
      <c r="C1345" t="s">
        <v>4060</v>
      </c>
      <c r="D1345" s="11" t="s">
        <v>8332</v>
      </c>
      <c r="E1345" s="11" t="s">
        <v>7116</v>
      </c>
      <c r="F1345" t="s">
        <v>68</v>
      </c>
      <c r="G1345" t="s">
        <v>4061</v>
      </c>
      <c r="H1345" t="s">
        <v>59</v>
      </c>
      <c r="I1345">
        <v>800.18</v>
      </c>
      <c r="J1345">
        <v>8</v>
      </c>
      <c r="K1345">
        <v>5</v>
      </c>
      <c r="L1345">
        <v>6401.44</v>
      </c>
      <c r="M1345">
        <v>6081.37</v>
      </c>
      <c r="N1345" s="11">
        <f>Salesdata[[#This Row],[subtotal_before_discount]]-Salesdata[[#This Row],[total_after_discount]]</f>
        <v>320.06999999999971</v>
      </c>
      <c r="O1345" t="s">
        <v>28</v>
      </c>
      <c r="P1345" s="2">
        <v>45425.37872685185</v>
      </c>
      <c r="Q1345">
        <f>YEAR(Salesdata[[#This Row],[purchase_date]])</f>
        <v>2024</v>
      </c>
      <c r="R1345" t="str">
        <f>TEXT(Salesdata[[#This Row],[purchase_date]], "mmm")</f>
        <v>May</v>
      </c>
    </row>
    <row r="1346" spans="1:18" x14ac:dyDescent="0.3">
      <c r="A1346" t="s">
        <v>4062</v>
      </c>
      <c r="B1346" t="s">
        <v>15</v>
      </c>
      <c r="C1346" t="s">
        <v>4063</v>
      </c>
      <c r="D1346" s="11" t="s">
        <v>8333</v>
      </c>
      <c r="E1346" s="11" t="s">
        <v>7046</v>
      </c>
      <c r="F1346" t="s">
        <v>7010</v>
      </c>
      <c r="G1346" t="s">
        <v>4064</v>
      </c>
      <c r="H1346" t="s">
        <v>27</v>
      </c>
      <c r="I1346">
        <v>481.5</v>
      </c>
      <c r="J1346">
        <v>6</v>
      </c>
      <c r="K1346">
        <v>10</v>
      </c>
      <c r="L1346">
        <v>2889</v>
      </c>
      <c r="M1346">
        <v>2600.1</v>
      </c>
      <c r="N1346" s="11">
        <f>Salesdata[[#This Row],[subtotal_before_discount]]-Salesdata[[#This Row],[total_after_discount]]</f>
        <v>288.90000000000009</v>
      </c>
      <c r="O1346" t="s">
        <v>7010</v>
      </c>
      <c r="P1346" s="2">
        <v>45484.920162037037</v>
      </c>
      <c r="Q1346">
        <f>YEAR(Salesdata[[#This Row],[purchase_date]])</f>
        <v>2024</v>
      </c>
      <c r="R1346" t="str">
        <f>TEXT(Salesdata[[#This Row],[purchase_date]], "mmm")</f>
        <v>Jul</v>
      </c>
    </row>
    <row r="1347" spans="1:18" x14ac:dyDescent="0.3">
      <c r="A1347" t="s">
        <v>4065</v>
      </c>
      <c r="B1347" t="s">
        <v>181</v>
      </c>
      <c r="C1347" t="s">
        <v>4066</v>
      </c>
      <c r="D1347" s="11" t="s">
        <v>8334</v>
      </c>
      <c r="E1347" s="11" t="s">
        <v>7119</v>
      </c>
      <c r="F1347" t="s">
        <v>91</v>
      </c>
      <c r="G1347" t="s">
        <v>4067</v>
      </c>
      <c r="H1347" t="s">
        <v>102</v>
      </c>
      <c r="I1347">
        <v>238.81</v>
      </c>
      <c r="J1347">
        <v>25</v>
      </c>
      <c r="K1347">
        <v>18</v>
      </c>
      <c r="L1347">
        <v>5970.25</v>
      </c>
      <c r="M1347">
        <v>4895.6099999999997</v>
      </c>
      <c r="N1347" s="11">
        <f>Salesdata[[#This Row],[subtotal_before_discount]]-Salesdata[[#This Row],[total_after_discount]]</f>
        <v>1074.6400000000003</v>
      </c>
      <c r="O1347" t="s">
        <v>21</v>
      </c>
      <c r="P1347" s="2">
        <v>45760.188715277778</v>
      </c>
      <c r="Q1347">
        <f>YEAR(Salesdata[[#This Row],[purchase_date]])</f>
        <v>2025</v>
      </c>
      <c r="R1347" t="str">
        <f>TEXT(Salesdata[[#This Row],[purchase_date]], "mmm")</f>
        <v>Apr</v>
      </c>
    </row>
    <row r="1348" spans="1:18" x14ac:dyDescent="0.3">
      <c r="A1348" t="s">
        <v>4068</v>
      </c>
      <c r="B1348" t="s">
        <v>30</v>
      </c>
      <c r="C1348" t="s">
        <v>4069</v>
      </c>
      <c r="D1348" s="11" t="s">
        <v>8335</v>
      </c>
      <c r="E1348" s="11" t="s">
        <v>7066</v>
      </c>
      <c r="F1348" t="s">
        <v>57</v>
      </c>
      <c r="G1348" t="s">
        <v>4070</v>
      </c>
      <c r="H1348" t="s">
        <v>70</v>
      </c>
      <c r="I1348">
        <v>15.46</v>
      </c>
      <c r="J1348">
        <v>30</v>
      </c>
      <c r="K1348">
        <v>15</v>
      </c>
      <c r="L1348">
        <v>463.8</v>
      </c>
      <c r="M1348">
        <v>394.23</v>
      </c>
      <c r="N1348" s="11">
        <f>Salesdata[[#This Row],[subtotal_before_discount]]-Salesdata[[#This Row],[total_after_discount]]</f>
        <v>69.569999999999993</v>
      </c>
      <c r="O1348" t="s">
        <v>21</v>
      </c>
      <c r="P1348" s="2">
        <v>45618.324594907404</v>
      </c>
      <c r="Q1348">
        <f>YEAR(Salesdata[[#This Row],[purchase_date]])</f>
        <v>2024</v>
      </c>
      <c r="R1348" t="str">
        <f>TEXT(Salesdata[[#This Row],[purchase_date]], "mmm")</f>
        <v>Nov</v>
      </c>
    </row>
    <row r="1349" spans="1:18" x14ac:dyDescent="0.3">
      <c r="A1349" t="s">
        <v>4071</v>
      </c>
      <c r="B1349" t="s">
        <v>49</v>
      </c>
      <c r="C1349" t="s">
        <v>4072</v>
      </c>
      <c r="D1349" s="11" t="s">
        <v>8336</v>
      </c>
      <c r="E1349" s="11" t="s">
        <v>7123</v>
      </c>
      <c r="F1349" t="s">
        <v>133</v>
      </c>
      <c r="G1349" t="s">
        <v>4073</v>
      </c>
      <c r="H1349" t="s">
        <v>93</v>
      </c>
      <c r="I1349">
        <v>47.63</v>
      </c>
      <c r="J1349">
        <v>4</v>
      </c>
      <c r="K1349">
        <v>0</v>
      </c>
      <c r="L1349">
        <v>190.52</v>
      </c>
      <c r="M1349">
        <v>190.52</v>
      </c>
      <c r="N1349" s="11">
        <f>Salesdata[[#This Row],[subtotal_before_discount]]-Salesdata[[#This Row],[total_after_discount]]</f>
        <v>0</v>
      </c>
      <c r="O1349" t="s">
        <v>116</v>
      </c>
      <c r="P1349" s="2">
        <v>45867.975046296298</v>
      </c>
      <c r="Q1349">
        <f>YEAR(Salesdata[[#This Row],[purchase_date]])</f>
        <v>2025</v>
      </c>
      <c r="R1349" t="str">
        <f>TEXT(Salesdata[[#This Row],[purchase_date]], "mmm")</f>
        <v>Jul</v>
      </c>
    </row>
    <row r="1350" spans="1:18" x14ac:dyDescent="0.3">
      <c r="A1350" t="s">
        <v>4074</v>
      </c>
      <c r="B1350" t="s">
        <v>55</v>
      </c>
      <c r="C1350" t="s">
        <v>4075</v>
      </c>
      <c r="D1350" s="11" t="s">
        <v>8192</v>
      </c>
      <c r="E1350" s="11" t="s">
        <v>7046</v>
      </c>
      <c r="F1350" t="s">
        <v>177</v>
      </c>
      <c r="G1350" t="s">
        <v>4076</v>
      </c>
      <c r="H1350" t="s">
        <v>46</v>
      </c>
      <c r="I1350">
        <v>910.54</v>
      </c>
      <c r="J1350">
        <v>30</v>
      </c>
      <c r="K1350">
        <v>10</v>
      </c>
      <c r="L1350">
        <v>27316.2</v>
      </c>
      <c r="M1350">
        <v>24584.58</v>
      </c>
      <c r="N1350" s="11">
        <f>Salesdata[[#This Row],[subtotal_before_discount]]-Salesdata[[#This Row],[total_after_discount]]</f>
        <v>2731.619999999999</v>
      </c>
      <c r="O1350" t="s">
        <v>60</v>
      </c>
      <c r="P1350" s="2">
        <v>45406.12300925926</v>
      </c>
      <c r="Q1350">
        <f>YEAR(Salesdata[[#This Row],[purchase_date]])</f>
        <v>2024</v>
      </c>
      <c r="R1350" t="str">
        <f>TEXT(Salesdata[[#This Row],[purchase_date]], "mmm")</f>
        <v>Apr</v>
      </c>
    </row>
    <row r="1351" spans="1:18" x14ac:dyDescent="0.3">
      <c r="A1351" t="s">
        <v>4077</v>
      </c>
      <c r="B1351" t="s">
        <v>172</v>
      </c>
      <c r="C1351" t="s">
        <v>4078</v>
      </c>
      <c r="D1351" s="11" t="s">
        <v>8337</v>
      </c>
      <c r="E1351" s="11" t="s">
        <v>7056</v>
      </c>
      <c r="F1351" t="s">
        <v>37</v>
      </c>
      <c r="G1351" t="s">
        <v>4079</v>
      </c>
      <c r="H1351" t="s">
        <v>65</v>
      </c>
      <c r="I1351">
        <v>896.59</v>
      </c>
      <c r="J1351">
        <v>100</v>
      </c>
      <c r="K1351">
        <v>15</v>
      </c>
      <c r="L1351">
        <v>89659</v>
      </c>
      <c r="M1351">
        <v>76210.149999999994</v>
      </c>
      <c r="N1351" s="11">
        <f>Salesdata[[#This Row],[subtotal_before_discount]]-Salesdata[[#This Row],[total_after_discount]]</f>
        <v>13448.850000000006</v>
      </c>
      <c r="O1351" t="s">
        <v>47</v>
      </c>
      <c r="P1351" s="2">
        <v>45373.000162037039</v>
      </c>
      <c r="Q1351">
        <f>YEAR(Salesdata[[#This Row],[purchase_date]])</f>
        <v>2024</v>
      </c>
      <c r="R1351" t="str">
        <f>TEXT(Salesdata[[#This Row],[purchase_date]], "mmm")</f>
        <v>Mar</v>
      </c>
    </row>
    <row r="1352" spans="1:18" x14ac:dyDescent="0.3">
      <c r="A1352" t="s">
        <v>4080</v>
      </c>
      <c r="B1352" t="s">
        <v>181</v>
      </c>
      <c r="C1352" t="s">
        <v>4081</v>
      </c>
      <c r="D1352" s="11" t="s">
        <v>8338</v>
      </c>
      <c r="E1352" s="11" t="s">
        <v>7105</v>
      </c>
      <c r="F1352" t="s">
        <v>251</v>
      </c>
      <c r="G1352" t="s">
        <v>4082</v>
      </c>
      <c r="H1352" t="s">
        <v>93</v>
      </c>
      <c r="I1352">
        <v>957.76</v>
      </c>
      <c r="J1352">
        <v>6</v>
      </c>
      <c r="K1352">
        <v>10</v>
      </c>
      <c r="L1352">
        <v>5746.56</v>
      </c>
      <c r="M1352">
        <v>5171.8999999999996</v>
      </c>
      <c r="N1352" s="11">
        <f>Salesdata[[#This Row],[subtotal_before_discount]]-Salesdata[[#This Row],[total_after_discount]]</f>
        <v>574.66000000000076</v>
      </c>
      <c r="O1352" t="s">
        <v>40</v>
      </c>
      <c r="P1352" s="2">
        <v>45864.427372685182</v>
      </c>
      <c r="Q1352">
        <f>YEAR(Salesdata[[#This Row],[purchase_date]])</f>
        <v>2025</v>
      </c>
      <c r="R1352" t="str">
        <f>TEXT(Salesdata[[#This Row],[purchase_date]], "mmm")</f>
        <v>Jul</v>
      </c>
    </row>
    <row r="1353" spans="1:18" x14ac:dyDescent="0.3">
      <c r="A1353" t="s">
        <v>4083</v>
      </c>
      <c r="B1353" t="s">
        <v>95</v>
      </c>
      <c r="C1353" t="s">
        <v>4084</v>
      </c>
      <c r="D1353" s="11" t="s">
        <v>8339</v>
      </c>
      <c r="E1353" s="11" t="s">
        <v>7062</v>
      </c>
      <c r="F1353" t="s">
        <v>277</v>
      </c>
      <c r="G1353" t="s">
        <v>4085</v>
      </c>
      <c r="H1353" t="s">
        <v>46</v>
      </c>
      <c r="I1353">
        <v>817.19</v>
      </c>
      <c r="J1353">
        <v>6</v>
      </c>
      <c r="K1353">
        <v>0</v>
      </c>
      <c r="L1353">
        <v>4903.1400000000003</v>
      </c>
      <c r="M1353">
        <v>4903.1400000000003</v>
      </c>
      <c r="N1353" s="11">
        <f>Salesdata[[#This Row],[subtotal_before_discount]]-Salesdata[[#This Row],[total_after_discount]]</f>
        <v>0</v>
      </c>
      <c r="O1353" t="s">
        <v>21</v>
      </c>
      <c r="P1353" s="2">
        <v>45754.607418981483</v>
      </c>
      <c r="Q1353">
        <f>YEAR(Salesdata[[#This Row],[purchase_date]])</f>
        <v>2025</v>
      </c>
      <c r="R1353" t="str">
        <f>TEXT(Salesdata[[#This Row],[purchase_date]], "mmm")</f>
        <v>Apr</v>
      </c>
    </row>
    <row r="1354" spans="1:18" x14ac:dyDescent="0.3">
      <c r="A1354" t="s">
        <v>4086</v>
      </c>
      <c r="B1354" t="s">
        <v>23</v>
      </c>
      <c r="C1354" t="s">
        <v>4087</v>
      </c>
      <c r="D1354" s="11" t="s">
        <v>8340</v>
      </c>
      <c r="E1354" s="11" t="s">
        <v>7139</v>
      </c>
      <c r="F1354" t="s">
        <v>251</v>
      </c>
      <c r="G1354" t="s">
        <v>4088</v>
      </c>
      <c r="H1354" t="s">
        <v>209</v>
      </c>
      <c r="I1354">
        <v>714.23</v>
      </c>
      <c r="J1354">
        <v>6</v>
      </c>
      <c r="K1354">
        <v>5</v>
      </c>
      <c r="L1354">
        <v>4285.38</v>
      </c>
      <c r="M1354">
        <v>4071.11</v>
      </c>
      <c r="N1354" s="11">
        <f>Salesdata[[#This Row],[subtotal_before_discount]]-Salesdata[[#This Row],[total_after_discount]]</f>
        <v>214.26999999999998</v>
      </c>
      <c r="O1354" t="s">
        <v>116</v>
      </c>
      <c r="P1354" s="2">
        <v>45826.512002314812</v>
      </c>
      <c r="Q1354">
        <f>YEAR(Salesdata[[#This Row],[purchase_date]])</f>
        <v>2025</v>
      </c>
      <c r="R1354" t="str">
        <f>TEXT(Salesdata[[#This Row],[purchase_date]], "mmm")</f>
        <v>Jun</v>
      </c>
    </row>
    <row r="1355" spans="1:18" x14ac:dyDescent="0.3">
      <c r="A1355" t="s">
        <v>4089</v>
      </c>
      <c r="B1355" t="s">
        <v>84</v>
      </c>
      <c r="C1355" t="s">
        <v>4090</v>
      </c>
      <c r="D1355" s="11" t="s">
        <v>8341</v>
      </c>
      <c r="E1355" s="11" t="s">
        <v>7162</v>
      </c>
      <c r="F1355" t="s">
        <v>121</v>
      </c>
      <c r="G1355" t="s">
        <v>4091</v>
      </c>
      <c r="H1355" t="s">
        <v>39</v>
      </c>
      <c r="I1355">
        <v>1536.06</v>
      </c>
      <c r="J1355">
        <v>6</v>
      </c>
      <c r="K1355">
        <v>0</v>
      </c>
      <c r="L1355">
        <v>9216.36</v>
      </c>
      <c r="M1355">
        <v>9216.36</v>
      </c>
      <c r="N1355" s="11">
        <f>Salesdata[[#This Row],[subtotal_before_discount]]-Salesdata[[#This Row],[total_after_discount]]</f>
        <v>0</v>
      </c>
      <c r="O1355" t="s">
        <v>60</v>
      </c>
      <c r="P1355" s="2">
        <v>45622.147638888891</v>
      </c>
      <c r="Q1355">
        <f>YEAR(Salesdata[[#This Row],[purchase_date]])</f>
        <v>2024</v>
      </c>
      <c r="R1355" t="str">
        <f>TEXT(Salesdata[[#This Row],[purchase_date]], "mmm")</f>
        <v>Nov</v>
      </c>
    </row>
    <row r="1356" spans="1:18" x14ac:dyDescent="0.3">
      <c r="A1356" t="s">
        <v>4092</v>
      </c>
      <c r="B1356" t="s">
        <v>181</v>
      </c>
      <c r="C1356" t="s">
        <v>4093</v>
      </c>
      <c r="D1356" s="11" t="s">
        <v>8342</v>
      </c>
      <c r="E1356" s="11" t="s">
        <v>7069</v>
      </c>
      <c r="F1356" t="s">
        <v>111</v>
      </c>
      <c r="G1356" t="s">
        <v>4094</v>
      </c>
      <c r="H1356" t="s">
        <v>465</v>
      </c>
      <c r="I1356">
        <v>452.59</v>
      </c>
      <c r="J1356">
        <v>8</v>
      </c>
      <c r="K1356">
        <v>0</v>
      </c>
      <c r="L1356">
        <v>3620.72</v>
      </c>
      <c r="M1356">
        <v>3620.72</v>
      </c>
      <c r="N1356" s="11">
        <f>Salesdata[[#This Row],[subtotal_before_discount]]-Salesdata[[#This Row],[total_after_discount]]</f>
        <v>0</v>
      </c>
      <c r="O1356" t="s">
        <v>21</v>
      </c>
      <c r="P1356" s="2">
        <v>45603.217511574076</v>
      </c>
      <c r="Q1356">
        <f>YEAR(Salesdata[[#This Row],[purchase_date]])</f>
        <v>2024</v>
      </c>
      <c r="R1356" t="str">
        <f>TEXT(Salesdata[[#This Row],[purchase_date]], "mmm")</f>
        <v>Nov</v>
      </c>
    </row>
    <row r="1357" spans="1:18" x14ac:dyDescent="0.3">
      <c r="A1357" t="s">
        <v>4095</v>
      </c>
      <c r="B1357" t="s">
        <v>15</v>
      </c>
      <c r="C1357" t="s">
        <v>4096</v>
      </c>
      <c r="D1357" s="11" t="s">
        <v>8343</v>
      </c>
      <c r="E1357" s="11" t="s">
        <v>7038</v>
      </c>
      <c r="F1357" t="s">
        <v>7010</v>
      </c>
      <c r="G1357" t="s">
        <v>4097</v>
      </c>
      <c r="H1357" t="s">
        <v>107</v>
      </c>
      <c r="I1357">
        <v>7.21</v>
      </c>
      <c r="J1357">
        <v>4</v>
      </c>
      <c r="K1357">
        <v>0</v>
      </c>
      <c r="L1357">
        <v>28.84</v>
      </c>
      <c r="M1357">
        <v>28.84</v>
      </c>
      <c r="N1357" s="11">
        <f>Salesdata[[#This Row],[subtotal_before_discount]]-Salesdata[[#This Row],[total_after_discount]]</f>
        <v>0</v>
      </c>
      <c r="O1357" t="s">
        <v>47</v>
      </c>
      <c r="P1357" s="2">
        <v>45838.114120370374</v>
      </c>
      <c r="Q1357">
        <f>YEAR(Salesdata[[#This Row],[purchase_date]])</f>
        <v>2025</v>
      </c>
      <c r="R1357" t="str">
        <f>TEXT(Salesdata[[#This Row],[purchase_date]], "mmm")</f>
        <v>Jun</v>
      </c>
    </row>
    <row r="1358" spans="1:18" x14ac:dyDescent="0.3">
      <c r="A1358" t="s">
        <v>4098</v>
      </c>
      <c r="B1358" t="s">
        <v>172</v>
      </c>
      <c r="C1358" t="s">
        <v>4099</v>
      </c>
      <c r="D1358" s="11" t="s">
        <v>8344</v>
      </c>
      <c r="E1358" s="11" t="s">
        <v>7066</v>
      </c>
      <c r="F1358" t="s">
        <v>32</v>
      </c>
      <c r="G1358" t="s">
        <v>4100</v>
      </c>
      <c r="H1358" t="s">
        <v>465</v>
      </c>
      <c r="I1358">
        <v>2081.89</v>
      </c>
      <c r="J1358">
        <v>15</v>
      </c>
      <c r="K1358">
        <v>0</v>
      </c>
      <c r="L1358">
        <v>31228.35</v>
      </c>
      <c r="M1358">
        <v>31228.35</v>
      </c>
      <c r="N1358" s="11">
        <f>Salesdata[[#This Row],[subtotal_before_discount]]-Salesdata[[#This Row],[total_after_discount]]</f>
        <v>0</v>
      </c>
      <c r="O1358" t="s">
        <v>77</v>
      </c>
      <c r="P1358" s="2">
        <v>45771.93408564815</v>
      </c>
      <c r="Q1358">
        <f>YEAR(Salesdata[[#This Row],[purchase_date]])</f>
        <v>2025</v>
      </c>
      <c r="R1358" t="str">
        <f>TEXT(Salesdata[[#This Row],[purchase_date]], "mmm")</f>
        <v>Apr</v>
      </c>
    </row>
    <row r="1359" spans="1:18" x14ac:dyDescent="0.3">
      <c r="A1359" t="s">
        <v>4101</v>
      </c>
      <c r="B1359" t="s">
        <v>118</v>
      </c>
      <c r="C1359" t="s">
        <v>4102</v>
      </c>
      <c r="D1359" s="11" t="s">
        <v>8345</v>
      </c>
      <c r="E1359" s="11" t="s">
        <v>7087</v>
      </c>
      <c r="F1359" t="s">
        <v>277</v>
      </c>
      <c r="G1359" t="s">
        <v>4103</v>
      </c>
      <c r="H1359" t="s">
        <v>135</v>
      </c>
      <c r="I1359">
        <v>82.14</v>
      </c>
      <c r="J1359">
        <v>30</v>
      </c>
      <c r="K1359">
        <v>20</v>
      </c>
      <c r="L1359">
        <v>2464.1999999999998</v>
      </c>
      <c r="M1359">
        <v>1971.36</v>
      </c>
      <c r="N1359" s="11">
        <f>Salesdata[[#This Row],[subtotal_before_discount]]-Salesdata[[#This Row],[total_after_discount]]</f>
        <v>492.83999999999992</v>
      </c>
      <c r="O1359" t="s">
        <v>60</v>
      </c>
      <c r="P1359" s="2">
        <v>45561.870821759258</v>
      </c>
      <c r="Q1359">
        <f>YEAR(Salesdata[[#This Row],[purchase_date]])</f>
        <v>2024</v>
      </c>
      <c r="R1359" t="str">
        <f>TEXT(Salesdata[[#This Row],[purchase_date]], "mmm")</f>
        <v>Sep</v>
      </c>
    </row>
    <row r="1360" spans="1:18" x14ac:dyDescent="0.3">
      <c r="A1360" t="s">
        <v>4104</v>
      </c>
      <c r="B1360" t="s">
        <v>15</v>
      </c>
      <c r="C1360" t="s">
        <v>4105</v>
      </c>
      <c r="D1360" s="11" t="s">
        <v>8346</v>
      </c>
      <c r="E1360" s="11" t="s">
        <v>7154</v>
      </c>
      <c r="F1360" t="s">
        <v>87</v>
      </c>
      <c r="G1360" t="s">
        <v>4106</v>
      </c>
      <c r="H1360" t="s">
        <v>82</v>
      </c>
      <c r="I1360">
        <v>32.630000000000003</v>
      </c>
      <c r="J1360">
        <v>4</v>
      </c>
      <c r="K1360">
        <v>0</v>
      </c>
      <c r="L1360">
        <v>130.52000000000001</v>
      </c>
      <c r="M1360">
        <v>130.52000000000001</v>
      </c>
      <c r="N1360" s="11">
        <f>Salesdata[[#This Row],[subtotal_before_discount]]-Salesdata[[#This Row],[total_after_discount]]</f>
        <v>0</v>
      </c>
      <c r="O1360" t="s">
        <v>60</v>
      </c>
      <c r="P1360" s="2">
        <v>45586.006608796299</v>
      </c>
      <c r="Q1360">
        <f>YEAR(Salesdata[[#This Row],[purchase_date]])</f>
        <v>2024</v>
      </c>
      <c r="R1360" t="str">
        <f>TEXT(Salesdata[[#This Row],[purchase_date]], "mmm")</f>
        <v>Oct</v>
      </c>
    </row>
    <row r="1361" spans="1:18" x14ac:dyDescent="0.3">
      <c r="A1361" t="s">
        <v>4107</v>
      </c>
      <c r="B1361" t="s">
        <v>172</v>
      </c>
      <c r="C1361" t="s">
        <v>4108</v>
      </c>
      <c r="D1361" s="11" t="s">
        <v>8347</v>
      </c>
      <c r="E1361" s="11" t="s">
        <v>7076</v>
      </c>
      <c r="F1361" t="s">
        <v>44</v>
      </c>
      <c r="G1361" t="s">
        <v>4109</v>
      </c>
      <c r="H1361" t="s">
        <v>70</v>
      </c>
      <c r="I1361">
        <v>272.33</v>
      </c>
      <c r="J1361">
        <v>8</v>
      </c>
      <c r="K1361">
        <v>15</v>
      </c>
      <c r="L1361">
        <v>2178.64</v>
      </c>
      <c r="M1361">
        <v>1851.84</v>
      </c>
      <c r="N1361" s="11">
        <f>Salesdata[[#This Row],[subtotal_before_discount]]-Salesdata[[#This Row],[total_after_discount]]</f>
        <v>326.79999999999995</v>
      </c>
      <c r="O1361" t="s">
        <v>77</v>
      </c>
      <c r="P1361" s="2">
        <v>45811.820219907408</v>
      </c>
      <c r="Q1361">
        <f>YEAR(Salesdata[[#This Row],[purchase_date]])</f>
        <v>2025</v>
      </c>
      <c r="R1361" t="str">
        <f>TEXT(Salesdata[[#This Row],[purchase_date]], "mmm")</f>
        <v>Jun</v>
      </c>
    </row>
    <row r="1362" spans="1:18" x14ac:dyDescent="0.3">
      <c r="A1362" t="s">
        <v>4110</v>
      </c>
      <c r="B1362" t="s">
        <v>172</v>
      </c>
      <c r="C1362" t="s">
        <v>4111</v>
      </c>
      <c r="D1362" s="11" t="s">
        <v>8348</v>
      </c>
      <c r="E1362" s="11" t="s">
        <v>7170</v>
      </c>
      <c r="F1362" t="s">
        <v>32</v>
      </c>
      <c r="G1362" t="s">
        <v>4112</v>
      </c>
      <c r="H1362" t="s">
        <v>179</v>
      </c>
      <c r="I1362">
        <v>863.64</v>
      </c>
      <c r="J1362">
        <v>20</v>
      </c>
      <c r="K1362">
        <v>20</v>
      </c>
      <c r="L1362">
        <v>17272.8</v>
      </c>
      <c r="M1362">
        <v>13818.24</v>
      </c>
      <c r="N1362" s="11">
        <f>Salesdata[[#This Row],[subtotal_before_discount]]-Salesdata[[#This Row],[total_after_discount]]</f>
        <v>3454.5599999999995</v>
      </c>
      <c r="O1362" t="s">
        <v>77</v>
      </c>
      <c r="P1362" s="2">
        <v>45664.64261574074</v>
      </c>
      <c r="Q1362">
        <f>YEAR(Salesdata[[#This Row],[purchase_date]])</f>
        <v>2025</v>
      </c>
      <c r="R1362" t="str">
        <f>TEXT(Salesdata[[#This Row],[purchase_date]], "mmm")</f>
        <v>Jan</v>
      </c>
    </row>
    <row r="1363" spans="1:18" x14ac:dyDescent="0.3">
      <c r="A1363" t="s">
        <v>4113</v>
      </c>
      <c r="B1363" t="s">
        <v>15</v>
      </c>
      <c r="C1363" t="s">
        <v>4114</v>
      </c>
      <c r="D1363" s="11" t="s">
        <v>8349</v>
      </c>
      <c r="E1363" s="11" t="s">
        <v>7058</v>
      </c>
      <c r="F1363" t="s">
        <v>57</v>
      </c>
      <c r="G1363" t="s">
        <v>4115</v>
      </c>
      <c r="H1363" t="s">
        <v>46</v>
      </c>
      <c r="I1363">
        <v>435.16</v>
      </c>
      <c r="J1363">
        <v>1</v>
      </c>
      <c r="K1363">
        <v>10</v>
      </c>
      <c r="L1363">
        <v>435.16</v>
      </c>
      <c r="M1363">
        <v>391.64</v>
      </c>
      <c r="N1363" s="11">
        <f>Salesdata[[#This Row],[subtotal_before_discount]]-Salesdata[[#This Row],[total_after_discount]]</f>
        <v>43.520000000000039</v>
      </c>
      <c r="O1363" t="s">
        <v>77</v>
      </c>
      <c r="P1363" s="2">
        <v>45603.600613425922</v>
      </c>
      <c r="Q1363">
        <f>YEAR(Salesdata[[#This Row],[purchase_date]])</f>
        <v>2024</v>
      </c>
      <c r="R1363" t="str">
        <f>TEXT(Salesdata[[#This Row],[purchase_date]], "mmm")</f>
        <v>Nov</v>
      </c>
    </row>
    <row r="1364" spans="1:18" x14ac:dyDescent="0.3">
      <c r="A1364" t="s">
        <v>4116</v>
      </c>
      <c r="B1364" t="s">
        <v>23</v>
      </c>
      <c r="C1364" t="s">
        <v>4117</v>
      </c>
      <c r="D1364" s="11" t="s">
        <v>8350</v>
      </c>
      <c r="E1364" s="11" t="s">
        <v>7154</v>
      </c>
      <c r="F1364" t="s">
        <v>57</v>
      </c>
      <c r="G1364" t="s">
        <v>4118</v>
      </c>
      <c r="H1364" t="s">
        <v>59</v>
      </c>
      <c r="I1364">
        <v>562.21</v>
      </c>
      <c r="J1364">
        <v>20</v>
      </c>
      <c r="K1364">
        <v>15</v>
      </c>
      <c r="L1364">
        <v>11244.2</v>
      </c>
      <c r="M1364">
        <v>9557.57</v>
      </c>
      <c r="N1364" s="11">
        <f>Salesdata[[#This Row],[subtotal_before_discount]]-Salesdata[[#This Row],[total_after_discount]]</f>
        <v>1686.630000000001</v>
      </c>
      <c r="O1364" t="s">
        <v>60</v>
      </c>
      <c r="P1364" s="2">
        <v>45817.190023148149</v>
      </c>
      <c r="Q1364">
        <f>YEAR(Salesdata[[#This Row],[purchase_date]])</f>
        <v>2025</v>
      </c>
      <c r="R1364" t="str">
        <f>TEXT(Salesdata[[#This Row],[purchase_date]], "mmm")</f>
        <v>Jun</v>
      </c>
    </row>
    <row r="1365" spans="1:18" x14ac:dyDescent="0.3">
      <c r="A1365" t="s">
        <v>4119</v>
      </c>
      <c r="B1365" t="s">
        <v>181</v>
      </c>
      <c r="C1365" t="s">
        <v>4120</v>
      </c>
      <c r="D1365" s="11" t="s">
        <v>8351</v>
      </c>
      <c r="E1365" s="11" t="s">
        <v>7089</v>
      </c>
      <c r="F1365" t="s">
        <v>32</v>
      </c>
      <c r="G1365" t="s">
        <v>4121</v>
      </c>
      <c r="H1365" t="s">
        <v>465</v>
      </c>
      <c r="I1365">
        <v>261.8</v>
      </c>
      <c r="J1365">
        <v>60</v>
      </c>
      <c r="K1365">
        <v>0</v>
      </c>
      <c r="L1365">
        <v>15708</v>
      </c>
      <c r="M1365">
        <v>15708</v>
      </c>
      <c r="N1365" s="11">
        <f>Salesdata[[#This Row],[subtotal_before_discount]]-Salesdata[[#This Row],[total_after_discount]]</f>
        <v>0</v>
      </c>
      <c r="O1365" t="s">
        <v>40</v>
      </c>
      <c r="P1365" s="2">
        <v>45576.238495370373</v>
      </c>
      <c r="Q1365">
        <f>YEAR(Salesdata[[#This Row],[purchase_date]])</f>
        <v>2024</v>
      </c>
      <c r="R1365" t="str">
        <f>TEXT(Salesdata[[#This Row],[purchase_date]], "mmm")</f>
        <v>Oct</v>
      </c>
    </row>
    <row r="1366" spans="1:18" x14ac:dyDescent="0.3">
      <c r="A1366" t="s">
        <v>4122</v>
      </c>
      <c r="B1366" t="s">
        <v>172</v>
      </c>
      <c r="C1366" t="s">
        <v>4123</v>
      </c>
      <c r="D1366" s="11" t="s">
        <v>8352</v>
      </c>
      <c r="E1366" s="11" t="s">
        <v>7235</v>
      </c>
      <c r="F1366" t="s">
        <v>133</v>
      </c>
      <c r="G1366" t="s">
        <v>4124</v>
      </c>
      <c r="H1366" t="s">
        <v>70</v>
      </c>
      <c r="I1366">
        <v>332.34</v>
      </c>
      <c r="J1366">
        <v>15</v>
      </c>
      <c r="K1366">
        <v>0</v>
      </c>
      <c r="L1366">
        <v>4985.1000000000004</v>
      </c>
      <c r="M1366">
        <v>4985.1000000000004</v>
      </c>
      <c r="N1366" s="11">
        <f>Salesdata[[#This Row],[subtotal_before_discount]]-Salesdata[[#This Row],[total_after_discount]]</f>
        <v>0</v>
      </c>
      <c r="O1366" t="s">
        <v>21</v>
      </c>
      <c r="P1366" s="2">
        <v>45548.543194444443</v>
      </c>
      <c r="Q1366">
        <f>YEAR(Salesdata[[#This Row],[purchase_date]])</f>
        <v>2024</v>
      </c>
      <c r="R1366" t="str">
        <f>TEXT(Salesdata[[#This Row],[purchase_date]], "mmm")</f>
        <v>Sep</v>
      </c>
    </row>
    <row r="1367" spans="1:18" x14ac:dyDescent="0.3">
      <c r="A1367" t="s">
        <v>4125</v>
      </c>
      <c r="B1367" t="s">
        <v>84</v>
      </c>
      <c r="C1367" t="s">
        <v>4126</v>
      </c>
      <c r="D1367" s="11" t="s">
        <v>8353</v>
      </c>
      <c r="E1367" s="11" t="s">
        <v>7154</v>
      </c>
      <c r="F1367" t="s">
        <v>121</v>
      </c>
      <c r="G1367" t="s">
        <v>4127</v>
      </c>
      <c r="H1367" t="s">
        <v>7010</v>
      </c>
      <c r="I1367">
        <v>192.69</v>
      </c>
      <c r="J1367">
        <v>4</v>
      </c>
      <c r="K1367">
        <v>0</v>
      </c>
      <c r="L1367">
        <v>770.76</v>
      </c>
      <c r="M1367">
        <v>770.76</v>
      </c>
      <c r="N1367" s="11">
        <f>Salesdata[[#This Row],[subtotal_before_discount]]-Salesdata[[#This Row],[total_after_discount]]</f>
        <v>0</v>
      </c>
      <c r="O1367" t="s">
        <v>60</v>
      </c>
      <c r="P1367" s="2">
        <v>45713.448888888888</v>
      </c>
      <c r="Q1367">
        <f>YEAR(Salesdata[[#This Row],[purchase_date]])</f>
        <v>2025</v>
      </c>
      <c r="R1367" t="str">
        <f>TEXT(Salesdata[[#This Row],[purchase_date]], "mmm")</f>
        <v>Feb</v>
      </c>
    </row>
    <row r="1368" spans="1:18" x14ac:dyDescent="0.3">
      <c r="A1368" t="s">
        <v>4128</v>
      </c>
      <c r="B1368" t="s">
        <v>30</v>
      </c>
      <c r="C1368" t="s">
        <v>4129</v>
      </c>
      <c r="D1368" s="11" t="s">
        <v>8354</v>
      </c>
      <c r="E1368" s="11" t="s">
        <v>7064</v>
      </c>
      <c r="F1368" t="s">
        <v>37</v>
      </c>
      <c r="G1368" t="s">
        <v>4130</v>
      </c>
      <c r="H1368" t="s">
        <v>39</v>
      </c>
      <c r="I1368">
        <v>1199.31</v>
      </c>
      <c r="J1368">
        <v>5</v>
      </c>
      <c r="K1368">
        <v>2</v>
      </c>
      <c r="L1368">
        <v>5996.55</v>
      </c>
      <c r="M1368">
        <v>5876.62</v>
      </c>
      <c r="N1368" s="11">
        <f>Salesdata[[#This Row],[subtotal_before_discount]]-Salesdata[[#This Row],[total_after_discount]]</f>
        <v>119.93000000000029</v>
      </c>
      <c r="O1368" t="s">
        <v>60</v>
      </c>
      <c r="P1368" s="2">
        <v>45661.309629629628</v>
      </c>
      <c r="Q1368">
        <f>YEAR(Salesdata[[#This Row],[purchase_date]])</f>
        <v>2025</v>
      </c>
      <c r="R1368" t="str">
        <f>TEXT(Salesdata[[#This Row],[purchase_date]], "mmm")</f>
        <v>Jan</v>
      </c>
    </row>
    <row r="1369" spans="1:18" x14ac:dyDescent="0.3">
      <c r="A1369" t="s">
        <v>4131</v>
      </c>
      <c r="B1369" t="s">
        <v>181</v>
      </c>
      <c r="C1369" t="s">
        <v>4132</v>
      </c>
      <c r="D1369" s="11" t="s">
        <v>8355</v>
      </c>
      <c r="E1369" s="11" t="s">
        <v>7111</v>
      </c>
      <c r="F1369" t="s">
        <v>37</v>
      </c>
      <c r="G1369" t="s">
        <v>4133</v>
      </c>
      <c r="H1369" t="s">
        <v>107</v>
      </c>
      <c r="I1369">
        <v>3.03</v>
      </c>
      <c r="J1369">
        <v>236</v>
      </c>
      <c r="K1369">
        <v>0</v>
      </c>
      <c r="L1369">
        <v>715.08</v>
      </c>
      <c r="M1369">
        <v>715.08</v>
      </c>
      <c r="N1369" s="11">
        <f>Salesdata[[#This Row],[subtotal_before_discount]]-Salesdata[[#This Row],[total_after_discount]]</f>
        <v>0</v>
      </c>
      <c r="O1369" t="s">
        <v>77</v>
      </c>
      <c r="P1369" s="2">
        <v>45797.621747685182</v>
      </c>
      <c r="Q1369">
        <f>YEAR(Salesdata[[#This Row],[purchase_date]])</f>
        <v>2025</v>
      </c>
      <c r="R1369" t="str">
        <f>TEXT(Salesdata[[#This Row],[purchase_date]], "mmm")</f>
        <v>May</v>
      </c>
    </row>
    <row r="1370" spans="1:18" x14ac:dyDescent="0.3">
      <c r="A1370" t="s">
        <v>4134</v>
      </c>
      <c r="B1370" t="s">
        <v>23</v>
      </c>
      <c r="C1370" t="s">
        <v>4135</v>
      </c>
      <c r="D1370" s="11" t="s">
        <v>8356</v>
      </c>
      <c r="E1370" s="11" t="s">
        <v>7346</v>
      </c>
      <c r="F1370" t="s">
        <v>37</v>
      </c>
      <c r="G1370" t="s">
        <v>4136</v>
      </c>
      <c r="H1370" t="s">
        <v>53</v>
      </c>
      <c r="I1370">
        <v>412.9</v>
      </c>
      <c r="J1370">
        <v>20</v>
      </c>
      <c r="K1370">
        <v>5</v>
      </c>
      <c r="L1370">
        <v>8258</v>
      </c>
      <c r="M1370">
        <v>7845.1</v>
      </c>
      <c r="N1370" s="11">
        <f>Salesdata[[#This Row],[subtotal_before_discount]]-Salesdata[[#This Row],[total_after_discount]]</f>
        <v>412.89999999999964</v>
      </c>
      <c r="O1370" t="s">
        <v>7010</v>
      </c>
      <c r="P1370" s="2">
        <v>45705.428680555553</v>
      </c>
      <c r="Q1370">
        <f>YEAR(Salesdata[[#This Row],[purchase_date]])</f>
        <v>2025</v>
      </c>
      <c r="R1370" t="str">
        <f>TEXT(Salesdata[[#This Row],[purchase_date]], "mmm")</f>
        <v>Feb</v>
      </c>
    </row>
    <row r="1371" spans="1:18" x14ac:dyDescent="0.3">
      <c r="A1371" t="s">
        <v>4137</v>
      </c>
      <c r="B1371" t="s">
        <v>95</v>
      </c>
      <c r="C1371" t="s">
        <v>4138</v>
      </c>
      <c r="D1371" s="11" t="s">
        <v>8357</v>
      </c>
      <c r="E1371" s="11" t="s">
        <v>7048</v>
      </c>
      <c r="F1371" t="s">
        <v>18</v>
      </c>
      <c r="G1371" t="s">
        <v>4139</v>
      </c>
      <c r="H1371" t="s">
        <v>70</v>
      </c>
      <c r="I1371">
        <v>0.81</v>
      </c>
      <c r="J1371">
        <v>202</v>
      </c>
      <c r="K1371">
        <v>15</v>
      </c>
      <c r="L1371">
        <v>163.62</v>
      </c>
      <c r="M1371">
        <v>139.08000000000001</v>
      </c>
      <c r="N1371" s="11">
        <f>Salesdata[[#This Row],[subtotal_before_discount]]-Salesdata[[#This Row],[total_after_discount]]</f>
        <v>24.539999999999992</v>
      </c>
      <c r="O1371" t="s">
        <v>77</v>
      </c>
      <c r="P1371" s="2">
        <v>45647.76054398148</v>
      </c>
      <c r="Q1371">
        <f>YEAR(Salesdata[[#This Row],[purchase_date]])</f>
        <v>2024</v>
      </c>
      <c r="R1371" t="str">
        <f>TEXT(Salesdata[[#This Row],[purchase_date]], "mmm")</f>
        <v>Dec</v>
      </c>
    </row>
    <row r="1372" spans="1:18" x14ac:dyDescent="0.3">
      <c r="A1372" t="s">
        <v>4140</v>
      </c>
      <c r="B1372" t="s">
        <v>118</v>
      </c>
      <c r="C1372" t="s">
        <v>4141</v>
      </c>
      <c r="D1372" s="11" t="s">
        <v>8358</v>
      </c>
      <c r="E1372" s="11" t="s">
        <v>7214</v>
      </c>
      <c r="F1372" t="s">
        <v>37</v>
      </c>
      <c r="G1372" t="s">
        <v>4142</v>
      </c>
      <c r="H1372" t="s">
        <v>135</v>
      </c>
      <c r="I1372">
        <v>1057.6400000000001</v>
      </c>
      <c r="J1372">
        <v>12</v>
      </c>
      <c r="K1372">
        <v>0</v>
      </c>
      <c r="L1372">
        <v>12691.68</v>
      </c>
      <c r="M1372">
        <v>12691.68</v>
      </c>
      <c r="N1372" s="11">
        <f>Salesdata[[#This Row],[subtotal_before_discount]]-Salesdata[[#This Row],[total_after_discount]]</f>
        <v>0</v>
      </c>
      <c r="O1372" t="s">
        <v>60</v>
      </c>
      <c r="P1372" s="2">
        <v>45845.84479166667</v>
      </c>
      <c r="Q1372">
        <f>YEAR(Salesdata[[#This Row],[purchase_date]])</f>
        <v>2025</v>
      </c>
      <c r="R1372" t="str">
        <f>TEXT(Salesdata[[#This Row],[purchase_date]], "mmm")</f>
        <v>Jul</v>
      </c>
    </row>
    <row r="1373" spans="1:18" x14ac:dyDescent="0.3">
      <c r="A1373" t="s">
        <v>4143</v>
      </c>
      <c r="B1373" t="s">
        <v>23</v>
      </c>
      <c r="C1373" t="s">
        <v>4144</v>
      </c>
      <c r="D1373" s="11" t="s">
        <v>8359</v>
      </c>
      <c r="E1373" s="11" t="s">
        <v>7130</v>
      </c>
      <c r="F1373" t="s">
        <v>7010</v>
      </c>
      <c r="G1373" t="s">
        <v>4145</v>
      </c>
      <c r="H1373" t="s">
        <v>39</v>
      </c>
      <c r="I1373">
        <v>292.93</v>
      </c>
      <c r="J1373">
        <v>8</v>
      </c>
      <c r="K1373">
        <v>10</v>
      </c>
      <c r="L1373">
        <v>2343.44</v>
      </c>
      <c r="M1373">
        <v>2109.1</v>
      </c>
      <c r="N1373" s="11">
        <f>Salesdata[[#This Row],[subtotal_before_discount]]-Salesdata[[#This Row],[total_after_discount]]</f>
        <v>234.34000000000015</v>
      </c>
      <c r="O1373" t="s">
        <v>21</v>
      </c>
      <c r="P1373" s="2">
        <v>45695.389131944445</v>
      </c>
      <c r="Q1373">
        <f>YEAR(Salesdata[[#This Row],[purchase_date]])</f>
        <v>2025</v>
      </c>
      <c r="R1373" t="str">
        <f>TEXT(Salesdata[[#This Row],[purchase_date]], "mmm")</f>
        <v>Feb</v>
      </c>
    </row>
    <row r="1374" spans="1:18" x14ac:dyDescent="0.3">
      <c r="A1374" t="s">
        <v>4146</v>
      </c>
      <c r="B1374" t="s">
        <v>23</v>
      </c>
      <c r="C1374" t="s">
        <v>4147</v>
      </c>
      <c r="D1374" s="11" t="s">
        <v>8360</v>
      </c>
      <c r="E1374" s="11" t="s">
        <v>7036</v>
      </c>
      <c r="F1374" t="s">
        <v>87</v>
      </c>
      <c r="G1374" t="s">
        <v>4148</v>
      </c>
      <c r="H1374" t="s">
        <v>39</v>
      </c>
      <c r="I1374">
        <v>164.67</v>
      </c>
      <c r="J1374">
        <v>2</v>
      </c>
      <c r="K1374">
        <v>3</v>
      </c>
      <c r="L1374">
        <v>329.34</v>
      </c>
      <c r="M1374">
        <v>319.45999999999998</v>
      </c>
      <c r="N1374" s="11">
        <f>Salesdata[[#This Row],[subtotal_before_discount]]-Salesdata[[#This Row],[total_after_discount]]</f>
        <v>9.8799999999999955</v>
      </c>
      <c r="O1374" t="s">
        <v>28</v>
      </c>
      <c r="P1374" s="2">
        <v>45447.332662037035</v>
      </c>
      <c r="Q1374">
        <f>YEAR(Salesdata[[#This Row],[purchase_date]])</f>
        <v>2024</v>
      </c>
      <c r="R1374" t="str">
        <f>TEXT(Salesdata[[#This Row],[purchase_date]], "mmm")</f>
        <v>Jun</v>
      </c>
    </row>
    <row r="1375" spans="1:18" x14ac:dyDescent="0.3">
      <c r="A1375" t="s">
        <v>4149</v>
      </c>
      <c r="B1375" t="s">
        <v>15</v>
      </c>
      <c r="C1375" t="s">
        <v>4150</v>
      </c>
      <c r="D1375" s="11" t="s">
        <v>8361</v>
      </c>
      <c r="E1375" s="11" t="s">
        <v>7224</v>
      </c>
      <c r="F1375" t="s">
        <v>18</v>
      </c>
      <c r="G1375" t="s">
        <v>4151</v>
      </c>
      <c r="H1375" t="s">
        <v>27</v>
      </c>
      <c r="I1375">
        <v>348.03</v>
      </c>
      <c r="J1375">
        <v>1</v>
      </c>
      <c r="K1375">
        <v>0</v>
      </c>
      <c r="L1375">
        <v>348.03</v>
      </c>
      <c r="M1375">
        <v>348.03</v>
      </c>
      <c r="N1375" s="11">
        <f>Salesdata[[#This Row],[subtotal_before_discount]]-Salesdata[[#This Row],[total_after_discount]]</f>
        <v>0</v>
      </c>
      <c r="O1375" t="s">
        <v>47</v>
      </c>
      <c r="P1375" s="2">
        <v>45743.148414351854</v>
      </c>
      <c r="Q1375">
        <f>YEAR(Salesdata[[#This Row],[purchase_date]])</f>
        <v>2025</v>
      </c>
      <c r="R1375" t="str">
        <f>TEXT(Salesdata[[#This Row],[purchase_date]], "mmm")</f>
        <v>Mar</v>
      </c>
    </row>
    <row r="1376" spans="1:18" x14ac:dyDescent="0.3">
      <c r="A1376" t="s">
        <v>4152</v>
      </c>
      <c r="B1376" t="s">
        <v>84</v>
      </c>
      <c r="C1376" t="s">
        <v>4153</v>
      </c>
      <c r="D1376" s="11" t="s">
        <v>8362</v>
      </c>
      <c r="E1376" s="11" t="s">
        <v>7089</v>
      </c>
      <c r="F1376" t="s">
        <v>32</v>
      </c>
      <c r="G1376" t="s">
        <v>4154</v>
      </c>
      <c r="H1376" t="s">
        <v>76</v>
      </c>
      <c r="I1376">
        <v>1186.3599999999999</v>
      </c>
      <c r="J1376">
        <v>50</v>
      </c>
      <c r="K1376">
        <v>25</v>
      </c>
      <c r="L1376">
        <v>59318</v>
      </c>
      <c r="M1376">
        <v>44488.5</v>
      </c>
      <c r="N1376" s="11">
        <f>Salesdata[[#This Row],[subtotal_before_discount]]-Salesdata[[#This Row],[total_after_discount]]</f>
        <v>14829.5</v>
      </c>
      <c r="O1376" t="s">
        <v>60</v>
      </c>
      <c r="P1376" s="2">
        <v>45618.375868055555</v>
      </c>
      <c r="Q1376">
        <f>YEAR(Salesdata[[#This Row],[purchase_date]])</f>
        <v>2024</v>
      </c>
      <c r="R1376" t="str">
        <f>TEXT(Salesdata[[#This Row],[purchase_date]], "mmm")</f>
        <v>Nov</v>
      </c>
    </row>
    <row r="1377" spans="1:18" x14ac:dyDescent="0.3">
      <c r="A1377" t="s">
        <v>4155</v>
      </c>
      <c r="B1377" t="s">
        <v>15</v>
      </c>
      <c r="C1377" t="s">
        <v>4156</v>
      </c>
      <c r="D1377" s="11" t="s">
        <v>8363</v>
      </c>
      <c r="E1377" s="11" t="s">
        <v>7094</v>
      </c>
      <c r="F1377" t="s">
        <v>155</v>
      </c>
      <c r="G1377" t="s">
        <v>4157</v>
      </c>
      <c r="H1377" t="s">
        <v>59</v>
      </c>
      <c r="I1377">
        <v>53.48</v>
      </c>
      <c r="J1377">
        <v>6</v>
      </c>
      <c r="K1377">
        <v>12</v>
      </c>
      <c r="L1377">
        <v>320.88</v>
      </c>
      <c r="M1377">
        <v>282.37</v>
      </c>
      <c r="N1377" s="11">
        <f>Salesdata[[#This Row],[subtotal_before_discount]]-Salesdata[[#This Row],[total_after_discount]]</f>
        <v>38.509999999999991</v>
      </c>
      <c r="O1377" t="s">
        <v>28</v>
      </c>
      <c r="P1377" s="2">
        <v>45369.354953703703</v>
      </c>
      <c r="Q1377">
        <f>YEAR(Salesdata[[#This Row],[purchase_date]])</f>
        <v>2024</v>
      </c>
      <c r="R1377" t="str">
        <f>TEXT(Salesdata[[#This Row],[purchase_date]], "mmm")</f>
        <v>Mar</v>
      </c>
    </row>
    <row r="1378" spans="1:18" x14ac:dyDescent="0.3">
      <c r="A1378" t="s">
        <v>4158</v>
      </c>
      <c r="B1378" t="s">
        <v>95</v>
      </c>
      <c r="C1378" t="s">
        <v>4159</v>
      </c>
      <c r="D1378" s="11" t="s">
        <v>8364</v>
      </c>
      <c r="E1378" s="11" t="s">
        <v>7168</v>
      </c>
      <c r="F1378" t="s">
        <v>32</v>
      </c>
      <c r="G1378" t="s">
        <v>4160</v>
      </c>
      <c r="H1378" t="s">
        <v>93</v>
      </c>
      <c r="I1378">
        <v>121.16</v>
      </c>
      <c r="J1378">
        <v>60</v>
      </c>
      <c r="K1378">
        <v>25</v>
      </c>
      <c r="L1378">
        <v>7269.6</v>
      </c>
      <c r="M1378">
        <v>5452.2</v>
      </c>
      <c r="N1378" s="11">
        <f>Salesdata[[#This Row],[subtotal_before_discount]]-Salesdata[[#This Row],[total_after_discount]]</f>
        <v>1817.4000000000005</v>
      </c>
      <c r="O1378" t="s">
        <v>7010</v>
      </c>
      <c r="P1378" s="2">
        <v>45747.679976851854</v>
      </c>
      <c r="Q1378">
        <f>YEAR(Salesdata[[#This Row],[purchase_date]])</f>
        <v>2025</v>
      </c>
      <c r="R1378" t="str">
        <f>TEXT(Salesdata[[#This Row],[purchase_date]], "mmm")</f>
        <v>Mar</v>
      </c>
    </row>
    <row r="1379" spans="1:18" x14ac:dyDescent="0.3">
      <c r="A1379" t="s">
        <v>4161</v>
      </c>
      <c r="B1379" t="s">
        <v>95</v>
      </c>
      <c r="C1379" t="s">
        <v>4162</v>
      </c>
      <c r="D1379" s="11" t="s">
        <v>8365</v>
      </c>
      <c r="E1379" s="11" t="s">
        <v>7091</v>
      </c>
      <c r="F1379" t="s">
        <v>32</v>
      </c>
      <c r="G1379" t="s">
        <v>4163</v>
      </c>
      <c r="H1379" t="s">
        <v>27</v>
      </c>
      <c r="I1379">
        <v>772.21</v>
      </c>
      <c r="J1379">
        <v>20</v>
      </c>
      <c r="K1379">
        <v>0</v>
      </c>
      <c r="L1379">
        <v>15444.2</v>
      </c>
      <c r="M1379">
        <v>15444.2</v>
      </c>
      <c r="N1379" s="11">
        <f>Salesdata[[#This Row],[subtotal_before_discount]]-Salesdata[[#This Row],[total_after_discount]]</f>
        <v>0</v>
      </c>
      <c r="O1379" t="s">
        <v>21</v>
      </c>
      <c r="P1379" s="2">
        <v>45479.967615740738</v>
      </c>
      <c r="Q1379">
        <f>YEAR(Salesdata[[#This Row],[purchase_date]])</f>
        <v>2024</v>
      </c>
      <c r="R1379" t="str">
        <f>TEXT(Salesdata[[#This Row],[purchase_date]], "mmm")</f>
        <v>Jul</v>
      </c>
    </row>
    <row r="1380" spans="1:18" x14ac:dyDescent="0.3">
      <c r="A1380" t="s">
        <v>4164</v>
      </c>
      <c r="B1380" t="s">
        <v>84</v>
      </c>
      <c r="C1380" t="s">
        <v>4165</v>
      </c>
      <c r="D1380" s="11" t="s">
        <v>8366</v>
      </c>
      <c r="E1380" s="11" t="s">
        <v>7079</v>
      </c>
      <c r="F1380" t="s">
        <v>246</v>
      </c>
      <c r="G1380" t="s">
        <v>4166</v>
      </c>
      <c r="H1380" t="s">
        <v>39</v>
      </c>
      <c r="I1380">
        <v>638.09</v>
      </c>
      <c r="J1380">
        <v>10</v>
      </c>
      <c r="K1380">
        <v>10</v>
      </c>
      <c r="L1380">
        <v>6380.9</v>
      </c>
      <c r="M1380">
        <v>5742.81</v>
      </c>
      <c r="N1380" s="11">
        <f>Salesdata[[#This Row],[subtotal_before_discount]]-Salesdata[[#This Row],[total_after_discount]]</f>
        <v>638.08999999999924</v>
      </c>
      <c r="O1380" t="s">
        <v>77</v>
      </c>
      <c r="P1380" s="2">
        <v>45523.906423611108</v>
      </c>
      <c r="Q1380">
        <f>YEAR(Salesdata[[#This Row],[purchase_date]])</f>
        <v>2024</v>
      </c>
      <c r="R1380" t="str">
        <f>TEXT(Salesdata[[#This Row],[purchase_date]], "mmm")</f>
        <v>Aug</v>
      </c>
    </row>
    <row r="1381" spans="1:18" x14ac:dyDescent="0.3">
      <c r="A1381" t="s">
        <v>4167</v>
      </c>
      <c r="B1381" t="s">
        <v>55</v>
      </c>
      <c r="C1381" t="s">
        <v>4168</v>
      </c>
      <c r="D1381" s="11" t="s">
        <v>8367</v>
      </c>
      <c r="E1381" s="11" t="s">
        <v>7108</v>
      </c>
      <c r="F1381" t="s">
        <v>100</v>
      </c>
      <c r="G1381" t="s">
        <v>4169</v>
      </c>
      <c r="H1381" t="s">
        <v>209</v>
      </c>
      <c r="I1381">
        <v>1250.3</v>
      </c>
      <c r="J1381">
        <v>15</v>
      </c>
      <c r="K1381">
        <v>10</v>
      </c>
      <c r="L1381">
        <v>18754.5</v>
      </c>
      <c r="M1381">
        <v>16879.05</v>
      </c>
      <c r="N1381" s="11">
        <f>Salesdata[[#This Row],[subtotal_before_discount]]-Salesdata[[#This Row],[total_after_discount]]</f>
        <v>1875.4500000000007</v>
      </c>
      <c r="O1381" t="s">
        <v>77</v>
      </c>
      <c r="P1381" s="2">
        <v>45568.367349537039</v>
      </c>
      <c r="Q1381">
        <f>YEAR(Salesdata[[#This Row],[purchase_date]])</f>
        <v>2024</v>
      </c>
      <c r="R1381" t="str">
        <f>TEXT(Salesdata[[#This Row],[purchase_date]], "mmm")</f>
        <v>Oct</v>
      </c>
    </row>
    <row r="1382" spans="1:18" x14ac:dyDescent="0.3">
      <c r="A1382" t="s">
        <v>4170</v>
      </c>
      <c r="B1382" t="s">
        <v>181</v>
      </c>
      <c r="C1382" t="s">
        <v>4171</v>
      </c>
      <c r="D1382" s="11" t="s">
        <v>8368</v>
      </c>
      <c r="E1382" s="11" t="s">
        <v>7073</v>
      </c>
      <c r="F1382" t="s">
        <v>87</v>
      </c>
      <c r="G1382" t="s">
        <v>4172</v>
      </c>
      <c r="H1382" t="s">
        <v>76</v>
      </c>
      <c r="I1382">
        <v>165.8</v>
      </c>
      <c r="J1382">
        <v>1</v>
      </c>
      <c r="K1382">
        <v>0</v>
      </c>
      <c r="L1382">
        <v>165.8</v>
      </c>
      <c r="M1382">
        <v>165.8</v>
      </c>
      <c r="N1382" s="11">
        <f>Salesdata[[#This Row],[subtotal_before_discount]]-Salesdata[[#This Row],[total_after_discount]]</f>
        <v>0</v>
      </c>
      <c r="O1382" t="s">
        <v>60</v>
      </c>
      <c r="P1382" s="2">
        <v>45542.196099537039</v>
      </c>
      <c r="Q1382">
        <f>YEAR(Salesdata[[#This Row],[purchase_date]])</f>
        <v>2024</v>
      </c>
      <c r="R1382" t="str">
        <f>TEXT(Salesdata[[#This Row],[purchase_date]], "mmm")</f>
        <v>Sep</v>
      </c>
    </row>
    <row r="1383" spans="1:18" x14ac:dyDescent="0.3">
      <c r="A1383" t="s">
        <v>4173</v>
      </c>
      <c r="B1383" t="s">
        <v>49</v>
      </c>
      <c r="C1383" t="s">
        <v>4174</v>
      </c>
      <c r="D1383" s="11" t="s">
        <v>7854</v>
      </c>
      <c r="E1383" s="11" t="s">
        <v>7162</v>
      </c>
      <c r="F1383" t="s">
        <v>74</v>
      </c>
      <c r="G1383" t="s">
        <v>4175</v>
      </c>
      <c r="H1383" t="s">
        <v>70</v>
      </c>
      <c r="I1383">
        <v>1176.49</v>
      </c>
      <c r="J1383">
        <v>2</v>
      </c>
      <c r="K1383">
        <v>0</v>
      </c>
      <c r="L1383">
        <v>2352.98</v>
      </c>
      <c r="M1383">
        <v>2352.98</v>
      </c>
      <c r="N1383" s="11">
        <f>Salesdata[[#This Row],[subtotal_before_discount]]-Salesdata[[#This Row],[total_after_discount]]</f>
        <v>0</v>
      </c>
      <c r="O1383" t="s">
        <v>7010</v>
      </c>
      <c r="P1383" s="2">
        <v>45751.526134259257</v>
      </c>
      <c r="Q1383">
        <f>YEAR(Salesdata[[#This Row],[purchase_date]])</f>
        <v>2025</v>
      </c>
      <c r="R1383" t="str">
        <f>TEXT(Salesdata[[#This Row],[purchase_date]], "mmm")</f>
        <v>Apr</v>
      </c>
    </row>
    <row r="1384" spans="1:18" x14ac:dyDescent="0.3">
      <c r="A1384" t="s">
        <v>4176</v>
      </c>
      <c r="B1384" t="s">
        <v>84</v>
      </c>
      <c r="C1384" t="s">
        <v>4177</v>
      </c>
      <c r="D1384" s="11" t="s">
        <v>8369</v>
      </c>
      <c r="E1384" s="11" t="s">
        <v>7058</v>
      </c>
      <c r="F1384" t="s">
        <v>18</v>
      </c>
      <c r="G1384" t="s">
        <v>4178</v>
      </c>
      <c r="H1384" t="s">
        <v>135</v>
      </c>
      <c r="I1384">
        <v>2.5</v>
      </c>
      <c r="J1384">
        <v>177</v>
      </c>
      <c r="K1384">
        <v>15</v>
      </c>
      <c r="L1384">
        <v>442.5</v>
      </c>
      <c r="M1384">
        <v>376.12</v>
      </c>
      <c r="N1384" s="11">
        <f>Salesdata[[#This Row],[subtotal_before_discount]]-Salesdata[[#This Row],[total_after_discount]]</f>
        <v>66.38</v>
      </c>
      <c r="O1384" t="s">
        <v>28</v>
      </c>
      <c r="P1384" s="2">
        <v>45431.24732638889</v>
      </c>
      <c r="Q1384">
        <f>YEAR(Salesdata[[#This Row],[purchase_date]])</f>
        <v>2024</v>
      </c>
      <c r="R1384" t="str">
        <f>TEXT(Salesdata[[#This Row],[purchase_date]], "mmm")</f>
        <v>May</v>
      </c>
    </row>
    <row r="1385" spans="1:18" x14ac:dyDescent="0.3">
      <c r="A1385" t="s">
        <v>4179</v>
      </c>
      <c r="B1385" t="s">
        <v>118</v>
      </c>
      <c r="C1385" t="s">
        <v>4180</v>
      </c>
      <c r="D1385" s="11" t="s">
        <v>7597</v>
      </c>
      <c r="E1385" s="11" t="s">
        <v>7064</v>
      </c>
      <c r="F1385" t="s">
        <v>68</v>
      </c>
      <c r="G1385" t="s">
        <v>4181</v>
      </c>
      <c r="H1385" t="s">
        <v>179</v>
      </c>
      <c r="I1385">
        <v>692.1</v>
      </c>
      <c r="J1385">
        <v>10</v>
      </c>
      <c r="K1385">
        <v>0</v>
      </c>
      <c r="L1385">
        <v>6921</v>
      </c>
      <c r="M1385">
        <v>6921</v>
      </c>
      <c r="N1385" s="11">
        <f>Salesdata[[#This Row],[subtotal_before_discount]]-Salesdata[[#This Row],[total_after_discount]]</f>
        <v>0</v>
      </c>
      <c r="O1385" t="s">
        <v>28</v>
      </c>
      <c r="P1385" s="2">
        <v>45690.88385416667</v>
      </c>
      <c r="Q1385">
        <f>YEAR(Salesdata[[#This Row],[purchase_date]])</f>
        <v>2025</v>
      </c>
      <c r="R1385" t="str">
        <f>TEXT(Salesdata[[#This Row],[purchase_date]], "mmm")</f>
        <v>Feb</v>
      </c>
    </row>
    <row r="1386" spans="1:18" x14ac:dyDescent="0.3">
      <c r="A1386" t="s">
        <v>4182</v>
      </c>
      <c r="B1386" t="s">
        <v>49</v>
      </c>
      <c r="C1386" t="s">
        <v>4183</v>
      </c>
      <c r="D1386" s="11" t="s">
        <v>8370</v>
      </c>
      <c r="E1386" s="11" t="s">
        <v>7083</v>
      </c>
      <c r="F1386" t="s">
        <v>251</v>
      </c>
      <c r="G1386" t="s">
        <v>4184</v>
      </c>
      <c r="H1386" t="s">
        <v>248</v>
      </c>
      <c r="I1386">
        <v>284.49</v>
      </c>
      <c r="J1386">
        <v>5</v>
      </c>
      <c r="K1386">
        <v>5</v>
      </c>
      <c r="L1386">
        <v>1422.45</v>
      </c>
      <c r="M1386">
        <v>1351.33</v>
      </c>
      <c r="N1386" s="11">
        <f>Salesdata[[#This Row],[subtotal_before_discount]]-Salesdata[[#This Row],[total_after_discount]]</f>
        <v>71.120000000000118</v>
      </c>
      <c r="O1386" t="s">
        <v>47</v>
      </c>
      <c r="P1386" s="2">
        <v>45827.348425925928</v>
      </c>
      <c r="Q1386">
        <f>YEAR(Salesdata[[#This Row],[purchase_date]])</f>
        <v>2025</v>
      </c>
      <c r="R1386" t="str">
        <f>TEXT(Salesdata[[#This Row],[purchase_date]], "mmm")</f>
        <v>Jun</v>
      </c>
    </row>
    <row r="1387" spans="1:18" x14ac:dyDescent="0.3">
      <c r="A1387" t="s">
        <v>4185</v>
      </c>
      <c r="B1387" t="s">
        <v>118</v>
      </c>
      <c r="C1387" t="s">
        <v>4186</v>
      </c>
      <c r="D1387" s="11" t="s">
        <v>8371</v>
      </c>
      <c r="E1387" s="11" t="s">
        <v>7064</v>
      </c>
      <c r="F1387" t="s">
        <v>37</v>
      </c>
      <c r="G1387" t="s">
        <v>4187</v>
      </c>
      <c r="H1387" t="s">
        <v>465</v>
      </c>
      <c r="I1387">
        <v>68.27</v>
      </c>
      <c r="J1387">
        <v>15</v>
      </c>
      <c r="K1387">
        <v>10</v>
      </c>
      <c r="L1387">
        <v>1024.05</v>
      </c>
      <c r="M1387">
        <v>921.64</v>
      </c>
      <c r="N1387" s="11">
        <f>Salesdata[[#This Row],[subtotal_before_discount]]-Salesdata[[#This Row],[total_after_discount]]</f>
        <v>102.40999999999997</v>
      </c>
      <c r="O1387" t="s">
        <v>21</v>
      </c>
      <c r="P1387" s="2">
        <v>45698.63863425926</v>
      </c>
      <c r="Q1387">
        <f>YEAR(Salesdata[[#This Row],[purchase_date]])</f>
        <v>2025</v>
      </c>
      <c r="R1387" t="str">
        <f>TEXT(Salesdata[[#This Row],[purchase_date]], "mmm")</f>
        <v>Feb</v>
      </c>
    </row>
    <row r="1388" spans="1:18" x14ac:dyDescent="0.3">
      <c r="A1388" t="s">
        <v>4188</v>
      </c>
      <c r="B1388" t="s">
        <v>181</v>
      </c>
      <c r="C1388" t="s">
        <v>4189</v>
      </c>
      <c r="D1388" s="11" t="s">
        <v>8372</v>
      </c>
      <c r="E1388" s="11" t="s">
        <v>7119</v>
      </c>
      <c r="F1388" t="s">
        <v>44</v>
      </c>
      <c r="G1388" t="s">
        <v>4190</v>
      </c>
      <c r="H1388" t="s">
        <v>248</v>
      </c>
      <c r="I1388">
        <v>76.22</v>
      </c>
      <c r="J1388">
        <v>75</v>
      </c>
      <c r="K1388">
        <v>0</v>
      </c>
      <c r="L1388">
        <v>5716.5</v>
      </c>
      <c r="M1388">
        <v>5716.5</v>
      </c>
      <c r="N1388" s="11">
        <f>Salesdata[[#This Row],[subtotal_before_discount]]-Salesdata[[#This Row],[total_after_discount]]</f>
        <v>0</v>
      </c>
      <c r="O1388" t="s">
        <v>47</v>
      </c>
      <c r="P1388" s="2">
        <v>45562.201319444444</v>
      </c>
      <c r="Q1388">
        <f>YEAR(Salesdata[[#This Row],[purchase_date]])</f>
        <v>2024</v>
      </c>
      <c r="R1388" t="str">
        <f>TEXT(Salesdata[[#This Row],[purchase_date]], "mmm")</f>
        <v>Sep</v>
      </c>
    </row>
    <row r="1389" spans="1:18" x14ac:dyDescent="0.3">
      <c r="A1389" t="s">
        <v>4191</v>
      </c>
      <c r="B1389" t="s">
        <v>49</v>
      </c>
      <c r="C1389" t="s">
        <v>4192</v>
      </c>
      <c r="D1389" s="11" t="s">
        <v>8373</v>
      </c>
      <c r="E1389" s="11" t="s">
        <v>7207</v>
      </c>
      <c r="F1389" t="s">
        <v>246</v>
      </c>
      <c r="G1389" t="s">
        <v>4193</v>
      </c>
      <c r="H1389" t="s">
        <v>130</v>
      </c>
      <c r="I1389">
        <v>351.63</v>
      </c>
      <c r="J1389">
        <v>12</v>
      </c>
      <c r="K1389">
        <v>15</v>
      </c>
      <c r="L1389">
        <v>4219.5600000000004</v>
      </c>
      <c r="M1389">
        <v>3586.63</v>
      </c>
      <c r="N1389" s="11">
        <f>Salesdata[[#This Row],[subtotal_before_discount]]-Salesdata[[#This Row],[total_after_discount]]</f>
        <v>632.93000000000029</v>
      </c>
      <c r="O1389" t="s">
        <v>77</v>
      </c>
      <c r="P1389" s="2">
        <v>45473.288831018515</v>
      </c>
      <c r="Q1389">
        <f>YEAR(Salesdata[[#This Row],[purchase_date]])</f>
        <v>2024</v>
      </c>
      <c r="R1389" t="str">
        <f>TEXT(Salesdata[[#This Row],[purchase_date]], "mmm")</f>
        <v>Jun</v>
      </c>
    </row>
    <row r="1390" spans="1:18" x14ac:dyDescent="0.3">
      <c r="A1390" t="s">
        <v>4194</v>
      </c>
      <c r="B1390" t="s">
        <v>30</v>
      </c>
      <c r="C1390" t="s">
        <v>4195</v>
      </c>
      <c r="D1390" s="11" t="s">
        <v>8374</v>
      </c>
      <c r="E1390" s="11" t="s">
        <v>7168</v>
      </c>
      <c r="F1390" t="s">
        <v>68</v>
      </c>
      <c r="G1390" t="s">
        <v>4196</v>
      </c>
      <c r="H1390" t="s">
        <v>7010</v>
      </c>
      <c r="I1390">
        <v>3331.62</v>
      </c>
      <c r="J1390">
        <v>30</v>
      </c>
      <c r="K1390">
        <v>15</v>
      </c>
      <c r="L1390">
        <v>99948.6</v>
      </c>
      <c r="M1390">
        <v>84956.31</v>
      </c>
      <c r="N1390" s="11">
        <f>Salesdata[[#This Row],[subtotal_before_discount]]-Salesdata[[#This Row],[total_after_discount]]</f>
        <v>14992.290000000008</v>
      </c>
      <c r="O1390" t="s">
        <v>28</v>
      </c>
      <c r="P1390" s="2">
        <v>45776.197916666664</v>
      </c>
      <c r="Q1390">
        <f>YEAR(Salesdata[[#This Row],[purchase_date]])</f>
        <v>2025</v>
      </c>
      <c r="R1390" t="str">
        <f>TEXT(Salesdata[[#This Row],[purchase_date]], "mmm")</f>
        <v>Apr</v>
      </c>
    </row>
    <row r="1391" spans="1:18" x14ac:dyDescent="0.3">
      <c r="A1391" t="s">
        <v>4197</v>
      </c>
      <c r="B1391" t="s">
        <v>118</v>
      </c>
      <c r="C1391" t="s">
        <v>4198</v>
      </c>
      <c r="D1391" s="11" t="s">
        <v>8375</v>
      </c>
      <c r="E1391" s="11" t="s">
        <v>7054</v>
      </c>
      <c r="F1391" t="s">
        <v>74</v>
      </c>
      <c r="G1391" t="s">
        <v>4199</v>
      </c>
      <c r="H1391" t="s">
        <v>76</v>
      </c>
      <c r="I1391">
        <v>407.93</v>
      </c>
      <c r="J1391">
        <v>3</v>
      </c>
      <c r="K1391">
        <v>5</v>
      </c>
      <c r="L1391">
        <v>1223.79</v>
      </c>
      <c r="M1391">
        <v>1162.5999999999999</v>
      </c>
      <c r="N1391" s="11">
        <f>Salesdata[[#This Row],[subtotal_before_discount]]-Salesdata[[#This Row],[total_after_discount]]</f>
        <v>61.190000000000055</v>
      </c>
      <c r="O1391" t="s">
        <v>47</v>
      </c>
      <c r="P1391" s="2">
        <v>45399.856944444444</v>
      </c>
      <c r="Q1391">
        <f>YEAR(Salesdata[[#This Row],[purchase_date]])</f>
        <v>2024</v>
      </c>
      <c r="R1391" t="str">
        <f>TEXT(Salesdata[[#This Row],[purchase_date]], "mmm")</f>
        <v>Apr</v>
      </c>
    </row>
    <row r="1392" spans="1:18" x14ac:dyDescent="0.3">
      <c r="A1392" t="s">
        <v>4200</v>
      </c>
      <c r="B1392" t="s">
        <v>15</v>
      </c>
      <c r="C1392" t="s">
        <v>4201</v>
      </c>
      <c r="D1392" s="11" t="s">
        <v>8376</v>
      </c>
      <c r="E1392" s="11" t="s">
        <v>7141</v>
      </c>
      <c r="F1392" t="s">
        <v>68</v>
      </c>
      <c r="G1392" t="s">
        <v>4202</v>
      </c>
      <c r="H1392" t="s">
        <v>248</v>
      </c>
      <c r="I1392">
        <v>398.97</v>
      </c>
      <c r="J1392">
        <v>15</v>
      </c>
      <c r="K1392">
        <v>5</v>
      </c>
      <c r="L1392">
        <v>5984.55</v>
      </c>
      <c r="M1392">
        <v>5685.32</v>
      </c>
      <c r="N1392" s="11">
        <f>Salesdata[[#This Row],[subtotal_before_discount]]-Salesdata[[#This Row],[total_after_discount]]</f>
        <v>299.23000000000047</v>
      </c>
      <c r="O1392" t="s">
        <v>7010</v>
      </c>
      <c r="P1392" s="2">
        <v>45484.47216435185</v>
      </c>
      <c r="Q1392">
        <f>YEAR(Salesdata[[#This Row],[purchase_date]])</f>
        <v>2024</v>
      </c>
      <c r="R1392" t="str">
        <f>TEXT(Salesdata[[#This Row],[purchase_date]], "mmm")</f>
        <v>Jul</v>
      </c>
    </row>
    <row r="1393" spans="1:18" x14ac:dyDescent="0.3">
      <c r="A1393" t="s">
        <v>4203</v>
      </c>
      <c r="B1393" t="s">
        <v>30</v>
      </c>
      <c r="C1393" t="s">
        <v>4204</v>
      </c>
      <c r="D1393" s="11" t="s">
        <v>7500</v>
      </c>
      <c r="E1393" s="11" t="s">
        <v>7094</v>
      </c>
      <c r="F1393" t="s">
        <v>68</v>
      </c>
      <c r="G1393" t="s">
        <v>4205</v>
      </c>
      <c r="H1393" t="s">
        <v>102</v>
      </c>
      <c r="I1393">
        <v>130.47999999999999</v>
      </c>
      <c r="J1393">
        <v>20</v>
      </c>
      <c r="K1393">
        <v>5</v>
      </c>
      <c r="L1393">
        <v>2609.6</v>
      </c>
      <c r="M1393">
        <v>2479.12</v>
      </c>
      <c r="N1393" s="11">
        <f>Salesdata[[#This Row],[subtotal_before_discount]]-Salesdata[[#This Row],[total_after_discount]]</f>
        <v>130.48000000000002</v>
      </c>
      <c r="O1393" t="s">
        <v>40</v>
      </c>
      <c r="P1393" s="2">
        <v>45448.693715277775</v>
      </c>
      <c r="Q1393">
        <f>YEAR(Salesdata[[#This Row],[purchase_date]])</f>
        <v>2024</v>
      </c>
      <c r="R1393" t="str">
        <f>TEXT(Salesdata[[#This Row],[purchase_date]], "mmm")</f>
        <v>Jun</v>
      </c>
    </row>
    <row r="1394" spans="1:18" x14ac:dyDescent="0.3">
      <c r="A1394" t="s">
        <v>4206</v>
      </c>
      <c r="B1394" t="s">
        <v>23</v>
      </c>
      <c r="C1394" t="s">
        <v>4207</v>
      </c>
      <c r="D1394" s="11" t="s">
        <v>8377</v>
      </c>
      <c r="E1394" s="11" t="s">
        <v>7143</v>
      </c>
      <c r="F1394" t="s">
        <v>57</v>
      </c>
      <c r="G1394" t="s">
        <v>4208</v>
      </c>
      <c r="H1394" t="s">
        <v>39</v>
      </c>
      <c r="I1394">
        <v>870.95</v>
      </c>
      <c r="J1394">
        <v>4</v>
      </c>
      <c r="K1394">
        <v>5</v>
      </c>
      <c r="L1394">
        <v>3483.8</v>
      </c>
      <c r="M1394">
        <v>3309.61</v>
      </c>
      <c r="N1394" s="11">
        <f>Salesdata[[#This Row],[subtotal_before_discount]]-Salesdata[[#This Row],[total_after_discount]]</f>
        <v>174.19000000000005</v>
      </c>
      <c r="O1394" t="s">
        <v>40</v>
      </c>
      <c r="P1394" s="2">
        <v>45741.727731481478</v>
      </c>
      <c r="Q1394">
        <f>YEAR(Salesdata[[#This Row],[purchase_date]])</f>
        <v>2025</v>
      </c>
      <c r="R1394" t="str">
        <f>TEXT(Salesdata[[#This Row],[purchase_date]], "mmm")</f>
        <v>Mar</v>
      </c>
    </row>
    <row r="1395" spans="1:18" x14ac:dyDescent="0.3">
      <c r="A1395" t="s">
        <v>4209</v>
      </c>
      <c r="B1395" t="s">
        <v>95</v>
      </c>
      <c r="C1395" t="s">
        <v>4210</v>
      </c>
      <c r="D1395" s="11" t="s">
        <v>8378</v>
      </c>
      <c r="E1395" s="11" t="s">
        <v>7152</v>
      </c>
      <c r="F1395" t="s">
        <v>32</v>
      </c>
      <c r="G1395" t="s">
        <v>4211</v>
      </c>
      <c r="H1395" t="s">
        <v>20</v>
      </c>
      <c r="I1395">
        <v>133.19</v>
      </c>
      <c r="J1395">
        <v>1</v>
      </c>
      <c r="K1395">
        <v>3</v>
      </c>
      <c r="L1395">
        <v>133.19</v>
      </c>
      <c r="M1395">
        <v>129.19</v>
      </c>
      <c r="N1395" s="11">
        <f>Salesdata[[#This Row],[subtotal_before_discount]]-Salesdata[[#This Row],[total_after_discount]]</f>
        <v>4</v>
      </c>
      <c r="O1395" t="s">
        <v>21</v>
      </c>
      <c r="P1395" s="2">
        <v>45543.73946759259</v>
      </c>
      <c r="Q1395">
        <f>YEAR(Salesdata[[#This Row],[purchase_date]])</f>
        <v>2024</v>
      </c>
      <c r="R1395" t="str">
        <f>TEXT(Salesdata[[#This Row],[purchase_date]], "mmm")</f>
        <v>Sep</v>
      </c>
    </row>
    <row r="1396" spans="1:18" x14ac:dyDescent="0.3">
      <c r="A1396" t="s">
        <v>4212</v>
      </c>
      <c r="B1396" t="s">
        <v>172</v>
      </c>
      <c r="C1396" t="s">
        <v>4213</v>
      </c>
      <c r="D1396" s="11" t="s">
        <v>8379</v>
      </c>
      <c r="E1396" s="11" t="s">
        <v>7091</v>
      </c>
      <c r="F1396" t="s">
        <v>277</v>
      </c>
      <c r="G1396" t="s">
        <v>4214</v>
      </c>
      <c r="H1396" t="s">
        <v>39</v>
      </c>
      <c r="I1396">
        <v>619.73</v>
      </c>
      <c r="J1396">
        <v>8</v>
      </c>
      <c r="K1396">
        <v>0</v>
      </c>
      <c r="L1396">
        <v>4957.84</v>
      </c>
      <c r="M1396">
        <v>4957.84</v>
      </c>
      <c r="N1396" s="11">
        <f>Salesdata[[#This Row],[subtotal_before_discount]]-Salesdata[[#This Row],[total_after_discount]]</f>
        <v>0</v>
      </c>
      <c r="O1396" t="s">
        <v>28</v>
      </c>
      <c r="P1396" s="2">
        <v>45828.754108796296</v>
      </c>
      <c r="Q1396">
        <f>YEAR(Salesdata[[#This Row],[purchase_date]])</f>
        <v>2025</v>
      </c>
      <c r="R1396" t="str">
        <f>TEXT(Salesdata[[#This Row],[purchase_date]], "mmm")</f>
        <v>Jun</v>
      </c>
    </row>
    <row r="1397" spans="1:18" x14ac:dyDescent="0.3">
      <c r="A1397" t="s">
        <v>4215</v>
      </c>
      <c r="B1397" t="s">
        <v>23</v>
      </c>
      <c r="C1397" t="s">
        <v>4216</v>
      </c>
      <c r="D1397" s="11" t="s">
        <v>8380</v>
      </c>
      <c r="E1397" s="11" t="s">
        <v>7152</v>
      </c>
      <c r="F1397" t="s">
        <v>224</v>
      </c>
      <c r="G1397" t="s">
        <v>4217</v>
      </c>
      <c r="H1397" t="s">
        <v>53</v>
      </c>
      <c r="I1397">
        <v>832.85</v>
      </c>
      <c r="J1397">
        <v>10</v>
      </c>
      <c r="K1397">
        <v>0</v>
      </c>
      <c r="L1397">
        <v>8328.5</v>
      </c>
      <c r="M1397">
        <v>8328.5</v>
      </c>
      <c r="N1397" s="11">
        <f>Salesdata[[#This Row],[subtotal_before_discount]]-Salesdata[[#This Row],[total_after_discount]]</f>
        <v>0</v>
      </c>
      <c r="O1397" t="s">
        <v>28</v>
      </c>
      <c r="P1397" s="2">
        <v>45516.868692129632</v>
      </c>
      <c r="Q1397">
        <f>YEAR(Salesdata[[#This Row],[purchase_date]])</f>
        <v>2024</v>
      </c>
      <c r="R1397" t="str">
        <f>TEXT(Salesdata[[#This Row],[purchase_date]], "mmm")</f>
        <v>Aug</v>
      </c>
    </row>
    <row r="1398" spans="1:18" x14ac:dyDescent="0.3">
      <c r="A1398" t="s">
        <v>4218</v>
      </c>
      <c r="B1398" t="s">
        <v>172</v>
      </c>
      <c r="C1398" t="s">
        <v>4219</v>
      </c>
      <c r="D1398" s="11" t="s">
        <v>8294</v>
      </c>
      <c r="E1398" s="11" t="s">
        <v>7097</v>
      </c>
      <c r="F1398" t="s">
        <v>224</v>
      </c>
      <c r="G1398" t="s">
        <v>4220</v>
      </c>
      <c r="H1398" t="s">
        <v>46</v>
      </c>
      <c r="I1398">
        <v>1.25</v>
      </c>
      <c r="J1398">
        <v>377</v>
      </c>
      <c r="K1398">
        <v>15</v>
      </c>
      <c r="L1398">
        <v>471.25</v>
      </c>
      <c r="M1398">
        <v>400.56</v>
      </c>
      <c r="N1398" s="11">
        <f>Salesdata[[#This Row],[subtotal_before_discount]]-Salesdata[[#This Row],[total_after_discount]]</f>
        <v>70.69</v>
      </c>
      <c r="O1398" t="s">
        <v>40</v>
      </c>
      <c r="P1398" s="2">
        <v>45508.523958333331</v>
      </c>
      <c r="Q1398">
        <f>YEAR(Salesdata[[#This Row],[purchase_date]])</f>
        <v>2024</v>
      </c>
      <c r="R1398" t="str">
        <f>TEXT(Salesdata[[#This Row],[purchase_date]], "mmm")</f>
        <v>Aug</v>
      </c>
    </row>
    <row r="1399" spans="1:18" x14ac:dyDescent="0.3">
      <c r="A1399" t="s">
        <v>4221</v>
      </c>
      <c r="B1399" t="s">
        <v>118</v>
      </c>
      <c r="C1399" t="s">
        <v>4222</v>
      </c>
      <c r="D1399" s="11" t="s">
        <v>8381</v>
      </c>
      <c r="E1399" s="11" t="s">
        <v>7183</v>
      </c>
      <c r="F1399" t="s">
        <v>57</v>
      </c>
      <c r="G1399" t="s">
        <v>4223</v>
      </c>
      <c r="H1399" t="s">
        <v>184</v>
      </c>
      <c r="I1399">
        <v>284.51</v>
      </c>
      <c r="J1399">
        <v>2</v>
      </c>
      <c r="K1399">
        <v>0</v>
      </c>
      <c r="L1399">
        <v>569.02</v>
      </c>
      <c r="M1399">
        <v>569.02</v>
      </c>
      <c r="N1399" s="11">
        <f>Salesdata[[#This Row],[subtotal_before_discount]]-Salesdata[[#This Row],[total_after_discount]]</f>
        <v>0</v>
      </c>
      <c r="O1399" t="s">
        <v>60</v>
      </c>
      <c r="P1399" s="2">
        <v>45562.045370370368</v>
      </c>
      <c r="Q1399">
        <f>YEAR(Salesdata[[#This Row],[purchase_date]])</f>
        <v>2024</v>
      </c>
      <c r="R1399" t="str">
        <f>TEXT(Salesdata[[#This Row],[purchase_date]], "mmm")</f>
        <v>Sep</v>
      </c>
    </row>
    <row r="1400" spans="1:18" x14ac:dyDescent="0.3">
      <c r="A1400" t="s">
        <v>4224</v>
      </c>
      <c r="B1400" t="s">
        <v>181</v>
      </c>
      <c r="C1400" t="s">
        <v>4225</v>
      </c>
      <c r="D1400" s="11" t="s">
        <v>8382</v>
      </c>
      <c r="E1400" s="11" t="s">
        <v>7069</v>
      </c>
      <c r="F1400" t="s">
        <v>277</v>
      </c>
      <c r="G1400" t="s">
        <v>4226</v>
      </c>
      <c r="H1400" t="s">
        <v>102</v>
      </c>
      <c r="I1400">
        <v>49.13</v>
      </c>
      <c r="J1400">
        <v>12</v>
      </c>
      <c r="K1400">
        <v>0</v>
      </c>
      <c r="L1400">
        <v>589.55999999999995</v>
      </c>
      <c r="M1400">
        <v>589.55999999999995</v>
      </c>
      <c r="N1400" s="11">
        <f>Salesdata[[#This Row],[subtotal_before_discount]]-Salesdata[[#This Row],[total_after_discount]]</f>
        <v>0</v>
      </c>
      <c r="O1400" t="s">
        <v>77</v>
      </c>
      <c r="P1400" s="2">
        <v>45639.416678240741</v>
      </c>
      <c r="Q1400">
        <f>YEAR(Salesdata[[#This Row],[purchase_date]])</f>
        <v>2024</v>
      </c>
      <c r="R1400" t="str">
        <f>TEXT(Salesdata[[#This Row],[purchase_date]], "mmm")</f>
        <v>Dec</v>
      </c>
    </row>
    <row r="1401" spans="1:18" x14ac:dyDescent="0.3">
      <c r="A1401" t="s">
        <v>4227</v>
      </c>
      <c r="B1401" t="s">
        <v>23</v>
      </c>
      <c r="C1401" t="s">
        <v>4228</v>
      </c>
      <c r="D1401" s="11" t="s">
        <v>8383</v>
      </c>
      <c r="E1401" s="11" t="s">
        <v>7046</v>
      </c>
      <c r="F1401" t="s">
        <v>133</v>
      </c>
      <c r="G1401" t="s">
        <v>4229</v>
      </c>
      <c r="H1401" t="s">
        <v>465</v>
      </c>
      <c r="I1401">
        <v>2589.0300000000002</v>
      </c>
      <c r="J1401">
        <v>10</v>
      </c>
      <c r="K1401">
        <v>10</v>
      </c>
      <c r="L1401">
        <v>25890.3</v>
      </c>
      <c r="M1401">
        <v>23301.27</v>
      </c>
      <c r="N1401" s="11">
        <f>Salesdata[[#This Row],[subtotal_before_discount]]-Salesdata[[#This Row],[total_after_discount]]</f>
        <v>2589.0299999999988</v>
      </c>
      <c r="O1401" t="s">
        <v>47</v>
      </c>
      <c r="P1401" s="2">
        <v>45678.774097222224</v>
      </c>
      <c r="Q1401">
        <f>YEAR(Salesdata[[#This Row],[purchase_date]])</f>
        <v>2025</v>
      </c>
      <c r="R1401" t="str">
        <f>TEXT(Salesdata[[#This Row],[purchase_date]], "mmm")</f>
        <v>Jan</v>
      </c>
    </row>
    <row r="1402" spans="1:18" x14ac:dyDescent="0.3">
      <c r="A1402" t="s">
        <v>4230</v>
      </c>
      <c r="B1402" t="s">
        <v>84</v>
      </c>
      <c r="C1402" t="s">
        <v>4231</v>
      </c>
      <c r="D1402" s="11" t="s">
        <v>8384</v>
      </c>
      <c r="E1402" s="11" t="s">
        <v>7166</v>
      </c>
      <c r="F1402" t="s">
        <v>68</v>
      </c>
      <c r="G1402" t="s">
        <v>4232</v>
      </c>
      <c r="H1402" t="s">
        <v>82</v>
      </c>
      <c r="I1402">
        <v>135.47999999999999</v>
      </c>
      <c r="J1402">
        <v>30</v>
      </c>
      <c r="K1402">
        <v>5</v>
      </c>
      <c r="L1402">
        <v>4064.4</v>
      </c>
      <c r="M1402">
        <v>3861.18</v>
      </c>
      <c r="N1402" s="11">
        <f>Salesdata[[#This Row],[subtotal_before_discount]]-Salesdata[[#This Row],[total_after_discount]]</f>
        <v>203.22000000000025</v>
      </c>
      <c r="O1402" t="s">
        <v>21</v>
      </c>
      <c r="P1402" s="2">
        <v>45753.050162037034</v>
      </c>
      <c r="Q1402">
        <f>YEAR(Salesdata[[#This Row],[purchase_date]])</f>
        <v>2025</v>
      </c>
      <c r="R1402" t="str">
        <f>TEXT(Salesdata[[#This Row],[purchase_date]], "mmm")</f>
        <v>Apr</v>
      </c>
    </row>
    <row r="1403" spans="1:18" x14ac:dyDescent="0.3">
      <c r="A1403" t="s">
        <v>4233</v>
      </c>
      <c r="B1403" t="s">
        <v>55</v>
      </c>
      <c r="C1403" t="s">
        <v>4234</v>
      </c>
      <c r="D1403" s="11" t="s">
        <v>8385</v>
      </c>
      <c r="E1403" s="11" t="s">
        <v>7056</v>
      </c>
      <c r="F1403" t="s">
        <v>74</v>
      </c>
      <c r="G1403" t="s">
        <v>4235</v>
      </c>
      <c r="H1403" t="s">
        <v>46</v>
      </c>
      <c r="I1403">
        <v>567.48</v>
      </c>
      <c r="J1403">
        <v>3</v>
      </c>
      <c r="K1403">
        <v>0</v>
      </c>
      <c r="L1403">
        <v>1702.44</v>
      </c>
      <c r="M1403">
        <v>1702.44</v>
      </c>
      <c r="N1403" s="11">
        <f>Salesdata[[#This Row],[subtotal_before_discount]]-Salesdata[[#This Row],[total_after_discount]]</f>
        <v>0</v>
      </c>
      <c r="O1403" t="s">
        <v>7010</v>
      </c>
      <c r="P1403" s="2">
        <v>45635.744884259257</v>
      </c>
      <c r="Q1403">
        <f>YEAR(Salesdata[[#This Row],[purchase_date]])</f>
        <v>2024</v>
      </c>
      <c r="R1403" t="str">
        <f>TEXT(Salesdata[[#This Row],[purchase_date]], "mmm")</f>
        <v>Dec</v>
      </c>
    </row>
    <row r="1404" spans="1:18" x14ac:dyDescent="0.3">
      <c r="A1404" t="s">
        <v>4236</v>
      </c>
      <c r="B1404" t="s">
        <v>55</v>
      </c>
      <c r="C1404" t="s">
        <v>4237</v>
      </c>
      <c r="D1404" s="11" t="s">
        <v>8386</v>
      </c>
      <c r="E1404" s="11" t="s">
        <v>7207</v>
      </c>
      <c r="F1404" t="s">
        <v>251</v>
      </c>
      <c r="G1404" t="s">
        <v>4238</v>
      </c>
      <c r="H1404" t="s">
        <v>135</v>
      </c>
      <c r="I1404">
        <v>1026.29</v>
      </c>
      <c r="J1404">
        <v>5</v>
      </c>
      <c r="K1404">
        <v>0</v>
      </c>
      <c r="L1404">
        <v>5131.45</v>
      </c>
      <c r="M1404">
        <v>5131.45</v>
      </c>
      <c r="N1404" s="11">
        <f>Salesdata[[#This Row],[subtotal_before_discount]]-Salesdata[[#This Row],[total_after_discount]]</f>
        <v>0</v>
      </c>
      <c r="O1404" t="s">
        <v>116</v>
      </c>
      <c r="P1404" s="2">
        <v>45845.983344907407</v>
      </c>
      <c r="Q1404">
        <f>YEAR(Salesdata[[#This Row],[purchase_date]])</f>
        <v>2025</v>
      </c>
      <c r="R1404" t="str">
        <f>TEXT(Salesdata[[#This Row],[purchase_date]], "mmm")</f>
        <v>Jul</v>
      </c>
    </row>
    <row r="1405" spans="1:18" x14ac:dyDescent="0.3">
      <c r="A1405" t="s">
        <v>4239</v>
      </c>
      <c r="B1405" t="s">
        <v>181</v>
      </c>
      <c r="C1405" t="s">
        <v>4240</v>
      </c>
      <c r="D1405" s="11" t="s">
        <v>8387</v>
      </c>
      <c r="E1405" s="11" t="s">
        <v>7064</v>
      </c>
      <c r="F1405" t="s">
        <v>32</v>
      </c>
      <c r="G1405" t="s">
        <v>4241</v>
      </c>
      <c r="H1405" t="s">
        <v>7010</v>
      </c>
      <c r="I1405">
        <v>726.28</v>
      </c>
      <c r="J1405">
        <v>15</v>
      </c>
      <c r="K1405">
        <v>13</v>
      </c>
      <c r="L1405">
        <v>10894.2</v>
      </c>
      <c r="M1405">
        <v>9477.9500000000007</v>
      </c>
      <c r="N1405" s="11">
        <f>Salesdata[[#This Row],[subtotal_before_discount]]-Salesdata[[#This Row],[total_after_discount]]</f>
        <v>1416.25</v>
      </c>
      <c r="O1405" t="s">
        <v>116</v>
      </c>
      <c r="P1405" s="2">
        <v>45718.581932870373</v>
      </c>
      <c r="Q1405">
        <f>YEAR(Salesdata[[#This Row],[purchase_date]])</f>
        <v>2025</v>
      </c>
      <c r="R1405" t="str">
        <f>TEXT(Salesdata[[#This Row],[purchase_date]], "mmm")</f>
        <v>Mar</v>
      </c>
    </row>
    <row r="1406" spans="1:18" x14ac:dyDescent="0.3">
      <c r="A1406" t="s">
        <v>4242</v>
      </c>
      <c r="B1406" t="s">
        <v>72</v>
      </c>
      <c r="C1406" t="s">
        <v>4243</v>
      </c>
      <c r="D1406" s="11" t="s">
        <v>8388</v>
      </c>
      <c r="E1406" s="11" t="s">
        <v>7152</v>
      </c>
      <c r="F1406" t="s">
        <v>100</v>
      </c>
      <c r="G1406" t="s">
        <v>4244</v>
      </c>
      <c r="H1406" t="s">
        <v>465</v>
      </c>
      <c r="I1406">
        <v>748.24</v>
      </c>
      <c r="J1406">
        <v>5</v>
      </c>
      <c r="K1406">
        <v>5</v>
      </c>
      <c r="L1406">
        <v>3741.2</v>
      </c>
      <c r="M1406">
        <v>3554.14</v>
      </c>
      <c r="N1406" s="11">
        <f>Salesdata[[#This Row],[subtotal_before_discount]]-Salesdata[[#This Row],[total_after_discount]]</f>
        <v>187.05999999999995</v>
      </c>
      <c r="O1406" t="s">
        <v>21</v>
      </c>
      <c r="P1406" s="2">
        <v>45603.769224537034</v>
      </c>
      <c r="Q1406">
        <f>YEAR(Salesdata[[#This Row],[purchase_date]])</f>
        <v>2024</v>
      </c>
      <c r="R1406" t="str">
        <f>TEXT(Salesdata[[#This Row],[purchase_date]], "mmm")</f>
        <v>Nov</v>
      </c>
    </row>
    <row r="1407" spans="1:18" x14ac:dyDescent="0.3">
      <c r="A1407" t="s">
        <v>4245</v>
      </c>
      <c r="B1407" t="s">
        <v>181</v>
      </c>
      <c r="C1407" t="s">
        <v>4246</v>
      </c>
      <c r="D1407" s="11" t="s">
        <v>8389</v>
      </c>
      <c r="E1407" s="11" t="s">
        <v>7099</v>
      </c>
      <c r="F1407" t="s">
        <v>100</v>
      </c>
      <c r="G1407" t="s">
        <v>4247</v>
      </c>
      <c r="H1407" t="s">
        <v>70</v>
      </c>
      <c r="I1407">
        <v>63.22</v>
      </c>
      <c r="J1407">
        <v>2</v>
      </c>
      <c r="K1407">
        <v>0</v>
      </c>
      <c r="L1407">
        <v>126.44</v>
      </c>
      <c r="M1407">
        <v>126.44</v>
      </c>
      <c r="N1407" s="11">
        <f>Salesdata[[#This Row],[subtotal_before_discount]]-Salesdata[[#This Row],[total_after_discount]]</f>
        <v>0</v>
      </c>
      <c r="O1407" t="s">
        <v>40</v>
      </c>
      <c r="P1407" s="2">
        <v>45523.335972222223</v>
      </c>
      <c r="Q1407">
        <f>YEAR(Salesdata[[#This Row],[purchase_date]])</f>
        <v>2024</v>
      </c>
      <c r="R1407" t="str">
        <f>TEXT(Salesdata[[#This Row],[purchase_date]], "mmm")</f>
        <v>Aug</v>
      </c>
    </row>
    <row r="1408" spans="1:18" x14ac:dyDescent="0.3">
      <c r="A1408" t="s">
        <v>4248</v>
      </c>
      <c r="B1408" t="s">
        <v>55</v>
      </c>
      <c r="C1408" t="s">
        <v>4249</v>
      </c>
      <c r="D1408" s="11" t="s">
        <v>8390</v>
      </c>
      <c r="E1408" s="11" t="s">
        <v>7083</v>
      </c>
      <c r="F1408" t="s">
        <v>177</v>
      </c>
      <c r="G1408" t="s">
        <v>4250</v>
      </c>
      <c r="H1408" t="s">
        <v>53</v>
      </c>
      <c r="I1408">
        <v>130.34</v>
      </c>
      <c r="J1408">
        <v>15</v>
      </c>
      <c r="K1408">
        <v>0</v>
      </c>
      <c r="L1408">
        <v>1955.1</v>
      </c>
      <c r="M1408">
        <v>1955.1</v>
      </c>
      <c r="N1408" s="11">
        <f>Salesdata[[#This Row],[subtotal_before_discount]]-Salesdata[[#This Row],[total_after_discount]]</f>
        <v>0</v>
      </c>
      <c r="O1408" t="s">
        <v>116</v>
      </c>
      <c r="P1408" s="2">
        <v>45649.534791666665</v>
      </c>
      <c r="Q1408">
        <f>YEAR(Salesdata[[#This Row],[purchase_date]])</f>
        <v>2024</v>
      </c>
      <c r="R1408" t="str">
        <f>TEXT(Salesdata[[#This Row],[purchase_date]], "mmm")</f>
        <v>Dec</v>
      </c>
    </row>
    <row r="1409" spans="1:18" x14ac:dyDescent="0.3">
      <c r="A1409" t="s">
        <v>4251</v>
      </c>
      <c r="B1409" t="s">
        <v>118</v>
      </c>
      <c r="C1409" t="s">
        <v>4252</v>
      </c>
      <c r="D1409" s="11" t="s">
        <v>8391</v>
      </c>
      <c r="E1409" s="11" t="s">
        <v>7060</v>
      </c>
      <c r="F1409" t="s">
        <v>91</v>
      </c>
      <c r="G1409" t="s">
        <v>4253</v>
      </c>
      <c r="H1409" t="s">
        <v>7010</v>
      </c>
      <c r="I1409">
        <v>2803.94</v>
      </c>
      <c r="J1409">
        <v>6</v>
      </c>
      <c r="K1409">
        <v>5</v>
      </c>
      <c r="L1409">
        <v>16823.64</v>
      </c>
      <c r="M1409">
        <v>15982.46</v>
      </c>
      <c r="N1409" s="11">
        <f>Salesdata[[#This Row],[subtotal_before_discount]]-Salesdata[[#This Row],[total_after_discount]]</f>
        <v>841.18000000000029</v>
      </c>
      <c r="O1409" t="s">
        <v>21</v>
      </c>
      <c r="P1409" s="2">
        <v>45523.568368055552</v>
      </c>
      <c r="Q1409">
        <f>YEAR(Salesdata[[#This Row],[purchase_date]])</f>
        <v>2024</v>
      </c>
      <c r="R1409" t="str">
        <f>TEXT(Salesdata[[#This Row],[purchase_date]], "mmm")</f>
        <v>Aug</v>
      </c>
    </row>
    <row r="1410" spans="1:18" x14ac:dyDescent="0.3">
      <c r="A1410" t="s">
        <v>4254</v>
      </c>
      <c r="B1410" t="s">
        <v>118</v>
      </c>
      <c r="C1410" t="s">
        <v>4255</v>
      </c>
      <c r="D1410" s="11" t="s">
        <v>8392</v>
      </c>
      <c r="E1410" s="11" t="s">
        <v>7164</v>
      </c>
      <c r="F1410" t="s">
        <v>224</v>
      </c>
      <c r="G1410" t="s">
        <v>4256</v>
      </c>
      <c r="H1410" t="s">
        <v>130</v>
      </c>
      <c r="I1410">
        <v>237.2</v>
      </c>
      <c r="J1410">
        <v>10</v>
      </c>
      <c r="K1410">
        <v>17</v>
      </c>
      <c r="L1410">
        <v>2372</v>
      </c>
      <c r="M1410">
        <v>1968.76</v>
      </c>
      <c r="N1410" s="11">
        <f>Salesdata[[#This Row],[subtotal_before_discount]]-Salesdata[[#This Row],[total_after_discount]]</f>
        <v>403.24</v>
      </c>
      <c r="O1410" t="s">
        <v>116</v>
      </c>
      <c r="P1410" s="2">
        <v>45470.757835648146</v>
      </c>
      <c r="Q1410">
        <f>YEAR(Salesdata[[#This Row],[purchase_date]])</f>
        <v>2024</v>
      </c>
      <c r="R1410" t="str">
        <f>TEXT(Salesdata[[#This Row],[purchase_date]], "mmm")</f>
        <v>Jun</v>
      </c>
    </row>
    <row r="1411" spans="1:18" x14ac:dyDescent="0.3">
      <c r="A1411" t="s">
        <v>4257</v>
      </c>
      <c r="B1411" t="s">
        <v>84</v>
      </c>
      <c r="C1411" t="s">
        <v>4258</v>
      </c>
      <c r="D1411" s="11" t="s">
        <v>8393</v>
      </c>
      <c r="E1411" s="11" t="s">
        <v>7058</v>
      </c>
      <c r="F1411" t="s">
        <v>68</v>
      </c>
      <c r="G1411" t="s">
        <v>4259</v>
      </c>
      <c r="H1411" t="s">
        <v>76</v>
      </c>
      <c r="I1411">
        <v>168.9</v>
      </c>
      <c r="J1411">
        <v>12</v>
      </c>
      <c r="K1411">
        <v>0</v>
      </c>
      <c r="L1411">
        <v>2026.8</v>
      </c>
      <c r="M1411">
        <v>2026.8</v>
      </c>
      <c r="N1411" s="11">
        <f>Salesdata[[#This Row],[subtotal_before_discount]]-Salesdata[[#This Row],[total_after_discount]]</f>
        <v>0</v>
      </c>
      <c r="O1411" t="s">
        <v>60</v>
      </c>
      <c r="P1411" s="2">
        <v>45865.177337962959</v>
      </c>
      <c r="Q1411">
        <f>YEAR(Salesdata[[#This Row],[purchase_date]])</f>
        <v>2025</v>
      </c>
      <c r="R1411" t="str">
        <f>TEXT(Salesdata[[#This Row],[purchase_date]], "mmm")</f>
        <v>Jul</v>
      </c>
    </row>
    <row r="1412" spans="1:18" x14ac:dyDescent="0.3">
      <c r="A1412" t="s">
        <v>4260</v>
      </c>
      <c r="B1412" t="s">
        <v>172</v>
      </c>
      <c r="C1412" t="s">
        <v>4261</v>
      </c>
      <c r="D1412" s="11" t="s">
        <v>7812</v>
      </c>
      <c r="E1412" s="11" t="s">
        <v>7089</v>
      </c>
      <c r="F1412" t="s">
        <v>111</v>
      </c>
      <c r="G1412" t="s">
        <v>4262</v>
      </c>
      <c r="H1412" t="s">
        <v>107</v>
      </c>
      <c r="I1412">
        <v>211.09</v>
      </c>
      <c r="J1412">
        <v>1</v>
      </c>
      <c r="K1412">
        <v>2</v>
      </c>
      <c r="L1412">
        <v>211.09</v>
      </c>
      <c r="M1412">
        <v>206.87</v>
      </c>
      <c r="N1412" s="11">
        <f>Salesdata[[#This Row],[subtotal_before_discount]]-Salesdata[[#This Row],[total_after_discount]]</f>
        <v>4.2199999999999989</v>
      </c>
      <c r="O1412" t="s">
        <v>28</v>
      </c>
      <c r="P1412" s="2">
        <v>45361.401006944441</v>
      </c>
      <c r="Q1412">
        <f>YEAR(Salesdata[[#This Row],[purchase_date]])</f>
        <v>2024</v>
      </c>
      <c r="R1412" t="str">
        <f>TEXT(Salesdata[[#This Row],[purchase_date]], "mmm")</f>
        <v>Mar</v>
      </c>
    </row>
    <row r="1413" spans="1:18" x14ac:dyDescent="0.3">
      <c r="A1413" t="s">
        <v>4263</v>
      </c>
      <c r="B1413" t="s">
        <v>72</v>
      </c>
      <c r="C1413" t="s">
        <v>4264</v>
      </c>
      <c r="D1413" s="11" t="s">
        <v>8394</v>
      </c>
      <c r="E1413" s="11" t="s">
        <v>7235</v>
      </c>
      <c r="F1413" t="s">
        <v>7010</v>
      </c>
      <c r="G1413" t="s">
        <v>4265</v>
      </c>
      <c r="H1413" t="s">
        <v>184</v>
      </c>
      <c r="I1413">
        <v>288.38</v>
      </c>
      <c r="J1413">
        <v>5</v>
      </c>
      <c r="K1413">
        <v>5</v>
      </c>
      <c r="L1413">
        <v>1441.9</v>
      </c>
      <c r="M1413">
        <v>1369.81</v>
      </c>
      <c r="N1413" s="11">
        <f>Salesdata[[#This Row],[subtotal_before_discount]]-Salesdata[[#This Row],[total_after_discount]]</f>
        <v>72.090000000000146</v>
      </c>
      <c r="O1413" t="s">
        <v>60</v>
      </c>
      <c r="P1413" s="2">
        <v>45801.509293981479</v>
      </c>
      <c r="Q1413">
        <f>YEAR(Salesdata[[#This Row],[purchase_date]])</f>
        <v>2025</v>
      </c>
      <c r="R1413" t="str">
        <f>TEXT(Salesdata[[#This Row],[purchase_date]], "mmm")</f>
        <v>May</v>
      </c>
    </row>
    <row r="1414" spans="1:18" x14ac:dyDescent="0.3">
      <c r="A1414" t="s">
        <v>4266</v>
      </c>
      <c r="B1414" t="s">
        <v>84</v>
      </c>
      <c r="C1414" t="s">
        <v>4267</v>
      </c>
      <c r="D1414" s="11" t="s">
        <v>8395</v>
      </c>
      <c r="E1414" s="11" t="s">
        <v>7166</v>
      </c>
      <c r="F1414" t="s">
        <v>121</v>
      </c>
      <c r="G1414" t="s">
        <v>4268</v>
      </c>
      <c r="H1414" t="s">
        <v>102</v>
      </c>
      <c r="I1414">
        <v>61.7</v>
      </c>
      <c r="J1414">
        <v>4</v>
      </c>
      <c r="K1414">
        <v>0</v>
      </c>
      <c r="L1414">
        <v>246.8</v>
      </c>
      <c r="M1414">
        <v>246.8</v>
      </c>
      <c r="N1414" s="11">
        <f>Salesdata[[#This Row],[subtotal_before_discount]]-Salesdata[[#This Row],[total_after_discount]]</f>
        <v>0</v>
      </c>
      <c r="O1414" t="s">
        <v>60</v>
      </c>
      <c r="P1414" s="2">
        <v>45719.513414351852</v>
      </c>
      <c r="Q1414">
        <f>YEAR(Salesdata[[#This Row],[purchase_date]])</f>
        <v>2025</v>
      </c>
      <c r="R1414" t="str">
        <f>TEXT(Salesdata[[#This Row],[purchase_date]], "mmm")</f>
        <v>Mar</v>
      </c>
    </row>
    <row r="1415" spans="1:18" x14ac:dyDescent="0.3">
      <c r="A1415" t="s">
        <v>4269</v>
      </c>
      <c r="B1415" t="s">
        <v>49</v>
      </c>
      <c r="C1415" t="s">
        <v>4270</v>
      </c>
      <c r="D1415" s="11" t="s">
        <v>8396</v>
      </c>
      <c r="E1415" s="11" t="s">
        <v>7152</v>
      </c>
      <c r="F1415" t="s">
        <v>91</v>
      </c>
      <c r="G1415" t="s">
        <v>4271</v>
      </c>
      <c r="H1415" t="s">
        <v>82</v>
      </c>
      <c r="I1415">
        <v>206.34</v>
      </c>
      <c r="J1415">
        <v>1</v>
      </c>
      <c r="K1415">
        <v>5</v>
      </c>
      <c r="L1415">
        <v>206.34</v>
      </c>
      <c r="M1415">
        <v>196.02</v>
      </c>
      <c r="N1415" s="11">
        <f>Salesdata[[#This Row],[subtotal_before_discount]]-Salesdata[[#This Row],[total_after_discount]]</f>
        <v>10.319999999999993</v>
      </c>
      <c r="O1415" t="s">
        <v>28</v>
      </c>
      <c r="P1415" s="2">
        <v>45711.056701388887</v>
      </c>
      <c r="Q1415">
        <f>YEAR(Salesdata[[#This Row],[purchase_date]])</f>
        <v>2025</v>
      </c>
      <c r="R1415" t="str">
        <f>TEXT(Salesdata[[#This Row],[purchase_date]], "mmm")</f>
        <v>Feb</v>
      </c>
    </row>
    <row r="1416" spans="1:18" x14ac:dyDescent="0.3">
      <c r="A1416" t="s">
        <v>4272</v>
      </c>
      <c r="B1416" t="s">
        <v>72</v>
      </c>
      <c r="C1416" t="s">
        <v>4273</v>
      </c>
      <c r="D1416" s="11" t="s">
        <v>8397</v>
      </c>
      <c r="E1416" s="11" t="s">
        <v>7044</v>
      </c>
      <c r="F1416" t="s">
        <v>87</v>
      </c>
      <c r="G1416" t="s">
        <v>4274</v>
      </c>
      <c r="H1416" t="s">
        <v>248</v>
      </c>
      <c r="I1416">
        <v>4302.2299999999996</v>
      </c>
      <c r="J1416">
        <v>12</v>
      </c>
      <c r="K1416">
        <v>10</v>
      </c>
      <c r="L1416">
        <v>51626.76</v>
      </c>
      <c r="M1416">
        <v>46464.08</v>
      </c>
      <c r="N1416" s="11">
        <f>Salesdata[[#This Row],[subtotal_before_discount]]-Salesdata[[#This Row],[total_after_discount]]</f>
        <v>5162.68</v>
      </c>
      <c r="O1416" t="s">
        <v>21</v>
      </c>
      <c r="P1416" s="2">
        <v>45337.590763888889</v>
      </c>
      <c r="Q1416">
        <f>YEAR(Salesdata[[#This Row],[purchase_date]])</f>
        <v>2024</v>
      </c>
      <c r="R1416" t="str">
        <f>TEXT(Salesdata[[#This Row],[purchase_date]], "mmm")</f>
        <v>Feb</v>
      </c>
    </row>
    <row r="1417" spans="1:18" x14ac:dyDescent="0.3">
      <c r="A1417" t="s">
        <v>4275</v>
      </c>
      <c r="B1417" t="s">
        <v>95</v>
      </c>
      <c r="C1417" t="s">
        <v>4276</v>
      </c>
      <c r="D1417" s="11" t="s">
        <v>8398</v>
      </c>
      <c r="E1417" s="11" t="s">
        <v>7130</v>
      </c>
      <c r="F1417" t="s">
        <v>18</v>
      </c>
      <c r="G1417" t="s">
        <v>4277</v>
      </c>
      <c r="H1417" t="s">
        <v>93</v>
      </c>
      <c r="I1417">
        <v>1036.46</v>
      </c>
      <c r="J1417">
        <v>5</v>
      </c>
      <c r="K1417">
        <v>15</v>
      </c>
      <c r="L1417">
        <v>5182.3</v>
      </c>
      <c r="M1417">
        <v>4404.95</v>
      </c>
      <c r="N1417" s="11">
        <f>Salesdata[[#This Row],[subtotal_before_discount]]-Salesdata[[#This Row],[total_after_discount]]</f>
        <v>777.35000000000036</v>
      </c>
      <c r="O1417" t="s">
        <v>28</v>
      </c>
      <c r="P1417" s="2">
        <v>45568.282858796294</v>
      </c>
      <c r="Q1417">
        <f>YEAR(Salesdata[[#This Row],[purchase_date]])</f>
        <v>2024</v>
      </c>
      <c r="R1417" t="str">
        <f>TEXT(Salesdata[[#This Row],[purchase_date]], "mmm")</f>
        <v>Oct</v>
      </c>
    </row>
    <row r="1418" spans="1:18" x14ac:dyDescent="0.3">
      <c r="A1418" t="s">
        <v>4278</v>
      </c>
      <c r="B1418" t="s">
        <v>181</v>
      </c>
      <c r="C1418" t="s">
        <v>4279</v>
      </c>
      <c r="D1418" s="11" t="s">
        <v>8399</v>
      </c>
      <c r="E1418" s="11" t="s">
        <v>7346</v>
      </c>
      <c r="F1418" t="s">
        <v>105</v>
      </c>
      <c r="G1418" t="s">
        <v>4280</v>
      </c>
      <c r="H1418" t="s">
        <v>135</v>
      </c>
      <c r="I1418">
        <v>1081.1300000000001</v>
      </c>
      <c r="J1418">
        <v>3</v>
      </c>
      <c r="K1418">
        <v>0</v>
      </c>
      <c r="L1418">
        <v>3243.39</v>
      </c>
      <c r="M1418">
        <v>3243.39</v>
      </c>
      <c r="N1418" s="11">
        <f>Salesdata[[#This Row],[subtotal_before_discount]]-Salesdata[[#This Row],[total_after_discount]]</f>
        <v>0</v>
      </c>
      <c r="O1418" t="s">
        <v>77</v>
      </c>
      <c r="P1418" s="2">
        <v>45464.792604166665</v>
      </c>
      <c r="Q1418">
        <f>YEAR(Salesdata[[#This Row],[purchase_date]])</f>
        <v>2024</v>
      </c>
      <c r="R1418" t="str">
        <f>TEXT(Salesdata[[#This Row],[purchase_date]], "mmm")</f>
        <v>Jun</v>
      </c>
    </row>
    <row r="1419" spans="1:18" x14ac:dyDescent="0.3">
      <c r="A1419" t="s">
        <v>4281</v>
      </c>
      <c r="B1419" t="s">
        <v>7010</v>
      </c>
      <c r="C1419" t="s">
        <v>4282</v>
      </c>
      <c r="D1419" s="11" t="s">
        <v>8400</v>
      </c>
      <c r="E1419" s="11" t="s">
        <v>7143</v>
      </c>
      <c r="F1419" t="s">
        <v>74</v>
      </c>
      <c r="G1419" t="s">
        <v>4283</v>
      </c>
      <c r="H1419" t="s">
        <v>20</v>
      </c>
      <c r="I1419">
        <v>217.14</v>
      </c>
      <c r="J1419">
        <v>3</v>
      </c>
      <c r="K1419">
        <v>5</v>
      </c>
      <c r="L1419">
        <v>651.41999999999996</v>
      </c>
      <c r="M1419">
        <v>618.85</v>
      </c>
      <c r="N1419" s="11">
        <f>Salesdata[[#This Row],[subtotal_before_discount]]-Salesdata[[#This Row],[total_after_discount]]</f>
        <v>32.569999999999936</v>
      </c>
      <c r="O1419" t="s">
        <v>28</v>
      </c>
      <c r="P1419" s="2">
        <v>45449.963472222225</v>
      </c>
      <c r="Q1419">
        <f>YEAR(Salesdata[[#This Row],[purchase_date]])</f>
        <v>2024</v>
      </c>
      <c r="R1419" t="str">
        <f>TEXT(Salesdata[[#This Row],[purchase_date]], "mmm")</f>
        <v>Jun</v>
      </c>
    </row>
    <row r="1420" spans="1:18" x14ac:dyDescent="0.3">
      <c r="A1420" t="s">
        <v>4284</v>
      </c>
      <c r="B1420" t="s">
        <v>49</v>
      </c>
      <c r="C1420" t="s">
        <v>4285</v>
      </c>
      <c r="D1420" s="11" t="s">
        <v>8401</v>
      </c>
      <c r="E1420" s="11" t="s">
        <v>7141</v>
      </c>
      <c r="F1420" t="s">
        <v>177</v>
      </c>
      <c r="G1420" t="s">
        <v>4286</v>
      </c>
      <c r="H1420" t="s">
        <v>184</v>
      </c>
      <c r="I1420">
        <v>2.96</v>
      </c>
      <c r="J1420">
        <v>103</v>
      </c>
      <c r="K1420">
        <v>0</v>
      </c>
      <c r="L1420">
        <v>304.88</v>
      </c>
      <c r="M1420">
        <v>304.88</v>
      </c>
      <c r="N1420" s="11">
        <f>Salesdata[[#This Row],[subtotal_before_discount]]-Salesdata[[#This Row],[total_after_discount]]</f>
        <v>0</v>
      </c>
      <c r="O1420" t="s">
        <v>7010</v>
      </c>
      <c r="P1420" s="2">
        <v>45795.982361111113</v>
      </c>
      <c r="Q1420">
        <f>YEAR(Salesdata[[#This Row],[purchase_date]])</f>
        <v>2025</v>
      </c>
      <c r="R1420" t="str">
        <f>TEXT(Salesdata[[#This Row],[purchase_date]], "mmm")</f>
        <v>May</v>
      </c>
    </row>
    <row r="1421" spans="1:18" x14ac:dyDescent="0.3">
      <c r="A1421" t="s">
        <v>4287</v>
      </c>
      <c r="B1421" t="s">
        <v>55</v>
      </c>
      <c r="C1421" t="s">
        <v>4288</v>
      </c>
      <c r="D1421" s="11" t="s">
        <v>8402</v>
      </c>
      <c r="E1421" s="11" t="s">
        <v>7083</v>
      </c>
      <c r="F1421" t="s">
        <v>251</v>
      </c>
      <c r="G1421" t="s">
        <v>4289</v>
      </c>
      <c r="H1421" t="s">
        <v>179</v>
      </c>
      <c r="I1421">
        <v>1314.64</v>
      </c>
      <c r="J1421">
        <v>2</v>
      </c>
      <c r="K1421">
        <v>3</v>
      </c>
      <c r="L1421">
        <v>2629.28</v>
      </c>
      <c r="M1421">
        <v>2550.4</v>
      </c>
      <c r="N1421" s="11">
        <f>Salesdata[[#This Row],[subtotal_before_discount]]-Salesdata[[#This Row],[total_after_discount]]</f>
        <v>78.880000000000109</v>
      </c>
      <c r="O1421" t="s">
        <v>77</v>
      </c>
      <c r="P1421" s="2">
        <v>45425.352534722224</v>
      </c>
      <c r="Q1421">
        <f>YEAR(Salesdata[[#This Row],[purchase_date]])</f>
        <v>2024</v>
      </c>
      <c r="R1421" t="str">
        <f>TEXT(Salesdata[[#This Row],[purchase_date]], "mmm")</f>
        <v>May</v>
      </c>
    </row>
    <row r="1422" spans="1:18" x14ac:dyDescent="0.3">
      <c r="A1422" t="s">
        <v>4290</v>
      </c>
      <c r="B1422" t="s">
        <v>172</v>
      </c>
      <c r="C1422" t="s">
        <v>4291</v>
      </c>
      <c r="D1422" s="11" t="s">
        <v>8403</v>
      </c>
      <c r="E1422" s="11" t="s">
        <v>7099</v>
      </c>
      <c r="F1422" t="s">
        <v>44</v>
      </c>
      <c r="G1422" t="s">
        <v>4292</v>
      </c>
      <c r="H1422" t="s">
        <v>135</v>
      </c>
      <c r="I1422">
        <v>3238.48</v>
      </c>
      <c r="J1422">
        <v>6</v>
      </c>
      <c r="K1422">
        <v>0</v>
      </c>
      <c r="L1422">
        <v>19430.88</v>
      </c>
      <c r="M1422">
        <v>19430.88</v>
      </c>
      <c r="N1422" s="11">
        <f>Salesdata[[#This Row],[subtotal_before_discount]]-Salesdata[[#This Row],[total_after_discount]]</f>
        <v>0</v>
      </c>
      <c r="O1422" t="s">
        <v>116</v>
      </c>
      <c r="P1422" s="2">
        <v>45829.287256944444</v>
      </c>
      <c r="Q1422">
        <f>YEAR(Salesdata[[#This Row],[purchase_date]])</f>
        <v>2025</v>
      </c>
      <c r="R1422" t="str">
        <f>TEXT(Salesdata[[#This Row],[purchase_date]], "mmm")</f>
        <v>Jun</v>
      </c>
    </row>
    <row r="1423" spans="1:18" x14ac:dyDescent="0.3">
      <c r="A1423" t="s">
        <v>4293</v>
      </c>
      <c r="B1423" t="s">
        <v>172</v>
      </c>
      <c r="C1423" t="s">
        <v>4294</v>
      </c>
      <c r="D1423" s="11" t="s">
        <v>8404</v>
      </c>
      <c r="E1423" s="11" t="s">
        <v>7108</v>
      </c>
      <c r="F1423" t="s">
        <v>74</v>
      </c>
      <c r="G1423" t="s">
        <v>4295</v>
      </c>
      <c r="H1423" t="s">
        <v>7010</v>
      </c>
      <c r="I1423">
        <v>143.54</v>
      </c>
      <c r="J1423">
        <v>15</v>
      </c>
      <c r="K1423">
        <v>0</v>
      </c>
      <c r="L1423">
        <v>2153.1</v>
      </c>
      <c r="M1423">
        <v>2153.1</v>
      </c>
      <c r="N1423" s="11">
        <f>Salesdata[[#This Row],[subtotal_before_discount]]-Salesdata[[#This Row],[total_after_discount]]</f>
        <v>0</v>
      </c>
      <c r="O1423" t="s">
        <v>47</v>
      </c>
      <c r="P1423" s="2">
        <v>45791.648194444446</v>
      </c>
      <c r="Q1423">
        <f>YEAR(Salesdata[[#This Row],[purchase_date]])</f>
        <v>2025</v>
      </c>
      <c r="R1423" t="str">
        <f>TEXT(Salesdata[[#This Row],[purchase_date]], "mmm")</f>
        <v>May</v>
      </c>
    </row>
    <row r="1424" spans="1:18" x14ac:dyDescent="0.3">
      <c r="A1424" t="s">
        <v>4296</v>
      </c>
      <c r="B1424" t="s">
        <v>23</v>
      </c>
      <c r="C1424" t="s">
        <v>4297</v>
      </c>
      <c r="D1424" s="11" t="s">
        <v>8405</v>
      </c>
      <c r="E1424" s="11" t="s">
        <v>7168</v>
      </c>
      <c r="F1424" t="s">
        <v>74</v>
      </c>
      <c r="G1424" t="s">
        <v>4298</v>
      </c>
      <c r="H1424" t="s">
        <v>209</v>
      </c>
      <c r="I1424">
        <v>1861.84</v>
      </c>
      <c r="J1424">
        <v>10</v>
      </c>
      <c r="K1424">
        <v>10</v>
      </c>
      <c r="L1424">
        <v>18618.400000000001</v>
      </c>
      <c r="M1424">
        <v>16756.560000000001</v>
      </c>
      <c r="N1424" s="11">
        <f>Salesdata[[#This Row],[subtotal_before_discount]]-Salesdata[[#This Row],[total_after_discount]]</f>
        <v>1861.8400000000001</v>
      </c>
      <c r="O1424" t="s">
        <v>47</v>
      </c>
      <c r="P1424" s="2">
        <v>45566.807974537034</v>
      </c>
      <c r="Q1424">
        <f>YEAR(Salesdata[[#This Row],[purchase_date]])</f>
        <v>2024</v>
      </c>
      <c r="R1424" t="str">
        <f>TEXT(Salesdata[[#This Row],[purchase_date]], "mmm")</f>
        <v>Oct</v>
      </c>
    </row>
    <row r="1425" spans="1:18" x14ac:dyDescent="0.3">
      <c r="A1425" t="s">
        <v>4299</v>
      </c>
      <c r="B1425" t="s">
        <v>30</v>
      </c>
      <c r="C1425" t="s">
        <v>4300</v>
      </c>
      <c r="D1425" s="11" t="s">
        <v>8406</v>
      </c>
      <c r="E1425" s="11" t="s">
        <v>7062</v>
      </c>
      <c r="F1425" t="s">
        <v>155</v>
      </c>
      <c r="G1425" t="s">
        <v>4301</v>
      </c>
      <c r="H1425" t="s">
        <v>102</v>
      </c>
      <c r="I1425">
        <v>321.92</v>
      </c>
      <c r="J1425">
        <v>3</v>
      </c>
      <c r="K1425">
        <v>0</v>
      </c>
      <c r="L1425">
        <v>965.76</v>
      </c>
      <c r="M1425">
        <v>965.76</v>
      </c>
      <c r="N1425" s="11">
        <f>Salesdata[[#This Row],[subtotal_before_discount]]-Salesdata[[#This Row],[total_after_discount]]</f>
        <v>0</v>
      </c>
      <c r="O1425" t="s">
        <v>77</v>
      </c>
      <c r="P1425" s="2">
        <v>45826.524085648147</v>
      </c>
      <c r="Q1425">
        <f>YEAR(Salesdata[[#This Row],[purchase_date]])</f>
        <v>2025</v>
      </c>
      <c r="R1425" t="str">
        <f>TEXT(Salesdata[[#This Row],[purchase_date]], "mmm")</f>
        <v>Jun</v>
      </c>
    </row>
    <row r="1426" spans="1:18" x14ac:dyDescent="0.3">
      <c r="A1426" t="s">
        <v>4302</v>
      </c>
      <c r="B1426" t="s">
        <v>118</v>
      </c>
      <c r="C1426" t="s">
        <v>4303</v>
      </c>
      <c r="D1426" s="11" t="s">
        <v>8407</v>
      </c>
      <c r="E1426" s="11" t="s">
        <v>7130</v>
      </c>
      <c r="F1426" t="s">
        <v>68</v>
      </c>
      <c r="G1426" t="s">
        <v>4304</v>
      </c>
      <c r="H1426" t="s">
        <v>102</v>
      </c>
      <c r="I1426">
        <v>185.06</v>
      </c>
      <c r="J1426">
        <v>2</v>
      </c>
      <c r="K1426">
        <v>0</v>
      </c>
      <c r="L1426">
        <v>370.12</v>
      </c>
      <c r="M1426">
        <v>370.12</v>
      </c>
      <c r="N1426" s="11">
        <f>Salesdata[[#This Row],[subtotal_before_discount]]-Salesdata[[#This Row],[total_after_discount]]</f>
        <v>0</v>
      </c>
      <c r="O1426" t="s">
        <v>28</v>
      </c>
      <c r="P1426" s="2">
        <v>45771.621203703704</v>
      </c>
      <c r="Q1426">
        <f>YEAR(Salesdata[[#This Row],[purchase_date]])</f>
        <v>2025</v>
      </c>
      <c r="R1426" t="str">
        <f>TEXT(Salesdata[[#This Row],[purchase_date]], "mmm")</f>
        <v>Apr</v>
      </c>
    </row>
    <row r="1427" spans="1:18" x14ac:dyDescent="0.3">
      <c r="A1427" t="s">
        <v>4305</v>
      </c>
      <c r="B1427" t="s">
        <v>172</v>
      </c>
      <c r="C1427" t="s">
        <v>4306</v>
      </c>
      <c r="D1427" s="11" t="s">
        <v>8408</v>
      </c>
      <c r="E1427" s="11" t="s">
        <v>7250</v>
      </c>
      <c r="F1427" t="s">
        <v>74</v>
      </c>
      <c r="G1427" t="s">
        <v>4307</v>
      </c>
      <c r="H1427" t="s">
        <v>130</v>
      </c>
      <c r="I1427">
        <v>123.89</v>
      </c>
      <c r="J1427">
        <v>10</v>
      </c>
      <c r="K1427">
        <v>5</v>
      </c>
      <c r="L1427">
        <v>1238.9000000000001</v>
      </c>
      <c r="M1427">
        <v>1176.95</v>
      </c>
      <c r="N1427" s="11">
        <f>Salesdata[[#This Row],[subtotal_before_discount]]-Salesdata[[#This Row],[total_after_discount]]</f>
        <v>61.950000000000045</v>
      </c>
      <c r="O1427" t="s">
        <v>21</v>
      </c>
      <c r="P1427" s="2">
        <v>45430.470104166663</v>
      </c>
      <c r="Q1427">
        <f>YEAR(Salesdata[[#This Row],[purchase_date]])</f>
        <v>2024</v>
      </c>
      <c r="R1427" t="str">
        <f>TEXT(Salesdata[[#This Row],[purchase_date]], "mmm")</f>
        <v>May</v>
      </c>
    </row>
    <row r="1428" spans="1:18" x14ac:dyDescent="0.3">
      <c r="A1428" t="s">
        <v>4308</v>
      </c>
      <c r="B1428" t="s">
        <v>181</v>
      </c>
      <c r="C1428" t="s">
        <v>4309</v>
      </c>
      <c r="D1428" s="11" t="s">
        <v>8409</v>
      </c>
      <c r="E1428" s="11" t="s">
        <v>7116</v>
      </c>
      <c r="F1428" t="s">
        <v>32</v>
      </c>
      <c r="G1428" t="s">
        <v>4310</v>
      </c>
      <c r="H1428" t="s">
        <v>130</v>
      </c>
      <c r="I1428">
        <v>185.03</v>
      </c>
      <c r="J1428">
        <v>50</v>
      </c>
      <c r="K1428">
        <v>0</v>
      </c>
      <c r="L1428">
        <v>9251.5</v>
      </c>
      <c r="M1428">
        <v>9251.5</v>
      </c>
      <c r="N1428" s="11">
        <f>Salesdata[[#This Row],[subtotal_before_discount]]-Salesdata[[#This Row],[total_after_discount]]</f>
        <v>0</v>
      </c>
      <c r="O1428" t="s">
        <v>116</v>
      </c>
      <c r="P1428" s="2">
        <v>45786.942233796297</v>
      </c>
      <c r="Q1428">
        <f>YEAR(Salesdata[[#This Row],[purchase_date]])</f>
        <v>2025</v>
      </c>
      <c r="R1428" t="str">
        <f>TEXT(Salesdata[[#This Row],[purchase_date]], "mmm")</f>
        <v>May</v>
      </c>
    </row>
    <row r="1429" spans="1:18" x14ac:dyDescent="0.3">
      <c r="A1429" t="s">
        <v>4311</v>
      </c>
      <c r="B1429" t="s">
        <v>181</v>
      </c>
      <c r="C1429" t="s">
        <v>4312</v>
      </c>
      <c r="D1429" s="11" t="s">
        <v>8410</v>
      </c>
      <c r="E1429" s="11" t="s">
        <v>7119</v>
      </c>
      <c r="F1429" t="s">
        <v>68</v>
      </c>
      <c r="G1429" t="s">
        <v>4313</v>
      </c>
      <c r="H1429" t="s">
        <v>209</v>
      </c>
      <c r="I1429">
        <v>124.73</v>
      </c>
      <c r="J1429">
        <v>4</v>
      </c>
      <c r="K1429">
        <v>0</v>
      </c>
      <c r="L1429">
        <v>498.92</v>
      </c>
      <c r="M1429">
        <v>498.92</v>
      </c>
      <c r="N1429" s="11">
        <f>Salesdata[[#This Row],[subtotal_before_discount]]-Salesdata[[#This Row],[total_after_discount]]</f>
        <v>0</v>
      </c>
      <c r="O1429" t="s">
        <v>47</v>
      </c>
      <c r="P1429" s="2">
        <v>45371.591898148145</v>
      </c>
      <c r="Q1429">
        <f>YEAR(Salesdata[[#This Row],[purchase_date]])</f>
        <v>2024</v>
      </c>
      <c r="R1429" t="str">
        <f>TEXT(Salesdata[[#This Row],[purchase_date]], "mmm")</f>
        <v>Mar</v>
      </c>
    </row>
    <row r="1430" spans="1:18" x14ac:dyDescent="0.3">
      <c r="A1430" t="s">
        <v>4314</v>
      </c>
      <c r="B1430" t="s">
        <v>23</v>
      </c>
      <c r="C1430" t="s">
        <v>4315</v>
      </c>
      <c r="D1430" s="11" t="s">
        <v>8411</v>
      </c>
      <c r="E1430" s="11" t="s">
        <v>7056</v>
      </c>
      <c r="F1430" t="s">
        <v>133</v>
      </c>
      <c r="G1430" t="s">
        <v>4316</v>
      </c>
      <c r="H1430" t="s">
        <v>130</v>
      </c>
      <c r="I1430">
        <v>348.88</v>
      </c>
      <c r="J1430">
        <v>12</v>
      </c>
      <c r="K1430">
        <v>15</v>
      </c>
      <c r="L1430">
        <v>4186.5600000000004</v>
      </c>
      <c r="M1430">
        <v>3558.58</v>
      </c>
      <c r="N1430" s="11">
        <f>Salesdata[[#This Row],[subtotal_before_discount]]-Salesdata[[#This Row],[total_after_discount]]</f>
        <v>627.98000000000047</v>
      </c>
      <c r="O1430" t="s">
        <v>116</v>
      </c>
      <c r="P1430" s="2">
        <v>45818.302673611113</v>
      </c>
      <c r="Q1430">
        <f>YEAR(Salesdata[[#This Row],[purchase_date]])</f>
        <v>2025</v>
      </c>
      <c r="R1430" t="str">
        <f>TEXT(Salesdata[[#This Row],[purchase_date]], "mmm")</f>
        <v>Jun</v>
      </c>
    </row>
    <row r="1431" spans="1:18" x14ac:dyDescent="0.3">
      <c r="A1431" t="s">
        <v>4317</v>
      </c>
      <c r="B1431" t="s">
        <v>15</v>
      </c>
      <c r="C1431" t="s">
        <v>4318</v>
      </c>
      <c r="D1431" s="11" t="s">
        <v>8412</v>
      </c>
      <c r="E1431" s="11" t="s">
        <v>7170</v>
      </c>
      <c r="F1431" t="s">
        <v>74</v>
      </c>
      <c r="G1431" t="s">
        <v>4319</v>
      </c>
      <c r="H1431" t="s">
        <v>161</v>
      </c>
      <c r="I1431">
        <v>1190.6500000000001</v>
      </c>
      <c r="J1431">
        <v>5</v>
      </c>
      <c r="K1431">
        <v>0</v>
      </c>
      <c r="L1431">
        <v>5953.25</v>
      </c>
      <c r="M1431">
        <v>5953.25</v>
      </c>
      <c r="N1431" s="11">
        <f>Salesdata[[#This Row],[subtotal_before_discount]]-Salesdata[[#This Row],[total_after_discount]]</f>
        <v>0</v>
      </c>
      <c r="O1431" t="s">
        <v>47</v>
      </c>
      <c r="P1431" s="2">
        <v>45641.926412037035</v>
      </c>
      <c r="Q1431">
        <f>YEAR(Salesdata[[#This Row],[purchase_date]])</f>
        <v>2024</v>
      </c>
      <c r="R1431" t="str">
        <f>TEXT(Salesdata[[#This Row],[purchase_date]], "mmm")</f>
        <v>Dec</v>
      </c>
    </row>
    <row r="1432" spans="1:18" x14ac:dyDescent="0.3">
      <c r="A1432" t="s">
        <v>4320</v>
      </c>
      <c r="B1432" t="s">
        <v>72</v>
      </c>
      <c r="C1432" t="s">
        <v>4321</v>
      </c>
      <c r="D1432" s="11" t="s">
        <v>8145</v>
      </c>
      <c r="E1432" s="11" t="s">
        <v>7091</v>
      </c>
      <c r="F1432" t="s">
        <v>18</v>
      </c>
      <c r="G1432" t="s">
        <v>4322</v>
      </c>
      <c r="H1432" t="s">
        <v>59</v>
      </c>
      <c r="I1432">
        <v>130.6</v>
      </c>
      <c r="J1432">
        <v>8</v>
      </c>
      <c r="K1432">
        <v>5</v>
      </c>
      <c r="L1432">
        <v>1044.8</v>
      </c>
      <c r="M1432">
        <v>992.56</v>
      </c>
      <c r="N1432" s="11">
        <f>Salesdata[[#This Row],[subtotal_before_discount]]-Salesdata[[#This Row],[total_after_discount]]</f>
        <v>52.240000000000009</v>
      </c>
      <c r="O1432" t="s">
        <v>47</v>
      </c>
      <c r="P1432" s="2">
        <v>45747.287106481483</v>
      </c>
      <c r="Q1432">
        <f>YEAR(Salesdata[[#This Row],[purchase_date]])</f>
        <v>2025</v>
      </c>
      <c r="R1432" t="str">
        <f>TEXT(Salesdata[[#This Row],[purchase_date]], "mmm")</f>
        <v>Mar</v>
      </c>
    </row>
    <row r="1433" spans="1:18" x14ac:dyDescent="0.3">
      <c r="A1433" t="s">
        <v>4323</v>
      </c>
      <c r="B1433" t="s">
        <v>84</v>
      </c>
      <c r="C1433" t="s">
        <v>4324</v>
      </c>
      <c r="D1433" s="11" t="s">
        <v>8413</v>
      </c>
      <c r="E1433" s="11" t="s">
        <v>7168</v>
      </c>
      <c r="F1433" t="s">
        <v>44</v>
      </c>
      <c r="G1433" t="s">
        <v>4325</v>
      </c>
      <c r="H1433" t="s">
        <v>7010</v>
      </c>
      <c r="I1433">
        <v>306.5</v>
      </c>
      <c r="J1433">
        <v>15</v>
      </c>
      <c r="K1433">
        <v>0</v>
      </c>
      <c r="L1433">
        <v>4597.5</v>
      </c>
      <c r="M1433">
        <v>4597.5</v>
      </c>
      <c r="N1433" s="11">
        <f>Salesdata[[#This Row],[subtotal_before_discount]]-Salesdata[[#This Row],[total_after_discount]]</f>
        <v>0</v>
      </c>
      <c r="O1433" t="s">
        <v>47</v>
      </c>
      <c r="P1433" s="2">
        <v>45499.278807870367</v>
      </c>
      <c r="Q1433">
        <f>YEAR(Salesdata[[#This Row],[purchase_date]])</f>
        <v>2024</v>
      </c>
      <c r="R1433" t="str">
        <f>TEXT(Salesdata[[#This Row],[purchase_date]], "mmm")</f>
        <v>Jul</v>
      </c>
    </row>
    <row r="1434" spans="1:18" x14ac:dyDescent="0.3">
      <c r="A1434" t="s">
        <v>4326</v>
      </c>
      <c r="B1434" t="s">
        <v>7010</v>
      </c>
      <c r="C1434" t="s">
        <v>4327</v>
      </c>
      <c r="D1434" s="11" t="s">
        <v>8414</v>
      </c>
      <c r="E1434" s="11" t="s">
        <v>7099</v>
      </c>
      <c r="F1434" t="s">
        <v>37</v>
      </c>
      <c r="G1434" t="s">
        <v>4328</v>
      </c>
      <c r="H1434" t="s">
        <v>102</v>
      </c>
      <c r="I1434">
        <v>631.96</v>
      </c>
      <c r="J1434">
        <v>40</v>
      </c>
      <c r="K1434">
        <v>15</v>
      </c>
      <c r="L1434">
        <v>25278.400000000001</v>
      </c>
      <c r="M1434">
        <v>21486.639999999999</v>
      </c>
      <c r="N1434" s="11">
        <f>Salesdata[[#This Row],[subtotal_before_discount]]-Salesdata[[#This Row],[total_after_discount]]</f>
        <v>3791.760000000002</v>
      </c>
      <c r="O1434" t="s">
        <v>7010</v>
      </c>
      <c r="P1434" s="2">
        <v>45491.447013888886</v>
      </c>
      <c r="Q1434">
        <f>YEAR(Salesdata[[#This Row],[purchase_date]])</f>
        <v>2024</v>
      </c>
      <c r="R1434" t="str">
        <f>TEXT(Salesdata[[#This Row],[purchase_date]], "mmm")</f>
        <v>Jul</v>
      </c>
    </row>
    <row r="1435" spans="1:18" x14ac:dyDescent="0.3">
      <c r="A1435" t="s">
        <v>4329</v>
      </c>
      <c r="B1435" t="s">
        <v>23</v>
      </c>
      <c r="C1435" t="s">
        <v>4330</v>
      </c>
      <c r="D1435" s="11" t="s">
        <v>8415</v>
      </c>
      <c r="E1435" s="11" t="s">
        <v>7235</v>
      </c>
      <c r="F1435" t="s">
        <v>177</v>
      </c>
      <c r="G1435" t="s">
        <v>4331</v>
      </c>
      <c r="H1435" t="s">
        <v>82</v>
      </c>
      <c r="I1435">
        <v>2594.71</v>
      </c>
      <c r="J1435">
        <v>12</v>
      </c>
      <c r="K1435">
        <v>0</v>
      </c>
      <c r="L1435">
        <v>31136.52</v>
      </c>
      <c r="M1435">
        <v>31136.52</v>
      </c>
      <c r="N1435" s="11">
        <f>Salesdata[[#This Row],[subtotal_before_discount]]-Salesdata[[#This Row],[total_after_discount]]</f>
        <v>0</v>
      </c>
      <c r="O1435" t="s">
        <v>47</v>
      </c>
      <c r="P1435" s="2">
        <v>45559.318969907406</v>
      </c>
      <c r="Q1435">
        <f>YEAR(Salesdata[[#This Row],[purchase_date]])</f>
        <v>2024</v>
      </c>
      <c r="R1435" t="str">
        <f>TEXT(Salesdata[[#This Row],[purchase_date]], "mmm")</f>
        <v>Sep</v>
      </c>
    </row>
    <row r="1436" spans="1:18" x14ac:dyDescent="0.3">
      <c r="A1436" t="s">
        <v>4332</v>
      </c>
      <c r="B1436" t="s">
        <v>118</v>
      </c>
      <c r="C1436" t="s">
        <v>4333</v>
      </c>
      <c r="D1436" s="11" t="s">
        <v>8416</v>
      </c>
      <c r="E1436" s="11" t="s">
        <v>7066</v>
      </c>
      <c r="F1436" t="s">
        <v>105</v>
      </c>
      <c r="G1436" t="s">
        <v>4334</v>
      </c>
      <c r="H1436" t="s">
        <v>135</v>
      </c>
      <c r="I1436">
        <v>697.99</v>
      </c>
      <c r="J1436">
        <v>2</v>
      </c>
      <c r="K1436">
        <v>0</v>
      </c>
      <c r="L1436">
        <v>1395.98</v>
      </c>
      <c r="M1436">
        <v>1395.98</v>
      </c>
      <c r="N1436" s="11">
        <f>Salesdata[[#This Row],[subtotal_before_discount]]-Salesdata[[#This Row],[total_after_discount]]</f>
        <v>0</v>
      </c>
      <c r="O1436" t="s">
        <v>47</v>
      </c>
      <c r="P1436" s="2">
        <v>45344.537708333337</v>
      </c>
      <c r="Q1436">
        <f>YEAR(Salesdata[[#This Row],[purchase_date]])</f>
        <v>2024</v>
      </c>
      <c r="R1436" t="str">
        <f>TEXT(Salesdata[[#This Row],[purchase_date]], "mmm")</f>
        <v>Feb</v>
      </c>
    </row>
    <row r="1437" spans="1:18" x14ac:dyDescent="0.3">
      <c r="A1437" t="s">
        <v>4335</v>
      </c>
      <c r="B1437" t="s">
        <v>49</v>
      </c>
      <c r="C1437" t="s">
        <v>4336</v>
      </c>
      <c r="D1437" s="11" t="s">
        <v>8417</v>
      </c>
      <c r="E1437" s="11" t="s">
        <v>7116</v>
      </c>
      <c r="F1437" t="s">
        <v>105</v>
      </c>
      <c r="G1437" t="s">
        <v>4337</v>
      </c>
      <c r="H1437" t="s">
        <v>209</v>
      </c>
      <c r="I1437">
        <v>1058.31</v>
      </c>
      <c r="J1437">
        <v>5</v>
      </c>
      <c r="K1437">
        <v>3</v>
      </c>
      <c r="L1437">
        <v>5291.55</v>
      </c>
      <c r="M1437">
        <v>5132.8</v>
      </c>
      <c r="N1437" s="11">
        <f>Salesdata[[#This Row],[subtotal_before_discount]]-Salesdata[[#This Row],[total_after_discount]]</f>
        <v>158.75</v>
      </c>
      <c r="O1437" t="s">
        <v>60</v>
      </c>
      <c r="P1437" s="2">
        <v>45548.052986111114</v>
      </c>
      <c r="Q1437">
        <f>YEAR(Salesdata[[#This Row],[purchase_date]])</f>
        <v>2024</v>
      </c>
      <c r="R1437" t="str">
        <f>TEXT(Salesdata[[#This Row],[purchase_date]], "mmm")</f>
        <v>Sep</v>
      </c>
    </row>
    <row r="1438" spans="1:18" x14ac:dyDescent="0.3">
      <c r="A1438" t="s">
        <v>4338</v>
      </c>
      <c r="B1438" t="s">
        <v>172</v>
      </c>
      <c r="C1438" t="s">
        <v>4339</v>
      </c>
      <c r="D1438" s="11" t="s">
        <v>8418</v>
      </c>
      <c r="E1438" s="11" t="s">
        <v>7214</v>
      </c>
      <c r="F1438" t="s">
        <v>18</v>
      </c>
      <c r="G1438" t="s">
        <v>4340</v>
      </c>
      <c r="H1438" t="s">
        <v>7010</v>
      </c>
      <c r="I1438">
        <v>518.55999999999995</v>
      </c>
      <c r="J1438">
        <v>1</v>
      </c>
      <c r="K1438">
        <v>0</v>
      </c>
      <c r="L1438">
        <v>518.55999999999995</v>
      </c>
      <c r="M1438">
        <v>518.55999999999995</v>
      </c>
      <c r="N1438" s="11">
        <f>Salesdata[[#This Row],[subtotal_before_discount]]-Salesdata[[#This Row],[total_after_discount]]</f>
        <v>0</v>
      </c>
      <c r="O1438" t="s">
        <v>47</v>
      </c>
      <c r="P1438" s="2">
        <v>45648.0387962963</v>
      </c>
      <c r="Q1438">
        <f>YEAR(Salesdata[[#This Row],[purchase_date]])</f>
        <v>2024</v>
      </c>
      <c r="R1438" t="str">
        <f>TEXT(Salesdata[[#This Row],[purchase_date]], "mmm")</f>
        <v>Dec</v>
      </c>
    </row>
    <row r="1439" spans="1:18" x14ac:dyDescent="0.3">
      <c r="A1439" t="s">
        <v>4341</v>
      </c>
      <c r="B1439" t="s">
        <v>181</v>
      </c>
      <c r="C1439" t="s">
        <v>4342</v>
      </c>
      <c r="D1439" s="11" t="s">
        <v>8419</v>
      </c>
      <c r="E1439" s="11" t="s">
        <v>7044</v>
      </c>
      <c r="F1439" t="s">
        <v>18</v>
      </c>
      <c r="G1439" t="s">
        <v>4343</v>
      </c>
      <c r="H1439" t="s">
        <v>161</v>
      </c>
      <c r="I1439">
        <v>2633.3</v>
      </c>
      <c r="J1439">
        <v>25</v>
      </c>
      <c r="K1439">
        <v>15</v>
      </c>
      <c r="L1439">
        <v>65832.5</v>
      </c>
      <c r="M1439">
        <v>55957.62</v>
      </c>
      <c r="N1439" s="11">
        <f>Salesdata[[#This Row],[subtotal_before_discount]]-Salesdata[[#This Row],[total_after_discount]]</f>
        <v>9874.8799999999974</v>
      </c>
      <c r="O1439" t="s">
        <v>116</v>
      </c>
      <c r="P1439" s="2">
        <v>45489.331388888888</v>
      </c>
      <c r="Q1439">
        <f>YEAR(Salesdata[[#This Row],[purchase_date]])</f>
        <v>2024</v>
      </c>
      <c r="R1439" t="str">
        <f>TEXT(Salesdata[[#This Row],[purchase_date]], "mmm")</f>
        <v>Jul</v>
      </c>
    </row>
    <row r="1440" spans="1:18" x14ac:dyDescent="0.3">
      <c r="A1440" t="s">
        <v>4344</v>
      </c>
      <c r="B1440" t="s">
        <v>181</v>
      </c>
      <c r="C1440" t="s">
        <v>4345</v>
      </c>
      <c r="D1440" s="11" t="s">
        <v>8420</v>
      </c>
      <c r="E1440" s="11" t="s">
        <v>7076</v>
      </c>
      <c r="F1440" t="s">
        <v>7010</v>
      </c>
      <c r="G1440" t="s">
        <v>4346</v>
      </c>
      <c r="H1440" t="s">
        <v>248</v>
      </c>
      <c r="I1440">
        <v>4.3099999999999996</v>
      </c>
      <c r="J1440">
        <v>214</v>
      </c>
      <c r="K1440">
        <v>0</v>
      </c>
      <c r="L1440">
        <v>922.34</v>
      </c>
      <c r="M1440">
        <v>922.34</v>
      </c>
      <c r="N1440" s="11">
        <f>Salesdata[[#This Row],[subtotal_before_discount]]-Salesdata[[#This Row],[total_after_discount]]</f>
        <v>0</v>
      </c>
      <c r="O1440" t="s">
        <v>21</v>
      </c>
      <c r="P1440" s="2">
        <v>45570.870787037034</v>
      </c>
      <c r="Q1440">
        <f>YEAR(Salesdata[[#This Row],[purchase_date]])</f>
        <v>2024</v>
      </c>
      <c r="R1440" t="str">
        <f>TEXT(Salesdata[[#This Row],[purchase_date]], "mmm")</f>
        <v>Oct</v>
      </c>
    </row>
    <row r="1441" spans="1:18" x14ac:dyDescent="0.3">
      <c r="A1441" t="s">
        <v>4347</v>
      </c>
      <c r="B1441" t="s">
        <v>23</v>
      </c>
      <c r="C1441" t="s">
        <v>4348</v>
      </c>
      <c r="D1441" s="11" t="s">
        <v>8421</v>
      </c>
      <c r="E1441" s="11" t="s">
        <v>7083</v>
      </c>
      <c r="F1441" t="s">
        <v>277</v>
      </c>
      <c r="G1441" t="s">
        <v>4349</v>
      </c>
      <c r="H1441" t="s">
        <v>20</v>
      </c>
      <c r="I1441">
        <v>193</v>
      </c>
      <c r="J1441">
        <v>8</v>
      </c>
      <c r="K1441">
        <v>5</v>
      </c>
      <c r="L1441">
        <v>1544</v>
      </c>
      <c r="M1441">
        <v>1466.8</v>
      </c>
      <c r="N1441" s="11">
        <f>Salesdata[[#This Row],[subtotal_before_discount]]-Salesdata[[#This Row],[total_after_discount]]</f>
        <v>77.200000000000045</v>
      </c>
      <c r="O1441" t="s">
        <v>116</v>
      </c>
      <c r="P1441" s="2">
        <v>45799.097569444442</v>
      </c>
      <c r="Q1441">
        <f>YEAR(Salesdata[[#This Row],[purchase_date]])</f>
        <v>2025</v>
      </c>
      <c r="R1441" t="str">
        <f>TEXT(Salesdata[[#This Row],[purchase_date]], "mmm")</f>
        <v>May</v>
      </c>
    </row>
    <row r="1442" spans="1:18" x14ac:dyDescent="0.3">
      <c r="A1442" t="s">
        <v>4350</v>
      </c>
      <c r="B1442" t="s">
        <v>95</v>
      </c>
      <c r="C1442" t="s">
        <v>4351</v>
      </c>
      <c r="D1442" s="11" t="s">
        <v>8422</v>
      </c>
      <c r="E1442" s="11" t="s">
        <v>7137</v>
      </c>
      <c r="F1442" t="s">
        <v>57</v>
      </c>
      <c r="G1442" t="s">
        <v>4352</v>
      </c>
      <c r="H1442" t="s">
        <v>161</v>
      </c>
      <c r="I1442">
        <v>403.75</v>
      </c>
      <c r="J1442">
        <v>20</v>
      </c>
      <c r="K1442">
        <v>0</v>
      </c>
      <c r="L1442">
        <v>8075</v>
      </c>
      <c r="M1442">
        <v>8075</v>
      </c>
      <c r="N1442" s="11">
        <f>Salesdata[[#This Row],[subtotal_before_discount]]-Salesdata[[#This Row],[total_after_discount]]</f>
        <v>0</v>
      </c>
      <c r="O1442" t="s">
        <v>116</v>
      </c>
      <c r="P1442" s="2">
        <v>45709.309618055559</v>
      </c>
      <c r="Q1442">
        <f>YEAR(Salesdata[[#This Row],[purchase_date]])</f>
        <v>2025</v>
      </c>
      <c r="R1442" t="str">
        <f>TEXT(Salesdata[[#This Row],[purchase_date]], "mmm")</f>
        <v>Feb</v>
      </c>
    </row>
    <row r="1443" spans="1:18" x14ac:dyDescent="0.3">
      <c r="A1443" t="s">
        <v>4353</v>
      </c>
      <c r="B1443" t="s">
        <v>118</v>
      </c>
      <c r="C1443" t="s">
        <v>4354</v>
      </c>
      <c r="D1443" s="11" t="s">
        <v>8423</v>
      </c>
      <c r="E1443" s="11" t="s">
        <v>7207</v>
      </c>
      <c r="F1443" t="s">
        <v>87</v>
      </c>
      <c r="G1443" t="s">
        <v>4355</v>
      </c>
      <c r="H1443" t="s">
        <v>248</v>
      </c>
      <c r="I1443">
        <v>1564.32</v>
      </c>
      <c r="J1443">
        <v>8</v>
      </c>
      <c r="K1443">
        <v>10</v>
      </c>
      <c r="L1443">
        <v>12514.56</v>
      </c>
      <c r="M1443">
        <v>11263.1</v>
      </c>
      <c r="N1443" s="11">
        <f>Salesdata[[#This Row],[subtotal_before_discount]]-Salesdata[[#This Row],[total_after_discount]]</f>
        <v>1251.4599999999991</v>
      </c>
      <c r="O1443" t="s">
        <v>116</v>
      </c>
      <c r="P1443" s="2">
        <v>45472.611597222225</v>
      </c>
      <c r="Q1443">
        <f>YEAR(Salesdata[[#This Row],[purchase_date]])</f>
        <v>2024</v>
      </c>
      <c r="R1443" t="str">
        <f>TEXT(Salesdata[[#This Row],[purchase_date]], "mmm")</f>
        <v>Jun</v>
      </c>
    </row>
    <row r="1444" spans="1:18" x14ac:dyDescent="0.3">
      <c r="A1444" t="s">
        <v>4356</v>
      </c>
      <c r="B1444" t="s">
        <v>15</v>
      </c>
      <c r="C1444" t="s">
        <v>4357</v>
      </c>
      <c r="D1444" s="11" t="s">
        <v>8424</v>
      </c>
      <c r="E1444" s="11" t="s">
        <v>7069</v>
      </c>
      <c r="F1444" t="s">
        <v>44</v>
      </c>
      <c r="G1444" t="s">
        <v>4358</v>
      </c>
      <c r="H1444" t="s">
        <v>53</v>
      </c>
      <c r="I1444">
        <v>571.52</v>
      </c>
      <c r="J1444">
        <v>15</v>
      </c>
      <c r="K1444">
        <v>5</v>
      </c>
      <c r="L1444">
        <v>8572.7999999999993</v>
      </c>
      <c r="M1444">
        <v>8144.16</v>
      </c>
      <c r="N1444" s="11">
        <f>Salesdata[[#This Row],[subtotal_before_discount]]-Salesdata[[#This Row],[total_after_discount]]</f>
        <v>428.63999999999942</v>
      </c>
      <c r="O1444" t="s">
        <v>28</v>
      </c>
      <c r="P1444" s="2">
        <v>45592.895138888889</v>
      </c>
      <c r="Q1444">
        <f>YEAR(Salesdata[[#This Row],[purchase_date]])</f>
        <v>2024</v>
      </c>
      <c r="R1444" t="str">
        <f>TEXT(Salesdata[[#This Row],[purchase_date]], "mmm")</f>
        <v>Oct</v>
      </c>
    </row>
    <row r="1445" spans="1:18" x14ac:dyDescent="0.3">
      <c r="A1445" t="s">
        <v>4359</v>
      </c>
      <c r="B1445" t="s">
        <v>72</v>
      </c>
      <c r="C1445" t="s">
        <v>4360</v>
      </c>
      <c r="D1445" s="11" t="s">
        <v>8425</v>
      </c>
      <c r="E1445" s="11" t="s">
        <v>7137</v>
      </c>
      <c r="F1445" t="s">
        <v>111</v>
      </c>
      <c r="G1445" t="s">
        <v>4361</v>
      </c>
      <c r="H1445" t="s">
        <v>70</v>
      </c>
      <c r="I1445">
        <v>1051.82</v>
      </c>
      <c r="J1445">
        <v>8</v>
      </c>
      <c r="K1445">
        <v>12</v>
      </c>
      <c r="L1445">
        <v>8414.56</v>
      </c>
      <c r="M1445">
        <v>7404.81</v>
      </c>
      <c r="N1445" s="11">
        <f>Salesdata[[#This Row],[subtotal_before_discount]]-Salesdata[[#This Row],[total_after_discount]]</f>
        <v>1009.7499999999991</v>
      </c>
      <c r="O1445" t="s">
        <v>60</v>
      </c>
      <c r="P1445" s="2">
        <v>45409.825543981482</v>
      </c>
      <c r="Q1445">
        <f>YEAR(Salesdata[[#This Row],[purchase_date]])</f>
        <v>2024</v>
      </c>
      <c r="R1445" t="str">
        <f>TEXT(Salesdata[[#This Row],[purchase_date]], "mmm")</f>
        <v>Apr</v>
      </c>
    </row>
    <row r="1446" spans="1:18" x14ac:dyDescent="0.3">
      <c r="A1446" t="s">
        <v>4362</v>
      </c>
      <c r="B1446" t="s">
        <v>30</v>
      </c>
      <c r="C1446" t="s">
        <v>4363</v>
      </c>
      <c r="D1446" s="11" t="s">
        <v>8426</v>
      </c>
      <c r="E1446" s="11" t="s">
        <v>7036</v>
      </c>
      <c r="F1446" t="s">
        <v>155</v>
      </c>
      <c r="G1446" t="s">
        <v>4364</v>
      </c>
      <c r="H1446" t="s">
        <v>102</v>
      </c>
      <c r="I1446">
        <v>3961.58</v>
      </c>
      <c r="J1446">
        <v>3</v>
      </c>
      <c r="K1446">
        <v>0</v>
      </c>
      <c r="L1446">
        <v>11884.74</v>
      </c>
      <c r="M1446">
        <v>11884.74</v>
      </c>
      <c r="N1446" s="11">
        <f>Salesdata[[#This Row],[subtotal_before_discount]]-Salesdata[[#This Row],[total_after_discount]]</f>
        <v>0</v>
      </c>
      <c r="O1446" t="s">
        <v>40</v>
      </c>
      <c r="P1446" s="2">
        <v>45638.718356481484</v>
      </c>
      <c r="Q1446">
        <f>YEAR(Salesdata[[#This Row],[purchase_date]])</f>
        <v>2024</v>
      </c>
      <c r="R1446" t="str">
        <f>TEXT(Salesdata[[#This Row],[purchase_date]], "mmm")</f>
        <v>Dec</v>
      </c>
    </row>
    <row r="1447" spans="1:18" x14ac:dyDescent="0.3">
      <c r="A1447" t="s">
        <v>4365</v>
      </c>
      <c r="B1447" t="s">
        <v>15</v>
      </c>
      <c r="C1447" t="s">
        <v>4366</v>
      </c>
      <c r="D1447" s="11" t="s">
        <v>8427</v>
      </c>
      <c r="E1447" s="11" t="s">
        <v>7111</v>
      </c>
      <c r="F1447" t="s">
        <v>251</v>
      </c>
      <c r="G1447" t="s">
        <v>4367</v>
      </c>
      <c r="H1447" t="s">
        <v>53</v>
      </c>
      <c r="I1447">
        <v>3.56</v>
      </c>
      <c r="J1447">
        <v>373</v>
      </c>
      <c r="K1447">
        <v>23</v>
      </c>
      <c r="L1447">
        <v>1327.88</v>
      </c>
      <c r="M1447">
        <v>1022.47</v>
      </c>
      <c r="N1447" s="11">
        <f>Salesdata[[#This Row],[subtotal_before_discount]]-Salesdata[[#This Row],[total_after_discount]]</f>
        <v>305.41000000000008</v>
      </c>
      <c r="O1447" t="s">
        <v>40</v>
      </c>
      <c r="P1447" s="2">
        <v>45588.76798611111</v>
      </c>
      <c r="Q1447">
        <f>YEAR(Salesdata[[#This Row],[purchase_date]])</f>
        <v>2024</v>
      </c>
      <c r="R1447" t="str">
        <f>TEXT(Salesdata[[#This Row],[purchase_date]], "mmm")</f>
        <v>Oct</v>
      </c>
    </row>
    <row r="1448" spans="1:18" x14ac:dyDescent="0.3">
      <c r="A1448" t="s">
        <v>4368</v>
      </c>
      <c r="B1448" t="s">
        <v>95</v>
      </c>
      <c r="C1448" t="s">
        <v>4369</v>
      </c>
      <c r="D1448" s="11" t="s">
        <v>7037</v>
      </c>
      <c r="E1448" s="11" t="s">
        <v>7076</v>
      </c>
      <c r="F1448" t="s">
        <v>277</v>
      </c>
      <c r="G1448" t="s">
        <v>4370</v>
      </c>
      <c r="H1448" t="s">
        <v>39</v>
      </c>
      <c r="I1448">
        <v>446.76</v>
      </c>
      <c r="J1448">
        <v>2</v>
      </c>
      <c r="K1448">
        <v>5</v>
      </c>
      <c r="L1448">
        <v>893.52</v>
      </c>
      <c r="M1448">
        <v>848.84</v>
      </c>
      <c r="N1448" s="11">
        <f>Salesdata[[#This Row],[subtotal_before_discount]]-Salesdata[[#This Row],[total_after_discount]]</f>
        <v>44.67999999999995</v>
      </c>
      <c r="O1448" t="s">
        <v>28</v>
      </c>
      <c r="P1448" s="2">
        <v>45825.384942129633</v>
      </c>
      <c r="Q1448">
        <f>YEAR(Salesdata[[#This Row],[purchase_date]])</f>
        <v>2025</v>
      </c>
      <c r="R1448" t="str">
        <f>TEXT(Salesdata[[#This Row],[purchase_date]], "mmm")</f>
        <v>Jun</v>
      </c>
    </row>
    <row r="1449" spans="1:18" x14ac:dyDescent="0.3">
      <c r="A1449" t="s">
        <v>4371</v>
      </c>
      <c r="B1449" t="s">
        <v>30</v>
      </c>
      <c r="C1449" t="s">
        <v>4372</v>
      </c>
      <c r="D1449" s="11" t="s">
        <v>8428</v>
      </c>
      <c r="E1449" s="11" t="s">
        <v>7235</v>
      </c>
      <c r="F1449" t="s">
        <v>251</v>
      </c>
      <c r="G1449" t="s">
        <v>4373</v>
      </c>
      <c r="H1449" t="s">
        <v>39</v>
      </c>
      <c r="I1449">
        <v>139.57</v>
      </c>
      <c r="J1449">
        <v>25</v>
      </c>
      <c r="K1449">
        <v>0</v>
      </c>
      <c r="L1449">
        <v>3489.25</v>
      </c>
      <c r="M1449">
        <v>3489.25</v>
      </c>
      <c r="N1449" s="11">
        <f>Salesdata[[#This Row],[subtotal_before_discount]]-Salesdata[[#This Row],[total_after_discount]]</f>
        <v>0</v>
      </c>
      <c r="O1449" t="s">
        <v>47</v>
      </c>
      <c r="P1449" s="2">
        <v>45757.973541666666</v>
      </c>
      <c r="Q1449">
        <f>YEAR(Salesdata[[#This Row],[purchase_date]])</f>
        <v>2025</v>
      </c>
      <c r="R1449" t="str">
        <f>TEXT(Salesdata[[#This Row],[purchase_date]], "mmm")</f>
        <v>Apr</v>
      </c>
    </row>
    <row r="1450" spans="1:18" x14ac:dyDescent="0.3">
      <c r="A1450" t="s">
        <v>4374</v>
      </c>
      <c r="B1450" t="s">
        <v>15</v>
      </c>
      <c r="C1450" t="s">
        <v>4375</v>
      </c>
      <c r="D1450" s="11" t="s">
        <v>8429</v>
      </c>
      <c r="E1450" s="11" t="s">
        <v>7069</v>
      </c>
      <c r="F1450" t="s">
        <v>277</v>
      </c>
      <c r="G1450" t="s">
        <v>4376</v>
      </c>
      <c r="H1450" t="s">
        <v>76</v>
      </c>
      <c r="I1450">
        <v>605.59</v>
      </c>
      <c r="J1450">
        <v>25</v>
      </c>
      <c r="K1450">
        <v>17</v>
      </c>
      <c r="L1450">
        <v>15139.75</v>
      </c>
      <c r="M1450">
        <v>12565.99</v>
      </c>
      <c r="N1450" s="11">
        <f>Salesdata[[#This Row],[subtotal_before_discount]]-Salesdata[[#This Row],[total_after_discount]]</f>
        <v>2573.7600000000002</v>
      </c>
      <c r="O1450" t="s">
        <v>28</v>
      </c>
      <c r="P1450" s="2">
        <v>45397.035173611112</v>
      </c>
      <c r="Q1450">
        <f>YEAR(Salesdata[[#This Row],[purchase_date]])</f>
        <v>2024</v>
      </c>
      <c r="R1450" t="str">
        <f>TEXT(Salesdata[[#This Row],[purchase_date]], "mmm")</f>
        <v>Apr</v>
      </c>
    </row>
    <row r="1451" spans="1:18" x14ac:dyDescent="0.3">
      <c r="A1451" t="s">
        <v>4377</v>
      </c>
      <c r="B1451" t="s">
        <v>172</v>
      </c>
      <c r="C1451" t="s">
        <v>4378</v>
      </c>
      <c r="D1451" s="11" t="s">
        <v>8430</v>
      </c>
      <c r="E1451" s="11" t="s">
        <v>7250</v>
      </c>
      <c r="F1451" t="s">
        <v>87</v>
      </c>
      <c r="G1451" t="s">
        <v>4379</v>
      </c>
      <c r="H1451" t="s">
        <v>161</v>
      </c>
      <c r="I1451">
        <v>343.5</v>
      </c>
      <c r="J1451">
        <v>25</v>
      </c>
      <c r="K1451">
        <v>0</v>
      </c>
      <c r="L1451">
        <v>8587.5</v>
      </c>
      <c r="M1451">
        <v>8587.5</v>
      </c>
      <c r="N1451" s="11">
        <f>Salesdata[[#This Row],[subtotal_before_discount]]-Salesdata[[#This Row],[total_after_discount]]</f>
        <v>0</v>
      </c>
      <c r="O1451" t="s">
        <v>21</v>
      </c>
      <c r="P1451" s="2">
        <v>45765.491574074076</v>
      </c>
      <c r="Q1451">
        <f>YEAR(Salesdata[[#This Row],[purchase_date]])</f>
        <v>2025</v>
      </c>
      <c r="R1451" t="str">
        <f>TEXT(Salesdata[[#This Row],[purchase_date]], "mmm")</f>
        <v>Apr</v>
      </c>
    </row>
    <row r="1452" spans="1:18" x14ac:dyDescent="0.3">
      <c r="A1452" t="s">
        <v>4380</v>
      </c>
      <c r="B1452" t="s">
        <v>55</v>
      </c>
      <c r="C1452" t="s">
        <v>4381</v>
      </c>
      <c r="D1452" s="11" t="s">
        <v>8431</v>
      </c>
      <c r="E1452" s="11" t="s">
        <v>7105</v>
      </c>
      <c r="F1452" t="s">
        <v>105</v>
      </c>
      <c r="G1452" t="s">
        <v>4382</v>
      </c>
      <c r="H1452" t="s">
        <v>93</v>
      </c>
      <c r="I1452">
        <v>106.81</v>
      </c>
      <c r="J1452">
        <v>20</v>
      </c>
      <c r="K1452">
        <v>0</v>
      </c>
      <c r="L1452">
        <v>2136.1999999999998</v>
      </c>
      <c r="M1452">
        <v>2136.1999999999998</v>
      </c>
      <c r="N1452" s="11">
        <f>Salesdata[[#This Row],[subtotal_before_discount]]-Salesdata[[#This Row],[total_after_discount]]</f>
        <v>0</v>
      </c>
      <c r="O1452" t="s">
        <v>7010</v>
      </c>
      <c r="P1452" s="2">
        <v>45680.441342592596</v>
      </c>
      <c r="Q1452">
        <f>YEAR(Salesdata[[#This Row],[purchase_date]])</f>
        <v>2025</v>
      </c>
      <c r="R1452" t="str">
        <f>TEXT(Salesdata[[#This Row],[purchase_date]], "mmm")</f>
        <v>Jan</v>
      </c>
    </row>
    <row r="1453" spans="1:18" x14ac:dyDescent="0.3">
      <c r="A1453" t="s">
        <v>4383</v>
      </c>
      <c r="B1453" t="s">
        <v>118</v>
      </c>
      <c r="C1453" t="s">
        <v>4384</v>
      </c>
      <c r="D1453" s="11" t="s">
        <v>8432</v>
      </c>
      <c r="E1453" s="11" t="s">
        <v>7250</v>
      </c>
      <c r="F1453" t="s">
        <v>105</v>
      </c>
      <c r="G1453" t="s">
        <v>4385</v>
      </c>
      <c r="H1453" t="s">
        <v>20</v>
      </c>
      <c r="I1453">
        <v>205.36</v>
      </c>
      <c r="J1453">
        <v>1</v>
      </c>
      <c r="K1453">
        <v>2</v>
      </c>
      <c r="L1453">
        <v>205.36</v>
      </c>
      <c r="M1453">
        <v>201.25</v>
      </c>
      <c r="N1453" s="11">
        <f>Salesdata[[#This Row],[subtotal_before_discount]]-Salesdata[[#This Row],[total_after_discount]]</f>
        <v>4.1100000000000136</v>
      </c>
      <c r="O1453" t="s">
        <v>116</v>
      </c>
      <c r="P1453" s="2">
        <v>45710.808541666665</v>
      </c>
      <c r="Q1453">
        <f>YEAR(Salesdata[[#This Row],[purchase_date]])</f>
        <v>2025</v>
      </c>
      <c r="R1453" t="str">
        <f>TEXT(Salesdata[[#This Row],[purchase_date]], "mmm")</f>
        <v>Feb</v>
      </c>
    </row>
    <row r="1454" spans="1:18" x14ac:dyDescent="0.3">
      <c r="A1454" t="s">
        <v>4386</v>
      </c>
      <c r="B1454" t="s">
        <v>55</v>
      </c>
      <c r="C1454" t="s">
        <v>4387</v>
      </c>
      <c r="D1454" s="11" t="s">
        <v>8433</v>
      </c>
      <c r="E1454" s="11" t="s">
        <v>7218</v>
      </c>
      <c r="F1454" t="s">
        <v>7010</v>
      </c>
      <c r="G1454" t="s">
        <v>4388</v>
      </c>
      <c r="H1454" t="s">
        <v>107</v>
      </c>
      <c r="I1454">
        <v>78.11</v>
      </c>
      <c r="J1454">
        <v>2</v>
      </c>
      <c r="K1454">
        <v>0</v>
      </c>
      <c r="L1454">
        <v>156.22</v>
      </c>
      <c r="M1454">
        <v>156.22</v>
      </c>
      <c r="N1454" s="11">
        <f>Salesdata[[#This Row],[subtotal_before_discount]]-Salesdata[[#This Row],[total_after_discount]]</f>
        <v>0</v>
      </c>
      <c r="O1454" t="s">
        <v>7010</v>
      </c>
      <c r="P1454" s="2">
        <v>45621.256643518522</v>
      </c>
      <c r="Q1454">
        <f>YEAR(Salesdata[[#This Row],[purchase_date]])</f>
        <v>2024</v>
      </c>
      <c r="R1454" t="str">
        <f>TEXT(Salesdata[[#This Row],[purchase_date]], "mmm")</f>
        <v>Nov</v>
      </c>
    </row>
    <row r="1455" spans="1:18" x14ac:dyDescent="0.3">
      <c r="A1455" t="s">
        <v>4389</v>
      </c>
      <c r="B1455" t="s">
        <v>49</v>
      </c>
      <c r="C1455" t="s">
        <v>4390</v>
      </c>
      <c r="D1455" s="11" t="s">
        <v>8434</v>
      </c>
      <c r="E1455" s="11" t="s">
        <v>7036</v>
      </c>
      <c r="F1455" t="s">
        <v>100</v>
      </c>
      <c r="G1455" t="s">
        <v>4391</v>
      </c>
      <c r="H1455" t="s">
        <v>130</v>
      </c>
      <c r="I1455">
        <v>5.17</v>
      </c>
      <c r="J1455">
        <v>239</v>
      </c>
      <c r="K1455">
        <v>0</v>
      </c>
      <c r="L1455">
        <v>1235.6300000000001</v>
      </c>
      <c r="M1455">
        <v>1235.6300000000001</v>
      </c>
      <c r="N1455" s="11">
        <f>Salesdata[[#This Row],[subtotal_before_discount]]-Salesdata[[#This Row],[total_after_discount]]</f>
        <v>0</v>
      </c>
      <c r="O1455" t="s">
        <v>116</v>
      </c>
      <c r="P1455" s="2">
        <v>45539.047500000001</v>
      </c>
      <c r="Q1455">
        <f>YEAR(Salesdata[[#This Row],[purchase_date]])</f>
        <v>2024</v>
      </c>
      <c r="R1455" t="str">
        <f>TEXT(Salesdata[[#This Row],[purchase_date]], "mmm")</f>
        <v>Sep</v>
      </c>
    </row>
    <row r="1456" spans="1:18" x14ac:dyDescent="0.3">
      <c r="A1456" t="s">
        <v>4392</v>
      </c>
      <c r="B1456" t="s">
        <v>172</v>
      </c>
      <c r="C1456" t="s">
        <v>4393</v>
      </c>
      <c r="D1456" s="11" t="s">
        <v>8435</v>
      </c>
      <c r="E1456" s="11" t="s">
        <v>7224</v>
      </c>
      <c r="F1456" t="s">
        <v>87</v>
      </c>
      <c r="G1456" t="s">
        <v>7010</v>
      </c>
      <c r="H1456" t="s">
        <v>107</v>
      </c>
      <c r="I1456">
        <v>987.15</v>
      </c>
      <c r="J1456">
        <v>2</v>
      </c>
      <c r="K1456">
        <v>2</v>
      </c>
      <c r="L1456">
        <v>1974.3</v>
      </c>
      <c r="M1456">
        <v>1934.81</v>
      </c>
      <c r="N1456" s="11">
        <f>Salesdata[[#This Row],[subtotal_before_discount]]-Salesdata[[#This Row],[total_after_discount]]</f>
        <v>39.490000000000009</v>
      </c>
      <c r="O1456" t="s">
        <v>7010</v>
      </c>
      <c r="P1456" s="2">
        <v>45699.957129629627</v>
      </c>
      <c r="Q1456">
        <f>YEAR(Salesdata[[#This Row],[purchase_date]])</f>
        <v>2025</v>
      </c>
      <c r="R1456" t="str">
        <f>TEXT(Salesdata[[#This Row],[purchase_date]], "mmm")</f>
        <v>Feb</v>
      </c>
    </row>
    <row r="1457" spans="1:18" x14ac:dyDescent="0.3">
      <c r="A1457" t="s">
        <v>4394</v>
      </c>
      <c r="B1457" t="s">
        <v>95</v>
      </c>
      <c r="C1457" t="s">
        <v>4395</v>
      </c>
      <c r="D1457" s="11" t="s">
        <v>8436</v>
      </c>
      <c r="E1457" s="11" t="s">
        <v>7218</v>
      </c>
      <c r="F1457" t="s">
        <v>251</v>
      </c>
      <c r="G1457" t="s">
        <v>4396</v>
      </c>
      <c r="H1457" t="s">
        <v>161</v>
      </c>
      <c r="I1457">
        <v>57.36</v>
      </c>
      <c r="J1457">
        <v>50</v>
      </c>
      <c r="K1457">
        <v>25</v>
      </c>
      <c r="L1457">
        <v>2868</v>
      </c>
      <c r="M1457">
        <v>2151</v>
      </c>
      <c r="N1457" s="11">
        <f>Salesdata[[#This Row],[subtotal_before_discount]]-Salesdata[[#This Row],[total_after_discount]]</f>
        <v>717</v>
      </c>
      <c r="O1457" t="s">
        <v>28</v>
      </c>
      <c r="P1457" s="2">
        <v>45853.974965277775</v>
      </c>
      <c r="Q1457">
        <f>YEAR(Salesdata[[#This Row],[purchase_date]])</f>
        <v>2025</v>
      </c>
      <c r="R1457" t="str">
        <f>TEXT(Salesdata[[#This Row],[purchase_date]], "mmm")</f>
        <v>Jul</v>
      </c>
    </row>
    <row r="1458" spans="1:18" x14ac:dyDescent="0.3">
      <c r="A1458" t="s">
        <v>4397</v>
      </c>
      <c r="B1458" t="s">
        <v>172</v>
      </c>
      <c r="C1458" t="s">
        <v>4398</v>
      </c>
      <c r="D1458" s="11" t="s">
        <v>8437</v>
      </c>
      <c r="E1458" s="11" t="s">
        <v>7130</v>
      </c>
      <c r="F1458" t="s">
        <v>224</v>
      </c>
      <c r="G1458" t="s">
        <v>4399</v>
      </c>
      <c r="H1458" t="s">
        <v>184</v>
      </c>
      <c r="I1458">
        <v>397.15</v>
      </c>
      <c r="J1458">
        <v>12</v>
      </c>
      <c r="K1458">
        <v>15</v>
      </c>
      <c r="L1458">
        <v>4765.8</v>
      </c>
      <c r="M1458">
        <v>4050.93</v>
      </c>
      <c r="N1458" s="11">
        <f>Salesdata[[#This Row],[subtotal_before_discount]]-Salesdata[[#This Row],[total_after_discount]]</f>
        <v>714.87000000000035</v>
      </c>
      <c r="O1458" t="s">
        <v>21</v>
      </c>
      <c r="P1458" s="2">
        <v>45502.03564814815</v>
      </c>
      <c r="Q1458">
        <f>YEAR(Salesdata[[#This Row],[purchase_date]])</f>
        <v>2024</v>
      </c>
      <c r="R1458" t="str">
        <f>TEXT(Salesdata[[#This Row],[purchase_date]], "mmm")</f>
        <v>Jul</v>
      </c>
    </row>
    <row r="1459" spans="1:18" x14ac:dyDescent="0.3">
      <c r="A1459" t="s">
        <v>4400</v>
      </c>
      <c r="B1459" t="s">
        <v>84</v>
      </c>
      <c r="C1459" t="s">
        <v>4401</v>
      </c>
      <c r="D1459" s="11" t="s">
        <v>7836</v>
      </c>
      <c r="E1459" s="11" t="s">
        <v>7164</v>
      </c>
      <c r="F1459" t="s">
        <v>44</v>
      </c>
      <c r="G1459" t="s">
        <v>4402</v>
      </c>
      <c r="H1459" t="s">
        <v>46</v>
      </c>
      <c r="I1459">
        <v>2290.86</v>
      </c>
      <c r="J1459">
        <v>10</v>
      </c>
      <c r="K1459">
        <v>5</v>
      </c>
      <c r="L1459">
        <v>22908.6</v>
      </c>
      <c r="M1459">
        <v>21763.17</v>
      </c>
      <c r="N1459" s="11">
        <f>Salesdata[[#This Row],[subtotal_before_discount]]-Salesdata[[#This Row],[total_after_discount]]</f>
        <v>1145.4300000000003</v>
      </c>
      <c r="O1459" t="s">
        <v>28</v>
      </c>
      <c r="P1459" s="2">
        <v>45844.09165509259</v>
      </c>
      <c r="Q1459">
        <f>YEAR(Salesdata[[#This Row],[purchase_date]])</f>
        <v>2025</v>
      </c>
      <c r="R1459" t="str">
        <f>TEXT(Salesdata[[#This Row],[purchase_date]], "mmm")</f>
        <v>Jul</v>
      </c>
    </row>
    <row r="1460" spans="1:18" x14ac:dyDescent="0.3">
      <c r="A1460" t="s">
        <v>4403</v>
      </c>
      <c r="B1460" t="s">
        <v>15</v>
      </c>
      <c r="C1460" t="s">
        <v>4404</v>
      </c>
      <c r="D1460" s="11" t="s">
        <v>8438</v>
      </c>
      <c r="E1460" s="11" t="s">
        <v>7094</v>
      </c>
      <c r="F1460" t="s">
        <v>18</v>
      </c>
      <c r="G1460" t="s">
        <v>4405</v>
      </c>
      <c r="H1460" t="s">
        <v>70</v>
      </c>
      <c r="I1460">
        <v>187.79</v>
      </c>
      <c r="J1460">
        <v>12</v>
      </c>
      <c r="K1460">
        <v>15</v>
      </c>
      <c r="L1460">
        <v>2253.48</v>
      </c>
      <c r="M1460">
        <v>1915.46</v>
      </c>
      <c r="N1460" s="11">
        <f>Salesdata[[#This Row],[subtotal_before_discount]]-Salesdata[[#This Row],[total_after_discount]]</f>
        <v>338.02</v>
      </c>
      <c r="O1460" t="s">
        <v>21</v>
      </c>
      <c r="P1460" s="2">
        <v>45757.115706018521</v>
      </c>
      <c r="Q1460">
        <f>YEAR(Salesdata[[#This Row],[purchase_date]])</f>
        <v>2025</v>
      </c>
      <c r="R1460" t="str">
        <f>TEXT(Salesdata[[#This Row],[purchase_date]], "mmm")</f>
        <v>Apr</v>
      </c>
    </row>
    <row r="1461" spans="1:18" x14ac:dyDescent="0.3">
      <c r="A1461" t="s">
        <v>4406</v>
      </c>
      <c r="B1461" t="s">
        <v>30</v>
      </c>
      <c r="C1461" t="s">
        <v>4407</v>
      </c>
      <c r="D1461" s="11" t="s">
        <v>8439</v>
      </c>
      <c r="E1461" s="11" t="s">
        <v>7168</v>
      </c>
      <c r="F1461" t="s">
        <v>133</v>
      </c>
      <c r="G1461" t="s">
        <v>4408</v>
      </c>
      <c r="H1461" t="s">
        <v>39</v>
      </c>
      <c r="I1461">
        <v>266.83999999999997</v>
      </c>
      <c r="J1461">
        <v>25</v>
      </c>
      <c r="K1461">
        <v>0</v>
      </c>
      <c r="L1461">
        <v>6671</v>
      </c>
      <c r="M1461">
        <v>6671</v>
      </c>
      <c r="N1461" s="11">
        <f>Salesdata[[#This Row],[subtotal_before_discount]]-Salesdata[[#This Row],[total_after_discount]]</f>
        <v>0</v>
      </c>
      <c r="O1461" t="s">
        <v>40</v>
      </c>
      <c r="P1461" s="2">
        <v>45631.719710648147</v>
      </c>
      <c r="Q1461">
        <f>YEAR(Salesdata[[#This Row],[purchase_date]])</f>
        <v>2024</v>
      </c>
      <c r="R1461" t="str">
        <f>TEXT(Salesdata[[#This Row],[purchase_date]], "mmm")</f>
        <v>Dec</v>
      </c>
    </row>
    <row r="1462" spans="1:18" x14ac:dyDescent="0.3">
      <c r="A1462" t="s">
        <v>4409</v>
      </c>
      <c r="B1462" t="s">
        <v>49</v>
      </c>
      <c r="C1462" t="s">
        <v>4410</v>
      </c>
      <c r="D1462" s="11" t="s">
        <v>8440</v>
      </c>
      <c r="E1462" s="11" t="s">
        <v>7154</v>
      </c>
      <c r="F1462" t="s">
        <v>32</v>
      </c>
      <c r="G1462" t="s">
        <v>4411</v>
      </c>
      <c r="H1462" t="s">
        <v>76</v>
      </c>
      <c r="I1462">
        <v>360.14</v>
      </c>
      <c r="J1462">
        <v>1</v>
      </c>
      <c r="K1462">
        <v>0</v>
      </c>
      <c r="L1462">
        <v>360.14</v>
      </c>
      <c r="M1462">
        <v>360.14</v>
      </c>
      <c r="N1462" s="11">
        <f>Salesdata[[#This Row],[subtotal_before_discount]]-Salesdata[[#This Row],[total_after_discount]]</f>
        <v>0</v>
      </c>
      <c r="O1462" t="s">
        <v>7010</v>
      </c>
      <c r="P1462" s="2">
        <v>45702.194456018522</v>
      </c>
      <c r="Q1462">
        <f>YEAR(Salesdata[[#This Row],[purchase_date]])</f>
        <v>2025</v>
      </c>
      <c r="R1462" t="str">
        <f>TEXT(Salesdata[[#This Row],[purchase_date]], "mmm")</f>
        <v>Feb</v>
      </c>
    </row>
    <row r="1463" spans="1:18" x14ac:dyDescent="0.3">
      <c r="A1463" t="s">
        <v>4412</v>
      </c>
      <c r="B1463" t="s">
        <v>15</v>
      </c>
      <c r="C1463" t="s">
        <v>7010</v>
      </c>
      <c r="D1463" s="11" t="s">
        <v>7010</v>
      </c>
      <c r="E1463" s="11" t="s">
        <v>7010</v>
      </c>
      <c r="F1463" t="s">
        <v>105</v>
      </c>
      <c r="G1463" t="s">
        <v>4413</v>
      </c>
      <c r="H1463" t="s">
        <v>20</v>
      </c>
      <c r="I1463">
        <v>1429.01</v>
      </c>
      <c r="J1463">
        <v>1</v>
      </c>
      <c r="K1463">
        <v>0</v>
      </c>
      <c r="L1463">
        <v>1429.01</v>
      </c>
      <c r="M1463">
        <v>1429.01</v>
      </c>
      <c r="N1463" s="11">
        <f>Salesdata[[#This Row],[subtotal_before_discount]]-Salesdata[[#This Row],[total_after_discount]]</f>
        <v>0</v>
      </c>
      <c r="O1463" t="s">
        <v>60</v>
      </c>
      <c r="P1463" s="2">
        <v>45795.969849537039</v>
      </c>
      <c r="Q1463">
        <f>YEAR(Salesdata[[#This Row],[purchase_date]])</f>
        <v>2025</v>
      </c>
      <c r="R1463" t="str">
        <f>TEXT(Salesdata[[#This Row],[purchase_date]], "mmm")</f>
        <v>May</v>
      </c>
    </row>
    <row r="1464" spans="1:18" x14ac:dyDescent="0.3">
      <c r="A1464" t="s">
        <v>4414</v>
      </c>
      <c r="B1464" t="s">
        <v>172</v>
      </c>
      <c r="C1464" t="s">
        <v>4415</v>
      </c>
      <c r="D1464" s="11" t="s">
        <v>8441</v>
      </c>
      <c r="E1464" s="11" t="s">
        <v>7137</v>
      </c>
      <c r="F1464" t="s">
        <v>277</v>
      </c>
      <c r="G1464" t="s">
        <v>4416</v>
      </c>
      <c r="H1464" t="s">
        <v>107</v>
      </c>
      <c r="I1464">
        <v>866.27</v>
      </c>
      <c r="J1464">
        <v>15</v>
      </c>
      <c r="K1464">
        <v>10</v>
      </c>
      <c r="L1464">
        <v>12994.05</v>
      </c>
      <c r="M1464">
        <v>11694.65</v>
      </c>
      <c r="N1464" s="11">
        <f>Salesdata[[#This Row],[subtotal_before_discount]]-Salesdata[[#This Row],[total_after_discount]]</f>
        <v>1299.3999999999996</v>
      </c>
      <c r="O1464" t="s">
        <v>40</v>
      </c>
      <c r="P1464" s="2">
        <v>45819.453090277777</v>
      </c>
      <c r="Q1464">
        <f>YEAR(Salesdata[[#This Row],[purchase_date]])</f>
        <v>2025</v>
      </c>
      <c r="R1464" t="str">
        <f>TEXT(Salesdata[[#This Row],[purchase_date]], "mmm")</f>
        <v>Jun</v>
      </c>
    </row>
    <row r="1465" spans="1:18" x14ac:dyDescent="0.3">
      <c r="A1465" t="s">
        <v>4417</v>
      </c>
      <c r="B1465" t="s">
        <v>172</v>
      </c>
      <c r="C1465" t="s">
        <v>4418</v>
      </c>
      <c r="D1465" s="11" t="s">
        <v>8442</v>
      </c>
      <c r="E1465" s="11" t="s">
        <v>7083</v>
      </c>
      <c r="F1465" t="s">
        <v>111</v>
      </c>
      <c r="G1465" t="s">
        <v>4419</v>
      </c>
      <c r="H1465" t="s">
        <v>93</v>
      </c>
      <c r="I1465">
        <v>445.94</v>
      </c>
      <c r="J1465">
        <v>8</v>
      </c>
      <c r="K1465">
        <v>5</v>
      </c>
      <c r="L1465">
        <v>3567.52</v>
      </c>
      <c r="M1465">
        <v>3389.14</v>
      </c>
      <c r="N1465" s="11">
        <f>Salesdata[[#This Row],[subtotal_before_discount]]-Salesdata[[#This Row],[total_after_discount]]</f>
        <v>178.38000000000011</v>
      </c>
      <c r="O1465" t="s">
        <v>7010</v>
      </c>
      <c r="P1465" s="2">
        <v>45524.014050925929</v>
      </c>
      <c r="Q1465">
        <f>YEAR(Salesdata[[#This Row],[purchase_date]])</f>
        <v>2024</v>
      </c>
      <c r="R1465" t="str">
        <f>TEXT(Salesdata[[#This Row],[purchase_date]], "mmm")</f>
        <v>Aug</v>
      </c>
    </row>
    <row r="1466" spans="1:18" x14ac:dyDescent="0.3">
      <c r="A1466" t="s">
        <v>4420</v>
      </c>
      <c r="B1466" t="s">
        <v>49</v>
      </c>
      <c r="C1466" t="s">
        <v>4421</v>
      </c>
      <c r="D1466" s="11" t="s">
        <v>8443</v>
      </c>
      <c r="E1466" s="11" t="s">
        <v>7064</v>
      </c>
      <c r="F1466" t="s">
        <v>246</v>
      </c>
      <c r="G1466" t="s">
        <v>4422</v>
      </c>
      <c r="H1466" t="s">
        <v>82</v>
      </c>
      <c r="I1466">
        <v>1115.33</v>
      </c>
      <c r="J1466">
        <v>75</v>
      </c>
      <c r="K1466">
        <v>20</v>
      </c>
      <c r="L1466">
        <v>83649.75</v>
      </c>
      <c r="M1466">
        <v>66919.8</v>
      </c>
      <c r="N1466" s="11">
        <f>Salesdata[[#This Row],[subtotal_before_discount]]-Salesdata[[#This Row],[total_after_discount]]</f>
        <v>16729.949999999997</v>
      </c>
      <c r="O1466" t="s">
        <v>28</v>
      </c>
      <c r="P1466" s="2">
        <v>45734.090578703705</v>
      </c>
      <c r="Q1466">
        <f>YEAR(Salesdata[[#This Row],[purchase_date]])</f>
        <v>2025</v>
      </c>
      <c r="R1466" t="str">
        <f>TEXT(Salesdata[[#This Row],[purchase_date]], "mmm")</f>
        <v>Mar</v>
      </c>
    </row>
    <row r="1467" spans="1:18" x14ac:dyDescent="0.3">
      <c r="A1467" t="s">
        <v>4423</v>
      </c>
      <c r="B1467" t="s">
        <v>49</v>
      </c>
      <c r="C1467" t="s">
        <v>4424</v>
      </c>
      <c r="D1467" s="11" t="s">
        <v>8444</v>
      </c>
      <c r="E1467" s="11" t="s">
        <v>7050</v>
      </c>
      <c r="F1467" t="s">
        <v>251</v>
      </c>
      <c r="G1467" t="s">
        <v>4425</v>
      </c>
      <c r="H1467" t="s">
        <v>107</v>
      </c>
      <c r="I1467">
        <v>93.39</v>
      </c>
      <c r="J1467">
        <v>1</v>
      </c>
      <c r="K1467">
        <v>0</v>
      </c>
      <c r="L1467">
        <v>93.39</v>
      </c>
      <c r="M1467">
        <v>93.39</v>
      </c>
      <c r="N1467" s="11">
        <f>Salesdata[[#This Row],[subtotal_before_discount]]-Salesdata[[#This Row],[total_after_discount]]</f>
        <v>0</v>
      </c>
      <c r="O1467" t="s">
        <v>7010</v>
      </c>
      <c r="P1467" s="2">
        <v>45449.757476851853</v>
      </c>
      <c r="Q1467">
        <f>YEAR(Salesdata[[#This Row],[purchase_date]])</f>
        <v>2024</v>
      </c>
      <c r="R1467" t="str">
        <f>TEXT(Salesdata[[#This Row],[purchase_date]], "mmm")</f>
        <v>Jun</v>
      </c>
    </row>
    <row r="1468" spans="1:18" x14ac:dyDescent="0.3">
      <c r="A1468" t="s">
        <v>4426</v>
      </c>
      <c r="B1468" t="s">
        <v>118</v>
      </c>
      <c r="C1468" t="s">
        <v>4427</v>
      </c>
      <c r="D1468" s="11" t="s">
        <v>8445</v>
      </c>
      <c r="E1468" s="11" t="s">
        <v>7152</v>
      </c>
      <c r="F1468" t="s">
        <v>111</v>
      </c>
      <c r="G1468" t="s">
        <v>4428</v>
      </c>
      <c r="H1468" t="s">
        <v>59</v>
      </c>
      <c r="I1468">
        <v>2577.42</v>
      </c>
      <c r="J1468">
        <v>60</v>
      </c>
      <c r="K1468">
        <v>20</v>
      </c>
      <c r="L1468">
        <v>154645.20000000001</v>
      </c>
      <c r="M1468">
        <v>123716.16</v>
      </c>
      <c r="N1468" s="11">
        <f>Salesdata[[#This Row],[subtotal_before_discount]]-Salesdata[[#This Row],[total_after_discount]]</f>
        <v>30929.040000000008</v>
      </c>
      <c r="O1468" t="s">
        <v>116</v>
      </c>
      <c r="P1468" s="2">
        <v>45631.460509259261</v>
      </c>
      <c r="Q1468">
        <f>YEAR(Salesdata[[#This Row],[purchase_date]])</f>
        <v>2024</v>
      </c>
      <c r="R1468" t="str">
        <f>TEXT(Salesdata[[#This Row],[purchase_date]], "mmm")</f>
        <v>Dec</v>
      </c>
    </row>
    <row r="1469" spans="1:18" x14ac:dyDescent="0.3">
      <c r="A1469" t="s">
        <v>4429</v>
      </c>
      <c r="B1469" t="s">
        <v>181</v>
      </c>
      <c r="C1469" t="s">
        <v>4430</v>
      </c>
      <c r="D1469" s="11" t="s">
        <v>8446</v>
      </c>
      <c r="E1469" s="11" t="s">
        <v>7042</v>
      </c>
      <c r="F1469" t="s">
        <v>87</v>
      </c>
      <c r="G1469" t="s">
        <v>4431</v>
      </c>
      <c r="H1469" t="s">
        <v>59</v>
      </c>
      <c r="I1469">
        <v>103.98</v>
      </c>
      <c r="J1469">
        <v>3</v>
      </c>
      <c r="K1469">
        <v>5</v>
      </c>
      <c r="L1469">
        <v>311.94</v>
      </c>
      <c r="M1469">
        <v>296.33999999999997</v>
      </c>
      <c r="N1469" s="11">
        <f>Salesdata[[#This Row],[subtotal_before_discount]]-Salesdata[[#This Row],[total_after_discount]]</f>
        <v>15.600000000000023</v>
      </c>
      <c r="O1469" t="s">
        <v>116</v>
      </c>
      <c r="P1469" s="2">
        <v>45851.505381944444</v>
      </c>
      <c r="Q1469">
        <f>YEAR(Salesdata[[#This Row],[purchase_date]])</f>
        <v>2025</v>
      </c>
      <c r="R1469" t="str">
        <f>TEXT(Salesdata[[#This Row],[purchase_date]], "mmm")</f>
        <v>Jul</v>
      </c>
    </row>
    <row r="1470" spans="1:18" x14ac:dyDescent="0.3">
      <c r="A1470" t="s">
        <v>4432</v>
      </c>
      <c r="B1470" t="s">
        <v>72</v>
      </c>
      <c r="C1470" t="s">
        <v>4433</v>
      </c>
      <c r="D1470" s="11" t="s">
        <v>8447</v>
      </c>
      <c r="E1470" s="11" t="s">
        <v>7060</v>
      </c>
      <c r="F1470" t="s">
        <v>57</v>
      </c>
      <c r="G1470" t="s">
        <v>4434</v>
      </c>
      <c r="H1470" t="s">
        <v>465</v>
      </c>
      <c r="I1470">
        <v>1343.67</v>
      </c>
      <c r="J1470">
        <v>2</v>
      </c>
      <c r="K1470">
        <v>5</v>
      </c>
      <c r="L1470">
        <v>2687.34</v>
      </c>
      <c r="M1470">
        <v>2552.9699999999998</v>
      </c>
      <c r="N1470" s="11">
        <f>Salesdata[[#This Row],[subtotal_before_discount]]-Salesdata[[#This Row],[total_after_discount]]</f>
        <v>134.37000000000035</v>
      </c>
      <c r="O1470" t="s">
        <v>116</v>
      </c>
      <c r="P1470" s="2">
        <v>45618.376469907409</v>
      </c>
      <c r="Q1470">
        <f>YEAR(Salesdata[[#This Row],[purchase_date]])</f>
        <v>2024</v>
      </c>
      <c r="R1470" t="str">
        <f>TEXT(Salesdata[[#This Row],[purchase_date]], "mmm")</f>
        <v>Nov</v>
      </c>
    </row>
    <row r="1471" spans="1:18" x14ac:dyDescent="0.3">
      <c r="A1471" t="s">
        <v>4435</v>
      </c>
      <c r="B1471" t="s">
        <v>181</v>
      </c>
      <c r="C1471" t="s">
        <v>4436</v>
      </c>
      <c r="D1471" s="11" t="s">
        <v>8448</v>
      </c>
      <c r="E1471" s="11" t="s">
        <v>7250</v>
      </c>
      <c r="F1471" t="s">
        <v>91</v>
      </c>
      <c r="G1471" t="s">
        <v>4437</v>
      </c>
      <c r="H1471" t="s">
        <v>53</v>
      </c>
      <c r="I1471">
        <v>318.45999999999998</v>
      </c>
      <c r="J1471">
        <v>8</v>
      </c>
      <c r="K1471">
        <v>0</v>
      </c>
      <c r="L1471">
        <v>2547.6799999999998</v>
      </c>
      <c r="M1471">
        <v>2547.6799999999998</v>
      </c>
      <c r="N1471" s="11">
        <f>Salesdata[[#This Row],[subtotal_before_discount]]-Salesdata[[#This Row],[total_after_discount]]</f>
        <v>0</v>
      </c>
      <c r="O1471" t="s">
        <v>21</v>
      </c>
      <c r="P1471" s="2">
        <v>45687.627245370371</v>
      </c>
      <c r="Q1471">
        <f>YEAR(Salesdata[[#This Row],[purchase_date]])</f>
        <v>2025</v>
      </c>
      <c r="R1471" t="str">
        <f>TEXT(Salesdata[[#This Row],[purchase_date]], "mmm")</f>
        <v>Jan</v>
      </c>
    </row>
    <row r="1472" spans="1:18" x14ac:dyDescent="0.3">
      <c r="A1472" t="s">
        <v>4438</v>
      </c>
      <c r="B1472" t="s">
        <v>55</v>
      </c>
      <c r="C1472" t="s">
        <v>4439</v>
      </c>
      <c r="D1472" s="11" t="s">
        <v>8449</v>
      </c>
      <c r="E1472" s="11" t="s">
        <v>7066</v>
      </c>
      <c r="F1472" t="s">
        <v>74</v>
      </c>
      <c r="G1472" t="s">
        <v>4440</v>
      </c>
      <c r="H1472" t="s">
        <v>107</v>
      </c>
      <c r="I1472">
        <v>1553.78</v>
      </c>
      <c r="J1472">
        <v>1</v>
      </c>
      <c r="K1472">
        <v>0</v>
      </c>
      <c r="L1472">
        <v>1553.78</v>
      </c>
      <c r="M1472">
        <v>1553.78</v>
      </c>
      <c r="N1472" s="11">
        <f>Salesdata[[#This Row],[subtotal_before_discount]]-Salesdata[[#This Row],[total_after_discount]]</f>
        <v>0</v>
      </c>
      <c r="O1472" t="s">
        <v>28</v>
      </c>
      <c r="P1472" s="2">
        <v>45438.551990740743</v>
      </c>
      <c r="Q1472">
        <f>YEAR(Salesdata[[#This Row],[purchase_date]])</f>
        <v>2024</v>
      </c>
      <c r="R1472" t="str">
        <f>TEXT(Salesdata[[#This Row],[purchase_date]], "mmm")</f>
        <v>May</v>
      </c>
    </row>
    <row r="1473" spans="1:18" x14ac:dyDescent="0.3">
      <c r="A1473" t="s">
        <v>4441</v>
      </c>
      <c r="B1473" t="s">
        <v>49</v>
      </c>
      <c r="C1473" t="s">
        <v>4442</v>
      </c>
      <c r="D1473" s="11" t="s">
        <v>8450</v>
      </c>
      <c r="E1473" s="11" t="s">
        <v>7044</v>
      </c>
      <c r="F1473" t="s">
        <v>91</v>
      </c>
      <c r="G1473" t="s">
        <v>4443</v>
      </c>
      <c r="H1473" t="s">
        <v>179</v>
      </c>
      <c r="I1473">
        <v>3204.3</v>
      </c>
      <c r="J1473">
        <v>12</v>
      </c>
      <c r="K1473">
        <v>5</v>
      </c>
      <c r="L1473">
        <v>38451.599999999999</v>
      </c>
      <c r="M1473">
        <v>36529.019999999997</v>
      </c>
      <c r="N1473" s="11">
        <f>Salesdata[[#This Row],[subtotal_before_discount]]-Salesdata[[#This Row],[total_after_discount]]</f>
        <v>1922.5800000000017</v>
      </c>
      <c r="O1473" t="s">
        <v>77</v>
      </c>
      <c r="P1473" s="2">
        <v>45858.564745370371</v>
      </c>
      <c r="Q1473">
        <f>YEAR(Salesdata[[#This Row],[purchase_date]])</f>
        <v>2025</v>
      </c>
      <c r="R1473" t="str">
        <f>TEXT(Salesdata[[#This Row],[purchase_date]], "mmm")</f>
        <v>Jul</v>
      </c>
    </row>
    <row r="1474" spans="1:18" x14ac:dyDescent="0.3">
      <c r="A1474" t="s">
        <v>4444</v>
      </c>
      <c r="B1474" t="s">
        <v>172</v>
      </c>
      <c r="C1474" t="s">
        <v>4445</v>
      </c>
      <c r="D1474" s="11" t="s">
        <v>8451</v>
      </c>
      <c r="E1474" s="11" t="s">
        <v>7036</v>
      </c>
      <c r="F1474" t="s">
        <v>100</v>
      </c>
      <c r="G1474" t="s">
        <v>4446</v>
      </c>
      <c r="H1474" t="s">
        <v>59</v>
      </c>
      <c r="I1474">
        <v>885.7</v>
      </c>
      <c r="J1474">
        <v>10</v>
      </c>
      <c r="K1474">
        <v>3</v>
      </c>
      <c r="L1474">
        <v>8857</v>
      </c>
      <c r="M1474">
        <v>8591.2900000000009</v>
      </c>
      <c r="N1474" s="11">
        <f>Salesdata[[#This Row],[subtotal_before_discount]]-Salesdata[[#This Row],[total_after_discount]]</f>
        <v>265.70999999999913</v>
      </c>
      <c r="O1474" t="s">
        <v>21</v>
      </c>
      <c r="P1474" s="2">
        <v>45791.577766203707</v>
      </c>
      <c r="Q1474">
        <f>YEAR(Salesdata[[#This Row],[purchase_date]])</f>
        <v>2025</v>
      </c>
      <c r="R1474" t="str">
        <f>TEXT(Salesdata[[#This Row],[purchase_date]], "mmm")</f>
        <v>May</v>
      </c>
    </row>
    <row r="1475" spans="1:18" x14ac:dyDescent="0.3">
      <c r="A1475" t="s">
        <v>4447</v>
      </c>
      <c r="B1475" t="s">
        <v>84</v>
      </c>
      <c r="C1475" t="s">
        <v>4448</v>
      </c>
      <c r="D1475" s="11" t="s">
        <v>8452</v>
      </c>
      <c r="E1475" s="11" t="s">
        <v>7066</v>
      </c>
      <c r="F1475" t="s">
        <v>105</v>
      </c>
      <c r="G1475" t="s">
        <v>4449</v>
      </c>
      <c r="H1475" t="s">
        <v>93</v>
      </c>
      <c r="I1475">
        <v>9.3800000000000008</v>
      </c>
      <c r="J1475">
        <v>2</v>
      </c>
      <c r="K1475">
        <v>0</v>
      </c>
      <c r="L1475">
        <v>18.760000000000002</v>
      </c>
      <c r="M1475">
        <v>18.760000000000002</v>
      </c>
      <c r="N1475" s="11">
        <f>Salesdata[[#This Row],[subtotal_before_discount]]-Salesdata[[#This Row],[total_after_discount]]</f>
        <v>0</v>
      </c>
      <c r="O1475" t="s">
        <v>40</v>
      </c>
      <c r="P1475" s="2">
        <v>45802.13417824074</v>
      </c>
      <c r="Q1475">
        <f>YEAR(Salesdata[[#This Row],[purchase_date]])</f>
        <v>2025</v>
      </c>
      <c r="R1475" t="str">
        <f>TEXT(Salesdata[[#This Row],[purchase_date]], "mmm")</f>
        <v>May</v>
      </c>
    </row>
    <row r="1476" spans="1:18" x14ac:dyDescent="0.3">
      <c r="A1476" t="s">
        <v>4450</v>
      </c>
      <c r="B1476" t="s">
        <v>84</v>
      </c>
      <c r="C1476" t="s">
        <v>4451</v>
      </c>
      <c r="D1476" s="11" t="s">
        <v>7601</v>
      </c>
      <c r="E1476" s="11" t="s">
        <v>7207</v>
      </c>
      <c r="F1476" t="s">
        <v>18</v>
      </c>
      <c r="G1476" t="s">
        <v>4452</v>
      </c>
      <c r="H1476" t="s">
        <v>39</v>
      </c>
      <c r="I1476">
        <v>2867.12</v>
      </c>
      <c r="J1476">
        <v>20</v>
      </c>
      <c r="K1476">
        <v>35</v>
      </c>
      <c r="L1476">
        <v>57342.400000000001</v>
      </c>
      <c r="M1476">
        <v>37272.559999999998</v>
      </c>
      <c r="N1476" s="11">
        <f>Salesdata[[#This Row],[subtotal_before_discount]]-Salesdata[[#This Row],[total_after_discount]]</f>
        <v>20069.840000000004</v>
      </c>
      <c r="O1476" t="s">
        <v>21</v>
      </c>
      <c r="P1476" s="2">
        <v>45478.283912037034</v>
      </c>
      <c r="Q1476">
        <f>YEAR(Salesdata[[#This Row],[purchase_date]])</f>
        <v>2024</v>
      </c>
      <c r="R1476" t="str">
        <f>TEXT(Salesdata[[#This Row],[purchase_date]], "mmm")</f>
        <v>Jul</v>
      </c>
    </row>
    <row r="1477" spans="1:18" x14ac:dyDescent="0.3">
      <c r="A1477" t="s">
        <v>4453</v>
      </c>
      <c r="B1477" t="s">
        <v>15</v>
      </c>
      <c r="C1477" t="s">
        <v>4454</v>
      </c>
      <c r="D1477" s="11" t="s">
        <v>8453</v>
      </c>
      <c r="E1477" s="11" t="s">
        <v>7198</v>
      </c>
      <c r="F1477" t="s">
        <v>100</v>
      </c>
      <c r="G1477" t="s">
        <v>4455</v>
      </c>
      <c r="H1477" t="s">
        <v>248</v>
      </c>
      <c r="I1477">
        <v>124.74</v>
      </c>
      <c r="J1477">
        <v>6</v>
      </c>
      <c r="K1477">
        <v>10</v>
      </c>
      <c r="L1477">
        <v>748.44</v>
      </c>
      <c r="M1477">
        <v>673.6</v>
      </c>
      <c r="N1477" s="11">
        <f>Salesdata[[#This Row],[subtotal_before_discount]]-Salesdata[[#This Row],[total_after_discount]]</f>
        <v>74.840000000000032</v>
      </c>
      <c r="O1477" t="s">
        <v>47</v>
      </c>
      <c r="P1477" s="2">
        <v>45513.128067129626</v>
      </c>
      <c r="Q1477">
        <f>YEAR(Salesdata[[#This Row],[purchase_date]])</f>
        <v>2024</v>
      </c>
      <c r="R1477" t="str">
        <f>TEXT(Salesdata[[#This Row],[purchase_date]], "mmm")</f>
        <v>Aug</v>
      </c>
    </row>
    <row r="1478" spans="1:18" x14ac:dyDescent="0.3">
      <c r="A1478" t="s">
        <v>4456</v>
      </c>
      <c r="B1478" t="s">
        <v>30</v>
      </c>
      <c r="C1478" t="s">
        <v>4457</v>
      </c>
      <c r="D1478" s="11" t="s">
        <v>8454</v>
      </c>
      <c r="E1478" s="11" t="s">
        <v>7235</v>
      </c>
      <c r="F1478" t="s">
        <v>111</v>
      </c>
      <c r="G1478" t="s">
        <v>4458</v>
      </c>
      <c r="H1478" t="s">
        <v>70</v>
      </c>
      <c r="I1478">
        <v>564.21</v>
      </c>
      <c r="J1478">
        <v>4</v>
      </c>
      <c r="K1478">
        <v>0</v>
      </c>
      <c r="L1478">
        <v>2256.84</v>
      </c>
      <c r="M1478">
        <v>2256.84</v>
      </c>
      <c r="N1478" s="11">
        <f>Salesdata[[#This Row],[subtotal_before_discount]]-Salesdata[[#This Row],[total_after_discount]]</f>
        <v>0</v>
      </c>
      <c r="O1478" t="s">
        <v>7010</v>
      </c>
      <c r="P1478" s="2">
        <v>45510.973900462966</v>
      </c>
      <c r="Q1478">
        <f>YEAR(Salesdata[[#This Row],[purchase_date]])</f>
        <v>2024</v>
      </c>
      <c r="R1478" t="str">
        <f>TEXT(Salesdata[[#This Row],[purchase_date]], "mmm")</f>
        <v>Aug</v>
      </c>
    </row>
    <row r="1479" spans="1:18" x14ac:dyDescent="0.3">
      <c r="A1479" t="s">
        <v>4459</v>
      </c>
      <c r="B1479" t="s">
        <v>55</v>
      </c>
      <c r="C1479" t="s">
        <v>4460</v>
      </c>
      <c r="D1479" s="11" t="s">
        <v>8455</v>
      </c>
      <c r="E1479" s="11" t="s">
        <v>7066</v>
      </c>
      <c r="F1479" t="s">
        <v>155</v>
      </c>
      <c r="G1479" t="s">
        <v>4461</v>
      </c>
      <c r="H1479" t="s">
        <v>179</v>
      </c>
      <c r="I1479">
        <v>2256.6999999999998</v>
      </c>
      <c r="J1479">
        <v>1</v>
      </c>
      <c r="K1479">
        <v>0</v>
      </c>
      <c r="L1479">
        <v>2256.6999999999998</v>
      </c>
      <c r="M1479">
        <v>2256.6999999999998</v>
      </c>
      <c r="N1479" s="11">
        <f>Salesdata[[#This Row],[subtotal_before_discount]]-Salesdata[[#This Row],[total_after_discount]]</f>
        <v>0</v>
      </c>
      <c r="O1479" t="s">
        <v>21</v>
      </c>
      <c r="P1479" s="2">
        <v>45449.889363425929</v>
      </c>
      <c r="Q1479">
        <f>YEAR(Salesdata[[#This Row],[purchase_date]])</f>
        <v>2024</v>
      </c>
      <c r="R1479" t="str">
        <f>TEXT(Salesdata[[#This Row],[purchase_date]], "mmm")</f>
        <v>Jun</v>
      </c>
    </row>
    <row r="1480" spans="1:18" x14ac:dyDescent="0.3">
      <c r="A1480" t="s">
        <v>4462</v>
      </c>
      <c r="B1480" t="s">
        <v>30</v>
      </c>
      <c r="C1480" t="s">
        <v>4463</v>
      </c>
      <c r="D1480" s="11" t="s">
        <v>8456</v>
      </c>
      <c r="E1480" s="11" t="s">
        <v>7145</v>
      </c>
      <c r="F1480" t="s">
        <v>44</v>
      </c>
      <c r="G1480" t="s">
        <v>4464</v>
      </c>
      <c r="H1480" t="s">
        <v>107</v>
      </c>
      <c r="I1480">
        <v>347.44</v>
      </c>
      <c r="J1480">
        <v>2</v>
      </c>
      <c r="K1480">
        <v>2</v>
      </c>
      <c r="L1480">
        <v>694.88</v>
      </c>
      <c r="M1480">
        <v>680.98</v>
      </c>
      <c r="N1480" s="11">
        <f>Salesdata[[#This Row],[subtotal_before_discount]]-Salesdata[[#This Row],[total_after_discount]]</f>
        <v>13.899999999999977</v>
      </c>
      <c r="O1480" t="s">
        <v>77</v>
      </c>
      <c r="P1480" s="2">
        <v>45569.134212962963</v>
      </c>
      <c r="Q1480">
        <f>YEAR(Salesdata[[#This Row],[purchase_date]])</f>
        <v>2024</v>
      </c>
      <c r="R1480" t="str">
        <f>TEXT(Salesdata[[#This Row],[purchase_date]], "mmm")</f>
        <v>Oct</v>
      </c>
    </row>
    <row r="1481" spans="1:18" x14ac:dyDescent="0.3">
      <c r="A1481" t="s">
        <v>4465</v>
      </c>
      <c r="B1481" t="s">
        <v>23</v>
      </c>
      <c r="C1481" t="s">
        <v>4466</v>
      </c>
      <c r="D1481" s="11" t="s">
        <v>8457</v>
      </c>
      <c r="E1481" s="11" t="s">
        <v>7154</v>
      </c>
      <c r="F1481" t="s">
        <v>155</v>
      </c>
      <c r="G1481" t="s">
        <v>4467</v>
      </c>
      <c r="H1481" t="s">
        <v>248</v>
      </c>
      <c r="I1481">
        <v>419.36</v>
      </c>
      <c r="J1481">
        <v>15</v>
      </c>
      <c r="K1481">
        <v>15</v>
      </c>
      <c r="L1481">
        <v>6290.4</v>
      </c>
      <c r="M1481">
        <v>5346.84</v>
      </c>
      <c r="N1481" s="11">
        <f>Salesdata[[#This Row],[subtotal_before_discount]]-Salesdata[[#This Row],[total_after_discount]]</f>
        <v>943.55999999999949</v>
      </c>
      <c r="O1481" t="s">
        <v>47</v>
      </c>
      <c r="P1481" s="2">
        <v>45639.418425925927</v>
      </c>
      <c r="Q1481">
        <f>YEAR(Salesdata[[#This Row],[purchase_date]])</f>
        <v>2024</v>
      </c>
      <c r="R1481" t="str">
        <f>TEXT(Salesdata[[#This Row],[purchase_date]], "mmm")</f>
        <v>Dec</v>
      </c>
    </row>
    <row r="1482" spans="1:18" x14ac:dyDescent="0.3">
      <c r="A1482" t="s">
        <v>4468</v>
      </c>
      <c r="B1482" t="s">
        <v>181</v>
      </c>
      <c r="C1482" t="s">
        <v>4469</v>
      </c>
      <c r="D1482" s="11" t="s">
        <v>7469</v>
      </c>
      <c r="E1482" s="11" t="s">
        <v>7207</v>
      </c>
      <c r="F1482" t="s">
        <v>224</v>
      </c>
      <c r="G1482" t="s">
        <v>4470</v>
      </c>
      <c r="H1482" t="s">
        <v>130</v>
      </c>
      <c r="I1482">
        <v>4.22</v>
      </c>
      <c r="J1482">
        <v>112</v>
      </c>
      <c r="K1482">
        <v>15</v>
      </c>
      <c r="L1482">
        <v>472.64</v>
      </c>
      <c r="M1482">
        <v>401.74</v>
      </c>
      <c r="N1482" s="11">
        <f>Salesdata[[#This Row],[subtotal_before_discount]]-Salesdata[[#This Row],[total_after_discount]]</f>
        <v>70.899999999999977</v>
      </c>
      <c r="O1482" t="s">
        <v>116</v>
      </c>
      <c r="P1482" s="2">
        <v>45860.716041666667</v>
      </c>
      <c r="Q1482">
        <f>YEAR(Salesdata[[#This Row],[purchase_date]])</f>
        <v>2025</v>
      </c>
      <c r="R1482" t="str">
        <f>TEXT(Salesdata[[#This Row],[purchase_date]], "mmm")</f>
        <v>Jul</v>
      </c>
    </row>
    <row r="1483" spans="1:18" x14ac:dyDescent="0.3">
      <c r="A1483" t="s">
        <v>4471</v>
      </c>
      <c r="B1483" t="s">
        <v>7010</v>
      </c>
      <c r="C1483" t="s">
        <v>4472</v>
      </c>
      <c r="D1483" s="11" t="s">
        <v>8216</v>
      </c>
      <c r="E1483" s="11" t="s">
        <v>7073</v>
      </c>
      <c r="F1483" t="s">
        <v>87</v>
      </c>
      <c r="G1483" t="s">
        <v>4473</v>
      </c>
      <c r="H1483" t="s">
        <v>102</v>
      </c>
      <c r="I1483">
        <v>492.97</v>
      </c>
      <c r="J1483">
        <v>60</v>
      </c>
      <c r="K1483">
        <v>3</v>
      </c>
      <c r="L1483">
        <v>29578.2</v>
      </c>
      <c r="M1483">
        <v>28690.85</v>
      </c>
      <c r="N1483" s="11">
        <f>Salesdata[[#This Row],[subtotal_before_discount]]-Salesdata[[#This Row],[total_after_discount]]</f>
        <v>887.35000000000218</v>
      </c>
      <c r="O1483" t="s">
        <v>7010</v>
      </c>
      <c r="P1483" s="2">
        <v>45727.36173611111</v>
      </c>
      <c r="Q1483">
        <f>YEAR(Salesdata[[#This Row],[purchase_date]])</f>
        <v>2025</v>
      </c>
      <c r="R1483" t="str">
        <f>TEXT(Salesdata[[#This Row],[purchase_date]], "mmm")</f>
        <v>Mar</v>
      </c>
    </row>
    <row r="1484" spans="1:18" x14ac:dyDescent="0.3">
      <c r="A1484" t="s">
        <v>4474</v>
      </c>
      <c r="B1484" t="s">
        <v>15</v>
      </c>
      <c r="C1484" t="s">
        <v>4475</v>
      </c>
      <c r="D1484" s="11" t="s">
        <v>8458</v>
      </c>
      <c r="E1484" s="11" t="s">
        <v>7143</v>
      </c>
      <c r="F1484" t="s">
        <v>121</v>
      </c>
      <c r="G1484" t="s">
        <v>4476</v>
      </c>
      <c r="H1484" t="s">
        <v>465</v>
      </c>
      <c r="I1484">
        <v>556.55999999999995</v>
      </c>
      <c r="J1484">
        <v>12</v>
      </c>
      <c r="K1484">
        <v>0</v>
      </c>
      <c r="L1484">
        <v>6678.72</v>
      </c>
      <c r="M1484">
        <v>6678.72</v>
      </c>
      <c r="N1484" s="11">
        <f>Salesdata[[#This Row],[subtotal_before_discount]]-Salesdata[[#This Row],[total_after_discount]]</f>
        <v>0</v>
      </c>
      <c r="O1484" t="s">
        <v>116</v>
      </c>
      <c r="P1484" s="2">
        <v>45654.297858796293</v>
      </c>
      <c r="Q1484">
        <f>YEAR(Salesdata[[#This Row],[purchase_date]])</f>
        <v>2024</v>
      </c>
      <c r="R1484" t="str">
        <f>TEXT(Salesdata[[#This Row],[purchase_date]], "mmm")</f>
        <v>Dec</v>
      </c>
    </row>
    <row r="1485" spans="1:18" x14ac:dyDescent="0.3">
      <c r="A1485" t="s">
        <v>4477</v>
      </c>
      <c r="B1485" t="s">
        <v>30</v>
      </c>
      <c r="C1485" t="s">
        <v>4478</v>
      </c>
      <c r="D1485" s="11" t="s">
        <v>8094</v>
      </c>
      <c r="E1485" s="11" t="s">
        <v>7056</v>
      </c>
      <c r="F1485" t="s">
        <v>87</v>
      </c>
      <c r="G1485" t="s">
        <v>4479</v>
      </c>
      <c r="H1485" t="s">
        <v>130</v>
      </c>
      <c r="I1485">
        <v>7.73</v>
      </c>
      <c r="J1485">
        <v>5</v>
      </c>
      <c r="K1485">
        <v>0</v>
      </c>
      <c r="L1485">
        <v>38.65</v>
      </c>
      <c r="M1485">
        <v>38.65</v>
      </c>
      <c r="N1485" s="11">
        <f>Salesdata[[#This Row],[subtotal_before_discount]]-Salesdata[[#This Row],[total_after_discount]]</f>
        <v>0</v>
      </c>
      <c r="O1485" t="s">
        <v>47</v>
      </c>
      <c r="P1485" s="2">
        <v>45537.483460648145</v>
      </c>
      <c r="Q1485">
        <f>YEAR(Salesdata[[#This Row],[purchase_date]])</f>
        <v>2024</v>
      </c>
      <c r="R1485" t="str">
        <f>TEXT(Salesdata[[#This Row],[purchase_date]], "mmm")</f>
        <v>Sep</v>
      </c>
    </row>
    <row r="1486" spans="1:18" x14ac:dyDescent="0.3">
      <c r="A1486" t="s">
        <v>4480</v>
      </c>
      <c r="B1486" t="s">
        <v>49</v>
      </c>
      <c r="C1486" t="s">
        <v>4481</v>
      </c>
      <c r="D1486" s="11" t="s">
        <v>8459</v>
      </c>
      <c r="E1486" s="11" t="s">
        <v>7050</v>
      </c>
      <c r="F1486" t="s">
        <v>100</v>
      </c>
      <c r="G1486" t="s">
        <v>4482</v>
      </c>
      <c r="H1486" t="s">
        <v>53</v>
      </c>
      <c r="I1486">
        <v>18.760000000000002</v>
      </c>
      <c r="J1486">
        <v>2</v>
      </c>
      <c r="K1486">
        <v>0</v>
      </c>
      <c r="L1486">
        <v>37.520000000000003</v>
      </c>
      <c r="M1486">
        <v>37.520000000000003</v>
      </c>
      <c r="N1486" s="11">
        <f>Salesdata[[#This Row],[subtotal_before_discount]]-Salesdata[[#This Row],[total_after_discount]]</f>
        <v>0</v>
      </c>
      <c r="O1486" t="s">
        <v>116</v>
      </c>
      <c r="P1486" s="2">
        <v>45843.380428240744</v>
      </c>
      <c r="Q1486">
        <f>YEAR(Salesdata[[#This Row],[purchase_date]])</f>
        <v>2025</v>
      </c>
      <c r="R1486" t="str">
        <f>TEXT(Salesdata[[#This Row],[purchase_date]], "mmm")</f>
        <v>Jul</v>
      </c>
    </row>
    <row r="1487" spans="1:18" x14ac:dyDescent="0.3">
      <c r="A1487" t="s">
        <v>4483</v>
      </c>
      <c r="B1487" t="s">
        <v>15</v>
      </c>
      <c r="C1487" t="s">
        <v>4484</v>
      </c>
      <c r="D1487" s="11" t="s">
        <v>8460</v>
      </c>
      <c r="E1487" s="11" t="s">
        <v>7042</v>
      </c>
      <c r="F1487" t="s">
        <v>277</v>
      </c>
      <c r="G1487" t="s">
        <v>4485</v>
      </c>
      <c r="H1487" t="s">
        <v>161</v>
      </c>
      <c r="I1487">
        <v>236.69</v>
      </c>
      <c r="J1487">
        <v>4</v>
      </c>
      <c r="K1487">
        <v>10</v>
      </c>
      <c r="L1487">
        <v>946.76</v>
      </c>
      <c r="M1487">
        <v>852.08</v>
      </c>
      <c r="N1487" s="11">
        <f>Salesdata[[#This Row],[subtotal_before_discount]]-Salesdata[[#This Row],[total_after_discount]]</f>
        <v>94.67999999999995</v>
      </c>
      <c r="O1487" t="s">
        <v>21</v>
      </c>
      <c r="P1487" s="2">
        <v>45756.341099537036</v>
      </c>
      <c r="Q1487">
        <f>YEAR(Salesdata[[#This Row],[purchase_date]])</f>
        <v>2025</v>
      </c>
      <c r="R1487" t="str">
        <f>TEXT(Salesdata[[#This Row],[purchase_date]], "mmm")</f>
        <v>Apr</v>
      </c>
    </row>
    <row r="1488" spans="1:18" x14ac:dyDescent="0.3">
      <c r="A1488" t="s">
        <v>4486</v>
      </c>
      <c r="B1488" t="s">
        <v>55</v>
      </c>
      <c r="C1488" t="s">
        <v>4487</v>
      </c>
      <c r="D1488" s="11" t="s">
        <v>8031</v>
      </c>
      <c r="E1488" s="11" t="s">
        <v>7207</v>
      </c>
      <c r="F1488" t="s">
        <v>133</v>
      </c>
      <c r="G1488" t="s">
        <v>4488</v>
      </c>
      <c r="H1488" t="s">
        <v>27</v>
      </c>
      <c r="I1488">
        <v>680.74</v>
      </c>
      <c r="J1488">
        <v>20</v>
      </c>
      <c r="K1488">
        <v>10</v>
      </c>
      <c r="L1488">
        <v>13614.8</v>
      </c>
      <c r="M1488">
        <v>12253.32</v>
      </c>
      <c r="N1488" s="11">
        <f>Salesdata[[#This Row],[subtotal_before_discount]]-Salesdata[[#This Row],[total_after_discount]]</f>
        <v>1361.4799999999996</v>
      </c>
      <c r="O1488" t="s">
        <v>116</v>
      </c>
      <c r="P1488" s="2">
        <v>45709.040312500001</v>
      </c>
      <c r="Q1488">
        <f>YEAR(Salesdata[[#This Row],[purchase_date]])</f>
        <v>2025</v>
      </c>
      <c r="R1488" t="str">
        <f>TEXT(Salesdata[[#This Row],[purchase_date]], "mmm")</f>
        <v>Feb</v>
      </c>
    </row>
    <row r="1489" spans="1:18" x14ac:dyDescent="0.3">
      <c r="A1489" t="s">
        <v>4489</v>
      </c>
      <c r="B1489" t="s">
        <v>72</v>
      </c>
      <c r="C1489" t="s">
        <v>4490</v>
      </c>
      <c r="D1489" s="11" t="s">
        <v>8461</v>
      </c>
      <c r="E1489" s="11" t="s">
        <v>7207</v>
      </c>
      <c r="F1489" t="s">
        <v>44</v>
      </c>
      <c r="G1489" t="s">
        <v>4491</v>
      </c>
      <c r="H1489" t="s">
        <v>70</v>
      </c>
      <c r="I1489">
        <v>546.27</v>
      </c>
      <c r="J1489">
        <v>20</v>
      </c>
      <c r="K1489">
        <v>20</v>
      </c>
      <c r="L1489">
        <v>10925.4</v>
      </c>
      <c r="M1489">
        <v>8740.32</v>
      </c>
      <c r="N1489" s="11">
        <f>Salesdata[[#This Row],[subtotal_before_discount]]-Salesdata[[#This Row],[total_after_discount]]</f>
        <v>2185.08</v>
      </c>
      <c r="O1489" t="s">
        <v>7010</v>
      </c>
      <c r="P1489" s="2">
        <v>45450.901446759257</v>
      </c>
      <c r="Q1489">
        <f>YEAR(Salesdata[[#This Row],[purchase_date]])</f>
        <v>2024</v>
      </c>
      <c r="R1489" t="str">
        <f>TEXT(Salesdata[[#This Row],[purchase_date]], "mmm")</f>
        <v>Jun</v>
      </c>
    </row>
    <row r="1490" spans="1:18" x14ac:dyDescent="0.3">
      <c r="A1490" t="s">
        <v>4492</v>
      </c>
      <c r="B1490" t="s">
        <v>72</v>
      </c>
      <c r="C1490" t="s">
        <v>4493</v>
      </c>
      <c r="D1490" s="11" t="s">
        <v>8462</v>
      </c>
      <c r="E1490" s="11" t="s">
        <v>7159</v>
      </c>
      <c r="F1490" t="s">
        <v>246</v>
      </c>
      <c r="G1490" t="s">
        <v>4494</v>
      </c>
      <c r="H1490" t="s">
        <v>39</v>
      </c>
      <c r="I1490">
        <v>25.7</v>
      </c>
      <c r="J1490">
        <v>1</v>
      </c>
      <c r="K1490">
        <v>0</v>
      </c>
      <c r="L1490">
        <v>25.7</v>
      </c>
      <c r="M1490">
        <v>25.7</v>
      </c>
      <c r="N1490" s="11">
        <f>Salesdata[[#This Row],[subtotal_before_discount]]-Salesdata[[#This Row],[total_after_discount]]</f>
        <v>0</v>
      </c>
      <c r="O1490" t="s">
        <v>7010</v>
      </c>
      <c r="P1490" s="2">
        <v>45345.691238425927</v>
      </c>
      <c r="Q1490">
        <f>YEAR(Salesdata[[#This Row],[purchase_date]])</f>
        <v>2024</v>
      </c>
      <c r="R1490" t="str">
        <f>TEXT(Salesdata[[#This Row],[purchase_date]], "mmm")</f>
        <v>Feb</v>
      </c>
    </row>
    <row r="1491" spans="1:18" x14ac:dyDescent="0.3">
      <c r="A1491" t="s">
        <v>4495</v>
      </c>
      <c r="B1491" t="s">
        <v>181</v>
      </c>
      <c r="C1491" t="s">
        <v>4496</v>
      </c>
      <c r="D1491" s="11" t="s">
        <v>8463</v>
      </c>
      <c r="E1491" s="11" t="s">
        <v>7056</v>
      </c>
      <c r="F1491" t="s">
        <v>18</v>
      </c>
      <c r="G1491" t="s">
        <v>4497</v>
      </c>
      <c r="H1491" t="s">
        <v>102</v>
      </c>
      <c r="I1491">
        <v>622.38</v>
      </c>
      <c r="J1491">
        <v>1</v>
      </c>
      <c r="K1491">
        <v>0</v>
      </c>
      <c r="L1491">
        <v>622.38</v>
      </c>
      <c r="M1491">
        <v>622.38</v>
      </c>
      <c r="N1491" s="11">
        <f>Salesdata[[#This Row],[subtotal_before_discount]]-Salesdata[[#This Row],[total_after_discount]]</f>
        <v>0</v>
      </c>
      <c r="O1491" t="s">
        <v>60</v>
      </c>
      <c r="P1491" s="2">
        <v>45375.651747685188</v>
      </c>
      <c r="Q1491">
        <f>YEAR(Salesdata[[#This Row],[purchase_date]])</f>
        <v>2024</v>
      </c>
      <c r="R1491" t="str">
        <f>TEXT(Salesdata[[#This Row],[purchase_date]], "mmm")</f>
        <v>Mar</v>
      </c>
    </row>
    <row r="1492" spans="1:18" x14ac:dyDescent="0.3">
      <c r="A1492" t="s">
        <v>4498</v>
      </c>
      <c r="B1492" t="s">
        <v>15</v>
      </c>
      <c r="C1492" t="s">
        <v>7010</v>
      </c>
      <c r="D1492" s="11" t="s">
        <v>7010</v>
      </c>
      <c r="E1492" s="11" t="s">
        <v>7010</v>
      </c>
      <c r="F1492" t="s">
        <v>91</v>
      </c>
      <c r="G1492" t="s">
        <v>4499</v>
      </c>
      <c r="H1492" t="s">
        <v>465</v>
      </c>
      <c r="I1492">
        <v>2262.37</v>
      </c>
      <c r="J1492">
        <v>1</v>
      </c>
      <c r="K1492">
        <v>0</v>
      </c>
      <c r="L1492">
        <v>2262.37</v>
      </c>
      <c r="M1492">
        <v>2262.37</v>
      </c>
      <c r="N1492" s="11">
        <f>Salesdata[[#This Row],[subtotal_before_discount]]-Salesdata[[#This Row],[total_after_discount]]</f>
        <v>0</v>
      </c>
      <c r="O1492" t="s">
        <v>21</v>
      </c>
      <c r="P1492" s="2">
        <v>45411.20453703704</v>
      </c>
      <c r="Q1492">
        <f>YEAR(Salesdata[[#This Row],[purchase_date]])</f>
        <v>2024</v>
      </c>
      <c r="R1492" t="str">
        <f>TEXT(Salesdata[[#This Row],[purchase_date]], "mmm")</f>
        <v>Apr</v>
      </c>
    </row>
    <row r="1493" spans="1:18" x14ac:dyDescent="0.3">
      <c r="A1493" t="s">
        <v>4500</v>
      </c>
      <c r="B1493" t="s">
        <v>23</v>
      </c>
      <c r="C1493" t="s">
        <v>4501</v>
      </c>
      <c r="D1493" s="11" t="s">
        <v>8464</v>
      </c>
      <c r="E1493" s="11" t="s">
        <v>7159</v>
      </c>
      <c r="F1493" t="s">
        <v>57</v>
      </c>
      <c r="G1493" t="s">
        <v>4502</v>
      </c>
      <c r="H1493" t="s">
        <v>130</v>
      </c>
      <c r="I1493">
        <v>397.15</v>
      </c>
      <c r="J1493">
        <v>2</v>
      </c>
      <c r="K1493">
        <v>0</v>
      </c>
      <c r="L1493">
        <v>794.3</v>
      </c>
      <c r="M1493">
        <v>794.3</v>
      </c>
      <c r="N1493" s="11">
        <f>Salesdata[[#This Row],[subtotal_before_discount]]-Salesdata[[#This Row],[total_after_discount]]</f>
        <v>0</v>
      </c>
      <c r="O1493" t="s">
        <v>60</v>
      </c>
      <c r="P1493" s="2">
        <v>45435.152395833335</v>
      </c>
      <c r="Q1493">
        <f>YEAR(Salesdata[[#This Row],[purchase_date]])</f>
        <v>2024</v>
      </c>
      <c r="R1493" t="str">
        <f>TEXT(Salesdata[[#This Row],[purchase_date]], "mmm")</f>
        <v>May</v>
      </c>
    </row>
    <row r="1494" spans="1:18" x14ac:dyDescent="0.3">
      <c r="A1494" t="s">
        <v>4503</v>
      </c>
      <c r="B1494" t="s">
        <v>72</v>
      </c>
      <c r="C1494" t="s">
        <v>4504</v>
      </c>
      <c r="D1494" s="11" t="s">
        <v>8465</v>
      </c>
      <c r="E1494" s="11" t="s">
        <v>7166</v>
      </c>
      <c r="F1494" t="s">
        <v>57</v>
      </c>
      <c r="G1494" t="s">
        <v>4505</v>
      </c>
      <c r="H1494" t="s">
        <v>465</v>
      </c>
      <c r="I1494">
        <v>280.3</v>
      </c>
      <c r="J1494">
        <v>3</v>
      </c>
      <c r="K1494">
        <v>8</v>
      </c>
      <c r="L1494">
        <v>840.9</v>
      </c>
      <c r="M1494">
        <v>773.63</v>
      </c>
      <c r="N1494" s="11">
        <f>Salesdata[[#This Row],[subtotal_before_discount]]-Salesdata[[#This Row],[total_after_discount]]</f>
        <v>67.269999999999982</v>
      </c>
      <c r="O1494" t="s">
        <v>21</v>
      </c>
      <c r="P1494" s="2">
        <v>45470.446168981478</v>
      </c>
      <c r="Q1494">
        <f>YEAR(Salesdata[[#This Row],[purchase_date]])</f>
        <v>2024</v>
      </c>
      <c r="R1494" t="str">
        <f>TEXT(Salesdata[[#This Row],[purchase_date]], "mmm")</f>
        <v>Jun</v>
      </c>
    </row>
    <row r="1495" spans="1:18" x14ac:dyDescent="0.3">
      <c r="A1495" t="s">
        <v>4506</v>
      </c>
      <c r="B1495" t="s">
        <v>84</v>
      </c>
      <c r="C1495" t="s">
        <v>4507</v>
      </c>
      <c r="D1495" s="11" t="s">
        <v>7519</v>
      </c>
      <c r="E1495" s="11" t="s">
        <v>7250</v>
      </c>
      <c r="F1495" t="s">
        <v>32</v>
      </c>
      <c r="G1495" t="s">
        <v>4508</v>
      </c>
      <c r="H1495" t="s">
        <v>59</v>
      </c>
      <c r="I1495">
        <v>1721.19</v>
      </c>
      <c r="J1495">
        <v>3</v>
      </c>
      <c r="K1495">
        <v>5</v>
      </c>
      <c r="L1495">
        <v>5163.57</v>
      </c>
      <c r="M1495">
        <v>4905.3900000000003</v>
      </c>
      <c r="N1495" s="11">
        <f>Salesdata[[#This Row],[subtotal_before_discount]]-Salesdata[[#This Row],[total_after_discount]]</f>
        <v>258.17999999999938</v>
      </c>
      <c r="O1495" t="s">
        <v>47</v>
      </c>
      <c r="P1495" s="2">
        <v>45870.827870370369</v>
      </c>
      <c r="Q1495">
        <f>YEAR(Salesdata[[#This Row],[purchase_date]])</f>
        <v>2025</v>
      </c>
      <c r="R1495" t="str">
        <f>TEXT(Salesdata[[#This Row],[purchase_date]], "mmm")</f>
        <v>Aug</v>
      </c>
    </row>
    <row r="1496" spans="1:18" x14ac:dyDescent="0.3">
      <c r="A1496" t="s">
        <v>4509</v>
      </c>
      <c r="B1496" t="s">
        <v>23</v>
      </c>
      <c r="C1496" t="s">
        <v>4510</v>
      </c>
      <c r="D1496" s="11" t="s">
        <v>8466</v>
      </c>
      <c r="E1496" s="11" t="s">
        <v>7064</v>
      </c>
      <c r="F1496" t="s">
        <v>18</v>
      </c>
      <c r="G1496" t="s">
        <v>4511</v>
      </c>
      <c r="H1496" t="s">
        <v>130</v>
      </c>
      <c r="I1496">
        <v>280.12</v>
      </c>
      <c r="J1496">
        <v>8</v>
      </c>
      <c r="K1496">
        <v>0</v>
      </c>
      <c r="L1496">
        <v>2240.96</v>
      </c>
      <c r="M1496">
        <v>2240.96</v>
      </c>
      <c r="N1496" s="11">
        <f>Salesdata[[#This Row],[subtotal_before_discount]]-Salesdata[[#This Row],[total_after_discount]]</f>
        <v>0</v>
      </c>
      <c r="O1496" t="s">
        <v>40</v>
      </c>
      <c r="P1496" s="2">
        <v>45556.536226851851</v>
      </c>
      <c r="Q1496">
        <f>YEAR(Salesdata[[#This Row],[purchase_date]])</f>
        <v>2024</v>
      </c>
      <c r="R1496" t="str">
        <f>TEXT(Salesdata[[#This Row],[purchase_date]], "mmm")</f>
        <v>Sep</v>
      </c>
    </row>
    <row r="1497" spans="1:18" x14ac:dyDescent="0.3">
      <c r="A1497" t="s">
        <v>4512</v>
      </c>
      <c r="B1497" t="s">
        <v>181</v>
      </c>
      <c r="C1497" t="s">
        <v>4513</v>
      </c>
      <c r="D1497" s="11" t="s">
        <v>8467</v>
      </c>
      <c r="E1497" s="11" t="s">
        <v>7102</v>
      </c>
      <c r="F1497" t="s">
        <v>68</v>
      </c>
      <c r="G1497" t="s">
        <v>4514</v>
      </c>
      <c r="H1497" t="s">
        <v>59</v>
      </c>
      <c r="I1497">
        <v>215.64</v>
      </c>
      <c r="J1497">
        <v>5</v>
      </c>
      <c r="K1497">
        <v>0</v>
      </c>
      <c r="L1497">
        <v>1078.2</v>
      </c>
      <c r="M1497">
        <v>1078.2</v>
      </c>
      <c r="N1497" s="11">
        <f>Salesdata[[#This Row],[subtotal_before_discount]]-Salesdata[[#This Row],[total_after_discount]]</f>
        <v>0</v>
      </c>
      <c r="O1497" t="s">
        <v>40</v>
      </c>
      <c r="P1497" s="2">
        <v>45855.850856481484</v>
      </c>
      <c r="Q1497">
        <f>YEAR(Salesdata[[#This Row],[purchase_date]])</f>
        <v>2025</v>
      </c>
      <c r="R1497" t="str">
        <f>TEXT(Salesdata[[#This Row],[purchase_date]], "mmm")</f>
        <v>Jul</v>
      </c>
    </row>
    <row r="1498" spans="1:18" x14ac:dyDescent="0.3">
      <c r="A1498" t="s">
        <v>4515</v>
      </c>
      <c r="B1498" t="s">
        <v>15</v>
      </c>
      <c r="C1498" t="s">
        <v>4516</v>
      </c>
      <c r="D1498" s="11" t="s">
        <v>8468</v>
      </c>
      <c r="E1498" s="11" t="s">
        <v>7042</v>
      </c>
      <c r="F1498" t="s">
        <v>18</v>
      </c>
      <c r="G1498" t="s">
        <v>4517</v>
      </c>
      <c r="H1498" t="s">
        <v>20</v>
      </c>
      <c r="I1498">
        <v>2967.74</v>
      </c>
      <c r="J1498">
        <v>1</v>
      </c>
      <c r="K1498">
        <v>0</v>
      </c>
      <c r="L1498">
        <v>2967.74</v>
      </c>
      <c r="M1498">
        <v>2967.74</v>
      </c>
      <c r="N1498" s="11">
        <f>Salesdata[[#This Row],[subtotal_before_discount]]-Salesdata[[#This Row],[total_after_discount]]</f>
        <v>0</v>
      </c>
      <c r="O1498" t="s">
        <v>47</v>
      </c>
      <c r="P1498" s="2">
        <v>45425.330439814818</v>
      </c>
      <c r="Q1498">
        <f>YEAR(Salesdata[[#This Row],[purchase_date]])</f>
        <v>2024</v>
      </c>
      <c r="R1498" t="str">
        <f>TEXT(Salesdata[[#This Row],[purchase_date]], "mmm")</f>
        <v>May</v>
      </c>
    </row>
    <row r="1499" spans="1:18" x14ac:dyDescent="0.3">
      <c r="A1499" t="s">
        <v>4518</v>
      </c>
      <c r="B1499" t="s">
        <v>172</v>
      </c>
      <c r="C1499" t="s">
        <v>4519</v>
      </c>
      <c r="D1499" s="11" t="s">
        <v>8469</v>
      </c>
      <c r="E1499" s="11" t="s">
        <v>7198</v>
      </c>
      <c r="F1499" t="s">
        <v>7010</v>
      </c>
      <c r="G1499" t="s">
        <v>4520</v>
      </c>
      <c r="H1499" t="s">
        <v>20</v>
      </c>
      <c r="I1499">
        <v>522.19000000000005</v>
      </c>
      <c r="J1499">
        <v>15</v>
      </c>
      <c r="K1499">
        <v>15</v>
      </c>
      <c r="L1499">
        <v>7832.85</v>
      </c>
      <c r="M1499">
        <v>6657.92</v>
      </c>
      <c r="N1499" s="11">
        <f>Salesdata[[#This Row],[subtotal_before_discount]]-Salesdata[[#This Row],[total_after_discount]]</f>
        <v>1174.9300000000003</v>
      </c>
      <c r="O1499" t="s">
        <v>40</v>
      </c>
      <c r="P1499" s="2">
        <v>45341.519479166665</v>
      </c>
      <c r="Q1499">
        <f>YEAR(Salesdata[[#This Row],[purchase_date]])</f>
        <v>2024</v>
      </c>
      <c r="R1499" t="str">
        <f>TEXT(Salesdata[[#This Row],[purchase_date]], "mmm")</f>
        <v>Feb</v>
      </c>
    </row>
    <row r="1500" spans="1:18" x14ac:dyDescent="0.3">
      <c r="A1500" t="s">
        <v>4521</v>
      </c>
      <c r="B1500" t="s">
        <v>181</v>
      </c>
      <c r="C1500" t="s">
        <v>4522</v>
      </c>
      <c r="D1500" s="11" t="s">
        <v>8470</v>
      </c>
      <c r="E1500" s="11" t="s">
        <v>7062</v>
      </c>
      <c r="F1500" t="s">
        <v>91</v>
      </c>
      <c r="G1500" t="s">
        <v>4523</v>
      </c>
      <c r="H1500" t="s">
        <v>46</v>
      </c>
      <c r="I1500">
        <v>578.39</v>
      </c>
      <c r="J1500">
        <v>25</v>
      </c>
      <c r="K1500">
        <v>15</v>
      </c>
      <c r="L1500">
        <v>14459.75</v>
      </c>
      <c r="M1500">
        <v>12290.79</v>
      </c>
      <c r="N1500" s="11">
        <f>Salesdata[[#This Row],[subtotal_before_discount]]-Salesdata[[#This Row],[total_after_discount]]</f>
        <v>2168.9599999999991</v>
      </c>
      <c r="O1500" t="s">
        <v>60</v>
      </c>
      <c r="P1500" s="2">
        <v>45797.330497685187</v>
      </c>
      <c r="Q1500">
        <f>YEAR(Salesdata[[#This Row],[purchase_date]])</f>
        <v>2025</v>
      </c>
      <c r="R1500" t="str">
        <f>TEXT(Salesdata[[#This Row],[purchase_date]], "mmm")</f>
        <v>May</v>
      </c>
    </row>
    <row r="1501" spans="1:18" x14ac:dyDescent="0.3">
      <c r="A1501" t="s">
        <v>4524</v>
      </c>
      <c r="B1501" t="s">
        <v>95</v>
      </c>
      <c r="C1501" t="s">
        <v>4525</v>
      </c>
      <c r="D1501" s="11" t="s">
        <v>8471</v>
      </c>
      <c r="E1501" s="11" t="s">
        <v>7168</v>
      </c>
      <c r="F1501" t="s">
        <v>105</v>
      </c>
      <c r="G1501" t="s">
        <v>4526</v>
      </c>
      <c r="H1501" t="s">
        <v>179</v>
      </c>
      <c r="I1501">
        <v>2083.98</v>
      </c>
      <c r="J1501">
        <v>30</v>
      </c>
      <c r="K1501">
        <v>15</v>
      </c>
      <c r="L1501">
        <v>62519.4</v>
      </c>
      <c r="M1501">
        <v>53141.49</v>
      </c>
      <c r="N1501" s="11">
        <f>Salesdata[[#This Row],[subtotal_before_discount]]-Salesdata[[#This Row],[total_after_discount]]</f>
        <v>9377.9100000000035</v>
      </c>
      <c r="O1501" t="s">
        <v>28</v>
      </c>
      <c r="P1501" s="2">
        <v>45839.425682870373</v>
      </c>
      <c r="Q1501">
        <f>YEAR(Salesdata[[#This Row],[purchase_date]])</f>
        <v>2025</v>
      </c>
      <c r="R1501" t="str">
        <f>TEXT(Salesdata[[#This Row],[purchase_date]], "mmm")</f>
        <v>Jul</v>
      </c>
    </row>
    <row r="1502" spans="1:18" x14ac:dyDescent="0.3">
      <c r="A1502" t="s">
        <v>4527</v>
      </c>
      <c r="B1502" t="s">
        <v>49</v>
      </c>
      <c r="C1502" t="s">
        <v>4528</v>
      </c>
      <c r="D1502" s="11" t="s">
        <v>7453</v>
      </c>
      <c r="E1502" s="11" t="s">
        <v>7058</v>
      </c>
      <c r="F1502" t="s">
        <v>155</v>
      </c>
      <c r="G1502" t="s">
        <v>4529</v>
      </c>
      <c r="H1502" t="s">
        <v>70</v>
      </c>
      <c r="I1502">
        <v>112.97</v>
      </c>
      <c r="J1502">
        <v>10</v>
      </c>
      <c r="K1502">
        <v>5</v>
      </c>
      <c r="L1502">
        <v>1129.7</v>
      </c>
      <c r="M1502">
        <v>1073.21</v>
      </c>
      <c r="N1502" s="11">
        <f>Salesdata[[#This Row],[subtotal_before_discount]]-Salesdata[[#This Row],[total_after_discount]]</f>
        <v>56.490000000000009</v>
      </c>
      <c r="O1502" t="s">
        <v>77</v>
      </c>
      <c r="P1502" s="2">
        <v>45375.40934027778</v>
      </c>
      <c r="Q1502">
        <f>YEAR(Salesdata[[#This Row],[purchase_date]])</f>
        <v>2024</v>
      </c>
      <c r="R1502" t="str">
        <f>TEXT(Salesdata[[#This Row],[purchase_date]], "mmm")</f>
        <v>Mar</v>
      </c>
    </row>
    <row r="1503" spans="1:18" x14ac:dyDescent="0.3">
      <c r="A1503" t="s">
        <v>4530</v>
      </c>
      <c r="B1503" t="s">
        <v>15</v>
      </c>
      <c r="C1503" t="s">
        <v>4531</v>
      </c>
      <c r="D1503" s="11" t="s">
        <v>7555</v>
      </c>
      <c r="E1503" s="11" t="s">
        <v>7108</v>
      </c>
      <c r="F1503" t="s">
        <v>105</v>
      </c>
      <c r="G1503" t="s">
        <v>4532</v>
      </c>
      <c r="H1503" t="s">
        <v>135</v>
      </c>
      <c r="I1503">
        <v>563.91</v>
      </c>
      <c r="J1503">
        <v>10</v>
      </c>
      <c r="K1503">
        <v>0</v>
      </c>
      <c r="L1503">
        <v>5639.1</v>
      </c>
      <c r="M1503">
        <v>5639.1</v>
      </c>
      <c r="N1503" s="11">
        <f>Salesdata[[#This Row],[subtotal_before_discount]]-Salesdata[[#This Row],[total_after_discount]]</f>
        <v>0</v>
      </c>
      <c r="O1503" t="s">
        <v>21</v>
      </c>
      <c r="P1503" s="2">
        <v>45546.525937500002</v>
      </c>
      <c r="Q1503">
        <f>YEAR(Salesdata[[#This Row],[purchase_date]])</f>
        <v>2024</v>
      </c>
      <c r="R1503" t="str">
        <f>TEXT(Salesdata[[#This Row],[purchase_date]], "mmm")</f>
        <v>Sep</v>
      </c>
    </row>
    <row r="1504" spans="1:18" x14ac:dyDescent="0.3">
      <c r="A1504" t="s">
        <v>4533</v>
      </c>
      <c r="B1504" t="s">
        <v>172</v>
      </c>
      <c r="C1504" t="s">
        <v>4534</v>
      </c>
      <c r="D1504" s="11" t="s">
        <v>8472</v>
      </c>
      <c r="E1504" s="11" t="s">
        <v>7056</v>
      </c>
      <c r="F1504" t="s">
        <v>155</v>
      </c>
      <c r="G1504" t="s">
        <v>4535</v>
      </c>
      <c r="H1504" t="s">
        <v>179</v>
      </c>
      <c r="I1504">
        <v>784.24</v>
      </c>
      <c r="J1504">
        <v>12</v>
      </c>
      <c r="K1504">
        <v>0</v>
      </c>
      <c r="L1504">
        <v>9410.8799999999992</v>
      </c>
      <c r="M1504">
        <v>9410.8799999999992</v>
      </c>
      <c r="N1504" s="11">
        <f>Salesdata[[#This Row],[subtotal_before_discount]]-Salesdata[[#This Row],[total_after_discount]]</f>
        <v>0</v>
      </c>
      <c r="O1504" t="s">
        <v>116</v>
      </c>
      <c r="P1504" s="2">
        <v>45871.771192129629</v>
      </c>
      <c r="Q1504">
        <f>YEAR(Salesdata[[#This Row],[purchase_date]])</f>
        <v>2025</v>
      </c>
      <c r="R1504" t="str">
        <f>TEXT(Salesdata[[#This Row],[purchase_date]], "mmm")</f>
        <v>Aug</v>
      </c>
    </row>
    <row r="1505" spans="1:18" x14ac:dyDescent="0.3">
      <c r="A1505" t="s">
        <v>4536</v>
      </c>
      <c r="B1505" t="s">
        <v>15</v>
      </c>
      <c r="C1505" t="s">
        <v>4537</v>
      </c>
      <c r="D1505" s="11" t="s">
        <v>8473</v>
      </c>
      <c r="E1505" s="11" t="s">
        <v>7139</v>
      </c>
      <c r="F1505" t="s">
        <v>91</v>
      </c>
      <c r="G1505" t="s">
        <v>4538</v>
      </c>
      <c r="H1505" t="s">
        <v>465</v>
      </c>
      <c r="I1505">
        <v>361.08</v>
      </c>
      <c r="J1505">
        <v>10</v>
      </c>
      <c r="K1505">
        <v>5</v>
      </c>
      <c r="L1505">
        <v>3610.8</v>
      </c>
      <c r="M1505">
        <v>3430.26</v>
      </c>
      <c r="N1505" s="11">
        <f>Salesdata[[#This Row],[subtotal_before_discount]]-Salesdata[[#This Row],[total_after_discount]]</f>
        <v>180.53999999999996</v>
      </c>
      <c r="O1505" t="s">
        <v>60</v>
      </c>
      <c r="P1505" s="2">
        <v>45875.48337962963</v>
      </c>
      <c r="Q1505">
        <f>YEAR(Salesdata[[#This Row],[purchase_date]])</f>
        <v>2025</v>
      </c>
      <c r="R1505" t="str">
        <f>TEXT(Salesdata[[#This Row],[purchase_date]], "mmm")</f>
        <v>Aug</v>
      </c>
    </row>
    <row r="1506" spans="1:18" x14ac:dyDescent="0.3">
      <c r="A1506" t="s">
        <v>4539</v>
      </c>
      <c r="B1506" t="s">
        <v>49</v>
      </c>
      <c r="C1506" t="s">
        <v>4540</v>
      </c>
      <c r="D1506" s="11" t="s">
        <v>8474</v>
      </c>
      <c r="E1506" s="11" t="s">
        <v>7119</v>
      </c>
      <c r="F1506" t="s">
        <v>100</v>
      </c>
      <c r="G1506" t="s">
        <v>4541</v>
      </c>
      <c r="H1506" t="s">
        <v>70</v>
      </c>
      <c r="I1506">
        <v>1181.56</v>
      </c>
      <c r="J1506">
        <v>8</v>
      </c>
      <c r="K1506">
        <v>10</v>
      </c>
      <c r="L1506">
        <v>9452.48</v>
      </c>
      <c r="M1506">
        <v>8507.23</v>
      </c>
      <c r="N1506" s="11">
        <f>Salesdata[[#This Row],[subtotal_before_discount]]-Salesdata[[#This Row],[total_after_discount]]</f>
        <v>945.25</v>
      </c>
      <c r="O1506" t="s">
        <v>116</v>
      </c>
      <c r="P1506" s="2">
        <v>45866.316342592596</v>
      </c>
      <c r="Q1506">
        <f>YEAR(Salesdata[[#This Row],[purchase_date]])</f>
        <v>2025</v>
      </c>
      <c r="R1506" t="str">
        <f>TEXT(Salesdata[[#This Row],[purchase_date]], "mmm")</f>
        <v>Jul</v>
      </c>
    </row>
    <row r="1507" spans="1:18" x14ac:dyDescent="0.3">
      <c r="A1507" t="s">
        <v>4542</v>
      </c>
      <c r="B1507" t="s">
        <v>95</v>
      </c>
      <c r="C1507" t="s">
        <v>4543</v>
      </c>
      <c r="D1507" s="11" t="s">
        <v>8475</v>
      </c>
      <c r="E1507" s="11" t="s">
        <v>7108</v>
      </c>
      <c r="F1507" t="s">
        <v>105</v>
      </c>
      <c r="G1507" t="s">
        <v>4544</v>
      </c>
      <c r="H1507" t="s">
        <v>39</v>
      </c>
      <c r="I1507">
        <v>2.98</v>
      </c>
      <c r="J1507">
        <v>86</v>
      </c>
      <c r="K1507">
        <v>27</v>
      </c>
      <c r="L1507">
        <v>256.27999999999997</v>
      </c>
      <c r="M1507">
        <v>187.08</v>
      </c>
      <c r="N1507" s="11">
        <f>Salesdata[[#This Row],[subtotal_before_discount]]-Salesdata[[#This Row],[total_after_discount]]</f>
        <v>69.19999999999996</v>
      </c>
      <c r="O1507" t="s">
        <v>21</v>
      </c>
      <c r="P1507" s="2">
        <v>45644.281724537039</v>
      </c>
      <c r="Q1507">
        <f>YEAR(Salesdata[[#This Row],[purchase_date]])</f>
        <v>2024</v>
      </c>
      <c r="R1507" t="str">
        <f>TEXT(Salesdata[[#This Row],[purchase_date]], "mmm")</f>
        <v>Dec</v>
      </c>
    </row>
    <row r="1508" spans="1:18" x14ac:dyDescent="0.3">
      <c r="A1508" t="s">
        <v>4545</v>
      </c>
      <c r="B1508" t="s">
        <v>55</v>
      </c>
      <c r="C1508" t="s">
        <v>4546</v>
      </c>
      <c r="D1508" s="11" t="s">
        <v>7548</v>
      </c>
      <c r="E1508" s="11" t="s">
        <v>7111</v>
      </c>
      <c r="F1508" t="s">
        <v>246</v>
      </c>
      <c r="G1508" t="s">
        <v>4547</v>
      </c>
      <c r="H1508" t="s">
        <v>76</v>
      </c>
      <c r="I1508">
        <v>725.89</v>
      </c>
      <c r="J1508">
        <v>15</v>
      </c>
      <c r="K1508">
        <v>0</v>
      </c>
      <c r="L1508">
        <v>10888.35</v>
      </c>
      <c r="M1508">
        <v>10888.35</v>
      </c>
      <c r="N1508" s="11">
        <f>Salesdata[[#This Row],[subtotal_before_discount]]-Salesdata[[#This Row],[total_after_discount]]</f>
        <v>0</v>
      </c>
      <c r="O1508" t="s">
        <v>116</v>
      </c>
      <c r="P1508" s="2">
        <v>45824.569050925929</v>
      </c>
      <c r="Q1508">
        <f>YEAR(Salesdata[[#This Row],[purchase_date]])</f>
        <v>2025</v>
      </c>
      <c r="R1508" t="str">
        <f>TEXT(Salesdata[[#This Row],[purchase_date]], "mmm")</f>
        <v>Jun</v>
      </c>
    </row>
    <row r="1509" spans="1:18" x14ac:dyDescent="0.3">
      <c r="A1509" t="s">
        <v>4548</v>
      </c>
      <c r="B1509" t="s">
        <v>15</v>
      </c>
      <c r="C1509" t="s">
        <v>4549</v>
      </c>
      <c r="D1509" s="11" t="s">
        <v>8476</v>
      </c>
      <c r="E1509" s="11" t="s">
        <v>7168</v>
      </c>
      <c r="F1509" t="s">
        <v>18</v>
      </c>
      <c r="G1509" t="s">
        <v>4550</v>
      </c>
      <c r="H1509" t="s">
        <v>209</v>
      </c>
      <c r="I1509">
        <v>43.48</v>
      </c>
      <c r="J1509">
        <v>1</v>
      </c>
      <c r="K1509">
        <v>0</v>
      </c>
      <c r="L1509">
        <v>43.48</v>
      </c>
      <c r="M1509">
        <v>43.48</v>
      </c>
      <c r="N1509" s="11">
        <f>Salesdata[[#This Row],[subtotal_before_discount]]-Salesdata[[#This Row],[total_after_discount]]</f>
        <v>0</v>
      </c>
      <c r="O1509" t="s">
        <v>60</v>
      </c>
      <c r="P1509" s="2">
        <v>45780.603576388887</v>
      </c>
      <c r="Q1509">
        <f>YEAR(Salesdata[[#This Row],[purchase_date]])</f>
        <v>2025</v>
      </c>
      <c r="R1509" t="str">
        <f>TEXT(Salesdata[[#This Row],[purchase_date]], "mmm")</f>
        <v>May</v>
      </c>
    </row>
    <row r="1510" spans="1:18" x14ac:dyDescent="0.3">
      <c r="A1510" t="s">
        <v>4551</v>
      </c>
      <c r="B1510" t="s">
        <v>181</v>
      </c>
      <c r="C1510" t="s">
        <v>4552</v>
      </c>
      <c r="D1510" s="11" t="s">
        <v>8477</v>
      </c>
      <c r="E1510" s="11" t="s">
        <v>7099</v>
      </c>
      <c r="F1510" t="s">
        <v>32</v>
      </c>
      <c r="G1510" t="s">
        <v>4553</v>
      </c>
      <c r="H1510" t="s">
        <v>184</v>
      </c>
      <c r="I1510">
        <v>111.66</v>
      </c>
      <c r="J1510">
        <v>6</v>
      </c>
      <c r="K1510">
        <v>0</v>
      </c>
      <c r="L1510">
        <v>669.96</v>
      </c>
      <c r="M1510">
        <v>669.96</v>
      </c>
      <c r="N1510" s="11">
        <f>Salesdata[[#This Row],[subtotal_before_discount]]-Salesdata[[#This Row],[total_after_discount]]</f>
        <v>0</v>
      </c>
      <c r="O1510" t="s">
        <v>116</v>
      </c>
      <c r="P1510" s="2">
        <v>45631.470451388886</v>
      </c>
      <c r="Q1510">
        <f>YEAR(Salesdata[[#This Row],[purchase_date]])</f>
        <v>2024</v>
      </c>
      <c r="R1510" t="str">
        <f>TEXT(Salesdata[[#This Row],[purchase_date]], "mmm")</f>
        <v>Dec</v>
      </c>
    </row>
    <row r="1511" spans="1:18" x14ac:dyDescent="0.3">
      <c r="A1511" t="s">
        <v>4554</v>
      </c>
      <c r="B1511" t="s">
        <v>30</v>
      </c>
      <c r="C1511" t="s">
        <v>4555</v>
      </c>
      <c r="D1511" s="11" t="s">
        <v>8478</v>
      </c>
      <c r="E1511" s="11" t="s">
        <v>7066</v>
      </c>
      <c r="F1511" t="s">
        <v>133</v>
      </c>
      <c r="G1511" t="s">
        <v>4556</v>
      </c>
      <c r="H1511" t="s">
        <v>102</v>
      </c>
      <c r="I1511">
        <v>219</v>
      </c>
      <c r="J1511">
        <v>15</v>
      </c>
      <c r="K1511">
        <v>0</v>
      </c>
      <c r="L1511">
        <v>3285</v>
      </c>
      <c r="M1511">
        <v>3285</v>
      </c>
      <c r="N1511" s="11">
        <f>Salesdata[[#This Row],[subtotal_before_discount]]-Salesdata[[#This Row],[total_after_discount]]</f>
        <v>0</v>
      </c>
      <c r="O1511" t="s">
        <v>47</v>
      </c>
      <c r="P1511" s="2">
        <v>45625.123206018521</v>
      </c>
      <c r="Q1511">
        <f>YEAR(Salesdata[[#This Row],[purchase_date]])</f>
        <v>2024</v>
      </c>
      <c r="R1511" t="str">
        <f>TEXT(Salesdata[[#This Row],[purchase_date]], "mmm")</f>
        <v>Nov</v>
      </c>
    </row>
    <row r="1512" spans="1:18" x14ac:dyDescent="0.3">
      <c r="A1512" t="s">
        <v>4557</v>
      </c>
      <c r="B1512" t="s">
        <v>172</v>
      </c>
      <c r="C1512" t="s">
        <v>4558</v>
      </c>
      <c r="D1512" s="11" t="s">
        <v>7150</v>
      </c>
      <c r="E1512" s="11" t="s">
        <v>7159</v>
      </c>
      <c r="F1512" t="s">
        <v>177</v>
      </c>
      <c r="G1512" t="s">
        <v>4559</v>
      </c>
      <c r="H1512" t="s">
        <v>209</v>
      </c>
      <c r="I1512">
        <v>366.98</v>
      </c>
      <c r="J1512">
        <v>5</v>
      </c>
      <c r="K1512">
        <v>10</v>
      </c>
      <c r="L1512">
        <v>1834.9</v>
      </c>
      <c r="M1512">
        <v>1651.41</v>
      </c>
      <c r="N1512" s="11">
        <f>Salesdata[[#This Row],[subtotal_before_discount]]-Salesdata[[#This Row],[total_after_discount]]</f>
        <v>183.49</v>
      </c>
      <c r="O1512" t="s">
        <v>28</v>
      </c>
      <c r="P1512" s="2">
        <v>45382.110046296293</v>
      </c>
      <c r="Q1512">
        <f>YEAR(Salesdata[[#This Row],[purchase_date]])</f>
        <v>2024</v>
      </c>
      <c r="R1512" t="str">
        <f>TEXT(Salesdata[[#This Row],[purchase_date]], "mmm")</f>
        <v>Mar</v>
      </c>
    </row>
    <row r="1513" spans="1:18" x14ac:dyDescent="0.3">
      <c r="A1513" t="s">
        <v>4560</v>
      </c>
      <c r="B1513" t="s">
        <v>49</v>
      </c>
      <c r="C1513" t="s">
        <v>4561</v>
      </c>
      <c r="D1513" s="11" t="s">
        <v>8479</v>
      </c>
      <c r="E1513" s="11" t="s">
        <v>7123</v>
      </c>
      <c r="F1513" t="s">
        <v>44</v>
      </c>
      <c r="G1513" t="s">
        <v>4562</v>
      </c>
      <c r="H1513" t="s">
        <v>465</v>
      </c>
      <c r="I1513">
        <v>417.3</v>
      </c>
      <c r="J1513">
        <v>6</v>
      </c>
      <c r="K1513">
        <v>2</v>
      </c>
      <c r="L1513">
        <v>2503.8000000000002</v>
      </c>
      <c r="M1513">
        <v>2453.7199999999998</v>
      </c>
      <c r="N1513" s="11">
        <f>Salesdata[[#This Row],[subtotal_before_discount]]-Salesdata[[#This Row],[total_after_discount]]</f>
        <v>50.080000000000382</v>
      </c>
      <c r="O1513" t="s">
        <v>28</v>
      </c>
      <c r="P1513" s="2">
        <v>45869.314189814817</v>
      </c>
      <c r="Q1513">
        <f>YEAR(Salesdata[[#This Row],[purchase_date]])</f>
        <v>2025</v>
      </c>
      <c r="R1513" t="str">
        <f>TEXT(Salesdata[[#This Row],[purchase_date]], "mmm")</f>
        <v>Jul</v>
      </c>
    </row>
    <row r="1514" spans="1:18" x14ac:dyDescent="0.3">
      <c r="A1514" t="s">
        <v>4563</v>
      </c>
      <c r="B1514" t="s">
        <v>172</v>
      </c>
      <c r="C1514" t="s">
        <v>4564</v>
      </c>
      <c r="D1514" s="11" t="s">
        <v>8480</v>
      </c>
      <c r="E1514" s="11" t="s">
        <v>7046</v>
      </c>
      <c r="F1514" t="s">
        <v>32</v>
      </c>
      <c r="G1514" t="s">
        <v>4565</v>
      </c>
      <c r="H1514" t="s">
        <v>93</v>
      </c>
      <c r="I1514">
        <v>441.27</v>
      </c>
      <c r="J1514">
        <v>12</v>
      </c>
      <c r="K1514">
        <v>15</v>
      </c>
      <c r="L1514">
        <v>5295.24</v>
      </c>
      <c r="M1514">
        <v>4500.95</v>
      </c>
      <c r="N1514" s="11">
        <f>Salesdata[[#This Row],[subtotal_before_discount]]-Salesdata[[#This Row],[total_after_discount]]</f>
        <v>794.29</v>
      </c>
      <c r="O1514" t="s">
        <v>40</v>
      </c>
      <c r="P1514" s="2">
        <v>45504.261273148149</v>
      </c>
      <c r="Q1514">
        <f>YEAR(Salesdata[[#This Row],[purchase_date]])</f>
        <v>2024</v>
      </c>
      <c r="R1514" t="str">
        <f>TEXT(Salesdata[[#This Row],[purchase_date]], "mmm")</f>
        <v>Jul</v>
      </c>
    </row>
    <row r="1515" spans="1:18" x14ac:dyDescent="0.3">
      <c r="A1515" t="s">
        <v>4566</v>
      </c>
      <c r="B1515" t="s">
        <v>72</v>
      </c>
      <c r="C1515" t="s">
        <v>4567</v>
      </c>
      <c r="D1515" s="11" t="s">
        <v>8481</v>
      </c>
      <c r="E1515" s="11" t="s">
        <v>7087</v>
      </c>
      <c r="F1515" t="s">
        <v>74</v>
      </c>
      <c r="G1515" t="s">
        <v>4568</v>
      </c>
      <c r="H1515" t="s">
        <v>82</v>
      </c>
      <c r="I1515">
        <v>382.84</v>
      </c>
      <c r="J1515">
        <v>8</v>
      </c>
      <c r="K1515">
        <v>0</v>
      </c>
      <c r="L1515">
        <v>3062.72</v>
      </c>
      <c r="M1515">
        <v>3062.72</v>
      </c>
      <c r="N1515" s="11">
        <f>Salesdata[[#This Row],[subtotal_before_discount]]-Salesdata[[#This Row],[total_after_discount]]</f>
        <v>0</v>
      </c>
      <c r="O1515" t="s">
        <v>60</v>
      </c>
      <c r="P1515" s="2">
        <v>45760.115555555552</v>
      </c>
      <c r="Q1515">
        <f>YEAR(Salesdata[[#This Row],[purchase_date]])</f>
        <v>2025</v>
      </c>
      <c r="R1515" t="str">
        <f>TEXT(Salesdata[[#This Row],[purchase_date]], "mmm")</f>
        <v>Apr</v>
      </c>
    </row>
    <row r="1516" spans="1:18" x14ac:dyDescent="0.3">
      <c r="A1516" t="s">
        <v>4569</v>
      </c>
      <c r="B1516" t="s">
        <v>118</v>
      </c>
      <c r="C1516" t="s">
        <v>4570</v>
      </c>
      <c r="D1516" s="11" t="s">
        <v>8482</v>
      </c>
      <c r="E1516" s="11" t="s">
        <v>7152</v>
      </c>
      <c r="F1516" t="s">
        <v>32</v>
      </c>
      <c r="G1516" t="s">
        <v>4571</v>
      </c>
      <c r="H1516" t="s">
        <v>39</v>
      </c>
      <c r="I1516">
        <v>760.38</v>
      </c>
      <c r="J1516">
        <v>8</v>
      </c>
      <c r="K1516">
        <v>2</v>
      </c>
      <c r="L1516">
        <v>6083.04</v>
      </c>
      <c r="M1516">
        <v>5961.38</v>
      </c>
      <c r="N1516" s="11">
        <f>Salesdata[[#This Row],[subtotal_before_discount]]-Salesdata[[#This Row],[total_after_discount]]</f>
        <v>121.65999999999985</v>
      </c>
      <c r="O1516" t="s">
        <v>40</v>
      </c>
      <c r="P1516" s="2">
        <v>45487.559803240743</v>
      </c>
      <c r="Q1516">
        <f>YEAR(Salesdata[[#This Row],[purchase_date]])</f>
        <v>2024</v>
      </c>
      <c r="R1516" t="str">
        <f>TEXT(Salesdata[[#This Row],[purchase_date]], "mmm")</f>
        <v>Jul</v>
      </c>
    </row>
    <row r="1517" spans="1:18" x14ac:dyDescent="0.3">
      <c r="A1517" t="s">
        <v>4572</v>
      </c>
      <c r="B1517" t="s">
        <v>118</v>
      </c>
      <c r="C1517" t="s">
        <v>4573</v>
      </c>
      <c r="D1517" s="11" t="s">
        <v>8483</v>
      </c>
      <c r="E1517" s="11" t="s">
        <v>7183</v>
      </c>
      <c r="F1517" t="s">
        <v>155</v>
      </c>
      <c r="G1517" t="s">
        <v>4574</v>
      </c>
      <c r="H1517" t="s">
        <v>102</v>
      </c>
      <c r="I1517">
        <v>10.26</v>
      </c>
      <c r="J1517">
        <v>4</v>
      </c>
      <c r="K1517">
        <v>5</v>
      </c>
      <c r="L1517">
        <v>41.04</v>
      </c>
      <c r="M1517">
        <v>38.99</v>
      </c>
      <c r="N1517" s="11">
        <f>Salesdata[[#This Row],[subtotal_before_discount]]-Salesdata[[#This Row],[total_after_discount]]</f>
        <v>2.0499999999999972</v>
      </c>
      <c r="O1517" t="s">
        <v>60</v>
      </c>
      <c r="P1517" s="2">
        <v>45639.023611111108</v>
      </c>
      <c r="Q1517">
        <f>YEAR(Salesdata[[#This Row],[purchase_date]])</f>
        <v>2024</v>
      </c>
      <c r="R1517" t="str">
        <f>TEXT(Salesdata[[#This Row],[purchase_date]], "mmm")</f>
        <v>Dec</v>
      </c>
    </row>
    <row r="1518" spans="1:18" x14ac:dyDescent="0.3">
      <c r="A1518" t="s">
        <v>4575</v>
      </c>
      <c r="B1518" t="s">
        <v>23</v>
      </c>
      <c r="C1518" t="s">
        <v>4576</v>
      </c>
      <c r="D1518" s="11" t="s">
        <v>8484</v>
      </c>
      <c r="E1518" s="11" t="s">
        <v>7073</v>
      </c>
      <c r="F1518" t="s">
        <v>37</v>
      </c>
      <c r="G1518" t="s">
        <v>4577</v>
      </c>
      <c r="H1518" t="s">
        <v>102</v>
      </c>
      <c r="I1518">
        <v>225.6</v>
      </c>
      <c r="J1518">
        <v>1</v>
      </c>
      <c r="K1518">
        <v>0</v>
      </c>
      <c r="L1518">
        <v>225.6</v>
      </c>
      <c r="M1518">
        <v>225.6</v>
      </c>
      <c r="N1518" s="11">
        <f>Salesdata[[#This Row],[subtotal_before_discount]]-Salesdata[[#This Row],[total_after_discount]]</f>
        <v>0</v>
      </c>
      <c r="O1518" t="s">
        <v>21</v>
      </c>
      <c r="P1518" s="2">
        <v>45618.170254629629</v>
      </c>
      <c r="Q1518">
        <f>YEAR(Salesdata[[#This Row],[purchase_date]])</f>
        <v>2024</v>
      </c>
      <c r="R1518" t="str">
        <f>TEXT(Salesdata[[#This Row],[purchase_date]], "mmm")</f>
        <v>Nov</v>
      </c>
    </row>
    <row r="1519" spans="1:18" x14ac:dyDescent="0.3">
      <c r="A1519" t="s">
        <v>4578</v>
      </c>
      <c r="B1519" t="s">
        <v>95</v>
      </c>
      <c r="C1519" t="s">
        <v>4579</v>
      </c>
      <c r="D1519" s="11" t="s">
        <v>8485</v>
      </c>
      <c r="E1519" s="11" t="s">
        <v>7071</v>
      </c>
      <c r="F1519" t="s">
        <v>277</v>
      </c>
      <c r="G1519" t="s">
        <v>4580</v>
      </c>
      <c r="H1519" t="s">
        <v>130</v>
      </c>
      <c r="I1519">
        <v>1074.03</v>
      </c>
      <c r="J1519">
        <v>2</v>
      </c>
      <c r="K1519">
        <v>0</v>
      </c>
      <c r="L1519">
        <v>2148.06</v>
      </c>
      <c r="M1519">
        <v>2148.06</v>
      </c>
      <c r="N1519" s="11">
        <f>Salesdata[[#This Row],[subtotal_before_discount]]-Salesdata[[#This Row],[total_after_discount]]</f>
        <v>0</v>
      </c>
      <c r="O1519" t="s">
        <v>47</v>
      </c>
      <c r="P1519" s="2">
        <v>45701.202118055553</v>
      </c>
      <c r="Q1519">
        <f>YEAR(Salesdata[[#This Row],[purchase_date]])</f>
        <v>2025</v>
      </c>
      <c r="R1519" t="str">
        <f>TEXT(Salesdata[[#This Row],[purchase_date]], "mmm")</f>
        <v>Feb</v>
      </c>
    </row>
    <row r="1520" spans="1:18" x14ac:dyDescent="0.3">
      <c r="A1520" t="s">
        <v>4581</v>
      </c>
      <c r="B1520" t="s">
        <v>181</v>
      </c>
      <c r="C1520" t="s">
        <v>4582</v>
      </c>
      <c r="D1520" s="11" t="s">
        <v>8486</v>
      </c>
      <c r="E1520" s="11" t="s">
        <v>7154</v>
      </c>
      <c r="F1520" t="s">
        <v>37</v>
      </c>
      <c r="G1520" t="s">
        <v>4583</v>
      </c>
      <c r="H1520" t="s">
        <v>135</v>
      </c>
      <c r="I1520">
        <v>710.08</v>
      </c>
      <c r="J1520">
        <v>4</v>
      </c>
      <c r="K1520">
        <v>7</v>
      </c>
      <c r="L1520">
        <v>2840.32</v>
      </c>
      <c r="M1520">
        <v>2641.5</v>
      </c>
      <c r="N1520" s="11">
        <f>Salesdata[[#This Row],[subtotal_before_discount]]-Salesdata[[#This Row],[total_after_discount]]</f>
        <v>198.82000000000016</v>
      </c>
      <c r="O1520" t="s">
        <v>60</v>
      </c>
      <c r="P1520" s="2">
        <v>45524.797743055555</v>
      </c>
      <c r="Q1520">
        <f>YEAR(Salesdata[[#This Row],[purchase_date]])</f>
        <v>2024</v>
      </c>
      <c r="R1520" t="str">
        <f>TEXT(Salesdata[[#This Row],[purchase_date]], "mmm")</f>
        <v>Aug</v>
      </c>
    </row>
    <row r="1521" spans="1:18" x14ac:dyDescent="0.3">
      <c r="A1521" t="s">
        <v>4584</v>
      </c>
      <c r="B1521" t="s">
        <v>95</v>
      </c>
      <c r="C1521" t="s">
        <v>4585</v>
      </c>
      <c r="D1521" s="11" t="s">
        <v>8487</v>
      </c>
      <c r="E1521" s="11" t="s">
        <v>7346</v>
      </c>
      <c r="F1521" t="s">
        <v>121</v>
      </c>
      <c r="G1521" t="s">
        <v>4586</v>
      </c>
      <c r="H1521" t="s">
        <v>53</v>
      </c>
      <c r="I1521">
        <v>1352.51</v>
      </c>
      <c r="J1521">
        <v>2</v>
      </c>
      <c r="K1521">
        <v>2</v>
      </c>
      <c r="L1521">
        <v>2705.02</v>
      </c>
      <c r="M1521">
        <v>2650.92</v>
      </c>
      <c r="N1521" s="11">
        <f>Salesdata[[#This Row],[subtotal_before_discount]]-Salesdata[[#This Row],[total_after_discount]]</f>
        <v>54.099999999999909</v>
      </c>
      <c r="O1521" t="s">
        <v>28</v>
      </c>
      <c r="P1521" s="2">
        <v>45863.617268518516</v>
      </c>
      <c r="Q1521">
        <f>YEAR(Salesdata[[#This Row],[purchase_date]])</f>
        <v>2025</v>
      </c>
      <c r="R1521" t="str">
        <f>TEXT(Salesdata[[#This Row],[purchase_date]], "mmm")</f>
        <v>Jul</v>
      </c>
    </row>
    <row r="1522" spans="1:18" x14ac:dyDescent="0.3">
      <c r="A1522" t="s">
        <v>4587</v>
      </c>
      <c r="B1522" t="s">
        <v>30</v>
      </c>
      <c r="C1522" t="s">
        <v>4588</v>
      </c>
      <c r="D1522" s="11" t="s">
        <v>8176</v>
      </c>
      <c r="E1522" s="11" t="s">
        <v>7159</v>
      </c>
      <c r="F1522" t="s">
        <v>246</v>
      </c>
      <c r="G1522" t="s">
        <v>4589</v>
      </c>
      <c r="H1522" t="s">
        <v>102</v>
      </c>
      <c r="I1522">
        <v>1433.73</v>
      </c>
      <c r="J1522">
        <v>2</v>
      </c>
      <c r="K1522">
        <v>0</v>
      </c>
      <c r="L1522">
        <v>2867.46</v>
      </c>
      <c r="M1522">
        <v>2867.46</v>
      </c>
      <c r="N1522" s="11">
        <f>Salesdata[[#This Row],[subtotal_before_discount]]-Salesdata[[#This Row],[total_after_discount]]</f>
        <v>0</v>
      </c>
      <c r="O1522" t="s">
        <v>47</v>
      </c>
      <c r="P1522" s="2">
        <v>45700.878379629627</v>
      </c>
      <c r="Q1522">
        <f>YEAR(Salesdata[[#This Row],[purchase_date]])</f>
        <v>2025</v>
      </c>
      <c r="R1522" t="str">
        <f>TEXT(Salesdata[[#This Row],[purchase_date]], "mmm")</f>
        <v>Feb</v>
      </c>
    </row>
    <row r="1523" spans="1:18" x14ac:dyDescent="0.3">
      <c r="A1523" t="s">
        <v>4590</v>
      </c>
      <c r="B1523" t="s">
        <v>72</v>
      </c>
      <c r="C1523" t="s">
        <v>4591</v>
      </c>
      <c r="D1523" s="11" t="s">
        <v>8488</v>
      </c>
      <c r="E1523" s="11" t="s">
        <v>7052</v>
      </c>
      <c r="F1523" t="s">
        <v>251</v>
      </c>
      <c r="G1523" t="s">
        <v>4592</v>
      </c>
      <c r="H1523" t="s">
        <v>93</v>
      </c>
      <c r="I1523">
        <v>242.94</v>
      </c>
      <c r="J1523">
        <v>3</v>
      </c>
      <c r="K1523">
        <v>0</v>
      </c>
      <c r="L1523">
        <v>728.82</v>
      </c>
      <c r="M1523">
        <v>728.82</v>
      </c>
      <c r="N1523" s="11">
        <f>Salesdata[[#This Row],[subtotal_before_discount]]-Salesdata[[#This Row],[total_after_discount]]</f>
        <v>0</v>
      </c>
      <c r="O1523" t="s">
        <v>116</v>
      </c>
      <c r="P1523" s="2">
        <v>45616.221435185187</v>
      </c>
      <c r="Q1523">
        <f>YEAR(Salesdata[[#This Row],[purchase_date]])</f>
        <v>2024</v>
      </c>
      <c r="R1523" t="str">
        <f>TEXT(Salesdata[[#This Row],[purchase_date]], "mmm")</f>
        <v>Nov</v>
      </c>
    </row>
    <row r="1524" spans="1:18" x14ac:dyDescent="0.3">
      <c r="A1524" t="s">
        <v>4593</v>
      </c>
      <c r="B1524" t="s">
        <v>118</v>
      </c>
      <c r="C1524" t="s">
        <v>4594</v>
      </c>
      <c r="D1524" s="11" t="s">
        <v>8489</v>
      </c>
      <c r="E1524" s="11" t="s">
        <v>7218</v>
      </c>
      <c r="F1524" t="s">
        <v>177</v>
      </c>
      <c r="G1524" t="s">
        <v>4595</v>
      </c>
      <c r="H1524" t="s">
        <v>184</v>
      </c>
      <c r="I1524">
        <v>485.91</v>
      </c>
      <c r="J1524">
        <v>25</v>
      </c>
      <c r="K1524">
        <v>12</v>
      </c>
      <c r="L1524">
        <v>12147.75</v>
      </c>
      <c r="M1524">
        <v>10690.02</v>
      </c>
      <c r="N1524" s="11">
        <f>Salesdata[[#This Row],[subtotal_before_discount]]-Salesdata[[#This Row],[total_after_discount]]</f>
        <v>1457.7299999999996</v>
      </c>
      <c r="O1524" t="s">
        <v>116</v>
      </c>
      <c r="P1524" s="2">
        <v>45819.65121527778</v>
      </c>
      <c r="Q1524">
        <f>YEAR(Salesdata[[#This Row],[purchase_date]])</f>
        <v>2025</v>
      </c>
      <c r="R1524" t="str">
        <f>TEXT(Salesdata[[#This Row],[purchase_date]], "mmm")</f>
        <v>Jun</v>
      </c>
    </row>
    <row r="1525" spans="1:18" x14ac:dyDescent="0.3">
      <c r="A1525" t="s">
        <v>4596</v>
      </c>
      <c r="B1525" t="s">
        <v>30</v>
      </c>
      <c r="C1525" t="s">
        <v>4597</v>
      </c>
      <c r="D1525" s="11" t="s">
        <v>8490</v>
      </c>
      <c r="E1525" s="11" t="s">
        <v>7064</v>
      </c>
      <c r="F1525" t="s">
        <v>246</v>
      </c>
      <c r="G1525" t="s">
        <v>4598</v>
      </c>
      <c r="H1525" t="s">
        <v>209</v>
      </c>
      <c r="I1525">
        <v>636.91999999999996</v>
      </c>
      <c r="J1525">
        <v>25</v>
      </c>
      <c r="K1525">
        <v>15</v>
      </c>
      <c r="L1525">
        <v>15923</v>
      </c>
      <c r="M1525">
        <v>13534.55</v>
      </c>
      <c r="N1525" s="11">
        <f>Salesdata[[#This Row],[subtotal_before_discount]]-Salesdata[[#This Row],[total_after_discount]]</f>
        <v>2388.4500000000007</v>
      </c>
      <c r="O1525" t="s">
        <v>40</v>
      </c>
      <c r="P1525" s="2">
        <v>45607.613923611112</v>
      </c>
      <c r="Q1525">
        <f>YEAR(Salesdata[[#This Row],[purchase_date]])</f>
        <v>2024</v>
      </c>
      <c r="R1525" t="str">
        <f>TEXT(Salesdata[[#This Row],[purchase_date]], "mmm")</f>
        <v>Nov</v>
      </c>
    </row>
    <row r="1526" spans="1:18" x14ac:dyDescent="0.3">
      <c r="A1526" t="s">
        <v>4599</v>
      </c>
      <c r="B1526" t="s">
        <v>172</v>
      </c>
      <c r="C1526" t="s">
        <v>4600</v>
      </c>
      <c r="D1526" s="11" t="s">
        <v>8491</v>
      </c>
      <c r="E1526" s="11" t="s">
        <v>7089</v>
      </c>
      <c r="F1526" t="s">
        <v>246</v>
      </c>
      <c r="G1526" t="s">
        <v>4601</v>
      </c>
      <c r="H1526" t="s">
        <v>184</v>
      </c>
      <c r="I1526">
        <v>378.39</v>
      </c>
      <c r="J1526">
        <v>100</v>
      </c>
      <c r="K1526">
        <v>0</v>
      </c>
      <c r="L1526">
        <v>37839</v>
      </c>
      <c r="M1526">
        <v>37839</v>
      </c>
      <c r="N1526" s="11">
        <f>Salesdata[[#This Row],[subtotal_before_discount]]-Salesdata[[#This Row],[total_after_discount]]</f>
        <v>0</v>
      </c>
      <c r="O1526" t="s">
        <v>77</v>
      </c>
      <c r="P1526" s="2">
        <v>45535.222395833334</v>
      </c>
      <c r="Q1526">
        <f>YEAR(Salesdata[[#This Row],[purchase_date]])</f>
        <v>2024</v>
      </c>
      <c r="R1526" t="str">
        <f>TEXT(Salesdata[[#This Row],[purchase_date]], "mmm")</f>
        <v>Aug</v>
      </c>
    </row>
    <row r="1527" spans="1:18" x14ac:dyDescent="0.3">
      <c r="A1527" t="s">
        <v>4602</v>
      </c>
      <c r="B1527" t="s">
        <v>49</v>
      </c>
      <c r="C1527" t="s">
        <v>4603</v>
      </c>
      <c r="D1527" s="11" t="s">
        <v>8492</v>
      </c>
      <c r="E1527" s="11" t="s">
        <v>7224</v>
      </c>
      <c r="F1527" t="s">
        <v>111</v>
      </c>
      <c r="G1527" t="s">
        <v>4604</v>
      </c>
      <c r="H1527" t="s">
        <v>161</v>
      </c>
      <c r="I1527">
        <v>1193.47</v>
      </c>
      <c r="J1527">
        <v>25</v>
      </c>
      <c r="K1527">
        <v>15</v>
      </c>
      <c r="L1527">
        <v>29836.75</v>
      </c>
      <c r="M1527">
        <v>25361.24</v>
      </c>
      <c r="N1527" s="11">
        <f>Salesdata[[#This Row],[subtotal_before_discount]]-Salesdata[[#This Row],[total_after_discount]]</f>
        <v>4475.5099999999984</v>
      </c>
      <c r="O1527" t="s">
        <v>47</v>
      </c>
      <c r="P1527" s="2">
        <v>45342.875092592592</v>
      </c>
      <c r="Q1527">
        <f>YEAR(Salesdata[[#This Row],[purchase_date]])</f>
        <v>2024</v>
      </c>
      <c r="R1527" t="str">
        <f>TEXT(Salesdata[[#This Row],[purchase_date]], "mmm")</f>
        <v>Feb</v>
      </c>
    </row>
    <row r="1528" spans="1:18" x14ac:dyDescent="0.3">
      <c r="A1528" t="s">
        <v>4605</v>
      </c>
      <c r="B1528" t="s">
        <v>55</v>
      </c>
      <c r="C1528" t="s">
        <v>4606</v>
      </c>
      <c r="D1528" s="11" t="s">
        <v>7695</v>
      </c>
      <c r="E1528" s="11" t="s">
        <v>7346</v>
      </c>
      <c r="F1528" t="s">
        <v>32</v>
      </c>
      <c r="G1528" t="s">
        <v>4607</v>
      </c>
      <c r="H1528" t="s">
        <v>179</v>
      </c>
      <c r="I1528">
        <v>253.2</v>
      </c>
      <c r="J1528">
        <v>25</v>
      </c>
      <c r="K1528">
        <v>10</v>
      </c>
      <c r="L1528">
        <v>6330</v>
      </c>
      <c r="M1528">
        <v>5697</v>
      </c>
      <c r="N1528" s="11">
        <f>Salesdata[[#This Row],[subtotal_before_discount]]-Salesdata[[#This Row],[total_after_discount]]</f>
        <v>633</v>
      </c>
      <c r="O1528" t="s">
        <v>116</v>
      </c>
      <c r="P1528" s="2">
        <v>45383.092418981483</v>
      </c>
      <c r="Q1528">
        <f>YEAR(Salesdata[[#This Row],[purchase_date]])</f>
        <v>2024</v>
      </c>
      <c r="R1528" t="str">
        <f>TEXT(Salesdata[[#This Row],[purchase_date]], "mmm")</f>
        <v>Apr</v>
      </c>
    </row>
    <row r="1529" spans="1:18" x14ac:dyDescent="0.3">
      <c r="A1529" t="s">
        <v>4608</v>
      </c>
      <c r="B1529" t="s">
        <v>72</v>
      </c>
      <c r="C1529" t="s">
        <v>4609</v>
      </c>
      <c r="D1529" s="11" t="s">
        <v>8493</v>
      </c>
      <c r="E1529" s="11" t="s">
        <v>7097</v>
      </c>
      <c r="F1529" t="s">
        <v>121</v>
      </c>
      <c r="G1529" t="s">
        <v>4610</v>
      </c>
      <c r="H1529" t="s">
        <v>184</v>
      </c>
      <c r="I1529">
        <v>813.57</v>
      </c>
      <c r="J1529">
        <v>1</v>
      </c>
      <c r="K1529">
        <v>0</v>
      </c>
      <c r="L1529">
        <v>813.57</v>
      </c>
      <c r="M1529">
        <v>813.57</v>
      </c>
      <c r="N1529" s="11">
        <f>Salesdata[[#This Row],[subtotal_before_discount]]-Salesdata[[#This Row],[total_after_discount]]</f>
        <v>0</v>
      </c>
      <c r="O1529" t="s">
        <v>47</v>
      </c>
      <c r="P1529" s="2">
        <v>45443.199618055558</v>
      </c>
      <c r="Q1529">
        <f>YEAR(Salesdata[[#This Row],[purchase_date]])</f>
        <v>2024</v>
      </c>
      <c r="R1529" t="str">
        <f>TEXT(Salesdata[[#This Row],[purchase_date]], "mmm")</f>
        <v>May</v>
      </c>
    </row>
    <row r="1530" spans="1:18" x14ac:dyDescent="0.3">
      <c r="A1530" t="s">
        <v>4611</v>
      </c>
      <c r="B1530" t="s">
        <v>172</v>
      </c>
      <c r="C1530" t="s">
        <v>4612</v>
      </c>
      <c r="D1530" s="11" t="s">
        <v>8494</v>
      </c>
      <c r="E1530" s="11" t="s">
        <v>7097</v>
      </c>
      <c r="F1530" t="s">
        <v>105</v>
      </c>
      <c r="G1530" t="s">
        <v>4613</v>
      </c>
      <c r="H1530" t="s">
        <v>465</v>
      </c>
      <c r="I1530">
        <v>630.4</v>
      </c>
      <c r="J1530">
        <v>15</v>
      </c>
      <c r="K1530">
        <v>10</v>
      </c>
      <c r="L1530">
        <v>9456</v>
      </c>
      <c r="M1530">
        <v>8510.4</v>
      </c>
      <c r="N1530" s="11">
        <f>Salesdata[[#This Row],[subtotal_before_discount]]-Salesdata[[#This Row],[total_after_discount]]</f>
        <v>945.60000000000036</v>
      </c>
      <c r="O1530" t="s">
        <v>77</v>
      </c>
      <c r="P1530" s="2">
        <v>45676.989687499998</v>
      </c>
      <c r="Q1530">
        <f>YEAR(Salesdata[[#This Row],[purchase_date]])</f>
        <v>2025</v>
      </c>
      <c r="R1530" t="str">
        <f>TEXT(Salesdata[[#This Row],[purchase_date]], "mmm")</f>
        <v>Jan</v>
      </c>
    </row>
    <row r="1531" spans="1:18" x14ac:dyDescent="0.3">
      <c r="A1531" t="s">
        <v>4614</v>
      </c>
      <c r="B1531" t="s">
        <v>49</v>
      </c>
      <c r="C1531" t="s">
        <v>4615</v>
      </c>
      <c r="D1531" s="11" t="s">
        <v>8495</v>
      </c>
      <c r="E1531" s="11" t="s">
        <v>7164</v>
      </c>
      <c r="F1531" t="s">
        <v>133</v>
      </c>
      <c r="G1531" t="s">
        <v>4616</v>
      </c>
      <c r="H1531" t="s">
        <v>102</v>
      </c>
      <c r="I1531">
        <v>1.01</v>
      </c>
      <c r="J1531">
        <v>148</v>
      </c>
      <c r="K1531">
        <v>28</v>
      </c>
      <c r="L1531">
        <v>149.47999999999999</v>
      </c>
      <c r="M1531">
        <v>107.63</v>
      </c>
      <c r="N1531" s="11">
        <f>Salesdata[[#This Row],[subtotal_before_discount]]-Salesdata[[#This Row],[total_after_discount]]</f>
        <v>41.849999999999994</v>
      </c>
      <c r="O1531" t="s">
        <v>28</v>
      </c>
      <c r="P1531" s="2">
        <v>45763.296967592592</v>
      </c>
      <c r="Q1531">
        <f>YEAR(Salesdata[[#This Row],[purchase_date]])</f>
        <v>2025</v>
      </c>
      <c r="R1531" t="str">
        <f>TEXT(Salesdata[[#This Row],[purchase_date]], "mmm")</f>
        <v>Apr</v>
      </c>
    </row>
    <row r="1532" spans="1:18" x14ac:dyDescent="0.3">
      <c r="A1532" t="s">
        <v>4617</v>
      </c>
      <c r="B1532" t="s">
        <v>95</v>
      </c>
      <c r="C1532" t="s">
        <v>4618</v>
      </c>
      <c r="D1532" s="11" t="s">
        <v>8496</v>
      </c>
      <c r="E1532" s="11" t="s">
        <v>7102</v>
      </c>
      <c r="F1532" t="s">
        <v>91</v>
      </c>
      <c r="G1532" t="s">
        <v>4619</v>
      </c>
      <c r="H1532" t="s">
        <v>82</v>
      </c>
      <c r="I1532">
        <v>224.53</v>
      </c>
      <c r="J1532">
        <v>5</v>
      </c>
      <c r="K1532">
        <v>0</v>
      </c>
      <c r="L1532">
        <v>1122.6500000000001</v>
      </c>
      <c r="M1532">
        <v>1122.6500000000001</v>
      </c>
      <c r="N1532" s="11">
        <f>Salesdata[[#This Row],[subtotal_before_discount]]-Salesdata[[#This Row],[total_after_discount]]</f>
        <v>0</v>
      </c>
      <c r="O1532" t="s">
        <v>7010</v>
      </c>
      <c r="P1532" s="2">
        <v>45433.302222222221</v>
      </c>
      <c r="Q1532">
        <f>YEAR(Salesdata[[#This Row],[purchase_date]])</f>
        <v>2024</v>
      </c>
      <c r="R1532" t="str">
        <f>TEXT(Salesdata[[#This Row],[purchase_date]], "mmm")</f>
        <v>May</v>
      </c>
    </row>
    <row r="1533" spans="1:18" x14ac:dyDescent="0.3">
      <c r="A1533" t="s">
        <v>4620</v>
      </c>
      <c r="B1533" t="s">
        <v>172</v>
      </c>
      <c r="C1533" t="s">
        <v>4621</v>
      </c>
      <c r="D1533" s="11" t="s">
        <v>8497</v>
      </c>
      <c r="E1533" s="11" t="s">
        <v>7046</v>
      </c>
      <c r="F1533" t="s">
        <v>91</v>
      </c>
      <c r="G1533" t="s">
        <v>4622</v>
      </c>
      <c r="H1533" t="s">
        <v>135</v>
      </c>
      <c r="I1533">
        <v>2929.31</v>
      </c>
      <c r="J1533">
        <v>25</v>
      </c>
      <c r="K1533">
        <v>15</v>
      </c>
      <c r="L1533">
        <v>73232.75</v>
      </c>
      <c r="M1533">
        <v>62247.839999999997</v>
      </c>
      <c r="N1533" s="11">
        <f>Salesdata[[#This Row],[subtotal_before_discount]]-Salesdata[[#This Row],[total_after_discount]]</f>
        <v>10984.910000000003</v>
      </c>
      <c r="O1533" t="s">
        <v>21</v>
      </c>
      <c r="P1533" s="2">
        <v>45767.855208333334</v>
      </c>
      <c r="Q1533">
        <f>YEAR(Salesdata[[#This Row],[purchase_date]])</f>
        <v>2025</v>
      </c>
      <c r="R1533" t="str">
        <f>TEXT(Salesdata[[#This Row],[purchase_date]], "mmm")</f>
        <v>Apr</v>
      </c>
    </row>
    <row r="1534" spans="1:18" x14ac:dyDescent="0.3">
      <c r="A1534" t="s">
        <v>4623</v>
      </c>
      <c r="B1534" t="s">
        <v>15</v>
      </c>
      <c r="C1534" t="s">
        <v>4624</v>
      </c>
      <c r="D1534" s="11" t="s">
        <v>8498</v>
      </c>
      <c r="E1534" s="11" t="s">
        <v>7058</v>
      </c>
      <c r="F1534" t="s">
        <v>133</v>
      </c>
      <c r="G1534" t="s">
        <v>7010</v>
      </c>
      <c r="H1534" t="s">
        <v>93</v>
      </c>
      <c r="I1534">
        <v>531.79999999999995</v>
      </c>
      <c r="J1534">
        <v>1</v>
      </c>
      <c r="K1534">
        <v>0</v>
      </c>
      <c r="L1534">
        <v>531.79999999999995</v>
      </c>
      <c r="M1534">
        <v>531.79999999999995</v>
      </c>
      <c r="N1534" s="11">
        <f>Salesdata[[#This Row],[subtotal_before_discount]]-Salesdata[[#This Row],[total_after_discount]]</f>
        <v>0</v>
      </c>
      <c r="O1534" t="s">
        <v>28</v>
      </c>
      <c r="P1534" s="2">
        <v>45479.742013888892</v>
      </c>
      <c r="Q1534">
        <f>YEAR(Salesdata[[#This Row],[purchase_date]])</f>
        <v>2024</v>
      </c>
      <c r="R1534" t="str">
        <f>TEXT(Salesdata[[#This Row],[purchase_date]], "mmm")</f>
        <v>Jul</v>
      </c>
    </row>
    <row r="1535" spans="1:18" x14ac:dyDescent="0.3">
      <c r="A1535" t="s">
        <v>4625</v>
      </c>
      <c r="B1535" t="s">
        <v>30</v>
      </c>
      <c r="C1535" t="s">
        <v>7010</v>
      </c>
      <c r="D1535" s="11" t="s">
        <v>7010</v>
      </c>
      <c r="E1535" s="11" t="s">
        <v>7010</v>
      </c>
      <c r="F1535" t="s">
        <v>74</v>
      </c>
      <c r="G1535" t="s">
        <v>4626</v>
      </c>
      <c r="H1535" t="s">
        <v>59</v>
      </c>
      <c r="I1535">
        <v>74.2</v>
      </c>
      <c r="J1535">
        <v>25</v>
      </c>
      <c r="K1535">
        <v>27</v>
      </c>
      <c r="L1535">
        <v>1855</v>
      </c>
      <c r="M1535">
        <v>1354.15</v>
      </c>
      <c r="N1535" s="11">
        <f>Salesdata[[#This Row],[subtotal_before_discount]]-Salesdata[[#This Row],[total_after_discount]]</f>
        <v>500.84999999999991</v>
      </c>
      <c r="O1535" t="s">
        <v>40</v>
      </c>
      <c r="P1535" s="2">
        <v>45681.780381944445</v>
      </c>
      <c r="Q1535">
        <f>YEAR(Salesdata[[#This Row],[purchase_date]])</f>
        <v>2025</v>
      </c>
      <c r="R1535" t="str">
        <f>TEXT(Salesdata[[#This Row],[purchase_date]], "mmm")</f>
        <v>Jan</v>
      </c>
    </row>
    <row r="1536" spans="1:18" x14ac:dyDescent="0.3">
      <c r="A1536" t="s">
        <v>4627</v>
      </c>
      <c r="B1536" t="s">
        <v>55</v>
      </c>
      <c r="C1536" t="s">
        <v>4628</v>
      </c>
      <c r="D1536" s="11" t="s">
        <v>8499</v>
      </c>
      <c r="E1536" s="11" t="s">
        <v>7170</v>
      </c>
      <c r="F1536" t="s">
        <v>74</v>
      </c>
      <c r="G1536" t="s">
        <v>4629</v>
      </c>
      <c r="H1536" t="s">
        <v>82</v>
      </c>
      <c r="I1536">
        <v>430.62</v>
      </c>
      <c r="J1536">
        <v>20</v>
      </c>
      <c r="K1536">
        <v>10</v>
      </c>
      <c r="L1536">
        <v>8612.4</v>
      </c>
      <c r="M1536">
        <v>7751.16</v>
      </c>
      <c r="N1536" s="11">
        <f>Salesdata[[#This Row],[subtotal_before_discount]]-Salesdata[[#This Row],[total_after_discount]]</f>
        <v>861.23999999999978</v>
      </c>
      <c r="O1536" t="s">
        <v>21</v>
      </c>
      <c r="P1536" s="2">
        <v>45634.311944444446</v>
      </c>
      <c r="Q1536">
        <f>YEAR(Salesdata[[#This Row],[purchase_date]])</f>
        <v>2024</v>
      </c>
      <c r="R1536" t="str">
        <f>TEXT(Salesdata[[#This Row],[purchase_date]], "mmm")</f>
        <v>Dec</v>
      </c>
    </row>
    <row r="1537" spans="1:18" x14ac:dyDescent="0.3">
      <c r="A1537" t="s">
        <v>4630</v>
      </c>
      <c r="B1537" t="s">
        <v>172</v>
      </c>
      <c r="C1537" t="s">
        <v>4631</v>
      </c>
      <c r="D1537" s="11" t="s">
        <v>7568</v>
      </c>
      <c r="E1537" s="11" t="s">
        <v>7141</v>
      </c>
      <c r="F1537" t="s">
        <v>91</v>
      </c>
      <c r="G1537" t="s">
        <v>4632</v>
      </c>
      <c r="H1537" t="s">
        <v>135</v>
      </c>
      <c r="I1537">
        <v>163.37</v>
      </c>
      <c r="J1537">
        <v>30</v>
      </c>
      <c r="K1537">
        <v>5</v>
      </c>
      <c r="L1537">
        <v>4901.1000000000004</v>
      </c>
      <c r="M1537">
        <v>4656.05</v>
      </c>
      <c r="N1537" s="11">
        <f>Salesdata[[#This Row],[subtotal_before_discount]]-Salesdata[[#This Row],[total_after_discount]]</f>
        <v>245.05000000000018</v>
      </c>
      <c r="O1537" t="s">
        <v>21</v>
      </c>
      <c r="P1537" s="2">
        <v>45581.987476851849</v>
      </c>
      <c r="Q1537">
        <f>YEAR(Salesdata[[#This Row],[purchase_date]])</f>
        <v>2024</v>
      </c>
      <c r="R1537" t="str">
        <f>TEXT(Salesdata[[#This Row],[purchase_date]], "mmm")</f>
        <v>Oct</v>
      </c>
    </row>
    <row r="1538" spans="1:18" x14ac:dyDescent="0.3">
      <c r="A1538" t="s">
        <v>4633</v>
      </c>
      <c r="B1538" t="s">
        <v>30</v>
      </c>
      <c r="C1538" t="s">
        <v>4634</v>
      </c>
      <c r="D1538" s="11" t="s">
        <v>8500</v>
      </c>
      <c r="E1538" s="11" t="s">
        <v>7166</v>
      </c>
      <c r="F1538" t="s">
        <v>18</v>
      </c>
      <c r="G1538" t="s">
        <v>4635</v>
      </c>
      <c r="H1538" t="s">
        <v>27</v>
      </c>
      <c r="I1538">
        <v>294.93</v>
      </c>
      <c r="J1538">
        <v>100</v>
      </c>
      <c r="K1538">
        <v>0</v>
      </c>
      <c r="L1538">
        <v>29493</v>
      </c>
      <c r="M1538">
        <v>29493</v>
      </c>
      <c r="N1538" s="11">
        <f>Salesdata[[#This Row],[subtotal_before_discount]]-Salesdata[[#This Row],[total_after_discount]]</f>
        <v>0</v>
      </c>
      <c r="O1538" t="s">
        <v>21</v>
      </c>
      <c r="P1538" s="2">
        <v>45646.770127314812</v>
      </c>
      <c r="Q1538">
        <f>YEAR(Salesdata[[#This Row],[purchase_date]])</f>
        <v>2024</v>
      </c>
      <c r="R1538" t="str">
        <f>TEXT(Salesdata[[#This Row],[purchase_date]], "mmm")</f>
        <v>Dec</v>
      </c>
    </row>
    <row r="1539" spans="1:18" x14ac:dyDescent="0.3">
      <c r="A1539" t="s">
        <v>4636</v>
      </c>
      <c r="B1539" t="s">
        <v>84</v>
      </c>
      <c r="C1539" t="s">
        <v>4637</v>
      </c>
      <c r="D1539" s="11" t="s">
        <v>7598</v>
      </c>
      <c r="E1539" s="11" t="s">
        <v>7064</v>
      </c>
      <c r="F1539" t="s">
        <v>111</v>
      </c>
      <c r="G1539" t="s">
        <v>4638</v>
      </c>
      <c r="H1539" t="s">
        <v>102</v>
      </c>
      <c r="I1539">
        <v>183.26</v>
      </c>
      <c r="J1539">
        <v>3</v>
      </c>
      <c r="K1539">
        <v>5</v>
      </c>
      <c r="L1539">
        <v>549.78</v>
      </c>
      <c r="M1539">
        <v>522.29</v>
      </c>
      <c r="N1539" s="11">
        <f>Salesdata[[#This Row],[subtotal_before_discount]]-Salesdata[[#This Row],[total_after_discount]]</f>
        <v>27.490000000000009</v>
      </c>
      <c r="O1539" t="s">
        <v>40</v>
      </c>
      <c r="P1539" s="2">
        <v>45722.783541666664</v>
      </c>
      <c r="Q1539">
        <f>YEAR(Salesdata[[#This Row],[purchase_date]])</f>
        <v>2025</v>
      </c>
      <c r="R1539" t="str">
        <f>TEXT(Salesdata[[#This Row],[purchase_date]], "mmm")</f>
        <v>Mar</v>
      </c>
    </row>
    <row r="1540" spans="1:18" x14ac:dyDescent="0.3">
      <c r="A1540" t="s">
        <v>4639</v>
      </c>
      <c r="B1540" t="s">
        <v>172</v>
      </c>
      <c r="C1540" t="s">
        <v>4640</v>
      </c>
      <c r="D1540" s="11" t="s">
        <v>8501</v>
      </c>
      <c r="E1540" s="11" t="s">
        <v>7152</v>
      </c>
      <c r="F1540" t="s">
        <v>246</v>
      </c>
      <c r="G1540" t="s">
        <v>4641</v>
      </c>
      <c r="H1540" t="s">
        <v>93</v>
      </c>
      <c r="I1540">
        <v>216.09</v>
      </c>
      <c r="J1540">
        <v>1</v>
      </c>
      <c r="K1540">
        <v>0</v>
      </c>
      <c r="L1540">
        <v>216.09</v>
      </c>
      <c r="M1540">
        <v>216.09</v>
      </c>
      <c r="N1540" s="11">
        <f>Salesdata[[#This Row],[subtotal_before_discount]]-Salesdata[[#This Row],[total_after_discount]]</f>
        <v>0</v>
      </c>
      <c r="O1540" t="s">
        <v>7010</v>
      </c>
      <c r="P1540" s="2">
        <v>45846.453969907408</v>
      </c>
      <c r="Q1540">
        <f>YEAR(Salesdata[[#This Row],[purchase_date]])</f>
        <v>2025</v>
      </c>
      <c r="R1540" t="str">
        <f>TEXT(Salesdata[[#This Row],[purchase_date]], "mmm")</f>
        <v>Jul</v>
      </c>
    </row>
    <row r="1541" spans="1:18" x14ac:dyDescent="0.3">
      <c r="A1541" t="s">
        <v>4642</v>
      </c>
      <c r="B1541" t="s">
        <v>72</v>
      </c>
      <c r="C1541" t="s">
        <v>4643</v>
      </c>
      <c r="D1541" s="11" t="s">
        <v>8502</v>
      </c>
      <c r="E1541" s="11" t="s">
        <v>7042</v>
      </c>
      <c r="F1541" t="s">
        <v>277</v>
      </c>
      <c r="G1541" t="s">
        <v>4644</v>
      </c>
      <c r="H1541" t="s">
        <v>209</v>
      </c>
      <c r="I1541">
        <v>787.6</v>
      </c>
      <c r="J1541">
        <v>12</v>
      </c>
      <c r="K1541">
        <v>0</v>
      </c>
      <c r="L1541">
        <v>9451.2000000000007</v>
      </c>
      <c r="M1541">
        <v>9451.2000000000007</v>
      </c>
      <c r="N1541" s="11">
        <f>Salesdata[[#This Row],[subtotal_before_discount]]-Salesdata[[#This Row],[total_after_discount]]</f>
        <v>0</v>
      </c>
      <c r="O1541" t="s">
        <v>40</v>
      </c>
      <c r="P1541" s="2">
        <v>45819.896967592591</v>
      </c>
      <c r="Q1541">
        <f>YEAR(Salesdata[[#This Row],[purchase_date]])</f>
        <v>2025</v>
      </c>
      <c r="R1541" t="str">
        <f>TEXT(Salesdata[[#This Row],[purchase_date]], "mmm")</f>
        <v>Jun</v>
      </c>
    </row>
    <row r="1542" spans="1:18" x14ac:dyDescent="0.3">
      <c r="A1542" t="s">
        <v>4645</v>
      </c>
      <c r="B1542" t="s">
        <v>23</v>
      </c>
      <c r="C1542" t="s">
        <v>4646</v>
      </c>
      <c r="D1542" s="11" t="s">
        <v>8503</v>
      </c>
      <c r="E1542" s="11" t="s">
        <v>7097</v>
      </c>
      <c r="F1542" t="s">
        <v>224</v>
      </c>
      <c r="G1542" t="s">
        <v>4647</v>
      </c>
      <c r="H1542" t="s">
        <v>209</v>
      </c>
      <c r="I1542">
        <v>503.05</v>
      </c>
      <c r="J1542">
        <v>10</v>
      </c>
      <c r="K1542">
        <v>25</v>
      </c>
      <c r="L1542">
        <v>5030.5</v>
      </c>
      <c r="M1542">
        <v>3772.88</v>
      </c>
      <c r="N1542" s="11">
        <f>Salesdata[[#This Row],[subtotal_before_discount]]-Salesdata[[#This Row],[total_after_discount]]</f>
        <v>1257.6199999999999</v>
      </c>
      <c r="O1542" t="s">
        <v>21</v>
      </c>
      <c r="P1542" s="2">
        <v>45380.422337962962</v>
      </c>
      <c r="Q1542">
        <f>YEAR(Salesdata[[#This Row],[purchase_date]])</f>
        <v>2024</v>
      </c>
      <c r="R1542" t="str">
        <f>TEXT(Salesdata[[#This Row],[purchase_date]], "mmm")</f>
        <v>Mar</v>
      </c>
    </row>
    <row r="1543" spans="1:18" x14ac:dyDescent="0.3">
      <c r="A1543" t="s">
        <v>4648</v>
      </c>
      <c r="B1543" t="s">
        <v>49</v>
      </c>
      <c r="C1543" t="s">
        <v>4649</v>
      </c>
      <c r="D1543" s="11" t="s">
        <v>8504</v>
      </c>
      <c r="E1543" s="11" t="s">
        <v>7097</v>
      </c>
      <c r="F1543" t="s">
        <v>57</v>
      </c>
      <c r="G1543" t="s">
        <v>4650</v>
      </c>
      <c r="H1543" t="s">
        <v>70</v>
      </c>
      <c r="I1543">
        <v>129.88</v>
      </c>
      <c r="J1543">
        <v>2</v>
      </c>
      <c r="K1543">
        <v>0</v>
      </c>
      <c r="L1543">
        <v>259.76</v>
      </c>
      <c r="M1543">
        <v>259.76</v>
      </c>
      <c r="N1543" s="11">
        <f>Salesdata[[#This Row],[subtotal_before_discount]]-Salesdata[[#This Row],[total_after_discount]]</f>
        <v>0</v>
      </c>
      <c r="O1543" t="s">
        <v>116</v>
      </c>
      <c r="P1543" s="2">
        <v>45609.407141203701</v>
      </c>
      <c r="Q1543">
        <f>YEAR(Salesdata[[#This Row],[purchase_date]])</f>
        <v>2024</v>
      </c>
      <c r="R1543" t="str">
        <f>TEXT(Salesdata[[#This Row],[purchase_date]], "mmm")</f>
        <v>Nov</v>
      </c>
    </row>
    <row r="1544" spans="1:18" x14ac:dyDescent="0.3">
      <c r="A1544" t="s">
        <v>4651</v>
      </c>
      <c r="B1544" t="s">
        <v>118</v>
      </c>
      <c r="C1544" t="s">
        <v>4652</v>
      </c>
      <c r="D1544" s="11" t="s">
        <v>8505</v>
      </c>
      <c r="E1544" s="11" t="s">
        <v>7218</v>
      </c>
      <c r="F1544" t="s">
        <v>91</v>
      </c>
      <c r="G1544" t="s">
        <v>4653</v>
      </c>
      <c r="H1544" t="s">
        <v>27</v>
      </c>
      <c r="I1544">
        <v>275.33</v>
      </c>
      <c r="J1544">
        <v>25</v>
      </c>
      <c r="K1544">
        <v>3</v>
      </c>
      <c r="L1544">
        <v>6883.25</v>
      </c>
      <c r="M1544">
        <v>6676.75</v>
      </c>
      <c r="N1544" s="11">
        <f>Salesdata[[#This Row],[subtotal_before_discount]]-Salesdata[[#This Row],[total_after_discount]]</f>
        <v>206.5</v>
      </c>
      <c r="O1544" t="s">
        <v>40</v>
      </c>
      <c r="P1544" s="2">
        <v>45403.187303240738</v>
      </c>
      <c r="Q1544">
        <f>YEAR(Salesdata[[#This Row],[purchase_date]])</f>
        <v>2024</v>
      </c>
      <c r="R1544" t="str">
        <f>TEXT(Salesdata[[#This Row],[purchase_date]], "mmm")</f>
        <v>Apr</v>
      </c>
    </row>
    <row r="1545" spans="1:18" x14ac:dyDescent="0.3">
      <c r="A1545" t="s">
        <v>4654</v>
      </c>
      <c r="B1545" t="s">
        <v>49</v>
      </c>
      <c r="C1545" t="s">
        <v>4655</v>
      </c>
      <c r="D1545" s="11" t="s">
        <v>8506</v>
      </c>
      <c r="E1545" s="11" t="s">
        <v>7046</v>
      </c>
      <c r="F1545" t="s">
        <v>91</v>
      </c>
      <c r="G1545" t="s">
        <v>4656</v>
      </c>
      <c r="H1545" t="s">
        <v>59</v>
      </c>
      <c r="I1545">
        <v>2.3199999999999998</v>
      </c>
      <c r="J1545">
        <v>138</v>
      </c>
      <c r="K1545">
        <v>30</v>
      </c>
      <c r="L1545">
        <v>320.16000000000003</v>
      </c>
      <c r="M1545">
        <v>224.11</v>
      </c>
      <c r="N1545" s="11">
        <f>Salesdata[[#This Row],[subtotal_before_discount]]-Salesdata[[#This Row],[total_after_discount]]</f>
        <v>96.050000000000011</v>
      </c>
      <c r="O1545" t="s">
        <v>47</v>
      </c>
      <c r="P1545" s="2">
        <v>45684.697256944448</v>
      </c>
      <c r="Q1545">
        <f>YEAR(Salesdata[[#This Row],[purchase_date]])</f>
        <v>2025</v>
      </c>
      <c r="R1545" t="str">
        <f>TEXT(Salesdata[[#This Row],[purchase_date]], "mmm")</f>
        <v>Jan</v>
      </c>
    </row>
    <row r="1546" spans="1:18" x14ac:dyDescent="0.3">
      <c r="A1546" t="s">
        <v>4657</v>
      </c>
      <c r="B1546" t="s">
        <v>23</v>
      </c>
      <c r="C1546" t="s">
        <v>4658</v>
      </c>
      <c r="D1546" s="11" t="s">
        <v>8507</v>
      </c>
      <c r="E1546" s="11" t="s">
        <v>7154</v>
      </c>
      <c r="F1546" t="s">
        <v>87</v>
      </c>
      <c r="G1546" t="s">
        <v>4659</v>
      </c>
      <c r="H1546" t="s">
        <v>7010</v>
      </c>
      <c r="I1546">
        <v>2.73</v>
      </c>
      <c r="J1546">
        <v>222</v>
      </c>
      <c r="K1546">
        <v>25</v>
      </c>
      <c r="L1546">
        <v>606.05999999999995</v>
      </c>
      <c r="M1546">
        <v>454.54</v>
      </c>
      <c r="N1546" s="11">
        <f>Salesdata[[#This Row],[subtotal_before_discount]]-Salesdata[[#This Row],[total_after_discount]]</f>
        <v>151.51999999999992</v>
      </c>
      <c r="O1546" t="s">
        <v>21</v>
      </c>
      <c r="P1546" s="2">
        <v>45407.077418981484</v>
      </c>
      <c r="Q1546">
        <f>YEAR(Salesdata[[#This Row],[purchase_date]])</f>
        <v>2024</v>
      </c>
      <c r="R1546" t="str">
        <f>TEXT(Salesdata[[#This Row],[purchase_date]], "mmm")</f>
        <v>Apr</v>
      </c>
    </row>
    <row r="1547" spans="1:18" x14ac:dyDescent="0.3">
      <c r="A1547" t="s">
        <v>4660</v>
      </c>
      <c r="B1547" t="s">
        <v>72</v>
      </c>
      <c r="C1547" t="s">
        <v>4661</v>
      </c>
      <c r="D1547" s="11" t="s">
        <v>8508</v>
      </c>
      <c r="E1547" s="11" t="s">
        <v>7040</v>
      </c>
      <c r="F1547" t="s">
        <v>133</v>
      </c>
      <c r="G1547" t="s">
        <v>4662</v>
      </c>
      <c r="H1547" t="s">
        <v>102</v>
      </c>
      <c r="I1547">
        <v>4396.99</v>
      </c>
      <c r="J1547">
        <v>50</v>
      </c>
      <c r="K1547">
        <v>10</v>
      </c>
      <c r="L1547">
        <v>219849.5</v>
      </c>
      <c r="M1547">
        <v>197864.55</v>
      </c>
      <c r="N1547" s="11">
        <f>Salesdata[[#This Row],[subtotal_before_discount]]-Salesdata[[#This Row],[total_after_discount]]</f>
        <v>21984.950000000012</v>
      </c>
      <c r="O1547" t="s">
        <v>47</v>
      </c>
      <c r="P1547" s="2">
        <v>45434.214745370373</v>
      </c>
      <c r="Q1547">
        <f>YEAR(Salesdata[[#This Row],[purchase_date]])</f>
        <v>2024</v>
      </c>
      <c r="R1547" t="str">
        <f>TEXT(Salesdata[[#This Row],[purchase_date]], "mmm")</f>
        <v>May</v>
      </c>
    </row>
    <row r="1548" spans="1:18" x14ac:dyDescent="0.3">
      <c r="A1548" t="s">
        <v>4663</v>
      </c>
      <c r="B1548" t="s">
        <v>84</v>
      </c>
      <c r="C1548" t="s">
        <v>4664</v>
      </c>
      <c r="D1548" s="11" t="s">
        <v>8509</v>
      </c>
      <c r="E1548" s="11" t="s">
        <v>7164</v>
      </c>
      <c r="F1548" t="s">
        <v>44</v>
      </c>
      <c r="G1548" t="s">
        <v>4665</v>
      </c>
      <c r="H1548" t="s">
        <v>465</v>
      </c>
      <c r="I1548">
        <v>1254.55</v>
      </c>
      <c r="J1548">
        <v>2</v>
      </c>
      <c r="K1548">
        <v>2</v>
      </c>
      <c r="L1548">
        <v>2509.1</v>
      </c>
      <c r="M1548">
        <v>2458.92</v>
      </c>
      <c r="N1548" s="11">
        <f>Salesdata[[#This Row],[subtotal_before_discount]]-Salesdata[[#This Row],[total_after_discount]]</f>
        <v>50.179999999999836</v>
      </c>
      <c r="O1548" t="s">
        <v>116</v>
      </c>
      <c r="P1548" s="2">
        <v>45692.503668981481</v>
      </c>
      <c r="Q1548">
        <f>YEAR(Salesdata[[#This Row],[purchase_date]])</f>
        <v>2025</v>
      </c>
      <c r="R1548" t="str">
        <f>TEXT(Salesdata[[#This Row],[purchase_date]], "mmm")</f>
        <v>Feb</v>
      </c>
    </row>
    <row r="1549" spans="1:18" x14ac:dyDescent="0.3">
      <c r="A1549" t="s">
        <v>4666</v>
      </c>
      <c r="B1549" t="s">
        <v>72</v>
      </c>
      <c r="C1549" t="s">
        <v>4667</v>
      </c>
      <c r="D1549" s="11" t="s">
        <v>8510</v>
      </c>
      <c r="E1549" s="11" t="s">
        <v>7048</v>
      </c>
      <c r="F1549" t="s">
        <v>91</v>
      </c>
      <c r="G1549" t="s">
        <v>4668</v>
      </c>
      <c r="H1549" t="s">
        <v>248</v>
      </c>
      <c r="I1549">
        <v>165.85</v>
      </c>
      <c r="J1549">
        <v>3</v>
      </c>
      <c r="K1549">
        <v>0</v>
      </c>
      <c r="L1549">
        <v>497.55</v>
      </c>
      <c r="M1549">
        <v>497.55</v>
      </c>
      <c r="N1549" s="11">
        <f>Salesdata[[#This Row],[subtotal_before_discount]]-Salesdata[[#This Row],[total_after_discount]]</f>
        <v>0</v>
      </c>
      <c r="O1549" t="s">
        <v>116</v>
      </c>
      <c r="P1549" s="2">
        <v>45771.767731481479</v>
      </c>
      <c r="Q1549">
        <f>YEAR(Salesdata[[#This Row],[purchase_date]])</f>
        <v>2025</v>
      </c>
      <c r="R1549" t="str">
        <f>TEXT(Salesdata[[#This Row],[purchase_date]], "mmm")</f>
        <v>Apr</v>
      </c>
    </row>
    <row r="1550" spans="1:18" x14ac:dyDescent="0.3">
      <c r="A1550" t="s">
        <v>4669</v>
      </c>
      <c r="B1550" t="s">
        <v>15</v>
      </c>
      <c r="C1550" t="s">
        <v>4670</v>
      </c>
      <c r="D1550" s="11" t="s">
        <v>8511</v>
      </c>
      <c r="E1550" s="11" t="s">
        <v>7089</v>
      </c>
      <c r="F1550" t="s">
        <v>68</v>
      </c>
      <c r="G1550" t="s">
        <v>4671</v>
      </c>
      <c r="H1550" t="s">
        <v>27</v>
      </c>
      <c r="I1550">
        <v>129.35</v>
      </c>
      <c r="J1550">
        <v>1</v>
      </c>
      <c r="K1550">
        <v>0</v>
      </c>
      <c r="L1550">
        <v>129.35</v>
      </c>
      <c r="M1550">
        <v>129.35</v>
      </c>
      <c r="N1550" s="11">
        <f>Salesdata[[#This Row],[subtotal_before_discount]]-Salesdata[[#This Row],[total_after_discount]]</f>
        <v>0</v>
      </c>
      <c r="O1550" t="s">
        <v>21</v>
      </c>
      <c r="P1550" s="2">
        <v>45718.634166666663</v>
      </c>
      <c r="Q1550">
        <f>YEAR(Salesdata[[#This Row],[purchase_date]])</f>
        <v>2025</v>
      </c>
      <c r="R1550" t="str">
        <f>TEXT(Salesdata[[#This Row],[purchase_date]], "mmm")</f>
        <v>Mar</v>
      </c>
    </row>
    <row r="1551" spans="1:18" x14ac:dyDescent="0.3">
      <c r="A1551" t="s">
        <v>4672</v>
      </c>
      <c r="B1551" t="s">
        <v>30</v>
      </c>
      <c r="C1551" t="s">
        <v>4673</v>
      </c>
      <c r="D1551" s="11" t="s">
        <v>8512</v>
      </c>
      <c r="E1551" s="11" t="s">
        <v>7056</v>
      </c>
      <c r="F1551" t="s">
        <v>7010</v>
      </c>
      <c r="G1551" t="s">
        <v>4674</v>
      </c>
      <c r="H1551" t="s">
        <v>7010</v>
      </c>
      <c r="I1551">
        <v>20.69</v>
      </c>
      <c r="J1551">
        <v>5</v>
      </c>
      <c r="K1551">
        <v>8</v>
      </c>
      <c r="L1551">
        <v>103.45</v>
      </c>
      <c r="M1551">
        <v>95.17</v>
      </c>
      <c r="N1551" s="11">
        <f>Salesdata[[#This Row],[subtotal_before_discount]]-Salesdata[[#This Row],[total_after_discount]]</f>
        <v>8.2800000000000011</v>
      </c>
      <c r="O1551" t="s">
        <v>77</v>
      </c>
      <c r="P1551" s="2">
        <v>45367.111921296295</v>
      </c>
      <c r="Q1551">
        <f>YEAR(Salesdata[[#This Row],[purchase_date]])</f>
        <v>2024</v>
      </c>
      <c r="R1551" t="str">
        <f>TEXT(Salesdata[[#This Row],[purchase_date]], "mmm")</f>
        <v>Mar</v>
      </c>
    </row>
    <row r="1552" spans="1:18" x14ac:dyDescent="0.3">
      <c r="A1552" t="s">
        <v>4675</v>
      </c>
      <c r="B1552" t="s">
        <v>15</v>
      </c>
      <c r="C1552" t="s">
        <v>4676</v>
      </c>
      <c r="D1552" s="11" t="s">
        <v>8513</v>
      </c>
      <c r="E1552" s="11" t="s">
        <v>7159</v>
      </c>
      <c r="F1552" t="s">
        <v>155</v>
      </c>
      <c r="G1552" t="s">
        <v>4677</v>
      </c>
      <c r="H1552" t="s">
        <v>184</v>
      </c>
      <c r="I1552">
        <v>1350.53</v>
      </c>
      <c r="J1552">
        <v>1</v>
      </c>
      <c r="K1552">
        <v>0</v>
      </c>
      <c r="L1552">
        <v>1350.53</v>
      </c>
      <c r="M1552">
        <v>1350.53</v>
      </c>
      <c r="N1552" s="11">
        <f>Salesdata[[#This Row],[subtotal_before_discount]]-Salesdata[[#This Row],[total_after_discount]]</f>
        <v>0</v>
      </c>
      <c r="O1552" t="s">
        <v>77</v>
      </c>
      <c r="P1552" s="2">
        <v>45620.067314814813</v>
      </c>
      <c r="Q1552">
        <f>YEAR(Salesdata[[#This Row],[purchase_date]])</f>
        <v>2024</v>
      </c>
      <c r="R1552" t="str">
        <f>TEXT(Salesdata[[#This Row],[purchase_date]], "mmm")</f>
        <v>Nov</v>
      </c>
    </row>
    <row r="1553" spans="1:18" x14ac:dyDescent="0.3">
      <c r="A1553" t="s">
        <v>4678</v>
      </c>
      <c r="B1553" t="s">
        <v>181</v>
      </c>
      <c r="C1553" t="s">
        <v>4679</v>
      </c>
      <c r="D1553" s="11" t="s">
        <v>8029</v>
      </c>
      <c r="E1553" s="11" t="s">
        <v>7064</v>
      </c>
      <c r="F1553" t="s">
        <v>177</v>
      </c>
      <c r="G1553" t="s">
        <v>4680</v>
      </c>
      <c r="H1553" t="s">
        <v>7010</v>
      </c>
      <c r="I1553">
        <v>327.19</v>
      </c>
      <c r="J1553">
        <v>40</v>
      </c>
      <c r="K1553">
        <v>2</v>
      </c>
      <c r="L1553">
        <v>13087.6</v>
      </c>
      <c r="M1553">
        <v>12825.85</v>
      </c>
      <c r="N1553" s="11">
        <f>Salesdata[[#This Row],[subtotal_before_discount]]-Salesdata[[#This Row],[total_after_discount]]</f>
        <v>261.75</v>
      </c>
      <c r="O1553" t="s">
        <v>60</v>
      </c>
      <c r="P1553" s="2">
        <v>45872.775706018518</v>
      </c>
      <c r="Q1553">
        <f>YEAR(Salesdata[[#This Row],[purchase_date]])</f>
        <v>2025</v>
      </c>
      <c r="R1553" t="str">
        <f>TEXT(Salesdata[[#This Row],[purchase_date]], "mmm")</f>
        <v>Aug</v>
      </c>
    </row>
    <row r="1554" spans="1:18" x14ac:dyDescent="0.3">
      <c r="A1554" t="s">
        <v>4681</v>
      </c>
      <c r="B1554" t="s">
        <v>49</v>
      </c>
      <c r="C1554" t="s">
        <v>4682</v>
      </c>
      <c r="D1554" s="11" t="s">
        <v>8514</v>
      </c>
      <c r="E1554" s="11" t="s">
        <v>7152</v>
      </c>
      <c r="F1554" t="s">
        <v>44</v>
      </c>
      <c r="G1554" t="s">
        <v>4683</v>
      </c>
      <c r="H1554" t="s">
        <v>76</v>
      </c>
      <c r="I1554">
        <v>659.66</v>
      </c>
      <c r="J1554">
        <v>2</v>
      </c>
      <c r="K1554">
        <v>0</v>
      </c>
      <c r="L1554">
        <v>1319.32</v>
      </c>
      <c r="M1554">
        <v>1319.32</v>
      </c>
      <c r="N1554" s="11">
        <f>Salesdata[[#This Row],[subtotal_before_discount]]-Salesdata[[#This Row],[total_after_discount]]</f>
        <v>0</v>
      </c>
      <c r="O1554" t="s">
        <v>60</v>
      </c>
      <c r="P1554" s="2">
        <v>45876.092916666668</v>
      </c>
      <c r="Q1554">
        <f>YEAR(Salesdata[[#This Row],[purchase_date]])</f>
        <v>2025</v>
      </c>
      <c r="R1554" t="str">
        <f>TEXT(Salesdata[[#This Row],[purchase_date]], "mmm")</f>
        <v>Aug</v>
      </c>
    </row>
    <row r="1555" spans="1:18" x14ac:dyDescent="0.3">
      <c r="A1555" t="s">
        <v>4684</v>
      </c>
      <c r="B1555" t="s">
        <v>72</v>
      </c>
      <c r="C1555" t="s">
        <v>7010</v>
      </c>
      <c r="D1555" s="11" t="s">
        <v>7010</v>
      </c>
      <c r="E1555" s="11" t="s">
        <v>7010</v>
      </c>
      <c r="F1555" t="s">
        <v>155</v>
      </c>
      <c r="G1555" t="s">
        <v>4685</v>
      </c>
      <c r="H1555" t="s">
        <v>70</v>
      </c>
      <c r="I1555">
        <v>151.53</v>
      </c>
      <c r="J1555">
        <v>5</v>
      </c>
      <c r="K1555">
        <v>0</v>
      </c>
      <c r="L1555">
        <v>757.65</v>
      </c>
      <c r="M1555">
        <v>757.65</v>
      </c>
      <c r="N1555" s="11">
        <f>Salesdata[[#This Row],[subtotal_before_discount]]-Salesdata[[#This Row],[total_after_discount]]</f>
        <v>0</v>
      </c>
      <c r="O1555" t="s">
        <v>60</v>
      </c>
      <c r="P1555" s="2">
        <v>45502.913356481484</v>
      </c>
      <c r="Q1555">
        <f>YEAR(Salesdata[[#This Row],[purchase_date]])</f>
        <v>2024</v>
      </c>
      <c r="R1555" t="str">
        <f>TEXT(Salesdata[[#This Row],[purchase_date]], "mmm")</f>
        <v>Jul</v>
      </c>
    </row>
    <row r="1556" spans="1:18" x14ac:dyDescent="0.3">
      <c r="A1556" t="s">
        <v>4686</v>
      </c>
      <c r="B1556" t="s">
        <v>84</v>
      </c>
      <c r="C1556" t="s">
        <v>4687</v>
      </c>
      <c r="D1556" s="11" t="s">
        <v>8515</v>
      </c>
      <c r="E1556" s="11" t="s">
        <v>7083</v>
      </c>
      <c r="F1556" t="s">
        <v>32</v>
      </c>
      <c r="G1556" t="s">
        <v>4688</v>
      </c>
      <c r="H1556" t="s">
        <v>465</v>
      </c>
      <c r="I1556">
        <v>976.34</v>
      </c>
      <c r="J1556">
        <v>50</v>
      </c>
      <c r="K1556">
        <v>5</v>
      </c>
      <c r="L1556">
        <v>48817</v>
      </c>
      <c r="M1556">
        <v>46376.15</v>
      </c>
      <c r="N1556" s="11">
        <f>Salesdata[[#This Row],[subtotal_before_discount]]-Salesdata[[#This Row],[total_after_discount]]</f>
        <v>2440.8499999999985</v>
      </c>
      <c r="O1556" t="s">
        <v>60</v>
      </c>
      <c r="P1556" s="2">
        <v>45854.290069444447</v>
      </c>
      <c r="Q1556">
        <f>YEAR(Salesdata[[#This Row],[purchase_date]])</f>
        <v>2025</v>
      </c>
      <c r="R1556" t="str">
        <f>TEXT(Salesdata[[#This Row],[purchase_date]], "mmm")</f>
        <v>Jul</v>
      </c>
    </row>
    <row r="1557" spans="1:18" x14ac:dyDescent="0.3">
      <c r="A1557" t="s">
        <v>4689</v>
      </c>
      <c r="B1557" t="s">
        <v>30</v>
      </c>
      <c r="C1557" t="s">
        <v>4690</v>
      </c>
      <c r="D1557" s="11" t="s">
        <v>8516</v>
      </c>
      <c r="E1557" s="11" t="s">
        <v>7060</v>
      </c>
      <c r="F1557" t="s">
        <v>100</v>
      </c>
      <c r="G1557" t="s">
        <v>4691</v>
      </c>
      <c r="H1557" t="s">
        <v>27</v>
      </c>
      <c r="I1557">
        <v>486.45</v>
      </c>
      <c r="J1557">
        <v>3</v>
      </c>
      <c r="K1557">
        <v>0</v>
      </c>
      <c r="L1557">
        <v>1459.35</v>
      </c>
      <c r="M1557">
        <v>1459.35</v>
      </c>
      <c r="N1557" s="11">
        <f>Salesdata[[#This Row],[subtotal_before_discount]]-Salesdata[[#This Row],[total_after_discount]]</f>
        <v>0</v>
      </c>
      <c r="O1557" t="s">
        <v>116</v>
      </c>
      <c r="P1557" s="2">
        <v>45452.582557870373</v>
      </c>
      <c r="Q1557">
        <f>YEAR(Salesdata[[#This Row],[purchase_date]])</f>
        <v>2024</v>
      </c>
      <c r="R1557" t="str">
        <f>TEXT(Salesdata[[#This Row],[purchase_date]], "mmm")</f>
        <v>Jun</v>
      </c>
    </row>
    <row r="1558" spans="1:18" x14ac:dyDescent="0.3">
      <c r="A1558" t="s">
        <v>4692</v>
      </c>
      <c r="B1558" t="s">
        <v>30</v>
      </c>
      <c r="C1558" t="s">
        <v>4693</v>
      </c>
      <c r="D1558" s="11" t="s">
        <v>8439</v>
      </c>
      <c r="E1558" s="11" t="s">
        <v>7111</v>
      </c>
      <c r="F1558" t="s">
        <v>155</v>
      </c>
      <c r="G1558" t="s">
        <v>4694</v>
      </c>
      <c r="H1558" t="s">
        <v>70</v>
      </c>
      <c r="I1558">
        <v>84.47</v>
      </c>
      <c r="J1558">
        <v>5</v>
      </c>
      <c r="K1558">
        <v>0</v>
      </c>
      <c r="L1558">
        <v>422.35</v>
      </c>
      <c r="M1558">
        <v>422.35</v>
      </c>
      <c r="N1558" s="11">
        <f>Salesdata[[#This Row],[subtotal_before_discount]]-Salesdata[[#This Row],[total_after_discount]]</f>
        <v>0</v>
      </c>
      <c r="O1558" t="s">
        <v>21</v>
      </c>
      <c r="P1558" s="2">
        <v>45520.012789351851</v>
      </c>
      <c r="Q1558">
        <f>YEAR(Salesdata[[#This Row],[purchase_date]])</f>
        <v>2024</v>
      </c>
      <c r="R1558" t="str">
        <f>TEXT(Salesdata[[#This Row],[purchase_date]], "mmm")</f>
        <v>Aug</v>
      </c>
    </row>
    <row r="1559" spans="1:18" x14ac:dyDescent="0.3">
      <c r="A1559" t="s">
        <v>4695</v>
      </c>
      <c r="B1559" t="s">
        <v>118</v>
      </c>
      <c r="C1559" t="s">
        <v>4696</v>
      </c>
      <c r="D1559" s="11" t="s">
        <v>7390</v>
      </c>
      <c r="E1559" s="11" t="s">
        <v>7145</v>
      </c>
      <c r="F1559" t="s">
        <v>7010</v>
      </c>
      <c r="G1559" t="s">
        <v>4697</v>
      </c>
      <c r="H1559" t="s">
        <v>65</v>
      </c>
      <c r="I1559">
        <v>2.4700000000000002</v>
      </c>
      <c r="J1559">
        <v>240</v>
      </c>
      <c r="K1559">
        <v>20</v>
      </c>
      <c r="L1559">
        <v>592.79999999999995</v>
      </c>
      <c r="M1559">
        <v>474.24</v>
      </c>
      <c r="N1559" s="11">
        <f>Salesdata[[#This Row],[subtotal_before_discount]]-Salesdata[[#This Row],[total_after_discount]]</f>
        <v>118.55999999999995</v>
      </c>
      <c r="O1559" t="s">
        <v>47</v>
      </c>
      <c r="P1559" s="2">
        <v>45540.481736111113</v>
      </c>
      <c r="Q1559">
        <f>YEAR(Salesdata[[#This Row],[purchase_date]])</f>
        <v>2024</v>
      </c>
      <c r="R1559" t="str">
        <f>TEXT(Salesdata[[#This Row],[purchase_date]], "mmm")</f>
        <v>Sep</v>
      </c>
    </row>
    <row r="1560" spans="1:18" x14ac:dyDescent="0.3">
      <c r="A1560" t="s">
        <v>4698</v>
      </c>
      <c r="B1560" t="s">
        <v>23</v>
      </c>
      <c r="C1560" t="s">
        <v>4699</v>
      </c>
      <c r="D1560" s="11" t="s">
        <v>7866</v>
      </c>
      <c r="E1560" s="11" t="s">
        <v>7050</v>
      </c>
      <c r="F1560" t="s">
        <v>177</v>
      </c>
      <c r="G1560" t="s">
        <v>4700</v>
      </c>
      <c r="H1560" t="s">
        <v>59</v>
      </c>
      <c r="I1560">
        <v>1116.76</v>
      </c>
      <c r="J1560">
        <v>15</v>
      </c>
      <c r="K1560">
        <v>10</v>
      </c>
      <c r="L1560">
        <v>16751.400000000001</v>
      </c>
      <c r="M1560">
        <v>15076.26</v>
      </c>
      <c r="N1560" s="11">
        <f>Salesdata[[#This Row],[subtotal_before_discount]]-Salesdata[[#This Row],[total_after_discount]]</f>
        <v>1675.1400000000012</v>
      </c>
      <c r="O1560" t="s">
        <v>47</v>
      </c>
      <c r="P1560" s="2">
        <v>45515.647986111115</v>
      </c>
      <c r="Q1560">
        <f>YEAR(Salesdata[[#This Row],[purchase_date]])</f>
        <v>2024</v>
      </c>
      <c r="R1560" t="str">
        <f>TEXT(Salesdata[[#This Row],[purchase_date]], "mmm")</f>
        <v>Aug</v>
      </c>
    </row>
    <row r="1561" spans="1:18" x14ac:dyDescent="0.3">
      <c r="A1561" t="s">
        <v>4701</v>
      </c>
      <c r="B1561" t="s">
        <v>23</v>
      </c>
      <c r="C1561" t="s">
        <v>4702</v>
      </c>
      <c r="D1561" s="11" t="s">
        <v>8517</v>
      </c>
      <c r="E1561" s="11" t="s">
        <v>7091</v>
      </c>
      <c r="F1561" t="s">
        <v>68</v>
      </c>
      <c r="G1561" t="s">
        <v>4703</v>
      </c>
      <c r="H1561" t="s">
        <v>130</v>
      </c>
      <c r="I1561">
        <v>162.37</v>
      </c>
      <c r="J1561">
        <v>4</v>
      </c>
      <c r="K1561">
        <v>0</v>
      </c>
      <c r="L1561">
        <v>649.48</v>
      </c>
      <c r="M1561">
        <v>649.48</v>
      </c>
      <c r="N1561" s="11">
        <f>Salesdata[[#This Row],[subtotal_before_discount]]-Salesdata[[#This Row],[total_after_discount]]</f>
        <v>0</v>
      </c>
      <c r="O1561" t="s">
        <v>116</v>
      </c>
      <c r="P1561" s="2">
        <v>45371.49255787037</v>
      </c>
      <c r="Q1561">
        <f>YEAR(Salesdata[[#This Row],[purchase_date]])</f>
        <v>2024</v>
      </c>
      <c r="R1561" t="str">
        <f>TEXT(Salesdata[[#This Row],[purchase_date]], "mmm")</f>
        <v>Mar</v>
      </c>
    </row>
    <row r="1562" spans="1:18" x14ac:dyDescent="0.3">
      <c r="A1562" t="s">
        <v>4704</v>
      </c>
      <c r="B1562" t="s">
        <v>30</v>
      </c>
      <c r="C1562" t="s">
        <v>4705</v>
      </c>
      <c r="D1562" s="11" t="s">
        <v>7800</v>
      </c>
      <c r="E1562" s="11" t="s">
        <v>7076</v>
      </c>
      <c r="F1562" t="s">
        <v>37</v>
      </c>
      <c r="G1562" t="s">
        <v>4706</v>
      </c>
      <c r="H1562" t="s">
        <v>179</v>
      </c>
      <c r="I1562">
        <v>300.66000000000003</v>
      </c>
      <c r="J1562">
        <v>6</v>
      </c>
      <c r="K1562">
        <v>8</v>
      </c>
      <c r="L1562">
        <v>1803.96</v>
      </c>
      <c r="M1562">
        <v>1659.64</v>
      </c>
      <c r="N1562" s="11">
        <f>Salesdata[[#This Row],[subtotal_before_discount]]-Salesdata[[#This Row],[total_after_discount]]</f>
        <v>144.31999999999994</v>
      </c>
      <c r="O1562" t="s">
        <v>21</v>
      </c>
      <c r="P1562" s="2">
        <v>45386.831122685187</v>
      </c>
      <c r="Q1562">
        <f>YEAR(Salesdata[[#This Row],[purchase_date]])</f>
        <v>2024</v>
      </c>
      <c r="R1562" t="str">
        <f>TEXT(Salesdata[[#This Row],[purchase_date]], "mmm")</f>
        <v>Apr</v>
      </c>
    </row>
    <row r="1563" spans="1:18" x14ac:dyDescent="0.3">
      <c r="A1563" t="s">
        <v>4707</v>
      </c>
      <c r="B1563" t="s">
        <v>95</v>
      </c>
      <c r="C1563" t="s">
        <v>4708</v>
      </c>
      <c r="D1563" s="11" t="s">
        <v>7261</v>
      </c>
      <c r="E1563" s="11" t="s">
        <v>7125</v>
      </c>
      <c r="F1563" t="s">
        <v>7010</v>
      </c>
      <c r="G1563" t="s">
        <v>4709</v>
      </c>
      <c r="H1563" t="s">
        <v>248</v>
      </c>
      <c r="I1563">
        <v>586.24</v>
      </c>
      <c r="J1563">
        <v>2</v>
      </c>
      <c r="K1563">
        <v>3</v>
      </c>
      <c r="L1563">
        <v>1172.48</v>
      </c>
      <c r="M1563">
        <v>1137.31</v>
      </c>
      <c r="N1563" s="11">
        <f>Salesdata[[#This Row],[subtotal_before_discount]]-Salesdata[[#This Row],[total_after_discount]]</f>
        <v>35.170000000000073</v>
      </c>
      <c r="O1563" t="s">
        <v>60</v>
      </c>
      <c r="P1563" s="2">
        <v>45767.724224537036</v>
      </c>
      <c r="Q1563">
        <f>YEAR(Salesdata[[#This Row],[purchase_date]])</f>
        <v>2025</v>
      </c>
      <c r="R1563" t="str">
        <f>TEXT(Salesdata[[#This Row],[purchase_date]], "mmm")</f>
        <v>Apr</v>
      </c>
    </row>
    <row r="1564" spans="1:18" x14ac:dyDescent="0.3">
      <c r="A1564" t="s">
        <v>4710</v>
      </c>
      <c r="B1564" t="s">
        <v>84</v>
      </c>
      <c r="C1564" t="s">
        <v>4711</v>
      </c>
      <c r="D1564" s="11" t="s">
        <v>8518</v>
      </c>
      <c r="E1564" s="11" t="s">
        <v>7058</v>
      </c>
      <c r="F1564" t="s">
        <v>74</v>
      </c>
      <c r="G1564" t="s">
        <v>4712</v>
      </c>
      <c r="H1564" t="s">
        <v>107</v>
      </c>
      <c r="I1564">
        <v>170.23</v>
      </c>
      <c r="J1564">
        <v>6</v>
      </c>
      <c r="K1564">
        <v>10</v>
      </c>
      <c r="L1564">
        <v>1021.38</v>
      </c>
      <c r="M1564">
        <v>919.24</v>
      </c>
      <c r="N1564" s="11">
        <f>Salesdata[[#This Row],[subtotal_before_discount]]-Salesdata[[#This Row],[total_after_discount]]</f>
        <v>102.13999999999999</v>
      </c>
      <c r="O1564" t="s">
        <v>77</v>
      </c>
      <c r="P1564" s="2">
        <v>45799.771828703706</v>
      </c>
      <c r="Q1564">
        <f>YEAR(Salesdata[[#This Row],[purchase_date]])</f>
        <v>2025</v>
      </c>
      <c r="R1564" t="str">
        <f>TEXT(Salesdata[[#This Row],[purchase_date]], "mmm")</f>
        <v>May</v>
      </c>
    </row>
    <row r="1565" spans="1:18" x14ac:dyDescent="0.3">
      <c r="A1565" t="s">
        <v>4713</v>
      </c>
      <c r="B1565" t="s">
        <v>172</v>
      </c>
      <c r="C1565" t="s">
        <v>4714</v>
      </c>
      <c r="D1565" s="11" t="s">
        <v>8519</v>
      </c>
      <c r="E1565" s="11" t="s">
        <v>7099</v>
      </c>
      <c r="F1565" t="s">
        <v>91</v>
      </c>
      <c r="G1565" t="s">
        <v>4715</v>
      </c>
      <c r="H1565" t="s">
        <v>65</v>
      </c>
      <c r="I1565">
        <v>105.37</v>
      </c>
      <c r="J1565">
        <v>8</v>
      </c>
      <c r="K1565">
        <v>0</v>
      </c>
      <c r="L1565">
        <v>842.96</v>
      </c>
      <c r="M1565">
        <v>842.96</v>
      </c>
      <c r="N1565" s="11">
        <f>Salesdata[[#This Row],[subtotal_before_discount]]-Salesdata[[#This Row],[total_after_discount]]</f>
        <v>0</v>
      </c>
      <c r="O1565" t="s">
        <v>47</v>
      </c>
      <c r="P1565" s="2">
        <v>45628.079513888886</v>
      </c>
      <c r="Q1565">
        <f>YEAR(Salesdata[[#This Row],[purchase_date]])</f>
        <v>2024</v>
      </c>
      <c r="R1565" t="str">
        <f>TEXT(Salesdata[[#This Row],[purchase_date]], "mmm")</f>
        <v>Dec</v>
      </c>
    </row>
    <row r="1566" spans="1:18" x14ac:dyDescent="0.3">
      <c r="A1566" t="s">
        <v>4716</v>
      </c>
      <c r="B1566" t="s">
        <v>118</v>
      </c>
      <c r="C1566" t="s">
        <v>4717</v>
      </c>
      <c r="D1566" s="11" t="s">
        <v>8520</v>
      </c>
      <c r="E1566" s="11" t="s">
        <v>7038</v>
      </c>
      <c r="F1566" t="s">
        <v>7010</v>
      </c>
      <c r="G1566" t="s">
        <v>4718</v>
      </c>
      <c r="H1566" t="s">
        <v>102</v>
      </c>
      <c r="I1566">
        <v>1840.92</v>
      </c>
      <c r="J1566">
        <v>6</v>
      </c>
      <c r="K1566">
        <v>10</v>
      </c>
      <c r="L1566">
        <v>11045.52</v>
      </c>
      <c r="M1566">
        <v>9940.9699999999993</v>
      </c>
      <c r="N1566" s="11">
        <f>Salesdata[[#This Row],[subtotal_before_discount]]-Salesdata[[#This Row],[total_after_discount]]</f>
        <v>1104.5500000000011</v>
      </c>
      <c r="O1566" t="s">
        <v>116</v>
      </c>
      <c r="P1566" s="2">
        <v>45410.467592592591</v>
      </c>
      <c r="Q1566">
        <f>YEAR(Salesdata[[#This Row],[purchase_date]])</f>
        <v>2024</v>
      </c>
      <c r="R1566" t="str">
        <f>TEXT(Salesdata[[#This Row],[purchase_date]], "mmm")</f>
        <v>Apr</v>
      </c>
    </row>
    <row r="1567" spans="1:18" x14ac:dyDescent="0.3">
      <c r="A1567" t="s">
        <v>4719</v>
      </c>
      <c r="B1567" t="s">
        <v>72</v>
      </c>
      <c r="C1567" t="s">
        <v>4720</v>
      </c>
      <c r="D1567" s="11" t="s">
        <v>8521</v>
      </c>
      <c r="E1567" s="11" t="s">
        <v>7108</v>
      </c>
      <c r="F1567" t="s">
        <v>111</v>
      </c>
      <c r="G1567" t="s">
        <v>4721</v>
      </c>
      <c r="H1567" t="s">
        <v>27</v>
      </c>
      <c r="I1567">
        <v>100.6</v>
      </c>
      <c r="J1567">
        <v>4</v>
      </c>
      <c r="K1567">
        <v>3</v>
      </c>
      <c r="L1567">
        <v>402.4</v>
      </c>
      <c r="M1567">
        <v>390.33</v>
      </c>
      <c r="N1567" s="11">
        <f>Salesdata[[#This Row],[subtotal_before_discount]]-Salesdata[[#This Row],[total_after_discount]]</f>
        <v>12.069999999999993</v>
      </c>
      <c r="O1567" t="s">
        <v>40</v>
      </c>
      <c r="P1567" s="2">
        <v>45772.938634259262</v>
      </c>
      <c r="Q1567">
        <f>YEAR(Salesdata[[#This Row],[purchase_date]])</f>
        <v>2025</v>
      </c>
      <c r="R1567" t="str">
        <f>TEXT(Salesdata[[#This Row],[purchase_date]], "mmm")</f>
        <v>Apr</v>
      </c>
    </row>
    <row r="1568" spans="1:18" x14ac:dyDescent="0.3">
      <c r="A1568" t="s">
        <v>4722</v>
      </c>
      <c r="B1568" t="s">
        <v>55</v>
      </c>
      <c r="C1568" t="s">
        <v>4723</v>
      </c>
      <c r="D1568" s="11" t="s">
        <v>8522</v>
      </c>
      <c r="E1568" s="11" t="s">
        <v>7064</v>
      </c>
      <c r="F1568" t="s">
        <v>155</v>
      </c>
      <c r="G1568" t="s">
        <v>4724</v>
      </c>
      <c r="H1568" t="s">
        <v>39</v>
      </c>
      <c r="I1568">
        <v>1193.8900000000001</v>
      </c>
      <c r="J1568">
        <v>60</v>
      </c>
      <c r="K1568">
        <v>15</v>
      </c>
      <c r="L1568">
        <v>71633.399999999994</v>
      </c>
      <c r="M1568">
        <v>60888.39</v>
      </c>
      <c r="N1568" s="11">
        <f>Salesdata[[#This Row],[subtotal_before_discount]]-Salesdata[[#This Row],[total_after_discount]]</f>
        <v>10745.009999999995</v>
      </c>
      <c r="O1568" t="s">
        <v>47</v>
      </c>
      <c r="P1568" s="2">
        <v>45594.383240740739</v>
      </c>
      <c r="Q1568">
        <f>YEAR(Salesdata[[#This Row],[purchase_date]])</f>
        <v>2024</v>
      </c>
      <c r="R1568" t="str">
        <f>TEXT(Salesdata[[#This Row],[purchase_date]], "mmm")</f>
        <v>Oct</v>
      </c>
    </row>
    <row r="1569" spans="1:18" x14ac:dyDescent="0.3">
      <c r="A1569" t="s">
        <v>4725</v>
      </c>
      <c r="B1569" t="s">
        <v>72</v>
      </c>
      <c r="C1569" t="s">
        <v>4726</v>
      </c>
      <c r="D1569" s="11" t="s">
        <v>8523</v>
      </c>
      <c r="E1569" s="11" t="s">
        <v>7105</v>
      </c>
      <c r="F1569" t="s">
        <v>44</v>
      </c>
      <c r="G1569" t="s">
        <v>4727</v>
      </c>
      <c r="H1569" t="s">
        <v>184</v>
      </c>
      <c r="I1569">
        <v>465.59</v>
      </c>
      <c r="J1569">
        <v>15</v>
      </c>
      <c r="K1569">
        <v>20</v>
      </c>
      <c r="L1569">
        <v>6983.85</v>
      </c>
      <c r="M1569">
        <v>5587.08</v>
      </c>
      <c r="N1569" s="11">
        <f>Salesdata[[#This Row],[subtotal_before_discount]]-Salesdata[[#This Row],[total_after_discount]]</f>
        <v>1396.7700000000004</v>
      </c>
      <c r="O1569" t="s">
        <v>40</v>
      </c>
      <c r="P1569" s="2">
        <v>45629.113402777781</v>
      </c>
      <c r="Q1569">
        <f>YEAR(Salesdata[[#This Row],[purchase_date]])</f>
        <v>2024</v>
      </c>
      <c r="R1569" t="str">
        <f>TEXT(Salesdata[[#This Row],[purchase_date]], "mmm")</f>
        <v>Dec</v>
      </c>
    </row>
    <row r="1570" spans="1:18" x14ac:dyDescent="0.3">
      <c r="A1570" t="s">
        <v>4728</v>
      </c>
      <c r="B1570" t="s">
        <v>118</v>
      </c>
      <c r="C1570" t="s">
        <v>4729</v>
      </c>
      <c r="D1570" s="11" t="s">
        <v>8524</v>
      </c>
      <c r="E1570" s="11" t="s">
        <v>7056</v>
      </c>
      <c r="F1570" t="s">
        <v>246</v>
      </c>
      <c r="G1570" t="s">
        <v>4730</v>
      </c>
      <c r="H1570" t="s">
        <v>76</v>
      </c>
      <c r="I1570">
        <v>714.51</v>
      </c>
      <c r="J1570">
        <v>25</v>
      </c>
      <c r="K1570">
        <v>0</v>
      </c>
      <c r="L1570">
        <v>17862.75</v>
      </c>
      <c r="M1570">
        <v>17862.75</v>
      </c>
      <c r="N1570" s="11">
        <f>Salesdata[[#This Row],[subtotal_before_discount]]-Salesdata[[#This Row],[total_after_discount]]</f>
        <v>0</v>
      </c>
      <c r="O1570" t="s">
        <v>21</v>
      </c>
      <c r="P1570" s="2">
        <v>45734.55605324074</v>
      </c>
      <c r="Q1570">
        <f>YEAR(Salesdata[[#This Row],[purchase_date]])</f>
        <v>2025</v>
      </c>
      <c r="R1570" t="str">
        <f>TEXT(Salesdata[[#This Row],[purchase_date]], "mmm")</f>
        <v>Mar</v>
      </c>
    </row>
    <row r="1571" spans="1:18" x14ac:dyDescent="0.3">
      <c r="A1571" t="s">
        <v>4731</v>
      </c>
      <c r="B1571" t="s">
        <v>7010</v>
      </c>
      <c r="C1571" t="s">
        <v>4732</v>
      </c>
      <c r="D1571" s="11" t="s">
        <v>8525</v>
      </c>
      <c r="E1571" s="11" t="s">
        <v>7119</v>
      </c>
      <c r="F1571" t="s">
        <v>32</v>
      </c>
      <c r="G1571" t="s">
        <v>4733</v>
      </c>
      <c r="H1571" t="s">
        <v>53</v>
      </c>
      <c r="I1571">
        <v>63.91</v>
      </c>
      <c r="J1571">
        <v>10</v>
      </c>
      <c r="K1571">
        <v>15</v>
      </c>
      <c r="L1571">
        <v>639.1</v>
      </c>
      <c r="M1571">
        <v>543.24</v>
      </c>
      <c r="N1571" s="11">
        <f>Salesdata[[#This Row],[subtotal_before_discount]]-Salesdata[[#This Row],[total_after_discount]]</f>
        <v>95.860000000000014</v>
      </c>
      <c r="O1571" t="s">
        <v>60</v>
      </c>
      <c r="P1571" s="2">
        <v>45863.454236111109</v>
      </c>
      <c r="Q1571">
        <f>YEAR(Salesdata[[#This Row],[purchase_date]])</f>
        <v>2025</v>
      </c>
      <c r="R1571" t="str">
        <f>TEXT(Salesdata[[#This Row],[purchase_date]], "mmm")</f>
        <v>Jul</v>
      </c>
    </row>
    <row r="1572" spans="1:18" x14ac:dyDescent="0.3">
      <c r="A1572" t="s">
        <v>4734</v>
      </c>
      <c r="B1572" t="s">
        <v>15</v>
      </c>
      <c r="C1572" t="s">
        <v>4735</v>
      </c>
      <c r="D1572" s="11" t="s">
        <v>8526</v>
      </c>
      <c r="E1572" s="11" t="s">
        <v>7139</v>
      </c>
      <c r="F1572" t="s">
        <v>57</v>
      </c>
      <c r="G1572" t="s">
        <v>4736</v>
      </c>
      <c r="H1572" t="s">
        <v>179</v>
      </c>
      <c r="I1572">
        <v>32.659999999999997</v>
      </c>
      <c r="J1572">
        <v>60</v>
      </c>
      <c r="K1572">
        <v>15</v>
      </c>
      <c r="L1572">
        <v>1959.6</v>
      </c>
      <c r="M1572">
        <v>1665.66</v>
      </c>
      <c r="N1572" s="11">
        <f>Salesdata[[#This Row],[subtotal_before_discount]]-Salesdata[[#This Row],[total_after_discount]]</f>
        <v>293.93999999999983</v>
      </c>
      <c r="O1572" t="s">
        <v>47</v>
      </c>
      <c r="P1572" s="2">
        <v>45619.208761574075</v>
      </c>
      <c r="Q1572">
        <f>YEAR(Salesdata[[#This Row],[purchase_date]])</f>
        <v>2024</v>
      </c>
      <c r="R1572" t="str">
        <f>TEXT(Salesdata[[#This Row],[purchase_date]], "mmm")</f>
        <v>Nov</v>
      </c>
    </row>
    <row r="1573" spans="1:18" x14ac:dyDescent="0.3">
      <c r="A1573" t="s">
        <v>4737</v>
      </c>
      <c r="B1573" t="s">
        <v>172</v>
      </c>
      <c r="C1573" t="s">
        <v>4738</v>
      </c>
      <c r="D1573" s="11" t="s">
        <v>8527</v>
      </c>
      <c r="E1573" s="11" t="s">
        <v>7056</v>
      </c>
      <c r="F1573" t="s">
        <v>177</v>
      </c>
      <c r="G1573" t="s">
        <v>4739</v>
      </c>
      <c r="H1573" t="s">
        <v>27</v>
      </c>
      <c r="I1573">
        <v>197.1</v>
      </c>
      <c r="J1573">
        <v>8</v>
      </c>
      <c r="K1573">
        <v>10</v>
      </c>
      <c r="L1573">
        <v>1576.8</v>
      </c>
      <c r="M1573">
        <v>1419.12</v>
      </c>
      <c r="N1573" s="11">
        <f>Salesdata[[#This Row],[subtotal_before_discount]]-Salesdata[[#This Row],[total_after_discount]]</f>
        <v>157.68000000000006</v>
      </c>
      <c r="O1573" t="s">
        <v>60</v>
      </c>
      <c r="P1573" s="2">
        <v>45359.870995370373</v>
      </c>
      <c r="Q1573">
        <f>YEAR(Salesdata[[#This Row],[purchase_date]])</f>
        <v>2024</v>
      </c>
      <c r="R1573" t="str">
        <f>TEXT(Salesdata[[#This Row],[purchase_date]], "mmm")</f>
        <v>Mar</v>
      </c>
    </row>
    <row r="1574" spans="1:18" x14ac:dyDescent="0.3">
      <c r="A1574" t="s">
        <v>4740</v>
      </c>
      <c r="B1574" t="s">
        <v>55</v>
      </c>
      <c r="C1574" t="s">
        <v>4741</v>
      </c>
      <c r="D1574" s="11" t="s">
        <v>8528</v>
      </c>
      <c r="E1574" s="11" t="s">
        <v>7198</v>
      </c>
      <c r="F1574" t="s">
        <v>100</v>
      </c>
      <c r="G1574" t="s">
        <v>4742</v>
      </c>
      <c r="H1574" t="s">
        <v>93</v>
      </c>
      <c r="I1574">
        <v>452.32</v>
      </c>
      <c r="J1574">
        <v>6</v>
      </c>
      <c r="K1574">
        <v>0</v>
      </c>
      <c r="L1574">
        <v>2713.92</v>
      </c>
      <c r="M1574">
        <v>2713.92</v>
      </c>
      <c r="N1574" s="11">
        <f>Salesdata[[#This Row],[subtotal_before_discount]]-Salesdata[[#This Row],[total_after_discount]]</f>
        <v>0</v>
      </c>
      <c r="O1574" t="s">
        <v>28</v>
      </c>
      <c r="P1574" s="2">
        <v>45464.790798611109</v>
      </c>
      <c r="Q1574">
        <f>YEAR(Salesdata[[#This Row],[purchase_date]])</f>
        <v>2024</v>
      </c>
      <c r="R1574" t="str">
        <f>TEXT(Salesdata[[#This Row],[purchase_date]], "mmm")</f>
        <v>Jun</v>
      </c>
    </row>
    <row r="1575" spans="1:18" x14ac:dyDescent="0.3">
      <c r="A1575" t="s">
        <v>4743</v>
      </c>
      <c r="B1575" t="s">
        <v>118</v>
      </c>
      <c r="C1575" t="s">
        <v>4744</v>
      </c>
      <c r="D1575" s="11" t="s">
        <v>8529</v>
      </c>
      <c r="E1575" s="11" t="s">
        <v>7066</v>
      </c>
      <c r="F1575" t="s">
        <v>111</v>
      </c>
      <c r="G1575" t="s">
        <v>4745</v>
      </c>
      <c r="H1575" t="s">
        <v>184</v>
      </c>
      <c r="I1575">
        <v>1441.68</v>
      </c>
      <c r="J1575">
        <v>5</v>
      </c>
      <c r="K1575">
        <v>5</v>
      </c>
      <c r="L1575">
        <v>7208.4</v>
      </c>
      <c r="M1575">
        <v>6847.98</v>
      </c>
      <c r="N1575" s="11">
        <f>Salesdata[[#This Row],[subtotal_before_discount]]-Salesdata[[#This Row],[total_after_discount]]</f>
        <v>360.42000000000007</v>
      </c>
      <c r="O1575" t="s">
        <v>40</v>
      </c>
      <c r="P1575" s="2">
        <v>45866.88108796296</v>
      </c>
      <c r="Q1575">
        <f>YEAR(Salesdata[[#This Row],[purchase_date]])</f>
        <v>2025</v>
      </c>
      <c r="R1575" t="str">
        <f>TEXT(Salesdata[[#This Row],[purchase_date]], "mmm")</f>
        <v>Jul</v>
      </c>
    </row>
    <row r="1576" spans="1:18" x14ac:dyDescent="0.3">
      <c r="A1576" t="s">
        <v>4746</v>
      </c>
      <c r="B1576" t="s">
        <v>72</v>
      </c>
      <c r="C1576" t="s">
        <v>4747</v>
      </c>
      <c r="D1576" s="11" t="s">
        <v>8530</v>
      </c>
      <c r="E1576" s="11" t="s">
        <v>7066</v>
      </c>
      <c r="F1576" t="s">
        <v>57</v>
      </c>
      <c r="G1576" t="s">
        <v>4748</v>
      </c>
      <c r="H1576" t="s">
        <v>465</v>
      </c>
      <c r="I1576">
        <v>2609.2199999999998</v>
      </c>
      <c r="J1576">
        <v>10</v>
      </c>
      <c r="K1576">
        <v>15</v>
      </c>
      <c r="L1576">
        <v>26092.2</v>
      </c>
      <c r="M1576">
        <v>22178.37</v>
      </c>
      <c r="N1576" s="11">
        <f>Salesdata[[#This Row],[subtotal_before_discount]]-Salesdata[[#This Row],[total_after_discount]]</f>
        <v>3913.8300000000017</v>
      </c>
      <c r="O1576" t="s">
        <v>28</v>
      </c>
      <c r="P1576" s="2">
        <v>45755.162002314813</v>
      </c>
      <c r="Q1576">
        <f>YEAR(Salesdata[[#This Row],[purchase_date]])</f>
        <v>2025</v>
      </c>
      <c r="R1576" t="str">
        <f>TEXT(Salesdata[[#This Row],[purchase_date]], "mmm")</f>
        <v>Apr</v>
      </c>
    </row>
    <row r="1577" spans="1:18" x14ac:dyDescent="0.3">
      <c r="A1577" t="s">
        <v>4749</v>
      </c>
      <c r="B1577" t="s">
        <v>181</v>
      </c>
      <c r="C1577" t="s">
        <v>4750</v>
      </c>
      <c r="D1577" s="11" t="s">
        <v>7717</v>
      </c>
      <c r="E1577" s="11" t="s">
        <v>7040</v>
      </c>
      <c r="F1577" t="s">
        <v>277</v>
      </c>
      <c r="G1577" t="s">
        <v>4751</v>
      </c>
      <c r="H1577" t="s">
        <v>184</v>
      </c>
      <c r="I1577">
        <v>1445.06</v>
      </c>
      <c r="J1577">
        <v>6</v>
      </c>
      <c r="K1577">
        <v>10</v>
      </c>
      <c r="L1577">
        <v>8670.36</v>
      </c>
      <c r="M1577">
        <v>7803.32</v>
      </c>
      <c r="N1577" s="11">
        <f>Salesdata[[#This Row],[subtotal_before_discount]]-Salesdata[[#This Row],[total_after_discount]]</f>
        <v>867.04000000000087</v>
      </c>
      <c r="O1577" t="s">
        <v>47</v>
      </c>
      <c r="P1577" s="2">
        <v>45806.902511574073</v>
      </c>
      <c r="Q1577">
        <f>YEAR(Salesdata[[#This Row],[purchase_date]])</f>
        <v>2025</v>
      </c>
      <c r="R1577" t="str">
        <f>TEXT(Salesdata[[#This Row],[purchase_date]], "mmm")</f>
        <v>May</v>
      </c>
    </row>
    <row r="1578" spans="1:18" x14ac:dyDescent="0.3">
      <c r="A1578" t="s">
        <v>4752</v>
      </c>
      <c r="B1578" t="s">
        <v>118</v>
      </c>
      <c r="C1578" t="s">
        <v>4753</v>
      </c>
      <c r="D1578" s="11" t="s">
        <v>8531</v>
      </c>
      <c r="E1578" s="11" t="s">
        <v>7069</v>
      </c>
      <c r="F1578" t="s">
        <v>57</v>
      </c>
      <c r="G1578" t="s">
        <v>4754</v>
      </c>
      <c r="H1578" t="s">
        <v>7010</v>
      </c>
      <c r="I1578">
        <v>4.3</v>
      </c>
      <c r="J1578">
        <v>36</v>
      </c>
      <c r="K1578">
        <v>2</v>
      </c>
      <c r="L1578">
        <v>154.80000000000001</v>
      </c>
      <c r="M1578">
        <v>151.69999999999999</v>
      </c>
      <c r="N1578" s="11">
        <f>Salesdata[[#This Row],[subtotal_before_discount]]-Salesdata[[#This Row],[total_after_discount]]</f>
        <v>3.1000000000000227</v>
      </c>
      <c r="O1578" t="s">
        <v>116</v>
      </c>
      <c r="P1578" s="2">
        <v>45468.393090277779</v>
      </c>
      <c r="Q1578">
        <f>YEAR(Salesdata[[#This Row],[purchase_date]])</f>
        <v>2024</v>
      </c>
      <c r="R1578" t="str">
        <f>TEXT(Salesdata[[#This Row],[purchase_date]], "mmm")</f>
        <v>Jun</v>
      </c>
    </row>
    <row r="1579" spans="1:18" x14ac:dyDescent="0.3">
      <c r="A1579" t="s">
        <v>4755</v>
      </c>
      <c r="B1579" t="s">
        <v>72</v>
      </c>
      <c r="C1579" t="s">
        <v>4756</v>
      </c>
      <c r="D1579" s="11" t="s">
        <v>8532</v>
      </c>
      <c r="E1579" s="11" t="s">
        <v>7235</v>
      </c>
      <c r="F1579" t="s">
        <v>155</v>
      </c>
      <c r="G1579" t="s">
        <v>4757</v>
      </c>
      <c r="H1579" t="s">
        <v>209</v>
      </c>
      <c r="I1579">
        <v>306.94</v>
      </c>
      <c r="J1579">
        <v>12</v>
      </c>
      <c r="K1579">
        <v>20</v>
      </c>
      <c r="L1579">
        <v>3683.28</v>
      </c>
      <c r="M1579">
        <v>2946.62</v>
      </c>
      <c r="N1579" s="11">
        <f>Salesdata[[#This Row],[subtotal_before_discount]]-Salesdata[[#This Row],[total_after_discount]]</f>
        <v>736.66000000000031</v>
      </c>
      <c r="O1579" t="s">
        <v>77</v>
      </c>
      <c r="P1579" s="2">
        <v>45521.299618055556</v>
      </c>
      <c r="Q1579">
        <f>YEAR(Salesdata[[#This Row],[purchase_date]])</f>
        <v>2024</v>
      </c>
      <c r="R1579" t="str">
        <f>TEXT(Salesdata[[#This Row],[purchase_date]], "mmm")</f>
        <v>Aug</v>
      </c>
    </row>
    <row r="1580" spans="1:18" x14ac:dyDescent="0.3">
      <c r="A1580" t="s">
        <v>4758</v>
      </c>
      <c r="B1580" t="s">
        <v>72</v>
      </c>
      <c r="C1580" t="s">
        <v>4759</v>
      </c>
      <c r="D1580" s="11" t="s">
        <v>8533</v>
      </c>
      <c r="E1580" s="11" t="s">
        <v>7042</v>
      </c>
      <c r="F1580" t="s">
        <v>155</v>
      </c>
      <c r="G1580" t="s">
        <v>4760</v>
      </c>
      <c r="H1580" t="s">
        <v>135</v>
      </c>
      <c r="I1580">
        <v>104.7</v>
      </c>
      <c r="J1580">
        <v>3</v>
      </c>
      <c r="K1580">
        <v>5</v>
      </c>
      <c r="L1580">
        <v>314.10000000000002</v>
      </c>
      <c r="M1580">
        <v>298.39</v>
      </c>
      <c r="N1580" s="11">
        <f>Salesdata[[#This Row],[subtotal_before_discount]]-Salesdata[[#This Row],[total_after_discount]]</f>
        <v>15.710000000000036</v>
      </c>
      <c r="O1580" t="s">
        <v>21</v>
      </c>
      <c r="P1580" s="2">
        <v>45457.935937499999</v>
      </c>
      <c r="Q1580">
        <f>YEAR(Salesdata[[#This Row],[purchase_date]])</f>
        <v>2024</v>
      </c>
      <c r="R1580" t="str">
        <f>TEXT(Salesdata[[#This Row],[purchase_date]], "mmm")</f>
        <v>Jun</v>
      </c>
    </row>
    <row r="1581" spans="1:18" x14ac:dyDescent="0.3">
      <c r="A1581" t="s">
        <v>4761</v>
      </c>
      <c r="B1581" t="s">
        <v>49</v>
      </c>
      <c r="C1581" t="s">
        <v>4762</v>
      </c>
      <c r="D1581" s="11" t="s">
        <v>8534</v>
      </c>
      <c r="E1581" s="11" t="s">
        <v>7046</v>
      </c>
      <c r="F1581" t="s">
        <v>105</v>
      </c>
      <c r="G1581" t="s">
        <v>4763</v>
      </c>
      <c r="H1581" t="s">
        <v>107</v>
      </c>
      <c r="I1581">
        <v>150.35</v>
      </c>
      <c r="J1581">
        <v>100</v>
      </c>
      <c r="K1581">
        <v>25</v>
      </c>
      <c r="L1581">
        <v>15035</v>
      </c>
      <c r="M1581">
        <v>11276.25</v>
      </c>
      <c r="N1581" s="11">
        <f>Salesdata[[#This Row],[subtotal_before_discount]]-Salesdata[[#This Row],[total_after_discount]]</f>
        <v>3758.75</v>
      </c>
      <c r="O1581" t="s">
        <v>60</v>
      </c>
      <c r="P1581" s="2">
        <v>45614.013518518521</v>
      </c>
      <c r="Q1581">
        <f>YEAR(Salesdata[[#This Row],[purchase_date]])</f>
        <v>2024</v>
      </c>
      <c r="R1581" t="str">
        <f>TEXT(Salesdata[[#This Row],[purchase_date]], "mmm")</f>
        <v>Nov</v>
      </c>
    </row>
    <row r="1582" spans="1:18" x14ac:dyDescent="0.3">
      <c r="A1582" t="s">
        <v>4764</v>
      </c>
      <c r="B1582" t="s">
        <v>7010</v>
      </c>
      <c r="C1582" t="s">
        <v>4765</v>
      </c>
      <c r="D1582" s="11" t="s">
        <v>8535</v>
      </c>
      <c r="E1582" s="11" t="s">
        <v>7145</v>
      </c>
      <c r="F1582" t="s">
        <v>177</v>
      </c>
      <c r="G1582" t="s">
        <v>4766</v>
      </c>
      <c r="H1582" t="s">
        <v>76</v>
      </c>
      <c r="I1582">
        <v>37.119999999999997</v>
      </c>
      <c r="J1582">
        <v>2</v>
      </c>
      <c r="K1582">
        <v>0</v>
      </c>
      <c r="L1582">
        <v>74.239999999999995</v>
      </c>
      <c r="M1582">
        <v>74.239999999999995</v>
      </c>
      <c r="N1582" s="11">
        <f>Salesdata[[#This Row],[subtotal_before_discount]]-Salesdata[[#This Row],[total_after_discount]]</f>
        <v>0</v>
      </c>
      <c r="O1582" t="s">
        <v>77</v>
      </c>
      <c r="P1582" s="2">
        <v>45621.930011574077</v>
      </c>
      <c r="Q1582">
        <f>YEAR(Salesdata[[#This Row],[purchase_date]])</f>
        <v>2024</v>
      </c>
      <c r="R1582" t="str">
        <f>TEXT(Salesdata[[#This Row],[purchase_date]], "mmm")</f>
        <v>Nov</v>
      </c>
    </row>
    <row r="1583" spans="1:18" x14ac:dyDescent="0.3">
      <c r="A1583" t="s">
        <v>4767</v>
      </c>
      <c r="B1583" t="s">
        <v>49</v>
      </c>
      <c r="C1583" t="s">
        <v>4768</v>
      </c>
      <c r="D1583" s="11" t="s">
        <v>8536</v>
      </c>
      <c r="E1583" s="11" t="s">
        <v>7139</v>
      </c>
      <c r="F1583" t="s">
        <v>155</v>
      </c>
      <c r="G1583" t="s">
        <v>4769</v>
      </c>
      <c r="H1583" t="s">
        <v>93</v>
      </c>
      <c r="I1583">
        <v>1598.41</v>
      </c>
      <c r="J1583">
        <v>15</v>
      </c>
      <c r="K1583">
        <v>20</v>
      </c>
      <c r="L1583">
        <v>23976.15</v>
      </c>
      <c r="M1583">
        <v>19180.919999999998</v>
      </c>
      <c r="N1583" s="11">
        <f>Salesdata[[#This Row],[subtotal_before_discount]]-Salesdata[[#This Row],[total_after_discount]]</f>
        <v>4795.2300000000032</v>
      </c>
      <c r="O1583" t="s">
        <v>28</v>
      </c>
      <c r="P1583" s="2">
        <v>45742.954027777778</v>
      </c>
      <c r="Q1583">
        <f>YEAR(Salesdata[[#This Row],[purchase_date]])</f>
        <v>2025</v>
      </c>
      <c r="R1583" t="str">
        <f>TEXT(Salesdata[[#This Row],[purchase_date]], "mmm")</f>
        <v>Mar</v>
      </c>
    </row>
    <row r="1584" spans="1:18" x14ac:dyDescent="0.3">
      <c r="A1584" t="s">
        <v>4770</v>
      </c>
      <c r="B1584" t="s">
        <v>181</v>
      </c>
      <c r="C1584" t="s">
        <v>4771</v>
      </c>
      <c r="D1584" s="11" t="s">
        <v>8537</v>
      </c>
      <c r="E1584" s="11" t="s">
        <v>7069</v>
      </c>
      <c r="F1584" t="s">
        <v>18</v>
      </c>
      <c r="G1584" t="s">
        <v>4772</v>
      </c>
      <c r="H1584" t="s">
        <v>46</v>
      </c>
      <c r="I1584">
        <v>87.68</v>
      </c>
      <c r="J1584">
        <v>1</v>
      </c>
      <c r="K1584">
        <v>0</v>
      </c>
      <c r="L1584">
        <v>87.68</v>
      </c>
      <c r="M1584">
        <v>87.68</v>
      </c>
      <c r="N1584" s="11">
        <f>Salesdata[[#This Row],[subtotal_before_discount]]-Salesdata[[#This Row],[total_after_discount]]</f>
        <v>0</v>
      </c>
      <c r="O1584" t="s">
        <v>116</v>
      </c>
      <c r="P1584" s="2">
        <v>45388.111226851855</v>
      </c>
      <c r="Q1584">
        <f>YEAR(Salesdata[[#This Row],[purchase_date]])</f>
        <v>2024</v>
      </c>
      <c r="R1584" t="str">
        <f>TEXT(Salesdata[[#This Row],[purchase_date]], "mmm")</f>
        <v>Apr</v>
      </c>
    </row>
    <row r="1585" spans="1:18" x14ac:dyDescent="0.3">
      <c r="A1585" t="s">
        <v>4773</v>
      </c>
      <c r="B1585" t="s">
        <v>15</v>
      </c>
      <c r="C1585" t="s">
        <v>4774</v>
      </c>
      <c r="D1585" s="11" t="s">
        <v>8538</v>
      </c>
      <c r="E1585" s="11" t="s">
        <v>7119</v>
      </c>
      <c r="F1585" t="s">
        <v>87</v>
      </c>
      <c r="G1585" t="s">
        <v>4775</v>
      </c>
      <c r="H1585" t="s">
        <v>209</v>
      </c>
      <c r="I1585">
        <v>2.34</v>
      </c>
      <c r="J1585">
        <v>198</v>
      </c>
      <c r="K1585">
        <v>23</v>
      </c>
      <c r="L1585">
        <v>463.32</v>
      </c>
      <c r="M1585">
        <v>356.76</v>
      </c>
      <c r="N1585" s="11">
        <f>Salesdata[[#This Row],[subtotal_before_discount]]-Salesdata[[#This Row],[total_after_discount]]</f>
        <v>106.56</v>
      </c>
      <c r="O1585" t="s">
        <v>28</v>
      </c>
      <c r="P1585" s="2">
        <v>45806.128460648149</v>
      </c>
      <c r="Q1585">
        <f>YEAR(Salesdata[[#This Row],[purchase_date]])</f>
        <v>2025</v>
      </c>
      <c r="R1585" t="str">
        <f>TEXT(Salesdata[[#This Row],[purchase_date]], "mmm")</f>
        <v>May</v>
      </c>
    </row>
    <row r="1586" spans="1:18" x14ac:dyDescent="0.3">
      <c r="A1586" t="s">
        <v>4776</v>
      </c>
      <c r="B1586" t="s">
        <v>49</v>
      </c>
      <c r="C1586" t="s">
        <v>4777</v>
      </c>
      <c r="D1586" s="11" t="s">
        <v>7750</v>
      </c>
      <c r="E1586" s="11" t="s">
        <v>7066</v>
      </c>
      <c r="F1586" t="s">
        <v>224</v>
      </c>
      <c r="G1586" t="s">
        <v>4778</v>
      </c>
      <c r="H1586" t="s">
        <v>135</v>
      </c>
      <c r="I1586">
        <v>138.61000000000001</v>
      </c>
      <c r="J1586">
        <v>40</v>
      </c>
      <c r="K1586">
        <v>10</v>
      </c>
      <c r="L1586">
        <v>5544.4</v>
      </c>
      <c r="M1586">
        <v>4989.96</v>
      </c>
      <c r="N1586" s="11">
        <f>Salesdata[[#This Row],[subtotal_before_discount]]-Salesdata[[#This Row],[total_after_discount]]</f>
        <v>554.4399999999996</v>
      </c>
      <c r="O1586" t="s">
        <v>28</v>
      </c>
      <c r="P1586" s="2">
        <v>45491.548622685186</v>
      </c>
      <c r="Q1586">
        <f>YEAR(Salesdata[[#This Row],[purchase_date]])</f>
        <v>2024</v>
      </c>
      <c r="R1586" t="str">
        <f>TEXT(Salesdata[[#This Row],[purchase_date]], "mmm")</f>
        <v>Jul</v>
      </c>
    </row>
    <row r="1587" spans="1:18" x14ac:dyDescent="0.3">
      <c r="A1587" t="s">
        <v>4779</v>
      </c>
      <c r="B1587" t="s">
        <v>15</v>
      </c>
      <c r="C1587" t="s">
        <v>4780</v>
      </c>
      <c r="D1587" s="11" t="s">
        <v>8539</v>
      </c>
      <c r="E1587" s="11" t="s">
        <v>7073</v>
      </c>
      <c r="F1587" t="s">
        <v>37</v>
      </c>
      <c r="G1587" t="s">
        <v>4781</v>
      </c>
      <c r="H1587" t="s">
        <v>27</v>
      </c>
      <c r="I1587">
        <v>504.07</v>
      </c>
      <c r="J1587">
        <v>12</v>
      </c>
      <c r="K1587">
        <v>5</v>
      </c>
      <c r="L1587">
        <v>6048.84</v>
      </c>
      <c r="M1587">
        <v>5746.4</v>
      </c>
      <c r="N1587" s="11">
        <f>Salesdata[[#This Row],[subtotal_before_discount]]-Salesdata[[#This Row],[total_after_discount]]</f>
        <v>302.44000000000051</v>
      </c>
      <c r="O1587" t="s">
        <v>77</v>
      </c>
      <c r="P1587" s="2">
        <v>45603.946597222224</v>
      </c>
      <c r="Q1587">
        <f>YEAR(Salesdata[[#This Row],[purchase_date]])</f>
        <v>2024</v>
      </c>
      <c r="R1587" t="str">
        <f>TEXT(Salesdata[[#This Row],[purchase_date]], "mmm")</f>
        <v>Nov</v>
      </c>
    </row>
    <row r="1588" spans="1:18" x14ac:dyDescent="0.3">
      <c r="A1588" t="s">
        <v>4782</v>
      </c>
      <c r="B1588" t="s">
        <v>72</v>
      </c>
      <c r="C1588" t="s">
        <v>4783</v>
      </c>
      <c r="D1588" s="11" t="s">
        <v>8540</v>
      </c>
      <c r="E1588" s="11" t="s">
        <v>7087</v>
      </c>
      <c r="F1588" t="s">
        <v>251</v>
      </c>
      <c r="G1588" t="s">
        <v>4784</v>
      </c>
      <c r="H1588" t="s">
        <v>82</v>
      </c>
      <c r="I1588">
        <v>347.87</v>
      </c>
      <c r="J1588">
        <v>2</v>
      </c>
      <c r="K1588">
        <v>0</v>
      </c>
      <c r="L1588">
        <v>695.74</v>
      </c>
      <c r="M1588">
        <v>695.74</v>
      </c>
      <c r="N1588" s="11">
        <f>Salesdata[[#This Row],[subtotal_before_discount]]-Salesdata[[#This Row],[total_after_discount]]</f>
        <v>0</v>
      </c>
      <c r="O1588" t="s">
        <v>116</v>
      </c>
      <c r="P1588" s="2">
        <v>45845.981145833335</v>
      </c>
      <c r="Q1588">
        <f>YEAR(Salesdata[[#This Row],[purchase_date]])</f>
        <v>2025</v>
      </c>
      <c r="R1588" t="str">
        <f>TEXT(Salesdata[[#This Row],[purchase_date]], "mmm")</f>
        <v>Jul</v>
      </c>
    </row>
    <row r="1589" spans="1:18" x14ac:dyDescent="0.3">
      <c r="A1589" t="s">
        <v>4785</v>
      </c>
      <c r="B1589" t="s">
        <v>30</v>
      </c>
      <c r="C1589" t="s">
        <v>4786</v>
      </c>
      <c r="D1589" s="11" t="s">
        <v>8541</v>
      </c>
      <c r="E1589" s="11" t="s">
        <v>7166</v>
      </c>
      <c r="F1589" t="s">
        <v>57</v>
      </c>
      <c r="G1589" t="s">
        <v>4787</v>
      </c>
      <c r="H1589" t="s">
        <v>161</v>
      </c>
      <c r="I1589">
        <v>947.28</v>
      </c>
      <c r="J1589">
        <v>6</v>
      </c>
      <c r="K1589">
        <v>0</v>
      </c>
      <c r="L1589">
        <v>5683.68</v>
      </c>
      <c r="M1589">
        <v>5683.68</v>
      </c>
      <c r="N1589" s="11">
        <f>Salesdata[[#This Row],[subtotal_before_discount]]-Salesdata[[#This Row],[total_after_discount]]</f>
        <v>0</v>
      </c>
      <c r="O1589" t="s">
        <v>21</v>
      </c>
      <c r="P1589" s="2">
        <v>45794.378194444442</v>
      </c>
      <c r="Q1589">
        <f>YEAR(Salesdata[[#This Row],[purchase_date]])</f>
        <v>2025</v>
      </c>
      <c r="R1589" t="str">
        <f>TEXT(Salesdata[[#This Row],[purchase_date]], "mmm")</f>
        <v>May</v>
      </c>
    </row>
    <row r="1590" spans="1:18" x14ac:dyDescent="0.3">
      <c r="A1590" t="s">
        <v>4788</v>
      </c>
      <c r="B1590" t="s">
        <v>15</v>
      </c>
      <c r="C1590" t="s">
        <v>7010</v>
      </c>
      <c r="D1590" s="11" t="s">
        <v>7010</v>
      </c>
      <c r="E1590" s="11" t="s">
        <v>7010</v>
      </c>
      <c r="F1590" t="s">
        <v>91</v>
      </c>
      <c r="G1590" t="s">
        <v>4789</v>
      </c>
      <c r="H1590" t="s">
        <v>130</v>
      </c>
      <c r="I1590">
        <v>356.83</v>
      </c>
      <c r="J1590">
        <v>40</v>
      </c>
      <c r="K1590">
        <v>20</v>
      </c>
      <c r="L1590">
        <v>14273.2</v>
      </c>
      <c r="M1590">
        <v>11418.56</v>
      </c>
      <c r="N1590" s="11">
        <f>Salesdata[[#This Row],[subtotal_before_discount]]-Salesdata[[#This Row],[total_after_discount]]</f>
        <v>2854.6400000000012</v>
      </c>
      <c r="O1590" t="s">
        <v>21</v>
      </c>
      <c r="P1590" s="2">
        <v>45722.91002314815</v>
      </c>
      <c r="Q1590">
        <f>YEAR(Salesdata[[#This Row],[purchase_date]])</f>
        <v>2025</v>
      </c>
      <c r="R1590" t="str">
        <f>TEXT(Salesdata[[#This Row],[purchase_date]], "mmm")</f>
        <v>Mar</v>
      </c>
    </row>
    <row r="1591" spans="1:18" x14ac:dyDescent="0.3">
      <c r="A1591" t="s">
        <v>4790</v>
      </c>
      <c r="B1591" t="s">
        <v>84</v>
      </c>
      <c r="C1591" t="s">
        <v>4791</v>
      </c>
      <c r="D1591" s="11" t="s">
        <v>8542</v>
      </c>
      <c r="E1591" s="11" t="s">
        <v>7235</v>
      </c>
      <c r="F1591" t="s">
        <v>177</v>
      </c>
      <c r="G1591" t="s">
        <v>4792</v>
      </c>
      <c r="H1591" t="s">
        <v>46</v>
      </c>
      <c r="I1591">
        <v>1932.79</v>
      </c>
      <c r="J1591">
        <v>4</v>
      </c>
      <c r="K1591">
        <v>0</v>
      </c>
      <c r="L1591">
        <v>7731.16</v>
      </c>
      <c r="M1591">
        <v>7731.16</v>
      </c>
      <c r="N1591" s="11">
        <f>Salesdata[[#This Row],[subtotal_before_discount]]-Salesdata[[#This Row],[total_after_discount]]</f>
        <v>0</v>
      </c>
      <c r="O1591" t="s">
        <v>77</v>
      </c>
      <c r="P1591" s="2">
        <v>45655.798194444447</v>
      </c>
      <c r="Q1591">
        <f>YEAR(Salesdata[[#This Row],[purchase_date]])</f>
        <v>2024</v>
      </c>
      <c r="R1591" t="str">
        <f>TEXT(Salesdata[[#This Row],[purchase_date]], "mmm")</f>
        <v>Dec</v>
      </c>
    </row>
    <row r="1592" spans="1:18" x14ac:dyDescent="0.3">
      <c r="A1592" t="s">
        <v>4793</v>
      </c>
      <c r="B1592" t="s">
        <v>55</v>
      </c>
      <c r="C1592" t="s">
        <v>4794</v>
      </c>
      <c r="D1592" s="11" t="s">
        <v>8543</v>
      </c>
      <c r="E1592" s="11" t="s">
        <v>7052</v>
      </c>
      <c r="F1592" t="s">
        <v>87</v>
      </c>
      <c r="G1592" t="s">
        <v>4795</v>
      </c>
      <c r="H1592" t="s">
        <v>135</v>
      </c>
      <c r="I1592">
        <v>428.97</v>
      </c>
      <c r="J1592">
        <v>60</v>
      </c>
      <c r="K1592">
        <v>20</v>
      </c>
      <c r="L1592">
        <v>25738.2</v>
      </c>
      <c r="M1592">
        <v>20590.560000000001</v>
      </c>
      <c r="N1592" s="11">
        <f>Salesdata[[#This Row],[subtotal_before_discount]]-Salesdata[[#This Row],[total_after_discount]]</f>
        <v>5147.6399999999994</v>
      </c>
      <c r="O1592" t="s">
        <v>47</v>
      </c>
      <c r="P1592" s="2">
        <v>45513.970509259256</v>
      </c>
      <c r="Q1592">
        <f>YEAR(Salesdata[[#This Row],[purchase_date]])</f>
        <v>2024</v>
      </c>
      <c r="R1592" t="str">
        <f>TEXT(Salesdata[[#This Row],[purchase_date]], "mmm")</f>
        <v>Aug</v>
      </c>
    </row>
    <row r="1593" spans="1:18" x14ac:dyDescent="0.3">
      <c r="A1593" t="s">
        <v>4796</v>
      </c>
      <c r="B1593" t="s">
        <v>55</v>
      </c>
      <c r="C1593" t="s">
        <v>7010</v>
      </c>
      <c r="D1593" s="11" t="s">
        <v>7010</v>
      </c>
      <c r="E1593" s="11" t="s">
        <v>7010</v>
      </c>
      <c r="F1593" t="s">
        <v>105</v>
      </c>
      <c r="G1593" t="s">
        <v>4797</v>
      </c>
      <c r="H1593" t="s">
        <v>76</v>
      </c>
      <c r="I1593">
        <v>2.62</v>
      </c>
      <c r="J1593">
        <v>185</v>
      </c>
      <c r="K1593">
        <v>15</v>
      </c>
      <c r="L1593">
        <v>484.7</v>
      </c>
      <c r="M1593">
        <v>412</v>
      </c>
      <c r="N1593" s="11">
        <f>Salesdata[[#This Row],[subtotal_before_discount]]-Salesdata[[#This Row],[total_after_discount]]</f>
        <v>72.699999999999989</v>
      </c>
      <c r="O1593" t="s">
        <v>116</v>
      </c>
      <c r="P1593" s="2">
        <v>45776.647511574076</v>
      </c>
      <c r="Q1593">
        <f>YEAR(Salesdata[[#This Row],[purchase_date]])</f>
        <v>2025</v>
      </c>
      <c r="R1593" t="str">
        <f>TEXT(Salesdata[[#This Row],[purchase_date]], "mmm")</f>
        <v>Apr</v>
      </c>
    </row>
    <row r="1594" spans="1:18" x14ac:dyDescent="0.3">
      <c r="A1594" t="s">
        <v>4798</v>
      </c>
      <c r="B1594" t="s">
        <v>23</v>
      </c>
      <c r="C1594" t="s">
        <v>4799</v>
      </c>
      <c r="D1594" s="11" t="s">
        <v>8544</v>
      </c>
      <c r="E1594" s="11" t="s">
        <v>7083</v>
      </c>
      <c r="F1594" t="s">
        <v>155</v>
      </c>
      <c r="G1594" t="s">
        <v>4800</v>
      </c>
      <c r="H1594" t="s">
        <v>59</v>
      </c>
      <c r="I1594">
        <v>510.69</v>
      </c>
      <c r="J1594">
        <v>5</v>
      </c>
      <c r="K1594">
        <v>0</v>
      </c>
      <c r="L1594">
        <v>2553.4499999999998</v>
      </c>
      <c r="M1594">
        <v>2553.4499999999998</v>
      </c>
      <c r="N1594" s="11">
        <f>Salesdata[[#This Row],[subtotal_before_discount]]-Salesdata[[#This Row],[total_after_discount]]</f>
        <v>0</v>
      </c>
      <c r="O1594" t="s">
        <v>77</v>
      </c>
      <c r="P1594" s="2">
        <v>45629.100231481483</v>
      </c>
      <c r="Q1594">
        <f>YEAR(Salesdata[[#This Row],[purchase_date]])</f>
        <v>2024</v>
      </c>
      <c r="R1594" t="str">
        <f>TEXT(Salesdata[[#This Row],[purchase_date]], "mmm")</f>
        <v>Dec</v>
      </c>
    </row>
    <row r="1595" spans="1:18" x14ac:dyDescent="0.3">
      <c r="A1595" t="s">
        <v>4801</v>
      </c>
      <c r="B1595" t="s">
        <v>84</v>
      </c>
      <c r="C1595" t="s">
        <v>4802</v>
      </c>
      <c r="D1595" s="11" t="s">
        <v>8545</v>
      </c>
      <c r="E1595" s="11" t="s">
        <v>7183</v>
      </c>
      <c r="F1595" t="s">
        <v>111</v>
      </c>
      <c r="G1595" t="s">
        <v>4803</v>
      </c>
      <c r="H1595" t="s">
        <v>65</v>
      </c>
      <c r="I1595">
        <v>4.2</v>
      </c>
      <c r="J1595">
        <v>127</v>
      </c>
      <c r="K1595">
        <v>18</v>
      </c>
      <c r="L1595">
        <v>533.4</v>
      </c>
      <c r="M1595">
        <v>437.39</v>
      </c>
      <c r="N1595" s="11">
        <f>Salesdata[[#This Row],[subtotal_before_discount]]-Salesdata[[#This Row],[total_after_discount]]</f>
        <v>96.009999999999991</v>
      </c>
      <c r="O1595" t="s">
        <v>77</v>
      </c>
      <c r="P1595" s="2">
        <v>45701.730011574073</v>
      </c>
      <c r="Q1595">
        <f>YEAR(Salesdata[[#This Row],[purchase_date]])</f>
        <v>2025</v>
      </c>
      <c r="R1595" t="str">
        <f>TEXT(Salesdata[[#This Row],[purchase_date]], "mmm")</f>
        <v>Feb</v>
      </c>
    </row>
    <row r="1596" spans="1:18" x14ac:dyDescent="0.3">
      <c r="A1596" t="s">
        <v>4804</v>
      </c>
      <c r="B1596" t="s">
        <v>84</v>
      </c>
      <c r="C1596" t="s">
        <v>4805</v>
      </c>
      <c r="D1596" s="11" t="s">
        <v>8546</v>
      </c>
      <c r="E1596" s="11" t="s">
        <v>7091</v>
      </c>
      <c r="F1596" t="s">
        <v>246</v>
      </c>
      <c r="G1596" t="s">
        <v>4806</v>
      </c>
      <c r="H1596" t="s">
        <v>130</v>
      </c>
      <c r="I1596">
        <v>242.29</v>
      </c>
      <c r="J1596">
        <v>6</v>
      </c>
      <c r="K1596">
        <v>0</v>
      </c>
      <c r="L1596">
        <v>1453.74</v>
      </c>
      <c r="M1596">
        <v>1453.74</v>
      </c>
      <c r="N1596" s="11">
        <f>Salesdata[[#This Row],[subtotal_before_discount]]-Salesdata[[#This Row],[total_after_discount]]</f>
        <v>0</v>
      </c>
      <c r="O1596" t="s">
        <v>116</v>
      </c>
      <c r="P1596" s="2">
        <v>45851.343136574076</v>
      </c>
      <c r="Q1596">
        <f>YEAR(Salesdata[[#This Row],[purchase_date]])</f>
        <v>2025</v>
      </c>
      <c r="R1596" t="str">
        <f>TEXT(Salesdata[[#This Row],[purchase_date]], "mmm")</f>
        <v>Jul</v>
      </c>
    </row>
    <row r="1597" spans="1:18" x14ac:dyDescent="0.3">
      <c r="A1597" t="s">
        <v>4807</v>
      </c>
      <c r="B1597" t="s">
        <v>72</v>
      </c>
      <c r="C1597" t="s">
        <v>4808</v>
      </c>
      <c r="D1597" s="11" t="s">
        <v>8547</v>
      </c>
      <c r="E1597" s="11" t="s">
        <v>7214</v>
      </c>
      <c r="F1597" t="s">
        <v>57</v>
      </c>
      <c r="G1597" t="s">
        <v>4809</v>
      </c>
      <c r="H1597" t="s">
        <v>65</v>
      </c>
      <c r="I1597">
        <v>465.99</v>
      </c>
      <c r="J1597">
        <v>20</v>
      </c>
      <c r="K1597">
        <v>12</v>
      </c>
      <c r="L1597">
        <v>9319.7999999999993</v>
      </c>
      <c r="M1597">
        <v>8201.42</v>
      </c>
      <c r="N1597" s="11">
        <f>Salesdata[[#This Row],[subtotal_before_discount]]-Salesdata[[#This Row],[total_after_discount]]</f>
        <v>1118.3799999999992</v>
      </c>
      <c r="O1597" t="s">
        <v>60</v>
      </c>
      <c r="P1597" s="2">
        <v>45856.965914351851</v>
      </c>
      <c r="Q1597">
        <f>YEAR(Salesdata[[#This Row],[purchase_date]])</f>
        <v>2025</v>
      </c>
      <c r="R1597" t="str">
        <f>TEXT(Salesdata[[#This Row],[purchase_date]], "mmm")</f>
        <v>Jul</v>
      </c>
    </row>
    <row r="1598" spans="1:18" x14ac:dyDescent="0.3">
      <c r="A1598" t="s">
        <v>4810</v>
      </c>
      <c r="B1598" t="s">
        <v>118</v>
      </c>
      <c r="C1598" t="s">
        <v>4811</v>
      </c>
      <c r="D1598" s="11" t="s">
        <v>8548</v>
      </c>
      <c r="E1598" s="11" t="s">
        <v>7062</v>
      </c>
      <c r="F1598" t="s">
        <v>68</v>
      </c>
      <c r="G1598" t="s">
        <v>4812</v>
      </c>
      <c r="H1598" t="s">
        <v>46</v>
      </c>
      <c r="I1598">
        <v>114.48</v>
      </c>
      <c r="J1598">
        <v>50</v>
      </c>
      <c r="K1598">
        <v>25</v>
      </c>
      <c r="L1598">
        <v>5724</v>
      </c>
      <c r="M1598">
        <v>4293</v>
      </c>
      <c r="N1598" s="11">
        <f>Salesdata[[#This Row],[subtotal_before_discount]]-Salesdata[[#This Row],[total_after_discount]]</f>
        <v>1431</v>
      </c>
      <c r="O1598" t="s">
        <v>60</v>
      </c>
      <c r="P1598" s="2">
        <v>45617.72587962963</v>
      </c>
      <c r="Q1598">
        <f>YEAR(Salesdata[[#This Row],[purchase_date]])</f>
        <v>2024</v>
      </c>
      <c r="R1598" t="str">
        <f>TEXT(Salesdata[[#This Row],[purchase_date]], "mmm")</f>
        <v>Nov</v>
      </c>
    </row>
    <row r="1599" spans="1:18" x14ac:dyDescent="0.3">
      <c r="A1599" t="s">
        <v>4813</v>
      </c>
      <c r="B1599" t="s">
        <v>172</v>
      </c>
      <c r="C1599" t="s">
        <v>4814</v>
      </c>
      <c r="D1599" s="11" t="s">
        <v>8549</v>
      </c>
      <c r="E1599" s="11" t="s">
        <v>7250</v>
      </c>
      <c r="F1599" t="s">
        <v>44</v>
      </c>
      <c r="G1599" t="s">
        <v>4815</v>
      </c>
      <c r="H1599" t="s">
        <v>70</v>
      </c>
      <c r="I1599">
        <v>559.16</v>
      </c>
      <c r="J1599">
        <v>50</v>
      </c>
      <c r="K1599">
        <v>0</v>
      </c>
      <c r="L1599">
        <v>27958</v>
      </c>
      <c r="M1599">
        <v>27958</v>
      </c>
      <c r="N1599" s="11">
        <f>Salesdata[[#This Row],[subtotal_before_discount]]-Salesdata[[#This Row],[total_after_discount]]</f>
        <v>0</v>
      </c>
      <c r="O1599" t="s">
        <v>116</v>
      </c>
      <c r="P1599" s="2">
        <v>45514.930625000001</v>
      </c>
      <c r="Q1599">
        <f>YEAR(Salesdata[[#This Row],[purchase_date]])</f>
        <v>2024</v>
      </c>
      <c r="R1599" t="str">
        <f>TEXT(Salesdata[[#This Row],[purchase_date]], "mmm")</f>
        <v>Aug</v>
      </c>
    </row>
    <row r="1600" spans="1:18" x14ac:dyDescent="0.3">
      <c r="A1600" t="s">
        <v>4816</v>
      </c>
      <c r="B1600" t="s">
        <v>84</v>
      </c>
      <c r="C1600" t="s">
        <v>4817</v>
      </c>
      <c r="D1600" s="11" t="s">
        <v>8550</v>
      </c>
      <c r="E1600" s="11" t="s">
        <v>7116</v>
      </c>
      <c r="F1600" t="s">
        <v>277</v>
      </c>
      <c r="G1600" t="s">
        <v>4818</v>
      </c>
      <c r="H1600" t="s">
        <v>130</v>
      </c>
      <c r="I1600">
        <v>34.93</v>
      </c>
      <c r="J1600">
        <v>60</v>
      </c>
      <c r="K1600">
        <v>15</v>
      </c>
      <c r="L1600">
        <v>2095.8000000000002</v>
      </c>
      <c r="M1600">
        <v>1781.43</v>
      </c>
      <c r="N1600" s="11">
        <f>Salesdata[[#This Row],[subtotal_before_discount]]-Salesdata[[#This Row],[total_after_discount]]</f>
        <v>314.37000000000012</v>
      </c>
      <c r="O1600" t="s">
        <v>40</v>
      </c>
      <c r="P1600" s="2">
        <v>45843.640081018515</v>
      </c>
      <c r="Q1600">
        <f>YEAR(Salesdata[[#This Row],[purchase_date]])</f>
        <v>2025</v>
      </c>
      <c r="R1600" t="str">
        <f>TEXT(Salesdata[[#This Row],[purchase_date]], "mmm")</f>
        <v>Jul</v>
      </c>
    </row>
    <row r="1601" spans="1:18" x14ac:dyDescent="0.3">
      <c r="A1601" t="s">
        <v>4819</v>
      </c>
      <c r="B1601" t="s">
        <v>172</v>
      </c>
      <c r="C1601" t="s">
        <v>4820</v>
      </c>
      <c r="D1601" s="11" t="s">
        <v>8551</v>
      </c>
      <c r="E1601" s="11" t="s">
        <v>7071</v>
      </c>
      <c r="F1601" t="s">
        <v>105</v>
      </c>
      <c r="G1601" t="s">
        <v>4821</v>
      </c>
      <c r="H1601" t="s">
        <v>82</v>
      </c>
      <c r="I1601">
        <v>42.07</v>
      </c>
      <c r="J1601">
        <v>75</v>
      </c>
      <c r="K1601">
        <v>0</v>
      </c>
      <c r="L1601">
        <v>3155.25</v>
      </c>
      <c r="M1601">
        <v>3155.25</v>
      </c>
      <c r="N1601" s="11">
        <f>Salesdata[[#This Row],[subtotal_before_discount]]-Salesdata[[#This Row],[total_after_discount]]</f>
        <v>0</v>
      </c>
      <c r="O1601" t="s">
        <v>77</v>
      </c>
      <c r="P1601" s="2">
        <v>45424.057928240742</v>
      </c>
      <c r="Q1601">
        <f>YEAR(Salesdata[[#This Row],[purchase_date]])</f>
        <v>2024</v>
      </c>
      <c r="R1601" t="str">
        <f>TEXT(Salesdata[[#This Row],[purchase_date]], "mmm")</f>
        <v>May</v>
      </c>
    </row>
    <row r="1602" spans="1:18" x14ac:dyDescent="0.3">
      <c r="A1602" t="s">
        <v>4822</v>
      </c>
      <c r="B1602" t="s">
        <v>95</v>
      </c>
      <c r="C1602" t="s">
        <v>4823</v>
      </c>
      <c r="D1602" s="11" t="s">
        <v>8552</v>
      </c>
      <c r="E1602" s="11" t="s">
        <v>7125</v>
      </c>
      <c r="F1602" t="s">
        <v>224</v>
      </c>
      <c r="G1602" t="s">
        <v>4824</v>
      </c>
      <c r="H1602" t="s">
        <v>130</v>
      </c>
      <c r="I1602">
        <v>3817.87</v>
      </c>
      <c r="J1602">
        <v>50</v>
      </c>
      <c r="K1602">
        <v>17</v>
      </c>
      <c r="L1602">
        <v>190893.5</v>
      </c>
      <c r="M1602">
        <v>158441.60000000001</v>
      </c>
      <c r="N1602" s="11">
        <f>Salesdata[[#This Row],[subtotal_before_discount]]-Salesdata[[#This Row],[total_after_discount]]</f>
        <v>32451.899999999994</v>
      </c>
      <c r="O1602" t="s">
        <v>21</v>
      </c>
      <c r="P1602" s="2">
        <v>45809.901296296295</v>
      </c>
      <c r="Q1602">
        <f>YEAR(Salesdata[[#This Row],[purchase_date]])</f>
        <v>2025</v>
      </c>
      <c r="R1602" t="str">
        <f>TEXT(Salesdata[[#This Row],[purchase_date]], "mmm")</f>
        <v>Jun</v>
      </c>
    </row>
    <row r="1603" spans="1:18" x14ac:dyDescent="0.3">
      <c r="A1603" t="s">
        <v>4825</v>
      </c>
      <c r="B1603" t="s">
        <v>118</v>
      </c>
      <c r="C1603" t="s">
        <v>4826</v>
      </c>
      <c r="D1603" s="11" t="s">
        <v>8553</v>
      </c>
      <c r="E1603" s="11" t="s">
        <v>7079</v>
      </c>
      <c r="F1603" t="s">
        <v>68</v>
      </c>
      <c r="G1603" t="s">
        <v>4827</v>
      </c>
      <c r="H1603" t="s">
        <v>70</v>
      </c>
      <c r="I1603">
        <v>3468.58</v>
      </c>
      <c r="J1603">
        <v>5</v>
      </c>
      <c r="K1603">
        <v>0</v>
      </c>
      <c r="L1603">
        <v>17342.900000000001</v>
      </c>
      <c r="M1603">
        <v>17342.900000000001</v>
      </c>
      <c r="N1603" s="11">
        <f>Salesdata[[#This Row],[subtotal_before_discount]]-Salesdata[[#This Row],[total_after_discount]]</f>
        <v>0</v>
      </c>
      <c r="O1603" t="s">
        <v>21</v>
      </c>
      <c r="P1603" s="2">
        <v>45400.235219907408</v>
      </c>
      <c r="Q1603">
        <f>YEAR(Salesdata[[#This Row],[purchase_date]])</f>
        <v>2024</v>
      </c>
      <c r="R1603" t="str">
        <f>TEXT(Salesdata[[#This Row],[purchase_date]], "mmm")</f>
        <v>Apr</v>
      </c>
    </row>
    <row r="1604" spans="1:18" x14ac:dyDescent="0.3">
      <c r="A1604" t="s">
        <v>4828</v>
      </c>
      <c r="B1604" t="s">
        <v>30</v>
      </c>
      <c r="C1604" t="s">
        <v>4829</v>
      </c>
      <c r="D1604" s="11" t="s">
        <v>8554</v>
      </c>
      <c r="E1604" s="11" t="s">
        <v>7139</v>
      </c>
      <c r="F1604" t="s">
        <v>74</v>
      </c>
      <c r="G1604" t="s">
        <v>4830</v>
      </c>
      <c r="H1604" t="s">
        <v>209</v>
      </c>
      <c r="I1604">
        <v>228.61</v>
      </c>
      <c r="J1604">
        <v>15</v>
      </c>
      <c r="K1604">
        <v>3</v>
      </c>
      <c r="L1604">
        <v>3429.15</v>
      </c>
      <c r="M1604">
        <v>3326.28</v>
      </c>
      <c r="N1604" s="11">
        <f>Salesdata[[#This Row],[subtotal_before_discount]]-Salesdata[[#This Row],[total_after_discount]]</f>
        <v>102.86999999999989</v>
      </c>
      <c r="O1604" t="s">
        <v>21</v>
      </c>
      <c r="P1604" s="2">
        <v>45790.002395833333</v>
      </c>
      <c r="Q1604">
        <f>YEAR(Salesdata[[#This Row],[purchase_date]])</f>
        <v>2025</v>
      </c>
      <c r="R1604" t="str">
        <f>TEXT(Salesdata[[#This Row],[purchase_date]], "mmm")</f>
        <v>May</v>
      </c>
    </row>
    <row r="1605" spans="1:18" x14ac:dyDescent="0.3">
      <c r="A1605" t="s">
        <v>4831</v>
      </c>
      <c r="B1605" t="s">
        <v>84</v>
      </c>
      <c r="C1605" t="s">
        <v>4832</v>
      </c>
      <c r="D1605" s="11" t="s">
        <v>8555</v>
      </c>
      <c r="E1605" s="11" t="s">
        <v>7091</v>
      </c>
      <c r="F1605" t="s">
        <v>68</v>
      </c>
      <c r="G1605" t="s">
        <v>4833</v>
      </c>
      <c r="H1605" t="s">
        <v>161</v>
      </c>
      <c r="I1605">
        <v>1438.1</v>
      </c>
      <c r="J1605">
        <v>2</v>
      </c>
      <c r="K1605">
        <v>0</v>
      </c>
      <c r="L1605">
        <v>2876.2</v>
      </c>
      <c r="M1605">
        <v>2876.2</v>
      </c>
      <c r="N1605" s="11">
        <f>Salesdata[[#This Row],[subtotal_before_discount]]-Salesdata[[#This Row],[total_after_discount]]</f>
        <v>0</v>
      </c>
      <c r="O1605" t="s">
        <v>7010</v>
      </c>
      <c r="P1605" s="2">
        <v>45630.641261574077</v>
      </c>
      <c r="Q1605">
        <f>YEAR(Salesdata[[#This Row],[purchase_date]])</f>
        <v>2024</v>
      </c>
      <c r="R1605" t="str">
        <f>TEXT(Salesdata[[#This Row],[purchase_date]], "mmm")</f>
        <v>Dec</v>
      </c>
    </row>
    <row r="1606" spans="1:18" x14ac:dyDescent="0.3">
      <c r="A1606" t="s">
        <v>4834</v>
      </c>
      <c r="B1606" t="s">
        <v>181</v>
      </c>
      <c r="C1606" t="s">
        <v>4835</v>
      </c>
      <c r="D1606" s="11" t="s">
        <v>7640</v>
      </c>
      <c r="E1606" s="11" t="s">
        <v>7056</v>
      </c>
      <c r="F1606" t="s">
        <v>44</v>
      </c>
      <c r="G1606" t="s">
        <v>4836</v>
      </c>
      <c r="H1606" t="s">
        <v>161</v>
      </c>
      <c r="I1606">
        <v>1151.27</v>
      </c>
      <c r="J1606">
        <v>3</v>
      </c>
      <c r="K1606">
        <v>2</v>
      </c>
      <c r="L1606">
        <v>3453.81</v>
      </c>
      <c r="M1606">
        <v>3384.73</v>
      </c>
      <c r="N1606" s="11">
        <f>Salesdata[[#This Row],[subtotal_before_discount]]-Salesdata[[#This Row],[total_after_discount]]</f>
        <v>69.079999999999927</v>
      </c>
      <c r="O1606" t="s">
        <v>60</v>
      </c>
      <c r="P1606" s="2">
        <v>45391.631226851852</v>
      </c>
      <c r="Q1606">
        <f>YEAR(Salesdata[[#This Row],[purchase_date]])</f>
        <v>2024</v>
      </c>
      <c r="R1606" t="str">
        <f>TEXT(Salesdata[[#This Row],[purchase_date]], "mmm")</f>
        <v>Apr</v>
      </c>
    </row>
    <row r="1607" spans="1:18" x14ac:dyDescent="0.3">
      <c r="A1607" t="s">
        <v>4837</v>
      </c>
      <c r="B1607" t="s">
        <v>30</v>
      </c>
      <c r="C1607" t="s">
        <v>4838</v>
      </c>
      <c r="D1607" s="11" t="s">
        <v>8556</v>
      </c>
      <c r="E1607" s="11" t="s">
        <v>7108</v>
      </c>
      <c r="F1607" t="s">
        <v>111</v>
      </c>
      <c r="G1607" t="s">
        <v>4839</v>
      </c>
      <c r="H1607" t="s">
        <v>7010</v>
      </c>
      <c r="I1607">
        <v>267.48</v>
      </c>
      <c r="J1607">
        <v>3</v>
      </c>
      <c r="K1607">
        <v>0</v>
      </c>
      <c r="L1607">
        <v>802.44</v>
      </c>
      <c r="M1607">
        <v>802.44</v>
      </c>
      <c r="N1607" s="11">
        <f>Salesdata[[#This Row],[subtotal_before_discount]]-Salesdata[[#This Row],[total_after_discount]]</f>
        <v>0</v>
      </c>
      <c r="O1607" t="s">
        <v>47</v>
      </c>
      <c r="P1607" s="2">
        <v>45625.963379629633</v>
      </c>
      <c r="Q1607">
        <f>YEAR(Salesdata[[#This Row],[purchase_date]])</f>
        <v>2024</v>
      </c>
      <c r="R1607" t="str">
        <f>TEXT(Salesdata[[#This Row],[purchase_date]], "mmm")</f>
        <v>Nov</v>
      </c>
    </row>
    <row r="1608" spans="1:18" x14ac:dyDescent="0.3">
      <c r="A1608" t="s">
        <v>4840</v>
      </c>
      <c r="B1608" t="s">
        <v>49</v>
      </c>
      <c r="C1608" t="s">
        <v>4841</v>
      </c>
      <c r="D1608" s="11" t="s">
        <v>8557</v>
      </c>
      <c r="E1608" s="11" t="s">
        <v>7042</v>
      </c>
      <c r="F1608" t="s">
        <v>74</v>
      </c>
      <c r="G1608" t="s">
        <v>4842</v>
      </c>
      <c r="H1608" t="s">
        <v>76</v>
      </c>
      <c r="I1608">
        <v>939.72</v>
      </c>
      <c r="J1608">
        <v>3</v>
      </c>
      <c r="K1608">
        <v>0</v>
      </c>
      <c r="L1608">
        <v>2819.16</v>
      </c>
      <c r="M1608">
        <v>2819.16</v>
      </c>
      <c r="N1608" s="11">
        <f>Salesdata[[#This Row],[subtotal_before_discount]]-Salesdata[[#This Row],[total_after_discount]]</f>
        <v>0</v>
      </c>
      <c r="O1608" t="s">
        <v>116</v>
      </c>
      <c r="P1608" s="2">
        <v>45790.496354166666</v>
      </c>
      <c r="Q1608">
        <f>YEAR(Salesdata[[#This Row],[purchase_date]])</f>
        <v>2025</v>
      </c>
      <c r="R1608" t="str">
        <f>TEXT(Salesdata[[#This Row],[purchase_date]], "mmm")</f>
        <v>May</v>
      </c>
    </row>
    <row r="1609" spans="1:18" x14ac:dyDescent="0.3">
      <c r="A1609" t="s">
        <v>4843</v>
      </c>
      <c r="B1609" t="s">
        <v>49</v>
      </c>
      <c r="C1609" t="s">
        <v>4844</v>
      </c>
      <c r="D1609" s="11" t="s">
        <v>8467</v>
      </c>
      <c r="E1609" s="11" t="s">
        <v>7218</v>
      </c>
      <c r="F1609" t="s">
        <v>251</v>
      </c>
      <c r="G1609" t="s">
        <v>4845</v>
      </c>
      <c r="H1609" t="s">
        <v>59</v>
      </c>
      <c r="I1609">
        <v>201.46</v>
      </c>
      <c r="J1609">
        <v>12</v>
      </c>
      <c r="K1609">
        <v>10</v>
      </c>
      <c r="L1609">
        <v>2417.52</v>
      </c>
      <c r="M1609">
        <v>2175.77</v>
      </c>
      <c r="N1609" s="11">
        <f>Salesdata[[#This Row],[subtotal_before_discount]]-Salesdata[[#This Row],[total_after_discount]]</f>
        <v>241.75</v>
      </c>
      <c r="O1609" t="s">
        <v>28</v>
      </c>
      <c r="P1609" s="2">
        <v>45561.306608796294</v>
      </c>
      <c r="Q1609">
        <f>YEAR(Salesdata[[#This Row],[purchase_date]])</f>
        <v>2024</v>
      </c>
      <c r="R1609" t="str">
        <f>TEXT(Salesdata[[#This Row],[purchase_date]], "mmm")</f>
        <v>Sep</v>
      </c>
    </row>
    <row r="1610" spans="1:18" x14ac:dyDescent="0.3">
      <c r="A1610" t="s">
        <v>4846</v>
      </c>
      <c r="B1610" t="s">
        <v>55</v>
      </c>
      <c r="C1610" t="s">
        <v>4847</v>
      </c>
      <c r="D1610" s="11" t="s">
        <v>8558</v>
      </c>
      <c r="E1610" s="11" t="s">
        <v>7145</v>
      </c>
      <c r="F1610" t="s">
        <v>100</v>
      </c>
      <c r="G1610" t="s">
        <v>4848</v>
      </c>
      <c r="H1610" t="s">
        <v>93</v>
      </c>
      <c r="I1610">
        <v>468.78</v>
      </c>
      <c r="J1610">
        <v>6</v>
      </c>
      <c r="K1610">
        <v>12</v>
      </c>
      <c r="L1610">
        <v>2812.68</v>
      </c>
      <c r="M1610">
        <v>2475.16</v>
      </c>
      <c r="N1610" s="11">
        <f>Salesdata[[#This Row],[subtotal_before_discount]]-Salesdata[[#This Row],[total_after_discount]]</f>
        <v>337.52</v>
      </c>
      <c r="O1610" t="s">
        <v>116</v>
      </c>
      <c r="P1610" s="2">
        <v>45864.460625</v>
      </c>
      <c r="Q1610">
        <f>YEAR(Salesdata[[#This Row],[purchase_date]])</f>
        <v>2025</v>
      </c>
      <c r="R1610" t="str">
        <f>TEXT(Salesdata[[#This Row],[purchase_date]], "mmm")</f>
        <v>Jul</v>
      </c>
    </row>
    <row r="1611" spans="1:18" x14ac:dyDescent="0.3">
      <c r="A1611" t="s">
        <v>4849</v>
      </c>
      <c r="B1611" t="s">
        <v>30</v>
      </c>
      <c r="C1611" t="s">
        <v>4850</v>
      </c>
      <c r="D1611" s="11" t="s">
        <v>8559</v>
      </c>
      <c r="E1611" s="11" t="s">
        <v>7116</v>
      </c>
      <c r="F1611" t="s">
        <v>155</v>
      </c>
      <c r="G1611" t="s">
        <v>4851</v>
      </c>
      <c r="H1611" t="s">
        <v>107</v>
      </c>
      <c r="I1611">
        <v>2.5099999999999998</v>
      </c>
      <c r="J1611">
        <v>122</v>
      </c>
      <c r="K1611">
        <v>15</v>
      </c>
      <c r="L1611">
        <v>306.22000000000003</v>
      </c>
      <c r="M1611">
        <v>260.29000000000002</v>
      </c>
      <c r="N1611" s="11">
        <f>Salesdata[[#This Row],[subtotal_before_discount]]-Salesdata[[#This Row],[total_after_discount]]</f>
        <v>45.930000000000007</v>
      </c>
      <c r="O1611" t="s">
        <v>40</v>
      </c>
      <c r="P1611" s="2">
        <v>45466.478865740741</v>
      </c>
      <c r="Q1611">
        <f>YEAR(Salesdata[[#This Row],[purchase_date]])</f>
        <v>2024</v>
      </c>
      <c r="R1611" t="str">
        <f>TEXT(Salesdata[[#This Row],[purchase_date]], "mmm")</f>
        <v>Jun</v>
      </c>
    </row>
    <row r="1612" spans="1:18" x14ac:dyDescent="0.3">
      <c r="A1612" t="s">
        <v>4852</v>
      </c>
      <c r="B1612" t="s">
        <v>49</v>
      </c>
      <c r="C1612" t="s">
        <v>7010</v>
      </c>
      <c r="D1612" s="11" t="s">
        <v>7010</v>
      </c>
      <c r="E1612" s="11" t="s">
        <v>7010</v>
      </c>
      <c r="F1612" t="s">
        <v>111</v>
      </c>
      <c r="G1612" t="s">
        <v>4853</v>
      </c>
      <c r="H1612" t="s">
        <v>161</v>
      </c>
      <c r="I1612">
        <v>265.70999999999998</v>
      </c>
      <c r="J1612">
        <v>12</v>
      </c>
      <c r="K1612">
        <v>0</v>
      </c>
      <c r="L1612">
        <v>3188.52</v>
      </c>
      <c r="M1612">
        <v>3188.52</v>
      </c>
      <c r="N1612" s="11">
        <f>Salesdata[[#This Row],[subtotal_before_discount]]-Salesdata[[#This Row],[total_after_discount]]</f>
        <v>0</v>
      </c>
      <c r="O1612" t="s">
        <v>7010</v>
      </c>
      <c r="P1612" s="2">
        <v>45640.175567129627</v>
      </c>
      <c r="Q1612">
        <f>YEAR(Salesdata[[#This Row],[purchase_date]])</f>
        <v>2024</v>
      </c>
      <c r="R1612" t="str">
        <f>TEXT(Salesdata[[#This Row],[purchase_date]], "mmm")</f>
        <v>Dec</v>
      </c>
    </row>
    <row r="1613" spans="1:18" x14ac:dyDescent="0.3">
      <c r="A1613" t="s">
        <v>4854</v>
      </c>
      <c r="B1613" t="s">
        <v>172</v>
      </c>
      <c r="C1613" t="s">
        <v>4855</v>
      </c>
      <c r="D1613" s="11" t="s">
        <v>8560</v>
      </c>
      <c r="E1613" s="11" t="s">
        <v>7162</v>
      </c>
      <c r="F1613" t="s">
        <v>121</v>
      </c>
      <c r="G1613" t="s">
        <v>4856</v>
      </c>
      <c r="H1613" t="s">
        <v>65</v>
      </c>
      <c r="I1613">
        <v>121.07</v>
      </c>
      <c r="J1613">
        <v>2</v>
      </c>
      <c r="K1613">
        <v>0</v>
      </c>
      <c r="L1613">
        <v>242.14</v>
      </c>
      <c r="M1613">
        <v>242.14</v>
      </c>
      <c r="N1613" s="11">
        <f>Salesdata[[#This Row],[subtotal_before_discount]]-Salesdata[[#This Row],[total_after_discount]]</f>
        <v>0</v>
      </c>
      <c r="O1613" t="s">
        <v>47</v>
      </c>
      <c r="P1613" s="2">
        <v>45639.230509259258</v>
      </c>
      <c r="Q1613">
        <f>YEAR(Salesdata[[#This Row],[purchase_date]])</f>
        <v>2024</v>
      </c>
      <c r="R1613" t="str">
        <f>TEXT(Salesdata[[#This Row],[purchase_date]], "mmm")</f>
        <v>Dec</v>
      </c>
    </row>
    <row r="1614" spans="1:18" x14ac:dyDescent="0.3">
      <c r="A1614" t="s">
        <v>4857</v>
      </c>
      <c r="B1614" t="s">
        <v>55</v>
      </c>
      <c r="C1614" t="s">
        <v>4858</v>
      </c>
      <c r="D1614" s="11" t="s">
        <v>8561</v>
      </c>
      <c r="E1614" s="11" t="s">
        <v>7087</v>
      </c>
      <c r="F1614" t="s">
        <v>7010</v>
      </c>
      <c r="G1614" t="s">
        <v>4859</v>
      </c>
      <c r="H1614" t="s">
        <v>130</v>
      </c>
      <c r="I1614">
        <v>469.83</v>
      </c>
      <c r="J1614">
        <v>3</v>
      </c>
      <c r="K1614">
        <v>0</v>
      </c>
      <c r="L1614">
        <v>1409.49</v>
      </c>
      <c r="M1614">
        <v>1409.49</v>
      </c>
      <c r="N1614" s="11">
        <f>Salesdata[[#This Row],[subtotal_before_discount]]-Salesdata[[#This Row],[total_after_discount]]</f>
        <v>0</v>
      </c>
      <c r="O1614" t="s">
        <v>7010</v>
      </c>
      <c r="P1614" s="2">
        <v>45613.366608796299</v>
      </c>
      <c r="Q1614">
        <f>YEAR(Salesdata[[#This Row],[purchase_date]])</f>
        <v>2024</v>
      </c>
      <c r="R1614" t="str">
        <f>TEXT(Salesdata[[#This Row],[purchase_date]], "mmm")</f>
        <v>Nov</v>
      </c>
    </row>
    <row r="1615" spans="1:18" x14ac:dyDescent="0.3">
      <c r="A1615" t="s">
        <v>4860</v>
      </c>
      <c r="B1615" t="s">
        <v>30</v>
      </c>
      <c r="C1615" t="s">
        <v>4861</v>
      </c>
      <c r="D1615" s="11" t="s">
        <v>8562</v>
      </c>
      <c r="E1615" s="11" t="s">
        <v>7183</v>
      </c>
      <c r="F1615" t="s">
        <v>251</v>
      </c>
      <c r="G1615" t="s">
        <v>4862</v>
      </c>
      <c r="H1615" t="s">
        <v>76</v>
      </c>
      <c r="I1615">
        <v>925.81</v>
      </c>
      <c r="J1615">
        <v>10</v>
      </c>
      <c r="K1615">
        <v>0</v>
      </c>
      <c r="L1615">
        <v>9258.1</v>
      </c>
      <c r="M1615">
        <v>9258.1</v>
      </c>
      <c r="N1615" s="11">
        <f>Salesdata[[#This Row],[subtotal_before_discount]]-Salesdata[[#This Row],[total_after_discount]]</f>
        <v>0</v>
      </c>
      <c r="O1615" t="s">
        <v>21</v>
      </c>
      <c r="P1615" s="2">
        <v>45810.02202546296</v>
      </c>
      <c r="Q1615">
        <f>YEAR(Salesdata[[#This Row],[purchase_date]])</f>
        <v>2025</v>
      </c>
      <c r="R1615" t="str">
        <f>TEXT(Salesdata[[#This Row],[purchase_date]], "mmm")</f>
        <v>Jun</v>
      </c>
    </row>
    <row r="1616" spans="1:18" x14ac:dyDescent="0.3">
      <c r="A1616" t="s">
        <v>4863</v>
      </c>
      <c r="B1616" t="s">
        <v>118</v>
      </c>
      <c r="C1616" t="s">
        <v>4864</v>
      </c>
      <c r="D1616" s="11" t="s">
        <v>8219</v>
      </c>
      <c r="E1616" s="11" t="s">
        <v>7069</v>
      </c>
      <c r="F1616" t="s">
        <v>251</v>
      </c>
      <c r="G1616" t="s">
        <v>4865</v>
      </c>
      <c r="H1616" t="s">
        <v>161</v>
      </c>
      <c r="I1616">
        <v>303.85000000000002</v>
      </c>
      <c r="J1616">
        <v>12</v>
      </c>
      <c r="K1616">
        <v>15</v>
      </c>
      <c r="L1616">
        <v>3646.2</v>
      </c>
      <c r="M1616">
        <v>3099.27</v>
      </c>
      <c r="N1616" s="11">
        <f>Salesdata[[#This Row],[subtotal_before_discount]]-Salesdata[[#This Row],[total_after_discount]]</f>
        <v>546.92999999999984</v>
      </c>
      <c r="O1616" t="s">
        <v>116</v>
      </c>
      <c r="P1616" s="2">
        <v>45717.960509259261</v>
      </c>
      <c r="Q1616">
        <f>YEAR(Salesdata[[#This Row],[purchase_date]])</f>
        <v>2025</v>
      </c>
      <c r="R1616" t="str">
        <f>TEXT(Salesdata[[#This Row],[purchase_date]], "mmm")</f>
        <v>Mar</v>
      </c>
    </row>
    <row r="1617" spans="1:18" x14ac:dyDescent="0.3">
      <c r="A1617" t="s">
        <v>4866</v>
      </c>
      <c r="B1617" t="s">
        <v>7010</v>
      </c>
      <c r="C1617" t="s">
        <v>4867</v>
      </c>
      <c r="D1617" s="11" t="s">
        <v>8563</v>
      </c>
      <c r="E1617" s="11" t="s">
        <v>7137</v>
      </c>
      <c r="F1617" t="s">
        <v>246</v>
      </c>
      <c r="G1617" t="s">
        <v>4868</v>
      </c>
      <c r="H1617" t="s">
        <v>93</v>
      </c>
      <c r="I1617">
        <v>552.24</v>
      </c>
      <c r="J1617">
        <v>12</v>
      </c>
      <c r="K1617">
        <v>0</v>
      </c>
      <c r="L1617">
        <v>6626.88</v>
      </c>
      <c r="M1617">
        <v>6626.88</v>
      </c>
      <c r="N1617" s="11">
        <f>Salesdata[[#This Row],[subtotal_before_discount]]-Salesdata[[#This Row],[total_after_discount]]</f>
        <v>0</v>
      </c>
      <c r="O1617" t="s">
        <v>60</v>
      </c>
      <c r="P1617" s="2">
        <v>45404.745983796296</v>
      </c>
      <c r="Q1617">
        <f>YEAR(Salesdata[[#This Row],[purchase_date]])</f>
        <v>2024</v>
      </c>
      <c r="R1617" t="str">
        <f>TEXT(Salesdata[[#This Row],[purchase_date]], "mmm")</f>
        <v>Apr</v>
      </c>
    </row>
    <row r="1618" spans="1:18" x14ac:dyDescent="0.3">
      <c r="A1618" t="s">
        <v>4869</v>
      </c>
      <c r="B1618" t="s">
        <v>172</v>
      </c>
      <c r="C1618" t="s">
        <v>4870</v>
      </c>
      <c r="D1618" s="11" t="s">
        <v>8564</v>
      </c>
      <c r="E1618" s="11" t="s">
        <v>7042</v>
      </c>
      <c r="F1618" t="s">
        <v>105</v>
      </c>
      <c r="G1618" t="s">
        <v>4871</v>
      </c>
      <c r="H1618" t="s">
        <v>107</v>
      </c>
      <c r="I1618">
        <v>434.72</v>
      </c>
      <c r="J1618">
        <v>3</v>
      </c>
      <c r="K1618">
        <v>0</v>
      </c>
      <c r="L1618">
        <v>1304.1600000000001</v>
      </c>
      <c r="M1618">
        <v>1304.1600000000001</v>
      </c>
      <c r="N1618" s="11">
        <f>Salesdata[[#This Row],[subtotal_before_discount]]-Salesdata[[#This Row],[total_after_discount]]</f>
        <v>0</v>
      </c>
      <c r="O1618" t="s">
        <v>28</v>
      </c>
      <c r="P1618" s="2">
        <v>45626.097546296296</v>
      </c>
      <c r="Q1618">
        <f>YEAR(Salesdata[[#This Row],[purchase_date]])</f>
        <v>2024</v>
      </c>
      <c r="R1618" t="str">
        <f>TEXT(Salesdata[[#This Row],[purchase_date]], "mmm")</f>
        <v>Nov</v>
      </c>
    </row>
    <row r="1619" spans="1:18" x14ac:dyDescent="0.3">
      <c r="A1619" t="s">
        <v>4872</v>
      </c>
      <c r="B1619" t="s">
        <v>49</v>
      </c>
      <c r="C1619" t="s">
        <v>4873</v>
      </c>
      <c r="D1619" s="11" t="s">
        <v>8565</v>
      </c>
      <c r="E1619" s="11" t="s">
        <v>7250</v>
      </c>
      <c r="F1619" t="s">
        <v>7010</v>
      </c>
      <c r="G1619" t="s">
        <v>4874</v>
      </c>
      <c r="H1619" t="s">
        <v>46</v>
      </c>
      <c r="I1619">
        <v>491.58</v>
      </c>
      <c r="J1619">
        <v>60</v>
      </c>
      <c r="K1619">
        <v>20</v>
      </c>
      <c r="L1619">
        <v>29494.799999999999</v>
      </c>
      <c r="M1619">
        <v>23595.84</v>
      </c>
      <c r="N1619" s="11">
        <f>Salesdata[[#This Row],[subtotal_before_discount]]-Salesdata[[#This Row],[total_after_discount]]</f>
        <v>5898.9599999999991</v>
      </c>
      <c r="O1619" t="s">
        <v>28</v>
      </c>
      <c r="P1619" s="2">
        <v>45460.614675925928</v>
      </c>
      <c r="Q1619">
        <f>YEAR(Salesdata[[#This Row],[purchase_date]])</f>
        <v>2024</v>
      </c>
      <c r="R1619" t="str">
        <f>TEXT(Salesdata[[#This Row],[purchase_date]], "mmm")</f>
        <v>Jun</v>
      </c>
    </row>
    <row r="1620" spans="1:18" x14ac:dyDescent="0.3">
      <c r="A1620" t="s">
        <v>4875</v>
      </c>
      <c r="B1620" t="s">
        <v>181</v>
      </c>
      <c r="C1620" t="s">
        <v>4876</v>
      </c>
      <c r="D1620" s="11" t="s">
        <v>8566</v>
      </c>
      <c r="E1620" s="11" t="s">
        <v>7123</v>
      </c>
      <c r="F1620" t="s">
        <v>133</v>
      </c>
      <c r="G1620" t="s">
        <v>4877</v>
      </c>
      <c r="H1620" t="s">
        <v>248</v>
      </c>
      <c r="I1620">
        <v>295.06</v>
      </c>
      <c r="J1620">
        <v>25</v>
      </c>
      <c r="K1620">
        <v>20</v>
      </c>
      <c r="L1620">
        <v>7376.5</v>
      </c>
      <c r="M1620">
        <v>5901.2</v>
      </c>
      <c r="N1620" s="11">
        <f>Salesdata[[#This Row],[subtotal_before_discount]]-Salesdata[[#This Row],[total_after_discount]]</f>
        <v>1475.3000000000002</v>
      </c>
      <c r="O1620" t="s">
        <v>116</v>
      </c>
      <c r="P1620" s="2">
        <v>45695.475763888891</v>
      </c>
      <c r="Q1620">
        <f>YEAR(Salesdata[[#This Row],[purchase_date]])</f>
        <v>2025</v>
      </c>
      <c r="R1620" t="str">
        <f>TEXT(Salesdata[[#This Row],[purchase_date]], "mmm")</f>
        <v>Feb</v>
      </c>
    </row>
    <row r="1621" spans="1:18" x14ac:dyDescent="0.3">
      <c r="A1621" t="s">
        <v>4878</v>
      </c>
      <c r="B1621" t="s">
        <v>181</v>
      </c>
      <c r="C1621" t="s">
        <v>4879</v>
      </c>
      <c r="D1621" s="11" t="s">
        <v>8567</v>
      </c>
      <c r="E1621" s="11" t="s">
        <v>7076</v>
      </c>
      <c r="F1621" t="s">
        <v>105</v>
      </c>
      <c r="G1621" t="s">
        <v>4880</v>
      </c>
      <c r="H1621" t="s">
        <v>465</v>
      </c>
      <c r="I1621">
        <v>233.69</v>
      </c>
      <c r="J1621">
        <v>30</v>
      </c>
      <c r="K1621">
        <v>15</v>
      </c>
      <c r="L1621">
        <v>7010.7</v>
      </c>
      <c r="M1621">
        <v>5959.09</v>
      </c>
      <c r="N1621" s="11">
        <f>Salesdata[[#This Row],[subtotal_before_discount]]-Salesdata[[#This Row],[total_after_discount]]</f>
        <v>1051.6099999999997</v>
      </c>
      <c r="O1621" t="s">
        <v>116</v>
      </c>
      <c r="P1621" s="2">
        <v>45448.471875000003</v>
      </c>
      <c r="Q1621">
        <f>YEAR(Salesdata[[#This Row],[purchase_date]])</f>
        <v>2024</v>
      </c>
      <c r="R1621" t="str">
        <f>TEXT(Salesdata[[#This Row],[purchase_date]], "mmm")</f>
        <v>Jun</v>
      </c>
    </row>
    <row r="1622" spans="1:18" x14ac:dyDescent="0.3">
      <c r="A1622" t="s">
        <v>4881</v>
      </c>
      <c r="B1622" t="s">
        <v>72</v>
      </c>
      <c r="C1622" t="s">
        <v>4882</v>
      </c>
      <c r="D1622" s="11" t="s">
        <v>7104</v>
      </c>
      <c r="E1622" s="11" t="s">
        <v>7099</v>
      </c>
      <c r="F1622" t="s">
        <v>277</v>
      </c>
      <c r="G1622" t="s">
        <v>7010</v>
      </c>
      <c r="H1622" t="s">
        <v>65</v>
      </c>
      <c r="I1622">
        <v>1174.5999999999999</v>
      </c>
      <c r="J1622">
        <v>10</v>
      </c>
      <c r="K1622">
        <v>15</v>
      </c>
      <c r="L1622">
        <v>11746</v>
      </c>
      <c r="M1622">
        <v>9984.1</v>
      </c>
      <c r="N1622" s="11">
        <f>Salesdata[[#This Row],[subtotal_before_discount]]-Salesdata[[#This Row],[total_after_discount]]</f>
        <v>1761.8999999999996</v>
      </c>
      <c r="O1622" t="s">
        <v>116</v>
      </c>
      <c r="P1622" s="2">
        <v>45449.727824074071</v>
      </c>
      <c r="Q1622">
        <f>YEAR(Salesdata[[#This Row],[purchase_date]])</f>
        <v>2024</v>
      </c>
      <c r="R1622" t="str">
        <f>TEXT(Salesdata[[#This Row],[purchase_date]], "mmm")</f>
        <v>Jun</v>
      </c>
    </row>
    <row r="1623" spans="1:18" x14ac:dyDescent="0.3">
      <c r="A1623" t="s">
        <v>4883</v>
      </c>
      <c r="B1623" t="s">
        <v>181</v>
      </c>
      <c r="C1623" t="s">
        <v>4884</v>
      </c>
      <c r="D1623" s="11" t="s">
        <v>8568</v>
      </c>
      <c r="E1623" s="11" t="s">
        <v>7064</v>
      </c>
      <c r="F1623" t="s">
        <v>177</v>
      </c>
      <c r="G1623" t="s">
        <v>4885</v>
      </c>
      <c r="H1623" t="s">
        <v>102</v>
      </c>
      <c r="I1623">
        <v>135.22</v>
      </c>
      <c r="J1623">
        <v>25</v>
      </c>
      <c r="K1623">
        <v>5</v>
      </c>
      <c r="L1623">
        <v>3380.5</v>
      </c>
      <c r="M1623">
        <v>3211.47</v>
      </c>
      <c r="N1623" s="11">
        <f>Salesdata[[#This Row],[subtotal_before_discount]]-Salesdata[[#This Row],[total_after_discount]]</f>
        <v>169.0300000000002</v>
      </c>
      <c r="O1623" t="s">
        <v>21</v>
      </c>
      <c r="P1623" s="2">
        <v>45531.429988425924</v>
      </c>
      <c r="Q1623">
        <f>YEAR(Salesdata[[#This Row],[purchase_date]])</f>
        <v>2024</v>
      </c>
      <c r="R1623" t="str">
        <f>TEXT(Salesdata[[#This Row],[purchase_date]], "mmm")</f>
        <v>Aug</v>
      </c>
    </row>
    <row r="1624" spans="1:18" x14ac:dyDescent="0.3">
      <c r="A1624" t="s">
        <v>4886</v>
      </c>
      <c r="B1624" t="s">
        <v>95</v>
      </c>
      <c r="C1624" t="s">
        <v>4887</v>
      </c>
      <c r="D1624" s="11" t="s">
        <v>8569</v>
      </c>
      <c r="E1624" s="11" t="s">
        <v>7168</v>
      </c>
      <c r="F1624" t="s">
        <v>224</v>
      </c>
      <c r="G1624" t="s">
        <v>4888</v>
      </c>
      <c r="H1624" t="s">
        <v>76</v>
      </c>
      <c r="I1624">
        <v>2200.84</v>
      </c>
      <c r="J1624">
        <v>8</v>
      </c>
      <c r="K1624">
        <v>5</v>
      </c>
      <c r="L1624">
        <v>17606.72</v>
      </c>
      <c r="M1624">
        <v>16726.38</v>
      </c>
      <c r="N1624" s="11">
        <f>Salesdata[[#This Row],[subtotal_before_discount]]-Salesdata[[#This Row],[total_after_discount]]</f>
        <v>880.34000000000015</v>
      </c>
      <c r="O1624" t="s">
        <v>47</v>
      </c>
      <c r="P1624" s="2">
        <v>45578.966481481482</v>
      </c>
      <c r="Q1624">
        <f>YEAR(Salesdata[[#This Row],[purchase_date]])</f>
        <v>2024</v>
      </c>
      <c r="R1624" t="str">
        <f>TEXT(Salesdata[[#This Row],[purchase_date]], "mmm")</f>
        <v>Oct</v>
      </c>
    </row>
    <row r="1625" spans="1:18" x14ac:dyDescent="0.3">
      <c r="A1625" t="s">
        <v>4889</v>
      </c>
      <c r="B1625" t="s">
        <v>172</v>
      </c>
      <c r="C1625" t="s">
        <v>4890</v>
      </c>
      <c r="D1625" s="11" t="s">
        <v>8570</v>
      </c>
      <c r="E1625" s="11" t="s">
        <v>7183</v>
      </c>
      <c r="F1625" t="s">
        <v>133</v>
      </c>
      <c r="G1625" t="s">
        <v>4891</v>
      </c>
      <c r="H1625" t="s">
        <v>161</v>
      </c>
      <c r="I1625">
        <v>1192.1400000000001</v>
      </c>
      <c r="J1625">
        <v>1</v>
      </c>
      <c r="K1625">
        <v>0</v>
      </c>
      <c r="L1625">
        <v>1192.1400000000001</v>
      </c>
      <c r="M1625">
        <v>1192.1400000000001</v>
      </c>
      <c r="N1625" s="11">
        <f>Salesdata[[#This Row],[subtotal_before_discount]]-Salesdata[[#This Row],[total_after_discount]]</f>
        <v>0</v>
      </c>
      <c r="O1625" t="s">
        <v>21</v>
      </c>
      <c r="P1625" s="2">
        <v>45758.138761574075</v>
      </c>
      <c r="Q1625">
        <f>YEAR(Salesdata[[#This Row],[purchase_date]])</f>
        <v>2025</v>
      </c>
      <c r="R1625" t="str">
        <f>TEXT(Salesdata[[#This Row],[purchase_date]], "mmm")</f>
        <v>Apr</v>
      </c>
    </row>
    <row r="1626" spans="1:18" x14ac:dyDescent="0.3">
      <c r="A1626" t="s">
        <v>4892</v>
      </c>
      <c r="B1626" t="s">
        <v>30</v>
      </c>
      <c r="C1626" t="s">
        <v>4893</v>
      </c>
      <c r="D1626" s="11" t="s">
        <v>8571</v>
      </c>
      <c r="E1626" s="11" t="s">
        <v>7089</v>
      </c>
      <c r="F1626" t="s">
        <v>100</v>
      </c>
      <c r="G1626" t="s">
        <v>4894</v>
      </c>
      <c r="H1626" t="s">
        <v>102</v>
      </c>
      <c r="I1626">
        <v>1070.69</v>
      </c>
      <c r="J1626">
        <v>15</v>
      </c>
      <c r="K1626">
        <v>0</v>
      </c>
      <c r="L1626">
        <v>16060.35</v>
      </c>
      <c r="M1626">
        <v>16060.35</v>
      </c>
      <c r="N1626" s="11">
        <f>Salesdata[[#This Row],[subtotal_before_discount]]-Salesdata[[#This Row],[total_after_discount]]</f>
        <v>0</v>
      </c>
      <c r="O1626" t="s">
        <v>77</v>
      </c>
      <c r="P1626" s="2">
        <v>45423.716493055559</v>
      </c>
      <c r="Q1626">
        <f>YEAR(Salesdata[[#This Row],[purchase_date]])</f>
        <v>2024</v>
      </c>
      <c r="R1626" t="str">
        <f>TEXT(Salesdata[[#This Row],[purchase_date]], "mmm")</f>
        <v>May</v>
      </c>
    </row>
    <row r="1627" spans="1:18" x14ac:dyDescent="0.3">
      <c r="A1627" t="s">
        <v>4895</v>
      </c>
      <c r="B1627" t="s">
        <v>172</v>
      </c>
      <c r="C1627" t="s">
        <v>4896</v>
      </c>
      <c r="D1627" s="11" t="s">
        <v>8572</v>
      </c>
      <c r="E1627" s="11" t="s">
        <v>7076</v>
      </c>
      <c r="F1627" t="s">
        <v>177</v>
      </c>
      <c r="G1627" t="s">
        <v>4897</v>
      </c>
      <c r="H1627" t="s">
        <v>102</v>
      </c>
      <c r="I1627">
        <v>932.89</v>
      </c>
      <c r="J1627">
        <v>4</v>
      </c>
      <c r="K1627">
        <v>5</v>
      </c>
      <c r="L1627">
        <v>3731.56</v>
      </c>
      <c r="M1627">
        <v>3544.98</v>
      </c>
      <c r="N1627" s="11">
        <f>Salesdata[[#This Row],[subtotal_before_discount]]-Salesdata[[#This Row],[total_after_discount]]</f>
        <v>186.57999999999993</v>
      </c>
      <c r="O1627" t="s">
        <v>7010</v>
      </c>
      <c r="P1627" s="2">
        <v>45755.25341435185</v>
      </c>
      <c r="Q1627">
        <f>YEAR(Salesdata[[#This Row],[purchase_date]])</f>
        <v>2025</v>
      </c>
      <c r="R1627" t="str">
        <f>TEXT(Salesdata[[#This Row],[purchase_date]], "mmm")</f>
        <v>Apr</v>
      </c>
    </row>
    <row r="1628" spans="1:18" x14ac:dyDescent="0.3">
      <c r="A1628" t="s">
        <v>4898</v>
      </c>
      <c r="B1628" t="s">
        <v>118</v>
      </c>
      <c r="C1628" t="s">
        <v>4899</v>
      </c>
      <c r="D1628" s="11" t="s">
        <v>8573</v>
      </c>
      <c r="E1628" s="11" t="s">
        <v>7056</v>
      </c>
      <c r="F1628" t="s">
        <v>121</v>
      </c>
      <c r="G1628" t="s">
        <v>4900</v>
      </c>
      <c r="H1628" t="s">
        <v>107</v>
      </c>
      <c r="I1628">
        <v>86.23</v>
      </c>
      <c r="J1628">
        <v>1</v>
      </c>
      <c r="K1628">
        <v>0</v>
      </c>
      <c r="L1628">
        <v>86.23</v>
      </c>
      <c r="M1628">
        <v>86.23</v>
      </c>
      <c r="N1628" s="11">
        <f>Salesdata[[#This Row],[subtotal_before_discount]]-Salesdata[[#This Row],[total_after_discount]]</f>
        <v>0</v>
      </c>
      <c r="O1628" t="s">
        <v>28</v>
      </c>
      <c r="P1628" s="2">
        <v>45841.405381944445</v>
      </c>
      <c r="Q1628">
        <f>YEAR(Salesdata[[#This Row],[purchase_date]])</f>
        <v>2025</v>
      </c>
      <c r="R1628" t="str">
        <f>TEXT(Salesdata[[#This Row],[purchase_date]], "mmm")</f>
        <v>Jul</v>
      </c>
    </row>
    <row r="1629" spans="1:18" x14ac:dyDescent="0.3">
      <c r="A1629" t="s">
        <v>4901</v>
      </c>
      <c r="B1629" t="s">
        <v>181</v>
      </c>
      <c r="C1629" t="s">
        <v>4902</v>
      </c>
      <c r="D1629" s="11" t="s">
        <v>8574</v>
      </c>
      <c r="E1629" s="11" t="s">
        <v>7064</v>
      </c>
      <c r="F1629" t="s">
        <v>87</v>
      </c>
      <c r="G1629" t="s">
        <v>4903</v>
      </c>
      <c r="H1629" t="s">
        <v>248</v>
      </c>
      <c r="I1629">
        <v>2653.98</v>
      </c>
      <c r="J1629">
        <v>3</v>
      </c>
      <c r="K1629">
        <v>2</v>
      </c>
      <c r="L1629">
        <v>7961.94</v>
      </c>
      <c r="M1629">
        <v>7802.7</v>
      </c>
      <c r="N1629" s="11">
        <f>Salesdata[[#This Row],[subtotal_before_discount]]-Salesdata[[#This Row],[total_after_discount]]</f>
        <v>159.23999999999978</v>
      </c>
      <c r="O1629" t="s">
        <v>77</v>
      </c>
      <c r="P1629" s="2">
        <v>45369.770740740743</v>
      </c>
      <c r="Q1629">
        <f>YEAR(Salesdata[[#This Row],[purchase_date]])</f>
        <v>2024</v>
      </c>
      <c r="R1629" t="str">
        <f>TEXT(Salesdata[[#This Row],[purchase_date]], "mmm")</f>
        <v>Mar</v>
      </c>
    </row>
    <row r="1630" spans="1:18" x14ac:dyDescent="0.3">
      <c r="A1630" t="s">
        <v>4904</v>
      </c>
      <c r="B1630" t="s">
        <v>118</v>
      </c>
      <c r="C1630" t="s">
        <v>4905</v>
      </c>
      <c r="D1630" s="11" t="s">
        <v>8575</v>
      </c>
      <c r="E1630" s="11" t="s">
        <v>7164</v>
      </c>
      <c r="F1630" t="s">
        <v>68</v>
      </c>
      <c r="G1630" t="s">
        <v>4906</v>
      </c>
      <c r="H1630" t="s">
        <v>76</v>
      </c>
      <c r="I1630">
        <v>375.54</v>
      </c>
      <c r="J1630">
        <v>4</v>
      </c>
      <c r="K1630">
        <v>0</v>
      </c>
      <c r="L1630">
        <v>1502.16</v>
      </c>
      <c r="M1630">
        <v>1502.16</v>
      </c>
      <c r="N1630" s="11">
        <f>Salesdata[[#This Row],[subtotal_before_discount]]-Salesdata[[#This Row],[total_after_discount]]</f>
        <v>0</v>
      </c>
      <c r="O1630" t="s">
        <v>47</v>
      </c>
      <c r="P1630" s="2">
        <v>45399.312025462961</v>
      </c>
      <c r="Q1630">
        <f>YEAR(Salesdata[[#This Row],[purchase_date]])</f>
        <v>2024</v>
      </c>
      <c r="R1630" t="str">
        <f>TEXT(Salesdata[[#This Row],[purchase_date]], "mmm")</f>
        <v>Apr</v>
      </c>
    </row>
    <row r="1631" spans="1:18" x14ac:dyDescent="0.3">
      <c r="A1631" t="s">
        <v>4907</v>
      </c>
      <c r="B1631" t="s">
        <v>118</v>
      </c>
      <c r="C1631" t="s">
        <v>4908</v>
      </c>
      <c r="D1631" s="11" t="s">
        <v>8576</v>
      </c>
      <c r="E1631" s="11" t="s">
        <v>7116</v>
      </c>
      <c r="F1631" t="s">
        <v>87</v>
      </c>
      <c r="G1631" t="s">
        <v>4909</v>
      </c>
      <c r="H1631" t="s">
        <v>59</v>
      </c>
      <c r="I1631">
        <v>4104.04</v>
      </c>
      <c r="J1631">
        <v>6</v>
      </c>
      <c r="K1631">
        <v>5</v>
      </c>
      <c r="L1631">
        <v>24624.240000000002</v>
      </c>
      <c r="M1631">
        <v>23393.03</v>
      </c>
      <c r="N1631" s="11">
        <f>Salesdata[[#This Row],[subtotal_before_discount]]-Salesdata[[#This Row],[total_after_discount]]</f>
        <v>1231.2100000000028</v>
      </c>
      <c r="O1631" t="s">
        <v>47</v>
      </c>
      <c r="P1631" s="2">
        <v>45421.510428240741</v>
      </c>
      <c r="Q1631">
        <f>YEAR(Salesdata[[#This Row],[purchase_date]])</f>
        <v>2024</v>
      </c>
      <c r="R1631" t="str">
        <f>TEXT(Salesdata[[#This Row],[purchase_date]], "mmm")</f>
        <v>May</v>
      </c>
    </row>
    <row r="1632" spans="1:18" x14ac:dyDescent="0.3">
      <c r="A1632" t="s">
        <v>4910</v>
      </c>
      <c r="B1632" t="s">
        <v>95</v>
      </c>
      <c r="C1632" t="s">
        <v>4911</v>
      </c>
      <c r="D1632" s="11" t="s">
        <v>8577</v>
      </c>
      <c r="E1632" s="11" t="s">
        <v>7052</v>
      </c>
      <c r="F1632" t="s">
        <v>91</v>
      </c>
      <c r="G1632" t="s">
        <v>4912</v>
      </c>
      <c r="H1632" t="s">
        <v>82</v>
      </c>
      <c r="I1632">
        <v>1445.09</v>
      </c>
      <c r="J1632">
        <v>6</v>
      </c>
      <c r="K1632">
        <v>10</v>
      </c>
      <c r="L1632">
        <v>8670.5400000000009</v>
      </c>
      <c r="M1632">
        <v>7803.49</v>
      </c>
      <c r="N1632" s="11">
        <f>Salesdata[[#This Row],[subtotal_before_discount]]-Salesdata[[#This Row],[total_after_discount]]</f>
        <v>867.05000000000109</v>
      </c>
      <c r="O1632" t="s">
        <v>116</v>
      </c>
      <c r="P1632" s="2">
        <v>45542.551574074074</v>
      </c>
      <c r="Q1632">
        <f>YEAR(Salesdata[[#This Row],[purchase_date]])</f>
        <v>2024</v>
      </c>
      <c r="R1632" t="str">
        <f>TEXT(Salesdata[[#This Row],[purchase_date]], "mmm")</f>
        <v>Sep</v>
      </c>
    </row>
    <row r="1633" spans="1:18" x14ac:dyDescent="0.3">
      <c r="A1633" t="s">
        <v>4913</v>
      </c>
      <c r="B1633" t="s">
        <v>15</v>
      </c>
      <c r="C1633" t="s">
        <v>4914</v>
      </c>
      <c r="D1633" s="11" t="s">
        <v>8578</v>
      </c>
      <c r="E1633" s="11" t="s">
        <v>7141</v>
      </c>
      <c r="F1633" t="s">
        <v>121</v>
      </c>
      <c r="G1633" t="s">
        <v>4915</v>
      </c>
      <c r="H1633" t="s">
        <v>248</v>
      </c>
      <c r="I1633">
        <v>1115.6600000000001</v>
      </c>
      <c r="J1633">
        <v>10</v>
      </c>
      <c r="K1633">
        <v>15</v>
      </c>
      <c r="L1633">
        <v>11156.6</v>
      </c>
      <c r="M1633">
        <v>9483.11</v>
      </c>
      <c r="N1633" s="11">
        <f>Salesdata[[#This Row],[subtotal_before_discount]]-Salesdata[[#This Row],[total_after_discount]]</f>
        <v>1673.4899999999998</v>
      </c>
      <c r="O1633" t="s">
        <v>28</v>
      </c>
      <c r="P1633" s="2">
        <v>45469.821851851855</v>
      </c>
      <c r="Q1633">
        <f>YEAR(Salesdata[[#This Row],[purchase_date]])</f>
        <v>2024</v>
      </c>
      <c r="R1633" t="str">
        <f>TEXT(Salesdata[[#This Row],[purchase_date]], "mmm")</f>
        <v>Jun</v>
      </c>
    </row>
    <row r="1634" spans="1:18" x14ac:dyDescent="0.3">
      <c r="A1634" t="s">
        <v>4916</v>
      </c>
      <c r="B1634" t="s">
        <v>55</v>
      </c>
      <c r="C1634" t="s">
        <v>4917</v>
      </c>
      <c r="D1634" s="11" t="s">
        <v>8579</v>
      </c>
      <c r="E1634" s="11" t="s">
        <v>7105</v>
      </c>
      <c r="F1634" t="s">
        <v>87</v>
      </c>
      <c r="G1634" t="s">
        <v>4918</v>
      </c>
      <c r="H1634" t="s">
        <v>76</v>
      </c>
      <c r="I1634">
        <v>164.41</v>
      </c>
      <c r="J1634">
        <v>5</v>
      </c>
      <c r="K1634">
        <v>5</v>
      </c>
      <c r="L1634">
        <v>822.05</v>
      </c>
      <c r="M1634">
        <v>780.95</v>
      </c>
      <c r="N1634" s="11">
        <f>Salesdata[[#This Row],[subtotal_before_discount]]-Salesdata[[#This Row],[total_after_discount]]</f>
        <v>41.099999999999909</v>
      </c>
      <c r="O1634" t="s">
        <v>21</v>
      </c>
      <c r="P1634" s="2">
        <v>45615.140428240738</v>
      </c>
      <c r="Q1634">
        <f>YEAR(Salesdata[[#This Row],[purchase_date]])</f>
        <v>2024</v>
      </c>
      <c r="R1634" t="str">
        <f>TEXT(Salesdata[[#This Row],[purchase_date]], "mmm")</f>
        <v>Nov</v>
      </c>
    </row>
    <row r="1635" spans="1:18" x14ac:dyDescent="0.3">
      <c r="A1635" t="s">
        <v>4919</v>
      </c>
      <c r="B1635" t="s">
        <v>84</v>
      </c>
      <c r="C1635" t="s">
        <v>4920</v>
      </c>
      <c r="D1635" s="11" t="s">
        <v>8580</v>
      </c>
      <c r="E1635" s="11" t="s">
        <v>7044</v>
      </c>
      <c r="F1635" t="s">
        <v>37</v>
      </c>
      <c r="G1635" t="s">
        <v>4921</v>
      </c>
      <c r="H1635" t="s">
        <v>46</v>
      </c>
      <c r="I1635">
        <v>273.31</v>
      </c>
      <c r="J1635">
        <v>30</v>
      </c>
      <c r="K1635">
        <v>0</v>
      </c>
      <c r="L1635">
        <v>8199.2999999999993</v>
      </c>
      <c r="M1635">
        <v>8199.2999999999993</v>
      </c>
      <c r="N1635" s="11">
        <f>Salesdata[[#This Row],[subtotal_before_discount]]-Salesdata[[#This Row],[total_after_discount]]</f>
        <v>0</v>
      </c>
      <c r="O1635" t="s">
        <v>40</v>
      </c>
      <c r="P1635" s="2">
        <v>45357.200104166666</v>
      </c>
      <c r="Q1635">
        <f>YEAR(Salesdata[[#This Row],[purchase_date]])</f>
        <v>2024</v>
      </c>
      <c r="R1635" t="str">
        <f>TEXT(Salesdata[[#This Row],[purchase_date]], "mmm")</f>
        <v>Mar</v>
      </c>
    </row>
    <row r="1636" spans="1:18" x14ac:dyDescent="0.3">
      <c r="A1636" t="s">
        <v>4922</v>
      </c>
      <c r="B1636" t="s">
        <v>172</v>
      </c>
      <c r="C1636" t="s">
        <v>4923</v>
      </c>
      <c r="D1636" s="11" t="s">
        <v>8581</v>
      </c>
      <c r="E1636" s="11" t="s">
        <v>7066</v>
      </c>
      <c r="F1636" t="s">
        <v>155</v>
      </c>
      <c r="G1636" t="s">
        <v>4924</v>
      </c>
      <c r="H1636" t="s">
        <v>209</v>
      </c>
      <c r="I1636">
        <v>88.3</v>
      </c>
      <c r="J1636">
        <v>3</v>
      </c>
      <c r="K1636">
        <v>5</v>
      </c>
      <c r="L1636">
        <v>264.89999999999998</v>
      </c>
      <c r="M1636">
        <v>251.65</v>
      </c>
      <c r="N1636" s="11">
        <f>Salesdata[[#This Row],[subtotal_before_discount]]-Salesdata[[#This Row],[total_after_discount]]</f>
        <v>13.249999999999972</v>
      </c>
      <c r="O1636" t="s">
        <v>28</v>
      </c>
      <c r="P1636" s="2">
        <v>45377.148159722223</v>
      </c>
      <c r="Q1636">
        <f>YEAR(Salesdata[[#This Row],[purchase_date]])</f>
        <v>2024</v>
      </c>
      <c r="R1636" t="str">
        <f>TEXT(Salesdata[[#This Row],[purchase_date]], "mmm")</f>
        <v>Mar</v>
      </c>
    </row>
    <row r="1637" spans="1:18" x14ac:dyDescent="0.3">
      <c r="A1637" t="s">
        <v>4925</v>
      </c>
      <c r="B1637" t="s">
        <v>72</v>
      </c>
      <c r="C1637" t="s">
        <v>4926</v>
      </c>
      <c r="D1637" s="11" t="s">
        <v>8582</v>
      </c>
      <c r="E1637" s="11" t="s">
        <v>7087</v>
      </c>
      <c r="F1637" t="s">
        <v>100</v>
      </c>
      <c r="G1637" t="s">
        <v>4927</v>
      </c>
      <c r="H1637" t="s">
        <v>53</v>
      </c>
      <c r="I1637">
        <v>561.66999999999996</v>
      </c>
      <c r="J1637">
        <v>1</v>
      </c>
      <c r="K1637">
        <v>0</v>
      </c>
      <c r="L1637">
        <v>561.66999999999996</v>
      </c>
      <c r="M1637">
        <v>561.66999999999996</v>
      </c>
      <c r="N1637" s="11">
        <f>Salesdata[[#This Row],[subtotal_before_discount]]-Salesdata[[#This Row],[total_after_discount]]</f>
        <v>0</v>
      </c>
      <c r="O1637" t="s">
        <v>116</v>
      </c>
      <c r="P1637" s="2">
        <v>45451.608796296299</v>
      </c>
      <c r="Q1637">
        <f>YEAR(Salesdata[[#This Row],[purchase_date]])</f>
        <v>2024</v>
      </c>
      <c r="R1637" t="str">
        <f>TEXT(Salesdata[[#This Row],[purchase_date]], "mmm")</f>
        <v>Jun</v>
      </c>
    </row>
    <row r="1638" spans="1:18" x14ac:dyDescent="0.3">
      <c r="A1638" t="s">
        <v>4928</v>
      </c>
      <c r="B1638" t="s">
        <v>30</v>
      </c>
      <c r="C1638" t="s">
        <v>4929</v>
      </c>
      <c r="D1638" s="11" t="s">
        <v>8583</v>
      </c>
      <c r="E1638" s="11" t="s">
        <v>7099</v>
      </c>
      <c r="F1638" t="s">
        <v>251</v>
      </c>
      <c r="G1638" t="s">
        <v>4930</v>
      </c>
      <c r="H1638" t="s">
        <v>179</v>
      </c>
      <c r="I1638">
        <v>268.60000000000002</v>
      </c>
      <c r="J1638">
        <v>60</v>
      </c>
      <c r="K1638">
        <v>3</v>
      </c>
      <c r="L1638">
        <v>16116</v>
      </c>
      <c r="M1638">
        <v>15632.52</v>
      </c>
      <c r="N1638" s="11">
        <f>Salesdata[[#This Row],[subtotal_before_discount]]-Salesdata[[#This Row],[total_after_discount]]</f>
        <v>483.47999999999956</v>
      </c>
      <c r="O1638" t="s">
        <v>116</v>
      </c>
      <c r="P1638" s="2">
        <v>45517.276087962964</v>
      </c>
      <c r="Q1638">
        <f>YEAR(Salesdata[[#This Row],[purchase_date]])</f>
        <v>2024</v>
      </c>
      <c r="R1638" t="str">
        <f>TEXT(Salesdata[[#This Row],[purchase_date]], "mmm")</f>
        <v>Aug</v>
      </c>
    </row>
    <row r="1639" spans="1:18" x14ac:dyDescent="0.3">
      <c r="A1639" t="s">
        <v>4931</v>
      </c>
      <c r="B1639" t="s">
        <v>181</v>
      </c>
      <c r="C1639" t="s">
        <v>4932</v>
      </c>
      <c r="D1639" s="11" t="s">
        <v>8584</v>
      </c>
      <c r="E1639" s="11" t="s">
        <v>7164</v>
      </c>
      <c r="F1639" t="s">
        <v>121</v>
      </c>
      <c r="G1639" t="s">
        <v>4933</v>
      </c>
      <c r="H1639" t="s">
        <v>248</v>
      </c>
      <c r="I1639">
        <v>3.76</v>
      </c>
      <c r="J1639">
        <v>74</v>
      </c>
      <c r="K1639">
        <v>5</v>
      </c>
      <c r="L1639">
        <v>278.24</v>
      </c>
      <c r="M1639">
        <v>264.33</v>
      </c>
      <c r="N1639" s="11">
        <f>Salesdata[[#This Row],[subtotal_before_discount]]-Salesdata[[#This Row],[total_after_discount]]</f>
        <v>13.910000000000025</v>
      </c>
      <c r="O1639" t="s">
        <v>28</v>
      </c>
      <c r="P1639" s="2">
        <v>45613.636018518519</v>
      </c>
      <c r="Q1639">
        <f>YEAR(Salesdata[[#This Row],[purchase_date]])</f>
        <v>2024</v>
      </c>
      <c r="R1639" t="str">
        <f>TEXT(Salesdata[[#This Row],[purchase_date]], "mmm")</f>
        <v>Nov</v>
      </c>
    </row>
    <row r="1640" spans="1:18" x14ac:dyDescent="0.3">
      <c r="A1640" t="s">
        <v>4934</v>
      </c>
      <c r="B1640" t="s">
        <v>95</v>
      </c>
      <c r="C1640" t="s">
        <v>4935</v>
      </c>
      <c r="D1640" s="11" t="s">
        <v>8585</v>
      </c>
      <c r="E1640" s="11" t="s">
        <v>7066</v>
      </c>
      <c r="F1640" t="s">
        <v>87</v>
      </c>
      <c r="G1640" t="s">
        <v>4936</v>
      </c>
      <c r="H1640" t="s">
        <v>161</v>
      </c>
      <c r="I1640">
        <v>146.56</v>
      </c>
      <c r="J1640">
        <v>15</v>
      </c>
      <c r="K1640">
        <v>15</v>
      </c>
      <c r="L1640">
        <v>2198.4</v>
      </c>
      <c r="M1640">
        <v>1868.64</v>
      </c>
      <c r="N1640" s="11">
        <f>Salesdata[[#This Row],[subtotal_before_discount]]-Salesdata[[#This Row],[total_after_discount]]</f>
        <v>329.76</v>
      </c>
      <c r="O1640" t="s">
        <v>40</v>
      </c>
      <c r="P1640" s="2">
        <v>45493.521157407406</v>
      </c>
      <c r="Q1640">
        <f>YEAR(Salesdata[[#This Row],[purchase_date]])</f>
        <v>2024</v>
      </c>
      <c r="R1640" t="str">
        <f>TEXT(Salesdata[[#This Row],[purchase_date]], "mmm")</f>
        <v>Jul</v>
      </c>
    </row>
    <row r="1641" spans="1:18" x14ac:dyDescent="0.3">
      <c r="A1641" t="s">
        <v>4937</v>
      </c>
      <c r="B1641" t="s">
        <v>30</v>
      </c>
      <c r="C1641" t="s">
        <v>4938</v>
      </c>
      <c r="D1641" s="11" t="s">
        <v>8586</v>
      </c>
      <c r="E1641" s="11" t="s">
        <v>7141</v>
      </c>
      <c r="F1641" t="s">
        <v>224</v>
      </c>
      <c r="G1641" t="s">
        <v>4939</v>
      </c>
      <c r="H1641" t="s">
        <v>102</v>
      </c>
      <c r="I1641">
        <v>659.68</v>
      </c>
      <c r="J1641">
        <v>5</v>
      </c>
      <c r="K1641">
        <v>8</v>
      </c>
      <c r="L1641">
        <v>3298.4</v>
      </c>
      <c r="M1641">
        <v>3034.53</v>
      </c>
      <c r="N1641" s="11">
        <f>Salesdata[[#This Row],[subtotal_before_discount]]-Salesdata[[#This Row],[total_after_discount]]</f>
        <v>263.86999999999989</v>
      </c>
      <c r="O1641" t="s">
        <v>21</v>
      </c>
      <c r="P1641" s="2">
        <v>45818.726180555554</v>
      </c>
      <c r="Q1641">
        <f>YEAR(Salesdata[[#This Row],[purchase_date]])</f>
        <v>2025</v>
      </c>
      <c r="R1641" t="str">
        <f>TEXT(Salesdata[[#This Row],[purchase_date]], "mmm")</f>
        <v>Jun</v>
      </c>
    </row>
    <row r="1642" spans="1:18" x14ac:dyDescent="0.3">
      <c r="A1642" t="s">
        <v>4940</v>
      </c>
      <c r="B1642" t="s">
        <v>55</v>
      </c>
      <c r="C1642" t="s">
        <v>4941</v>
      </c>
      <c r="D1642" s="11" t="s">
        <v>8587</v>
      </c>
      <c r="E1642" s="11" t="s">
        <v>7125</v>
      </c>
      <c r="F1642" t="s">
        <v>111</v>
      </c>
      <c r="G1642" t="s">
        <v>4942</v>
      </c>
      <c r="H1642" t="s">
        <v>39</v>
      </c>
      <c r="I1642">
        <v>458.71</v>
      </c>
      <c r="J1642">
        <v>4</v>
      </c>
      <c r="K1642">
        <v>5</v>
      </c>
      <c r="L1642">
        <v>1834.84</v>
      </c>
      <c r="M1642">
        <v>1743.1</v>
      </c>
      <c r="N1642" s="11">
        <f>Salesdata[[#This Row],[subtotal_before_discount]]-Salesdata[[#This Row],[total_after_discount]]</f>
        <v>91.740000000000009</v>
      </c>
      <c r="O1642" t="s">
        <v>116</v>
      </c>
      <c r="P1642" s="2">
        <v>45658.816122685188</v>
      </c>
      <c r="Q1642">
        <f>YEAR(Salesdata[[#This Row],[purchase_date]])</f>
        <v>2025</v>
      </c>
      <c r="R1642" t="str">
        <f>TEXT(Salesdata[[#This Row],[purchase_date]], "mmm")</f>
        <v>Jan</v>
      </c>
    </row>
    <row r="1643" spans="1:18" x14ac:dyDescent="0.3">
      <c r="A1643" t="s">
        <v>4943</v>
      </c>
      <c r="B1643" t="s">
        <v>55</v>
      </c>
      <c r="C1643" t="s">
        <v>4944</v>
      </c>
      <c r="D1643" s="11" t="s">
        <v>8588</v>
      </c>
      <c r="E1643" s="11" t="s">
        <v>7069</v>
      </c>
      <c r="F1643" t="s">
        <v>251</v>
      </c>
      <c r="G1643" t="s">
        <v>4945</v>
      </c>
      <c r="H1643" t="s">
        <v>209</v>
      </c>
      <c r="I1643">
        <v>472.6</v>
      </c>
      <c r="J1643">
        <v>1</v>
      </c>
      <c r="K1643">
        <v>0</v>
      </c>
      <c r="L1643">
        <v>472.6</v>
      </c>
      <c r="M1643">
        <v>472.6</v>
      </c>
      <c r="N1643" s="11">
        <f>Salesdata[[#This Row],[subtotal_before_discount]]-Salesdata[[#This Row],[total_after_discount]]</f>
        <v>0</v>
      </c>
      <c r="O1643" t="s">
        <v>116</v>
      </c>
      <c r="P1643" s="2">
        <v>45710.818807870368</v>
      </c>
      <c r="Q1643">
        <f>YEAR(Salesdata[[#This Row],[purchase_date]])</f>
        <v>2025</v>
      </c>
      <c r="R1643" t="str">
        <f>TEXT(Salesdata[[#This Row],[purchase_date]], "mmm")</f>
        <v>Feb</v>
      </c>
    </row>
    <row r="1644" spans="1:18" x14ac:dyDescent="0.3">
      <c r="A1644" t="s">
        <v>4946</v>
      </c>
      <c r="B1644" t="s">
        <v>55</v>
      </c>
      <c r="C1644" t="s">
        <v>4947</v>
      </c>
      <c r="D1644" s="11" t="s">
        <v>8589</v>
      </c>
      <c r="E1644" s="11" t="s">
        <v>7071</v>
      </c>
      <c r="F1644" t="s">
        <v>37</v>
      </c>
      <c r="G1644" t="s">
        <v>4948</v>
      </c>
      <c r="H1644" t="s">
        <v>465</v>
      </c>
      <c r="I1644">
        <v>1430</v>
      </c>
      <c r="J1644">
        <v>8</v>
      </c>
      <c r="K1644">
        <v>0</v>
      </c>
      <c r="L1644">
        <v>11440</v>
      </c>
      <c r="M1644">
        <v>11440</v>
      </c>
      <c r="N1644" s="11">
        <f>Salesdata[[#This Row],[subtotal_before_discount]]-Salesdata[[#This Row],[total_after_discount]]</f>
        <v>0</v>
      </c>
      <c r="O1644" t="s">
        <v>21</v>
      </c>
      <c r="P1644" s="2">
        <v>45768.85496527778</v>
      </c>
      <c r="Q1644">
        <f>YEAR(Salesdata[[#This Row],[purchase_date]])</f>
        <v>2025</v>
      </c>
      <c r="R1644" t="str">
        <f>TEXT(Salesdata[[#This Row],[purchase_date]], "mmm")</f>
        <v>Apr</v>
      </c>
    </row>
    <row r="1645" spans="1:18" x14ac:dyDescent="0.3">
      <c r="A1645" t="s">
        <v>4949</v>
      </c>
      <c r="B1645" t="s">
        <v>172</v>
      </c>
      <c r="C1645" t="s">
        <v>4950</v>
      </c>
      <c r="D1645" s="11" t="s">
        <v>8590</v>
      </c>
      <c r="E1645" s="11" t="s">
        <v>7046</v>
      </c>
      <c r="F1645" t="s">
        <v>121</v>
      </c>
      <c r="G1645" t="s">
        <v>4951</v>
      </c>
      <c r="H1645" t="s">
        <v>102</v>
      </c>
      <c r="I1645">
        <v>1227.54</v>
      </c>
      <c r="J1645">
        <v>75</v>
      </c>
      <c r="K1645">
        <v>25</v>
      </c>
      <c r="L1645">
        <v>92065.5</v>
      </c>
      <c r="M1645">
        <v>69049.119999999995</v>
      </c>
      <c r="N1645" s="11">
        <f>Salesdata[[#This Row],[subtotal_before_discount]]-Salesdata[[#This Row],[total_after_discount]]</f>
        <v>23016.380000000005</v>
      </c>
      <c r="O1645" t="s">
        <v>116</v>
      </c>
      <c r="P1645" s="2">
        <v>45355.482106481482</v>
      </c>
      <c r="Q1645">
        <f>YEAR(Salesdata[[#This Row],[purchase_date]])</f>
        <v>2024</v>
      </c>
      <c r="R1645" t="str">
        <f>TEXT(Salesdata[[#This Row],[purchase_date]], "mmm")</f>
        <v>Mar</v>
      </c>
    </row>
    <row r="1646" spans="1:18" x14ac:dyDescent="0.3">
      <c r="A1646" t="s">
        <v>4952</v>
      </c>
      <c r="B1646" t="s">
        <v>15</v>
      </c>
      <c r="C1646" t="s">
        <v>4953</v>
      </c>
      <c r="D1646" s="11" t="s">
        <v>7589</v>
      </c>
      <c r="E1646" s="11" t="s">
        <v>7218</v>
      </c>
      <c r="F1646" t="s">
        <v>7010</v>
      </c>
      <c r="G1646" t="s">
        <v>4954</v>
      </c>
      <c r="H1646" t="s">
        <v>184</v>
      </c>
      <c r="I1646">
        <v>1341.04</v>
      </c>
      <c r="J1646">
        <v>8</v>
      </c>
      <c r="K1646">
        <v>0</v>
      </c>
      <c r="L1646">
        <v>10728.32</v>
      </c>
      <c r="M1646">
        <v>10728.32</v>
      </c>
      <c r="N1646" s="11">
        <f>Salesdata[[#This Row],[subtotal_before_discount]]-Salesdata[[#This Row],[total_after_discount]]</f>
        <v>0</v>
      </c>
      <c r="O1646" t="s">
        <v>28</v>
      </c>
      <c r="P1646" s="2">
        <v>45402.266921296294</v>
      </c>
      <c r="Q1646">
        <f>YEAR(Salesdata[[#This Row],[purchase_date]])</f>
        <v>2024</v>
      </c>
      <c r="R1646" t="str">
        <f>TEXT(Salesdata[[#This Row],[purchase_date]], "mmm")</f>
        <v>Apr</v>
      </c>
    </row>
    <row r="1647" spans="1:18" x14ac:dyDescent="0.3">
      <c r="A1647" t="s">
        <v>4955</v>
      </c>
      <c r="B1647" t="s">
        <v>84</v>
      </c>
      <c r="C1647" t="s">
        <v>4956</v>
      </c>
      <c r="D1647" s="11" t="s">
        <v>7208</v>
      </c>
      <c r="E1647" s="11" t="s">
        <v>7036</v>
      </c>
      <c r="F1647" t="s">
        <v>44</v>
      </c>
      <c r="G1647" t="s">
        <v>4957</v>
      </c>
      <c r="H1647" t="s">
        <v>209</v>
      </c>
      <c r="I1647">
        <v>691.82</v>
      </c>
      <c r="J1647">
        <v>2</v>
      </c>
      <c r="K1647">
        <v>0</v>
      </c>
      <c r="L1647">
        <v>1383.64</v>
      </c>
      <c r="M1647">
        <v>1383.64</v>
      </c>
      <c r="N1647" s="11">
        <f>Salesdata[[#This Row],[subtotal_before_discount]]-Salesdata[[#This Row],[total_after_discount]]</f>
        <v>0</v>
      </c>
      <c r="O1647" t="s">
        <v>60</v>
      </c>
      <c r="P1647" s="2">
        <v>45727.62945601852</v>
      </c>
      <c r="Q1647">
        <f>YEAR(Salesdata[[#This Row],[purchase_date]])</f>
        <v>2025</v>
      </c>
      <c r="R1647" t="str">
        <f>TEXT(Salesdata[[#This Row],[purchase_date]], "mmm")</f>
        <v>Mar</v>
      </c>
    </row>
    <row r="1648" spans="1:18" x14ac:dyDescent="0.3">
      <c r="A1648" t="s">
        <v>4958</v>
      </c>
      <c r="B1648" t="s">
        <v>30</v>
      </c>
      <c r="C1648" t="s">
        <v>4959</v>
      </c>
      <c r="D1648" s="11" t="s">
        <v>8591</v>
      </c>
      <c r="E1648" s="11" t="s">
        <v>7154</v>
      </c>
      <c r="F1648" t="s">
        <v>105</v>
      </c>
      <c r="G1648" t="s">
        <v>4960</v>
      </c>
      <c r="H1648" t="s">
        <v>53</v>
      </c>
      <c r="I1648">
        <v>164.32</v>
      </c>
      <c r="J1648">
        <v>12</v>
      </c>
      <c r="K1648">
        <v>0</v>
      </c>
      <c r="L1648">
        <v>1971.84</v>
      </c>
      <c r="M1648">
        <v>1971.84</v>
      </c>
      <c r="N1648" s="11">
        <f>Salesdata[[#This Row],[subtotal_before_discount]]-Salesdata[[#This Row],[total_after_discount]]</f>
        <v>0</v>
      </c>
      <c r="O1648" t="s">
        <v>47</v>
      </c>
      <c r="P1648" s="2">
        <v>45833.908009259256</v>
      </c>
      <c r="Q1648">
        <f>YEAR(Salesdata[[#This Row],[purchase_date]])</f>
        <v>2025</v>
      </c>
      <c r="R1648" t="str">
        <f>TEXT(Salesdata[[#This Row],[purchase_date]], "mmm")</f>
        <v>Jun</v>
      </c>
    </row>
    <row r="1649" spans="1:18" x14ac:dyDescent="0.3">
      <c r="A1649" t="s">
        <v>4961</v>
      </c>
      <c r="B1649" t="s">
        <v>118</v>
      </c>
      <c r="C1649" t="s">
        <v>4962</v>
      </c>
      <c r="D1649" s="11" t="s">
        <v>8592</v>
      </c>
      <c r="E1649" s="11" t="s">
        <v>7108</v>
      </c>
      <c r="F1649" t="s">
        <v>87</v>
      </c>
      <c r="G1649" t="s">
        <v>4963</v>
      </c>
      <c r="H1649" t="s">
        <v>93</v>
      </c>
      <c r="I1649">
        <v>748.69</v>
      </c>
      <c r="J1649">
        <v>5</v>
      </c>
      <c r="K1649">
        <v>5</v>
      </c>
      <c r="L1649">
        <v>3743.45</v>
      </c>
      <c r="M1649">
        <v>3556.28</v>
      </c>
      <c r="N1649" s="11">
        <f>Salesdata[[#This Row],[subtotal_before_discount]]-Salesdata[[#This Row],[total_after_discount]]</f>
        <v>187.16999999999962</v>
      </c>
      <c r="O1649" t="s">
        <v>47</v>
      </c>
      <c r="P1649" s="2">
        <v>45764.918530092589</v>
      </c>
      <c r="Q1649">
        <f>YEAR(Salesdata[[#This Row],[purchase_date]])</f>
        <v>2025</v>
      </c>
      <c r="R1649" t="str">
        <f>TEXT(Salesdata[[#This Row],[purchase_date]], "mmm")</f>
        <v>Apr</v>
      </c>
    </row>
    <row r="1650" spans="1:18" x14ac:dyDescent="0.3">
      <c r="A1650" t="s">
        <v>4964</v>
      </c>
      <c r="B1650" t="s">
        <v>95</v>
      </c>
      <c r="C1650" t="s">
        <v>4965</v>
      </c>
      <c r="D1650" s="11" t="s">
        <v>8593</v>
      </c>
      <c r="E1650" s="11" t="s">
        <v>7162</v>
      </c>
      <c r="F1650" t="s">
        <v>111</v>
      </c>
      <c r="G1650" t="s">
        <v>4966</v>
      </c>
      <c r="H1650" t="s">
        <v>93</v>
      </c>
      <c r="I1650">
        <v>2.6</v>
      </c>
      <c r="J1650">
        <v>134</v>
      </c>
      <c r="K1650">
        <v>15</v>
      </c>
      <c r="L1650">
        <v>348.4</v>
      </c>
      <c r="M1650">
        <v>296.14</v>
      </c>
      <c r="N1650" s="11">
        <f>Salesdata[[#This Row],[subtotal_before_discount]]-Salesdata[[#This Row],[total_after_discount]]</f>
        <v>52.259999999999991</v>
      </c>
      <c r="O1650" t="s">
        <v>47</v>
      </c>
      <c r="P1650" s="2">
        <v>45449.512789351851</v>
      </c>
      <c r="Q1650">
        <f>YEAR(Salesdata[[#This Row],[purchase_date]])</f>
        <v>2024</v>
      </c>
      <c r="R1650" t="str">
        <f>TEXT(Salesdata[[#This Row],[purchase_date]], "mmm")</f>
        <v>Jun</v>
      </c>
    </row>
    <row r="1651" spans="1:18" x14ac:dyDescent="0.3">
      <c r="A1651" t="s">
        <v>4967</v>
      </c>
      <c r="B1651" t="s">
        <v>84</v>
      </c>
      <c r="C1651" t="s">
        <v>4968</v>
      </c>
      <c r="D1651" s="11" t="s">
        <v>8594</v>
      </c>
      <c r="E1651" s="11" t="s">
        <v>7250</v>
      </c>
      <c r="F1651" t="s">
        <v>224</v>
      </c>
      <c r="G1651" t="s">
        <v>4969</v>
      </c>
      <c r="H1651" t="s">
        <v>209</v>
      </c>
      <c r="I1651">
        <v>1.59</v>
      </c>
      <c r="J1651">
        <v>71</v>
      </c>
      <c r="K1651">
        <v>25</v>
      </c>
      <c r="L1651">
        <v>112.89</v>
      </c>
      <c r="M1651">
        <v>84.67</v>
      </c>
      <c r="N1651" s="11">
        <f>Salesdata[[#This Row],[subtotal_before_discount]]-Salesdata[[#This Row],[total_after_discount]]</f>
        <v>28.22</v>
      </c>
      <c r="O1651" t="s">
        <v>21</v>
      </c>
      <c r="P1651" s="2">
        <v>45504.427719907406</v>
      </c>
      <c r="Q1651">
        <f>YEAR(Salesdata[[#This Row],[purchase_date]])</f>
        <v>2024</v>
      </c>
      <c r="R1651" t="str">
        <f>TEXT(Salesdata[[#This Row],[purchase_date]], "mmm")</f>
        <v>Jul</v>
      </c>
    </row>
    <row r="1652" spans="1:18" x14ac:dyDescent="0.3">
      <c r="A1652" t="s">
        <v>4970</v>
      </c>
      <c r="B1652" t="s">
        <v>23</v>
      </c>
      <c r="C1652" t="s">
        <v>4971</v>
      </c>
      <c r="D1652" s="11" t="s">
        <v>8595</v>
      </c>
      <c r="E1652" s="11" t="s">
        <v>7207</v>
      </c>
      <c r="F1652" t="s">
        <v>7010</v>
      </c>
      <c r="G1652" t="s">
        <v>4972</v>
      </c>
      <c r="H1652" t="s">
        <v>53</v>
      </c>
      <c r="I1652">
        <v>467.25</v>
      </c>
      <c r="J1652">
        <v>4</v>
      </c>
      <c r="K1652">
        <v>8</v>
      </c>
      <c r="L1652">
        <v>1869</v>
      </c>
      <c r="M1652">
        <v>1719.48</v>
      </c>
      <c r="N1652" s="11">
        <f>Salesdata[[#This Row],[subtotal_before_discount]]-Salesdata[[#This Row],[total_after_discount]]</f>
        <v>149.51999999999998</v>
      </c>
      <c r="O1652" t="s">
        <v>60</v>
      </c>
      <c r="P1652" s="2">
        <v>45765.666689814818</v>
      </c>
      <c r="Q1652">
        <f>YEAR(Salesdata[[#This Row],[purchase_date]])</f>
        <v>2025</v>
      </c>
      <c r="R1652" t="str">
        <f>TEXT(Salesdata[[#This Row],[purchase_date]], "mmm")</f>
        <v>Apr</v>
      </c>
    </row>
    <row r="1653" spans="1:18" x14ac:dyDescent="0.3">
      <c r="A1653" t="s">
        <v>4973</v>
      </c>
      <c r="B1653" t="s">
        <v>172</v>
      </c>
      <c r="C1653" t="s">
        <v>4974</v>
      </c>
      <c r="D1653" s="11" t="s">
        <v>8596</v>
      </c>
      <c r="E1653" s="11" t="s">
        <v>7071</v>
      </c>
      <c r="F1653" t="s">
        <v>177</v>
      </c>
      <c r="G1653" t="s">
        <v>4975</v>
      </c>
      <c r="H1653" t="s">
        <v>107</v>
      </c>
      <c r="I1653">
        <v>1363.08</v>
      </c>
      <c r="J1653">
        <v>25</v>
      </c>
      <c r="K1653">
        <v>23</v>
      </c>
      <c r="L1653">
        <v>34077</v>
      </c>
      <c r="M1653">
        <v>26239.29</v>
      </c>
      <c r="N1653" s="11">
        <f>Salesdata[[#This Row],[subtotal_before_discount]]-Salesdata[[#This Row],[total_after_discount]]</f>
        <v>7837.7099999999991</v>
      </c>
      <c r="O1653" t="s">
        <v>7010</v>
      </c>
      <c r="P1653" s="2">
        <v>45821.591400462959</v>
      </c>
      <c r="Q1653">
        <f>YEAR(Salesdata[[#This Row],[purchase_date]])</f>
        <v>2025</v>
      </c>
      <c r="R1653" t="str">
        <f>TEXT(Salesdata[[#This Row],[purchase_date]], "mmm")</f>
        <v>Jun</v>
      </c>
    </row>
    <row r="1654" spans="1:18" x14ac:dyDescent="0.3">
      <c r="A1654" t="s">
        <v>4976</v>
      </c>
      <c r="B1654" t="s">
        <v>49</v>
      </c>
      <c r="C1654" t="s">
        <v>4977</v>
      </c>
      <c r="D1654" s="11" t="s">
        <v>8597</v>
      </c>
      <c r="E1654" s="11" t="s">
        <v>7143</v>
      </c>
      <c r="F1654" t="s">
        <v>277</v>
      </c>
      <c r="G1654" t="s">
        <v>4978</v>
      </c>
      <c r="H1654" t="s">
        <v>184</v>
      </c>
      <c r="I1654">
        <v>705.51</v>
      </c>
      <c r="J1654">
        <v>4</v>
      </c>
      <c r="K1654">
        <v>0</v>
      </c>
      <c r="L1654">
        <v>2822.04</v>
      </c>
      <c r="M1654">
        <v>2822.04</v>
      </c>
      <c r="N1654" s="11">
        <f>Salesdata[[#This Row],[subtotal_before_discount]]-Salesdata[[#This Row],[total_after_discount]]</f>
        <v>0</v>
      </c>
      <c r="O1654" t="s">
        <v>60</v>
      </c>
      <c r="P1654" s="2">
        <v>45393.949814814812</v>
      </c>
      <c r="Q1654">
        <f>YEAR(Salesdata[[#This Row],[purchase_date]])</f>
        <v>2024</v>
      </c>
      <c r="R1654" t="str">
        <f>TEXT(Salesdata[[#This Row],[purchase_date]], "mmm")</f>
        <v>Apr</v>
      </c>
    </row>
    <row r="1655" spans="1:18" x14ac:dyDescent="0.3">
      <c r="A1655" t="s">
        <v>4979</v>
      </c>
      <c r="B1655" t="s">
        <v>15</v>
      </c>
      <c r="C1655" t="s">
        <v>4980</v>
      </c>
      <c r="D1655" s="11" t="s">
        <v>8598</v>
      </c>
      <c r="E1655" s="11" t="s">
        <v>7054</v>
      </c>
      <c r="F1655" t="s">
        <v>100</v>
      </c>
      <c r="G1655" t="s">
        <v>4981</v>
      </c>
      <c r="H1655" t="s">
        <v>179</v>
      </c>
      <c r="I1655">
        <v>2389.08</v>
      </c>
      <c r="J1655">
        <v>3</v>
      </c>
      <c r="K1655">
        <v>0</v>
      </c>
      <c r="L1655">
        <v>7167.24</v>
      </c>
      <c r="M1655">
        <v>7167.24</v>
      </c>
      <c r="N1655" s="11">
        <f>Salesdata[[#This Row],[subtotal_before_discount]]-Salesdata[[#This Row],[total_after_discount]]</f>
        <v>0</v>
      </c>
      <c r="O1655" t="s">
        <v>47</v>
      </c>
      <c r="P1655" s="2">
        <v>45708.719768518517</v>
      </c>
      <c r="Q1655">
        <f>YEAR(Salesdata[[#This Row],[purchase_date]])</f>
        <v>2025</v>
      </c>
      <c r="R1655" t="str">
        <f>TEXT(Salesdata[[#This Row],[purchase_date]], "mmm")</f>
        <v>Feb</v>
      </c>
    </row>
    <row r="1656" spans="1:18" x14ac:dyDescent="0.3">
      <c r="A1656" t="s">
        <v>4982</v>
      </c>
      <c r="B1656" t="s">
        <v>118</v>
      </c>
      <c r="C1656" t="s">
        <v>4983</v>
      </c>
      <c r="D1656" s="11" t="s">
        <v>7449</v>
      </c>
      <c r="E1656" s="11" t="s">
        <v>7145</v>
      </c>
      <c r="F1656" t="s">
        <v>57</v>
      </c>
      <c r="G1656" t="s">
        <v>4984</v>
      </c>
      <c r="H1656" t="s">
        <v>248</v>
      </c>
      <c r="I1656">
        <v>462.51</v>
      </c>
      <c r="J1656">
        <v>4</v>
      </c>
      <c r="K1656">
        <v>10</v>
      </c>
      <c r="L1656">
        <v>1850.04</v>
      </c>
      <c r="M1656">
        <v>1665.04</v>
      </c>
      <c r="N1656" s="11">
        <f>Salesdata[[#This Row],[subtotal_before_discount]]-Salesdata[[#This Row],[total_after_discount]]</f>
        <v>185</v>
      </c>
      <c r="O1656" t="s">
        <v>21</v>
      </c>
      <c r="P1656" s="2">
        <v>45528.710625</v>
      </c>
      <c r="Q1656">
        <f>YEAR(Salesdata[[#This Row],[purchase_date]])</f>
        <v>2024</v>
      </c>
      <c r="R1656" t="str">
        <f>TEXT(Salesdata[[#This Row],[purchase_date]], "mmm")</f>
        <v>Aug</v>
      </c>
    </row>
    <row r="1657" spans="1:18" x14ac:dyDescent="0.3">
      <c r="A1657" t="s">
        <v>4985</v>
      </c>
      <c r="B1657" t="s">
        <v>49</v>
      </c>
      <c r="C1657" t="s">
        <v>4986</v>
      </c>
      <c r="D1657" s="11" t="s">
        <v>8599</v>
      </c>
      <c r="E1657" s="11" t="s">
        <v>7073</v>
      </c>
      <c r="F1657" t="s">
        <v>37</v>
      </c>
      <c r="G1657" t="s">
        <v>4987</v>
      </c>
      <c r="H1657" t="s">
        <v>7010</v>
      </c>
      <c r="I1657">
        <v>5.16</v>
      </c>
      <c r="J1657">
        <v>231</v>
      </c>
      <c r="K1657">
        <v>17</v>
      </c>
      <c r="L1657">
        <v>1191.96</v>
      </c>
      <c r="M1657">
        <v>989.33</v>
      </c>
      <c r="N1657" s="11">
        <f>Salesdata[[#This Row],[subtotal_before_discount]]-Salesdata[[#This Row],[total_after_discount]]</f>
        <v>202.63</v>
      </c>
      <c r="O1657" t="s">
        <v>40</v>
      </c>
      <c r="P1657" s="2">
        <v>45708.352546296293</v>
      </c>
      <c r="Q1657">
        <f>YEAR(Salesdata[[#This Row],[purchase_date]])</f>
        <v>2025</v>
      </c>
      <c r="R1657" t="str">
        <f>TEXT(Salesdata[[#This Row],[purchase_date]], "mmm")</f>
        <v>Feb</v>
      </c>
    </row>
    <row r="1658" spans="1:18" x14ac:dyDescent="0.3">
      <c r="A1658" t="s">
        <v>4988</v>
      </c>
      <c r="B1658" t="s">
        <v>72</v>
      </c>
      <c r="C1658" t="s">
        <v>4989</v>
      </c>
      <c r="D1658" s="11" t="s">
        <v>8600</v>
      </c>
      <c r="E1658" s="11" t="s">
        <v>7346</v>
      </c>
      <c r="F1658" t="s">
        <v>44</v>
      </c>
      <c r="G1658" t="s">
        <v>4990</v>
      </c>
      <c r="H1658" t="s">
        <v>107</v>
      </c>
      <c r="I1658">
        <v>960.6</v>
      </c>
      <c r="J1658">
        <v>2</v>
      </c>
      <c r="K1658">
        <v>0</v>
      </c>
      <c r="L1658">
        <v>1921.2</v>
      </c>
      <c r="M1658">
        <v>1921.2</v>
      </c>
      <c r="N1658" s="11">
        <f>Salesdata[[#This Row],[subtotal_before_discount]]-Salesdata[[#This Row],[total_after_discount]]</f>
        <v>0</v>
      </c>
      <c r="O1658" t="s">
        <v>60</v>
      </c>
      <c r="P1658" s="2">
        <v>45799.044664351852</v>
      </c>
      <c r="Q1658">
        <f>YEAR(Salesdata[[#This Row],[purchase_date]])</f>
        <v>2025</v>
      </c>
      <c r="R1658" t="str">
        <f>TEXT(Salesdata[[#This Row],[purchase_date]], "mmm")</f>
        <v>May</v>
      </c>
    </row>
    <row r="1659" spans="1:18" x14ac:dyDescent="0.3">
      <c r="A1659" t="s">
        <v>4991</v>
      </c>
      <c r="B1659" t="s">
        <v>30</v>
      </c>
      <c r="C1659" t="s">
        <v>7010</v>
      </c>
      <c r="D1659" s="11" t="s">
        <v>7010</v>
      </c>
      <c r="E1659" s="11" t="s">
        <v>7010</v>
      </c>
      <c r="F1659" t="s">
        <v>91</v>
      </c>
      <c r="G1659" t="s">
        <v>4992</v>
      </c>
      <c r="H1659" t="s">
        <v>39</v>
      </c>
      <c r="I1659">
        <v>1180.48</v>
      </c>
      <c r="J1659">
        <v>3</v>
      </c>
      <c r="K1659">
        <v>5</v>
      </c>
      <c r="L1659">
        <v>3541.44</v>
      </c>
      <c r="M1659">
        <v>3364.37</v>
      </c>
      <c r="N1659" s="11">
        <f>Salesdata[[#This Row],[subtotal_before_discount]]-Salesdata[[#This Row],[total_after_discount]]</f>
        <v>177.07000000000016</v>
      </c>
      <c r="O1659" t="s">
        <v>47</v>
      </c>
      <c r="P1659" s="2">
        <v>45359.846979166665</v>
      </c>
      <c r="Q1659">
        <f>YEAR(Salesdata[[#This Row],[purchase_date]])</f>
        <v>2024</v>
      </c>
      <c r="R1659" t="str">
        <f>TEXT(Salesdata[[#This Row],[purchase_date]], "mmm")</f>
        <v>Mar</v>
      </c>
    </row>
    <row r="1660" spans="1:18" x14ac:dyDescent="0.3">
      <c r="A1660" t="s">
        <v>4993</v>
      </c>
      <c r="B1660" t="s">
        <v>118</v>
      </c>
      <c r="C1660" t="s">
        <v>4994</v>
      </c>
      <c r="D1660" s="11" t="s">
        <v>7694</v>
      </c>
      <c r="E1660" s="11" t="s">
        <v>7091</v>
      </c>
      <c r="F1660" t="s">
        <v>277</v>
      </c>
      <c r="G1660" t="s">
        <v>4995</v>
      </c>
      <c r="H1660" t="s">
        <v>130</v>
      </c>
      <c r="I1660">
        <v>2732.93</v>
      </c>
      <c r="J1660">
        <v>50</v>
      </c>
      <c r="K1660">
        <v>15</v>
      </c>
      <c r="L1660">
        <v>136646.5</v>
      </c>
      <c r="M1660">
        <v>116149.52</v>
      </c>
      <c r="N1660" s="11">
        <f>Salesdata[[#This Row],[subtotal_before_discount]]-Salesdata[[#This Row],[total_after_discount]]</f>
        <v>20496.979999999996</v>
      </c>
      <c r="O1660" t="s">
        <v>40</v>
      </c>
      <c r="P1660" s="2">
        <v>45637.702465277776</v>
      </c>
      <c r="Q1660">
        <f>YEAR(Salesdata[[#This Row],[purchase_date]])</f>
        <v>2024</v>
      </c>
      <c r="R1660" t="str">
        <f>TEXT(Salesdata[[#This Row],[purchase_date]], "mmm")</f>
        <v>Dec</v>
      </c>
    </row>
    <row r="1661" spans="1:18" x14ac:dyDescent="0.3">
      <c r="A1661" t="s">
        <v>4996</v>
      </c>
      <c r="B1661" t="s">
        <v>118</v>
      </c>
      <c r="C1661" t="s">
        <v>4997</v>
      </c>
      <c r="D1661" s="11" t="s">
        <v>8601</v>
      </c>
      <c r="E1661" s="11" t="s">
        <v>7108</v>
      </c>
      <c r="F1661" t="s">
        <v>246</v>
      </c>
      <c r="G1661" t="s">
        <v>4998</v>
      </c>
      <c r="H1661" t="s">
        <v>248</v>
      </c>
      <c r="I1661">
        <v>315.26</v>
      </c>
      <c r="J1661">
        <v>3</v>
      </c>
      <c r="K1661">
        <v>5</v>
      </c>
      <c r="L1661">
        <v>945.78</v>
      </c>
      <c r="M1661">
        <v>898.49</v>
      </c>
      <c r="N1661" s="11">
        <f>Salesdata[[#This Row],[subtotal_before_discount]]-Salesdata[[#This Row],[total_after_discount]]</f>
        <v>47.289999999999964</v>
      </c>
      <c r="O1661" t="s">
        <v>21</v>
      </c>
      <c r="P1661" s="2">
        <v>45596.875532407408</v>
      </c>
      <c r="Q1661">
        <f>YEAR(Salesdata[[#This Row],[purchase_date]])</f>
        <v>2024</v>
      </c>
      <c r="R1661" t="str">
        <f>TEXT(Salesdata[[#This Row],[purchase_date]], "mmm")</f>
        <v>Oct</v>
      </c>
    </row>
    <row r="1662" spans="1:18" x14ac:dyDescent="0.3">
      <c r="A1662" t="s">
        <v>4999</v>
      </c>
      <c r="B1662" t="s">
        <v>118</v>
      </c>
      <c r="C1662" t="s">
        <v>5000</v>
      </c>
      <c r="D1662" s="11" t="s">
        <v>8602</v>
      </c>
      <c r="E1662" s="11" t="s">
        <v>7094</v>
      </c>
      <c r="F1662" t="s">
        <v>224</v>
      </c>
      <c r="G1662" t="s">
        <v>5001</v>
      </c>
      <c r="H1662" t="s">
        <v>70</v>
      </c>
      <c r="I1662">
        <v>113.98</v>
      </c>
      <c r="J1662">
        <v>10</v>
      </c>
      <c r="K1662">
        <v>5</v>
      </c>
      <c r="L1662">
        <v>1139.8</v>
      </c>
      <c r="M1662">
        <v>1082.81</v>
      </c>
      <c r="N1662" s="11">
        <f>Salesdata[[#This Row],[subtotal_before_discount]]-Salesdata[[#This Row],[total_after_discount]]</f>
        <v>56.990000000000009</v>
      </c>
      <c r="O1662" t="s">
        <v>28</v>
      </c>
      <c r="P1662" s="2">
        <v>45673.257418981484</v>
      </c>
      <c r="Q1662">
        <f>YEAR(Salesdata[[#This Row],[purchase_date]])</f>
        <v>2025</v>
      </c>
      <c r="R1662" t="str">
        <f>TEXT(Salesdata[[#This Row],[purchase_date]], "mmm")</f>
        <v>Jan</v>
      </c>
    </row>
    <row r="1663" spans="1:18" x14ac:dyDescent="0.3">
      <c r="A1663" t="s">
        <v>5002</v>
      </c>
      <c r="B1663" t="s">
        <v>172</v>
      </c>
      <c r="C1663" t="s">
        <v>5003</v>
      </c>
      <c r="D1663" s="11" t="s">
        <v>8603</v>
      </c>
      <c r="E1663" s="11" t="s">
        <v>7152</v>
      </c>
      <c r="F1663" t="s">
        <v>91</v>
      </c>
      <c r="G1663" t="s">
        <v>5004</v>
      </c>
      <c r="H1663" t="s">
        <v>59</v>
      </c>
      <c r="I1663">
        <v>1144.45</v>
      </c>
      <c r="J1663">
        <v>20</v>
      </c>
      <c r="K1663">
        <v>0</v>
      </c>
      <c r="L1663">
        <v>22889</v>
      </c>
      <c r="M1663">
        <v>22889</v>
      </c>
      <c r="N1663" s="11">
        <f>Salesdata[[#This Row],[subtotal_before_discount]]-Salesdata[[#This Row],[total_after_discount]]</f>
        <v>0</v>
      </c>
      <c r="O1663" t="s">
        <v>60</v>
      </c>
      <c r="P1663" s="2">
        <v>45389.368923611109</v>
      </c>
      <c r="Q1663">
        <f>YEAR(Salesdata[[#This Row],[purchase_date]])</f>
        <v>2024</v>
      </c>
      <c r="R1663" t="str">
        <f>TEXT(Salesdata[[#This Row],[purchase_date]], "mmm")</f>
        <v>Apr</v>
      </c>
    </row>
    <row r="1664" spans="1:18" x14ac:dyDescent="0.3">
      <c r="A1664" t="s">
        <v>5005</v>
      </c>
      <c r="B1664" t="s">
        <v>55</v>
      </c>
      <c r="C1664" t="s">
        <v>5006</v>
      </c>
      <c r="D1664" s="11" t="s">
        <v>8604</v>
      </c>
      <c r="E1664" s="11" t="s">
        <v>7044</v>
      </c>
      <c r="F1664" t="s">
        <v>68</v>
      </c>
      <c r="G1664" t="s">
        <v>5007</v>
      </c>
      <c r="H1664" t="s">
        <v>130</v>
      </c>
      <c r="I1664">
        <v>2336.9</v>
      </c>
      <c r="J1664">
        <v>20</v>
      </c>
      <c r="K1664">
        <v>10</v>
      </c>
      <c r="L1664">
        <v>46738</v>
      </c>
      <c r="M1664">
        <v>42064.2</v>
      </c>
      <c r="N1664" s="11">
        <f>Salesdata[[#This Row],[subtotal_before_discount]]-Salesdata[[#This Row],[total_after_discount]]</f>
        <v>4673.8000000000029</v>
      </c>
      <c r="O1664" t="s">
        <v>116</v>
      </c>
      <c r="P1664" s="2">
        <v>45448.601539351854</v>
      </c>
      <c r="Q1664">
        <f>YEAR(Salesdata[[#This Row],[purchase_date]])</f>
        <v>2024</v>
      </c>
      <c r="R1664" t="str">
        <f>TEXT(Salesdata[[#This Row],[purchase_date]], "mmm")</f>
        <v>Jun</v>
      </c>
    </row>
    <row r="1665" spans="1:18" x14ac:dyDescent="0.3">
      <c r="A1665" t="s">
        <v>5008</v>
      </c>
      <c r="B1665" t="s">
        <v>15</v>
      </c>
      <c r="C1665" t="s">
        <v>5009</v>
      </c>
      <c r="D1665" s="11" t="s">
        <v>8605</v>
      </c>
      <c r="E1665" s="11" t="s">
        <v>7141</v>
      </c>
      <c r="F1665" t="s">
        <v>57</v>
      </c>
      <c r="G1665" t="s">
        <v>5010</v>
      </c>
      <c r="H1665" t="s">
        <v>93</v>
      </c>
      <c r="I1665">
        <v>3700</v>
      </c>
      <c r="J1665">
        <v>20</v>
      </c>
      <c r="K1665">
        <v>10</v>
      </c>
      <c r="L1665">
        <v>74000</v>
      </c>
      <c r="M1665">
        <v>66600</v>
      </c>
      <c r="N1665" s="11">
        <f>Salesdata[[#This Row],[subtotal_before_discount]]-Salesdata[[#This Row],[total_after_discount]]</f>
        <v>7400</v>
      </c>
      <c r="O1665" t="s">
        <v>116</v>
      </c>
      <c r="P1665" s="2">
        <v>45870.514884259261</v>
      </c>
      <c r="Q1665">
        <f>YEAR(Salesdata[[#This Row],[purchase_date]])</f>
        <v>2025</v>
      </c>
      <c r="R1665" t="str">
        <f>TEXT(Salesdata[[#This Row],[purchase_date]], "mmm")</f>
        <v>Aug</v>
      </c>
    </row>
    <row r="1666" spans="1:18" x14ac:dyDescent="0.3">
      <c r="A1666" t="s">
        <v>5011</v>
      </c>
      <c r="B1666" t="s">
        <v>30</v>
      </c>
      <c r="C1666" t="s">
        <v>5012</v>
      </c>
      <c r="D1666" s="11" t="s">
        <v>8606</v>
      </c>
      <c r="E1666" s="11" t="s">
        <v>7071</v>
      </c>
      <c r="F1666" t="s">
        <v>277</v>
      </c>
      <c r="G1666" t="s">
        <v>5013</v>
      </c>
      <c r="H1666" t="s">
        <v>107</v>
      </c>
      <c r="I1666">
        <v>912.41</v>
      </c>
      <c r="J1666">
        <v>25</v>
      </c>
      <c r="K1666">
        <v>15</v>
      </c>
      <c r="L1666">
        <v>22810.25</v>
      </c>
      <c r="M1666">
        <v>19388.71</v>
      </c>
      <c r="N1666" s="11">
        <f>Salesdata[[#This Row],[subtotal_before_discount]]-Salesdata[[#This Row],[total_after_discount]]</f>
        <v>3421.5400000000009</v>
      </c>
      <c r="O1666" t="s">
        <v>60</v>
      </c>
      <c r="P1666" s="2">
        <v>45512.780150462961</v>
      </c>
      <c r="Q1666">
        <f>YEAR(Salesdata[[#This Row],[purchase_date]])</f>
        <v>2024</v>
      </c>
      <c r="R1666" t="str">
        <f>TEXT(Salesdata[[#This Row],[purchase_date]], "mmm")</f>
        <v>Aug</v>
      </c>
    </row>
    <row r="1667" spans="1:18" x14ac:dyDescent="0.3">
      <c r="A1667" t="s">
        <v>5014</v>
      </c>
      <c r="B1667" t="s">
        <v>15</v>
      </c>
      <c r="C1667" t="s">
        <v>5015</v>
      </c>
      <c r="D1667" s="11" t="s">
        <v>8607</v>
      </c>
      <c r="E1667" s="11" t="s">
        <v>7071</v>
      </c>
      <c r="F1667" t="s">
        <v>246</v>
      </c>
      <c r="G1667" t="s">
        <v>5016</v>
      </c>
      <c r="H1667" t="s">
        <v>102</v>
      </c>
      <c r="I1667">
        <v>954.66</v>
      </c>
      <c r="J1667">
        <v>2</v>
      </c>
      <c r="K1667">
        <v>5</v>
      </c>
      <c r="L1667">
        <v>1909.32</v>
      </c>
      <c r="M1667">
        <v>1813.85</v>
      </c>
      <c r="N1667" s="11">
        <f>Salesdata[[#This Row],[subtotal_before_discount]]-Salesdata[[#This Row],[total_after_discount]]</f>
        <v>95.470000000000027</v>
      </c>
      <c r="O1667" t="s">
        <v>21</v>
      </c>
      <c r="P1667" s="2">
        <v>45640.808981481481</v>
      </c>
      <c r="Q1667">
        <f>YEAR(Salesdata[[#This Row],[purchase_date]])</f>
        <v>2024</v>
      </c>
      <c r="R1667" t="str">
        <f>TEXT(Salesdata[[#This Row],[purchase_date]], "mmm")</f>
        <v>Dec</v>
      </c>
    </row>
    <row r="1668" spans="1:18" x14ac:dyDescent="0.3">
      <c r="A1668" t="s">
        <v>5017</v>
      </c>
      <c r="B1668" t="s">
        <v>23</v>
      </c>
      <c r="C1668" t="s">
        <v>7010</v>
      </c>
      <c r="D1668" s="11" t="s">
        <v>7010</v>
      </c>
      <c r="E1668" s="11" t="s">
        <v>7010</v>
      </c>
      <c r="F1668" t="s">
        <v>7010</v>
      </c>
      <c r="G1668" t="s">
        <v>5018</v>
      </c>
      <c r="H1668" t="s">
        <v>184</v>
      </c>
      <c r="I1668">
        <v>433.07</v>
      </c>
      <c r="J1668">
        <v>12</v>
      </c>
      <c r="K1668">
        <v>5</v>
      </c>
      <c r="L1668">
        <v>5196.84</v>
      </c>
      <c r="M1668">
        <v>4937</v>
      </c>
      <c r="N1668" s="11">
        <f>Salesdata[[#This Row],[subtotal_before_discount]]-Salesdata[[#This Row],[total_after_discount]]</f>
        <v>259.84000000000015</v>
      </c>
      <c r="O1668" t="s">
        <v>60</v>
      </c>
      <c r="P1668" s="2">
        <v>45862.979548611111</v>
      </c>
      <c r="Q1668">
        <f>YEAR(Salesdata[[#This Row],[purchase_date]])</f>
        <v>2025</v>
      </c>
      <c r="R1668" t="str">
        <f>TEXT(Salesdata[[#This Row],[purchase_date]], "mmm")</f>
        <v>Jul</v>
      </c>
    </row>
    <row r="1669" spans="1:18" x14ac:dyDescent="0.3">
      <c r="A1669" t="s">
        <v>5019</v>
      </c>
      <c r="B1669" t="s">
        <v>118</v>
      </c>
      <c r="C1669" t="s">
        <v>5020</v>
      </c>
      <c r="D1669" s="11" t="s">
        <v>8608</v>
      </c>
      <c r="E1669" s="11" t="s">
        <v>7125</v>
      </c>
      <c r="F1669" t="s">
        <v>100</v>
      </c>
      <c r="G1669" t="s">
        <v>5021</v>
      </c>
      <c r="H1669" t="s">
        <v>76</v>
      </c>
      <c r="I1669">
        <v>104.64</v>
      </c>
      <c r="J1669">
        <v>12</v>
      </c>
      <c r="K1669">
        <v>3</v>
      </c>
      <c r="L1669">
        <v>1255.68</v>
      </c>
      <c r="M1669">
        <v>1218.01</v>
      </c>
      <c r="N1669" s="11">
        <f>Salesdata[[#This Row],[subtotal_before_discount]]-Salesdata[[#This Row],[total_after_discount]]</f>
        <v>37.670000000000073</v>
      </c>
      <c r="O1669" t="s">
        <v>116</v>
      </c>
      <c r="P1669" s="2">
        <v>45548.618761574071</v>
      </c>
      <c r="Q1669">
        <f>YEAR(Salesdata[[#This Row],[purchase_date]])</f>
        <v>2024</v>
      </c>
      <c r="R1669" t="str">
        <f>TEXT(Salesdata[[#This Row],[purchase_date]], "mmm")</f>
        <v>Sep</v>
      </c>
    </row>
    <row r="1670" spans="1:18" x14ac:dyDescent="0.3">
      <c r="A1670" t="s">
        <v>5022</v>
      </c>
      <c r="B1670" t="s">
        <v>72</v>
      </c>
      <c r="C1670" t="s">
        <v>5023</v>
      </c>
      <c r="D1670" s="11" t="s">
        <v>8609</v>
      </c>
      <c r="E1670" s="11" t="s">
        <v>7079</v>
      </c>
      <c r="F1670" t="s">
        <v>251</v>
      </c>
      <c r="G1670" t="s">
        <v>5024</v>
      </c>
      <c r="H1670" t="s">
        <v>82</v>
      </c>
      <c r="I1670">
        <v>1196.78</v>
      </c>
      <c r="J1670">
        <v>1</v>
      </c>
      <c r="K1670">
        <v>0</v>
      </c>
      <c r="L1670">
        <v>1196.78</v>
      </c>
      <c r="M1670">
        <v>1196.78</v>
      </c>
      <c r="N1670" s="11">
        <f>Salesdata[[#This Row],[subtotal_before_discount]]-Salesdata[[#This Row],[total_after_discount]]</f>
        <v>0</v>
      </c>
      <c r="O1670" t="s">
        <v>116</v>
      </c>
      <c r="P1670" s="2">
        <v>45677.672384259262</v>
      </c>
      <c r="Q1670">
        <f>YEAR(Salesdata[[#This Row],[purchase_date]])</f>
        <v>2025</v>
      </c>
      <c r="R1670" t="str">
        <f>TEXT(Salesdata[[#This Row],[purchase_date]], "mmm")</f>
        <v>Jan</v>
      </c>
    </row>
    <row r="1671" spans="1:18" x14ac:dyDescent="0.3">
      <c r="A1671" t="s">
        <v>5025</v>
      </c>
      <c r="B1671" t="s">
        <v>172</v>
      </c>
      <c r="C1671" t="s">
        <v>5026</v>
      </c>
      <c r="D1671" s="11" t="s">
        <v>7475</v>
      </c>
      <c r="E1671" s="11" t="s">
        <v>7042</v>
      </c>
      <c r="F1671" t="s">
        <v>18</v>
      </c>
      <c r="G1671" t="s">
        <v>5027</v>
      </c>
      <c r="H1671" t="s">
        <v>102</v>
      </c>
      <c r="I1671">
        <v>1102.01</v>
      </c>
      <c r="J1671">
        <v>5</v>
      </c>
      <c r="K1671">
        <v>5</v>
      </c>
      <c r="L1671">
        <v>5510.05</v>
      </c>
      <c r="M1671">
        <v>5234.55</v>
      </c>
      <c r="N1671" s="11">
        <f>Salesdata[[#This Row],[subtotal_before_discount]]-Salesdata[[#This Row],[total_after_discount]]</f>
        <v>275.5</v>
      </c>
      <c r="O1671" t="s">
        <v>116</v>
      </c>
      <c r="P1671" s="2">
        <v>45841.145752314813</v>
      </c>
      <c r="Q1671">
        <f>YEAR(Salesdata[[#This Row],[purchase_date]])</f>
        <v>2025</v>
      </c>
      <c r="R1671" t="str">
        <f>TEXT(Salesdata[[#This Row],[purchase_date]], "mmm")</f>
        <v>Jul</v>
      </c>
    </row>
    <row r="1672" spans="1:18" x14ac:dyDescent="0.3">
      <c r="A1672" t="s">
        <v>5028</v>
      </c>
      <c r="B1672" t="s">
        <v>55</v>
      </c>
      <c r="C1672" t="s">
        <v>5029</v>
      </c>
      <c r="D1672" s="11" t="s">
        <v>8610</v>
      </c>
      <c r="E1672" s="11" t="s">
        <v>7091</v>
      </c>
      <c r="F1672" t="s">
        <v>111</v>
      </c>
      <c r="G1672" t="s">
        <v>5030</v>
      </c>
      <c r="H1672" t="s">
        <v>209</v>
      </c>
      <c r="I1672">
        <v>795.04</v>
      </c>
      <c r="J1672">
        <v>1</v>
      </c>
      <c r="K1672">
        <v>0</v>
      </c>
      <c r="L1672">
        <v>795.04</v>
      </c>
      <c r="M1672">
        <v>795.04</v>
      </c>
      <c r="N1672" s="11">
        <f>Salesdata[[#This Row],[subtotal_before_discount]]-Salesdata[[#This Row],[total_after_discount]]</f>
        <v>0</v>
      </c>
      <c r="O1672" t="s">
        <v>116</v>
      </c>
      <c r="P1672" s="2">
        <v>45371.974826388891</v>
      </c>
      <c r="Q1672">
        <f>YEAR(Salesdata[[#This Row],[purchase_date]])</f>
        <v>2024</v>
      </c>
      <c r="R1672" t="str">
        <f>TEXT(Salesdata[[#This Row],[purchase_date]], "mmm")</f>
        <v>Mar</v>
      </c>
    </row>
    <row r="1673" spans="1:18" x14ac:dyDescent="0.3">
      <c r="A1673" t="s">
        <v>5031</v>
      </c>
      <c r="B1673" t="s">
        <v>55</v>
      </c>
      <c r="C1673" t="s">
        <v>5032</v>
      </c>
      <c r="D1673" s="11" t="s">
        <v>8611</v>
      </c>
      <c r="E1673" s="11" t="s">
        <v>7137</v>
      </c>
      <c r="F1673" t="s">
        <v>91</v>
      </c>
      <c r="G1673" t="s">
        <v>5033</v>
      </c>
      <c r="H1673" t="s">
        <v>65</v>
      </c>
      <c r="I1673">
        <v>4.68</v>
      </c>
      <c r="J1673">
        <v>108</v>
      </c>
      <c r="K1673">
        <v>25</v>
      </c>
      <c r="L1673">
        <v>505.44</v>
      </c>
      <c r="M1673">
        <v>379.08</v>
      </c>
      <c r="N1673" s="11">
        <f>Salesdata[[#This Row],[subtotal_before_discount]]-Salesdata[[#This Row],[total_after_discount]]</f>
        <v>126.36000000000001</v>
      </c>
      <c r="O1673" t="s">
        <v>7010</v>
      </c>
      <c r="P1673" s="2">
        <v>45777.32608796296</v>
      </c>
      <c r="Q1673">
        <f>YEAR(Salesdata[[#This Row],[purchase_date]])</f>
        <v>2025</v>
      </c>
      <c r="R1673" t="str">
        <f>TEXT(Salesdata[[#This Row],[purchase_date]], "mmm")</f>
        <v>Apr</v>
      </c>
    </row>
    <row r="1674" spans="1:18" x14ac:dyDescent="0.3">
      <c r="A1674" t="s">
        <v>5034</v>
      </c>
      <c r="B1674" t="s">
        <v>118</v>
      </c>
      <c r="C1674" t="s">
        <v>5035</v>
      </c>
      <c r="D1674" s="11" t="s">
        <v>8605</v>
      </c>
      <c r="E1674" s="11" t="s">
        <v>7125</v>
      </c>
      <c r="F1674" t="s">
        <v>87</v>
      </c>
      <c r="G1674" t="s">
        <v>5036</v>
      </c>
      <c r="H1674" t="s">
        <v>39</v>
      </c>
      <c r="I1674">
        <v>535.12</v>
      </c>
      <c r="J1674">
        <v>3</v>
      </c>
      <c r="K1674">
        <v>5</v>
      </c>
      <c r="L1674">
        <v>1605.36</v>
      </c>
      <c r="M1674">
        <v>1525.09</v>
      </c>
      <c r="N1674" s="11">
        <f>Salesdata[[#This Row],[subtotal_before_discount]]-Salesdata[[#This Row],[total_after_discount]]</f>
        <v>80.269999999999982</v>
      </c>
      <c r="O1674" t="s">
        <v>60</v>
      </c>
      <c r="P1674" s="2">
        <v>45388.247662037036</v>
      </c>
      <c r="Q1674">
        <f>YEAR(Salesdata[[#This Row],[purchase_date]])</f>
        <v>2024</v>
      </c>
      <c r="R1674" t="str">
        <f>TEXT(Salesdata[[#This Row],[purchase_date]], "mmm")</f>
        <v>Apr</v>
      </c>
    </row>
    <row r="1675" spans="1:18" x14ac:dyDescent="0.3">
      <c r="A1675" t="s">
        <v>5037</v>
      </c>
      <c r="B1675" t="s">
        <v>15</v>
      </c>
      <c r="C1675" t="s">
        <v>5038</v>
      </c>
      <c r="D1675" s="11" t="s">
        <v>8612</v>
      </c>
      <c r="E1675" s="11" t="s">
        <v>7048</v>
      </c>
      <c r="F1675" t="s">
        <v>68</v>
      </c>
      <c r="G1675" t="s">
        <v>5039</v>
      </c>
      <c r="H1675" t="s">
        <v>39</v>
      </c>
      <c r="I1675">
        <v>1607.72</v>
      </c>
      <c r="J1675">
        <v>2</v>
      </c>
      <c r="K1675">
        <v>5</v>
      </c>
      <c r="L1675">
        <v>3215.44</v>
      </c>
      <c r="M1675">
        <v>3054.67</v>
      </c>
      <c r="N1675" s="11">
        <f>Salesdata[[#This Row],[subtotal_before_discount]]-Salesdata[[#This Row],[total_after_discount]]</f>
        <v>160.76999999999998</v>
      </c>
      <c r="O1675" t="s">
        <v>77</v>
      </c>
      <c r="P1675" s="2">
        <v>45817.193182870367</v>
      </c>
      <c r="Q1675">
        <f>YEAR(Salesdata[[#This Row],[purchase_date]])</f>
        <v>2025</v>
      </c>
      <c r="R1675" t="str">
        <f>TEXT(Salesdata[[#This Row],[purchase_date]], "mmm")</f>
        <v>Jun</v>
      </c>
    </row>
    <row r="1676" spans="1:18" x14ac:dyDescent="0.3">
      <c r="A1676" t="s">
        <v>5040</v>
      </c>
      <c r="B1676" t="s">
        <v>23</v>
      </c>
      <c r="C1676" t="s">
        <v>5041</v>
      </c>
      <c r="D1676" s="11" t="s">
        <v>8613</v>
      </c>
      <c r="E1676" s="11" t="s">
        <v>7224</v>
      </c>
      <c r="F1676" t="s">
        <v>224</v>
      </c>
      <c r="G1676" t="s">
        <v>5042</v>
      </c>
      <c r="H1676" t="s">
        <v>161</v>
      </c>
      <c r="I1676">
        <v>133.51</v>
      </c>
      <c r="J1676">
        <v>10</v>
      </c>
      <c r="K1676">
        <v>10</v>
      </c>
      <c r="L1676">
        <v>1335.1</v>
      </c>
      <c r="M1676">
        <v>1201.5899999999999</v>
      </c>
      <c r="N1676" s="11">
        <f>Salesdata[[#This Row],[subtotal_before_discount]]-Salesdata[[#This Row],[total_after_discount]]</f>
        <v>133.51</v>
      </c>
      <c r="O1676" t="s">
        <v>77</v>
      </c>
      <c r="P1676" s="2">
        <v>45721.333958333336</v>
      </c>
      <c r="Q1676">
        <f>YEAR(Salesdata[[#This Row],[purchase_date]])</f>
        <v>2025</v>
      </c>
      <c r="R1676" t="str">
        <f>TEXT(Salesdata[[#This Row],[purchase_date]], "mmm")</f>
        <v>Mar</v>
      </c>
    </row>
    <row r="1677" spans="1:18" x14ac:dyDescent="0.3">
      <c r="A1677" t="s">
        <v>5043</v>
      </c>
      <c r="B1677" t="s">
        <v>72</v>
      </c>
      <c r="C1677" t="s">
        <v>5044</v>
      </c>
      <c r="D1677" s="11" t="s">
        <v>7241</v>
      </c>
      <c r="E1677" s="11" t="s">
        <v>7130</v>
      </c>
      <c r="F1677" t="s">
        <v>111</v>
      </c>
      <c r="G1677" t="s">
        <v>5045</v>
      </c>
      <c r="H1677" t="s">
        <v>184</v>
      </c>
      <c r="I1677">
        <v>85.35</v>
      </c>
      <c r="J1677">
        <v>8</v>
      </c>
      <c r="K1677">
        <v>0</v>
      </c>
      <c r="L1677">
        <v>682.8</v>
      </c>
      <c r="M1677">
        <v>682.8</v>
      </c>
      <c r="N1677" s="11">
        <f>Salesdata[[#This Row],[subtotal_before_discount]]-Salesdata[[#This Row],[total_after_discount]]</f>
        <v>0</v>
      </c>
      <c r="O1677" t="s">
        <v>60</v>
      </c>
      <c r="P1677" s="2">
        <v>45443.665358796294</v>
      </c>
      <c r="Q1677">
        <f>YEAR(Salesdata[[#This Row],[purchase_date]])</f>
        <v>2024</v>
      </c>
      <c r="R1677" t="str">
        <f>TEXT(Salesdata[[#This Row],[purchase_date]], "mmm")</f>
        <v>May</v>
      </c>
    </row>
    <row r="1678" spans="1:18" x14ac:dyDescent="0.3">
      <c r="A1678" t="s">
        <v>5046</v>
      </c>
      <c r="B1678" t="s">
        <v>172</v>
      </c>
      <c r="C1678" t="s">
        <v>5047</v>
      </c>
      <c r="D1678" s="11" t="s">
        <v>8614</v>
      </c>
      <c r="E1678" s="11" t="s">
        <v>7066</v>
      </c>
      <c r="F1678" t="s">
        <v>57</v>
      </c>
      <c r="G1678" t="s">
        <v>5048</v>
      </c>
      <c r="H1678" t="s">
        <v>27</v>
      </c>
      <c r="I1678">
        <v>4.5999999999999996</v>
      </c>
      <c r="J1678">
        <v>145</v>
      </c>
      <c r="K1678">
        <v>25</v>
      </c>
      <c r="L1678">
        <v>667</v>
      </c>
      <c r="M1678">
        <v>500.25</v>
      </c>
      <c r="N1678" s="11">
        <f>Salesdata[[#This Row],[subtotal_before_discount]]-Salesdata[[#This Row],[total_after_discount]]</f>
        <v>166.75</v>
      </c>
      <c r="O1678" t="s">
        <v>7010</v>
      </c>
      <c r="P1678" s="2">
        <v>45784.3278125</v>
      </c>
      <c r="Q1678">
        <f>YEAR(Salesdata[[#This Row],[purchase_date]])</f>
        <v>2025</v>
      </c>
      <c r="R1678" t="str">
        <f>TEXT(Salesdata[[#This Row],[purchase_date]], "mmm")</f>
        <v>May</v>
      </c>
    </row>
    <row r="1679" spans="1:18" x14ac:dyDescent="0.3">
      <c r="A1679" t="s">
        <v>5049</v>
      </c>
      <c r="B1679" t="s">
        <v>84</v>
      </c>
      <c r="C1679" t="s">
        <v>5050</v>
      </c>
      <c r="D1679" s="11" t="s">
        <v>8615</v>
      </c>
      <c r="E1679" s="11" t="s">
        <v>7141</v>
      </c>
      <c r="F1679" t="s">
        <v>37</v>
      </c>
      <c r="G1679" t="s">
        <v>5051</v>
      </c>
      <c r="H1679" t="s">
        <v>53</v>
      </c>
      <c r="I1679">
        <v>172.79</v>
      </c>
      <c r="J1679">
        <v>8</v>
      </c>
      <c r="K1679">
        <v>3</v>
      </c>
      <c r="L1679">
        <v>1382.32</v>
      </c>
      <c r="M1679">
        <v>1340.85</v>
      </c>
      <c r="N1679" s="11">
        <f>Salesdata[[#This Row],[subtotal_before_discount]]-Salesdata[[#This Row],[total_after_discount]]</f>
        <v>41.470000000000027</v>
      </c>
      <c r="O1679" t="s">
        <v>40</v>
      </c>
      <c r="P1679" s="2">
        <v>45433.473761574074</v>
      </c>
      <c r="Q1679">
        <f>YEAR(Salesdata[[#This Row],[purchase_date]])</f>
        <v>2024</v>
      </c>
      <c r="R1679" t="str">
        <f>TEXT(Salesdata[[#This Row],[purchase_date]], "mmm")</f>
        <v>May</v>
      </c>
    </row>
    <row r="1680" spans="1:18" x14ac:dyDescent="0.3">
      <c r="A1680" t="s">
        <v>5052</v>
      </c>
      <c r="B1680" t="s">
        <v>118</v>
      </c>
      <c r="C1680" t="s">
        <v>5053</v>
      </c>
      <c r="D1680" s="11" t="s">
        <v>7563</v>
      </c>
      <c r="E1680" s="11" t="s">
        <v>7099</v>
      </c>
      <c r="F1680" t="s">
        <v>177</v>
      </c>
      <c r="G1680" t="s">
        <v>5054</v>
      </c>
      <c r="H1680" t="s">
        <v>102</v>
      </c>
      <c r="I1680">
        <v>105.75</v>
      </c>
      <c r="J1680">
        <v>2</v>
      </c>
      <c r="K1680">
        <v>8</v>
      </c>
      <c r="L1680">
        <v>211.5</v>
      </c>
      <c r="M1680">
        <v>194.58</v>
      </c>
      <c r="N1680" s="11">
        <f>Salesdata[[#This Row],[subtotal_before_discount]]-Salesdata[[#This Row],[total_after_discount]]</f>
        <v>16.919999999999987</v>
      </c>
      <c r="O1680" t="s">
        <v>7010</v>
      </c>
      <c r="P1680" s="2">
        <v>45337.623252314814</v>
      </c>
      <c r="Q1680">
        <f>YEAR(Salesdata[[#This Row],[purchase_date]])</f>
        <v>2024</v>
      </c>
      <c r="R1680" t="str">
        <f>TEXT(Salesdata[[#This Row],[purchase_date]], "mmm")</f>
        <v>Feb</v>
      </c>
    </row>
    <row r="1681" spans="1:18" x14ac:dyDescent="0.3">
      <c r="A1681" t="s">
        <v>5055</v>
      </c>
      <c r="B1681" t="s">
        <v>95</v>
      </c>
      <c r="C1681" t="s">
        <v>5056</v>
      </c>
      <c r="D1681" s="11" t="s">
        <v>8616</v>
      </c>
      <c r="E1681" s="11" t="s">
        <v>7159</v>
      </c>
      <c r="F1681" t="s">
        <v>105</v>
      </c>
      <c r="G1681" t="s">
        <v>5057</v>
      </c>
      <c r="H1681" t="s">
        <v>59</v>
      </c>
      <c r="I1681">
        <v>769.6</v>
      </c>
      <c r="J1681">
        <v>25</v>
      </c>
      <c r="K1681">
        <v>15</v>
      </c>
      <c r="L1681">
        <v>19240</v>
      </c>
      <c r="M1681">
        <v>16354</v>
      </c>
      <c r="N1681" s="11">
        <f>Salesdata[[#This Row],[subtotal_before_discount]]-Salesdata[[#This Row],[total_after_discount]]</f>
        <v>2886</v>
      </c>
      <c r="O1681" t="s">
        <v>7010</v>
      </c>
      <c r="P1681" s="2">
        <v>45561.564953703702</v>
      </c>
      <c r="Q1681">
        <f>YEAR(Salesdata[[#This Row],[purchase_date]])</f>
        <v>2024</v>
      </c>
      <c r="R1681" t="str">
        <f>TEXT(Salesdata[[#This Row],[purchase_date]], "mmm")</f>
        <v>Sep</v>
      </c>
    </row>
    <row r="1682" spans="1:18" x14ac:dyDescent="0.3">
      <c r="A1682" t="s">
        <v>5058</v>
      </c>
      <c r="B1682" t="s">
        <v>15</v>
      </c>
      <c r="C1682" t="s">
        <v>5059</v>
      </c>
      <c r="D1682" s="11" t="s">
        <v>8617</v>
      </c>
      <c r="E1682" s="11" t="s">
        <v>7060</v>
      </c>
      <c r="F1682" t="s">
        <v>277</v>
      </c>
      <c r="G1682" t="s">
        <v>5060</v>
      </c>
      <c r="H1682" t="s">
        <v>130</v>
      </c>
      <c r="I1682">
        <v>64.099999999999994</v>
      </c>
      <c r="J1682">
        <v>100</v>
      </c>
      <c r="K1682">
        <v>0</v>
      </c>
      <c r="L1682">
        <v>6410</v>
      </c>
      <c r="M1682">
        <v>6410</v>
      </c>
      <c r="N1682" s="11">
        <f>Salesdata[[#This Row],[subtotal_before_discount]]-Salesdata[[#This Row],[total_after_discount]]</f>
        <v>0</v>
      </c>
      <c r="O1682" t="s">
        <v>40</v>
      </c>
      <c r="P1682" s="2">
        <v>45469.423692129632</v>
      </c>
      <c r="Q1682">
        <f>YEAR(Salesdata[[#This Row],[purchase_date]])</f>
        <v>2024</v>
      </c>
      <c r="R1682" t="str">
        <f>TEXT(Salesdata[[#This Row],[purchase_date]], "mmm")</f>
        <v>Jun</v>
      </c>
    </row>
    <row r="1683" spans="1:18" x14ac:dyDescent="0.3">
      <c r="A1683" t="s">
        <v>5061</v>
      </c>
      <c r="B1683" t="s">
        <v>30</v>
      </c>
      <c r="C1683" t="s">
        <v>5062</v>
      </c>
      <c r="D1683" s="11" t="s">
        <v>8618</v>
      </c>
      <c r="E1683" s="11" t="s">
        <v>7079</v>
      </c>
      <c r="F1683" t="s">
        <v>251</v>
      </c>
      <c r="G1683" t="s">
        <v>5063</v>
      </c>
      <c r="H1683" t="s">
        <v>82</v>
      </c>
      <c r="I1683">
        <v>887.78</v>
      </c>
      <c r="J1683">
        <v>2</v>
      </c>
      <c r="K1683">
        <v>0</v>
      </c>
      <c r="L1683">
        <v>1775.56</v>
      </c>
      <c r="M1683">
        <v>1775.56</v>
      </c>
      <c r="N1683" s="11">
        <f>Salesdata[[#This Row],[subtotal_before_discount]]-Salesdata[[#This Row],[total_after_discount]]</f>
        <v>0</v>
      </c>
      <c r="O1683" t="s">
        <v>28</v>
      </c>
      <c r="P1683" s="2">
        <v>45672.337812500002</v>
      </c>
      <c r="Q1683">
        <f>YEAR(Salesdata[[#This Row],[purchase_date]])</f>
        <v>2025</v>
      </c>
      <c r="R1683" t="str">
        <f>TEXT(Salesdata[[#This Row],[purchase_date]], "mmm")</f>
        <v>Jan</v>
      </c>
    </row>
    <row r="1684" spans="1:18" x14ac:dyDescent="0.3">
      <c r="A1684" t="s">
        <v>5064</v>
      </c>
      <c r="B1684" t="s">
        <v>55</v>
      </c>
      <c r="C1684" t="s">
        <v>5065</v>
      </c>
      <c r="D1684" s="11" t="s">
        <v>8080</v>
      </c>
      <c r="E1684" s="11" t="s">
        <v>7207</v>
      </c>
      <c r="F1684" t="s">
        <v>224</v>
      </c>
      <c r="G1684" t="s">
        <v>5066</v>
      </c>
      <c r="H1684" t="s">
        <v>82</v>
      </c>
      <c r="I1684">
        <v>4.3899999999999997</v>
      </c>
      <c r="J1684">
        <v>111</v>
      </c>
      <c r="K1684">
        <v>2</v>
      </c>
      <c r="L1684">
        <v>487.29</v>
      </c>
      <c r="M1684">
        <v>477.54</v>
      </c>
      <c r="N1684" s="11">
        <f>Salesdata[[#This Row],[subtotal_before_discount]]-Salesdata[[#This Row],[total_after_discount]]</f>
        <v>9.75</v>
      </c>
      <c r="O1684" t="s">
        <v>28</v>
      </c>
      <c r="P1684" s="2">
        <v>45837.122523148151</v>
      </c>
      <c r="Q1684">
        <f>YEAR(Salesdata[[#This Row],[purchase_date]])</f>
        <v>2025</v>
      </c>
      <c r="R1684" t="str">
        <f>TEXT(Salesdata[[#This Row],[purchase_date]], "mmm")</f>
        <v>Jun</v>
      </c>
    </row>
    <row r="1685" spans="1:18" x14ac:dyDescent="0.3">
      <c r="A1685" t="s">
        <v>5067</v>
      </c>
      <c r="B1685" t="s">
        <v>72</v>
      </c>
      <c r="C1685" t="s">
        <v>5068</v>
      </c>
      <c r="D1685" s="11" t="s">
        <v>8619</v>
      </c>
      <c r="E1685" s="11" t="s">
        <v>7164</v>
      </c>
      <c r="F1685" t="s">
        <v>91</v>
      </c>
      <c r="G1685" t="s">
        <v>5069</v>
      </c>
      <c r="H1685" t="s">
        <v>20</v>
      </c>
      <c r="I1685">
        <v>1949.15</v>
      </c>
      <c r="J1685">
        <v>2</v>
      </c>
      <c r="K1685">
        <v>0</v>
      </c>
      <c r="L1685">
        <v>3898.3</v>
      </c>
      <c r="M1685">
        <v>3898.3</v>
      </c>
      <c r="N1685" s="11">
        <f>Salesdata[[#This Row],[subtotal_before_discount]]-Salesdata[[#This Row],[total_after_discount]]</f>
        <v>0</v>
      </c>
      <c r="O1685" t="s">
        <v>28</v>
      </c>
      <c r="P1685" s="2">
        <v>45505.941620370373</v>
      </c>
      <c r="Q1685">
        <f>YEAR(Salesdata[[#This Row],[purchase_date]])</f>
        <v>2024</v>
      </c>
      <c r="R1685" t="str">
        <f>TEXT(Salesdata[[#This Row],[purchase_date]], "mmm")</f>
        <v>Aug</v>
      </c>
    </row>
    <row r="1686" spans="1:18" x14ac:dyDescent="0.3">
      <c r="A1686" t="s">
        <v>5070</v>
      </c>
      <c r="B1686" t="s">
        <v>118</v>
      </c>
      <c r="C1686" t="s">
        <v>5071</v>
      </c>
      <c r="D1686" s="11" t="s">
        <v>8620</v>
      </c>
      <c r="E1686" s="11" t="s">
        <v>7116</v>
      </c>
      <c r="F1686" t="s">
        <v>224</v>
      </c>
      <c r="G1686" t="s">
        <v>5072</v>
      </c>
      <c r="H1686" t="s">
        <v>27</v>
      </c>
      <c r="I1686">
        <v>2.8</v>
      </c>
      <c r="J1686">
        <v>345</v>
      </c>
      <c r="K1686">
        <v>15</v>
      </c>
      <c r="L1686">
        <v>966</v>
      </c>
      <c r="M1686">
        <v>821.1</v>
      </c>
      <c r="N1686" s="11">
        <f>Salesdata[[#This Row],[subtotal_before_discount]]-Salesdata[[#This Row],[total_after_discount]]</f>
        <v>144.89999999999998</v>
      </c>
      <c r="O1686" t="s">
        <v>7010</v>
      </c>
      <c r="P1686" s="2">
        <v>45666.459456018521</v>
      </c>
      <c r="Q1686">
        <f>YEAR(Salesdata[[#This Row],[purchase_date]])</f>
        <v>2025</v>
      </c>
      <c r="R1686" t="str">
        <f>TEXT(Salesdata[[#This Row],[purchase_date]], "mmm")</f>
        <v>Jan</v>
      </c>
    </row>
    <row r="1687" spans="1:18" x14ac:dyDescent="0.3">
      <c r="A1687" t="s">
        <v>5073</v>
      </c>
      <c r="B1687" t="s">
        <v>55</v>
      </c>
      <c r="C1687" t="s">
        <v>5074</v>
      </c>
      <c r="D1687" s="11" t="s">
        <v>8621</v>
      </c>
      <c r="E1687" s="11" t="s">
        <v>7108</v>
      </c>
      <c r="F1687" t="s">
        <v>251</v>
      </c>
      <c r="G1687" t="s">
        <v>5075</v>
      </c>
      <c r="H1687" t="s">
        <v>27</v>
      </c>
      <c r="I1687">
        <v>297.14999999999998</v>
      </c>
      <c r="J1687">
        <v>8</v>
      </c>
      <c r="K1687">
        <v>0</v>
      </c>
      <c r="L1687">
        <v>2377.1999999999998</v>
      </c>
      <c r="M1687">
        <v>2377.1999999999998</v>
      </c>
      <c r="N1687" s="11">
        <f>Salesdata[[#This Row],[subtotal_before_discount]]-Salesdata[[#This Row],[total_after_discount]]</f>
        <v>0</v>
      </c>
      <c r="O1687" t="s">
        <v>47</v>
      </c>
      <c r="P1687" s="2">
        <v>45685.629050925927</v>
      </c>
      <c r="Q1687">
        <f>YEAR(Salesdata[[#This Row],[purchase_date]])</f>
        <v>2025</v>
      </c>
      <c r="R1687" t="str">
        <f>TEXT(Salesdata[[#This Row],[purchase_date]], "mmm")</f>
        <v>Jan</v>
      </c>
    </row>
    <row r="1688" spans="1:18" x14ac:dyDescent="0.3">
      <c r="A1688" t="s">
        <v>5076</v>
      </c>
      <c r="B1688" t="s">
        <v>118</v>
      </c>
      <c r="C1688" t="s">
        <v>5077</v>
      </c>
      <c r="D1688" s="11" t="s">
        <v>8622</v>
      </c>
      <c r="E1688" s="11" t="s">
        <v>7079</v>
      </c>
      <c r="F1688" t="s">
        <v>105</v>
      </c>
      <c r="G1688" t="s">
        <v>5078</v>
      </c>
      <c r="H1688" t="s">
        <v>76</v>
      </c>
      <c r="I1688">
        <v>887.12</v>
      </c>
      <c r="J1688">
        <v>25</v>
      </c>
      <c r="K1688">
        <v>0</v>
      </c>
      <c r="L1688">
        <v>22178</v>
      </c>
      <c r="M1688">
        <v>22178</v>
      </c>
      <c r="N1688" s="11">
        <f>Salesdata[[#This Row],[subtotal_before_discount]]-Salesdata[[#This Row],[total_after_discount]]</f>
        <v>0</v>
      </c>
      <c r="O1688" t="s">
        <v>60</v>
      </c>
      <c r="P1688" s="2">
        <v>45450.467233796298</v>
      </c>
      <c r="Q1688">
        <f>YEAR(Salesdata[[#This Row],[purchase_date]])</f>
        <v>2024</v>
      </c>
      <c r="R1688" t="str">
        <f>TEXT(Salesdata[[#This Row],[purchase_date]], "mmm")</f>
        <v>Jun</v>
      </c>
    </row>
    <row r="1689" spans="1:18" x14ac:dyDescent="0.3">
      <c r="A1689" t="s">
        <v>5079</v>
      </c>
      <c r="B1689" t="s">
        <v>172</v>
      </c>
      <c r="C1689" t="s">
        <v>5080</v>
      </c>
      <c r="D1689" s="11" t="s">
        <v>8623</v>
      </c>
      <c r="E1689" s="11" t="s">
        <v>7056</v>
      </c>
      <c r="F1689" t="s">
        <v>7010</v>
      </c>
      <c r="G1689" t="s">
        <v>5081</v>
      </c>
      <c r="H1689" t="s">
        <v>179</v>
      </c>
      <c r="I1689">
        <v>902.73</v>
      </c>
      <c r="J1689">
        <v>8</v>
      </c>
      <c r="K1689">
        <v>2</v>
      </c>
      <c r="L1689">
        <v>7221.84</v>
      </c>
      <c r="M1689">
        <v>7077.4</v>
      </c>
      <c r="N1689" s="11">
        <f>Salesdata[[#This Row],[subtotal_before_discount]]-Salesdata[[#This Row],[total_after_discount]]</f>
        <v>144.44000000000051</v>
      </c>
      <c r="O1689" t="s">
        <v>21</v>
      </c>
      <c r="P1689" s="2">
        <v>45409.14099537037</v>
      </c>
      <c r="Q1689">
        <f>YEAR(Salesdata[[#This Row],[purchase_date]])</f>
        <v>2024</v>
      </c>
      <c r="R1689" t="str">
        <f>TEXT(Salesdata[[#This Row],[purchase_date]], "mmm")</f>
        <v>Apr</v>
      </c>
    </row>
    <row r="1690" spans="1:18" x14ac:dyDescent="0.3">
      <c r="A1690" t="s">
        <v>5082</v>
      </c>
      <c r="B1690" t="s">
        <v>118</v>
      </c>
      <c r="C1690" t="s">
        <v>5083</v>
      </c>
      <c r="D1690" s="11" t="s">
        <v>8131</v>
      </c>
      <c r="E1690" s="11" t="s">
        <v>7069</v>
      </c>
      <c r="F1690" t="s">
        <v>68</v>
      </c>
      <c r="G1690" t="s">
        <v>5084</v>
      </c>
      <c r="H1690" t="s">
        <v>161</v>
      </c>
      <c r="I1690">
        <v>2870.1</v>
      </c>
      <c r="J1690">
        <v>20</v>
      </c>
      <c r="K1690">
        <v>12</v>
      </c>
      <c r="L1690">
        <v>57402</v>
      </c>
      <c r="M1690">
        <v>50513.760000000002</v>
      </c>
      <c r="N1690" s="11">
        <f>Salesdata[[#This Row],[subtotal_before_discount]]-Salesdata[[#This Row],[total_after_discount]]</f>
        <v>6888.239999999998</v>
      </c>
      <c r="O1690" t="s">
        <v>40</v>
      </c>
      <c r="P1690" s="2">
        <v>45395.251087962963</v>
      </c>
      <c r="Q1690">
        <f>YEAR(Salesdata[[#This Row],[purchase_date]])</f>
        <v>2024</v>
      </c>
      <c r="R1690" t="str">
        <f>TEXT(Salesdata[[#This Row],[purchase_date]], "mmm")</f>
        <v>Apr</v>
      </c>
    </row>
    <row r="1691" spans="1:18" x14ac:dyDescent="0.3">
      <c r="A1691" t="s">
        <v>5085</v>
      </c>
      <c r="B1691" t="s">
        <v>72</v>
      </c>
      <c r="C1691" t="s">
        <v>5086</v>
      </c>
      <c r="D1691" s="11" t="s">
        <v>8624</v>
      </c>
      <c r="E1691" s="11" t="s">
        <v>7218</v>
      </c>
      <c r="F1691" t="s">
        <v>177</v>
      </c>
      <c r="G1691" t="s">
        <v>5087</v>
      </c>
      <c r="H1691" t="s">
        <v>53</v>
      </c>
      <c r="I1691">
        <v>1467.2</v>
      </c>
      <c r="J1691">
        <v>12</v>
      </c>
      <c r="K1691">
        <v>10</v>
      </c>
      <c r="L1691">
        <v>17606.400000000001</v>
      </c>
      <c r="M1691">
        <v>15845.76</v>
      </c>
      <c r="N1691" s="11">
        <f>Salesdata[[#This Row],[subtotal_before_discount]]-Salesdata[[#This Row],[total_after_discount]]</f>
        <v>1760.6400000000012</v>
      </c>
      <c r="O1691" t="s">
        <v>28</v>
      </c>
      <c r="P1691" s="2">
        <v>45761.466874999998</v>
      </c>
      <c r="Q1691">
        <f>YEAR(Salesdata[[#This Row],[purchase_date]])</f>
        <v>2025</v>
      </c>
      <c r="R1691" t="str">
        <f>TEXT(Salesdata[[#This Row],[purchase_date]], "mmm")</f>
        <v>Apr</v>
      </c>
    </row>
    <row r="1692" spans="1:18" x14ac:dyDescent="0.3">
      <c r="A1692" t="s">
        <v>5088</v>
      </c>
      <c r="B1692" t="s">
        <v>172</v>
      </c>
      <c r="C1692" t="s">
        <v>5089</v>
      </c>
      <c r="D1692" s="11" t="s">
        <v>8625</v>
      </c>
      <c r="E1692" s="11" t="s">
        <v>7040</v>
      </c>
      <c r="F1692" t="s">
        <v>177</v>
      </c>
      <c r="G1692" t="s">
        <v>5090</v>
      </c>
      <c r="H1692" t="s">
        <v>7010</v>
      </c>
      <c r="I1692">
        <v>12.85</v>
      </c>
      <c r="J1692">
        <v>8</v>
      </c>
      <c r="K1692">
        <v>12</v>
      </c>
      <c r="L1692">
        <v>102.8</v>
      </c>
      <c r="M1692">
        <v>90.46</v>
      </c>
      <c r="N1692" s="11">
        <f>Salesdata[[#This Row],[subtotal_before_discount]]-Salesdata[[#This Row],[total_after_discount]]</f>
        <v>12.340000000000003</v>
      </c>
      <c r="O1692" t="s">
        <v>77</v>
      </c>
      <c r="P1692" s="2">
        <v>45830.115428240744</v>
      </c>
      <c r="Q1692">
        <f>YEAR(Salesdata[[#This Row],[purchase_date]])</f>
        <v>2025</v>
      </c>
      <c r="R1692" t="str">
        <f>TEXT(Salesdata[[#This Row],[purchase_date]], "mmm")</f>
        <v>Jun</v>
      </c>
    </row>
    <row r="1693" spans="1:18" x14ac:dyDescent="0.3">
      <c r="A1693" t="s">
        <v>5091</v>
      </c>
      <c r="B1693" t="s">
        <v>118</v>
      </c>
      <c r="C1693" t="s">
        <v>5092</v>
      </c>
      <c r="D1693" s="11" t="s">
        <v>8626</v>
      </c>
      <c r="E1693" s="11" t="s">
        <v>7102</v>
      </c>
      <c r="F1693" t="s">
        <v>68</v>
      </c>
      <c r="G1693" t="s">
        <v>5093</v>
      </c>
      <c r="H1693" t="s">
        <v>93</v>
      </c>
      <c r="I1693">
        <v>2.62</v>
      </c>
      <c r="J1693">
        <v>216</v>
      </c>
      <c r="K1693">
        <v>15</v>
      </c>
      <c r="L1693">
        <v>565.91999999999996</v>
      </c>
      <c r="M1693">
        <v>481.03</v>
      </c>
      <c r="N1693" s="11">
        <f>Salesdata[[#This Row],[subtotal_before_discount]]-Salesdata[[#This Row],[total_after_discount]]</f>
        <v>84.889999999999986</v>
      </c>
      <c r="O1693" t="s">
        <v>47</v>
      </c>
      <c r="P1693" s="2">
        <v>45593.736863425926</v>
      </c>
      <c r="Q1693">
        <f>YEAR(Salesdata[[#This Row],[purchase_date]])</f>
        <v>2024</v>
      </c>
      <c r="R1693" t="str">
        <f>TEXT(Salesdata[[#This Row],[purchase_date]], "mmm")</f>
        <v>Oct</v>
      </c>
    </row>
    <row r="1694" spans="1:18" x14ac:dyDescent="0.3">
      <c r="A1694" t="s">
        <v>5094</v>
      </c>
      <c r="B1694" t="s">
        <v>49</v>
      </c>
      <c r="C1694" t="s">
        <v>5095</v>
      </c>
      <c r="D1694" s="11" t="s">
        <v>8627</v>
      </c>
      <c r="E1694" s="11" t="s">
        <v>7083</v>
      </c>
      <c r="F1694" t="s">
        <v>121</v>
      </c>
      <c r="G1694" t="s">
        <v>5096</v>
      </c>
      <c r="H1694" t="s">
        <v>135</v>
      </c>
      <c r="I1694">
        <v>4.0199999999999996</v>
      </c>
      <c r="J1694">
        <v>264</v>
      </c>
      <c r="K1694">
        <v>0</v>
      </c>
      <c r="L1694">
        <v>1061.28</v>
      </c>
      <c r="M1694">
        <v>1061.28</v>
      </c>
      <c r="N1694" s="11">
        <f>Salesdata[[#This Row],[subtotal_before_discount]]-Salesdata[[#This Row],[total_after_discount]]</f>
        <v>0</v>
      </c>
      <c r="O1694" t="s">
        <v>28</v>
      </c>
      <c r="P1694" s="2">
        <v>45814.898043981484</v>
      </c>
      <c r="Q1694">
        <f>YEAR(Salesdata[[#This Row],[purchase_date]])</f>
        <v>2025</v>
      </c>
      <c r="R1694" t="str">
        <f>TEXT(Salesdata[[#This Row],[purchase_date]], "mmm")</f>
        <v>Jun</v>
      </c>
    </row>
    <row r="1695" spans="1:18" x14ac:dyDescent="0.3">
      <c r="A1695" t="s">
        <v>5097</v>
      </c>
      <c r="B1695" t="s">
        <v>84</v>
      </c>
      <c r="C1695" t="s">
        <v>5098</v>
      </c>
      <c r="D1695" s="11" t="s">
        <v>8628</v>
      </c>
      <c r="E1695" s="11" t="s">
        <v>7069</v>
      </c>
      <c r="F1695" t="s">
        <v>111</v>
      </c>
      <c r="G1695" t="s">
        <v>5099</v>
      </c>
      <c r="H1695" t="s">
        <v>102</v>
      </c>
      <c r="I1695">
        <v>344.56</v>
      </c>
      <c r="J1695">
        <v>10</v>
      </c>
      <c r="K1695">
        <v>10</v>
      </c>
      <c r="L1695">
        <v>3445.6</v>
      </c>
      <c r="M1695">
        <v>3101.04</v>
      </c>
      <c r="N1695" s="11">
        <f>Salesdata[[#This Row],[subtotal_before_discount]]-Salesdata[[#This Row],[total_after_discount]]</f>
        <v>344.55999999999995</v>
      </c>
      <c r="O1695" t="s">
        <v>7010</v>
      </c>
      <c r="P1695" s="2">
        <v>45424.5312962963</v>
      </c>
      <c r="Q1695">
        <f>YEAR(Salesdata[[#This Row],[purchase_date]])</f>
        <v>2024</v>
      </c>
      <c r="R1695" t="str">
        <f>TEXT(Salesdata[[#This Row],[purchase_date]], "mmm")</f>
        <v>May</v>
      </c>
    </row>
    <row r="1696" spans="1:18" x14ac:dyDescent="0.3">
      <c r="A1696" t="s">
        <v>5100</v>
      </c>
      <c r="B1696" t="s">
        <v>23</v>
      </c>
      <c r="C1696" t="s">
        <v>5101</v>
      </c>
      <c r="D1696" s="11" t="s">
        <v>8146</v>
      </c>
      <c r="E1696" s="11" t="s">
        <v>7250</v>
      </c>
      <c r="F1696" t="s">
        <v>155</v>
      </c>
      <c r="G1696" t="s">
        <v>5102</v>
      </c>
      <c r="H1696" t="s">
        <v>76</v>
      </c>
      <c r="I1696">
        <v>110.94</v>
      </c>
      <c r="J1696">
        <v>2</v>
      </c>
      <c r="K1696">
        <v>0</v>
      </c>
      <c r="L1696">
        <v>221.88</v>
      </c>
      <c r="M1696">
        <v>221.88</v>
      </c>
      <c r="N1696" s="11">
        <f>Salesdata[[#This Row],[subtotal_before_discount]]-Salesdata[[#This Row],[total_after_discount]]</f>
        <v>0</v>
      </c>
      <c r="O1696" t="s">
        <v>28</v>
      </c>
      <c r="P1696" s="2">
        <v>45603.824861111112</v>
      </c>
      <c r="Q1696">
        <f>YEAR(Salesdata[[#This Row],[purchase_date]])</f>
        <v>2024</v>
      </c>
      <c r="R1696" t="str">
        <f>TEXT(Salesdata[[#This Row],[purchase_date]], "mmm")</f>
        <v>Nov</v>
      </c>
    </row>
    <row r="1697" spans="1:18" x14ac:dyDescent="0.3">
      <c r="A1697" t="s">
        <v>5103</v>
      </c>
      <c r="B1697" t="s">
        <v>72</v>
      </c>
      <c r="C1697" t="s">
        <v>5104</v>
      </c>
      <c r="D1697" s="11" t="s">
        <v>8629</v>
      </c>
      <c r="E1697" s="11" t="s">
        <v>7235</v>
      </c>
      <c r="F1697" t="s">
        <v>277</v>
      </c>
      <c r="G1697" t="s">
        <v>5105</v>
      </c>
      <c r="H1697" t="s">
        <v>209</v>
      </c>
      <c r="I1697">
        <v>53.28</v>
      </c>
      <c r="J1697">
        <v>4</v>
      </c>
      <c r="K1697">
        <v>2</v>
      </c>
      <c r="L1697">
        <v>213.12</v>
      </c>
      <c r="M1697">
        <v>208.86</v>
      </c>
      <c r="N1697" s="11">
        <f>Salesdata[[#This Row],[subtotal_before_discount]]-Salesdata[[#This Row],[total_after_discount]]</f>
        <v>4.2599999999999909</v>
      </c>
      <c r="O1697" t="s">
        <v>116</v>
      </c>
      <c r="P1697" s="2">
        <v>45704.363981481481</v>
      </c>
      <c r="Q1697">
        <f>YEAR(Salesdata[[#This Row],[purchase_date]])</f>
        <v>2025</v>
      </c>
      <c r="R1697" t="str">
        <f>TEXT(Salesdata[[#This Row],[purchase_date]], "mmm")</f>
        <v>Feb</v>
      </c>
    </row>
    <row r="1698" spans="1:18" x14ac:dyDescent="0.3">
      <c r="A1698" t="s">
        <v>5106</v>
      </c>
      <c r="B1698" t="s">
        <v>181</v>
      </c>
      <c r="C1698" t="s">
        <v>5107</v>
      </c>
      <c r="D1698" s="11" t="s">
        <v>8630</v>
      </c>
      <c r="E1698" s="11" t="s">
        <v>7154</v>
      </c>
      <c r="F1698" t="s">
        <v>68</v>
      </c>
      <c r="G1698" t="s">
        <v>5108</v>
      </c>
      <c r="H1698" t="s">
        <v>53</v>
      </c>
      <c r="I1698">
        <v>951.56</v>
      </c>
      <c r="J1698">
        <v>4</v>
      </c>
      <c r="K1698">
        <v>7</v>
      </c>
      <c r="L1698">
        <v>3806.24</v>
      </c>
      <c r="M1698">
        <v>3539.8</v>
      </c>
      <c r="N1698" s="11">
        <f>Salesdata[[#This Row],[subtotal_before_discount]]-Salesdata[[#This Row],[total_after_discount]]</f>
        <v>266.4399999999996</v>
      </c>
      <c r="O1698" t="s">
        <v>21</v>
      </c>
      <c r="P1698" s="2">
        <v>45366.276122685187</v>
      </c>
      <c r="Q1698">
        <f>YEAR(Salesdata[[#This Row],[purchase_date]])</f>
        <v>2024</v>
      </c>
      <c r="R1698" t="str">
        <f>TEXT(Salesdata[[#This Row],[purchase_date]], "mmm")</f>
        <v>Mar</v>
      </c>
    </row>
    <row r="1699" spans="1:18" x14ac:dyDescent="0.3">
      <c r="A1699" t="s">
        <v>5109</v>
      </c>
      <c r="B1699" t="s">
        <v>55</v>
      </c>
      <c r="C1699" t="s">
        <v>5110</v>
      </c>
      <c r="D1699" s="11" t="s">
        <v>8631</v>
      </c>
      <c r="E1699" s="11" t="s">
        <v>7111</v>
      </c>
      <c r="F1699" t="s">
        <v>57</v>
      </c>
      <c r="G1699" t="s">
        <v>5111</v>
      </c>
      <c r="H1699" t="s">
        <v>93</v>
      </c>
      <c r="I1699">
        <v>97.45</v>
      </c>
      <c r="J1699">
        <v>2</v>
      </c>
      <c r="K1699">
        <v>5</v>
      </c>
      <c r="L1699">
        <v>194.9</v>
      </c>
      <c r="M1699">
        <v>185.16</v>
      </c>
      <c r="N1699" s="11">
        <f>Salesdata[[#This Row],[subtotal_before_discount]]-Salesdata[[#This Row],[total_after_discount]]</f>
        <v>9.7400000000000091</v>
      </c>
      <c r="O1699" t="s">
        <v>40</v>
      </c>
      <c r="P1699" s="2">
        <v>45546.294074074074</v>
      </c>
      <c r="Q1699">
        <f>YEAR(Salesdata[[#This Row],[purchase_date]])</f>
        <v>2024</v>
      </c>
      <c r="R1699" t="str">
        <f>TEXT(Salesdata[[#This Row],[purchase_date]], "mmm")</f>
        <v>Sep</v>
      </c>
    </row>
    <row r="1700" spans="1:18" x14ac:dyDescent="0.3">
      <c r="A1700" t="s">
        <v>5112</v>
      </c>
      <c r="B1700" t="s">
        <v>118</v>
      </c>
      <c r="C1700" t="s">
        <v>5113</v>
      </c>
      <c r="D1700" s="11" t="s">
        <v>8632</v>
      </c>
      <c r="E1700" s="11" t="s">
        <v>7218</v>
      </c>
      <c r="F1700" t="s">
        <v>57</v>
      </c>
      <c r="G1700" t="s">
        <v>5114</v>
      </c>
      <c r="H1700" t="s">
        <v>70</v>
      </c>
      <c r="I1700">
        <v>752.47</v>
      </c>
      <c r="J1700">
        <v>1</v>
      </c>
      <c r="K1700">
        <v>0</v>
      </c>
      <c r="L1700">
        <v>752.47</v>
      </c>
      <c r="M1700">
        <v>752.47</v>
      </c>
      <c r="N1700" s="11">
        <f>Salesdata[[#This Row],[subtotal_before_discount]]-Salesdata[[#This Row],[total_after_discount]]</f>
        <v>0</v>
      </c>
      <c r="O1700" t="s">
        <v>77</v>
      </c>
      <c r="P1700" s="2">
        <v>45502.092511574076</v>
      </c>
      <c r="Q1700">
        <f>YEAR(Salesdata[[#This Row],[purchase_date]])</f>
        <v>2024</v>
      </c>
      <c r="R1700" t="str">
        <f>TEXT(Salesdata[[#This Row],[purchase_date]], "mmm")</f>
        <v>Jul</v>
      </c>
    </row>
    <row r="1701" spans="1:18" x14ac:dyDescent="0.3">
      <c r="A1701" t="s">
        <v>5115</v>
      </c>
      <c r="B1701" t="s">
        <v>55</v>
      </c>
      <c r="C1701" t="s">
        <v>5116</v>
      </c>
      <c r="D1701" s="11" t="s">
        <v>8633</v>
      </c>
      <c r="E1701" s="11" t="s">
        <v>7250</v>
      </c>
      <c r="F1701" t="s">
        <v>100</v>
      </c>
      <c r="G1701" t="s">
        <v>5117</v>
      </c>
      <c r="H1701" t="s">
        <v>184</v>
      </c>
      <c r="I1701">
        <v>241.94</v>
      </c>
      <c r="J1701">
        <v>6</v>
      </c>
      <c r="K1701">
        <v>10</v>
      </c>
      <c r="L1701">
        <v>1451.64</v>
      </c>
      <c r="M1701">
        <v>1306.48</v>
      </c>
      <c r="N1701" s="11">
        <f>Salesdata[[#This Row],[subtotal_before_discount]]-Salesdata[[#This Row],[total_after_discount]]</f>
        <v>145.16000000000008</v>
      </c>
      <c r="O1701" t="s">
        <v>28</v>
      </c>
      <c r="P1701" s="2">
        <v>45713.631782407407</v>
      </c>
      <c r="Q1701">
        <f>YEAR(Salesdata[[#This Row],[purchase_date]])</f>
        <v>2025</v>
      </c>
      <c r="R1701" t="str">
        <f>TEXT(Salesdata[[#This Row],[purchase_date]], "mmm")</f>
        <v>Feb</v>
      </c>
    </row>
    <row r="1702" spans="1:18" x14ac:dyDescent="0.3">
      <c r="A1702" t="s">
        <v>5118</v>
      </c>
      <c r="B1702" t="s">
        <v>172</v>
      </c>
      <c r="C1702" t="s">
        <v>5119</v>
      </c>
      <c r="D1702" s="11" t="s">
        <v>8634</v>
      </c>
      <c r="E1702" s="11" t="s">
        <v>7235</v>
      </c>
      <c r="F1702" t="s">
        <v>57</v>
      </c>
      <c r="G1702" t="s">
        <v>5120</v>
      </c>
      <c r="H1702" t="s">
        <v>102</v>
      </c>
      <c r="I1702">
        <v>879.86</v>
      </c>
      <c r="J1702">
        <v>4</v>
      </c>
      <c r="K1702">
        <v>0</v>
      </c>
      <c r="L1702">
        <v>3519.44</v>
      </c>
      <c r="M1702">
        <v>3519.44</v>
      </c>
      <c r="N1702" s="11">
        <f>Salesdata[[#This Row],[subtotal_before_discount]]-Salesdata[[#This Row],[total_after_discount]]</f>
        <v>0</v>
      </c>
      <c r="O1702" t="s">
        <v>28</v>
      </c>
      <c r="P1702" s="2">
        <v>45757.556122685186</v>
      </c>
      <c r="Q1702">
        <f>YEAR(Salesdata[[#This Row],[purchase_date]])</f>
        <v>2025</v>
      </c>
      <c r="R1702" t="str">
        <f>TEXT(Salesdata[[#This Row],[purchase_date]], "mmm")</f>
        <v>Apr</v>
      </c>
    </row>
    <row r="1703" spans="1:18" x14ac:dyDescent="0.3">
      <c r="A1703" t="s">
        <v>5121</v>
      </c>
      <c r="B1703" t="s">
        <v>72</v>
      </c>
      <c r="C1703" t="s">
        <v>5122</v>
      </c>
      <c r="D1703" s="11" t="s">
        <v>8635</v>
      </c>
      <c r="E1703" s="11" t="s">
        <v>7058</v>
      </c>
      <c r="F1703" t="s">
        <v>100</v>
      </c>
      <c r="G1703" t="s">
        <v>5123</v>
      </c>
      <c r="H1703" t="s">
        <v>184</v>
      </c>
      <c r="I1703">
        <v>43.52</v>
      </c>
      <c r="J1703">
        <v>10</v>
      </c>
      <c r="K1703">
        <v>0</v>
      </c>
      <c r="L1703">
        <v>435.2</v>
      </c>
      <c r="M1703">
        <v>435.2</v>
      </c>
      <c r="N1703" s="11">
        <f>Salesdata[[#This Row],[subtotal_before_discount]]-Salesdata[[#This Row],[total_after_discount]]</f>
        <v>0</v>
      </c>
      <c r="O1703" t="s">
        <v>28</v>
      </c>
      <c r="P1703" s="2">
        <v>45380.562314814815</v>
      </c>
      <c r="Q1703">
        <f>YEAR(Salesdata[[#This Row],[purchase_date]])</f>
        <v>2024</v>
      </c>
      <c r="R1703" t="str">
        <f>TEXT(Salesdata[[#This Row],[purchase_date]], "mmm")</f>
        <v>Mar</v>
      </c>
    </row>
    <row r="1704" spans="1:18" x14ac:dyDescent="0.3">
      <c r="A1704" t="s">
        <v>5124</v>
      </c>
      <c r="B1704" t="s">
        <v>23</v>
      </c>
      <c r="C1704" t="s">
        <v>5125</v>
      </c>
      <c r="D1704" s="11" t="s">
        <v>8636</v>
      </c>
      <c r="E1704" s="11" t="s">
        <v>7145</v>
      </c>
      <c r="F1704" t="s">
        <v>68</v>
      </c>
      <c r="G1704" t="s">
        <v>5126</v>
      </c>
      <c r="H1704" t="s">
        <v>465</v>
      </c>
      <c r="I1704">
        <v>248.01</v>
      </c>
      <c r="J1704">
        <v>50</v>
      </c>
      <c r="K1704">
        <v>20</v>
      </c>
      <c r="L1704">
        <v>12400.5</v>
      </c>
      <c r="M1704">
        <v>9920.4</v>
      </c>
      <c r="N1704" s="11">
        <f>Salesdata[[#This Row],[subtotal_before_discount]]-Salesdata[[#This Row],[total_after_discount]]</f>
        <v>2480.1000000000004</v>
      </c>
      <c r="O1704" t="s">
        <v>28</v>
      </c>
      <c r="P1704" s="2">
        <v>45811.215486111112</v>
      </c>
      <c r="Q1704">
        <f>YEAR(Salesdata[[#This Row],[purchase_date]])</f>
        <v>2025</v>
      </c>
      <c r="R1704" t="str">
        <f>TEXT(Salesdata[[#This Row],[purchase_date]], "mmm")</f>
        <v>Jun</v>
      </c>
    </row>
    <row r="1705" spans="1:18" x14ac:dyDescent="0.3">
      <c r="A1705" t="s">
        <v>5127</v>
      </c>
      <c r="B1705" t="s">
        <v>95</v>
      </c>
      <c r="C1705" t="s">
        <v>5128</v>
      </c>
      <c r="D1705" s="11" t="s">
        <v>8637</v>
      </c>
      <c r="E1705" s="11" t="s">
        <v>7056</v>
      </c>
      <c r="F1705" t="s">
        <v>37</v>
      </c>
      <c r="G1705" t="s">
        <v>5129</v>
      </c>
      <c r="H1705" t="s">
        <v>102</v>
      </c>
      <c r="I1705">
        <v>2393.87</v>
      </c>
      <c r="J1705">
        <v>10</v>
      </c>
      <c r="K1705">
        <v>3</v>
      </c>
      <c r="L1705">
        <v>23938.7</v>
      </c>
      <c r="M1705">
        <v>23220.54</v>
      </c>
      <c r="N1705" s="11">
        <f>Salesdata[[#This Row],[subtotal_before_discount]]-Salesdata[[#This Row],[total_after_discount]]</f>
        <v>718.15999999999985</v>
      </c>
      <c r="O1705" t="s">
        <v>28</v>
      </c>
      <c r="P1705" s="2">
        <v>45755.226909722223</v>
      </c>
      <c r="Q1705">
        <f>YEAR(Salesdata[[#This Row],[purchase_date]])</f>
        <v>2025</v>
      </c>
      <c r="R1705" t="str">
        <f>TEXT(Salesdata[[#This Row],[purchase_date]], "mmm")</f>
        <v>Apr</v>
      </c>
    </row>
    <row r="1706" spans="1:18" x14ac:dyDescent="0.3">
      <c r="A1706" t="s">
        <v>5130</v>
      </c>
      <c r="B1706" t="s">
        <v>118</v>
      </c>
      <c r="C1706" t="s">
        <v>7010</v>
      </c>
      <c r="D1706" s="11" t="s">
        <v>7010</v>
      </c>
      <c r="E1706" s="11" t="s">
        <v>7010</v>
      </c>
      <c r="F1706" t="s">
        <v>74</v>
      </c>
      <c r="G1706" t="s">
        <v>5131</v>
      </c>
      <c r="H1706" t="s">
        <v>70</v>
      </c>
      <c r="I1706">
        <v>3766.93</v>
      </c>
      <c r="J1706">
        <v>1</v>
      </c>
      <c r="K1706">
        <v>10</v>
      </c>
      <c r="L1706">
        <v>3766.93</v>
      </c>
      <c r="M1706">
        <v>3390.24</v>
      </c>
      <c r="N1706" s="11">
        <f>Salesdata[[#This Row],[subtotal_before_discount]]-Salesdata[[#This Row],[total_after_discount]]</f>
        <v>376.69000000000005</v>
      </c>
      <c r="O1706" t="s">
        <v>116</v>
      </c>
      <c r="P1706" s="2">
        <v>45673.222407407404</v>
      </c>
      <c r="Q1706">
        <f>YEAR(Salesdata[[#This Row],[purchase_date]])</f>
        <v>2025</v>
      </c>
      <c r="R1706" t="str">
        <f>TEXT(Salesdata[[#This Row],[purchase_date]], "mmm")</f>
        <v>Jan</v>
      </c>
    </row>
    <row r="1707" spans="1:18" x14ac:dyDescent="0.3">
      <c r="A1707" t="s">
        <v>5132</v>
      </c>
      <c r="B1707" t="s">
        <v>72</v>
      </c>
      <c r="C1707" t="s">
        <v>5133</v>
      </c>
      <c r="D1707" s="11" t="s">
        <v>8638</v>
      </c>
      <c r="E1707" s="11" t="s">
        <v>7036</v>
      </c>
      <c r="F1707" t="s">
        <v>121</v>
      </c>
      <c r="G1707" t="s">
        <v>5134</v>
      </c>
      <c r="H1707" t="s">
        <v>76</v>
      </c>
      <c r="I1707">
        <v>238.71</v>
      </c>
      <c r="J1707">
        <v>15</v>
      </c>
      <c r="K1707">
        <v>0</v>
      </c>
      <c r="L1707">
        <v>3580.65</v>
      </c>
      <c r="M1707">
        <v>3580.65</v>
      </c>
      <c r="N1707" s="11">
        <f>Salesdata[[#This Row],[subtotal_before_discount]]-Salesdata[[#This Row],[total_after_discount]]</f>
        <v>0</v>
      </c>
      <c r="O1707" t="s">
        <v>77</v>
      </c>
      <c r="P1707" s="2">
        <v>45751.887013888889</v>
      </c>
      <c r="Q1707">
        <f>YEAR(Salesdata[[#This Row],[purchase_date]])</f>
        <v>2025</v>
      </c>
      <c r="R1707" t="str">
        <f>TEXT(Salesdata[[#This Row],[purchase_date]], "mmm")</f>
        <v>Apr</v>
      </c>
    </row>
    <row r="1708" spans="1:18" x14ac:dyDescent="0.3">
      <c r="A1708" t="s">
        <v>5135</v>
      </c>
      <c r="B1708" t="s">
        <v>49</v>
      </c>
      <c r="C1708" t="s">
        <v>5136</v>
      </c>
      <c r="D1708" s="11" t="s">
        <v>8639</v>
      </c>
      <c r="E1708" s="11" t="s">
        <v>7094</v>
      </c>
      <c r="F1708" t="s">
        <v>111</v>
      </c>
      <c r="G1708" t="s">
        <v>5137</v>
      </c>
      <c r="H1708" t="s">
        <v>107</v>
      </c>
      <c r="I1708">
        <v>746.12</v>
      </c>
      <c r="J1708">
        <v>60</v>
      </c>
      <c r="K1708">
        <v>0</v>
      </c>
      <c r="L1708">
        <v>44767.199999999997</v>
      </c>
      <c r="M1708">
        <v>44767.199999999997</v>
      </c>
      <c r="N1708" s="11">
        <f>Salesdata[[#This Row],[subtotal_before_discount]]-Salesdata[[#This Row],[total_after_discount]]</f>
        <v>0</v>
      </c>
      <c r="O1708" t="s">
        <v>21</v>
      </c>
      <c r="P1708" s="2">
        <v>45792.918275462966</v>
      </c>
      <c r="Q1708">
        <f>YEAR(Salesdata[[#This Row],[purchase_date]])</f>
        <v>2025</v>
      </c>
      <c r="R1708" t="str">
        <f>TEXT(Salesdata[[#This Row],[purchase_date]], "mmm")</f>
        <v>May</v>
      </c>
    </row>
    <row r="1709" spans="1:18" x14ac:dyDescent="0.3">
      <c r="A1709" t="s">
        <v>5138</v>
      </c>
      <c r="B1709" t="s">
        <v>30</v>
      </c>
      <c r="C1709" t="s">
        <v>5139</v>
      </c>
      <c r="D1709" s="11" t="s">
        <v>8640</v>
      </c>
      <c r="E1709" s="11" t="s">
        <v>7094</v>
      </c>
      <c r="F1709" t="s">
        <v>37</v>
      </c>
      <c r="G1709" t="s">
        <v>5140</v>
      </c>
      <c r="H1709" t="s">
        <v>7010</v>
      </c>
      <c r="I1709">
        <v>374.04</v>
      </c>
      <c r="J1709">
        <v>3</v>
      </c>
      <c r="K1709">
        <v>2</v>
      </c>
      <c r="L1709">
        <v>1122.1199999999999</v>
      </c>
      <c r="M1709">
        <v>1099.68</v>
      </c>
      <c r="N1709" s="11">
        <f>Salesdata[[#This Row],[subtotal_before_discount]]-Salesdata[[#This Row],[total_after_discount]]</f>
        <v>22.439999999999827</v>
      </c>
      <c r="O1709" t="s">
        <v>21</v>
      </c>
      <c r="P1709" s="2">
        <v>45389.632349537038</v>
      </c>
      <c r="Q1709">
        <f>YEAR(Salesdata[[#This Row],[purchase_date]])</f>
        <v>2024</v>
      </c>
      <c r="R1709" t="str">
        <f>TEXT(Salesdata[[#This Row],[purchase_date]], "mmm")</f>
        <v>Apr</v>
      </c>
    </row>
    <row r="1710" spans="1:18" x14ac:dyDescent="0.3">
      <c r="A1710" t="s">
        <v>5141</v>
      </c>
      <c r="B1710" t="s">
        <v>172</v>
      </c>
      <c r="C1710" t="s">
        <v>7010</v>
      </c>
      <c r="D1710" s="11" t="s">
        <v>7010</v>
      </c>
      <c r="E1710" s="11" t="s">
        <v>7010</v>
      </c>
      <c r="F1710" t="s">
        <v>32</v>
      </c>
      <c r="G1710" t="s">
        <v>5142</v>
      </c>
      <c r="H1710" t="s">
        <v>20</v>
      </c>
      <c r="I1710">
        <v>143.94</v>
      </c>
      <c r="J1710">
        <v>8</v>
      </c>
      <c r="K1710">
        <v>5</v>
      </c>
      <c r="L1710">
        <v>1151.52</v>
      </c>
      <c r="M1710">
        <v>1093.94</v>
      </c>
      <c r="N1710" s="11">
        <f>Salesdata[[#This Row],[subtotal_before_discount]]-Salesdata[[#This Row],[total_after_discount]]</f>
        <v>57.579999999999927</v>
      </c>
      <c r="O1710" t="s">
        <v>116</v>
      </c>
      <c r="P1710" s="2">
        <v>45849.374236111114</v>
      </c>
      <c r="Q1710">
        <f>YEAR(Salesdata[[#This Row],[purchase_date]])</f>
        <v>2025</v>
      </c>
      <c r="R1710" t="str">
        <f>TEXT(Salesdata[[#This Row],[purchase_date]], "mmm")</f>
        <v>Jul</v>
      </c>
    </row>
    <row r="1711" spans="1:18" x14ac:dyDescent="0.3">
      <c r="A1711" t="s">
        <v>5143</v>
      </c>
      <c r="B1711" t="s">
        <v>23</v>
      </c>
      <c r="C1711" t="s">
        <v>5144</v>
      </c>
      <c r="D1711" s="11" t="s">
        <v>8641</v>
      </c>
      <c r="E1711" s="11" t="s">
        <v>7042</v>
      </c>
      <c r="F1711" t="s">
        <v>111</v>
      </c>
      <c r="G1711" t="s">
        <v>5145</v>
      </c>
      <c r="H1711" t="s">
        <v>65</v>
      </c>
      <c r="I1711">
        <v>345.67</v>
      </c>
      <c r="J1711">
        <v>50</v>
      </c>
      <c r="K1711">
        <v>5</v>
      </c>
      <c r="L1711">
        <v>17283.5</v>
      </c>
      <c r="M1711">
        <v>16419.330000000002</v>
      </c>
      <c r="N1711" s="11">
        <f>Salesdata[[#This Row],[subtotal_before_discount]]-Salesdata[[#This Row],[total_after_discount]]</f>
        <v>864.16999999999825</v>
      </c>
      <c r="O1711" t="s">
        <v>77</v>
      </c>
      <c r="P1711" s="2">
        <v>45791.18141203704</v>
      </c>
      <c r="Q1711">
        <f>YEAR(Salesdata[[#This Row],[purchase_date]])</f>
        <v>2025</v>
      </c>
      <c r="R1711" t="str">
        <f>TEXT(Salesdata[[#This Row],[purchase_date]], "mmm")</f>
        <v>May</v>
      </c>
    </row>
    <row r="1712" spans="1:18" x14ac:dyDescent="0.3">
      <c r="A1712" t="s">
        <v>5146</v>
      </c>
      <c r="B1712" t="s">
        <v>30</v>
      </c>
      <c r="C1712" t="s">
        <v>5147</v>
      </c>
      <c r="D1712" s="11" t="s">
        <v>8642</v>
      </c>
      <c r="E1712" s="11" t="s">
        <v>7130</v>
      </c>
      <c r="F1712" t="s">
        <v>155</v>
      </c>
      <c r="G1712" t="s">
        <v>5148</v>
      </c>
      <c r="H1712" t="s">
        <v>20</v>
      </c>
      <c r="I1712">
        <v>418.17</v>
      </c>
      <c r="J1712">
        <v>1</v>
      </c>
      <c r="K1712">
        <v>0</v>
      </c>
      <c r="L1712">
        <v>418.17</v>
      </c>
      <c r="M1712">
        <v>418.17</v>
      </c>
      <c r="N1712" s="11">
        <f>Salesdata[[#This Row],[subtotal_before_discount]]-Salesdata[[#This Row],[total_after_discount]]</f>
        <v>0</v>
      </c>
      <c r="O1712" t="s">
        <v>21</v>
      </c>
      <c r="P1712" s="2">
        <v>45454.712800925925</v>
      </c>
      <c r="Q1712">
        <f>YEAR(Salesdata[[#This Row],[purchase_date]])</f>
        <v>2024</v>
      </c>
      <c r="R1712" t="str">
        <f>TEXT(Salesdata[[#This Row],[purchase_date]], "mmm")</f>
        <v>Jun</v>
      </c>
    </row>
    <row r="1713" spans="1:18" x14ac:dyDescent="0.3">
      <c r="A1713" t="s">
        <v>5149</v>
      </c>
      <c r="B1713" t="s">
        <v>95</v>
      </c>
      <c r="C1713" t="s">
        <v>5150</v>
      </c>
      <c r="D1713" s="11" t="s">
        <v>8643</v>
      </c>
      <c r="E1713" s="11" t="s">
        <v>7050</v>
      </c>
      <c r="F1713" t="s">
        <v>121</v>
      </c>
      <c r="G1713" t="s">
        <v>5151</v>
      </c>
      <c r="H1713" t="s">
        <v>135</v>
      </c>
      <c r="I1713">
        <v>979.63</v>
      </c>
      <c r="J1713">
        <v>12</v>
      </c>
      <c r="K1713">
        <v>10</v>
      </c>
      <c r="L1713">
        <v>11755.56</v>
      </c>
      <c r="M1713">
        <v>10580</v>
      </c>
      <c r="N1713" s="11">
        <f>Salesdata[[#This Row],[subtotal_before_discount]]-Salesdata[[#This Row],[total_after_discount]]</f>
        <v>1175.5599999999995</v>
      </c>
      <c r="O1713" t="s">
        <v>40</v>
      </c>
      <c r="P1713" s="2">
        <v>45572.717118055552</v>
      </c>
      <c r="Q1713">
        <f>YEAR(Salesdata[[#This Row],[purchase_date]])</f>
        <v>2024</v>
      </c>
      <c r="R1713" t="str">
        <f>TEXT(Salesdata[[#This Row],[purchase_date]], "mmm")</f>
        <v>Oct</v>
      </c>
    </row>
    <row r="1714" spans="1:18" x14ac:dyDescent="0.3">
      <c r="A1714" t="s">
        <v>5152</v>
      </c>
      <c r="B1714" t="s">
        <v>55</v>
      </c>
      <c r="C1714" t="s">
        <v>5153</v>
      </c>
      <c r="D1714" s="11" t="s">
        <v>8644</v>
      </c>
      <c r="E1714" s="11" t="s">
        <v>7094</v>
      </c>
      <c r="F1714" t="s">
        <v>32</v>
      </c>
      <c r="G1714" t="s">
        <v>5154</v>
      </c>
      <c r="H1714" t="s">
        <v>161</v>
      </c>
      <c r="I1714">
        <v>271.83</v>
      </c>
      <c r="J1714">
        <v>4</v>
      </c>
      <c r="K1714">
        <v>10</v>
      </c>
      <c r="L1714">
        <v>1087.32</v>
      </c>
      <c r="M1714">
        <v>978.59</v>
      </c>
      <c r="N1714" s="11">
        <f>Salesdata[[#This Row],[subtotal_before_discount]]-Salesdata[[#This Row],[total_after_discount]]</f>
        <v>108.7299999999999</v>
      </c>
      <c r="O1714" t="s">
        <v>28</v>
      </c>
      <c r="P1714" s="2">
        <v>45727.271319444444</v>
      </c>
      <c r="Q1714">
        <f>YEAR(Salesdata[[#This Row],[purchase_date]])</f>
        <v>2025</v>
      </c>
      <c r="R1714" t="str">
        <f>TEXT(Salesdata[[#This Row],[purchase_date]], "mmm")</f>
        <v>Mar</v>
      </c>
    </row>
    <row r="1715" spans="1:18" x14ac:dyDescent="0.3">
      <c r="A1715" t="s">
        <v>5155</v>
      </c>
      <c r="B1715" t="s">
        <v>23</v>
      </c>
      <c r="C1715" t="s">
        <v>5156</v>
      </c>
      <c r="D1715" s="11" t="s">
        <v>8645</v>
      </c>
      <c r="E1715" s="11" t="s">
        <v>7168</v>
      </c>
      <c r="F1715" t="s">
        <v>133</v>
      </c>
      <c r="G1715" t="s">
        <v>5157</v>
      </c>
      <c r="H1715" t="s">
        <v>93</v>
      </c>
      <c r="I1715">
        <v>449.25</v>
      </c>
      <c r="J1715">
        <v>25</v>
      </c>
      <c r="K1715">
        <v>20</v>
      </c>
      <c r="L1715">
        <v>11231.25</v>
      </c>
      <c r="M1715">
        <v>8985</v>
      </c>
      <c r="N1715" s="11">
        <f>Salesdata[[#This Row],[subtotal_before_discount]]-Salesdata[[#This Row],[total_after_discount]]</f>
        <v>2246.25</v>
      </c>
      <c r="O1715" t="s">
        <v>7010</v>
      </c>
      <c r="P1715" s="2">
        <v>45558.489641203705</v>
      </c>
      <c r="Q1715">
        <f>YEAR(Salesdata[[#This Row],[purchase_date]])</f>
        <v>2024</v>
      </c>
      <c r="R1715" t="str">
        <f>TEXT(Salesdata[[#This Row],[purchase_date]], "mmm")</f>
        <v>Sep</v>
      </c>
    </row>
    <row r="1716" spans="1:18" x14ac:dyDescent="0.3">
      <c r="A1716" t="s">
        <v>5158</v>
      </c>
      <c r="B1716" t="s">
        <v>95</v>
      </c>
      <c r="C1716" t="s">
        <v>5159</v>
      </c>
      <c r="D1716" s="11" t="s">
        <v>8646</v>
      </c>
      <c r="E1716" s="11" t="s">
        <v>7183</v>
      </c>
      <c r="F1716" t="s">
        <v>68</v>
      </c>
      <c r="G1716" t="s">
        <v>5160</v>
      </c>
      <c r="H1716" t="s">
        <v>135</v>
      </c>
      <c r="I1716">
        <v>656.95</v>
      </c>
      <c r="J1716">
        <v>20</v>
      </c>
      <c r="K1716">
        <v>0</v>
      </c>
      <c r="L1716">
        <v>13139</v>
      </c>
      <c r="M1716">
        <v>13139</v>
      </c>
      <c r="N1716" s="11">
        <f>Salesdata[[#This Row],[subtotal_before_discount]]-Salesdata[[#This Row],[total_after_discount]]</f>
        <v>0</v>
      </c>
      <c r="O1716" t="s">
        <v>116</v>
      </c>
      <c r="P1716" s="2">
        <v>45835.605682870373</v>
      </c>
      <c r="Q1716">
        <f>YEAR(Salesdata[[#This Row],[purchase_date]])</f>
        <v>2025</v>
      </c>
      <c r="R1716" t="str">
        <f>TEXT(Salesdata[[#This Row],[purchase_date]], "mmm")</f>
        <v>Jun</v>
      </c>
    </row>
    <row r="1717" spans="1:18" x14ac:dyDescent="0.3">
      <c r="A1717" t="s">
        <v>5161</v>
      </c>
      <c r="B1717" t="s">
        <v>15</v>
      </c>
      <c r="C1717" t="s">
        <v>5162</v>
      </c>
      <c r="D1717" s="11" t="s">
        <v>8647</v>
      </c>
      <c r="E1717" s="11" t="s">
        <v>7168</v>
      </c>
      <c r="F1717" t="s">
        <v>32</v>
      </c>
      <c r="G1717" t="s">
        <v>5163</v>
      </c>
      <c r="H1717" t="s">
        <v>20</v>
      </c>
      <c r="I1717">
        <v>600.01</v>
      </c>
      <c r="J1717">
        <v>10</v>
      </c>
      <c r="K1717">
        <v>5</v>
      </c>
      <c r="L1717">
        <v>6000.1</v>
      </c>
      <c r="M1717">
        <v>5700.1</v>
      </c>
      <c r="N1717" s="11">
        <f>Salesdata[[#This Row],[subtotal_before_discount]]-Salesdata[[#This Row],[total_after_discount]]</f>
        <v>300</v>
      </c>
      <c r="O1717" t="s">
        <v>7010</v>
      </c>
      <c r="P1717" s="2">
        <v>45483.437303240738</v>
      </c>
      <c r="Q1717">
        <f>YEAR(Salesdata[[#This Row],[purchase_date]])</f>
        <v>2024</v>
      </c>
      <c r="R1717" t="str">
        <f>TEXT(Salesdata[[#This Row],[purchase_date]], "mmm")</f>
        <v>Jul</v>
      </c>
    </row>
    <row r="1718" spans="1:18" x14ac:dyDescent="0.3">
      <c r="A1718" t="s">
        <v>5164</v>
      </c>
      <c r="B1718" t="s">
        <v>55</v>
      </c>
      <c r="C1718" t="s">
        <v>5165</v>
      </c>
      <c r="D1718" s="11" t="s">
        <v>8648</v>
      </c>
      <c r="E1718" s="11" t="s">
        <v>7099</v>
      </c>
      <c r="F1718" t="s">
        <v>133</v>
      </c>
      <c r="G1718" t="s">
        <v>5166</v>
      </c>
      <c r="H1718" t="s">
        <v>20</v>
      </c>
      <c r="I1718">
        <v>674.49</v>
      </c>
      <c r="J1718">
        <v>8</v>
      </c>
      <c r="K1718">
        <v>0</v>
      </c>
      <c r="L1718">
        <v>5395.92</v>
      </c>
      <c r="M1718">
        <v>5395.92</v>
      </c>
      <c r="N1718" s="11">
        <f>Salesdata[[#This Row],[subtotal_before_discount]]-Salesdata[[#This Row],[total_after_discount]]</f>
        <v>0</v>
      </c>
      <c r="O1718" t="s">
        <v>21</v>
      </c>
      <c r="P1718" s="2">
        <v>45380.062916666669</v>
      </c>
      <c r="Q1718">
        <f>YEAR(Salesdata[[#This Row],[purchase_date]])</f>
        <v>2024</v>
      </c>
      <c r="R1718" t="str">
        <f>TEXT(Salesdata[[#This Row],[purchase_date]], "mmm")</f>
        <v>Mar</v>
      </c>
    </row>
    <row r="1719" spans="1:18" x14ac:dyDescent="0.3">
      <c r="A1719" t="s">
        <v>5167</v>
      </c>
      <c r="B1719" t="s">
        <v>84</v>
      </c>
      <c r="C1719" t="s">
        <v>5168</v>
      </c>
      <c r="D1719" s="11" t="s">
        <v>8649</v>
      </c>
      <c r="E1719" s="11" t="s">
        <v>7083</v>
      </c>
      <c r="F1719" t="s">
        <v>100</v>
      </c>
      <c r="G1719" t="s">
        <v>5169</v>
      </c>
      <c r="H1719" t="s">
        <v>102</v>
      </c>
      <c r="I1719">
        <v>3482.47</v>
      </c>
      <c r="J1719">
        <v>3</v>
      </c>
      <c r="K1719">
        <v>5</v>
      </c>
      <c r="L1719">
        <v>10447.41</v>
      </c>
      <c r="M1719">
        <v>9925.0400000000009</v>
      </c>
      <c r="N1719" s="11">
        <f>Salesdata[[#This Row],[subtotal_before_discount]]-Salesdata[[#This Row],[total_after_discount]]</f>
        <v>522.36999999999898</v>
      </c>
      <c r="O1719" t="s">
        <v>116</v>
      </c>
      <c r="P1719" s="2">
        <v>45440.001134259262</v>
      </c>
      <c r="Q1719">
        <f>YEAR(Salesdata[[#This Row],[purchase_date]])</f>
        <v>2024</v>
      </c>
      <c r="R1719" t="str">
        <f>TEXT(Salesdata[[#This Row],[purchase_date]], "mmm")</f>
        <v>May</v>
      </c>
    </row>
    <row r="1720" spans="1:18" x14ac:dyDescent="0.3">
      <c r="A1720" t="s">
        <v>5170</v>
      </c>
      <c r="B1720" t="s">
        <v>118</v>
      </c>
      <c r="C1720" t="s">
        <v>5171</v>
      </c>
      <c r="D1720" s="11" t="s">
        <v>8650</v>
      </c>
      <c r="E1720" s="11" t="s">
        <v>7091</v>
      </c>
      <c r="F1720" t="s">
        <v>177</v>
      </c>
      <c r="G1720" t="s">
        <v>5172</v>
      </c>
      <c r="H1720" t="s">
        <v>65</v>
      </c>
      <c r="I1720">
        <v>917.72</v>
      </c>
      <c r="J1720">
        <v>30</v>
      </c>
      <c r="K1720">
        <v>15</v>
      </c>
      <c r="L1720">
        <v>27531.599999999999</v>
      </c>
      <c r="M1720">
        <v>23401.86</v>
      </c>
      <c r="N1720" s="11">
        <f>Salesdata[[#This Row],[subtotal_before_discount]]-Salesdata[[#This Row],[total_after_discount]]</f>
        <v>4129.739999999998</v>
      </c>
      <c r="O1720" t="s">
        <v>60</v>
      </c>
      <c r="P1720" s="2">
        <v>45873.455312500002</v>
      </c>
      <c r="Q1720">
        <f>YEAR(Salesdata[[#This Row],[purchase_date]])</f>
        <v>2025</v>
      </c>
      <c r="R1720" t="str">
        <f>TEXT(Salesdata[[#This Row],[purchase_date]], "mmm")</f>
        <v>Aug</v>
      </c>
    </row>
    <row r="1721" spans="1:18" x14ac:dyDescent="0.3">
      <c r="A1721" t="s">
        <v>5173</v>
      </c>
      <c r="B1721" t="s">
        <v>30</v>
      </c>
      <c r="C1721" t="s">
        <v>5174</v>
      </c>
      <c r="D1721" s="11" t="s">
        <v>8651</v>
      </c>
      <c r="E1721" s="11" t="s">
        <v>7166</v>
      </c>
      <c r="F1721" t="s">
        <v>37</v>
      </c>
      <c r="G1721" t="s">
        <v>5175</v>
      </c>
      <c r="H1721" t="s">
        <v>65</v>
      </c>
      <c r="I1721">
        <v>98.38</v>
      </c>
      <c r="J1721">
        <v>25</v>
      </c>
      <c r="K1721">
        <v>10</v>
      </c>
      <c r="L1721">
        <v>2459.5</v>
      </c>
      <c r="M1721">
        <v>2213.5500000000002</v>
      </c>
      <c r="N1721" s="11">
        <f>Salesdata[[#This Row],[subtotal_before_discount]]-Salesdata[[#This Row],[total_after_discount]]</f>
        <v>245.94999999999982</v>
      </c>
      <c r="O1721" t="s">
        <v>21</v>
      </c>
      <c r="P1721" s="2">
        <v>45741.534699074073</v>
      </c>
      <c r="Q1721">
        <f>YEAR(Salesdata[[#This Row],[purchase_date]])</f>
        <v>2025</v>
      </c>
      <c r="R1721" t="str">
        <f>TEXT(Salesdata[[#This Row],[purchase_date]], "mmm")</f>
        <v>Mar</v>
      </c>
    </row>
    <row r="1722" spans="1:18" x14ac:dyDescent="0.3">
      <c r="A1722" t="s">
        <v>5176</v>
      </c>
      <c r="B1722" t="s">
        <v>15</v>
      </c>
      <c r="C1722" t="s">
        <v>5177</v>
      </c>
      <c r="D1722" s="11" t="s">
        <v>7874</v>
      </c>
      <c r="E1722" s="11" t="s">
        <v>7214</v>
      </c>
      <c r="F1722" t="s">
        <v>87</v>
      </c>
      <c r="G1722" t="s">
        <v>5178</v>
      </c>
      <c r="H1722" t="s">
        <v>27</v>
      </c>
      <c r="I1722">
        <v>1.63</v>
      </c>
      <c r="J1722">
        <v>140</v>
      </c>
      <c r="K1722">
        <v>20</v>
      </c>
      <c r="L1722">
        <v>228.2</v>
      </c>
      <c r="M1722">
        <v>182.56</v>
      </c>
      <c r="N1722" s="11">
        <f>Salesdata[[#This Row],[subtotal_before_discount]]-Salesdata[[#This Row],[total_after_discount]]</f>
        <v>45.639999999999986</v>
      </c>
      <c r="O1722" t="s">
        <v>60</v>
      </c>
      <c r="P1722" s="2">
        <v>45827.007939814815</v>
      </c>
      <c r="Q1722">
        <f>YEAR(Salesdata[[#This Row],[purchase_date]])</f>
        <v>2025</v>
      </c>
      <c r="R1722" t="str">
        <f>TEXT(Salesdata[[#This Row],[purchase_date]], "mmm")</f>
        <v>Jun</v>
      </c>
    </row>
    <row r="1723" spans="1:18" x14ac:dyDescent="0.3">
      <c r="A1723" t="s">
        <v>5179</v>
      </c>
      <c r="B1723" t="s">
        <v>15</v>
      </c>
      <c r="C1723" t="s">
        <v>5180</v>
      </c>
      <c r="D1723" s="11" t="s">
        <v>8652</v>
      </c>
      <c r="E1723" s="11" t="s">
        <v>7139</v>
      </c>
      <c r="F1723" t="s">
        <v>251</v>
      </c>
      <c r="G1723" t="s">
        <v>5181</v>
      </c>
      <c r="H1723" t="s">
        <v>248</v>
      </c>
      <c r="I1723">
        <v>462.15</v>
      </c>
      <c r="J1723">
        <v>2</v>
      </c>
      <c r="K1723">
        <v>2</v>
      </c>
      <c r="L1723">
        <v>924.3</v>
      </c>
      <c r="M1723">
        <v>905.81</v>
      </c>
      <c r="N1723" s="11">
        <f>Salesdata[[#This Row],[subtotal_before_discount]]-Salesdata[[#This Row],[total_after_discount]]</f>
        <v>18.490000000000009</v>
      </c>
      <c r="O1723" t="s">
        <v>60</v>
      </c>
      <c r="P1723" s="2">
        <v>45841.932696759257</v>
      </c>
      <c r="Q1723">
        <f>YEAR(Salesdata[[#This Row],[purchase_date]])</f>
        <v>2025</v>
      </c>
      <c r="R1723" t="str">
        <f>TEXT(Salesdata[[#This Row],[purchase_date]], "mmm")</f>
        <v>Jul</v>
      </c>
    </row>
    <row r="1724" spans="1:18" x14ac:dyDescent="0.3">
      <c r="A1724" t="s">
        <v>5182</v>
      </c>
      <c r="B1724" t="s">
        <v>84</v>
      </c>
      <c r="C1724" t="s">
        <v>5183</v>
      </c>
      <c r="D1724" s="11" t="s">
        <v>8653</v>
      </c>
      <c r="E1724" s="11" t="s">
        <v>7143</v>
      </c>
      <c r="F1724" t="s">
        <v>251</v>
      </c>
      <c r="G1724" t="s">
        <v>5184</v>
      </c>
      <c r="H1724" t="s">
        <v>179</v>
      </c>
      <c r="I1724">
        <v>4064</v>
      </c>
      <c r="J1724">
        <v>20</v>
      </c>
      <c r="K1724">
        <v>15</v>
      </c>
      <c r="L1724">
        <v>81280</v>
      </c>
      <c r="M1724">
        <v>69088</v>
      </c>
      <c r="N1724" s="11">
        <f>Salesdata[[#This Row],[subtotal_before_discount]]-Salesdata[[#This Row],[total_after_discount]]</f>
        <v>12192</v>
      </c>
      <c r="O1724" t="s">
        <v>116</v>
      </c>
      <c r="P1724" s="2">
        <v>45410.895798611113</v>
      </c>
      <c r="Q1724">
        <f>YEAR(Salesdata[[#This Row],[purchase_date]])</f>
        <v>2024</v>
      </c>
      <c r="R1724" t="str">
        <f>TEXT(Salesdata[[#This Row],[purchase_date]], "mmm")</f>
        <v>Apr</v>
      </c>
    </row>
    <row r="1725" spans="1:18" x14ac:dyDescent="0.3">
      <c r="A1725" t="s">
        <v>5185</v>
      </c>
      <c r="B1725" t="s">
        <v>118</v>
      </c>
      <c r="C1725" t="s">
        <v>5186</v>
      </c>
      <c r="D1725" s="11" t="s">
        <v>8654</v>
      </c>
      <c r="E1725" s="11" t="s">
        <v>7224</v>
      </c>
      <c r="F1725" t="s">
        <v>133</v>
      </c>
      <c r="G1725" t="s">
        <v>5187</v>
      </c>
      <c r="H1725" t="s">
        <v>465</v>
      </c>
      <c r="I1725">
        <v>227.83</v>
      </c>
      <c r="J1725">
        <v>2</v>
      </c>
      <c r="K1725">
        <v>0</v>
      </c>
      <c r="L1725">
        <v>455.66</v>
      </c>
      <c r="M1725">
        <v>455.66</v>
      </c>
      <c r="N1725" s="11">
        <f>Salesdata[[#This Row],[subtotal_before_discount]]-Salesdata[[#This Row],[total_after_discount]]</f>
        <v>0</v>
      </c>
      <c r="O1725" t="s">
        <v>7010</v>
      </c>
      <c r="P1725" s="2">
        <v>45453.850613425922</v>
      </c>
      <c r="Q1725">
        <f>YEAR(Salesdata[[#This Row],[purchase_date]])</f>
        <v>2024</v>
      </c>
      <c r="R1725" t="str">
        <f>TEXT(Salesdata[[#This Row],[purchase_date]], "mmm")</f>
        <v>Jun</v>
      </c>
    </row>
    <row r="1726" spans="1:18" x14ac:dyDescent="0.3">
      <c r="A1726" t="s">
        <v>5188</v>
      </c>
      <c r="B1726" t="s">
        <v>30</v>
      </c>
      <c r="C1726" t="s">
        <v>5189</v>
      </c>
      <c r="D1726" s="11" t="s">
        <v>8655</v>
      </c>
      <c r="E1726" s="11" t="s">
        <v>7250</v>
      </c>
      <c r="F1726" t="s">
        <v>74</v>
      </c>
      <c r="G1726" t="s">
        <v>7010</v>
      </c>
      <c r="H1726" t="s">
        <v>161</v>
      </c>
      <c r="I1726">
        <v>475.03</v>
      </c>
      <c r="J1726">
        <v>3</v>
      </c>
      <c r="K1726">
        <v>0</v>
      </c>
      <c r="L1726">
        <v>1425.09</v>
      </c>
      <c r="M1726">
        <v>1425.09</v>
      </c>
      <c r="N1726" s="11">
        <f>Salesdata[[#This Row],[subtotal_before_discount]]-Salesdata[[#This Row],[total_after_discount]]</f>
        <v>0</v>
      </c>
      <c r="O1726" t="s">
        <v>40</v>
      </c>
      <c r="P1726" s="2">
        <v>45390.071898148148</v>
      </c>
      <c r="Q1726">
        <f>YEAR(Salesdata[[#This Row],[purchase_date]])</f>
        <v>2024</v>
      </c>
      <c r="R1726" t="str">
        <f>TEXT(Salesdata[[#This Row],[purchase_date]], "mmm")</f>
        <v>Apr</v>
      </c>
    </row>
    <row r="1727" spans="1:18" x14ac:dyDescent="0.3">
      <c r="A1727" t="s">
        <v>5190</v>
      </c>
      <c r="B1727" t="s">
        <v>49</v>
      </c>
      <c r="C1727" t="s">
        <v>5191</v>
      </c>
      <c r="D1727" s="11" t="s">
        <v>8656</v>
      </c>
      <c r="E1727" s="11" t="s">
        <v>7108</v>
      </c>
      <c r="F1727" t="s">
        <v>277</v>
      </c>
      <c r="G1727" t="s">
        <v>5192</v>
      </c>
      <c r="H1727" t="s">
        <v>248</v>
      </c>
      <c r="I1727">
        <v>126.72</v>
      </c>
      <c r="J1727">
        <v>1</v>
      </c>
      <c r="K1727">
        <v>0</v>
      </c>
      <c r="L1727">
        <v>126.72</v>
      </c>
      <c r="M1727">
        <v>126.72</v>
      </c>
      <c r="N1727" s="11">
        <f>Salesdata[[#This Row],[subtotal_before_discount]]-Salesdata[[#This Row],[total_after_discount]]</f>
        <v>0</v>
      </c>
      <c r="O1727" t="s">
        <v>28</v>
      </c>
      <c r="P1727" s="2">
        <v>45782.340138888889</v>
      </c>
      <c r="Q1727">
        <f>YEAR(Salesdata[[#This Row],[purchase_date]])</f>
        <v>2025</v>
      </c>
      <c r="R1727" t="str">
        <f>TEXT(Salesdata[[#This Row],[purchase_date]], "mmm")</f>
        <v>May</v>
      </c>
    </row>
    <row r="1728" spans="1:18" x14ac:dyDescent="0.3">
      <c r="A1728" t="s">
        <v>5193</v>
      </c>
      <c r="B1728" t="s">
        <v>15</v>
      </c>
      <c r="C1728" t="s">
        <v>5194</v>
      </c>
      <c r="D1728" s="11" t="s">
        <v>8657</v>
      </c>
      <c r="E1728" s="11" t="s">
        <v>7123</v>
      </c>
      <c r="F1728" t="s">
        <v>57</v>
      </c>
      <c r="G1728" t="s">
        <v>5195</v>
      </c>
      <c r="H1728" t="s">
        <v>27</v>
      </c>
      <c r="I1728">
        <v>14.06</v>
      </c>
      <c r="J1728">
        <v>12</v>
      </c>
      <c r="K1728">
        <v>0</v>
      </c>
      <c r="L1728">
        <v>168.72</v>
      </c>
      <c r="M1728">
        <v>168.72</v>
      </c>
      <c r="N1728" s="11">
        <f>Salesdata[[#This Row],[subtotal_before_discount]]-Salesdata[[#This Row],[total_after_discount]]</f>
        <v>0</v>
      </c>
      <c r="O1728" t="s">
        <v>7010</v>
      </c>
      <c r="P1728" s="2">
        <v>45412.219074074077</v>
      </c>
      <c r="Q1728">
        <f>YEAR(Salesdata[[#This Row],[purchase_date]])</f>
        <v>2024</v>
      </c>
      <c r="R1728" t="str">
        <f>TEXT(Salesdata[[#This Row],[purchase_date]], "mmm")</f>
        <v>Apr</v>
      </c>
    </row>
    <row r="1729" spans="1:18" x14ac:dyDescent="0.3">
      <c r="A1729" t="s">
        <v>5196</v>
      </c>
      <c r="B1729" t="s">
        <v>72</v>
      </c>
      <c r="C1729" t="s">
        <v>5197</v>
      </c>
      <c r="D1729" s="11" t="s">
        <v>8658</v>
      </c>
      <c r="E1729" s="11" t="s">
        <v>7040</v>
      </c>
      <c r="F1729" t="s">
        <v>111</v>
      </c>
      <c r="G1729" t="s">
        <v>5198</v>
      </c>
      <c r="H1729" t="s">
        <v>65</v>
      </c>
      <c r="I1729">
        <v>550.04</v>
      </c>
      <c r="J1729">
        <v>10</v>
      </c>
      <c r="K1729">
        <v>5</v>
      </c>
      <c r="L1729">
        <v>5500.4</v>
      </c>
      <c r="M1729">
        <v>5225.38</v>
      </c>
      <c r="N1729" s="11">
        <f>Salesdata[[#This Row],[subtotal_before_discount]]-Salesdata[[#This Row],[total_after_discount]]</f>
        <v>275.01999999999953</v>
      </c>
      <c r="O1729" t="s">
        <v>116</v>
      </c>
      <c r="P1729" s="2">
        <v>45691.255555555559</v>
      </c>
      <c r="Q1729">
        <f>YEAR(Salesdata[[#This Row],[purchase_date]])</f>
        <v>2025</v>
      </c>
      <c r="R1729" t="str">
        <f>TEXT(Salesdata[[#This Row],[purchase_date]], "mmm")</f>
        <v>Feb</v>
      </c>
    </row>
    <row r="1730" spans="1:18" x14ac:dyDescent="0.3">
      <c r="A1730" t="s">
        <v>5199</v>
      </c>
      <c r="B1730" t="s">
        <v>30</v>
      </c>
      <c r="C1730" t="s">
        <v>5200</v>
      </c>
      <c r="D1730" s="11" t="s">
        <v>7972</v>
      </c>
      <c r="E1730" s="11" t="s">
        <v>7079</v>
      </c>
      <c r="F1730" t="s">
        <v>32</v>
      </c>
      <c r="G1730" t="s">
        <v>5201</v>
      </c>
      <c r="H1730" t="s">
        <v>209</v>
      </c>
      <c r="I1730">
        <v>452.24</v>
      </c>
      <c r="J1730">
        <v>3</v>
      </c>
      <c r="K1730">
        <v>0</v>
      </c>
      <c r="L1730">
        <v>1356.72</v>
      </c>
      <c r="M1730">
        <v>1356.72</v>
      </c>
      <c r="N1730" s="11">
        <f>Salesdata[[#This Row],[subtotal_before_discount]]-Salesdata[[#This Row],[total_after_discount]]</f>
        <v>0</v>
      </c>
      <c r="O1730" t="s">
        <v>60</v>
      </c>
      <c r="P1730" s="2">
        <v>45844.863217592596</v>
      </c>
      <c r="Q1730">
        <f>YEAR(Salesdata[[#This Row],[purchase_date]])</f>
        <v>2025</v>
      </c>
      <c r="R1730" t="str">
        <f>TEXT(Salesdata[[#This Row],[purchase_date]], "mmm")</f>
        <v>Jul</v>
      </c>
    </row>
    <row r="1731" spans="1:18" x14ac:dyDescent="0.3">
      <c r="A1731" t="s">
        <v>5202</v>
      </c>
      <c r="B1731" t="s">
        <v>72</v>
      </c>
      <c r="C1731" t="s">
        <v>5203</v>
      </c>
      <c r="D1731" s="11" t="s">
        <v>8659</v>
      </c>
      <c r="E1731" s="11" t="s">
        <v>7162</v>
      </c>
      <c r="F1731" t="s">
        <v>100</v>
      </c>
      <c r="G1731" t="s">
        <v>5204</v>
      </c>
      <c r="H1731" t="s">
        <v>7010</v>
      </c>
      <c r="I1731">
        <v>100.98</v>
      </c>
      <c r="J1731">
        <v>40</v>
      </c>
      <c r="K1731">
        <v>12</v>
      </c>
      <c r="L1731">
        <v>4039.2</v>
      </c>
      <c r="M1731">
        <v>3554.5</v>
      </c>
      <c r="N1731" s="11">
        <f>Salesdata[[#This Row],[subtotal_before_discount]]-Salesdata[[#This Row],[total_after_discount]]</f>
        <v>484.69999999999982</v>
      </c>
      <c r="O1731" t="s">
        <v>7010</v>
      </c>
      <c r="P1731" s="2">
        <v>45667.604548611111</v>
      </c>
      <c r="Q1731">
        <f>YEAR(Salesdata[[#This Row],[purchase_date]])</f>
        <v>2025</v>
      </c>
      <c r="R1731" t="str">
        <f>TEXT(Salesdata[[#This Row],[purchase_date]], "mmm")</f>
        <v>Jan</v>
      </c>
    </row>
    <row r="1732" spans="1:18" x14ac:dyDescent="0.3">
      <c r="A1732" t="s">
        <v>5205</v>
      </c>
      <c r="B1732" t="s">
        <v>55</v>
      </c>
      <c r="C1732" t="s">
        <v>5206</v>
      </c>
      <c r="D1732" s="11" t="s">
        <v>8660</v>
      </c>
      <c r="E1732" s="11" t="s">
        <v>7056</v>
      </c>
      <c r="F1732" t="s">
        <v>87</v>
      </c>
      <c r="G1732" t="s">
        <v>5207</v>
      </c>
      <c r="H1732" t="s">
        <v>135</v>
      </c>
      <c r="I1732">
        <v>352.83</v>
      </c>
      <c r="J1732">
        <v>25</v>
      </c>
      <c r="K1732">
        <v>18</v>
      </c>
      <c r="L1732">
        <v>8820.75</v>
      </c>
      <c r="M1732">
        <v>7233.02</v>
      </c>
      <c r="N1732" s="11">
        <f>Salesdata[[#This Row],[subtotal_before_discount]]-Salesdata[[#This Row],[total_after_discount]]</f>
        <v>1587.7299999999996</v>
      </c>
      <c r="O1732" t="s">
        <v>28</v>
      </c>
      <c r="P1732" s="2">
        <v>45600.497141203705</v>
      </c>
      <c r="Q1732">
        <f>YEAR(Salesdata[[#This Row],[purchase_date]])</f>
        <v>2024</v>
      </c>
      <c r="R1732" t="str">
        <f>TEXT(Salesdata[[#This Row],[purchase_date]], "mmm")</f>
        <v>Nov</v>
      </c>
    </row>
    <row r="1733" spans="1:18" x14ac:dyDescent="0.3">
      <c r="A1733" t="s">
        <v>5208</v>
      </c>
      <c r="B1733" t="s">
        <v>30</v>
      </c>
      <c r="C1733" t="s">
        <v>5209</v>
      </c>
      <c r="D1733" s="11" t="s">
        <v>8661</v>
      </c>
      <c r="E1733" s="11" t="s">
        <v>7097</v>
      </c>
      <c r="F1733" t="s">
        <v>133</v>
      </c>
      <c r="G1733" t="s">
        <v>5210</v>
      </c>
      <c r="H1733" t="s">
        <v>46</v>
      </c>
      <c r="I1733">
        <v>272.33</v>
      </c>
      <c r="J1733">
        <v>4</v>
      </c>
      <c r="K1733">
        <v>0</v>
      </c>
      <c r="L1733">
        <v>1089.32</v>
      </c>
      <c r="M1733">
        <v>1089.32</v>
      </c>
      <c r="N1733" s="11">
        <f>Salesdata[[#This Row],[subtotal_before_discount]]-Salesdata[[#This Row],[total_after_discount]]</f>
        <v>0</v>
      </c>
      <c r="O1733" t="s">
        <v>116</v>
      </c>
      <c r="P1733" s="2">
        <v>45509.145925925928</v>
      </c>
      <c r="Q1733">
        <f>YEAR(Salesdata[[#This Row],[purchase_date]])</f>
        <v>2024</v>
      </c>
      <c r="R1733" t="str">
        <f>TEXT(Salesdata[[#This Row],[purchase_date]], "mmm")</f>
        <v>Aug</v>
      </c>
    </row>
    <row r="1734" spans="1:18" x14ac:dyDescent="0.3">
      <c r="A1734" t="s">
        <v>5211</v>
      </c>
      <c r="B1734" t="s">
        <v>15</v>
      </c>
      <c r="C1734" t="s">
        <v>5212</v>
      </c>
      <c r="D1734" s="11" t="s">
        <v>8662</v>
      </c>
      <c r="E1734" s="11" t="s">
        <v>7123</v>
      </c>
      <c r="F1734" t="s">
        <v>87</v>
      </c>
      <c r="G1734" t="s">
        <v>5213</v>
      </c>
      <c r="H1734" t="s">
        <v>161</v>
      </c>
      <c r="I1734">
        <v>541.34</v>
      </c>
      <c r="J1734">
        <v>20</v>
      </c>
      <c r="K1734">
        <v>0</v>
      </c>
      <c r="L1734">
        <v>10826.8</v>
      </c>
      <c r="M1734">
        <v>10826.8</v>
      </c>
      <c r="N1734" s="11">
        <f>Salesdata[[#This Row],[subtotal_before_discount]]-Salesdata[[#This Row],[total_after_discount]]</f>
        <v>0</v>
      </c>
      <c r="O1734" t="s">
        <v>116</v>
      </c>
      <c r="P1734" s="2">
        <v>45719.86440972222</v>
      </c>
      <c r="Q1734">
        <f>YEAR(Salesdata[[#This Row],[purchase_date]])</f>
        <v>2025</v>
      </c>
      <c r="R1734" t="str">
        <f>TEXT(Salesdata[[#This Row],[purchase_date]], "mmm")</f>
        <v>Mar</v>
      </c>
    </row>
    <row r="1735" spans="1:18" x14ac:dyDescent="0.3">
      <c r="A1735" t="s">
        <v>5214</v>
      </c>
      <c r="B1735" t="s">
        <v>181</v>
      </c>
      <c r="C1735" t="s">
        <v>5215</v>
      </c>
      <c r="D1735" s="11" t="s">
        <v>7494</v>
      </c>
      <c r="E1735" s="11" t="s">
        <v>7089</v>
      </c>
      <c r="F1735" t="s">
        <v>133</v>
      </c>
      <c r="G1735" t="s">
        <v>5216</v>
      </c>
      <c r="H1735" t="s">
        <v>248</v>
      </c>
      <c r="I1735">
        <v>3297.93</v>
      </c>
      <c r="J1735">
        <v>30</v>
      </c>
      <c r="K1735">
        <v>20</v>
      </c>
      <c r="L1735">
        <v>98937.9</v>
      </c>
      <c r="M1735">
        <v>79150.320000000007</v>
      </c>
      <c r="N1735" s="11">
        <f>Salesdata[[#This Row],[subtotal_before_discount]]-Salesdata[[#This Row],[total_after_discount]]</f>
        <v>19787.579999999987</v>
      </c>
      <c r="O1735" t="s">
        <v>77</v>
      </c>
      <c r="P1735" s="2">
        <v>45415.778113425928</v>
      </c>
      <c r="Q1735">
        <f>YEAR(Salesdata[[#This Row],[purchase_date]])</f>
        <v>2024</v>
      </c>
      <c r="R1735" t="str">
        <f>TEXT(Salesdata[[#This Row],[purchase_date]], "mmm")</f>
        <v>May</v>
      </c>
    </row>
    <row r="1736" spans="1:18" x14ac:dyDescent="0.3">
      <c r="A1736" t="s">
        <v>5217</v>
      </c>
      <c r="B1736" t="s">
        <v>23</v>
      </c>
      <c r="C1736" t="s">
        <v>5218</v>
      </c>
      <c r="D1736" s="11" t="s">
        <v>8663</v>
      </c>
      <c r="E1736" s="11" t="s">
        <v>7094</v>
      </c>
      <c r="F1736" t="s">
        <v>277</v>
      </c>
      <c r="G1736" t="s">
        <v>5219</v>
      </c>
      <c r="H1736" t="s">
        <v>7010</v>
      </c>
      <c r="I1736">
        <v>58.46</v>
      </c>
      <c r="J1736">
        <v>5</v>
      </c>
      <c r="K1736">
        <v>15</v>
      </c>
      <c r="L1736">
        <v>292.3</v>
      </c>
      <c r="M1736">
        <v>248.46</v>
      </c>
      <c r="N1736" s="11">
        <f>Salesdata[[#This Row],[subtotal_before_discount]]-Salesdata[[#This Row],[total_after_discount]]</f>
        <v>43.84</v>
      </c>
      <c r="O1736" t="s">
        <v>28</v>
      </c>
      <c r="P1736" s="2">
        <v>45443.092557870368</v>
      </c>
      <c r="Q1736">
        <f>YEAR(Salesdata[[#This Row],[purchase_date]])</f>
        <v>2024</v>
      </c>
      <c r="R1736" t="str">
        <f>TEXT(Salesdata[[#This Row],[purchase_date]], "mmm")</f>
        <v>May</v>
      </c>
    </row>
    <row r="1737" spans="1:18" x14ac:dyDescent="0.3">
      <c r="A1737" t="s">
        <v>5220</v>
      </c>
      <c r="B1737" t="s">
        <v>23</v>
      </c>
      <c r="C1737" t="s">
        <v>5221</v>
      </c>
      <c r="D1737" s="11" t="s">
        <v>8664</v>
      </c>
      <c r="E1737" s="11" t="s">
        <v>7052</v>
      </c>
      <c r="F1737" t="s">
        <v>91</v>
      </c>
      <c r="G1737" t="s">
        <v>5222</v>
      </c>
      <c r="H1737" t="s">
        <v>107</v>
      </c>
      <c r="I1737">
        <v>100.41</v>
      </c>
      <c r="J1737">
        <v>5</v>
      </c>
      <c r="K1737">
        <v>10</v>
      </c>
      <c r="L1737">
        <v>502.05</v>
      </c>
      <c r="M1737">
        <v>451.85</v>
      </c>
      <c r="N1737" s="11">
        <f>Salesdata[[#This Row],[subtotal_before_discount]]-Salesdata[[#This Row],[total_after_discount]]</f>
        <v>50.199999999999989</v>
      </c>
      <c r="O1737" t="s">
        <v>40</v>
      </c>
      <c r="P1737" s="2">
        <v>45600.740335648145</v>
      </c>
      <c r="Q1737">
        <f>YEAR(Salesdata[[#This Row],[purchase_date]])</f>
        <v>2024</v>
      </c>
      <c r="R1737" t="str">
        <f>TEXT(Salesdata[[#This Row],[purchase_date]], "mmm")</f>
        <v>Nov</v>
      </c>
    </row>
    <row r="1738" spans="1:18" x14ac:dyDescent="0.3">
      <c r="A1738" t="s">
        <v>5223</v>
      </c>
      <c r="B1738" t="s">
        <v>118</v>
      </c>
      <c r="C1738" t="s">
        <v>5224</v>
      </c>
      <c r="D1738" s="11" t="s">
        <v>8665</v>
      </c>
      <c r="E1738" s="11" t="s">
        <v>7046</v>
      </c>
      <c r="F1738" t="s">
        <v>100</v>
      </c>
      <c r="G1738" t="s">
        <v>5225</v>
      </c>
      <c r="H1738" t="s">
        <v>161</v>
      </c>
      <c r="I1738">
        <v>1999.85</v>
      </c>
      <c r="J1738">
        <v>5</v>
      </c>
      <c r="K1738">
        <v>2</v>
      </c>
      <c r="L1738">
        <v>9999.25</v>
      </c>
      <c r="M1738">
        <v>9799.26</v>
      </c>
      <c r="N1738" s="11">
        <f>Salesdata[[#This Row],[subtotal_before_discount]]-Salesdata[[#This Row],[total_after_discount]]</f>
        <v>199.98999999999978</v>
      </c>
      <c r="O1738" t="s">
        <v>7010</v>
      </c>
      <c r="P1738" s="2">
        <v>45338.840254629627</v>
      </c>
      <c r="Q1738">
        <f>YEAR(Salesdata[[#This Row],[purchase_date]])</f>
        <v>2024</v>
      </c>
      <c r="R1738" t="str">
        <f>TEXT(Salesdata[[#This Row],[purchase_date]], "mmm")</f>
        <v>Feb</v>
      </c>
    </row>
    <row r="1739" spans="1:18" x14ac:dyDescent="0.3">
      <c r="A1739" t="s">
        <v>5226</v>
      </c>
      <c r="B1739" t="s">
        <v>84</v>
      </c>
      <c r="C1739" t="s">
        <v>5227</v>
      </c>
      <c r="D1739" s="11" t="s">
        <v>8666</v>
      </c>
      <c r="E1739" s="11" t="s">
        <v>7073</v>
      </c>
      <c r="F1739" t="s">
        <v>74</v>
      </c>
      <c r="G1739" t="s">
        <v>5228</v>
      </c>
      <c r="H1739" t="s">
        <v>27</v>
      </c>
      <c r="I1739">
        <v>358.28</v>
      </c>
      <c r="J1739">
        <v>5</v>
      </c>
      <c r="K1739">
        <v>0</v>
      </c>
      <c r="L1739">
        <v>1791.4</v>
      </c>
      <c r="M1739">
        <v>1791.4</v>
      </c>
      <c r="N1739" s="11">
        <f>Salesdata[[#This Row],[subtotal_before_discount]]-Salesdata[[#This Row],[total_after_discount]]</f>
        <v>0</v>
      </c>
      <c r="O1739" t="s">
        <v>60</v>
      </c>
      <c r="P1739" s="2">
        <v>45378.732071759259</v>
      </c>
      <c r="Q1739">
        <f>YEAR(Salesdata[[#This Row],[purchase_date]])</f>
        <v>2024</v>
      </c>
      <c r="R1739" t="str">
        <f>TEXT(Salesdata[[#This Row],[purchase_date]], "mmm")</f>
        <v>Mar</v>
      </c>
    </row>
    <row r="1740" spans="1:18" x14ac:dyDescent="0.3">
      <c r="A1740" t="s">
        <v>5229</v>
      </c>
      <c r="B1740" t="s">
        <v>84</v>
      </c>
      <c r="C1740" t="s">
        <v>5230</v>
      </c>
      <c r="D1740" s="11" t="s">
        <v>8667</v>
      </c>
      <c r="E1740" s="11" t="s">
        <v>7069</v>
      </c>
      <c r="F1740" t="s">
        <v>18</v>
      </c>
      <c r="G1740" t="s">
        <v>5231</v>
      </c>
      <c r="H1740" t="s">
        <v>46</v>
      </c>
      <c r="I1740">
        <v>184.26</v>
      </c>
      <c r="J1740">
        <v>3</v>
      </c>
      <c r="K1740">
        <v>10</v>
      </c>
      <c r="L1740">
        <v>552.78</v>
      </c>
      <c r="M1740">
        <v>497.5</v>
      </c>
      <c r="N1740" s="11">
        <f>Salesdata[[#This Row],[subtotal_before_discount]]-Salesdata[[#This Row],[total_after_discount]]</f>
        <v>55.279999999999973</v>
      </c>
      <c r="O1740" t="s">
        <v>47</v>
      </c>
      <c r="P1740" s="2">
        <v>45348.038726851853</v>
      </c>
      <c r="Q1740">
        <f>YEAR(Salesdata[[#This Row],[purchase_date]])</f>
        <v>2024</v>
      </c>
      <c r="R1740" t="str">
        <f>TEXT(Salesdata[[#This Row],[purchase_date]], "mmm")</f>
        <v>Feb</v>
      </c>
    </row>
    <row r="1741" spans="1:18" x14ac:dyDescent="0.3">
      <c r="A1741" t="s">
        <v>5232</v>
      </c>
      <c r="B1741" t="s">
        <v>49</v>
      </c>
      <c r="C1741" t="s">
        <v>5233</v>
      </c>
      <c r="D1741" s="11" t="s">
        <v>8668</v>
      </c>
      <c r="E1741" s="11" t="s">
        <v>7250</v>
      </c>
      <c r="F1741" t="s">
        <v>155</v>
      </c>
      <c r="G1741" t="s">
        <v>5234</v>
      </c>
      <c r="H1741" t="s">
        <v>184</v>
      </c>
      <c r="I1741">
        <v>619.82000000000005</v>
      </c>
      <c r="J1741">
        <v>25</v>
      </c>
      <c r="K1741">
        <v>20</v>
      </c>
      <c r="L1741">
        <v>15495.5</v>
      </c>
      <c r="M1741">
        <v>12396.4</v>
      </c>
      <c r="N1741" s="11">
        <f>Salesdata[[#This Row],[subtotal_before_discount]]-Salesdata[[#This Row],[total_after_discount]]</f>
        <v>3099.1000000000004</v>
      </c>
      <c r="O1741" t="s">
        <v>77</v>
      </c>
      <c r="P1741" s="2">
        <v>45701.790243055555</v>
      </c>
      <c r="Q1741">
        <f>YEAR(Salesdata[[#This Row],[purchase_date]])</f>
        <v>2025</v>
      </c>
      <c r="R1741" t="str">
        <f>TEXT(Salesdata[[#This Row],[purchase_date]], "mmm")</f>
        <v>Feb</v>
      </c>
    </row>
    <row r="1742" spans="1:18" x14ac:dyDescent="0.3">
      <c r="A1742" t="s">
        <v>5235</v>
      </c>
      <c r="B1742" t="s">
        <v>118</v>
      </c>
      <c r="C1742" t="s">
        <v>5236</v>
      </c>
      <c r="D1742" s="11" t="s">
        <v>8377</v>
      </c>
      <c r="E1742" s="11" t="s">
        <v>7166</v>
      </c>
      <c r="F1742" t="s">
        <v>155</v>
      </c>
      <c r="G1742" t="s">
        <v>5237</v>
      </c>
      <c r="H1742" t="s">
        <v>53</v>
      </c>
      <c r="I1742">
        <v>230.12</v>
      </c>
      <c r="J1742">
        <v>1</v>
      </c>
      <c r="K1742">
        <v>0</v>
      </c>
      <c r="L1742">
        <v>230.12</v>
      </c>
      <c r="M1742">
        <v>230.12</v>
      </c>
      <c r="N1742" s="11">
        <f>Salesdata[[#This Row],[subtotal_before_discount]]-Salesdata[[#This Row],[total_after_discount]]</f>
        <v>0</v>
      </c>
      <c r="O1742" t="s">
        <v>28</v>
      </c>
      <c r="P1742" s="2">
        <v>45808.31790509259</v>
      </c>
      <c r="Q1742">
        <f>YEAR(Salesdata[[#This Row],[purchase_date]])</f>
        <v>2025</v>
      </c>
      <c r="R1742" t="str">
        <f>TEXT(Salesdata[[#This Row],[purchase_date]], "mmm")</f>
        <v>May</v>
      </c>
    </row>
    <row r="1743" spans="1:18" x14ac:dyDescent="0.3">
      <c r="A1743" t="s">
        <v>5238</v>
      </c>
      <c r="B1743" t="s">
        <v>95</v>
      </c>
      <c r="C1743" t="s">
        <v>7010</v>
      </c>
      <c r="D1743" s="11" t="s">
        <v>7010</v>
      </c>
      <c r="E1743" s="11" t="s">
        <v>7010</v>
      </c>
      <c r="F1743" t="s">
        <v>121</v>
      </c>
      <c r="G1743" t="s">
        <v>5239</v>
      </c>
      <c r="H1743" t="s">
        <v>39</v>
      </c>
      <c r="I1743">
        <v>205.96</v>
      </c>
      <c r="J1743">
        <v>4</v>
      </c>
      <c r="K1743">
        <v>0</v>
      </c>
      <c r="L1743">
        <v>823.84</v>
      </c>
      <c r="M1743">
        <v>823.84</v>
      </c>
      <c r="N1743" s="11">
        <f>Salesdata[[#This Row],[subtotal_before_discount]]-Salesdata[[#This Row],[total_after_discount]]</f>
        <v>0</v>
      </c>
      <c r="O1743" t="s">
        <v>47</v>
      </c>
      <c r="P1743" s="2">
        <v>45474.117546296293</v>
      </c>
      <c r="Q1743">
        <f>YEAR(Salesdata[[#This Row],[purchase_date]])</f>
        <v>2024</v>
      </c>
      <c r="R1743" t="str">
        <f>TEXT(Salesdata[[#This Row],[purchase_date]], "mmm")</f>
        <v>Jul</v>
      </c>
    </row>
    <row r="1744" spans="1:18" x14ac:dyDescent="0.3">
      <c r="A1744" t="s">
        <v>5240</v>
      </c>
      <c r="B1744" t="s">
        <v>118</v>
      </c>
      <c r="C1744" t="s">
        <v>5241</v>
      </c>
      <c r="D1744" s="11" t="s">
        <v>8669</v>
      </c>
      <c r="E1744" s="11" t="s">
        <v>7170</v>
      </c>
      <c r="F1744" t="s">
        <v>74</v>
      </c>
      <c r="G1744" t="s">
        <v>5242</v>
      </c>
      <c r="H1744" t="s">
        <v>76</v>
      </c>
      <c r="I1744">
        <v>137.63999999999999</v>
      </c>
      <c r="J1744">
        <v>20</v>
      </c>
      <c r="K1744">
        <v>5</v>
      </c>
      <c r="L1744">
        <v>2752.8</v>
      </c>
      <c r="M1744">
        <v>2615.16</v>
      </c>
      <c r="N1744" s="11">
        <f>Salesdata[[#This Row],[subtotal_before_discount]]-Salesdata[[#This Row],[total_after_discount]]</f>
        <v>137.64000000000033</v>
      </c>
      <c r="O1744" t="s">
        <v>47</v>
      </c>
      <c r="P1744" s="2">
        <v>45409.549328703702</v>
      </c>
      <c r="Q1744">
        <f>YEAR(Salesdata[[#This Row],[purchase_date]])</f>
        <v>2024</v>
      </c>
      <c r="R1744" t="str">
        <f>TEXT(Salesdata[[#This Row],[purchase_date]], "mmm")</f>
        <v>Apr</v>
      </c>
    </row>
    <row r="1745" spans="1:18" x14ac:dyDescent="0.3">
      <c r="A1745" t="s">
        <v>5243</v>
      </c>
      <c r="B1745" t="s">
        <v>172</v>
      </c>
      <c r="C1745" t="s">
        <v>5244</v>
      </c>
      <c r="D1745" s="11" t="s">
        <v>8670</v>
      </c>
      <c r="E1745" s="11" t="s">
        <v>7108</v>
      </c>
      <c r="F1745" t="s">
        <v>74</v>
      </c>
      <c r="G1745" t="s">
        <v>5245</v>
      </c>
      <c r="H1745" t="s">
        <v>70</v>
      </c>
      <c r="I1745">
        <v>15.71</v>
      </c>
      <c r="J1745">
        <v>6</v>
      </c>
      <c r="K1745">
        <v>0</v>
      </c>
      <c r="L1745">
        <v>94.26</v>
      </c>
      <c r="M1745">
        <v>94.26</v>
      </c>
      <c r="N1745" s="11">
        <f>Salesdata[[#This Row],[subtotal_before_discount]]-Salesdata[[#This Row],[total_after_discount]]</f>
        <v>0</v>
      </c>
      <c r="O1745" t="s">
        <v>77</v>
      </c>
      <c r="P1745" s="2">
        <v>45694.089409722219</v>
      </c>
      <c r="Q1745">
        <f>YEAR(Salesdata[[#This Row],[purchase_date]])</f>
        <v>2025</v>
      </c>
      <c r="R1745" t="str">
        <f>TEXT(Salesdata[[#This Row],[purchase_date]], "mmm")</f>
        <v>Feb</v>
      </c>
    </row>
    <row r="1746" spans="1:18" x14ac:dyDescent="0.3">
      <c r="A1746" t="s">
        <v>5246</v>
      </c>
      <c r="B1746" t="s">
        <v>84</v>
      </c>
      <c r="C1746" t="s">
        <v>5247</v>
      </c>
      <c r="D1746" s="11" t="s">
        <v>8671</v>
      </c>
      <c r="E1746" s="11" t="s">
        <v>7046</v>
      </c>
      <c r="F1746" t="s">
        <v>32</v>
      </c>
      <c r="G1746" t="s">
        <v>5248</v>
      </c>
      <c r="H1746" t="s">
        <v>102</v>
      </c>
      <c r="I1746">
        <v>445.09</v>
      </c>
      <c r="J1746">
        <v>15</v>
      </c>
      <c r="K1746">
        <v>0</v>
      </c>
      <c r="L1746">
        <v>6676.35</v>
      </c>
      <c r="M1746">
        <v>6676.35</v>
      </c>
      <c r="N1746" s="11">
        <f>Salesdata[[#This Row],[subtotal_before_discount]]-Salesdata[[#This Row],[total_after_discount]]</f>
        <v>0</v>
      </c>
      <c r="O1746" t="s">
        <v>7010</v>
      </c>
      <c r="P1746" s="2">
        <v>45352.293171296296</v>
      </c>
      <c r="Q1746">
        <f>YEAR(Salesdata[[#This Row],[purchase_date]])</f>
        <v>2024</v>
      </c>
      <c r="R1746" t="str">
        <f>TEXT(Salesdata[[#This Row],[purchase_date]], "mmm")</f>
        <v>Mar</v>
      </c>
    </row>
    <row r="1747" spans="1:18" x14ac:dyDescent="0.3">
      <c r="A1747" t="s">
        <v>5249</v>
      </c>
      <c r="B1747" t="s">
        <v>95</v>
      </c>
      <c r="C1747" t="s">
        <v>5250</v>
      </c>
      <c r="D1747" s="11" t="s">
        <v>8672</v>
      </c>
      <c r="E1747" s="11" t="s">
        <v>7154</v>
      </c>
      <c r="F1747" t="s">
        <v>224</v>
      </c>
      <c r="G1747" t="s">
        <v>5251</v>
      </c>
      <c r="H1747" t="s">
        <v>130</v>
      </c>
      <c r="I1747">
        <v>4.08</v>
      </c>
      <c r="J1747">
        <v>314</v>
      </c>
      <c r="K1747">
        <v>25</v>
      </c>
      <c r="L1747">
        <v>1281.1199999999999</v>
      </c>
      <c r="M1747">
        <v>960.84</v>
      </c>
      <c r="N1747" s="11">
        <f>Salesdata[[#This Row],[subtotal_before_discount]]-Salesdata[[#This Row],[total_after_discount]]</f>
        <v>320.27999999999986</v>
      </c>
      <c r="O1747" t="s">
        <v>7010</v>
      </c>
      <c r="P1747" s="2">
        <v>45746.371168981481</v>
      </c>
      <c r="Q1747">
        <f>YEAR(Salesdata[[#This Row],[purchase_date]])</f>
        <v>2025</v>
      </c>
      <c r="R1747" t="str">
        <f>TEXT(Salesdata[[#This Row],[purchase_date]], "mmm")</f>
        <v>Mar</v>
      </c>
    </row>
    <row r="1748" spans="1:18" x14ac:dyDescent="0.3">
      <c r="A1748" t="s">
        <v>5252</v>
      </c>
      <c r="B1748" t="s">
        <v>15</v>
      </c>
      <c r="C1748" t="s">
        <v>5253</v>
      </c>
      <c r="D1748" s="11" t="s">
        <v>8673</v>
      </c>
      <c r="E1748" s="11" t="s">
        <v>7346</v>
      </c>
      <c r="F1748" t="s">
        <v>32</v>
      </c>
      <c r="G1748" t="s">
        <v>5254</v>
      </c>
      <c r="H1748" t="s">
        <v>70</v>
      </c>
      <c r="I1748">
        <v>3.89</v>
      </c>
      <c r="J1748">
        <v>46</v>
      </c>
      <c r="K1748">
        <v>18</v>
      </c>
      <c r="L1748">
        <v>178.94</v>
      </c>
      <c r="M1748">
        <v>146.72999999999999</v>
      </c>
      <c r="N1748" s="11">
        <f>Salesdata[[#This Row],[subtotal_before_discount]]-Salesdata[[#This Row],[total_after_discount]]</f>
        <v>32.210000000000008</v>
      </c>
      <c r="O1748" t="s">
        <v>21</v>
      </c>
      <c r="P1748" s="2">
        <v>45363.016608796293</v>
      </c>
      <c r="Q1748">
        <f>YEAR(Salesdata[[#This Row],[purchase_date]])</f>
        <v>2024</v>
      </c>
      <c r="R1748" t="str">
        <f>TEXT(Salesdata[[#This Row],[purchase_date]], "mmm")</f>
        <v>Mar</v>
      </c>
    </row>
    <row r="1749" spans="1:18" x14ac:dyDescent="0.3">
      <c r="A1749" t="s">
        <v>5255</v>
      </c>
      <c r="B1749" t="s">
        <v>30</v>
      </c>
      <c r="C1749" t="s">
        <v>5256</v>
      </c>
      <c r="D1749" s="11" t="s">
        <v>8674</v>
      </c>
      <c r="E1749" s="11" t="s">
        <v>7137</v>
      </c>
      <c r="F1749" t="s">
        <v>44</v>
      </c>
      <c r="G1749" t="s">
        <v>5257</v>
      </c>
      <c r="H1749" t="s">
        <v>179</v>
      </c>
      <c r="I1749">
        <v>2638.55</v>
      </c>
      <c r="J1749">
        <v>10</v>
      </c>
      <c r="K1749">
        <v>10</v>
      </c>
      <c r="L1749">
        <v>26385.5</v>
      </c>
      <c r="M1749">
        <v>23746.95</v>
      </c>
      <c r="N1749" s="11">
        <f>Salesdata[[#This Row],[subtotal_before_discount]]-Salesdata[[#This Row],[total_after_discount]]</f>
        <v>2638.5499999999993</v>
      </c>
      <c r="O1749" t="s">
        <v>77</v>
      </c>
      <c r="P1749" s="2">
        <v>45433.025555555556</v>
      </c>
      <c r="Q1749">
        <f>YEAR(Salesdata[[#This Row],[purchase_date]])</f>
        <v>2024</v>
      </c>
      <c r="R1749" t="str">
        <f>TEXT(Salesdata[[#This Row],[purchase_date]], "mmm")</f>
        <v>May</v>
      </c>
    </row>
    <row r="1750" spans="1:18" x14ac:dyDescent="0.3">
      <c r="A1750" t="s">
        <v>5258</v>
      </c>
      <c r="B1750" t="s">
        <v>15</v>
      </c>
      <c r="C1750" t="s">
        <v>5259</v>
      </c>
      <c r="D1750" s="11" t="s">
        <v>8675</v>
      </c>
      <c r="E1750" s="11" t="s">
        <v>7250</v>
      </c>
      <c r="F1750" t="s">
        <v>68</v>
      </c>
      <c r="G1750" t="s">
        <v>5260</v>
      </c>
      <c r="H1750" t="s">
        <v>39</v>
      </c>
      <c r="I1750">
        <v>405.06</v>
      </c>
      <c r="J1750">
        <v>8</v>
      </c>
      <c r="K1750">
        <v>0</v>
      </c>
      <c r="L1750">
        <v>3240.48</v>
      </c>
      <c r="M1750">
        <v>3240.48</v>
      </c>
      <c r="N1750" s="11">
        <f>Salesdata[[#This Row],[subtotal_before_discount]]-Salesdata[[#This Row],[total_after_discount]]</f>
        <v>0</v>
      </c>
      <c r="O1750" t="s">
        <v>40</v>
      </c>
      <c r="P1750" s="2">
        <v>45352.399583333332</v>
      </c>
      <c r="Q1750">
        <f>YEAR(Salesdata[[#This Row],[purchase_date]])</f>
        <v>2024</v>
      </c>
      <c r="R1750" t="str">
        <f>TEXT(Salesdata[[#This Row],[purchase_date]], "mmm")</f>
        <v>Mar</v>
      </c>
    </row>
    <row r="1751" spans="1:18" x14ac:dyDescent="0.3">
      <c r="A1751" t="s">
        <v>5261</v>
      </c>
      <c r="B1751" t="s">
        <v>23</v>
      </c>
      <c r="C1751" t="s">
        <v>5262</v>
      </c>
      <c r="D1751" s="11" t="s">
        <v>8676</v>
      </c>
      <c r="E1751" s="11" t="s">
        <v>7154</v>
      </c>
      <c r="F1751" t="s">
        <v>133</v>
      </c>
      <c r="G1751" t="s">
        <v>5263</v>
      </c>
      <c r="H1751" t="s">
        <v>93</v>
      </c>
      <c r="I1751">
        <v>32.29</v>
      </c>
      <c r="J1751">
        <v>2</v>
      </c>
      <c r="K1751">
        <v>0</v>
      </c>
      <c r="L1751">
        <v>64.58</v>
      </c>
      <c r="M1751">
        <v>64.58</v>
      </c>
      <c r="N1751" s="11">
        <f>Salesdata[[#This Row],[subtotal_before_discount]]-Salesdata[[#This Row],[total_after_discount]]</f>
        <v>0</v>
      </c>
      <c r="O1751" t="s">
        <v>116</v>
      </c>
      <c r="P1751" s="2">
        <v>45522.076805555553</v>
      </c>
      <c r="Q1751">
        <f>YEAR(Salesdata[[#This Row],[purchase_date]])</f>
        <v>2024</v>
      </c>
      <c r="R1751" t="str">
        <f>TEXT(Salesdata[[#This Row],[purchase_date]], "mmm")</f>
        <v>Aug</v>
      </c>
    </row>
    <row r="1752" spans="1:18" x14ac:dyDescent="0.3">
      <c r="A1752" t="s">
        <v>5264</v>
      </c>
      <c r="B1752" t="s">
        <v>118</v>
      </c>
      <c r="C1752" t="s">
        <v>7010</v>
      </c>
      <c r="D1752" s="11" t="s">
        <v>7010</v>
      </c>
      <c r="E1752" s="11" t="s">
        <v>7010</v>
      </c>
      <c r="F1752" t="s">
        <v>91</v>
      </c>
      <c r="G1752" t="s">
        <v>5265</v>
      </c>
      <c r="H1752" t="s">
        <v>93</v>
      </c>
      <c r="I1752">
        <v>1605.69</v>
      </c>
      <c r="J1752">
        <v>10</v>
      </c>
      <c r="K1752">
        <v>10</v>
      </c>
      <c r="L1752">
        <v>16056.9</v>
      </c>
      <c r="M1752">
        <v>14451.21</v>
      </c>
      <c r="N1752" s="11">
        <f>Salesdata[[#This Row],[subtotal_before_discount]]-Salesdata[[#This Row],[total_after_discount]]</f>
        <v>1605.6900000000005</v>
      </c>
      <c r="O1752" t="s">
        <v>21</v>
      </c>
      <c r="P1752" s="2">
        <v>45613.952870370369</v>
      </c>
      <c r="Q1752">
        <f>YEAR(Salesdata[[#This Row],[purchase_date]])</f>
        <v>2024</v>
      </c>
      <c r="R1752" t="str">
        <f>TEXT(Salesdata[[#This Row],[purchase_date]], "mmm")</f>
        <v>Nov</v>
      </c>
    </row>
    <row r="1753" spans="1:18" x14ac:dyDescent="0.3">
      <c r="A1753" t="s">
        <v>5266</v>
      </c>
      <c r="B1753" t="s">
        <v>172</v>
      </c>
      <c r="C1753" t="s">
        <v>5267</v>
      </c>
      <c r="D1753" s="11" t="s">
        <v>8677</v>
      </c>
      <c r="E1753" s="11" t="s">
        <v>7064</v>
      </c>
      <c r="F1753" t="s">
        <v>91</v>
      </c>
      <c r="G1753" t="s">
        <v>5268</v>
      </c>
      <c r="H1753" t="s">
        <v>248</v>
      </c>
      <c r="I1753">
        <v>3.11</v>
      </c>
      <c r="J1753">
        <v>56</v>
      </c>
      <c r="K1753">
        <v>3</v>
      </c>
      <c r="L1753">
        <v>174.16</v>
      </c>
      <c r="M1753">
        <v>168.94</v>
      </c>
      <c r="N1753" s="11">
        <f>Salesdata[[#This Row],[subtotal_before_discount]]-Salesdata[[#This Row],[total_after_discount]]</f>
        <v>5.2199999999999989</v>
      </c>
      <c r="O1753" t="s">
        <v>7010</v>
      </c>
      <c r="P1753" s="2">
        <v>45836.596261574072</v>
      </c>
      <c r="Q1753">
        <f>YEAR(Salesdata[[#This Row],[purchase_date]])</f>
        <v>2025</v>
      </c>
      <c r="R1753" t="str">
        <f>TEXT(Salesdata[[#This Row],[purchase_date]], "mmm")</f>
        <v>Jun</v>
      </c>
    </row>
    <row r="1754" spans="1:18" x14ac:dyDescent="0.3">
      <c r="A1754" t="s">
        <v>5269</v>
      </c>
      <c r="B1754" t="s">
        <v>15</v>
      </c>
      <c r="C1754" t="s">
        <v>5270</v>
      </c>
      <c r="D1754" s="11" t="s">
        <v>8678</v>
      </c>
      <c r="E1754" s="11" t="s">
        <v>7079</v>
      </c>
      <c r="F1754" t="s">
        <v>155</v>
      </c>
      <c r="G1754" t="s">
        <v>5271</v>
      </c>
      <c r="H1754" t="s">
        <v>93</v>
      </c>
      <c r="I1754">
        <v>271.66000000000003</v>
      </c>
      <c r="J1754">
        <v>3</v>
      </c>
      <c r="K1754">
        <v>0</v>
      </c>
      <c r="L1754">
        <v>814.98</v>
      </c>
      <c r="M1754">
        <v>814.98</v>
      </c>
      <c r="N1754" s="11">
        <f>Salesdata[[#This Row],[subtotal_before_discount]]-Salesdata[[#This Row],[total_after_discount]]</f>
        <v>0</v>
      </c>
      <c r="O1754" t="s">
        <v>28</v>
      </c>
      <c r="P1754" s="2">
        <v>45562.435995370368</v>
      </c>
      <c r="Q1754">
        <f>YEAR(Salesdata[[#This Row],[purchase_date]])</f>
        <v>2024</v>
      </c>
      <c r="R1754" t="str">
        <f>TEXT(Salesdata[[#This Row],[purchase_date]], "mmm")</f>
        <v>Sep</v>
      </c>
    </row>
    <row r="1755" spans="1:18" x14ac:dyDescent="0.3">
      <c r="A1755" t="s">
        <v>5272</v>
      </c>
      <c r="B1755" t="s">
        <v>84</v>
      </c>
      <c r="C1755" t="s">
        <v>5273</v>
      </c>
      <c r="D1755" s="11" t="s">
        <v>8679</v>
      </c>
      <c r="E1755" s="11" t="s">
        <v>7056</v>
      </c>
      <c r="F1755" t="s">
        <v>133</v>
      </c>
      <c r="G1755" t="s">
        <v>5274</v>
      </c>
      <c r="H1755" t="s">
        <v>82</v>
      </c>
      <c r="I1755">
        <v>404.93</v>
      </c>
      <c r="J1755">
        <v>12</v>
      </c>
      <c r="K1755">
        <v>5</v>
      </c>
      <c r="L1755">
        <v>4859.16</v>
      </c>
      <c r="M1755">
        <v>4616.2</v>
      </c>
      <c r="N1755" s="11">
        <f>Salesdata[[#This Row],[subtotal_before_discount]]-Salesdata[[#This Row],[total_after_discount]]</f>
        <v>242.96000000000004</v>
      </c>
      <c r="O1755" t="s">
        <v>47</v>
      </c>
      <c r="P1755" s="2">
        <v>45644.896238425928</v>
      </c>
      <c r="Q1755">
        <f>YEAR(Salesdata[[#This Row],[purchase_date]])</f>
        <v>2024</v>
      </c>
      <c r="R1755" t="str">
        <f>TEXT(Salesdata[[#This Row],[purchase_date]], "mmm")</f>
        <v>Dec</v>
      </c>
    </row>
    <row r="1756" spans="1:18" x14ac:dyDescent="0.3">
      <c r="A1756" t="s">
        <v>5275</v>
      </c>
      <c r="B1756" t="s">
        <v>84</v>
      </c>
      <c r="C1756" t="s">
        <v>5276</v>
      </c>
      <c r="D1756" s="11" t="s">
        <v>8680</v>
      </c>
      <c r="E1756" s="11" t="s">
        <v>7143</v>
      </c>
      <c r="F1756" t="s">
        <v>133</v>
      </c>
      <c r="G1756" t="s">
        <v>5277</v>
      </c>
      <c r="H1756" t="s">
        <v>93</v>
      </c>
      <c r="I1756">
        <v>1475.57</v>
      </c>
      <c r="J1756">
        <v>25</v>
      </c>
      <c r="K1756">
        <v>15</v>
      </c>
      <c r="L1756">
        <v>36889.25</v>
      </c>
      <c r="M1756">
        <v>31355.86</v>
      </c>
      <c r="N1756" s="11">
        <f>Salesdata[[#This Row],[subtotal_before_discount]]-Salesdata[[#This Row],[total_after_discount]]</f>
        <v>5533.3899999999994</v>
      </c>
      <c r="O1756" t="s">
        <v>28</v>
      </c>
      <c r="P1756" s="2">
        <v>45459.306076388886</v>
      </c>
      <c r="Q1756">
        <f>YEAR(Salesdata[[#This Row],[purchase_date]])</f>
        <v>2024</v>
      </c>
      <c r="R1756" t="str">
        <f>TEXT(Salesdata[[#This Row],[purchase_date]], "mmm")</f>
        <v>Jun</v>
      </c>
    </row>
    <row r="1757" spans="1:18" x14ac:dyDescent="0.3">
      <c r="A1757" t="s">
        <v>5278</v>
      </c>
      <c r="B1757" t="s">
        <v>30</v>
      </c>
      <c r="C1757" t="s">
        <v>5279</v>
      </c>
      <c r="D1757" s="11" t="s">
        <v>8681</v>
      </c>
      <c r="E1757" s="11" t="s">
        <v>7091</v>
      </c>
      <c r="F1757" t="s">
        <v>105</v>
      </c>
      <c r="G1757" t="s">
        <v>5280</v>
      </c>
      <c r="H1757" t="s">
        <v>465</v>
      </c>
      <c r="I1757">
        <v>661.04</v>
      </c>
      <c r="J1757">
        <v>1</v>
      </c>
      <c r="K1757">
        <v>0</v>
      </c>
      <c r="L1757">
        <v>661.04</v>
      </c>
      <c r="M1757">
        <v>661.04</v>
      </c>
      <c r="N1757" s="11">
        <f>Salesdata[[#This Row],[subtotal_before_discount]]-Salesdata[[#This Row],[total_after_discount]]</f>
        <v>0</v>
      </c>
      <c r="O1757" t="s">
        <v>60</v>
      </c>
      <c r="P1757" s="2">
        <v>45868.249490740738</v>
      </c>
      <c r="Q1757">
        <f>YEAR(Salesdata[[#This Row],[purchase_date]])</f>
        <v>2025</v>
      </c>
      <c r="R1757" t="str">
        <f>TEXT(Salesdata[[#This Row],[purchase_date]], "mmm")</f>
        <v>Jul</v>
      </c>
    </row>
    <row r="1758" spans="1:18" x14ac:dyDescent="0.3">
      <c r="A1758" t="s">
        <v>5281</v>
      </c>
      <c r="B1758" t="s">
        <v>55</v>
      </c>
      <c r="C1758" t="s">
        <v>5282</v>
      </c>
      <c r="D1758" s="11" t="s">
        <v>8682</v>
      </c>
      <c r="E1758" s="11" t="s">
        <v>7079</v>
      </c>
      <c r="F1758" t="s">
        <v>68</v>
      </c>
      <c r="G1758" t="s">
        <v>5283</v>
      </c>
      <c r="H1758" t="s">
        <v>39</v>
      </c>
      <c r="I1758">
        <v>1974.37</v>
      </c>
      <c r="J1758">
        <v>5</v>
      </c>
      <c r="K1758">
        <v>0</v>
      </c>
      <c r="L1758">
        <v>9871.85</v>
      </c>
      <c r="M1758">
        <v>9871.85</v>
      </c>
      <c r="N1758" s="11">
        <f>Salesdata[[#This Row],[subtotal_before_discount]]-Salesdata[[#This Row],[total_after_discount]]</f>
        <v>0</v>
      </c>
      <c r="O1758" t="s">
        <v>60</v>
      </c>
      <c r="P1758" s="2">
        <v>45679.179201388892</v>
      </c>
      <c r="Q1758">
        <f>YEAR(Salesdata[[#This Row],[purchase_date]])</f>
        <v>2025</v>
      </c>
      <c r="R1758" t="str">
        <f>TEXT(Salesdata[[#This Row],[purchase_date]], "mmm")</f>
        <v>Jan</v>
      </c>
    </row>
    <row r="1759" spans="1:18" x14ac:dyDescent="0.3">
      <c r="A1759" t="s">
        <v>5284</v>
      </c>
      <c r="B1759" t="s">
        <v>95</v>
      </c>
      <c r="C1759" t="s">
        <v>5285</v>
      </c>
      <c r="D1759" s="11" t="s">
        <v>7795</v>
      </c>
      <c r="E1759" s="11" t="s">
        <v>7069</v>
      </c>
      <c r="F1759" t="s">
        <v>57</v>
      </c>
      <c r="G1759" t="s">
        <v>5286</v>
      </c>
      <c r="H1759" t="s">
        <v>209</v>
      </c>
      <c r="I1759">
        <v>71.44</v>
      </c>
      <c r="J1759">
        <v>25</v>
      </c>
      <c r="K1759">
        <v>15</v>
      </c>
      <c r="L1759">
        <v>1786</v>
      </c>
      <c r="M1759">
        <v>1518.1</v>
      </c>
      <c r="N1759" s="11">
        <f>Salesdata[[#This Row],[subtotal_before_discount]]-Salesdata[[#This Row],[total_after_discount]]</f>
        <v>267.90000000000009</v>
      </c>
      <c r="O1759" t="s">
        <v>40</v>
      </c>
      <c r="P1759" s="2">
        <v>45675.836099537039</v>
      </c>
      <c r="Q1759">
        <f>YEAR(Salesdata[[#This Row],[purchase_date]])</f>
        <v>2025</v>
      </c>
      <c r="R1759" t="str">
        <f>TEXT(Salesdata[[#This Row],[purchase_date]], "mmm")</f>
        <v>Jan</v>
      </c>
    </row>
    <row r="1760" spans="1:18" x14ac:dyDescent="0.3">
      <c r="A1760" t="s">
        <v>5287</v>
      </c>
      <c r="B1760" t="s">
        <v>23</v>
      </c>
      <c r="C1760" t="s">
        <v>5288</v>
      </c>
      <c r="D1760" s="11" t="s">
        <v>8683</v>
      </c>
      <c r="E1760" s="11" t="s">
        <v>7166</v>
      </c>
      <c r="F1760" t="s">
        <v>111</v>
      </c>
      <c r="G1760" t="s">
        <v>5289</v>
      </c>
      <c r="H1760" t="s">
        <v>248</v>
      </c>
      <c r="I1760">
        <v>776.32</v>
      </c>
      <c r="J1760">
        <v>75</v>
      </c>
      <c r="K1760">
        <v>15</v>
      </c>
      <c r="L1760">
        <v>58224</v>
      </c>
      <c r="M1760">
        <v>49490.400000000001</v>
      </c>
      <c r="N1760" s="11">
        <f>Salesdata[[#This Row],[subtotal_before_discount]]-Salesdata[[#This Row],[total_after_discount]]</f>
        <v>8733.5999999999985</v>
      </c>
      <c r="O1760" t="s">
        <v>60</v>
      </c>
      <c r="P1760" s="2">
        <v>45596.911631944444</v>
      </c>
      <c r="Q1760">
        <f>YEAR(Salesdata[[#This Row],[purchase_date]])</f>
        <v>2024</v>
      </c>
      <c r="R1760" t="str">
        <f>TEXT(Salesdata[[#This Row],[purchase_date]], "mmm")</f>
        <v>Oct</v>
      </c>
    </row>
    <row r="1761" spans="1:18" x14ac:dyDescent="0.3">
      <c r="A1761" t="s">
        <v>5290</v>
      </c>
      <c r="B1761" t="s">
        <v>23</v>
      </c>
      <c r="C1761" t="s">
        <v>7010</v>
      </c>
      <c r="D1761" s="11" t="s">
        <v>7010</v>
      </c>
      <c r="E1761" s="11" t="s">
        <v>7010</v>
      </c>
      <c r="F1761" t="s">
        <v>68</v>
      </c>
      <c r="G1761" t="s">
        <v>5291</v>
      </c>
      <c r="H1761" t="s">
        <v>59</v>
      </c>
      <c r="I1761">
        <v>1.1200000000000001</v>
      </c>
      <c r="J1761">
        <v>64</v>
      </c>
      <c r="K1761">
        <v>15</v>
      </c>
      <c r="L1761">
        <v>71.680000000000007</v>
      </c>
      <c r="M1761">
        <v>60.93</v>
      </c>
      <c r="N1761" s="11">
        <f>Salesdata[[#This Row],[subtotal_before_discount]]-Salesdata[[#This Row],[total_after_discount]]</f>
        <v>10.750000000000007</v>
      </c>
      <c r="O1761" t="s">
        <v>77</v>
      </c>
      <c r="P1761" s="2">
        <v>45560.705127314817</v>
      </c>
      <c r="Q1761">
        <f>YEAR(Salesdata[[#This Row],[purchase_date]])</f>
        <v>2024</v>
      </c>
      <c r="R1761" t="str">
        <f>TEXT(Salesdata[[#This Row],[purchase_date]], "mmm")</f>
        <v>Sep</v>
      </c>
    </row>
    <row r="1762" spans="1:18" x14ac:dyDescent="0.3">
      <c r="A1762" t="s">
        <v>5292</v>
      </c>
      <c r="B1762" t="s">
        <v>72</v>
      </c>
      <c r="C1762" t="s">
        <v>5293</v>
      </c>
      <c r="D1762" s="11" t="s">
        <v>8684</v>
      </c>
      <c r="E1762" s="11" t="s">
        <v>7040</v>
      </c>
      <c r="F1762" t="s">
        <v>133</v>
      </c>
      <c r="G1762" t="s">
        <v>5294</v>
      </c>
      <c r="H1762" t="s">
        <v>107</v>
      </c>
      <c r="I1762">
        <v>162.46</v>
      </c>
      <c r="J1762">
        <v>40</v>
      </c>
      <c r="K1762">
        <v>0</v>
      </c>
      <c r="L1762">
        <v>6498.4</v>
      </c>
      <c r="M1762">
        <v>6498.4</v>
      </c>
      <c r="N1762" s="11">
        <f>Salesdata[[#This Row],[subtotal_before_discount]]-Salesdata[[#This Row],[total_after_discount]]</f>
        <v>0</v>
      </c>
      <c r="O1762" t="s">
        <v>7010</v>
      </c>
      <c r="P1762" s="2">
        <v>45639.686435185184</v>
      </c>
      <c r="Q1762">
        <f>YEAR(Salesdata[[#This Row],[purchase_date]])</f>
        <v>2024</v>
      </c>
      <c r="R1762" t="str">
        <f>TEXT(Salesdata[[#This Row],[purchase_date]], "mmm")</f>
        <v>Dec</v>
      </c>
    </row>
    <row r="1763" spans="1:18" x14ac:dyDescent="0.3">
      <c r="A1763" t="s">
        <v>5295</v>
      </c>
      <c r="B1763" t="s">
        <v>23</v>
      </c>
      <c r="C1763" t="s">
        <v>5296</v>
      </c>
      <c r="D1763" s="11" t="s">
        <v>8685</v>
      </c>
      <c r="E1763" s="11" t="s">
        <v>7198</v>
      </c>
      <c r="F1763" t="s">
        <v>74</v>
      </c>
      <c r="G1763" t="s">
        <v>5297</v>
      </c>
      <c r="H1763" t="s">
        <v>39</v>
      </c>
      <c r="I1763">
        <v>1011.93</v>
      </c>
      <c r="J1763">
        <v>6</v>
      </c>
      <c r="K1763">
        <v>5</v>
      </c>
      <c r="L1763">
        <v>6071.58</v>
      </c>
      <c r="M1763">
        <v>5768</v>
      </c>
      <c r="N1763" s="11">
        <f>Salesdata[[#This Row],[subtotal_before_discount]]-Salesdata[[#This Row],[total_after_discount]]</f>
        <v>303.57999999999993</v>
      </c>
      <c r="O1763" t="s">
        <v>60</v>
      </c>
      <c r="P1763" s="2">
        <v>45462.642152777778</v>
      </c>
      <c r="Q1763">
        <f>YEAR(Salesdata[[#This Row],[purchase_date]])</f>
        <v>2024</v>
      </c>
      <c r="R1763" t="str">
        <f>TEXT(Salesdata[[#This Row],[purchase_date]], "mmm")</f>
        <v>Jun</v>
      </c>
    </row>
    <row r="1764" spans="1:18" x14ac:dyDescent="0.3">
      <c r="A1764" t="s">
        <v>5298</v>
      </c>
      <c r="B1764" t="s">
        <v>72</v>
      </c>
      <c r="C1764" t="s">
        <v>5299</v>
      </c>
      <c r="D1764" s="11" t="s">
        <v>7629</v>
      </c>
      <c r="E1764" s="11" t="s">
        <v>7036</v>
      </c>
      <c r="F1764" t="s">
        <v>18</v>
      </c>
      <c r="G1764" t="s">
        <v>5300</v>
      </c>
      <c r="H1764" t="s">
        <v>102</v>
      </c>
      <c r="I1764">
        <v>59.18</v>
      </c>
      <c r="J1764">
        <v>5</v>
      </c>
      <c r="K1764">
        <v>5</v>
      </c>
      <c r="L1764">
        <v>295.89999999999998</v>
      </c>
      <c r="M1764">
        <v>281.10000000000002</v>
      </c>
      <c r="N1764" s="11">
        <f>Salesdata[[#This Row],[subtotal_before_discount]]-Salesdata[[#This Row],[total_after_discount]]</f>
        <v>14.799999999999955</v>
      </c>
      <c r="O1764" t="s">
        <v>77</v>
      </c>
      <c r="P1764" s="2">
        <v>45390.50203703704</v>
      </c>
      <c r="Q1764">
        <f>YEAR(Salesdata[[#This Row],[purchase_date]])</f>
        <v>2024</v>
      </c>
      <c r="R1764" t="str">
        <f>TEXT(Salesdata[[#This Row],[purchase_date]], "mmm")</f>
        <v>Apr</v>
      </c>
    </row>
    <row r="1765" spans="1:18" x14ac:dyDescent="0.3">
      <c r="A1765" t="s">
        <v>5301</v>
      </c>
      <c r="B1765" t="s">
        <v>95</v>
      </c>
      <c r="C1765" t="s">
        <v>5302</v>
      </c>
      <c r="D1765" s="11" t="s">
        <v>8686</v>
      </c>
      <c r="E1765" s="11" t="s">
        <v>7064</v>
      </c>
      <c r="F1765" t="s">
        <v>18</v>
      </c>
      <c r="G1765" t="s">
        <v>5303</v>
      </c>
      <c r="H1765" t="s">
        <v>70</v>
      </c>
      <c r="I1765">
        <v>44.26</v>
      </c>
      <c r="J1765">
        <v>8</v>
      </c>
      <c r="K1765">
        <v>0</v>
      </c>
      <c r="L1765">
        <v>354.08</v>
      </c>
      <c r="M1765">
        <v>354.08</v>
      </c>
      <c r="N1765" s="11">
        <f>Salesdata[[#This Row],[subtotal_before_discount]]-Salesdata[[#This Row],[total_after_discount]]</f>
        <v>0</v>
      </c>
      <c r="O1765" t="s">
        <v>40</v>
      </c>
      <c r="P1765" s="2">
        <v>45785.037476851852</v>
      </c>
      <c r="Q1765">
        <f>YEAR(Salesdata[[#This Row],[purchase_date]])</f>
        <v>2025</v>
      </c>
      <c r="R1765" t="str">
        <f>TEXT(Salesdata[[#This Row],[purchase_date]], "mmm")</f>
        <v>May</v>
      </c>
    </row>
    <row r="1766" spans="1:18" x14ac:dyDescent="0.3">
      <c r="A1766" t="s">
        <v>5304</v>
      </c>
      <c r="B1766" t="s">
        <v>55</v>
      </c>
      <c r="C1766" t="s">
        <v>5305</v>
      </c>
      <c r="D1766" s="11" t="s">
        <v>8687</v>
      </c>
      <c r="E1766" s="11" t="s">
        <v>7042</v>
      </c>
      <c r="F1766" t="s">
        <v>44</v>
      </c>
      <c r="G1766" t="s">
        <v>5306</v>
      </c>
      <c r="H1766" t="s">
        <v>102</v>
      </c>
      <c r="I1766">
        <v>231.64</v>
      </c>
      <c r="J1766">
        <v>1</v>
      </c>
      <c r="K1766">
        <v>0</v>
      </c>
      <c r="L1766">
        <v>231.64</v>
      </c>
      <c r="M1766">
        <v>231.64</v>
      </c>
      <c r="N1766" s="11">
        <f>Salesdata[[#This Row],[subtotal_before_discount]]-Salesdata[[#This Row],[total_after_discount]]</f>
        <v>0</v>
      </c>
      <c r="O1766" t="s">
        <v>77</v>
      </c>
      <c r="P1766" s="2">
        <v>45624.132557870369</v>
      </c>
      <c r="Q1766">
        <f>YEAR(Salesdata[[#This Row],[purchase_date]])</f>
        <v>2024</v>
      </c>
      <c r="R1766" t="str">
        <f>TEXT(Salesdata[[#This Row],[purchase_date]], "mmm")</f>
        <v>Nov</v>
      </c>
    </row>
    <row r="1767" spans="1:18" x14ac:dyDescent="0.3">
      <c r="A1767" t="s">
        <v>5307</v>
      </c>
      <c r="B1767" t="s">
        <v>15</v>
      </c>
      <c r="C1767" t="s">
        <v>5308</v>
      </c>
      <c r="D1767" s="11" t="s">
        <v>8688</v>
      </c>
      <c r="E1767" s="11" t="s">
        <v>7062</v>
      </c>
      <c r="F1767" t="s">
        <v>133</v>
      </c>
      <c r="G1767" t="s">
        <v>7010</v>
      </c>
      <c r="H1767" t="s">
        <v>184</v>
      </c>
      <c r="I1767">
        <v>59.36</v>
      </c>
      <c r="J1767">
        <v>4</v>
      </c>
      <c r="K1767">
        <v>0</v>
      </c>
      <c r="L1767">
        <v>237.44</v>
      </c>
      <c r="M1767">
        <v>237.44</v>
      </c>
      <c r="N1767" s="11">
        <f>Salesdata[[#This Row],[subtotal_before_discount]]-Salesdata[[#This Row],[total_after_discount]]</f>
        <v>0</v>
      </c>
      <c r="O1767" t="s">
        <v>7010</v>
      </c>
      <c r="P1767" s="2">
        <v>45374.570891203701</v>
      </c>
      <c r="Q1767">
        <f>YEAR(Salesdata[[#This Row],[purchase_date]])</f>
        <v>2024</v>
      </c>
      <c r="R1767" t="str">
        <f>TEXT(Salesdata[[#This Row],[purchase_date]], "mmm")</f>
        <v>Mar</v>
      </c>
    </row>
    <row r="1768" spans="1:18" x14ac:dyDescent="0.3">
      <c r="A1768" t="s">
        <v>5309</v>
      </c>
      <c r="B1768" t="s">
        <v>172</v>
      </c>
      <c r="C1768" t="s">
        <v>5310</v>
      </c>
      <c r="D1768" s="11" t="s">
        <v>8689</v>
      </c>
      <c r="E1768" s="11" t="s">
        <v>7164</v>
      </c>
      <c r="F1768" t="s">
        <v>121</v>
      </c>
      <c r="G1768" t="s">
        <v>5311</v>
      </c>
      <c r="H1768" t="s">
        <v>130</v>
      </c>
      <c r="I1768">
        <v>1373.24</v>
      </c>
      <c r="J1768">
        <v>50</v>
      </c>
      <c r="K1768">
        <v>18</v>
      </c>
      <c r="L1768">
        <v>68662</v>
      </c>
      <c r="M1768">
        <v>56302.84</v>
      </c>
      <c r="N1768" s="11">
        <f>Salesdata[[#This Row],[subtotal_before_discount]]-Salesdata[[#This Row],[total_after_discount]]</f>
        <v>12359.160000000003</v>
      </c>
      <c r="O1768" t="s">
        <v>116</v>
      </c>
      <c r="P1768" s="2">
        <v>45744.650833333333</v>
      </c>
      <c r="Q1768">
        <f>YEAR(Salesdata[[#This Row],[purchase_date]])</f>
        <v>2025</v>
      </c>
      <c r="R1768" t="str">
        <f>TEXT(Salesdata[[#This Row],[purchase_date]], "mmm")</f>
        <v>Mar</v>
      </c>
    </row>
    <row r="1769" spans="1:18" x14ac:dyDescent="0.3">
      <c r="A1769" t="s">
        <v>5312</v>
      </c>
      <c r="B1769" t="s">
        <v>118</v>
      </c>
      <c r="C1769" t="s">
        <v>5313</v>
      </c>
      <c r="D1769" s="11" t="s">
        <v>8690</v>
      </c>
      <c r="E1769" s="11" t="s">
        <v>7083</v>
      </c>
      <c r="F1769" t="s">
        <v>155</v>
      </c>
      <c r="G1769" t="s">
        <v>5314</v>
      </c>
      <c r="H1769" t="s">
        <v>82</v>
      </c>
      <c r="I1769">
        <v>63.92</v>
      </c>
      <c r="J1769">
        <v>12</v>
      </c>
      <c r="K1769">
        <v>5</v>
      </c>
      <c r="L1769">
        <v>767.04</v>
      </c>
      <c r="M1769">
        <v>728.69</v>
      </c>
      <c r="N1769" s="11">
        <f>Salesdata[[#This Row],[subtotal_before_discount]]-Salesdata[[#This Row],[total_after_discount]]</f>
        <v>38.349999999999909</v>
      </c>
      <c r="O1769" t="s">
        <v>77</v>
      </c>
      <c r="P1769" s="2">
        <v>45407.29246527778</v>
      </c>
      <c r="Q1769">
        <f>YEAR(Salesdata[[#This Row],[purchase_date]])</f>
        <v>2024</v>
      </c>
      <c r="R1769" t="str">
        <f>TEXT(Salesdata[[#This Row],[purchase_date]], "mmm")</f>
        <v>Apr</v>
      </c>
    </row>
    <row r="1770" spans="1:18" x14ac:dyDescent="0.3">
      <c r="A1770" t="s">
        <v>5315</v>
      </c>
      <c r="B1770" t="s">
        <v>118</v>
      </c>
      <c r="C1770" t="s">
        <v>5316</v>
      </c>
      <c r="D1770" s="11" t="s">
        <v>8691</v>
      </c>
      <c r="E1770" s="11" t="s">
        <v>7119</v>
      </c>
      <c r="F1770" t="s">
        <v>111</v>
      </c>
      <c r="G1770" t="s">
        <v>5317</v>
      </c>
      <c r="H1770" t="s">
        <v>53</v>
      </c>
      <c r="I1770">
        <v>967.18</v>
      </c>
      <c r="J1770">
        <v>5</v>
      </c>
      <c r="K1770">
        <v>0</v>
      </c>
      <c r="L1770">
        <v>4835.8999999999996</v>
      </c>
      <c r="M1770">
        <v>4835.8999999999996</v>
      </c>
      <c r="N1770" s="11">
        <f>Salesdata[[#This Row],[subtotal_before_discount]]-Salesdata[[#This Row],[total_after_discount]]</f>
        <v>0</v>
      </c>
      <c r="O1770" t="s">
        <v>28</v>
      </c>
      <c r="P1770" s="2">
        <v>45828.107569444444</v>
      </c>
      <c r="Q1770">
        <f>YEAR(Salesdata[[#This Row],[purchase_date]])</f>
        <v>2025</v>
      </c>
      <c r="R1770" t="str">
        <f>TEXT(Salesdata[[#This Row],[purchase_date]], "mmm")</f>
        <v>Jun</v>
      </c>
    </row>
    <row r="1771" spans="1:18" x14ac:dyDescent="0.3">
      <c r="A1771" t="s">
        <v>5318</v>
      </c>
      <c r="B1771" t="s">
        <v>55</v>
      </c>
      <c r="C1771" t="s">
        <v>5319</v>
      </c>
      <c r="D1771" s="11" t="s">
        <v>8692</v>
      </c>
      <c r="E1771" s="11" t="s">
        <v>7038</v>
      </c>
      <c r="F1771" t="s">
        <v>246</v>
      </c>
      <c r="G1771" t="s">
        <v>5320</v>
      </c>
      <c r="H1771" t="s">
        <v>59</v>
      </c>
      <c r="I1771">
        <v>722.75</v>
      </c>
      <c r="J1771">
        <v>8</v>
      </c>
      <c r="K1771">
        <v>0</v>
      </c>
      <c r="L1771">
        <v>5782</v>
      </c>
      <c r="M1771">
        <v>5782</v>
      </c>
      <c r="N1771" s="11">
        <f>Salesdata[[#This Row],[subtotal_before_discount]]-Salesdata[[#This Row],[total_after_discount]]</f>
        <v>0</v>
      </c>
      <c r="O1771" t="s">
        <v>47</v>
      </c>
      <c r="P1771" s="2">
        <v>45407.923703703702</v>
      </c>
      <c r="Q1771">
        <f>YEAR(Salesdata[[#This Row],[purchase_date]])</f>
        <v>2024</v>
      </c>
      <c r="R1771" t="str">
        <f>TEXT(Salesdata[[#This Row],[purchase_date]], "mmm")</f>
        <v>Apr</v>
      </c>
    </row>
    <row r="1772" spans="1:18" x14ac:dyDescent="0.3">
      <c r="A1772" t="s">
        <v>5321</v>
      </c>
      <c r="B1772" t="s">
        <v>118</v>
      </c>
      <c r="C1772" t="s">
        <v>5322</v>
      </c>
      <c r="D1772" s="11" t="s">
        <v>7077</v>
      </c>
      <c r="E1772" s="11" t="s">
        <v>7052</v>
      </c>
      <c r="F1772" t="s">
        <v>91</v>
      </c>
      <c r="G1772" t="s">
        <v>5323</v>
      </c>
      <c r="H1772" t="s">
        <v>46</v>
      </c>
      <c r="I1772">
        <v>690.66</v>
      </c>
      <c r="J1772">
        <v>12</v>
      </c>
      <c r="K1772">
        <v>15</v>
      </c>
      <c r="L1772">
        <v>8287.92</v>
      </c>
      <c r="M1772">
        <v>7044.73</v>
      </c>
      <c r="N1772" s="11">
        <f>Salesdata[[#This Row],[subtotal_before_discount]]-Salesdata[[#This Row],[total_after_discount]]</f>
        <v>1243.1900000000005</v>
      </c>
      <c r="O1772" t="s">
        <v>47</v>
      </c>
      <c r="P1772" s="2">
        <v>45700.992650462962</v>
      </c>
      <c r="Q1772">
        <f>YEAR(Salesdata[[#This Row],[purchase_date]])</f>
        <v>2025</v>
      </c>
      <c r="R1772" t="str">
        <f>TEXT(Salesdata[[#This Row],[purchase_date]], "mmm")</f>
        <v>Feb</v>
      </c>
    </row>
    <row r="1773" spans="1:18" x14ac:dyDescent="0.3">
      <c r="A1773" t="s">
        <v>5324</v>
      </c>
      <c r="B1773" t="s">
        <v>118</v>
      </c>
      <c r="C1773" t="s">
        <v>5325</v>
      </c>
      <c r="D1773" s="11" t="s">
        <v>8693</v>
      </c>
      <c r="E1773" s="11" t="s">
        <v>7048</v>
      </c>
      <c r="F1773" t="s">
        <v>74</v>
      </c>
      <c r="G1773" t="s">
        <v>5326</v>
      </c>
      <c r="H1773" t="s">
        <v>465</v>
      </c>
      <c r="I1773">
        <v>1956.32</v>
      </c>
      <c r="J1773">
        <v>15</v>
      </c>
      <c r="K1773">
        <v>0</v>
      </c>
      <c r="L1773">
        <v>29344.799999999999</v>
      </c>
      <c r="M1773">
        <v>29344.799999999999</v>
      </c>
      <c r="N1773" s="11">
        <f>Salesdata[[#This Row],[subtotal_before_discount]]-Salesdata[[#This Row],[total_after_discount]]</f>
        <v>0</v>
      </c>
      <c r="O1773" t="s">
        <v>60</v>
      </c>
      <c r="P1773" s="2">
        <v>45587.013055555559</v>
      </c>
      <c r="Q1773">
        <f>YEAR(Salesdata[[#This Row],[purchase_date]])</f>
        <v>2024</v>
      </c>
      <c r="R1773" t="str">
        <f>TEXT(Salesdata[[#This Row],[purchase_date]], "mmm")</f>
        <v>Oct</v>
      </c>
    </row>
    <row r="1774" spans="1:18" x14ac:dyDescent="0.3">
      <c r="A1774" t="s">
        <v>5327</v>
      </c>
      <c r="B1774" t="s">
        <v>30</v>
      </c>
      <c r="C1774" t="s">
        <v>5328</v>
      </c>
      <c r="D1774" s="11" t="s">
        <v>8694</v>
      </c>
      <c r="E1774" s="11" t="s">
        <v>7036</v>
      </c>
      <c r="F1774" t="s">
        <v>57</v>
      </c>
      <c r="G1774" t="s">
        <v>5329</v>
      </c>
      <c r="H1774" t="s">
        <v>107</v>
      </c>
      <c r="I1774">
        <v>27.63</v>
      </c>
      <c r="J1774">
        <v>1</v>
      </c>
      <c r="K1774">
        <v>0</v>
      </c>
      <c r="L1774">
        <v>27.63</v>
      </c>
      <c r="M1774">
        <v>27.63</v>
      </c>
      <c r="N1774" s="11">
        <f>Salesdata[[#This Row],[subtotal_before_discount]]-Salesdata[[#This Row],[total_after_discount]]</f>
        <v>0</v>
      </c>
      <c r="O1774" t="s">
        <v>28</v>
      </c>
      <c r="P1774" s="2">
        <v>45616.190509259257</v>
      </c>
      <c r="Q1774">
        <f>YEAR(Salesdata[[#This Row],[purchase_date]])</f>
        <v>2024</v>
      </c>
      <c r="R1774" t="str">
        <f>TEXT(Salesdata[[#This Row],[purchase_date]], "mmm")</f>
        <v>Nov</v>
      </c>
    </row>
    <row r="1775" spans="1:18" x14ac:dyDescent="0.3">
      <c r="A1775" t="s">
        <v>5330</v>
      </c>
      <c r="B1775" t="s">
        <v>23</v>
      </c>
      <c r="C1775" t="s">
        <v>5331</v>
      </c>
      <c r="D1775" s="11" t="s">
        <v>8695</v>
      </c>
      <c r="E1775" s="11" t="s">
        <v>7170</v>
      </c>
      <c r="F1775" t="s">
        <v>121</v>
      </c>
      <c r="G1775" t="s">
        <v>5332</v>
      </c>
      <c r="H1775" t="s">
        <v>46</v>
      </c>
      <c r="I1775">
        <v>43.32</v>
      </c>
      <c r="J1775">
        <v>1</v>
      </c>
      <c r="K1775">
        <v>10</v>
      </c>
      <c r="L1775">
        <v>43.32</v>
      </c>
      <c r="M1775">
        <v>38.99</v>
      </c>
      <c r="N1775" s="11">
        <f>Salesdata[[#This Row],[subtotal_before_discount]]-Salesdata[[#This Row],[total_after_discount]]</f>
        <v>4.3299999999999983</v>
      </c>
      <c r="O1775" t="s">
        <v>40</v>
      </c>
      <c r="P1775" s="2">
        <v>45497.210995370369</v>
      </c>
      <c r="Q1775">
        <f>YEAR(Salesdata[[#This Row],[purchase_date]])</f>
        <v>2024</v>
      </c>
      <c r="R1775" t="str">
        <f>TEXT(Salesdata[[#This Row],[purchase_date]], "mmm")</f>
        <v>Jul</v>
      </c>
    </row>
    <row r="1776" spans="1:18" x14ac:dyDescent="0.3">
      <c r="A1776" t="s">
        <v>5333</v>
      </c>
      <c r="B1776" t="s">
        <v>23</v>
      </c>
      <c r="C1776" t="s">
        <v>5334</v>
      </c>
      <c r="D1776" s="11" t="s">
        <v>7150</v>
      </c>
      <c r="E1776" s="11" t="s">
        <v>7162</v>
      </c>
      <c r="F1776" t="s">
        <v>37</v>
      </c>
      <c r="G1776" t="s">
        <v>5335</v>
      </c>
      <c r="H1776" t="s">
        <v>59</v>
      </c>
      <c r="I1776">
        <v>415.85</v>
      </c>
      <c r="J1776">
        <v>5</v>
      </c>
      <c r="K1776">
        <v>5</v>
      </c>
      <c r="L1776">
        <v>2079.25</v>
      </c>
      <c r="M1776">
        <v>1975.29</v>
      </c>
      <c r="N1776" s="11">
        <f>Salesdata[[#This Row],[subtotal_before_discount]]-Salesdata[[#This Row],[total_after_discount]]</f>
        <v>103.96000000000004</v>
      </c>
      <c r="O1776" t="s">
        <v>77</v>
      </c>
      <c r="P1776" s="2">
        <v>45869.836944444447</v>
      </c>
      <c r="Q1776">
        <f>YEAR(Salesdata[[#This Row],[purchase_date]])</f>
        <v>2025</v>
      </c>
      <c r="R1776" t="str">
        <f>TEXT(Salesdata[[#This Row],[purchase_date]], "mmm")</f>
        <v>Jul</v>
      </c>
    </row>
    <row r="1777" spans="1:18" x14ac:dyDescent="0.3">
      <c r="A1777" t="s">
        <v>5336</v>
      </c>
      <c r="B1777" t="s">
        <v>181</v>
      </c>
      <c r="C1777" t="s">
        <v>5337</v>
      </c>
      <c r="D1777" s="11" t="s">
        <v>8696</v>
      </c>
      <c r="E1777" s="11" t="s">
        <v>7214</v>
      </c>
      <c r="F1777" t="s">
        <v>32</v>
      </c>
      <c r="G1777" t="s">
        <v>5338</v>
      </c>
      <c r="H1777" t="s">
        <v>53</v>
      </c>
      <c r="I1777">
        <v>791.09</v>
      </c>
      <c r="J1777">
        <v>15</v>
      </c>
      <c r="K1777">
        <v>10</v>
      </c>
      <c r="L1777">
        <v>11866.35</v>
      </c>
      <c r="M1777">
        <v>10679.72</v>
      </c>
      <c r="N1777" s="11">
        <f>Salesdata[[#This Row],[subtotal_before_discount]]-Salesdata[[#This Row],[total_after_discount]]</f>
        <v>1186.630000000001</v>
      </c>
      <c r="O1777" t="s">
        <v>47</v>
      </c>
      <c r="P1777" s="2">
        <v>45364.390601851854</v>
      </c>
      <c r="Q1777">
        <f>YEAR(Salesdata[[#This Row],[purchase_date]])</f>
        <v>2024</v>
      </c>
      <c r="R1777" t="str">
        <f>TEXT(Salesdata[[#This Row],[purchase_date]], "mmm")</f>
        <v>Mar</v>
      </c>
    </row>
    <row r="1778" spans="1:18" x14ac:dyDescent="0.3">
      <c r="A1778" t="s">
        <v>5339</v>
      </c>
      <c r="B1778" t="s">
        <v>72</v>
      </c>
      <c r="C1778" t="s">
        <v>5340</v>
      </c>
      <c r="D1778" s="11" t="s">
        <v>7579</v>
      </c>
      <c r="E1778" s="11" t="s">
        <v>7159</v>
      </c>
      <c r="F1778" t="s">
        <v>277</v>
      </c>
      <c r="G1778" t="s">
        <v>5341</v>
      </c>
      <c r="H1778" t="s">
        <v>70</v>
      </c>
      <c r="I1778">
        <v>1594.78</v>
      </c>
      <c r="J1778">
        <v>3</v>
      </c>
      <c r="K1778">
        <v>5</v>
      </c>
      <c r="L1778">
        <v>4784.34</v>
      </c>
      <c r="M1778">
        <v>4545.12</v>
      </c>
      <c r="N1778" s="11">
        <f>Salesdata[[#This Row],[subtotal_before_discount]]-Salesdata[[#This Row],[total_after_discount]]</f>
        <v>239.22000000000025</v>
      </c>
      <c r="O1778" t="s">
        <v>47</v>
      </c>
      <c r="P1778" s="2">
        <v>45522.440833333334</v>
      </c>
      <c r="Q1778">
        <f>YEAR(Salesdata[[#This Row],[purchase_date]])</f>
        <v>2024</v>
      </c>
      <c r="R1778" t="str">
        <f>TEXT(Salesdata[[#This Row],[purchase_date]], "mmm")</f>
        <v>Aug</v>
      </c>
    </row>
    <row r="1779" spans="1:18" x14ac:dyDescent="0.3">
      <c r="A1779" t="s">
        <v>5342</v>
      </c>
      <c r="B1779" t="s">
        <v>118</v>
      </c>
      <c r="C1779" t="s">
        <v>5343</v>
      </c>
      <c r="D1779" s="11" t="s">
        <v>8697</v>
      </c>
      <c r="E1779" s="11" t="s">
        <v>7046</v>
      </c>
      <c r="F1779" t="s">
        <v>74</v>
      </c>
      <c r="G1779" t="s">
        <v>5344</v>
      </c>
      <c r="H1779" t="s">
        <v>39</v>
      </c>
      <c r="I1779">
        <v>484.92</v>
      </c>
      <c r="J1779">
        <v>1</v>
      </c>
      <c r="K1779">
        <v>0</v>
      </c>
      <c r="L1779">
        <v>484.92</v>
      </c>
      <c r="M1779">
        <v>484.92</v>
      </c>
      <c r="N1779" s="11">
        <f>Salesdata[[#This Row],[subtotal_before_discount]]-Salesdata[[#This Row],[total_after_discount]]</f>
        <v>0</v>
      </c>
      <c r="O1779" t="s">
        <v>7010</v>
      </c>
      <c r="P1779" s="2">
        <v>45421.669861111113</v>
      </c>
      <c r="Q1779">
        <f>YEAR(Salesdata[[#This Row],[purchase_date]])</f>
        <v>2024</v>
      </c>
      <c r="R1779" t="str">
        <f>TEXT(Salesdata[[#This Row],[purchase_date]], "mmm")</f>
        <v>May</v>
      </c>
    </row>
    <row r="1780" spans="1:18" x14ac:dyDescent="0.3">
      <c r="A1780" t="s">
        <v>5345</v>
      </c>
      <c r="B1780" t="s">
        <v>49</v>
      </c>
      <c r="C1780" t="s">
        <v>5346</v>
      </c>
      <c r="D1780" s="11" t="s">
        <v>8698</v>
      </c>
      <c r="E1780" s="11" t="s">
        <v>7214</v>
      </c>
      <c r="F1780" t="s">
        <v>246</v>
      </c>
      <c r="G1780" t="s">
        <v>5347</v>
      </c>
      <c r="H1780" t="s">
        <v>82</v>
      </c>
      <c r="I1780">
        <v>135.33000000000001</v>
      </c>
      <c r="J1780">
        <v>1</v>
      </c>
      <c r="K1780">
        <v>0</v>
      </c>
      <c r="L1780">
        <v>135.33000000000001</v>
      </c>
      <c r="M1780">
        <v>135.33000000000001</v>
      </c>
      <c r="N1780" s="11">
        <f>Salesdata[[#This Row],[subtotal_before_discount]]-Salesdata[[#This Row],[total_after_discount]]</f>
        <v>0</v>
      </c>
      <c r="O1780" t="s">
        <v>60</v>
      </c>
      <c r="P1780" s="2">
        <v>45673.718124999999</v>
      </c>
      <c r="Q1780">
        <f>YEAR(Salesdata[[#This Row],[purchase_date]])</f>
        <v>2025</v>
      </c>
      <c r="R1780" t="str">
        <f>TEXT(Salesdata[[#This Row],[purchase_date]], "mmm")</f>
        <v>Jan</v>
      </c>
    </row>
    <row r="1781" spans="1:18" x14ac:dyDescent="0.3">
      <c r="A1781" t="s">
        <v>5348</v>
      </c>
      <c r="B1781" t="s">
        <v>84</v>
      </c>
      <c r="C1781" t="s">
        <v>7010</v>
      </c>
      <c r="D1781" s="11" t="s">
        <v>7010</v>
      </c>
      <c r="E1781" s="11" t="s">
        <v>7010</v>
      </c>
      <c r="F1781" t="s">
        <v>121</v>
      </c>
      <c r="G1781" t="s">
        <v>5349</v>
      </c>
      <c r="H1781" t="s">
        <v>65</v>
      </c>
      <c r="I1781">
        <v>3484.7</v>
      </c>
      <c r="J1781">
        <v>3</v>
      </c>
      <c r="K1781">
        <v>0</v>
      </c>
      <c r="L1781">
        <v>10454.1</v>
      </c>
      <c r="M1781">
        <v>10454.1</v>
      </c>
      <c r="N1781" s="11">
        <f>Salesdata[[#This Row],[subtotal_before_discount]]-Salesdata[[#This Row],[total_after_discount]]</f>
        <v>0</v>
      </c>
      <c r="O1781" t="s">
        <v>21</v>
      </c>
      <c r="P1781" s="2">
        <v>45706.035509259258</v>
      </c>
      <c r="Q1781">
        <f>YEAR(Salesdata[[#This Row],[purchase_date]])</f>
        <v>2025</v>
      </c>
      <c r="R1781" t="str">
        <f>TEXT(Salesdata[[#This Row],[purchase_date]], "mmm")</f>
        <v>Feb</v>
      </c>
    </row>
    <row r="1782" spans="1:18" x14ac:dyDescent="0.3">
      <c r="A1782" t="s">
        <v>5350</v>
      </c>
      <c r="B1782" t="s">
        <v>15</v>
      </c>
      <c r="C1782" t="s">
        <v>5351</v>
      </c>
      <c r="D1782" s="11" t="s">
        <v>8699</v>
      </c>
      <c r="E1782" s="11" t="s">
        <v>7154</v>
      </c>
      <c r="F1782" t="s">
        <v>91</v>
      </c>
      <c r="G1782" t="s">
        <v>5352</v>
      </c>
      <c r="H1782" t="s">
        <v>179</v>
      </c>
      <c r="I1782">
        <v>984.96</v>
      </c>
      <c r="J1782">
        <v>6</v>
      </c>
      <c r="K1782">
        <v>12</v>
      </c>
      <c r="L1782">
        <v>5909.76</v>
      </c>
      <c r="M1782">
        <v>5200.59</v>
      </c>
      <c r="N1782" s="11">
        <f>Salesdata[[#This Row],[subtotal_before_discount]]-Salesdata[[#This Row],[total_after_discount]]</f>
        <v>709.17000000000007</v>
      </c>
      <c r="O1782" t="s">
        <v>60</v>
      </c>
      <c r="P1782" s="2">
        <v>45625.908437500002</v>
      </c>
      <c r="Q1782">
        <f>YEAR(Salesdata[[#This Row],[purchase_date]])</f>
        <v>2024</v>
      </c>
      <c r="R1782" t="str">
        <f>TEXT(Salesdata[[#This Row],[purchase_date]], "mmm")</f>
        <v>Nov</v>
      </c>
    </row>
    <row r="1783" spans="1:18" x14ac:dyDescent="0.3">
      <c r="A1783" t="s">
        <v>5353</v>
      </c>
      <c r="B1783" t="s">
        <v>72</v>
      </c>
      <c r="C1783" t="s">
        <v>5354</v>
      </c>
      <c r="D1783" s="11" t="s">
        <v>8700</v>
      </c>
      <c r="E1783" s="11" t="s">
        <v>7218</v>
      </c>
      <c r="F1783" t="s">
        <v>74</v>
      </c>
      <c r="G1783" t="s">
        <v>5355</v>
      </c>
      <c r="H1783" t="s">
        <v>20</v>
      </c>
      <c r="I1783">
        <v>314.88</v>
      </c>
      <c r="J1783">
        <v>30</v>
      </c>
      <c r="K1783">
        <v>15</v>
      </c>
      <c r="L1783">
        <v>9446.4</v>
      </c>
      <c r="M1783">
        <v>8029.44</v>
      </c>
      <c r="N1783" s="11">
        <f>Salesdata[[#This Row],[subtotal_before_discount]]-Salesdata[[#This Row],[total_after_discount]]</f>
        <v>1416.96</v>
      </c>
      <c r="O1783" t="s">
        <v>7010</v>
      </c>
      <c r="P1783" s="2">
        <v>45758.279872685183</v>
      </c>
      <c r="Q1783">
        <f>YEAR(Salesdata[[#This Row],[purchase_date]])</f>
        <v>2025</v>
      </c>
      <c r="R1783" t="str">
        <f>TEXT(Salesdata[[#This Row],[purchase_date]], "mmm")</f>
        <v>Apr</v>
      </c>
    </row>
    <row r="1784" spans="1:18" x14ac:dyDescent="0.3">
      <c r="A1784" t="s">
        <v>5356</v>
      </c>
      <c r="B1784" t="s">
        <v>30</v>
      </c>
      <c r="C1784" t="s">
        <v>5357</v>
      </c>
      <c r="D1784" s="11" t="s">
        <v>8701</v>
      </c>
      <c r="E1784" s="11" t="s">
        <v>7183</v>
      </c>
      <c r="F1784" t="s">
        <v>57</v>
      </c>
      <c r="G1784" t="s">
        <v>5358</v>
      </c>
      <c r="H1784" t="s">
        <v>107</v>
      </c>
      <c r="I1784">
        <v>22.94</v>
      </c>
      <c r="J1784">
        <v>12</v>
      </c>
      <c r="K1784">
        <v>15</v>
      </c>
      <c r="L1784">
        <v>275.27999999999997</v>
      </c>
      <c r="M1784">
        <v>233.99</v>
      </c>
      <c r="N1784" s="11">
        <f>Salesdata[[#This Row],[subtotal_before_discount]]-Salesdata[[#This Row],[total_after_discount]]</f>
        <v>41.289999999999964</v>
      </c>
      <c r="O1784" t="s">
        <v>40</v>
      </c>
      <c r="P1784" s="2">
        <v>45766.936493055553</v>
      </c>
      <c r="Q1784">
        <f>YEAR(Salesdata[[#This Row],[purchase_date]])</f>
        <v>2025</v>
      </c>
      <c r="R1784" t="str">
        <f>TEXT(Salesdata[[#This Row],[purchase_date]], "mmm")</f>
        <v>Apr</v>
      </c>
    </row>
    <row r="1785" spans="1:18" x14ac:dyDescent="0.3">
      <c r="A1785" t="s">
        <v>5359</v>
      </c>
      <c r="B1785" t="s">
        <v>55</v>
      </c>
      <c r="C1785" t="s">
        <v>5360</v>
      </c>
      <c r="D1785" s="11" t="s">
        <v>8702</v>
      </c>
      <c r="E1785" s="11" t="s">
        <v>7143</v>
      </c>
      <c r="F1785" t="s">
        <v>87</v>
      </c>
      <c r="G1785" t="s">
        <v>5361</v>
      </c>
      <c r="H1785" t="s">
        <v>465</v>
      </c>
      <c r="I1785">
        <v>1461.81</v>
      </c>
      <c r="J1785">
        <v>5</v>
      </c>
      <c r="K1785">
        <v>5</v>
      </c>
      <c r="L1785">
        <v>7309.05</v>
      </c>
      <c r="M1785">
        <v>6943.6</v>
      </c>
      <c r="N1785" s="11">
        <f>Salesdata[[#This Row],[subtotal_before_discount]]-Salesdata[[#This Row],[total_after_discount]]</f>
        <v>365.44999999999982</v>
      </c>
      <c r="O1785" t="s">
        <v>60</v>
      </c>
      <c r="P1785" s="2">
        <v>45340.707939814813</v>
      </c>
      <c r="Q1785">
        <f>YEAR(Salesdata[[#This Row],[purchase_date]])</f>
        <v>2024</v>
      </c>
      <c r="R1785" t="str">
        <f>TEXT(Salesdata[[#This Row],[purchase_date]], "mmm")</f>
        <v>Feb</v>
      </c>
    </row>
    <row r="1786" spans="1:18" x14ac:dyDescent="0.3">
      <c r="A1786" t="s">
        <v>5362</v>
      </c>
      <c r="B1786" t="s">
        <v>23</v>
      </c>
      <c r="C1786" t="s">
        <v>5363</v>
      </c>
      <c r="D1786" s="11" t="s">
        <v>8703</v>
      </c>
      <c r="E1786" s="11" t="s">
        <v>7094</v>
      </c>
      <c r="F1786" t="s">
        <v>155</v>
      </c>
      <c r="G1786" t="s">
        <v>5364</v>
      </c>
      <c r="H1786" t="s">
        <v>20</v>
      </c>
      <c r="I1786">
        <v>468.29</v>
      </c>
      <c r="J1786">
        <v>4</v>
      </c>
      <c r="K1786">
        <v>5</v>
      </c>
      <c r="L1786">
        <v>1873.16</v>
      </c>
      <c r="M1786">
        <v>1779.5</v>
      </c>
      <c r="N1786" s="11">
        <f>Salesdata[[#This Row],[subtotal_before_discount]]-Salesdata[[#This Row],[total_after_discount]]</f>
        <v>93.660000000000082</v>
      </c>
      <c r="O1786" t="s">
        <v>47</v>
      </c>
      <c r="P1786" s="2">
        <v>45767.109097222223</v>
      </c>
      <c r="Q1786">
        <f>YEAR(Salesdata[[#This Row],[purchase_date]])</f>
        <v>2025</v>
      </c>
      <c r="R1786" t="str">
        <f>TEXT(Salesdata[[#This Row],[purchase_date]], "mmm")</f>
        <v>Apr</v>
      </c>
    </row>
    <row r="1787" spans="1:18" x14ac:dyDescent="0.3">
      <c r="A1787" t="s">
        <v>5365</v>
      </c>
      <c r="B1787" t="s">
        <v>49</v>
      </c>
      <c r="C1787" t="s">
        <v>5366</v>
      </c>
      <c r="D1787" s="11" t="s">
        <v>8704</v>
      </c>
      <c r="E1787" s="11" t="s">
        <v>7083</v>
      </c>
      <c r="F1787" t="s">
        <v>18</v>
      </c>
      <c r="G1787" t="s">
        <v>5367</v>
      </c>
      <c r="H1787" t="s">
        <v>179</v>
      </c>
      <c r="I1787">
        <v>92.31</v>
      </c>
      <c r="J1787">
        <v>25</v>
      </c>
      <c r="K1787">
        <v>15</v>
      </c>
      <c r="L1787">
        <v>2307.75</v>
      </c>
      <c r="M1787">
        <v>1961.59</v>
      </c>
      <c r="N1787" s="11">
        <f>Salesdata[[#This Row],[subtotal_before_discount]]-Salesdata[[#This Row],[total_after_discount]]</f>
        <v>346.16000000000008</v>
      </c>
      <c r="O1787" t="s">
        <v>116</v>
      </c>
      <c r="P1787" s="2">
        <v>45681.534143518518</v>
      </c>
      <c r="Q1787">
        <f>YEAR(Salesdata[[#This Row],[purchase_date]])</f>
        <v>2025</v>
      </c>
      <c r="R1787" t="str">
        <f>TEXT(Salesdata[[#This Row],[purchase_date]], "mmm")</f>
        <v>Jan</v>
      </c>
    </row>
    <row r="1788" spans="1:18" x14ac:dyDescent="0.3">
      <c r="A1788" t="s">
        <v>5368</v>
      </c>
      <c r="B1788" t="s">
        <v>15</v>
      </c>
      <c r="C1788" t="s">
        <v>5369</v>
      </c>
      <c r="D1788" s="11" t="s">
        <v>8705</v>
      </c>
      <c r="E1788" s="11" t="s">
        <v>7087</v>
      </c>
      <c r="F1788" t="s">
        <v>251</v>
      </c>
      <c r="G1788" t="s">
        <v>5370</v>
      </c>
      <c r="H1788" t="s">
        <v>209</v>
      </c>
      <c r="I1788">
        <v>2732.59</v>
      </c>
      <c r="J1788">
        <v>25</v>
      </c>
      <c r="K1788">
        <v>15</v>
      </c>
      <c r="L1788">
        <v>68314.75</v>
      </c>
      <c r="M1788">
        <v>58067.54</v>
      </c>
      <c r="N1788" s="11">
        <f>Salesdata[[#This Row],[subtotal_before_discount]]-Salesdata[[#This Row],[total_after_discount]]</f>
        <v>10247.209999999999</v>
      </c>
      <c r="O1788" t="s">
        <v>60</v>
      </c>
      <c r="P1788" s="2">
        <v>45611.58017361111</v>
      </c>
      <c r="Q1788">
        <f>YEAR(Salesdata[[#This Row],[purchase_date]])</f>
        <v>2024</v>
      </c>
      <c r="R1788" t="str">
        <f>TEXT(Salesdata[[#This Row],[purchase_date]], "mmm")</f>
        <v>Nov</v>
      </c>
    </row>
    <row r="1789" spans="1:18" x14ac:dyDescent="0.3">
      <c r="A1789" t="s">
        <v>5371</v>
      </c>
      <c r="B1789" t="s">
        <v>15</v>
      </c>
      <c r="C1789" t="s">
        <v>5372</v>
      </c>
      <c r="D1789" s="11" t="s">
        <v>8706</v>
      </c>
      <c r="E1789" s="11" t="s">
        <v>7137</v>
      </c>
      <c r="F1789" t="s">
        <v>133</v>
      </c>
      <c r="G1789" t="s">
        <v>5373</v>
      </c>
      <c r="H1789" t="s">
        <v>46</v>
      </c>
      <c r="I1789">
        <v>503.43</v>
      </c>
      <c r="J1789">
        <v>30</v>
      </c>
      <c r="K1789">
        <v>2</v>
      </c>
      <c r="L1789">
        <v>15102.9</v>
      </c>
      <c r="M1789">
        <v>14800.84</v>
      </c>
      <c r="N1789" s="11">
        <f>Salesdata[[#This Row],[subtotal_before_discount]]-Salesdata[[#This Row],[total_after_discount]]</f>
        <v>302.05999999999949</v>
      </c>
      <c r="O1789" t="s">
        <v>77</v>
      </c>
      <c r="P1789" s="2">
        <v>45503.163159722222</v>
      </c>
      <c r="Q1789">
        <f>YEAR(Salesdata[[#This Row],[purchase_date]])</f>
        <v>2024</v>
      </c>
      <c r="R1789" t="str">
        <f>TEXT(Salesdata[[#This Row],[purchase_date]], "mmm")</f>
        <v>Jul</v>
      </c>
    </row>
    <row r="1790" spans="1:18" x14ac:dyDescent="0.3">
      <c r="A1790" t="s">
        <v>5374</v>
      </c>
      <c r="B1790" t="s">
        <v>172</v>
      </c>
      <c r="C1790" t="s">
        <v>5375</v>
      </c>
      <c r="D1790" s="11" t="s">
        <v>8707</v>
      </c>
      <c r="E1790" s="11" t="s">
        <v>7143</v>
      </c>
      <c r="F1790" t="s">
        <v>57</v>
      </c>
      <c r="G1790" t="s">
        <v>5376</v>
      </c>
      <c r="H1790" t="s">
        <v>135</v>
      </c>
      <c r="I1790">
        <v>300.38</v>
      </c>
      <c r="J1790">
        <v>4</v>
      </c>
      <c r="K1790">
        <v>0</v>
      </c>
      <c r="L1790">
        <v>1201.52</v>
      </c>
      <c r="M1790">
        <v>1201.52</v>
      </c>
      <c r="N1790" s="11">
        <f>Salesdata[[#This Row],[subtotal_before_discount]]-Salesdata[[#This Row],[total_after_discount]]</f>
        <v>0</v>
      </c>
      <c r="O1790" t="s">
        <v>60</v>
      </c>
      <c r="P1790" s="2">
        <v>45560.090624999997</v>
      </c>
      <c r="Q1790">
        <f>YEAR(Salesdata[[#This Row],[purchase_date]])</f>
        <v>2024</v>
      </c>
      <c r="R1790" t="str">
        <f>TEXT(Salesdata[[#This Row],[purchase_date]], "mmm")</f>
        <v>Sep</v>
      </c>
    </row>
    <row r="1791" spans="1:18" x14ac:dyDescent="0.3">
      <c r="A1791" t="s">
        <v>5377</v>
      </c>
      <c r="B1791" t="s">
        <v>72</v>
      </c>
      <c r="C1791" t="s">
        <v>5378</v>
      </c>
      <c r="D1791" s="11" t="s">
        <v>8708</v>
      </c>
      <c r="E1791" s="11" t="s">
        <v>7091</v>
      </c>
      <c r="F1791" t="s">
        <v>177</v>
      </c>
      <c r="G1791" t="s">
        <v>5379</v>
      </c>
      <c r="H1791" t="s">
        <v>46</v>
      </c>
      <c r="I1791">
        <v>524.33000000000004</v>
      </c>
      <c r="J1791">
        <v>12</v>
      </c>
      <c r="K1791">
        <v>10</v>
      </c>
      <c r="L1791">
        <v>6291.96</v>
      </c>
      <c r="M1791">
        <v>5662.76</v>
      </c>
      <c r="N1791" s="11">
        <f>Salesdata[[#This Row],[subtotal_before_discount]]-Salesdata[[#This Row],[total_after_discount]]</f>
        <v>629.19999999999982</v>
      </c>
      <c r="O1791" t="s">
        <v>47</v>
      </c>
      <c r="P1791" s="2">
        <v>45776.125243055554</v>
      </c>
      <c r="Q1791">
        <f>YEAR(Salesdata[[#This Row],[purchase_date]])</f>
        <v>2025</v>
      </c>
      <c r="R1791" t="str">
        <f>TEXT(Salesdata[[#This Row],[purchase_date]], "mmm")</f>
        <v>Apr</v>
      </c>
    </row>
    <row r="1792" spans="1:18" x14ac:dyDescent="0.3">
      <c r="A1792" t="s">
        <v>5380</v>
      </c>
      <c r="B1792" t="s">
        <v>49</v>
      </c>
      <c r="C1792" t="s">
        <v>5381</v>
      </c>
      <c r="D1792" s="11" t="s">
        <v>8704</v>
      </c>
      <c r="E1792" s="11" t="s">
        <v>7042</v>
      </c>
      <c r="F1792" t="s">
        <v>155</v>
      </c>
      <c r="G1792" t="s">
        <v>5382</v>
      </c>
      <c r="H1792" t="s">
        <v>248</v>
      </c>
      <c r="I1792">
        <v>311.79000000000002</v>
      </c>
      <c r="J1792">
        <v>8</v>
      </c>
      <c r="K1792">
        <v>0</v>
      </c>
      <c r="L1792">
        <v>2494.3200000000002</v>
      </c>
      <c r="M1792">
        <v>2494.3200000000002</v>
      </c>
      <c r="N1792" s="11">
        <f>Salesdata[[#This Row],[subtotal_before_discount]]-Salesdata[[#This Row],[total_after_discount]]</f>
        <v>0</v>
      </c>
      <c r="O1792" t="s">
        <v>40</v>
      </c>
      <c r="P1792" s="2">
        <v>45440.455208333333</v>
      </c>
      <c r="Q1792">
        <f>YEAR(Salesdata[[#This Row],[purchase_date]])</f>
        <v>2024</v>
      </c>
      <c r="R1792" t="str">
        <f>TEXT(Salesdata[[#This Row],[purchase_date]], "mmm")</f>
        <v>May</v>
      </c>
    </row>
    <row r="1793" spans="1:18" x14ac:dyDescent="0.3">
      <c r="A1793" t="s">
        <v>5383</v>
      </c>
      <c r="B1793" t="s">
        <v>84</v>
      </c>
      <c r="C1793" t="s">
        <v>5384</v>
      </c>
      <c r="D1793" s="11" t="s">
        <v>8565</v>
      </c>
      <c r="E1793" s="11" t="s">
        <v>7064</v>
      </c>
      <c r="F1793" t="s">
        <v>68</v>
      </c>
      <c r="G1793" t="s">
        <v>5385</v>
      </c>
      <c r="H1793" t="s">
        <v>82</v>
      </c>
      <c r="I1793">
        <v>202.28</v>
      </c>
      <c r="J1793">
        <v>30</v>
      </c>
      <c r="K1793">
        <v>25</v>
      </c>
      <c r="L1793">
        <v>6068.4</v>
      </c>
      <c r="M1793">
        <v>4551.3</v>
      </c>
      <c r="N1793" s="11">
        <f>Salesdata[[#This Row],[subtotal_before_discount]]-Salesdata[[#This Row],[total_after_discount]]</f>
        <v>1517.0999999999995</v>
      </c>
      <c r="O1793" t="s">
        <v>47</v>
      </c>
      <c r="P1793" s="2">
        <v>45531.155289351853</v>
      </c>
      <c r="Q1793">
        <f>YEAR(Salesdata[[#This Row],[purchase_date]])</f>
        <v>2024</v>
      </c>
      <c r="R1793" t="str">
        <f>TEXT(Salesdata[[#This Row],[purchase_date]], "mmm")</f>
        <v>Aug</v>
      </c>
    </row>
    <row r="1794" spans="1:18" x14ac:dyDescent="0.3">
      <c r="A1794" t="s">
        <v>5386</v>
      </c>
      <c r="B1794" t="s">
        <v>55</v>
      </c>
      <c r="C1794" t="s">
        <v>5387</v>
      </c>
      <c r="D1794" s="11" t="s">
        <v>8709</v>
      </c>
      <c r="E1794" s="11" t="s">
        <v>7116</v>
      </c>
      <c r="F1794" t="s">
        <v>18</v>
      </c>
      <c r="G1794" t="s">
        <v>5388</v>
      </c>
      <c r="H1794" t="s">
        <v>7010</v>
      </c>
      <c r="I1794">
        <v>568.80999999999995</v>
      </c>
      <c r="J1794">
        <v>12</v>
      </c>
      <c r="K1794">
        <v>20</v>
      </c>
      <c r="L1794">
        <v>6825.72</v>
      </c>
      <c r="M1794">
        <v>5460.58</v>
      </c>
      <c r="N1794" s="11">
        <f>Salesdata[[#This Row],[subtotal_before_discount]]-Salesdata[[#This Row],[total_after_discount]]</f>
        <v>1365.1400000000003</v>
      </c>
      <c r="O1794" t="s">
        <v>28</v>
      </c>
      <c r="P1794" s="2">
        <v>45590.695069444446</v>
      </c>
      <c r="Q1794">
        <f>YEAR(Salesdata[[#This Row],[purchase_date]])</f>
        <v>2024</v>
      </c>
      <c r="R1794" t="str">
        <f>TEXT(Salesdata[[#This Row],[purchase_date]], "mmm")</f>
        <v>Oct</v>
      </c>
    </row>
    <row r="1795" spans="1:18" x14ac:dyDescent="0.3">
      <c r="A1795" t="s">
        <v>5389</v>
      </c>
      <c r="B1795" t="s">
        <v>84</v>
      </c>
      <c r="C1795" t="s">
        <v>5390</v>
      </c>
      <c r="D1795" s="11" t="s">
        <v>8710</v>
      </c>
      <c r="E1795" s="11" t="s">
        <v>7064</v>
      </c>
      <c r="F1795" t="s">
        <v>7010</v>
      </c>
      <c r="G1795" t="s">
        <v>5391</v>
      </c>
      <c r="H1795" t="s">
        <v>20</v>
      </c>
      <c r="I1795">
        <v>330.99</v>
      </c>
      <c r="J1795">
        <v>2</v>
      </c>
      <c r="K1795">
        <v>3</v>
      </c>
      <c r="L1795">
        <v>661.98</v>
      </c>
      <c r="M1795">
        <v>642.12</v>
      </c>
      <c r="N1795" s="11">
        <f>Salesdata[[#This Row],[subtotal_before_discount]]-Salesdata[[#This Row],[total_after_discount]]</f>
        <v>19.860000000000014</v>
      </c>
      <c r="O1795" t="s">
        <v>21</v>
      </c>
      <c r="P1795" s="2">
        <v>45441.807696759257</v>
      </c>
      <c r="Q1795">
        <f>YEAR(Salesdata[[#This Row],[purchase_date]])</f>
        <v>2024</v>
      </c>
      <c r="R1795" t="str">
        <f>TEXT(Salesdata[[#This Row],[purchase_date]], "mmm")</f>
        <v>May</v>
      </c>
    </row>
    <row r="1796" spans="1:18" x14ac:dyDescent="0.3">
      <c r="A1796" t="s">
        <v>5392</v>
      </c>
      <c r="B1796" t="s">
        <v>72</v>
      </c>
      <c r="C1796" t="s">
        <v>5393</v>
      </c>
      <c r="D1796" s="11" t="s">
        <v>8711</v>
      </c>
      <c r="E1796" s="11" t="s">
        <v>7076</v>
      </c>
      <c r="F1796" t="s">
        <v>111</v>
      </c>
      <c r="G1796" t="s">
        <v>5394</v>
      </c>
      <c r="H1796" t="s">
        <v>46</v>
      </c>
      <c r="I1796">
        <v>5.97</v>
      </c>
      <c r="J1796">
        <v>234</v>
      </c>
      <c r="K1796">
        <v>15</v>
      </c>
      <c r="L1796">
        <v>1396.98</v>
      </c>
      <c r="M1796">
        <v>1187.43</v>
      </c>
      <c r="N1796" s="11">
        <f>Salesdata[[#This Row],[subtotal_before_discount]]-Salesdata[[#This Row],[total_after_discount]]</f>
        <v>209.54999999999995</v>
      </c>
      <c r="O1796" t="s">
        <v>7010</v>
      </c>
      <c r="P1796" s="2">
        <v>45501.509305555555</v>
      </c>
      <c r="Q1796">
        <f>YEAR(Salesdata[[#This Row],[purchase_date]])</f>
        <v>2024</v>
      </c>
      <c r="R1796" t="str">
        <f>TEXT(Salesdata[[#This Row],[purchase_date]], "mmm")</f>
        <v>Jul</v>
      </c>
    </row>
    <row r="1797" spans="1:18" x14ac:dyDescent="0.3">
      <c r="A1797" t="s">
        <v>5395</v>
      </c>
      <c r="B1797" t="s">
        <v>30</v>
      </c>
      <c r="C1797" t="s">
        <v>5396</v>
      </c>
      <c r="D1797" s="11" t="s">
        <v>8712</v>
      </c>
      <c r="E1797" s="11" t="s">
        <v>7091</v>
      </c>
      <c r="F1797" t="s">
        <v>32</v>
      </c>
      <c r="G1797" t="s">
        <v>5397</v>
      </c>
      <c r="H1797" t="s">
        <v>7010</v>
      </c>
      <c r="I1797">
        <v>54.49</v>
      </c>
      <c r="J1797">
        <v>2</v>
      </c>
      <c r="K1797">
        <v>0</v>
      </c>
      <c r="L1797">
        <v>108.98</v>
      </c>
      <c r="M1797">
        <v>108.98</v>
      </c>
      <c r="N1797" s="11">
        <f>Salesdata[[#This Row],[subtotal_before_discount]]-Salesdata[[#This Row],[total_after_discount]]</f>
        <v>0</v>
      </c>
      <c r="O1797" t="s">
        <v>7010</v>
      </c>
      <c r="P1797" s="2">
        <v>45822.486747685187</v>
      </c>
      <c r="Q1797">
        <f>YEAR(Salesdata[[#This Row],[purchase_date]])</f>
        <v>2025</v>
      </c>
      <c r="R1797" t="str">
        <f>TEXT(Salesdata[[#This Row],[purchase_date]], "mmm")</f>
        <v>Jun</v>
      </c>
    </row>
    <row r="1798" spans="1:18" x14ac:dyDescent="0.3">
      <c r="A1798" t="s">
        <v>5398</v>
      </c>
      <c r="B1798" t="s">
        <v>172</v>
      </c>
      <c r="C1798" t="s">
        <v>7010</v>
      </c>
      <c r="D1798" s="11" t="s">
        <v>7010</v>
      </c>
      <c r="E1798" s="11" t="s">
        <v>7010</v>
      </c>
      <c r="F1798" t="s">
        <v>37</v>
      </c>
      <c r="G1798" t="s">
        <v>5399</v>
      </c>
      <c r="H1798" t="s">
        <v>465</v>
      </c>
      <c r="I1798">
        <v>1151.1099999999999</v>
      </c>
      <c r="J1798">
        <v>12</v>
      </c>
      <c r="K1798">
        <v>0</v>
      </c>
      <c r="L1798">
        <v>13813.32</v>
      </c>
      <c r="M1798">
        <v>13813.32</v>
      </c>
      <c r="N1798" s="11">
        <f>Salesdata[[#This Row],[subtotal_before_discount]]-Salesdata[[#This Row],[total_after_discount]]</f>
        <v>0</v>
      </c>
      <c r="O1798" t="s">
        <v>21</v>
      </c>
      <c r="P1798" s="2">
        <v>45584.491006944445</v>
      </c>
      <c r="Q1798">
        <f>YEAR(Salesdata[[#This Row],[purchase_date]])</f>
        <v>2024</v>
      </c>
      <c r="R1798" t="str">
        <f>TEXT(Salesdata[[#This Row],[purchase_date]], "mmm")</f>
        <v>Oct</v>
      </c>
    </row>
    <row r="1799" spans="1:18" x14ac:dyDescent="0.3">
      <c r="A1799" t="s">
        <v>5400</v>
      </c>
      <c r="B1799" t="s">
        <v>55</v>
      </c>
      <c r="C1799" t="s">
        <v>5401</v>
      </c>
      <c r="D1799" s="11" t="s">
        <v>8712</v>
      </c>
      <c r="E1799" s="11" t="s">
        <v>7125</v>
      </c>
      <c r="F1799" t="s">
        <v>251</v>
      </c>
      <c r="G1799" t="s">
        <v>5402</v>
      </c>
      <c r="H1799" t="s">
        <v>7010</v>
      </c>
      <c r="I1799">
        <v>984.77</v>
      </c>
      <c r="J1799">
        <v>5</v>
      </c>
      <c r="K1799">
        <v>5</v>
      </c>
      <c r="L1799">
        <v>4923.8500000000004</v>
      </c>
      <c r="M1799">
        <v>4677.66</v>
      </c>
      <c r="N1799" s="11">
        <f>Salesdata[[#This Row],[subtotal_before_discount]]-Salesdata[[#This Row],[total_after_discount]]</f>
        <v>246.19000000000051</v>
      </c>
      <c r="O1799" t="s">
        <v>77</v>
      </c>
      <c r="P1799" s="2">
        <v>45363.590590277781</v>
      </c>
      <c r="Q1799">
        <f>YEAR(Salesdata[[#This Row],[purchase_date]])</f>
        <v>2024</v>
      </c>
      <c r="R1799" t="str">
        <f>TEXT(Salesdata[[#This Row],[purchase_date]], "mmm")</f>
        <v>Mar</v>
      </c>
    </row>
    <row r="1800" spans="1:18" x14ac:dyDescent="0.3">
      <c r="A1800" t="s">
        <v>5403</v>
      </c>
      <c r="B1800" t="s">
        <v>15</v>
      </c>
      <c r="C1800" t="s">
        <v>5404</v>
      </c>
      <c r="D1800" s="11" t="s">
        <v>8713</v>
      </c>
      <c r="E1800" s="11" t="s">
        <v>7166</v>
      </c>
      <c r="F1800" t="s">
        <v>32</v>
      </c>
      <c r="G1800" t="s">
        <v>5405</v>
      </c>
      <c r="H1800" t="s">
        <v>59</v>
      </c>
      <c r="I1800">
        <v>1894.24</v>
      </c>
      <c r="J1800">
        <v>25</v>
      </c>
      <c r="K1800">
        <v>10</v>
      </c>
      <c r="L1800">
        <v>47356</v>
      </c>
      <c r="M1800">
        <v>42620.4</v>
      </c>
      <c r="N1800" s="11">
        <f>Salesdata[[#This Row],[subtotal_before_discount]]-Salesdata[[#This Row],[total_after_discount]]</f>
        <v>4735.5999999999985</v>
      </c>
      <c r="O1800" t="s">
        <v>116</v>
      </c>
      <c r="P1800" s="2">
        <v>45378.955370370371</v>
      </c>
      <c r="Q1800">
        <f>YEAR(Salesdata[[#This Row],[purchase_date]])</f>
        <v>2024</v>
      </c>
      <c r="R1800" t="str">
        <f>TEXT(Salesdata[[#This Row],[purchase_date]], "mmm")</f>
        <v>Mar</v>
      </c>
    </row>
    <row r="1801" spans="1:18" x14ac:dyDescent="0.3">
      <c r="A1801" t="s">
        <v>5406</v>
      </c>
      <c r="B1801" t="s">
        <v>23</v>
      </c>
      <c r="C1801" t="s">
        <v>5407</v>
      </c>
      <c r="D1801" s="11" t="s">
        <v>7750</v>
      </c>
      <c r="E1801" s="11" t="s">
        <v>7050</v>
      </c>
      <c r="F1801" t="s">
        <v>74</v>
      </c>
      <c r="G1801" t="s">
        <v>5408</v>
      </c>
      <c r="H1801" t="s">
        <v>93</v>
      </c>
      <c r="I1801">
        <v>5.92</v>
      </c>
      <c r="J1801">
        <v>340</v>
      </c>
      <c r="K1801">
        <v>17</v>
      </c>
      <c r="L1801">
        <v>2012.8</v>
      </c>
      <c r="M1801">
        <v>1670.62</v>
      </c>
      <c r="N1801" s="11">
        <f>Salesdata[[#This Row],[subtotal_before_discount]]-Salesdata[[#This Row],[total_after_discount]]</f>
        <v>342.18000000000006</v>
      </c>
      <c r="O1801" t="s">
        <v>21</v>
      </c>
      <c r="P1801" s="2">
        <v>45507.209421296298</v>
      </c>
      <c r="Q1801">
        <f>YEAR(Salesdata[[#This Row],[purchase_date]])</f>
        <v>2024</v>
      </c>
      <c r="R1801" t="str">
        <f>TEXT(Salesdata[[#This Row],[purchase_date]], "mmm")</f>
        <v>Aug</v>
      </c>
    </row>
    <row r="1802" spans="1:18" x14ac:dyDescent="0.3">
      <c r="A1802" t="s">
        <v>5409</v>
      </c>
      <c r="B1802" t="s">
        <v>172</v>
      </c>
      <c r="C1802" t="s">
        <v>5410</v>
      </c>
      <c r="D1802" s="11" t="s">
        <v>8714</v>
      </c>
      <c r="E1802" s="11" t="s">
        <v>7050</v>
      </c>
      <c r="F1802" t="s">
        <v>57</v>
      </c>
      <c r="G1802" t="s">
        <v>5411</v>
      </c>
      <c r="H1802" t="s">
        <v>46</v>
      </c>
      <c r="I1802">
        <v>1024.02</v>
      </c>
      <c r="J1802">
        <v>5</v>
      </c>
      <c r="K1802">
        <v>0</v>
      </c>
      <c r="L1802">
        <v>5120.1000000000004</v>
      </c>
      <c r="M1802">
        <v>5120.1000000000004</v>
      </c>
      <c r="N1802" s="11">
        <f>Salesdata[[#This Row],[subtotal_before_discount]]-Salesdata[[#This Row],[total_after_discount]]</f>
        <v>0</v>
      </c>
      <c r="O1802" t="s">
        <v>21</v>
      </c>
      <c r="P1802" s="2">
        <v>45717.921956018516</v>
      </c>
      <c r="Q1802">
        <f>YEAR(Salesdata[[#This Row],[purchase_date]])</f>
        <v>2025</v>
      </c>
      <c r="R1802" t="str">
        <f>TEXT(Salesdata[[#This Row],[purchase_date]], "mmm")</f>
        <v>Mar</v>
      </c>
    </row>
    <row r="1803" spans="1:18" x14ac:dyDescent="0.3">
      <c r="A1803" t="s">
        <v>5412</v>
      </c>
      <c r="B1803" t="s">
        <v>23</v>
      </c>
      <c r="C1803" t="s">
        <v>5413</v>
      </c>
      <c r="D1803" s="11" t="s">
        <v>8715</v>
      </c>
      <c r="E1803" s="11" t="s">
        <v>7141</v>
      </c>
      <c r="F1803" t="s">
        <v>57</v>
      </c>
      <c r="G1803" t="s">
        <v>5414</v>
      </c>
      <c r="H1803" t="s">
        <v>248</v>
      </c>
      <c r="I1803">
        <v>982.81</v>
      </c>
      <c r="J1803">
        <v>3</v>
      </c>
      <c r="K1803">
        <v>0</v>
      </c>
      <c r="L1803">
        <v>2948.43</v>
      </c>
      <c r="M1803">
        <v>2948.43</v>
      </c>
      <c r="N1803" s="11">
        <f>Salesdata[[#This Row],[subtotal_before_discount]]-Salesdata[[#This Row],[total_after_discount]]</f>
        <v>0</v>
      </c>
      <c r="O1803" t="s">
        <v>77</v>
      </c>
      <c r="P1803" s="2">
        <v>45773.440416666665</v>
      </c>
      <c r="Q1803">
        <f>YEAR(Salesdata[[#This Row],[purchase_date]])</f>
        <v>2025</v>
      </c>
      <c r="R1803" t="str">
        <f>TEXT(Salesdata[[#This Row],[purchase_date]], "mmm")</f>
        <v>Apr</v>
      </c>
    </row>
    <row r="1804" spans="1:18" x14ac:dyDescent="0.3">
      <c r="A1804" t="s">
        <v>5415</v>
      </c>
      <c r="B1804" t="s">
        <v>49</v>
      </c>
      <c r="C1804" t="s">
        <v>5416</v>
      </c>
      <c r="D1804" s="11" t="s">
        <v>8716</v>
      </c>
      <c r="E1804" s="11" t="s">
        <v>7143</v>
      </c>
      <c r="F1804" t="s">
        <v>74</v>
      </c>
      <c r="G1804" t="s">
        <v>5417</v>
      </c>
      <c r="H1804" t="s">
        <v>39</v>
      </c>
      <c r="I1804">
        <v>1475.96</v>
      </c>
      <c r="J1804">
        <v>25</v>
      </c>
      <c r="K1804">
        <v>25</v>
      </c>
      <c r="L1804">
        <v>36899</v>
      </c>
      <c r="M1804">
        <v>27674.25</v>
      </c>
      <c r="N1804" s="11">
        <f>Salesdata[[#This Row],[subtotal_before_discount]]-Salesdata[[#This Row],[total_after_discount]]</f>
        <v>9224.75</v>
      </c>
      <c r="O1804" t="s">
        <v>116</v>
      </c>
      <c r="P1804" s="2">
        <v>45793.259525462963</v>
      </c>
      <c r="Q1804">
        <f>YEAR(Salesdata[[#This Row],[purchase_date]])</f>
        <v>2025</v>
      </c>
      <c r="R1804" t="str">
        <f>TEXT(Salesdata[[#This Row],[purchase_date]], "mmm")</f>
        <v>May</v>
      </c>
    </row>
    <row r="1805" spans="1:18" x14ac:dyDescent="0.3">
      <c r="A1805" t="s">
        <v>5418</v>
      </c>
      <c r="B1805" t="s">
        <v>84</v>
      </c>
      <c r="C1805" t="s">
        <v>7010</v>
      </c>
      <c r="D1805" s="11" t="s">
        <v>7010</v>
      </c>
      <c r="E1805" s="11" t="s">
        <v>7010</v>
      </c>
      <c r="F1805" t="s">
        <v>121</v>
      </c>
      <c r="G1805" t="s">
        <v>5419</v>
      </c>
      <c r="H1805" t="s">
        <v>20</v>
      </c>
      <c r="I1805">
        <v>747.73</v>
      </c>
      <c r="J1805">
        <v>60</v>
      </c>
      <c r="K1805">
        <v>0</v>
      </c>
      <c r="L1805">
        <v>44863.8</v>
      </c>
      <c r="M1805">
        <v>44863.8</v>
      </c>
      <c r="N1805" s="11">
        <f>Salesdata[[#This Row],[subtotal_before_discount]]-Salesdata[[#This Row],[total_after_discount]]</f>
        <v>0</v>
      </c>
      <c r="O1805" t="s">
        <v>28</v>
      </c>
      <c r="P1805" s="2">
        <v>45805.108993055554</v>
      </c>
      <c r="Q1805">
        <f>YEAR(Salesdata[[#This Row],[purchase_date]])</f>
        <v>2025</v>
      </c>
      <c r="R1805" t="str">
        <f>TEXT(Salesdata[[#This Row],[purchase_date]], "mmm")</f>
        <v>May</v>
      </c>
    </row>
    <row r="1806" spans="1:18" x14ac:dyDescent="0.3">
      <c r="A1806" t="s">
        <v>5420</v>
      </c>
      <c r="B1806" t="s">
        <v>181</v>
      </c>
      <c r="C1806" t="s">
        <v>5421</v>
      </c>
      <c r="D1806" s="11" t="s">
        <v>8717</v>
      </c>
      <c r="E1806" s="11" t="s">
        <v>7044</v>
      </c>
      <c r="F1806" t="s">
        <v>111</v>
      </c>
      <c r="G1806" t="s">
        <v>5422</v>
      </c>
      <c r="H1806" t="s">
        <v>53</v>
      </c>
      <c r="I1806">
        <v>834.88</v>
      </c>
      <c r="J1806">
        <v>2</v>
      </c>
      <c r="K1806">
        <v>0</v>
      </c>
      <c r="L1806">
        <v>1669.76</v>
      </c>
      <c r="M1806">
        <v>1669.76</v>
      </c>
      <c r="N1806" s="11">
        <f>Salesdata[[#This Row],[subtotal_before_discount]]-Salesdata[[#This Row],[total_after_discount]]</f>
        <v>0</v>
      </c>
      <c r="O1806" t="s">
        <v>60</v>
      </c>
      <c r="P1806" s="2">
        <v>45662.634884259256</v>
      </c>
      <c r="Q1806">
        <f>YEAR(Salesdata[[#This Row],[purchase_date]])</f>
        <v>2025</v>
      </c>
      <c r="R1806" t="str">
        <f>TEXT(Salesdata[[#This Row],[purchase_date]], "mmm")</f>
        <v>Jan</v>
      </c>
    </row>
    <row r="1807" spans="1:18" x14ac:dyDescent="0.3">
      <c r="A1807" t="s">
        <v>5423</v>
      </c>
      <c r="B1807" t="s">
        <v>15</v>
      </c>
      <c r="C1807" t="s">
        <v>5424</v>
      </c>
      <c r="D1807" s="11" t="s">
        <v>8718</v>
      </c>
      <c r="E1807" s="11" t="s">
        <v>7058</v>
      </c>
      <c r="F1807" t="s">
        <v>68</v>
      </c>
      <c r="G1807" t="s">
        <v>5425</v>
      </c>
      <c r="H1807" t="s">
        <v>107</v>
      </c>
      <c r="I1807">
        <v>1831.88</v>
      </c>
      <c r="J1807">
        <v>10</v>
      </c>
      <c r="K1807">
        <v>5</v>
      </c>
      <c r="L1807">
        <v>18318.8</v>
      </c>
      <c r="M1807">
        <v>17402.86</v>
      </c>
      <c r="N1807" s="11">
        <f>Salesdata[[#This Row],[subtotal_before_discount]]-Salesdata[[#This Row],[total_after_discount]]</f>
        <v>915.93999999999869</v>
      </c>
      <c r="O1807" t="s">
        <v>60</v>
      </c>
      <c r="P1807" s="2">
        <v>45533.438171296293</v>
      </c>
      <c r="Q1807">
        <f>YEAR(Salesdata[[#This Row],[purchase_date]])</f>
        <v>2024</v>
      </c>
      <c r="R1807" t="str">
        <f>TEXT(Salesdata[[#This Row],[purchase_date]], "mmm")</f>
        <v>Aug</v>
      </c>
    </row>
    <row r="1808" spans="1:18" x14ac:dyDescent="0.3">
      <c r="A1808" t="s">
        <v>5426</v>
      </c>
      <c r="B1808" t="s">
        <v>15</v>
      </c>
      <c r="C1808" t="s">
        <v>5427</v>
      </c>
      <c r="D1808" s="11" t="s">
        <v>8719</v>
      </c>
      <c r="E1808" s="11" t="s">
        <v>7214</v>
      </c>
      <c r="F1808" t="s">
        <v>251</v>
      </c>
      <c r="G1808" t="s">
        <v>5428</v>
      </c>
      <c r="H1808" t="s">
        <v>465</v>
      </c>
      <c r="I1808">
        <v>308.27999999999997</v>
      </c>
      <c r="J1808">
        <v>12</v>
      </c>
      <c r="K1808">
        <v>5</v>
      </c>
      <c r="L1808">
        <v>3699.36</v>
      </c>
      <c r="M1808">
        <v>3514.39</v>
      </c>
      <c r="N1808" s="11">
        <f>Salesdata[[#This Row],[subtotal_before_discount]]-Salesdata[[#This Row],[total_after_discount]]</f>
        <v>184.97000000000025</v>
      </c>
      <c r="O1808" t="s">
        <v>28</v>
      </c>
      <c r="P1808" s="2">
        <v>45458.36204861111</v>
      </c>
      <c r="Q1808">
        <f>YEAR(Salesdata[[#This Row],[purchase_date]])</f>
        <v>2024</v>
      </c>
      <c r="R1808" t="str">
        <f>TEXT(Salesdata[[#This Row],[purchase_date]], "mmm")</f>
        <v>Jun</v>
      </c>
    </row>
    <row r="1809" spans="1:18" x14ac:dyDescent="0.3">
      <c r="A1809" t="s">
        <v>5429</v>
      </c>
      <c r="B1809" t="s">
        <v>49</v>
      </c>
      <c r="C1809" t="s">
        <v>5430</v>
      </c>
      <c r="D1809" s="11" t="s">
        <v>8720</v>
      </c>
      <c r="E1809" s="11" t="s">
        <v>7111</v>
      </c>
      <c r="F1809" t="s">
        <v>44</v>
      </c>
      <c r="G1809" t="s">
        <v>5431</v>
      </c>
      <c r="H1809" t="s">
        <v>76</v>
      </c>
      <c r="I1809">
        <v>402.82</v>
      </c>
      <c r="J1809">
        <v>40</v>
      </c>
      <c r="K1809">
        <v>20</v>
      </c>
      <c r="L1809">
        <v>16112.8</v>
      </c>
      <c r="M1809">
        <v>12890.24</v>
      </c>
      <c r="N1809" s="11">
        <f>Salesdata[[#This Row],[subtotal_before_discount]]-Salesdata[[#This Row],[total_after_discount]]</f>
        <v>3222.5599999999995</v>
      </c>
      <c r="O1809" t="s">
        <v>77</v>
      </c>
      <c r="P1809" s="2">
        <v>45831.171377314815</v>
      </c>
      <c r="Q1809">
        <f>YEAR(Salesdata[[#This Row],[purchase_date]])</f>
        <v>2025</v>
      </c>
      <c r="R1809" t="str">
        <f>TEXT(Salesdata[[#This Row],[purchase_date]], "mmm")</f>
        <v>Jun</v>
      </c>
    </row>
    <row r="1810" spans="1:18" x14ac:dyDescent="0.3">
      <c r="A1810" t="s">
        <v>5432</v>
      </c>
      <c r="B1810" t="s">
        <v>172</v>
      </c>
      <c r="C1810" t="s">
        <v>5433</v>
      </c>
      <c r="D1810" s="11" t="s">
        <v>8721</v>
      </c>
      <c r="E1810" s="11" t="s">
        <v>7108</v>
      </c>
      <c r="F1810" t="s">
        <v>246</v>
      </c>
      <c r="G1810" t="s">
        <v>5434</v>
      </c>
      <c r="H1810" t="s">
        <v>7010</v>
      </c>
      <c r="I1810">
        <v>561.29999999999995</v>
      </c>
      <c r="J1810">
        <v>60</v>
      </c>
      <c r="K1810">
        <v>0</v>
      </c>
      <c r="L1810">
        <v>33678</v>
      </c>
      <c r="M1810">
        <v>33678</v>
      </c>
      <c r="N1810" s="11">
        <f>Salesdata[[#This Row],[subtotal_before_discount]]-Salesdata[[#This Row],[total_after_discount]]</f>
        <v>0</v>
      </c>
      <c r="O1810" t="s">
        <v>116</v>
      </c>
      <c r="P1810" s="2">
        <v>45694.282604166663</v>
      </c>
      <c r="Q1810">
        <f>YEAR(Salesdata[[#This Row],[purchase_date]])</f>
        <v>2025</v>
      </c>
      <c r="R1810" t="str">
        <f>TEXT(Salesdata[[#This Row],[purchase_date]], "mmm")</f>
        <v>Feb</v>
      </c>
    </row>
    <row r="1811" spans="1:18" x14ac:dyDescent="0.3">
      <c r="A1811" t="s">
        <v>5435</v>
      </c>
      <c r="B1811" t="s">
        <v>118</v>
      </c>
      <c r="C1811" t="s">
        <v>5436</v>
      </c>
      <c r="D1811" s="11" t="s">
        <v>8722</v>
      </c>
      <c r="E1811" s="11" t="s">
        <v>7064</v>
      </c>
      <c r="F1811" t="s">
        <v>100</v>
      </c>
      <c r="G1811" t="s">
        <v>5437</v>
      </c>
      <c r="H1811" t="s">
        <v>102</v>
      </c>
      <c r="I1811">
        <v>683.73</v>
      </c>
      <c r="J1811">
        <v>3</v>
      </c>
      <c r="K1811">
        <v>0</v>
      </c>
      <c r="L1811">
        <v>2051.19</v>
      </c>
      <c r="M1811">
        <v>2051.19</v>
      </c>
      <c r="N1811" s="11">
        <f>Salesdata[[#This Row],[subtotal_before_discount]]-Salesdata[[#This Row],[total_after_discount]]</f>
        <v>0</v>
      </c>
      <c r="O1811" t="s">
        <v>21</v>
      </c>
      <c r="P1811" s="2">
        <v>45840.668356481481</v>
      </c>
      <c r="Q1811">
        <f>YEAR(Salesdata[[#This Row],[purchase_date]])</f>
        <v>2025</v>
      </c>
      <c r="R1811" t="str">
        <f>TEXT(Salesdata[[#This Row],[purchase_date]], "mmm")</f>
        <v>Jul</v>
      </c>
    </row>
    <row r="1812" spans="1:18" x14ac:dyDescent="0.3">
      <c r="A1812" t="s">
        <v>5438</v>
      </c>
      <c r="B1812" t="s">
        <v>23</v>
      </c>
      <c r="C1812" t="s">
        <v>5439</v>
      </c>
      <c r="D1812" s="11" t="s">
        <v>8723</v>
      </c>
      <c r="E1812" s="11" t="s">
        <v>7042</v>
      </c>
      <c r="F1812" t="s">
        <v>224</v>
      </c>
      <c r="G1812" t="s">
        <v>5440</v>
      </c>
      <c r="H1812" t="s">
        <v>161</v>
      </c>
      <c r="I1812">
        <v>671.16</v>
      </c>
      <c r="J1812">
        <v>2</v>
      </c>
      <c r="K1812">
        <v>0</v>
      </c>
      <c r="L1812">
        <v>1342.32</v>
      </c>
      <c r="M1812">
        <v>1342.32</v>
      </c>
      <c r="N1812" s="11">
        <f>Salesdata[[#This Row],[subtotal_before_discount]]-Salesdata[[#This Row],[total_after_discount]]</f>
        <v>0</v>
      </c>
      <c r="O1812" t="s">
        <v>21</v>
      </c>
      <c r="P1812" s="2">
        <v>45742.309907407405</v>
      </c>
      <c r="Q1812">
        <f>YEAR(Salesdata[[#This Row],[purchase_date]])</f>
        <v>2025</v>
      </c>
      <c r="R1812" t="str">
        <f>TEXT(Salesdata[[#This Row],[purchase_date]], "mmm")</f>
        <v>Mar</v>
      </c>
    </row>
    <row r="1813" spans="1:18" x14ac:dyDescent="0.3">
      <c r="A1813" t="s">
        <v>5441</v>
      </c>
      <c r="B1813" t="s">
        <v>55</v>
      </c>
      <c r="C1813" t="s">
        <v>5442</v>
      </c>
      <c r="D1813" s="11" t="s">
        <v>8724</v>
      </c>
      <c r="E1813" s="11" t="s">
        <v>7094</v>
      </c>
      <c r="F1813" t="s">
        <v>111</v>
      </c>
      <c r="G1813" t="s">
        <v>5443</v>
      </c>
      <c r="H1813" t="s">
        <v>179</v>
      </c>
      <c r="I1813">
        <v>2.35</v>
      </c>
      <c r="J1813">
        <v>292</v>
      </c>
      <c r="K1813">
        <v>15</v>
      </c>
      <c r="L1813">
        <v>686.2</v>
      </c>
      <c r="M1813">
        <v>583.27</v>
      </c>
      <c r="N1813" s="11">
        <f>Salesdata[[#This Row],[subtotal_before_discount]]-Salesdata[[#This Row],[total_after_discount]]</f>
        <v>102.93000000000006</v>
      </c>
      <c r="O1813" t="s">
        <v>21</v>
      </c>
      <c r="P1813" s="2">
        <v>45832.881701388891</v>
      </c>
      <c r="Q1813">
        <f>YEAR(Salesdata[[#This Row],[purchase_date]])</f>
        <v>2025</v>
      </c>
      <c r="R1813" t="str">
        <f>TEXT(Salesdata[[#This Row],[purchase_date]], "mmm")</f>
        <v>Jun</v>
      </c>
    </row>
    <row r="1814" spans="1:18" x14ac:dyDescent="0.3">
      <c r="A1814" t="s">
        <v>5444</v>
      </c>
      <c r="B1814" t="s">
        <v>30</v>
      </c>
      <c r="C1814" t="s">
        <v>5445</v>
      </c>
      <c r="D1814" s="11" t="s">
        <v>8725</v>
      </c>
      <c r="E1814" s="11" t="s">
        <v>7073</v>
      </c>
      <c r="F1814" t="s">
        <v>133</v>
      </c>
      <c r="G1814" t="s">
        <v>5446</v>
      </c>
      <c r="H1814" t="s">
        <v>93</v>
      </c>
      <c r="I1814">
        <v>123.24</v>
      </c>
      <c r="J1814">
        <v>8</v>
      </c>
      <c r="K1814">
        <v>5</v>
      </c>
      <c r="L1814">
        <v>985.92</v>
      </c>
      <c r="M1814">
        <v>936.62</v>
      </c>
      <c r="N1814" s="11">
        <f>Salesdata[[#This Row],[subtotal_before_discount]]-Salesdata[[#This Row],[total_after_discount]]</f>
        <v>49.299999999999955</v>
      </c>
      <c r="O1814" t="s">
        <v>21</v>
      </c>
      <c r="P1814" s="2">
        <v>45798.044444444444</v>
      </c>
      <c r="Q1814">
        <f>YEAR(Salesdata[[#This Row],[purchase_date]])</f>
        <v>2025</v>
      </c>
      <c r="R1814" t="str">
        <f>TEXT(Salesdata[[#This Row],[purchase_date]], "mmm")</f>
        <v>May</v>
      </c>
    </row>
    <row r="1815" spans="1:18" x14ac:dyDescent="0.3">
      <c r="A1815" t="s">
        <v>5447</v>
      </c>
      <c r="B1815" t="s">
        <v>95</v>
      </c>
      <c r="C1815" t="s">
        <v>5448</v>
      </c>
      <c r="D1815" s="11" t="s">
        <v>8726</v>
      </c>
      <c r="E1815" s="11" t="s">
        <v>7040</v>
      </c>
      <c r="F1815" t="s">
        <v>111</v>
      </c>
      <c r="G1815" t="s">
        <v>5449</v>
      </c>
      <c r="H1815" t="s">
        <v>102</v>
      </c>
      <c r="I1815">
        <v>1470.05</v>
      </c>
      <c r="J1815">
        <v>5</v>
      </c>
      <c r="K1815">
        <v>5</v>
      </c>
      <c r="L1815">
        <v>7350.25</v>
      </c>
      <c r="M1815">
        <v>6982.74</v>
      </c>
      <c r="N1815" s="11">
        <f>Salesdata[[#This Row],[subtotal_before_discount]]-Salesdata[[#This Row],[total_after_discount]]</f>
        <v>367.51000000000022</v>
      </c>
      <c r="O1815" t="s">
        <v>116</v>
      </c>
      <c r="P1815" s="2">
        <v>45633.566111111111</v>
      </c>
      <c r="Q1815">
        <f>YEAR(Salesdata[[#This Row],[purchase_date]])</f>
        <v>2024</v>
      </c>
      <c r="R1815" t="str">
        <f>TEXT(Salesdata[[#This Row],[purchase_date]], "mmm")</f>
        <v>Dec</v>
      </c>
    </row>
    <row r="1816" spans="1:18" x14ac:dyDescent="0.3">
      <c r="A1816" t="s">
        <v>5450</v>
      </c>
      <c r="B1816" t="s">
        <v>181</v>
      </c>
      <c r="C1816" t="s">
        <v>5451</v>
      </c>
      <c r="D1816" s="11" t="s">
        <v>8727</v>
      </c>
      <c r="E1816" s="11" t="s">
        <v>7152</v>
      </c>
      <c r="F1816" t="s">
        <v>18</v>
      </c>
      <c r="G1816" t="s">
        <v>5452</v>
      </c>
      <c r="H1816" t="s">
        <v>93</v>
      </c>
      <c r="I1816">
        <v>343.59</v>
      </c>
      <c r="J1816">
        <v>3</v>
      </c>
      <c r="K1816">
        <v>5</v>
      </c>
      <c r="L1816">
        <v>1030.77</v>
      </c>
      <c r="M1816">
        <v>979.23</v>
      </c>
      <c r="N1816" s="11">
        <f>Salesdata[[#This Row],[subtotal_before_discount]]-Salesdata[[#This Row],[total_after_discount]]</f>
        <v>51.539999999999964</v>
      </c>
      <c r="O1816" t="s">
        <v>7010</v>
      </c>
      <c r="P1816" s="2">
        <v>45476.70171296296</v>
      </c>
      <c r="Q1816">
        <f>YEAR(Salesdata[[#This Row],[purchase_date]])</f>
        <v>2024</v>
      </c>
      <c r="R1816" t="str">
        <f>TEXT(Salesdata[[#This Row],[purchase_date]], "mmm")</f>
        <v>Jul</v>
      </c>
    </row>
    <row r="1817" spans="1:18" x14ac:dyDescent="0.3">
      <c r="A1817" t="s">
        <v>5453</v>
      </c>
      <c r="B1817" t="s">
        <v>95</v>
      </c>
      <c r="C1817" t="s">
        <v>5454</v>
      </c>
      <c r="D1817" s="11" t="s">
        <v>8728</v>
      </c>
      <c r="E1817" s="11" t="s">
        <v>7042</v>
      </c>
      <c r="F1817" t="s">
        <v>44</v>
      </c>
      <c r="G1817" t="s">
        <v>5455</v>
      </c>
      <c r="H1817" t="s">
        <v>93</v>
      </c>
      <c r="I1817">
        <v>500.03</v>
      </c>
      <c r="J1817">
        <v>4</v>
      </c>
      <c r="K1817">
        <v>5</v>
      </c>
      <c r="L1817">
        <v>2000.12</v>
      </c>
      <c r="M1817">
        <v>1900.11</v>
      </c>
      <c r="N1817" s="11">
        <f>Salesdata[[#This Row],[subtotal_before_discount]]-Salesdata[[#This Row],[total_after_discount]]</f>
        <v>100.00999999999999</v>
      </c>
      <c r="O1817" t="s">
        <v>40</v>
      </c>
      <c r="P1817" s="2">
        <v>45470.817314814813</v>
      </c>
      <c r="Q1817">
        <f>YEAR(Salesdata[[#This Row],[purchase_date]])</f>
        <v>2024</v>
      </c>
      <c r="R1817" t="str">
        <f>TEXT(Salesdata[[#This Row],[purchase_date]], "mmm")</f>
        <v>Jun</v>
      </c>
    </row>
    <row r="1818" spans="1:18" x14ac:dyDescent="0.3">
      <c r="A1818" t="s">
        <v>5456</v>
      </c>
      <c r="B1818" t="s">
        <v>84</v>
      </c>
      <c r="C1818" t="s">
        <v>5457</v>
      </c>
      <c r="D1818" s="11" t="s">
        <v>8729</v>
      </c>
      <c r="E1818" s="11" t="s">
        <v>7038</v>
      </c>
      <c r="F1818" t="s">
        <v>7010</v>
      </c>
      <c r="G1818" t="s">
        <v>5458</v>
      </c>
      <c r="H1818" t="s">
        <v>76</v>
      </c>
      <c r="I1818">
        <v>740.38</v>
      </c>
      <c r="J1818">
        <v>4</v>
      </c>
      <c r="K1818">
        <v>0</v>
      </c>
      <c r="L1818">
        <v>2961.52</v>
      </c>
      <c r="M1818">
        <v>2961.52</v>
      </c>
      <c r="N1818" s="11">
        <f>Salesdata[[#This Row],[subtotal_before_discount]]-Salesdata[[#This Row],[total_after_discount]]</f>
        <v>0</v>
      </c>
      <c r="O1818" t="s">
        <v>28</v>
      </c>
      <c r="P1818" s="2">
        <v>45658.14980324074</v>
      </c>
      <c r="Q1818">
        <f>YEAR(Salesdata[[#This Row],[purchase_date]])</f>
        <v>2025</v>
      </c>
      <c r="R1818" t="str">
        <f>TEXT(Salesdata[[#This Row],[purchase_date]], "mmm")</f>
        <v>Jan</v>
      </c>
    </row>
    <row r="1819" spans="1:18" x14ac:dyDescent="0.3">
      <c r="A1819" t="s">
        <v>5459</v>
      </c>
      <c r="B1819" t="s">
        <v>84</v>
      </c>
      <c r="C1819" t="s">
        <v>5460</v>
      </c>
      <c r="D1819" s="11" t="s">
        <v>8730</v>
      </c>
      <c r="E1819" s="11" t="s">
        <v>7102</v>
      </c>
      <c r="F1819" t="s">
        <v>7010</v>
      </c>
      <c r="G1819" t="s">
        <v>5461</v>
      </c>
      <c r="H1819" t="s">
        <v>107</v>
      </c>
      <c r="I1819">
        <v>624.19000000000005</v>
      </c>
      <c r="J1819">
        <v>5</v>
      </c>
      <c r="K1819">
        <v>0</v>
      </c>
      <c r="L1819">
        <v>3120.95</v>
      </c>
      <c r="M1819">
        <v>3120.95</v>
      </c>
      <c r="N1819" s="11">
        <f>Salesdata[[#This Row],[subtotal_before_discount]]-Salesdata[[#This Row],[total_after_discount]]</f>
        <v>0</v>
      </c>
      <c r="O1819" t="s">
        <v>77</v>
      </c>
      <c r="P1819" s="2">
        <v>45395.363032407404</v>
      </c>
      <c r="Q1819">
        <f>YEAR(Salesdata[[#This Row],[purchase_date]])</f>
        <v>2024</v>
      </c>
      <c r="R1819" t="str">
        <f>TEXT(Salesdata[[#This Row],[purchase_date]], "mmm")</f>
        <v>Apr</v>
      </c>
    </row>
    <row r="1820" spans="1:18" x14ac:dyDescent="0.3">
      <c r="A1820" t="s">
        <v>5462</v>
      </c>
      <c r="B1820" t="s">
        <v>118</v>
      </c>
      <c r="C1820" t="s">
        <v>5463</v>
      </c>
      <c r="D1820" s="11" t="s">
        <v>8731</v>
      </c>
      <c r="E1820" s="11" t="s">
        <v>7235</v>
      </c>
      <c r="F1820" t="s">
        <v>44</v>
      </c>
      <c r="G1820" t="s">
        <v>5464</v>
      </c>
      <c r="H1820" t="s">
        <v>130</v>
      </c>
      <c r="I1820">
        <v>1260.99</v>
      </c>
      <c r="J1820">
        <v>6</v>
      </c>
      <c r="K1820">
        <v>0</v>
      </c>
      <c r="L1820">
        <v>7565.94</v>
      </c>
      <c r="M1820">
        <v>7565.94</v>
      </c>
      <c r="N1820" s="11">
        <f>Salesdata[[#This Row],[subtotal_before_discount]]-Salesdata[[#This Row],[total_after_discount]]</f>
        <v>0</v>
      </c>
      <c r="O1820" t="s">
        <v>47</v>
      </c>
      <c r="P1820" s="2">
        <v>45505.019872685189</v>
      </c>
      <c r="Q1820">
        <f>YEAR(Salesdata[[#This Row],[purchase_date]])</f>
        <v>2024</v>
      </c>
      <c r="R1820" t="str">
        <f>TEXT(Salesdata[[#This Row],[purchase_date]], "mmm")</f>
        <v>Aug</v>
      </c>
    </row>
    <row r="1821" spans="1:18" x14ac:dyDescent="0.3">
      <c r="A1821" t="s">
        <v>5465</v>
      </c>
      <c r="B1821" t="s">
        <v>95</v>
      </c>
      <c r="C1821" t="s">
        <v>5466</v>
      </c>
      <c r="D1821" s="11" t="s">
        <v>8732</v>
      </c>
      <c r="E1821" s="11" t="s">
        <v>7036</v>
      </c>
      <c r="F1821" t="s">
        <v>74</v>
      </c>
      <c r="G1821" t="s">
        <v>5467</v>
      </c>
      <c r="H1821" t="s">
        <v>130</v>
      </c>
      <c r="I1821">
        <v>426.44</v>
      </c>
      <c r="J1821">
        <v>25</v>
      </c>
      <c r="K1821">
        <v>0</v>
      </c>
      <c r="L1821">
        <v>10661</v>
      </c>
      <c r="M1821">
        <v>10661</v>
      </c>
      <c r="N1821" s="11">
        <f>Salesdata[[#This Row],[subtotal_before_discount]]-Salesdata[[#This Row],[total_after_discount]]</f>
        <v>0</v>
      </c>
      <c r="O1821" t="s">
        <v>40</v>
      </c>
      <c r="P1821" s="2">
        <v>45728.012569444443</v>
      </c>
      <c r="Q1821">
        <f>YEAR(Salesdata[[#This Row],[purchase_date]])</f>
        <v>2025</v>
      </c>
      <c r="R1821" t="str">
        <f>TEXT(Salesdata[[#This Row],[purchase_date]], "mmm")</f>
        <v>Mar</v>
      </c>
    </row>
    <row r="1822" spans="1:18" x14ac:dyDescent="0.3">
      <c r="A1822" t="s">
        <v>5468</v>
      </c>
      <c r="B1822" t="s">
        <v>172</v>
      </c>
      <c r="C1822" t="s">
        <v>5469</v>
      </c>
      <c r="D1822" s="11" t="s">
        <v>8733</v>
      </c>
      <c r="E1822" s="11" t="s">
        <v>7154</v>
      </c>
      <c r="F1822" t="s">
        <v>37</v>
      </c>
      <c r="G1822" t="s">
        <v>5470</v>
      </c>
      <c r="H1822" t="s">
        <v>93</v>
      </c>
      <c r="I1822">
        <v>423.08</v>
      </c>
      <c r="J1822">
        <v>10</v>
      </c>
      <c r="K1822">
        <v>10</v>
      </c>
      <c r="L1822">
        <v>4230.8</v>
      </c>
      <c r="M1822">
        <v>3807.72</v>
      </c>
      <c r="N1822" s="11">
        <f>Salesdata[[#This Row],[subtotal_before_discount]]-Salesdata[[#This Row],[total_after_discount]]</f>
        <v>423.08000000000038</v>
      </c>
      <c r="O1822" t="s">
        <v>40</v>
      </c>
      <c r="P1822" s="2">
        <v>45344.120011574072</v>
      </c>
      <c r="Q1822">
        <f>YEAR(Salesdata[[#This Row],[purchase_date]])</f>
        <v>2024</v>
      </c>
      <c r="R1822" t="str">
        <f>TEXT(Salesdata[[#This Row],[purchase_date]], "mmm")</f>
        <v>Feb</v>
      </c>
    </row>
    <row r="1823" spans="1:18" x14ac:dyDescent="0.3">
      <c r="A1823" t="s">
        <v>5471</v>
      </c>
      <c r="B1823" t="s">
        <v>23</v>
      </c>
      <c r="C1823" t="s">
        <v>5472</v>
      </c>
      <c r="D1823" s="11" t="s">
        <v>8734</v>
      </c>
      <c r="E1823" s="11" t="s">
        <v>7164</v>
      </c>
      <c r="F1823" t="s">
        <v>37</v>
      </c>
      <c r="G1823" t="s">
        <v>5473</v>
      </c>
      <c r="H1823" t="s">
        <v>59</v>
      </c>
      <c r="I1823">
        <v>2914.72</v>
      </c>
      <c r="J1823">
        <v>2</v>
      </c>
      <c r="K1823">
        <v>0</v>
      </c>
      <c r="L1823">
        <v>5829.44</v>
      </c>
      <c r="M1823">
        <v>5829.44</v>
      </c>
      <c r="N1823" s="11">
        <f>Salesdata[[#This Row],[subtotal_before_discount]]-Salesdata[[#This Row],[total_after_discount]]</f>
        <v>0</v>
      </c>
      <c r="O1823" t="s">
        <v>60</v>
      </c>
      <c r="P1823" s="2">
        <v>45808.526296296295</v>
      </c>
      <c r="Q1823">
        <f>YEAR(Salesdata[[#This Row],[purchase_date]])</f>
        <v>2025</v>
      </c>
      <c r="R1823" t="str">
        <f>TEXT(Salesdata[[#This Row],[purchase_date]], "mmm")</f>
        <v>May</v>
      </c>
    </row>
    <row r="1824" spans="1:18" x14ac:dyDescent="0.3">
      <c r="A1824" t="s">
        <v>5474</v>
      </c>
      <c r="B1824" t="s">
        <v>84</v>
      </c>
      <c r="C1824" t="s">
        <v>5475</v>
      </c>
      <c r="D1824" s="11" t="s">
        <v>8735</v>
      </c>
      <c r="E1824" s="11" t="s">
        <v>7071</v>
      </c>
      <c r="F1824" t="s">
        <v>91</v>
      </c>
      <c r="G1824" t="s">
        <v>5476</v>
      </c>
      <c r="H1824" t="s">
        <v>248</v>
      </c>
      <c r="I1824">
        <v>711.99</v>
      </c>
      <c r="J1824">
        <v>8</v>
      </c>
      <c r="K1824">
        <v>10</v>
      </c>
      <c r="L1824">
        <v>5695.92</v>
      </c>
      <c r="M1824">
        <v>5126.33</v>
      </c>
      <c r="N1824" s="11">
        <f>Salesdata[[#This Row],[subtotal_before_discount]]-Salesdata[[#This Row],[total_after_discount]]</f>
        <v>569.59000000000015</v>
      </c>
      <c r="O1824" t="s">
        <v>28</v>
      </c>
      <c r="P1824" s="2">
        <v>45368.615567129629</v>
      </c>
      <c r="Q1824">
        <f>YEAR(Salesdata[[#This Row],[purchase_date]])</f>
        <v>2024</v>
      </c>
      <c r="R1824" t="str">
        <f>TEXT(Salesdata[[#This Row],[purchase_date]], "mmm")</f>
        <v>Mar</v>
      </c>
    </row>
    <row r="1825" spans="1:18" x14ac:dyDescent="0.3">
      <c r="A1825" t="s">
        <v>5477</v>
      </c>
      <c r="B1825" t="s">
        <v>55</v>
      </c>
      <c r="C1825" t="s">
        <v>5478</v>
      </c>
      <c r="D1825" s="11" t="s">
        <v>8736</v>
      </c>
      <c r="E1825" s="11" t="s">
        <v>7052</v>
      </c>
      <c r="F1825" t="s">
        <v>18</v>
      </c>
      <c r="G1825" t="s">
        <v>5479</v>
      </c>
      <c r="H1825" t="s">
        <v>102</v>
      </c>
      <c r="I1825">
        <v>33.119999999999997</v>
      </c>
      <c r="J1825">
        <v>12</v>
      </c>
      <c r="K1825">
        <v>0</v>
      </c>
      <c r="L1825">
        <v>397.44</v>
      </c>
      <c r="M1825">
        <v>397.44</v>
      </c>
      <c r="N1825" s="11">
        <f>Salesdata[[#This Row],[subtotal_before_discount]]-Salesdata[[#This Row],[total_after_discount]]</f>
        <v>0</v>
      </c>
      <c r="O1825" t="s">
        <v>77</v>
      </c>
      <c r="P1825" s="2">
        <v>45875.208981481483</v>
      </c>
      <c r="Q1825">
        <f>YEAR(Salesdata[[#This Row],[purchase_date]])</f>
        <v>2025</v>
      </c>
      <c r="R1825" t="str">
        <f>TEXT(Salesdata[[#This Row],[purchase_date]], "mmm")</f>
        <v>Aug</v>
      </c>
    </row>
    <row r="1826" spans="1:18" x14ac:dyDescent="0.3">
      <c r="A1826" t="s">
        <v>5480</v>
      </c>
      <c r="B1826" t="s">
        <v>49</v>
      </c>
      <c r="C1826" t="s">
        <v>5481</v>
      </c>
      <c r="D1826" s="11" t="s">
        <v>8737</v>
      </c>
      <c r="E1826" s="11" t="s">
        <v>7042</v>
      </c>
      <c r="F1826" t="s">
        <v>121</v>
      </c>
      <c r="G1826" t="s">
        <v>5482</v>
      </c>
      <c r="H1826" t="s">
        <v>27</v>
      </c>
      <c r="I1826">
        <v>193.12</v>
      </c>
      <c r="J1826">
        <v>5</v>
      </c>
      <c r="K1826">
        <v>5</v>
      </c>
      <c r="L1826">
        <v>965.6</v>
      </c>
      <c r="M1826">
        <v>917.32</v>
      </c>
      <c r="N1826" s="11">
        <f>Salesdata[[#This Row],[subtotal_before_discount]]-Salesdata[[#This Row],[total_after_discount]]</f>
        <v>48.279999999999973</v>
      </c>
      <c r="O1826" t="s">
        <v>60</v>
      </c>
      <c r="P1826" s="2">
        <v>45460.529479166667</v>
      </c>
      <c r="Q1826">
        <f>YEAR(Salesdata[[#This Row],[purchase_date]])</f>
        <v>2024</v>
      </c>
      <c r="R1826" t="str">
        <f>TEXT(Salesdata[[#This Row],[purchase_date]], "mmm")</f>
        <v>Jun</v>
      </c>
    </row>
    <row r="1827" spans="1:18" x14ac:dyDescent="0.3">
      <c r="A1827" t="s">
        <v>5483</v>
      </c>
      <c r="B1827" t="s">
        <v>172</v>
      </c>
      <c r="C1827" t="s">
        <v>5484</v>
      </c>
      <c r="D1827" s="11" t="s">
        <v>8738</v>
      </c>
      <c r="E1827" s="11" t="s">
        <v>7170</v>
      </c>
      <c r="F1827" t="s">
        <v>57</v>
      </c>
      <c r="G1827" t="s">
        <v>5485</v>
      </c>
      <c r="H1827" t="s">
        <v>70</v>
      </c>
      <c r="I1827">
        <v>4.29</v>
      </c>
      <c r="J1827">
        <v>37</v>
      </c>
      <c r="K1827">
        <v>2</v>
      </c>
      <c r="L1827">
        <v>158.72999999999999</v>
      </c>
      <c r="M1827">
        <v>155.56</v>
      </c>
      <c r="N1827" s="11">
        <f>Salesdata[[#This Row],[subtotal_before_discount]]-Salesdata[[#This Row],[total_after_discount]]</f>
        <v>3.1699999999999875</v>
      </c>
      <c r="O1827" t="s">
        <v>60</v>
      </c>
      <c r="P1827" s="2">
        <v>45869.879363425927</v>
      </c>
      <c r="Q1827">
        <f>YEAR(Salesdata[[#This Row],[purchase_date]])</f>
        <v>2025</v>
      </c>
      <c r="R1827" t="str">
        <f>TEXT(Salesdata[[#This Row],[purchase_date]], "mmm")</f>
        <v>Jul</v>
      </c>
    </row>
    <row r="1828" spans="1:18" x14ac:dyDescent="0.3">
      <c r="A1828" t="s">
        <v>5486</v>
      </c>
      <c r="B1828" t="s">
        <v>72</v>
      </c>
      <c r="C1828" t="s">
        <v>5487</v>
      </c>
      <c r="D1828" s="11" t="s">
        <v>8739</v>
      </c>
      <c r="E1828" s="11" t="s">
        <v>7091</v>
      </c>
      <c r="F1828" t="s">
        <v>7010</v>
      </c>
      <c r="G1828" t="s">
        <v>5488</v>
      </c>
      <c r="H1828" t="s">
        <v>20</v>
      </c>
      <c r="I1828">
        <v>1.44</v>
      </c>
      <c r="J1828">
        <v>373</v>
      </c>
      <c r="K1828">
        <v>15</v>
      </c>
      <c r="L1828">
        <v>537.12</v>
      </c>
      <c r="M1828">
        <v>456.55</v>
      </c>
      <c r="N1828" s="11">
        <f>Salesdata[[#This Row],[subtotal_before_discount]]-Salesdata[[#This Row],[total_after_discount]]</f>
        <v>80.569999999999993</v>
      </c>
      <c r="O1828" t="s">
        <v>60</v>
      </c>
      <c r="P1828" s="2">
        <v>45480.369768518518</v>
      </c>
      <c r="Q1828">
        <f>YEAR(Salesdata[[#This Row],[purchase_date]])</f>
        <v>2024</v>
      </c>
      <c r="R1828" t="str">
        <f>TEXT(Salesdata[[#This Row],[purchase_date]], "mmm")</f>
        <v>Jul</v>
      </c>
    </row>
    <row r="1829" spans="1:18" x14ac:dyDescent="0.3">
      <c r="A1829" t="s">
        <v>5489</v>
      </c>
      <c r="B1829" t="s">
        <v>181</v>
      </c>
      <c r="C1829" t="s">
        <v>5490</v>
      </c>
      <c r="D1829" s="11" t="s">
        <v>8740</v>
      </c>
      <c r="E1829" s="11" t="s">
        <v>7064</v>
      </c>
      <c r="F1829" t="s">
        <v>155</v>
      </c>
      <c r="G1829" t="s">
        <v>5491</v>
      </c>
      <c r="H1829" t="s">
        <v>135</v>
      </c>
      <c r="I1829">
        <v>88.67</v>
      </c>
      <c r="J1829">
        <v>1</v>
      </c>
      <c r="K1829">
        <v>0</v>
      </c>
      <c r="L1829">
        <v>88.67</v>
      </c>
      <c r="M1829">
        <v>88.67</v>
      </c>
      <c r="N1829" s="11">
        <f>Salesdata[[#This Row],[subtotal_before_discount]]-Salesdata[[#This Row],[total_after_discount]]</f>
        <v>0</v>
      </c>
      <c r="O1829" t="s">
        <v>77</v>
      </c>
      <c r="P1829" s="2">
        <v>45665.666238425925</v>
      </c>
      <c r="Q1829">
        <f>YEAR(Salesdata[[#This Row],[purchase_date]])</f>
        <v>2025</v>
      </c>
      <c r="R1829" t="str">
        <f>TEXT(Salesdata[[#This Row],[purchase_date]], "mmm")</f>
        <v>Jan</v>
      </c>
    </row>
    <row r="1830" spans="1:18" x14ac:dyDescent="0.3">
      <c r="A1830" t="s">
        <v>5492</v>
      </c>
      <c r="B1830" t="s">
        <v>55</v>
      </c>
      <c r="C1830" t="s">
        <v>5493</v>
      </c>
      <c r="D1830" s="11" t="s">
        <v>8741</v>
      </c>
      <c r="E1830" s="11" t="s">
        <v>7038</v>
      </c>
      <c r="F1830" t="s">
        <v>251</v>
      </c>
      <c r="G1830" t="s">
        <v>5494</v>
      </c>
      <c r="H1830" t="s">
        <v>130</v>
      </c>
      <c r="I1830">
        <v>232.59</v>
      </c>
      <c r="J1830">
        <v>10</v>
      </c>
      <c r="K1830">
        <v>10</v>
      </c>
      <c r="L1830">
        <v>2325.9</v>
      </c>
      <c r="M1830">
        <v>2093.31</v>
      </c>
      <c r="N1830" s="11">
        <f>Salesdata[[#This Row],[subtotal_before_discount]]-Salesdata[[#This Row],[total_after_discount]]</f>
        <v>232.59000000000015</v>
      </c>
      <c r="O1830" t="s">
        <v>40</v>
      </c>
      <c r="P1830" s="2">
        <v>45866.107488425929</v>
      </c>
      <c r="Q1830">
        <f>YEAR(Salesdata[[#This Row],[purchase_date]])</f>
        <v>2025</v>
      </c>
      <c r="R1830" t="str">
        <f>TEXT(Salesdata[[#This Row],[purchase_date]], "mmm")</f>
        <v>Jul</v>
      </c>
    </row>
    <row r="1831" spans="1:18" x14ac:dyDescent="0.3">
      <c r="A1831" t="s">
        <v>5495</v>
      </c>
      <c r="B1831" t="s">
        <v>15</v>
      </c>
      <c r="C1831" t="s">
        <v>5496</v>
      </c>
      <c r="D1831" s="11" t="s">
        <v>8742</v>
      </c>
      <c r="E1831" s="11" t="s">
        <v>7198</v>
      </c>
      <c r="F1831" t="s">
        <v>18</v>
      </c>
      <c r="G1831" t="s">
        <v>5497</v>
      </c>
      <c r="H1831" t="s">
        <v>7010</v>
      </c>
      <c r="I1831">
        <v>138.24</v>
      </c>
      <c r="J1831">
        <v>8</v>
      </c>
      <c r="K1831">
        <v>18</v>
      </c>
      <c r="L1831">
        <v>1105.92</v>
      </c>
      <c r="M1831">
        <v>906.85</v>
      </c>
      <c r="N1831" s="11">
        <f>Salesdata[[#This Row],[subtotal_before_discount]]-Salesdata[[#This Row],[total_after_discount]]</f>
        <v>199.07000000000005</v>
      </c>
      <c r="O1831" t="s">
        <v>77</v>
      </c>
      <c r="P1831" s="2">
        <v>45403.023969907408</v>
      </c>
      <c r="Q1831">
        <f>YEAR(Salesdata[[#This Row],[purchase_date]])</f>
        <v>2024</v>
      </c>
      <c r="R1831" t="str">
        <f>TEXT(Salesdata[[#This Row],[purchase_date]], "mmm")</f>
        <v>Apr</v>
      </c>
    </row>
    <row r="1832" spans="1:18" x14ac:dyDescent="0.3">
      <c r="A1832" t="s">
        <v>5498</v>
      </c>
      <c r="B1832" t="s">
        <v>95</v>
      </c>
      <c r="C1832" t="s">
        <v>5499</v>
      </c>
      <c r="D1832" s="11" t="s">
        <v>8743</v>
      </c>
      <c r="E1832" s="11" t="s">
        <v>7214</v>
      </c>
      <c r="F1832" t="s">
        <v>111</v>
      </c>
      <c r="G1832" t="s">
        <v>5500</v>
      </c>
      <c r="H1832" t="s">
        <v>70</v>
      </c>
      <c r="I1832">
        <v>96.45</v>
      </c>
      <c r="J1832">
        <v>5</v>
      </c>
      <c r="K1832">
        <v>5</v>
      </c>
      <c r="L1832">
        <v>482.25</v>
      </c>
      <c r="M1832">
        <v>458.14</v>
      </c>
      <c r="N1832" s="11">
        <f>Salesdata[[#This Row],[subtotal_before_discount]]-Salesdata[[#This Row],[total_after_discount]]</f>
        <v>24.110000000000014</v>
      </c>
      <c r="O1832" t="s">
        <v>60</v>
      </c>
      <c r="P1832" s="2">
        <v>45415.371805555558</v>
      </c>
      <c r="Q1832">
        <f>YEAR(Salesdata[[#This Row],[purchase_date]])</f>
        <v>2024</v>
      </c>
      <c r="R1832" t="str">
        <f>TEXT(Salesdata[[#This Row],[purchase_date]], "mmm")</f>
        <v>May</v>
      </c>
    </row>
    <row r="1833" spans="1:18" x14ac:dyDescent="0.3">
      <c r="A1833" t="s">
        <v>5501</v>
      </c>
      <c r="B1833" t="s">
        <v>23</v>
      </c>
      <c r="C1833" t="s">
        <v>5502</v>
      </c>
      <c r="D1833" s="11" t="s">
        <v>8744</v>
      </c>
      <c r="E1833" s="11" t="s">
        <v>7079</v>
      </c>
      <c r="F1833" t="s">
        <v>32</v>
      </c>
      <c r="G1833" t="s">
        <v>5503</v>
      </c>
      <c r="H1833" t="s">
        <v>248</v>
      </c>
      <c r="I1833">
        <v>60.22</v>
      </c>
      <c r="J1833">
        <v>1</v>
      </c>
      <c r="K1833">
        <v>0</v>
      </c>
      <c r="L1833">
        <v>60.22</v>
      </c>
      <c r="M1833">
        <v>60.22</v>
      </c>
      <c r="N1833" s="11">
        <f>Salesdata[[#This Row],[subtotal_before_discount]]-Salesdata[[#This Row],[total_after_discount]]</f>
        <v>0</v>
      </c>
      <c r="O1833" t="s">
        <v>7010</v>
      </c>
      <c r="P1833" s="2">
        <v>45652.598032407404</v>
      </c>
      <c r="Q1833">
        <f>YEAR(Salesdata[[#This Row],[purchase_date]])</f>
        <v>2024</v>
      </c>
      <c r="R1833" t="str">
        <f>TEXT(Salesdata[[#This Row],[purchase_date]], "mmm")</f>
        <v>Dec</v>
      </c>
    </row>
    <row r="1834" spans="1:18" x14ac:dyDescent="0.3">
      <c r="A1834" t="s">
        <v>5504</v>
      </c>
      <c r="B1834" t="s">
        <v>84</v>
      </c>
      <c r="C1834" t="s">
        <v>5505</v>
      </c>
      <c r="D1834" s="11" t="s">
        <v>8745</v>
      </c>
      <c r="E1834" s="11" t="s">
        <v>7102</v>
      </c>
      <c r="F1834" t="s">
        <v>277</v>
      </c>
      <c r="G1834" t="s">
        <v>5506</v>
      </c>
      <c r="H1834" t="s">
        <v>82</v>
      </c>
      <c r="I1834">
        <v>1.43</v>
      </c>
      <c r="J1834">
        <v>181</v>
      </c>
      <c r="K1834">
        <v>20</v>
      </c>
      <c r="L1834">
        <v>258.83</v>
      </c>
      <c r="M1834">
        <v>207.06</v>
      </c>
      <c r="N1834" s="11">
        <f>Salesdata[[#This Row],[subtotal_before_discount]]-Salesdata[[#This Row],[total_after_discount]]</f>
        <v>51.769999999999982</v>
      </c>
      <c r="O1834" t="s">
        <v>28</v>
      </c>
      <c r="P1834" s="2">
        <v>45607.927129629628</v>
      </c>
      <c r="Q1834">
        <f>YEAR(Salesdata[[#This Row],[purchase_date]])</f>
        <v>2024</v>
      </c>
      <c r="R1834" t="str">
        <f>TEXT(Salesdata[[#This Row],[purchase_date]], "mmm")</f>
        <v>Nov</v>
      </c>
    </row>
    <row r="1835" spans="1:18" x14ac:dyDescent="0.3">
      <c r="A1835" t="s">
        <v>5507</v>
      </c>
      <c r="B1835" t="s">
        <v>95</v>
      </c>
      <c r="C1835" t="s">
        <v>5508</v>
      </c>
      <c r="D1835" s="11" t="s">
        <v>8746</v>
      </c>
      <c r="E1835" s="11" t="s">
        <v>7159</v>
      </c>
      <c r="F1835" t="s">
        <v>155</v>
      </c>
      <c r="G1835" t="s">
        <v>5509</v>
      </c>
      <c r="H1835" t="s">
        <v>130</v>
      </c>
      <c r="I1835">
        <v>2610.94</v>
      </c>
      <c r="J1835">
        <v>6</v>
      </c>
      <c r="K1835">
        <v>0</v>
      </c>
      <c r="L1835">
        <v>15665.64</v>
      </c>
      <c r="M1835">
        <v>15665.64</v>
      </c>
      <c r="N1835" s="11">
        <f>Salesdata[[#This Row],[subtotal_before_discount]]-Salesdata[[#This Row],[total_after_discount]]</f>
        <v>0</v>
      </c>
      <c r="O1835" t="s">
        <v>60</v>
      </c>
      <c r="P1835" s="2">
        <v>45655.138310185182</v>
      </c>
      <c r="Q1835">
        <f>YEAR(Salesdata[[#This Row],[purchase_date]])</f>
        <v>2024</v>
      </c>
      <c r="R1835" t="str">
        <f>TEXT(Salesdata[[#This Row],[purchase_date]], "mmm")</f>
        <v>Dec</v>
      </c>
    </row>
    <row r="1836" spans="1:18" x14ac:dyDescent="0.3">
      <c r="A1836" t="s">
        <v>5510</v>
      </c>
      <c r="B1836" t="s">
        <v>55</v>
      </c>
      <c r="C1836" t="s">
        <v>5511</v>
      </c>
      <c r="D1836" s="11" t="s">
        <v>8747</v>
      </c>
      <c r="E1836" s="11" t="s">
        <v>7207</v>
      </c>
      <c r="F1836" t="s">
        <v>121</v>
      </c>
      <c r="G1836" t="s">
        <v>5512</v>
      </c>
      <c r="H1836" t="s">
        <v>27</v>
      </c>
      <c r="I1836">
        <v>1385.11</v>
      </c>
      <c r="J1836">
        <v>2</v>
      </c>
      <c r="K1836">
        <v>5</v>
      </c>
      <c r="L1836">
        <v>2770.22</v>
      </c>
      <c r="M1836">
        <v>2631.71</v>
      </c>
      <c r="N1836" s="11">
        <f>Salesdata[[#This Row],[subtotal_before_discount]]-Salesdata[[#This Row],[total_after_discount]]</f>
        <v>138.50999999999976</v>
      </c>
      <c r="O1836" t="s">
        <v>7010</v>
      </c>
      <c r="P1836" s="2">
        <v>45446.149988425925</v>
      </c>
      <c r="Q1836">
        <f>YEAR(Salesdata[[#This Row],[purchase_date]])</f>
        <v>2024</v>
      </c>
      <c r="R1836" t="str">
        <f>TEXT(Salesdata[[#This Row],[purchase_date]], "mmm")</f>
        <v>Jun</v>
      </c>
    </row>
    <row r="1837" spans="1:18" x14ac:dyDescent="0.3">
      <c r="A1837" t="s">
        <v>5513</v>
      </c>
      <c r="B1837" t="s">
        <v>55</v>
      </c>
      <c r="C1837" t="s">
        <v>5514</v>
      </c>
      <c r="D1837" s="11" t="s">
        <v>8748</v>
      </c>
      <c r="E1837" s="11" t="s">
        <v>7154</v>
      </c>
      <c r="F1837" t="s">
        <v>277</v>
      </c>
      <c r="G1837" t="s">
        <v>5515</v>
      </c>
      <c r="H1837" t="s">
        <v>59</v>
      </c>
      <c r="I1837">
        <v>133.66999999999999</v>
      </c>
      <c r="J1837">
        <v>6</v>
      </c>
      <c r="K1837">
        <v>10</v>
      </c>
      <c r="L1837">
        <v>802.02</v>
      </c>
      <c r="M1837">
        <v>721.82</v>
      </c>
      <c r="N1837" s="11">
        <f>Salesdata[[#This Row],[subtotal_before_discount]]-Salesdata[[#This Row],[total_after_discount]]</f>
        <v>80.199999999999932</v>
      </c>
      <c r="O1837" t="s">
        <v>77</v>
      </c>
      <c r="P1837" s="2">
        <v>45458.075590277775</v>
      </c>
      <c r="Q1837">
        <f>YEAR(Salesdata[[#This Row],[purchase_date]])</f>
        <v>2024</v>
      </c>
      <c r="R1837" t="str">
        <f>TEXT(Salesdata[[#This Row],[purchase_date]], "mmm")</f>
        <v>Jun</v>
      </c>
    </row>
    <row r="1838" spans="1:18" x14ac:dyDescent="0.3">
      <c r="A1838" t="s">
        <v>5516</v>
      </c>
      <c r="B1838" t="s">
        <v>72</v>
      </c>
      <c r="C1838" t="s">
        <v>5517</v>
      </c>
      <c r="D1838" s="11" t="s">
        <v>7049</v>
      </c>
      <c r="E1838" s="11" t="s">
        <v>7073</v>
      </c>
      <c r="F1838" t="s">
        <v>32</v>
      </c>
      <c r="G1838" t="s">
        <v>5518</v>
      </c>
      <c r="H1838" t="s">
        <v>93</v>
      </c>
      <c r="I1838">
        <v>804.6</v>
      </c>
      <c r="J1838">
        <v>1</v>
      </c>
      <c r="K1838">
        <v>5</v>
      </c>
      <c r="L1838">
        <v>804.6</v>
      </c>
      <c r="M1838">
        <v>764.37</v>
      </c>
      <c r="N1838" s="11">
        <f>Salesdata[[#This Row],[subtotal_before_discount]]-Salesdata[[#This Row],[total_after_discount]]</f>
        <v>40.230000000000018</v>
      </c>
      <c r="O1838" t="s">
        <v>60</v>
      </c>
      <c r="P1838" s="2">
        <v>45353.03</v>
      </c>
      <c r="Q1838">
        <f>YEAR(Salesdata[[#This Row],[purchase_date]])</f>
        <v>2024</v>
      </c>
      <c r="R1838" t="str">
        <f>TEXT(Salesdata[[#This Row],[purchase_date]], "mmm")</f>
        <v>Mar</v>
      </c>
    </row>
    <row r="1839" spans="1:18" x14ac:dyDescent="0.3">
      <c r="A1839" t="s">
        <v>5519</v>
      </c>
      <c r="B1839" t="s">
        <v>181</v>
      </c>
      <c r="C1839" t="s">
        <v>5520</v>
      </c>
      <c r="D1839" s="11" t="s">
        <v>8749</v>
      </c>
      <c r="E1839" s="11" t="s">
        <v>7056</v>
      </c>
      <c r="F1839" t="s">
        <v>133</v>
      </c>
      <c r="G1839" t="s">
        <v>5521</v>
      </c>
      <c r="H1839" t="s">
        <v>20</v>
      </c>
      <c r="I1839">
        <v>1471.44</v>
      </c>
      <c r="J1839">
        <v>10</v>
      </c>
      <c r="K1839">
        <v>5</v>
      </c>
      <c r="L1839">
        <v>14714.4</v>
      </c>
      <c r="M1839">
        <v>13978.68</v>
      </c>
      <c r="N1839" s="11">
        <f>Salesdata[[#This Row],[subtotal_before_discount]]-Salesdata[[#This Row],[total_after_discount]]</f>
        <v>735.71999999999935</v>
      </c>
      <c r="O1839" t="s">
        <v>116</v>
      </c>
      <c r="P1839" s="2">
        <v>45652.811689814815</v>
      </c>
      <c r="Q1839">
        <f>YEAR(Salesdata[[#This Row],[purchase_date]])</f>
        <v>2024</v>
      </c>
      <c r="R1839" t="str">
        <f>TEXT(Salesdata[[#This Row],[purchase_date]], "mmm")</f>
        <v>Dec</v>
      </c>
    </row>
    <row r="1840" spans="1:18" x14ac:dyDescent="0.3">
      <c r="A1840" t="s">
        <v>5522</v>
      </c>
      <c r="B1840" t="s">
        <v>181</v>
      </c>
      <c r="C1840" t="s">
        <v>5523</v>
      </c>
      <c r="D1840" s="11" t="s">
        <v>8750</v>
      </c>
      <c r="E1840" s="11" t="s">
        <v>7066</v>
      </c>
      <c r="F1840" t="s">
        <v>111</v>
      </c>
      <c r="G1840" t="s">
        <v>7010</v>
      </c>
      <c r="H1840" t="s">
        <v>107</v>
      </c>
      <c r="I1840">
        <v>1798.56</v>
      </c>
      <c r="J1840">
        <v>2</v>
      </c>
      <c r="K1840">
        <v>0</v>
      </c>
      <c r="L1840">
        <v>3597.12</v>
      </c>
      <c r="M1840">
        <v>3597.12</v>
      </c>
      <c r="N1840" s="11">
        <f>Salesdata[[#This Row],[subtotal_before_discount]]-Salesdata[[#This Row],[total_after_discount]]</f>
        <v>0</v>
      </c>
      <c r="O1840" t="s">
        <v>116</v>
      </c>
      <c r="P1840" s="2">
        <v>45748.146261574075</v>
      </c>
      <c r="Q1840">
        <f>YEAR(Salesdata[[#This Row],[purchase_date]])</f>
        <v>2025</v>
      </c>
      <c r="R1840" t="str">
        <f>TEXT(Salesdata[[#This Row],[purchase_date]], "mmm")</f>
        <v>Apr</v>
      </c>
    </row>
    <row r="1841" spans="1:18" x14ac:dyDescent="0.3">
      <c r="A1841" t="s">
        <v>5524</v>
      </c>
      <c r="B1841" t="s">
        <v>23</v>
      </c>
      <c r="C1841" t="s">
        <v>5525</v>
      </c>
      <c r="D1841" s="11" t="s">
        <v>8751</v>
      </c>
      <c r="E1841" s="11" t="s">
        <v>7046</v>
      </c>
      <c r="F1841" t="s">
        <v>18</v>
      </c>
      <c r="G1841" t="s">
        <v>5526</v>
      </c>
      <c r="H1841" t="s">
        <v>161</v>
      </c>
      <c r="I1841">
        <v>392.74</v>
      </c>
      <c r="J1841">
        <v>12</v>
      </c>
      <c r="K1841">
        <v>10</v>
      </c>
      <c r="L1841">
        <v>4712.88</v>
      </c>
      <c r="M1841">
        <v>4241.59</v>
      </c>
      <c r="N1841" s="11">
        <f>Salesdata[[#This Row],[subtotal_before_discount]]-Salesdata[[#This Row],[total_after_discount]]</f>
        <v>471.28999999999996</v>
      </c>
      <c r="O1841" t="s">
        <v>28</v>
      </c>
      <c r="P1841" s="2">
        <v>45388.879699074074</v>
      </c>
      <c r="Q1841">
        <f>YEAR(Salesdata[[#This Row],[purchase_date]])</f>
        <v>2024</v>
      </c>
      <c r="R1841" t="str">
        <f>TEXT(Salesdata[[#This Row],[purchase_date]], "mmm")</f>
        <v>Apr</v>
      </c>
    </row>
    <row r="1842" spans="1:18" x14ac:dyDescent="0.3">
      <c r="A1842" t="s">
        <v>5527</v>
      </c>
      <c r="B1842" t="s">
        <v>118</v>
      </c>
      <c r="C1842" t="s">
        <v>5528</v>
      </c>
      <c r="D1842" s="11" t="s">
        <v>8752</v>
      </c>
      <c r="E1842" s="11" t="s">
        <v>7218</v>
      </c>
      <c r="F1842" t="s">
        <v>74</v>
      </c>
      <c r="G1842" t="s">
        <v>5529</v>
      </c>
      <c r="H1842" t="s">
        <v>465</v>
      </c>
      <c r="I1842">
        <v>383.84</v>
      </c>
      <c r="J1842">
        <v>2</v>
      </c>
      <c r="K1842">
        <v>0</v>
      </c>
      <c r="L1842">
        <v>767.68</v>
      </c>
      <c r="M1842">
        <v>767.68</v>
      </c>
      <c r="N1842" s="11">
        <f>Salesdata[[#This Row],[subtotal_before_discount]]-Salesdata[[#This Row],[total_after_discount]]</f>
        <v>0</v>
      </c>
      <c r="O1842" t="s">
        <v>116</v>
      </c>
      <c r="P1842" s="2">
        <v>45562.670902777776</v>
      </c>
      <c r="Q1842">
        <f>YEAR(Salesdata[[#This Row],[purchase_date]])</f>
        <v>2024</v>
      </c>
      <c r="R1842" t="str">
        <f>TEXT(Salesdata[[#This Row],[purchase_date]], "mmm")</f>
        <v>Sep</v>
      </c>
    </row>
    <row r="1843" spans="1:18" x14ac:dyDescent="0.3">
      <c r="A1843" t="s">
        <v>5530</v>
      </c>
      <c r="B1843" t="s">
        <v>23</v>
      </c>
      <c r="C1843" t="s">
        <v>5531</v>
      </c>
      <c r="D1843" s="11" t="s">
        <v>8753</v>
      </c>
      <c r="E1843" s="11" t="s">
        <v>7218</v>
      </c>
      <c r="F1843" t="s">
        <v>133</v>
      </c>
      <c r="G1843" t="s">
        <v>5532</v>
      </c>
      <c r="H1843" t="s">
        <v>46</v>
      </c>
      <c r="I1843">
        <v>559.28</v>
      </c>
      <c r="J1843">
        <v>25</v>
      </c>
      <c r="K1843">
        <v>20</v>
      </c>
      <c r="L1843">
        <v>13982</v>
      </c>
      <c r="M1843">
        <v>11185.6</v>
      </c>
      <c r="N1843" s="11">
        <f>Salesdata[[#This Row],[subtotal_before_discount]]-Salesdata[[#This Row],[total_after_discount]]</f>
        <v>2796.3999999999996</v>
      </c>
      <c r="O1843" t="s">
        <v>60</v>
      </c>
      <c r="P1843" s="2">
        <v>45644.766331018516</v>
      </c>
      <c r="Q1843">
        <f>YEAR(Salesdata[[#This Row],[purchase_date]])</f>
        <v>2024</v>
      </c>
      <c r="R1843" t="str">
        <f>TEXT(Salesdata[[#This Row],[purchase_date]], "mmm")</f>
        <v>Dec</v>
      </c>
    </row>
    <row r="1844" spans="1:18" x14ac:dyDescent="0.3">
      <c r="A1844" t="s">
        <v>5533</v>
      </c>
      <c r="B1844" t="s">
        <v>84</v>
      </c>
      <c r="C1844" t="s">
        <v>5534</v>
      </c>
      <c r="D1844" s="11" t="s">
        <v>8754</v>
      </c>
      <c r="E1844" s="11" t="s">
        <v>7154</v>
      </c>
      <c r="F1844" t="s">
        <v>251</v>
      </c>
      <c r="G1844" t="s">
        <v>5535</v>
      </c>
      <c r="H1844" t="s">
        <v>7010</v>
      </c>
      <c r="I1844">
        <v>5.79</v>
      </c>
      <c r="J1844">
        <v>384</v>
      </c>
      <c r="K1844">
        <v>0</v>
      </c>
      <c r="L1844">
        <v>2223.36</v>
      </c>
      <c r="M1844">
        <v>2223.36</v>
      </c>
      <c r="N1844" s="11">
        <f>Salesdata[[#This Row],[subtotal_before_discount]]-Salesdata[[#This Row],[total_after_discount]]</f>
        <v>0</v>
      </c>
      <c r="O1844" t="s">
        <v>116</v>
      </c>
      <c r="P1844" s="2">
        <v>45575.741608796299</v>
      </c>
      <c r="Q1844">
        <f>YEAR(Salesdata[[#This Row],[purchase_date]])</f>
        <v>2024</v>
      </c>
      <c r="R1844" t="str">
        <f>TEXT(Salesdata[[#This Row],[purchase_date]], "mmm")</f>
        <v>Oct</v>
      </c>
    </row>
    <row r="1845" spans="1:18" x14ac:dyDescent="0.3">
      <c r="A1845" t="s">
        <v>5536</v>
      </c>
      <c r="B1845" t="s">
        <v>181</v>
      </c>
      <c r="C1845" t="s">
        <v>1172</v>
      </c>
      <c r="D1845" s="11" t="s">
        <v>7439</v>
      </c>
      <c r="E1845" s="11" t="s">
        <v>7235</v>
      </c>
      <c r="F1845" t="s">
        <v>224</v>
      </c>
      <c r="G1845" t="s">
        <v>5537</v>
      </c>
      <c r="H1845" t="s">
        <v>39</v>
      </c>
      <c r="I1845">
        <v>1889.3</v>
      </c>
      <c r="J1845">
        <v>3</v>
      </c>
      <c r="K1845">
        <v>0</v>
      </c>
      <c r="L1845">
        <v>5667.9</v>
      </c>
      <c r="M1845">
        <v>5667.9</v>
      </c>
      <c r="N1845" s="11">
        <f>Salesdata[[#This Row],[subtotal_before_discount]]-Salesdata[[#This Row],[total_after_discount]]</f>
        <v>0</v>
      </c>
      <c r="O1845" t="s">
        <v>40</v>
      </c>
      <c r="P1845" s="2">
        <v>45857.808692129627</v>
      </c>
      <c r="Q1845">
        <f>YEAR(Salesdata[[#This Row],[purchase_date]])</f>
        <v>2025</v>
      </c>
      <c r="R1845" t="str">
        <f>TEXT(Salesdata[[#This Row],[purchase_date]], "mmm")</f>
        <v>Jul</v>
      </c>
    </row>
    <row r="1846" spans="1:18" x14ac:dyDescent="0.3">
      <c r="A1846" t="s">
        <v>5538</v>
      </c>
      <c r="B1846" t="s">
        <v>7010</v>
      </c>
      <c r="C1846" t="s">
        <v>5539</v>
      </c>
      <c r="D1846" s="11" t="s">
        <v>8755</v>
      </c>
      <c r="E1846" s="11" t="s">
        <v>7143</v>
      </c>
      <c r="F1846" t="s">
        <v>37</v>
      </c>
      <c r="G1846" t="s">
        <v>5540</v>
      </c>
      <c r="H1846" t="s">
        <v>465</v>
      </c>
      <c r="I1846">
        <v>2747.61</v>
      </c>
      <c r="J1846">
        <v>10</v>
      </c>
      <c r="K1846">
        <v>0</v>
      </c>
      <c r="L1846">
        <v>27476.1</v>
      </c>
      <c r="M1846">
        <v>27476.1</v>
      </c>
      <c r="N1846" s="11">
        <f>Salesdata[[#This Row],[subtotal_before_discount]]-Salesdata[[#This Row],[total_after_discount]]</f>
        <v>0</v>
      </c>
      <c r="O1846" t="s">
        <v>7010</v>
      </c>
      <c r="P1846" s="2">
        <v>45769.945081018515</v>
      </c>
      <c r="Q1846">
        <f>YEAR(Salesdata[[#This Row],[purchase_date]])</f>
        <v>2025</v>
      </c>
      <c r="R1846" t="str">
        <f>TEXT(Salesdata[[#This Row],[purchase_date]], "mmm")</f>
        <v>Apr</v>
      </c>
    </row>
    <row r="1847" spans="1:18" x14ac:dyDescent="0.3">
      <c r="A1847" t="s">
        <v>5541</v>
      </c>
      <c r="B1847" t="s">
        <v>181</v>
      </c>
      <c r="C1847" t="s">
        <v>5542</v>
      </c>
      <c r="D1847" s="11" t="s">
        <v>8756</v>
      </c>
      <c r="E1847" s="11" t="s">
        <v>7218</v>
      </c>
      <c r="F1847" t="s">
        <v>100</v>
      </c>
      <c r="G1847" t="s">
        <v>5543</v>
      </c>
      <c r="H1847" t="s">
        <v>76</v>
      </c>
      <c r="I1847">
        <v>5.07</v>
      </c>
      <c r="J1847">
        <v>196</v>
      </c>
      <c r="K1847">
        <v>10</v>
      </c>
      <c r="L1847">
        <v>993.72</v>
      </c>
      <c r="M1847">
        <v>894.35</v>
      </c>
      <c r="N1847" s="11">
        <f>Salesdata[[#This Row],[subtotal_before_discount]]-Salesdata[[#This Row],[total_after_discount]]</f>
        <v>99.37</v>
      </c>
      <c r="O1847" t="s">
        <v>116</v>
      </c>
      <c r="P1847" s="2">
        <v>45710.582557870373</v>
      </c>
      <c r="Q1847">
        <f>YEAR(Salesdata[[#This Row],[purchase_date]])</f>
        <v>2025</v>
      </c>
      <c r="R1847" t="str">
        <f>TEXT(Salesdata[[#This Row],[purchase_date]], "mmm")</f>
        <v>Feb</v>
      </c>
    </row>
    <row r="1848" spans="1:18" x14ac:dyDescent="0.3">
      <c r="A1848" t="s">
        <v>5544</v>
      </c>
      <c r="B1848" t="s">
        <v>84</v>
      </c>
      <c r="C1848" t="s">
        <v>5545</v>
      </c>
      <c r="D1848" s="11" t="s">
        <v>8757</v>
      </c>
      <c r="E1848" s="11" t="s">
        <v>7125</v>
      </c>
      <c r="F1848" t="s">
        <v>91</v>
      </c>
      <c r="G1848" t="s">
        <v>5546</v>
      </c>
      <c r="H1848" t="s">
        <v>46</v>
      </c>
      <c r="I1848">
        <v>95.63</v>
      </c>
      <c r="J1848">
        <v>1</v>
      </c>
      <c r="K1848">
        <v>0</v>
      </c>
      <c r="L1848">
        <v>95.63</v>
      </c>
      <c r="M1848">
        <v>95.63</v>
      </c>
      <c r="N1848" s="11">
        <f>Salesdata[[#This Row],[subtotal_before_discount]]-Salesdata[[#This Row],[total_after_discount]]</f>
        <v>0</v>
      </c>
      <c r="O1848" t="s">
        <v>28</v>
      </c>
      <c r="P1848" s="2">
        <v>45610.220613425925</v>
      </c>
      <c r="Q1848">
        <f>YEAR(Salesdata[[#This Row],[purchase_date]])</f>
        <v>2024</v>
      </c>
      <c r="R1848" t="str">
        <f>TEXT(Salesdata[[#This Row],[purchase_date]], "mmm")</f>
        <v>Nov</v>
      </c>
    </row>
    <row r="1849" spans="1:18" x14ac:dyDescent="0.3">
      <c r="A1849" t="s">
        <v>5547</v>
      </c>
      <c r="B1849" t="s">
        <v>172</v>
      </c>
      <c r="C1849" t="s">
        <v>5548</v>
      </c>
      <c r="D1849" s="11" t="s">
        <v>8758</v>
      </c>
      <c r="E1849" s="11" t="s">
        <v>7069</v>
      </c>
      <c r="F1849" t="s">
        <v>32</v>
      </c>
      <c r="G1849" t="s">
        <v>5549</v>
      </c>
      <c r="H1849" t="s">
        <v>39</v>
      </c>
      <c r="I1849">
        <v>25.15</v>
      </c>
      <c r="J1849">
        <v>8</v>
      </c>
      <c r="K1849">
        <v>0</v>
      </c>
      <c r="L1849">
        <v>201.2</v>
      </c>
      <c r="M1849">
        <v>201.2</v>
      </c>
      <c r="N1849" s="11">
        <f>Salesdata[[#This Row],[subtotal_before_discount]]-Salesdata[[#This Row],[total_after_discount]]</f>
        <v>0</v>
      </c>
      <c r="O1849" t="s">
        <v>40</v>
      </c>
      <c r="P1849" s="2">
        <v>45555.469687500001</v>
      </c>
      <c r="Q1849">
        <f>YEAR(Salesdata[[#This Row],[purchase_date]])</f>
        <v>2024</v>
      </c>
      <c r="R1849" t="str">
        <f>TEXT(Salesdata[[#This Row],[purchase_date]], "mmm")</f>
        <v>Sep</v>
      </c>
    </row>
    <row r="1850" spans="1:18" x14ac:dyDescent="0.3">
      <c r="A1850" t="s">
        <v>5550</v>
      </c>
      <c r="B1850" t="s">
        <v>30</v>
      </c>
      <c r="C1850" t="s">
        <v>5551</v>
      </c>
      <c r="D1850" s="11" t="s">
        <v>8759</v>
      </c>
      <c r="E1850" s="11" t="s">
        <v>7164</v>
      </c>
      <c r="F1850" t="s">
        <v>74</v>
      </c>
      <c r="G1850" t="s">
        <v>5552</v>
      </c>
      <c r="H1850" t="s">
        <v>130</v>
      </c>
      <c r="I1850">
        <v>2128.2800000000002</v>
      </c>
      <c r="J1850">
        <v>4</v>
      </c>
      <c r="K1850">
        <v>0</v>
      </c>
      <c r="L1850">
        <v>8513.1200000000008</v>
      </c>
      <c r="M1850">
        <v>8513.1200000000008</v>
      </c>
      <c r="N1850" s="11">
        <f>Salesdata[[#This Row],[subtotal_before_discount]]-Salesdata[[#This Row],[total_after_discount]]</f>
        <v>0</v>
      </c>
      <c r="O1850" t="s">
        <v>40</v>
      </c>
      <c r="P1850" s="2">
        <v>45673.789641203701</v>
      </c>
      <c r="Q1850">
        <f>YEAR(Salesdata[[#This Row],[purchase_date]])</f>
        <v>2025</v>
      </c>
      <c r="R1850" t="str">
        <f>TEXT(Salesdata[[#This Row],[purchase_date]], "mmm")</f>
        <v>Jan</v>
      </c>
    </row>
    <row r="1851" spans="1:18" x14ac:dyDescent="0.3">
      <c r="A1851" t="s">
        <v>5553</v>
      </c>
      <c r="B1851" t="s">
        <v>118</v>
      </c>
      <c r="C1851" t="s">
        <v>5554</v>
      </c>
      <c r="D1851" s="11" t="s">
        <v>8760</v>
      </c>
      <c r="E1851" s="11" t="s">
        <v>7069</v>
      </c>
      <c r="F1851" t="s">
        <v>18</v>
      </c>
      <c r="G1851" t="s">
        <v>5555</v>
      </c>
      <c r="H1851" t="s">
        <v>209</v>
      </c>
      <c r="I1851">
        <v>507.75</v>
      </c>
      <c r="J1851">
        <v>3</v>
      </c>
      <c r="K1851">
        <v>5</v>
      </c>
      <c r="L1851">
        <v>1523.25</v>
      </c>
      <c r="M1851">
        <v>1447.09</v>
      </c>
      <c r="N1851" s="11">
        <f>Salesdata[[#This Row],[subtotal_before_discount]]-Salesdata[[#This Row],[total_after_discount]]</f>
        <v>76.160000000000082</v>
      </c>
      <c r="O1851" t="s">
        <v>28</v>
      </c>
      <c r="P1851" s="2">
        <v>45513.3122337963</v>
      </c>
      <c r="Q1851">
        <f>YEAR(Salesdata[[#This Row],[purchase_date]])</f>
        <v>2024</v>
      </c>
      <c r="R1851" t="str">
        <f>TEXT(Salesdata[[#This Row],[purchase_date]], "mmm")</f>
        <v>Aug</v>
      </c>
    </row>
    <row r="1852" spans="1:18" x14ac:dyDescent="0.3">
      <c r="A1852" t="s">
        <v>5556</v>
      </c>
      <c r="B1852" t="s">
        <v>95</v>
      </c>
      <c r="C1852" t="s">
        <v>5557</v>
      </c>
      <c r="D1852" s="11" t="s">
        <v>8761</v>
      </c>
      <c r="E1852" s="11" t="s">
        <v>7097</v>
      </c>
      <c r="F1852" t="s">
        <v>44</v>
      </c>
      <c r="G1852" t="s">
        <v>7010</v>
      </c>
      <c r="H1852" t="s">
        <v>46</v>
      </c>
      <c r="I1852">
        <v>273.10000000000002</v>
      </c>
      <c r="J1852">
        <v>15</v>
      </c>
      <c r="K1852">
        <v>15</v>
      </c>
      <c r="L1852">
        <v>4096.5</v>
      </c>
      <c r="M1852">
        <v>3482.03</v>
      </c>
      <c r="N1852" s="11">
        <f>Salesdata[[#This Row],[subtotal_before_discount]]-Salesdata[[#This Row],[total_after_discount]]</f>
        <v>614.4699999999998</v>
      </c>
      <c r="O1852" t="s">
        <v>21</v>
      </c>
      <c r="P1852" s="2">
        <v>45364.975868055553</v>
      </c>
      <c r="Q1852">
        <f>YEAR(Salesdata[[#This Row],[purchase_date]])</f>
        <v>2024</v>
      </c>
      <c r="R1852" t="str">
        <f>TEXT(Salesdata[[#This Row],[purchase_date]], "mmm")</f>
        <v>Mar</v>
      </c>
    </row>
    <row r="1853" spans="1:18" x14ac:dyDescent="0.3">
      <c r="A1853" t="s">
        <v>5558</v>
      </c>
      <c r="B1853" t="s">
        <v>72</v>
      </c>
      <c r="C1853" t="s">
        <v>5559</v>
      </c>
      <c r="D1853" s="11" t="s">
        <v>8762</v>
      </c>
      <c r="E1853" s="11" t="s">
        <v>7052</v>
      </c>
      <c r="F1853" t="s">
        <v>111</v>
      </c>
      <c r="G1853" t="s">
        <v>5560</v>
      </c>
      <c r="H1853" t="s">
        <v>20</v>
      </c>
      <c r="I1853">
        <v>294.27</v>
      </c>
      <c r="J1853">
        <v>3</v>
      </c>
      <c r="K1853">
        <v>3</v>
      </c>
      <c r="L1853">
        <v>882.81</v>
      </c>
      <c r="M1853">
        <v>856.33</v>
      </c>
      <c r="N1853" s="11">
        <f>Salesdata[[#This Row],[subtotal_before_discount]]-Salesdata[[#This Row],[total_after_discount]]</f>
        <v>26.479999999999905</v>
      </c>
      <c r="O1853" t="s">
        <v>21</v>
      </c>
      <c r="P1853" s="2">
        <v>45672.240474537037</v>
      </c>
      <c r="Q1853">
        <f>YEAR(Salesdata[[#This Row],[purchase_date]])</f>
        <v>2025</v>
      </c>
      <c r="R1853" t="str">
        <f>TEXT(Salesdata[[#This Row],[purchase_date]], "mmm")</f>
        <v>Jan</v>
      </c>
    </row>
    <row r="1854" spans="1:18" x14ac:dyDescent="0.3">
      <c r="A1854" t="s">
        <v>5561</v>
      </c>
      <c r="B1854" t="s">
        <v>181</v>
      </c>
      <c r="C1854" t="s">
        <v>5562</v>
      </c>
      <c r="D1854" s="11" t="s">
        <v>8763</v>
      </c>
      <c r="E1854" s="11" t="s">
        <v>7102</v>
      </c>
      <c r="F1854" t="s">
        <v>121</v>
      </c>
      <c r="G1854" t="s">
        <v>5563</v>
      </c>
      <c r="H1854" t="s">
        <v>76</v>
      </c>
      <c r="I1854">
        <v>277.54000000000002</v>
      </c>
      <c r="J1854">
        <v>4</v>
      </c>
      <c r="K1854">
        <v>0</v>
      </c>
      <c r="L1854">
        <v>1110.1600000000001</v>
      </c>
      <c r="M1854">
        <v>1110.1600000000001</v>
      </c>
      <c r="N1854" s="11">
        <f>Salesdata[[#This Row],[subtotal_before_discount]]-Salesdata[[#This Row],[total_after_discount]]</f>
        <v>0</v>
      </c>
      <c r="O1854" t="s">
        <v>21</v>
      </c>
      <c r="P1854" s="2">
        <v>45781.848368055558</v>
      </c>
      <c r="Q1854">
        <f>YEAR(Salesdata[[#This Row],[purchase_date]])</f>
        <v>2025</v>
      </c>
      <c r="R1854" t="str">
        <f>TEXT(Salesdata[[#This Row],[purchase_date]], "mmm")</f>
        <v>May</v>
      </c>
    </row>
    <row r="1855" spans="1:18" x14ac:dyDescent="0.3">
      <c r="A1855" t="s">
        <v>5564</v>
      </c>
      <c r="B1855" t="s">
        <v>118</v>
      </c>
      <c r="C1855" t="s">
        <v>5565</v>
      </c>
      <c r="D1855" s="11" t="s">
        <v>8764</v>
      </c>
      <c r="E1855" s="11" t="s">
        <v>7164</v>
      </c>
      <c r="F1855" t="s">
        <v>91</v>
      </c>
      <c r="G1855" t="s">
        <v>5566</v>
      </c>
      <c r="H1855" t="s">
        <v>65</v>
      </c>
      <c r="I1855">
        <v>141.72999999999999</v>
      </c>
      <c r="J1855">
        <v>20</v>
      </c>
      <c r="K1855">
        <v>3</v>
      </c>
      <c r="L1855">
        <v>2834.6</v>
      </c>
      <c r="M1855">
        <v>2749.56</v>
      </c>
      <c r="N1855" s="11">
        <f>Salesdata[[#This Row],[subtotal_before_discount]]-Salesdata[[#This Row],[total_after_discount]]</f>
        <v>85.039999999999964</v>
      </c>
      <c r="O1855" t="s">
        <v>28</v>
      </c>
      <c r="P1855" s="2">
        <v>45437.583437499998</v>
      </c>
      <c r="Q1855">
        <f>YEAR(Salesdata[[#This Row],[purchase_date]])</f>
        <v>2024</v>
      </c>
      <c r="R1855" t="str">
        <f>TEXT(Salesdata[[#This Row],[purchase_date]], "mmm")</f>
        <v>May</v>
      </c>
    </row>
    <row r="1856" spans="1:18" x14ac:dyDescent="0.3">
      <c r="A1856" t="s">
        <v>5567</v>
      </c>
      <c r="B1856" t="s">
        <v>72</v>
      </c>
      <c r="C1856" t="s">
        <v>5568</v>
      </c>
      <c r="D1856" s="11" t="s">
        <v>8765</v>
      </c>
      <c r="E1856" s="11" t="s">
        <v>7214</v>
      </c>
      <c r="F1856" t="s">
        <v>68</v>
      </c>
      <c r="G1856" t="s">
        <v>5569</v>
      </c>
      <c r="H1856" t="s">
        <v>130</v>
      </c>
      <c r="I1856">
        <v>135.57</v>
      </c>
      <c r="J1856">
        <v>30</v>
      </c>
      <c r="K1856">
        <v>20</v>
      </c>
      <c r="L1856">
        <v>4067.1</v>
      </c>
      <c r="M1856">
        <v>3253.68</v>
      </c>
      <c r="N1856" s="11">
        <f>Salesdata[[#This Row],[subtotal_before_discount]]-Salesdata[[#This Row],[total_after_discount]]</f>
        <v>813.42000000000007</v>
      </c>
      <c r="O1856" t="s">
        <v>7010</v>
      </c>
      <c r="P1856" s="2">
        <v>45710.428749999999</v>
      </c>
      <c r="Q1856">
        <f>YEAR(Salesdata[[#This Row],[purchase_date]])</f>
        <v>2025</v>
      </c>
      <c r="R1856" t="str">
        <f>TEXT(Salesdata[[#This Row],[purchase_date]], "mmm")</f>
        <v>Feb</v>
      </c>
    </row>
    <row r="1857" spans="1:18" x14ac:dyDescent="0.3">
      <c r="A1857" t="s">
        <v>5570</v>
      </c>
      <c r="B1857" t="s">
        <v>84</v>
      </c>
      <c r="C1857" t="s">
        <v>5571</v>
      </c>
      <c r="D1857" s="11" t="s">
        <v>8766</v>
      </c>
      <c r="E1857" s="11" t="s">
        <v>7168</v>
      </c>
      <c r="F1857" t="s">
        <v>155</v>
      </c>
      <c r="G1857" t="s">
        <v>5572</v>
      </c>
      <c r="H1857" t="s">
        <v>53</v>
      </c>
      <c r="I1857">
        <v>87.25</v>
      </c>
      <c r="J1857">
        <v>5</v>
      </c>
      <c r="K1857">
        <v>0</v>
      </c>
      <c r="L1857">
        <v>436.25</v>
      </c>
      <c r="M1857">
        <v>436.25</v>
      </c>
      <c r="N1857" s="11">
        <f>Salesdata[[#This Row],[subtotal_before_discount]]-Salesdata[[#This Row],[total_after_discount]]</f>
        <v>0</v>
      </c>
      <c r="O1857" t="s">
        <v>116</v>
      </c>
      <c r="P1857" s="2">
        <v>45679.180671296293</v>
      </c>
      <c r="Q1857">
        <f>YEAR(Salesdata[[#This Row],[purchase_date]])</f>
        <v>2025</v>
      </c>
      <c r="R1857" t="str">
        <f>TEXT(Salesdata[[#This Row],[purchase_date]], "mmm")</f>
        <v>Jan</v>
      </c>
    </row>
    <row r="1858" spans="1:18" x14ac:dyDescent="0.3">
      <c r="A1858" t="s">
        <v>5573</v>
      </c>
      <c r="B1858" t="s">
        <v>30</v>
      </c>
      <c r="C1858" t="s">
        <v>5574</v>
      </c>
      <c r="D1858" s="11" t="s">
        <v>8767</v>
      </c>
      <c r="E1858" s="11" t="s">
        <v>7094</v>
      </c>
      <c r="F1858" t="s">
        <v>133</v>
      </c>
      <c r="G1858" t="s">
        <v>5575</v>
      </c>
      <c r="H1858" t="s">
        <v>248</v>
      </c>
      <c r="I1858">
        <v>342.06</v>
      </c>
      <c r="J1858">
        <v>100</v>
      </c>
      <c r="K1858">
        <v>15</v>
      </c>
      <c r="L1858">
        <v>34206</v>
      </c>
      <c r="M1858">
        <v>29075.1</v>
      </c>
      <c r="N1858" s="11">
        <f>Salesdata[[#This Row],[subtotal_before_discount]]-Salesdata[[#This Row],[total_after_discount]]</f>
        <v>5130.9000000000015</v>
      </c>
      <c r="O1858" t="s">
        <v>60</v>
      </c>
      <c r="P1858" s="2">
        <v>45705.032893518517</v>
      </c>
      <c r="Q1858">
        <f>YEAR(Salesdata[[#This Row],[purchase_date]])</f>
        <v>2025</v>
      </c>
      <c r="R1858" t="str">
        <f>TEXT(Salesdata[[#This Row],[purchase_date]], "mmm")</f>
        <v>Feb</v>
      </c>
    </row>
    <row r="1859" spans="1:18" x14ac:dyDescent="0.3">
      <c r="A1859" t="s">
        <v>5576</v>
      </c>
      <c r="B1859" t="s">
        <v>72</v>
      </c>
      <c r="C1859" t="s">
        <v>5577</v>
      </c>
      <c r="D1859" s="11" t="s">
        <v>8768</v>
      </c>
      <c r="E1859" s="11" t="s">
        <v>7066</v>
      </c>
      <c r="F1859" t="s">
        <v>74</v>
      </c>
      <c r="G1859" t="s">
        <v>5578</v>
      </c>
      <c r="H1859" t="s">
        <v>65</v>
      </c>
      <c r="I1859">
        <v>1149.4100000000001</v>
      </c>
      <c r="J1859">
        <v>25</v>
      </c>
      <c r="K1859">
        <v>2</v>
      </c>
      <c r="L1859">
        <v>28735.25</v>
      </c>
      <c r="M1859">
        <v>28160.54</v>
      </c>
      <c r="N1859" s="11">
        <f>Salesdata[[#This Row],[subtotal_before_discount]]-Salesdata[[#This Row],[total_after_discount]]</f>
        <v>574.70999999999913</v>
      </c>
      <c r="O1859" t="s">
        <v>116</v>
      </c>
      <c r="P1859" s="2">
        <v>45713.877280092594</v>
      </c>
      <c r="Q1859">
        <f>YEAR(Salesdata[[#This Row],[purchase_date]])</f>
        <v>2025</v>
      </c>
      <c r="R1859" t="str">
        <f>TEXT(Salesdata[[#This Row],[purchase_date]], "mmm")</f>
        <v>Feb</v>
      </c>
    </row>
    <row r="1860" spans="1:18" x14ac:dyDescent="0.3">
      <c r="A1860" t="s">
        <v>5579</v>
      </c>
      <c r="B1860" t="s">
        <v>95</v>
      </c>
      <c r="C1860" t="s">
        <v>5580</v>
      </c>
      <c r="D1860" s="11" t="s">
        <v>8769</v>
      </c>
      <c r="E1860" s="11" t="s">
        <v>7141</v>
      </c>
      <c r="F1860" t="s">
        <v>121</v>
      </c>
      <c r="G1860" t="s">
        <v>5581</v>
      </c>
      <c r="H1860" t="s">
        <v>184</v>
      </c>
      <c r="I1860">
        <v>550.08000000000004</v>
      </c>
      <c r="J1860">
        <v>6</v>
      </c>
      <c r="K1860">
        <v>0</v>
      </c>
      <c r="L1860">
        <v>3300.48</v>
      </c>
      <c r="M1860">
        <v>3300.48</v>
      </c>
      <c r="N1860" s="11">
        <f>Salesdata[[#This Row],[subtotal_before_discount]]-Salesdata[[#This Row],[total_after_discount]]</f>
        <v>0</v>
      </c>
      <c r="O1860" t="s">
        <v>21</v>
      </c>
      <c r="P1860" s="2">
        <v>45817.844386574077</v>
      </c>
      <c r="Q1860">
        <f>YEAR(Salesdata[[#This Row],[purchase_date]])</f>
        <v>2025</v>
      </c>
      <c r="R1860" t="str">
        <f>TEXT(Salesdata[[#This Row],[purchase_date]], "mmm")</f>
        <v>Jun</v>
      </c>
    </row>
    <row r="1861" spans="1:18" x14ac:dyDescent="0.3">
      <c r="A1861" t="s">
        <v>5582</v>
      </c>
      <c r="B1861" t="s">
        <v>55</v>
      </c>
      <c r="C1861" t="s">
        <v>5583</v>
      </c>
      <c r="D1861" s="11" t="s">
        <v>8770</v>
      </c>
      <c r="E1861" s="11" t="s">
        <v>7137</v>
      </c>
      <c r="F1861" t="s">
        <v>57</v>
      </c>
      <c r="G1861" t="s">
        <v>5584</v>
      </c>
      <c r="H1861" t="s">
        <v>70</v>
      </c>
      <c r="I1861">
        <v>1171.44</v>
      </c>
      <c r="J1861">
        <v>30</v>
      </c>
      <c r="K1861">
        <v>0</v>
      </c>
      <c r="L1861">
        <v>35143.199999999997</v>
      </c>
      <c r="M1861">
        <v>35143.199999999997</v>
      </c>
      <c r="N1861" s="11">
        <f>Salesdata[[#This Row],[subtotal_before_discount]]-Salesdata[[#This Row],[total_after_discount]]</f>
        <v>0</v>
      </c>
      <c r="O1861" t="s">
        <v>21</v>
      </c>
      <c r="P1861" s="2">
        <v>45459.735891203702</v>
      </c>
      <c r="Q1861">
        <f>YEAR(Salesdata[[#This Row],[purchase_date]])</f>
        <v>2024</v>
      </c>
      <c r="R1861" t="str">
        <f>TEXT(Salesdata[[#This Row],[purchase_date]], "mmm")</f>
        <v>Jun</v>
      </c>
    </row>
    <row r="1862" spans="1:18" x14ac:dyDescent="0.3">
      <c r="A1862" t="s">
        <v>5585</v>
      </c>
      <c r="B1862" t="s">
        <v>172</v>
      </c>
      <c r="C1862" t="s">
        <v>5586</v>
      </c>
      <c r="D1862" s="11" t="s">
        <v>8771</v>
      </c>
      <c r="E1862" s="11" t="s">
        <v>7164</v>
      </c>
      <c r="F1862" t="s">
        <v>32</v>
      </c>
      <c r="G1862" t="s">
        <v>5587</v>
      </c>
      <c r="H1862" t="s">
        <v>248</v>
      </c>
      <c r="I1862">
        <v>1075.6600000000001</v>
      </c>
      <c r="J1862">
        <v>6</v>
      </c>
      <c r="K1862">
        <v>0</v>
      </c>
      <c r="L1862">
        <v>6453.96</v>
      </c>
      <c r="M1862">
        <v>6453.96</v>
      </c>
      <c r="N1862" s="11">
        <f>Salesdata[[#This Row],[subtotal_before_discount]]-Salesdata[[#This Row],[total_after_discount]]</f>
        <v>0</v>
      </c>
      <c r="O1862" t="s">
        <v>116</v>
      </c>
      <c r="P1862" s="2">
        <v>45586.118819444448</v>
      </c>
      <c r="Q1862">
        <f>YEAR(Salesdata[[#This Row],[purchase_date]])</f>
        <v>2024</v>
      </c>
      <c r="R1862" t="str">
        <f>TEXT(Salesdata[[#This Row],[purchase_date]], "mmm")</f>
        <v>Oct</v>
      </c>
    </row>
    <row r="1863" spans="1:18" x14ac:dyDescent="0.3">
      <c r="A1863" t="s">
        <v>5588</v>
      </c>
      <c r="B1863" t="s">
        <v>172</v>
      </c>
      <c r="C1863" t="s">
        <v>5589</v>
      </c>
      <c r="D1863" s="11" t="s">
        <v>8772</v>
      </c>
      <c r="E1863" s="11" t="s">
        <v>7137</v>
      </c>
      <c r="F1863" t="s">
        <v>111</v>
      </c>
      <c r="G1863" t="s">
        <v>5590</v>
      </c>
      <c r="H1863" t="s">
        <v>7010</v>
      </c>
      <c r="I1863">
        <v>3940.21</v>
      </c>
      <c r="J1863">
        <v>8</v>
      </c>
      <c r="K1863">
        <v>0</v>
      </c>
      <c r="L1863">
        <v>31521.68</v>
      </c>
      <c r="M1863">
        <v>31521.68</v>
      </c>
      <c r="N1863" s="11">
        <f>Salesdata[[#This Row],[subtotal_before_discount]]-Salesdata[[#This Row],[total_after_discount]]</f>
        <v>0</v>
      </c>
      <c r="O1863" t="s">
        <v>47</v>
      </c>
      <c r="P1863" s="2">
        <v>45790.146921296298</v>
      </c>
      <c r="Q1863">
        <f>YEAR(Salesdata[[#This Row],[purchase_date]])</f>
        <v>2025</v>
      </c>
      <c r="R1863" t="str">
        <f>TEXT(Salesdata[[#This Row],[purchase_date]], "mmm")</f>
        <v>May</v>
      </c>
    </row>
    <row r="1864" spans="1:18" x14ac:dyDescent="0.3">
      <c r="A1864" t="s">
        <v>5591</v>
      </c>
      <c r="B1864" t="s">
        <v>15</v>
      </c>
      <c r="C1864" t="s">
        <v>5592</v>
      </c>
      <c r="D1864" s="11" t="s">
        <v>8773</v>
      </c>
      <c r="E1864" s="11" t="s">
        <v>7166</v>
      </c>
      <c r="F1864" t="s">
        <v>224</v>
      </c>
      <c r="G1864" t="s">
        <v>5593</v>
      </c>
      <c r="H1864" t="s">
        <v>7010</v>
      </c>
      <c r="I1864">
        <v>1419.11</v>
      </c>
      <c r="J1864">
        <v>1</v>
      </c>
      <c r="K1864">
        <v>2</v>
      </c>
      <c r="L1864">
        <v>1419.11</v>
      </c>
      <c r="M1864">
        <v>1390.73</v>
      </c>
      <c r="N1864" s="11">
        <f>Salesdata[[#This Row],[subtotal_before_discount]]-Salesdata[[#This Row],[total_after_discount]]</f>
        <v>28.379999999999882</v>
      </c>
      <c r="O1864" t="s">
        <v>77</v>
      </c>
      <c r="P1864" s="2">
        <v>45874.795972222222</v>
      </c>
      <c r="Q1864">
        <f>YEAR(Salesdata[[#This Row],[purchase_date]])</f>
        <v>2025</v>
      </c>
      <c r="R1864" t="str">
        <f>TEXT(Salesdata[[#This Row],[purchase_date]], "mmm")</f>
        <v>Aug</v>
      </c>
    </row>
    <row r="1865" spans="1:18" x14ac:dyDescent="0.3">
      <c r="A1865" t="s">
        <v>5594</v>
      </c>
      <c r="B1865" t="s">
        <v>118</v>
      </c>
      <c r="C1865" t="s">
        <v>5595</v>
      </c>
      <c r="D1865" s="11" t="s">
        <v>8774</v>
      </c>
      <c r="E1865" s="11" t="s">
        <v>7064</v>
      </c>
      <c r="F1865" t="s">
        <v>155</v>
      </c>
      <c r="G1865" t="s">
        <v>5596</v>
      </c>
      <c r="H1865" t="s">
        <v>102</v>
      </c>
      <c r="I1865">
        <v>714.86</v>
      </c>
      <c r="J1865">
        <v>6</v>
      </c>
      <c r="K1865">
        <v>0</v>
      </c>
      <c r="L1865">
        <v>4289.16</v>
      </c>
      <c r="M1865">
        <v>4289.16</v>
      </c>
      <c r="N1865" s="11">
        <f>Salesdata[[#This Row],[subtotal_before_discount]]-Salesdata[[#This Row],[total_after_discount]]</f>
        <v>0</v>
      </c>
      <c r="O1865" t="s">
        <v>116</v>
      </c>
      <c r="P1865" s="2">
        <v>45590.647002314814</v>
      </c>
      <c r="Q1865">
        <f>YEAR(Salesdata[[#This Row],[purchase_date]])</f>
        <v>2024</v>
      </c>
      <c r="R1865" t="str">
        <f>TEXT(Salesdata[[#This Row],[purchase_date]], "mmm")</f>
        <v>Oct</v>
      </c>
    </row>
    <row r="1866" spans="1:18" x14ac:dyDescent="0.3">
      <c r="A1866" t="s">
        <v>5597</v>
      </c>
      <c r="B1866" t="s">
        <v>172</v>
      </c>
      <c r="C1866" t="s">
        <v>5598</v>
      </c>
      <c r="D1866" s="11" t="s">
        <v>8775</v>
      </c>
      <c r="E1866" s="11" t="s">
        <v>7071</v>
      </c>
      <c r="F1866" t="s">
        <v>100</v>
      </c>
      <c r="G1866" t="s">
        <v>5599</v>
      </c>
      <c r="H1866" t="s">
        <v>102</v>
      </c>
      <c r="I1866">
        <v>189.38</v>
      </c>
      <c r="J1866">
        <v>30</v>
      </c>
      <c r="K1866">
        <v>15</v>
      </c>
      <c r="L1866">
        <v>5681.4</v>
      </c>
      <c r="M1866">
        <v>4829.1899999999996</v>
      </c>
      <c r="N1866" s="11">
        <f>Salesdata[[#This Row],[subtotal_before_discount]]-Salesdata[[#This Row],[total_after_discount]]</f>
        <v>852.21</v>
      </c>
      <c r="O1866" t="s">
        <v>116</v>
      </c>
      <c r="P1866" s="2">
        <v>45641.185636574075</v>
      </c>
      <c r="Q1866">
        <f>YEAR(Salesdata[[#This Row],[purchase_date]])</f>
        <v>2024</v>
      </c>
      <c r="R1866" t="str">
        <f>TEXT(Salesdata[[#This Row],[purchase_date]], "mmm")</f>
        <v>Dec</v>
      </c>
    </row>
    <row r="1867" spans="1:18" x14ac:dyDescent="0.3">
      <c r="A1867" t="s">
        <v>5600</v>
      </c>
      <c r="B1867" t="s">
        <v>172</v>
      </c>
      <c r="C1867" t="s">
        <v>5601</v>
      </c>
      <c r="D1867" s="11" t="s">
        <v>8776</v>
      </c>
      <c r="E1867" s="11" t="s">
        <v>7159</v>
      </c>
      <c r="F1867" t="s">
        <v>44</v>
      </c>
      <c r="G1867" t="s">
        <v>5602</v>
      </c>
      <c r="H1867" t="s">
        <v>184</v>
      </c>
      <c r="I1867">
        <v>1117.43</v>
      </c>
      <c r="J1867">
        <v>30</v>
      </c>
      <c r="K1867">
        <v>15</v>
      </c>
      <c r="L1867">
        <v>33522.9</v>
      </c>
      <c r="M1867">
        <v>28494.47</v>
      </c>
      <c r="N1867" s="11">
        <f>Salesdata[[#This Row],[subtotal_before_discount]]-Salesdata[[#This Row],[total_after_discount]]</f>
        <v>5028.43</v>
      </c>
      <c r="O1867" t="s">
        <v>60</v>
      </c>
      <c r="P1867" s="2">
        <v>45806.070034722223</v>
      </c>
      <c r="Q1867">
        <f>YEAR(Salesdata[[#This Row],[purchase_date]])</f>
        <v>2025</v>
      </c>
      <c r="R1867" t="str">
        <f>TEXT(Salesdata[[#This Row],[purchase_date]], "mmm")</f>
        <v>May</v>
      </c>
    </row>
    <row r="1868" spans="1:18" x14ac:dyDescent="0.3">
      <c r="A1868" t="s">
        <v>5603</v>
      </c>
      <c r="B1868" t="s">
        <v>15</v>
      </c>
      <c r="C1868" t="s">
        <v>7010</v>
      </c>
      <c r="D1868" s="11" t="s">
        <v>7010</v>
      </c>
      <c r="E1868" s="11" t="s">
        <v>7010</v>
      </c>
      <c r="F1868" t="s">
        <v>91</v>
      </c>
      <c r="G1868" t="s">
        <v>5604</v>
      </c>
      <c r="H1868" t="s">
        <v>65</v>
      </c>
      <c r="I1868">
        <v>2952.37</v>
      </c>
      <c r="J1868">
        <v>8</v>
      </c>
      <c r="K1868">
        <v>0</v>
      </c>
      <c r="L1868">
        <v>23618.959999999999</v>
      </c>
      <c r="M1868">
        <v>23618.959999999999</v>
      </c>
      <c r="N1868" s="11">
        <f>Salesdata[[#This Row],[subtotal_before_discount]]-Salesdata[[#This Row],[total_after_discount]]</f>
        <v>0</v>
      </c>
      <c r="O1868" t="s">
        <v>77</v>
      </c>
      <c r="P1868" s="2">
        <v>45546.378298611111</v>
      </c>
      <c r="Q1868">
        <f>YEAR(Salesdata[[#This Row],[purchase_date]])</f>
        <v>2024</v>
      </c>
      <c r="R1868" t="str">
        <f>TEXT(Salesdata[[#This Row],[purchase_date]], "mmm")</f>
        <v>Sep</v>
      </c>
    </row>
    <row r="1869" spans="1:18" x14ac:dyDescent="0.3">
      <c r="A1869" t="s">
        <v>5605</v>
      </c>
      <c r="B1869" t="s">
        <v>72</v>
      </c>
      <c r="C1869" t="s">
        <v>5606</v>
      </c>
      <c r="D1869" s="11" t="s">
        <v>8777</v>
      </c>
      <c r="E1869" s="11" t="s">
        <v>7044</v>
      </c>
      <c r="F1869" t="s">
        <v>87</v>
      </c>
      <c r="G1869" t="s">
        <v>5607</v>
      </c>
      <c r="H1869" t="s">
        <v>93</v>
      </c>
      <c r="I1869">
        <v>59.89</v>
      </c>
      <c r="J1869">
        <v>8</v>
      </c>
      <c r="K1869">
        <v>0</v>
      </c>
      <c r="L1869">
        <v>479.12</v>
      </c>
      <c r="M1869">
        <v>479.12</v>
      </c>
      <c r="N1869" s="11">
        <f>Salesdata[[#This Row],[subtotal_before_discount]]-Salesdata[[#This Row],[total_after_discount]]</f>
        <v>0</v>
      </c>
      <c r="O1869" t="s">
        <v>77</v>
      </c>
      <c r="P1869" s="2">
        <v>45657.115810185183</v>
      </c>
      <c r="Q1869">
        <f>YEAR(Salesdata[[#This Row],[purchase_date]])</f>
        <v>2024</v>
      </c>
      <c r="R1869" t="str">
        <f>TEXT(Salesdata[[#This Row],[purchase_date]], "mmm")</f>
        <v>Dec</v>
      </c>
    </row>
    <row r="1870" spans="1:18" x14ac:dyDescent="0.3">
      <c r="A1870" t="s">
        <v>5608</v>
      </c>
      <c r="B1870" t="s">
        <v>84</v>
      </c>
      <c r="C1870" t="s">
        <v>5609</v>
      </c>
      <c r="D1870" s="11" t="s">
        <v>8778</v>
      </c>
      <c r="E1870" s="11" t="s">
        <v>7083</v>
      </c>
      <c r="F1870" t="s">
        <v>105</v>
      </c>
      <c r="G1870" t="s">
        <v>5610</v>
      </c>
      <c r="H1870" t="s">
        <v>161</v>
      </c>
      <c r="I1870">
        <v>726.06</v>
      </c>
      <c r="J1870">
        <v>12</v>
      </c>
      <c r="K1870">
        <v>10</v>
      </c>
      <c r="L1870">
        <v>8712.7199999999993</v>
      </c>
      <c r="M1870">
        <v>7841.45</v>
      </c>
      <c r="N1870" s="11">
        <f>Salesdata[[#This Row],[subtotal_before_discount]]-Salesdata[[#This Row],[total_after_discount]]</f>
        <v>871.26999999999953</v>
      </c>
      <c r="O1870" t="s">
        <v>77</v>
      </c>
      <c r="P1870" s="2">
        <v>45735.283599537041</v>
      </c>
      <c r="Q1870">
        <f>YEAR(Salesdata[[#This Row],[purchase_date]])</f>
        <v>2025</v>
      </c>
      <c r="R1870" t="str">
        <f>TEXT(Salesdata[[#This Row],[purchase_date]], "mmm")</f>
        <v>Mar</v>
      </c>
    </row>
    <row r="1871" spans="1:18" x14ac:dyDescent="0.3">
      <c r="A1871" t="s">
        <v>5611</v>
      </c>
      <c r="B1871" t="s">
        <v>49</v>
      </c>
      <c r="C1871" t="s">
        <v>5612</v>
      </c>
      <c r="D1871" s="11" t="s">
        <v>8779</v>
      </c>
      <c r="E1871" s="11" t="s">
        <v>7111</v>
      </c>
      <c r="F1871" t="s">
        <v>133</v>
      </c>
      <c r="G1871" t="s">
        <v>5613</v>
      </c>
      <c r="H1871" t="s">
        <v>70</v>
      </c>
      <c r="I1871">
        <v>251.97</v>
      </c>
      <c r="J1871">
        <v>8</v>
      </c>
      <c r="K1871">
        <v>10</v>
      </c>
      <c r="L1871">
        <v>2015.76</v>
      </c>
      <c r="M1871">
        <v>1814.18</v>
      </c>
      <c r="N1871" s="11">
        <f>Salesdata[[#This Row],[subtotal_before_discount]]-Salesdata[[#This Row],[total_after_discount]]</f>
        <v>201.57999999999993</v>
      </c>
      <c r="O1871" t="s">
        <v>40</v>
      </c>
      <c r="P1871" s="2">
        <v>45742.510069444441</v>
      </c>
      <c r="Q1871">
        <f>YEAR(Salesdata[[#This Row],[purchase_date]])</f>
        <v>2025</v>
      </c>
      <c r="R1871" t="str">
        <f>TEXT(Salesdata[[#This Row],[purchase_date]], "mmm")</f>
        <v>Mar</v>
      </c>
    </row>
    <row r="1872" spans="1:18" x14ac:dyDescent="0.3">
      <c r="A1872" t="s">
        <v>5614</v>
      </c>
      <c r="B1872" t="s">
        <v>95</v>
      </c>
      <c r="C1872" t="s">
        <v>5615</v>
      </c>
      <c r="D1872" s="11" t="s">
        <v>8780</v>
      </c>
      <c r="E1872" s="11" t="s">
        <v>7071</v>
      </c>
      <c r="F1872" t="s">
        <v>105</v>
      </c>
      <c r="G1872" t="s">
        <v>5616</v>
      </c>
      <c r="H1872" t="s">
        <v>65</v>
      </c>
      <c r="I1872">
        <v>951.3</v>
      </c>
      <c r="J1872">
        <v>3</v>
      </c>
      <c r="K1872">
        <v>0</v>
      </c>
      <c r="L1872">
        <v>2853.9</v>
      </c>
      <c r="M1872">
        <v>2853.9</v>
      </c>
      <c r="N1872" s="11">
        <f>Salesdata[[#This Row],[subtotal_before_discount]]-Salesdata[[#This Row],[total_after_discount]]</f>
        <v>0</v>
      </c>
      <c r="O1872" t="s">
        <v>47</v>
      </c>
      <c r="P1872" s="2">
        <v>45725.388483796298</v>
      </c>
      <c r="Q1872">
        <f>YEAR(Salesdata[[#This Row],[purchase_date]])</f>
        <v>2025</v>
      </c>
      <c r="R1872" t="str">
        <f>TEXT(Salesdata[[#This Row],[purchase_date]], "mmm")</f>
        <v>Mar</v>
      </c>
    </row>
    <row r="1873" spans="1:18" x14ac:dyDescent="0.3">
      <c r="A1873" t="s">
        <v>5617</v>
      </c>
      <c r="B1873" t="s">
        <v>55</v>
      </c>
      <c r="C1873" t="s">
        <v>5618</v>
      </c>
      <c r="D1873" s="11" t="s">
        <v>8781</v>
      </c>
      <c r="E1873" s="11" t="s">
        <v>7119</v>
      </c>
      <c r="F1873" t="s">
        <v>133</v>
      </c>
      <c r="G1873" t="s">
        <v>5619</v>
      </c>
      <c r="H1873" t="s">
        <v>465</v>
      </c>
      <c r="I1873">
        <v>420.05</v>
      </c>
      <c r="J1873">
        <v>3</v>
      </c>
      <c r="K1873">
        <v>0</v>
      </c>
      <c r="L1873">
        <v>1260.1500000000001</v>
      </c>
      <c r="M1873">
        <v>1260.1500000000001</v>
      </c>
      <c r="N1873" s="11">
        <f>Salesdata[[#This Row],[subtotal_before_discount]]-Salesdata[[#This Row],[total_after_discount]]</f>
        <v>0</v>
      </c>
      <c r="O1873" t="s">
        <v>40</v>
      </c>
      <c r="P1873" s="2">
        <v>45566.061122685183</v>
      </c>
      <c r="Q1873">
        <f>YEAR(Salesdata[[#This Row],[purchase_date]])</f>
        <v>2024</v>
      </c>
      <c r="R1873" t="str">
        <f>TEXT(Salesdata[[#This Row],[purchase_date]], "mmm")</f>
        <v>Oct</v>
      </c>
    </row>
    <row r="1874" spans="1:18" x14ac:dyDescent="0.3">
      <c r="A1874" t="s">
        <v>5620</v>
      </c>
      <c r="B1874" t="s">
        <v>49</v>
      </c>
      <c r="C1874" t="s">
        <v>5621</v>
      </c>
      <c r="D1874" s="11" t="s">
        <v>8782</v>
      </c>
      <c r="E1874" s="11" t="s">
        <v>7044</v>
      </c>
      <c r="F1874" t="s">
        <v>105</v>
      </c>
      <c r="G1874" t="s">
        <v>5622</v>
      </c>
      <c r="H1874" t="s">
        <v>59</v>
      </c>
      <c r="I1874">
        <v>506.26</v>
      </c>
      <c r="J1874">
        <v>2</v>
      </c>
      <c r="K1874">
        <v>0</v>
      </c>
      <c r="L1874">
        <v>1012.52</v>
      </c>
      <c r="M1874">
        <v>1012.52</v>
      </c>
      <c r="N1874" s="11">
        <f>Salesdata[[#This Row],[subtotal_before_discount]]-Salesdata[[#This Row],[total_after_discount]]</f>
        <v>0</v>
      </c>
      <c r="O1874" t="s">
        <v>7010</v>
      </c>
      <c r="P1874" s="2">
        <v>45504.82408564815</v>
      </c>
      <c r="Q1874">
        <f>YEAR(Salesdata[[#This Row],[purchase_date]])</f>
        <v>2024</v>
      </c>
      <c r="R1874" t="str">
        <f>TEXT(Salesdata[[#This Row],[purchase_date]], "mmm")</f>
        <v>Jul</v>
      </c>
    </row>
    <row r="1875" spans="1:18" x14ac:dyDescent="0.3">
      <c r="A1875" t="s">
        <v>5623</v>
      </c>
      <c r="B1875" t="s">
        <v>118</v>
      </c>
      <c r="C1875" t="s">
        <v>5624</v>
      </c>
      <c r="D1875" s="11" t="s">
        <v>8783</v>
      </c>
      <c r="E1875" s="11" t="s">
        <v>7044</v>
      </c>
      <c r="F1875" t="s">
        <v>177</v>
      </c>
      <c r="G1875" t="s">
        <v>5625</v>
      </c>
      <c r="H1875" t="s">
        <v>179</v>
      </c>
      <c r="I1875">
        <v>516.32000000000005</v>
      </c>
      <c r="J1875">
        <v>15</v>
      </c>
      <c r="K1875">
        <v>3</v>
      </c>
      <c r="L1875">
        <v>7744.8</v>
      </c>
      <c r="M1875">
        <v>7512.46</v>
      </c>
      <c r="N1875" s="11">
        <f>Salesdata[[#This Row],[subtotal_before_discount]]-Salesdata[[#This Row],[total_after_discount]]</f>
        <v>232.34000000000015</v>
      </c>
      <c r="O1875" t="s">
        <v>28</v>
      </c>
      <c r="P1875" s="2">
        <v>45410.263287037036</v>
      </c>
      <c r="Q1875">
        <f>YEAR(Salesdata[[#This Row],[purchase_date]])</f>
        <v>2024</v>
      </c>
      <c r="R1875" t="str">
        <f>TEXT(Salesdata[[#This Row],[purchase_date]], "mmm")</f>
        <v>Apr</v>
      </c>
    </row>
    <row r="1876" spans="1:18" x14ac:dyDescent="0.3">
      <c r="A1876" t="s">
        <v>5626</v>
      </c>
      <c r="B1876" t="s">
        <v>30</v>
      </c>
      <c r="C1876" t="s">
        <v>5627</v>
      </c>
      <c r="D1876" s="11" t="s">
        <v>8784</v>
      </c>
      <c r="E1876" s="11" t="s">
        <v>7125</v>
      </c>
      <c r="F1876" t="s">
        <v>7010</v>
      </c>
      <c r="G1876" t="s">
        <v>5628</v>
      </c>
      <c r="H1876" t="s">
        <v>65</v>
      </c>
      <c r="I1876">
        <v>767.45</v>
      </c>
      <c r="J1876">
        <v>1</v>
      </c>
      <c r="K1876">
        <v>5</v>
      </c>
      <c r="L1876">
        <v>767.45</v>
      </c>
      <c r="M1876">
        <v>729.08</v>
      </c>
      <c r="N1876" s="11">
        <f>Salesdata[[#This Row],[subtotal_before_discount]]-Salesdata[[#This Row],[total_after_discount]]</f>
        <v>38.370000000000005</v>
      </c>
      <c r="O1876" t="s">
        <v>116</v>
      </c>
      <c r="P1876" s="2">
        <v>45443.562939814816</v>
      </c>
      <c r="Q1876">
        <f>YEAR(Salesdata[[#This Row],[purchase_date]])</f>
        <v>2024</v>
      </c>
      <c r="R1876" t="str">
        <f>TEXT(Salesdata[[#This Row],[purchase_date]], "mmm")</f>
        <v>May</v>
      </c>
    </row>
    <row r="1877" spans="1:18" x14ac:dyDescent="0.3">
      <c r="A1877" t="s">
        <v>5629</v>
      </c>
      <c r="B1877" t="s">
        <v>84</v>
      </c>
      <c r="C1877" t="s">
        <v>5630</v>
      </c>
      <c r="D1877" s="11" t="s">
        <v>8007</v>
      </c>
      <c r="E1877" s="11" t="s">
        <v>7137</v>
      </c>
      <c r="F1877" t="s">
        <v>32</v>
      </c>
      <c r="G1877" t="s">
        <v>5631</v>
      </c>
      <c r="H1877" t="s">
        <v>46</v>
      </c>
      <c r="I1877">
        <v>439.71</v>
      </c>
      <c r="J1877">
        <v>1</v>
      </c>
      <c r="K1877">
        <v>0</v>
      </c>
      <c r="L1877">
        <v>439.71</v>
      </c>
      <c r="M1877">
        <v>439.71</v>
      </c>
      <c r="N1877" s="11">
        <f>Salesdata[[#This Row],[subtotal_before_discount]]-Salesdata[[#This Row],[total_after_discount]]</f>
        <v>0</v>
      </c>
      <c r="O1877" t="s">
        <v>40</v>
      </c>
      <c r="P1877" s="2">
        <v>45762.863634259258</v>
      </c>
      <c r="Q1877">
        <f>YEAR(Salesdata[[#This Row],[purchase_date]])</f>
        <v>2025</v>
      </c>
      <c r="R1877" t="str">
        <f>TEXT(Salesdata[[#This Row],[purchase_date]], "mmm")</f>
        <v>Apr</v>
      </c>
    </row>
    <row r="1878" spans="1:18" x14ac:dyDescent="0.3">
      <c r="A1878" t="s">
        <v>5632</v>
      </c>
      <c r="B1878" t="s">
        <v>15</v>
      </c>
      <c r="C1878" t="s">
        <v>5633</v>
      </c>
      <c r="D1878" s="11" t="s">
        <v>8785</v>
      </c>
      <c r="E1878" s="11" t="s">
        <v>7170</v>
      </c>
      <c r="F1878" t="s">
        <v>277</v>
      </c>
      <c r="G1878" t="s">
        <v>5634</v>
      </c>
      <c r="H1878" t="s">
        <v>135</v>
      </c>
      <c r="I1878">
        <v>512.70000000000005</v>
      </c>
      <c r="J1878">
        <v>15</v>
      </c>
      <c r="K1878">
        <v>15</v>
      </c>
      <c r="L1878">
        <v>7690.5</v>
      </c>
      <c r="M1878">
        <v>6536.93</v>
      </c>
      <c r="N1878" s="11">
        <f>Salesdata[[#This Row],[subtotal_before_discount]]-Salesdata[[#This Row],[total_after_discount]]</f>
        <v>1153.5699999999997</v>
      </c>
      <c r="O1878" t="s">
        <v>60</v>
      </c>
      <c r="P1878" s="2">
        <v>45859.76734953704</v>
      </c>
      <c r="Q1878">
        <f>YEAR(Salesdata[[#This Row],[purchase_date]])</f>
        <v>2025</v>
      </c>
      <c r="R1878" t="str">
        <f>TEXT(Salesdata[[#This Row],[purchase_date]], "mmm")</f>
        <v>Jul</v>
      </c>
    </row>
    <row r="1879" spans="1:18" x14ac:dyDescent="0.3">
      <c r="A1879" t="s">
        <v>5635</v>
      </c>
      <c r="B1879" t="s">
        <v>172</v>
      </c>
      <c r="C1879" t="s">
        <v>5636</v>
      </c>
      <c r="D1879" s="11" t="s">
        <v>8786</v>
      </c>
      <c r="E1879" s="11" t="s">
        <v>7064</v>
      </c>
      <c r="F1879" t="s">
        <v>111</v>
      </c>
      <c r="G1879" t="s">
        <v>5637</v>
      </c>
      <c r="H1879" t="s">
        <v>107</v>
      </c>
      <c r="I1879">
        <v>1552.11</v>
      </c>
      <c r="J1879">
        <v>2</v>
      </c>
      <c r="K1879">
        <v>0</v>
      </c>
      <c r="L1879">
        <v>3104.22</v>
      </c>
      <c r="M1879">
        <v>3104.22</v>
      </c>
      <c r="N1879" s="11">
        <f>Salesdata[[#This Row],[subtotal_before_discount]]-Salesdata[[#This Row],[total_after_discount]]</f>
        <v>0</v>
      </c>
      <c r="O1879" t="s">
        <v>47</v>
      </c>
      <c r="P1879" s="2">
        <v>45603.586296296293</v>
      </c>
      <c r="Q1879">
        <f>YEAR(Salesdata[[#This Row],[purchase_date]])</f>
        <v>2024</v>
      </c>
      <c r="R1879" t="str">
        <f>TEXT(Salesdata[[#This Row],[purchase_date]], "mmm")</f>
        <v>Nov</v>
      </c>
    </row>
    <row r="1880" spans="1:18" x14ac:dyDescent="0.3">
      <c r="A1880" t="s">
        <v>5638</v>
      </c>
      <c r="B1880" t="s">
        <v>84</v>
      </c>
      <c r="C1880" t="s">
        <v>5639</v>
      </c>
      <c r="D1880" s="11" t="s">
        <v>8787</v>
      </c>
      <c r="E1880" s="11" t="s">
        <v>7123</v>
      </c>
      <c r="F1880" t="s">
        <v>37</v>
      </c>
      <c r="G1880" t="s">
        <v>5640</v>
      </c>
      <c r="H1880" t="s">
        <v>7010</v>
      </c>
      <c r="I1880">
        <v>2268.7800000000002</v>
      </c>
      <c r="J1880">
        <v>40</v>
      </c>
      <c r="K1880">
        <v>2</v>
      </c>
      <c r="L1880">
        <v>90751.2</v>
      </c>
      <c r="M1880">
        <v>88936.18</v>
      </c>
      <c r="N1880" s="11">
        <f>Salesdata[[#This Row],[subtotal_before_discount]]-Salesdata[[#This Row],[total_after_discount]]</f>
        <v>1815.0200000000041</v>
      </c>
      <c r="O1880" t="s">
        <v>28</v>
      </c>
      <c r="P1880" s="2">
        <v>45596.819050925929</v>
      </c>
      <c r="Q1880">
        <f>YEAR(Salesdata[[#This Row],[purchase_date]])</f>
        <v>2024</v>
      </c>
      <c r="R1880" t="str">
        <f>TEXT(Salesdata[[#This Row],[purchase_date]], "mmm")</f>
        <v>Oct</v>
      </c>
    </row>
    <row r="1881" spans="1:18" x14ac:dyDescent="0.3">
      <c r="A1881" t="s">
        <v>5641</v>
      </c>
      <c r="B1881" t="s">
        <v>49</v>
      </c>
      <c r="C1881" t="s">
        <v>5642</v>
      </c>
      <c r="D1881" s="11" t="s">
        <v>8788</v>
      </c>
      <c r="E1881" s="11" t="s">
        <v>7071</v>
      </c>
      <c r="F1881" t="s">
        <v>121</v>
      </c>
      <c r="G1881" t="s">
        <v>5643</v>
      </c>
      <c r="H1881" t="s">
        <v>209</v>
      </c>
      <c r="I1881">
        <v>626.36</v>
      </c>
      <c r="J1881">
        <v>4</v>
      </c>
      <c r="K1881">
        <v>0</v>
      </c>
      <c r="L1881">
        <v>2505.44</v>
      </c>
      <c r="M1881">
        <v>2505.44</v>
      </c>
      <c r="N1881" s="11">
        <f>Salesdata[[#This Row],[subtotal_before_discount]]-Salesdata[[#This Row],[total_after_discount]]</f>
        <v>0</v>
      </c>
      <c r="O1881" t="s">
        <v>47</v>
      </c>
      <c r="P1881" s="2">
        <v>45359.754270833335</v>
      </c>
      <c r="Q1881">
        <f>YEAR(Salesdata[[#This Row],[purchase_date]])</f>
        <v>2024</v>
      </c>
      <c r="R1881" t="str">
        <f>TEXT(Salesdata[[#This Row],[purchase_date]], "mmm")</f>
        <v>Mar</v>
      </c>
    </row>
    <row r="1882" spans="1:18" x14ac:dyDescent="0.3">
      <c r="A1882" t="s">
        <v>5644</v>
      </c>
      <c r="B1882" t="s">
        <v>15</v>
      </c>
      <c r="C1882" t="s">
        <v>5645</v>
      </c>
      <c r="D1882" s="11" t="s">
        <v>8789</v>
      </c>
      <c r="E1882" s="11" t="s">
        <v>7166</v>
      </c>
      <c r="F1882" t="s">
        <v>18</v>
      </c>
      <c r="G1882" t="s">
        <v>5646</v>
      </c>
      <c r="H1882" t="s">
        <v>20</v>
      </c>
      <c r="I1882">
        <v>305.54000000000002</v>
      </c>
      <c r="J1882">
        <v>15</v>
      </c>
      <c r="K1882">
        <v>0</v>
      </c>
      <c r="L1882">
        <v>4583.1000000000004</v>
      </c>
      <c r="M1882">
        <v>4583.1000000000004</v>
      </c>
      <c r="N1882" s="11">
        <f>Salesdata[[#This Row],[subtotal_before_discount]]-Salesdata[[#This Row],[total_after_discount]]</f>
        <v>0</v>
      </c>
      <c r="O1882" t="s">
        <v>7010</v>
      </c>
      <c r="P1882" s="2">
        <v>45349.990601851852</v>
      </c>
      <c r="Q1882">
        <f>YEAR(Salesdata[[#This Row],[purchase_date]])</f>
        <v>2024</v>
      </c>
      <c r="R1882" t="str">
        <f>TEXT(Salesdata[[#This Row],[purchase_date]], "mmm")</f>
        <v>Feb</v>
      </c>
    </row>
    <row r="1883" spans="1:18" x14ac:dyDescent="0.3">
      <c r="A1883" t="s">
        <v>5647</v>
      </c>
      <c r="B1883" t="s">
        <v>49</v>
      </c>
      <c r="C1883" t="s">
        <v>5648</v>
      </c>
      <c r="D1883" s="11" t="s">
        <v>8790</v>
      </c>
      <c r="E1883" s="11" t="s">
        <v>7168</v>
      </c>
      <c r="F1883" t="s">
        <v>121</v>
      </c>
      <c r="G1883" t="s">
        <v>5649</v>
      </c>
      <c r="H1883" t="s">
        <v>161</v>
      </c>
      <c r="I1883">
        <v>90.65</v>
      </c>
      <c r="J1883">
        <v>8</v>
      </c>
      <c r="K1883">
        <v>0</v>
      </c>
      <c r="L1883">
        <v>725.2</v>
      </c>
      <c r="M1883">
        <v>725.2</v>
      </c>
      <c r="N1883" s="11">
        <f>Salesdata[[#This Row],[subtotal_before_discount]]-Salesdata[[#This Row],[total_after_discount]]</f>
        <v>0</v>
      </c>
      <c r="O1883" t="s">
        <v>60</v>
      </c>
      <c r="P1883" s="2">
        <v>45427.660995370374</v>
      </c>
      <c r="Q1883">
        <f>YEAR(Salesdata[[#This Row],[purchase_date]])</f>
        <v>2024</v>
      </c>
      <c r="R1883" t="str">
        <f>TEXT(Salesdata[[#This Row],[purchase_date]], "mmm")</f>
        <v>May</v>
      </c>
    </row>
    <row r="1884" spans="1:18" x14ac:dyDescent="0.3">
      <c r="A1884" t="s">
        <v>5650</v>
      </c>
      <c r="B1884" t="s">
        <v>172</v>
      </c>
      <c r="C1884" t="s">
        <v>4507</v>
      </c>
      <c r="D1884" s="11" t="s">
        <v>7519</v>
      </c>
      <c r="E1884" s="11" t="s">
        <v>7250</v>
      </c>
      <c r="F1884" t="s">
        <v>37</v>
      </c>
      <c r="G1884" t="s">
        <v>5651</v>
      </c>
      <c r="H1884" t="s">
        <v>70</v>
      </c>
      <c r="I1884">
        <v>237.84</v>
      </c>
      <c r="J1884">
        <v>3</v>
      </c>
      <c r="K1884">
        <v>0</v>
      </c>
      <c r="L1884">
        <v>713.52</v>
      </c>
      <c r="M1884">
        <v>713.52</v>
      </c>
      <c r="N1884" s="11">
        <f>Salesdata[[#This Row],[subtotal_before_discount]]-Salesdata[[#This Row],[total_after_discount]]</f>
        <v>0</v>
      </c>
      <c r="O1884" t="s">
        <v>47</v>
      </c>
      <c r="P1884" s="2">
        <v>45678.452349537038</v>
      </c>
      <c r="Q1884">
        <f>YEAR(Salesdata[[#This Row],[purchase_date]])</f>
        <v>2025</v>
      </c>
      <c r="R1884" t="str">
        <f>TEXT(Salesdata[[#This Row],[purchase_date]], "mmm")</f>
        <v>Jan</v>
      </c>
    </row>
    <row r="1885" spans="1:18" x14ac:dyDescent="0.3">
      <c r="A1885" t="s">
        <v>5652</v>
      </c>
      <c r="B1885" t="s">
        <v>15</v>
      </c>
      <c r="C1885" t="s">
        <v>5653</v>
      </c>
      <c r="D1885" s="11" t="s">
        <v>8791</v>
      </c>
      <c r="E1885" s="11" t="s">
        <v>7102</v>
      </c>
      <c r="F1885" t="s">
        <v>251</v>
      </c>
      <c r="G1885" t="s">
        <v>5654</v>
      </c>
      <c r="H1885" t="s">
        <v>53</v>
      </c>
      <c r="I1885">
        <v>288.44</v>
      </c>
      <c r="J1885">
        <v>25</v>
      </c>
      <c r="K1885">
        <v>0</v>
      </c>
      <c r="L1885">
        <v>7211</v>
      </c>
      <c r="M1885">
        <v>7211</v>
      </c>
      <c r="N1885" s="11">
        <f>Salesdata[[#This Row],[subtotal_before_discount]]-Salesdata[[#This Row],[total_after_discount]]</f>
        <v>0</v>
      </c>
      <c r="O1885" t="s">
        <v>116</v>
      </c>
      <c r="P1885" s="2">
        <v>45608.990960648145</v>
      </c>
      <c r="Q1885">
        <f>YEAR(Salesdata[[#This Row],[purchase_date]])</f>
        <v>2024</v>
      </c>
      <c r="R1885" t="str">
        <f>TEXT(Salesdata[[#This Row],[purchase_date]], "mmm")</f>
        <v>Nov</v>
      </c>
    </row>
    <row r="1886" spans="1:18" x14ac:dyDescent="0.3">
      <c r="A1886" t="s">
        <v>5655</v>
      </c>
      <c r="B1886" t="s">
        <v>23</v>
      </c>
      <c r="C1886" t="s">
        <v>5656</v>
      </c>
      <c r="D1886" s="11" t="s">
        <v>8792</v>
      </c>
      <c r="E1886" s="11" t="s">
        <v>7168</v>
      </c>
      <c r="F1886" t="s">
        <v>7010</v>
      </c>
      <c r="G1886" t="s">
        <v>5657</v>
      </c>
      <c r="H1886" t="s">
        <v>20</v>
      </c>
      <c r="I1886">
        <v>2710.82</v>
      </c>
      <c r="J1886">
        <v>12</v>
      </c>
      <c r="K1886">
        <v>18</v>
      </c>
      <c r="L1886">
        <v>32529.84</v>
      </c>
      <c r="M1886">
        <v>26674.47</v>
      </c>
      <c r="N1886" s="11">
        <f>Salesdata[[#This Row],[subtotal_before_discount]]-Salesdata[[#This Row],[total_after_discount]]</f>
        <v>5855.369999999999</v>
      </c>
      <c r="O1886" t="s">
        <v>77</v>
      </c>
      <c r="P1886" s="2">
        <v>45797.3122337963</v>
      </c>
      <c r="Q1886">
        <f>YEAR(Salesdata[[#This Row],[purchase_date]])</f>
        <v>2025</v>
      </c>
      <c r="R1886" t="str">
        <f>TEXT(Salesdata[[#This Row],[purchase_date]], "mmm")</f>
        <v>May</v>
      </c>
    </row>
    <row r="1887" spans="1:18" x14ac:dyDescent="0.3">
      <c r="A1887" t="s">
        <v>5658</v>
      </c>
      <c r="B1887" t="s">
        <v>95</v>
      </c>
      <c r="C1887" t="s">
        <v>5659</v>
      </c>
      <c r="D1887" s="11" t="s">
        <v>7744</v>
      </c>
      <c r="E1887" s="11" t="s">
        <v>7056</v>
      </c>
      <c r="F1887" t="s">
        <v>105</v>
      </c>
      <c r="G1887" t="s">
        <v>5660</v>
      </c>
      <c r="H1887" t="s">
        <v>130</v>
      </c>
      <c r="I1887">
        <v>17.579999999999998</v>
      </c>
      <c r="J1887">
        <v>10</v>
      </c>
      <c r="K1887">
        <v>13</v>
      </c>
      <c r="L1887">
        <v>175.8</v>
      </c>
      <c r="M1887">
        <v>152.94999999999999</v>
      </c>
      <c r="N1887" s="11">
        <f>Salesdata[[#This Row],[subtotal_before_discount]]-Salesdata[[#This Row],[total_after_discount]]</f>
        <v>22.850000000000023</v>
      </c>
      <c r="O1887" t="s">
        <v>116</v>
      </c>
      <c r="P1887" s="2">
        <v>45854.891296296293</v>
      </c>
      <c r="Q1887">
        <f>YEAR(Salesdata[[#This Row],[purchase_date]])</f>
        <v>2025</v>
      </c>
      <c r="R1887" t="str">
        <f>TEXT(Salesdata[[#This Row],[purchase_date]], "mmm")</f>
        <v>Jul</v>
      </c>
    </row>
    <row r="1888" spans="1:18" x14ac:dyDescent="0.3">
      <c r="A1888" t="s">
        <v>5661</v>
      </c>
      <c r="B1888" t="s">
        <v>55</v>
      </c>
      <c r="C1888" t="s">
        <v>5662</v>
      </c>
      <c r="D1888" s="11" t="s">
        <v>8793</v>
      </c>
      <c r="E1888" s="11" t="s">
        <v>7170</v>
      </c>
      <c r="F1888" t="s">
        <v>18</v>
      </c>
      <c r="G1888" t="s">
        <v>5663</v>
      </c>
      <c r="H1888" t="s">
        <v>130</v>
      </c>
      <c r="I1888">
        <v>396.93</v>
      </c>
      <c r="J1888">
        <v>12</v>
      </c>
      <c r="K1888">
        <v>3</v>
      </c>
      <c r="L1888">
        <v>4763.16</v>
      </c>
      <c r="M1888">
        <v>4620.2700000000004</v>
      </c>
      <c r="N1888" s="11">
        <f>Salesdata[[#This Row],[subtotal_before_discount]]-Salesdata[[#This Row],[total_after_discount]]</f>
        <v>142.88999999999942</v>
      </c>
      <c r="O1888" t="s">
        <v>116</v>
      </c>
      <c r="P1888" s="2">
        <v>45723.606041666666</v>
      </c>
      <c r="Q1888">
        <f>YEAR(Salesdata[[#This Row],[purchase_date]])</f>
        <v>2025</v>
      </c>
      <c r="R1888" t="str">
        <f>TEXT(Salesdata[[#This Row],[purchase_date]], "mmm")</f>
        <v>Mar</v>
      </c>
    </row>
    <row r="1889" spans="1:18" x14ac:dyDescent="0.3">
      <c r="A1889" t="s">
        <v>5664</v>
      </c>
      <c r="B1889" t="s">
        <v>72</v>
      </c>
      <c r="C1889" t="s">
        <v>5665</v>
      </c>
      <c r="D1889" s="11" t="s">
        <v>8794</v>
      </c>
      <c r="E1889" s="11" t="s">
        <v>7143</v>
      </c>
      <c r="F1889" t="s">
        <v>44</v>
      </c>
      <c r="G1889" t="s">
        <v>5666</v>
      </c>
      <c r="H1889" t="s">
        <v>248</v>
      </c>
      <c r="I1889">
        <v>873.12</v>
      </c>
      <c r="J1889">
        <v>8</v>
      </c>
      <c r="K1889">
        <v>0</v>
      </c>
      <c r="L1889">
        <v>6984.96</v>
      </c>
      <c r="M1889">
        <v>6984.96</v>
      </c>
      <c r="N1889" s="11">
        <f>Salesdata[[#This Row],[subtotal_before_discount]]-Salesdata[[#This Row],[total_after_discount]]</f>
        <v>0</v>
      </c>
      <c r="O1889" t="s">
        <v>47</v>
      </c>
      <c r="P1889" s="2">
        <v>45761.200474537036</v>
      </c>
      <c r="Q1889">
        <f>YEAR(Salesdata[[#This Row],[purchase_date]])</f>
        <v>2025</v>
      </c>
      <c r="R1889" t="str">
        <f>TEXT(Salesdata[[#This Row],[purchase_date]], "mmm")</f>
        <v>Apr</v>
      </c>
    </row>
    <row r="1890" spans="1:18" x14ac:dyDescent="0.3">
      <c r="A1890" t="s">
        <v>5667</v>
      </c>
      <c r="B1890" t="s">
        <v>84</v>
      </c>
      <c r="C1890" t="s">
        <v>5668</v>
      </c>
      <c r="D1890" s="11" t="s">
        <v>8795</v>
      </c>
      <c r="E1890" s="11" t="s">
        <v>7076</v>
      </c>
      <c r="F1890" t="s">
        <v>37</v>
      </c>
      <c r="G1890" t="s">
        <v>5669</v>
      </c>
      <c r="H1890" t="s">
        <v>27</v>
      </c>
      <c r="I1890">
        <v>1293.04</v>
      </c>
      <c r="J1890">
        <v>12</v>
      </c>
      <c r="K1890">
        <v>15</v>
      </c>
      <c r="L1890">
        <v>15516.48</v>
      </c>
      <c r="M1890">
        <v>13189.01</v>
      </c>
      <c r="N1890" s="11">
        <f>Salesdata[[#This Row],[subtotal_before_discount]]-Salesdata[[#This Row],[total_after_discount]]</f>
        <v>2327.4699999999993</v>
      </c>
      <c r="O1890" t="s">
        <v>21</v>
      </c>
      <c r="P1890" s="2">
        <v>45424.108564814815</v>
      </c>
      <c r="Q1890">
        <f>YEAR(Salesdata[[#This Row],[purchase_date]])</f>
        <v>2024</v>
      </c>
      <c r="R1890" t="str">
        <f>TEXT(Salesdata[[#This Row],[purchase_date]], "mmm")</f>
        <v>May</v>
      </c>
    </row>
    <row r="1891" spans="1:18" x14ac:dyDescent="0.3">
      <c r="A1891" t="s">
        <v>5670</v>
      </c>
      <c r="B1891" t="s">
        <v>84</v>
      </c>
      <c r="C1891" t="s">
        <v>5671</v>
      </c>
      <c r="D1891" s="11" t="s">
        <v>8796</v>
      </c>
      <c r="E1891" s="11" t="s">
        <v>7168</v>
      </c>
      <c r="F1891" t="s">
        <v>18</v>
      </c>
      <c r="G1891" t="s">
        <v>5672</v>
      </c>
      <c r="H1891" t="s">
        <v>102</v>
      </c>
      <c r="I1891">
        <v>1074.2</v>
      </c>
      <c r="J1891">
        <v>3</v>
      </c>
      <c r="K1891">
        <v>0</v>
      </c>
      <c r="L1891">
        <v>3222.6</v>
      </c>
      <c r="M1891">
        <v>3222.6</v>
      </c>
      <c r="N1891" s="11">
        <f>Salesdata[[#This Row],[subtotal_before_discount]]-Salesdata[[#This Row],[total_after_discount]]</f>
        <v>0</v>
      </c>
      <c r="O1891" t="s">
        <v>116</v>
      </c>
      <c r="P1891" s="2">
        <v>45416.751620370371</v>
      </c>
      <c r="Q1891">
        <f>YEAR(Salesdata[[#This Row],[purchase_date]])</f>
        <v>2024</v>
      </c>
      <c r="R1891" t="str">
        <f>TEXT(Salesdata[[#This Row],[purchase_date]], "mmm")</f>
        <v>May</v>
      </c>
    </row>
    <row r="1892" spans="1:18" x14ac:dyDescent="0.3">
      <c r="A1892" t="s">
        <v>5673</v>
      </c>
      <c r="B1892" t="s">
        <v>118</v>
      </c>
      <c r="C1892" t="s">
        <v>5674</v>
      </c>
      <c r="D1892" s="11" t="s">
        <v>8797</v>
      </c>
      <c r="E1892" s="11" t="s">
        <v>7083</v>
      </c>
      <c r="F1892" t="s">
        <v>251</v>
      </c>
      <c r="G1892" t="s">
        <v>5675</v>
      </c>
      <c r="H1892" t="s">
        <v>76</v>
      </c>
      <c r="I1892">
        <v>50.67</v>
      </c>
      <c r="J1892">
        <v>50</v>
      </c>
      <c r="K1892">
        <v>15</v>
      </c>
      <c r="L1892">
        <v>2533.5</v>
      </c>
      <c r="M1892">
        <v>2153.4699999999998</v>
      </c>
      <c r="N1892" s="11">
        <f>Salesdata[[#This Row],[subtotal_before_discount]]-Salesdata[[#This Row],[total_after_discount]]</f>
        <v>380.0300000000002</v>
      </c>
      <c r="O1892" t="s">
        <v>77</v>
      </c>
      <c r="P1892" s="2">
        <v>45540.729641203703</v>
      </c>
      <c r="Q1892">
        <f>YEAR(Salesdata[[#This Row],[purchase_date]])</f>
        <v>2024</v>
      </c>
      <c r="R1892" t="str">
        <f>TEXT(Salesdata[[#This Row],[purchase_date]], "mmm")</f>
        <v>Sep</v>
      </c>
    </row>
    <row r="1893" spans="1:18" x14ac:dyDescent="0.3">
      <c r="A1893" t="s">
        <v>5676</v>
      </c>
      <c r="B1893" t="s">
        <v>95</v>
      </c>
      <c r="C1893" t="s">
        <v>5677</v>
      </c>
      <c r="D1893" s="11" t="s">
        <v>8798</v>
      </c>
      <c r="E1893" s="11" t="s">
        <v>7183</v>
      </c>
      <c r="F1893" t="s">
        <v>105</v>
      </c>
      <c r="G1893" t="s">
        <v>5678</v>
      </c>
      <c r="H1893" t="s">
        <v>20</v>
      </c>
      <c r="I1893">
        <v>390.81</v>
      </c>
      <c r="J1893">
        <v>2</v>
      </c>
      <c r="K1893">
        <v>0</v>
      </c>
      <c r="L1893">
        <v>781.62</v>
      </c>
      <c r="M1893">
        <v>781.62</v>
      </c>
      <c r="N1893" s="11">
        <f>Salesdata[[#This Row],[subtotal_before_discount]]-Salesdata[[#This Row],[total_after_discount]]</f>
        <v>0</v>
      </c>
      <c r="O1893" t="s">
        <v>47</v>
      </c>
      <c r="P1893" s="2">
        <v>45845.706516203703</v>
      </c>
      <c r="Q1893">
        <f>YEAR(Salesdata[[#This Row],[purchase_date]])</f>
        <v>2025</v>
      </c>
      <c r="R1893" t="str">
        <f>TEXT(Salesdata[[#This Row],[purchase_date]], "mmm")</f>
        <v>Jul</v>
      </c>
    </row>
    <row r="1894" spans="1:18" x14ac:dyDescent="0.3">
      <c r="A1894" t="s">
        <v>5679</v>
      </c>
      <c r="B1894" t="s">
        <v>30</v>
      </c>
      <c r="C1894" t="s">
        <v>5680</v>
      </c>
      <c r="D1894" s="11" t="s">
        <v>8799</v>
      </c>
      <c r="E1894" s="11" t="s">
        <v>7064</v>
      </c>
      <c r="F1894" t="s">
        <v>155</v>
      </c>
      <c r="G1894" t="s">
        <v>5681</v>
      </c>
      <c r="H1894" t="s">
        <v>39</v>
      </c>
      <c r="I1894">
        <v>62.53</v>
      </c>
      <c r="J1894">
        <v>12</v>
      </c>
      <c r="K1894">
        <v>15</v>
      </c>
      <c r="L1894">
        <v>750.36</v>
      </c>
      <c r="M1894">
        <v>637.80999999999995</v>
      </c>
      <c r="N1894" s="11">
        <f>Salesdata[[#This Row],[subtotal_before_discount]]-Salesdata[[#This Row],[total_after_discount]]</f>
        <v>112.55000000000007</v>
      </c>
      <c r="O1894" t="s">
        <v>116</v>
      </c>
      <c r="P1894" s="2">
        <v>45466.333564814813</v>
      </c>
      <c r="Q1894">
        <f>YEAR(Salesdata[[#This Row],[purchase_date]])</f>
        <v>2024</v>
      </c>
      <c r="R1894" t="str">
        <f>TEXT(Salesdata[[#This Row],[purchase_date]], "mmm")</f>
        <v>Jun</v>
      </c>
    </row>
    <row r="1895" spans="1:18" x14ac:dyDescent="0.3">
      <c r="A1895" t="s">
        <v>5682</v>
      </c>
      <c r="B1895" t="s">
        <v>181</v>
      </c>
      <c r="C1895" t="s">
        <v>5683</v>
      </c>
      <c r="D1895" s="11" t="s">
        <v>8800</v>
      </c>
      <c r="E1895" s="11" t="s">
        <v>7048</v>
      </c>
      <c r="F1895" t="s">
        <v>155</v>
      </c>
      <c r="G1895" t="s">
        <v>5684</v>
      </c>
      <c r="H1895" t="s">
        <v>465</v>
      </c>
      <c r="I1895">
        <v>4.3099999999999996</v>
      </c>
      <c r="J1895">
        <v>341</v>
      </c>
      <c r="K1895">
        <v>30</v>
      </c>
      <c r="L1895">
        <v>1469.71</v>
      </c>
      <c r="M1895">
        <v>1028.8</v>
      </c>
      <c r="N1895" s="11">
        <f>Salesdata[[#This Row],[subtotal_before_discount]]-Salesdata[[#This Row],[total_after_discount]]</f>
        <v>440.91000000000008</v>
      </c>
      <c r="O1895" t="s">
        <v>77</v>
      </c>
      <c r="P1895" s="2">
        <v>45349.495636574073</v>
      </c>
      <c r="Q1895">
        <f>YEAR(Salesdata[[#This Row],[purchase_date]])</f>
        <v>2024</v>
      </c>
      <c r="R1895" t="str">
        <f>TEXT(Salesdata[[#This Row],[purchase_date]], "mmm")</f>
        <v>Feb</v>
      </c>
    </row>
    <row r="1896" spans="1:18" x14ac:dyDescent="0.3">
      <c r="A1896" t="s">
        <v>5685</v>
      </c>
      <c r="B1896" t="s">
        <v>72</v>
      </c>
      <c r="C1896" t="s">
        <v>5686</v>
      </c>
      <c r="D1896" s="11" t="s">
        <v>8801</v>
      </c>
      <c r="E1896" s="11" t="s">
        <v>7183</v>
      </c>
      <c r="F1896" t="s">
        <v>246</v>
      </c>
      <c r="G1896" t="s">
        <v>5687</v>
      </c>
      <c r="H1896" t="s">
        <v>70</v>
      </c>
      <c r="I1896">
        <v>263.63</v>
      </c>
      <c r="J1896">
        <v>2</v>
      </c>
      <c r="K1896">
        <v>0</v>
      </c>
      <c r="L1896">
        <v>527.26</v>
      </c>
      <c r="M1896">
        <v>527.26</v>
      </c>
      <c r="N1896" s="11">
        <f>Salesdata[[#This Row],[subtotal_before_discount]]-Salesdata[[#This Row],[total_after_discount]]</f>
        <v>0</v>
      </c>
      <c r="O1896" t="s">
        <v>7010</v>
      </c>
      <c r="P1896" s="2">
        <v>45540.486689814818</v>
      </c>
      <c r="Q1896">
        <f>YEAR(Salesdata[[#This Row],[purchase_date]])</f>
        <v>2024</v>
      </c>
      <c r="R1896" t="str">
        <f>TEXT(Salesdata[[#This Row],[purchase_date]], "mmm")</f>
        <v>Sep</v>
      </c>
    </row>
    <row r="1897" spans="1:18" x14ac:dyDescent="0.3">
      <c r="A1897" t="s">
        <v>5688</v>
      </c>
      <c r="B1897" t="s">
        <v>49</v>
      </c>
      <c r="C1897" t="s">
        <v>5689</v>
      </c>
      <c r="D1897" s="11" t="s">
        <v>8802</v>
      </c>
      <c r="E1897" s="11" t="s">
        <v>7046</v>
      </c>
      <c r="F1897" t="s">
        <v>68</v>
      </c>
      <c r="G1897" t="s">
        <v>5690</v>
      </c>
      <c r="H1897" t="s">
        <v>184</v>
      </c>
      <c r="I1897">
        <v>211.68</v>
      </c>
      <c r="J1897">
        <v>75</v>
      </c>
      <c r="K1897">
        <v>0</v>
      </c>
      <c r="L1897">
        <v>15876</v>
      </c>
      <c r="M1897">
        <v>15876</v>
      </c>
      <c r="N1897" s="11">
        <f>Salesdata[[#This Row],[subtotal_before_discount]]-Salesdata[[#This Row],[total_after_discount]]</f>
        <v>0</v>
      </c>
      <c r="O1897" t="s">
        <v>60</v>
      </c>
      <c r="P1897" s="2">
        <v>45809.879710648151</v>
      </c>
      <c r="Q1897">
        <f>YEAR(Salesdata[[#This Row],[purchase_date]])</f>
        <v>2025</v>
      </c>
      <c r="R1897" t="str">
        <f>TEXT(Salesdata[[#This Row],[purchase_date]], "mmm")</f>
        <v>Jun</v>
      </c>
    </row>
    <row r="1898" spans="1:18" x14ac:dyDescent="0.3">
      <c r="A1898" t="s">
        <v>5691</v>
      </c>
      <c r="B1898" t="s">
        <v>23</v>
      </c>
      <c r="C1898" t="s">
        <v>5692</v>
      </c>
      <c r="D1898" s="11" t="s">
        <v>8803</v>
      </c>
      <c r="E1898" s="11" t="s">
        <v>7207</v>
      </c>
      <c r="F1898" t="s">
        <v>7010</v>
      </c>
      <c r="G1898" t="s">
        <v>5693</v>
      </c>
      <c r="H1898" t="s">
        <v>130</v>
      </c>
      <c r="I1898">
        <v>239.9</v>
      </c>
      <c r="J1898">
        <v>10</v>
      </c>
      <c r="K1898">
        <v>15</v>
      </c>
      <c r="L1898">
        <v>2399</v>
      </c>
      <c r="M1898">
        <v>2039.15</v>
      </c>
      <c r="N1898" s="11">
        <f>Salesdata[[#This Row],[subtotal_before_discount]]-Salesdata[[#This Row],[total_after_discount]]</f>
        <v>359.84999999999991</v>
      </c>
      <c r="O1898" t="s">
        <v>47</v>
      </c>
      <c r="P1898" s="2">
        <v>45504.727407407408</v>
      </c>
      <c r="Q1898">
        <f>YEAR(Salesdata[[#This Row],[purchase_date]])</f>
        <v>2024</v>
      </c>
      <c r="R1898" t="str">
        <f>TEXT(Salesdata[[#This Row],[purchase_date]], "mmm")</f>
        <v>Jul</v>
      </c>
    </row>
    <row r="1899" spans="1:18" x14ac:dyDescent="0.3">
      <c r="A1899" t="s">
        <v>5694</v>
      </c>
      <c r="B1899" t="s">
        <v>84</v>
      </c>
      <c r="C1899" t="s">
        <v>5695</v>
      </c>
      <c r="D1899" s="11" t="s">
        <v>8804</v>
      </c>
      <c r="E1899" s="11" t="s">
        <v>7250</v>
      </c>
      <c r="F1899" t="s">
        <v>224</v>
      </c>
      <c r="G1899" t="s">
        <v>5696</v>
      </c>
      <c r="H1899" t="s">
        <v>53</v>
      </c>
      <c r="I1899">
        <v>39.04</v>
      </c>
      <c r="J1899">
        <v>6</v>
      </c>
      <c r="K1899">
        <v>2</v>
      </c>
      <c r="L1899">
        <v>234.24</v>
      </c>
      <c r="M1899">
        <v>229.56</v>
      </c>
      <c r="N1899" s="11">
        <f>Salesdata[[#This Row],[subtotal_before_discount]]-Salesdata[[#This Row],[total_after_discount]]</f>
        <v>4.6800000000000068</v>
      </c>
      <c r="O1899" t="s">
        <v>40</v>
      </c>
      <c r="P1899" s="2">
        <v>45664.539641203701</v>
      </c>
      <c r="Q1899">
        <f>YEAR(Salesdata[[#This Row],[purchase_date]])</f>
        <v>2025</v>
      </c>
      <c r="R1899" t="str">
        <f>TEXT(Salesdata[[#This Row],[purchase_date]], "mmm")</f>
        <v>Jan</v>
      </c>
    </row>
    <row r="1900" spans="1:18" x14ac:dyDescent="0.3">
      <c r="A1900" t="s">
        <v>5697</v>
      </c>
      <c r="B1900" t="s">
        <v>95</v>
      </c>
      <c r="C1900" t="s">
        <v>5698</v>
      </c>
      <c r="D1900" s="11" t="s">
        <v>8805</v>
      </c>
      <c r="E1900" s="11" t="s">
        <v>7083</v>
      </c>
      <c r="F1900" t="s">
        <v>251</v>
      </c>
      <c r="G1900" t="s">
        <v>5699</v>
      </c>
      <c r="H1900" t="s">
        <v>102</v>
      </c>
      <c r="I1900">
        <v>724.44</v>
      </c>
      <c r="J1900">
        <v>1</v>
      </c>
      <c r="K1900">
        <v>0</v>
      </c>
      <c r="L1900">
        <v>724.44</v>
      </c>
      <c r="M1900">
        <v>724.44</v>
      </c>
      <c r="N1900" s="11">
        <f>Salesdata[[#This Row],[subtotal_before_discount]]-Salesdata[[#This Row],[total_after_discount]]</f>
        <v>0</v>
      </c>
      <c r="O1900" t="s">
        <v>40</v>
      </c>
      <c r="P1900" s="2">
        <v>45669.310798611114</v>
      </c>
      <c r="Q1900">
        <f>YEAR(Salesdata[[#This Row],[purchase_date]])</f>
        <v>2025</v>
      </c>
      <c r="R1900" t="str">
        <f>TEXT(Salesdata[[#This Row],[purchase_date]], "mmm")</f>
        <v>Jan</v>
      </c>
    </row>
    <row r="1901" spans="1:18" x14ac:dyDescent="0.3">
      <c r="A1901" t="s">
        <v>5700</v>
      </c>
      <c r="B1901" t="s">
        <v>172</v>
      </c>
      <c r="C1901" t="s">
        <v>5701</v>
      </c>
      <c r="D1901" s="11" t="s">
        <v>8806</v>
      </c>
      <c r="E1901" s="11" t="s">
        <v>7235</v>
      </c>
      <c r="F1901" t="s">
        <v>37</v>
      </c>
      <c r="G1901" t="s">
        <v>5702</v>
      </c>
      <c r="H1901" t="s">
        <v>70</v>
      </c>
      <c r="I1901">
        <v>2064.5300000000002</v>
      </c>
      <c r="J1901">
        <v>12</v>
      </c>
      <c r="K1901">
        <v>20</v>
      </c>
      <c r="L1901">
        <v>24774.36</v>
      </c>
      <c r="M1901">
        <v>19819.490000000002</v>
      </c>
      <c r="N1901" s="11">
        <f>Salesdata[[#This Row],[subtotal_before_discount]]-Salesdata[[#This Row],[total_after_discount]]</f>
        <v>4954.869999999999</v>
      </c>
      <c r="O1901" t="s">
        <v>28</v>
      </c>
      <c r="P1901" s="2">
        <v>45872.694050925929</v>
      </c>
      <c r="Q1901">
        <f>YEAR(Salesdata[[#This Row],[purchase_date]])</f>
        <v>2025</v>
      </c>
      <c r="R1901" t="str">
        <f>TEXT(Salesdata[[#This Row],[purchase_date]], "mmm")</f>
        <v>Aug</v>
      </c>
    </row>
    <row r="1902" spans="1:18" x14ac:dyDescent="0.3">
      <c r="A1902" t="s">
        <v>5703</v>
      </c>
      <c r="B1902" t="s">
        <v>84</v>
      </c>
      <c r="C1902" t="s">
        <v>5704</v>
      </c>
      <c r="D1902" s="11" t="s">
        <v>8807</v>
      </c>
      <c r="E1902" s="11" t="s">
        <v>7152</v>
      </c>
      <c r="F1902" t="s">
        <v>57</v>
      </c>
      <c r="G1902" t="s">
        <v>5705</v>
      </c>
      <c r="H1902" t="s">
        <v>135</v>
      </c>
      <c r="I1902">
        <v>246.65</v>
      </c>
      <c r="J1902">
        <v>1</v>
      </c>
      <c r="K1902">
        <v>0</v>
      </c>
      <c r="L1902">
        <v>246.65</v>
      </c>
      <c r="M1902">
        <v>246.65</v>
      </c>
      <c r="N1902" s="11">
        <f>Salesdata[[#This Row],[subtotal_before_discount]]-Salesdata[[#This Row],[total_after_discount]]</f>
        <v>0</v>
      </c>
      <c r="O1902" t="s">
        <v>77</v>
      </c>
      <c r="P1902" s="2">
        <v>45473.110717592594</v>
      </c>
      <c r="Q1902">
        <f>YEAR(Salesdata[[#This Row],[purchase_date]])</f>
        <v>2024</v>
      </c>
      <c r="R1902" t="str">
        <f>TEXT(Salesdata[[#This Row],[purchase_date]], "mmm")</f>
        <v>Jun</v>
      </c>
    </row>
    <row r="1903" spans="1:18" x14ac:dyDescent="0.3">
      <c r="A1903" t="s">
        <v>5706</v>
      </c>
      <c r="B1903" t="s">
        <v>30</v>
      </c>
      <c r="C1903" t="s">
        <v>5707</v>
      </c>
      <c r="D1903" s="11" t="s">
        <v>8808</v>
      </c>
      <c r="E1903" s="11" t="s">
        <v>7091</v>
      </c>
      <c r="F1903" t="s">
        <v>111</v>
      </c>
      <c r="G1903" t="s">
        <v>5708</v>
      </c>
      <c r="H1903" t="s">
        <v>179</v>
      </c>
      <c r="I1903">
        <v>342.37</v>
      </c>
      <c r="J1903">
        <v>2</v>
      </c>
      <c r="K1903">
        <v>0</v>
      </c>
      <c r="L1903">
        <v>684.74</v>
      </c>
      <c r="M1903">
        <v>684.74</v>
      </c>
      <c r="N1903" s="11">
        <f>Salesdata[[#This Row],[subtotal_before_discount]]-Salesdata[[#This Row],[total_after_discount]]</f>
        <v>0</v>
      </c>
      <c r="O1903" t="s">
        <v>40</v>
      </c>
      <c r="P1903" s="2">
        <v>45475.971539351849</v>
      </c>
      <c r="Q1903">
        <f>YEAR(Salesdata[[#This Row],[purchase_date]])</f>
        <v>2024</v>
      </c>
      <c r="R1903" t="str">
        <f>TEXT(Salesdata[[#This Row],[purchase_date]], "mmm")</f>
        <v>Jul</v>
      </c>
    </row>
    <row r="1904" spans="1:18" x14ac:dyDescent="0.3">
      <c r="A1904" t="s">
        <v>5709</v>
      </c>
      <c r="B1904" t="s">
        <v>95</v>
      </c>
      <c r="C1904" t="s">
        <v>5710</v>
      </c>
      <c r="D1904" s="11" t="s">
        <v>8809</v>
      </c>
      <c r="E1904" s="11" t="s">
        <v>7207</v>
      </c>
      <c r="F1904" t="s">
        <v>133</v>
      </c>
      <c r="G1904" t="s">
        <v>5711</v>
      </c>
      <c r="H1904" t="s">
        <v>27</v>
      </c>
      <c r="I1904">
        <v>265.24</v>
      </c>
      <c r="J1904">
        <v>3</v>
      </c>
      <c r="K1904">
        <v>2</v>
      </c>
      <c r="L1904">
        <v>795.72</v>
      </c>
      <c r="M1904">
        <v>779.81</v>
      </c>
      <c r="N1904" s="11">
        <f>Salesdata[[#This Row],[subtotal_before_discount]]-Salesdata[[#This Row],[total_after_discount]]</f>
        <v>15.910000000000082</v>
      </c>
      <c r="O1904" t="s">
        <v>77</v>
      </c>
      <c r="P1904" s="2">
        <v>45844.15865740741</v>
      </c>
      <c r="Q1904">
        <f>YEAR(Salesdata[[#This Row],[purchase_date]])</f>
        <v>2025</v>
      </c>
      <c r="R1904" t="str">
        <f>TEXT(Salesdata[[#This Row],[purchase_date]], "mmm")</f>
        <v>Jul</v>
      </c>
    </row>
    <row r="1905" spans="1:18" x14ac:dyDescent="0.3">
      <c r="A1905" t="s">
        <v>5712</v>
      </c>
      <c r="B1905" t="s">
        <v>23</v>
      </c>
      <c r="C1905" t="s">
        <v>5713</v>
      </c>
      <c r="D1905" s="11" t="s">
        <v>8199</v>
      </c>
      <c r="E1905" s="11" t="s">
        <v>7152</v>
      </c>
      <c r="F1905" t="s">
        <v>91</v>
      </c>
      <c r="G1905" t="s">
        <v>5714</v>
      </c>
      <c r="H1905" t="s">
        <v>465</v>
      </c>
      <c r="I1905">
        <v>402.24</v>
      </c>
      <c r="J1905">
        <v>15</v>
      </c>
      <c r="K1905">
        <v>10</v>
      </c>
      <c r="L1905">
        <v>6033.6</v>
      </c>
      <c r="M1905">
        <v>5430.24</v>
      </c>
      <c r="N1905" s="11">
        <f>Salesdata[[#This Row],[subtotal_before_discount]]-Salesdata[[#This Row],[total_after_discount]]</f>
        <v>603.36000000000058</v>
      </c>
      <c r="O1905" t="s">
        <v>21</v>
      </c>
      <c r="P1905" s="2">
        <v>45518.496469907404</v>
      </c>
      <c r="Q1905">
        <f>YEAR(Salesdata[[#This Row],[purchase_date]])</f>
        <v>2024</v>
      </c>
      <c r="R1905" t="str">
        <f>TEXT(Salesdata[[#This Row],[purchase_date]], "mmm")</f>
        <v>Aug</v>
      </c>
    </row>
    <row r="1906" spans="1:18" x14ac:dyDescent="0.3">
      <c r="A1906" t="s">
        <v>5715</v>
      </c>
      <c r="B1906" t="s">
        <v>30</v>
      </c>
      <c r="C1906" t="s">
        <v>5716</v>
      </c>
      <c r="D1906" s="11" t="s">
        <v>8810</v>
      </c>
      <c r="E1906" s="11" t="s">
        <v>7036</v>
      </c>
      <c r="F1906" t="s">
        <v>100</v>
      </c>
      <c r="G1906" t="s">
        <v>5717</v>
      </c>
      <c r="H1906" t="s">
        <v>184</v>
      </c>
      <c r="I1906">
        <v>35.78</v>
      </c>
      <c r="J1906">
        <v>2</v>
      </c>
      <c r="K1906">
        <v>0</v>
      </c>
      <c r="L1906">
        <v>71.56</v>
      </c>
      <c r="M1906">
        <v>71.56</v>
      </c>
      <c r="N1906" s="11">
        <f>Salesdata[[#This Row],[subtotal_before_discount]]-Salesdata[[#This Row],[total_after_discount]]</f>
        <v>0</v>
      </c>
      <c r="O1906" t="s">
        <v>21</v>
      </c>
      <c r="P1906" s="2">
        <v>45573.761342592596</v>
      </c>
      <c r="Q1906">
        <f>YEAR(Salesdata[[#This Row],[purchase_date]])</f>
        <v>2024</v>
      </c>
      <c r="R1906" t="str">
        <f>TEXT(Salesdata[[#This Row],[purchase_date]], "mmm")</f>
        <v>Oct</v>
      </c>
    </row>
    <row r="1907" spans="1:18" x14ac:dyDescent="0.3">
      <c r="A1907" t="s">
        <v>5718</v>
      </c>
      <c r="B1907" t="s">
        <v>172</v>
      </c>
      <c r="C1907" t="s">
        <v>5719</v>
      </c>
      <c r="D1907" s="11" t="s">
        <v>8811</v>
      </c>
      <c r="E1907" s="11" t="s">
        <v>7139</v>
      </c>
      <c r="F1907" t="s">
        <v>74</v>
      </c>
      <c r="G1907" t="s">
        <v>5720</v>
      </c>
      <c r="H1907" t="s">
        <v>7010</v>
      </c>
      <c r="I1907">
        <v>392.06</v>
      </c>
      <c r="J1907">
        <v>20</v>
      </c>
      <c r="K1907">
        <v>15</v>
      </c>
      <c r="L1907">
        <v>7841.2</v>
      </c>
      <c r="M1907">
        <v>6665.02</v>
      </c>
      <c r="N1907" s="11">
        <f>Salesdata[[#This Row],[subtotal_before_discount]]-Salesdata[[#This Row],[total_after_discount]]</f>
        <v>1176.1799999999994</v>
      </c>
      <c r="O1907" t="s">
        <v>21</v>
      </c>
      <c r="P1907" s="2">
        <v>45815.406956018516</v>
      </c>
      <c r="Q1907">
        <f>YEAR(Salesdata[[#This Row],[purchase_date]])</f>
        <v>2025</v>
      </c>
      <c r="R1907" t="str">
        <f>TEXT(Salesdata[[#This Row],[purchase_date]], "mmm")</f>
        <v>Jun</v>
      </c>
    </row>
    <row r="1908" spans="1:18" x14ac:dyDescent="0.3">
      <c r="A1908" t="s">
        <v>5721</v>
      </c>
      <c r="B1908" t="s">
        <v>181</v>
      </c>
      <c r="C1908" t="s">
        <v>5722</v>
      </c>
      <c r="D1908" s="11" t="s">
        <v>8812</v>
      </c>
      <c r="E1908" s="11" t="s">
        <v>7183</v>
      </c>
      <c r="F1908" t="s">
        <v>277</v>
      </c>
      <c r="G1908" t="s">
        <v>5723</v>
      </c>
      <c r="H1908" t="s">
        <v>248</v>
      </c>
      <c r="I1908">
        <v>90.83</v>
      </c>
      <c r="J1908">
        <v>15</v>
      </c>
      <c r="K1908">
        <v>15</v>
      </c>
      <c r="L1908">
        <v>1362.45</v>
      </c>
      <c r="M1908">
        <v>1158.08</v>
      </c>
      <c r="N1908" s="11">
        <f>Salesdata[[#This Row],[subtotal_before_discount]]-Salesdata[[#This Row],[total_after_discount]]</f>
        <v>204.37000000000012</v>
      </c>
      <c r="O1908" t="s">
        <v>47</v>
      </c>
      <c r="P1908" s="2">
        <v>45850.110821759263</v>
      </c>
      <c r="Q1908">
        <f>YEAR(Salesdata[[#This Row],[purchase_date]])</f>
        <v>2025</v>
      </c>
      <c r="R1908" t="str">
        <f>TEXT(Salesdata[[#This Row],[purchase_date]], "mmm")</f>
        <v>Jul</v>
      </c>
    </row>
    <row r="1909" spans="1:18" x14ac:dyDescent="0.3">
      <c r="A1909" t="s">
        <v>5724</v>
      </c>
      <c r="B1909" t="s">
        <v>118</v>
      </c>
      <c r="C1909" t="s">
        <v>5725</v>
      </c>
      <c r="D1909" s="11" t="s">
        <v>8813</v>
      </c>
      <c r="E1909" s="11" t="s">
        <v>7108</v>
      </c>
      <c r="F1909" t="s">
        <v>32</v>
      </c>
      <c r="G1909" t="s">
        <v>5726</v>
      </c>
      <c r="H1909" t="s">
        <v>76</v>
      </c>
      <c r="I1909">
        <v>529.09</v>
      </c>
      <c r="J1909">
        <v>2</v>
      </c>
      <c r="K1909">
        <v>0</v>
      </c>
      <c r="L1909">
        <v>1058.18</v>
      </c>
      <c r="M1909">
        <v>1058.18</v>
      </c>
      <c r="N1909" s="11">
        <f>Salesdata[[#This Row],[subtotal_before_discount]]-Salesdata[[#This Row],[total_after_discount]]</f>
        <v>0</v>
      </c>
      <c r="O1909" t="s">
        <v>21</v>
      </c>
      <c r="P1909" s="2">
        <v>45483.622291666667</v>
      </c>
      <c r="Q1909">
        <f>YEAR(Salesdata[[#This Row],[purchase_date]])</f>
        <v>2024</v>
      </c>
      <c r="R1909" t="str">
        <f>TEXT(Salesdata[[#This Row],[purchase_date]], "mmm")</f>
        <v>Jul</v>
      </c>
    </row>
    <row r="1910" spans="1:18" x14ac:dyDescent="0.3">
      <c r="A1910" t="s">
        <v>5727</v>
      </c>
      <c r="B1910" t="s">
        <v>172</v>
      </c>
      <c r="C1910" t="s">
        <v>5728</v>
      </c>
      <c r="D1910" s="11" t="s">
        <v>8814</v>
      </c>
      <c r="E1910" s="11" t="s">
        <v>7170</v>
      </c>
      <c r="F1910" t="s">
        <v>277</v>
      </c>
      <c r="G1910" t="s">
        <v>5729</v>
      </c>
      <c r="H1910" t="s">
        <v>82</v>
      </c>
      <c r="I1910">
        <v>458.94</v>
      </c>
      <c r="J1910">
        <v>15</v>
      </c>
      <c r="K1910">
        <v>13</v>
      </c>
      <c r="L1910">
        <v>6884.1</v>
      </c>
      <c r="M1910">
        <v>5989.17</v>
      </c>
      <c r="N1910" s="11">
        <f>Salesdata[[#This Row],[subtotal_before_discount]]-Salesdata[[#This Row],[total_after_discount]]</f>
        <v>894.93000000000029</v>
      </c>
      <c r="O1910" t="s">
        <v>60</v>
      </c>
      <c r="P1910" s="2">
        <v>45753.731226851851</v>
      </c>
      <c r="Q1910">
        <f>YEAR(Salesdata[[#This Row],[purchase_date]])</f>
        <v>2025</v>
      </c>
      <c r="R1910" t="str">
        <f>TEXT(Salesdata[[#This Row],[purchase_date]], "mmm")</f>
        <v>Apr</v>
      </c>
    </row>
    <row r="1911" spans="1:18" x14ac:dyDescent="0.3">
      <c r="A1911" t="s">
        <v>5730</v>
      </c>
      <c r="B1911" t="s">
        <v>30</v>
      </c>
      <c r="C1911" t="s">
        <v>7010</v>
      </c>
      <c r="D1911" s="11" t="s">
        <v>7010</v>
      </c>
      <c r="E1911" s="11" t="s">
        <v>7010</v>
      </c>
      <c r="F1911" t="s">
        <v>7010</v>
      </c>
      <c r="G1911" t="s">
        <v>5731</v>
      </c>
      <c r="H1911" t="s">
        <v>465</v>
      </c>
      <c r="I1911">
        <v>540.72</v>
      </c>
      <c r="J1911">
        <v>15</v>
      </c>
      <c r="K1911">
        <v>0</v>
      </c>
      <c r="L1911">
        <v>8110.8</v>
      </c>
      <c r="M1911">
        <v>8110.8</v>
      </c>
      <c r="N1911" s="11">
        <f>Salesdata[[#This Row],[subtotal_before_discount]]-Salesdata[[#This Row],[total_after_discount]]</f>
        <v>0</v>
      </c>
      <c r="O1911" t="s">
        <v>77</v>
      </c>
      <c r="P1911" s="2">
        <v>45712.666759259257</v>
      </c>
      <c r="Q1911">
        <f>YEAR(Salesdata[[#This Row],[purchase_date]])</f>
        <v>2025</v>
      </c>
      <c r="R1911" t="str">
        <f>TEXT(Salesdata[[#This Row],[purchase_date]], "mmm")</f>
        <v>Feb</v>
      </c>
    </row>
    <row r="1912" spans="1:18" x14ac:dyDescent="0.3">
      <c r="A1912" t="s">
        <v>5732</v>
      </c>
      <c r="B1912" t="s">
        <v>84</v>
      </c>
      <c r="C1912" t="s">
        <v>5733</v>
      </c>
      <c r="D1912" s="11" t="s">
        <v>8815</v>
      </c>
      <c r="E1912" s="11" t="s">
        <v>7099</v>
      </c>
      <c r="F1912" t="s">
        <v>177</v>
      </c>
      <c r="G1912" t="s">
        <v>5734</v>
      </c>
      <c r="H1912" t="s">
        <v>27</v>
      </c>
      <c r="I1912">
        <v>652.82000000000005</v>
      </c>
      <c r="J1912">
        <v>15</v>
      </c>
      <c r="K1912">
        <v>3</v>
      </c>
      <c r="L1912">
        <v>9792.2999999999993</v>
      </c>
      <c r="M1912">
        <v>9498.5300000000007</v>
      </c>
      <c r="N1912" s="11">
        <f>Salesdata[[#This Row],[subtotal_before_discount]]-Salesdata[[#This Row],[total_after_discount]]</f>
        <v>293.76999999999862</v>
      </c>
      <c r="O1912" t="s">
        <v>21</v>
      </c>
      <c r="P1912" s="2">
        <v>45628.417407407411</v>
      </c>
      <c r="Q1912">
        <f>YEAR(Salesdata[[#This Row],[purchase_date]])</f>
        <v>2024</v>
      </c>
      <c r="R1912" t="str">
        <f>TEXT(Salesdata[[#This Row],[purchase_date]], "mmm")</f>
        <v>Dec</v>
      </c>
    </row>
    <row r="1913" spans="1:18" x14ac:dyDescent="0.3">
      <c r="A1913" t="s">
        <v>5735</v>
      </c>
      <c r="B1913" t="s">
        <v>49</v>
      </c>
      <c r="C1913" t="s">
        <v>5736</v>
      </c>
      <c r="D1913" s="11" t="s">
        <v>8816</v>
      </c>
      <c r="E1913" s="11" t="s">
        <v>7137</v>
      </c>
      <c r="F1913" t="s">
        <v>121</v>
      </c>
      <c r="G1913" t="s">
        <v>5737</v>
      </c>
      <c r="H1913" t="s">
        <v>59</v>
      </c>
      <c r="I1913">
        <v>5.47</v>
      </c>
      <c r="J1913">
        <v>229</v>
      </c>
      <c r="K1913">
        <v>25</v>
      </c>
      <c r="L1913">
        <v>1252.6300000000001</v>
      </c>
      <c r="M1913">
        <v>939.47</v>
      </c>
      <c r="N1913" s="11">
        <f>Salesdata[[#This Row],[subtotal_before_discount]]-Salesdata[[#This Row],[total_after_discount]]</f>
        <v>313.16000000000008</v>
      </c>
      <c r="O1913" t="s">
        <v>7010</v>
      </c>
      <c r="P1913" s="2">
        <v>45733.775810185187</v>
      </c>
      <c r="Q1913">
        <f>YEAR(Salesdata[[#This Row],[purchase_date]])</f>
        <v>2025</v>
      </c>
      <c r="R1913" t="str">
        <f>TEXT(Salesdata[[#This Row],[purchase_date]], "mmm")</f>
        <v>Mar</v>
      </c>
    </row>
    <row r="1914" spans="1:18" x14ac:dyDescent="0.3">
      <c r="A1914" t="s">
        <v>5738</v>
      </c>
      <c r="B1914" t="s">
        <v>49</v>
      </c>
      <c r="C1914" t="s">
        <v>5739</v>
      </c>
      <c r="D1914" s="11" t="s">
        <v>8817</v>
      </c>
      <c r="E1914" s="11" t="s">
        <v>7250</v>
      </c>
      <c r="F1914" t="s">
        <v>111</v>
      </c>
      <c r="G1914" t="s">
        <v>5740</v>
      </c>
      <c r="H1914" t="s">
        <v>65</v>
      </c>
      <c r="I1914">
        <v>76.16</v>
      </c>
      <c r="J1914">
        <v>8</v>
      </c>
      <c r="K1914">
        <v>0</v>
      </c>
      <c r="L1914">
        <v>609.28</v>
      </c>
      <c r="M1914">
        <v>609.28</v>
      </c>
      <c r="N1914" s="11">
        <f>Salesdata[[#This Row],[subtotal_before_discount]]-Salesdata[[#This Row],[total_after_discount]]</f>
        <v>0</v>
      </c>
      <c r="O1914" t="s">
        <v>77</v>
      </c>
      <c r="P1914" s="2">
        <v>45573.964814814812</v>
      </c>
      <c r="Q1914">
        <f>YEAR(Salesdata[[#This Row],[purchase_date]])</f>
        <v>2024</v>
      </c>
      <c r="R1914" t="str">
        <f>TEXT(Salesdata[[#This Row],[purchase_date]], "mmm")</f>
        <v>Oct</v>
      </c>
    </row>
    <row r="1915" spans="1:18" x14ac:dyDescent="0.3">
      <c r="A1915" t="s">
        <v>5741</v>
      </c>
      <c r="B1915" t="s">
        <v>55</v>
      </c>
      <c r="C1915" t="s">
        <v>5742</v>
      </c>
      <c r="D1915" s="11" t="s">
        <v>8689</v>
      </c>
      <c r="E1915" s="11" t="s">
        <v>7218</v>
      </c>
      <c r="F1915" t="s">
        <v>111</v>
      </c>
      <c r="G1915" t="s">
        <v>5743</v>
      </c>
      <c r="H1915" t="s">
        <v>46</v>
      </c>
      <c r="I1915">
        <v>1475.09</v>
      </c>
      <c r="J1915">
        <v>60</v>
      </c>
      <c r="K1915">
        <v>25</v>
      </c>
      <c r="L1915">
        <v>88505.4</v>
      </c>
      <c r="M1915">
        <v>66379.05</v>
      </c>
      <c r="N1915" s="11">
        <f>Salesdata[[#This Row],[subtotal_before_discount]]-Salesdata[[#This Row],[total_after_discount]]</f>
        <v>22126.349999999991</v>
      </c>
      <c r="O1915" t="s">
        <v>116</v>
      </c>
      <c r="P1915" s="2">
        <v>45775.510648148149</v>
      </c>
      <c r="Q1915">
        <f>YEAR(Salesdata[[#This Row],[purchase_date]])</f>
        <v>2025</v>
      </c>
      <c r="R1915" t="str">
        <f>TEXT(Salesdata[[#This Row],[purchase_date]], "mmm")</f>
        <v>Apr</v>
      </c>
    </row>
    <row r="1916" spans="1:18" x14ac:dyDescent="0.3">
      <c r="A1916" t="s">
        <v>5744</v>
      </c>
      <c r="B1916" t="s">
        <v>172</v>
      </c>
      <c r="C1916" t="s">
        <v>5745</v>
      </c>
      <c r="D1916" s="11" t="s">
        <v>8464</v>
      </c>
      <c r="E1916" s="11" t="s">
        <v>7164</v>
      </c>
      <c r="F1916" t="s">
        <v>177</v>
      </c>
      <c r="G1916" t="s">
        <v>7010</v>
      </c>
      <c r="H1916" t="s">
        <v>76</v>
      </c>
      <c r="I1916">
        <v>3932.41</v>
      </c>
      <c r="J1916">
        <v>30</v>
      </c>
      <c r="K1916">
        <v>15</v>
      </c>
      <c r="L1916">
        <v>117972.3</v>
      </c>
      <c r="M1916">
        <v>100276.46</v>
      </c>
      <c r="N1916" s="11">
        <f>Salesdata[[#This Row],[subtotal_before_discount]]-Salesdata[[#This Row],[total_after_discount]]</f>
        <v>17695.839999999997</v>
      </c>
      <c r="O1916" t="s">
        <v>60</v>
      </c>
      <c r="P1916" s="2">
        <v>45684.77685185185</v>
      </c>
      <c r="Q1916">
        <f>YEAR(Salesdata[[#This Row],[purchase_date]])</f>
        <v>2025</v>
      </c>
      <c r="R1916" t="str">
        <f>TEXT(Salesdata[[#This Row],[purchase_date]], "mmm")</f>
        <v>Jan</v>
      </c>
    </row>
    <row r="1917" spans="1:18" x14ac:dyDescent="0.3">
      <c r="A1917" t="s">
        <v>5746</v>
      </c>
      <c r="B1917" t="s">
        <v>172</v>
      </c>
      <c r="C1917" t="s">
        <v>5747</v>
      </c>
      <c r="D1917" s="11" t="s">
        <v>8818</v>
      </c>
      <c r="E1917" s="11" t="s">
        <v>7130</v>
      </c>
      <c r="F1917" t="s">
        <v>224</v>
      </c>
      <c r="G1917" t="s">
        <v>5748</v>
      </c>
      <c r="H1917" t="s">
        <v>102</v>
      </c>
      <c r="I1917">
        <v>2366.42</v>
      </c>
      <c r="J1917">
        <v>1</v>
      </c>
      <c r="K1917">
        <v>0</v>
      </c>
      <c r="L1917">
        <v>2366.42</v>
      </c>
      <c r="M1917">
        <v>2366.42</v>
      </c>
      <c r="N1917" s="11">
        <f>Salesdata[[#This Row],[subtotal_before_discount]]-Salesdata[[#This Row],[total_after_discount]]</f>
        <v>0</v>
      </c>
      <c r="O1917" t="s">
        <v>7010</v>
      </c>
      <c r="P1917" s="2">
        <v>45527.098541666666</v>
      </c>
      <c r="Q1917">
        <f>YEAR(Salesdata[[#This Row],[purchase_date]])</f>
        <v>2024</v>
      </c>
      <c r="R1917" t="str">
        <f>TEXT(Salesdata[[#This Row],[purchase_date]], "mmm")</f>
        <v>Aug</v>
      </c>
    </row>
    <row r="1918" spans="1:18" x14ac:dyDescent="0.3">
      <c r="A1918" t="s">
        <v>5749</v>
      </c>
      <c r="B1918" t="s">
        <v>95</v>
      </c>
      <c r="C1918" t="s">
        <v>5750</v>
      </c>
      <c r="D1918" s="11" t="s">
        <v>8819</v>
      </c>
      <c r="E1918" s="11" t="s">
        <v>7040</v>
      </c>
      <c r="F1918" t="s">
        <v>87</v>
      </c>
      <c r="G1918" t="s">
        <v>5751</v>
      </c>
      <c r="H1918" t="s">
        <v>107</v>
      </c>
      <c r="I1918">
        <v>2988.2</v>
      </c>
      <c r="J1918">
        <v>25</v>
      </c>
      <c r="K1918">
        <v>10</v>
      </c>
      <c r="L1918">
        <v>74705</v>
      </c>
      <c r="M1918">
        <v>67234.5</v>
      </c>
      <c r="N1918" s="11">
        <f>Salesdata[[#This Row],[subtotal_before_discount]]-Salesdata[[#This Row],[total_after_discount]]</f>
        <v>7470.5</v>
      </c>
      <c r="O1918" t="s">
        <v>28</v>
      </c>
      <c r="P1918" s="2">
        <v>45470.827789351853</v>
      </c>
      <c r="Q1918">
        <f>YEAR(Salesdata[[#This Row],[purchase_date]])</f>
        <v>2024</v>
      </c>
      <c r="R1918" t="str">
        <f>TEXT(Salesdata[[#This Row],[purchase_date]], "mmm")</f>
        <v>Jun</v>
      </c>
    </row>
    <row r="1919" spans="1:18" x14ac:dyDescent="0.3">
      <c r="A1919" t="s">
        <v>5752</v>
      </c>
      <c r="B1919" t="s">
        <v>118</v>
      </c>
      <c r="C1919" t="s">
        <v>5753</v>
      </c>
      <c r="D1919" s="11" t="s">
        <v>8820</v>
      </c>
      <c r="E1919" s="11" t="s">
        <v>7250</v>
      </c>
      <c r="F1919" t="s">
        <v>251</v>
      </c>
      <c r="G1919" t="s">
        <v>5754</v>
      </c>
      <c r="H1919" t="s">
        <v>20</v>
      </c>
      <c r="I1919">
        <v>18.05</v>
      </c>
      <c r="J1919">
        <v>60</v>
      </c>
      <c r="K1919">
        <v>18</v>
      </c>
      <c r="L1919">
        <v>1083</v>
      </c>
      <c r="M1919">
        <v>888.06</v>
      </c>
      <c r="N1919" s="11">
        <f>Salesdata[[#This Row],[subtotal_before_discount]]-Salesdata[[#This Row],[total_after_discount]]</f>
        <v>194.94000000000005</v>
      </c>
      <c r="O1919" t="s">
        <v>28</v>
      </c>
      <c r="P1919" s="2">
        <v>45815.256284722222</v>
      </c>
      <c r="Q1919">
        <f>YEAR(Salesdata[[#This Row],[purchase_date]])</f>
        <v>2025</v>
      </c>
      <c r="R1919" t="str">
        <f>TEXT(Salesdata[[#This Row],[purchase_date]], "mmm")</f>
        <v>Jun</v>
      </c>
    </row>
    <row r="1920" spans="1:18" x14ac:dyDescent="0.3">
      <c r="A1920" t="s">
        <v>5755</v>
      </c>
      <c r="B1920" t="s">
        <v>55</v>
      </c>
      <c r="C1920" t="s">
        <v>5756</v>
      </c>
      <c r="D1920" s="11" t="s">
        <v>8821</v>
      </c>
      <c r="E1920" s="11" t="s">
        <v>7050</v>
      </c>
      <c r="F1920" t="s">
        <v>44</v>
      </c>
      <c r="G1920" t="s">
        <v>5757</v>
      </c>
      <c r="H1920" t="s">
        <v>20</v>
      </c>
      <c r="I1920">
        <v>2044.51</v>
      </c>
      <c r="J1920">
        <v>5</v>
      </c>
      <c r="K1920">
        <v>5</v>
      </c>
      <c r="L1920">
        <v>10222.549999999999</v>
      </c>
      <c r="M1920">
        <v>9711.42</v>
      </c>
      <c r="N1920" s="11">
        <f>Salesdata[[#This Row],[subtotal_before_discount]]-Salesdata[[#This Row],[total_after_discount]]</f>
        <v>511.1299999999992</v>
      </c>
      <c r="O1920" t="s">
        <v>47</v>
      </c>
      <c r="P1920" s="2">
        <v>45610.1643287037</v>
      </c>
      <c r="Q1920">
        <f>YEAR(Salesdata[[#This Row],[purchase_date]])</f>
        <v>2024</v>
      </c>
      <c r="R1920" t="str">
        <f>TEXT(Salesdata[[#This Row],[purchase_date]], "mmm")</f>
        <v>Nov</v>
      </c>
    </row>
    <row r="1921" spans="1:18" x14ac:dyDescent="0.3">
      <c r="A1921" t="s">
        <v>5758</v>
      </c>
      <c r="B1921" t="s">
        <v>15</v>
      </c>
      <c r="C1921" t="s">
        <v>5759</v>
      </c>
      <c r="D1921" s="11" t="s">
        <v>8822</v>
      </c>
      <c r="E1921" s="11" t="s">
        <v>7097</v>
      </c>
      <c r="F1921" t="s">
        <v>155</v>
      </c>
      <c r="G1921" t="s">
        <v>5760</v>
      </c>
      <c r="H1921" t="s">
        <v>46</v>
      </c>
      <c r="I1921">
        <v>1756.2</v>
      </c>
      <c r="J1921">
        <v>2</v>
      </c>
      <c r="K1921">
        <v>0</v>
      </c>
      <c r="L1921">
        <v>3512.4</v>
      </c>
      <c r="M1921">
        <v>3512.4</v>
      </c>
      <c r="N1921" s="11">
        <f>Salesdata[[#This Row],[subtotal_before_discount]]-Salesdata[[#This Row],[total_after_discount]]</f>
        <v>0</v>
      </c>
      <c r="O1921" t="s">
        <v>116</v>
      </c>
      <c r="P1921" s="2">
        <v>45765.51667824074</v>
      </c>
      <c r="Q1921">
        <f>YEAR(Salesdata[[#This Row],[purchase_date]])</f>
        <v>2025</v>
      </c>
      <c r="R1921" t="str">
        <f>TEXT(Salesdata[[#This Row],[purchase_date]], "mmm")</f>
        <v>Apr</v>
      </c>
    </row>
    <row r="1922" spans="1:18" x14ac:dyDescent="0.3">
      <c r="A1922" t="s">
        <v>5761</v>
      </c>
      <c r="B1922" t="s">
        <v>118</v>
      </c>
      <c r="C1922" t="s">
        <v>5762</v>
      </c>
      <c r="D1922" s="11" t="s">
        <v>8204</v>
      </c>
      <c r="E1922" s="11" t="s">
        <v>7069</v>
      </c>
      <c r="F1922" t="s">
        <v>121</v>
      </c>
      <c r="G1922" t="s">
        <v>5763</v>
      </c>
      <c r="H1922" t="s">
        <v>53</v>
      </c>
      <c r="I1922">
        <v>6</v>
      </c>
      <c r="J1922">
        <v>380</v>
      </c>
      <c r="K1922">
        <v>15</v>
      </c>
      <c r="L1922">
        <v>2280</v>
      </c>
      <c r="M1922">
        <v>1938</v>
      </c>
      <c r="N1922" s="11">
        <f>Salesdata[[#This Row],[subtotal_before_discount]]-Salesdata[[#This Row],[total_after_discount]]</f>
        <v>342</v>
      </c>
      <c r="O1922" t="s">
        <v>28</v>
      </c>
      <c r="P1922" s="2">
        <v>45568.930092592593</v>
      </c>
      <c r="Q1922">
        <f>YEAR(Salesdata[[#This Row],[purchase_date]])</f>
        <v>2024</v>
      </c>
      <c r="R1922" t="str">
        <f>TEXT(Salesdata[[#This Row],[purchase_date]], "mmm")</f>
        <v>Oct</v>
      </c>
    </row>
    <row r="1923" spans="1:18" x14ac:dyDescent="0.3">
      <c r="A1923" t="s">
        <v>5764</v>
      </c>
      <c r="B1923" t="s">
        <v>84</v>
      </c>
      <c r="C1923" t="s">
        <v>5765</v>
      </c>
      <c r="D1923" s="11" t="s">
        <v>8823</v>
      </c>
      <c r="E1923" s="11" t="s">
        <v>7048</v>
      </c>
      <c r="F1923" t="s">
        <v>32</v>
      </c>
      <c r="G1923" t="s">
        <v>5766</v>
      </c>
      <c r="H1923" t="s">
        <v>130</v>
      </c>
      <c r="I1923">
        <v>1795.3</v>
      </c>
      <c r="J1923">
        <v>5</v>
      </c>
      <c r="K1923">
        <v>0</v>
      </c>
      <c r="L1923">
        <v>8976.5</v>
      </c>
      <c r="M1923">
        <v>8976.5</v>
      </c>
      <c r="N1923" s="11">
        <f>Salesdata[[#This Row],[subtotal_before_discount]]-Salesdata[[#This Row],[total_after_discount]]</f>
        <v>0</v>
      </c>
      <c r="O1923" t="s">
        <v>40</v>
      </c>
      <c r="P1923" s="2">
        <v>45873.065150462964</v>
      </c>
      <c r="Q1923">
        <f>YEAR(Salesdata[[#This Row],[purchase_date]])</f>
        <v>2025</v>
      </c>
      <c r="R1923" t="str">
        <f>TEXT(Salesdata[[#This Row],[purchase_date]], "mmm")</f>
        <v>Aug</v>
      </c>
    </row>
    <row r="1924" spans="1:18" x14ac:dyDescent="0.3">
      <c r="A1924" t="s">
        <v>5767</v>
      </c>
      <c r="B1924" t="s">
        <v>172</v>
      </c>
      <c r="C1924" t="s">
        <v>5768</v>
      </c>
      <c r="D1924" s="11" t="s">
        <v>8824</v>
      </c>
      <c r="E1924" s="11" t="s">
        <v>7064</v>
      </c>
      <c r="F1924" t="s">
        <v>121</v>
      </c>
      <c r="G1924" t="s">
        <v>5769</v>
      </c>
      <c r="H1924" t="s">
        <v>107</v>
      </c>
      <c r="I1924">
        <v>153.97999999999999</v>
      </c>
      <c r="J1924">
        <v>1</v>
      </c>
      <c r="K1924">
        <v>5</v>
      </c>
      <c r="L1924">
        <v>153.97999999999999</v>
      </c>
      <c r="M1924">
        <v>146.28</v>
      </c>
      <c r="N1924" s="11">
        <f>Salesdata[[#This Row],[subtotal_before_discount]]-Salesdata[[#This Row],[total_after_discount]]</f>
        <v>7.6999999999999886</v>
      </c>
      <c r="O1924" t="s">
        <v>28</v>
      </c>
      <c r="P1924" s="2">
        <v>45428.555347222224</v>
      </c>
      <c r="Q1924">
        <f>YEAR(Salesdata[[#This Row],[purchase_date]])</f>
        <v>2024</v>
      </c>
      <c r="R1924" t="str">
        <f>TEXT(Salesdata[[#This Row],[purchase_date]], "mmm")</f>
        <v>May</v>
      </c>
    </row>
    <row r="1925" spans="1:18" x14ac:dyDescent="0.3">
      <c r="A1925" t="s">
        <v>5770</v>
      </c>
      <c r="B1925" t="s">
        <v>95</v>
      </c>
      <c r="C1925" t="s">
        <v>5771</v>
      </c>
      <c r="D1925" s="11" t="s">
        <v>8825</v>
      </c>
      <c r="E1925" s="11" t="s">
        <v>7235</v>
      </c>
      <c r="F1925" t="s">
        <v>111</v>
      </c>
      <c r="G1925" t="s">
        <v>5772</v>
      </c>
      <c r="H1925" t="s">
        <v>184</v>
      </c>
      <c r="I1925">
        <v>20.75</v>
      </c>
      <c r="J1925">
        <v>10</v>
      </c>
      <c r="K1925">
        <v>3</v>
      </c>
      <c r="L1925">
        <v>207.5</v>
      </c>
      <c r="M1925">
        <v>201.28</v>
      </c>
      <c r="N1925" s="11">
        <f>Salesdata[[#This Row],[subtotal_before_discount]]-Salesdata[[#This Row],[total_after_discount]]</f>
        <v>6.2199999999999989</v>
      </c>
      <c r="O1925" t="s">
        <v>77</v>
      </c>
      <c r="P1925" s="2">
        <v>45716.746018518519</v>
      </c>
      <c r="Q1925">
        <f>YEAR(Salesdata[[#This Row],[purchase_date]])</f>
        <v>2025</v>
      </c>
      <c r="R1925" t="str">
        <f>TEXT(Salesdata[[#This Row],[purchase_date]], "mmm")</f>
        <v>Feb</v>
      </c>
    </row>
    <row r="1926" spans="1:18" x14ac:dyDescent="0.3">
      <c r="A1926" t="s">
        <v>5773</v>
      </c>
      <c r="B1926" t="s">
        <v>172</v>
      </c>
      <c r="C1926" t="s">
        <v>5774</v>
      </c>
      <c r="D1926" s="11" t="s">
        <v>8826</v>
      </c>
      <c r="E1926" s="11" t="s">
        <v>7097</v>
      </c>
      <c r="F1926" t="s">
        <v>68</v>
      </c>
      <c r="G1926" t="s">
        <v>5775</v>
      </c>
      <c r="H1926" t="s">
        <v>65</v>
      </c>
      <c r="I1926">
        <v>1263.17</v>
      </c>
      <c r="J1926">
        <v>1</v>
      </c>
      <c r="K1926">
        <v>0</v>
      </c>
      <c r="L1926">
        <v>1263.17</v>
      </c>
      <c r="M1926">
        <v>1263.17</v>
      </c>
      <c r="N1926" s="11">
        <f>Salesdata[[#This Row],[subtotal_before_discount]]-Salesdata[[#This Row],[total_after_discount]]</f>
        <v>0</v>
      </c>
      <c r="O1926" t="s">
        <v>60</v>
      </c>
      <c r="P1926" s="2">
        <v>45349.226446759261</v>
      </c>
      <c r="Q1926">
        <f>YEAR(Salesdata[[#This Row],[purchase_date]])</f>
        <v>2024</v>
      </c>
      <c r="R1926" t="str">
        <f>TEXT(Salesdata[[#This Row],[purchase_date]], "mmm")</f>
        <v>Feb</v>
      </c>
    </row>
    <row r="1927" spans="1:18" x14ac:dyDescent="0.3">
      <c r="A1927" t="s">
        <v>5776</v>
      </c>
      <c r="B1927" t="s">
        <v>23</v>
      </c>
      <c r="C1927" t="s">
        <v>5777</v>
      </c>
      <c r="D1927" s="11" t="s">
        <v>8827</v>
      </c>
      <c r="E1927" s="11" t="s">
        <v>7143</v>
      </c>
      <c r="F1927" t="s">
        <v>18</v>
      </c>
      <c r="G1927" t="s">
        <v>5778</v>
      </c>
      <c r="H1927" t="s">
        <v>161</v>
      </c>
      <c r="I1927">
        <v>646.92999999999995</v>
      </c>
      <c r="J1927">
        <v>20</v>
      </c>
      <c r="K1927">
        <v>20</v>
      </c>
      <c r="L1927">
        <v>12938.6</v>
      </c>
      <c r="M1927">
        <v>10350.879999999999</v>
      </c>
      <c r="N1927" s="11">
        <f>Salesdata[[#This Row],[subtotal_before_discount]]-Salesdata[[#This Row],[total_after_discount]]</f>
        <v>2587.7200000000012</v>
      </c>
      <c r="O1927" t="s">
        <v>21</v>
      </c>
      <c r="P1927" s="2">
        <v>45424.064375000002</v>
      </c>
      <c r="Q1927">
        <f>YEAR(Salesdata[[#This Row],[purchase_date]])</f>
        <v>2024</v>
      </c>
      <c r="R1927" t="str">
        <f>TEXT(Salesdata[[#This Row],[purchase_date]], "mmm")</f>
        <v>May</v>
      </c>
    </row>
    <row r="1928" spans="1:18" x14ac:dyDescent="0.3">
      <c r="A1928" t="s">
        <v>5779</v>
      </c>
      <c r="B1928" t="s">
        <v>23</v>
      </c>
      <c r="C1928" t="s">
        <v>5780</v>
      </c>
      <c r="D1928" s="11" t="s">
        <v>8828</v>
      </c>
      <c r="E1928" s="11" t="s">
        <v>7141</v>
      </c>
      <c r="F1928" t="s">
        <v>44</v>
      </c>
      <c r="G1928" t="s">
        <v>5781</v>
      </c>
      <c r="H1928" t="s">
        <v>209</v>
      </c>
      <c r="I1928">
        <v>882.83</v>
      </c>
      <c r="J1928">
        <v>50</v>
      </c>
      <c r="K1928">
        <v>0</v>
      </c>
      <c r="L1928">
        <v>44141.5</v>
      </c>
      <c r="M1928">
        <v>44141.5</v>
      </c>
      <c r="N1928" s="11">
        <f>Salesdata[[#This Row],[subtotal_before_discount]]-Salesdata[[#This Row],[total_after_discount]]</f>
        <v>0</v>
      </c>
      <c r="O1928" t="s">
        <v>7010</v>
      </c>
      <c r="P1928" s="2">
        <v>45646.095046296294</v>
      </c>
      <c r="Q1928">
        <f>YEAR(Salesdata[[#This Row],[purchase_date]])</f>
        <v>2024</v>
      </c>
      <c r="R1928" t="str">
        <f>TEXT(Salesdata[[#This Row],[purchase_date]], "mmm")</f>
        <v>Dec</v>
      </c>
    </row>
    <row r="1929" spans="1:18" x14ac:dyDescent="0.3">
      <c r="A1929" t="s">
        <v>5782</v>
      </c>
      <c r="B1929" t="s">
        <v>23</v>
      </c>
      <c r="C1929" t="s">
        <v>5783</v>
      </c>
      <c r="D1929" s="11" t="s">
        <v>8829</v>
      </c>
      <c r="E1929" s="11" t="s">
        <v>7091</v>
      </c>
      <c r="F1929" t="s">
        <v>251</v>
      </c>
      <c r="G1929" t="s">
        <v>5784</v>
      </c>
      <c r="H1929" t="s">
        <v>184</v>
      </c>
      <c r="I1929">
        <v>473.64</v>
      </c>
      <c r="J1929">
        <v>50</v>
      </c>
      <c r="K1929">
        <v>0</v>
      </c>
      <c r="L1929">
        <v>23682</v>
      </c>
      <c r="M1929">
        <v>23682</v>
      </c>
      <c r="N1929" s="11">
        <f>Salesdata[[#This Row],[subtotal_before_discount]]-Salesdata[[#This Row],[total_after_discount]]</f>
        <v>0</v>
      </c>
      <c r="O1929" t="s">
        <v>60</v>
      </c>
      <c r="P1929" s="2">
        <v>45536.100821759261</v>
      </c>
      <c r="Q1929">
        <f>YEAR(Salesdata[[#This Row],[purchase_date]])</f>
        <v>2024</v>
      </c>
      <c r="R1929" t="str">
        <f>TEXT(Salesdata[[#This Row],[purchase_date]], "mmm")</f>
        <v>Sep</v>
      </c>
    </row>
    <row r="1930" spans="1:18" x14ac:dyDescent="0.3">
      <c r="A1930" t="s">
        <v>5785</v>
      </c>
      <c r="B1930" t="s">
        <v>15</v>
      </c>
      <c r="C1930" t="s">
        <v>5786</v>
      </c>
      <c r="D1930" s="11" t="s">
        <v>8830</v>
      </c>
      <c r="E1930" s="11" t="s">
        <v>7164</v>
      </c>
      <c r="F1930" t="s">
        <v>251</v>
      </c>
      <c r="G1930" t="s">
        <v>5787</v>
      </c>
      <c r="H1930" t="s">
        <v>46</v>
      </c>
      <c r="I1930">
        <v>1135.69</v>
      </c>
      <c r="J1930">
        <v>60</v>
      </c>
      <c r="K1930">
        <v>28</v>
      </c>
      <c r="L1930">
        <v>68141.399999999994</v>
      </c>
      <c r="M1930">
        <v>49061.81</v>
      </c>
      <c r="N1930" s="11">
        <f>Salesdata[[#This Row],[subtotal_before_discount]]-Salesdata[[#This Row],[total_after_discount]]</f>
        <v>19079.589999999997</v>
      </c>
      <c r="O1930" t="s">
        <v>28</v>
      </c>
      <c r="P1930" s="2">
        <v>45829.916273148148</v>
      </c>
      <c r="Q1930">
        <f>YEAR(Salesdata[[#This Row],[purchase_date]])</f>
        <v>2025</v>
      </c>
      <c r="R1930" t="str">
        <f>TEXT(Salesdata[[#This Row],[purchase_date]], "mmm")</f>
        <v>Jun</v>
      </c>
    </row>
    <row r="1931" spans="1:18" x14ac:dyDescent="0.3">
      <c r="A1931" t="s">
        <v>5788</v>
      </c>
      <c r="B1931" t="s">
        <v>72</v>
      </c>
      <c r="C1931" t="s">
        <v>5789</v>
      </c>
      <c r="D1931" s="11" t="s">
        <v>8308</v>
      </c>
      <c r="E1931" s="11" t="s">
        <v>7125</v>
      </c>
      <c r="F1931" t="s">
        <v>37</v>
      </c>
      <c r="G1931" t="s">
        <v>5790</v>
      </c>
      <c r="H1931" t="s">
        <v>65</v>
      </c>
      <c r="I1931">
        <v>586.54</v>
      </c>
      <c r="J1931">
        <v>3</v>
      </c>
      <c r="K1931">
        <v>3</v>
      </c>
      <c r="L1931">
        <v>1759.62</v>
      </c>
      <c r="M1931">
        <v>1706.83</v>
      </c>
      <c r="N1931" s="11">
        <f>Salesdata[[#This Row],[subtotal_before_discount]]-Salesdata[[#This Row],[total_after_discount]]</f>
        <v>52.789999999999964</v>
      </c>
      <c r="O1931" t="s">
        <v>21</v>
      </c>
      <c r="P1931" s="2">
        <v>45560.773101851853</v>
      </c>
      <c r="Q1931">
        <f>YEAR(Salesdata[[#This Row],[purchase_date]])</f>
        <v>2024</v>
      </c>
      <c r="R1931" t="str">
        <f>TEXT(Salesdata[[#This Row],[purchase_date]], "mmm")</f>
        <v>Sep</v>
      </c>
    </row>
    <row r="1932" spans="1:18" x14ac:dyDescent="0.3">
      <c r="A1932" t="s">
        <v>5791</v>
      </c>
      <c r="B1932" t="s">
        <v>84</v>
      </c>
      <c r="C1932" t="s">
        <v>5792</v>
      </c>
      <c r="D1932" s="11" t="s">
        <v>8831</v>
      </c>
      <c r="E1932" s="11" t="s">
        <v>7076</v>
      </c>
      <c r="F1932" t="s">
        <v>91</v>
      </c>
      <c r="G1932" t="s">
        <v>5793</v>
      </c>
      <c r="H1932" t="s">
        <v>209</v>
      </c>
      <c r="I1932">
        <v>1361.31</v>
      </c>
      <c r="J1932">
        <v>4</v>
      </c>
      <c r="K1932">
        <v>0</v>
      </c>
      <c r="L1932">
        <v>5445.24</v>
      </c>
      <c r="M1932">
        <v>5445.24</v>
      </c>
      <c r="N1932" s="11">
        <f>Salesdata[[#This Row],[subtotal_before_discount]]-Salesdata[[#This Row],[total_after_discount]]</f>
        <v>0</v>
      </c>
      <c r="O1932" t="s">
        <v>21</v>
      </c>
      <c r="P1932" s="2">
        <v>45472.265520833331</v>
      </c>
      <c r="Q1932">
        <f>YEAR(Salesdata[[#This Row],[purchase_date]])</f>
        <v>2024</v>
      </c>
      <c r="R1932" t="str">
        <f>TEXT(Salesdata[[#This Row],[purchase_date]], "mmm")</f>
        <v>Jun</v>
      </c>
    </row>
    <row r="1933" spans="1:18" x14ac:dyDescent="0.3">
      <c r="A1933" t="s">
        <v>5794</v>
      </c>
      <c r="B1933" t="s">
        <v>84</v>
      </c>
      <c r="C1933" t="s">
        <v>5795</v>
      </c>
      <c r="D1933" s="11" t="s">
        <v>8832</v>
      </c>
      <c r="E1933" s="11" t="s">
        <v>7062</v>
      </c>
      <c r="F1933" t="s">
        <v>57</v>
      </c>
      <c r="G1933" t="s">
        <v>5796</v>
      </c>
      <c r="H1933" t="s">
        <v>179</v>
      </c>
      <c r="I1933">
        <v>4350.41</v>
      </c>
      <c r="J1933">
        <v>1</v>
      </c>
      <c r="K1933">
        <v>0</v>
      </c>
      <c r="L1933">
        <v>4350.41</v>
      </c>
      <c r="M1933">
        <v>4350.41</v>
      </c>
      <c r="N1933" s="11">
        <f>Salesdata[[#This Row],[subtotal_before_discount]]-Salesdata[[#This Row],[total_after_discount]]</f>
        <v>0</v>
      </c>
      <c r="O1933" t="s">
        <v>40</v>
      </c>
      <c r="P1933" s="2">
        <v>45836.009317129632</v>
      </c>
      <c r="Q1933">
        <f>YEAR(Salesdata[[#This Row],[purchase_date]])</f>
        <v>2025</v>
      </c>
      <c r="R1933" t="str">
        <f>TEXT(Salesdata[[#This Row],[purchase_date]], "mmm")</f>
        <v>Jun</v>
      </c>
    </row>
    <row r="1934" spans="1:18" x14ac:dyDescent="0.3">
      <c r="A1934" t="s">
        <v>5797</v>
      </c>
      <c r="B1934" t="s">
        <v>72</v>
      </c>
      <c r="C1934" t="s">
        <v>5798</v>
      </c>
      <c r="D1934" s="11" t="s">
        <v>8833</v>
      </c>
      <c r="E1934" s="11" t="s">
        <v>7139</v>
      </c>
      <c r="F1934" t="s">
        <v>111</v>
      </c>
      <c r="G1934" t="s">
        <v>5799</v>
      </c>
      <c r="H1934" t="s">
        <v>70</v>
      </c>
      <c r="I1934">
        <v>645.29</v>
      </c>
      <c r="J1934">
        <v>3</v>
      </c>
      <c r="K1934">
        <v>2</v>
      </c>
      <c r="L1934">
        <v>1935.87</v>
      </c>
      <c r="M1934">
        <v>1897.15</v>
      </c>
      <c r="N1934" s="11">
        <f>Salesdata[[#This Row],[subtotal_before_discount]]-Salesdata[[#This Row],[total_after_discount]]</f>
        <v>38.7199999999998</v>
      </c>
      <c r="O1934" t="s">
        <v>21</v>
      </c>
      <c r="P1934" s="2">
        <v>45601.521111111113</v>
      </c>
      <c r="Q1934">
        <f>YEAR(Salesdata[[#This Row],[purchase_date]])</f>
        <v>2024</v>
      </c>
      <c r="R1934" t="str">
        <f>TEXT(Salesdata[[#This Row],[purchase_date]], "mmm")</f>
        <v>Nov</v>
      </c>
    </row>
    <row r="1935" spans="1:18" x14ac:dyDescent="0.3">
      <c r="A1935" t="s">
        <v>5800</v>
      </c>
      <c r="B1935" t="s">
        <v>95</v>
      </c>
      <c r="C1935" t="s">
        <v>5801</v>
      </c>
      <c r="D1935" s="11" t="s">
        <v>8834</v>
      </c>
      <c r="E1935" s="11" t="s">
        <v>7050</v>
      </c>
      <c r="F1935" t="s">
        <v>277</v>
      </c>
      <c r="G1935" t="s">
        <v>5802</v>
      </c>
      <c r="H1935" t="s">
        <v>46</v>
      </c>
      <c r="I1935">
        <v>2.11</v>
      </c>
      <c r="J1935">
        <v>51</v>
      </c>
      <c r="K1935">
        <v>0</v>
      </c>
      <c r="L1935">
        <v>107.61</v>
      </c>
      <c r="M1935">
        <v>107.61</v>
      </c>
      <c r="N1935" s="11">
        <f>Salesdata[[#This Row],[subtotal_before_discount]]-Salesdata[[#This Row],[total_after_discount]]</f>
        <v>0</v>
      </c>
      <c r="O1935" t="s">
        <v>60</v>
      </c>
      <c r="P1935" s="2">
        <v>45353.999513888892</v>
      </c>
      <c r="Q1935">
        <f>YEAR(Salesdata[[#This Row],[purchase_date]])</f>
        <v>2024</v>
      </c>
      <c r="R1935" t="str">
        <f>TEXT(Salesdata[[#This Row],[purchase_date]], "mmm")</f>
        <v>Mar</v>
      </c>
    </row>
    <row r="1936" spans="1:18" x14ac:dyDescent="0.3">
      <c r="A1936" t="s">
        <v>5803</v>
      </c>
      <c r="B1936" t="s">
        <v>23</v>
      </c>
      <c r="C1936" t="s">
        <v>5804</v>
      </c>
      <c r="D1936" s="11" t="s">
        <v>8835</v>
      </c>
      <c r="E1936" s="11" t="s">
        <v>7079</v>
      </c>
      <c r="F1936" t="s">
        <v>87</v>
      </c>
      <c r="G1936" t="s">
        <v>5805</v>
      </c>
      <c r="H1936" t="s">
        <v>7010</v>
      </c>
      <c r="I1936">
        <v>374.97</v>
      </c>
      <c r="J1936">
        <v>5</v>
      </c>
      <c r="K1936">
        <v>0</v>
      </c>
      <c r="L1936">
        <v>1874.85</v>
      </c>
      <c r="M1936">
        <v>1874.85</v>
      </c>
      <c r="N1936" s="11">
        <f>Salesdata[[#This Row],[subtotal_before_discount]]-Salesdata[[#This Row],[total_after_discount]]</f>
        <v>0</v>
      </c>
      <c r="O1936" t="s">
        <v>40</v>
      </c>
      <c r="P1936" s="2">
        <v>45800.938101851854</v>
      </c>
      <c r="Q1936">
        <f>YEAR(Salesdata[[#This Row],[purchase_date]])</f>
        <v>2025</v>
      </c>
      <c r="R1936" t="str">
        <f>TEXT(Salesdata[[#This Row],[purchase_date]], "mmm")</f>
        <v>May</v>
      </c>
    </row>
    <row r="1937" spans="1:18" x14ac:dyDescent="0.3">
      <c r="A1937" t="s">
        <v>5806</v>
      </c>
      <c r="B1937" t="s">
        <v>181</v>
      </c>
      <c r="C1937" t="s">
        <v>5807</v>
      </c>
      <c r="D1937" s="11" t="s">
        <v>8670</v>
      </c>
      <c r="E1937" s="11" t="s">
        <v>7152</v>
      </c>
      <c r="F1937" t="s">
        <v>111</v>
      </c>
      <c r="G1937" t="s">
        <v>7010</v>
      </c>
      <c r="H1937" t="s">
        <v>93</v>
      </c>
      <c r="I1937">
        <v>362.11</v>
      </c>
      <c r="J1937">
        <v>3</v>
      </c>
      <c r="K1937">
        <v>2</v>
      </c>
      <c r="L1937">
        <v>1086.33</v>
      </c>
      <c r="M1937">
        <v>1064.5999999999999</v>
      </c>
      <c r="N1937" s="11">
        <f>Salesdata[[#This Row],[subtotal_before_discount]]-Salesdata[[#This Row],[total_after_discount]]</f>
        <v>21.730000000000018</v>
      </c>
      <c r="O1937" t="s">
        <v>28</v>
      </c>
      <c r="P1937" s="2">
        <v>45752.874976851854</v>
      </c>
      <c r="Q1937">
        <f>YEAR(Salesdata[[#This Row],[purchase_date]])</f>
        <v>2025</v>
      </c>
      <c r="R1937" t="str">
        <f>TEXT(Salesdata[[#This Row],[purchase_date]], "mmm")</f>
        <v>Apr</v>
      </c>
    </row>
    <row r="1938" spans="1:18" x14ac:dyDescent="0.3">
      <c r="A1938" t="s">
        <v>5808</v>
      </c>
      <c r="B1938" t="s">
        <v>72</v>
      </c>
      <c r="C1938" t="s">
        <v>5809</v>
      </c>
      <c r="D1938" s="11" t="s">
        <v>8836</v>
      </c>
      <c r="E1938" s="11" t="s">
        <v>7105</v>
      </c>
      <c r="F1938" t="s">
        <v>57</v>
      </c>
      <c r="G1938" t="s">
        <v>5810</v>
      </c>
      <c r="H1938" t="s">
        <v>20</v>
      </c>
      <c r="I1938">
        <v>920.14</v>
      </c>
      <c r="J1938">
        <v>8</v>
      </c>
      <c r="K1938">
        <v>0</v>
      </c>
      <c r="L1938">
        <v>7361.12</v>
      </c>
      <c r="M1938">
        <v>7361.12</v>
      </c>
      <c r="N1938" s="11">
        <f>Salesdata[[#This Row],[subtotal_before_discount]]-Salesdata[[#This Row],[total_after_discount]]</f>
        <v>0</v>
      </c>
      <c r="O1938" t="s">
        <v>7010</v>
      </c>
      <c r="P1938" s="2">
        <v>45690.873402777775</v>
      </c>
      <c r="Q1938">
        <f>YEAR(Salesdata[[#This Row],[purchase_date]])</f>
        <v>2025</v>
      </c>
      <c r="R1938" t="str">
        <f>TEXT(Salesdata[[#This Row],[purchase_date]], "mmm")</f>
        <v>Feb</v>
      </c>
    </row>
    <row r="1939" spans="1:18" x14ac:dyDescent="0.3">
      <c r="A1939" t="s">
        <v>5811</v>
      </c>
      <c r="B1939" t="s">
        <v>7010</v>
      </c>
      <c r="C1939" t="s">
        <v>5812</v>
      </c>
      <c r="D1939" s="11" t="s">
        <v>8837</v>
      </c>
      <c r="E1939" s="11" t="s">
        <v>7044</v>
      </c>
      <c r="F1939" t="s">
        <v>105</v>
      </c>
      <c r="G1939" t="s">
        <v>5813</v>
      </c>
      <c r="H1939" t="s">
        <v>130</v>
      </c>
      <c r="I1939">
        <v>221.33</v>
      </c>
      <c r="J1939">
        <v>8</v>
      </c>
      <c r="K1939">
        <v>10</v>
      </c>
      <c r="L1939">
        <v>1770.64</v>
      </c>
      <c r="M1939">
        <v>1593.58</v>
      </c>
      <c r="N1939" s="11">
        <f>Salesdata[[#This Row],[subtotal_before_discount]]-Salesdata[[#This Row],[total_after_discount]]</f>
        <v>177.06000000000017</v>
      </c>
      <c r="O1939" t="s">
        <v>40</v>
      </c>
      <c r="P1939" s="2">
        <v>45637.920011574075</v>
      </c>
      <c r="Q1939">
        <f>YEAR(Salesdata[[#This Row],[purchase_date]])</f>
        <v>2024</v>
      </c>
      <c r="R1939" t="str">
        <f>TEXT(Salesdata[[#This Row],[purchase_date]], "mmm")</f>
        <v>Dec</v>
      </c>
    </row>
    <row r="1940" spans="1:18" x14ac:dyDescent="0.3">
      <c r="A1940" t="s">
        <v>5814</v>
      </c>
      <c r="B1940" t="s">
        <v>30</v>
      </c>
      <c r="C1940" t="s">
        <v>5815</v>
      </c>
      <c r="D1940" s="11" t="s">
        <v>8838</v>
      </c>
      <c r="E1940" s="11" t="s">
        <v>7214</v>
      </c>
      <c r="F1940" t="s">
        <v>7010</v>
      </c>
      <c r="G1940" t="s">
        <v>5816</v>
      </c>
      <c r="H1940" t="s">
        <v>39</v>
      </c>
      <c r="I1940">
        <v>2.69</v>
      </c>
      <c r="J1940">
        <v>274</v>
      </c>
      <c r="K1940">
        <v>17</v>
      </c>
      <c r="L1940">
        <v>737.06</v>
      </c>
      <c r="M1940">
        <v>611.76</v>
      </c>
      <c r="N1940" s="11">
        <f>Salesdata[[#This Row],[subtotal_before_discount]]-Salesdata[[#This Row],[total_after_discount]]</f>
        <v>125.29999999999995</v>
      </c>
      <c r="O1940" t="s">
        <v>21</v>
      </c>
      <c r="P1940" s="2">
        <v>45444.271921296298</v>
      </c>
      <c r="Q1940">
        <f>YEAR(Salesdata[[#This Row],[purchase_date]])</f>
        <v>2024</v>
      </c>
      <c r="R1940" t="str">
        <f>TEXT(Salesdata[[#This Row],[purchase_date]], "mmm")</f>
        <v>Jun</v>
      </c>
    </row>
    <row r="1941" spans="1:18" x14ac:dyDescent="0.3">
      <c r="A1941" t="s">
        <v>5817</v>
      </c>
      <c r="B1941" t="s">
        <v>84</v>
      </c>
      <c r="C1941" t="s">
        <v>5818</v>
      </c>
      <c r="D1941" s="11" t="s">
        <v>8839</v>
      </c>
      <c r="E1941" s="11" t="s">
        <v>7154</v>
      </c>
      <c r="F1941" t="s">
        <v>44</v>
      </c>
      <c r="G1941" t="s">
        <v>5819</v>
      </c>
      <c r="H1941" t="s">
        <v>130</v>
      </c>
      <c r="I1941">
        <v>395.02</v>
      </c>
      <c r="J1941">
        <v>15</v>
      </c>
      <c r="K1941">
        <v>10</v>
      </c>
      <c r="L1941">
        <v>5925.3</v>
      </c>
      <c r="M1941">
        <v>5332.77</v>
      </c>
      <c r="N1941" s="11">
        <f>Salesdata[[#This Row],[subtotal_before_discount]]-Salesdata[[#This Row],[total_after_discount]]</f>
        <v>592.52999999999975</v>
      </c>
      <c r="O1941" t="s">
        <v>28</v>
      </c>
      <c r="P1941" s="2">
        <v>45683.903645833336</v>
      </c>
      <c r="Q1941">
        <f>YEAR(Salesdata[[#This Row],[purchase_date]])</f>
        <v>2025</v>
      </c>
      <c r="R1941" t="str">
        <f>TEXT(Salesdata[[#This Row],[purchase_date]], "mmm")</f>
        <v>Jan</v>
      </c>
    </row>
    <row r="1942" spans="1:18" x14ac:dyDescent="0.3">
      <c r="A1942" t="s">
        <v>5820</v>
      </c>
      <c r="B1942" t="s">
        <v>181</v>
      </c>
      <c r="C1942" t="s">
        <v>5821</v>
      </c>
      <c r="D1942" s="11" t="s">
        <v>8840</v>
      </c>
      <c r="E1942" s="11" t="s">
        <v>7235</v>
      </c>
      <c r="F1942" t="s">
        <v>37</v>
      </c>
      <c r="G1942" t="s">
        <v>5822</v>
      </c>
      <c r="H1942" t="s">
        <v>93</v>
      </c>
      <c r="I1942">
        <v>301.52</v>
      </c>
      <c r="J1942">
        <v>8</v>
      </c>
      <c r="K1942">
        <v>10</v>
      </c>
      <c r="L1942">
        <v>2412.16</v>
      </c>
      <c r="M1942">
        <v>2170.94</v>
      </c>
      <c r="N1942" s="11">
        <f>Salesdata[[#This Row],[subtotal_before_discount]]-Salesdata[[#This Row],[total_after_discount]]</f>
        <v>241.2199999999998</v>
      </c>
      <c r="O1942" t="s">
        <v>47</v>
      </c>
      <c r="P1942" s="2">
        <v>45566.602002314816</v>
      </c>
      <c r="Q1942">
        <f>YEAR(Salesdata[[#This Row],[purchase_date]])</f>
        <v>2024</v>
      </c>
      <c r="R1942" t="str">
        <f>TEXT(Salesdata[[#This Row],[purchase_date]], "mmm")</f>
        <v>Oct</v>
      </c>
    </row>
    <row r="1943" spans="1:18" x14ac:dyDescent="0.3">
      <c r="A1943" t="s">
        <v>5823</v>
      </c>
      <c r="B1943" t="s">
        <v>55</v>
      </c>
      <c r="C1943" t="s">
        <v>5824</v>
      </c>
      <c r="D1943" s="11" t="s">
        <v>8841</v>
      </c>
      <c r="E1943" s="11" t="s">
        <v>7111</v>
      </c>
      <c r="F1943" t="s">
        <v>7010</v>
      </c>
      <c r="G1943" t="s">
        <v>5825</v>
      </c>
      <c r="H1943" t="s">
        <v>93</v>
      </c>
      <c r="I1943">
        <v>695.29</v>
      </c>
      <c r="J1943">
        <v>40</v>
      </c>
      <c r="K1943">
        <v>0</v>
      </c>
      <c r="L1943">
        <v>27811.599999999999</v>
      </c>
      <c r="M1943">
        <v>27811.599999999999</v>
      </c>
      <c r="N1943" s="11">
        <f>Salesdata[[#This Row],[subtotal_before_discount]]-Salesdata[[#This Row],[total_after_discount]]</f>
        <v>0</v>
      </c>
      <c r="O1943" t="s">
        <v>21</v>
      </c>
      <c r="P1943" s="2">
        <v>45870.924814814818</v>
      </c>
      <c r="Q1943">
        <f>YEAR(Salesdata[[#This Row],[purchase_date]])</f>
        <v>2025</v>
      </c>
      <c r="R1943" t="str">
        <f>TEXT(Salesdata[[#This Row],[purchase_date]], "mmm")</f>
        <v>Aug</v>
      </c>
    </row>
    <row r="1944" spans="1:18" x14ac:dyDescent="0.3">
      <c r="A1944" t="s">
        <v>5826</v>
      </c>
      <c r="B1944" t="s">
        <v>181</v>
      </c>
      <c r="C1944" t="s">
        <v>7010</v>
      </c>
      <c r="D1944" s="11" t="s">
        <v>7010</v>
      </c>
      <c r="E1944" s="11" t="s">
        <v>7010</v>
      </c>
      <c r="F1944" t="s">
        <v>57</v>
      </c>
      <c r="G1944" t="s">
        <v>5827</v>
      </c>
      <c r="H1944" t="s">
        <v>465</v>
      </c>
      <c r="I1944">
        <v>1079.4000000000001</v>
      </c>
      <c r="J1944">
        <v>6</v>
      </c>
      <c r="K1944">
        <v>0</v>
      </c>
      <c r="L1944">
        <v>6476.4</v>
      </c>
      <c r="M1944">
        <v>6476.4</v>
      </c>
      <c r="N1944" s="11">
        <f>Salesdata[[#This Row],[subtotal_before_discount]]-Salesdata[[#This Row],[total_after_discount]]</f>
        <v>0</v>
      </c>
      <c r="O1944" t="s">
        <v>28</v>
      </c>
      <c r="P1944" s="2">
        <v>45525.261770833335</v>
      </c>
      <c r="Q1944">
        <f>YEAR(Salesdata[[#This Row],[purchase_date]])</f>
        <v>2024</v>
      </c>
      <c r="R1944" t="str">
        <f>TEXT(Salesdata[[#This Row],[purchase_date]], "mmm")</f>
        <v>Aug</v>
      </c>
    </row>
    <row r="1945" spans="1:18" x14ac:dyDescent="0.3">
      <c r="A1945" t="s">
        <v>5828</v>
      </c>
      <c r="B1945" t="s">
        <v>172</v>
      </c>
      <c r="C1945" t="s">
        <v>5829</v>
      </c>
      <c r="D1945" s="11" t="s">
        <v>8842</v>
      </c>
      <c r="E1945" s="11" t="s">
        <v>7091</v>
      </c>
      <c r="F1945" t="s">
        <v>246</v>
      </c>
      <c r="G1945" t="s">
        <v>5830</v>
      </c>
      <c r="H1945" t="s">
        <v>130</v>
      </c>
      <c r="I1945">
        <v>2654.64</v>
      </c>
      <c r="J1945">
        <v>2</v>
      </c>
      <c r="K1945">
        <v>0</v>
      </c>
      <c r="L1945">
        <v>5309.28</v>
      </c>
      <c r="M1945">
        <v>5309.28</v>
      </c>
      <c r="N1945" s="11">
        <f>Salesdata[[#This Row],[subtotal_before_discount]]-Salesdata[[#This Row],[total_after_discount]]</f>
        <v>0</v>
      </c>
      <c r="O1945" t="s">
        <v>60</v>
      </c>
      <c r="P1945" s="2">
        <v>45428.200706018521</v>
      </c>
      <c r="Q1945">
        <f>YEAR(Salesdata[[#This Row],[purchase_date]])</f>
        <v>2024</v>
      </c>
      <c r="R1945" t="str">
        <f>TEXT(Salesdata[[#This Row],[purchase_date]], "mmm")</f>
        <v>May</v>
      </c>
    </row>
    <row r="1946" spans="1:18" x14ac:dyDescent="0.3">
      <c r="A1946" t="s">
        <v>5831</v>
      </c>
      <c r="B1946" t="s">
        <v>15</v>
      </c>
      <c r="C1946" t="s">
        <v>5832</v>
      </c>
      <c r="D1946" s="11" t="s">
        <v>8843</v>
      </c>
      <c r="E1946" s="11" t="s">
        <v>7137</v>
      </c>
      <c r="F1946" t="s">
        <v>91</v>
      </c>
      <c r="G1946" t="s">
        <v>5833</v>
      </c>
      <c r="H1946" t="s">
        <v>93</v>
      </c>
      <c r="I1946">
        <v>35.28</v>
      </c>
      <c r="J1946">
        <v>25</v>
      </c>
      <c r="K1946">
        <v>15</v>
      </c>
      <c r="L1946">
        <v>882</v>
      </c>
      <c r="M1946">
        <v>749.7</v>
      </c>
      <c r="N1946" s="11">
        <f>Salesdata[[#This Row],[subtotal_before_discount]]-Salesdata[[#This Row],[total_after_discount]]</f>
        <v>132.29999999999995</v>
      </c>
      <c r="O1946" t="s">
        <v>28</v>
      </c>
      <c r="P1946" s="2">
        <v>45404.628993055558</v>
      </c>
      <c r="Q1946">
        <f>YEAR(Salesdata[[#This Row],[purchase_date]])</f>
        <v>2024</v>
      </c>
      <c r="R1946" t="str">
        <f>TEXT(Salesdata[[#This Row],[purchase_date]], "mmm")</f>
        <v>Apr</v>
      </c>
    </row>
    <row r="1947" spans="1:18" x14ac:dyDescent="0.3">
      <c r="A1947" t="s">
        <v>5834</v>
      </c>
      <c r="B1947" t="s">
        <v>15</v>
      </c>
      <c r="C1947" t="s">
        <v>5835</v>
      </c>
      <c r="D1947" s="11" t="s">
        <v>7862</v>
      </c>
      <c r="E1947" s="11" t="s">
        <v>7052</v>
      </c>
      <c r="F1947" t="s">
        <v>133</v>
      </c>
      <c r="G1947" t="s">
        <v>5836</v>
      </c>
      <c r="H1947" t="s">
        <v>102</v>
      </c>
      <c r="I1947">
        <v>392.11</v>
      </c>
      <c r="J1947">
        <v>30</v>
      </c>
      <c r="K1947">
        <v>0</v>
      </c>
      <c r="L1947">
        <v>11763.3</v>
      </c>
      <c r="M1947">
        <v>11763.3</v>
      </c>
      <c r="N1947" s="11">
        <f>Salesdata[[#This Row],[subtotal_before_discount]]-Salesdata[[#This Row],[total_after_discount]]</f>
        <v>0</v>
      </c>
      <c r="O1947" t="s">
        <v>7010</v>
      </c>
      <c r="P1947" s="2">
        <v>45876.077835648146</v>
      </c>
      <c r="Q1947">
        <f>YEAR(Salesdata[[#This Row],[purchase_date]])</f>
        <v>2025</v>
      </c>
      <c r="R1947" t="str">
        <f>TEXT(Salesdata[[#This Row],[purchase_date]], "mmm")</f>
        <v>Aug</v>
      </c>
    </row>
    <row r="1948" spans="1:18" x14ac:dyDescent="0.3">
      <c r="A1948" t="s">
        <v>5837</v>
      </c>
      <c r="B1948" t="s">
        <v>118</v>
      </c>
      <c r="C1948" t="s">
        <v>5838</v>
      </c>
      <c r="D1948" s="11" t="s">
        <v>8844</v>
      </c>
      <c r="E1948" s="11" t="s">
        <v>7091</v>
      </c>
      <c r="F1948" t="s">
        <v>18</v>
      </c>
      <c r="G1948" t="s">
        <v>5839</v>
      </c>
      <c r="H1948" t="s">
        <v>39</v>
      </c>
      <c r="I1948">
        <v>593.27</v>
      </c>
      <c r="J1948">
        <v>50</v>
      </c>
      <c r="K1948">
        <v>27</v>
      </c>
      <c r="L1948">
        <v>29663.5</v>
      </c>
      <c r="M1948">
        <v>21654.35</v>
      </c>
      <c r="N1948" s="11">
        <f>Salesdata[[#This Row],[subtotal_before_discount]]-Salesdata[[#This Row],[total_after_discount]]</f>
        <v>8009.1500000000015</v>
      </c>
      <c r="O1948" t="s">
        <v>21</v>
      </c>
      <c r="P1948" s="2">
        <v>45382.84474537037</v>
      </c>
      <c r="Q1948">
        <f>YEAR(Salesdata[[#This Row],[purchase_date]])</f>
        <v>2024</v>
      </c>
      <c r="R1948" t="str">
        <f>TEXT(Salesdata[[#This Row],[purchase_date]], "mmm")</f>
        <v>Mar</v>
      </c>
    </row>
    <row r="1949" spans="1:18" x14ac:dyDescent="0.3">
      <c r="A1949" t="s">
        <v>5840</v>
      </c>
      <c r="B1949" t="s">
        <v>181</v>
      </c>
      <c r="C1949" t="s">
        <v>5841</v>
      </c>
      <c r="D1949" s="11" t="s">
        <v>8545</v>
      </c>
      <c r="E1949" s="11" t="s">
        <v>7159</v>
      </c>
      <c r="F1949" t="s">
        <v>68</v>
      </c>
      <c r="G1949" t="s">
        <v>5842</v>
      </c>
      <c r="H1949" t="s">
        <v>39</v>
      </c>
      <c r="I1949">
        <v>614.46</v>
      </c>
      <c r="J1949">
        <v>2</v>
      </c>
      <c r="K1949">
        <v>0</v>
      </c>
      <c r="L1949">
        <v>1228.92</v>
      </c>
      <c r="M1949">
        <v>1228.92</v>
      </c>
      <c r="N1949" s="11">
        <f>Salesdata[[#This Row],[subtotal_before_discount]]-Salesdata[[#This Row],[total_after_discount]]</f>
        <v>0</v>
      </c>
      <c r="O1949" t="s">
        <v>40</v>
      </c>
      <c r="P1949" s="2">
        <v>45380.52003472222</v>
      </c>
      <c r="Q1949">
        <f>YEAR(Salesdata[[#This Row],[purchase_date]])</f>
        <v>2024</v>
      </c>
      <c r="R1949" t="str">
        <f>TEXT(Salesdata[[#This Row],[purchase_date]], "mmm")</f>
        <v>Mar</v>
      </c>
    </row>
    <row r="1950" spans="1:18" x14ac:dyDescent="0.3">
      <c r="A1950" t="s">
        <v>5843</v>
      </c>
      <c r="B1950" t="s">
        <v>30</v>
      </c>
      <c r="C1950" t="s">
        <v>5844</v>
      </c>
      <c r="D1950" s="11" t="s">
        <v>8845</v>
      </c>
      <c r="E1950" s="11" t="s">
        <v>7069</v>
      </c>
      <c r="F1950" t="s">
        <v>251</v>
      </c>
      <c r="G1950" t="s">
        <v>5845</v>
      </c>
      <c r="H1950" t="s">
        <v>46</v>
      </c>
      <c r="I1950">
        <v>115.6</v>
      </c>
      <c r="J1950">
        <v>8</v>
      </c>
      <c r="K1950">
        <v>0</v>
      </c>
      <c r="L1950">
        <v>924.8</v>
      </c>
      <c r="M1950">
        <v>924.8</v>
      </c>
      <c r="N1950" s="11">
        <f>Salesdata[[#This Row],[subtotal_before_discount]]-Salesdata[[#This Row],[total_after_discount]]</f>
        <v>0</v>
      </c>
      <c r="O1950" t="s">
        <v>60</v>
      </c>
      <c r="P1950" s="2">
        <v>45456.751064814816</v>
      </c>
      <c r="Q1950">
        <f>YEAR(Salesdata[[#This Row],[purchase_date]])</f>
        <v>2024</v>
      </c>
      <c r="R1950" t="str">
        <f>TEXT(Salesdata[[#This Row],[purchase_date]], "mmm")</f>
        <v>Jun</v>
      </c>
    </row>
    <row r="1951" spans="1:18" x14ac:dyDescent="0.3">
      <c r="A1951" t="s">
        <v>5846</v>
      </c>
      <c r="B1951" t="s">
        <v>84</v>
      </c>
      <c r="C1951" t="s">
        <v>5847</v>
      </c>
      <c r="D1951" s="11" t="s">
        <v>8846</v>
      </c>
      <c r="E1951" s="11" t="s">
        <v>7083</v>
      </c>
      <c r="F1951" t="s">
        <v>7010</v>
      </c>
      <c r="G1951" t="s">
        <v>5848</v>
      </c>
      <c r="H1951" t="s">
        <v>82</v>
      </c>
      <c r="I1951">
        <v>126.3</v>
      </c>
      <c r="J1951">
        <v>20</v>
      </c>
      <c r="K1951">
        <v>15</v>
      </c>
      <c r="L1951">
        <v>2526</v>
      </c>
      <c r="M1951">
        <v>2147.1</v>
      </c>
      <c r="N1951" s="11">
        <f>Salesdata[[#This Row],[subtotal_before_discount]]-Salesdata[[#This Row],[total_after_discount]]</f>
        <v>378.90000000000009</v>
      </c>
      <c r="O1951" t="s">
        <v>60</v>
      </c>
      <c r="P1951" s="2">
        <v>45697.185555555552</v>
      </c>
      <c r="Q1951">
        <f>YEAR(Salesdata[[#This Row],[purchase_date]])</f>
        <v>2025</v>
      </c>
      <c r="R1951" t="str">
        <f>TEXT(Salesdata[[#This Row],[purchase_date]], "mmm")</f>
        <v>Feb</v>
      </c>
    </row>
    <row r="1952" spans="1:18" x14ac:dyDescent="0.3">
      <c r="A1952" t="s">
        <v>5849</v>
      </c>
      <c r="B1952" t="s">
        <v>118</v>
      </c>
      <c r="C1952" t="s">
        <v>5850</v>
      </c>
      <c r="D1952" s="11" t="s">
        <v>8847</v>
      </c>
      <c r="E1952" s="11" t="s">
        <v>7058</v>
      </c>
      <c r="F1952" t="s">
        <v>251</v>
      </c>
      <c r="G1952" t="s">
        <v>5851</v>
      </c>
      <c r="H1952" t="s">
        <v>7010</v>
      </c>
      <c r="I1952">
        <v>2.82</v>
      </c>
      <c r="J1952">
        <v>367</v>
      </c>
      <c r="K1952">
        <v>30</v>
      </c>
      <c r="L1952">
        <v>1034.94</v>
      </c>
      <c r="M1952">
        <v>724.46</v>
      </c>
      <c r="N1952" s="11">
        <f>Salesdata[[#This Row],[subtotal_before_discount]]-Salesdata[[#This Row],[total_after_discount]]</f>
        <v>310.48</v>
      </c>
      <c r="O1952" t="s">
        <v>28</v>
      </c>
      <c r="P1952" s="2">
        <v>45638.451550925929</v>
      </c>
      <c r="Q1952">
        <f>YEAR(Salesdata[[#This Row],[purchase_date]])</f>
        <v>2024</v>
      </c>
      <c r="R1952" t="str">
        <f>TEXT(Salesdata[[#This Row],[purchase_date]], "mmm")</f>
        <v>Dec</v>
      </c>
    </row>
    <row r="1953" spans="1:18" x14ac:dyDescent="0.3">
      <c r="A1953" t="s">
        <v>5852</v>
      </c>
      <c r="B1953" t="s">
        <v>23</v>
      </c>
      <c r="C1953" t="s">
        <v>5853</v>
      </c>
      <c r="D1953" s="11" t="s">
        <v>7496</v>
      </c>
      <c r="E1953" s="11" t="s">
        <v>7346</v>
      </c>
      <c r="F1953" t="s">
        <v>37</v>
      </c>
      <c r="G1953" t="s">
        <v>5854</v>
      </c>
      <c r="H1953" t="s">
        <v>184</v>
      </c>
      <c r="I1953">
        <v>57.99</v>
      </c>
      <c r="J1953">
        <v>1</v>
      </c>
      <c r="K1953">
        <v>3</v>
      </c>
      <c r="L1953">
        <v>57.99</v>
      </c>
      <c r="M1953">
        <v>56.25</v>
      </c>
      <c r="N1953" s="11">
        <f>Salesdata[[#This Row],[subtotal_before_discount]]-Salesdata[[#This Row],[total_after_discount]]</f>
        <v>1.740000000000002</v>
      </c>
      <c r="O1953" t="s">
        <v>28</v>
      </c>
      <c r="P1953" s="2">
        <v>45708.572777777779</v>
      </c>
      <c r="Q1953">
        <f>YEAR(Salesdata[[#This Row],[purchase_date]])</f>
        <v>2025</v>
      </c>
      <c r="R1953" t="str">
        <f>TEXT(Salesdata[[#This Row],[purchase_date]], "mmm")</f>
        <v>Feb</v>
      </c>
    </row>
    <row r="1954" spans="1:18" x14ac:dyDescent="0.3">
      <c r="A1954" t="s">
        <v>5855</v>
      </c>
      <c r="B1954" t="s">
        <v>181</v>
      </c>
      <c r="C1954" t="s">
        <v>5856</v>
      </c>
      <c r="D1954" s="11" t="s">
        <v>8848</v>
      </c>
      <c r="E1954" s="11" t="s">
        <v>7130</v>
      </c>
      <c r="F1954" t="s">
        <v>133</v>
      </c>
      <c r="G1954" t="s">
        <v>5857</v>
      </c>
      <c r="H1954" t="s">
        <v>82</v>
      </c>
      <c r="I1954">
        <v>594.87</v>
      </c>
      <c r="J1954">
        <v>40</v>
      </c>
      <c r="K1954">
        <v>30</v>
      </c>
      <c r="L1954">
        <v>23794.799999999999</v>
      </c>
      <c r="M1954">
        <v>16656.36</v>
      </c>
      <c r="N1954" s="11">
        <f>Salesdata[[#This Row],[subtotal_before_discount]]-Salesdata[[#This Row],[total_after_discount]]</f>
        <v>7138.4399999999987</v>
      </c>
      <c r="O1954" t="s">
        <v>7010</v>
      </c>
      <c r="P1954" s="2">
        <v>45806.167314814818</v>
      </c>
      <c r="Q1954">
        <f>YEAR(Salesdata[[#This Row],[purchase_date]])</f>
        <v>2025</v>
      </c>
      <c r="R1954" t="str">
        <f>TEXT(Salesdata[[#This Row],[purchase_date]], "mmm")</f>
        <v>May</v>
      </c>
    </row>
    <row r="1955" spans="1:18" x14ac:dyDescent="0.3">
      <c r="A1955" t="s">
        <v>5858</v>
      </c>
      <c r="B1955" t="s">
        <v>30</v>
      </c>
      <c r="C1955" t="s">
        <v>5859</v>
      </c>
      <c r="D1955" s="11" t="s">
        <v>8849</v>
      </c>
      <c r="E1955" s="11" t="s">
        <v>7154</v>
      </c>
      <c r="F1955" t="s">
        <v>251</v>
      </c>
      <c r="G1955" t="s">
        <v>5860</v>
      </c>
      <c r="H1955" t="s">
        <v>107</v>
      </c>
      <c r="I1955">
        <v>47.18</v>
      </c>
      <c r="J1955">
        <v>3</v>
      </c>
      <c r="K1955">
        <v>0</v>
      </c>
      <c r="L1955">
        <v>141.54</v>
      </c>
      <c r="M1955">
        <v>141.54</v>
      </c>
      <c r="N1955" s="11">
        <f>Salesdata[[#This Row],[subtotal_before_discount]]-Salesdata[[#This Row],[total_after_discount]]</f>
        <v>0</v>
      </c>
      <c r="O1955" t="s">
        <v>116</v>
      </c>
      <c r="P1955" s="2">
        <v>45607.808900462966</v>
      </c>
      <c r="Q1955">
        <f>YEAR(Salesdata[[#This Row],[purchase_date]])</f>
        <v>2024</v>
      </c>
      <c r="R1955" t="str">
        <f>TEXT(Salesdata[[#This Row],[purchase_date]], "mmm")</f>
        <v>Nov</v>
      </c>
    </row>
    <row r="1956" spans="1:18" x14ac:dyDescent="0.3">
      <c r="A1956" t="s">
        <v>5861</v>
      </c>
      <c r="B1956" t="s">
        <v>95</v>
      </c>
      <c r="C1956" t="s">
        <v>5862</v>
      </c>
      <c r="D1956" s="11" t="s">
        <v>8850</v>
      </c>
      <c r="E1956" s="11" t="s">
        <v>7141</v>
      </c>
      <c r="F1956" t="s">
        <v>224</v>
      </c>
      <c r="G1956" t="s">
        <v>5863</v>
      </c>
      <c r="H1956" t="s">
        <v>179</v>
      </c>
      <c r="I1956">
        <v>45.67</v>
      </c>
      <c r="J1956">
        <v>2</v>
      </c>
      <c r="K1956">
        <v>0</v>
      </c>
      <c r="L1956">
        <v>91.34</v>
      </c>
      <c r="M1956">
        <v>91.34</v>
      </c>
      <c r="N1956" s="11">
        <f>Salesdata[[#This Row],[subtotal_before_discount]]-Salesdata[[#This Row],[total_after_discount]]</f>
        <v>0</v>
      </c>
      <c r="O1956" t="s">
        <v>21</v>
      </c>
      <c r="P1956" s="2">
        <v>45421.769930555558</v>
      </c>
      <c r="Q1956">
        <f>YEAR(Salesdata[[#This Row],[purchase_date]])</f>
        <v>2024</v>
      </c>
      <c r="R1956" t="str">
        <f>TEXT(Salesdata[[#This Row],[purchase_date]], "mmm")</f>
        <v>May</v>
      </c>
    </row>
    <row r="1957" spans="1:18" x14ac:dyDescent="0.3">
      <c r="A1957" t="s">
        <v>5864</v>
      </c>
      <c r="B1957" t="s">
        <v>95</v>
      </c>
      <c r="C1957" t="s">
        <v>5865</v>
      </c>
      <c r="D1957" s="11" t="s">
        <v>7268</v>
      </c>
      <c r="E1957" s="11" t="s">
        <v>7164</v>
      </c>
      <c r="F1957" t="s">
        <v>155</v>
      </c>
      <c r="G1957" t="s">
        <v>5866</v>
      </c>
      <c r="H1957" t="s">
        <v>76</v>
      </c>
      <c r="I1957">
        <v>854.16</v>
      </c>
      <c r="J1957">
        <v>1</v>
      </c>
      <c r="K1957">
        <v>0</v>
      </c>
      <c r="L1957">
        <v>854.16</v>
      </c>
      <c r="M1957">
        <v>854.16</v>
      </c>
      <c r="N1957" s="11">
        <f>Salesdata[[#This Row],[subtotal_before_discount]]-Salesdata[[#This Row],[total_after_discount]]</f>
        <v>0</v>
      </c>
      <c r="O1957" t="s">
        <v>40</v>
      </c>
      <c r="P1957" s="2">
        <v>45788.884722222225</v>
      </c>
      <c r="Q1957">
        <f>YEAR(Salesdata[[#This Row],[purchase_date]])</f>
        <v>2025</v>
      </c>
      <c r="R1957" t="str">
        <f>TEXT(Salesdata[[#This Row],[purchase_date]], "mmm")</f>
        <v>May</v>
      </c>
    </row>
    <row r="1958" spans="1:18" x14ac:dyDescent="0.3">
      <c r="A1958" t="s">
        <v>5867</v>
      </c>
      <c r="B1958" t="s">
        <v>181</v>
      </c>
      <c r="C1958" t="s">
        <v>5868</v>
      </c>
      <c r="D1958" s="11" t="s">
        <v>8851</v>
      </c>
      <c r="E1958" s="11" t="s">
        <v>7054</v>
      </c>
      <c r="F1958" t="s">
        <v>32</v>
      </c>
      <c r="G1958" t="s">
        <v>5869</v>
      </c>
      <c r="H1958" t="s">
        <v>53</v>
      </c>
      <c r="I1958">
        <v>2.88</v>
      </c>
      <c r="J1958">
        <v>324</v>
      </c>
      <c r="K1958">
        <v>0</v>
      </c>
      <c r="L1958">
        <v>933.12</v>
      </c>
      <c r="M1958">
        <v>933.12</v>
      </c>
      <c r="N1958" s="11">
        <f>Salesdata[[#This Row],[subtotal_before_discount]]-Salesdata[[#This Row],[total_after_discount]]</f>
        <v>0</v>
      </c>
      <c r="O1958" t="s">
        <v>40</v>
      </c>
      <c r="P1958" s="2">
        <v>45712.869780092595</v>
      </c>
      <c r="Q1958">
        <f>YEAR(Salesdata[[#This Row],[purchase_date]])</f>
        <v>2025</v>
      </c>
      <c r="R1958" t="str">
        <f>TEXT(Salesdata[[#This Row],[purchase_date]], "mmm")</f>
        <v>Feb</v>
      </c>
    </row>
    <row r="1959" spans="1:18" x14ac:dyDescent="0.3">
      <c r="A1959" t="s">
        <v>5870</v>
      </c>
      <c r="B1959" t="s">
        <v>172</v>
      </c>
      <c r="C1959" t="s">
        <v>5871</v>
      </c>
      <c r="D1959" s="11" t="s">
        <v>8852</v>
      </c>
      <c r="E1959" s="11" t="s">
        <v>7054</v>
      </c>
      <c r="F1959" t="s">
        <v>91</v>
      </c>
      <c r="G1959" t="s">
        <v>5872</v>
      </c>
      <c r="H1959" t="s">
        <v>465</v>
      </c>
      <c r="I1959">
        <v>152.86000000000001</v>
      </c>
      <c r="J1959">
        <v>4</v>
      </c>
      <c r="K1959">
        <v>0</v>
      </c>
      <c r="L1959">
        <v>611.44000000000005</v>
      </c>
      <c r="M1959">
        <v>611.44000000000005</v>
      </c>
      <c r="N1959" s="11">
        <f>Salesdata[[#This Row],[subtotal_before_discount]]-Salesdata[[#This Row],[total_after_discount]]</f>
        <v>0</v>
      </c>
      <c r="O1959" t="s">
        <v>77</v>
      </c>
      <c r="P1959" s="2">
        <v>45494.611168981479</v>
      </c>
      <c r="Q1959">
        <f>YEAR(Salesdata[[#This Row],[purchase_date]])</f>
        <v>2024</v>
      </c>
      <c r="R1959" t="str">
        <f>TEXT(Salesdata[[#This Row],[purchase_date]], "mmm")</f>
        <v>Jul</v>
      </c>
    </row>
    <row r="1960" spans="1:18" x14ac:dyDescent="0.3">
      <c r="A1960" t="s">
        <v>5873</v>
      </c>
      <c r="B1960" t="s">
        <v>49</v>
      </c>
      <c r="C1960" t="s">
        <v>5874</v>
      </c>
      <c r="D1960" s="11" t="s">
        <v>8853</v>
      </c>
      <c r="E1960" s="11" t="s">
        <v>7073</v>
      </c>
      <c r="F1960" t="s">
        <v>37</v>
      </c>
      <c r="G1960" t="s">
        <v>5875</v>
      </c>
      <c r="H1960" t="s">
        <v>465</v>
      </c>
      <c r="I1960">
        <v>478.22</v>
      </c>
      <c r="J1960">
        <v>1</v>
      </c>
      <c r="K1960">
        <v>0</v>
      </c>
      <c r="L1960">
        <v>478.22</v>
      </c>
      <c r="M1960">
        <v>478.22</v>
      </c>
      <c r="N1960" s="11">
        <f>Salesdata[[#This Row],[subtotal_before_discount]]-Salesdata[[#This Row],[total_after_discount]]</f>
        <v>0</v>
      </c>
      <c r="O1960" t="s">
        <v>40</v>
      </c>
      <c r="P1960" s="2">
        <v>45675.535462962966</v>
      </c>
      <c r="Q1960">
        <f>YEAR(Salesdata[[#This Row],[purchase_date]])</f>
        <v>2025</v>
      </c>
      <c r="R1960" t="str">
        <f>TEXT(Salesdata[[#This Row],[purchase_date]], "mmm")</f>
        <v>Jan</v>
      </c>
    </row>
    <row r="1961" spans="1:18" x14ac:dyDescent="0.3">
      <c r="A1961" t="s">
        <v>5876</v>
      </c>
      <c r="B1961" t="s">
        <v>172</v>
      </c>
      <c r="C1961" t="s">
        <v>5877</v>
      </c>
      <c r="D1961" s="11" t="s">
        <v>8854</v>
      </c>
      <c r="E1961" s="11" t="s">
        <v>7050</v>
      </c>
      <c r="F1961" t="s">
        <v>100</v>
      </c>
      <c r="G1961" t="s">
        <v>5878</v>
      </c>
      <c r="H1961" t="s">
        <v>7010</v>
      </c>
      <c r="I1961">
        <v>797.99</v>
      </c>
      <c r="J1961">
        <v>2</v>
      </c>
      <c r="K1961">
        <v>0</v>
      </c>
      <c r="L1961">
        <v>1595.98</v>
      </c>
      <c r="M1961">
        <v>1595.98</v>
      </c>
      <c r="N1961" s="11">
        <f>Salesdata[[#This Row],[subtotal_before_discount]]-Salesdata[[#This Row],[total_after_discount]]</f>
        <v>0</v>
      </c>
      <c r="O1961" t="s">
        <v>60</v>
      </c>
      <c r="P1961" s="2">
        <v>45525.905555555553</v>
      </c>
      <c r="Q1961">
        <f>YEAR(Salesdata[[#This Row],[purchase_date]])</f>
        <v>2024</v>
      </c>
      <c r="R1961" t="str">
        <f>TEXT(Salesdata[[#This Row],[purchase_date]], "mmm")</f>
        <v>Aug</v>
      </c>
    </row>
    <row r="1962" spans="1:18" x14ac:dyDescent="0.3">
      <c r="A1962" t="s">
        <v>5879</v>
      </c>
      <c r="B1962" t="s">
        <v>172</v>
      </c>
      <c r="C1962" t="s">
        <v>5880</v>
      </c>
      <c r="D1962" s="11" t="s">
        <v>8855</v>
      </c>
      <c r="E1962" s="11" t="s">
        <v>7145</v>
      </c>
      <c r="F1962" t="s">
        <v>57</v>
      </c>
      <c r="G1962" t="s">
        <v>5881</v>
      </c>
      <c r="H1962" t="s">
        <v>59</v>
      </c>
      <c r="I1962">
        <v>2.0299999999999998</v>
      </c>
      <c r="J1962">
        <v>79</v>
      </c>
      <c r="K1962">
        <v>15</v>
      </c>
      <c r="L1962">
        <v>160.37</v>
      </c>
      <c r="M1962">
        <v>136.31</v>
      </c>
      <c r="N1962" s="11">
        <f>Salesdata[[#This Row],[subtotal_before_discount]]-Salesdata[[#This Row],[total_after_discount]]</f>
        <v>24.060000000000002</v>
      </c>
      <c r="O1962" t="s">
        <v>47</v>
      </c>
      <c r="P1962" s="2">
        <v>45687.843715277777</v>
      </c>
      <c r="Q1962">
        <f>YEAR(Salesdata[[#This Row],[purchase_date]])</f>
        <v>2025</v>
      </c>
      <c r="R1962" t="str">
        <f>TEXT(Salesdata[[#This Row],[purchase_date]], "mmm")</f>
        <v>Jan</v>
      </c>
    </row>
    <row r="1963" spans="1:18" x14ac:dyDescent="0.3">
      <c r="A1963" t="s">
        <v>5882</v>
      </c>
      <c r="B1963" t="s">
        <v>7010</v>
      </c>
      <c r="C1963" t="s">
        <v>5883</v>
      </c>
      <c r="D1963" s="11" t="s">
        <v>8856</v>
      </c>
      <c r="E1963" s="11" t="s">
        <v>7066</v>
      </c>
      <c r="F1963" t="s">
        <v>177</v>
      </c>
      <c r="G1963" t="s">
        <v>5884</v>
      </c>
      <c r="H1963" t="s">
        <v>53</v>
      </c>
      <c r="I1963">
        <v>610.74</v>
      </c>
      <c r="J1963">
        <v>12</v>
      </c>
      <c r="K1963">
        <v>5</v>
      </c>
      <c r="L1963">
        <v>7328.88</v>
      </c>
      <c r="M1963">
        <v>6962.44</v>
      </c>
      <c r="N1963" s="11">
        <f>Salesdata[[#This Row],[subtotal_before_discount]]-Salesdata[[#This Row],[total_after_discount]]</f>
        <v>366.44000000000051</v>
      </c>
      <c r="O1963" t="s">
        <v>28</v>
      </c>
      <c r="P1963" s="2">
        <v>45473.932476851849</v>
      </c>
      <c r="Q1963">
        <f>YEAR(Salesdata[[#This Row],[purchase_date]])</f>
        <v>2024</v>
      </c>
      <c r="R1963" t="str">
        <f>TEXT(Salesdata[[#This Row],[purchase_date]], "mmm")</f>
        <v>Jun</v>
      </c>
    </row>
    <row r="1964" spans="1:18" x14ac:dyDescent="0.3">
      <c r="A1964" t="s">
        <v>5885</v>
      </c>
      <c r="B1964" t="s">
        <v>72</v>
      </c>
      <c r="C1964" t="s">
        <v>5886</v>
      </c>
      <c r="D1964" s="11" t="s">
        <v>8857</v>
      </c>
      <c r="E1964" s="11" t="s">
        <v>7164</v>
      </c>
      <c r="F1964" t="s">
        <v>87</v>
      </c>
      <c r="G1964" t="s">
        <v>5887</v>
      </c>
      <c r="H1964" t="s">
        <v>93</v>
      </c>
      <c r="I1964">
        <v>331.08</v>
      </c>
      <c r="J1964">
        <v>6</v>
      </c>
      <c r="K1964">
        <v>15</v>
      </c>
      <c r="L1964">
        <v>1986.48</v>
      </c>
      <c r="M1964">
        <v>1688.51</v>
      </c>
      <c r="N1964" s="11">
        <f>Salesdata[[#This Row],[subtotal_before_discount]]-Salesdata[[#This Row],[total_after_discount]]</f>
        <v>297.97000000000003</v>
      </c>
      <c r="O1964" t="s">
        <v>40</v>
      </c>
      <c r="P1964" s="2">
        <v>45628.483773148146</v>
      </c>
      <c r="Q1964">
        <f>YEAR(Salesdata[[#This Row],[purchase_date]])</f>
        <v>2024</v>
      </c>
      <c r="R1964" t="str">
        <f>TEXT(Salesdata[[#This Row],[purchase_date]], "mmm")</f>
        <v>Dec</v>
      </c>
    </row>
    <row r="1965" spans="1:18" x14ac:dyDescent="0.3">
      <c r="A1965" t="s">
        <v>5888</v>
      </c>
      <c r="B1965" t="s">
        <v>55</v>
      </c>
      <c r="C1965" t="s">
        <v>7010</v>
      </c>
      <c r="D1965" s="11" t="s">
        <v>7010</v>
      </c>
      <c r="E1965" s="11" t="s">
        <v>7010</v>
      </c>
      <c r="F1965" t="s">
        <v>100</v>
      </c>
      <c r="G1965" t="s">
        <v>5889</v>
      </c>
      <c r="H1965" t="s">
        <v>46</v>
      </c>
      <c r="I1965">
        <v>1897.47</v>
      </c>
      <c r="J1965">
        <v>2</v>
      </c>
      <c r="K1965">
        <v>0</v>
      </c>
      <c r="L1965">
        <v>3794.94</v>
      </c>
      <c r="M1965">
        <v>3794.94</v>
      </c>
      <c r="N1965" s="11">
        <f>Salesdata[[#This Row],[subtotal_before_discount]]-Salesdata[[#This Row],[total_after_discount]]</f>
        <v>0</v>
      </c>
      <c r="O1965" t="s">
        <v>28</v>
      </c>
      <c r="P1965" s="2">
        <v>45506.945520833331</v>
      </c>
      <c r="Q1965">
        <f>YEAR(Salesdata[[#This Row],[purchase_date]])</f>
        <v>2024</v>
      </c>
      <c r="R1965" t="str">
        <f>TEXT(Salesdata[[#This Row],[purchase_date]], "mmm")</f>
        <v>Aug</v>
      </c>
    </row>
    <row r="1966" spans="1:18" x14ac:dyDescent="0.3">
      <c r="A1966" t="s">
        <v>5890</v>
      </c>
      <c r="B1966" t="s">
        <v>172</v>
      </c>
      <c r="C1966" t="s">
        <v>5891</v>
      </c>
      <c r="D1966" s="11" t="s">
        <v>7453</v>
      </c>
      <c r="E1966" s="11" t="s">
        <v>7105</v>
      </c>
      <c r="F1966" t="s">
        <v>57</v>
      </c>
      <c r="G1966" t="s">
        <v>5892</v>
      </c>
      <c r="H1966" t="s">
        <v>70</v>
      </c>
      <c r="I1966">
        <v>549.33000000000004</v>
      </c>
      <c r="J1966">
        <v>5</v>
      </c>
      <c r="K1966">
        <v>5</v>
      </c>
      <c r="L1966">
        <v>2746.65</v>
      </c>
      <c r="M1966">
        <v>2609.3200000000002</v>
      </c>
      <c r="N1966" s="11">
        <f>Salesdata[[#This Row],[subtotal_before_discount]]-Salesdata[[#This Row],[total_after_discount]]</f>
        <v>137.32999999999993</v>
      </c>
      <c r="O1966" t="s">
        <v>21</v>
      </c>
      <c r="P1966" s="2">
        <v>45422.098819444444</v>
      </c>
      <c r="Q1966">
        <f>YEAR(Salesdata[[#This Row],[purchase_date]])</f>
        <v>2024</v>
      </c>
      <c r="R1966" t="str">
        <f>TEXT(Salesdata[[#This Row],[purchase_date]], "mmm")</f>
        <v>May</v>
      </c>
    </row>
    <row r="1967" spans="1:18" x14ac:dyDescent="0.3">
      <c r="A1967" t="s">
        <v>5893</v>
      </c>
      <c r="B1967" t="s">
        <v>84</v>
      </c>
      <c r="C1967" t="s">
        <v>5894</v>
      </c>
      <c r="D1967" s="11" t="s">
        <v>8858</v>
      </c>
      <c r="E1967" s="11" t="s">
        <v>7183</v>
      </c>
      <c r="F1967" t="s">
        <v>100</v>
      </c>
      <c r="G1967" t="s">
        <v>5895</v>
      </c>
      <c r="H1967" t="s">
        <v>248</v>
      </c>
      <c r="I1967">
        <v>570.30999999999995</v>
      </c>
      <c r="J1967">
        <v>4</v>
      </c>
      <c r="K1967">
        <v>0</v>
      </c>
      <c r="L1967">
        <v>2281.2399999999998</v>
      </c>
      <c r="M1967">
        <v>2281.2399999999998</v>
      </c>
      <c r="N1967" s="11">
        <f>Salesdata[[#This Row],[subtotal_before_discount]]-Salesdata[[#This Row],[total_after_discount]]</f>
        <v>0</v>
      </c>
      <c r="O1967" t="s">
        <v>116</v>
      </c>
      <c r="P1967" s="2">
        <v>45548.92083333333</v>
      </c>
      <c r="Q1967">
        <f>YEAR(Salesdata[[#This Row],[purchase_date]])</f>
        <v>2024</v>
      </c>
      <c r="R1967" t="str">
        <f>TEXT(Salesdata[[#This Row],[purchase_date]], "mmm")</f>
        <v>Sep</v>
      </c>
    </row>
    <row r="1968" spans="1:18" x14ac:dyDescent="0.3">
      <c r="A1968" t="s">
        <v>5896</v>
      </c>
      <c r="B1968" t="s">
        <v>15</v>
      </c>
      <c r="C1968" t="s">
        <v>5897</v>
      </c>
      <c r="D1968" s="11" t="s">
        <v>8859</v>
      </c>
      <c r="E1968" s="11" t="s">
        <v>7346</v>
      </c>
      <c r="F1968" t="s">
        <v>224</v>
      </c>
      <c r="G1968" t="s">
        <v>5898</v>
      </c>
      <c r="H1968" t="s">
        <v>39</v>
      </c>
      <c r="I1968">
        <v>2616.6</v>
      </c>
      <c r="J1968">
        <v>25</v>
      </c>
      <c r="K1968">
        <v>15</v>
      </c>
      <c r="L1968">
        <v>65415</v>
      </c>
      <c r="M1968">
        <v>55602.75</v>
      </c>
      <c r="N1968" s="11">
        <f>Salesdata[[#This Row],[subtotal_before_discount]]-Salesdata[[#This Row],[total_after_discount]]</f>
        <v>9812.25</v>
      </c>
      <c r="O1968" t="s">
        <v>60</v>
      </c>
      <c r="P1968" s="2">
        <v>45337.982465277775</v>
      </c>
      <c r="Q1968">
        <f>YEAR(Salesdata[[#This Row],[purchase_date]])</f>
        <v>2024</v>
      </c>
      <c r="R1968" t="str">
        <f>TEXT(Salesdata[[#This Row],[purchase_date]], "mmm")</f>
        <v>Feb</v>
      </c>
    </row>
    <row r="1969" spans="1:18" x14ac:dyDescent="0.3">
      <c r="A1969" t="s">
        <v>5899</v>
      </c>
      <c r="B1969" t="s">
        <v>172</v>
      </c>
      <c r="C1969" t="s">
        <v>5900</v>
      </c>
      <c r="D1969" s="11" t="s">
        <v>8832</v>
      </c>
      <c r="E1969" s="11" t="s">
        <v>7154</v>
      </c>
      <c r="F1969" t="s">
        <v>111</v>
      </c>
      <c r="G1969" t="s">
        <v>5901</v>
      </c>
      <c r="H1969" t="s">
        <v>82</v>
      </c>
      <c r="I1969">
        <v>4.0199999999999996</v>
      </c>
      <c r="J1969">
        <v>145</v>
      </c>
      <c r="K1969">
        <v>5</v>
      </c>
      <c r="L1969">
        <v>582.9</v>
      </c>
      <c r="M1969">
        <v>553.75</v>
      </c>
      <c r="N1969" s="11">
        <f>Salesdata[[#This Row],[subtotal_before_discount]]-Salesdata[[#This Row],[total_after_discount]]</f>
        <v>29.149999999999977</v>
      </c>
      <c r="O1969" t="s">
        <v>28</v>
      </c>
      <c r="P1969" s="2">
        <v>45504.006053240744</v>
      </c>
      <c r="Q1969">
        <f>YEAR(Salesdata[[#This Row],[purchase_date]])</f>
        <v>2024</v>
      </c>
      <c r="R1969" t="str">
        <f>TEXT(Salesdata[[#This Row],[purchase_date]], "mmm")</f>
        <v>Jul</v>
      </c>
    </row>
    <row r="1970" spans="1:18" x14ac:dyDescent="0.3">
      <c r="A1970" t="s">
        <v>5902</v>
      </c>
      <c r="B1970" t="s">
        <v>23</v>
      </c>
      <c r="C1970" t="s">
        <v>5903</v>
      </c>
      <c r="D1970" s="11" t="s">
        <v>8860</v>
      </c>
      <c r="E1970" s="11" t="s">
        <v>7159</v>
      </c>
      <c r="F1970" t="s">
        <v>133</v>
      </c>
      <c r="G1970" t="s">
        <v>5904</v>
      </c>
      <c r="H1970" t="s">
        <v>135</v>
      </c>
      <c r="I1970">
        <v>779.88</v>
      </c>
      <c r="J1970">
        <v>60</v>
      </c>
      <c r="K1970">
        <v>25</v>
      </c>
      <c r="L1970">
        <v>46792.800000000003</v>
      </c>
      <c r="M1970">
        <v>35094.6</v>
      </c>
      <c r="N1970" s="11">
        <f>Salesdata[[#This Row],[subtotal_before_discount]]-Salesdata[[#This Row],[total_after_discount]]</f>
        <v>11698.200000000004</v>
      </c>
      <c r="O1970" t="s">
        <v>21</v>
      </c>
      <c r="P1970" s="2">
        <v>45435.852789351855</v>
      </c>
      <c r="Q1970">
        <f>YEAR(Salesdata[[#This Row],[purchase_date]])</f>
        <v>2024</v>
      </c>
      <c r="R1970" t="str">
        <f>TEXT(Salesdata[[#This Row],[purchase_date]], "mmm")</f>
        <v>May</v>
      </c>
    </row>
    <row r="1971" spans="1:18" x14ac:dyDescent="0.3">
      <c r="A1971" t="s">
        <v>5905</v>
      </c>
      <c r="B1971" t="s">
        <v>72</v>
      </c>
      <c r="C1971" t="s">
        <v>5906</v>
      </c>
      <c r="D1971" s="11" t="s">
        <v>7729</v>
      </c>
      <c r="E1971" s="11" t="s">
        <v>7123</v>
      </c>
      <c r="F1971" t="s">
        <v>68</v>
      </c>
      <c r="G1971" t="s">
        <v>5907</v>
      </c>
      <c r="H1971" t="s">
        <v>465</v>
      </c>
      <c r="I1971">
        <v>2668.77</v>
      </c>
      <c r="J1971">
        <v>30</v>
      </c>
      <c r="K1971">
        <v>17</v>
      </c>
      <c r="L1971">
        <v>80063.100000000006</v>
      </c>
      <c r="M1971">
        <v>66452.37</v>
      </c>
      <c r="N1971" s="11">
        <f>Salesdata[[#This Row],[subtotal_before_discount]]-Salesdata[[#This Row],[total_after_discount]]</f>
        <v>13610.73000000001</v>
      </c>
      <c r="O1971" t="s">
        <v>116</v>
      </c>
      <c r="P1971" s="2">
        <v>45637.385312500002</v>
      </c>
      <c r="Q1971">
        <f>YEAR(Salesdata[[#This Row],[purchase_date]])</f>
        <v>2024</v>
      </c>
      <c r="R1971" t="str">
        <f>TEXT(Salesdata[[#This Row],[purchase_date]], "mmm")</f>
        <v>Dec</v>
      </c>
    </row>
    <row r="1972" spans="1:18" x14ac:dyDescent="0.3">
      <c r="A1972" t="s">
        <v>5908</v>
      </c>
      <c r="B1972" t="s">
        <v>172</v>
      </c>
      <c r="C1972" t="s">
        <v>5909</v>
      </c>
      <c r="D1972" s="11" t="s">
        <v>8861</v>
      </c>
      <c r="E1972" s="11" t="s">
        <v>7060</v>
      </c>
      <c r="F1972" t="s">
        <v>121</v>
      </c>
      <c r="G1972" t="s">
        <v>5910</v>
      </c>
      <c r="H1972" t="s">
        <v>39</v>
      </c>
      <c r="I1972">
        <v>199.83</v>
      </c>
      <c r="J1972">
        <v>8</v>
      </c>
      <c r="K1972">
        <v>0</v>
      </c>
      <c r="L1972">
        <v>1598.64</v>
      </c>
      <c r="M1972">
        <v>1598.64</v>
      </c>
      <c r="N1972" s="11">
        <f>Salesdata[[#This Row],[subtotal_before_discount]]-Salesdata[[#This Row],[total_after_discount]]</f>
        <v>0</v>
      </c>
      <c r="O1972" t="s">
        <v>116</v>
      </c>
      <c r="P1972" s="2">
        <v>45524.284236111111</v>
      </c>
      <c r="Q1972">
        <f>YEAR(Salesdata[[#This Row],[purchase_date]])</f>
        <v>2024</v>
      </c>
      <c r="R1972" t="str">
        <f>TEXT(Salesdata[[#This Row],[purchase_date]], "mmm")</f>
        <v>Aug</v>
      </c>
    </row>
    <row r="1973" spans="1:18" x14ac:dyDescent="0.3">
      <c r="A1973" t="s">
        <v>5911</v>
      </c>
      <c r="B1973" t="s">
        <v>15</v>
      </c>
      <c r="C1973" t="s">
        <v>5912</v>
      </c>
      <c r="D1973" s="11" t="s">
        <v>8862</v>
      </c>
      <c r="E1973" s="11" t="s">
        <v>7036</v>
      </c>
      <c r="F1973" t="s">
        <v>87</v>
      </c>
      <c r="G1973" t="s">
        <v>5913</v>
      </c>
      <c r="H1973" t="s">
        <v>179</v>
      </c>
      <c r="I1973">
        <v>906.46</v>
      </c>
      <c r="J1973">
        <v>2</v>
      </c>
      <c r="K1973">
        <v>10</v>
      </c>
      <c r="L1973">
        <v>1812.92</v>
      </c>
      <c r="M1973">
        <v>1631.63</v>
      </c>
      <c r="N1973" s="11">
        <f>Salesdata[[#This Row],[subtotal_before_discount]]-Salesdata[[#This Row],[total_after_discount]]</f>
        <v>181.28999999999996</v>
      </c>
      <c r="O1973" t="s">
        <v>116</v>
      </c>
      <c r="P1973" s="2">
        <v>45826.148680555554</v>
      </c>
      <c r="Q1973">
        <f>YEAR(Salesdata[[#This Row],[purchase_date]])</f>
        <v>2025</v>
      </c>
      <c r="R1973" t="str">
        <f>TEXT(Salesdata[[#This Row],[purchase_date]], "mmm")</f>
        <v>Jun</v>
      </c>
    </row>
    <row r="1974" spans="1:18" x14ac:dyDescent="0.3">
      <c r="A1974" t="s">
        <v>5914</v>
      </c>
      <c r="B1974" t="s">
        <v>15</v>
      </c>
      <c r="C1974" t="s">
        <v>5915</v>
      </c>
      <c r="D1974" s="11" t="s">
        <v>8863</v>
      </c>
      <c r="E1974" s="11" t="s">
        <v>7143</v>
      </c>
      <c r="F1974" t="s">
        <v>251</v>
      </c>
      <c r="G1974" t="s">
        <v>5916</v>
      </c>
      <c r="H1974" t="s">
        <v>53</v>
      </c>
      <c r="I1974">
        <v>34.770000000000003</v>
      </c>
      <c r="J1974">
        <v>3</v>
      </c>
      <c r="K1974">
        <v>0</v>
      </c>
      <c r="L1974">
        <v>104.31</v>
      </c>
      <c r="M1974">
        <v>104.31</v>
      </c>
      <c r="N1974" s="11">
        <f>Salesdata[[#This Row],[subtotal_before_discount]]-Salesdata[[#This Row],[total_after_discount]]</f>
        <v>0</v>
      </c>
      <c r="O1974" t="s">
        <v>47</v>
      </c>
      <c r="P1974" s="2">
        <v>45675.005358796298</v>
      </c>
      <c r="Q1974">
        <f>YEAR(Salesdata[[#This Row],[purchase_date]])</f>
        <v>2025</v>
      </c>
      <c r="R1974" t="str">
        <f>TEXT(Salesdata[[#This Row],[purchase_date]], "mmm")</f>
        <v>Jan</v>
      </c>
    </row>
    <row r="1975" spans="1:18" x14ac:dyDescent="0.3">
      <c r="A1975" t="s">
        <v>5917</v>
      </c>
      <c r="B1975" t="s">
        <v>72</v>
      </c>
      <c r="C1975" t="s">
        <v>5918</v>
      </c>
      <c r="D1975" s="11" t="s">
        <v>8864</v>
      </c>
      <c r="E1975" s="11" t="s">
        <v>7139</v>
      </c>
      <c r="F1975" t="s">
        <v>251</v>
      </c>
      <c r="G1975" t="s">
        <v>5919</v>
      </c>
      <c r="H1975" t="s">
        <v>135</v>
      </c>
      <c r="I1975">
        <v>347.49</v>
      </c>
      <c r="J1975">
        <v>2</v>
      </c>
      <c r="K1975">
        <v>0</v>
      </c>
      <c r="L1975">
        <v>694.98</v>
      </c>
      <c r="M1975">
        <v>694.98</v>
      </c>
      <c r="N1975" s="11">
        <f>Salesdata[[#This Row],[subtotal_before_discount]]-Salesdata[[#This Row],[total_after_discount]]</f>
        <v>0</v>
      </c>
      <c r="O1975" t="s">
        <v>40</v>
      </c>
      <c r="P1975" s="2">
        <v>45855.528483796297</v>
      </c>
      <c r="Q1975">
        <f>YEAR(Salesdata[[#This Row],[purchase_date]])</f>
        <v>2025</v>
      </c>
      <c r="R1975" t="str">
        <f>TEXT(Salesdata[[#This Row],[purchase_date]], "mmm")</f>
        <v>Jul</v>
      </c>
    </row>
    <row r="1976" spans="1:18" x14ac:dyDescent="0.3">
      <c r="A1976" t="s">
        <v>5920</v>
      </c>
      <c r="B1976" t="s">
        <v>15</v>
      </c>
      <c r="C1976" t="s">
        <v>5921</v>
      </c>
      <c r="D1976" s="11" t="s">
        <v>8865</v>
      </c>
      <c r="E1976" s="11" t="s">
        <v>7108</v>
      </c>
      <c r="F1976" t="s">
        <v>121</v>
      </c>
      <c r="G1976" t="s">
        <v>5922</v>
      </c>
      <c r="H1976" t="s">
        <v>76</v>
      </c>
      <c r="I1976">
        <v>593.13</v>
      </c>
      <c r="J1976">
        <v>100</v>
      </c>
      <c r="K1976">
        <v>15</v>
      </c>
      <c r="L1976">
        <v>59313</v>
      </c>
      <c r="M1976">
        <v>50416.05</v>
      </c>
      <c r="N1976" s="11">
        <f>Salesdata[[#This Row],[subtotal_before_discount]]-Salesdata[[#This Row],[total_after_discount]]</f>
        <v>8896.9499999999971</v>
      </c>
      <c r="O1976" t="s">
        <v>7010</v>
      </c>
      <c r="P1976" s="2">
        <v>45822.216111111113</v>
      </c>
      <c r="Q1976">
        <f>YEAR(Salesdata[[#This Row],[purchase_date]])</f>
        <v>2025</v>
      </c>
      <c r="R1976" t="str">
        <f>TEXT(Salesdata[[#This Row],[purchase_date]], "mmm")</f>
        <v>Jun</v>
      </c>
    </row>
    <row r="1977" spans="1:18" x14ac:dyDescent="0.3">
      <c r="A1977" t="s">
        <v>5923</v>
      </c>
      <c r="B1977" t="s">
        <v>95</v>
      </c>
      <c r="C1977" t="s">
        <v>5924</v>
      </c>
      <c r="D1977" s="11" t="s">
        <v>8866</v>
      </c>
      <c r="E1977" s="11" t="s">
        <v>7071</v>
      </c>
      <c r="F1977" t="s">
        <v>44</v>
      </c>
      <c r="G1977" t="s">
        <v>5925</v>
      </c>
      <c r="H1977" t="s">
        <v>209</v>
      </c>
      <c r="I1977">
        <v>25.13</v>
      </c>
      <c r="J1977">
        <v>8</v>
      </c>
      <c r="K1977">
        <v>0</v>
      </c>
      <c r="L1977">
        <v>201.04</v>
      </c>
      <c r="M1977">
        <v>201.04</v>
      </c>
      <c r="N1977" s="11">
        <f>Salesdata[[#This Row],[subtotal_before_discount]]-Salesdata[[#This Row],[total_after_discount]]</f>
        <v>0</v>
      </c>
      <c r="O1977" t="s">
        <v>47</v>
      </c>
      <c r="P1977" s="2">
        <v>45510.392870370371</v>
      </c>
      <c r="Q1977">
        <f>YEAR(Salesdata[[#This Row],[purchase_date]])</f>
        <v>2024</v>
      </c>
      <c r="R1977" t="str">
        <f>TEXT(Salesdata[[#This Row],[purchase_date]], "mmm")</f>
        <v>Aug</v>
      </c>
    </row>
    <row r="1978" spans="1:18" x14ac:dyDescent="0.3">
      <c r="A1978" t="s">
        <v>5926</v>
      </c>
      <c r="B1978" t="s">
        <v>72</v>
      </c>
      <c r="C1978" t="s">
        <v>5927</v>
      </c>
      <c r="D1978" s="11" t="s">
        <v>8867</v>
      </c>
      <c r="E1978" s="11" t="s">
        <v>7116</v>
      </c>
      <c r="F1978" t="s">
        <v>133</v>
      </c>
      <c r="G1978" t="s">
        <v>5928</v>
      </c>
      <c r="H1978" t="s">
        <v>184</v>
      </c>
      <c r="I1978">
        <v>3778.28</v>
      </c>
      <c r="J1978">
        <v>5</v>
      </c>
      <c r="K1978">
        <v>5</v>
      </c>
      <c r="L1978">
        <v>18891.400000000001</v>
      </c>
      <c r="M1978">
        <v>17946.830000000002</v>
      </c>
      <c r="N1978" s="11">
        <f>Salesdata[[#This Row],[subtotal_before_discount]]-Salesdata[[#This Row],[total_after_discount]]</f>
        <v>944.56999999999971</v>
      </c>
      <c r="O1978" t="s">
        <v>60</v>
      </c>
      <c r="P1978" s="2">
        <v>45652.63622685185</v>
      </c>
      <c r="Q1978">
        <f>YEAR(Salesdata[[#This Row],[purchase_date]])</f>
        <v>2024</v>
      </c>
      <c r="R1978" t="str">
        <f>TEXT(Salesdata[[#This Row],[purchase_date]], "mmm")</f>
        <v>Dec</v>
      </c>
    </row>
    <row r="1979" spans="1:18" x14ac:dyDescent="0.3">
      <c r="A1979" t="s">
        <v>5929</v>
      </c>
      <c r="B1979" t="s">
        <v>15</v>
      </c>
      <c r="C1979" t="s">
        <v>5930</v>
      </c>
      <c r="D1979" s="11" t="s">
        <v>8868</v>
      </c>
      <c r="E1979" s="11" t="s">
        <v>7060</v>
      </c>
      <c r="F1979" t="s">
        <v>246</v>
      </c>
      <c r="G1979" t="s">
        <v>5931</v>
      </c>
      <c r="H1979" t="s">
        <v>39</v>
      </c>
      <c r="I1979">
        <v>66.989999999999995</v>
      </c>
      <c r="J1979">
        <v>40</v>
      </c>
      <c r="K1979">
        <v>0</v>
      </c>
      <c r="L1979">
        <v>2679.6</v>
      </c>
      <c r="M1979">
        <v>2679.6</v>
      </c>
      <c r="N1979" s="11">
        <f>Salesdata[[#This Row],[subtotal_before_discount]]-Salesdata[[#This Row],[total_after_discount]]</f>
        <v>0</v>
      </c>
      <c r="O1979" t="s">
        <v>47</v>
      </c>
      <c r="P1979" s="2">
        <v>45536.408101851855</v>
      </c>
      <c r="Q1979">
        <f>YEAR(Salesdata[[#This Row],[purchase_date]])</f>
        <v>2024</v>
      </c>
      <c r="R1979" t="str">
        <f>TEXT(Salesdata[[#This Row],[purchase_date]], "mmm")</f>
        <v>Sep</v>
      </c>
    </row>
    <row r="1980" spans="1:18" x14ac:dyDescent="0.3">
      <c r="A1980" t="s">
        <v>5932</v>
      </c>
      <c r="B1980" t="s">
        <v>23</v>
      </c>
      <c r="C1980" t="s">
        <v>5933</v>
      </c>
      <c r="D1980" s="11" t="s">
        <v>8869</v>
      </c>
      <c r="E1980" s="11" t="s">
        <v>7048</v>
      </c>
      <c r="F1980" t="s">
        <v>57</v>
      </c>
      <c r="G1980" t="s">
        <v>5934</v>
      </c>
      <c r="H1980" t="s">
        <v>465</v>
      </c>
      <c r="I1980">
        <v>816.24</v>
      </c>
      <c r="J1980">
        <v>3</v>
      </c>
      <c r="K1980">
        <v>0</v>
      </c>
      <c r="L1980">
        <v>2448.7199999999998</v>
      </c>
      <c r="M1980">
        <v>2448.7199999999998</v>
      </c>
      <c r="N1980" s="11">
        <f>Salesdata[[#This Row],[subtotal_before_discount]]-Salesdata[[#This Row],[total_after_discount]]</f>
        <v>0</v>
      </c>
      <c r="O1980" t="s">
        <v>47</v>
      </c>
      <c r="P1980" s="2">
        <v>45604.374224537038</v>
      </c>
      <c r="Q1980">
        <f>YEAR(Salesdata[[#This Row],[purchase_date]])</f>
        <v>2024</v>
      </c>
      <c r="R1980" t="str">
        <f>TEXT(Salesdata[[#This Row],[purchase_date]], "mmm")</f>
        <v>Nov</v>
      </c>
    </row>
    <row r="1981" spans="1:18" x14ac:dyDescent="0.3">
      <c r="A1981" t="s">
        <v>5935</v>
      </c>
      <c r="B1981" t="s">
        <v>84</v>
      </c>
      <c r="C1981" t="s">
        <v>5936</v>
      </c>
      <c r="D1981" s="11" t="s">
        <v>8870</v>
      </c>
      <c r="E1981" s="11" t="s">
        <v>7111</v>
      </c>
      <c r="F1981" t="s">
        <v>133</v>
      </c>
      <c r="G1981" t="s">
        <v>5937</v>
      </c>
      <c r="H1981" t="s">
        <v>59</v>
      </c>
      <c r="I1981">
        <v>127.56</v>
      </c>
      <c r="J1981">
        <v>3</v>
      </c>
      <c r="K1981">
        <v>0</v>
      </c>
      <c r="L1981">
        <v>382.68</v>
      </c>
      <c r="M1981">
        <v>382.68</v>
      </c>
      <c r="N1981" s="11">
        <f>Salesdata[[#This Row],[subtotal_before_discount]]-Salesdata[[#This Row],[total_after_discount]]</f>
        <v>0</v>
      </c>
      <c r="O1981" t="s">
        <v>77</v>
      </c>
      <c r="P1981" s="2">
        <v>45564.293946759259</v>
      </c>
      <c r="Q1981">
        <f>YEAR(Salesdata[[#This Row],[purchase_date]])</f>
        <v>2024</v>
      </c>
      <c r="R1981" t="str">
        <f>TEXT(Salesdata[[#This Row],[purchase_date]], "mmm")</f>
        <v>Sep</v>
      </c>
    </row>
    <row r="1982" spans="1:18" x14ac:dyDescent="0.3">
      <c r="A1982" t="s">
        <v>5938</v>
      </c>
      <c r="B1982" t="s">
        <v>30</v>
      </c>
      <c r="C1982" t="s">
        <v>5939</v>
      </c>
      <c r="D1982" s="11" t="s">
        <v>8871</v>
      </c>
      <c r="E1982" s="11" t="s">
        <v>7235</v>
      </c>
      <c r="F1982" t="s">
        <v>32</v>
      </c>
      <c r="G1982" t="s">
        <v>5940</v>
      </c>
      <c r="H1982" t="s">
        <v>465</v>
      </c>
      <c r="I1982">
        <v>235.29</v>
      </c>
      <c r="J1982">
        <v>5</v>
      </c>
      <c r="K1982">
        <v>0</v>
      </c>
      <c r="L1982">
        <v>1176.45</v>
      </c>
      <c r="M1982">
        <v>1176.45</v>
      </c>
      <c r="N1982" s="11">
        <f>Salesdata[[#This Row],[subtotal_before_discount]]-Salesdata[[#This Row],[total_after_discount]]</f>
        <v>0</v>
      </c>
      <c r="O1982" t="s">
        <v>60</v>
      </c>
      <c r="P1982" s="2">
        <v>45584.03570601852</v>
      </c>
      <c r="Q1982">
        <f>YEAR(Salesdata[[#This Row],[purchase_date]])</f>
        <v>2024</v>
      </c>
      <c r="R1982" t="str">
        <f>TEXT(Salesdata[[#This Row],[purchase_date]], "mmm")</f>
        <v>Oct</v>
      </c>
    </row>
    <row r="1983" spans="1:18" x14ac:dyDescent="0.3">
      <c r="A1983" t="s">
        <v>5941</v>
      </c>
      <c r="B1983" t="s">
        <v>118</v>
      </c>
      <c r="C1983" t="s">
        <v>5942</v>
      </c>
      <c r="D1983" s="11" t="s">
        <v>8872</v>
      </c>
      <c r="E1983" s="11" t="s">
        <v>7036</v>
      </c>
      <c r="F1983" t="s">
        <v>277</v>
      </c>
      <c r="G1983" t="s">
        <v>5943</v>
      </c>
      <c r="H1983" t="s">
        <v>107</v>
      </c>
      <c r="I1983">
        <v>969.72</v>
      </c>
      <c r="J1983">
        <v>4</v>
      </c>
      <c r="K1983">
        <v>3</v>
      </c>
      <c r="L1983">
        <v>3878.88</v>
      </c>
      <c r="M1983">
        <v>3762.51</v>
      </c>
      <c r="N1983" s="11">
        <f>Salesdata[[#This Row],[subtotal_before_discount]]-Salesdata[[#This Row],[total_after_discount]]</f>
        <v>116.36999999999989</v>
      </c>
      <c r="O1983" t="s">
        <v>28</v>
      </c>
      <c r="P1983" s="2">
        <v>45680.61414351852</v>
      </c>
      <c r="Q1983">
        <f>YEAR(Salesdata[[#This Row],[purchase_date]])</f>
        <v>2025</v>
      </c>
      <c r="R1983" t="str">
        <f>TEXT(Salesdata[[#This Row],[purchase_date]], "mmm")</f>
        <v>Jan</v>
      </c>
    </row>
    <row r="1984" spans="1:18" x14ac:dyDescent="0.3">
      <c r="A1984" t="s">
        <v>5944</v>
      </c>
      <c r="B1984" t="s">
        <v>72</v>
      </c>
      <c r="C1984" t="s">
        <v>5945</v>
      </c>
      <c r="D1984" s="11" t="s">
        <v>8873</v>
      </c>
      <c r="E1984" s="11" t="s">
        <v>7125</v>
      </c>
      <c r="F1984" t="s">
        <v>246</v>
      </c>
      <c r="G1984" t="s">
        <v>5946</v>
      </c>
      <c r="H1984" t="s">
        <v>82</v>
      </c>
      <c r="I1984">
        <v>942.88</v>
      </c>
      <c r="J1984">
        <v>1</v>
      </c>
      <c r="K1984">
        <v>3</v>
      </c>
      <c r="L1984">
        <v>942.88</v>
      </c>
      <c r="M1984">
        <v>914.59</v>
      </c>
      <c r="N1984" s="11">
        <f>Salesdata[[#This Row],[subtotal_before_discount]]-Salesdata[[#This Row],[total_after_discount]]</f>
        <v>28.289999999999964</v>
      </c>
      <c r="O1984" t="s">
        <v>60</v>
      </c>
      <c r="P1984" s="2">
        <v>45665.164560185185</v>
      </c>
      <c r="Q1984">
        <f>YEAR(Salesdata[[#This Row],[purchase_date]])</f>
        <v>2025</v>
      </c>
      <c r="R1984" t="str">
        <f>TEXT(Salesdata[[#This Row],[purchase_date]], "mmm")</f>
        <v>Jan</v>
      </c>
    </row>
    <row r="1985" spans="1:18" x14ac:dyDescent="0.3">
      <c r="A1985" t="s">
        <v>5947</v>
      </c>
      <c r="B1985" t="s">
        <v>7010</v>
      </c>
      <c r="C1985" t="s">
        <v>5948</v>
      </c>
      <c r="D1985" s="11" t="s">
        <v>8874</v>
      </c>
      <c r="E1985" s="11" t="s">
        <v>7207</v>
      </c>
      <c r="F1985" t="s">
        <v>246</v>
      </c>
      <c r="G1985" t="s">
        <v>5949</v>
      </c>
      <c r="H1985" t="s">
        <v>179</v>
      </c>
      <c r="I1985">
        <v>5</v>
      </c>
      <c r="J1985">
        <v>195</v>
      </c>
      <c r="K1985">
        <v>15</v>
      </c>
      <c r="L1985">
        <v>975</v>
      </c>
      <c r="M1985">
        <v>828.75</v>
      </c>
      <c r="N1985" s="11">
        <f>Salesdata[[#This Row],[subtotal_before_discount]]-Salesdata[[#This Row],[total_after_discount]]</f>
        <v>146.25</v>
      </c>
      <c r="O1985" t="s">
        <v>21</v>
      </c>
      <c r="P1985" s="2">
        <v>45453.95894675926</v>
      </c>
      <c r="Q1985">
        <f>YEAR(Salesdata[[#This Row],[purchase_date]])</f>
        <v>2024</v>
      </c>
      <c r="R1985" t="str">
        <f>TEXT(Salesdata[[#This Row],[purchase_date]], "mmm")</f>
        <v>Jun</v>
      </c>
    </row>
    <row r="1986" spans="1:18" x14ac:dyDescent="0.3">
      <c r="A1986" t="s">
        <v>5950</v>
      </c>
      <c r="B1986" t="s">
        <v>15</v>
      </c>
      <c r="C1986" t="s">
        <v>5951</v>
      </c>
      <c r="D1986" s="11" t="s">
        <v>8875</v>
      </c>
      <c r="E1986" s="11" t="s">
        <v>7089</v>
      </c>
      <c r="F1986" t="s">
        <v>18</v>
      </c>
      <c r="G1986" t="s">
        <v>5952</v>
      </c>
      <c r="H1986" t="s">
        <v>7010</v>
      </c>
      <c r="I1986">
        <v>2112.06</v>
      </c>
      <c r="J1986">
        <v>1</v>
      </c>
      <c r="K1986">
        <v>0</v>
      </c>
      <c r="L1986">
        <v>2112.06</v>
      </c>
      <c r="M1986">
        <v>2112.06</v>
      </c>
      <c r="N1986" s="11">
        <f>Salesdata[[#This Row],[subtotal_before_discount]]-Salesdata[[#This Row],[total_after_discount]]</f>
        <v>0</v>
      </c>
      <c r="O1986" t="s">
        <v>116</v>
      </c>
      <c r="P1986" s="2">
        <v>45519.497499999998</v>
      </c>
      <c r="Q1986">
        <f>YEAR(Salesdata[[#This Row],[purchase_date]])</f>
        <v>2024</v>
      </c>
      <c r="R1986" t="str">
        <f>TEXT(Salesdata[[#This Row],[purchase_date]], "mmm")</f>
        <v>Aug</v>
      </c>
    </row>
    <row r="1987" spans="1:18" x14ac:dyDescent="0.3">
      <c r="A1987" t="s">
        <v>5953</v>
      </c>
      <c r="B1987" t="s">
        <v>181</v>
      </c>
      <c r="C1987" t="s">
        <v>5954</v>
      </c>
      <c r="D1987" s="11" t="s">
        <v>8876</v>
      </c>
      <c r="E1987" s="11" t="s">
        <v>7116</v>
      </c>
      <c r="F1987" t="s">
        <v>177</v>
      </c>
      <c r="G1987" t="s">
        <v>5955</v>
      </c>
      <c r="H1987" t="s">
        <v>135</v>
      </c>
      <c r="I1987">
        <v>111.96</v>
      </c>
      <c r="J1987">
        <v>15</v>
      </c>
      <c r="K1987">
        <v>20</v>
      </c>
      <c r="L1987">
        <v>1679.4</v>
      </c>
      <c r="M1987">
        <v>1343.52</v>
      </c>
      <c r="N1987" s="11">
        <f>Salesdata[[#This Row],[subtotal_before_discount]]-Salesdata[[#This Row],[total_after_discount]]</f>
        <v>335.88000000000011</v>
      </c>
      <c r="O1987" t="s">
        <v>21</v>
      </c>
      <c r="P1987" s="2">
        <v>45374.099895833337</v>
      </c>
      <c r="Q1987">
        <f>YEAR(Salesdata[[#This Row],[purchase_date]])</f>
        <v>2024</v>
      </c>
      <c r="R1987" t="str">
        <f>TEXT(Salesdata[[#This Row],[purchase_date]], "mmm")</f>
        <v>Mar</v>
      </c>
    </row>
    <row r="1988" spans="1:18" x14ac:dyDescent="0.3">
      <c r="A1988" t="s">
        <v>5956</v>
      </c>
      <c r="B1988" t="s">
        <v>30</v>
      </c>
      <c r="C1988" t="s">
        <v>5957</v>
      </c>
      <c r="D1988" s="11" t="s">
        <v>8877</v>
      </c>
      <c r="E1988" s="11" t="s">
        <v>7166</v>
      </c>
      <c r="F1988" t="s">
        <v>121</v>
      </c>
      <c r="G1988" t="s">
        <v>5958</v>
      </c>
      <c r="H1988" t="s">
        <v>65</v>
      </c>
      <c r="I1988">
        <v>4104.2</v>
      </c>
      <c r="J1988">
        <v>12</v>
      </c>
      <c r="K1988">
        <v>15</v>
      </c>
      <c r="L1988">
        <v>49250.400000000001</v>
      </c>
      <c r="M1988">
        <v>41862.839999999997</v>
      </c>
      <c r="N1988" s="11">
        <f>Salesdata[[#This Row],[subtotal_before_discount]]-Salesdata[[#This Row],[total_after_discount]]</f>
        <v>7387.5600000000049</v>
      </c>
      <c r="O1988" t="s">
        <v>77</v>
      </c>
      <c r="P1988" s="2">
        <v>45514.104525462964</v>
      </c>
      <c r="Q1988">
        <f>YEAR(Salesdata[[#This Row],[purchase_date]])</f>
        <v>2024</v>
      </c>
      <c r="R1988" t="str">
        <f>TEXT(Salesdata[[#This Row],[purchase_date]], "mmm")</f>
        <v>Aug</v>
      </c>
    </row>
    <row r="1989" spans="1:18" x14ac:dyDescent="0.3">
      <c r="A1989" t="s">
        <v>5959</v>
      </c>
      <c r="B1989" t="s">
        <v>30</v>
      </c>
      <c r="C1989" t="s">
        <v>5960</v>
      </c>
      <c r="D1989" s="11" t="s">
        <v>8878</v>
      </c>
      <c r="E1989" s="11" t="s">
        <v>7139</v>
      </c>
      <c r="F1989" t="s">
        <v>57</v>
      </c>
      <c r="G1989" t="s">
        <v>5961</v>
      </c>
      <c r="H1989" t="s">
        <v>7010</v>
      </c>
      <c r="I1989">
        <v>1065.29</v>
      </c>
      <c r="J1989">
        <v>40</v>
      </c>
      <c r="K1989">
        <v>10</v>
      </c>
      <c r="L1989">
        <v>42611.6</v>
      </c>
      <c r="M1989">
        <v>38350.44</v>
      </c>
      <c r="N1989" s="11">
        <f>Salesdata[[#This Row],[subtotal_before_discount]]-Salesdata[[#This Row],[total_after_discount]]</f>
        <v>4261.1599999999962</v>
      </c>
      <c r="O1989" t="s">
        <v>40</v>
      </c>
      <c r="P1989" s="2">
        <v>45495.589363425926</v>
      </c>
      <c r="Q1989">
        <f>YEAR(Salesdata[[#This Row],[purchase_date]])</f>
        <v>2024</v>
      </c>
      <c r="R1989" t="str">
        <f>TEXT(Salesdata[[#This Row],[purchase_date]], "mmm")</f>
        <v>Jul</v>
      </c>
    </row>
    <row r="1990" spans="1:18" x14ac:dyDescent="0.3">
      <c r="A1990" t="s">
        <v>5962</v>
      </c>
      <c r="B1990" t="s">
        <v>181</v>
      </c>
      <c r="C1990" t="s">
        <v>5963</v>
      </c>
      <c r="D1990" s="11" t="s">
        <v>8879</v>
      </c>
      <c r="E1990" s="11" t="s">
        <v>7116</v>
      </c>
      <c r="F1990" t="s">
        <v>277</v>
      </c>
      <c r="G1990" t="s">
        <v>5964</v>
      </c>
      <c r="H1990" t="s">
        <v>135</v>
      </c>
      <c r="I1990">
        <v>742.99</v>
      </c>
      <c r="J1990">
        <v>5</v>
      </c>
      <c r="K1990">
        <v>10</v>
      </c>
      <c r="L1990">
        <v>3714.95</v>
      </c>
      <c r="M1990">
        <v>3343.45</v>
      </c>
      <c r="N1990" s="11">
        <f>Salesdata[[#This Row],[subtotal_before_discount]]-Salesdata[[#This Row],[total_after_discount]]</f>
        <v>371.5</v>
      </c>
      <c r="O1990" t="s">
        <v>28</v>
      </c>
      <c r="P1990" s="2">
        <v>45746.923067129632</v>
      </c>
      <c r="Q1990">
        <f>YEAR(Salesdata[[#This Row],[purchase_date]])</f>
        <v>2025</v>
      </c>
      <c r="R1990" t="str">
        <f>TEXT(Salesdata[[#This Row],[purchase_date]], "mmm")</f>
        <v>Mar</v>
      </c>
    </row>
    <row r="1991" spans="1:18" x14ac:dyDescent="0.3">
      <c r="A1991" t="s">
        <v>5965</v>
      </c>
      <c r="B1991" t="s">
        <v>181</v>
      </c>
      <c r="C1991" t="s">
        <v>5966</v>
      </c>
      <c r="D1991" s="11" t="s">
        <v>8880</v>
      </c>
      <c r="E1991" s="11" t="s">
        <v>7060</v>
      </c>
      <c r="F1991" t="s">
        <v>111</v>
      </c>
      <c r="G1991" t="s">
        <v>5967</v>
      </c>
      <c r="H1991" t="s">
        <v>102</v>
      </c>
      <c r="I1991">
        <v>1131.2</v>
      </c>
      <c r="J1991">
        <v>3</v>
      </c>
      <c r="K1991">
        <v>5</v>
      </c>
      <c r="L1991">
        <v>3393.6</v>
      </c>
      <c r="M1991">
        <v>3223.92</v>
      </c>
      <c r="N1991" s="11">
        <f>Salesdata[[#This Row],[subtotal_before_discount]]-Salesdata[[#This Row],[total_after_discount]]</f>
        <v>169.67999999999984</v>
      </c>
      <c r="O1991" t="s">
        <v>40</v>
      </c>
      <c r="P1991" s="2">
        <v>45406.256053240744</v>
      </c>
      <c r="Q1991">
        <f>YEAR(Salesdata[[#This Row],[purchase_date]])</f>
        <v>2024</v>
      </c>
      <c r="R1991" t="str">
        <f>TEXT(Salesdata[[#This Row],[purchase_date]], "mmm")</f>
        <v>Apr</v>
      </c>
    </row>
    <row r="1992" spans="1:18" x14ac:dyDescent="0.3">
      <c r="A1992" t="s">
        <v>5968</v>
      </c>
      <c r="B1992" t="s">
        <v>30</v>
      </c>
      <c r="C1992" t="s">
        <v>5969</v>
      </c>
      <c r="D1992" s="11" t="s">
        <v>8881</v>
      </c>
      <c r="E1992" s="11" t="s">
        <v>7108</v>
      </c>
      <c r="F1992" t="s">
        <v>105</v>
      </c>
      <c r="G1992" t="s">
        <v>5970</v>
      </c>
      <c r="H1992" t="s">
        <v>248</v>
      </c>
      <c r="I1992">
        <v>80.209999999999994</v>
      </c>
      <c r="J1992">
        <v>2</v>
      </c>
      <c r="K1992">
        <v>3</v>
      </c>
      <c r="L1992">
        <v>160.41999999999999</v>
      </c>
      <c r="M1992">
        <v>155.61000000000001</v>
      </c>
      <c r="N1992" s="11">
        <f>Salesdata[[#This Row],[subtotal_before_discount]]-Salesdata[[#This Row],[total_after_discount]]</f>
        <v>4.8099999999999739</v>
      </c>
      <c r="O1992" t="s">
        <v>77</v>
      </c>
      <c r="P1992" s="2">
        <v>45410.109675925924</v>
      </c>
      <c r="Q1992">
        <f>YEAR(Salesdata[[#This Row],[purchase_date]])</f>
        <v>2024</v>
      </c>
      <c r="R1992" t="str">
        <f>TEXT(Salesdata[[#This Row],[purchase_date]], "mmm")</f>
        <v>Apr</v>
      </c>
    </row>
    <row r="1993" spans="1:18" x14ac:dyDescent="0.3">
      <c r="A1993" t="s">
        <v>5971</v>
      </c>
      <c r="B1993" t="s">
        <v>55</v>
      </c>
      <c r="C1993" t="s">
        <v>5972</v>
      </c>
      <c r="D1993" s="11" t="s">
        <v>8882</v>
      </c>
      <c r="E1993" s="11" t="s">
        <v>7048</v>
      </c>
      <c r="F1993" t="s">
        <v>111</v>
      </c>
      <c r="G1993" t="s">
        <v>5973</v>
      </c>
      <c r="H1993" t="s">
        <v>65</v>
      </c>
      <c r="I1993">
        <v>892.87</v>
      </c>
      <c r="J1993">
        <v>10</v>
      </c>
      <c r="K1993">
        <v>12</v>
      </c>
      <c r="L1993">
        <v>8928.7000000000007</v>
      </c>
      <c r="M1993">
        <v>7857.26</v>
      </c>
      <c r="N1993" s="11">
        <f>Salesdata[[#This Row],[subtotal_before_discount]]-Salesdata[[#This Row],[total_after_discount]]</f>
        <v>1071.4400000000005</v>
      </c>
      <c r="O1993" t="s">
        <v>116</v>
      </c>
      <c r="P1993" s="2">
        <v>45563.922500000001</v>
      </c>
      <c r="Q1993">
        <f>YEAR(Salesdata[[#This Row],[purchase_date]])</f>
        <v>2024</v>
      </c>
      <c r="R1993" t="str">
        <f>TEXT(Salesdata[[#This Row],[purchase_date]], "mmm")</f>
        <v>Sep</v>
      </c>
    </row>
    <row r="1994" spans="1:18" x14ac:dyDescent="0.3">
      <c r="A1994" t="s">
        <v>5974</v>
      </c>
      <c r="B1994" t="s">
        <v>49</v>
      </c>
      <c r="C1994" t="s">
        <v>5975</v>
      </c>
      <c r="D1994" s="11" t="s">
        <v>8883</v>
      </c>
      <c r="E1994" s="11" t="s">
        <v>7143</v>
      </c>
      <c r="F1994" t="s">
        <v>246</v>
      </c>
      <c r="G1994" t="s">
        <v>5976</v>
      </c>
      <c r="H1994" t="s">
        <v>102</v>
      </c>
      <c r="I1994">
        <v>240.55</v>
      </c>
      <c r="J1994">
        <v>5</v>
      </c>
      <c r="K1994">
        <v>5</v>
      </c>
      <c r="L1994">
        <v>1202.75</v>
      </c>
      <c r="M1994">
        <v>1142.6099999999999</v>
      </c>
      <c r="N1994" s="11">
        <f>Salesdata[[#This Row],[subtotal_before_discount]]-Salesdata[[#This Row],[total_after_discount]]</f>
        <v>60.1400000000001</v>
      </c>
      <c r="O1994" t="s">
        <v>47</v>
      </c>
      <c r="P1994" s="2">
        <v>45392.265115740738</v>
      </c>
      <c r="Q1994">
        <f>YEAR(Salesdata[[#This Row],[purchase_date]])</f>
        <v>2024</v>
      </c>
      <c r="R1994" t="str">
        <f>TEXT(Salesdata[[#This Row],[purchase_date]], "mmm")</f>
        <v>Apr</v>
      </c>
    </row>
    <row r="1995" spans="1:18" x14ac:dyDescent="0.3">
      <c r="A1995" t="s">
        <v>5977</v>
      </c>
      <c r="B1995" t="s">
        <v>72</v>
      </c>
      <c r="C1995" t="s">
        <v>5978</v>
      </c>
      <c r="D1995" s="11" t="s">
        <v>8884</v>
      </c>
      <c r="E1995" s="11" t="s">
        <v>7183</v>
      </c>
      <c r="F1995" t="s">
        <v>121</v>
      </c>
      <c r="G1995" t="s">
        <v>5979</v>
      </c>
      <c r="H1995" t="s">
        <v>184</v>
      </c>
      <c r="I1995">
        <v>2919.92</v>
      </c>
      <c r="J1995">
        <v>8</v>
      </c>
      <c r="K1995">
        <v>3</v>
      </c>
      <c r="L1995">
        <v>23359.360000000001</v>
      </c>
      <c r="M1995">
        <v>22658.58</v>
      </c>
      <c r="N1995" s="11">
        <f>Salesdata[[#This Row],[subtotal_before_discount]]-Salesdata[[#This Row],[total_after_discount]]</f>
        <v>700.77999999999884</v>
      </c>
      <c r="O1995" t="s">
        <v>7010</v>
      </c>
      <c r="P1995" s="2">
        <v>45600.857060185182</v>
      </c>
      <c r="Q1995">
        <f>YEAR(Salesdata[[#This Row],[purchase_date]])</f>
        <v>2024</v>
      </c>
      <c r="R1995" t="str">
        <f>TEXT(Salesdata[[#This Row],[purchase_date]], "mmm")</f>
        <v>Nov</v>
      </c>
    </row>
    <row r="1996" spans="1:18" x14ac:dyDescent="0.3">
      <c r="A1996" t="s">
        <v>5980</v>
      </c>
      <c r="B1996" t="s">
        <v>15</v>
      </c>
      <c r="C1996" t="s">
        <v>5981</v>
      </c>
      <c r="D1996" s="11" t="s">
        <v>8885</v>
      </c>
      <c r="E1996" s="11" t="s">
        <v>7218</v>
      </c>
      <c r="F1996" t="s">
        <v>74</v>
      </c>
      <c r="G1996" t="s">
        <v>5982</v>
      </c>
      <c r="H1996" t="s">
        <v>7010</v>
      </c>
      <c r="I1996">
        <v>207.39</v>
      </c>
      <c r="J1996">
        <v>60</v>
      </c>
      <c r="K1996">
        <v>20</v>
      </c>
      <c r="L1996">
        <v>12443.4</v>
      </c>
      <c r="M1996">
        <v>9954.7199999999993</v>
      </c>
      <c r="N1996" s="11">
        <f>Salesdata[[#This Row],[subtotal_before_discount]]-Salesdata[[#This Row],[total_after_discount]]</f>
        <v>2488.6800000000003</v>
      </c>
      <c r="O1996" t="s">
        <v>40</v>
      </c>
      <c r="P1996" s="2">
        <v>45364.612002314818</v>
      </c>
      <c r="Q1996">
        <f>YEAR(Salesdata[[#This Row],[purchase_date]])</f>
        <v>2024</v>
      </c>
      <c r="R1996" t="str">
        <f>TEXT(Salesdata[[#This Row],[purchase_date]], "mmm")</f>
        <v>Mar</v>
      </c>
    </row>
    <row r="1997" spans="1:18" x14ac:dyDescent="0.3">
      <c r="A1997" t="s">
        <v>5983</v>
      </c>
      <c r="B1997" t="s">
        <v>15</v>
      </c>
      <c r="C1997" t="s">
        <v>5984</v>
      </c>
      <c r="D1997" s="11" t="s">
        <v>8886</v>
      </c>
      <c r="E1997" s="11" t="s">
        <v>7207</v>
      </c>
      <c r="F1997" t="s">
        <v>246</v>
      </c>
      <c r="G1997" t="s">
        <v>5985</v>
      </c>
      <c r="H1997" t="s">
        <v>184</v>
      </c>
      <c r="I1997">
        <v>428.33</v>
      </c>
      <c r="J1997">
        <v>3</v>
      </c>
      <c r="K1997">
        <v>5</v>
      </c>
      <c r="L1997">
        <v>1284.99</v>
      </c>
      <c r="M1997">
        <v>1220.74</v>
      </c>
      <c r="N1997" s="11">
        <f>Salesdata[[#This Row],[subtotal_before_discount]]-Salesdata[[#This Row],[total_after_discount]]</f>
        <v>64.25</v>
      </c>
      <c r="O1997" t="s">
        <v>40</v>
      </c>
      <c r="P1997" s="2">
        <v>45844.90730324074</v>
      </c>
      <c r="Q1997">
        <f>YEAR(Salesdata[[#This Row],[purchase_date]])</f>
        <v>2025</v>
      </c>
      <c r="R1997" t="str">
        <f>TEXT(Salesdata[[#This Row],[purchase_date]], "mmm")</f>
        <v>Jul</v>
      </c>
    </row>
    <row r="1998" spans="1:18" x14ac:dyDescent="0.3">
      <c r="A1998" t="s">
        <v>5986</v>
      </c>
      <c r="B1998" t="s">
        <v>72</v>
      </c>
      <c r="C1998" t="s">
        <v>5987</v>
      </c>
      <c r="D1998" s="11" t="s">
        <v>8887</v>
      </c>
      <c r="E1998" s="11" t="s">
        <v>7164</v>
      </c>
      <c r="F1998" t="s">
        <v>74</v>
      </c>
      <c r="G1998" t="s">
        <v>5988</v>
      </c>
      <c r="H1998" t="s">
        <v>82</v>
      </c>
      <c r="I1998">
        <v>211.18</v>
      </c>
      <c r="J1998">
        <v>4</v>
      </c>
      <c r="K1998">
        <v>0</v>
      </c>
      <c r="L1998">
        <v>844.72</v>
      </c>
      <c r="M1998">
        <v>844.72</v>
      </c>
      <c r="N1998" s="11">
        <f>Salesdata[[#This Row],[subtotal_before_discount]]-Salesdata[[#This Row],[total_after_discount]]</f>
        <v>0</v>
      </c>
      <c r="O1998" t="s">
        <v>21</v>
      </c>
      <c r="P1998" s="2">
        <v>45723.092280092591</v>
      </c>
      <c r="Q1998">
        <f>YEAR(Salesdata[[#This Row],[purchase_date]])</f>
        <v>2025</v>
      </c>
      <c r="R1998" t="str">
        <f>TEXT(Salesdata[[#This Row],[purchase_date]], "mmm")</f>
        <v>Mar</v>
      </c>
    </row>
    <row r="1999" spans="1:18" x14ac:dyDescent="0.3">
      <c r="A1999" t="s">
        <v>5989</v>
      </c>
      <c r="B1999" t="s">
        <v>30</v>
      </c>
      <c r="C1999" t="s">
        <v>5990</v>
      </c>
      <c r="D1999" s="11" t="s">
        <v>8888</v>
      </c>
      <c r="E1999" s="11" t="s">
        <v>7183</v>
      </c>
      <c r="F1999" t="s">
        <v>68</v>
      </c>
      <c r="G1999" t="s">
        <v>5991</v>
      </c>
      <c r="H1999" t="s">
        <v>76</v>
      </c>
      <c r="I1999">
        <v>65.349999999999994</v>
      </c>
      <c r="J1999">
        <v>4</v>
      </c>
      <c r="K1999">
        <v>10</v>
      </c>
      <c r="L1999">
        <v>261.39999999999998</v>
      </c>
      <c r="M1999">
        <v>235.26</v>
      </c>
      <c r="N1999" s="11">
        <f>Salesdata[[#This Row],[subtotal_before_discount]]-Salesdata[[#This Row],[total_after_discount]]</f>
        <v>26.139999999999986</v>
      </c>
      <c r="O1999" t="s">
        <v>40</v>
      </c>
      <c r="P1999" s="2">
        <v>45790.159212962964</v>
      </c>
      <c r="Q1999">
        <f>YEAR(Salesdata[[#This Row],[purchase_date]])</f>
        <v>2025</v>
      </c>
      <c r="R1999" t="str">
        <f>TEXT(Salesdata[[#This Row],[purchase_date]], "mmm")</f>
        <v>May</v>
      </c>
    </row>
    <row r="2000" spans="1:18" x14ac:dyDescent="0.3">
      <c r="A2000" t="s">
        <v>5992</v>
      </c>
      <c r="B2000" t="s">
        <v>23</v>
      </c>
      <c r="C2000" t="s">
        <v>5993</v>
      </c>
      <c r="D2000" s="11" t="s">
        <v>8294</v>
      </c>
      <c r="E2000" s="11" t="s">
        <v>7214</v>
      </c>
      <c r="F2000" t="s">
        <v>111</v>
      </c>
      <c r="G2000" t="s">
        <v>5994</v>
      </c>
      <c r="H2000" t="s">
        <v>65</v>
      </c>
      <c r="I2000">
        <v>55.57</v>
      </c>
      <c r="J2000">
        <v>8</v>
      </c>
      <c r="K2000">
        <v>5</v>
      </c>
      <c r="L2000">
        <v>444.56</v>
      </c>
      <c r="M2000">
        <v>422.33</v>
      </c>
      <c r="N2000" s="11">
        <f>Salesdata[[#This Row],[subtotal_before_discount]]-Salesdata[[#This Row],[total_after_discount]]</f>
        <v>22.230000000000018</v>
      </c>
      <c r="O2000" t="s">
        <v>7010</v>
      </c>
      <c r="P2000" s="2">
        <v>45497.420324074075</v>
      </c>
      <c r="Q2000">
        <f>YEAR(Salesdata[[#This Row],[purchase_date]])</f>
        <v>2024</v>
      </c>
      <c r="R2000" t="str">
        <f>TEXT(Salesdata[[#This Row],[purchase_date]], "mmm")</f>
        <v>Jul</v>
      </c>
    </row>
    <row r="2001" spans="1:18" x14ac:dyDescent="0.3">
      <c r="A2001" t="s">
        <v>5995</v>
      </c>
      <c r="B2001" t="s">
        <v>23</v>
      </c>
      <c r="C2001" t="s">
        <v>5996</v>
      </c>
      <c r="D2001" s="11" t="s">
        <v>8889</v>
      </c>
      <c r="E2001" s="11" t="s">
        <v>7087</v>
      </c>
      <c r="F2001" t="s">
        <v>68</v>
      </c>
      <c r="G2001" t="s">
        <v>5997</v>
      </c>
      <c r="H2001" t="s">
        <v>27</v>
      </c>
      <c r="I2001">
        <v>1140.54</v>
      </c>
      <c r="J2001">
        <v>2</v>
      </c>
      <c r="K2001">
        <v>0</v>
      </c>
      <c r="L2001">
        <v>2281.08</v>
      </c>
      <c r="M2001">
        <v>2281.08</v>
      </c>
      <c r="N2001" s="11">
        <f>Salesdata[[#This Row],[subtotal_before_discount]]-Salesdata[[#This Row],[total_after_discount]]</f>
        <v>0</v>
      </c>
      <c r="O2001" t="s">
        <v>21</v>
      </c>
      <c r="P2001" s="2">
        <v>45583.189085648148</v>
      </c>
      <c r="Q2001">
        <f>YEAR(Salesdata[[#This Row],[purchase_date]])</f>
        <v>2024</v>
      </c>
      <c r="R2001" t="str">
        <f>TEXT(Salesdata[[#This Row],[purchase_date]], "mmm")</f>
        <v>Oct</v>
      </c>
    </row>
    <row r="2002" spans="1:18" x14ac:dyDescent="0.3">
      <c r="A2002" t="s">
        <v>5998</v>
      </c>
      <c r="B2002" t="s">
        <v>172</v>
      </c>
      <c r="C2002" t="s">
        <v>7010</v>
      </c>
      <c r="D2002" s="11" t="s">
        <v>7010</v>
      </c>
      <c r="E2002" s="11" t="s">
        <v>7010</v>
      </c>
      <c r="F2002" t="s">
        <v>111</v>
      </c>
      <c r="G2002" t="s">
        <v>5999</v>
      </c>
      <c r="H2002" t="s">
        <v>93</v>
      </c>
      <c r="I2002">
        <v>269.36</v>
      </c>
      <c r="J2002">
        <v>75</v>
      </c>
      <c r="K2002">
        <v>20</v>
      </c>
      <c r="L2002">
        <v>20202</v>
      </c>
      <c r="M2002">
        <v>16161.6</v>
      </c>
      <c r="N2002" s="11">
        <f>Salesdata[[#This Row],[subtotal_before_discount]]-Salesdata[[#This Row],[total_after_discount]]</f>
        <v>4040.3999999999996</v>
      </c>
      <c r="O2002" t="s">
        <v>7010</v>
      </c>
      <c r="P2002" s="2">
        <v>45359.670023148145</v>
      </c>
      <c r="Q2002">
        <f>YEAR(Salesdata[[#This Row],[purchase_date]])</f>
        <v>2024</v>
      </c>
      <c r="R2002" t="str">
        <f>TEXT(Salesdata[[#This Row],[purchase_date]], "mmm")</f>
        <v>Mar</v>
      </c>
    </row>
    <row r="2003" spans="1:18" x14ac:dyDescent="0.3">
      <c r="A2003" t="s">
        <v>6000</v>
      </c>
      <c r="B2003" t="s">
        <v>95</v>
      </c>
      <c r="C2003" t="s">
        <v>6001</v>
      </c>
      <c r="D2003" s="11" t="s">
        <v>8890</v>
      </c>
      <c r="E2003" s="11" t="s">
        <v>7066</v>
      </c>
      <c r="F2003" t="s">
        <v>133</v>
      </c>
      <c r="G2003" t="s">
        <v>6002</v>
      </c>
      <c r="H2003" t="s">
        <v>7010</v>
      </c>
      <c r="I2003">
        <v>1090.6099999999999</v>
      </c>
      <c r="J2003">
        <v>40</v>
      </c>
      <c r="K2003">
        <v>15</v>
      </c>
      <c r="L2003">
        <v>43624.4</v>
      </c>
      <c r="M2003">
        <v>37080.74</v>
      </c>
      <c r="N2003" s="11">
        <f>Salesdata[[#This Row],[subtotal_before_discount]]-Salesdata[[#This Row],[total_after_discount]]</f>
        <v>6543.6600000000035</v>
      </c>
      <c r="O2003" t="s">
        <v>40</v>
      </c>
      <c r="P2003" s="2">
        <v>45589.437094907407</v>
      </c>
      <c r="Q2003">
        <f>YEAR(Salesdata[[#This Row],[purchase_date]])</f>
        <v>2024</v>
      </c>
      <c r="R2003" t="str">
        <f>TEXT(Salesdata[[#This Row],[purchase_date]], "mmm")</f>
        <v>Oct</v>
      </c>
    </row>
    <row r="2004" spans="1:18" x14ac:dyDescent="0.3">
      <c r="A2004" t="s">
        <v>6003</v>
      </c>
      <c r="B2004" t="s">
        <v>30</v>
      </c>
      <c r="C2004" t="s">
        <v>6004</v>
      </c>
      <c r="D2004" s="11" t="s">
        <v>8891</v>
      </c>
      <c r="E2004" s="11" t="s">
        <v>7099</v>
      </c>
      <c r="F2004" t="s">
        <v>133</v>
      </c>
      <c r="G2004" t="s">
        <v>6005</v>
      </c>
      <c r="H2004" t="s">
        <v>179</v>
      </c>
      <c r="I2004">
        <v>35.159999999999997</v>
      </c>
      <c r="J2004">
        <v>4</v>
      </c>
      <c r="K2004">
        <v>3</v>
      </c>
      <c r="L2004">
        <v>140.63999999999999</v>
      </c>
      <c r="M2004">
        <v>136.41999999999999</v>
      </c>
      <c r="N2004" s="11">
        <f>Salesdata[[#This Row],[subtotal_before_discount]]-Salesdata[[#This Row],[total_after_discount]]</f>
        <v>4.2199999999999989</v>
      </c>
      <c r="O2004" t="s">
        <v>40</v>
      </c>
      <c r="P2004" s="2">
        <v>45641.686342592591</v>
      </c>
      <c r="Q2004">
        <f>YEAR(Salesdata[[#This Row],[purchase_date]])</f>
        <v>2024</v>
      </c>
      <c r="R2004" t="str">
        <f>TEXT(Salesdata[[#This Row],[purchase_date]], "mmm")</f>
        <v>Dec</v>
      </c>
    </row>
    <row r="2005" spans="1:18" x14ac:dyDescent="0.3">
      <c r="A2005" t="s">
        <v>6006</v>
      </c>
      <c r="B2005" t="s">
        <v>15</v>
      </c>
      <c r="C2005" t="s">
        <v>6007</v>
      </c>
      <c r="D2005" s="11" t="s">
        <v>8892</v>
      </c>
      <c r="E2005" s="11" t="s">
        <v>7207</v>
      </c>
      <c r="F2005" t="s">
        <v>87</v>
      </c>
      <c r="G2005" t="s">
        <v>6008</v>
      </c>
      <c r="H2005" t="s">
        <v>65</v>
      </c>
      <c r="I2005">
        <v>407.51</v>
      </c>
      <c r="J2005">
        <v>10</v>
      </c>
      <c r="K2005">
        <v>10</v>
      </c>
      <c r="L2005">
        <v>4075.1</v>
      </c>
      <c r="M2005">
        <v>3667.59</v>
      </c>
      <c r="N2005" s="11">
        <f>Salesdata[[#This Row],[subtotal_before_discount]]-Salesdata[[#This Row],[total_after_discount]]</f>
        <v>407.50999999999976</v>
      </c>
      <c r="O2005" t="s">
        <v>60</v>
      </c>
      <c r="P2005" s="2">
        <v>45708.872361111113</v>
      </c>
      <c r="Q2005">
        <f>YEAR(Salesdata[[#This Row],[purchase_date]])</f>
        <v>2025</v>
      </c>
      <c r="R2005" t="str">
        <f>TEXT(Salesdata[[#This Row],[purchase_date]], "mmm")</f>
        <v>Feb</v>
      </c>
    </row>
    <row r="2006" spans="1:18" x14ac:dyDescent="0.3">
      <c r="A2006" t="s">
        <v>6009</v>
      </c>
      <c r="B2006" t="s">
        <v>84</v>
      </c>
      <c r="C2006" t="s">
        <v>6010</v>
      </c>
      <c r="D2006" s="11" t="s">
        <v>8893</v>
      </c>
      <c r="E2006" s="11" t="s">
        <v>7116</v>
      </c>
      <c r="F2006" t="s">
        <v>111</v>
      </c>
      <c r="G2006" t="s">
        <v>6011</v>
      </c>
      <c r="H2006" t="s">
        <v>107</v>
      </c>
      <c r="I2006">
        <v>518.71</v>
      </c>
      <c r="J2006">
        <v>15</v>
      </c>
      <c r="K2006">
        <v>18</v>
      </c>
      <c r="L2006">
        <v>7780.65</v>
      </c>
      <c r="M2006">
        <v>6380.13</v>
      </c>
      <c r="N2006" s="11">
        <f>Salesdata[[#This Row],[subtotal_before_discount]]-Salesdata[[#This Row],[total_after_discount]]</f>
        <v>1400.5199999999995</v>
      </c>
      <c r="O2006" t="s">
        <v>21</v>
      </c>
      <c r="P2006" s="2">
        <v>45595.179629629631</v>
      </c>
      <c r="Q2006">
        <f>YEAR(Salesdata[[#This Row],[purchase_date]])</f>
        <v>2024</v>
      </c>
      <c r="R2006" t="str">
        <f>TEXT(Salesdata[[#This Row],[purchase_date]], "mmm")</f>
        <v>Oct</v>
      </c>
    </row>
    <row r="2007" spans="1:18" x14ac:dyDescent="0.3">
      <c r="A2007" t="s">
        <v>6012</v>
      </c>
      <c r="B2007" t="s">
        <v>84</v>
      </c>
      <c r="C2007" t="s">
        <v>6013</v>
      </c>
      <c r="D2007" s="11" t="s">
        <v>8894</v>
      </c>
      <c r="E2007" s="11" t="s">
        <v>7105</v>
      </c>
      <c r="F2007" t="s">
        <v>105</v>
      </c>
      <c r="G2007" t="s">
        <v>6014</v>
      </c>
      <c r="H2007" t="s">
        <v>46</v>
      </c>
      <c r="I2007">
        <v>37.119999999999997</v>
      </c>
      <c r="J2007">
        <v>3</v>
      </c>
      <c r="K2007">
        <v>0</v>
      </c>
      <c r="L2007">
        <v>111.36</v>
      </c>
      <c r="M2007">
        <v>111.36</v>
      </c>
      <c r="N2007" s="11">
        <f>Salesdata[[#This Row],[subtotal_before_discount]]-Salesdata[[#This Row],[total_after_discount]]</f>
        <v>0</v>
      </c>
      <c r="O2007" t="s">
        <v>21</v>
      </c>
      <c r="P2007" s="2">
        <v>45724.926550925928</v>
      </c>
      <c r="Q2007">
        <f>YEAR(Salesdata[[#This Row],[purchase_date]])</f>
        <v>2025</v>
      </c>
      <c r="R2007" t="str">
        <f>TEXT(Salesdata[[#This Row],[purchase_date]], "mmm")</f>
        <v>Mar</v>
      </c>
    </row>
    <row r="2008" spans="1:18" x14ac:dyDescent="0.3">
      <c r="A2008" t="s">
        <v>6015</v>
      </c>
      <c r="B2008" t="s">
        <v>72</v>
      </c>
      <c r="C2008" t="s">
        <v>6016</v>
      </c>
      <c r="D2008" s="11" t="s">
        <v>8895</v>
      </c>
      <c r="E2008" s="11" t="s">
        <v>7056</v>
      </c>
      <c r="F2008" t="s">
        <v>277</v>
      </c>
      <c r="G2008" t="s">
        <v>6017</v>
      </c>
      <c r="H2008" t="s">
        <v>248</v>
      </c>
      <c r="I2008">
        <v>36.08</v>
      </c>
      <c r="J2008">
        <v>1</v>
      </c>
      <c r="K2008">
        <v>0</v>
      </c>
      <c r="L2008">
        <v>36.08</v>
      </c>
      <c r="M2008">
        <v>36.08</v>
      </c>
      <c r="N2008" s="11">
        <f>Salesdata[[#This Row],[subtotal_before_discount]]-Salesdata[[#This Row],[total_after_discount]]</f>
        <v>0</v>
      </c>
      <c r="O2008" t="s">
        <v>21</v>
      </c>
      <c r="P2008" s="2">
        <v>45814.467881944445</v>
      </c>
      <c r="Q2008">
        <f>YEAR(Salesdata[[#This Row],[purchase_date]])</f>
        <v>2025</v>
      </c>
      <c r="R2008" t="str">
        <f>TEXT(Salesdata[[#This Row],[purchase_date]], "mmm")</f>
        <v>Jun</v>
      </c>
    </row>
    <row r="2009" spans="1:18" x14ac:dyDescent="0.3">
      <c r="A2009" t="s">
        <v>6018</v>
      </c>
      <c r="B2009" t="s">
        <v>72</v>
      </c>
      <c r="C2009" t="s">
        <v>6019</v>
      </c>
      <c r="D2009" s="11" t="s">
        <v>8896</v>
      </c>
      <c r="E2009" s="11" t="s">
        <v>7159</v>
      </c>
      <c r="F2009" t="s">
        <v>224</v>
      </c>
      <c r="G2009" t="s">
        <v>6020</v>
      </c>
      <c r="H2009" t="s">
        <v>107</v>
      </c>
      <c r="I2009">
        <v>2.31</v>
      </c>
      <c r="J2009">
        <v>111</v>
      </c>
      <c r="K2009">
        <v>25</v>
      </c>
      <c r="L2009">
        <v>256.41000000000003</v>
      </c>
      <c r="M2009">
        <v>192.31</v>
      </c>
      <c r="N2009" s="11">
        <f>Salesdata[[#This Row],[subtotal_before_discount]]-Salesdata[[#This Row],[total_after_discount]]</f>
        <v>64.100000000000023</v>
      </c>
      <c r="O2009" t="s">
        <v>116</v>
      </c>
      <c r="P2009" s="2">
        <v>45465.017754629633</v>
      </c>
      <c r="Q2009">
        <f>YEAR(Salesdata[[#This Row],[purchase_date]])</f>
        <v>2024</v>
      </c>
      <c r="R2009" t="str">
        <f>TEXT(Salesdata[[#This Row],[purchase_date]], "mmm")</f>
        <v>Jun</v>
      </c>
    </row>
    <row r="2010" spans="1:18" x14ac:dyDescent="0.3">
      <c r="A2010" t="s">
        <v>6021</v>
      </c>
      <c r="B2010" t="s">
        <v>49</v>
      </c>
      <c r="C2010" t="s">
        <v>6022</v>
      </c>
      <c r="D2010" s="11" t="s">
        <v>8897</v>
      </c>
      <c r="E2010" s="11" t="s">
        <v>7064</v>
      </c>
      <c r="F2010" t="s">
        <v>32</v>
      </c>
      <c r="G2010" t="s">
        <v>6023</v>
      </c>
      <c r="H2010" t="s">
        <v>93</v>
      </c>
      <c r="I2010">
        <v>65.989999999999995</v>
      </c>
      <c r="J2010">
        <v>6</v>
      </c>
      <c r="K2010">
        <v>0</v>
      </c>
      <c r="L2010">
        <v>395.94</v>
      </c>
      <c r="M2010">
        <v>395.94</v>
      </c>
      <c r="N2010" s="11">
        <f>Salesdata[[#This Row],[subtotal_before_discount]]-Salesdata[[#This Row],[total_after_discount]]</f>
        <v>0</v>
      </c>
      <c r="O2010" t="s">
        <v>28</v>
      </c>
      <c r="P2010" s="2">
        <v>45656.952974537038</v>
      </c>
      <c r="Q2010">
        <f>YEAR(Salesdata[[#This Row],[purchase_date]])</f>
        <v>2024</v>
      </c>
      <c r="R2010" t="str">
        <f>TEXT(Salesdata[[#This Row],[purchase_date]], "mmm")</f>
        <v>Dec</v>
      </c>
    </row>
    <row r="2011" spans="1:18" x14ac:dyDescent="0.3">
      <c r="A2011" t="s">
        <v>6024</v>
      </c>
      <c r="B2011" t="s">
        <v>181</v>
      </c>
      <c r="C2011" t="s">
        <v>6025</v>
      </c>
      <c r="D2011" s="11" t="s">
        <v>8898</v>
      </c>
      <c r="E2011" s="11" t="s">
        <v>7091</v>
      </c>
      <c r="F2011" t="s">
        <v>68</v>
      </c>
      <c r="G2011" t="s">
        <v>6026</v>
      </c>
      <c r="H2011" t="s">
        <v>248</v>
      </c>
      <c r="I2011">
        <v>2231.91</v>
      </c>
      <c r="J2011">
        <v>15</v>
      </c>
      <c r="K2011">
        <v>10</v>
      </c>
      <c r="L2011">
        <v>33478.65</v>
      </c>
      <c r="M2011">
        <v>30130.79</v>
      </c>
      <c r="N2011" s="11">
        <f>Salesdata[[#This Row],[subtotal_before_discount]]-Salesdata[[#This Row],[total_after_discount]]</f>
        <v>3347.8600000000006</v>
      </c>
      <c r="O2011" t="s">
        <v>116</v>
      </c>
      <c r="P2011" s="2">
        <v>45736.049675925926</v>
      </c>
      <c r="Q2011">
        <f>YEAR(Salesdata[[#This Row],[purchase_date]])</f>
        <v>2025</v>
      </c>
      <c r="R2011" t="str">
        <f>TEXT(Salesdata[[#This Row],[purchase_date]], "mmm")</f>
        <v>Mar</v>
      </c>
    </row>
    <row r="2012" spans="1:18" x14ac:dyDescent="0.3">
      <c r="A2012" t="s">
        <v>6027</v>
      </c>
      <c r="B2012" t="s">
        <v>72</v>
      </c>
      <c r="C2012" t="s">
        <v>6028</v>
      </c>
      <c r="D2012" s="11" t="s">
        <v>8899</v>
      </c>
      <c r="E2012" s="11" t="s">
        <v>7069</v>
      </c>
      <c r="F2012" t="s">
        <v>100</v>
      </c>
      <c r="G2012" t="s">
        <v>6029</v>
      </c>
      <c r="H2012" t="s">
        <v>53</v>
      </c>
      <c r="I2012">
        <v>133.97999999999999</v>
      </c>
      <c r="J2012">
        <v>100</v>
      </c>
      <c r="K2012">
        <v>0</v>
      </c>
      <c r="L2012">
        <v>13398</v>
      </c>
      <c r="M2012">
        <v>13398</v>
      </c>
      <c r="N2012" s="11">
        <f>Salesdata[[#This Row],[subtotal_before_discount]]-Salesdata[[#This Row],[total_after_discount]]</f>
        <v>0</v>
      </c>
      <c r="O2012" t="s">
        <v>47</v>
      </c>
      <c r="P2012" s="2">
        <v>45473.661516203705</v>
      </c>
      <c r="Q2012">
        <f>YEAR(Salesdata[[#This Row],[purchase_date]])</f>
        <v>2024</v>
      </c>
      <c r="R2012" t="str">
        <f>TEXT(Salesdata[[#This Row],[purchase_date]], "mmm")</f>
        <v>Jun</v>
      </c>
    </row>
    <row r="2013" spans="1:18" x14ac:dyDescent="0.3">
      <c r="A2013" t="s">
        <v>6030</v>
      </c>
      <c r="B2013" t="s">
        <v>49</v>
      </c>
      <c r="C2013" t="s">
        <v>6031</v>
      </c>
      <c r="D2013" s="11" t="s">
        <v>8900</v>
      </c>
      <c r="E2013" s="11" t="s">
        <v>7166</v>
      </c>
      <c r="F2013" t="s">
        <v>44</v>
      </c>
      <c r="G2013" t="s">
        <v>6032</v>
      </c>
      <c r="H2013" t="s">
        <v>39</v>
      </c>
      <c r="I2013">
        <v>2418.25</v>
      </c>
      <c r="J2013">
        <v>10</v>
      </c>
      <c r="K2013">
        <v>20</v>
      </c>
      <c r="L2013">
        <v>24182.5</v>
      </c>
      <c r="M2013">
        <v>19346</v>
      </c>
      <c r="N2013" s="11">
        <f>Salesdata[[#This Row],[subtotal_before_discount]]-Salesdata[[#This Row],[total_after_discount]]</f>
        <v>4836.5</v>
      </c>
      <c r="O2013" t="s">
        <v>40</v>
      </c>
      <c r="P2013" s="2">
        <v>45557.940486111111</v>
      </c>
      <c r="Q2013">
        <f>YEAR(Salesdata[[#This Row],[purchase_date]])</f>
        <v>2024</v>
      </c>
      <c r="R2013" t="str">
        <f>TEXT(Salesdata[[#This Row],[purchase_date]], "mmm")</f>
        <v>Sep</v>
      </c>
    </row>
    <row r="2014" spans="1:18" x14ac:dyDescent="0.3">
      <c r="A2014" t="s">
        <v>6033</v>
      </c>
      <c r="B2014" t="s">
        <v>49</v>
      </c>
      <c r="C2014" t="s">
        <v>6034</v>
      </c>
      <c r="D2014" s="11" t="s">
        <v>8901</v>
      </c>
      <c r="E2014" s="11" t="s">
        <v>7143</v>
      </c>
      <c r="F2014" t="s">
        <v>87</v>
      </c>
      <c r="G2014" t="s">
        <v>6035</v>
      </c>
      <c r="H2014" t="s">
        <v>65</v>
      </c>
      <c r="I2014">
        <v>164.7</v>
      </c>
      <c r="J2014">
        <v>10</v>
      </c>
      <c r="K2014">
        <v>0</v>
      </c>
      <c r="L2014">
        <v>1647</v>
      </c>
      <c r="M2014">
        <v>1647</v>
      </c>
      <c r="N2014" s="11">
        <f>Salesdata[[#This Row],[subtotal_before_discount]]-Salesdata[[#This Row],[total_after_discount]]</f>
        <v>0</v>
      </c>
      <c r="O2014" t="s">
        <v>77</v>
      </c>
      <c r="P2014" s="2">
        <v>45393.421331018515</v>
      </c>
      <c r="Q2014">
        <f>YEAR(Salesdata[[#This Row],[purchase_date]])</f>
        <v>2024</v>
      </c>
      <c r="R2014" t="str">
        <f>TEXT(Salesdata[[#This Row],[purchase_date]], "mmm")</f>
        <v>Apr</v>
      </c>
    </row>
    <row r="2015" spans="1:18" x14ac:dyDescent="0.3">
      <c r="A2015" t="s">
        <v>6036</v>
      </c>
      <c r="B2015" t="s">
        <v>95</v>
      </c>
      <c r="C2015" t="s">
        <v>6037</v>
      </c>
      <c r="D2015" s="11" t="s">
        <v>8902</v>
      </c>
      <c r="E2015" s="11" t="s">
        <v>7207</v>
      </c>
      <c r="F2015" t="s">
        <v>7010</v>
      </c>
      <c r="G2015" t="s">
        <v>6038</v>
      </c>
      <c r="H2015" t="s">
        <v>93</v>
      </c>
      <c r="I2015">
        <v>180.06</v>
      </c>
      <c r="J2015">
        <v>25</v>
      </c>
      <c r="K2015">
        <v>18</v>
      </c>
      <c r="L2015">
        <v>4501.5</v>
      </c>
      <c r="M2015">
        <v>3691.23</v>
      </c>
      <c r="N2015" s="11">
        <f>Salesdata[[#This Row],[subtotal_before_discount]]-Salesdata[[#This Row],[total_after_discount]]</f>
        <v>810.27</v>
      </c>
      <c r="O2015" t="s">
        <v>28</v>
      </c>
      <c r="P2015" s="2">
        <v>45631.309976851851</v>
      </c>
      <c r="Q2015">
        <f>YEAR(Salesdata[[#This Row],[purchase_date]])</f>
        <v>2024</v>
      </c>
      <c r="R2015" t="str">
        <f>TEXT(Salesdata[[#This Row],[purchase_date]], "mmm")</f>
        <v>Dec</v>
      </c>
    </row>
    <row r="2016" spans="1:18" x14ac:dyDescent="0.3">
      <c r="A2016" t="s">
        <v>6039</v>
      </c>
      <c r="B2016" t="s">
        <v>118</v>
      </c>
      <c r="C2016" t="s">
        <v>6040</v>
      </c>
      <c r="D2016" s="11" t="s">
        <v>8903</v>
      </c>
      <c r="E2016" s="11" t="s">
        <v>7198</v>
      </c>
      <c r="F2016" t="s">
        <v>91</v>
      </c>
      <c r="G2016" t="s">
        <v>6041</v>
      </c>
      <c r="H2016" t="s">
        <v>27</v>
      </c>
      <c r="I2016">
        <v>1099.54</v>
      </c>
      <c r="J2016">
        <v>50</v>
      </c>
      <c r="K2016">
        <v>20</v>
      </c>
      <c r="L2016">
        <v>54977</v>
      </c>
      <c r="M2016">
        <v>43981.599999999999</v>
      </c>
      <c r="N2016" s="11">
        <f>Salesdata[[#This Row],[subtotal_before_discount]]-Salesdata[[#This Row],[total_after_discount]]</f>
        <v>10995.400000000001</v>
      </c>
      <c r="O2016" t="s">
        <v>28</v>
      </c>
      <c r="P2016" s="2">
        <v>45360.505046296297</v>
      </c>
      <c r="Q2016">
        <f>YEAR(Salesdata[[#This Row],[purchase_date]])</f>
        <v>2024</v>
      </c>
      <c r="R2016" t="str">
        <f>TEXT(Salesdata[[#This Row],[purchase_date]], "mmm")</f>
        <v>Mar</v>
      </c>
    </row>
    <row r="2017" spans="1:18" x14ac:dyDescent="0.3">
      <c r="A2017" t="s">
        <v>6042</v>
      </c>
      <c r="B2017" t="s">
        <v>72</v>
      </c>
      <c r="C2017" t="s">
        <v>6043</v>
      </c>
      <c r="D2017" s="11" t="s">
        <v>8904</v>
      </c>
      <c r="E2017" s="11" t="s">
        <v>7060</v>
      </c>
      <c r="F2017" t="s">
        <v>87</v>
      </c>
      <c r="G2017" t="s">
        <v>6044</v>
      </c>
      <c r="H2017" t="s">
        <v>20</v>
      </c>
      <c r="I2017">
        <v>1057.32</v>
      </c>
      <c r="J2017">
        <v>1</v>
      </c>
      <c r="K2017">
        <v>0</v>
      </c>
      <c r="L2017">
        <v>1057.32</v>
      </c>
      <c r="M2017">
        <v>1057.32</v>
      </c>
      <c r="N2017" s="11">
        <f>Salesdata[[#This Row],[subtotal_before_discount]]-Salesdata[[#This Row],[total_after_discount]]</f>
        <v>0</v>
      </c>
      <c r="O2017" t="s">
        <v>47</v>
      </c>
      <c r="P2017" s="2">
        <v>45450.624085648145</v>
      </c>
      <c r="Q2017">
        <f>YEAR(Salesdata[[#This Row],[purchase_date]])</f>
        <v>2024</v>
      </c>
      <c r="R2017" t="str">
        <f>TEXT(Salesdata[[#This Row],[purchase_date]], "mmm")</f>
        <v>Jun</v>
      </c>
    </row>
    <row r="2018" spans="1:18" x14ac:dyDescent="0.3">
      <c r="A2018" t="s">
        <v>6045</v>
      </c>
      <c r="B2018" t="s">
        <v>15</v>
      </c>
      <c r="C2018" t="s">
        <v>6046</v>
      </c>
      <c r="D2018" s="11" t="s">
        <v>8905</v>
      </c>
      <c r="E2018" s="11" t="s">
        <v>7105</v>
      </c>
      <c r="F2018" t="s">
        <v>246</v>
      </c>
      <c r="G2018" t="s">
        <v>6047</v>
      </c>
      <c r="H2018" t="s">
        <v>248</v>
      </c>
      <c r="I2018">
        <v>539.41999999999996</v>
      </c>
      <c r="J2018">
        <v>20</v>
      </c>
      <c r="K2018">
        <v>3</v>
      </c>
      <c r="L2018">
        <v>10788.4</v>
      </c>
      <c r="M2018">
        <v>10464.75</v>
      </c>
      <c r="N2018" s="11">
        <f>Salesdata[[#This Row],[subtotal_before_discount]]-Salesdata[[#This Row],[total_after_discount]]</f>
        <v>323.64999999999964</v>
      </c>
      <c r="O2018" t="s">
        <v>7010</v>
      </c>
      <c r="P2018" s="2">
        <v>45864.935486111113</v>
      </c>
      <c r="Q2018">
        <f>YEAR(Salesdata[[#This Row],[purchase_date]])</f>
        <v>2025</v>
      </c>
      <c r="R2018" t="str">
        <f>TEXT(Salesdata[[#This Row],[purchase_date]], "mmm")</f>
        <v>Jul</v>
      </c>
    </row>
    <row r="2019" spans="1:18" x14ac:dyDescent="0.3">
      <c r="A2019" t="s">
        <v>6048</v>
      </c>
      <c r="B2019" t="s">
        <v>118</v>
      </c>
      <c r="C2019" t="s">
        <v>6049</v>
      </c>
      <c r="D2019" s="11" t="s">
        <v>8906</v>
      </c>
      <c r="E2019" s="11" t="s">
        <v>7116</v>
      </c>
      <c r="F2019" t="s">
        <v>68</v>
      </c>
      <c r="G2019" t="s">
        <v>6050</v>
      </c>
      <c r="H2019" t="s">
        <v>184</v>
      </c>
      <c r="I2019">
        <v>766.56</v>
      </c>
      <c r="J2019">
        <v>10</v>
      </c>
      <c r="K2019">
        <v>0</v>
      </c>
      <c r="L2019">
        <v>7665.6</v>
      </c>
      <c r="M2019">
        <v>7665.6</v>
      </c>
      <c r="N2019" s="11">
        <f>Salesdata[[#This Row],[subtotal_before_discount]]-Salesdata[[#This Row],[total_after_discount]]</f>
        <v>0</v>
      </c>
      <c r="O2019" t="s">
        <v>77</v>
      </c>
      <c r="P2019" s="2">
        <v>45875.551574074074</v>
      </c>
      <c r="Q2019">
        <f>YEAR(Salesdata[[#This Row],[purchase_date]])</f>
        <v>2025</v>
      </c>
      <c r="R2019" t="str">
        <f>TEXT(Salesdata[[#This Row],[purchase_date]], "mmm")</f>
        <v>Aug</v>
      </c>
    </row>
    <row r="2020" spans="1:18" x14ac:dyDescent="0.3">
      <c r="A2020" t="s">
        <v>6051</v>
      </c>
      <c r="B2020" t="s">
        <v>118</v>
      </c>
      <c r="C2020" t="s">
        <v>6052</v>
      </c>
      <c r="D2020" s="11" t="s">
        <v>8907</v>
      </c>
      <c r="E2020" s="11" t="s">
        <v>7105</v>
      </c>
      <c r="F2020" t="s">
        <v>155</v>
      </c>
      <c r="G2020" t="s">
        <v>6053</v>
      </c>
      <c r="H2020" t="s">
        <v>76</v>
      </c>
      <c r="I2020">
        <v>2916.78</v>
      </c>
      <c r="J2020">
        <v>1</v>
      </c>
      <c r="K2020">
        <v>0</v>
      </c>
      <c r="L2020">
        <v>2916.78</v>
      </c>
      <c r="M2020">
        <v>2916.78</v>
      </c>
      <c r="N2020" s="11">
        <f>Salesdata[[#This Row],[subtotal_before_discount]]-Salesdata[[#This Row],[total_after_discount]]</f>
        <v>0</v>
      </c>
      <c r="O2020" t="s">
        <v>7010</v>
      </c>
      <c r="P2020" s="2">
        <v>45486.37841435185</v>
      </c>
      <c r="Q2020">
        <f>YEAR(Salesdata[[#This Row],[purchase_date]])</f>
        <v>2024</v>
      </c>
      <c r="R2020" t="str">
        <f>TEXT(Salesdata[[#This Row],[purchase_date]], "mmm")</f>
        <v>Jul</v>
      </c>
    </row>
    <row r="2021" spans="1:18" x14ac:dyDescent="0.3">
      <c r="A2021" t="s">
        <v>6054</v>
      </c>
      <c r="B2021" t="s">
        <v>30</v>
      </c>
      <c r="C2021" t="s">
        <v>6055</v>
      </c>
      <c r="D2021" s="11" t="s">
        <v>7636</v>
      </c>
      <c r="E2021" s="11" t="s">
        <v>7089</v>
      </c>
      <c r="F2021" t="s">
        <v>37</v>
      </c>
      <c r="G2021" t="s">
        <v>6056</v>
      </c>
      <c r="H2021" t="s">
        <v>82</v>
      </c>
      <c r="I2021">
        <v>2079.14</v>
      </c>
      <c r="J2021">
        <v>25</v>
      </c>
      <c r="K2021">
        <v>0</v>
      </c>
      <c r="L2021">
        <v>51978.5</v>
      </c>
      <c r="M2021">
        <v>51978.5</v>
      </c>
      <c r="N2021" s="11">
        <f>Salesdata[[#This Row],[subtotal_before_discount]]-Salesdata[[#This Row],[total_after_discount]]</f>
        <v>0</v>
      </c>
      <c r="O2021" t="s">
        <v>28</v>
      </c>
      <c r="P2021" s="2">
        <v>45568.517210648148</v>
      </c>
      <c r="Q2021">
        <f>YEAR(Salesdata[[#This Row],[purchase_date]])</f>
        <v>2024</v>
      </c>
      <c r="R2021" t="str">
        <f>TEXT(Salesdata[[#This Row],[purchase_date]], "mmm")</f>
        <v>Oct</v>
      </c>
    </row>
    <row r="2022" spans="1:18" x14ac:dyDescent="0.3">
      <c r="A2022" t="s">
        <v>6057</v>
      </c>
      <c r="B2022" t="s">
        <v>172</v>
      </c>
      <c r="C2022" t="s">
        <v>6058</v>
      </c>
      <c r="D2022" s="11" t="s">
        <v>8046</v>
      </c>
      <c r="E2022" s="11" t="s">
        <v>7250</v>
      </c>
      <c r="F2022" t="s">
        <v>224</v>
      </c>
      <c r="G2022" t="s">
        <v>6059</v>
      </c>
      <c r="H2022" t="s">
        <v>179</v>
      </c>
      <c r="I2022">
        <v>700.35</v>
      </c>
      <c r="J2022">
        <v>5</v>
      </c>
      <c r="K2022">
        <v>0</v>
      </c>
      <c r="L2022">
        <v>3501.75</v>
      </c>
      <c r="M2022">
        <v>3501.75</v>
      </c>
      <c r="N2022" s="11">
        <f>Salesdata[[#This Row],[subtotal_before_discount]]-Salesdata[[#This Row],[total_after_discount]]</f>
        <v>0</v>
      </c>
      <c r="O2022" t="s">
        <v>28</v>
      </c>
      <c r="P2022" s="2">
        <v>45854.566608796296</v>
      </c>
      <c r="Q2022">
        <f>YEAR(Salesdata[[#This Row],[purchase_date]])</f>
        <v>2025</v>
      </c>
      <c r="R2022" t="str">
        <f>TEXT(Salesdata[[#This Row],[purchase_date]], "mmm")</f>
        <v>Jul</v>
      </c>
    </row>
    <row r="2023" spans="1:18" x14ac:dyDescent="0.3">
      <c r="A2023" t="s">
        <v>6060</v>
      </c>
      <c r="B2023" t="s">
        <v>55</v>
      </c>
      <c r="C2023" t="s">
        <v>6061</v>
      </c>
      <c r="D2023" s="11" t="s">
        <v>8908</v>
      </c>
      <c r="E2023" s="11" t="s">
        <v>7137</v>
      </c>
      <c r="F2023" t="s">
        <v>68</v>
      </c>
      <c r="G2023" t="s">
        <v>6062</v>
      </c>
      <c r="H2023" t="s">
        <v>7010</v>
      </c>
      <c r="I2023">
        <v>493.38</v>
      </c>
      <c r="J2023">
        <v>10</v>
      </c>
      <c r="K2023">
        <v>5</v>
      </c>
      <c r="L2023">
        <v>4933.8</v>
      </c>
      <c r="M2023">
        <v>4687.1099999999997</v>
      </c>
      <c r="N2023" s="11">
        <f>Salesdata[[#This Row],[subtotal_before_discount]]-Salesdata[[#This Row],[total_after_discount]]</f>
        <v>246.69000000000051</v>
      </c>
      <c r="O2023" t="s">
        <v>40</v>
      </c>
      <c r="P2023" s="2">
        <v>45833.949456018519</v>
      </c>
      <c r="Q2023">
        <f>YEAR(Salesdata[[#This Row],[purchase_date]])</f>
        <v>2025</v>
      </c>
      <c r="R2023" t="str">
        <f>TEXT(Salesdata[[#This Row],[purchase_date]], "mmm")</f>
        <v>Jun</v>
      </c>
    </row>
    <row r="2024" spans="1:18" x14ac:dyDescent="0.3">
      <c r="A2024" t="s">
        <v>6063</v>
      </c>
      <c r="B2024" t="s">
        <v>172</v>
      </c>
      <c r="C2024" t="s">
        <v>6064</v>
      </c>
      <c r="D2024" s="11" t="s">
        <v>7208</v>
      </c>
      <c r="E2024" s="11" t="s">
        <v>7054</v>
      </c>
      <c r="F2024" t="s">
        <v>57</v>
      </c>
      <c r="G2024" t="s">
        <v>6065</v>
      </c>
      <c r="H2024" t="s">
        <v>93</v>
      </c>
      <c r="I2024">
        <v>669.25</v>
      </c>
      <c r="J2024">
        <v>5</v>
      </c>
      <c r="K2024">
        <v>0</v>
      </c>
      <c r="L2024">
        <v>3346.25</v>
      </c>
      <c r="M2024">
        <v>3346.25</v>
      </c>
      <c r="N2024" s="11">
        <f>Salesdata[[#This Row],[subtotal_before_discount]]-Salesdata[[#This Row],[total_after_discount]]</f>
        <v>0</v>
      </c>
      <c r="O2024" t="s">
        <v>77</v>
      </c>
      <c r="P2024" s="2">
        <v>45510.790011574078</v>
      </c>
      <c r="Q2024">
        <f>YEAR(Salesdata[[#This Row],[purchase_date]])</f>
        <v>2024</v>
      </c>
      <c r="R2024" t="str">
        <f>TEXT(Salesdata[[#This Row],[purchase_date]], "mmm")</f>
        <v>Aug</v>
      </c>
    </row>
    <row r="2025" spans="1:18" x14ac:dyDescent="0.3">
      <c r="A2025" t="s">
        <v>6066</v>
      </c>
      <c r="B2025" t="s">
        <v>23</v>
      </c>
      <c r="C2025" t="s">
        <v>6067</v>
      </c>
      <c r="D2025" s="11" t="s">
        <v>8909</v>
      </c>
      <c r="E2025" s="11" t="s">
        <v>7040</v>
      </c>
      <c r="F2025" t="s">
        <v>155</v>
      </c>
      <c r="G2025" t="s">
        <v>6068</v>
      </c>
      <c r="H2025" t="s">
        <v>465</v>
      </c>
      <c r="I2025">
        <v>2190.17</v>
      </c>
      <c r="J2025">
        <v>30</v>
      </c>
      <c r="K2025">
        <v>20</v>
      </c>
      <c r="L2025">
        <v>65705.100000000006</v>
      </c>
      <c r="M2025">
        <v>52564.08</v>
      </c>
      <c r="N2025" s="11">
        <f>Salesdata[[#This Row],[subtotal_before_discount]]-Salesdata[[#This Row],[total_after_discount]]</f>
        <v>13141.020000000004</v>
      </c>
      <c r="O2025" t="s">
        <v>77</v>
      </c>
      <c r="P2025" s="2">
        <v>45805.892442129632</v>
      </c>
      <c r="Q2025">
        <f>YEAR(Salesdata[[#This Row],[purchase_date]])</f>
        <v>2025</v>
      </c>
      <c r="R2025" t="str">
        <f>TEXT(Salesdata[[#This Row],[purchase_date]], "mmm")</f>
        <v>May</v>
      </c>
    </row>
    <row r="2026" spans="1:18" x14ac:dyDescent="0.3">
      <c r="A2026" t="s">
        <v>6069</v>
      </c>
      <c r="B2026" t="s">
        <v>30</v>
      </c>
      <c r="C2026" t="s">
        <v>6070</v>
      </c>
      <c r="D2026" s="11" t="s">
        <v>8910</v>
      </c>
      <c r="E2026" s="11" t="s">
        <v>7062</v>
      </c>
      <c r="F2026" t="s">
        <v>155</v>
      </c>
      <c r="G2026" t="s">
        <v>7010</v>
      </c>
      <c r="H2026" t="s">
        <v>39</v>
      </c>
      <c r="I2026">
        <v>210.62</v>
      </c>
      <c r="J2026">
        <v>1</v>
      </c>
      <c r="K2026">
        <v>0</v>
      </c>
      <c r="L2026">
        <v>210.62</v>
      </c>
      <c r="M2026">
        <v>210.62</v>
      </c>
      <c r="N2026" s="11">
        <f>Salesdata[[#This Row],[subtotal_before_discount]]-Salesdata[[#This Row],[total_after_discount]]</f>
        <v>0</v>
      </c>
      <c r="O2026" t="s">
        <v>47</v>
      </c>
      <c r="P2026" s="2">
        <v>45610.640879629631</v>
      </c>
      <c r="Q2026">
        <f>YEAR(Salesdata[[#This Row],[purchase_date]])</f>
        <v>2024</v>
      </c>
      <c r="R2026" t="str">
        <f>TEXT(Salesdata[[#This Row],[purchase_date]], "mmm")</f>
        <v>Nov</v>
      </c>
    </row>
    <row r="2027" spans="1:18" x14ac:dyDescent="0.3">
      <c r="A2027" t="s">
        <v>6071</v>
      </c>
      <c r="B2027" t="s">
        <v>72</v>
      </c>
      <c r="C2027" t="s">
        <v>6072</v>
      </c>
      <c r="D2027" s="11" t="s">
        <v>8911</v>
      </c>
      <c r="E2027" s="11" t="s">
        <v>7154</v>
      </c>
      <c r="F2027" t="s">
        <v>105</v>
      </c>
      <c r="G2027" t="s">
        <v>6073</v>
      </c>
      <c r="H2027" t="s">
        <v>465</v>
      </c>
      <c r="I2027">
        <v>2318.2399999999998</v>
      </c>
      <c r="J2027">
        <v>10</v>
      </c>
      <c r="K2027">
        <v>15</v>
      </c>
      <c r="L2027">
        <v>23182.400000000001</v>
      </c>
      <c r="M2027">
        <v>19705.04</v>
      </c>
      <c r="N2027" s="11">
        <f>Salesdata[[#This Row],[subtotal_before_discount]]-Salesdata[[#This Row],[total_after_discount]]</f>
        <v>3477.3600000000006</v>
      </c>
      <c r="O2027" t="s">
        <v>116</v>
      </c>
      <c r="P2027" s="2">
        <v>45563.683831018519</v>
      </c>
      <c r="Q2027">
        <f>YEAR(Salesdata[[#This Row],[purchase_date]])</f>
        <v>2024</v>
      </c>
      <c r="R2027" t="str">
        <f>TEXT(Salesdata[[#This Row],[purchase_date]], "mmm")</f>
        <v>Sep</v>
      </c>
    </row>
    <row r="2028" spans="1:18" x14ac:dyDescent="0.3">
      <c r="A2028" t="s">
        <v>6074</v>
      </c>
      <c r="B2028" t="s">
        <v>55</v>
      </c>
      <c r="C2028" t="s">
        <v>6075</v>
      </c>
      <c r="D2028" s="11" t="s">
        <v>8912</v>
      </c>
      <c r="E2028" s="11" t="s">
        <v>7123</v>
      </c>
      <c r="F2028" t="s">
        <v>68</v>
      </c>
      <c r="G2028" t="s">
        <v>6076</v>
      </c>
      <c r="H2028" t="s">
        <v>209</v>
      </c>
      <c r="I2028">
        <v>238.59</v>
      </c>
      <c r="J2028">
        <v>40</v>
      </c>
      <c r="K2028">
        <v>10</v>
      </c>
      <c r="L2028">
        <v>9543.6</v>
      </c>
      <c r="M2028">
        <v>8589.24</v>
      </c>
      <c r="N2028" s="11">
        <f>Salesdata[[#This Row],[subtotal_before_discount]]-Salesdata[[#This Row],[total_after_discount]]</f>
        <v>954.36000000000058</v>
      </c>
      <c r="O2028" t="s">
        <v>116</v>
      </c>
      <c r="P2028" s="2">
        <v>45622.663344907407</v>
      </c>
      <c r="Q2028">
        <f>YEAR(Salesdata[[#This Row],[purchase_date]])</f>
        <v>2024</v>
      </c>
      <c r="R2028" t="str">
        <f>TEXT(Salesdata[[#This Row],[purchase_date]], "mmm")</f>
        <v>Nov</v>
      </c>
    </row>
    <row r="2029" spans="1:18" x14ac:dyDescent="0.3">
      <c r="A2029" t="s">
        <v>6077</v>
      </c>
      <c r="B2029" t="s">
        <v>118</v>
      </c>
      <c r="C2029" t="s">
        <v>6078</v>
      </c>
      <c r="D2029" s="11" t="s">
        <v>8913</v>
      </c>
      <c r="E2029" s="11" t="s">
        <v>7164</v>
      </c>
      <c r="F2029" t="s">
        <v>133</v>
      </c>
      <c r="G2029" t="s">
        <v>6079</v>
      </c>
      <c r="H2029" t="s">
        <v>248</v>
      </c>
      <c r="I2029">
        <v>275.32</v>
      </c>
      <c r="J2029">
        <v>30</v>
      </c>
      <c r="K2029">
        <v>0</v>
      </c>
      <c r="L2029">
        <v>8259.6</v>
      </c>
      <c r="M2029">
        <v>8259.6</v>
      </c>
      <c r="N2029" s="11">
        <f>Salesdata[[#This Row],[subtotal_before_discount]]-Salesdata[[#This Row],[total_after_discount]]</f>
        <v>0</v>
      </c>
      <c r="O2029" t="s">
        <v>60</v>
      </c>
      <c r="P2029" s="2">
        <v>45751.377326388887</v>
      </c>
      <c r="Q2029">
        <f>YEAR(Salesdata[[#This Row],[purchase_date]])</f>
        <v>2025</v>
      </c>
      <c r="R2029" t="str">
        <f>TEXT(Salesdata[[#This Row],[purchase_date]], "mmm")</f>
        <v>Apr</v>
      </c>
    </row>
    <row r="2030" spans="1:18" x14ac:dyDescent="0.3">
      <c r="A2030" t="s">
        <v>6080</v>
      </c>
      <c r="B2030" t="s">
        <v>172</v>
      </c>
      <c r="C2030" t="s">
        <v>6081</v>
      </c>
      <c r="D2030" s="11" t="s">
        <v>7149</v>
      </c>
      <c r="E2030" s="11" t="s">
        <v>7139</v>
      </c>
      <c r="F2030" t="s">
        <v>18</v>
      </c>
      <c r="G2030" t="s">
        <v>6082</v>
      </c>
      <c r="H2030" t="s">
        <v>70</v>
      </c>
      <c r="I2030">
        <v>539.9</v>
      </c>
      <c r="J2030">
        <v>10</v>
      </c>
      <c r="K2030">
        <v>0</v>
      </c>
      <c r="L2030">
        <v>5399</v>
      </c>
      <c r="M2030">
        <v>5399</v>
      </c>
      <c r="N2030" s="11">
        <f>Salesdata[[#This Row],[subtotal_before_discount]]-Salesdata[[#This Row],[total_after_discount]]</f>
        <v>0</v>
      </c>
      <c r="O2030" t="s">
        <v>28</v>
      </c>
      <c r="P2030" s="2">
        <v>45468.726157407407</v>
      </c>
      <c r="Q2030">
        <f>YEAR(Salesdata[[#This Row],[purchase_date]])</f>
        <v>2024</v>
      </c>
      <c r="R2030" t="str">
        <f>TEXT(Salesdata[[#This Row],[purchase_date]], "mmm")</f>
        <v>Jun</v>
      </c>
    </row>
    <row r="2031" spans="1:18" x14ac:dyDescent="0.3">
      <c r="A2031" t="s">
        <v>6083</v>
      </c>
      <c r="B2031" t="s">
        <v>84</v>
      </c>
      <c r="C2031" t="s">
        <v>6084</v>
      </c>
      <c r="D2031" s="11" t="s">
        <v>8914</v>
      </c>
      <c r="E2031" s="11" t="s">
        <v>7097</v>
      </c>
      <c r="F2031" t="s">
        <v>44</v>
      </c>
      <c r="G2031" t="s">
        <v>6085</v>
      </c>
      <c r="H2031" t="s">
        <v>53</v>
      </c>
      <c r="I2031">
        <v>4303.4799999999996</v>
      </c>
      <c r="J2031">
        <v>1</v>
      </c>
      <c r="K2031">
        <v>0</v>
      </c>
      <c r="L2031">
        <v>4303.4799999999996</v>
      </c>
      <c r="M2031">
        <v>4303.4799999999996</v>
      </c>
      <c r="N2031" s="11">
        <f>Salesdata[[#This Row],[subtotal_before_discount]]-Salesdata[[#This Row],[total_after_discount]]</f>
        <v>0</v>
      </c>
      <c r="O2031" t="s">
        <v>40</v>
      </c>
      <c r="P2031" s="2">
        <v>45713.925671296296</v>
      </c>
      <c r="Q2031">
        <f>YEAR(Salesdata[[#This Row],[purchase_date]])</f>
        <v>2025</v>
      </c>
      <c r="R2031" t="str">
        <f>TEXT(Salesdata[[#This Row],[purchase_date]], "mmm")</f>
        <v>Feb</v>
      </c>
    </row>
    <row r="2032" spans="1:18" x14ac:dyDescent="0.3">
      <c r="A2032" t="s">
        <v>6086</v>
      </c>
      <c r="B2032" t="s">
        <v>23</v>
      </c>
      <c r="C2032" t="s">
        <v>6087</v>
      </c>
      <c r="D2032" s="11" t="s">
        <v>8915</v>
      </c>
      <c r="E2032" s="11" t="s">
        <v>7073</v>
      </c>
      <c r="F2032" t="s">
        <v>111</v>
      </c>
      <c r="G2032" t="s">
        <v>6088</v>
      </c>
      <c r="H2032" t="s">
        <v>27</v>
      </c>
      <c r="I2032">
        <v>1.56</v>
      </c>
      <c r="J2032">
        <v>248</v>
      </c>
      <c r="K2032">
        <v>0</v>
      </c>
      <c r="L2032">
        <v>386.88</v>
      </c>
      <c r="M2032">
        <v>386.88</v>
      </c>
      <c r="N2032" s="11">
        <f>Salesdata[[#This Row],[subtotal_before_discount]]-Salesdata[[#This Row],[total_after_discount]]</f>
        <v>0</v>
      </c>
      <c r="O2032" t="s">
        <v>40</v>
      </c>
      <c r="P2032" s="2">
        <v>45748.710856481484</v>
      </c>
      <c r="Q2032">
        <f>YEAR(Salesdata[[#This Row],[purchase_date]])</f>
        <v>2025</v>
      </c>
      <c r="R2032" t="str">
        <f>TEXT(Salesdata[[#This Row],[purchase_date]], "mmm")</f>
        <v>Apr</v>
      </c>
    </row>
    <row r="2033" spans="1:18" x14ac:dyDescent="0.3">
      <c r="A2033" t="s">
        <v>6089</v>
      </c>
      <c r="B2033" t="s">
        <v>55</v>
      </c>
      <c r="C2033" t="s">
        <v>6090</v>
      </c>
      <c r="D2033" s="11" t="s">
        <v>8702</v>
      </c>
      <c r="E2033" s="11" t="s">
        <v>7079</v>
      </c>
      <c r="F2033" t="s">
        <v>177</v>
      </c>
      <c r="G2033" t="s">
        <v>6091</v>
      </c>
      <c r="H2033" t="s">
        <v>179</v>
      </c>
      <c r="I2033">
        <v>119.99</v>
      </c>
      <c r="J2033">
        <v>2</v>
      </c>
      <c r="K2033">
        <v>0</v>
      </c>
      <c r="L2033">
        <v>239.98</v>
      </c>
      <c r="M2033">
        <v>239.98</v>
      </c>
      <c r="N2033" s="11">
        <f>Salesdata[[#This Row],[subtotal_before_discount]]-Salesdata[[#This Row],[total_after_discount]]</f>
        <v>0</v>
      </c>
      <c r="O2033" t="s">
        <v>40</v>
      </c>
      <c r="P2033" s="2">
        <v>45394.341562499998</v>
      </c>
      <c r="Q2033">
        <f>YEAR(Salesdata[[#This Row],[purchase_date]])</f>
        <v>2024</v>
      </c>
      <c r="R2033" t="str">
        <f>TEXT(Salesdata[[#This Row],[purchase_date]], "mmm")</f>
        <v>Apr</v>
      </c>
    </row>
    <row r="2034" spans="1:18" x14ac:dyDescent="0.3">
      <c r="A2034" t="s">
        <v>6092</v>
      </c>
      <c r="B2034" t="s">
        <v>23</v>
      </c>
      <c r="C2034" t="s">
        <v>6093</v>
      </c>
      <c r="D2034" s="11" t="s">
        <v>8916</v>
      </c>
      <c r="E2034" s="11" t="s">
        <v>7054</v>
      </c>
      <c r="F2034" t="s">
        <v>87</v>
      </c>
      <c r="G2034" t="s">
        <v>6094</v>
      </c>
      <c r="H2034" t="s">
        <v>209</v>
      </c>
      <c r="I2034">
        <v>319.93</v>
      </c>
      <c r="J2034">
        <v>1</v>
      </c>
      <c r="K2034">
        <v>0</v>
      </c>
      <c r="L2034">
        <v>319.93</v>
      </c>
      <c r="M2034">
        <v>319.93</v>
      </c>
      <c r="N2034" s="11">
        <f>Salesdata[[#This Row],[subtotal_before_discount]]-Salesdata[[#This Row],[total_after_discount]]</f>
        <v>0</v>
      </c>
      <c r="O2034" t="s">
        <v>47</v>
      </c>
      <c r="P2034" s="2">
        <v>45784.165173611109</v>
      </c>
      <c r="Q2034">
        <f>YEAR(Salesdata[[#This Row],[purchase_date]])</f>
        <v>2025</v>
      </c>
      <c r="R2034" t="str">
        <f>TEXT(Salesdata[[#This Row],[purchase_date]], "mmm")</f>
        <v>May</v>
      </c>
    </row>
    <row r="2035" spans="1:18" x14ac:dyDescent="0.3">
      <c r="A2035" t="s">
        <v>6095</v>
      </c>
      <c r="B2035" t="s">
        <v>95</v>
      </c>
      <c r="C2035" t="s">
        <v>6096</v>
      </c>
      <c r="D2035" s="11" t="s">
        <v>8917</v>
      </c>
      <c r="E2035" s="11" t="s">
        <v>7250</v>
      </c>
      <c r="F2035" t="s">
        <v>32</v>
      </c>
      <c r="G2035" t="s">
        <v>6097</v>
      </c>
      <c r="H2035" t="s">
        <v>209</v>
      </c>
      <c r="I2035">
        <v>123.59</v>
      </c>
      <c r="J2035">
        <v>2</v>
      </c>
      <c r="K2035">
        <v>3</v>
      </c>
      <c r="L2035">
        <v>247.18</v>
      </c>
      <c r="M2035">
        <v>239.76</v>
      </c>
      <c r="N2035" s="11">
        <f>Salesdata[[#This Row],[subtotal_before_discount]]-Salesdata[[#This Row],[total_after_discount]]</f>
        <v>7.4200000000000159</v>
      </c>
      <c r="O2035" t="s">
        <v>7010</v>
      </c>
      <c r="P2035" s="2">
        <v>45602.534583333334</v>
      </c>
      <c r="Q2035">
        <f>YEAR(Salesdata[[#This Row],[purchase_date]])</f>
        <v>2024</v>
      </c>
      <c r="R2035" t="str">
        <f>TEXT(Salesdata[[#This Row],[purchase_date]], "mmm")</f>
        <v>Nov</v>
      </c>
    </row>
    <row r="2036" spans="1:18" x14ac:dyDescent="0.3">
      <c r="A2036" t="s">
        <v>6098</v>
      </c>
      <c r="B2036" t="s">
        <v>181</v>
      </c>
      <c r="C2036" t="s">
        <v>6099</v>
      </c>
      <c r="D2036" s="11" t="s">
        <v>8918</v>
      </c>
      <c r="E2036" s="11" t="s">
        <v>7116</v>
      </c>
      <c r="F2036" t="s">
        <v>44</v>
      </c>
      <c r="G2036" t="s">
        <v>6100</v>
      </c>
      <c r="H2036" t="s">
        <v>248</v>
      </c>
      <c r="I2036">
        <v>138.88</v>
      </c>
      <c r="J2036">
        <v>5</v>
      </c>
      <c r="K2036">
        <v>0</v>
      </c>
      <c r="L2036">
        <v>694.4</v>
      </c>
      <c r="M2036">
        <v>694.4</v>
      </c>
      <c r="N2036" s="11">
        <f>Salesdata[[#This Row],[subtotal_before_discount]]-Salesdata[[#This Row],[total_after_discount]]</f>
        <v>0</v>
      </c>
      <c r="O2036" t="s">
        <v>21</v>
      </c>
      <c r="P2036" s="2">
        <v>45657.298738425925</v>
      </c>
      <c r="Q2036">
        <f>YEAR(Salesdata[[#This Row],[purchase_date]])</f>
        <v>2024</v>
      </c>
      <c r="R2036" t="str">
        <f>TEXT(Salesdata[[#This Row],[purchase_date]], "mmm")</f>
        <v>Dec</v>
      </c>
    </row>
    <row r="2037" spans="1:18" x14ac:dyDescent="0.3">
      <c r="A2037" t="s">
        <v>6101</v>
      </c>
      <c r="B2037" t="s">
        <v>23</v>
      </c>
      <c r="C2037" t="s">
        <v>6102</v>
      </c>
      <c r="D2037" s="11" t="s">
        <v>8919</v>
      </c>
      <c r="E2037" s="11" t="s">
        <v>7079</v>
      </c>
      <c r="F2037" t="s">
        <v>246</v>
      </c>
      <c r="G2037" t="s">
        <v>6103</v>
      </c>
      <c r="H2037" t="s">
        <v>465</v>
      </c>
      <c r="I2037">
        <v>431.23</v>
      </c>
      <c r="J2037">
        <v>1</v>
      </c>
      <c r="K2037">
        <v>3</v>
      </c>
      <c r="L2037">
        <v>431.23</v>
      </c>
      <c r="M2037">
        <v>418.29</v>
      </c>
      <c r="N2037" s="11">
        <f>Salesdata[[#This Row],[subtotal_before_discount]]-Salesdata[[#This Row],[total_after_discount]]</f>
        <v>12.939999999999998</v>
      </c>
      <c r="O2037" t="s">
        <v>40</v>
      </c>
      <c r="P2037" s="2">
        <v>45358.095358796294</v>
      </c>
      <c r="Q2037">
        <f>YEAR(Salesdata[[#This Row],[purchase_date]])</f>
        <v>2024</v>
      </c>
      <c r="R2037" t="str">
        <f>TEXT(Salesdata[[#This Row],[purchase_date]], "mmm")</f>
        <v>Mar</v>
      </c>
    </row>
    <row r="2038" spans="1:18" x14ac:dyDescent="0.3">
      <c r="A2038" t="s">
        <v>6104</v>
      </c>
      <c r="B2038" t="s">
        <v>15</v>
      </c>
      <c r="C2038" t="s">
        <v>6105</v>
      </c>
      <c r="D2038" s="11" t="s">
        <v>8920</v>
      </c>
      <c r="E2038" s="11" t="s">
        <v>7137</v>
      </c>
      <c r="F2038" t="s">
        <v>44</v>
      </c>
      <c r="G2038" t="s">
        <v>6106</v>
      </c>
      <c r="H2038" t="s">
        <v>102</v>
      </c>
      <c r="I2038">
        <v>572.05999999999995</v>
      </c>
      <c r="J2038">
        <v>4</v>
      </c>
      <c r="K2038">
        <v>5</v>
      </c>
      <c r="L2038">
        <v>2288.2399999999998</v>
      </c>
      <c r="M2038">
        <v>2173.83</v>
      </c>
      <c r="N2038" s="11">
        <f>Salesdata[[#This Row],[subtotal_before_discount]]-Salesdata[[#This Row],[total_after_discount]]</f>
        <v>114.40999999999985</v>
      </c>
      <c r="O2038" t="s">
        <v>28</v>
      </c>
      <c r="P2038" s="2">
        <v>45582.848287037035</v>
      </c>
      <c r="Q2038">
        <f>YEAR(Salesdata[[#This Row],[purchase_date]])</f>
        <v>2024</v>
      </c>
      <c r="R2038" t="str">
        <f>TEXT(Salesdata[[#This Row],[purchase_date]], "mmm")</f>
        <v>Oct</v>
      </c>
    </row>
    <row r="2039" spans="1:18" x14ac:dyDescent="0.3">
      <c r="A2039" t="s">
        <v>6107</v>
      </c>
      <c r="B2039" t="s">
        <v>55</v>
      </c>
      <c r="C2039" t="s">
        <v>6108</v>
      </c>
      <c r="D2039" s="11" t="s">
        <v>8921</v>
      </c>
      <c r="E2039" s="11" t="s">
        <v>7036</v>
      </c>
      <c r="F2039" t="s">
        <v>277</v>
      </c>
      <c r="G2039" t="s">
        <v>6109</v>
      </c>
      <c r="H2039" t="s">
        <v>20</v>
      </c>
      <c r="I2039">
        <v>330.77</v>
      </c>
      <c r="J2039">
        <v>5</v>
      </c>
      <c r="K2039">
        <v>0</v>
      </c>
      <c r="L2039">
        <v>1653.85</v>
      </c>
      <c r="M2039">
        <v>1653.85</v>
      </c>
      <c r="N2039" s="11">
        <f>Salesdata[[#This Row],[subtotal_before_discount]]-Salesdata[[#This Row],[total_after_discount]]</f>
        <v>0</v>
      </c>
      <c r="O2039" t="s">
        <v>47</v>
      </c>
      <c r="P2039" s="2">
        <v>45799.526122685187</v>
      </c>
      <c r="Q2039">
        <f>YEAR(Salesdata[[#This Row],[purchase_date]])</f>
        <v>2025</v>
      </c>
      <c r="R2039" t="str">
        <f>TEXT(Salesdata[[#This Row],[purchase_date]], "mmm")</f>
        <v>May</v>
      </c>
    </row>
    <row r="2040" spans="1:18" x14ac:dyDescent="0.3">
      <c r="A2040" t="s">
        <v>6110</v>
      </c>
      <c r="B2040" t="s">
        <v>118</v>
      </c>
      <c r="C2040" t="s">
        <v>6111</v>
      </c>
      <c r="D2040" s="11" t="s">
        <v>8922</v>
      </c>
      <c r="E2040" s="11" t="s">
        <v>7083</v>
      </c>
      <c r="F2040" t="s">
        <v>37</v>
      </c>
      <c r="G2040" t="s">
        <v>6112</v>
      </c>
      <c r="H2040" t="s">
        <v>20</v>
      </c>
      <c r="I2040">
        <v>1470.01</v>
      </c>
      <c r="J2040">
        <v>5</v>
      </c>
      <c r="K2040">
        <v>0</v>
      </c>
      <c r="L2040">
        <v>7350.05</v>
      </c>
      <c r="M2040">
        <v>7350.05</v>
      </c>
      <c r="N2040" s="11">
        <f>Salesdata[[#This Row],[subtotal_before_discount]]-Salesdata[[#This Row],[total_after_discount]]</f>
        <v>0</v>
      </c>
      <c r="O2040" t="s">
        <v>47</v>
      </c>
      <c r="P2040" s="2">
        <v>45613.171863425923</v>
      </c>
      <c r="Q2040">
        <f>YEAR(Salesdata[[#This Row],[purchase_date]])</f>
        <v>2024</v>
      </c>
      <c r="R2040" t="str">
        <f>TEXT(Salesdata[[#This Row],[purchase_date]], "mmm")</f>
        <v>Nov</v>
      </c>
    </row>
    <row r="2041" spans="1:18" x14ac:dyDescent="0.3">
      <c r="A2041" t="s">
        <v>6113</v>
      </c>
      <c r="B2041" t="s">
        <v>23</v>
      </c>
      <c r="C2041" t="s">
        <v>6114</v>
      </c>
      <c r="D2041" s="11" t="s">
        <v>8923</v>
      </c>
      <c r="E2041" s="11" t="s">
        <v>7214</v>
      </c>
      <c r="F2041" t="s">
        <v>68</v>
      </c>
      <c r="G2041" t="s">
        <v>6115</v>
      </c>
      <c r="H2041" t="s">
        <v>20</v>
      </c>
      <c r="I2041">
        <v>894.03</v>
      </c>
      <c r="J2041">
        <v>8</v>
      </c>
      <c r="K2041">
        <v>0</v>
      </c>
      <c r="L2041">
        <v>7152.24</v>
      </c>
      <c r="M2041">
        <v>7152.24</v>
      </c>
      <c r="N2041" s="11">
        <f>Salesdata[[#This Row],[subtotal_before_discount]]-Salesdata[[#This Row],[total_after_discount]]</f>
        <v>0</v>
      </c>
      <c r="O2041" t="s">
        <v>21</v>
      </c>
      <c r="P2041" s="2">
        <v>45777.809062499997</v>
      </c>
      <c r="Q2041">
        <f>YEAR(Salesdata[[#This Row],[purchase_date]])</f>
        <v>2025</v>
      </c>
      <c r="R2041" t="str">
        <f>TEXT(Salesdata[[#This Row],[purchase_date]], "mmm")</f>
        <v>Apr</v>
      </c>
    </row>
    <row r="2042" spans="1:18" x14ac:dyDescent="0.3">
      <c r="A2042" t="s">
        <v>6116</v>
      </c>
      <c r="B2042" t="s">
        <v>95</v>
      </c>
      <c r="C2042" t="s">
        <v>6117</v>
      </c>
      <c r="D2042" s="11" t="s">
        <v>8924</v>
      </c>
      <c r="E2042" s="11" t="s">
        <v>7139</v>
      </c>
      <c r="F2042" t="s">
        <v>7010</v>
      </c>
      <c r="G2042" t="s">
        <v>6118</v>
      </c>
      <c r="H2042" t="s">
        <v>76</v>
      </c>
      <c r="I2042">
        <v>191.95</v>
      </c>
      <c r="J2042">
        <v>12</v>
      </c>
      <c r="K2042">
        <v>5</v>
      </c>
      <c r="L2042">
        <v>2303.4</v>
      </c>
      <c r="M2042">
        <v>2188.23</v>
      </c>
      <c r="N2042" s="11">
        <f>Salesdata[[#This Row],[subtotal_before_discount]]-Salesdata[[#This Row],[total_after_discount]]</f>
        <v>115.17000000000007</v>
      </c>
      <c r="O2042" t="s">
        <v>28</v>
      </c>
      <c r="P2042" s="2">
        <v>45477.650625000002</v>
      </c>
      <c r="Q2042">
        <f>YEAR(Salesdata[[#This Row],[purchase_date]])</f>
        <v>2024</v>
      </c>
      <c r="R2042" t="str">
        <f>TEXT(Salesdata[[#This Row],[purchase_date]], "mmm")</f>
        <v>Jul</v>
      </c>
    </row>
    <row r="2043" spans="1:18" x14ac:dyDescent="0.3">
      <c r="A2043" t="s">
        <v>6119</v>
      </c>
      <c r="B2043" t="s">
        <v>49</v>
      </c>
      <c r="C2043" t="s">
        <v>6120</v>
      </c>
      <c r="D2043" s="11" t="s">
        <v>8925</v>
      </c>
      <c r="E2043" s="11" t="s">
        <v>7164</v>
      </c>
      <c r="F2043" t="s">
        <v>87</v>
      </c>
      <c r="G2043" t="s">
        <v>6121</v>
      </c>
      <c r="H2043" t="s">
        <v>59</v>
      </c>
      <c r="I2043">
        <v>2.5299999999999998</v>
      </c>
      <c r="J2043">
        <v>141</v>
      </c>
      <c r="K2043">
        <v>0</v>
      </c>
      <c r="L2043">
        <v>356.73</v>
      </c>
      <c r="M2043">
        <v>356.73</v>
      </c>
      <c r="N2043" s="11">
        <f>Salesdata[[#This Row],[subtotal_before_discount]]-Salesdata[[#This Row],[total_after_discount]]</f>
        <v>0</v>
      </c>
      <c r="O2043" t="s">
        <v>21</v>
      </c>
      <c r="P2043" s="2">
        <v>45755.599780092591</v>
      </c>
      <c r="Q2043">
        <f>YEAR(Salesdata[[#This Row],[purchase_date]])</f>
        <v>2025</v>
      </c>
      <c r="R2043" t="str">
        <f>TEXT(Salesdata[[#This Row],[purchase_date]], "mmm")</f>
        <v>Apr</v>
      </c>
    </row>
    <row r="2044" spans="1:18" x14ac:dyDescent="0.3">
      <c r="A2044" t="s">
        <v>6122</v>
      </c>
      <c r="B2044" t="s">
        <v>172</v>
      </c>
      <c r="C2044" t="s">
        <v>6123</v>
      </c>
      <c r="D2044" s="11" t="s">
        <v>8926</v>
      </c>
      <c r="E2044" s="11" t="s">
        <v>7038</v>
      </c>
      <c r="F2044" t="s">
        <v>133</v>
      </c>
      <c r="G2044" t="s">
        <v>6124</v>
      </c>
      <c r="H2044" t="s">
        <v>46</v>
      </c>
      <c r="I2044">
        <v>12.19</v>
      </c>
      <c r="J2044">
        <v>4</v>
      </c>
      <c r="K2044">
        <v>7</v>
      </c>
      <c r="L2044">
        <v>48.76</v>
      </c>
      <c r="M2044">
        <v>45.35</v>
      </c>
      <c r="N2044" s="11">
        <f>Salesdata[[#This Row],[subtotal_before_discount]]-Salesdata[[#This Row],[total_after_discount]]</f>
        <v>3.4099999999999966</v>
      </c>
      <c r="O2044" t="s">
        <v>40</v>
      </c>
      <c r="P2044" s="2">
        <v>45394.943368055552</v>
      </c>
      <c r="Q2044">
        <f>YEAR(Salesdata[[#This Row],[purchase_date]])</f>
        <v>2024</v>
      </c>
      <c r="R2044" t="str">
        <f>TEXT(Salesdata[[#This Row],[purchase_date]], "mmm")</f>
        <v>Apr</v>
      </c>
    </row>
    <row r="2045" spans="1:18" x14ac:dyDescent="0.3">
      <c r="A2045" t="s">
        <v>6125</v>
      </c>
      <c r="B2045" t="s">
        <v>118</v>
      </c>
      <c r="C2045" t="s">
        <v>6126</v>
      </c>
      <c r="D2045" s="11" t="s">
        <v>8927</v>
      </c>
      <c r="E2045" s="11" t="s">
        <v>7046</v>
      </c>
      <c r="F2045" t="s">
        <v>74</v>
      </c>
      <c r="G2045" t="s">
        <v>6127</v>
      </c>
      <c r="H2045" t="s">
        <v>27</v>
      </c>
      <c r="I2045">
        <v>690.85</v>
      </c>
      <c r="J2045">
        <v>20</v>
      </c>
      <c r="K2045">
        <v>10</v>
      </c>
      <c r="L2045">
        <v>13817</v>
      </c>
      <c r="M2045">
        <v>12435.3</v>
      </c>
      <c r="N2045" s="11">
        <f>Salesdata[[#This Row],[subtotal_before_discount]]-Salesdata[[#This Row],[total_after_discount]]</f>
        <v>1381.7000000000007</v>
      </c>
      <c r="O2045" t="s">
        <v>47</v>
      </c>
      <c r="P2045" s="2">
        <v>45551.296840277777</v>
      </c>
      <c r="Q2045">
        <f>YEAR(Salesdata[[#This Row],[purchase_date]])</f>
        <v>2024</v>
      </c>
      <c r="R2045" t="str">
        <f>TEXT(Salesdata[[#This Row],[purchase_date]], "mmm")</f>
        <v>Sep</v>
      </c>
    </row>
    <row r="2046" spans="1:18" x14ac:dyDescent="0.3">
      <c r="A2046" t="s">
        <v>6128</v>
      </c>
      <c r="B2046" t="s">
        <v>118</v>
      </c>
      <c r="C2046" t="s">
        <v>6129</v>
      </c>
      <c r="D2046" s="11" t="s">
        <v>8007</v>
      </c>
      <c r="E2046" s="11" t="s">
        <v>7079</v>
      </c>
      <c r="F2046" t="s">
        <v>251</v>
      </c>
      <c r="G2046" t="s">
        <v>6130</v>
      </c>
      <c r="H2046" t="s">
        <v>7010</v>
      </c>
      <c r="I2046">
        <v>88.68</v>
      </c>
      <c r="J2046">
        <v>4</v>
      </c>
      <c r="K2046">
        <v>0</v>
      </c>
      <c r="L2046">
        <v>354.72</v>
      </c>
      <c r="M2046">
        <v>354.72</v>
      </c>
      <c r="N2046" s="11">
        <f>Salesdata[[#This Row],[subtotal_before_discount]]-Salesdata[[#This Row],[total_after_discount]]</f>
        <v>0</v>
      </c>
      <c r="O2046" t="s">
        <v>77</v>
      </c>
      <c r="P2046" s="2">
        <v>45756.658715277779</v>
      </c>
      <c r="Q2046">
        <f>YEAR(Salesdata[[#This Row],[purchase_date]])</f>
        <v>2025</v>
      </c>
      <c r="R2046" t="str">
        <f>TEXT(Salesdata[[#This Row],[purchase_date]], "mmm")</f>
        <v>Apr</v>
      </c>
    </row>
    <row r="2047" spans="1:18" x14ac:dyDescent="0.3">
      <c r="A2047" t="s">
        <v>6131</v>
      </c>
      <c r="B2047" t="s">
        <v>118</v>
      </c>
      <c r="C2047" t="s">
        <v>6132</v>
      </c>
      <c r="D2047" s="11" t="s">
        <v>8928</v>
      </c>
      <c r="E2047" s="11" t="s">
        <v>7162</v>
      </c>
      <c r="F2047" t="s">
        <v>121</v>
      </c>
      <c r="G2047" t="s">
        <v>6133</v>
      </c>
      <c r="H2047" t="s">
        <v>39</v>
      </c>
      <c r="I2047">
        <v>793.52</v>
      </c>
      <c r="J2047">
        <v>6</v>
      </c>
      <c r="K2047">
        <v>5</v>
      </c>
      <c r="L2047">
        <v>4761.12</v>
      </c>
      <c r="M2047">
        <v>4523.0600000000004</v>
      </c>
      <c r="N2047" s="11">
        <f>Salesdata[[#This Row],[subtotal_before_discount]]-Salesdata[[#This Row],[total_after_discount]]</f>
        <v>238.05999999999949</v>
      </c>
      <c r="O2047" t="s">
        <v>77</v>
      </c>
      <c r="P2047" s="2">
        <v>45464.901273148149</v>
      </c>
      <c r="Q2047">
        <f>YEAR(Salesdata[[#This Row],[purchase_date]])</f>
        <v>2024</v>
      </c>
      <c r="R2047" t="str">
        <f>TEXT(Salesdata[[#This Row],[purchase_date]], "mmm")</f>
        <v>Jun</v>
      </c>
    </row>
    <row r="2048" spans="1:18" x14ac:dyDescent="0.3">
      <c r="A2048" t="s">
        <v>6134</v>
      </c>
      <c r="B2048" t="s">
        <v>95</v>
      </c>
      <c r="C2048" t="s">
        <v>6135</v>
      </c>
      <c r="D2048" s="11" t="s">
        <v>8929</v>
      </c>
      <c r="E2048" s="11" t="s">
        <v>7066</v>
      </c>
      <c r="F2048" t="s">
        <v>177</v>
      </c>
      <c r="G2048" t="s">
        <v>6136</v>
      </c>
      <c r="H2048" t="s">
        <v>102</v>
      </c>
      <c r="I2048">
        <v>609.83000000000004</v>
      </c>
      <c r="J2048">
        <v>3</v>
      </c>
      <c r="K2048">
        <v>0</v>
      </c>
      <c r="L2048">
        <v>1829.49</v>
      </c>
      <c r="M2048">
        <v>1829.49</v>
      </c>
      <c r="N2048" s="11">
        <f>Salesdata[[#This Row],[subtotal_before_discount]]-Salesdata[[#This Row],[total_after_discount]]</f>
        <v>0</v>
      </c>
      <c r="O2048" t="s">
        <v>40</v>
      </c>
      <c r="P2048" s="2">
        <v>45647.771018518521</v>
      </c>
      <c r="Q2048">
        <f>YEAR(Salesdata[[#This Row],[purchase_date]])</f>
        <v>2024</v>
      </c>
      <c r="R2048" t="str">
        <f>TEXT(Salesdata[[#This Row],[purchase_date]], "mmm")</f>
        <v>Dec</v>
      </c>
    </row>
    <row r="2049" spans="1:18" x14ac:dyDescent="0.3">
      <c r="A2049" t="s">
        <v>6137</v>
      </c>
      <c r="B2049" t="s">
        <v>172</v>
      </c>
      <c r="C2049" t="s">
        <v>6138</v>
      </c>
      <c r="D2049" s="11" t="s">
        <v>8175</v>
      </c>
      <c r="E2049" s="11" t="s">
        <v>7097</v>
      </c>
      <c r="F2049" t="s">
        <v>277</v>
      </c>
      <c r="G2049" t="s">
        <v>6139</v>
      </c>
      <c r="H2049" t="s">
        <v>7010</v>
      </c>
      <c r="I2049">
        <v>1487.79</v>
      </c>
      <c r="J2049">
        <v>25</v>
      </c>
      <c r="K2049">
        <v>0</v>
      </c>
      <c r="L2049">
        <v>37194.75</v>
      </c>
      <c r="M2049">
        <v>37194.75</v>
      </c>
      <c r="N2049" s="11">
        <f>Salesdata[[#This Row],[subtotal_before_discount]]-Salesdata[[#This Row],[total_after_discount]]</f>
        <v>0</v>
      </c>
      <c r="O2049" t="s">
        <v>40</v>
      </c>
      <c r="P2049" s="2">
        <v>45763.814675925925</v>
      </c>
      <c r="Q2049">
        <f>YEAR(Salesdata[[#This Row],[purchase_date]])</f>
        <v>2025</v>
      </c>
      <c r="R2049" t="str">
        <f>TEXT(Salesdata[[#This Row],[purchase_date]], "mmm")</f>
        <v>Apr</v>
      </c>
    </row>
    <row r="2050" spans="1:18" x14ac:dyDescent="0.3">
      <c r="A2050" t="s">
        <v>6140</v>
      </c>
      <c r="B2050" t="s">
        <v>181</v>
      </c>
      <c r="C2050" t="s">
        <v>6141</v>
      </c>
      <c r="D2050" s="11" t="s">
        <v>8930</v>
      </c>
      <c r="E2050" s="11" t="s">
        <v>7062</v>
      </c>
      <c r="F2050" t="s">
        <v>111</v>
      </c>
      <c r="G2050" t="s">
        <v>6142</v>
      </c>
      <c r="H2050" t="s">
        <v>135</v>
      </c>
      <c r="I2050">
        <v>272.27</v>
      </c>
      <c r="J2050">
        <v>12</v>
      </c>
      <c r="K2050">
        <v>15</v>
      </c>
      <c r="L2050">
        <v>3267.24</v>
      </c>
      <c r="M2050">
        <v>2777.15</v>
      </c>
      <c r="N2050" s="11">
        <f>Salesdata[[#This Row],[subtotal_before_discount]]-Salesdata[[#This Row],[total_after_discount]]</f>
        <v>490.08999999999969</v>
      </c>
      <c r="O2050" t="s">
        <v>40</v>
      </c>
      <c r="P2050" s="2">
        <v>45784.060995370368</v>
      </c>
      <c r="Q2050">
        <f>YEAR(Salesdata[[#This Row],[purchase_date]])</f>
        <v>2025</v>
      </c>
      <c r="R2050" t="str">
        <f>TEXT(Salesdata[[#This Row],[purchase_date]], "mmm")</f>
        <v>May</v>
      </c>
    </row>
    <row r="2051" spans="1:18" x14ac:dyDescent="0.3">
      <c r="A2051" t="s">
        <v>6143</v>
      </c>
      <c r="B2051" t="s">
        <v>15</v>
      </c>
      <c r="C2051" t="s">
        <v>6144</v>
      </c>
      <c r="D2051" s="11" t="s">
        <v>8931</v>
      </c>
      <c r="E2051" s="11" t="s">
        <v>7143</v>
      </c>
      <c r="F2051" t="s">
        <v>100</v>
      </c>
      <c r="G2051" t="s">
        <v>6145</v>
      </c>
      <c r="H2051" t="s">
        <v>130</v>
      </c>
      <c r="I2051">
        <v>1482.79</v>
      </c>
      <c r="J2051">
        <v>1</v>
      </c>
      <c r="K2051">
        <v>0</v>
      </c>
      <c r="L2051">
        <v>1482.79</v>
      </c>
      <c r="M2051">
        <v>1482.79</v>
      </c>
      <c r="N2051" s="11">
        <f>Salesdata[[#This Row],[subtotal_before_discount]]-Salesdata[[#This Row],[total_after_discount]]</f>
        <v>0</v>
      </c>
      <c r="O2051" t="s">
        <v>47</v>
      </c>
      <c r="P2051" s="2">
        <v>45849.490891203706</v>
      </c>
      <c r="Q2051">
        <f>YEAR(Salesdata[[#This Row],[purchase_date]])</f>
        <v>2025</v>
      </c>
      <c r="R2051" t="str">
        <f>TEXT(Salesdata[[#This Row],[purchase_date]], "mmm")</f>
        <v>Jul</v>
      </c>
    </row>
    <row r="2052" spans="1:18" x14ac:dyDescent="0.3">
      <c r="A2052" t="s">
        <v>6146</v>
      </c>
      <c r="B2052" t="s">
        <v>118</v>
      </c>
      <c r="C2052" t="s">
        <v>6147</v>
      </c>
      <c r="D2052" s="11" t="s">
        <v>8932</v>
      </c>
      <c r="E2052" s="11" t="s">
        <v>7250</v>
      </c>
      <c r="F2052" t="s">
        <v>177</v>
      </c>
      <c r="G2052" t="s">
        <v>6148</v>
      </c>
      <c r="H2052" t="s">
        <v>20</v>
      </c>
      <c r="I2052">
        <v>473.3</v>
      </c>
      <c r="J2052">
        <v>8</v>
      </c>
      <c r="K2052">
        <v>5</v>
      </c>
      <c r="L2052">
        <v>3786.4</v>
      </c>
      <c r="M2052">
        <v>3597.08</v>
      </c>
      <c r="N2052" s="11">
        <f>Salesdata[[#This Row],[subtotal_before_discount]]-Salesdata[[#This Row],[total_after_discount]]</f>
        <v>189.32000000000016</v>
      </c>
      <c r="O2052" t="s">
        <v>40</v>
      </c>
      <c r="P2052" s="2">
        <v>45610.865624999999</v>
      </c>
      <c r="Q2052">
        <f>YEAR(Salesdata[[#This Row],[purchase_date]])</f>
        <v>2024</v>
      </c>
      <c r="R2052" t="str">
        <f>TEXT(Salesdata[[#This Row],[purchase_date]], "mmm")</f>
        <v>Nov</v>
      </c>
    </row>
    <row r="2053" spans="1:18" x14ac:dyDescent="0.3">
      <c r="A2053" t="s">
        <v>6149</v>
      </c>
      <c r="B2053" t="s">
        <v>172</v>
      </c>
      <c r="C2053" t="s">
        <v>6150</v>
      </c>
      <c r="D2053" s="11" t="s">
        <v>8933</v>
      </c>
      <c r="E2053" s="11" t="s">
        <v>7091</v>
      </c>
      <c r="F2053" t="s">
        <v>121</v>
      </c>
      <c r="G2053" t="s">
        <v>6151</v>
      </c>
      <c r="H2053" t="s">
        <v>135</v>
      </c>
      <c r="I2053">
        <v>1459.98</v>
      </c>
      <c r="J2053">
        <v>1</v>
      </c>
      <c r="K2053">
        <v>0</v>
      </c>
      <c r="L2053">
        <v>1459.98</v>
      </c>
      <c r="M2053">
        <v>1459.98</v>
      </c>
      <c r="N2053" s="11">
        <f>Salesdata[[#This Row],[subtotal_before_discount]]-Salesdata[[#This Row],[total_after_discount]]</f>
        <v>0</v>
      </c>
      <c r="O2053" t="s">
        <v>21</v>
      </c>
      <c r="P2053" s="2">
        <v>45357.345821759256</v>
      </c>
      <c r="Q2053">
        <f>YEAR(Salesdata[[#This Row],[purchase_date]])</f>
        <v>2024</v>
      </c>
      <c r="R2053" t="str">
        <f>TEXT(Salesdata[[#This Row],[purchase_date]], "mmm")</f>
        <v>Mar</v>
      </c>
    </row>
    <row r="2054" spans="1:18" x14ac:dyDescent="0.3">
      <c r="A2054" t="s">
        <v>6152</v>
      </c>
      <c r="B2054" t="s">
        <v>181</v>
      </c>
      <c r="C2054" t="s">
        <v>6153</v>
      </c>
      <c r="D2054" s="11" t="s">
        <v>8934</v>
      </c>
      <c r="E2054" s="11" t="s">
        <v>7056</v>
      </c>
      <c r="F2054" t="s">
        <v>74</v>
      </c>
      <c r="G2054" t="s">
        <v>6154</v>
      </c>
      <c r="H2054" t="s">
        <v>70</v>
      </c>
      <c r="I2054">
        <v>389.55</v>
      </c>
      <c r="J2054">
        <v>15</v>
      </c>
      <c r="K2054">
        <v>20</v>
      </c>
      <c r="L2054">
        <v>5843.25</v>
      </c>
      <c r="M2054">
        <v>4674.6000000000004</v>
      </c>
      <c r="N2054" s="11">
        <f>Salesdata[[#This Row],[subtotal_before_discount]]-Salesdata[[#This Row],[total_after_discount]]</f>
        <v>1168.6499999999996</v>
      </c>
      <c r="O2054" t="s">
        <v>28</v>
      </c>
      <c r="P2054" s="2">
        <v>45832.899826388886</v>
      </c>
      <c r="Q2054">
        <f>YEAR(Salesdata[[#This Row],[purchase_date]])</f>
        <v>2025</v>
      </c>
      <c r="R2054" t="str">
        <f>TEXT(Salesdata[[#This Row],[purchase_date]], "mmm")</f>
        <v>Jun</v>
      </c>
    </row>
    <row r="2055" spans="1:18" x14ac:dyDescent="0.3">
      <c r="A2055" t="s">
        <v>6155</v>
      </c>
      <c r="B2055" t="s">
        <v>15</v>
      </c>
      <c r="C2055" t="s">
        <v>6156</v>
      </c>
      <c r="D2055" s="11" t="s">
        <v>8935</v>
      </c>
      <c r="E2055" s="11" t="s">
        <v>7060</v>
      </c>
      <c r="F2055" t="s">
        <v>224</v>
      </c>
      <c r="G2055" t="s">
        <v>6157</v>
      </c>
      <c r="H2055" t="s">
        <v>65</v>
      </c>
      <c r="I2055">
        <v>466.81</v>
      </c>
      <c r="J2055">
        <v>3</v>
      </c>
      <c r="K2055">
        <v>0</v>
      </c>
      <c r="L2055">
        <v>1400.43</v>
      </c>
      <c r="M2055">
        <v>1400.43</v>
      </c>
      <c r="N2055" s="11">
        <f>Salesdata[[#This Row],[subtotal_before_discount]]-Salesdata[[#This Row],[total_after_discount]]</f>
        <v>0</v>
      </c>
      <c r="O2055" t="s">
        <v>60</v>
      </c>
      <c r="P2055" s="2">
        <v>45825.595347222225</v>
      </c>
      <c r="Q2055">
        <f>YEAR(Salesdata[[#This Row],[purchase_date]])</f>
        <v>2025</v>
      </c>
      <c r="R2055" t="str">
        <f>TEXT(Salesdata[[#This Row],[purchase_date]], "mmm")</f>
        <v>Jun</v>
      </c>
    </row>
    <row r="2056" spans="1:18" x14ac:dyDescent="0.3">
      <c r="A2056" t="s">
        <v>6158</v>
      </c>
      <c r="B2056" t="s">
        <v>172</v>
      </c>
      <c r="C2056" t="s">
        <v>6159</v>
      </c>
      <c r="D2056" s="11" t="s">
        <v>8936</v>
      </c>
      <c r="E2056" s="11" t="s">
        <v>7119</v>
      </c>
      <c r="F2056" t="s">
        <v>18</v>
      </c>
      <c r="G2056" t="s">
        <v>7010</v>
      </c>
      <c r="H2056" t="s">
        <v>76</v>
      </c>
      <c r="I2056">
        <v>837.89</v>
      </c>
      <c r="J2056">
        <v>3</v>
      </c>
      <c r="K2056">
        <v>0</v>
      </c>
      <c r="L2056">
        <v>2513.67</v>
      </c>
      <c r="M2056">
        <v>2513.67</v>
      </c>
      <c r="N2056" s="11">
        <f>Salesdata[[#This Row],[subtotal_before_discount]]-Salesdata[[#This Row],[total_after_discount]]</f>
        <v>0</v>
      </c>
      <c r="O2056" t="s">
        <v>116</v>
      </c>
      <c r="P2056" s="2">
        <v>45624.422384259262</v>
      </c>
      <c r="Q2056">
        <f>YEAR(Salesdata[[#This Row],[purchase_date]])</f>
        <v>2024</v>
      </c>
      <c r="R2056" t="str">
        <f>TEXT(Salesdata[[#This Row],[purchase_date]], "mmm")</f>
        <v>Nov</v>
      </c>
    </row>
    <row r="2057" spans="1:18" x14ac:dyDescent="0.3">
      <c r="A2057" t="s">
        <v>6160</v>
      </c>
      <c r="B2057" t="s">
        <v>30</v>
      </c>
      <c r="C2057" t="s">
        <v>6161</v>
      </c>
      <c r="D2057" s="11" t="s">
        <v>7596</v>
      </c>
      <c r="E2057" s="11" t="s">
        <v>7102</v>
      </c>
      <c r="F2057" t="s">
        <v>37</v>
      </c>
      <c r="G2057" t="s">
        <v>6162</v>
      </c>
      <c r="H2057" t="s">
        <v>179</v>
      </c>
      <c r="I2057">
        <v>392.44</v>
      </c>
      <c r="J2057">
        <v>6</v>
      </c>
      <c r="K2057">
        <v>5</v>
      </c>
      <c r="L2057">
        <v>2354.64</v>
      </c>
      <c r="M2057">
        <v>2236.91</v>
      </c>
      <c r="N2057" s="11">
        <f>Salesdata[[#This Row],[subtotal_before_discount]]-Salesdata[[#This Row],[total_after_discount]]</f>
        <v>117.73000000000002</v>
      </c>
      <c r="O2057" t="s">
        <v>77</v>
      </c>
      <c r="P2057" s="2">
        <v>45648.566550925927</v>
      </c>
      <c r="Q2057">
        <f>YEAR(Salesdata[[#This Row],[purchase_date]])</f>
        <v>2024</v>
      </c>
      <c r="R2057" t="str">
        <f>TEXT(Salesdata[[#This Row],[purchase_date]], "mmm")</f>
        <v>Dec</v>
      </c>
    </row>
    <row r="2058" spans="1:18" x14ac:dyDescent="0.3">
      <c r="A2058" t="s">
        <v>6163</v>
      </c>
      <c r="B2058" t="s">
        <v>15</v>
      </c>
      <c r="C2058" t="s">
        <v>6164</v>
      </c>
      <c r="D2058" s="11" t="s">
        <v>8937</v>
      </c>
      <c r="E2058" s="11" t="s">
        <v>7099</v>
      </c>
      <c r="F2058" t="s">
        <v>224</v>
      </c>
      <c r="G2058" t="s">
        <v>6165</v>
      </c>
      <c r="H2058" t="s">
        <v>7010</v>
      </c>
      <c r="I2058">
        <v>257.68</v>
      </c>
      <c r="J2058">
        <v>5</v>
      </c>
      <c r="K2058">
        <v>3</v>
      </c>
      <c r="L2058">
        <v>1288.4000000000001</v>
      </c>
      <c r="M2058">
        <v>1249.75</v>
      </c>
      <c r="N2058" s="11">
        <f>Salesdata[[#This Row],[subtotal_before_discount]]-Salesdata[[#This Row],[total_after_discount]]</f>
        <v>38.650000000000091</v>
      </c>
      <c r="O2058" t="s">
        <v>28</v>
      </c>
      <c r="P2058" s="2">
        <v>45420.29005787037</v>
      </c>
      <c r="Q2058">
        <f>YEAR(Salesdata[[#This Row],[purchase_date]])</f>
        <v>2024</v>
      </c>
      <c r="R2058" t="str">
        <f>TEXT(Salesdata[[#This Row],[purchase_date]], "mmm")</f>
        <v>May</v>
      </c>
    </row>
    <row r="2059" spans="1:18" x14ac:dyDescent="0.3">
      <c r="A2059" t="s">
        <v>6166</v>
      </c>
      <c r="B2059" t="s">
        <v>181</v>
      </c>
      <c r="C2059" t="s">
        <v>6167</v>
      </c>
      <c r="D2059" s="11" t="s">
        <v>8938</v>
      </c>
      <c r="E2059" s="11" t="s">
        <v>7054</v>
      </c>
      <c r="F2059" t="s">
        <v>68</v>
      </c>
      <c r="G2059" t="s">
        <v>6168</v>
      </c>
      <c r="H2059" t="s">
        <v>59</v>
      </c>
      <c r="I2059">
        <v>623.73</v>
      </c>
      <c r="J2059">
        <v>12</v>
      </c>
      <c r="K2059">
        <v>15</v>
      </c>
      <c r="L2059">
        <v>7484.76</v>
      </c>
      <c r="M2059">
        <v>6362.05</v>
      </c>
      <c r="N2059" s="11">
        <f>Salesdata[[#This Row],[subtotal_before_discount]]-Salesdata[[#This Row],[total_after_discount]]</f>
        <v>1122.71</v>
      </c>
      <c r="O2059" t="s">
        <v>7010</v>
      </c>
      <c r="P2059" s="2">
        <v>45605.890879629631</v>
      </c>
      <c r="Q2059">
        <f>YEAR(Salesdata[[#This Row],[purchase_date]])</f>
        <v>2024</v>
      </c>
      <c r="R2059" t="str">
        <f>TEXT(Salesdata[[#This Row],[purchase_date]], "mmm")</f>
        <v>Nov</v>
      </c>
    </row>
    <row r="2060" spans="1:18" x14ac:dyDescent="0.3">
      <c r="A2060" t="s">
        <v>6169</v>
      </c>
      <c r="B2060" t="s">
        <v>181</v>
      </c>
      <c r="C2060" t="s">
        <v>6170</v>
      </c>
      <c r="D2060" s="11" t="s">
        <v>8939</v>
      </c>
      <c r="E2060" s="11" t="s">
        <v>7235</v>
      </c>
      <c r="F2060" t="s">
        <v>111</v>
      </c>
      <c r="G2060" t="s">
        <v>6171</v>
      </c>
      <c r="H2060" t="s">
        <v>27</v>
      </c>
      <c r="I2060">
        <v>8.98</v>
      </c>
      <c r="J2060">
        <v>5</v>
      </c>
      <c r="K2060">
        <v>0</v>
      </c>
      <c r="L2060">
        <v>44.9</v>
      </c>
      <c r="M2060">
        <v>44.9</v>
      </c>
      <c r="N2060" s="11">
        <f>Salesdata[[#This Row],[subtotal_before_discount]]-Salesdata[[#This Row],[total_after_discount]]</f>
        <v>0</v>
      </c>
      <c r="O2060" t="s">
        <v>40</v>
      </c>
      <c r="P2060" s="2">
        <v>45364.701539351852</v>
      </c>
      <c r="Q2060">
        <f>YEAR(Salesdata[[#This Row],[purchase_date]])</f>
        <v>2024</v>
      </c>
      <c r="R2060" t="str">
        <f>TEXT(Salesdata[[#This Row],[purchase_date]], "mmm")</f>
        <v>Mar</v>
      </c>
    </row>
    <row r="2061" spans="1:18" x14ac:dyDescent="0.3">
      <c r="A2061" t="s">
        <v>6172</v>
      </c>
      <c r="B2061" t="s">
        <v>72</v>
      </c>
      <c r="C2061" t="s">
        <v>6173</v>
      </c>
      <c r="D2061" s="11" t="s">
        <v>7642</v>
      </c>
      <c r="E2061" s="11" t="s">
        <v>7214</v>
      </c>
      <c r="F2061" t="s">
        <v>155</v>
      </c>
      <c r="G2061" t="s">
        <v>6174</v>
      </c>
      <c r="H2061" t="s">
        <v>76</v>
      </c>
      <c r="I2061">
        <v>37.229999999999997</v>
      </c>
      <c r="J2061">
        <v>6</v>
      </c>
      <c r="K2061">
        <v>0</v>
      </c>
      <c r="L2061">
        <v>223.38</v>
      </c>
      <c r="M2061">
        <v>223.38</v>
      </c>
      <c r="N2061" s="11">
        <f>Salesdata[[#This Row],[subtotal_before_discount]]-Salesdata[[#This Row],[total_after_discount]]</f>
        <v>0</v>
      </c>
      <c r="O2061" t="s">
        <v>40</v>
      </c>
      <c r="P2061" s="2">
        <v>45852.020798611113</v>
      </c>
      <c r="Q2061">
        <f>YEAR(Salesdata[[#This Row],[purchase_date]])</f>
        <v>2025</v>
      </c>
      <c r="R2061" t="str">
        <f>TEXT(Salesdata[[#This Row],[purchase_date]], "mmm")</f>
        <v>Jul</v>
      </c>
    </row>
    <row r="2062" spans="1:18" x14ac:dyDescent="0.3">
      <c r="A2062" t="s">
        <v>6175</v>
      </c>
      <c r="B2062" t="s">
        <v>23</v>
      </c>
      <c r="C2062" t="s">
        <v>6176</v>
      </c>
      <c r="D2062" s="11" t="s">
        <v>8940</v>
      </c>
      <c r="E2062" s="11" t="s">
        <v>7170</v>
      </c>
      <c r="F2062" t="s">
        <v>57</v>
      </c>
      <c r="G2062" t="s">
        <v>6177</v>
      </c>
      <c r="H2062" t="s">
        <v>39</v>
      </c>
      <c r="I2062">
        <v>1138.94</v>
      </c>
      <c r="J2062">
        <v>10</v>
      </c>
      <c r="K2062">
        <v>10</v>
      </c>
      <c r="L2062">
        <v>11389.4</v>
      </c>
      <c r="M2062">
        <v>10250.459999999999</v>
      </c>
      <c r="N2062" s="11">
        <f>Salesdata[[#This Row],[subtotal_before_discount]]-Salesdata[[#This Row],[total_after_discount]]</f>
        <v>1138.9400000000005</v>
      </c>
      <c r="O2062" t="s">
        <v>40</v>
      </c>
      <c r="P2062" s="2">
        <v>45804.394166666665</v>
      </c>
      <c r="Q2062">
        <f>YEAR(Salesdata[[#This Row],[purchase_date]])</f>
        <v>2025</v>
      </c>
      <c r="R2062" t="str">
        <f>TEXT(Salesdata[[#This Row],[purchase_date]], "mmm")</f>
        <v>May</v>
      </c>
    </row>
    <row r="2063" spans="1:18" x14ac:dyDescent="0.3">
      <c r="A2063" t="s">
        <v>6178</v>
      </c>
      <c r="B2063" t="s">
        <v>84</v>
      </c>
      <c r="C2063" t="s">
        <v>6179</v>
      </c>
      <c r="D2063" s="11" t="s">
        <v>8941</v>
      </c>
      <c r="E2063" s="11" t="s">
        <v>7162</v>
      </c>
      <c r="F2063" t="s">
        <v>74</v>
      </c>
      <c r="G2063" t="s">
        <v>6180</v>
      </c>
      <c r="H2063" t="s">
        <v>39</v>
      </c>
      <c r="I2063">
        <v>447.75</v>
      </c>
      <c r="J2063">
        <v>15</v>
      </c>
      <c r="K2063">
        <v>15</v>
      </c>
      <c r="L2063">
        <v>6716.25</v>
      </c>
      <c r="M2063">
        <v>5708.81</v>
      </c>
      <c r="N2063" s="11">
        <f>Salesdata[[#This Row],[subtotal_before_discount]]-Salesdata[[#This Row],[total_after_discount]]</f>
        <v>1007.4399999999996</v>
      </c>
      <c r="O2063" t="s">
        <v>60</v>
      </c>
      <c r="P2063" s="2">
        <v>45518.813611111109</v>
      </c>
      <c r="Q2063">
        <f>YEAR(Salesdata[[#This Row],[purchase_date]])</f>
        <v>2024</v>
      </c>
      <c r="R2063" t="str">
        <f>TEXT(Salesdata[[#This Row],[purchase_date]], "mmm")</f>
        <v>Aug</v>
      </c>
    </row>
    <row r="2064" spans="1:18" x14ac:dyDescent="0.3">
      <c r="A2064" t="s">
        <v>6181</v>
      </c>
      <c r="B2064" t="s">
        <v>55</v>
      </c>
      <c r="C2064" t="s">
        <v>6182</v>
      </c>
      <c r="D2064" s="11" t="s">
        <v>8942</v>
      </c>
      <c r="E2064" s="11" t="s">
        <v>7073</v>
      </c>
      <c r="F2064" t="s">
        <v>177</v>
      </c>
      <c r="G2064" t="s">
        <v>6183</v>
      </c>
      <c r="H2064" t="s">
        <v>130</v>
      </c>
      <c r="I2064">
        <v>783.05</v>
      </c>
      <c r="J2064">
        <v>1</v>
      </c>
      <c r="K2064">
        <v>0</v>
      </c>
      <c r="L2064">
        <v>783.05</v>
      </c>
      <c r="M2064">
        <v>783.05</v>
      </c>
      <c r="N2064" s="11">
        <f>Salesdata[[#This Row],[subtotal_before_discount]]-Salesdata[[#This Row],[total_after_discount]]</f>
        <v>0</v>
      </c>
      <c r="O2064" t="s">
        <v>40</v>
      </c>
      <c r="P2064" s="2">
        <v>45820.440879629627</v>
      </c>
      <c r="Q2064">
        <f>YEAR(Salesdata[[#This Row],[purchase_date]])</f>
        <v>2025</v>
      </c>
      <c r="R2064" t="str">
        <f>TEXT(Salesdata[[#This Row],[purchase_date]], "mmm")</f>
        <v>Jun</v>
      </c>
    </row>
    <row r="2065" spans="1:18" x14ac:dyDescent="0.3">
      <c r="A2065" t="s">
        <v>6184</v>
      </c>
      <c r="B2065" t="s">
        <v>55</v>
      </c>
      <c r="C2065" t="s">
        <v>6185</v>
      </c>
      <c r="D2065" s="11" t="s">
        <v>8943</v>
      </c>
      <c r="E2065" s="11" t="s">
        <v>7108</v>
      </c>
      <c r="F2065" t="s">
        <v>7010</v>
      </c>
      <c r="G2065" t="s">
        <v>6186</v>
      </c>
      <c r="H2065" t="s">
        <v>46</v>
      </c>
      <c r="I2065">
        <v>529.59</v>
      </c>
      <c r="J2065">
        <v>60</v>
      </c>
      <c r="K2065">
        <v>15</v>
      </c>
      <c r="L2065">
        <v>31775.4</v>
      </c>
      <c r="M2065">
        <v>27009.09</v>
      </c>
      <c r="N2065" s="11">
        <f>Salesdata[[#This Row],[subtotal_before_discount]]-Salesdata[[#This Row],[total_after_discount]]</f>
        <v>4766.3100000000013</v>
      </c>
      <c r="O2065" t="s">
        <v>28</v>
      </c>
      <c r="P2065" s="2">
        <v>45794.279745370368</v>
      </c>
      <c r="Q2065">
        <f>YEAR(Salesdata[[#This Row],[purchase_date]])</f>
        <v>2025</v>
      </c>
      <c r="R2065" t="str">
        <f>TEXT(Salesdata[[#This Row],[purchase_date]], "mmm")</f>
        <v>May</v>
      </c>
    </row>
    <row r="2066" spans="1:18" x14ac:dyDescent="0.3">
      <c r="A2066" t="s">
        <v>6187</v>
      </c>
      <c r="B2066" t="s">
        <v>181</v>
      </c>
      <c r="C2066" t="s">
        <v>6188</v>
      </c>
      <c r="D2066" s="11" t="s">
        <v>8944</v>
      </c>
      <c r="E2066" s="11" t="s">
        <v>7143</v>
      </c>
      <c r="F2066" t="s">
        <v>57</v>
      </c>
      <c r="G2066" t="s">
        <v>6189</v>
      </c>
      <c r="H2066" t="s">
        <v>93</v>
      </c>
      <c r="I2066">
        <v>713.48</v>
      </c>
      <c r="J2066">
        <v>4</v>
      </c>
      <c r="K2066">
        <v>0</v>
      </c>
      <c r="L2066">
        <v>2853.92</v>
      </c>
      <c r="M2066">
        <v>2853.92</v>
      </c>
      <c r="N2066" s="11">
        <f>Salesdata[[#This Row],[subtotal_before_discount]]-Salesdata[[#This Row],[total_after_discount]]</f>
        <v>0</v>
      </c>
      <c r="O2066" t="s">
        <v>21</v>
      </c>
      <c r="P2066" s="2">
        <v>45687.783958333333</v>
      </c>
      <c r="Q2066">
        <f>YEAR(Salesdata[[#This Row],[purchase_date]])</f>
        <v>2025</v>
      </c>
      <c r="R2066" t="str">
        <f>TEXT(Salesdata[[#This Row],[purchase_date]], "mmm")</f>
        <v>Jan</v>
      </c>
    </row>
    <row r="2067" spans="1:18" x14ac:dyDescent="0.3">
      <c r="A2067" t="s">
        <v>6190</v>
      </c>
      <c r="B2067" t="s">
        <v>72</v>
      </c>
      <c r="C2067" t="s">
        <v>6191</v>
      </c>
      <c r="D2067" s="11" t="s">
        <v>7573</v>
      </c>
      <c r="E2067" s="11" t="s">
        <v>7130</v>
      </c>
      <c r="F2067" t="s">
        <v>251</v>
      </c>
      <c r="G2067" t="s">
        <v>6192</v>
      </c>
      <c r="H2067" t="s">
        <v>53</v>
      </c>
      <c r="I2067">
        <v>1046.8499999999999</v>
      </c>
      <c r="J2067">
        <v>1</v>
      </c>
      <c r="K2067">
        <v>0</v>
      </c>
      <c r="L2067">
        <v>1046.8499999999999</v>
      </c>
      <c r="M2067">
        <v>1046.8499999999999</v>
      </c>
      <c r="N2067" s="11">
        <f>Salesdata[[#This Row],[subtotal_before_discount]]-Salesdata[[#This Row],[total_after_discount]]</f>
        <v>0</v>
      </c>
      <c r="O2067" t="s">
        <v>77</v>
      </c>
      <c r="P2067" s="2">
        <v>45735.768101851849</v>
      </c>
      <c r="Q2067">
        <f>YEAR(Salesdata[[#This Row],[purchase_date]])</f>
        <v>2025</v>
      </c>
      <c r="R2067" t="str">
        <f>TEXT(Salesdata[[#This Row],[purchase_date]], "mmm")</f>
        <v>Mar</v>
      </c>
    </row>
    <row r="2068" spans="1:18" x14ac:dyDescent="0.3">
      <c r="A2068" t="s">
        <v>6193</v>
      </c>
      <c r="B2068" t="s">
        <v>30</v>
      </c>
      <c r="C2068" t="s">
        <v>7010</v>
      </c>
      <c r="D2068" s="11" t="s">
        <v>7010</v>
      </c>
      <c r="E2068" s="11" t="s">
        <v>7010</v>
      </c>
      <c r="F2068" t="s">
        <v>74</v>
      </c>
      <c r="G2068" t="s">
        <v>6194</v>
      </c>
      <c r="H2068" t="s">
        <v>82</v>
      </c>
      <c r="I2068">
        <v>406.48</v>
      </c>
      <c r="J2068">
        <v>30</v>
      </c>
      <c r="K2068">
        <v>20</v>
      </c>
      <c r="L2068">
        <v>12194.4</v>
      </c>
      <c r="M2068">
        <v>9755.52</v>
      </c>
      <c r="N2068" s="11">
        <f>Salesdata[[#This Row],[subtotal_before_discount]]-Salesdata[[#This Row],[total_after_discount]]</f>
        <v>2438.8799999999992</v>
      </c>
      <c r="O2068" t="s">
        <v>60</v>
      </c>
      <c r="P2068" s="2">
        <v>45589.975578703707</v>
      </c>
      <c r="Q2068">
        <f>YEAR(Salesdata[[#This Row],[purchase_date]])</f>
        <v>2024</v>
      </c>
      <c r="R2068" t="str">
        <f>TEXT(Salesdata[[#This Row],[purchase_date]], "mmm")</f>
        <v>Oct</v>
      </c>
    </row>
    <row r="2069" spans="1:18" x14ac:dyDescent="0.3">
      <c r="A2069" t="s">
        <v>6195</v>
      </c>
      <c r="B2069" t="s">
        <v>118</v>
      </c>
      <c r="C2069" t="s">
        <v>6196</v>
      </c>
      <c r="D2069" s="11" t="s">
        <v>8945</v>
      </c>
      <c r="E2069" s="11" t="s">
        <v>7064</v>
      </c>
      <c r="F2069" t="s">
        <v>37</v>
      </c>
      <c r="G2069" t="s">
        <v>6197</v>
      </c>
      <c r="H2069" t="s">
        <v>7010</v>
      </c>
      <c r="I2069">
        <v>22.75</v>
      </c>
      <c r="J2069">
        <v>5</v>
      </c>
      <c r="K2069">
        <v>0</v>
      </c>
      <c r="L2069">
        <v>113.75</v>
      </c>
      <c r="M2069">
        <v>113.75</v>
      </c>
      <c r="N2069" s="11">
        <f>Salesdata[[#This Row],[subtotal_before_discount]]-Salesdata[[#This Row],[total_after_discount]]</f>
        <v>0</v>
      </c>
      <c r="O2069" t="s">
        <v>77</v>
      </c>
      <c r="P2069" s="2">
        <v>45780.980671296296</v>
      </c>
      <c r="Q2069">
        <f>YEAR(Salesdata[[#This Row],[purchase_date]])</f>
        <v>2025</v>
      </c>
      <c r="R2069" t="str">
        <f>TEXT(Salesdata[[#This Row],[purchase_date]], "mmm")</f>
        <v>May</v>
      </c>
    </row>
    <row r="2070" spans="1:18" x14ac:dyDescent="0.3">
      <c r="A2070" t="s">
        <v>6198</v>
      </c>
      <c r="B2070" t="s">
        <v>30</v>
      </c>
      <c r="C2070" t="s">
        <v>6199</v>
      </c>
      <c r="D2070" s="11" t="s">
        <v>8946</v>
      </c>
      <c r="E2070" s="11" t="s">
        <v>7162</v>
      </c>
      <c r="F2070" t="s">
        <v>251</v>
      </c>
      <c r="G2070" t="s">
        <v>6200</v>
      </c>
      <c r="H2070" t="s">
        <v>93</v>
      </c>
      <c r="I2070">
        <v>48.34</v>
      </c>
      <c r="J2070">
        <v>10</v>
      </c>
      <c r="K2070">
        <v>0</v>
      </c>
      <c r="L2070">
        <v>483.4</v>
      </c>
      <c r="M2070">
        <v>483.4</v>
      </c>
      <c r="N2070" s="11">
        <f>Salesdata[[#This Row],[subtotal_before_discount]]-Salesdata[[#This Row],[total_after_discount]]</f>
        <v>0</v>
      </c>
      <c r="O2070" t="s">
        <v>60</v>
      </c>
      <c r="P2070" s="2">
        <v>45391.891261574077</v>
      </c>
      <c r="Q2070">
        <f>YEAR(Salesdata[[#This Row],[purchase_date]])</f>
        <v>2024</v>
      </c>
      <c r="R2070" t="str">
        <f>TEXT(Salesdata[[#This Row],[purchase_date]], "mmm")</f>
        <v>Apr</v>
      </c>
    </row>
    <row r="2071" spans="1:18" x14ac:dyDescent="0.3">
      <c r="A2071" t="s">
        <v>6201</v>
      </c>
      <c r="B2071" t="s">
        <v>181</v>
      </c>
      <c r="C2071" t="s">
        <v>6202</v>
      </c>
      <c r="D2071" s="11" t="s">
        <v>8947</v>
      </c>
      <c r="E2071" s="11" t="s">
        <v>7102</v>
      </c>
      <c r="F2071" t="s">
        <v>100</v>
      </c>
      <c r="G2071" t="s">
        <v>6203</v>
      </c>
      <c r="H2071" t="s">
        <v>82</v>
      </c>
      <c r="I2071">
        <v>271.72000000000003</v>
      </c>
      <c r="J2071">
        <v>4</v>
      </c>
      <c r="K2071">
        <v>5</v>
      </c>
      <c r="L2071">
        <v>1086.8800000000001</v>
      </c>
      <c r="M2071">
        <v>1032.54</v>
      </c>
      <c r="N2071" s="11">
        <f>Salesdata[[#This Row],[subtotal_before_discount]]-Salesdata[[#This Row],[total_after_discount]]</f>
        <v>54.340000000000146</v>
      </c>
      <c r="O2071" t="s">
        <v>40</v>
      </c>
      <c r="P2071" s="2">
        <v>45664.164722222224</v>
      </c>
      <c r="Q2071">
        <f>YEAR(Salesdata[[#This Row],[purchase_date]])</f>
        <v>2025</v>
      </c>
      <c r="R2071" t="str">
        <f>TEXT(Salesdata[[#This Row],[purchase_date]], "mmm")</f>
        <v>Jan</v>
      </c>
    </row>
    <row r="2072" spans="1:18" x14ac:dyDescent="0.3">
      <c r="A2072" t="s">
        <v>6204</v>
      </c>
      <c r="B2072" t="s">
        <v>181</v>
      </c>
      <c r="C2072" t="s">
        <v>6205</v>
      </c>
      <c r="D2072" s="11" t="s">
        <v>8948</v>
      </c>
      <c r="E2072" s="11" t="s">
        <v>7125</v>
      </c>
      <c r="F2072" t="s">
        <v>177</v>
      </c>
      <c r="G2072" t="s">
        <v>6206</v>
      </c>
      <c r="H2072" t="s">
        <v>59</v>
      </c>
      <c r="I2072">
        <v>104.33</v>
      </c>
      <c r="J2072">
        <v>15</v>
      </c>
      <c r="K2072">
        <v>10</v>
      </c>
      <c r="L2072">
        <v>1564.95</v>
      </c>
      <c r="M2072">
        <v>1408.46</v>
      </c>
      <c r="N2072" s="11">
        <f>Salesdata[[#This Row],[subtotal_before_discount]]-Salesdata[[#This Row],[total_after_discount]]</f>
        <v>156.49</v>
      </c>
      <c r="O2072" t="s">
        <v>60</v>
      </c>
      <c r="P2072" s="2">
        <v>45857.184293981481</v>
      </c>
      <c r="Q2072">
        <f>YEAR(Salesdata[[#This Row],[purchase_date]])</f>
        <v>2025</v>
      </c>
      <c r="R2072" t="str">
        <f>TEXT(Salesdata[[#This Row],[purchase_date]], "mmm")</f>
        <v>Jul</v>
      </c>
    </row>
    <row r="2073" spans="1:18" x14ac:dyDescent="0.3">
      <c r="A2073" t="s">
        <v>6207</v>
      </c>
      <c r="B2073" t="s">
        <v>84</v>
      </c>
      <c r="C2073" t="s">
        <v>6208</v>
      </c>
      <c r="D2073" s="11" t="s">
        <v>8949</v>
      </c>
      <c r="E2073" s="11" t="s">
        <v>7044</v>
      </c>
      <c r="F2073" t="s">
        <v>246</v>
      </c>
      <c r="G2073" t="s">
        <v>6209</v>
      </c>
      <c r="H2073" t="s">
        <v>209</v>
      </c>
      <c r="I2073">
        <v>89.48</v>
      </c>
      <c r="J2073">
        <v>20</v>
      </c>
      <c r="K2073">
        <v>20</v>
      </c>
      <c r="L2073">
        <v>1789.6</v>
      </c>
      <c r="M2073">
        <v>1431.68</v>
      </c>
      <c r="N2073" s="11">
        <f>Salesdata[[#This Row],[subtotal_before_discount]]-Salesdata[[#This Row],[total_after_discount]]</f>
        <v>357.91999999999985</v>
      </c>
      <c r="O2073" t="s">
        <v>7010</v>
      </c>
      <c r="P2073" s="2">
        <v>45387.666261574072</v>
      </c>
      <c r="Q2073">
        <f>YEAR(Salesdata[[#This Row],[purchase_date]])</f>
        <v>2024</v>
      </c>
      <c r="R2073" t="str">
        <f>TEXT(Salesdata[[#This Row],[purchase_date]], "mmm")</f>
        <v>Apr</v>
      </c>
    </row>
    <row r="2074" spans="1:18" x14ac:dyDescent="0.3">
      <c r="A2074" t="s">
        <v>6210</v>
      </c>
      <c r="B2074" t="s">
        <v>95</v>
      </c>
      <c r="C2074" t="s">
        <v>6211</v>
      </c>
      <c r="D2074" s="11" t="s">
        <v>8950</v>
      </c>
      <c r="E2074" s="11" t="s">
        <v>7162</v>
      </c>
      <c r="F2074" t="s">
        <v>105</v>
      </c>
      <c r="G2074" t="s">
        <v>6212</v>
      </c>
      <c r="H2074" t="s">
        <v>82</v>
      </c>
      <c r="I2074">
        <v>732.45</v>
      </c>
      <c r="J2074">
        <v>12</v>
      </c>
      <c r="K2074">
        <v>15</v>
      </c>
      <c r="L2074">
        <v>8789.4</v>
      </c>
      <c r="M2074">
        <v>7470.99</v>
      </c>
      <c r="N2074" s="11">
        <f>Salesdata[[#This Row],[subtotal_before_discount]]-Salesdata[[#This Row],[total_after_discount]]</f>
        <v>1318.4099999999999</v>
      </c>
      <c r="O2074" t="s">
        <v>60</v>
      </c>
      <c r="P2074" s="2">
        <v>45341.070115740738</v>
      </c>
      <c r="Q2074">
        <f>YEAR(Salesdata[[#This Row],[purchase_date]])</f>
        <v>2024</v>
      </c>
      <c r="R2074" t="str">
        <f>TEXT(Salesdata[[#This Row],[purchase_date]], "mmm")</f>
        <v>Feb</v>
      </c>
    </row>
    <row r="2075" spans="1:18" x14ac:dyDescent="0.3">
      <c r="A2075" t="s">
        <v>6213</v>
      </c>
      <c r="B2075" t="s">
        <v>181</v>
      </c>
      <c r="C2075" t="s">
        <v>6214</v>
      </c>
      <c r="D2075" s="11" t="s">
        <v>8951</v>
      </c>
      <c r="E2075" s="11" t="s">
        <v>7050</v>
      </c>
      <c r="F2075" t="s">
        <v>133</v>
      </c>
      <c r="G2075" t="s">
        <v>6215</v>
      </c>
      <c r="H2075" t="s">
        <v>107</v>
      </c>
      <c r="I2075">
        <v>288.94</v>
      </c>
      <c r="J2075">
        <v>50</v>
      </c>
      <c r="K2075">
        <v>15</v>
      </c>
      <c r="L2075">
        <v>14447</v>
      </c>
      <c r="M2075">
        <v>12279.95</v>
      </c>
      <c r="N2075" s="11">
        <f>Salesdata[[#This Row],[subtotal_before_discount]]-Salesdata[[#This Row],[total_after_discount]]</f>
        <v>2167.0499999999993</v>
      </c>
      <c r="O2075" t="s">
        <v>116</v>
      </c>
      <c r="P2075" s="2">
        <v>45619.876296296294</v>
      </c>
      <c r="Q2075">
        <f>YEAR(Salesdata[[#This Row],[purchase_date]])</f>
        <v>2024</v>
      </c>
      <c r="R2075" t="str">
        <f>TEXT(Salesdata[[#This Row],[purchase_date]], "mmm")</f>
        <v>Nov</v>
      </c>
    </row>
    <row r="2076" spans="1:18" x14ac:dyDescent="0.3">
      <c r="A2076" t="s">
        <v>6216</v>
      </c>
      <c r="B2076" t="s">
        <v>15</v>
      </c>
      <c r="C2076" t="s">
        <v>6217</v>
      </c>
      <c r="D2076" s="11" t="s">
        <v>8952</v>
      </c>
      <c r="E2076" s="11" t="s">
        <v>7125</v>
      </c>
      <c r="F2076" t="s">
        <v>91</v>
      </c>
      <c r="G2076" t="s">
        <v>6218</v>
      </c>
      <c r="H2076" t="s">
        <v>465</v>
      </c>
      <c r="I2076">
        <v>1087.28</v>
      </c>
      <c r="J2076">
        <v>15</v>
      </c>
      <c r="K2076">
        <v>15</v>
      </c>
      <c r="L2076">
        <v>16309.2</v>
      </c>
      <c r="M2076">
        <v>13862.82</v>
      </c>
      <c r="N2076" s="11">
        <f>Salesdata[[#This Row],[subtotal_before_discount]]-Salesdata[[#This Row],[total_after_discount]]</f>
        <v>2446.380000000001</v>
      </c>
      <c r="O2076" t="s">
        <v>28</v>
      </c>
      <c r="P2076" s="2">
        <v>45798.714930555558</v>
      </c>
      <c r="Q2076">
        <f>YEAR(Salesdata[[#This Row],[purchase_date]])</f>
        <v>2025</v>
      </c>
      <c r="R2076" t="str">
        <f>TEXT(Salesdata[[#This Row],[purchase_date]], "mmm")</f>
        <v>May</v>
      </c>
    </row>
    <row r="2077" spans="1:18" x14ac:dyDescent="0.3">
      <c r="A2077" t="s">
        <v>6219</v>
      </c>
      <c r="B2077" t="s">
        <v>55</v>
      </c>
      <c r="C2077" t="s">
        <v>6220</v>
      </c>
      <c r="D2077" s="11" t="s">
        <v>8953</v>
      </c>
      <c r="E2077" s="11" t="s">
        <v>7183</v>
      </c>
      <c r="F2077" t="s">
        <v>91</v>
      </c>
      <c r="G2077" t="s">
        <v>6221</v>
      </c>
      <c r="H2077" t="s">
        <v>184</v>
      </c>
      <c r="I2077">
        <v>3753.69</v>
      </c>
      <c r="J2077">
        <v>2</v>
      </c>
      <c r="K2077">
        <v>0</v>
      </c>
      <c r="L2077">
        <v>7507.38</v>
      </c>
      <c r="M2077">
        <v>7507.38</v>
      </c>
      <c r="N2077" s="11">
        <f>Salesdata[[#This Row],[subtotal_before_discount]]-Salesdata[[#This Row],[total_after_discount]]</f>
        <v>0</v>
      </c>
      <c r="O2077" t="s">
        <v>28</v>
      </c>
      <c r="P2077" s="2">
        <v>45758.970358796294</v>
      </c>
      <c r="Q2077">
        <f>YEAR(Salesdata[[#This Row],[purchase_date]])</f>
        <v>2025</v>
      </c>
      <c r="R2077" t="str">
        <f>TEXT(Salesdata[[#This Row],[purchase_date]], "mmm")</f>
        <v>Apr</v>
      </c>
    </row>
    <row r="2078" spans="1:18" x14ac:dyDescent="0.3">
      <c r="A2078" t="s">
        <v>6222</v>
      </c>
      <c r="B2078" t="s">
        <v>72</v>
      </c>
      <c r="C2078" t="s">
        <v>6223</v>
      </c>
      <c r="D2078" s="11" t="s">
        <v>8954</v>
      </c>
      <c r="E2078" s="11" t="s">
        <v>7139</v>
      </c>
      <c r="F2078" t="s">
        <v>44</v>
      </c>
      <c r="G2078" t="s">
        <v>6224</v>
      </c>
      <c r="H2078" t="s">
        <v>76</v>
      </c>
      <c r="I2078">
        <v>307.74</v>
      </c>
      <c r="J2078">
        <v>4</v>
      </c>
      <c r="K2078">
        <v>0</v>
      </c>
      <c r="L2078">
        <v>1230.96</v>
      </c>
      <c r="M2078">
        <v>1230.96</v>
      </c>
      <c r="N2078" s="11">
        <f>Salesdata[[#This Row],[subtotal_before_discount]]-Salesdata[[#This Row],[total_after_discount]]</f>
        <v>0</v>
      </c>
      <c r="O2078" t="s">
        <v>77</v>
      </c>
      <c r="P2078" s="2">
        <v>45804.32707175926</v>
      </c>
      <c r="Q2078">
        <f>YEAR(Salesdata[[#This Row],[purchase_date]])</f>
        <v>2025</v>
      </c>
      <c r="R2078" t="str">
        <f>TEXT(Salesdata[[#This Row],[purchase_date]], "mmm")</f>
        <v>May</v>
      </c>
    </row>
    <row r="2079" spans="1:18" x14ac:dyDescent="0.3">
      <c r="A2079" t="s">
        <v>6225</v>
      </c>
      <c r="B2079" t="s">
        <v>30</v>
      </c>
      <c r="C2079" t="s">
        <v>6226</v>
      </c>
      <c r="D2079" s="11" t="s">
        <v>8955</v>
      </c>
      <c r="E2079" s="11" t="s">
        <v>7250</v>
      </c>
      <c r="F2079" t="s">
        <v>155</v>
      </c>
      <c r="G2079" t="s">
        <v>6227</v>
      </c>
      <c r="H2079" t="s">
        <v>135</v>
      </c>
      <c r="I2079">
        <v>439.01</v>
      </c>
      <c r="J2079">
        <v>100</v>
      </c>
      <c r="K2079">
        <v>18</v>
      </c>
      <c r="L2079">
        <v>43901</v>
      </c>
      <c r="M2079">
        <v>35998.82</v>
      </c>
      <c r="N2079" s="11">
        <f>Salesdata[[#This Row],[subtotal_before_discount]]-Salesdata[[#This Row],[total_after_discount]]</f>
        <v>7902.18</v>
      </c>
      <c r="O2079" t="s">
        <v>7010</v>
      </c>
      <c r="P2079" s="2">
        <v>45733.167025462964</v>
      </c>
      <c r="Q2079">
        <f>YEAR(Salesdata[[#This Row],[purchase_date]])</f>
        <v>2025</v>
      </c>
      <c r="R2079" t="str">
        <f>TEXT(Salesdata[[#This Row],[purchase_date]], "mmm")</f>
        <v>Mar</v>
      </c>
    </row>
    <row r="2080" spans="1:18" x14ac:dyDescent="0.3">
      <c r="A2080" t="s">
        <v>6228</v>
      </c>
      <c r="B2080" t="s">
        <v>49</v>
      </c>
      <c r="C2080" t="s">
        <v>6229</v>
      </c>
      <c r="D2080" s="11" t="s">
        <v>8956</v>
      </c>
      <c r="E2080" s="11" t="s">
        <v>7159</v>
      </c>
      <c r="F2080" t="s">
        <v>32</v>
      </c>
      <c r="G2080" t="s">
        <v>6230</v>
      </c>
      <c r="H2080" t="s">
        <v>82</v>
      </c>
      <c r="I2080">
        <v>14.95</v>
      </c>
      <c r="J2080">
        <v>15</v>
      </c>
      <c r="K2080">
        <v>15</v>
      </c>
      <c r="L2080">
        <v>224.25</v>
      </c>
      <c r="M2080">
        <v>190.61</v>
      </c>
      <c r="N2080" s="11">
        <f>Salesdata[[#This Row],[subtotal_before_discount]]-Salesdata[[#This Row],[total_after_discount]]</f>
        <v>33.639999999999986</v>
      </c>
      <c r="O2080" t="s">
        <v>21</v>
      </c>
      <c r="P2080" s="2">
        <v>45568.162604166668</v>
      </c>
      <c r="Q2080">
        <f>YEAR(Salesdata[[#This Row],[purchase_date]])</f>
        <v>2024</v>
      </c>
      <c r="R2080" t="str">
        <f>TEXT(Salesdata[[#This Row],[purchase_date]], "mmm")</f>
        <v>Oct</v>
      </c>
    </row>
    <row r="2081" spans="1:18" x14ac:dyDescent="0.3">
      <c r="A2081" t="s">
        <v>6231</v>
      </c>
      <c r="B2081" t="s">
        <v>15</v>
      </c>
      <c r="C2081" t="s">
        <v>6232</v>
      </c>
      <c r="D2081" s="11" t="s">
        <v>8957</v>
      </c>
      <c r="E2081" s="11" t="s">
        <v>7250</v>
      </c>
      <c r="F2081" t="s">
        <v>18</v>
      </c>
      <c r="G2081" t="s">
        <v>6233</v>
      </c>
      <c r="H2081" t="s">
        <v>82</v>
      </c>
      <c r="I2081">
        <v>3.55</v>
      </c>
      <c r="J2081">
        <v>197</v>
      </c>
      <c r="K2081">
        <v>15</v>
      </c>
      <c r="L2081">
        <v>699.35</v>
      </c>
      <c r="M2081">
        <v>594.45000000000005</v>
      </c>
      <c r="N2081" s="11">
        <f>Salesdata[[#This Row],[subtotal_before_discount]]-Salesdata[[#This Row],[total_after_discount]]</f>
        <v>104.89999999999998</v>
      </c>
      <c r="O2081" t="s">
        <v>21</v>
      </c>
      <c r="P2081" s="2">
        <v>45863.91679398148</v>
      </c>
      <c r="Q2081">
        <f>YEAR(Salesdata[[#This Row],[purchase_date]])</f>
        <v>2025</v>
      </c>
      <c r="R2081" t="str">
        <f>TEXT(Salesdata[[#This Row],[purchase_date]], "mmm")</f>
        <v>Jul</v>
      </c>
    </row>
    <row r="2082" spans="1:18" x14ac:dyDescent="0.3">
      <c r="A2082" t="s">
        <v>6234</v>
      </c>
      <c r="B2082" t="s">
        <v>55</v>
      </c>
      <c r="C2082" t="s">
        <v>6235</v>
      </c>
      <c r="D2082" s="11" t="s">
        <v>8743</v>
      </c>
      <c r="E2082" s="11" t="s">
        <v>7069</v>
      </c>
      <c r="F2082" t="s">
        <v>224</v>
      </c>
      <c r="G2082" t="s">
        <v>6236</v>
      </c>
      <c r="H2082" t="s">
        <v>27</v>
      </c>
      <c r="I2082">
        <v>218</v>
      </c>
      <c r="J2082">
        <v>30</v>
      </c>
      <c r="K2082">
        <v>15</v>
      </c>
      <c r="L2082">
        <v>6540</v>
      </c>
      <c r="M2082">
        <v>5559</v>
      </c>
      <c r="N2082" s="11">
        <f>Salesdata[[#This Row],[subtotal_before_discount]]-Salesdata[[#This Row],[total_after_discount]]</f>
        <v>981</v>
      </c>
      <c r="O2082" t="s">
        <v>7010</v>
      </c>
      <c r="P2082" s="2">
        <v>45548.137650462966</v>
      </c>
      <c r="Q2082">
        <f>YEAR(Salesdata[[#This Row],[purchase_date]])</f>
        <v>2024</v>
      </c>
      <c r="R2082" t="str">
        <f>TEXT(Salesdata[[#This Row],[purchase_date]], "mmm")</f>
        <v>Sep</v>
      </c>
    </row>
    <row r="2083" spans="1:18" x14ac:dyDescent="0.3">
      <c r="A2083" t="s">
        <v>6237</v>
      </c>
      <c r="B2083" t="s">
        <v>95</v>
      </c>
      <c r="C2083" t="s">
        <v>6238</v>
      </c>
      <c r="D2083" s="11" t="s">
        <v>8958</v>
      </c>
      <c r="E2083" s="11" t="s">
        <v>7058</v>
      </c>
      <c r="F2083" t="s">
        <v>57</v>
      </c>
      <c r="G2083" t="s">
        <v>6239</v>
      </c>
      <c r="H2083" t="s">
        <v>20</v>
      </c>
      <c r="I2083">
        <v>4.63</v>
      </c>
      <c r="J2083">
        <v>100</v>
      </c>
      <c r="K2083">
        <v>27</v>
      </c>
      <c r="L2083">
        <v>463</v>
      </c>
      <c r="M2083">
        <v>337.99</v>
      </c>
      <c r="N2083" s="11">
        <f>Salesdata[[#This Row],[subtotal_before_discount]]-Salesdata[[#This Row],[total_after_discount]]</f>
        <v>125.00999999999999</v>
      </c>
      <c r="O2083" t="s">
        <v>77</v>
      </c>
      <c r="P2083" s="2">
        <v>45515.46607638889</v>
      </c>
      <c r="Q2083">
        <f>YEAR(Salesdata[[#This Row],[purchase_date]])</f>
        <v>2024</v>
      </c>
      <c r="R2083" t="str">
        <f>TEXT(Salesdata[[#This Row],[purchase_date]], "mmm")</f>
        <v>Aug</v>
      </c>
    </row>
    <row r="2084" spans="1:18" x14ac:dyDescent="0.3">
      <c r="A2084" t="s">
        <v>6240</v>
      </c>
      <c r="B2084" t="s">
        <v>118</v>
      </c>
      <c r="C2084" t="s">
        <v>6241</v>
      </c>
      <c r="D2084" s="11" t="s">
        <v>7404</v>
      </c>
      <c r="E2084" s="11" t="s">
        <v>7130</v>
      </c>
      <c r="F2084" t="s">
        <v>68</v>
      </c>
      <c r="G2084" t="s">
        <v>6242</v>
      </c>
      <c r="H2084" t="s">
        <v>107</v>
      </c>
      <c r="I2084">
        <v>801.94</v>
      </c>
      <c r="J2084">
        <v>10</v>
      </c>
      <c r="K2084">
        <v>10</v>
      </c>
      <c r="L2084">
        <v>8019.4</v>
      </c>
      <c r="M2084">
        <v>7217.46</v>
      </c>
      <c r="N2084" s="11">
        <f>Salesdata[[#This Row],[subtotal_before_discount]]-Salesdata[[#This Row],[total_after_discount]]</f>
        <v>801.9399999999996</v>
      </c>
      <c r="O2084" t="s">
        <v>7010</v>
      </c>
      <c r="P2084" s="2">
        <v>45720.550787037035</v>
      </c>
      <c r="Q2084">
        <f>YEAR(Salesdata[[#This Row],[purchase_date]])</f>
        <v>2025</v>
      </c>
      <c r="R2084" t="str">
        <f>TEXT(Salesdata[[#This Row],[purchase_date]], "mmm")</f>
        <v>Mar</v>
      </c>
    </row>
    <row r="2085" spans="1:18" x14ac:dyDescent="0.3">
      <c r="A2085" t="s">
        <v>6243</v>
      </c>
      <c r="B2085" t="s">
        <v>181</v>
      </c>
      <c r="C2085" t="s">
        <v>6244</v>
      </c>
      <c r="D2085" s="11" t="s">
        <v>8959</v>
      </c>
      <c r="E2085" s="11" t="s">
        <v>7042</v>
      </c>
      <c r="F2085" t="s">
        <v>246</v>
      </c>
      <c r="G2085" t="s">
        <v>6245</v>
      </c>
      <c r="H2085" t="s">
        <v>135</v>
      </c>
      <c r="I2085">
        <v>312.77</v>
      </c>
      <c r="J2085">
        <v>1</v>
      </c>
      <c r="K2085">
        <v>0</v>
      </c>
      <c r="L2085">
        <v>312.77</v>
      </c>
      <c r="M2085">
        <v>312.77</v>
      </c>
      <c r="N2085" s="11">
        <f>Salesdata[[#This Row],[subtotal_before_discount]]-Salesdata[[#This Row],[total_after_discount]]</f>
        <v>0</v>
      </c>
      <c r="O2085" t="s">
        <v>40</v>
      </c>
      <c r="P2085" s="2">
        <v>45474.282604166663</v>
      </c>
      <c r="Q2085">
        <f>YEAR(Salesdata[[#This Row],[purchase_date]])</f>
        <v>2024</v>
      </c>
      <c r="R2085" t="str">
        <f>TEXT(Salesdata[[#This Row],[purchase_date]], "mmm")</f>
        <v>Jul</v>
      </c>
    </row>
    <row r="2086" spans="1:18" x14ac:dyDescent="0.3">
      <c r="A2086" t="s">
        <v>6246</v>
      </c>
      <c r="B2086" t="s">
        <v>72</v>
      </c>
      <c r="C2086" t="s">
        <v>6247</v>
      </c>
      <c r="D2086" s="11" t="s">
        <v>8960</v>
      </c>
      <c r="E2086" s="11" t="s">
        <v>7141</v>
      </c>
      <c r="F2086" t="s">
        <v>74</v>
      </c>
      <c r="G2086" t="s">
        <v>6248</v>
      </c>
      <c r="H2086" t="s">
        <v>93</v>
      </c>
      <c r="I2086">
        <v>2680.32</v>
      </c>
      <c r="J2086">
        <v>25</v>
      </c>
      <c r="K2086">
        <v>20</v>
      </c>
      <c r="L2086">
        <v>67008</v>
      </c>
      <c r="M2086">
        <v>53606.400000000001</v>
      </c>
      <c r="N2086" s="11">
        <f>Salesdata[[#This Row],[subtotal_before_discount]]-Salesdata[[#This Row],[total_after_discount]]</f>
        <v>13401.599999999999</v>
      </c>
      <c r="O2086" t="s">
        <v>21</v>
      </c>
      <c r="P2086" s="2">
        <v>45543.419733796298</v>
      </c>
      <c r="Q2086">
        <f>YEAR(Salesdata[[#This Row],[purchase_date]])</f>
        <v>2024</v>
      </c>
      <c r="R2086" t="str">
        <f>TEXT(Salesdata[[#This Row],[purchase_date]], "mmm")</f>
        <v>Sep</v>
      </c>
    </row>
    <row r="2087" spans="1:18" x14ac:dyDescent="0.3">
      <c r="A2087" t="s">
        <v>6249</v>
      </c>
      <c r="B2087" t="s">
        <v>95</v>
      </c>
      <c r="C2087" t="s">
        <v>6250</v>
      </c>
      <c r="D2087" s="11" t="s">
        <v>8961</v>
      </c>
      <c r="E2087" s="11" t="s">
        <v>7048</v>
      </c>
      <c r="F2087" t="s">
        <v>37</v>
      </c>
      <c r="G2087" t="s">
        <v>6251</v>
      </c>
      <c r="H2087" t="s">
        <v>130</v>
      </c>
      <c r="I2087">
        <v>645.36</v>
      </c>
      <c r="J2087">
        <v>8</v>
      </c>
      <c r="K2087">
        <v>10</v>
      </c>
      <c r="L2087">
        <v>5162.88</v>
      </c>
      <c r="M2087">
        <v>4646.59</v>
      </c>
      <c r="N2087" s="11">
        <f>Salesdata[[#This Row],[subtotal_before_discount]]-Salesdata[[#This Row],[total_after_discount]]</f>
        <v>516.29</v>
      </c>
      <c r="O2087" t="s">
        <v>47</v>
      </c>
      <c r="P2087" s="2">
        <v>45615.797430555554</v>
      </c>
      <c r="Q2087">
        <f>YEAR(Salesdata[[#This Row],[purchase_date]])</f>
        <v>2024</v>
      </c>
      <c r="R2087" t="str">
        <f>TEXT(Salesdata[[#This Row],[purchase_date]], "mmm")</f>
        <v>Nov</v>
      </c>
    </row>
    <row r="2088" spans="1:18" x14ac:dyDescent="0.3">
      <c r="A2088" t="s">
        <v>6252</v>
      </c>
      <c r="B2088" t="s">
        <v>95</v>
      </c>
      <c r="C2088" t="s">
        <v>6253</v>
      </c>
      <c r="D2088" s="11" t="s">
        <v>8962</v>
      </c>
      <c r="E2088" s="11" t="s">
        <v>7168</v>
      </c>
      <c r="F2088" t="s">
        <v>177</v>
      </c>
      <c r="G2088" t="s">
        <v>6254</v>
      </c>
      <c r="H2088" t="s">
        <v>70</v>
      </c>
      <c r="I2088">
        <v>1229.75</v>
      </c>
      <c r="J2088">
        <v>20</v>
      </c>
      <c r="K2088">
        <v>15</v>
      </c>
      <c r="L2088">
        <v>24595</v>
      </c>
      <c r="M2088">
        <v>20905.75</v>
      </c>
      <c r="N2088" s="11">
        <f>Salesdata[[#This Row],[subtotal_before_discount]]-Salesdata[[#This Row],[total_after_discount]]</f>
        <v>3689.25</v>
      </c>
      <c r="O2088" t="s">
        <v>116</v>
      </c>
      <c r="P2088" s="2">
        <v>45366.647951388892</v>
      </c>
      <c r="Q2088">
        <f>YEAR(Salesdata[[#This Row],[purchase_date]])</f>
        <v>2024</v>
      </c>
      <c r="R2088" t="str">
        <f>TEXT(Salesdata[[#This Row],[purchase_date]], "mmm")</f>
        <v>Mar</v>
      </c>
    </row>
    <row r="2089" spans="1:18" x14ac:dyDescent="0.3">
      <c r="A2089" t="s">
        <v>6255</v>
      </c>
      <c r="B2089" t="s">
        <v>49</v>
      </c>
      <c r="C2089" t="s">
        <v>6256</v>
      </c>
      <c r="D2089" s="11" t="s">
        <v>8963</v>
      </c>
      <c r="E2089" s="11" t="s">
        <v>7143</v>
      </c>
      <c r="F2089" t="s">
        <v>133</v>
      </c>
      <c r="G2089" t="s">
        <v>6257</v>
      </c>
      <c r="H2089" t="s">
        <v>93</v>
      </c>
      <c r="I2089">
        <v>443.27</v>
      </c>
      <c r="J2089">
        <v>4</v>
      </c>
      <c r="K2089">
        <v>5</v>
      </c>
      <c r="L2089">
        <v>1773.08</v>
      </c>
      <c r="M2089">
        <v>1684.43</v>
      </c>
      <c r="N2089" s="11">
        <f>Salesdata[[#This Row],[subtotal_before_discount]]-Salesdata[[#This Row],[total_after_discount]]</f>
        <v>88.649999999999864</v>
      </c>
      <c r="O2089" t="s">
        <v>28</v>
      </c>
      <c r="P2089" s="2">
        <v>45505.109548611108</v>
      </c>
      <c r="Q2089">
        <f>YEAR(Salesdata[[#This Row],[purchase_date]])</f>
        <v>2024</v>
      </c>
      <c r="R2089" t="str">
        <f>TEXT(Salesdata[[#This Row],[purchase_date]], "mmm")</f>
        <v>Aug</v>
      </c>
    </row>
    <row r="2090" spans="1:18" x14ac:dyDescent="0.3">
      <c r="A2090" t="s">
        <v>6258</v>
      </c>
      <c r="B2090" t="s">
        <v>49</v>
      </c>
      <c r="C2090" t="s">
        <v>6259</v>
      </c>
      <c r="D2090" s="11" t="s">
        <v>8964</v>
      </c>
      <c r="E2090" s="11" t="s">
        <v>7056</v>
      </c>
      <c r="F2090" t="s">
        <v>277</v>
      </c>
      <c r="G2090" t="s">
        <v>6260</v>
      </c>
      <c r="H2090" t="s">
        <v>70</v>
      </c>
      <c r="I2090">
        <v>299.07</v>
      </c>
      <c r="J2090">
        <v>1</v>
      </c>
      <c r="K2090">
        <v>0</v>
      </c>
      <c r="L2090">
        <v>299.07</v>
      </c>
      <c r="M2090">
        <v>299.07</v>
      </c>
      <c r="N2090" s="11">
        <f>Salesdata[[#This Row],[subtotal_before_discount]]-Salesdata[[#This Row],[total_after_discount]]</f>
        <v>0</v>
      </c>
      <c r="O2090" t="s">
        <v>21</v>
      </c>
      <c r="P2090" s="2">
        <v>45662.409814814811</v>
      </c>
      <c r="Q2090">
        <f>YEAR(Salesdata[[#This Row],[purchase_date]])</f>
        <v>2025</v>
      </c>
      <c r="R2090" t="str">
        <f>TEXT(Salesdata[[#This Row],[purchase_date]], "mmm")</f>
        <v>Jan</v>
      </c>
    </row>
    <row r="2091" spans="1:18" x14ac:dyDescent="0.3">
      <c r="A2091" t="s">
        <v>6261</v>
      </c>
      <c r="B2091" t="s">
        <v>95</v>
      </c>
      <c r="C2091" t="s">
        <v>6262</v>
      </c>
      <c r="D2091" s="11" t="s">
        <v>8965</v>
      </c>
      <c r="E2091" s="11" t="s">
        <v>7094</v>
      </c>
      <c r="F2091" t="s">
        <v>44</v>
      </c>
      <c r="G2091" t="s">
        <v>6263</v>
      </c>
      <c r="H2091" t="s">
        <v>184</v>
      </c>
      <c r="I2091">
        <v>5.71</v>
      </c>
      <c r="J2091">
        <v>376</v>
      </c>
      <c r="K2091">
        <v>15</v>
      </c>
      <c r="L2091">
        <v>2146.96</v>
      </c>
      <c r="M2091">
        <v>1824.92</v>
      </c>
      <c r="N2091" s="11">
        <f>Salesdata[[#This Row],[subtotal_before_discount]]-Salesdata[[#This Row],[total_after_discount]]</f>
        <v>322.03999999999996</v>
      </c>
      <c r="O2091" t="s">
        <v>116</v>
      </c>
      <c r="P2091" s="2">
        <v>45501.876539351855</v>
      </c>
      <c r="Q2091">
        <f>YEAR(Salesdata[[#This Row],[purchase_date]])</f>
        <v>2024</v>
      </c>
      <c r="R2091" t="str">
        <f>TEXT(Salesdata[[#This Row],[purchase_date]], "mmm")</f>
        <v>Jul</v>
      </c>
    </row>
    <row r="2092" spans="1:18" x14ac:dyDescent="0.3">
      <c r="A2092" t="s">
        <v>6264</v>
      </c>
      <c r="B2092" t="s">
        <v>172</v>
      </c>
      <c r="C2092" t="s">
        <v>6265</v>
      </c>
      <c r="D2092" s="11" t="s">
        <v>8966</v>
      </c>
      <c r="E2092" s="11" t="s">
        <v>7076</v>
      </c>
      <c r="F2092" t="s">
        <v>155</v>
      </c>
      <c r="G2092" t="s">
        <v>6266</v>
      </c>
      <c r="H2092" t="s">
        <v>65</v>
      </c>
      <c r="I2092">
        <v>498</v>
      </c>
      <c r="J2092">
        <v>12</v>
      </c>
      <c r="K2092">
        <v>5</v>
      </c>
      <c r="L2092">
        <v>5976</v>
      </c>
      <c r="M2092">
        <v>5677.2</v>
      </c>
      <c r="N2092" s="11">
        <f>Salesdata[[#This Row],[subtotal_before_discount]]-Salesdata[[#This Row],[total_after_discount]]</f>
        <v>298.80000000000018</v>
      </c>
      <c r="O2092" t="s">
        <v>40</v>
      </c>
      <c r="P2092" s="2">
        <v>45476.242013888892</v>
      </c>
      <c r="Q2092">
        <f>YEAR(Salesdata[[#This Row],[purchase_date]])</f>
        <v>2024</v>
      </c>
      <c r="R2092" t="str">
        <f>TEXT(Salesdata[[#This Row],[purchase_date]], "mmm")</f>
        <v>Jul</v>
      </c>
    </row>
    <row r="2093" spans="1:18" x14ac:dyDescent="0.3">
      <c r="A2093" t="s">
        <v>6267</v>
      </c>
      <c r="B2093" t="s">
        <v>30</v>
      </c>
      <c r="C2093" t="s">
        <v>6268</v>
      </c>
      <c r="D2093" s="11" t="s">
        <v>8967</v>
      </c>
      <c r="E2093" s="11" t="s">
        <v>7141</v>
      </c>
      <c r="F2093" t="s">
        <v>32</v>
      </c>
      <c r="G2093" t="s">
        <v>6269</v>
      </c>
      <c r="H2093" t="s">
        <v>135</v>
      </c>
      <c r="I2093">
        <v>460.09</v>
      </c>
      <c r="J2093">
        <v>3</v>
      </c>
      <c r="K2093">
        <v>5</v>
      </c>
      <c r="L2093">
        <v>1380.27</v>
      </c>
      <c r="M2093">
        <v>1311.26</v>
      </c>
      <c r="N2093" s="11">
        <f>Salesdata[[#This Row],[subtotal_before_discount]]-Salesdata[[#This Row],[total_after_discount]]</f>
        <v>69.009999999999991</v>
      </c>
      <c r="O2093" t="s">
        <v>28</v>
      </c>
      <c r="P2093" s="2">
        <v>45640.256365740737</v>
      </c>
      <c r="Q2093">
        <f>YEAR(Salesdata[[#This Row],[purchase_date]])</f>
        <v>2024</v>
      </c>
      <c r="R2093" t="str">
        <f>TEXT(Salesdata[[#This Row],[purchase_date]], "mmm")</f>
        <v>Dec</v>
      </c>
    </row>
    <row r="2094" spans="1:18" x14ac:dyDescent="0.3">
      <c r="A2094" t="s">
        <v>6270</v>
      </c>
      <c r="B2094" t="s">
        <v>23</v>
      </c>
      <c r="C2094" t="s">
        <v>6271</v>
      </c>
      <c r="D2094" s="11" t="s">
        <v>8968</v>
      </c>
      <c r="E2094" s="11" t="s">
        <v>7099</v>
      </c>
      <c r="F2094" t="s">
        <v>277</v>
      </c>
      <c r="G2094" t="s">
        <v>6272</v>
      </c>
      <c r="H2094" t="s">
        <v>7010</v>
      </c>
      <c r="I2094">
        <v>36.229999999999997</v>
      </c>
      <c r="J2094">
        <v>2</v>
      </c>
      <c r="K2094">
        <v>0</v>
      </c>
      <c r="L2094">
        <v>72.459999999999994</v>
      </c>
      <c r="M2094">
        <v>72.459999999999994</v>
      </c>
      <c r="N2094" s="11">
        <f>Salesdata[[#This Row],[subtotal_before_discount]]-Salesdata[[#This Row],[total_after_discount]]</f>
        <v>0</v>
      </c>
      <c r="O2094" t="s">
        <v>116</v>
      </c>
      <c r="P2094" s="2">
        <v>45593.421736111108</v>
      </c>
      <c r="Q2094">
        <f>YEAR(Salesdata[[#This Row],[purchase_date]])</f>
        <v>2024</v>
      </c>
      <c r="R2094" t="str">
        <f>TEXT(Salesdata[[#This Row],[purchase_date]], "mmm")</f>
        <v>Oct</v>
      </c>
    </row>
    <row r="2095" spans="1:18" x14ac:dyDescent="0.3">
      <c r="A2095" t="s">
        <v>6273</v>
      </c>
      <c r="B2095" t="s">
        <v>181</v>
      </c>
      <c r="C2095" t="s">
        <v>6274</v>
      </c>
      <c r="D2095" s="11" t="s">
        <v>8969</v>
      </c>
      <c r="E2095" s="11" t="s">
        <v>7052</v>
      </c>
      <c r="F2095" t="s">
        <v>37</v>
      </c>
      <c r="G2095" t="s">
        <v>6275</v>
      </c>
      <c r="H2095" t="s">
        <v>46</v>
      </c>
      <c r="I2095">
        <v>1212.1500000000001</v>
      </c>
      <c r="J2095">
        <v>20</v>
      </c>
      <c r="K2095">
        <v>15</v>
      </c>
      <c r="L2095">
        <v>24243</v>
      </c>
      <c r="M2095">
        <v>20606.55</v>
      </c>
      <c r="N2095" s="11">
        <f>Salesdata[[#This Row],[subtotal_before_discount]]-Salesdata[[#This Row],[total_after_discount]]</f>
        <v>3636.4500000000007</v>
      </c>
      <c r="O2095" t="s">
        <v>28</v>
      </c>
      <c r="P2095" s="2">
        <v>45792.106354166666</v>
      </c>
      <c r="Q2095">
        <f>YEAR(Salesdata[[#This Row],[purchase_date]])</f>
        <v>2025</v>
      </c>
      <c r="R2095" t="str">
        <f>TEXT(Salesdata[[#This Row],[purchase_date]], "mmm")</f>
        <v>May</v>
      </c>
    </row>
    <row r="2096" spans="1:18" x14ac:dyDescent="0.3">
      <c r="A2096" t="s">
        <v>6276</v>
      </c>
      <c r="B2096" t="s">
        <v>118</v>
      </c>
      <c r="C2096" t="s">
        <v>6277</v>
      </c>
      <c r="D2096" s="11" t="s">
        <v>8970</v>
      </c>
      <c r="E2096" s="11" t="s">
        <v>7108</v>
      </c>
      <c r="F2096" t="s">
        <v>133</v>
      </c>
      <c r="G2096" t="s">
        <v>6278</v>
      </c>
      <c r="H2096" t="s">
        <v>76</v>
      </c>
      <c r="I2096">
        <v>388.33</v>
      </c>
      <c r="J2096">
        <v>20</v>
      </c>
      <c r="K2096">
        <v>10</v>
      </c>
      <c r="L2096">
        <v>7766.6</v>
      </c>
      <c r="M2096">
        <v>6989.94</v>
      </c>
      <c r="N2096" s="11">
        <f>Salesdata[[#This Row],[subtotal_before_discount]]-Salesdata[[#This Row],[total_after_discount]]</f>
        <v>776.66000000000076</v>
      </c>
      <c r="O2096" t="s">
        <v>77</v>
      </c>
      <c r="P2096" s="2">
        <v>45723.089675925927</v>
      </c>
      <c r="Q2096">
        <f>YEAR(Salesdata[[#This Row],[purchase_date]])</f>
        <v>2025</v>
      </c>
      <c r="R2096" t="str">
        <f>TEXT(Salesdata[[#This Row],[purchase_date]], "mmm")</f>
        <v>Mar</v>
      </c>
    </row>
    <row r="2097" spans="1:18" x14ac:dyDescent="0.3">
      <c r="A2097" t="s">
        <v>6279</v>
      </c>
      <c r="B2097" t="s">
        <v>55</v>
      </c>
      <c r="C2097" t="s">
        <v>6280</v>
      </c>
      <c r="D2097" s="11" t="s">
        <v>8971</v>
      </c>
      <c r="E2097" s="11" t="s">
        <v>7139</v>
      </c>
      <c r="F2097" t="s">
        <v>57</v>
      </c>
      <c r="G2097" t="s">
        <v>6281</v>
      </c>
      <c r="H2097" t="s">
        <v>53</v>
      </c>
      <c r="I2097">
        <v>60.46</v>
      </c>
      <c r="J2097">
        <v>10</v>
      </c>
      <c r="K2097">
        <v>0</v>
      </c>
      <c r="L2097">
        <v>604.6</v>
      </c>
      <c r="M2097">
        <v>604.6</v>
      </c>
      <c r="N2097" s="11">
        <f>Salesdata[[#This Row],[subtotal_before_discount]]-Salesdata[[#This Row],[total_after_discount]]</f>
        <v>0</v>
      </c>
      <c r="O2097" t="s">
        <v>77</v>
      </c>
      <c r="P2097" s="2">
        <v>45620.731851851851</v>
      </c>
      <c r="Q2097">
        <f>YEAR(Salesdata[[#This Row],[purchase_date]])</f>
        <v>2024</v>
      </c>
      <c r="R2097" t="str">
        <f>TEXT(Salesdata[[#This Row],[purchase_date]], "mmm")</f>
        <v>Nov</v>
      </c>
    </row>
    <row r="2098" spans="1:18" x14ac:dyDescent="0.3">
      <c r="A2098" t="s">
        <v>6282</v>
      </c>
      <c r="B2098" t="s">
        <v>7010</v>
      </c>
      <c r="C2098" t="s">
        <v>6283</v>
      </c>
      <c r="D2098" s="11" t="s">
        <v>8972</v>
      </c>
      <c r="E2098" s="11" t="s">
        <v>7102</v>
      </c>
      <c r="F2098" t="s">
        <v>155</v>
      </c>
      <c r="G2098" t="s">
        <v>6284</v>
      </c>
      <c r="H2098" t="s">
        <v>248</v>
      </c>
      <c r="I2098">
        <v>108.2</v>
      </c>
      <c r="J2098">
        <v>1</v>
      </c>
      <c r="K2098">
        <v>0</v>
      </c>
      <c r="L2098">
        <v>108.2</v>
      </c>
      <c r="M2098">
        <v>108.2</v>
      </c>
      <c r="N2098" s="11">
        <f>Salesdata[[#This Row],[subtotal_before_discount]]-Salesdata[[#This Row],[total_after_discount]]</f>
        <v>0</v>
      </c>
      <c r="O2098" t="s">
        <v>28</v>
      </c>
      <c r="P2098" s="2">
        <v>45500.421215277776</v>
      </c>
      <c r="Q2098">
        <f>YEAR(Salesdata[[#This Row],[purchase_date]])</f>
        <v>2024</v>
      </c>
      <c r="R2098" t="str">
        <f>TEXT(Salesdata[[#This Row],[purchase_date]], "mmm")</f>
        <v>Jul</v>
      </c>
    </row>
    <row r="2099" spans="1:18" x14ac:dyDescent="0.3">
      <c r="A2099" t="s">
        <v>6285</v>
      </c>
      <c r="B2099" t="s">
        <v>95</v>
      </c>
      <c r="C2099" t="s">
        <v>6286</v>
      </c>
      <c r="D2099" s="11" t="s">
        <v>8308</v>
      </c>
      <c r="E2099" s="11" t="s">
        <v>7044</v>
      </c>
      <c r="F2099" t="s">
        <v>68</v>
      </c>
      <c r="G2099" t="s">
        <v>6287</v>
      </c>
      <c r="H2099" t="s">
        <v>53</v>
      </c>
      <c r="I2099">
        <v>251.82</v>
      </c>
      <c r="J2099">
        <v>1</v>
      </c>
      <c r="K2099">
        <v>5</v>
      </c>
      <c r="L2099">
        <v>251.82</v>
      </c>
      <c r="M2099">
        <v>239.23</v>
      </c>
      <c r="N2099" s="11">
        <f>Salesdata[[#This Row],[subtotal_before_discount]]-Salesdata[[#This Row],[total_after_discount]]</f>
        <v>12.590000000000003</v>
      </c>
      <c r="O2099" t="s">
        <v>77</v>
      </c>
      <c r="P2099" s="2">
        <v>45440.086597222224</v>
      </c>
      <c r="Q2099">
        <f>YEAR(Salesdata[[#This Row],[purchase_date]])</f>
        <v>2024</v>
      </c>
      <c r="R2099" t="str">
        <f>TEXT(Salesdata[[#This Row],[purchase_date]], "mmm")</f>
        <v>May</v>
      </c>
    </row>
    <row r="2100" spans="1:18" x14ac:dyDescent="0.3">
      <c r="A2100" t="s">
        <v>6288</v>
      </c>
      <c r="B2100" t="s">
        <v>30</v>
      </c>
      <c r="C2100" t="s">
        <v>6289</v>
      </c>
      <c r="D2100" s="11" t="s">
        <v>8973</v>
      </c>
      <c r="E2100" s="11" t="s">
        <v>7143</v>
      </c>
      <c r="F2100" t="s">
        <v>68</v>
      </c>
      <c r="G2100" t="s">
        <v>6290</v>
      </c>
      <c r="H2100" t="s">
        <v>59</v>
      </c>
      <c r="I2100">
        <v>3.68</v>
      </c>
      <c r="J2100">
        <v>54</v>
      </c>
      <c r="K2100">
        <v>5</v>
      </c>
      <c r="L2100">
        <v>198.72</v>
      </c>
      <c r="M2100">
        <v>188.78</v>
      </c>
      <c r="N2100" s="11">
        <f>Salesdata[[#This Row],[subtotal_before_discount]]-Salesdata[[#This Row],[total_after_discount]]</f>
        <v>9.9399999999999977</v>
      </c>
      <c r="O2100" t="s">
        <v>60</v>
      </c>
      <c r="P2100" s="2">
        <v>45569.612997685188</v>
      </c>
      <c r="Q2100">
        <f>YEAR(Salesdata[[#This Row],[purchase_date]])</f>
        <v>2024</v>
      </c>
      <c r="R2100" t="str">
        <f>TEXT(Salesdata[[#This Row],[purchase_date]], "mmm")</f>
        <v>Oct</v>
      </c>
    </row>
    <row r="2101" spans="1:18" x14ac:dyDescent="0.3">
      <c r="A2101" t="s">
        <v>6291</v>
      </c>
      <c r="B2101" t="s">
        <v>172</v>
      </c>
      <c r="C2101" t="s">
        <v>6292</v>
      </c>
      <c r="D2101" s="11" t="s">
        <v>8974</v>
      </c>
      <c r="E2101" s="11" t="s">
        <v>7183</v>
      </c>
      <c r="F2101" t="s">
        <v>121</v>
      </c>
      <c r="G2101" t="s">
        <v>6293</v>
      </c>
      <c r="H2101" t="s">
        <v>70</v>
      </c>
      <c r="I2101">
        <v>39.26</v>
      </c>
      <c r="J2101">
        <v>3</v>
      </c>
      <c r="K2101">
        <v>0</v>
      </c>
      <c r="L2101">
        <v>117.78</v>
      </c>
      <c r="M2101">
        <v>117.78</v>
      </c>
      <c r="N2101" s="11">
        <f>Salesdata[[#This Row],[subtotal_before_discount]]-Salesdata[[#This Row],[total_after_discount]]</f>
        <v>0</v>
      </c>
      <c r="O2101" t="s">
        <v>28</v>
      </c>
      <c r="P2101" s="2">
        <v>45580.627384259256</v>
      </c>
      <c r="Q2101">
        <f>YEAR(Salesdata[[#This Row],[purchase_date]])</f>
        <v>2024</v>
      </c>
      <c r="R2101" t="str">
        <f>TEXT(Salesdata[[#This Row],[purchase_date]], "mmm")</f>
        <v>Oct</v>
      </c>
    </row>
    <row r="2102" spans="1:18" x14ac:dyDescent="0.3">
      <c r="A2102" t="s">
        <v>6294</v>
      </c>
      <c r="B2102" t="s">
        <v>172</v>
      </c>
      <c r="C2102" t="s">
        <v>6295</v>
      </c>
      <c r="D2102" s="11" t="s">
        <v>7763</v>
      </c>
      <c r="E2102" s="11" t="s">
        <v>7154</v>
      </c>
      <c r="F2102" t="s">
        <v>44</v>
      </c>
      <c r="G2102" t="s">
        <v>6296</v>
      </c>
      <c r="H2102" t="s">
        <v>107</v>
      </c>
      <c r="I2102">
        <v>19.71</v>
      </c>
      <c r="J2102">
        <v>15</v>
      </c>
      <c r="K2102">
        <v>15</v>
      </c>
      <c r="L2102">
        <v>295.64999999999998</v>
      </c>
      <c r="M2102">
        <v>251.3</v>
      </c>
      <c r="N2102" s="11">
        <f>Salesdata[[#This Row],[subtotal_before_discount]]-Salesdata[[#This Row],[total_after_discount]]</f>
        <v>44.349999999999966</v>
      </c>
      <c r="O2102" t="s">
        <v>21</v>
      </c>
      <c r="P2102" s="2">
        <v>45428.342256944445</v>
      </c>
      <c r="Q2102">
        <f>YEAR(Salesdata[[#This Row],[purchase_date]])</f>
        <v>2024</v>
      </c>
      <c r="R2102" t="str">
        <f>TEXT(Salesdata[[#This Row],[purchase_date]], "mmm")</f>
        <v>May</v>
      </c>
    </row>
    <row r="2103" spans="1:18" x14ac:dyDescent="0.3">
      <c r="A2103" t="s">
        <v>6297</v>
      </c>
      <c r="B2103" t="s">
        <v>30</v>
      </c>
      <c r="C2103" t="s">
        <v>6298</v>
      </c>
      <c r="D2103" s="11" t="s">
        <v>8975</v>
      </c>
      <c r="E2103" s="11" t="s">
        <v>7054</v>
      </c>
      <c r="F2103" t="s">
        <v>91</v>
      </c>
      <c r="G2103" t="s">
        <v>6299</v>
      </c>
      <c r="H2103" t="s">
        <v>27</v>
      </c>
      <c r="I2103">
        <v>406.63</v>
      </c>
      <c r="J2103">
        <v>2</v>
      </c>
      <c r="K2103">
        <v>0</v>
      </c>
      <c r="L2103">
        <v>813.26</v>
      </c>
      <c r="M2103">
        <v>813.26</v>
      </c>
      <c r="N2103" s="11">
        <f>Salesdata[[#This Row],[subtotal_before_discount]]-Salesdata[[#This Row],[total_after_discount]]</f>
        <v>0</v>
      </c>
      <c r="O2103" t="s">
        <v>28</v>
      </c>
      <c r="P2103" s="2">
        <v>45523.492627314816</v>
      </c>
      <c r="Q2103">
        <f>YEAR(Salesdata[[#This Row],[purchase_date]])</f>
        <v>2024</v>
      </c>
      <c r="R2103" t="str">
        <f>TEXT(Salesdata[[#This Row],[purchase_date]], "mmm")</f>
        <v>Aug</v>
      </c>
    </row>
    <row r="2104" spans="1:18" x14ac:dyDescent="0.3">
      <c r="A2104" t="s">
        <v>6300</v>
      </c>
      <c r="B2104" t="s">
        <v>95</v>
      </c>
      <c r="C2104" t="s">
        <v>6301</v>
      </c>
      <c r="D2104" s="11" t="s">
        <v>8976</v>
      </c>
      <c r="E2104" s="11" t="s">
        <v>7152</v>
      </c>
      <c r="F2104" t="s">
        <v>246</v>
      </c>
      <c r="G2104" t="s">
        <v>6302</v>
      </c>
      <c r="H2104" t="s">
        <v>20</v>
      </c>
      <c r="I2104">
        <v>647.34</v>
      </c>
      <c r="J2104">
        <v>6</v>
      </c>
      <c r="K2104">
        <v>10</v>
      </c>
      <c r="L2104">
        <v>3884.04</v>
      </c>
      <c r="M2104">
        <v>3495.64</v>
      </c>
      <c r="N2104" s="11">
        <f>Salesdata[[#This Row],[subtotal_before_discount]]-Salesdata[[#This Row],[total_after_discount]]</f>
        <v>388.40000000000009</v>
      </c>
      <c r="O2104" t="s">
        <v>116</v>
      </c>
      <c r="P2104" s="2">
        <v>45620.912766203706</v>
      </c>
      <c r="Q2104">
        <f>YEAR(Salesdata[[#This Row],[purchase_date]])</f>
        <v>2024</v>
      </c>
      <c r="R2104" t="str">
        <f>TEXT(Salesdata[[#This Row],[purchase_date]], "mmm")</f>
        <v>Nov</v>
      </c>
    </row>
    <row r="2105" spans="1:18" x14ac:dyDescent="0.3">
      <c r="A2105" t="s">
        <v>6303</v>
      </c>
      <c r="B2105" t="s">
        <v>95</v>
      </c>
      <c r="C2105" t="s">
        <v>6304</v>
      </c>
      <c r="D2105" s="11" t="s">
        <v>8977</v>
      </c>
      <c r="E2105" s="11" t="s">
        <v>7224</v>
      </c>
      <c r="F2105" t="s">
        <v>246</v>
      </c>
      <c r="G2105" t="s">
        <v>6305</v>
      </c>
      <c r="H2105" t="s">
        <v>20</v>
      </c>
      <c r="I2105">
        <v>520.26</v>
      </c>
      <c r="J2105">
        <v>1</v>
      </c>
      <c r="K2105">
        <v>0</v>
      </c>
      <c r="L2105">
        <v>520.26</v>
      </c>
      <c r="M2105">
        <v>520.26</v>
      </c>
      <c r="N2105" s="11">
        <f>Salesdata[[#This Row],[subtotal_before_discount]]-Salesdata[[#This Row],[total_after_discount]]</f>
        <v>0</v>
      </c>
      <c r="O2105" t="s">
        <v>21</v>
      </c>
      <c r="P2105" s="2">
        <v>45627.315104166664</v>
      </c>
      <c r="Q2105">
        <f>YEAR(Salesdata[[#This Row],[purchase_date]])</f>
        <v>2024</v>
      </c>
      <c r="R2105" t="str">
        <f>TEXT(Salesdata[[#This Row],[purchase_date]], "mmm")</f>
        <v>Dec</v>
      </c>
    </row>
    <row r="2106" spans="1:18" x14ac:dyDescent="0.3">
      <c r="A2106" t="s">
        <v>6306</v>
      </c>
      <c r="B2106" t="s">
        <v>23</v>
      </c>
      <c r="C2106" t="s">
        <v>6307</v>
      </c>
      <c r="D2106" s="11" t="s">
        <v>8978</v>
      </c>
      <c r="E2106" s="11" t="s">
        <v>7094</v>
      </c>
      <c r="F2106" t="s">
        <v>87</v>
      </c>
      <c r="G2106" t="s">
        <v>6308</v>
      </c>
      <c r="H2106" t="s">
        <v>93</v>
      </c>
      <c r="I2106">
        <v>630.69000000000005</v>
      </c>
      <c r="J2106">
        <v>25</v>
      </c>
      <c r="K2106">
        <v>20</v>
      </c>
      <c r="L2106">
        <v>15767.25</v>
      </c>
      <c r="M2106">
        <v>12613.8</v>
      </c>
      <c r="N2106" s="11">
        <f>Salesdata[[#This Row],[subtotal_before_discount]]-Salesdata[[#This Row],[total_after_discount]]</f>
        <v>3153.4500000000007</v>
      </c>
      <c r="O2106" t="s">
        <v>47</v>
      </c>
      <c r="P2106" s="2">
        <v>45599.372025462966</v>
      </c>
      <c r="Q2106">
        <f>YEAR(Salesdata[[#This Row],[purchase_date]])</f>
        <v>2024</v>
      </c>
      <c r="R2106" t="str">
        <f>TEXT(Salesdata[[#This Row],[purchase_date]], "mmm")</f>
        <v>Nov</v>
      </c>
    </row>
    <row r="2107" spans="1:18" x14ac:dyDescent="0.3">
      <c r="A2107" t="s">
        <v>6309</v>
      </c>
      <c r="B2107" t="s">
        <v>30</v>
      </c>
      <c r="C2107" t="s">
        <v>6310</v>
      </c>
      <c r="D2107" s="11" t="s">
        <v>8979</v>
      </c>
      <c r="E2107" s="11" t="s">
        <v>7111</v>
      </c>
      <c r="F2107" t="s">
        <v>87</v>
      </c>
      <c r="G2107" t="s">
        <v>6311</v>
      </c>
      <c r="H2107" t="s">
        <v>65</v>
      </c>
      <c r="I2107">
        <v>474.19</v>
      </c>
      <c r="J2107">
        <v>3</v>
      </c>
      <c r="K2107">
        <v>5</v>
      </c>
      <c r="L2107">
        <v>1422.57</v>
      </c>
      <c r="M2107">
        <v>1351.44</v>
      </c>
      <c r="N2107" s="11">
        <f>Salesdata[[#This Row],[subtotal_before_discount]]-Salesdata[[#This Row],[total_after_discount]]</f>
        <v>71.129999999999882</v>
      </c>
      <c r="O2107" t="s">
        <v>47</v>
      </c>
      <c r="P2107" s="2">
        <v>45769.919999999998</v>
      </c>
      <c r="Q2107">
        <f>YEAR(Salesdata[[#This Row],[purchase_date]])</f>
        <v>2025</v>
      </c>
      <c r="R2107" t="str">
        <f>TEXT(Salesdata[[#This Row],[purchase_date]], "mmm")</f>
        <v>Apr</v>
      </c>
    </row>
    <row r="2108" spans="1:18" x14ac:dyDescent="0.3">
      <c r="A2108" t="s">
        <v>6312</v>
      </c>
      <c r="B2108" t="s">
        <v>118</v>
      </c>
      <c r="C2108" t="s">
        <v>6313</v>
      </c>
      <c r="D2108" s="11" t="s">
        <v>8980</v>
      </c>
      <c r="E2108" s="11" t="s">
        <v>7235</v>
      </c>
      <c r="F2108" t="s">
        <v>277</v>
      </c>
      <c r="G2108" t="s">
        <v>6314</v>
      </c>
      <c r="H2108" t="s">
        <v>82</v>
      </c>
      <c r="I2108">
        <v>43.12</v>
      </c>
      <c r="J2108">
        <v>2</v>
      </c>
      <c r="K2108">
        <v>2</v>
      </c>
      <c r="L2108">
        <v>86.24</v>
      </c>
      <c r="M2108">
        <v>84.52</v>
      </c>
      <c r="N2108" s="11">
        <f>Salesdata[[#This Row],[subtotal_before_discount]]-Salesdata[[#This Row],[total_after_discount]]</f>
        <v>1.7199999999999989</v>
      </c>
      <c r="O2108" t="s">
        <v>60</v>
      </c>
      <c r="P2108" s="2">
        <v>45348.888912037037</v>
      </c>
      <c r="Q2108">
        <f>YEAR(Salesdata[[#This Row],[purchase_date]])</f>
        <v>2024</v>
      </c>
      <c r="R2108" t="str">
        <f>TEXT(Salesdata[[#This Row],[purchase_date]], "mmm")</f>
        <v>Feb</v>
      </c>
    </row>
    <row r="2109" spans="1:18" x14ac:dyDescent="0.3">
      <c r="A2109" t="s">
        <v>6315</v>
      </c>
      <c r="B2109" t="s">
        <v>15</v>
      </c>
      <c r="C2109" t="s">
        <v>6316</v>
      </c>
      <c r="D2109" s="11" t="s">
        <v>7427</v>
      </c>
      <c r="E2109" s="11" t="s">
        <v>7087</v>
      </c>
      <c r="F2109" t="s">
        <v>224</v>
      </c>
      <c r="G2109" t="s">
        <v>6317</v>
      </c>
      <c r="H2109" t="s">
        <v>27</v>
      </c>
      <c r="I2109">
        <v>42.51</v>
      </c>
      <c r="J2109">
        <v>2</v>
      </c>
      <c r="K2109">
        <v>0</v>
      </c>
      <c r="L2109">
        <v>85.02</v>
      </c>
      <c r="M2109">
        <v>85.02</v>
      </c>
      <c r="N2109" s="11">
        <f>Salesdata[[#This Row],[subtotal_before_discount]]-Salesdata[[#This Row],[total_after_discount]]</f>
        <v>0</v>
      </c>
      <c r="O2109" t="s">
        <v>116</v>
      </c>
      <c r="P2109" s="2">
        <v>45745.623692129629</v>
      </c>
      <c r="Q2109">
        <f>YEAR(Salesdata[[#This Row],[purchase_date]])</f>
        <v>2025</v>
      </c>
      <c r="R2109" t="str">
        <f>TEXT(Salesdata[[#This Row],[purchase_date]], "mmm")</f>
        <v>Mar</v>
      </c>
    </row>
    <row r="2110" spans="1:18" x14ac:dyDescent="0.3">
      <c r="A2110" t="s">
        <v>6318</v>
      </c>
      <c r="B2110" t="s">
        <v>15</v>
      </c>
      <c r="C2110" t="s">
        <v>6319</v>
      </c>
      <c r="D2110" s="11" t="s">
        <v>8981</v>
      </c>
      <c r="E2110" s="11" t="s">
        <v>7235</v>
      </c>
      <c r="F2110" t="s">
        <v>57</v>
      </c>
      <c r="G2110" t="s">
        <v>6320</v>
      </c>
      <c r="H2110" t="s">
        <v>70</v>
      </c>
      <c r="I2110">
        <v>85.93</v>
      </c>
      <c r="J2110">
        <v>25</v>
      </c>
      <c r="K2110">
        <v>3</v>
      </c>
      <c r="L2110">
        <v>2148.25</v>
      </c>
      <c r="M2110">
        <v>2083.8000000000002</v>
      </c>
      <c r="N2110" s="11">
        <f>Salesdata[[#This Row],[subtotal_before_discount]]-Salesdata[[#This Row],[total_after_discount]]</f>
        <v>64.449999999999818</v>
      </c>
      <c r="O2110" t="s">
        <v>21</v>
      </c>
      <c r="P2110" s="2">
        <v>45560.604375000003</v>
      </c>
      <c r="Q2110">
        <f>YEAR(Salesdata[[#This Row],[purchase_date]])</f>
        <v>2024</v>
      </c>
      <c r="R2110" t="str">
        <f>TEXT(Salesdata[[#This Row],[purchase_date]], "mmm")</f>
        <v>Sep</v>
      </c>
    </row>
    <row r="2111" spans="1:18" x14ac:dyDescent="0.3">
      <c r="A2111" t="s">
        <v>6321</v>
      </c>
      <c r="B2111" t="s">
        <v>95</v>
      </c>
      <c r="C2111" t="s">
        <v>6322</v>
      </c>
      <c r="D2111" s="11" t="s">
        <v>8982</v>
      </c>
      <c r="E2111" s="11" t="s">
        <v>7235</v>
      </c>
      <c r="F2111" t="s">
        <v>121</v>
      </c>
      <c r="G2111" t="s">
        <v>6323</v>
      </c>
      <c r="H2111" t="s">
        <v>161</v>
      </c>
      <c r="I2111">
        <v>270.23</v>
      </c>
      <c r="J2111">
        <v>60</v>
      </c>
      <c r="K2111">
        <v>15</v>
      </c>
      <c r="L2111">
        <v>16213.8</v>
      </c>
      <c r="M2111">
        <v>13781.73</v>
      </c>
      <c r="N2111" s="11">
        <f>Salesdata[[#This Row],[subtotal_before_discount]]-Salesdata[[#This Row],[total_after_discount]]</f>
        <v>2432.0699999999997</v>
      </c>
      <c r="O2111" t="s">
        <v>28</v>
      </c>
      <c r="P2111" s="2">
        <v>45441.575185185182</v>
      </c>
      <c r="Q2111">
        <f>YEAR(Salesdata[[#This Row],[purchase_date]])</f>
        <v>2024</v>
      </c>
      <c r="R2111" t="str">
        <f>TEXT(Salesdata[[#This Row],[purchase_date]], "mmm")</f>
        <v>May</v>
      </c>
    </row>
    <row r="2112" spans="1:18" x14ac:dyDescent="0.3">
      <c r="A2112" t="s">
        <v>6324</v>
      </c>
      <c r="B2112" t="s">
        <v>55</v>
      </c>
      <c r="C2112" t="s">
        <v>6325</v>
      </c>
      <c r="D2112" s="11" t="s">
        <v>8983</v>
      </c>
      <c r="E2112" s="11" t="s">
        <v>7097</v>
      </c>
      <c r="F2112" t="s">
        <v>177</v>
      </c>
      <c r="G2112" t="s">
        <v>6326</v>
      </c>
      <c r="H2112" t="s">
        <v>107</v>
      </c>
      <c r="I2112">
        <v>257.33999999999997</v>
      </c>
      <c r="J2112">
        <v>5</v>
      </c>
      <c r="K2112">
        <v>0</v>
      </c>
      <c r="L2112">
        <v>1286.7</v>
      </c>
      <c r="M2112">
        <v>1286.7</v>
      </c>
      <c r="N2112" s="11">
        <f>Salesdata[[#This Row],[subtotal_before_discount]]-Salesdata[[#This Row],[total_after_discount]]</f>
        <v>0</v>
      </c>
      <c r="O2112" t="s">
        <v>47</v>
      </c>
      <c r="P2112" s="2">
        <v>45796.68854166667</v>
      </c>
      <c r="Q2112">
        <f>YEAR(Salesdata[[#This Row],[purchase_date]])</f>
        <v>2025</v>
      </c>
      <c r="R2112" t="str">
        <f>TEXT(Salesdata[[#This Row],[purchase_date]], "mmm")</f>
        <v>May</v>
      </c>
    </row>
    <row r="2113" spans="1:18" x14ac:dyDescent="0.3">
      <c r="A2113" t="s">
        <v>6327</v>
      </c>
      <c r="B2113" t="s">
        <v>172</v>
      </c>
      <c r="C2113" t="s">
        <v>6328</v>
      </c>
      <c r="D2113" s="11" t="s">
        <v>8984</v>
      </c>
      <c r="E2113" s="11" t="s">
        <v>7069</v>
      </c>
      <c r="F2113" t="s">
        <v>133</v>
      </c>
      <c r="G2113" t="s">
        <v>6329</v>
      </c>
      <c r="H2113" t="s">
        <v>65</v>
      </c>
      <c r="I2113">
        <v>67.11</v>
      </c>
      <c r="J2113">
        <v>2</v>
      </c>
      <c r="K2113">
        <v>0</v>
      </c>
      <c r="L2113">
        <v>134.22</v>
      </c>
      <c r="M2113">
        <v>134.22</v>
      </c>
      <c r="N2113" s="11">
        <f>Salesdata[[#This Row],[subtotal_before_discount]]-Salesdata[[#This Row],[total_after_discount]]</f>
        <v>0</v>
      </c>
      <c r="O2113" t="s">
        <v>21</v>
      </c>
      <c r="P2113" s="2">
        <v>45847.715324074074</v>
      </c>
      <c r="Q2113">
        <f>YEAR(Salesdata[[#This Row],[purchase_date]])</f>
        <v>2025</v>
      </c>
      <c r="R2113" t="str">
        <f>TEXT(Salesdata[[#This Row],[purchase_date]], "mmm")</f>
        <v>Jul</v>
      </c>
    </row>
    <row r="2114" spans="1:18" x14ac:dyDescent="0.3">
      <c r="A2114" t="s">
        <v>6330</v>
      </c>
      <c r="B2114" t="s">
        <v>72</v>
      </c>
      <c r="C2114" t="s">
        <v>6331</v>
      </c>
      <c r="D2114" s="11" t="s">
        <v>8985</v>
      </c>
      <c r="E2114" s="11" t="s">
        <v>7042</v>
      </c>
      <c r="F2114" t="s">
        <v>18</v>
      </c>
      <c r="G2114" t="s">
        <v>6332</v>
      </c>
      <c r="H2114" t="s">
        <v>70</v>
      </c>
      <c r="I2114">
        <v>4.79</v>
      </c>
      <c r="J2114">
        <v>395</v>
      </c>
      <c r="K2114">
        <v>25</v>
      </c>
      <c r="L2114">
        <v>1892.05</v>
      </c>
      <c r="M2114">
        <v>1419.04</v>
      </c>
      <c r="N2114" s="11">
        <f>Salesdata[[#This Row],[subtotal_before_discount]]-Salesdata[[#This Row],[total_after_discount]]</f>
        <v>473.01</v>
      </c>
      <c r="O2114" t="s">
        <v>116</v>
      </c>
      <c r="P2114" s="2">
        <v>45861.705405092594</v>
      </c>
      <c r="Q2114">
        <f>YEAR(Salesdata[[#This Row],[purchase_date]])</f>
        <v>2025</v>
      </c>
      <c r="R2114" t="str">
        <f>TEXT(Salesdata[[#This Row],[purchase_date]], "mmm")</f>
        <v>Jul</v>
      </c>
    </row>
    <row r="2115" spans="1:18" x14ac:dyDescent="0.3">
      <c r="A2115" t="s">
        <v>6333</v>
      </c>
      <c r="B2115" t="s">
        <v>23</v>
      </c>
      <c r="C2115" t="s">
        <v>6334</v>
      </c>
      <c r="D2115" s="11" t="s">
        <v>8986</v>
      </c>
      <c r="E2115" s="11" t="s">
        <v>7166</v>
      </c>
      <c r="F2115" t="s">
        <v>37</v>
      </c>
      <c r="G2115" t="s">
        <v>6335</v>
      </c>
      <c r="H2115" t="s">
        <v>130</v>
      </c>
      <c r="I2115">
        <v>277.73</v>
      </c>
      <c r="J2115">
        <v>2</v>
      </c>
      <c r="K2115">
        <v>0</v>
      </c>
      <c r="L2115">
        <v>555.46</v>
      </c>
      <c r="M2115">
        <v>555.46</v>
      </c>
      <c r="N2115" s="11">
        <f>Salesdata[[#This Row],[subtotal_before_discount]]-Salesdata[[#This Row],[total_after_discount]]</f>
        <v>0</v>
      </c>
      <c r="O2115" t="s">
        <v>21</v>
      </c>
      <c r="P2115" s="2">
        <v>45571.758368055554</v>
      </c>
      <c r="Q2115">
        <f>YEAR(Salesdata[[#This Row],[purchase_date]])</f>
        <v>2024</v>
      </c>
      <c r="R2115" t="str">
        <f>TEXT(Salesdata[[#This Row],[purchase_date]], "mmm")</f>
        <v>Oct</v>
      </c>
    </row>
    <row r="2116" spans="1:18" x14ac:dyDescent="0.3">
      <c r="A2116" t="s">
        <v>6336</v>
      </c>
      <c r="B2116" t="s">
        <v>23</v>
      </c>
      <c r="C2116" t="s">
        <v>6337</v>
      </c>
      <c r="D2116" s="11" t="s">
        <v>8987</v>
      </c>
      <c r="E2116" s="11" t="s">
        <v>7224</v>
      </c>
      <c r="F2116" t="s">
        <v>246</v>
      </c>
      <c r="G2116" t="s">
        <v>6338</v>
      </c>
      <c r="H2116" t="s">
        <v>184</v>
      </c>
      <c r="I2116">
        <v>1444.26</v>
      </c>
      <c r="J2116">
        <v>4</v>
      </c>
      <c r="K2116">
        <v>5</v>
      </c>
      <c r="L2116">
        <v>5777.04</v>
      </c>
      <c r="M2116">
        <v>5488.19</v>
      </c>
      <c r="N2116" s="11">
        <f>Salesdata[[#This Row],[subtotal_before_discount]]-Salesdata[[#This Row],[total_after_discount]]</f>
        <v>288.85000000000036</v>
      </c>
      <c r="O2116" t="s">
        <v>40</v>
      </c>
      <c r="P2116" s="2">
        <v>45872.492673611108</v>
      </c>
      <c r="Q2116">
        <f>YEAR(Salesdata[[#This Row],[purchase_date]])</f>
        <v>2025</v>
      </c>
      <c r="R2116" t="str">
        <f>TEXT(Salesdata[[#This Row],[purchase_date]], "mmm")</f>
        <v>Aug</v>
      </c>
    </row>
    <row r="2117" spans="1:18" x14ac:dyDescent="0.3">
      <c r="A2117" t="s">
        <v>6339</v>
      </c>
      <c r="B2117" t="s">
        <v>23</v>
      </c>
      <c r="C2117" t="s">
        <v>6340</v>
      </c>
      <c r="D2117" s="11" t="s">
        <v>8988</v>
      </c>
      <c r="E2117" s="11" t="s">
        <v>7066</v>
      </c>
      <c r="F2117" t="s">
        <v>105</v>
      </c>
      <c r="G2117" t="s">
        <v>6341</v>
      </c>
      <c r="H2117" t="s">
        <v>76</v>
      </c>
      <c r="I2117">
        <v>115.77</v>
      </c>
      <c r="J2117">
        <v>40</v>
      </c>
      <c r="K2117">
        <v>0</v>
      </c>
      <c r="L2117">
        <v>4630.8</v>
      </c>
      <c r="M2117">
        <v>4630.8</v>
      </c>
      <c r="N2117" s="11">
        <f>Salesdata[[#This Row],[subtotal_before_discount]]-Salesdata[[#This Row],[total_after_discount]]</f>
        <v>0</v>
      </c>
      <c r="O2117" t="s">
        <v>47</v>
      </c>
      <c r="P2117" s="2">
        <v>45658.242650462962</v>
      </c>
      <c r="Q2117">
        <f>YEAR(Salesdata[[#This Row],[purchase_date]])</f>
        <v>2025</v>
      </c>
      <c r="R2117" t="str">
        <f>TEXT(Salesdata[[#This Row],[purchase_date]], "mmm")</f>
        <v>Jan</v>
      </c>
    </row>
    <row r="2118" spans="1:18" x14ac:dyDescent="0.3">
      <c r="A2118" t="s">
        <v>6342</v>
      </c>
      <c r="B2118" t="s">
        <v>23</v>
      </c>
      <c r="C2118" t="s">
        <v>6343</v>
      </c>
      <c r="D2118" s="11" t="s">
        <v>8989</v>
      </c>
      <c r="E2118" s="11" t="s">
        <v>7050</v>
      </c>
      <c r="F2118" t="s">
        <v>37</v>
      </c>
      <c r="G2118" t="s">
        <v>6344</v>
      </c>
      <c r="H2118" t="s">
        <v>465</v>
      </c>
      <c r="I2118">
        <v>5.08</v>
      </c>
      <c r="J2118">
        <v>191</v>
      </c>
      <c r="K2118">
        <v>23</v>
      </c>
      <c r="L2118">
        <v>970.28</v>
      </c>
      <c r="M2118">
        <v>747.12</v>
      </c>
      <c r="N2118" s="11">
        <f>Salesdata[[#This Row],[subtotal_before_discount]]-Salesdata[[#This Row],[total_after_discount]]</f>
        <v>223.15999999999997</v>
      </c>
      <c r="O2118" t="s">
        <v>116</v>
      </c>
      <c r="P2118" s="2">
        <v>45349.729479166665</v>
      </c>
      <c r="Q2118">
        <f>YEAR(Salesdata[[#This Row],[purchase_date]])</f>
        <v>2024</v>
      </c>
      <c r="R2118" t="str">
        <f>TEXT(Salesdata[[#This Row],[purchase_date]], "mmm")</f>
        <v>Feb</v>
      </c>
    </row>
    <row r="2119" spans="1:18" x14ac:dyDescent="0.3">
      <c r="A2119" t="s">
        <v>6345</v>
      </c>
      <c r="B2119" t="s">
        <v>181</v>
      </c>
      <c r="C2119" t="s">
        <v>6346</v>
      </c>
      <c r="D2119" s="11" t="s">
        <v>8990</v>
      </c>
      <c r="E2119" s="11" t="s">
        <v>7119</v>
      </c>
      <c r="F2119" t="s">
        <v>111</v>
      </c>
      <c r="G2119" t="s">
        <v>6347</v>
      </c>
      <c r="H2119" t="s">
        <v>102</v>
      </c>
      <c r="I2119">
        <v>2988.32</v>
      </c>
      <c r="J2119">
        <v>15</v>
      </c>
      <c r="K2119">
        <v>10</v>
      </c>
      <c r="L2119">
        <v>44824.800000000003</v>
      </c>
      <c r="M2119">
        <v>40342.32</v>
      </c>
      <c r="N2119" s="11">
        <f>Salesdata[[#This Row],[subtotal_before_discount]]-Salesdata[[#This Row],[total_after_discount]]</f>
        <v>4482.4800000000032</v>
      </c>
      <c r="O2119" t="s">
        <v>47</v>
      </c>
      <c r="P2119" s="2">
        <v>45386.156759259262</v>
      </c>
      <c r="Q2119">
        <f>YEAR(Salesdata[[#This Row],[purchase_date]])</f>
        <v>2024</v>
      </c>
      <c r="R2119" t="str">
        <f>TEXT(Salesdata[[#This Row],[purchase_date]], "mmm")</f>
        <v>Apr</v>
      </c>
    </row>
    <row r="2120" spans="1:18" x14ac:dyDescent="0.3">
      <c r="A2120" t="s">
        <v>6348</v>
      </c>
      <c r="B2120" t="s">
        <v>172</v>
      </c>
      <c r="C2120" t="s">
        <v>6349</v>
      </c>
      <c r="D2120" s="11" t="s">
        <v>8991</v>
      </c>
      <c r="E2120" s="11" t="s">
        <v>7048</v>
      </c>
      <c r="F2120" t="s">
        <v>57</v>
      </c>
      <c r="G2120" t="s">
        <v>6350</v>
      </c>
      <c r="H2120" t="s">
        <v>65</v>
      </c>
      <c r="I2120">
        <v>437.89</v>
      </c>
      <c r="J2120">
        <v>5</v>
      </c>
      <c r="K2120">
        <v>0</v>
      </c>
      <c r="L2120">
        <v>2189.4499999999998</v>
      </c>
      <c r="M2120">
        <v>2189.4499999999998</v>
      </c>
      <c r="N2120" s="11">
        <f>Salesdata[[#This Row],[subtotal_before_discount]]-Salesdata[[#This Row],[total_after_discount]]</f>
        <v>0</v>
      </c>
      <c r="O2120" t="s">
        <v>7010</v>
      </c>
      <c r="P2120" s="2">
        <v>45691.227824074071</v>
      </c>
      <c r="Q2120">
        <f>YEAR(Salesdata[[#This Row],[purchase_date]])</f>
        <v>2025</v>
      </c>
      <c r="R2120" t="str">
        <f>TEXT(Salesdata[[#This Row],[purchase_date]], "mmm")</f>
        <v>Feb</v>
      </c>
    </row>
    <row r="2121" spans="1:18" x14ac:dyDescent="0.3">
      <c r="A2121" t="s">
        <v>6351</v>
      </c>
      <c r="B2121" t="s">
        <v>72</v>
      </c>
      <c r="C2121" t="s">
        <v>6352</v>
      </c>
      <c r="D2121" s="11" t="s">
        <v>8992</v>
      </c>
      <c r="E2121" s="11" t="s">
        <v>7071</v>
      </c>
      <c r="F2121" t="s">
        <v>277</v>
      </c>
      <c r="G2121" t="s">
        <v>6353</v>
      </c>
      <c r="H2121" t="s">
        <v>76</v>
      </c>
      <c r="I2121">
        <v>4081.01</v>
      </c>
      <c r="J2121">
        <v>60</v>
      </c>
      <c r="K2121">
        <v>23</v>
      </c>
      <c r="L2121">
        <v>244860.6</v>
      </c>
      <c r="M2121">
        <v>188542.66</v>
      </c>
      <c r="N2121" s="11">
        <f>Salesdata[[#This Row],[subtotal_before_discount]]-Salesdata[[#This Row],[total_after_discount]]</f>
        <v>56317.94</v>
      </c>
      <c r="O2121" t="s">
        <v>40</v>
      </c>
      <c r="P2121" s="2">
        <v>45697.722615740742</v>
      </c>
      <c r="Q2121">
        <f>YEAR(Salesdata[[#This Row],[purchase_date]])</f>
        <v>2025</v>
      </c>
      <c r="R2121" t="str">
        <f>TEXT(Salesdata[[#This Row],[purchase_date]], "mmm")</f>
        <v>Feb</v>
      </c>
    </row>
    <row r="2122" spans="1:18" x14ac:dyDescent="0.3">
      <c r="A2122" t="s">
        <v>6354</v>
      </c>
      <c r="B2122" t="s">
        <v>55</v>
      </c>
      <c r="C2122" t="s">
        <v>6355</v>
      </c>
      <c r="D2122" s="11" t="s">
        <v>8993</v>
      </c>
      <c r="E2122" s="11" t="s">
        <v>7125</v>
      </c>
      <c r="F2122" t="s">
        <v>121</v>
      </c>
      <c r="G2122" t="s">
        <v>6356</v>
      </c>
      <c r="H2122" t="s">
        <v>53</v>
      </c>
      <c r="I2122">
        <v>1102.56</v>
      </c>
      <c r="J2122">
        <v>4</v>
      </c>
      <c r="K2122">
        <v>0</v>
      </c>
      <c r="L2122">
        <v>4410.24</v>
      </c>
      <c r="M2122">
        <v>4410.24</v>
      </c>
      <c r="N2122" s="11">
        <f>Salesdata[[#This Row],[subtotal_before_discount]]-Salesdata[[#This Row],[total_after_discount]]</f>
        <v>0</v>
      </c>
      <c r="O2122" t="s">
        <v>77</v>
      </c>
      <c r="P2122" s="2">
        <v>45409.805914351855</v>
      </c>
      <c r="Q2122">
        <f>YEAR(Salesdata[[#This Row],[purchase_date]])</f>
        <v>2024</v>
      </c>
      <c r="R2122" t="str">
        <f>TEXT(Salesdata[[#This Row],[purchase_date]], "mmm")</f>
        <v>Apr</v>
      </c>
    </row>
    <row r="2123" spans="1:18" x14ac:dyDescent="0.3">
      <c r="A2123" t="s">
        <v>6357</v>
      </c>
      <c r="B2123" t="s">
        <v>15</v>
      </c>
      <c r="C2123" t="s">
        <v>6358</v>
      </c>
      <c r="D2123" s="11" t="s">
        <v>8994</v>
      </c>
      <c r="E2123" s="11" t="s">
        <v>7183</v>
      </c>
      <c r="F2123" t="s">
        <v>121</v>
      </c>
      <c r="G2123" t="s">
        <v>6359</v>
      </c>
      <c r="H2123" t="s">
        <v>161</v>
      </c>
      <c r="I2123">
        <v>238.45</v>
      </c>
      <c r="J2123">
        <v>40</v>
      </c>
      <c r="K2123">
        <v>15</v>
      </c>
      <c r="L2123">
        <v>9538</v>
      </c>
      <c r="M2123">
        <v>8107.3</v>
      </c>
      <c r="N2123" s="11">
        <f>Salesdata[[#This Row],[subtotal_before_discount]]-Salesdata[[#This Row],[total_after_discount]]</f>
        <v>1430.6999999999998</v>
      </c>
      <c r="O2123" t="s">
        <v>77</v>
      </c>
      <c r="P2123" s="2">
        <v>45350.272604166668</v>
      </c>
      <c r="Q2123">
        <f>YEAR(Salesdata[[#This Row],[purchase_date]])</f>
        <v>2024</v>
      </c>
      <c r="R2123" t="str">
        <f>TEXT(Salesdata[[#This Row],[purchase_date]], "mmm")</f>
        <v>Feb</v>
      </c>
    </row>
    <row r="2124" spans="1:18" x14ac:dyDescent="0.3">
      <c r="A2124" t="s">
        <v>6360</v>
      </c>
      <c r="B2124" t="s">
        <v>49</v>
      </c>
      <c r="C2124" t="s">
        <v>6361</v>
      </c>
      <c r="D2124" s="11" t="s">
        <v>8995</v>
      </c>
      <c r="E2124" s="11" t="s">
        <v>7125</v>
      </c>
      <c r="F2124" t="s">
        <v>133</v>
      </c>
      <c r="G2124" t="s">
        <v>6362</v>
      </c>
      <c r="H2124" t="s">
        <v>20</v>
      </c>
      <c r="I2124">
        <v>56.08</v>
      </c>
      <c r="J2124">
        <v>3</v>
      </c>
      <c r="K2124">
        <v>7</v>
      </c>
      <c r="L2124">
        <v>168.24</v>
      </c>
      <c r="M2124">
        <v>156.46</v>
      </c>
      <c r="N2124" s="11">
        <f>Salesdata[[#This Row],[subtotal_before_discount]]-Salesdata[[#This Row],[total_after_discount]]</f>
        <v>11.780000000000001</v>
      </c>
      <c r="O2124" t="s">
        <v>40</v>
      </c>
      <c r="P2124" s="2">
        <v>45508.328726851854</v>
      </c>
      <c r="Q2124">
        <f>YEAR(Salesdata[[#This Row],[purchase_date]])</f>
        <v>2024</v>
      </c>
      <c r="R2124" t="str">
        <f>TEXT(Salesdata[[#This Row],[purchase_date]], "mmm")</f>
        <v>Aug</v>
      </c>
    </row>
    <row r="2125" spans="1:18" x14ac:dyDescent="0.3">
      <c r="A2125" t="s">
        <v>6363</v>
      </c>
      <c r="B2125" t="s">
        <v>95</v>
      </c>
      <c r="C2125" t="s">
        <v>6364</v>
      </c>
      <c r="D2125" s="11" t="s">
        <v>8996</v>
      </c>
      <c r="E2125" s="11" t="s">
        <v>7218</v>
      </c>
      <c r="F2125" t="s">
        <v>177</v>
      </c>
      <c r="G2125" t="s">
        <v>6365</v>
      </c>
      <c r="H2125" t="s">
        <v>76</v>
      </c>
      <c r="I2125">
        <v>654.34</v>
      </c>
      <c r="J2125">
        <v>2</v>
      </c>
      <c r="K2125">
        <v>2</v>
      </c>
      <c r="L2125">
        <v>1308.68</v>
      </c>
      <c r="M2125">
        <v>1282.51</v>
      </c>
      <c r="N2125" s="11">
        <f>Salesdata[[#This Row],[subtotal_before_discount]]-Salesdata[[#This Row],[total_after_discount]]</f>
        <v>26.170000000000073</v>
      </c>
      <c r="O2125" t="s">
        <v>116</v>
      </c>
      <c r="P2125" s="2">
        <v>45740.34684027778</v>
      </c>
      <c r="Q2125">
        <f>YEAR(Salesdata[[#This Row],[purchase_date]])</f>
        <v>2025</v>
      </c>
      <c r="R2125" t="str">
        <f>TEXT(Salesdata[[#This Row],[purchase_date]], "mmm")</f>
        <v>Mar</v>
      </c>
    </row>
    <row r="2126" spans="1:18" x14ac:dyDescent="0.3">
      <c r="A2126" t="s">
        <v>6366</v>
      </c>
      <c r="B2126" t="s">
        <v>15</v>
      </c>
      <c r="C2126" t="s">
        <v>6367</v>
      </c>
      <c r="D2126" s="11" t="s">
        <v>8997</v>
      </c>
      <c r="E2126" s="11" t="s">
        <v>7094</v>
      </c>
      <c r="F2126" t="s">
        <v>37</v>
      </c>
      <c r="G2126" t="s">
        <v>6368</v>
      </c>
      <c r="H2126" t="s">
        <v>102</v>
      </c>
      <c r="I2126">
        <v>993.18</v>
      </c>
      <c r="J2126">
        <v>40</v>
      </c>
      <c r="K2126">
        <v>20</v>
      </c>
      <c r="L2126">
        <v>39727.199999999997</v>
      </c>
      <c r="M2126">
        <v>31781.759999999998</v>
      </c>
      <c r="N2126" s="11">
        <f>Salesdata[[#This Row],[subtotal_before_discount]]-Salesdata[[#This Row],[total_after_discount]]</f>
        <v>7945.4399999999987</v>
      </c>
      <c r="O2126" t="s">
        <v>28</v>
      </c>
      <c r="P2126" s="2">
        <v>45521.94872685185</v>
      </c>
      <c r="Q2126">
        <f>YEAR(Salesdata[[#This Row],[purchase_date]])</f>
        <v>2024</v>
      </c>
      <c r="R2126" t="str">
        <f>TEXT(Salesdata[[#This Row],[purchase_date]], "mmm")</f>
        <v>Aug</v>
      </c>
    </row>
    <row r="2127" spans="1:18" x14ac:dyDescent="0.3">
      <c r="A2127" t="s">
        <v>6369</v>
      </c>
      <c r="B2127" t="s">
        <v>95</v>
      </c>
      <c r="C2127" t="s">
        <v>6370</v>
      </c>
      <c r="D2127" s="11" t="s">
        <v>8998</v>
      </c>
      <c r="E2127" s="11" t="s">
        <v>7102</v>
      </c>
      <c r="F2127" t="s">
        <v>7010</v>
      </c>
      <c r="G2127" t="s">
        <v>6371</v>
      </c>
      <c r="H2127" t="s">
        <v>70</v>
      </c>
      <c r="I2127">
        <v>53.77</v>
      </c>
      <c r="J2127">
        <v>60</v>
      </c>
      <c r="K2127">
        <v>0</v>
      </c>
      <c r="L2127">
        <v>3226.2</v>
      </c>
      <c r="M2127">
        <v>3226.2</v>
      </c>
      <c r="N2127" s="11">
        <f>Salesdata[[#This Row],[subtotal_before_discount]]-Salesdata[[#This Row],[total_after_discount]]</f>
        <v>0</v>
      </c>
      <c r="O2127" t="s">
        <v>7010</v>
      </c>
      <c r="P2127" s="2">
        <v>45723.910821759258</v>
      </c>
      <c r="Q2127">
        <f>YEAR(Salesdata[[#This Row],[purchase_date]])</f>
        <v>2025</v>
      </c>
      <c r="R2127" t="str">
        <f>TEXT(Salesdata[[#This Row],[purchase_date]], "mmm")</f>
        <v>Mar</v>
      </c>
    </row>
    <row r="2128" spans="1:18" x14ac:dyDescent="0.3">
      <c r="A2128" t="s">
        <v>6372</v>
      </c>
      <c r="B2128" t="s">
        <v>55</v>
      </c>
      <c r="C2128" t="s">
        <v>6373</v>
      </c>
      <c r="D2128" s="11" t="s">
        <v>8999</v>
      </c>
      <c r="E2128" s="11" t="s">
        <v>7091</v>
      </c>
      <c r="F2128" t="s">
        <v>100</v>
      </c>
      <c r="G2128" t="s">
        <v>6374</v>
      </c>
      <c r="H2128" t="s">
        <v>53</v>
      </c>
      <c r="I2128">
        <v>401.26</v>
      </c>
      <c r="J2128">
        <v>1</v>
      </c>
      <c r="K2128">
        <v>0</v>
      </c>
      <c r="L2128">
        <v>401.26</v>
      </c>
      <c r="M2128">
        <v>401.26</v>
      </c>
      <c r="N2128" s="11">
        <f>Salesdata[[#This Row],[subtotal_before_discount]]-Salesdata[[#This Row],[total_after_discount]]</f>
        <v>0</v>
      </c>
      <c r="O2128" t="s">
        <v>28</v>
      </c>
      <c r="P2128" s="2">
        <v>45396.252349537041</v>
      </c>
      <c r="Q2128">
        <f>YEAR(Salesdata[[#This Row],[purchase_date]])</f>
        <v>2024</v>
      </c>
      <c r="R2128" t="str">
        <f>TEXT(Salesdata[[#This Row],[purchase_date]], "mmm")</f>
        <v>Apr</v>
      </c>
    </row>
    <row r="2129" spans="1:18" x14ac:dyDescent="0.3">
      <c r="A2129" t="s">
        <v>6375</v>
      </c>
      <c r="B2129" t="s">
        <v>55</v>
      </c>
      <c r="C2129" t="s">
        <v>6376</v>
      </c>
      <c r="D2129" s="11" t="s">
        <v>7695</v>
      </c>
      <c r="E2129" s="11" t="s">
        <v>7224</v>
      </c>
      <c r="F2129" t="s">
        <v>121</v>
      </c>
      <c r="G2129" t="s">
        <v>6377</v>
      </c>
      <c r="H2129" t="s">
        <v>7010</v>
      </c>
      <c r="I2129">
        <v>33.56</v>
      </c>
      <c r="J2129">
        <v>6</v>
      </c>
      <c r="K2129">
        <v>10</v>
      </c>
      <c r="L2129">
        <v>201.36</v>
      </c>
      <c r="M2129">
        <v>181.22</v>
      </c>
      <c r="N2129" s="11">
        <f>Salesdata[[#This Row],[subtotal_before_discount]]-Salesdata[[#This Row],[total_after_discount]]</f>
        <v>20.140000000000015</v>
      </c>
      <c r="O2129" t="s">
        <v>21</v>
      </c>
      <c r="P2129" s="2">
        <v>45860.327881944446</v>
      </c>
      <c r="Q2129">
        <f>YEAR(Salesdata[[#This Row],[purchase_date]])</f>
        <v>2025</v>
      </c>
      <c r="R2129" t="str">
        <f>TEXT(Salesdata[[#This Row],[purchase_date]], "mmm")</f>
        <v>Jul</v>
      </c>
    </row>
    <row r="2130" spans="1:18" x14ac:dyDescent="0.3">
      <c r="A2130" t="s">
        <v>6378</v>
      </c>
      <c r="B2130" t="s">
        <v>55</v>
      </c>
      <c r="C2130" t="s">
        <v>6379</v>
      </c>
      <c r="D2130" s="11" t="s">
        <v>9000</v>
      </c>
      <c r="E2130" s="11" t="s">
        <v>7073</v>
      </c>
      <c r="F2130" t="s">
        <v>7010</v>
      </c>
      <c r="G2130" t="s">
        <v>6380</v>
      </c>
      <c r="H2130" t="s">
        <v>20</v>
      </c>
      <c r="I2130">
        <v>314.94</v>
      </c>
      <c r="J2130">
        <v>25</v>
      </c>
      <c r="K2130">
        <v>20</v>
      </c>
      <c r="L2130">
        <v>7873.5</v>
      </c>
      <c r="M2130">
        <v>6298.8</v>
      </c>
      <c r="N2130" s="11">
        <f>Salesdata[[#This Row],[subtotal_before_discount]]-Salesdata[[#This Row],[total_after_discount]]</f>
        <v>1574.6999999999998</v>
      </c>
      <c r="O2130" t="s">
        <v>40</v>
      </c>
      <c r="P2130" s="2">
        <v>45501.037303240744</v>
      </c>
      <c r="Q2130">
        <f>YEAR(Salesdata[[#This Row],[purchase_date]])</f>
        <v>2024</v>
      </c>
      <c r="R2130" t="str">
        <f>TEXT(Salesdata[[#This Row],[purchase_date]], "mmm")</f>
        <v>Jul</v>
      </c>
    </row>
    <row r="2131" spans="1:18" x14ac:dyDescent="0.3">
      <c r="A2131" t="s">
        <v>6381</v>
      </c>
      <c r="B2131" t="s">
        <v>181</v>
      </c>
      <c r="C2131" t="s">
        <v>6382</v>
      </c>
      <c r="D2131" s="11" t="s">
        <v>9001</v>
      </c>
      <c r="E2131" s="11" t="s">
        <v>7036</v>
      </c>
      <c r="F2131" t="s">
        <v>224</v>
      </c>
      <c r="G2131" t="s">
        <v>6383</v>
      </c>
      <c r="H2131" t="s">
        <v>184</v>
      </c>
      <c r="I2131">
        <v>4068.68</v>
      </c>
      <c r="J2131">
        <v>2</v>
      </c>
      <c r="K2131">
        <v>0</v>
      </c>
      <c r="L2131">
        <v>8137.36</v>
      </c>
      <c r="M2131">
        <v>8137.36</v>
      </c>
      <c r="N2131" s="11">
        <f>Salesdata[[#This Row],[subtotal_before_discount]]-Salesdata[[#This Row],[total_after_discount]]</f>
        <v>0</v>
      </c>
      <c r="O2131" t="s">
        <v>7010</v>
      </c>
      <c r="P2131" s="2">
        <v>45798.576747685183</v>
      </c>
      <c r="Q2131">
        <f>YEAR(Salesdata[[#This Row],[purchase_date]])</f>
        <v>2025</v>
      </c>
      <c r="R2131" t="str">
        <f>TEXT(Salesdata[[#This Row],[purchase_date]], "mmm")</f>
        <v>May</v>
      </c>
    </row>
    <row r="2132" spans="1:18" x14ac:dyDescent="0.3">
      <c r="A2132" t="s">
        <v>6384</v>
      </c>
      <c r="B2132" t="s">
        <v>84</v>
      </c>
      <c r="C2132" t="s">
        <v>6385</v>
      </c>
      <c r="D2132" s="11" t="s">
        <v>8990</v>
      </c>
      <c r="E2132" s="11" t="s">
        <v>7071</v>
      </c>
      <c r="F2132" t="s">
        <v>68</v>
      </c>
      <c r="G2132" t="s">
        <v>6386</v>
      </c>
      <c r="H2132" t="s">
        <v>46</v>
      </c>
      <c r="I2132">
        <v>1342.46</v>
      </c>
      <c r="J2132">
        <v>6</v>
      </c>
      <c r="K2132">
        <v>15</v>
      </c>
      <c r="L2132">
        <v>8054.76</v>
      </c>
      <c r="M2132">
        <v>6846.55</v>
      </c>
      <c r="N2132" s="11">
        <f>Salesdata[[#This Row],[subtotal_before_discount]]-Salesdata[[#This Row],[total_after_discount]]</f>
        <v>1208.21</v>
      </c>
      <c r="O2132" t="s">
        <v>116</v>
      </c>
      <c r="P2132" s="2">
        <v>45521.053148148145</v>
      </c>
      <c r="Q2132">
        <f>YEAR(Salesdata[[#This Row],[purchase_date]])</f>
        <v>2024</v>
      </c>
      <c r="R2132" t="str">
        <f>TEXT(Salesdata[[#This Row],[purchase_date]], "mmm")</f>
        <v>Aug</v>
      </c>
    </row>
    <row r="2133" spans="1:18" x14ac:dyDescent="0.3">
      <c r="A2133" t="s">
        <v>6387</v>
      </c>
      <c r="B2133" t="s">
        <v>30</v>
      </c>
      <c r="C2133" t="s">
        <v>6388</v>
      </c>
      <c r="D2133" s="11" t="s">
        <v>9002</v>
      </c>
      <c r="E2133" s="11" t="s">
        <v>7087</v>
      </c>
      <c r="F2133" t="s">
        <v>251</v>
      </c>
      <c r="G2133" t="s">
        <v>6389</v>
      </c>
      <c r="H2133" t="s">
        <v>27</v>
      </c>
      <c r="I2133">
        <v>174.04</v>
      </c>
      <c r="J2133">
        <v>3</v>
      </c>
      <c r="K2133">
        <v>5</v>
      </c>
      <c r="L2133">
        <v>522.12</v>
      </c>
      <c r="M2133">
        <v>496.01</v>
      </c>
      <c r="N2133" s="11">
        <f>Salesdata[[#This Row],[subtotal_before_discount]]-Salesdata[[#This Row],[total_after_discount]]</f>
        <v>26.110000000000014</v>
      </c>
      <c r="O2133" t="s">
        <v>21</v>
      </c>
      <c r="P2133" s="2">
        <v>45683.61886574074</v>
      </c>
      <c r="Q2133">
        <f>YEAR(Salesdata[[#This Row],[purchase_date]])</f>
        <v>2025</v>
      </c>
      <c r="R2133" t="str">
        <f>TEXT(Salesdata[[#This Row],[purchase_date]], "mmm")</f>
        <v>Jan</v>
      </c>
    </row>
    <row r="2134" spans="1:18" x14ac:dyDescent="0.3">
      <c r="A2134" t="s">
        <v>6390</v>
      </c>
      <c r="B2134" t="s">
        <v>72</v>
      </c>
      <c r="C2134" t="s">
        <v>6391</v>
      </c>
      <c r="D2134" s="11" t="s">
        <v>9003</v>
      </c>
      <c r="E2134" s="11" t="s">
        <v>7046</v>
      </c>
      <c r="F2134" t="s">
        <v>177</v>
      </c>
      <c r="G2134" t="s">
        <v>6392</v>
      </c>
      <c r="H2134" t="s">
        <v>70</v>
      </c>
      <c r="I2134">
        <v>188.46</v>
      </c>
      <c r="J2134">
        <v>25</v>
      </c>
      <c r="K2134">
        <v>20</v>
      </c>
      <c r="L2134">
        <v>4711.5</v>
      </c>
      <c r="M2134">
        <v>3769.2</v>
      </c>
      <c r="N2134" s="11">
        <f>Salesdata[[#This Row],[subtotal_before_discount]]-Salesdata[[#This Row],[total_after_discount]]</f>
        <v>942.30000000000018</v>
      </c>
      <c r="O2134" t="s">
        <v>77</v>
      </c>
      <c r="P2134" s="2">
        <v>45856.762314814812</v>
      </c>
      <c r="Q2134">
        <f>YEAR(Salesdata[[#This Row],[purchase_date]])</f>
        <v>2025</v>
      </c>
      <c r="R2134" t="str">
        <f>TEXT(Salesdata[[#This Row],[purchase_date]], "mmm")</f>
        <v>Jul</v>
      </c>
    </row>
    <row r="2135" spans="1:18" x14ac:dyDescent="0.3">
      <c r="A2135" t="s">
        <v>6393</v>
      </c>
      <c r="B2135" t="s">
        <v>55</v>
      </c>
      <c r="C2135" t="s">
        <v>6394</v>
      </c>
      <c r="D2135" s="11" t="s">
        <v>9004</v>
      </c>
      <c r="E2135" s="11" t="s">
        <v>7207</v>
      </c>
      <c r="F2135" t="s">
        <v>44</v>
      </c>
      <c r="G2135" t="s">
        <v>6395</v>
      </c>
      <c r="H2135" t="s">
        <v>7010</v>
      </c>
      <c r="I2135">
        <v>159.01</v>
      </c>
      <c r="J2135">
        <v>8</v>
      </c>
      <c r="K2135">
        <v>0</v>
      </c>
      <c r="L2135">
        <v>1272.08</v>
      </c>
      <c r="M2135">
        <v>1272.08</v>
      </c>
      <c r="N2135" s="11">
        <f>Salesdata[[#This Row],[subtotal_before_discount]]-Salesdata[[#This Row],[total_after_discount]]</f>
        <v>0</v>
      </c>
      <c r="O2135" t="s">
        <v>28</v>
      </c>
      <c r="P2135" s="2">
        <v>45753.801770833335</v>
      </c>
      <c r="Q2135">
        <f>YEAR(Salesdata[[#This Row],[purchase_date]])</f>
        <v>2025</v>
      </c>
      <c r="R2135" t="str">
        <f>TEXT(Salesdata[[#This Row],[purchase_date]], "mmm")</f>
        <v>Apr</v>
      </c>
    </row>
    <row r="2136" spans="1:18" x14ac:dyDescent="0.3">
      <c r="A2136" t="s">
        <v>6396</v>
      </c>
      <c r="B2136" t="s">
        <v>72</v>
      </c>
      <c r="C2136" t="s">
        <v>6397</v>
      </c>
      <c r="D2136" s="11" t="s">
        <v>8613</v>
      </c>
      <c r="E2136" s="11" t="s">
        <v>7125</v>
      </c>
      <c r="F2136" t="s">
        <v>111</v>
      </c>
      <c r="G2136" t="s">
        <v>6398</v>
      </c>
      <c r="H2136" t="s">
        <v>130</v>
      </c>
      <c r="I2136">
        <v>2587.59</v>
      </c>
      <c r="J2136">
        <v>20</v>
      </c>
      <c r="K2136">
        <v>10</v>
      </c>
      <c r="L2136">
        <v>51751.8</v>
      </c>
      <c r="M2136">
        <v>46576.62</v>
      </c>
      <c r="N2136" s="11">
        <f>Salesdata[[#This Row],[subtotal_before_discount]]-Salesdata[[#This Row],[total_after_discount]]</f>
        <v>5175.18</v>
      </c>
      <c r="O2136" t="s">
        <v>21</v>
      </c>
      <c r="P2136" s="2">
        <v>45442.963576388887</v>
      </c>
      <c r="Q2136">
        <f>YEAR(Salesdata[[#This Row],[purchase_date]])</f>
        <v>2024</v>
      </c>
      <c r="R2136" t="str">
        <f>TEXT(Salesdata[[#This Row],[purchase_date]], "mmm")</f>
        <v>May</v>
      </c>
    </row>
    <row r="2137" spans="1:18" x14ac:dyDescent="0.3">
      <c r="A2137" t="s">
        <v>6399</v>
      </c>
      <c r="B2137" t="s">
        <v>55</v>
      </c>
      <c r="C2137" t="s">
        <v>6400</v>
      </c>
      <c r="D2137" s="11" t="s">
        <v>8666</v>
      </c>
      <c r="E2137" s="11" t="s">
        <v>7141</v>
      </c>
      <c r="F2137" t="s">
        <v>133</v>
      </c>
      <c r="G2137" t="s">
        <v>6401</v>
      </c>
      <c r="H2137" t="s">
        <v>107</v>
      </c>
      <c r="I2137">
        <v>77.930000000000007</v>
      </c>
      <c r="J2137">
        <v>20</v>
      </c>
      <c r="K2137">
        <v>10</v>
      </c>
      <c r="L2137">
        <v>1558.6</v>
      </c>
      <c r="M2137">
        <v>1402.74</v>
      </c>
      <c r="N2137" s="11">
        <f>Salesdata[[#This Row],[subtotal_before_discount]]-Salesdata[[#This Row],[total_after_discount]]</f>
        <v>155.8599999999999</v>
      </c>
      <c r="O2137" t="s">
        <v>7010</v>
      </c>
      <c r="P2137" s="2">
        <v>45377.279097222221</v>
      </c>
      <c r="Q2137">
        <f>YEAR(Salesdata[[#This Row],[purchase_date]])</f>
        <v>2024</v>
      </c>
      <c r="R2137" t="str">
        <f>TEXT(Salesdata[[#This Row],[purchase_date]], "mmm")</f>
        <v>Mar</v>
      </c>
    </row>
    <row r="2138" spans="1:18" x14ac:dyDescent="0.3">
      <c r="A2138" t="s">
        <v>6402</v>
      </c>
      <c r="B2138" t="s">
        <v>55</v>
      </c>
      <c r="C2138" t="s">
        <v>6403</v>
      </c>
      <c r="D2138" s="11" t="s">
        <v>8263</v>
      </c>
      <c r="E2138" s="11" t="s">
        <v>7091</v>
      </c>
      <c r="F2138" t="s">
        <v>251</v>
      </c>
      <c r="G2138" t="s">
        <v>6404</v>
      </c>
      <c r="H2138" t="s">
        <v>20</v>
      </c>
      <c r="I2138">
        <v>260.92</v>
      </c>
      <c r="J2138">
        <v>2</v>
      </c>
      <c r="K2138">
        <v>5</v>
      </c>
      <c r="L2138">
        <v>521.84</v>
      </c>
      <c r="M2138">
        <v>495.75</v>
      </c>
      <c r="N2138" s="11">
        <f>Salesdata[[#This Row],[subtotal_before_discount]]-Salesdata[[#This Row],[total_after_discount]]</f>
        <v>26.090000000000032</v>
      </c>
      <c r="O2138" t="s">
        <v>40</v>
      </c>
      <c r="P2138" s="2">
        <v>45455.274016203701</v>
      </c>
      <c r="Q2138">
        <f>YEAR(Salesdata[[#This Row],[purchase_date]])</f>
        <v>2024</v>
      </c>
      <c r="R2138" t="str">
        <f>TEXT(Salesdata[[#This Row],[purchase_date]], "mmm")</f>
        <v>Jun</v>
      </c>
    </row>
    <row r="2139" spans="1:18" x14ac:dyDescent="0.3">
      <c r="A2139" t="s">
        <v>6405</v>
      </c>
      <c r="B2139" t="s">
        <v>84</v>
      </c>
      <c r="C2139" t="s">
        <v>6406</v>
      </c>
      <c r="D2139" s="11" t="s">
        <v>9005</v>
      </c>
      <c r="E2139" s="11" t="s">
        <v>7050</v>
      </c>
      <c r="F2139" t="s">
        <v>105</v>
      </c>
      <c r="G2139" t="s">
        <v>6407</v>
      </c>
      <c r="H2139" t="s">
        <v>7010</v>
      </c>
      <c r="I2139">
        <v>137.75</v>
      </c>
      <c r="J2139">
        <v>6</v>
      </c>
      <c r="K2139">
        <v>10</v>
      </c>
      <c r="L2139">
        <v>826.5</v>
      </c>
      <c r="M2139">
        <v>743.85</v>
      </c>
      <c r="N2139" s="11">
        <f>Salesdata[[#This Row],[subtotal_before_discount]]-Salesdata[[#This Row],[total_after_discount]]</f>
        <v>82.649999999999977</v>
      </c>
      <c r="O2139" t="s">
        <v>77</v>
      </c>
      <c r="P2139" s="2">
        <v>45427.112245370372</v>
      </c>
      <c r="Q2139">
        <f>YEAR(Salesdata[[#This Row],[purchase_date]])</f>
        <v>2024</v>
      </c>
      <c r="R2139" t="str">
        <f>TEXT(Salesdata[[#This Row],[purchase_date]], "mmm")</f>
        <v>May</v>
      </c>
    </row>
    <row r="2140" spans="1:18" x14ac:dyDescent="0.3">
      <c r="A2140" t="s">
        <v>6408</v>
      </c>
      <c r="B2140" t="s">
        <v>95</v>
      </c>
      <c r="C2140" t="s">
        <v>6409</v>
      </c>
      <c r="D2140" s="11" t="s">
        <v>9006</v>
      </c>
      <c r="E2140" s="11" t="s">
        <v>7141</v>
      </c>
      <c r="F2140" t="s">
        <v>246</v>
      </c>
      <c r="G2140" t="s">
        <v>6410</v>
      </c>
      <c r="H2140" t="s">
        <v>39</v>
      </c>
      <c r="I2140">
        <v>371.3</v>
      </c>
      <c r="J2140">
        <v>4</v>
      </c>
      <c r="K2140">
        <v>0</v>
      </c>
      <c r="L2140">
        <v>1485.2</v>
      </c>
      <c r="M2140">
        <v>1485.2</v>
      </c>
      <c r="N2140" s="11">
        <f>Salesdata[[#This Row],[subtotal_before_discount]]-Salesdata[[#This Row],[total_after_discount]]</f>
        <v>0</v>
      </c>
      <c r="O2140" t="s">
        <v>77</v>
      </c>
      <c r="P2140" s="2">
        <v>45405.474629629629</v>
      </c>
      <c r="Q2140">
        <f>YEAR(Salesdata[[#This Row],[purchase_date]])</f>
        <v>2024</v>
      </c>
      <c r="R2140" t="str">
        <f>TEXT(Salesdata[[#This Row],[purchase_date]], "mmm")</f>
        <v>Apr</v>
      </c>
    </row>
    <row r="2141" spans="1:18" x14ac:dyDescent="0.3">
      <c r="A2141" t="s">
        <v>6411</v>
      </c>
      <c r="B2141" t="s">
        <v>49</v>
      </c>
      <c r="C2141" t="s">
        <v>6412</v>
      </c>
      <c r="D2141" s="11" t="s">
        <v>9007</v>
      </c>
      <c r="E2141" s="11" t="s">
        <v>7119</v>
      </c>
      <c r="F2141" t="s">
        <v>44</v>
      </c>
      <c r="G2141" t="s">
        <v>6413</v>
      </c>
      <c r="H2141" t="s">
        <v>39</v>
      </c>
      <c r="I2141">
        <v>31.22</v>
      </c>
      <c r="J2141">
        <v>50</v>
      </c>
      <c r="K2141">
        <v>0</v>
      </c>
      <c r="L2141">
        <v>1561</v>
      </c>
      <c r="M2141">
        <v>1561</v>
      </c>
      <c r="N2141" s="11">
        <f>Salesdata[[#This Row],[subtotal_before_discount]]-Salesdata[[#This Row],[total_after_discount]]</f>
        <v>0</v>
      </c>
      <c r="O2141" t="s">
        <v>77</v>
      </c>
      <c r="P2141" s="2">
        <v>45533.846944444442</v>
      </c>
      <c r="Q2141">
        <f>YEAR(Salesdata[[#This Row],[purchase_date]])</f>
        <v>2024</v>
      </c>
      <c r="R2141" t="str">
        <f>TEXT(Salesdata[[#This Row],[purchase_date]], "mmm")</f>
        <v>Aug</v>
      </c>
    </row>
    <row r="2142" spans="1:18" x14ac:dyDescent="0.3">
      <c r="A2142" t="s">
        <v>6414</v>
      </c>
      <c r="B2142" t="s">
        <v>23</v>
      </c>
      <c r="C2142" t="s">
        <v>6415</v>
      </c>
      <c r="D2142" s="11" t="s">
        <v>9008</v>
      </c>
      <c r="E2142" s="11" t="s">
        <v>7123</v>
      </c>
      <c r="F2142" t="s">
        <v>251</v>
      </c>
      <c r="G2142" t="s">
        <v>6416</v>
      </c>
      <c r="H2142" t="s">
        <v>53</v>
      </c>
      <c r="I2142">
        <v>14.09</v>
      </c>
      <c r="J2142">
        <v>30</v>
      </c>
      <c r="K2142">
        <v>15</v>
      </c>
      <c r="L2142">
        <v>422.7</v>
      </c>
      <c r="M2142">
        <v>359.29</v>
      </c>
      <c r="N2142" s="11">
        <f>Salesdata[[#This Row],[subtotal_before_discount]]-Salesdata[[#This Row],[total_after_discount]]</f>
        <v>63.409999999999968</v>
      </c>
      <c r="O2142" t="s">
        <v>21</v>
      </c>
      <c r="P2142" s="2">
        <v>45534.503055555557</v>
      </c>
      <c r="Q2142">
        <f>YEAR(Salesdata[[#This Row],[purchase_date]])</f>
        <v>2024</v>
      </c>
      <c r="R2142" t="str">
        <f>TEXT(Salesdata[[#This Row],[purchase_date]], "mmm")</f>
        <v>Aug</v>
      </c>
    </row>
    <row r="2143" spans="1:18" x14ac:dyDescent="0.3">
      <c r="A2143" t="s">
        <v>6417</v>
      </c>
      <c r="B2143" t="s">
        <v>172</v>
      </c>
      <c r="C2143" t="s">
        <v>6418</v>
      </c>
      <c r="D2143" s="11" t="s">
        <v>9009</v>
      </c>
      <c r="E2143" s="11" t="s">
        <v>7091</v>
      </c>
      <c r="F2143" t="s">
        <v>251</v>
      </c>
      <c r="G2143" t="s">
        <v>6419</v>
      </c>
      <c r="H2143" t="s">
        <v>59</v>
      </c>
      <c r="I2143">
        <v>802.09</v>
      </c>
      <c r="J2143">
        <v>6</v>
      </c>
      <c r="K2143">
        <v>8</v>
      </c>
      <c r="L2143">
        <v>4812.54</v>
      </c>
      <c r="M2143">
        <v>4427.54</v>
      </c>
      <c r="N2143" s="11">
        <f>Salesdata[[#This Row],[subtotal_before_discount]]-Salesdata[[#This Row],[total_after_discount]]</f>
        <v>385</v>
      </c>
      <c r="O2143" t="s">
        <v>40</v>
      </c>
      <c r="P2143" s="2">
        <v>45812.322106481479</v>
      </c>
      <c r="Q2143">
        <f>YEAR(Salesdata[[#This Row],[purchase_date]])</f>
        <v>2025</v>
      </c>
      <c r="R2143" t="str">
        <f>TEXT(Salesdata[[#This Row],[purchase_date]], "mmm")</f>
        <v>Jun</v>
      </c>
    </row>
    <row r="2144" spans="1:18" x14ac:dyDescent="0.3">
      <c r="A2144" t="s">
        <v>6420</v>
      </c>
      <c r="B2144" t="s">
        <v>172</v>
      </c>
      <c r="C2144" t="s">
        <v>6421</v>
      </c>
      <c r="D2144" s="11" t="s">
        <v>9010</v>
      </c>
      <c r="E2144" s="11" t="s">
        <v>7143</v>
      </c>
      <c r="F2144" t="s">
        <v>37</v>
      </c>
      <c r="G2144" t="s">
        <v>6422</v>
      </c>
      <c r="H2144" t="s">
        <v>465</v>
      </c>
      <c r="I2144">
        <v>455.08</v>
      </c>
      <c r="J2144">
        <v>12</v>
      </c>
      <c r="K2144">
        <v>15</v>
      </c>
      <c r="L2144">
        <v>5460.96</v>
      </c>
      <c r="M2144">
        <v>4641.82</v>
      </c>
      <c r="N2144" s="11">
        <f>Salesdata[[#This Row],[subtotal_before_discount]]-Salesdata[[#This Row],[total_after_discount]]</f>
        <v>819.14000000000033</v>
      </c>
      <c r="O2144" t="s">
        <v>40</v>
      </c>
      <c r="P2144" s="2">
        <v>45574.471412037034</v>
      </c>
      <c r="Q2144">
        <f>YEAR(Salesdata[[#This Row],[purchase_date]])</f>
        <v>2024</v>
      </c>
      <c r="R2144" t="str">
        <f>TEXT(Salesdata[[#This Row],[purchase_date]], "mmm")</f>
        <v>Oct</v>
      </c>
    </row>
    <row r="2145" spans="1:18" x14ac:dyDescent="0.3">
      <c r="A2145" t="s">
        <v>6423</v>
      </c>
      <c r="B2145" t="s">
        <v>72</v>
      </c>
      <c r="C2145" t="s">
        <v>6424</v>
      </c>
      <c r="D2145" s="11" t="s">
        <v>9011</v>
      </c>
      <c r="E2145" s="11" t="s">
        <v>7346</v>
      </c>
      <c r="F2145" t="s">
        <v>7010</v>
      </c>
      <c r="G2145" t="s">
        <v>6425</v>
      </c>
      <c r="H2145" t="s">
        <v>135</v>
      </c>
      <c r="I2145">
        <v>146.74</v>
      </c>
      <c r="J2145">
        <v>10</v>
      </c>
      <c r="K2145">
        <v>10</v>
      </c>
      <c r="L2145">
        <v>1467.4</v>
      </c>
      <c r="M2145">
        <v>1320.66</v>
      </c>
      <c r="N2145" s="11">
        <f>Salesdata[[#This Row],[subtotal_before_discount]]-Salesdata[[#This Row],[total_after_discount]]</f>
        <v>146.74</v>
      </c>
      <c r="O2145" t="s">
        <v>40</v>
      </c>
      <c r="P2145" s="2">
        <v>45610.442997685182</v>
      </c>
      <c r="Q2145">
        <f>YEAR(Salesdata[[#This Row],[purchase_date]])</f>
        <v>2024</v>
      </c>
      <c r="R2145" t="str">
        <f>TEXT(Salesdata[[#This Row],[purchase_date]], "mmm")</f>
        <v>Nov</v>
      </c>
    </row>
    <row r="2146" spans="1:18" x14ac:dyDescent="0.3">
      <c r="A2146" t="s">
        <v>6426</v>
      </c>
      <c r="B2146" t="s">
        <v>172</v>
      </c>
      <c r="C2146" t="s">
        <v>6427</v>
      </c>
      <c r="D2146" s="11" t="s">
        <v>9012</v>
      </c>
      <c r="E2146" s="11" t="s">
        <v>7079</v>
      </c>
      <c r="F2146" t="s">
        <v>105</v>
      </c>
      <c r="G2146" t="s">
        <v>6428</v>
      </c>
      <c r="H2146" t="s">
        <v>20</v>
      </c>
      <c r="I2146">
        <v>389.87</v>
      </c>
      <c r="J2146">
        <v>4</v>
      </c>
      <c r="K2146">
        <v>0</v>
      </c>
      <c r="L2146">
        <v>1559.48</v>
      </c>
      <c r="M2146">
        <v>1559.48</v>
      </c>
      <c r="N2146" s="11">
        <f>Salesdata[[#This Row],[subtotal_before_discount]]-Salesdata[[#This Row],[total_after_discount]]</f>
        <v>0</v>
      </c>
      <c r="O2146" t="s">
        <v>40</v>
      </c>
      <c r="P2146" s="2">
        <v>45447.705937500003</v>
      </c>
      <c r="Q2146">
        <f>YEAR(Salesdata[[#This Row],[purchase_date]])</f>
        <v>2024</v>
      </c>
      <c r="R2146" t="str">
        <f>TEXT(Salesdata[[#This Row],[purchase_date]], "mmm")</f>
        <v>Jun</v>
      </c>
    </row>
    <row r="2147" spans="1:18" x14ac:dyDescent="0.3">
      <c r="A2147" t="s">
        <v>6429</v>
      </c>
      <c r="B2147" t="s">
        <v>118</v>
      </c>
      <c r="C2147" t="s">
        <v>6430</v>
      </c>
      <c r="D2147" s="11" t="s">
        <v>9013</v>
      </c>
      <c r="E2147" s="11" t="s">
        <v>7218</v>
      </c>
      <c r="F2147" t="s">
        <v>121</v>
      </c>
      <c r="G2147" t="s">
        <v>6431</v>
      </c>
      <c r="H2147" t="s">
        <v>209</v>
      </c>
      <c r="I2147">
        <v>481.04</v>
      </c>
      <c r="J2147">
        <v>1</v>
      </c>
      <c r="K2147">
        <v>0</v>
      </c>
      <c r="L2147">
        <v>481.04</v>
      </c>
      <c r="M2147">
        <v>481.04</v>
      </c>
      <c r="N2147" s="11">
        <f>Salesdata[[#This Row],[subtotal_before_discount]]-Salesdata[[#This Row],[total_after_discount]]</f>
        <v>0</v>
      </c>
      <c r="O2147" t="s">
        <v>47</v>
      </c>
      <c r="P2147" s="2">
        <v>45370.158067129632</v>
      </c>
      <c r="Q2147">
        <f>YEAR(Salesdata[[#This Row],[purchase_date]])</f>
        <v>2024</v>
      </c>
      <c r="R2147" t="str">
        <f>TEXT(Salesdata[[#This Row],[purchase_date]], "mmm")</f>
        <v>Mar</v>
      </c>
    </row>
    <row r="2148" spans="1:18" x14ac:dyDescent="0.3">
      <c r="A2148" t="s">
        <v>6432</v>
      </c>
      <c r="B2148" t="s">
        <v>49</v>
      </c>
      <c r="C2148" t="s">
        <v>6433</v>
      </c>
      <c r="D2148" s="11" t="s">
        <v>9014</v>
      </c>
      <c r="E2148" s="11" t="s">
        <v>7152</v>
      </c>
      <c r="F2148" t="s">
        <v>68</v>
      </c>
      <c r="G2148" t="s">
        <v>6434</v>
      </c>
      <c r="H2148" t="s">
        <v>248</v>
      </c>
      <c r="I2148">
        <v>379.77</v>
      </c>
      <c r="J2148">
        <v>12</v>
      </c>
      <c r="K2148">
        <v>7</v>
      </c>
      <c r="L2148">
        <v>4557.24</v>
      </c>
      <c r="M2148">
        <v>4238.2299999999996</v>
      </c>
      <c r="N2148" s="11">
        <f>Salesdata[[#This Row],[subtotal_before_discount]]-Salesdata[[#This Row],[total_after_discount]]</f>
        <v>319.01000000000022</v>
      </c>
      <c r="O2148" t="s">
        <v>28</v>
      </c>
      <c r="P2148" s="2">
        <v>45649.073645833334</v>
      </c>
      <c r="Q2148">
        <f>YEAR(Salesdata[[#This Row],[purchase_date]])</f>
        <v>2024</v>
      </c>
      <c r="R2148" t="str">
        <f>TEXT(Salesdata[[#This Row],[purchase_date]], "mmm")</f>
        <v>Dec</v>
      </c>
    </row>
    <row r="2149" spans="1:18" x14ac:dyDescent="0.3">
      <c r="A2149" t="s">
        <v>6435</v>
      </c>
      <c r="B2149" t="s">
        <v>15</v>
      </c>
      <c r="C2149" t="s">
        <v>6436</v>
      </c>
      <c r="D2149" s="11" t="s">
        <v>8631</v>
      </c>
      <c r="E2149" s="11" t="s">
        <v>7214</v>
      </c>
      <c r="F2149" t="s">
        <v>87</v>
      </c>
      <c r="G2149" t="s">
        <v>6437</v>
      </c>
      <c r="H2149" t="s">
        <v>107</v>
      </c>
      <c r="I2149">
        <v>1377.75</v>
      </c>
      <c r="J2149">
        <v>60</v>
      </c>
      <c r="K2149">
        <v>20</v>
      </c>
      <c r="L2149">
        <v>82665</v>
      </c>
      <c r="M2149">
        <v>66132</v>
      </c>
      <c r="N2149" s="11">
        <f>Salesdata[[#This Row],[subtotal_before_discount]]-Salesdata[[#This Row],[total_after_discount]]</f>
        <v>16533</v>
      </c>
      <c r="O2149" t="s">
        <v>40</v>
      </c>
      <c r="P2149" s="2">
        <v>45806.665324074071</v>
      </c>
      <c r="Q2149">
        <f>YEAR(Salesdata[[#This Row],[purchase_date]])</f>
        <v>2025</v>
      </c>
      <c r="R2149" t="str">
        <f>TEXT(Salesdata[[#This Row],[purchase_date]], "mmm")</f>
        <v>May</v>
      </c>
    </row>
    <row r="2150" spans="1:18" x14ac:dyDescent="0.3">
      <c r="A2150" t="s">
        <v>6438</v>
      </c>
      <c r="B2150" t="s">
        <v>84</v>
      </c>
      <c r="C2150" t="s">
        <v>6439</v>
      </c>
      <c r="D2150" s="11" t="s">
        <v>9015</v>
      </c>
      <c r="E2150" s="11" t="s">
        <v>7058</v>
      </c>
      <c r="F2150" t="s">
        <v>224</v>
      </c>
      <c r="G2150" t="s">
        <v>6440</v>
      </c>
      <c r="H2150" t="s">
        <v>107</v>
      </c>
      <c r="I2150">
        <v>809.1</v>
      </c>
      <c r="J2150">
        <v>4</v>
      </c>
      <c r="K2150">
        <v>3</v>
      </c>
      <c r="L2150">
        <v>3236.4</v>
      </c>
      <c r="M2150">
        <v>3139.31</v>
      </c>
      <c r="N2150" s="11">
        <f>Salesdata[[#This Row],[subtotal_before_discount]]-Salesdata[[#This Row],[total_after_discount]]</f>
        <v>97.090000000000146</v>
      </c>
      <c r="O2150" t="s">
        <v>21</v>
      </c>
      <c r="P2150" s="2">
        <v>45395.323148148149</v>
      </c>
      <c r="Q2150">
        <f>YEAR(Salesdata[[#This Row],[purchase_date]])</f>
        <v>2024</v>
      </c>
      <c r="R2150" t="str">
        <f>TEXT(Salesdata[[#This Row],[purchase_date]], "mmm")</f>
        <v>Apr</v>
      </c>
    </row>
    <row r="2151" spans="1:18" x14ac:dyDescent="0.3">
      <c r="A2151" t="s">
        <v>6441</v>
      </c>
      <c r="B2151" t="s">
        <v>84</v>
      </c>
      <c r="C2151" t="s">
        <v>6442</v>
      </c>
      <c r="D2151" s="11" t="s">
        <v>9016</v>
      </c>
      <c r="E2151" s="11" t="s">
        <v>7207</v>
      </c>
      <c r="F2151" t="s">
        <v>121</v>
      </c>
      <c r="G2151" t="s">
        <v>6443</v>
      </c>
      <c r="H2151" t="s">
        <v>20</v>
      </c>
      <c r="I2151">
        <v>1402.01</v>
      </c>
      <c r="J2151">
        <v>8</v>
      </c>
      <c r="K2151">
        <v>10</v>
      </c>
      <c r="L2151">
        <v>11216.08</v>
      </c>
      <c r="M2151">
        <v>10094.469999999999</v>
      </c>
      <c r="N2151" s="11">
        <f>Salesdata[[#This Row],[subtotal_before_discount]]-Salesdata[[#This Row],[total_after_discount]]</f>
        <v>1121.6100000000006</v>
      </c>
      <c r="O2151" t="s">
        <v>21</v>
      </c>
      <c r="P2151" s="2">
        <v>45423.36078703704</v>
      </c>
      <c r="Q2151">
        <f>YEAR(Salesdata[[#This Row],[purchase_date]])</f>
        <v>2024</v>
      </c>
      <c r="R2151" t="str">
        <f>TEXT(Salesdata[[#This Row],[purchase_date]], "mmm")</f>
        <v>May</v>
      </c>
    </row>
    <row r="2152" spans="1:18" x14ac:dyDescent="0.3">
      <c r="A2152" t="s">
        <v>6444</v>
      </c>
      <c r="B2152" t="s">
        <v>72</v>
      </c>
      <c r="C2152" t="s">
        <v>6445</v>
      </c>
      <c r="D2152" s="11" t="s">
        <v>9017</v>
      </c>
      <c r="E2152" s="11" t="s">
        <v>7091</v>
      </c>
      <c r="F2152" t="s">
        <v>74</v>
      </c>
      <c r="G2152" t="s">
        <v>6446</v>
      </c>
      <c r="H2152" t="s">
        <v>248</v>
      </c>
      <c r="I2152">
        <v>292.36</v>
      </c>
      <c r="J2152">
        <v>12</v>
      </c>
      <c r="K2152">
        <v>0</v>
      </c>
      <c r="L2152">
        <v>3508.32</v>
      </c>
      <c r="M2152">
        <v>3508.32</v>
      </c>
      <c r="N2152" s="11">
        <f>Salesdata[[#This Row],[subtotal_before_discount]]-Salesdata[[#This Row],[total_after_discount]]</f>
        <v>0</v>
      </c>
      <c r="O2152" t="s">
        <v>60</v>
      </c>
      <c r="P2152" s="2">
        <v>45573.582106481481</v>
      </c>
      <c r="Q2152">
        <f>YEAR(Salesdata[[#This Row],[purchase_date]])</f>
        <v>2024</v>
      </c>
      <c r="R2152" t="str">
        <f>TEXT(Salesdata[[#This Row],[purchase_date]], "mmm")</f>
        <v>Oct</v>
      </c>
    </row>
    <row r="2153" spans="1:18" x14ac:dyDescent="0.3">
      <c r="A2153" t="s">
        <v>6447</v>
      </c>
      <c r="B2153" t="s">
        <v>30</v>
      </c>
      <c r="C2153" t="s">
        <v>6448</v>
      </c>
      <c r="D2153" s="11" t="s">
        <v>8608</v>
      </c>
      <c r="E2153" s="11" t="s">
        <v>7218</v>
      </c>
      <c r="F2153" t="s">
        <v>121</v>
      </c>
      <c r="G2153" t="s">
        <v>6449</v>
      </c>
      <c r="H2153" t="s">
        <v>93</v>
      </c>
      <c r="I2153">
        <v>314.01</v>
      </c>
      <c r="J2153">
        <v>6</v>
      </c>
      <c r="K2153">
        <v>10</v>
      </c>
      <c r="L2153">
        <v>1884.06</v>
      </c>
      <c r="M2153">
        <v>1695.65</v>
      </c>
      <c r="N2153" s="11">
        <f>Salesdata[[#This Row],[subtotal_before_discount]]-Salesdata[[#This Row],[total_after_discount]]</f>
        <v>188.40999999999985</v>
      </c>
      <c r="O2153" t="s">
        <v>60</v>
      </c>
      <c r="P2153" s="2">
        <v>45519.365034722221</v>
      </c>
      <c r="Q2153">
        <f>YEAR(Salesdata[[#This Row],[purchase_date]])</f>
        <v>2024</v>
      </c>
      <c r="R2153" t="str">
        <f>TEXT(Salesdata[[#This Row],[purchase_date]], "mmm")</f>
        <v>Aug</v>
      </c>
    </row>
    <row r="2154" spans="1:18" x14ac:dyDescent="0.3">
      <c r="A2154" t="s">
        <v>6450</v>
      </c>
      <c r="B2154" t="s">
        <v>172</v>
      </c>
      <c r="C2154" t="s">
        <v>6451</v>
      </c>
      <c r="D2154" s="11" t="s">
        <v>9018</v>
      </c>
      <c r="E2154" s="11" t="s">
        <v>7097</v>
      </c>
      <c r="F2154" t="s">
        <v>105</v>
      </c>
      <c r="G2154" t="s">
        <v>6452</v>
      </c>
      <c r="H2154" t="s">
        <v>248</v>
      </c>
      <c r="I2154">
        <v>2210.5</v>
      </c>
      <c r="J2154">
        <v>5</v>
      </c>
      <c r="K2154">
        <v>2</v>
      </c>
      <c r="L2154">
        <v>11052.5</v>
      </c>
      <c r="M2154">
        <v>10831.45</v>
      </c>
      <c r="N2154" s="11">
        <f>Salesdata[[#This Row],[subtotal_before_discount]]-Salesdata[[#This Row],[total_after_discount]]</f>
        <v>221.04999999999927</v>
      </c>
      <c r="O2154" t="s">
        <v>60</v>
      </c>
      <c r="P2154" s="2">
        <v>45702.212731481479</v>
      </c>
      <c r="Q2154">
        <f>YEAR(Salesdata[[#This Row],[purchase_date]])</f>
        <v>2025</v>
      </c>
      <c r="R2154" t="str">
        <f>TEXT(Salesdata[[#This Row],[purchase_date]], "mmm")</f>
        <v>Feb</v>
      </c>
    </row>
    <row r="2155" spans="1:18" x14ac:dyDescent="0.3">
      <c r="A2155" t="s">
        <v>6453</v>
      </c>
      <c r="B2155" t="s">
        <v>30</v>
      </c>
      <c r="C2155" t="s">
        <v>6454</v>
      </c>
      <c r="D2155" s="11" t="s">
        <v>9019</v>
      </c>
      <c r="E2155" s="11" t="s">
        <v>7036</v>
      </c>
      <c r="F2155" t="s">
        <v>246</v>
      </c>
      <c r="G2155" t="s">
        <v>6455</v>
      </c>
      <c r="H2155" t="s">
        <v>107</v>
      </c>
      <c r="I2155">
        <v>206.06</v>
      </c>
      <c r="J2155">
        <v>12</v>
      </c>
      <c r="K2155">
        <v>13</v>
      </c>
      <c r="L2155">
        <v>2472.7199999999998</v>
      </c>
      <c r="M2155">
        <v>2151.27</v>
      </c>
      <c r="N2155" s="11">
        <f>Salesdata[[#This Row],[subtotal_before_discount]]-Salesdata[[#This Row],[total_after_discount]]</f>
        <v>321.44999999999982</v>
      </c>
      <c r="O2155" t="s">
        <v>40</v>
      </c>
      <c r="P2155" s="2">
        <v>45761.04828703704</v>
      </c>
      <c r="Q2155">
        <f>YEAR(Salesdata[[#This Row],[purchase_date]])</f>
        <v>2025</v>
      </c>
      <c r="R2155" t="str">
        <f>TEXT(Salesdata[[#This Row],[purchase_date]], "mmm")</f>
        <v>Apr</v>
      </c>
    </row>
    <row r="2156" spans="1:18" x14ac:dyDescent="0.3">
      <c r="A2156" t="s">
        <v>6456</v>
      </c>
      <c r="B2156" t="s">
        <v>118</v>
      </c>
      <c r="C2156" t="s">
        <v>6457</v>
      </c>
      <c r="D2156" s="11" t="s">
        <v>9020</v>
      </c>
      <c r="E2156" s="11" t="s">
        <v>7069</v>
      </c>
      <c r="F2156" t="s">
        <v>133</v>
      </c>
      <c r="G2156" t="s">
        <v>6458</v>
      </c>
      <c r="H2156" t="s">
        <v>179</v>
      </c>
      <c r="I2156">
        <v>97.45</v>
      </c>
      <c r="J2156">
        <v>20</v>
      </c>
      <c r="K2156">
        <v>13</v>
      </c>
      <c r="L2156">
        <v>1949</v>
      </c>
      <c r="M2156">
        <v>1695.63</v>
      </c>
      <c r="N2156" s="11">
        <f>Salesdata[[#This Row],[subtotal_before_discount]]-Salesdata[[#This Row],[total_after_discount]]</f>
        <v>253.36999999999989</v>
      </c>
      <c r="O2156" t="s">
        <v>28</v>
      </c>
      <c r="P2156" s="2">
        <v>45552.690891203703</v>
      </c>
      <c r="Q2156">
        <f>YEAR(Salesdata[[#This Row],[purchase_date]])</f>
        <v>2024</v>
      </c>
      <c r="R2156" t="str">
        <f>TEXT(Salesdata[[#This Row],[purchase_date]], "mmm")</f>
        <v>Sep</v>
      </c>
    </row>
    <row r="2157" spans="1:18" x14ac:dyDescent="0.3">
      <c r="A2157" t="s">
        <v>6459</v>
      </c>
      <c r="B2157" t="s">
        <v>95</v>
      </c>
      <c r="C2157" t="s">
        <v>6460</v>
      </c>
      <c r="D2157" s="11" t="s">
        <v>9021</v>
      </c>
      <c r="E2157" s="11" t="s">
        <v>7046</v>
      </c>
      <c r="F2157" t="s">
        <v>7010</v>
      </c>
      <c r="G2157" t="s">
        <v>6461</v>
      </c>
      <c r="H2157" t="s">
        <v>179</v>
      </c>
      <c r="I2157">
        <v>312.75</v>
      </c>
      <c r="J2157">
        <v>6</v>
      </c>
      <c r="K2157">
        <v>10</v>
      </c>
      <c r="L2157">
        <v>1876.5</v>
      </c>
      <c r="M2157">
        <v>1688.85</v>
      </c>
      <c r="N2157" s="11">
        <f>Salesdata[[#This Row],[subtotal_before_discount]]-Salesdata[[#This Row],[total_after_discount]]</f>
        <v>187.65000000000009</v>
      </c>
      <c r="O2157" t="s">
        <v>40</v>
      </c>
      <c r="P2157" s="2">
        <v>45384.548379629632</v>
      </c>
      <c r="Q2157">
        <f>YEAR(Salesdata[[#This Row],[purchase_date]])</f>
        <v>2024</v>
      </c>
      <c r="R2157" t="str">
        <f>TEXT(Salesdata[[#This Row],[purchase_date]], "mmm")</f>
        <v>Apr</v>
      </c>
    </row>
    <row r="2158" spans="1:18" x14ac:dyDescent="0.3">
      <c r="A2158" t="s">
        <v>6462</v>
      </c>
      <c r="B2158" t="s">
        <v>55</v>
      </c>
      <c r="C2158" t="s">
        <v>6463</v>
      </c>
      <c r="D2158" s="11" t="s">
        <v>9022</v>
      </c>
      <c r="E2158" s="11" t="s">
        <v>7168</v>
      </c>
      <c r="F2158" t="s">
        <v>44</v>
      </c>
      <c r="G2158" t="s">
        <v>6464</v>
      </c>
      <c r="H2158" t="s">
        <v>7010</v>
      </c>
      <c r="I2158">
        <v>55.09</v>
      </c>
      <c r="J2158">
        <v>50</v>
      </c>
      <c r="K2158">
        <v>15</v>
      </c>
      <c r="L2158">
        <v>2754.5</v>
      </c>
      <c r="M2158">
        <v>2341.3200000000002</v>
      </c>
      <c r="N2158" s="11">
        <f>Salesdata[[#This Row],[subtotal_before_discount]]-Salesdata[[#This Row],[total_after_discount]]</f>
        <v>413.17999999999984</v>
      </c>
      <c r="O2158" t="s">
        <v>60</v>
      </c>
      <c r="P2158" s="2">
        <v>45681.363425925927</v>
      </c>
      <c r="Q2158">
        <f>YEAR(Salesdata[[#This Row],[purchase_date]])</f>
        <v>2025</v>
      </c>
      <c r="R2158" t="str">
        <f>TEXT(Salesdata[[#This Row],[purchase_date]], "mmm")</f>
        <v>Jan</v>
      </c>
    </row>
    <row r="2159" spans="1:18" x14ac:dyDescent="0.3">
      <c r="A2159" t="s">
        <v>6465</v>
      </c>
      <c r="B2159" t="s">
        <v>55</v>
      </c>
      <c r="C2159" t="s">
        <v>6466</v>
      </c>
      <c r="D2159" s="11" t="s">
        <v>9023</v>
      </c>
      <c r="E2159" s="11" t="s">
        <v>7044</v>
      </c>
      <c r="F2159" t="s">
        <v>121</v>
      </c>
      <c r="G2159" t="s">
        <v>6467</v>
      </c>
      <c r="H2159" t="s">
        <v>465</v>
      </c>
      <c r="I2159">
        <v>273.22000000000003</v>
      </c>
      <c r="J2159">
        <v>15</v>
      </c>
      <c r="K2159">
        <v>10</v>
      </c>
      <c r="L2159">
        <v>4098.3</v>
      </c>
      <c r="M2159">
        <v>3688.47</v>
      </c>
      <c r="N2159" s="11">
        <f>Salesdata[[#This Row],[subtotal_before_discount]]-Salesdata[[#This Row],[total_after_discount]]</f>
        <v>409.83000000000038</v>
      </c>
      <c r="O2159" t="s">
        <v>28</v>
      </c>
      <c r="P2159" s="2">
        <v>45750.386250000003</v>
      </c>
      <c r="Q2159">
        <f>YEAR(Salesdata[[#This Row],[purchase_date]])</f>
        <v>2025</v>
      </c>
      <c r="R2159" t="str">
        <f>TEXT(Salesdata[[#This Row],[purchase_date]], "mmm")</f>
        <v>Apr</v>
      </c>
    </row>
    <row r="2160" spans="1:18" x14ac:dyDescent="0.3">
      <c r="A2160" t="s">
        <v>6468</v>
      </c>
      <c r="B2160" t="s">
        <v>181</v>
      </c>
      <c r="C2160" t="s">
        <v>6469</v>
      </c>
      <c r="D2160" s="11" t="s">
        <v>9024</v>
      </c>
      <c r="E2160" s="11" t="s">
        <v>7071</v>
      </c>
      <c r="F2160" t="s">
        <v>68</v>
      </c>
      <c r="G2160" t="s">
        <v>6470</v>
      </c>
      <c r="H2160" t="s">
        <v>53</v>
      </c>
      <c r="I2160">
        <v>1248.56</v>
      </c>
      <c r="J2160">
        <v>1</v>
      </c>
      <c r="K2160">
        <v>0</v>
      </c>
      <c r="L2160">
        <v>1248.56</v>
      </c>
      <c r="M2160">
        <v>1248.56</v>
      </c>
      <c r="N2160" s="11">
        <f>Salesdata[[#This Row],[subtotal_before_discount]]-Salesdata[[#This Row],[total_after_discount]]</f>
        <v>0</v>
      </c>
      <c r="O2160" t="s">
        <v>28</v>
      </c>
      <c r="P2160" s="2">
        <v>45715.576307870368</v>
      </c>
      <c r="Q2160">
        <f>YEAR(Salesdata[[#This Row],[purchase_date]])</f>
        <v>2025</v>
      </c>
      <c r="R2160" t="str">
        <f>TEXT(Salesdata[[#This Row],[purchase_date]], "mmm")</f>
        <v>Feb</v>
      </c>
    </row>
    <row r="2161" spans="1:18" x14ac:dyDescent="0.3">
      <c r="A2161" t="s">
        <v>6471</v>
      </c>
      <c r="B2161" t="s">
        <v>72</v>
      </c>
      <c r="C2161" t="s">
        <v>6472</v>
      </c>
      <c r="D2161" s="11" t="s">
        <v>9025</v>
      </c>
      <c r="E2161" s="11" t="s">
        <v>7207</v>
      </c>
      <c r="F2161" t="s">
        <v>37</v>
      </c>
      <c r="G2161" t="s">
        <v>6473</v>
      </c>
      <c r="H2161" t="s">
        <v>184</v>
      </c>
      <c r="I2161">
        <v>10.25</v>
      </c>
      <c r="J2161">
        <v>10</v>
      </c>
      <c r="K2161">
        <v>10</v>
      </c>
      <c r="L2161">
        <v>102.5</v>
      </c>
      <c r="M2161">
        <v>92.25</v>
      </c>
      <c r="N2161" s="11">
        <f>Salesdata[[#This Row],[subtotal_before_discount]]-Salesdata[[#This Row],[total_after_discount]]</f>
        <v>10.25</v>
      </c>
      <c r="O2161" t="s">
        <v>47</v>
      </c>
      <c r="P2161" s="2">
        <v>45406.469918981478</v>
      </c>
      <c r="Q2161">
        <f>YEAR(Salesdata[[#This Row],[purchase_date]])</f>
        <v>2024</v>
      </c>
      <c r="R2161" t="str">
        <f>TEXT(Salesdata[[#This Row],[purchase_date]], "mmm")</f>
        <v>Apr</v>
      </c>
    </row>
    <row r="2162" spans="1:18" x14ac:dyDescent="0.3">
      <c r="A2162" t="s">
        <v>6474</v>
      </c>
      <c r="B2162" t="s">
        <v>55</v>
      </c>
      <c r="C2162" t="s">
        <v>6475</v>
      </c>
      <c r="D2162" s="11" t="s">
        <v>9026</v>
      </c>
      <c r="E2162" s="11" t="s">
        <v>7064</v>
      </c>
      <c r="F2162" t="s">
        <v>133</v>
      </c>
      <c r="G2162" t="s">
        <v>6476</v>
      </c>
      <c r="H2162" t="s">
        <v>70</v>
      </c>
      <c r="I2162">
        <v>990.24</v>
      </c>
      <c r="J2162">
        <v>8</v>
      </c>
      <c r="K2162">
        <v>0</v>
      </c>
      <c r="L2162">
        <v>7921.92</v>
      </c>
      <c r="M2162">
        <v>7921.92</v>
      </c>
      <c r="N2162" s="11">
        <f>Salesdata[[#This Row],[subtotal_before_discount]]-Salesdata[[#This Row],[total_after_discount]]</f>
        <v>0</v>
      </c>
      <c r="O2162" t="s">
        <v>40</v>
      </c>
      <c r="P2162" s="2">
        <v>45798.611886574072</v>
      </c>
      <c r="Q2162">
        <f>YEAR(Salesdata[[#This Row],[purchase_date]])</f>
        <v>2025</v>
      </c>
      <c r="R2162" t="str">
        <f>TEXT(Salesdata[[#This Row],[purchase_date]], "mmm")</f>
        <v>May</v>
      </c>
    </row>
    <row r="2163" spans="1:18" x14ac:dyDescent="0.3">
      <c r="A2163" t="s">
        <v>6477</v>
      </c>
      <c r="B2163" t="s">
        <v>84</v>
      </c>
      <c r="C2163" t="s">
        <v>6478</v>
      </c>
      <c r="D2163" s="11" t="s">
        <v>9027</v>
      </c>
      <c r="E2163" s="11" t="s">
        <v>7170</v>
      </c>
      <c r="F2163" t="s">
        <v>7010</v>
      </c>
      <c r="G2163" t="s">
        <v>6479</v>
      </c>
      <c r="H2163" t="s">
        <v>46</v>
      </c>
      <c r="I2163">
        <v>1213.6300000000001</v>
      </c>
      <c r="J2163">
        <v>5</v>
      </c>
      <c r="K2163">
        <v>0</v>
      </c>
      <c r="L2163">
        <v>6068.15</v>
      </c>
      <c r="M2163">
        <v>6068.15</v>
      </c>
      <c r="N2163" s="11">
        <f>Salesdata[[#This Row],[subtotal_before_discount]]-Salesdata[[#This Row],[total_after_discount]]</f>
        <v>0</v>
      </c>
      <c r="O2163" t="s">
        <v>60</v>
      </c>
      <c r="P2163" s="2">
        <v>45578.087337962963</v>
      </c>
      <c r="Q2163">
        <f>YEAR(Salesdata[[#This Row],[purchase_date]])</f>
        <v>2024</v>
      </c>
      <c r="R2163" t="str">
        <f>TEXT(Salesdata[[#This Row],[purchase_date]], "mmm")</f>
        <v>Oct</v>
      </c>
    </row>
    <row r="2164" spans="1:18" x14ac:dyDescent="0.3">
      <c r="A2164" t="s">
        <v>6480</v>
      </c>
      <c r="B2164" t="s">
        <v>23</v>
      </c>
      <c r="C2164" t="s">
        <v>7010</v>
      </c>
      <c r="D2164" s="11" t="s">
        <v>7010</v>
      </c>
      <c r="E2164" s="11" t="s">
        <v>7010</v>
      </c>
      <c r="F2164" t="s">
        <v>133</v>
      </c>
      <c r="G2164" t="s">
        <v>6481</v>
      </c>
      <c r="H2164" t="s">
        <v>465</v>
      </c>
      <c r="I2164">
        <v>3728.05</v>
      </c>
      <c r="J2164">
        <v>40</v>
      </c>
      <c r="K2164">
        <v>10</v>
      </c>
      <c r="L2164">
        <v>149122</v>
      </c>
      <c r="M2164">
        <v>134209.79999999999</v>
      </c>
      <c r="N2164" s="11">
        <f>Salesdata[[#This Row],[subtotal_before_discount]]-Salesdata[[#This Row],[total_after_discount]]</f>
        <v>14912.200000000012</v>
      </c>
      <c r="O2164" t="s">
        <v>28</v>
      </c>
      <c r="P2164" s="2">
        <v>45840.961608796293</v>
      </c>
      <c r="Q2164">
        <f>YEAR(Salesdata[[#This Row],[purchase_date]])</f>
        <v>2025</v>
      </c>
      <c r="R2164" t="str">
        <f>TEXT(Salesdata[[#This Row],[purchase_date]], "mmm")</f>
        <v>Jul</v>
      </c>
    </row>
    <row r="2165" spans="1:18" x14ac:dyDescent="0.3">
      <c r="A2165" t="s">
        <v>6482</v>
      </c>
      <c r="B2165" t="s">
        <v>118</v>
      </c>
      <c r="C2165" t="s">
        <v>6483</v>
      </c>
      <c r="D2165" s="11" t="s">
        <v>9028</v>
      </c>
      <c r="E2165" s="11" t="s">
        <v>7125</v>
      </c>
      <c r="F2165" t="s">
        <v>18</v>
      </c>
      <c r="G2165" t="s">
        <v>6484</v>
      </c>
      <c r="H2165" t="s">
        <v>130</v>
      </c>
      <c r="I2165">
        <v>607.72</v>
      </c>
      <c r="J2165">
        <v>12</v>
      </c>
      <c r="K2165">
        <v>25</v>
      </c>
      <c r="L2165">
        <v>7292.64</v>
      </c>
      <c r="M2165">
        <v>5469.48</v>
      </c>
      <c r="N2165" s="11">
        <f>Salesdata[[#This Row],[subtotal_before_discount]]-Salesdata[[#This Row],[total_after_discount]]</f>
        <v>1823.1600000000008</v>
      </c>
      <c r="O2165" t="s">
        <v>28</v>
      </c>
      <c r="P2165" s="2">
        <v>45399.810034722221</v>
      </c>
      <c r="Q2165">
        <f>YEAR(Salesdata[[#This Row],[purchase_date]])</f>
        <v>2024</v>
      </c>
      <c r="R2165" t="str">
        <f>TEXT(Salesdata[[#This Row],[purchase_date]], "mmm")</f>
        <v>Apr</v>
      </c>
    </row>
    <row r="2166" spans="1:18" x14ac:dyDescent="0.3">
      <c r="A2166" t="s">
        <v>6485</v>
      </c>
      <c r="B2166" t="s">
        <v>55</v>
      </c>
      <c r="C2166" t="s">
        <v>6486</v>
      </c>
      <c r="D2166" s="11" t="s">
        <v>8439</v>
      </c>
      <c r="E2166" s="11" t="s">
        <v>7087</v>
      </c>
      <c r="F2166" t="s">
        <v>74</v>
      </c>
      <c r="G2166" t="s">
        <v>6487</v>
      </c>
      <c r="H2166" t="s">
        <v>7010</v>
      </c>
      <c r="I2166">
        <v>95.92</v>
      </c>
      <c r="J2166">
        <v>5</v>
      </c>
      <c r="K2166">
        <v>0</v>
      </c>
      <c r="L2166">
        <v>479.6</v>
      </c>
      <c r="M2166">
        <v>479.6</v>
      </c>
      <c r="N2166" s="11">
        <f>Salesdata[[#This Row],[subtotal_before_discount]]-Salesdata[[#This Row],[total_after_discount]]</f>
        <v>0</v>
      </c>
      <c r="O2166" t="s">
        <v>47</v>
      </c>
      <c r="P2166" s="2">
        <v>45471.119560185187</v>
      </c>
      <c r="Q2166">
        <f>YEAR(Salesdata[[#This Row],[purchase_date]])</f>
        <v>2024</v>
      </c>
      <c r="R2166" t="str">
        <f>TEXT(Salesdata[[#This Row],[purchase_date]], "mmm")</f>
        <v>Jun</v>
      </c>
    </row>
    <row r="2167" spans="1:18" x14ac:dyDescent="0.3">
      <c r="A2167" t="s">
        <v>6488</v>
      </c>
      <c r="B2167" t="s">
        <v>181</v>
      </c>
      <c r="C2167" t="s">
        <v>6489</v>
      </c>
      <c r="D2167" s="11" t="s">
        <v>9029</v>
      </c>
      <c r="E2167" s="11" t="s">
        <v>7044</v>
      </c>
      <c r="F2167" t="s">
        <v>57</v>
      </c>
      <c r="G2167" t="s">
        <v>6490</v>
      </c>
      <c r="H2167" t="s">
        <v>70</v>
      </c>
      <c r="I2167">
        <v>820.2</v>
      </c>
      <c r="J2167">
        <v>5</v>
      </c>
      <c r="K2167">
        <v>0</v>
      </c>
      <c r="L2167">
        <v>4101</v>
      </c>
      <c r="M2167">
        <v>4101</v>
      </c>
      <c r="N2167" s="11">
        <f>Salesdata[[#This Row],[subtotal_before_discount]]-Salesdata[[#This Row],[total_after_discount]]</f>
        <v>0</v>
      </c>
      <c r="O2167" t="s">
        <v>21</v>
      </c>
      <c r="P2167" s="2">
        <v>45805.903877314813</v>
      </c>
      <c r="Q2167">
        <f>YEAR(Salesdata[[#This Row],[purchase_date]])</f>
        <v>2025</v>
      </c>
      <c r="R2167" t="str">
        <f>TEXT(Salesdata[[#This Row],[purchase_date]], "mmm")</f>
        <v>May</v>
      </c>
    </row>
    <row r="2168" spans="1:18" x14ac:dyDescent="0.3">
      <c r="A2168" t="s">
        <v>6491</v>
      </c>
      <c r="B2168" t="s">
        <v>23</v>
      </c>
      <c r="C2168" t="s">
        <v>6492</v>
      </c>
      <c r="D2168" s="11" t="s">
        <v>9030</v>
      </c>
      <c r="E2168" s="11" t="s">
        <v>7064</v>
      </c>
      <c r="F2168" t="s">
        <v>57</v>
      </c>
      <c r="G2168" t="s">
        <v>6493</v>
      </c>
      <c r="H2168" t="s">
        <v>82</v>
      </c>
      <c r="I2168">
        <v>746.91</v>
      </c>
      <c r="J2168">
        <v>3</v>
      </c>
      <c r="K2168">
        <v>2</v>
      </c>
      <c r="L2168">
        <v>2240.73</v>
      </c>
      <c r="M2168">
        <v>2195.92</v>
      </c>
      <c r="N2168" s="11">
        <f>Salesdata[[#This Row],[subtotal_before_discount]]-Salesdata[[#This Row],[total_after_discount]]</f>
        <v>44.809999999999945</v>
      </c>
      <c r="O2168" t="s">
        <v>21</v>
      </c>
      <c r="P2168" s="2">
        <v>45774.878194444442</v>
      </c>
      <c r="Q2168">
        <f>YEAR(Salesdata[[#This Row],[purchase_date]])</f>
        <v>2025</v>
      </c>
      <c r="R2168" t="str">
        <f>TEXT(Salesdata[[#This Row],[purchase_date]], "mmm")</f>
        <v>Apr</v>
      </c>
    </row>
    <row r="2169" spans="1:18" x14ac:dyDescent="0.3">
      <c r="A2169" t="s">
        <v>6494</v>
      </c>
      <c r="B2169" t="s">
        <v>172</v>
      </c>
      <c r="C2169" t="s">
        <v>6495</v>
      </c>
      <c r="D2169" s="11" t="s">
        <v>9031</v>
      </c>
      <c r="E2169" s="11" t="s">
        <v>7091</v>
      </c>
      <c r="F2169" t="s">
        <v>68</v>
      </c>
      <c r="G2169" t="s">
        <v>6496</v>
      </c>
      <c r="H2169" t="s">
        <v>76</v>
      </c>
      <c r="I2169">
        <v>339.88</v>
      </c>
      <c r="J2169">
        <v>20</v>
      </c>
      <c r="K2169">
        <v>35</v>
      </c>
      <c r="L2169">
        <v>6797.6</v>
      </c>
      <c r="M2169">
        <v>4418.4399999999996</v>
      </c>
      <c r="N2169" s="11">
        <f>Salesdata[[#This Row],[subtotal_before_discount]]-Salesdata[[#This Row],[total_after_discount]]</f>
        <v>2379.1600000000008</v>
      </c>
      <c r="O2169" t="s">
        <v>60</v>
      </c>
      <c r="P2169" s="2">
        <v>45837.612256944441</v>
      </c>
      <c r="Q2169">
        <f>YEAR(Salesdata[[#This Row],[purchase_date]])</f>
        <v>2025</v>
      </c>
      <c r="R2169" t="str">
        <f>TEXT(Salesdata[[#This Row],[purchase_date]], "mmm")</f>
        <v>Jun</v>
      </c>
    </row>
    <row r="2170" spans="1:18" x14ac:dyDescent="0.3">
      <c r="A2170" t="s">
        <v>6497</v>
      </c>
      <c r="B2170" t="s">
        <v>84</v>
      </c>
      <c r="C2170" t="s">
        <v>6498</v>
      </c>
      <c r="D2170" s="11" t="s">
        <v>9032</v>
      </c>
      <c r="E2170" s="11" t="s">
        <v>7040</v>
      </c>
      <c r="F2170" t="s">
        <v>7010</v>
      </c>
      <c r="G2170" t="s">
        <v>6499</v>
      </c>
      <c r="H2170" t="s">
        <v>93</v>
      </c>
      <c r="I2170">
        <v>940.48</v>
      </c>
      <c r="J2170">
        <v>6</v>
      </c>
      <c r="K2170">
        <v>0</v>
      </c>
      <c r="L2170">
        <v>5642.88</v>
      </c>
      <c r="M2170">
        <v>5642.88</v>
      </c>
      <c r="N2170" s="11">
        <f>Salesdata[[#This Row],[subtotal_before_discount]]-Salesdata[[#This Row],[total_after_discount]]</f>
        <v>0</v>
      </c>
      <c r="O2170" t="s">
        <v>47</v>
      </c>
      <c r="P2170" s="2">
        <v>45383.870613425926</v>
      </c>
      <c r="Q2170">
        <f>YEAR(Salesdata[[#This Row],[purchase_date]])</f>
        <v>2024</v>
      </c>
      <c r="R2170" t="str">
        <f>TEXT(Salesdata[[#This Row],[purchase_date]], "mmm")</f>
        <v>Apr</v>
      </c>
    </row>
    <row r="2171" spans="1:18" x14ac:dyDescent="0.3">
      <c r="A2171" t="s">
        <v>6500</v>
      </c>
      <c r="B2171" t="s">
        <v>84</v>
      </c>
      <c r="C2171" t="s">
        <v>6501</v>
      </c>
      <c r="D2171" s="11" t="s">
        <v>9033</v>
      </c>
      <c r="E2171" s="11" t="s">
        <v>7123</v>
      </c>
      <c r="F2171" t="s">
        <v>32</v>
      </c>
      <c r="G2171" t="s">
        <v>6502</v>
      </c>
      <c r="H2171" t="s">
        <v>70</v>
      </c>
      <c r="I2171">
        <v>1051.6300000000001</v>
      </c>
      <c r="J2171">
        <v>4</v>
      </c>
      <c r="K2171">
        <v>0</v>
      </c>
      <c r="L2171">
        <v>4206.5200000000004</v>
      </c>
      <c r="M2171">
        <v>4206.5200000000004</v>
      </c>
      <c r="N2171" s="11">
        <f>Salesdata[[#This Row],[subtotal_before_discount]]-Salesdata[[#This Row],[total_after_discount]]</f>
        <v>0</v>
      </c>
      <c r="O2171" t="s">
        <v>40</v>
      </c>
      <c r="P2171" s="2">
        <v>45540.288738425923</v>
      </c>
      <c r="Q2171">
        <f>YEAR(Salesdata[[#This Row],[purchase_date]])</f>
        <v>2024</v>
      </c>
      <c r="R2171" t="str">
        <f>TEXT(Salesdata[[#This Row],[purchase_date]], "mmm")</f>
        <v>Sep</v>
      </c>
    </row>
    <row r="2172" spans="1:18" x14ac:dyDescent="0.3">
      <c r="A2172" t="s">
        <v>6503</v>
      </c>
      <c r="B2172" t="s">
        <v>84</v>
      </c>
      <c r="C2172" t="s">
        <v>6504</v>
      </c>
      <c r="D2172" s="11" t="s">
        <v>9034</v>
      </c>
      <c r="E2172" s="11" t="s">
        <v>7066</v>
      </c>
      <c r="F2172" t="s">
        <v>100</v>
      </c>
      <c r="G2172" t="s">
        <v>6505</v>
      </c>
      <c r="H2172" t="s">
        <v>70</v>
      </c>
      <c r="I2172">
        <v>634.47</v>
      </c>
      <c r="J2172">
        <v>2</v>
      </c>
      <c r="K2172">
        <v>0</v>
      </c>
      <c r="L2172">
        <v>1268.94</v>
      </c>
      <c r="M2172">
        <v>1268.94</v>
      </c>
      <c r="N2172" s="11">
        <f>Salesdata[[#This Row],[subtotal_before_discount]]-Salesdata[[#This Row],[total_after_discount]]</f>
        <v>0</v>
      </c>
      <c r="O2172" t="s">
        <v>21</v>
      </c>
      <c r="P2172" s="2">
        <v>45392.987974537034</v>
      </c>
      <c r="Q2172">
        <f>YEAR(Salesdata[[#This Row],[purchase_date]])</f>
        <v>2024</v>
      </c>
      <c r="R2172" t="str">
        <f>TEXT(Salesdata[[#This Row],[purchase_date]], "mmm")</f>
        <v>Apr</v>
      </c>
    </row>
    <row r="2173" spans="1:18" x14ac:dyDescent="0.3">
      <c r="A2173" t="s">
        <v>6506</v>
      </c>
      <c r="B2173" t="s">
        <v>55</v>
      </c>
      <c r="C2173" t="s">
        <v>6507</v>
      </c>
      <c r="D2173" s="11" t="s">
        <v>9035</v>
      </c>
      <c r="E2173" s="11" t="s">
        <v>7038</v>
      </c>
      <c r="F2173" t="s">
        <v>7010</v>
      </c>
      <c r="G2173" t="s">
        <v>6508</v>
      </c>
      <c r="H2173" t="s">
        <v>70</v>
      </c>
      <c r="I2173">
        <v>1164.1300000000001</v>
      </c>
      <c r="J2173">
        <v>25</v>
      </c>
      <c r="K2173">
        <v>15</v>
      </c>
      <c r="L2173">
        <v>29103.25</v>
      </c>
      <c r="M2173">
        <v>24737.759999999998</v>
      </c>
      <c r="N2173" s="11">
        <f>Salesdata[[#This Row],[subtotal_before_discount]]-Salesdata[[#This Row],[total_after_discount]]</f>
        <v>4365.4900000000016</v>
      </c>
      <c r="O2173" t="s">
        <v>7010</v>
      </c>
      <c r="P2173" s="2">
        <v>45652.531840277778</v>
      </c>
      <c r="Q2173">
        <f>YEAR(Salesdata[[#This Row],[purchase_date]])</f>
        <v>2024</v>
      </c>
      <c r="R2173" t="str">
        <f>TEXT(Salesdata[[#This Row],[purchase_date]], "mmm")</f>
        <v>Dec</v>
      </c>
    </row>
    <row r="2174" spans="1:18" x14ac:dyDescent="0.3">
      <c r="A2174" t="s">
        <v>6509</v>
      </c>
      <c r="B2174" t="s">
        <v>55</v>
      </c>
      <c r="C2174" t="s">
        <v>6510</v>
      </c>
      <c r="D2174" s="11" t="s">
        <v>9036</v>
      </c>
      <c r="E2174" s="11" t="s">
        <v>7168</v>
      </c>
      <c r="F2174" t="s">
        <v>133</v>
      </c>
      <c r="G2174" t="s">
        <v>6511</v>
      </c>
      <c r="H2174" t="s">
        <v>53</v>
      </c>
      <c r="I2174">
        <v>289.92</v>
      </c>
      <c r="J2174">
        <v>3</v>
      </c>
      <c r="K2174">
        <v>5</v>
      </c>
      <c r="L2174">
        <v>869.76</v>
      </c>
      <c r="M2174">
        <v>826.27</v>
      </c>
      <c r="N2174" s="11">
        <f>Salesdata[[#This Row],[subtotal_before_discount]]-Salesdata[[#This Row],[total_after_discount]]</f>
        <v>43.490000000000009</v>
      </c>
      <c r="O2174" t="s">
        <v>60</v>
      </c>
      <c r="P2174" s="2">
        <v>45375.018622685187</v>
      </c>
      <c r="Q2174">
        <f>YEAR(Salesdata[[#This Row],[purchase_date]])</f>
        <v>2024</v>
      </c>
      <c r="R2174" t="str">
        <f>TEXT(Salesdata[[#This Row],[purchase_date]], "mmm")</f>
        <v>Mar</v>
      </c>
    </row>
    <row r="2175" spans="1:18" x14ac:dyDescent="0.3">
      <c r="A2175" t="s">
        <v>6512</v>
      </c>
      <c r="B2175" t="s">
        <v>23</v>
      </c>
      <c r="C2175" t="s">
        <v>6513</v>
      </c>
      <c r="D2175" s="11" t="s">
        <v>9037</v>
      </c>
      <c r="E2175" s="11" t="s">
        <v>7083</v>
      </c>
      <c r="F2175" t="s">
        <v>133</v>
      </c>
      <c r="G2175" t="s">
        <v>6514</v>
      </c>
      <c r="H2175" t="s">
        <v>46</v>
      </c>
      <c r="I2175">
        <v>446.29</v>
      </c>
      <c r="J2175">
        <v>25</v>
      </c>
      <c r="K2175">
        <v>10</v>
      </c>
      <c r="L2175">
        <v>11157.25</v>
      </c>
      <c r="M2175">
        <v>10041.52</v>
      </c>
      <c r="N2175" s="11">
        <f>Salesdata[[#This Row],[subtotal_before_discount]]-Salesdata[[#This Row],[total_after_discount]]</f>
        <v>1115.7299999999996</v>
      </c>
      <c r="O2175" t="s">
        <v>21</v>
      </c>
      <c r="P2175" s="2">
        <v>45765.253645833334</v>
      </c>
      <c r="Q2175">
        <f>YEAR(Salesdata[[#This Row],[purchase_date]])</f>
        <v>2025</v>
      </c>
      <c r="R2175" t="str">
        <f>TEXT(Salesdata[[#This Row],[purchase_date]], "mmm")</f>
        <v>Apr</v>
      </c>
    </row>
    <row r="2176" spans="1:18" x14ac:dyDescent="0.3">
      <c r="A2176" t="s">
        <v>6515</v>
      </c>
      <c r="B2176" t="s">
        <v>181</v>
      </c>
      <c r="C2176" t="s">
        <v>6516</v>
      </c>
      <c r="D2176" s="11" t="s">
        <v>9038</v>
      </c>
      <c r="E2176" s="11" t="s">
        <v>7087</v>
      </c>
      <c r="F2176" t="s">
        <v>87</v>
      </c>
      <c r="G2176" t="s">
        <v>6517</v>
      </c>
      <c r="H2176" t="s">
        <v>93</v>
      </c>
      <c r="I2176">
        <v>554.47</v>
      </c>
      <c r="J2176">
        <v>1</v>
      </c>
      <c r="K2176">
        <v>2</v>
      </c>
      <c r="L2176">
        <v>554.47</v>
      </c>
      <c r="M2176">
        <v>543.38</v>
      </c>
      <c r="N2176" s="11">
        <f>Salesdata[[#This Row],[subtotal_before_discount]]-Salesdata[[#This Row],[total_after_discount]]</f>
        <v>11.090000000000032</v>
      </c>
      <c r="O2176" t="s">
        <v>28</v>
      </c>
      <c r="P2176" s="2">
        <v>45826.87091435185</v>
      </c>
      <c r="Q2176">
        <f>YEAR(Salesdata[[#This Row],[purchase_date]])</f>
        <v>2025</v>
      </c>
      <c r="R2176" t="str">
        <f>TEXT(Salesdata[[#This Row],[purchase_date]], "mmm")</f>
        <v>Jun</v>
      </c>
    </row>
    <row r="2177" spans="1:18" x14ac:dyDescent="0.3">
      <c r="A2177" t="s">
        <v>6518</v>
      </c>
      <c r="B2177" t="s">
        <v>84</v>
      </c>
      <c r="C2177" t="s">
        <v>6519</v>
      </c>
      <c r="D2177" s="11" t="s">
        <v>9039</v>
      </c>
      <c r="E2177" s="11" t="s">
        <v>7091</v>
      </c>
      <c r="F2177" t="s">
        <v>277</v>
      </c>
      <c r="G2177" t="s">
        <v>6520</v>
      </c>
      <c r="H2177" t="s">
        <v>161</v>
      </c>
      <c r="I2177">
        <v>2001.43</v>
      </c>
      <c r="J2177">
        <v>25</v>
      </c>
      <c r="K2177">
        <v>10</v>
      </c>
      <c r="L2177">
        <v>50035.75</v>
      </c>
      <c r="M2177">
        <v>45032.18</v>
      </c>
      <c r="N2177" s="11">
        <f>Salesdata[[#This Row],[subtotal_before_discount]]-Salesdata[[#This Row],[total_after_discount]]</f>
        <v>5003.57</v>
      </c>
      <c r="O2177" t="s">
        <v>60</v>
      </c>
      <c r="P2177" s="2">
        <v>45505.901516203703</v>
      </c>
      <c r="Q2177">
        <f>YEAR(Salesdata[[#This Row],[purchase_date]])</f>
        <v>2024</v>
      </c>
      <c r="R2177" t="str">
        <f>TEXT(Salesdata[[#This Row],[purchase_date]], "mmm")</f>
        <v>Aug</v>
      </c>
    </row>
    <row r="2178" spans="1:18" x14ac:dyDescent="0.3">
      <c r="A2178" t="s">
        <v>6521</v>
      </c>
      <c r="B2178" t="s">
        <v>15</v>
      </c>
      <c r="C2178" t="s">
        <v>6522</v>
      </c>
      <c r="D2178" s="11" t="s">
        <v>9040</v>
      </c>
      <c r="E2178" s="11" t="s">
        <v>7214</v>
      </c>
      <c r="F2178" t="s">
        <v>177</v>
      </c>
      <c r="G2178" t="s">
        <v>6523</v>
      </c>
      <c r="H2178" t="s">
        <v>130</v>
      </c>
      <c r="I2178">
        <v>20.48</v>
      </c>
      <c r="J2178">
        <v>50</v>
      </c>
      <c r="K2178">
        <v>2</v>
      </c>
      <c r="L2178">
        <v>1024</v>
      </c>
      <c r="M2178">
        <v>1003.52</v>
      </c>
      <c r="N2178" s="11">
        <f>Salesdata[[#This Row],[subtotal_before_discount]]-Salesdata[[#This Row],[total_after_discount]]</f>
        <v>20.480000000000018</v>
      </c>
      <c r="O2178" t="s">
        <v>116</v>
      </c>
      <c r="P2178" s="2">
        <v>45819.039664351854</v>
      </c>
      <c r="Q2178">
        <f>YEAR(Salesdata[[#This Row],[purchase_date]])</f>
        <v>2025</v>
      </c>
      <c r="R2178" t="str">
        <f>TEXT(Salesdata[[#This Row],[purchase_date]], "mmm")</f>
        <v>Jun</v>
      </c>
    </row>
    <row r="2179" spans="1:18" x14ac:dyDescent="0.3">
      <c r="A2179" t="s">
        <v>6524</v>
      </c>
      <c r="B2179" t="s">
        <v>181</v>
      </c>
      <c r="C2179" t="s">
        <v>6525</v>
      </c>
      <c r="D2179" s="11" t="s">
        <v>9041</v>
      </c>
      <c r="E2179" s="11" t="s">
        <v>7066</v>
      </c>
      <c r="F2179" t="s">
        <v>155</v>
      </c>
      <c r="G2179" t="s">
        <v>6526</v>
      </c>
      <c r="H2179" t="s">
        <v>102</v>
      </c>
      <c r="I2179">
        <v>127.73</v>
      </c>
      <c r="J2179">
        <v>3</v>
      </c>
      <c r="K2179">
        <v>10</v>
      </c>
      <c r="L2179">
        <v>383.19</v>
      </c>
      <c r="M2179">
        <v>344.87</v>
      </c>
      <c r="N2179" s="11">
        <f>Salesdata[[#This Row],[subtotal_before_discount]]-Salesdata[[#This Row],[total_after_discount]]</f>
        <v>38.319999999999993</v>
      </c>
      <c r="O2179" t="s">
        <v>21</v>
      </c>
      <c r="P2179" s="2">
        <v>45655.223263888889</v>
      </c>
      <c r="Q2179">
        <f>YEAR(Salesdata[[#This Row],[purchase_date]])</f>
        <v>2024</v>
      </c>
      <c r="R2179" t="str">
        <f>TEXT(Salesdata[[#This Row],[purchase_date]], "mmm")</f>
        <v>Dec</v>
      </c>
    </row>
    <row r="2180" spans="1:18" x14ac:dyDescent="0.3">
      <c r="A2180" t="s">
        <v>6527</v>
      </c>
      <c r="B2180" t="s">
        <v>30</v>
      </c>
      <c r="C2180" t="s">
        <v>6528</v>
      </c>
      <c r="D2180" s="11" t="s">
        <v>9042</v>
      </c>
      <c r="E2180" s="11" t="s">
        <v>7050</v>
      </c>
      <c r="F2180" t="s">
        <v>100</v>
      </c>
      <c r="G2180" t="s">
        <v>6529</v>
      </c>
      <c r="H2180" t="s">
        <v>46</v>
      </c>
      <c r="I2180">
        <v>1956.08</v>
      </c>
      <c r="J2180">
        <v>5</v>
      </c>
      <c r="K2180">
        <v>10</v>
      </c>
      <c r="L2180">
        <v>9780.4</v>
      </c>
      <c r="M2180">
        <v>8802.36</v>
      </c>
      <c r="N2180" s="11">
        <f>Salesdata[[#This Row],[subtotal_before_discount]]-Salesdata[[#This Row],[total_after_discount]]</f>
        <v>978.03999999999905</v>
      </c>
      <c r="O2180" t="s">
        <v>77</v>
      </c>
      <c r="P2180" s="2">
        <v>45595.285196759258</v>
      </c>
      <c r="Q2180">
        <f>YEAR(Salesdata[[#This Row],[purchase_date]])</f>
        <v>2024</v>
      </c>
      <c r="R2180" t="str">
        <f>TEXT(Salesdata[[#This Row],[purchase_date]], "mmm")</f>
        <v>Oct</v>
      </c>
    </row>
    <row r="2181" spans="1:18" x14ac:dyDescent="0.3">
      <c r="A2181" t="s">
        <v>6530</v>
      </c>
      <c r="B2181" t="s">
        <v>118</v>
      </c>
      <c r="C2181" t="s">
        <v>6531</v>
      </c>
      <c r="D2181" s="11" t="s">
        <v>9043</v>
      </c>
      <c r="E2181" s="11" t="s">
        <v>7066</v>
      </c>
      <c r="F2181" t="s">
        <v>74</v>
      </c>
      <c r="G2181" t="s">
        <v>6532</v>
      </c>
      <c r="H2181" t="s">
        <v>46</v>
      </c>
      <c r="I2181">
        <v>307.05</v>
      </c>
      <c r="J2181">
        <v>1</v>
      </c>
      <c r="K2181">
        <v>10</v>
      </c>
      <c r="L2181">
        <v>307.05</v>
      </c>
      <c r="M2181">
        <v>276.35000000000002</v>
      </c>
      <c r="N2181" s="11">
        <f>Salesdata[[#This Row],[subtotal_before_discount]]-Salesdata[[#This Row],[total_after_discount]]</f>
        <v>30.699999999999989</v>
      </c>
      <c r="O2181" t="s">
        <v>40</v>
      </c>
      <c r="P2181" s="2">
        <v>45358.85601851852</v>
      </c>
      <c r="Q2181">
        <f>YEAR(Salesdata[[#This Row],[purchase_date]])</f>
        <v>2024</v>
      </c>
      <c r="R2181" t="str">
        <f>TEXT(Salesdata[[#This Row],[purchase_date]], "mmm")</f>
        <v>Mar</v>
      </c>
    </row>
    <row r="2182" spans="1:18" x14ac:dyDescent="0.3">
      <c r="A2182" t="s">
        <v>6533</v>
      </c>
      <c r="B2182" t="s">
        <v>49</v>
      </c>
      <c r="C2182" t="s">
        <v>6534</v>
      </c>
      <c r="D2182" s="11" t="s">
        <v>8766</v>
      </c>
      <c r="E2182" s="11" t="s">
        <v>7044</v>
      </c>
      <c r="F2182" t="s">
        <v>37</v>
      </c>
      <c r="G2182" t="s">
        <v>6535</v>
      </c>
      <c r="H2182" t="s">
        <v>179</v>
      </c>
      <c r="I2182">
        <v>375.78</v>
      </c>
      <c r="J2182">
        <v>60</v>
      </c>
      <c r="K2182">
        <v>15</v>
      </c>
      <c r="L2182">
        <v>22546.799999999999</v>
      </c>
      <c r="M2182">
        <v>19164.78</v>
      </c>
      <c r="N2182" s="11">
        <f>Salesdata[[#This Row],[subtotal_before_discount]]-Salesdata[[#This Row],[total_after_discount]]</f>
        <v>3382.0200000000004</v>
      </c>
      <c r="O2182" t="s">
        <v>40</v>
      </c>
      <c r="P2182" s="2">
        <v>45648.996782407405</v>
      </c>
      <c r="Q2182">
        <f>YEAR(Salesdata[[#This Row],[purchase_date]])</f>
        <v>2024</v>
      </c>
      <c r="R2182" t="str">
        <f>TEXT(Salesdata[[#This Row],[purchase_date]], "mmm")</f>
        <v>Dec</v>
      </c>
    </row>
    <row r="2183" spans="1:18" x14ac:dyDescent="0.3">
      <c r="A2183" t="s">
        <v>6536</v>
      </c>
      <c r="B2183" t="s">
        <v>118</v>
      </c>
      <c r="C2183" t="s">
        <v>6537</v>
      </c>
      <c r="D2183" s="11" t="s">
        <v>9044</v>
      </c>
      <c r="E2183" s="11" t="s">
        <v>7069</v>
      </c>
      <c r="F2183" t="s">
        <v>224</v>
      </c>
      <c r="G2183" t="s">
        <v>6538</v>
      </c>
      <c r="H2183" t="s">
        <v>59</v>
      </c>
      <c r="I2183">
        <v>680.19</v>
      </c>
      <c r="J2183">
        <v>20</v>
      </c>
      <c r="K2183">
        <v>15</v>
      </c>
      <c r="L2183">
        <v>13603.8</v>
      </c>
      <c r="M2183">
        <v>11563.23</v>
      </c>
      <c r="N2183" s="11">
        <f>Salesdata[[#This Row],[subtotal_before_discount]]-Salesdata[[#This Row],[total_after_discount]]</f>
        <v>2040.5699999999997</v>
      </c>
      <c r="O2183" t="s">
        <v>21</v>
      </c>
      <c r="P2183" s="2">
        <v>45871.590891203705</v>
      </c>
      <c r="Q2183">
        <f>YEAR(Salesdata[[#This Row],[purchase_date]])</f>
        <v>2025</v>
      </c>
      <c r="R2183" t="str">
        <f>TEXT(Salesdata[[#This Row],[purchase_date]], "mmm")</f>
        <v>Aug</v>
      </c>
    </row>
    <row r="2184" spans="1:18" x14ac:dyDescent="0.3">
      <c r="A2184" t="s">
        <v>6539</v>
      </c>
      <c r="B2184" t="s">
        <v>84</v>
      </c>
      <c r="C2184" t="s">
        <v>6540</v>
      </c>
      <c r="D2184" s="11" t="s">
        <v>9045</v>
      </c>
      <c r="E2184" s="11" t="s">
        <v>7214</v>
      </c>
      <c r="F2184" t="s">
        <v>91</v>
      </c>
      <c r="G2184" t="s">
        <v>6541</v>
      </c>
      <c r="H2184" t="s">
        <v>130</v>
      </c>
      <c r="I2184">
        <v>395.09</v>
      </c>
      <c r="J2184">
        <v>8</v>
      </c>
      <c r="K2184">
        <v>0</v>
      </c>
      <c r="L2184">
        <v>3160.72</v>
      </c>
      <c r="M2184">
        <v>3160.72</v>
      </c>
      <c r="N2184" s="11">
        <f>Salesdata[[#This Row],[subtotal_before_discount]]-Salesdata[[#This Row],[total_after_discount]]</f>
        <v>0</v>
      </c>
      <c r="O2184" t="s">
        <v>21</v>
      </c>
      <c r="P2184" s="2">
        <v>45508.891192129631</v>
      </c>
      <c r="Q2184">
        <f>YEAR(Salesdata[[#This Row],[purchase_date]])</f>
        <v>2024</v>
      </c>
      <c r="R2184" t="str">
        <f>TEXT(Salesdata[[#This Row],[purchase_date]], "mmm")</f>
        <v>Aug</v>
      </c>
    </row>
    <row r="2185" spans="1:18" x14ac:dyDescent="0.3">
      <c r="A2185" t="s">
        <v>6542</v>
      </c>
      <c r="B2185" t="s">
        <v>55</v>
      </c>
      <c r="C2185" t="s">
        <v>6543</v>
      </c>
      <c r="D2185" s="11" t="s">
        <v>9046</v>
      </c>
      <c r="E2185" s="11" t="s">
        <v>7046</v>
      </c>
      <c r="F2185" t="s">
        <v>224</v>
      </c>
      <c r="G2185" t="s">
        <v>6544</v>
      </c>
      <c r="H2185" t="s">
        <v>65</v>
      </c>
      <c r="I2185">
        <v>493.89</v>
      </c>
      <c r="J2185">
        <v>5</v>
      </c>
      <c r="K2185">
        <v>0</v>
      </c>
      <c r="L2185">
        <v>2469.4499999999998</v>
      </c>
      <c r="M2185">
        <v>2469.4499999999998</v>
      </c>
      <c r="N2185" s="11">
        <f>Salesdata[[#This Row],[subtotal_before_discount]]-Salesdata[[#This Row],[total_after_discount]]</f>
        <v>0</v>
      </c>
      <c r="O2185" t="s">
        <v>21</v>
      </c>
      <c r="P2185" s="2">
        <v>45476.592037037037</v>
      </c>
      <c r="Q2185">
        <f>YEAR(Salesdata[[#This Row],[purchase_date]])</f>
        <v>2024</v>
      </c>
      <c r="R2185" t="str">
        <f>TEXT(Salesdata[[#This Row],[purchase_date]], "mmm")</f>
        <v>Jul</v>
      </c>
    </row>
    <row r="2186" spans="1:18" x14ac:dyDescent="0.3">
      <c r="A2186" t="s">
        <v>6545</v>
      </c>
      <c r="B2186" t="s">
        <v>72</v>
      </c>
      <c r="C2186" t="s">
        <v>6546</v>
      </c>
      <c r="D2186" s="11" t="s">
        <v>9047</v>
      </c>
      <c r="E2186" s="11" t="s">
        <v>7154</v>
      </c>
      <c r="F2186" t="s">
        <v>121</v>
      </c>
      <c r="G2186" t="s">
        <v>6547</v>
      </c>
      <c r="H2186" t="s">
        <v>27</v>
      </c>
      <c r="I2186">
        <v>13.85</v>
      </c>
      <c r="J2186">
        <v>30</v>
      </c>
      <c r="K2186">
        <v>10</v>
      </c>
      <c r="L2186">
        <v>415.5</v>
      </c>
      <c r="M2186">
        <v>373.95</v>
      </c>
      <c r="N2186" s="11">
        <f>Salesdata[[#This Row],[subtotal_before_discount]]-Salesdata[[#This Row],[total_after_discount]]</f>
        <v>41.550000000000011</v>
      </c>
      <c r="O2186" t="s">
        <v>60</v>
      </c>
      <c r="P2186" s="2">
        <v>45397.561111111114</v>
      </c>
      <c r="Q2186">
        <f>YEAR(Salesdata[[#This Row],[purchase_date]])</f>
        <v>2024</v>
      </c>
      <c r="R2186" t="str">
        <f>TEXT(Salesdata[[#This Row],[purchase_date]], "mmm")</f>
        <v>Apr</v>
      </c>
    </row>
    <row r="2187" spans="1:18" x14ac:dyDescent="0.3">
      <c r="A2187" t="s">
        <v>6548</v>
      </c>
      <c r="B2187" t="s">
        <v>49</v>
      </c>
      <c r="C2187" t="s">
        <v>6549</v>
      </c>
      <c r="D2187" s="11" t="s">
        <v>9048</v>
      </c>
      <c r="E2187" s="11" t="s">
        <v>7097</v>
      </c>
      <c r="F2187" t="s">
        <v>87</v>
      </c>
      <c r="G2187" t="s">
        <v>6550</v>
      </c>
      <c r="H2187" t="s">
        <v>102</v>
      </c>
      <c r="I2187">
        <v>602.91999999999996</v>
      </c>
      <c r="J2187">
        <v>8</v>
      </c>
      <c r="K2187">
        <v>7</v>
      </c>
      <c r="L2187">
        <v>4823.3599999999997</v>
      </c>
      <c r="M2187">
        <v>4485.72</v>
      </c>
      <c r="N2187" s="11">
        <f>Salesdata[[#This Row],[subtotal_before_discount]]-Salesdata[[#This Row],[total_after_discount]]</f>
        <v>337.63999999999942</v>
      </c>
      <c r="O2187" t="s">
        <v>40</v>
      </c>
      <c r="P2187" s="2">
        <v>45785.878136574072</v>
      </c>
      <c r="Q2187">
        <f>YEAR(Salesdata[[#This Row],[purchase_date]])</f>
        <v>2025</v>
      </c>
      <c r="R2187" t="str">
        <f>TEXT(Salesdata[[#This Row],[purchase_date]], "mmm")</f>
        <v>May</v>
      </c>
    </row>
    <row r="2188" spans="1:18" x14ac:dyDescent="0.3">
      <c r="A2188" t="s">
        <v>6551</v>
      </c>
      <c r="B2188" t="s">
        <v>23</v>
      </c>
      <c r="C2188" t="s">
        <v>6552</v>
      </c>
      <c r="D2188" s="11" t="s">
        <v>9049</v>
      </c>
      <c r="E2188" s="11" t="s">
        <v>7062</v>
      </c>
      <c r="F2188" t="s">
        <v>111</v>
      </c>
      <c r="G2188" t="s">
        <v>6553</v>
      </c>
      <c r="H2188" t="s">
        <v>179</v>
      </c>
      <c r="I2188">
        <v>1770.37</v>
      </c>
      <c r="J2188">
        <v>4</v>
      </c>
      <c r="K2188">
        <v>5</v>
      </c>
      <c r="L2188">
        <v>7081.48</v>
      </c>
      <c r="M2188">
        <v>6727.41</v>
      </c>
      <c r="N2188" s="11">
        <f>Salesdata[[#This Row],[subtotal_before_discount]]-Salesdata[[#This Row],[total_after_discount]]</f>
        <v>354.06999999999971</v>
      </c>
      <c r="O2188" t="s">
        <v>40</v>
      </c>
      <c r="P2188" s="2">
        <v>45532.506585648145</v>
      </c>
      <c r="Q2188">
        <f>YEAR(Salesdata[[#This Row],[purchase_date]])</f>
        <v>2024</v>
      </c>
      <c r="R2188" t="str">
        <f>TEXT(Salesdata[[#This Row],[purchase_date]], "mmm")</f>
        <v>Aug</v>
      </c>
    </row>
    <row r="2189" spans="1:18" x14ac:dyDescent="0.3">
      <c r="A2189" t="s">
        <v>6554</v>
      </c>
      <c r="B2189" t="s">
        <v>49</v>
      </c>
      <c r="C2189" t="s">
        <v>6555</v>
      </c>
      <c r="D2189" s="11" t="s">
        <v>9050</v>
      </c>
      <c r="E2189" s="11" t="s">
        <v>7097</v>
      </c>
      <c r="F2189" t="s">
        <v>91</v>
      </c>
      <c r="G2189" t="s">
        <v>6556</v>
      </c>
      <c r="H2189" t="s">
        <v>130</v>
      </c>
      <c r="I2189">
        <v>5.05</v>
      </c>
      <c r="J2189">
        <v>266</v>
      </c>
      <c r="K2189">
        <v>28</v>
      </c>
      <c r="L2189">
        <v>1343.3</v>
      </c>
      <c r="M2189">
        <v>967.18</v>
      </c>
      <c r="N2189" s="11">
        <f>Salesdata[[#This Row],[subtotal_before_discount]]-Salesdata[[#This Row],[total_after_discount]]</f>
        <v>376.12</v>
      </c>
      <c r="O2189" t="s">
        <v>40</v>
      </c>
      <c r="P2189" s="2">
        <v>45440.652986111112</v>
      </c>
      <c r="Q2189">
        <f>YEAR(Salesdata[[#This Row],[purchase_date]])</f>
        <v>2024</v>
      </c>
      <c r="R2189" t="str">
        <f>TEXT(Salesdata[[#This Row],[purchase_date]], "mmm")</f>
        <v>May</v>
      </c>
    </row>
    <row r="2190" spans="1:18" x14ac:dyDescent="0.3">
      <c r="A2190" t="s">
        <v>6557</v>
      </c>
      <c r="B2190" t="s">
        <v>84</v>
      </c>
      <c r="C2190" t="s">
        <v>6558</v>
      </c>
      <c r="D2190" s="11" t="s">
        <v>9051</v>
      </c>
      <c r="E2190" s="11" t="s">
        <v>7042</v>
      </c>
      <c r="F2190" t="s">
        <v>105</v>
      </c>
      <c r="G2190" t="s">
        <v>6559</v>
      </c>
      <c r="H2190" t="s">
        <v>27</v>
      </c>
      <c r="I2190">
        <v>420.43</v>
      </c>
      <c r="J2190">
        <v>1</v>
      </c>
      <c r="K2190">
        <v>10</v>
      </c>
      <c r="L2190">
        <v>420.43</v>
      </c>
      <c r="M2190">
        <v>378.39</v>
      </c>
      <c r="N2190" s="11">
        <f>Salesdata[[#This Row],[subtotal_before_discount]]-Salesdata[[#This Row],[total_after_discount]]</f>
        <v>42.04000000000002</v>
      </c>
      <c r="O2190" t="s">
        <v>28</v>
      </c>
      <c r="P2190" s="2">
        <v>45633.060532407406</v>
      </c>
      <c r="Q2190">
        <f>YEAR(Salesdata[[#This Row],[purchase_date]])</f>
        <v>2024</v>
      </c>
      <c r="R2190" t="str">
        <f>TEXT(Salesdata[[#This Row],[purchase_date]], "mmm")</f>
        <v>Dec</v>
      </c>
    </row>
    <row r="2191" spans="1:18" x14ac:dyDescent="0.3">
      <c r="A2191" t="s">
        <v>6560</v>
      </c>
      <c r="B2191" t="s">
        <v>7010</v>
      </c>
      <c r="C2191" t="s">
        <v>6561</v>
      </c>
      <c r="D2191" s="11" t="s">
        <v>9052</v>
      </c>
      <c r="E2191" s="11" t="s">
        <v>7111</v>
      </c>
      <c r="F2191" t="s">
        <v>57</v>
      </c>
      <c r="G2191" t="s">
        <v>6562</v>
      </c>
      <c r="H2191" t="s">
        <v>39</v>
      </c>
      <c r="I2191">
        <v>339.43</v>
      </c>
      <c r="J2191">
        <v>30</v>
      </c>
      <c r="K2191">
        <v>10</v>
      </c>
      <c r="L2191">
        <v>10182.9</v>
      </c>
      <c r="M2191">
        <v>9164.61</v>
      </c>
      <c r="N2191" s="11">
        <f>Salesdata[[#This Row],[subtotal_before_discount]]-Salesdata[[#This Row],[total_after_discount]]</f>
        <v>1018.2899999999991</v>
      </c>
      <c r="O2191" t="s">
        <v>47</v>
      </c>
      <c r="P2191" s="2">
        <v>45503.948564814818</v>
      </c>
      <c r="Q2191">
        <f>YEAR(Salesdata[[#This Row],[purchase_date]])</f>
        <v>2024</v>
      </c>
      <c r="R2191" t="str">
        <f>TEXT(Salesdata[[#This Row],[purchase_date]], "mmm")</f>
        <v>Jul</v>
      </c>
    </row>
    <row r="2192" spans="1:18" x14ac:dyDescent="0.3">
      <c r="A2192" t="s">
        <v>6563</v>
      </c>
      <c r="B2192" t="s">
        <v>55</v>
      </c>
      <c r="C2192" t="s">
        <v>6564</v>
      </c>
      <c r="D2192" s="11" t="s">
        <v>9053</v>
      </c>
      <c r="E2192" s="11" t="s">
        <v>7139</v>
      </c>
      <c r="F2192" t="s">
        <v>111</v>
      </c>
      <c r="G2192" t="s">
        <v>6565</v>
      </c>
      <c r="H2192" t="s">
        <v>102</v>
      </c>
      <c r="I2192">
        <v>221.95</v>
      </c>
      <c r="J2192">
        <v>4</v>
      </c>
      <c r="K2192">
        <v>0</v>
      </c>
      <c r="L2192">
        <v>887.8</v>
      </c>
      <c r="M2192">
        <v>887.8</v>
      </c>
      <c r="N2192" s="11">
        <f>Salesdata[[#This Row],[subtotal_before_discount]]-Salesdata[[#This Row],[total_after_discount]]</f>
        <v>0</v>
      </c>
      <c r="O2192" t="s">
        <v>60</v>
      </c>
      <c r="P2192" s="2">
        <v>45407.061956018515</v>
      </c>
      <c r="Q2192">
        <f>YEAR(Salesdata[[#This Row],[purchase_date]])</f>
        <v>2024</v>
      </c>
      <c r="R2192" t="str">
        <f>TEXT(Salesdata[[#This Row],[purchase_date]], "mmm")</f>
        <v>Apr</v>
      </c>
    </row>
    <row r="2193" spans="1:18" x14ac:dyDescent="0.3">
      <c r="A2193" t="s">
        <v>6566</v>
      </c>
      <c r="B2193" t="s">
        <v>7010</v>
      </c>
      <c r="C2193" t="s">
        <v>6567</v>
      </c>
      <c r="D2193" s="11" t="s">
        <v>9054</v>
      </c>
      <c r="E2193" s="11" t="s">
        <v>7152</v>
      </c>
      <c r="F2193" t="s">
        <v>44</v>
      </c>
      <c r="G2193" t="s">
        <v>6568</v>
      </c>
      <c r="H2193" t="s">
        <v>27</v>
      </c>
      <c r="I2193">
        <v>437.4</v>
      </c>
      <c r="J2193">
        <v>4</v>
      </c>
      <c r="K2193">
        <v>0</v>
      </c>
      <c r="L2193">
        <v>1749.6</v>
      </c>
      <c r="M2193">
        <v>1749.6</v>
      </c>
      <c r="N2193" s="11">
        <f>Salesdata[[#This Row],[subtotal_before_discount]]-Salesdata[[#This Row],[total_after_discount]]</f>
        <v>0</v>
      </c>
      <c r="O2193" t="s">
        <v>47</v>
      </c>
      <c r="P2193" s="2">
        <v>45742.984525462962</v>
      </c>
      <c r="Q2193">
        <f>YEAR(Salesdata[[#This Row],[purchase_date]])</f>
        <v>2025</v>
      </c>
      <c r="R2193" t="str">
        <f>TEXT(Salesdata[[#This Row],[purchase_date]], "mmm")</f>
        <v>Mar</v>
      </c>
    </row>
    <row r="2194" spans="1:18" x14ac:dyDescent="0.3">
      <c r="A2194" t="s">
        <v>6569</v>
      </c>
      <c r="B2194" t="s">
        <v>15</v>
      </c>
      <c r="C2194" t="s">
        <v>6570</v>
      </c>
      <c r="D2194" s="11" t="s">
        <v>9055</v>
      </c>
      <c r="E2194" s="11" t="s">
        <v>7130</v>
      </c>
      <c r="F2194" t="s">
        <v>133</v>
      </c>
      <c r="G2194" t="s">
        <v>6571</v>
      </c>
      <c r="H2194" t="s">
        <v>53</v>
      </c>
      <c r="I2194">
        <v>171.67</v>
      </c>
      <c r="J2194">
        <v>5</v>
      </c>
      <c r="K2194">
        <v>10</v>
      </c>
      <c r="L2194">
        <v>858.35</v>
      </c>
      <c r="M2194">
        <v>772.51</v>
      </c>
      <c r="N2194" s="11">
        <f>Salesdata[[#This Row],[subtotal_before_discount]]-Salesdata[[#This Row],[total_after_discount]]</f>
        <v>85.840000000000032</v>
      </c>
      <c r="O2194" t="s">
        <v>40</v>
      </c>
      <c r="P2194" s="2">
        <v>45740.794675925928</v>
      </c>
      <c r="Q2194">
        <f>YEAR(Salesdata[[#This Row],[purchase_date]])</f>
        <v>2025</v>
      </c>
      <c r="R2194" t="str">
        <f>TEXT(Salesdata[[#This Row],[purchase_date]], "mmm")</f>
        <v>Mar</v>
      </c>
    </row>
    <row r="2195" spans="1:18" x14ac:dyDescent="0.3">
      <c r="A2195" t="s">
        <v>6572</v>
      </c>
      <c r="B2195" t="s">
        <v>181</v>
      </c>
      <c r="C2195" t="s">
        <v>6573</v>
      </c>
      <c r="D2195" s="11" t="s">
        <v>9056</v>
      </c>
      <c r="E2195" s="11" t="s">
        <v>7083</v>
      </c>
      <c r="F2195" t="s">
        <v>133</v>
      </c>
      <c r="G2195" t="s">
        <v>6574</v>
      </c>
      <c r="H2195" t="s">
        <v>179</v>
      </c>
      <c r="I2195">
        <v>323.76</v>
      </c>
      <c r="J2195">
        <v>5</v>
      </c>
      <c r="K2195">
        <v>0</v>
      </c>
      <c r="L2195">
        <v>1618.8</v>
      </c>
      <c r="M2195">
        <v>1618.8</v>
      </c>
      <c r="N2195" s="11">
        <f>Salesdata[[#This Row],[subtotal_before_discount]]-Salesdata[[#This Row],[total_after_discount]]</f>
        <v>0</v>
      </c>
      <c r="O2195" t="s">
        <v>40</v>
      </c>
      <c r="P2195" s="2">
        <v>45402.134259259263</v>
      </c>
      <c r="Q2195">
        <f>YEAR(Salesdata[[#This Row],[purchase_date]])</f>
        <v>2024</v>
      </c>
      <c r="R2195" t="str">
        <f>TEXT(Salesdata[[#This Row],[purchase_date]], "mmm")</f>
        <v>Apr</v>
      </c>
    </row>
    <row r="2196" spans="1:18" x14ac:dyDescent="0.3">
      <c r="A2196" t="s">
        <v>6575</v>
      </c>
      <c r="B2196" t="s">
        <v>84</v>
      </c>
      <c r="C2196" t="s">
        <v>6576</v>
      </c>
      <c r="D2196" s="11" t="s">
        <v>9057</v>
      </c>
      <c r="E2196" s="11" t="s">
        <v>7036</v>
      </c>
      <c r="F2196" t="s">
        <v>37</v>
      </c>
      <c r="G2196" t="s">
        <v>6577</v>
      </c>
      <c r="H2196" t="s">
        <v>135</v>
      </c>
      <c r="I2196">
        <v>654.30999999999995</v>
      </c>
      <c r="J2196">
        <v>40</v>
      </c>
      <c r="K2196">
        <v>20</v>
      </c>
      <c r="L2196">
        <v>26172.400000000001</v>
      </c>
      <c r="M2196">
        <v>20937.919999999998</v>
      </c>
      <c r="N2196" s="11">
        <f>Salesdata[[#This Row],[subtotal_before_discount]]-Salesdata[[#This Row],[total_after_discount]]</f>
        <v>5234.4800000000032</v>
      </c>
      <c r="O2196" t="s">
        <v>47</v>
      </c>
      <c r="P2196" s="2">
        <v>45868.775833333333</v>
      </c>
      <c r="Q2196">
        <f>YEAR(Salesdata[[#This Row],[purchase_date]])</f>
        <v>2025</v>
      </c>
      <c r="R2196" t="str">
        <f>TEXT(Salesdata[[#This Row],[purchase_date]], "mmm")</f>
        <v>Jul</v>
      </c>
    </row>
    <row r="2197" spans="1:18" x14ac:dyDescent="0.3">
      <c r="A2197" t="s">
        <v>6578</v>
      </c>
      <c r="B2197" t="s">
        <v>118</v>
      </c>
      <c r="C2197" t="s">
        <v>6579</v>
      </c>
      <c r="D2197" s="11" t="s">
        <v>9058</v>
      </c>
      <c r="E2197" s="11" t="s">
        <v>7123</v>
      </c>
      <c r="F2197" t="s">
        <v>91</v>
      </c>
      <c r="G2197" t="s">
        <v>6580</v>
      </c>
      <c r="H2197" t="s">
        <v>53</v>
      </c>
      <c r="I2197">
        <v>1591.91</v>
      </c>
      <c r="J2197">
        <v>15</v>
      </c>
      <c r="K2197">
        <v>5</v>
      </c>
      <c r="L2197">
        <v>23878.65</v>
      </c>
      <c r="M2197">
        <v>22684.720000000001</v>
      </c>
      <c r="N2197" s="11">
        <f>Salesdata[[#This Row],[subtotal_before_discount]]-Salesdata[[#This Row],[total_after_discount]]</f>
        <v>1193.9300000000003</v>
      </c>
      <c r="O2197" t="s">
        <v>116</v>
      </c>
      <c r="P2197" s="2">
        <v>45353.421157407407</v>
      </c>
      <c r="Q2197">
        <f>YEAR(Salesdata[[#This Row],[purchase_date]])</f>
        <v>2024</v>
      </c>
      <c r="R2197" t="str">
        <f>TEXT(Salesdata[[#This Row],[purchase_date]], "mmm")</f>
        <v>Mar</v>
      </c>
    </row>
    <row r="2198" spans="1:18" x14ac:dyDescent="0.3">
      <c r="A2198" t="s">
        <v>6581</v>
      </c>
      <c r="B2198" t="s">
        <v>118</v>
      </c>
      <c r="C2198" t="s">
        <v>6582</v>
      </c>
      <c r="D2198" s="11" t="s">
        <v>9059</v>
      </c>
      <c r="E2198" s="11" t="s">
        <v>7052</v>
      </c>
      <c r="F2198" t="s">
        <v>133</v>
      </c>
      <c r="G2198" t="s">
        <v>6583</v>
      </c>
      <c r="H2198" t="s">
        <v>27</v>
      </c>
      <c r="I2198">
        <v>0.86</v>
      </c>
      <c r="J2198">
        <v>52</v>
      </c>
      <c r="K2198">
        <v>0</v>
      </c>
      <c r="L2198">
        <v>44.72</v>
      </c>
      <c r="M2198">
        <v>44.72</v>
      </c>
      <c r="N2198" s="11">
        <f>Salesdata[[#This Row],[subtotal_before_discount]]-Salesdata[[#This Row],[total_after_discount]]</f>
        <v>0</v>
      </c>
      <c r="O2198" t="s">
        <v>116</v>
      </c>
      <c r="P2198" s="2">
        <v>45685.015520833331</v>
      </c>
      <c r="Q2198">
        <f>YEAR(Salesdata[[#This Row],[purchase_date]])</f>
        <v>2025</v>
      </c>
      <c r="R2198" t="str">
        <f>TEXT(Salesdata[[#This Row],[purchase_date]], "mmm")</f>
        <v>Jan</v>
      </c>
    </row>
    <row r="2199" spans="1:18" x14ac:dyDescent="0.3">
      <c r="A2199" t="s">
        <v>6584</v>
      </c>
      <c r="B2199" t="s">
        <v>172</v>
      </c>
      <c r="C2199" t="s">
        <v>6585</v>
      </c>
      <c r="D2199" s="11" t="s">
        <v>9060</v>
      </c>
      <c r="E2199" s="11" t="s">
        <v>7094</v>
      </c>
      <c r="F2199" t="s">
        <v>251</v>
      </c>
      <c r="G2199" t="s">
        <v>6586</v>
      </c>
      <c r="H2199" t="s">
        <v>39</v>
      </c>
      <c r="I2199">
        <v>839.39</v>
      </c>
      <c r="J2199">
        <v>30</v>
      </c>
      <c r="K2199">
        <v>0</v>
      </c>
      <c r="L2199">
        <v>25181.7</v>
      </c>
      <c r="M2199">
        <v>25181.7</v>
      </c>
      <c r="N2199" s="11">
        <f>Salesdata[[#This Row],[subtotal_before_discount]]-Salesdata[[#This Row],[total_after_discount]]</f>
        <v>0</v>
      </c>
      <c r="O2199" t="s">
        <v>28</v>
      </c>
      <c r="P2199" s="2">
        <v>45703.847986111112</v>
      </c>
      <c r="Q2199">
        <f>YEAR(Salesdata[[#This Row],[purchase_date]])</f>
        <v>2025</v>
      </c>
      <c r="R2199" t="str">
        <f>TEXT(Salesdata[[#This Row],[purchase_date]], "mmm")</f>
        <v>Feb</v>
      </c>
    </row>
    <row r="2200" spans="1:18" x14ac:dyDescent="0.3">
      <c r="A2200" t="s">
        <v>6587</v>
      </c>
      <c r="B2200" t="s">
        <v>95</v>
      </c>
      <c r="C2200" t="s">
        <v>6588</v>
      </c>
      <c r="D2200" s="11" t="s">
        <v>9061</v>
      </c>
      <c r="E2200" s="11" t="s">
        <v>7207</v>
      </c>
      <c r="F2200" t="s">
        <v>111</v>
      </c>
      <c r="G2200" t="s">
        <v>6589</v>
      </c>
      <c r="H2200" t="s">
        <v>161</v>
      </c>
      <c r="I2200">
        <v>203.37</v>
      </c>
      <c r="J2200">
        <v>5</v>
      </c>
      <c r="K2200">
        <v>0</v>
      </c>
      <c r="L2200">
        <v>1016.85</v>
      </c>
      <c r="M2200">
        <v>1016.85</v>
      </c>
      <c r="N2200" s="11">
        <f>Salesdata[[#This Row],[subtotal_before_discount]]-Salesdata[[#This Row],[total_after_discount]]</f>
        <v>0</v>
      </c>
      <c r="O2200" t="s">
        <v>40</v>
      </c>
      <c r="P2200" s="2">
        <v>45777.486921296295</v>
      </c>
      <c r="Q2200">
        <f>YEAR(Salesdata[[#This Row],[purchase_date]])</f>
        <v>2025</v>
      </c>
      <c r="R2200" t="str">
        <f>TEXT(Salesdata[[#This Row],[purchase_date]], "mmm")</f>
        <v>Apr</v>
      </c>
    </row>
    <row r="2201" spans="1:18" x14ac:dyDescent="0.3">
      <c r="A2201" t="s">
        <v>6590</v>
      </c>
      <c r="B2201" t="s">
        <v>118</v>
      </c>
      <c r="C2201" t="s">
        <v>7010</v>
      </c>
      <c r="D2201" s="11" t="s">
        <v>7010</v>
      </c>
      <c r="E2201" s="11" t="s">
        <v>7010</v>
      </c>
      <c r="F2201" t="s">
        <v>7010</v>
      </c>
      <c r="G2201" t="s">
        <v>6591</v>
      </c>
      <c r="H2201" t="s">
        <v>179</v>
      </c>
      <c r="I2201">
        <v>564.08000000000004</v>
      </c>
      <c r="J2201">
        <v>40</v>
      </c>
      <c r="K2201">
        <v>20</v>
      </c>
      <c r="L2201">
        <v>22563.200000000001</v>
      </c>
      <c r="M2201">
        <v>18050.560000000001</v>
      </c>
      <c r="N2201" s="11">
        <f>Salesdata[[#This Row],[subtotal_before_discount]]-Salesdata[[#This Row],[total_after_discount]]</f>
        <v>4512.6399999999994</v>
      </c>
      <c r="O2201" t="s">
        <v>47</v>
      </c>
      <c r="P2201" s="2">
        <v>45477.529606481483</v>
      </c>
      <c r="Q2201">
        <f>YEAR(Salesdata[[#This Row],[purchase_date]])</f>
        <v>2024</v>
      </c>
      <c r="R2201" t="str">
        <f>TEXT(Salesdata[[#This Row],[purchase_date]], "mmm")</f>
        <v>Jul</v>
      </c>
    </row>
    <row r="2202" spans="1:18" x14ac:dyDescent="0.3">
      <c r="A2202" t="s">
        <v>6592</v>
      </c>
      <c r="B2202" t="s">
        <v>84</v>
      </c>
      <c r="C2202" t="s">
        <v>6593</v>
      </c>
      <c r="D2202" s="11" t="s">
        <v>9062</v>
      </c>
      <c r="E2202" s="11" t="s">
        <v>7076</v>
      </c>
      <c r="F2202" t="s">
        <v>121</v>
      </c>
      <c r="G2202" t="s">
        <v>6594</v>
      </c>
      <c r="H2202" t="s">
        <v>65</v>
      </c>
      <c r="I2202">
        <v>39.86</v>
      </c>
      <c r="J2202">
        <v>25</v>
      </c>
      <c r="K2202">
        <v>15</v>
      </c>
      <c r="L2202">
        <v>996.5</v>
      </c>
      <c r="M2202">
        <v>847.02</v>
      </c>
      <c r="N2202" s="11">
        <f>Salesdata[[#This Row],[subtotal_before_discount]]-Salesdata[[#This Row],[total_after_discount]]</f>
        <v>149.48000000000002</v>
      </c>
      <c r="O2202" t="s">
        <v>28</v>
      </c>
      <c r="P2202" s="2">
        <v>45540.784988425927</v>
      </c>
      <c r="Q2202">
        <f>YEAR(Salesdata[[#This Row],[purchase_date]])</f>
        <v>2024</v>
      </c>
      <c r="R2202" t="str">
        <f>TEXT(Salesdata[[#This Row],[purchase_date]], "mmm")</f>
        <v>Sep</v>
      </c>
    </row>
    <row r="2203" spans="1:18" x14ac:dyDescent="0.3">
      <c r="A2203" t="s">
        <v>6595</v>
      </c>
      <c r="B2203" t="s">
        <v>49</v>
      </c>
      <c r="C2203" t="s">
        <v>6596</v>
      </c>
      <c r="D2203" s="11" t="s">
        <v>9063</v>
      </c>
      <c r="E2203" s="11" t="s">
        <v>7198</v>
      </c>
      <c r="F2203" t="s">
        <v>111</v>
      </c>
      <c r="G2203" t="s">
        <v>6597</v>
      </c>
      <c r="H2203" t="s">
        <v>93</v>
      </c>
      <c r="I2203">
        <v>232.12</v>
      </c>
      <c r="J2203">
        <v>50</v>
      </c>
      <c r="K2203">
        <v>15</v>
      </c>
      <c r="L2203">
        <v>11606</v>
      </c>
      <c r="M2203">
        <v>9865.1</v>
      </c>
      <c r="N2203" s="11">
        <f>Salesdata[[#This Row],[subtotal_before_discount]]-Salesdata[[#This Row],[total_after_discount]]</f>
        <v>1740.8999999999996</v>
      </c>
      <c r="O2203" t="s">
        <v>7010</v>
      </c>
      <c r="P2203" s="2">
        <v>45528.209189814814</v>
      </c>
      <c r="Q2203">
        <f>YEAR(Salesdata[[#This Row],[purchase_date]])</f>
        <v>2024</v>
      </c>
      <c r="R2203" t="str">
        <f>TEXT(Salesdata[[#This Row],[purchase_date]], "mmm")</f>
        <v>Aug</v>
      </c>
    </row>
    <row r="2204" spans="1:18" x14ac:dyDescent="0.3">
      <c r="A2204" t="s">
        <v>6598</v>
      </c>
      <c r="B2204" t="s">
        <v>55</v>
      </c>
      <c r="C2204" t="s">
        <v>6599</v>
      </c>
      <c r="D2204" s="11" t="s">
        <v>9064</v>
      </c>
      <c r="E2204" s="11" t="s">
        <v>7346</v>
      </c>
      <c r="F2204" t="s">
        <v>251</v>
      </c>
      <c r="G2204" t="s">
        <v>6600</v>
      </c>
      <c r="H2204" t="s">
        <v>130</v>
      </c>
      <c r="I2204">
        <v>79.92</v>
      </c>
      <c r="J2204">
        <v>8</v>
      </c>
      <c r="K2204">
        <v>0</v>
      </c>
      <c r="L2204">
        <v>639.36</v>
      </c>
      <c r="M2204">
        <v>639.36</v>
      </c>
      <c r="N2204" s="11">
        <f>Salesdata[[#This Row],[subtotal_before_discount]]-Salesdata[[#This Row],[total_after_discount]]</f>
        <v>0</v>
      </c>
      <c r="O2204" t="s">
        <v>28</v>
      </c>
      <c r="P2204" s="2">
        <v>45875.626354166663</v>
      </c>
      <c r="Q2204">
        <f>YEAR(Salesdata[[#This Row],[purchase_date]])</f>
        <v>2025</v>
      </c>
      <c r="R2204" t="str">
        <f>TEXT(Salesdata[[#This Row],[purchase_date]], "mmm")</f>
        <v>Aug</v>
      </c>
    </row>
    <row r="2205" spans="1:18" x14ac:dyDescent="0.3">
      <c r="A2205" t="s">
        <v>6601</v>
      </c>
      <c r="B2205" t="s">
        <v>30</v>
      </c>
      <c r="C2205" t="s">
        <v>6602</v>
      </c>
      <c r="D2205" s="11" t="s">
        <v>9065</v>
      </c>
      <c r="E2205" s="11" t="s">
        <v>7143</v>
      </c>
      <c r="F2205" t="s">
        <v>37</v>
      </c>
      <c r="G2205" t="s">
        <v>6603</v>
      </c>
      <c r="H2205" t="s">
        <v>7010</v>
      </c>
      <c r="I2205">
        <v>359.88</v>
      </c>
      <c r="J2205">
        <v>1</v>
      </c>
      <c r="K2205">
        <v>0</v>
      </c>
      <c r="L2205">
        <v>359.88</v>
      </c>
      <c r="M2205">
        <v>359.88</v>
      </c>
      <c r="N2205" s="11">
        <f>Salesdata[[#This Row],[subtotal_before_discount]]-Salesdata[[#This Row],[total_after_discount]]</f>
        <v>0</v>
      </c>
      <c r="O2205" t="s">
        <v>77</v>
      </c>
      <c r="P2205" s="2">
        <v>45852.611678240741</v>
      </c>
      <c r="Q2205">
        <f>YEAR(Salesdata[[#This Row],[purchase_date]])</f>
        <v>2025</v>
      </c>
      <c r="R2205" t="str">
        <f>TEXT(Salesdata[[#This Row],[purchase_date]], "mmm")</f>
        <v>Jul</v>
      </c>
    </row>
    <row r="2206" spans="1:18" x14ac:dyDescent="0.3">
      <c r="A2206" t="s">
        <v>6604</v>
      </c>
      <c r="B2206" t="s">
        <v>15</v>
      </c>
      <c r="C2206" t="s">
        <v>6605</v>
      </c>
      <c r="D2206" s="11" t="s">
        <v>9066</v>
      </c>
      <c r="E2206" s="11" t="s">
        <v>7042</v>
      </c>
      <c r="F2206" t="s">
        <v>18</v>
      </c>
      <c r="G2206" t="s">
        <v>6606</v>
      </c>
      <c r="H2206" t="s">
        <v>93</v>
      </c>
      <c r="I2206">
        <v>666.07</v>
      </c>
      <c r="J2206">
        <v>50</v>
      </c>
      <c r="K2206">
        <v>30</v>
      </c>
      <c r="L2206">
        <v>33303.5</v>
      </c>
      <c r="M2206">
        <v>23312.45</v>
      </c>
      <c r="N2206" s="11">
        <f>Salesdata[[#This Row],[subtotal_before_discount]]-Salesdata[[#This Row],[total_after_discount]]</f>
        <v>9991.0499999999993</v>
      </c>
      <c r="O2206" t="s">
        <v>7010</v>
      </c>
      <c r="P2206" s="2">
        <v>45473.458912037036</v>
      </c>
      <c r="Q2206">
        <f>YEAR(Salesdata[[#This Row],[purchase_date]])</f>
        <v>2024</v>
      </c>
      <c r="R2206" t="str">
        <f>TEXT(Salesdata[[#This Row],[purchase_date]], "mmm")</f>
        <v>Jun</v>
      </c>
    </row>
    <row r="2207" spans="1:18" x14ac:dyDescent="0.3">
      <c r="A2207" t="s">
        <v>6607</v>
      </c>
      <c r="B2207" t="s">
        <v>30</v>
      </c>
      <c r="C2207" t="s">
        <v>6608</v>
      </c>
      <c r="D2207" s="11" t="s">
        <v>9067</v>
      </c>
      <c r="E2207" s="11" t="s">
        <v>7036</v>
      </c>
      <c r="F2207" t="s">
        <v>32</v>
      </c>
      <c r="G2207" t="s">
        <v>6609</v>
      </c>
      <c r="H2207" t="s">
        <v>76</v>
      </c>
      <c r="I2207">
        <v>1069.31</v>
      </c>
      <c r="J2207">
        <v>10</v>
      </c>
      <c r="K2207">
        <v>10</v>
      </c>
      <c r="L2207">
        <v>10693.1</v>
      </c>
      <c r="M2207">
        <v>9623.7900000000009</v>
      </c>
      <c r="N2207" s="11">
        <f>Salesdata[[#This Row],[subtotal_before_discount]]-Salesdata[[#This Row],[total_after_discount]]</f>
        <v>1069.3099999999995</v>
      </c>
      <c r="O2207" t="s">
        <v>40</v>
      </c>
      <c r="P2207" s="2">
        <v>45440.741365740738</v>
      </c>
      <c r="Q2207">
        <f>YEAR(Salesdata[[#This Row],[purchase_date]])</f>
        <v>2024</v>
      </c>
      <c r="R2207" t="str">
        <f>TEXT(Salesdata[[#This Row],[purchase_date]], "mmm")</f>
        <v>May</v>
      </c>
    </row>
    <row r="2208" spans="1:18" x14ac:dyDescent="0.3">
      <c r="A2208" t="s">
        <v>6610</v>
      </c>
      <c r="B2208" t="s">
        <v>84</v>
      </c>
      <c r="C2208" t="s">
        <v>6611</v>
      </c>
      <c r="D2208" s="11" t="s">
        <v>9068</v>
      </c>
      <c r="E2208" s="11" t="s">
        <v>7218</v>
      </c>
      <c r="F2208" t="s">
        <v>32</v>
      </c>
      <c r="G2208" t="s">
        <v>6612</v>
      </c>
      <c r="H2208" t="s">
        <v>179</v>
      </c>
      <c r="I2208">
        <v>129.32</v>
      </c>
      <c r="J2208">
        <v>3</v>
      </c>
      <c r="K2208">
        <v>0</v>
      </c>
      <c r="L2208">
        <v>387.96</v>
      </c>
      <c r="M2208">
        <v>387.96</v>
      </c>
      <c r="N2208" s="11">
        <f>Salesdata[[#This Row],[subtotal_before_discount]]-Salesdata[[#This Row],[total_after_discount]]</f>
        <v>0</v>
      </c>
      <c r="O2208" t="s">
        <v>21</v>
      </c>
      <c r="P2208" s="2">
        <v>45540.246111111112</v>
      </c>
      <c r="Q2208">
        <f>YEAR(Salesdata[[#This Row],[purchase_date]])</f>
        <v>2024</v>
      </c>
      <c r="R2208" t="str">
        <f>TEXT(Salesdata[[#This Row],[purchase_date]], "mmm")</f>
        <v>Sep</v>
      </c>
    </row>
    <row r="2209" spans="1:18" x14ac:dyDescent="0.3">
      <c r="A2209" t="s">
        <v>6613</v>
      </c>
      <c r="B2209" t="s">
        <v>72</v>
      </c>
      <c r="C2209" t="s">
        <v>6614</v>
      </c>
      <c r="D2209" s="11" t="s">
        <v>9069</v>
      </c>
      <c r="E2209" s="11" t="s">
        <v>7164</v>
      </c>
      <c r="F2209" t="s">
        <v>74</v>
      </c>
      <c r="G2209" t="s">
        <v>6615</v>
      </c>
      <c r="H2209" t="s">
        <v>46</v>
      </c>
      <c r="I2209">
        <v>465.15</v>
      </c>
      <c r="J2209">
        <v>40</v>
      </c>
      <c r="K2209">
        <v>15</v>
      </c>
      <c r="L2209">
        <v>18606</v>
      </c>
      <c r="M2209">
        <v>15815.1</v>
      </c>
      <c r="N2209" s="11">
        <f>Salesdata[[#This Row],[subtotal_before_discount]]-Salesdata[[#This Row],[total_after_discount]]</f>
        <v>2790.8999999999996</v>
      </c>
      <c r="O2209" t="s">
        <v>60</v>
      </c>
      <c r="P2209" s="2">
        <v>45513.694247685184</v>
      </c>
      <c r="Q2209">
        <f>YEAR(Salesdata[[#This Row],[purchase_date]])</f>
        <v>2024</v>
      </c>
      <c r="R2209" t="str">
        <f>TEXT(Salesdata[[#This Row],[purchase_date]], "mmm")</f>
        <v>Aug</v>
      </c>
    </row>
    <row r="2210" spans="1:18" x14ac:dyDescent="0.3">
      <c r="A2210" t="s">
        <v>6616</v>
      </c>
      <c r="B2210" t="s">
        <v>55</v>
      </c>
      <c r="C2210" t="s">
        <v>6617</v>
      </c>
      <c r="D2210" s="11" t="s">
        <v>9070</v>
      </c>
      <c r="E2210" s="11" t="s">
        <v>7060</v>
      </c>
      <c r="F2210" t="s">
        <v>37</v>
      </c>
      <c r="G2210" t="s">
        <v>6618</v>
      </c>
      <c r="H2210" t="s">
        <v>20</v>
      </c>
      <c r="I2210">
        <v>258.33999999999997</v>
      </c>
      <c r="J2210">
        <v>1</v>
      </c>
      <c r="K2210">
        <v>3</v>
      </c>
      <c r="L2210">
        <v>258.33999999999997</v>
      </c>
      <c r="M2210">
        <v>250.59</v>
      </c>
      <c r="N2210" s="11">
        <f>Salesdata[[#This Row],[subtotal_before_discount]]-Salesdata[[#This Row],[total_after_discount]]</f>
        <v>7.7499999999999716</v>
      </c>
      <c r="O2210" t="s">
        <v>28</v>
      </c>
      <c r="P2210" s="2">
        <v>45431.94189814815</v>
      </c>
      <c r="Q2210">
        <f>YEAR(Salesdata[[#This Row],[purchase_date]])</f>
        <v>2024</v>
      </c>
      <c r="R2210" t="str">
        <f>TEXT(Salesdata[[#This Row],[purchase_date]], "mmm")</f>
        <v>May</v>
      </c>
    </row>
    <row r="2211" spans="1:18" x14ac:dyDescent="0.3">
      <c r="A2211" t="s">
        <v>6619</v>
      </c>
      <c r="B2211" t="s">
        <v>49</v>
      </c>
      <c r="C2211" t="s">
        <v>6620</v>
      </c>
      <c r="D2211" s="11" t="s">
        <v>9071</v>
      </c>
      <c r="E2211" s="11" t="s">
        <v>7036</v>
      </c>
      <c r="F2211" t="s">
        <v>105</v>
      </c>
      <c r="G2211" t="s">
        <v>6621</v>
      </c>
      <c r="H2211" t="s">
        <v>76</v>
      </c>
      <c r="I2211">
        <v>1166.33</v>
      </c>
      <c r="J2211">
        <v>40</v>
      </c>
      <c r="K2211">
        <v>15</v>
      </c>
      <c r="L2211">
        <v>46653.2</v>
      </c>
      <c r="M2211">
        <v>39655.22</v>
      </c>
      <c r="N2211" s="11">
        <f>Salesdata[[#This Row],[subtotal_before_discount]]-Salesdata[[#This Row],[total_after_discount]]</f>
        <v>6997.9799999999959</v>
      </c>
      <c r="O2211" t="s">
        <v>60</v>
      </c>
      <c r="P2211" s="2">
        <v>45703.686122685183</v>
      </c>
      <c r="Q2211">
        <f>YEAR(Salesdata[[#This Row],[purchase_date]])</f>
        <v>2025</v>
      </c>
      <c r="R2211" t="str">
        <f>TEXT(Salesdata[[#This Row],[purchase_date]], "mmm")</f>
        <v>Feb</v>
      </c>
    </row>
    <row r="2212" spans="1:18" x14ac:dyDescent="0.3">
      <c r="A2212" t="s">
        <v>6622</v>
      </c>
      <c r="B2212" t="s">
        <v>118</v>
      </c>
      <c r="C2212" t="s">
        <v>6623</v>
      </c>
      <c r="D2212" s="11" t="s">
        <v>9072</v>
      </c>
      <c r="E2212" s="11" t="s">
        <v>7170</v>
      </c>
      <c r="F2212" t="s">
        <v>68</v>
      </c>
      <c r="G2212" t="s">
        <v>6624</v>
      </c>
      <c r="H2212" t="s">
        <v>27</v>
      </c>
      <c r="I2212">
        <v>1.68</v>
      </c>
      <c r="J2212">
        <v>100</v>
      </c>
      <c r="K2212">
        <v>25</v>
      </c>
      <c r="L2212">
        <v>168</v>
      </c>
      <c r="M2212">
        <v>126</v>
      </c>
      <c r="N2212" s="11">
        <f>Salesdata[[#This Row],[subtotal_before_discount]]-Salesdata[[#This Row],[total_after_discount]]</f>
        <v>42</v>
      </c>
      <c r="O2212" t="s">
        <v>47</v>
      </c>
      <c r="P2212" s="2">
        <v>45373.564085648148</v>
      </c>
      <c r="Q2212">
        <f>YEAR(Salesdata[[#This Row],[purchase_date]])</f>
        <v>2024</v>
      </c>
      <c r="R2212" t="str">
        <f>TEXT(Salesdata[[#This Row],[purchase_date]], "mmm")</f>
        <v>Mar</v>
      </c>
    </row>
    <row r="2213" spans="1:18" x14ac:dyDescent="0.3">
      <c r="A2213" t="s">
        <v>6625</v>
      </c>
      <c r="B2213" t="s">
        <v>95</v>
      </c>
      <c r="C2213" t="s">
        <v>6626</v>
      </c>
      <c r="D2213" s="11" t="s">
        <v>9073</v>
      </c>
      <c r="E2213" s="11" t="s">
        <v>7130</v>
      </c>
      <c r="F2213" t="s">
        <v>68</v>
      </c>
      <c r="G2213" t="s">
        <v>6627</v>
      </c>
      <c r="H2213" t="s">
        <v>209</v>
      </c>
      <c r="I2213">
        <v>689.68</v>
      </c>
      <c r="J2213">
        <v>40</v>
      </c>
      <c r="K2213">
        <v>10</v>
      </c>
      <c r="L2213">
        <v>27587.200000000001</v>
      </c>
      <c r="M2213">
        <v>24828.48</v>
      </c>
      <c r="N2213" s="11">
        <f>Salesdata[[#This Row],[subtotal_before_discount]]-Salesdata[[#This Row],[total_after_discount]]</f>
        <v>2758.7200000000012</v>
      </c>
      <c r="O2213" t="s">
        <v>116</v>
      </c>
      <c r="P2213" s="2">
        <v>45648.297268518516</v>
      </c>
      <c r="Q2213">
        <f>YEAR(Salesdata[[#This Row],[purchase_date]])</f>
        <v>2024</v>
      </c>
      <c r="R2213" t="str">
        <f>TEXT(Salesdata[[#This Row],[purchase_date]], "mmm")</f>
        <v>Dec</v>
      </c>
    </row>
    <row r="2214" spans="1:18" x14ac:dyDescent="0.3">
      <c r="A2214" t="s">
        <v>6628</v>
      </c>
      <c r="B2214" t="s">
        <v>49</v>
      </c>
      <c r="C2214" t="s">
        <v>6629</v>
      </c>
      <c r="D2214" s="11" t="s">
        <v>8072</v>
      </c>
      <c r="E2214" s="11" t="s">
        <v>7066</v>
      </c>
      <c r="F2214" t="s">
        <v>68</v>
      </c>
      <c r="G2214" t="s">
        <v>6630</v>
      </c>
      <c r="H2214" t="s">
        <v>27</v>
      </c>
      <c r="I2214">
        <v>1061.8800000000001</v>
      </c>
      <c r="J2214">
        <v>8</v>
      </c>
      <c r="K2214">
        <v>0</v>
      </c>
      <c r="L2214">
        <v>8495.0400000000009</v>
      </c>
      <c r="M2214">
        <v>8495.0400000000009</v>
      </c>
      <c r="N2214" s="11">
        <f>Salesdata[[#This Row],[subtotal_before_discount]]-Salesdata[[#This Row],[total_after_discount]]</f>
        <v>0</v>
      </c>
      <c r="O2214" t="s">
        <v>47</v>
      </c>
      <c r="P2214" s="2">
        <v>45477.706261574072</v>
      </c>
      <c r="Q2214">
        <f>YEAR(Salesdata[[#This Row],[purchase_date]])</f>
        <v>2024</v>
      </c>
      <c r="R2214" t="str">
        <f>TEXT(Salesdata[[#This Row],[purchase_date]], "mmm")</f>
        <v>Jul</v>
      </c>
    </row>
    <row r="2215" spans="1:18" x14ac:dyDescent="0.3">
      <c r="A2215" t="s">
        <v>6631</v>
      </c>
      <c r="B2215" t="s">
        <v>118</v>
      </c>
      <c r="C2215" t="s">
        <v>6632</v>
      </c>
      <c r="D2215" s="11" t="s">
        <v>9074</v>
      </c>
      <c r="E2215" s="11" t="s">
        <v>7062</v>
      </c>
      <c r="F2215" t="s">
        <v>37</v>
      </c>
      <c r="G2215" t="s">
        <v>6633</v>
      </c>
      <c r="H2215" t="s">
        <v>184</v>
      </c>
      <c r="I2215">
        <v>248.27</v>
      </c>
      <c r="J2215">
        <v>40</v>
      </c>
      <c r="K2215">
        <v>18</v>
      </c>
      <c r="L2215">
        <v>9930.7999999999993</v>
      </c>
      <c r="M2215">
        <v>8143.26</v>
      </c>
      <c r="N2215" s="11">
        <f>Salesdata[[#This Row],[subtotal_before_discount]]-Salesdata[[#This Row],[total_after_discount]]</f>
        <v>1787.5399999999991</v>
      </c>
      <c r="O2215" t="s">
        <v>28</v>
      </c>
      <c r="P2215" s="2">
        <v>45668.53707175926</v>
      </c>
      <c r="Q2215">
        <f>YEAR(Salesdata[[#This Row],[purchase_date]])</f>
        <v>2025</v>
      </c>
      <c r="R2215" t="str">
        <f>TEXT(Salesdata[[#This Row],[purchase_date]], "mmm")</f>
        <v>Jan</v>
      </c>
    </row>
    <row r="2216" spans="1:18" x14ac:dyDescent="0.3">
      <c r="A2216" t="s">
        <v>6634</v>
      </c>
      <c r="B2216" t="s">
        <v>15</v>
      </c>
      <c r="C2216" t="s">
        <v>6635</v>
      </c>
      <c r="D2216" s="11" t="s">
        <v>9075</v>
      </c>
      <c r="E2216" s="11" t="s">
        <v>7089</v>
      </c>
      <c r="F2216" t="s">
        <v>177</v>
      </c>
      <c r="G2216" t="s">
        <v>6636</v>
      </c>
      <c r="H2216" t="s">
        <v>39</v>
      </c>
      <c r="I2216">
        <v>1256.19</v>
      </c>
      <c r="J2216">
        <v>1</v>
      </c>
      <c r="K2216">
        <v>0</v>
      </c>
      <c r="L2216">
        <v>1256.19</v>
      </c>
      <c r="M2216">
        <v>1256.19</v>
      </c>
      <c r="N2216" s="11">
        <f>Salesdata[[#This Row],[subtotal_before_discount]]-Salesdata[[#This Row],[total_after_discount]]</f>
        <v>0</v>
      </c>
      <c r="O2216" t="s">
        <v>116</v>
      </c>
      <c r="P2216" s="2">
        <v>45871.595995370371</v>
      </c>
      <c r="Q2216">
        <f>YEAR(Salesdata[[#This Row],[purchase_date]])</f>
        <v>2025</v>
      </c>
      <c r="R2216" t="str">
        <f>TEXT(Salesdata[[#This Row],[purchase_date]], "mmm")</f>
        <v>Aug</v>
      </c>
    </row>
    <row r="2217" spans="1:18" x14ac:dyDescent="0.3">
      <c r="A2217" t="s">
        <v>6637</v>
      </c>
      <c r="B2217" t="s">
        <v>55</v>
      </c>
      <c r="C2217" t="s">
        <v>6638</v>
      </c>
      <c r="D2217" s="11" t="s">
        <v>9076</v>
      </c>
      <c r="E2217" s="11" t="s">
        <v>7145</v>
      </c>
      <c r="F2217" t="s">
        <v>105</v>
      </c>
      <c r="G2217" t="s">
        <v>6639</v>
      </c>
      <c r="H2217" t="s">
        <v>65</v>
      </c>
      <c r="I2217">
        <v>4.92</v>
      </c>
      <c r="J2217">
        <v>273</v>
      </c>
      <c r="K2217">
        <v>15</v>
      </c>
      <c r="L2217">
        <v>1343.16</v>
      </c>
      <c r="M2217">
        <v>1141.69</v>
      </c>
      <c r="N2217" s="11">
        <f>Salesdata[[#This Row],[subtotal_before_discount]]-Salesdata[[#This Row],[total_after_discount]]</f>
        <v>201.47000000000003</v>
      </c>
      <c r="O2217" t="s">
        <v>116</v>
      </c>
      <c r="P2217" s="2">
        <v>45610.293761574074</v>
      </c>
      <c r="Q2217">
        <f>YEAR(Salesdata[[#This Row],[purchase_date]])</f>
        <v>2024</v>
      </c>
      <c r="R2217" t="str">
        <f>TEXT(Salesdata[[#This Row],[purchase_date]], "mmm")</f>
        <v>Nov</v>
      </c>
    </row>
    <row r="2218" spans="1:18" x14ac:dyDescent="0.3">
      <c r="A2218" t="s">
        <v>6640</v>
      </c>
      <c r="B2218" t="s">
        <v>30</v>
      </c>
      <c r="C2218" t="s">
        <v>6641</v>
      </c>
      <c r="D2218" s="11" t="s">
        <v>9077</v>
      </c>
      <c r="E2218" s="11" t="s">
        <v>7116</v>
      </c>
      <c r="F2218" t="s">
        <v>277</v>
      </c>
      <c r="G2218" t="s">
        <v>6642</v>
      </c>
      <c r="H2218" t="s">
        <v>135</v>
      </c>
      <c r="I2218">
        <v>2102.94</v>
      </c>
      <c r="J2218">
        <v>15</v>
      </c>
      <c r="K2218">
        <v>15</v>
      </c>
      <c r="L2218">
        <v>31544.1</v>
      </c>
      <c r="M2218">
        <v>26812.48</v>
      </c>
      <c r="N2218" s="11">
        <f>Salesdata[[#This Row],[subtotal_before_discount]]-Salesdata[[#This Row],[total_after_discount]]</f>
        <v>4731.619999999999</v>
      </c>
      <c r="O2218" t="s">
        <v>116</v>
      </c>
      <c r="P2218" s="2">
        <v>45801.880601851852</v>
      </c>
      <c r="Q2218">
        <f>YEAR(Salesdata[[#This Row],[purchase_date]])</f>
        <v>2025</v>
      </c>
      <c r="R2218" t="str">
        <f>TEXT(Salesdata[[#This Row],[purchase_date]], "mmm")</f>
        <v>May</v>
      </c>
    </row>
    <row r="2219" spans="1:18" x14ac:dyDescent="0.3">
      <c r="A2219" t="s">
        <v>6643</v>
      </c>
      <c r="B2219" t="s">
        <v>118</v>
      </c>
      <c r="C2219" t="s">
        <v>6644</v>
      </c>
      <c r="D2219" s="11" t="s">
        <v>9078</v>
      </c>
      <c r="E2219" s="11" t="s">
        <v>7162</v>
      </c>
      <c r="F2219" t="s">
        <v>246</v>
      </c>
      <c r="G2219" t="s">
        <v>6645</v>
      </c>
      <c r="H2219" t="s">
        <v>248</v>
      </c>
      <c r="I2219">
        <v>4391.32</v>
      </c>
      <c r="J2219">
        <v>4</v>
      </c>
      <c r="K2219">
        <v>5</v>
      </c>
      <c r="L2219">
        <v>17565.28</v>
      </c>
      <c r="M2219">
        <v>16687.02</v>
      </c>
      <c r="N2219" s="11">
        <f>Salesdata[[#This Row],[subtotal_before_discount]]-Salesdata[[#This Row],[total_after_discount]]</f>
        <v>878.2599999999984</v>
      </c>
      <c r="O2219" t="s">
        <v>21</v>
      </c>
      <c r="P2219" s="2">
        <v>45517.836527777778</v>
      </c>
      <c r="Q2219">
        <f>YEAR(Salesdata[[#This Row],[purchase_date]])</f>
        <v>2024</v>
      </c>
      <c r="R2219" t="str">
        <f>TEXT(Salesdata[[#This Row],[purchase_date]], "mmm")</f>
        <v>Aug</v>
      </c>
    </row>
    <row r="2220" spans="1:18" x14ac:dyDescent="0.3">
      <c r="A2220" t="s">
        <v>6646</v>
      </c>
      <c r="B2220" t="s">
        <v>15</v>
      </c>
      <c r="C2220" t="s">
        <v>6647</v>
      </c>
      <c r="D2220" s="11" t="s">
        <v>9079</v>
      </c>
      <c r="E2220" s="11" t="s">
        <v>7170</v>
      </c>
      <c r="F2220" t="s">
        <v>251</v>
      </c>
      <c r="G2220" t="s">
        <v>6648</v>
      </c>
      <c r="H2220" t="s">
        <v>7010</v>
      </c>
      <c r="I2220">
        <v>143.37</v>
      </c>
      <c r="J2220">
        <v>3</v>
      </c>
      <c r="K2220">
        <v>0</v>
      </c>
      <c r="L2220">
        <v>430.11</v>
      </c>
      <c r="M2220">
        <v>430.11</v>
      </c>
      <c r="N2220" s="11">
        <f>Salesdata[[#This Row],[subtotal_before_discount]]-Salesdata[[#This Row],[total_after_discount]]</f>
        <v>0</v>
      </c>
      <c r="O2220" t="s">
        <v>21</v>
      </c>
      <c r="P2220" s="2">
        <v>45790.252500000002</v>
      </c>
      <c r="Q2220">
        <f>YEAR(Salesdata[[#This Row],[purchase_date]])</f>
        <v>2025</v>
      </c>
      <c r="R2220" t="str">
        <f>TEXT(Salesdata[[#This Row],[purchase_date]], "mmm")</f>
        <v>May</v>
      </c>
    </row>
    <row r="2221" spans="1:18" x14ac:dyDescent="0.3">
      <c r="A2221" t="s">
        <v>6649</v>
      </c>
      <c r="B2221" t="s">
        <v>55</v>
      </c>
      <c r="C2221" t="s">
        <v>6650</v>
      </c>
      <c r="D2221" s="11" t="s">
        <v>9080</v>
      </c>
      <c r="E2221" s="11" t="s">
        <v>7137</v>
      </c>
      <c r="F2221" t="s">
        <v>87</v>
      </c>
      <c r="G2221" t="s">
        <v>6651</v>
      </c>
      <c r="H2221" t="s">
        <v>70</v>
      </c>
      <c r="I2221">
        <v>5.72</v>
      </c>
      <c r="J2221">
        <v>181</v>
      </c>
      <c r="K2221">
        <v>15</v>
      </c>
      <c r="L2221">
        <v>1035.32</v>
      </c>
      <c r="M2221">
        <v>880.02</v>
      </c>
      <c r="N2221" s="11">
        <f>Salesdata[[#This Row],[subtotal_before_discount]]-Salesdata[[#This Row],[total_after_discount]]</f>
        <v>155.29999999999995</v>
      </c>
      <c r="O2221" t="s">
        <v>77</v>
      </c>
      <c r="P2221" s="2">
        <v>45366.955138888887</v>
      </c>
      <c r="Q2221">
        <f>YEAR(Salesdata[[#This Row],[purchase_date]])</f>
        <v>2024</v>
      </c>
      <c r="R2221" t="str">
        <f>TEXT(Salesdata[[#This Row],[purchase_date]], "mmm")</f>
        <v>Mar</v>
      </c>
    </row>
    <row r="2222" spans="1:18" x14ac:dyDescent="0.3">
      <c r="A2222" t="s">
        <v>6652</v>
      </c>
      <c r="B2222" t="s">
        <v>181</v>
      </c>
      <c r="C2222" t="s">
        <v>6653</v>
      </c>
      <c r="D2222" s="11" t="s">
        <v>9081</v>
      </c>
      <c r="E2222" s="11" t="s">
        <v>7069</v>
      </c>
      <c r="F2222" t="s">
        <v>133</v>
      </c>
      <c r="G2222" t="s">
        <v>6654</v>
      </c>
      <c r="H2222" t="s">
        <v>107</v>
      </c>
      <c r="I2222">
        <v>605.51</v>
      </c>
      <c r="J2222">
        <v>2</v>
      </c>
      <c r="K2222">
        <v>0</v>
      </c>
      <c r="L2222">
        <v>1211.02</v>
      </c>
      <c r="M2222">
        <v>1211.02</v>
      </c>
      <c r="N2222" s="11">
        <f>Salesdata[[#This Row],[subtotal_before_discount]]-Salesdata[[#This Row],[total_after_discount]]</f>
        <v>0</v>
      </c>
      <c r="O2222" t="s">
        <v>28</v>
      </c>
      <c r="P2222" s="2">
        <v>45721.012523148151</v>
      </c>
      <c r="Q2222">
        <f>YEAR(Salesdata[[#This Row],[purchase_date]])</f>
        <v>2025</v>
      </c>
      <c r="R2222" t="str">
        <f>TEXT(Salesdata[[#This Row],[purchase_date]], "mmm")</f>
        <v>Mar</v>
      </c>
    </row>
    <row r="2223" spans="1:18" x14ac:dyDescent="0.3">
      <c r="A2223" t="s">
        <v>6655</v>
      </c>
      <c r="B2223" t="s">
        <v>15</v>
      </c>
      <c r="C2223" t="s">
        <v>6656</v>
      </c>
      <c r="D2223" s="11" t="s">
        <v>9082</v>
      </c>
      <c r="E2223" s="11" t="s">
        <v>7143</v>
      </c>
      <c r="F2223" t="s">
        <v>91</v>
      </c>
      <c r="G2223" t="s">
        <v>6657</v>
      </c>
      <c r="H2223" t="s">
        <v>102</v>
      </c>
      <c r="I2223">
        <v>382.31</v>
      </c>
      <c r="J2223">
        <v>60</v>
      </c>
      <c r="K2223">
        <v>0</v>
      </c>
      <c r="L2223">
        <v>22938.6</v>
      </c>
      <c r="M2223">
        <v>22938.6</v>
      </c>
      <c r="N2223" s="11">
        <f>Salesdata[[#This Row],[subtotal_before_discount]]-Salesdata[[#This Row],[total_after_discount]]</f>
        <v>0</v>
      </c>
      <c r="O2223" t="s">
        <v>116</v>
      </c>
      <c r="P2223" s="2">
        <v>45361.259594907409</v>
      </c>
      <c r="Q2223">
        <f>YEAR(Salesdata[[#This Row],[purchase_date]])</f>
        <v>2024</v>
      </c>
      <c r="R2223" t="str">
        <f>TEXT(Salesdata[[#This Row],[purchase_date]], "mmm")</f>
        <v>Mar</v>
      </c>
    </row>
    <row r="2224" spans="1:18" x14ac:dyDescent="0.3">
      <c r="A2224" t="s">
        <v>6658</v>
      </c>
      <c r="B2224" t="s">
        <v>15</v>
      </c>
      <c r="C2224" t="s">
        <v>6659</v>
      </c>
      <c r="D2224" s="11" t="s">
        <v>9083</v>
      </c>
      <c r="E2224" s="11" t="s">
        <v>7048</v>
      </c>
      <c r="F2224" t="s">
        <v>44</v>
      </c>
      <c r="G2224" t="s">
        <v>6660</v>
      </c>
      <c r="H2224" t="s">
        <v>179</v>
      </c>
      <c r="I2224">
        <v>140.24</v>
      </c>
      <c r="J2224">
        <v>5</v>
      </c>
      <c r="K2224">
        <v>0</v>
      </c>
      <c r="L2224">
        <v>701.2</v>
      </c>
      <c r="M2224">
        <v>701.2</v>
      </c>
      <c r="N2224" s="11">
        <f>Salesdata[[#This Row],[subtotal_before_discount]]-Salesdata[[#This Row],[total_after_discount]]</f>
        <v>0</v>
      </c>
      <c r="O2224" t="s">
        <v>77</v>
      </c>
      <c r="P2224" s="2">
        <v>45598.239293981482</v>
      </c>
      <c r="Q2224">
        <f>YEAR(Salesdata[[#This Row],[purchase_date]])</f>
        <v>2024</v>
      </c>
      <c r="R2224" t="str">
        <f>TEXT(Salesdata[[#This Row],[purchase_date]], "mmm")</f>
        <v>Nov</v>
      </c>
    </row>
    <row r="2225" spans="1:18" x14ac:dyDescent="0.3">
      <c r="A2225" t="s">
        <v>6661</v>
      </c>
      <c r="B2225" t="s">
        <v>72</v>
      </c>
      <c r="C2225" t="s">
        <v>6662</v>
      </c>
      <c r="D2225" s="11" t="s">
        <v>8149</v>
      </c>
      <c r="E2225" s="11" t="s">
        <v>7130</v>
      </c>
      <c r="F2225" t="s">
        <v>18</v>
      </c>
      <c r="G2225" t="s">
        <v>6663</v>
      </c>
      <c r="H2225" t="s">
        <v>135</v>
      </c>
      <c r="I2225">
        <v>2518.48</v>
      </c>
      <c r="J2225">
        <v>60</v>
      </c>
      <c r="K2225">
        <v>20</v>
      </c>
      <c r="L2225">
        <v>151108.79999999999</v>
      </c>
      <c r="M2225">
        <v>120887.03999999999</v>
      </c>
      <c r="N2225" s="11">
        <f>Salesdata[[#This Row],[subtotal_before_discount]]-Salesdata[[#This Row],[total_after_discount]]</f>
        <v>30221.759999999995</v>
      </c>
      <c r="O2225" t="s">
        <v>21</v>
      </c>
      <c r="P2225" s="2">
        <v>45586.462627314817</v>
      </c>
      <c r="Q2225">
        <f>YEAR(Salesdata[[#This Row],[purchase_date]])</f>
        <v>2024</v>
      </c>
      <c r="R2225" t="str">
        <f>TEXT(Salesdata[[#This Row],[purchase_date]], "mmm")</f>
        <v>Oct</v>
      </c>
    </row>
    <row r="2226" spans="1:18" x14ac:dyDescent="0.3">
      <c r="A2226" t="s">
        <v>6664</v>
      </c>
      <c r="B2226" t="s">
        <v>55</v>
      </c>
      <c r="C2226" t="s">
        <v>6665</v>
      </c>
      <c r="D2226" s="11" t="s">
        <v>9084</v>
      </c>
      <c r="E2226" s="11" t="s">
        <v>7036</v>
      </c>
      <c r="F2226" t="s">
        <v>111</v>
      </c>
      <c r="G2226" t="s">
        <v>6666</v>
      </c>
      <c r="H2226" t="s">
        <v>209</v>
      </c>
      <c r="I2226">
        <v>311.02</v>
      </c>
      <c r="J2226">
        <v>10</v>
      </c>
      <c r="K2226">
        <v>0</v>
      </c>
      <c r="L2226">
        <v>3110.2</v>
      </c>
      <c r="M2226">
        <v>3110.2</v>
      </c>
      <c r="N2226" s="11">
        <f>Salesdata[[#This Row],[subtotal_before_discount]]-Salesdata[[#This Row],[total_after_discount]]</f>
        <v>0</v>
      </c>
      <c r="O2226" t="s">
        <v>47</v>
      </c>
      <c r="P2226" s="2">
        <v>45662.508622685185</v>
      </c>
      <c r="Q2226">
        <f>YEAR(Salesdata[[#This Row],[purchase_date]])</f>
        <v>2025</v>
      </c>
      <c r="R2226" t="str">
        <f>TEXT(Salesdata[[#This Row],[purchase_date]], "mmm")</f>
        <v>Jan</v>
      </c>
    </row>
    <row r="2227" spans="1:18" x14ac:dyDescent="0.3">
      <c r="A2227" t="s">
        <v>6667</v>
      </c>
      <c r="B2227" t="s">
        <v>23</v>
      </c>
      <c r="C2227" t="s">
        <v>6668</v>
      </c>
      <c r="D2227" s="11" t="s">
        <v>9085</v>
      </c>
      <c r="E2227" s="11" t="s">
        <v>7073</v>
      </c>
      <c r="F2227" t="s">
        <v>32</v>
      </c>
      <c r="G2227" t="s">
        <v>6669</v>
      </c>
      <c r="H2227" t="s">
        <v>7010</v>
      </c>
      <c r="I2227">
        <v>129.31</v>
      </c>
      <c r="J2227">
        <v>2</v>
      </c>
      <c r="K2227">
        <v>0</v>
      </c>
      <c r="L2227">
        <v>258.62</v>
      </c>
      <c r="M2227">
        <v>258.62</v>
      </c>
      <c r="N2227" s="11">
        <f>Salesdata[[#This Row],[subtotal_before_discount]]-Salesdata[[#This Row],[total_after_discount]]</f>
        <v>0</v>
      </c>
      <c r="O2227" t="s">
        <v>7010</v>
      </c>
      <c r="P2227" s="2">
        <v>45620.283101851855</v>
      </c>
      <c r="Q2227">
        <f>YEAR(Salesdata[[#This Row],[purchase_date]])</f>
        <v>2024</v>
      </c>
      <c r="R2227" t="str">
        <f>TEXT(Salesdata[[#This Row],[purchase_date]], "mmm")</f>
        <v>Nov</v>
      </c>
    </row>
    <row r="2228" spans="1:18" x14ac:dyDescent="0.3">
      <c r="A2228" t="s">
        <v>6670</v>
      </c>
      <c r="B2228" t="s">
        <v>95</v>
      </c>
      <c r="C2228" t="s">
        <v>6671</v>
      </c>
      <c r="D2228" s="11" t="s">
        <v>9086</v>
      </c>
      <c r="E2228" s="11" t="s">
        <v>7094</v>
      </c>
      <c r="F2228" t="s">
        <v>121</v>
      </c>
      <c r="G2228" t="s">
        <v>6672</v>
      </c>
      <c r="H2228" t="s">
        <v>130</v>
      </c>
      <c r="I2228">
        <v>159.66</v>
      </c>
      <c r="J2228">
        <v>6</v>
      </c>
      <c r="K2228">
        <v>5</v>
      </c>
      <c r="L2228">
        <v>957.96</v>
      </c>
      <c r="M2228">
        <v>910.06</v>
      </c>
      <c r="N2228" s="11">
        <f>Salesdata[[#This Row],[subtotal_before_discount]]-Salesdata[[#This Row],[total_after_discount]]</f>
        <v>47.900000000000091</v>
      </c>
      <c r="O2228" t="s">
        <v>60</v>
      </c>
      <c r="P2228" s="2">
        <v>45517.576053240744</v>
      </c>
      <c r="Q2228">
        <f>YEAR(Salesdata[[#This Row],[purchase_date]])</f>
        <v>2024</v>
      </c>
      <c r="R2228" t="str">
        <f>TEXT(Salesdata[[#This Row],[purchase_date]], "mmm")</f>
        <v>Aug</v>
      </c>
    </row>
    <row r="2229" spans="1:18" x14ac:dyDescent="0.3">
      <c r="A2229" t="s">
        <v>6673</v>
      </c>
      <c r="B2229" t="s">
        <v>72</v>
      </c>
      <c r="C2229" t="s">
        <v>6674</v>
      </c>
      <c r="D2229" s="11" t="s">
        <v>9087</v>
      </c>
      <c r="E2229" s="11" t="s">
        <v>7058</v>
      </c>
      <c r="F2229" t="s">
        <v>111</v>
      </c>
      <c r="G2229" t="s">
        <v>6675</v>
      </c>
      <c r="H2229" t="s">
        <v>53</v>
      </c>
      <c r="I2229">
        <v>287.41000000000003</v>
      </c>
      <c r="J2229">
        <v>2</v>
      </c>
      <c r="K2229">
        <v>0</v>
      </c>
      <c r="L2229">
        <v>574.82000000000005</v>
      </c>
      <c r="M2229">
        <v>574.82000000000005</v>
      </c>
      <c r="N2229" s="11">
        <f>Salesdata[[#This Row],[subtotal_before_discount]]-Salesdata[[#This Row],[total_after_discount]]</f>
        <v>0</v>
      </c>
      <c r="O2229" t="s">
        <v>47</v>
      </c>
      <c r="P2229" s="2">
        <v>45483.097314814811</v>
      </c>
      <c r="Q2229">
        <f>YEAR(Salesdata[[#This Row],[purchase_date]])</f>
        <v>2024</v>
      </c>
      <c r="R2229" t="str">
        <f>TEXT(Salesdata[[#This Row],[purchase_date]], "mmm")</f>
        <v>Jul</v>
      </c>
    </row>
    <row r="2230" spans="1:18" x14ac:dyDescent="0.3">
      <c r="A2230" t="s">
        <v>6676</v>
      </c>
      <c r="B2230" t="s">
        <v>23</v>
      </c>
      <c r="C2230" t="s">
        <v>6677</v>
      </c>
      <c r="D2230" s="11" t="s">
        <v>9088</v>
      </c>
      <c r="E2230" s="11" t="s">
        <v>7224</v>
      </c>
      <c r="F2230" t="s">
        <v>121</v>
      </c>
      <c r="G2230" t="s">
        <v>6678</v>
      </c>
      <c r="H2230" t="s">
        <v>70</v>
      </c>
      <c r="I2230">
        <v>168.06</v>
      </c>
      <c r="J2230">
        <v>5</v>
      </c>
      <c r="K2230">
        <v>0</v>
      </c>
      <c r="L2230">
        <v>840.3</v>
      </c>
      <c r="M2230">
        <v>840.3</v>
      </c>
      <c r="N2230" s="11">
        <f>Salesdata[[#This Row],[subtotal_before_discount]]-Salesdata[[#This Row],[total_after_discount]]</f>
        <v>0</v>
      </c>
      <c r="O2230" t="s">
        <v>40</v>
      </c>
      <c r="P2230" s="2">
        <v>45710.902615740742</v>
      </c>
      <c r="Q2230">
        <f>YEAR(Salesdata[[#This Row],[purchase_date]])</f>
        <v>2025</v>
      </c>
      <c r="R2230" t="str">
        <f>TEXT(Salesdata[[#This Row],[purchase_date]], "mmm")</f>
        <v>Feb</v>
      </c>
    </row>
    <row r="2231" spans="1:18" x14ac:dyDescent="0.3">
      <c r="A2231" t="s">
        <v>6679</v>
      </c>
      <c r="B2231" t="s">
        <v>30</v>
      </c>
      <c r="C2231" t="s">
        <v>6680</v>
      </c>
      <c r="D2231" s="11" t="s">
        <v>9089</v>
      </c>
      <c r="E2231" s="11" t="s">
        <v>7036</v>
      </c>
      <c r="F2231" t="s">
        <v>133</v>
      </c>
      <c r="G2231" t="s">
        <v>6681</v>
      </c>
      <c r="H2231" t="s">
        <v>70</v>
      </c>
      <c r="I2231">
        <v>8.86</v>
      </c>
      <c r="J2231">
        <v>2</v>
      </c>
      <c r="K2231">
        <v>0</v>
      </c>
      <c r="L2231">
        <v>17.72</v>
      </c>
      <c r="M2231">
        <v>17.72</v>
      </c>
      <c r="N2231" s="11">
        <f>Salesdata[[#This Row],[subtotal_before_discount]]-Salesdata[[#This Row],[total_after_discount]]</f>
        <v>0</v>
      </c>
      <c r="O2231" t="s">
        <v>47</v>
      </c>
      <c r="P2231" s="2">
        <v>45579.695405092592</v>
      </c>
      <c r="Q2231">
        <f>YEAR(Salesdata[[#This Row],[purchase_date]])</f>
        <v>2024</v>
      </c>
      <c r="R2231" t="str">
        <f>TEXT(Salesdata[[#This Row],[purchase_date]], "mmm")</f>
        <v>Oct</v>
      </c>
    </row>
    <row r="2232" spans="1:18" x14ac:dyDescent="0.3">
      <c r="A2232" t="s">
        <v>6682</v>
      </c>
      <c r="B2232" t="s">
        <v>15</v>
      </c>
      <c r="C2232" t="s">
        <v>6683</v>
      </c>
      <c r="D2232" s="11" t="s">
        <v>9090</v>
      </c>
      <c r="E2232" s="11" t="s">
        <v>7108</v>
      </c>
      <c r="F2232" t="s">
        <v>68</v>
      </c>
      <c r="G2232" t="s">
        <v>6684</v>
      </c>
      <c r="H2232" t="s">
        <v>46</v>
      </c>
      <c r="I2232">
        <v>309.13</v>
      </c>
      <c r="J2232">
        <v>5</v>
      </c>
      <c r="K2232">
        <v>0</v>
      </c>
      <c r="L2232">
        <v>1545.65</v>
      </c>
      <c r="M2232">
        <v>1545.65</v>
      </c>
      <c r="N2232" s="11">
        <f>Salesdata[[#This Row],[subtotal_before_discount]]-Salesdata[[#This Row],[total_after_discount]]</f>
        <v>0</v>
      </c>
      <c r="O2232" t="s">
        <v>116</v>
      </c>
      <c r="P2232" s="2">
        <v>45697.861620370371</v>
      </c>
      <c r="Q2232">
        <f>YEAR(Salesdata[[#This Row],[purchase_date]])</f>
        <v>2025</v>
      </c>
      <c r="R2232" t="str">
        <f>TEXT(Salesdata[[#This Row],[purchase_date]], "mmm")</f>
        <v>Feb</v>
      </c>
    </row>
    <row r="2233" spans="1:18" x14ac:dyDescent="0.3">
      <c r="A2233" t="s">
        <v>6685</v>
      </c>
      <c r="B2233" t="s">
        <v>30</v>
      </c>
      <c r="C2233" t="s">
        <v>6686</v>
      </c>
      <c r="D2233" s="11" t="s">
        <v>9091</v>
      </c>
      <c r="E2233" s="11" t="s">
        <v>7164</v>
      </c>
      <c r="F2233" t="s">
        <v>155</v>
      </c>
      <c r="G2233" t="s">
        <v>6687</v>
      </c>
      <c r="H2233" t="s">
        <v>107</v>
      </c>
      <c r="I2233">
        <v>307.39</v>
      </c>
      <c r="J2233">
        <v>40</v>
      </c>
      <c r="K2233">
        <v>0</v>
      </c>
      <c r="L2233">
        <v>12295.6</v>
      </c>
      <c r="M2233">
        <v>12295.6</v>
      </c>
      <c r="N2233" s="11">
        <f>Salesdata[[#This Row],[subtotal_before_discount]]-Salesdata[[#This Row],[total_after_discount]]</f>
        <v>0</v>
      </c>
      <c r="O2233" t="s">
        <v>28</v>
      </c>
      <c r="P2233" s="2">
        <v>45423.395370370374</v>
      </c>
      <c r="Q2233">
        <f>YEAR(Salesdata[[#This Row],[purchase_date]])</f>
        <v>2024</v>
      </c>
      <c r="R2233" t="str">
        <f>TEXT(Salesdata[[#This Row],[purchase_date]], "mmm")</f>
        <v>May</v>
      </c>
    </row>
    <row r="2234" spans="1:18" x14ac:dyDescent="0.3">
      <c r="A2234" t="s">
        <v>6688</v>
      </c>
      <c r="B2234" t="s">
        <v>7010</v>
      </c>
      <c r="C2234" t="s">
        <v>6689</v>
      </c>
      <c r="D2234" s="11" t="s">
        <v>9092</v>
      </c>
      <c r="E2234" s="11" t="s">
        <v>7079</v>
      </c>
      <c r="F2234" t="s">
        <v>121</v>
      </c>
      <c r="G2234" t="s">
        <v>6690</v>
      </c>
      <c r="H2234" t="s">
        <v>209</v>
      </c>
      <c r="I2234">
        <v>300.33999999999997</v>
      </c>
      <c r="J2234">
        <v>6</v>
      </c>
      <c r="K2234">
        <v>10</v>
      </c>
      <c r="L2234">
        <v>1802.04</v>
      </c>
      <c r="M2234">
        <v>1621.84</v>
      </c>
      <c r="N2234" s="11">
        <f>Salesdata[[#This Row],[subtotal_before_discount]]-Salesdata[[#This Row],[total_after_discount]]</f>
        <v>180.20000000000005</v>
      </c>
      <c r="O2234" t="s">
        <v>47</v>
      </c>
      <c r="P2234" s="2">
        <v>45583.305289351854</v>
      </c>
      <c r="Q2234">
        <f>YEAR(Salesdata[[#This Row],[purchase_date]])</f>
        <v>2024</v>
      </c>
      <c r="R2234" t="str">
        <f>TEXT(Salesdata[[#This Row],[purchase_date]], "mmm")</f>
        <v>Oct</v>
      </c>
    </row>
    <row r="2235" spans="1:18" x14ac:dyDescent="0.3">
      <c r="A2235" t="s">
        <v>6691</v>
      </c>
      <c r="B2235" t="s">
        <v>15</v>
      </c>
      <c r="C2235" t="s">
        <v>6692</v>
      </c>
      <c r="D2235" s="11" t="s">
        <v>9093</v>
      </c>
      <c r="E2235" s="11" t="s">
        <v>7050</v>
      </c>
      <c r="F2235" t="s">
        <v>18</v>
      </c>
      <c r="G2235" t="s">
        <v>6693</v>
      </c>
      <c r="H2235" t="s">
        <v>465</v>
      </c>
      <c r="I2235">
        <v>84.75</v>
      </c>
      <c r="J2235">
        <v>2</v>
      </c>
      <c r="K2235">
        <v>0</v>
      </c>
      <c r="L2235">
        <v>169.5</v>
      </c>
      <c r="M2235">
        <v>169.5</v>
      </c>
      <c r="N2235" s="11">
        <f>Salesdata[[#This Row],[subtotal_before_discount]]-Salesdata[[#This Row],[total_after_discount]]</f>
        <v>0</v>
      </c>
      <c r="O2235" t="s">
        <v>47</v>
      </c>
      <c r="P2235" s="2">
        <v>45681.920046296298</v>
      </c>
      <c r="Q2235">
        <f>YEAR(Salesdata[[#This Row],[purchase_date]])</f>
        <v>2025</v>
      </c>
      <c r="R2235" t="str">
        <f>TEXT(Salesdata[[#This Row],[purchase_date]], "mmm")</f>
        <v>Jan</v>
      </c>
    </row>
    <row r="2236" spans="1:18" x14ac:dyDescent="0.3">
      <c r="A2236" t="s">
        <v>6694</v>
      </c>
      <c r="B2236" t="s">
        <v>15</v>
      </c>
      <c r="C2236" t="s">
        <v>6695</v>
      </c>
      <c r="D2236" s="11" t="s">
        <v>9094</v>
      </c>
      <c r="E2236" s="11" t="s">
        <v>7064</v>
      </c>
      <c r="F2236" t="s">
        <v>7010</v>
      </c>
      <c r="G2236" t="s">
        <v>6696</v>
      </c>
      <c r="H2236" t="s">
        <v>39</v>
      </c>
      <c r="I2236">
        <v>725.27</v>
      </c>
      <c r="J2236">
        <v>15</v>
      </c>
      <c r="K2236">
        <v>15</v>
      </c>
      <c r="L2236">
        <v>10879.05</v>
      </c>
      <c r="M2236">
        <v>9247.19</v>
      </c>
      <c r="N2236" s="11">
        <f>Salesdata[[#This Row],[subtotal_before_discount]]-Salesdata[[#This Row],[total_after_discount]]</f>
        <v>1631.8599999999988</v>
      </c>
      <c r="O2236" t="s">
        <v>77</v>
      </c>
      <c r="P2236" s="2">
        <v>45445.372164351851</v>
      </c>
      <c r="Q2236">
        <f>YEAR(Salesdata[[#This Row],[purchase_date]])</f>
        <v>2024</v>
      </c>
      <c r="R2236" t="str">
        <f>TEXT(Salesdata[[#This Row],[purchase_date]], "mmm")</f>
        <v>Jun</v>
      </c>
    </row>
    <row r="2237" spans="1:18" x14ac:dyDescent="0.3">
      <c r="A2237" t="s">
        <v>6697</v>
      </c>
      <c r="B2237" t="s">
        <v>95</v>
      </c>
      <c r="C2237" t="s">
        <v>6698</v>
      </c>
      <c r="D2237" s="11" t="s">
        <v>9095</v>
      </c>
      <c r="E2237" s="11" t="s">
        <v>7143</v>
      </c>
      <c r="F2237" t="s">
        <v>91</v>
      </c>
      <c r="G2237" t="s">
        <v>6699</v>
      </c>
      <c r="H2237" t="s">
        <v>70</v>
      </c>
      <c r="I2237">
        <v>1319.06</v>
      </c>
      <c r="J2237">
        <v>3</v>
      </c>
      <c r="K2237">
        <v>5</v>
      </c>
      <c r="L2237">
        <v>3957.18</v>
      </c>
      <c r="M2237">
        <v>3759.32</v>
      </c>
      <c r="N2237" s="11">
        <f>Salesdata[[#This Row],[subtotal_before_discount]]-Salesdata[[#This Row],[total_after_discount]]</f>
        <v>197.85999999999967</v>
      </c>
      <c r="O2237" t="s">
        <v>28</v>
      </c>
      <c r="P2237" s="2">
        <v>45515.804479166669</v>
      </c>
      <c r="Q2237">
        <f>YEAR(Salesdata[[#This Row],[purchase_date]])</f>
        <v>2024</v>
      </c>
      <c r="R2237" t="str">
        <f>TEXT(Salesdata[[#This Row],[purchase_date]], "mmm")</f>
        <v>Aug</v>
      </c>
    </row>
    <row r="2238" spans="1:18" x14ac:dyDescent="0.3">
      <c r="A2238" t="s">
        <v>6700</v>
      </c>
      <c r="B2238" t="s">
        <v>30</v>
      </c>
      <c r="C2238" t="s">
        <v>6701</v>
      </c>
      <c r="D2238" s="11" t="s">
        <v>9096</v>
      </c>
      <c r="E2238" s="11" t="s">
        <v>7044</v>
      </c>
      <c r="F2238" t="s">
        <v>111</v>
      </c>
      <c r="G2238" t="s">
        <v>6702</v>
      </c>
      <c r="H2238" t="s">
        <v>248</v>
      </c>
      <c r="I2238">
        <v>341.34</v>
      </c>
      <c r="J2238">
        <v>10</v>
      </c>
      <c r="K2238">
        <v>10</v>
      </c>
      <c r="L2238">
        <v>3413.4</v>
      </c>
      <c r="M2238">
        <v>3072.06</v>
      </c>
      <c r="N2238" s="11">
        <f>Salesdata[[#This Row],[subtotal_before_discount]]-Salesdata[[#This Row],[total_after_discount]]</f>
        <v>341.34000000000015</v>
      </c>
      <c r="O2238" t="s">
        <v>40</v>
      </c>
      <c r="P2238" s="2">
        <v>45727.503125000003</v>
      </c>
      <c r="Q2238">
        <f>YEAR(Salesdata[[#This Row],[purchase_date]])</f>
        <v>2025</v>
      </c>
      <c r="R2238" t="str">
        <f>TEXT(Salesdata[[#This Row],[purchase_date]], "mmm")</f>
        <v>Mar</v>
      </c>
    </row>
    <row r="2239" spans="1:18" x14ac:dyDescent="0.3">
      <c r="A2239" t="s">
        <v>6703</v>
      </c>
      <c r="B2239" t="s">
        <v>49</v>
      </c>
      <c r="C2239" t="s">
        <v>6704</v>
      </c>
      <c r="D2239" s="11" t="s">
        <v>9097</v>
      </c>
      <c r="E2239" s="11" t="s">
        <v>7040</v>
      </c>
      <c r="F2239" t="s">
        <v>277</v>
      </c>
      <c r="G2239" t="s">
        <v>6705</v>
      </c>
      <c r="H2239" t="s">
        <v>107</v>
      </c>
      <c r="I2239">
        <v>130.21</v>
      </c>
      <c r="J2239">
        <v>1</v>
      </c>
      <c r="K2239">
        <v>0</v>
      </c>
      <c r="L2239">
        <v>130.21</v>
      </c>
      <c r="M2239">
        <v>130.21</v>
      </c>
      <c r="N2239" s="11">
        <f>Salesdata[[#This Row],[subtotal_before_discount]]-Salesdata[[#This Row],[total_after_discount]]</f>
        <v>0</v>
      </c>
      <c r="O2239" t="s">
        <v>28</v>
      </c>
      <c r="P2239" s="2">
        <v>45704.472997685189</v>
      </c>
      <c r="Q2239">
        <f>YEAR(Salesdata[[#This Row],[purchase_date]])</f>
        <v>2025</v>
      </c>
      <c r="R2239" t="str">
        <f>TEXT(Salesdata[[#This Row],[purchase_date]], "mmm")</f>
        <v>Feb</v>
      </c>
    </row>
    <row r="2240" spans="1:18" x14ac:dyDescent="0.3">
      <c r="A2240" t="s">
        <v>6706</v>
      </c>
      <c r="B2240" t="s">
        <v>95</v>
      </c>
      <c r="C2240" t="s">
        <v>6707</v>
      </c>
      <c r="D2240" s="11" t="s">
        <v>9098</v>
      </c>
      <c r="E2240" s="11" t="s">
        <v>7087</v>
      </c>
      <c r="F2240" t="s">
        <v>44</v>
      </c>
      <c r="G2240" t="s">
        <v>6708</v>
      </c>
      <c r="H2240" t="s">
        <v>130</v>
      </c>
      <c r="I2240">
        <v>72.22</v>
      </c>
      <c r="J2240">
        <v>2</v>
      </c>
      <c r="K2240">
        <v>0</v>
      </c>
      <c r="L2240">
        <v>144.44</v>
      </c>
      <c r="M2240">
        <v>144.44</v>
      </c>
      <c r="N2240" s="11">
        <f>Salesdata[[#This Row],[subtotal_before_discount]]-Salesdata[[#This Row],[total_after_discount]]</f>
        <v>0</v>
      </c>
      <c r="O2240" t="s">
        <v>60</v>
      </c>
      <c r="P2240" s="2">
        <v>45408.925428240742</v>
      </c>
      <c r="Q2240">
        <f>YEAR(Salesdata[[#This Row],[purchase_date]])</f>
        <v>2024</v>
      </c>
      <c r="R2240" t="str">
        <f>TEXT(Salesdata[[#This Row],[purchase_date]], "mmm")</f>
        <v>Apr</v>
      </c>
    </row>
    <row r="2241" spans="1:18" x14ac:dyDescent="0.3">
      <c r="A2241" t="s">
        <v>6709</v>
      </c>
      <c r="B2241" t="s">
        <v>55</v>
      </c>
      <c r="C2241" t="s">
        <v>6710</v>
      </c>
      <c r="D2241" s="11" t="s">
        <v>9099</v>
      </c>
      <c r="E2241" s="11" t="s">
        <v>7083</v>
      </c>
      <c r="F2241" t="s">
        <v>177</v>
      </c>
      <c r="G2241" t="s">
        <v>6711</v>
      </c>
      <c r="H2241" t="s">
        <v>248</v>
      </c>
      <c r="I2241">
        <v>359.46</v>
      </c>
      <c r="J2241">
        <v>75</v>
      </c>
      <c r="K2241">
        <v>0</v>
      </c>
      <c r="L2241">
        <v>26959.5</v>
      </c>
      <c r="M2241">
        <v>26959.5</v>
      </c>
      <c r="N2241" s="11">
        <f>Salesdata[[#This Row],[subtotal_before_discount]]-Salesdata[[#This Row],[total_after_discount]]</f>
        <v>0</v>
      </c>
      <c r="O2241" t="s">
        <v>47</v>
      </c>
      <c r="P2241" s="2">
        <v>45771.884421296294</v>
      </c>
      <c r="Q2241">
        <f>YEAR(Salesdata[[#This Row],[purchase_date]])</f>
        <v>2025</v>
      </c>
      <c r="R2241" t="str">
        <f>TEXT(Salesdata[[#This Row],[purchase_date]], "mmm")</f>
        <v>Apr</v>
      </c>
    </row>
    <row r="2242" spans="1:18" x14ac:dyDescent="0.3">
      <c r="A2242" t="s">
        <v>6712</v>
      </c>
      <c r="B2242" t="s">
        <v>55</v>
      </c>
      <c r="C2242" t="s">
        <v>6713</v>
      </c>
      <c r="D2242" s="11" t="s">
        <v>8103</v>
      </c>
      <c r="E2242" s="11" t="s">
        <v>7183</v>
      </c>
      <c r="F2242" t="s">
        <v>133</v>
      </c>
      <c r="G2242" t="s">
        <v>6714</v>
      </c>
      <c r="H2242" t="s">
        <v>107</v>
      </c>
      <c r="I2242">
        <v>908.06</v>
      </c>
      <c r="J2242">
        <v>2</v>
      </c>
      <c r="K2242">
        <v>0</v>
      </c>
      <c r="L2242">
        <v>1816.12</v>
      </c>
      <c r="M2242">
        <v>1816.12</v>
      </c>
      <c r="N2242" s="11">
        <f>Salesdata[[#This Row],[subtotal_before_discount]]-Salesdata[[#This Row],[total_after_discount]]</f>
        <v>0</v>
      </c>
      <c r="O2242" t="s">
        <v>21</v>
      </c>
      <c r="P2242" s="2">
        <v>45775.100219907406</v>
      </c>
      <c r="Q2242">
        <f>YEAR(Salesdata[[#This Row],[purchase_date]])</f>
        <v>2025</v>
      </c>
      <c r="R2242" t="str">
        <f>TEXT(Salesdata[[#This Row],[purchase_date]], "mmm")</f>
        <v>Apr</v>
      </c>
    </row>
    <row r="2243" spans="1:18" x14ac:dyDescent="0.3">
      <c r="A2243" t="s">
        <v>6715</v>
      </c>
      <c r="B2243" t="s">
        <v>55</v>
      </c>
      <c r="C2243" t="s">
        <v>6716</v>
      </c>
      <c r="D2243" s="11" t="s">
        <v>7791</v>
      </c>
      <c r="E2243" s="11" t="s">
        <v>7076</v>
      </c>
      <c r="F2243" t="s">
        <v>74</v>
      </c>
      <c r="G2243" t="s">
        <v>6717</v>
      </c>
      <c r="H2243" t="s">
        <v>27</v>
      </c>
      <c r="I2243">
        <v>115.68</v>
      </c>
      <c r="J2243">
        <v>2</v>
      </c>
      <c r="K2243">
        <v>0</v>
      </c>
      <c r="L2243">
        <v>231.36</v>
      </c>
      <c r="M2243">
        <v>231.36</v>
      </c>
      <c r="N2243" s="11">
        <f>Salesdata[[#This Row],[subtotal_before_discount]]-Salesdata[[#This Row],[total_after_discount]]</f>
        <v>0</v>
      </c>
      <c r="O2243" t="s">
        <v>40</v>
      </c>
      <c r="P2243" s="2">
        <v>45842.927303240744</v>
      </c>
      <c r="Q2243">
        <f>YEAR(Salesdata[[#This Row],[purchase_date]])</f>
        <v>2025</v>
      </c>
      <c r="R2243" t="str">
        <f>TEXT(Salesdata[[#This Row],[purchase_date]], "mmm")</f>
        <v>Jul</v>
      </c>
    </row>
    <row r="2244" spans="1:18" x14ac:dyDescent="0.3">
      <c r="A2244" t="s">
        <v>6718</v>
      </c>
      <c r="B2244" t="s">
        <v>84</v>
      </c>
      <c r="C2244" t="s">
        <v>6719</v>
      </c>
      <c r="D2244" s="11" t="s">
        <v>8069</v>
      </c>
      <c r="E2244" s="11" t="s">
        <v>7166</v>
      </c>
      <c r="F2244" t="s">
        <v>177</v>
      </c>
      <c r="G2244" t="s">
        <v>6720</v>
      </c>
      <c r="H2244" t="s">
        <v>102</v>
      </c>
      <c r="I2244">
        <v>672.55</v>
      </c>
      <c r="J2244">
        <v>75</v>
      </c>
      <c r="K2244">
        <v>20</v>
      </c>
      <c r="L2244">
        <v>50441.25</v>
      </c>
      <c r="M2244">
        <v>40353</v>
      </c>
      <c r="N2244" s="11">
        <f>Salesdata[[#This Row],[subtotal_before_discount]]-Salesdata[[#This Row],[total_after_discount]]</f>
        <v>10088.25</v>
      </c>
      <c r="O2244" t="s">
        <v>21</v>
      </c>
      <c r="P2244" s="2">
        <v>45475.87060185185</v>
      </c>
      <c r="Q2244">
        <f>YEAR(Salesdata[[#This Row],[purchase_date]])</f>
        <v>2024</v>
      </c>
      <c r="R2244" t="str">
        <f>TEXT(Salesdata[[#This Row],[purchase_date]], "mmm")</f>
        <v>Jul</v>
      </c>
    </row>
    <row r="2245" spans="1:18" x14ac:dyDescent="0.3">
      <c r="A2245" t="s">
        <v>6721</v>
      </c>
      <c r="B2245" t="s">
        <v>181</v>
      </c>
      <c r="C2245" t="s">
        <v>6722</v>
      </c>
      <c r="D2245" s="11" t="s">
        <v>9100</v>
      </c>
      <c r="E2245" s="11" t="s">
        <v>7141</v>
      </c>
      <c r="F2245" t="s">
        <v>277</v>
      </c>
      <c r="G2245" t="s">
        <v>6723</v>
      </c>
      <c r="H2245" t="s">
        <v>27</v>
      </c>
      <c r="I2245">
        <v>157.91999999999999</v>
      </c>
      <c r="J2245">
        <v>8</v>
      </c>
      <c r="K2245">
        <v>0</v>
      </c>
      <c r="L2245">
        <v>1263.3599999999999</v>
      </c>
      <c r="M2245">
        <v>1263.3599999999999</v>
      </c>
      <c r="N2245" s="11">
        <f>Salesdata[[#This Row],[subtotal_before_discount]]-Salesdata[[#This Row],[total_after_discount]]</f>
        <v>0</v>
      </c>
      <c r="O2245" t="s">
        <v>21</v>
      </c>
      <c r="P2245" s="2">
        <v>45645.046898148146</v>
      </c>
      <c r="Q2245">
        <f>YEAR(Salesdata[[#This Row],[purchase_date]])</f>
        <v>2024</v>
      </c>
      <c r="R2245" t="str">
        <f>TEXT(Salesdata[[#This Row],[purchase_date]], "mmm")</f>
        <v>Dec</v>
      </c>
    </row>
    <row r="2246" spans="1:18" x14ac:dyDescent="0.3">
      <c r="A2246" t="s">
        <v>6724</v>
      </c>
      <c r="B2246" t="s">
        <v>181</v>
      </c>
      <c r="C2246" t="s">
        <v>6725</v>
      </c>
      <c r="D2246" s="11" t="s">
        <v>9101</v>
      </c>
      <c r="E2246" s="11" t="s">
        <v>7183</v>
      </c>
      <c r="F2246" t="s">
        <v>44</v>
      </c>
      <c r="G2246" t="s">
        <v>6726</v>
      </c>
      <c r="H2246" t="s">
        <v>65</v>
      </c>
      <c r="I2246">
        <v>1102.0999999999999</v>
      </c>
      <c r="J2246">
        <v>3</v>
      </c>
      <c r="K2246">
        <v>8</v>
      </c>
      <c r="L2246">
        <v>3306.3</v>
      </c>
      <c r="M2246">
        <v>3041.8</v>
      </c>
      <c r="N2246" s="11">
        <f>Salesdata[[#This Row],[subtotal_before_discount]]-Salesdata[[#This Row],[total_after_discount]]</f>
        <v>264.5</v>
      </c>
      <c r="O2246" t="s">
        <v>21</v>
      </c>
      <c r="P2246" s="2">
        <v>45745.611388888887</v>
      </c>
      <c r="Q2246">
        <f>YEAR(Salesdata[[#This Row],[purchase_date]])</f>
        <v>2025</v>
      </c>
      <c r="R2246" t="str">
        <f>TEXT(Salesdata[[#This Row],[purchase_date]], "mmm")</f>
        <v>Mar</v>
      </c>
    </row>
    <row r="2247" spans="1:18" x14ac:dyDescent="0.3">
      <c r="A2247" t="s">
        <v>6727</v>
      </c>
      <c r="B2247" t="s">
        <v>30</v>
      </c>
      <c r="C2247" t="s">
        <v>6728</v>
      </c>
      <c r="D2247" s="11" t="s">
        <v>9102</v>
      </c>
      <c r="E2247" s="11" t="s">
        <v>7125</v>
      </c>
      <c r="F2247" t="s">
        <v>57</v>
      </c>
      <c r="G2247" t="s">
        <v>6729</v>
      </c>
      <c r="H2247" t="s">
        <v>20</v>
      </c>
      <c r="I2247">
        <v>577.97</v>
      </c>
      <c r="J2247">
        <v>3</v>
      </c>
      <c r="K2247">
        <v>0</v>
      </c>
      <c r="L2247">
        <v>1733.91</v>
      </c>
      <c r="M2247">
        <v>1733.91</v>
      </c>
      <c r="N2247" s="11">
        <f>Salesdata[[#This Row],[subtotal_before_discount]]-Salesdata[[#This Row],[total_after_discount]]</f>
        <v>0</v>
      </c>
      <c r="O2247" t="s">
        <v>21</v>
      </c>
      <c r="P2247" s="2">
        <v>45667.470324074071</v>
      </c>
      <c r="Q2247">
        <f>YEAR(Salesdata[[#This Row],[purchase_date]])</f>
        <v>2025</v>
      </c>
      <c r="R2247" t="str">
        <f>TEXT(Salesdata[[#This Row],[purchase_date]], "mmm")</f>
        <v>Jan</v>
      </c>
    </row>
    <row r="2248" spans="1:18" x14ac:dyDescent="0.3">
      <c r="A2248" t="s">
        <v>6730</v>
      </c>
      <c r="B2248" t="s">
        <v>55</v>
      </c>
      <c r="C2248" t="s">
        <v>6731</v>
      </c>
      <c r="D2248" s="11" t="s">
        <v>9103</v>
      </c>
      <c r="E2248" s="11" t="s">
        <v>7183</v>
      </c>
      <c r="F2248" t="s">
        <v>37</v>
      </c>
      <c r="G2248" t="s">
        <v>6732</v>
      </c>
      <c r="H2248" t="s">
        <v>102</v>
      </c>
      <c r="I2248">
        <v>175.07</v>
      </c>
      <c r="J2248">
        <v>2</v>
      </c>
      <c r="K2248">
        <v>0</v>
      </c>
      <c r="L2248">
        <v>350.14</v>
      </c>
      <c r="M2248">
        <v>350.14</v>
      </c>
      <c r="N2248" s="11">
        <f>Salesdata[[#This Row],[subtotal_before_discount]]-Salesdata[[#This Row],[total_after_discount]]</f>
        <v>0</v>
      </c>
      <c r="O2248" t="s">
        <v>77</v>
      </c>
      <c r="P2248" s="2">
        <v>45576.213888888888</v>
      </c>
      <c r="Q2248">
        <f>YEAR(Salesdata[[#This Row],[purchase_date]])</f>
        <v>2024</v>
      </c>
      <c r="R2248" t="str">
        <f>TEXT(Salesdata[[#This Row],[purchase_date]], "mmm")</f>
        <v>Oct</v>
      </c>
    </row>
    <row r="2249" spans="1:18" x14ac:dyDescent="0.3">
      <c r="A2249" t="s">
        <v>6733</v>
      </c>
      <c r="B2249" t="s">
        <v>15</v>
      </c>
      <c r="C2249" t="s">
        <v>6734</v>
      </c>
      <c r="D2249" s="11" t="s">
        <v>9104</v>
      </c>
      <c r="E2249" s="11" t="s">
        <v>7116</v>
      </c>
      <c r="F2249" t="s">
        <v>68</v>
      </c>
      <c r="G2249" t="s">
        <v>6735</v>
      </c>
      <c r="H2249" t="s">
        <v>82</v>
      </c>
      <c r="I2249">
        <v>210.98</v>
      </c>
      <c r="J2249">
        <v>2</v>
      </c>
      <c r="K2249">
        <v>0</v>
      </c>
      <c r="L2249">
        <v>421.96</v>
      </c>
      <c r="M2249">
        <v>421.96</v>
      </c>
      <c r="N2249" s="11">
        <f>Salesdata[[#This Row],[subtotal_before_discount]]-Salesdata[[#This Row],[total_after_discount]]</f>
        <v>0</v>
      </c>
      <c r="O2249" t="s">
        <v>28</v>
      </c>
      <c r="P2249" s="2">
        <v>45656.30259259259</v>
      </c>
      <c r="Q2249">
        <f>YEAR(Salesdata[[#This Row],[purchase_date]])</f>
        <v>2024</v>
      </c>
      <c r="R2249" t="str">
        <f>TEXT(Salesdata[[#This Row],[purchase_date]], "mmm")</f>
        <v>Dec</v>
      </c>
    </row>
    <row r="2250" spans="1:18" x14ac:dyDescent="0.3">
      <c r="A2250" t="s">
        <v>6736</v>
      </c>
      <c r="B2250" t="s">
        <v>55</v>
      </c>
      <c r="C2250" t="s">
        <v>6737</v>
      </c>
      <c r="D2250" s="11" t="s">
        <v>9105</v>
      </c>
      <c r="E2250" s="11" t="s">
        <v>7094</v>
      </c>
      <c r="F2250" t="s">
        <v>277</v>
      </c>
      <c r="G2250" t="s">
        <v>6738</v>
      </c>
      <c r="H2250" t="s">
        <v>248</v>
      </c>
      <c r="I2250">
        <v>257.08999999999997</v>
      </c>
      <c r="J2250">
        <v>10</v>
      </c>
      <c r="K2250">
        <v>5</v>
      </c>
      <c r="L2250">
        <v>2570.9</v>
      </c>
      <c r="M2250">
        <v>2442.36</v>
      </c>
      <c r="N2250" s="11">
        <f>Salesdata[[#This Row],[subtotal_before_discount]]-Salesdata[[#This Row],[total_after_discount]]</f>
        <v>128.53999999999996</v>
      </c>
      <c r="O2250" t="s">
        <v>21</v>
      </c>
      <c r="P2250" s="2">
        <v>45584.889374999999</v>
      </c>
      <c r="Q2250">
        <f>YEAR(Salesdata[[#This Row],[purchase_date]])</f>
        <v>2024</v>
      </c>
      <c r="R2250" t="str">
        <f>TEXT(Salesdata[[#This Row],[purchase_date]], "mmm")</f>
        <v>Oct</v>
      </c>
    </row>
    <row r="2251" spans="1:18" x14ac:dyDescent="0.3">
      <c r="A2251" t="s">
        <v>6739</v>
      </c>
      <c r="B2251" t="s">
        <v>72</v>
      </c>
      <c r="C2251" t="s">
        <v>6740</v>
      </c>
      <c r="D2251" s="11" t="s">
        <v>9106</v>
      </c>
      <c r="E2251" s="11" t="s">
        <v>7036</v>
      </c>
      <c r="F2251" t="s">
        <v>177</v>
      </c>
      <c r="G2251" t="s">
        <v>6741</v>
      </c>
      <c r="H2251" t="s">
        <v>76</v>
      </c>
      <c r="I2251">
        <v>2274.3000000000002</v>
      </c>
      <c r="J2251">
        <v>30</v>
      </c>
      <c r="K2251">
        <v>15</v>
      </c>
      <c r="L2251">
        <v>68229</v>
      </c>
      <c r="M2251">
        <v>57994.65</v>
      </c>
      <c r="N2251" s="11">
        <f>Salesdata[[#This Row],[subtotal_before_discount]]-Salesdata[[#This Row],[total_after_discount]]</f>
        <v>10234.349999999999</v>
      </c>
      <c r="O2251" t="s">
        <v>116</v>
      </c>
      <c r="P2251" s="2">
        <v>45823.399861111109</v>
      </c>
      <c r="Q2251">
        <f>YEAR(Salesdata[[#This Row],[purchase_date]])</f>
        <v>2025</v>
      </c>
      <c r="R2251" t="str">
        <f>TEXT(Salesdata[[#This Row],[purchase_date]], "mmm")</f>
        <v>Jun</v>
      </c>
    </row>
    <row r="2252" spans="1:18" x14ac:dyDescent="0.3">
      <c r="A2252" t="s">
        <v>6742</v>
      </c>
      <c r="B2252" t="s">
        <v>172</v>
      </c>
      <c r="C2252" t="s">
        <v>6743</v>
      </c>
      <c r="D2252" s="11" t="s">
        <v>9107</v>
      </c>
      <c r="E2252" s="11" t="s">
        <v>7102</v>
      </c>
      <c r="F2252" t="s">
        <v>177</v>
      </c>
      <c r="G2252" t="s">
        <v>6744</v>
      </c>
      <c r="H2252" t="s">
        <v>184</v>
      </c>
      <c r="I2252">
        <v>514.98</v>
      </c>
      <c r="J2252">
        <v>6</v>
      </c>
      <c r="K2252">
        <v>5</v>
      </c>
      <c r="L2252">
        <v>3089.88</v>
      </c>
      <c r="M2252">
        <v>2935.39</v>
      </c>
      <c r="N2252" s="11">
        <f>Salesdata[[#This Row],[subtotal_before_discount]]-Salesdata[[#This Row],[total_after_discount]]</f>
        <v>154.49000000000024</v>
      </c>
      <c r="O2252" t="s">
        <v>77</v>
      </c>
      <c r="P2252" s="2">
        <v>45707.243750000001</v>
      </c>
      <c r="Q2252">
        <f>YEAR(Salesdata[[#This Row],[purchase_date]])</f>
        <v>2025</v>
      </c>
      <c r="R2252" t="str">
        <f>TEXT(Salesdata[[#This Row],[purchase_date]], "mmm")</f>
        <v>Feb</v>
      </c>
    </row>
    <row r="2253" spans="1:18" x14ac:dyDescent="0.3">
      <c r="A2253" t="s">
        <v>6745</v>
      </c>
      <c r="B2253" t="s">
        <v>84</v>
      </c>
      <c r="C2253" t="s">
        <v>6746</v>
      </c>
      <c r="D2253" s="11" t="s">
        <v>9108</v>
      </c>
      <c r="E2253" s="11" t="s">
        <v>7056</v>
      </c>
      <c r="F2253" t="s">
        <v>121</v>
      </c>
      <c r="G2253" t="s">
        <v>6747</v>
      </c>
      <c r="H2253" t="s">
        <v>107</v>
      </c>
      <c r="I2253">
        <v>354.64</v>
      </c>
      <c r="J2253">
        <v>1</v>
      </c>
      <c r="K2253">
        <v>0</v>
      </c>
      <c r="L2253">
        <v>354.64</v>
      </c>
      <c r="M2253">
        <v>354.64</v>
      </c>
      <c r="N2253" s="11">
        <f>Salesdata[[#This Row],[subtotal_before_discount]]-Salesdata[[#This Row],[total_after_discount]]</f>
        <v>0</v>
      </c>
      <c r="O2253" t="s">
        <v>47</v>
      </c>
      <c r="P2253" s="2">
        <v>45564.962743055556</v>
      </c>
      <c r="Q2253">
        <f>YEAR(Salesdata[[#This Row],[purchase_date]])</f>
        <v>2024</v>
      </c>
      <c r="R2253" t="str">
        <f>TEXT(Salesdata[[#This Row],[purchase_date]], "mmm")</f>
        <v>Sep</v>
      </c>
    </row>
    <row r="2254" spans="1:18" x14ac:dyDescent="0.3">
      <c r="A2254" t="s">
        <v>6748</v>
      </c>
      <c r="B2254" t="s">
        <v>95</v>
      </c>
      <c r="C2254" t="s">
        <v>6749</v>
      </c>
      <c r="D2254" s="11" t="s">
        <v>8591</v>
      </c>
      <c r="E2254" s="11" t="s">
        <v>7224</v>
      </c>
      <c r="F2254" t="s">
        <v>18</v>
      </c>
      <c r="G2254" t="s">
        <v>6750</v>
      </c>
      <c r="H2254" t="s">
        <v>248</v>
      </c>
      <c r="I2254">
        <v>86.59</v>
      </c>
      <c r="J2254">
        <v>40</v>
      </c>
      <c r="K2254">
        <v>20</v>
      </c>
      <c r="L2254">
        <v>3463.6</v>
      </c>
      <c r="M2254">
        <v>2770.88</v>
      </c>
      <c r="N2254" s="11">
        <f>Salesdata[[#This Row],[subtotal_before_discount]]-Salesdata[[#This Row],[total_after_discount]]</f>
        <v>692.7199999999998</v>
      </c>
      <c r="O2254" t="s">
        <v>60</v>
      </c>
      <c r="P2254" s="2">
        <v>45746.825532407405</v>
      </c>
      <c r="Q2254">
        <f>YEAR(Salesdata[[#This Row],[purchase_date]])</f>
        <v>2025</v>
      </c>
      <c r="R2254" t="str">
        <f>TEXT(Salesdata[[#This Row],[purchase_date]], "mmm")</f>
        <v>Mar</v>
      </c>
    </row>
    <row r="2255" spans="1:18" x14ac:dyDescent="0.3">
      <c r="A2255" t="s">
        <v>6751</v>
      </c>
      <c r="B2255" t="s">
        <v>72</v>
      </c>
      <c r="C2255" t="s">
        <v>6752</v>
      </c>
      <c r="D2255" s="11" t="s">
        <v>9109</v>
      </c>
      <c r="E2255" s="11" t="s">
        <v>7154</v>
      </c>
      <c r="F2255" t="s">
        <v>32</v>
      </c>
      <c r="G2255" t="s">
        <v>6753</v>
      </c>
      <c r="H2255" t="s">
        <v>179</v>
      </c>
      <c r="I2255">
        <v>377.25</v>
      </c>
      <c r="J2255">
        <v>4</v>
      </c>
      <c r="K2255">
        <v>2</v>
      </c>
      <c r="L2255">
        <v>1509</v>
      </c>
      <c r="M2255">
        <v>1478.82</v>
      </c>
      <c r="N2255" s="11">
        <f>Salesdata[[#This Row],[subtotal_before_discount]]-Salesdata[[#This Row],[total_after_discount]]</f>
        <v>30.180000000000064</v>
      </c>
      <c r="O2255" t="s">
        <v>28</v>
      </c>
      <c r="P2255" s="2">
        <v>45718.952870370369</v>
      </c>
      <c r="Q2255">
        <f>YEAR(Salesdata[[#This Row],[purchase_date]])</f>
        <v>2025</v>
      </c>
      <c r="R2255" t="str">
        <f>TEXT(Salesdata[[#This Row],[purchase_date]], "mmm")</f>
        <v>Mar</v>
      </c>
    </row>
    <row r="2256" spans="1:18" x14ac:dyDescent="0.3">
      <c r="A2256" t="s">
        <v>6754</v>
      </c>
      <c r="B2256" t="s">
        <v>95</v>
      </c>
      <c r="C2256" t="s">
        <v>6755</v>
      </c>
      <c r="D2256" s="11" t="s">
        <v>8391</v>
      </c>
      <c r="E2256" s="11" t="s">
        <v>7346</v>
      </c>
      <c r="F2256" t="s">
        <v>87</v>
      </c>
      <c r="G2256" t="s">
        <v>6756</v>
      </c>
      <c r="H2256" t="s">
        <v>465</v>
      </c>
      <c r="I2256">
        <v>597.04</v>
      </c>
      <c r="J2256">
        <v>30</v>
      </c>
      <c r="K2256">
        <v>15</v>
      </c>
      <c r="L2256">
        <v>17911.2</v>
      </c>
      <c r="M2256">
        <v>15224.52</v>
      </c>
      <c r="N2256" s="11">
        <f>Salesdata[[#This Row],[subtotal_before_discount]]-Salesdata[[#This Row],[total_after_discount]]</f>
        <v>2686.6800000000003</v>
      </c>
      <c r="O2256" t="s">
        <v>40</v>
      </c>
      <c r="P2256" s="2">
        <v>45482.512592592589</v>
      </c>
      <c r="Q2256">
        <f>YEAR(Salesdata[[#This Row],[purchase_date]])</f>
        <v>2024</v>
      </c>
      <c r="R2256" t="str">
        <f>TEXT(Salesdata[[#This Row],[purchase_date]], "mmm")</f>
        <v>Jul</v>
      </c>
    </row>
    <row r="2257" spans="1:18" x14ac:dyDescent="0.3">
      <c r="A2257" t="s">
        <v>6757</v>
      </c>
      <c r="B2257" t="s">
        <v>55</v>
      </c>
      <c r="C2257" t="s">
        <v>6758</v>
      </c>
      <c r="D2257" s="11" t="s">
        <v>8105</v>
      </c>
      <c r="E2257" s="11" t="s">
        <v>7154</v>
      </c>
      <c r="F2257" t="s">
        <v>7010</v>
      </c>
      <c r="G2257" t="s">
        <v>6759</v>
      </c>
      <c r="H2257" t="s">
        <v>65</v>
      </c>
      <c r="I2257">
        <v>301.58999999999997</v>
      </c>
      <c r="J2257">
        <v>75</v>
      </c>
      <c r="K2257">
        <v>15</v>
      </c>
      <c r="L2257">
        <v>22619.25</v>
      </c>
      <c r="M2257">
        <v>19226.36</v>
      </c>
      <c r="N2257" s="11">
        <f>Salesdata[[#This Row],[subtotal_before_discount]]-Salesdata[[#This Row],[total_after_discount]]</f>
        <v>3392.8899999999994</v>
      </c>
      <c r="O2257" t="s">
        <v>21</v>
      </c>
      <c r="P2257" s="2">
        <v>45737.38726851852</v>
      </c>
      <c r="Q2257">
        <f>YEAR(Salesdata[[#This Row],[purchase_date]])</f>
        <v>2025</v>
      </c>
      <c r="R2257" t="str">
        <f>TEXT(Salesdata[[#This Row],[purchase_date]], "mmm")</f>
        <v>Mar</v>
      </c>
    </row>
    <row r="2258" spans="1:18" x14ac:dyDescent="0.3">
      <c r="A2258" t="s">
        <v>6760</v>
      </c>
      <c r="B2258" t="s">
        <v>118</v>
      </c>
      <c r="C2258" t="s">
        <v>6761</v>
      </c>
      <c r="D2258" s="11" t="s">
        <v>9110</v>
      </c>
      <c r="E2258" s="11" t="s">
        <v>7116</v>
      </c>
      <c r="F2258" t="s">
        <v>37</v>
      </c>
      <c r="G2258" t="s">
        <v>6762</v>
      </c>
      <c r="H2258" t="s">
        <v>161</v>
      </c>
      <c r="I2258">
        <v>197.82</v>
      </c>
      <c r="J2258">
        <v>4</v>
      </c>
      <c r="K2258">
        <v>0</v>
      </c>
      <c r="L2258">
        <v>791.28</v>
      </c>
      <c r="M2258">
        <v>791.28</v>
      </c>
      <c r="N2258" s="11">
        <f>Salesdata[[#This Row],[subtotal_before_discount]]-Salesdata[[#This Row],[total_after_discount]]</f>
        <v>0</v>
      </c>
      <c r="O2258" t="s">
        <v>116</v>
      </c>
      <c r="P2258" s="2">
        <v>45783.453506944446</v>
      </c>
      <c r="Q2258">
        <f>YEAR(Salesdata[[#This Row],[purchase_date]])</f>
        <v>2025</v>
      </c>
      <c r="R2258" t="str">
        <f>TEXT(Salesdata[[#This Row],[purchase_date]], "mmm")</f>
        <v>May</v>
      </c>
    </row>
    <row r="2259" spans="1:18" x14ac:dyDescent="0.3">
      <c r="A2259" t="s">
        <v>6763</v>
      </c>
      <c r="B2259" t="s">
        <v>172</v>
      </c>
      <c r="C2259" t="s">
        <v>7010</v>
      </c>
      <c r="D2259" s="11" t="s">
        <v>7010</v>
      </c>
      <c r="E2259" s="11" t="s">
        <v>7010</v>
      </c>
      <c r="F2259" t="s">
        <v>177</v>
      </c>
      <c r="G2259" t="s">
        <v>6764</v>
      </c>
      <c r="H2259" t="s">
        <v>465</v>
      </c>
      <c r="I2259">
        <v>65.31</v>
      </c>
      <c r="J2259">
        <v>20</v>
      </c>
      <c r="K2259">
        <v>10</v>
      </c>
      <c r="L2259">
        <v>1306.2</v>
      </c>
      <c r="M2259">
        <v>1175.58</v>
      </c>
      <c r="N2259" s="11">
        <f>Salesdata[[#This Row],[subtotal_before_discount]]-Salesdata[[#This Row],[total_after_discount]]</f>
        <v>130.62000000000012</v>
      </c>
      <c r="O2259" t="s">
        <v>28</v>
      </c>
      <c r="P2259" s="2">
        <v>45429.592569444445</v>
      </c>
      <c r="Q2259">
        <f>YEAR(Salesdata[[#This Row],[purchase_date]])</f>
        <v>2024</v>
      </c>
      <c r="R2259" t="str">
        <f>TEXT(Salesdata[[#This Row],[purchase_date]], "mmm")</f>
        <v>May</v>
      </c>
    </row>
    <row r="2260" spans="1:18" x14ac:dyDescent="0.3">
      <c r="A2260" t="s">
        <v>6765</v>
      </c>
      <c r="B2260" t="s">
        <v>55</v>
      </c>
      <c r="C2260" t="s">
        <v>6766</v>
      </c>
      <c r="D2260" s="11" t="s">
        <v>9111</v>
      </c>
      <c r="E2260" s="11" t="s">
        <v>7076</v>
      </c>
      <c r="F2260" t="s">
        <v>32</v>
      </c>
      <c r="G2260" t="s">
        <v>6767</v>
      </c>
      <c r="H2260" t="s">
        <v>248</v>
      </c>
      <c r="I2260">
        <v>123.6</v>
      </c>
      <c r="J2260">
        <v>12</v>
      </c>
      <c r="K2260">
        <v>0</v>
      </c>
      <c r="L2260">
        <v>1483.2</v>
      </c>
      <c r="M2260">
        <v>1483.2</v>
      </c>
      <c r="N2260" s="11">
        <f>Salesdata[[#This Row],[subtotal_before_discount]]-Salesdata[[#This Row],[total_after_discount]]</f>
        <v>0</v>
      </c>
      <c r="O2260" t="s">
        <v>47</v>
      </c>
      <c r="P2260" s="2">
        <v>45369.170682870368</v>
      </c>
      <c r="Q2260">
        <f>YEAR(Salesdata[[#This Row],[purchase_date]])</f>
        <v>2024</v>
      </c>
      <c r="R2260" t="str">
        <f>TEXT(Salesdata[[#This Row],[purchase_date]], "mmm")</f>
        <v>Mar</v>
      </c>
    </row>
    <row r="2261" spans="1:18" x14ac:dyDescent="0.3">
      <c r="A2261" t="s">
        <v>6768</v>
      </c>
      <c r="B2261" t="s">
        <v>172</v>
      </c>
      <c r="C2261" t="s">
        <v>6769</v>
      </c>
      <c r="D2261" s="11" t="s">
        <v>9112</v>
      </c>
      <c r="E2261" s="11" t="s">
        <v>7224</v>
      </c>
      <c r="F2261" t="s">
        <v>74</v>
      </c>
      <c r="G2261" t="s">
        <v>6770</v>
      </c>
      <c r="H2261" t="s">
        <v>7010</v>
      </c>
      <c r="I2261">
        <v>340.01</v>
      </c>
      <c r="J2261">
        <v>40</v>
      </c>
      <c r="K2261">
        <v>10</v>
      </c>
      <c r="L2261">
        <v>13600.4</v>
      </c>
      <c r="M2261">
        <v>12240.36</v>
      </c>
      <c r="N2261" s="11">
        <f>Salesdata[[#This Row],[subtotal_before_discount]]-Salesdata[[#This Row],[total_after_discount]]</f>
        <v>1360.0399999999991</v>
      </c>
      <c r="O2261" t="s">
        <v>7010</v>
      </c>
      <c r="P2261" s="2">
        <v>45743.613217592596</v>
      </c>
      <c r="Q2261">
        <f>YEAR(Salesdata[[#This Row],[purchase_date]])</f>
        <v>2025</v>
      </c>
      <c r="R2261" t="str">
        <f>TEXT(Salesdata[[#This Row],[purchase_date]], "mmm")</f>
        <v>Mar</v>
      </c>
    </row>
    <row r="2262" spans="1:18" x14ac:dyDescent="0.3">
      <c r="A2262" t="s">
        <v>6771</v>
      </c>
      <c r="B2262" t="s">
        <v>172</v>
      </c>
      <c r="C2262" t="s">
        <v>6772</v>
      </c>
      <c r="D2262" s="11" t="s">
        <v>9113</v>
      </c>
      <c r="E2262" s="11" t="s">
        <v>7044</v>
      </c>
      <c r="F2262" t="s">
        <v>100</v>
      </c>
      <c r="G2262" t="s">
        <v>6773</v>
      </c>
      <c r="H2262" t="s">
        <v>161</v>
      </c>
      <c r="I2262">
        <v>4124.8900000000003</v>
      </c>
      <c r="J2262">
        <v>4</v>
      </c>
      <c r="K2262">
        <v>0</v>
      </c>
      <c r="L2262">
        <v>16499.560000000001</v>
      </c>
      <c r="M2262">
        <v>16499.560000000001</v>
      </c>
      <c r="N2262" s="11">
        <f>Salesdata[[#This Row],[subtotal_before_discount]]-Salesdata[[#This Row],[total_after_discount]]</f>
        <v>0</v>
      </c>
      <c r="O2262" t="s">
        <v>47</v>
      </c>
      <c r="P2262" s="2">
        <v>45850.691342592596</v>
      </c>
      <c r="Q2262">
        <f>YEAR(Salesdata[[#This Row],[purchase_date]])</f>
        <v>2025</v>
      </c>
      <c r="R2262" t="str">
        <f>TEXT(Salesdata[[#This Row],[purchase_date]], "mmm")</f>
        <v>Jul</v>
      </c>
    </row>
    <row r="2263" spans="1:18" x14ac:dyDescent="0.3">
      <c r="A2263" t="s">
        <v>6774</v>
      </c>
      <c r="B2263" t="s">
        <v>181</v>
      </c>
      <c r="C2263" t="s">
        <v>6775</v>
      </c>
      <c r="D2263" s="11" t="s">
        <v>9114</v>
      </c>
      <c r="E2263" s="11" t="s">
        <v>7108</v>
      </c>
      <c r="F2263" t="s">
        <v>57</v>
      </c>
      <c r="G2263" t="s">
        <v>6776</v>
      </c>
      <c r="H2263" t="s">
        <v>39</v>
      </c>
      <c r="I2263">
        <v>168.35</v>
      </c>
      <c r="J2263">
        <v>15</v>
      </c>
      <c r="K2263">
        <v>15</v>
      </c>
      <c r="L2263">
        <v>2525.25</v>
      </c>
      <c r="M2263">
        <v>2146.46</v>
      </c>
      <c r="N2263" s="11">
        <f>Salesdata[[#This Row],[subtotal_before_discount]]-Salesdata[[#This Row],[total_after_discount]]</f>
        <v>378.78999999999996</v>
      </c>
      <c r="O2263" t="s">
        <v>47</v>
      </c>
      <c r="P2263" s="2">
        <v>45762.109270833331</v>
      </c>
      <c r="Q2263">
        <f>YEAR(Salesdata[[#This Row],[purchase_date]])</f>
        <v>2025</v>
      </c>
      <c r="R2263" t="str">
        <f>TEXT(Salesdata[[#This Row],[purchase_date]], "mmm")</f>
        <v>Apr</v>
      </c>
    </row>
    <row r="2264" spans="1:18" x14ac:dyDescent="0.3">
      <c r="A2264" t="s">
        <v>6777</v>
      </c>
      <c r="B2264" t="s">
        <v>118</v>
      </c>
      <c r="C2264" t="s">
        <v>6778</v>
      </c>
      <c r="D2264" s="11" t="s">
        <v>9115</v>
      </c>
      <c r="E2264" s="11" t="s">
        <v>7162</v>
      </c>
      <c r="F2264" t="s">
        <v>224</v>
      </c>
      <c r="G2264" t="s">
        <v>6779</v>
      </c>
      <c r="H2264" t="s">
        <v>93</v>
      </c>
      <c r="I2264">
        <v>152.28</v>
      </c>
      <c r="J2264">
        <v>5</v>
      </c>
      <c r="K2264">
        <v>5</v>
      </c>
      <c r="L2264">
        <v>761.4</v>
      </c>
      <c r="M2264">
        <v>723.33</v>
      </c>
      <c r="N2264" s="11">
        <f>Salesdata[[#This Row],[subtotal_before_discount]]-Salesdata[[#This Row],[total_after_discount]]</f>
        <v>38.069999999999936</v>
      </c>
      <c r="O2264" t="s">
        <v>60</v>
      </c>
      <c r="P2264" s="2">
        <v>45711.984942129631</v>
      </c>
      <c r="Q2264">
        <f>YEAR(Salesdata[[#This Row],[purchase_date]])</f>
        <v>2025</v>
      </c>
      <c r="R2264" t="str">
        <f>TEXT(Salesdata[[#This Row],[purchase_date]], "mmm")</f>
        <v>Feb</v>
      </c>
    </row>
    <row r="2265" spans="1:18" x14ac:dyDescent="0.3">
      <c r="A2265" t="s">
        <v>6780</v>
      </c>
      <c r="B2265" t="s">
        <v>55</v>
      </c>
      <c r="C2265" t="s">
        <v>6781</v>
      </c>
      <c r="D2265" s="11" t="s">
        <v>9116</v>
      </c>
      <c r="E2265" s="11" t="s">
        <v>7069</v>
      </c>
      <c r="F2265" t="s">
        <v>32</v>
      </c>
      <c r="G2265" t="s">
        <v>6782</v>
      </c>
      <c r="H2265" t="s">
        <v>20</v>
      </c>
      <c r="I2265">
        <v>748.43</v>
      </c>
      <c r="J2265">
        <v>1</v>
      </c>
      <c r="K2265">
        <v>3</v>
      </c>
      <c r="L2265">
        <v>748.43</v>
      </c>
      <c r="M2265">
        <v>725.98</v>
      </c>
      <c r="N2265" s="11">
        <f>Salesdata[[#This Row],[subtotal_before_discount]]-Salesdata[[#This Row],[total_after_discount]]</f>
        <v>22.449999999999932</v>
      </c>
      <c r="O2265" t="s">
        <v>116</v>
      </c>
      <c r="P2265" s="2">
        <v>45823.631724537037</v>
      </c>
      <c r="Q2265">
        <f>YEAR(Salesdata[[#This Row],[purchase_date]])</f>
        <v>2025</v>
      </c>
      <c r="R2265" t="str">
        <f>TEXT(Salesdata[[#This Row],[purchase_date]], "mmm")</f>
        <v>Jun</v>
      </c>
    </row>
    <row r="2266" spans="1:18" x14ac:dyDescent="0.3">
      <c r="A2266" t="s">
        <v>6783</v>
      </c>
      <c r="B2266" t="s">
        <v>172</v>
      </c>
      <c r="C2266" t="s">
        <v>6784</v>
      </c>
      <c r="D2266" s="11" t="s">
        <v>9117</v>
      </c>
      <c r="E2266" s="11" t="s">
        <v>7123</v>
      </c>
      <c r="F2266" t="s">
        <v>177</v>
      </c>
      <c r="G2266" t="s">
        <v>6785</v>
      </c>
      <c r="H2266" t="s">
        <v>7010</v>
      </c>
      <c r="I2266">
        <v>219.99</v>
      </c>
      <c r="J2266">
        <v>2</v>
      </c>
      <c r="K2266">
        <v>0</v>
      </c>
      <c r="L2266">
        <v>439.98</v>
      </c>
      <c r="M2266">
        <v>439.98</v>
      </c>
      <c r="N2266" s="11">
        <f>Salesdata[[#This Row],[subtotal_before_discount]]-Salesdata[[#This Row],[total_after_discount]]</f>
        <v>0</v>
      </c>
      <c r="O2266" t="s">
        <v>21</v>
      </c>
      <c r="P2266" s="2">
        <v>45588.56925925926</v>
      </c>
      <c r="Q2266">
        <f>YEAR(Salesdata[[#This Row],[purchase_date]])</f>
        <v>2024</v>
      </c>
      <c r="R2266" t="str">
        <f>TEXT(Salesdata[[#This Row],[purchase_date]], "mmm")</f>
        <v>Oct</v>
      </c>
    </row>
    <row r="2267" spans="1:18" x14ac:dyDescent="0.3">
      <c r="A2267" t="s">
        <v>6786</v>
      </c>
      <c r="B2267" t="s">
        <v>55</v>
      </c>
      <c r="C2267" t="s">
        <v>6787</v>
      </c>
      <c r="D2267" s="11" t="s">
        <v>9118</v>
      </c>
      <c r="E2267" s="11" t="s">
        <v>7044</v>
      </c>
      <c r="F2267" t="s">
        <v>68</v>
      </c>
      <c r="G2267" t="s">
        <v>6788</v>
      </c>
      <c r="H2267" t="s">
        <v>39</v>
      </c>
      <c r="I2267">
        <v>60.7</v>
      </c>
      <c r="J2267">
        <v>6</v>
      </c>
      <c r="K2267">
        <v>5</v>
      </c>
      <c r="L2267">
        <v>364.2</v>
      </c>
      <c r="M2267">
        <v>345.99</v>
      </c>
      <c r="N2267" s="11">
        <f>Salesdata[[#This Row],[subtotal_before_discount]]-Salesdata[[#This Row],[total_after_discount]]</f>
        <v>18.20999999999998</v>
      </c>
      <c r="O2267" t="s">
        <v>28</v>
      </c>
      <c r="P2267" s="2">
        <v>45505.558148148149</v>
      </c>
      <c r="Q2267">
        <f>YEAR(Salesdata[[#This Row],[purchase_date]])</f>
        <v>2024</v>
      </c>
      <c r="R2267" t="str">
        <f>TEXT(Salesdata[[#This Row],[purchase_date]], "mmm")</f>
        <v>Aug</v>
      </c>
    </row>
    <row r="2268" spans="1:18" x14ac:dyDescent="0.3">
      <c r="A2268" t="s">
        <v>6789</v>
      </c>
      <c r="B2268" t="s">
        <v>118</v>
      </c>
      <c r="C2268" t="s">
        <v>6790</v>
      </c>
      <c r="D2268" s="11" t="s">
        <v>8372</v>
      </c>
      <c r="E2268" s="11" t="s">
        <v>7137</v>
      </c>
      <c r="F2268" t="s">
        <v>87</v>
      </c>
      <c r="G2268" t="s">
        <v>6791</v>
      </c>
      <c r="H2268" t="s">
        <v>53</v>
      </c>
      <c r="I2268">
        <v>89.26</v>
      </c>
      <c r="J2268">
        <v>25</v>
      </c>
      <c r="K2268">
        <v>15</v>
      </c>
      <c r="L2268">
        <v>2231.5</v>
      </c>
      <c r="M2268">
        <v>1896.77</v>
      </c>
      <c r="N2268" s="11">
        <f>Salesdata[[#This Row],[subtotal_before_discount]]-Salesdata[[#This Row],[total_after_discount]]</f>
        <v>334.73</v>
      </c>
      <c r="O2268" t="s">
        <v>40</v>
      </c>
      <c r="P2268" s="2">
        <v>45684.243611111109</v>
      </c>
      <c r="Q2268">
        <f>YEAR(Salesdata[[#This Row],[purchase_date]])</f>
        <v>2025</v>
      </c>
      <c r="R2268" t="str">
        <f>TEXT(Salesdata[[#This Row],[purchase_date]], "mmm")</f>
        <v>Jan</v>
      </c>
    </row>
    <row r="2269" spans="1:18" x14ac:dyDescent="0.3">
      <c r="A2269" t="s">
        <v>6792</v>
      </c>
      <c r="B2269" t="s">
        <v>172</v>
      </c>
      <c r="C2269" t="s">
        <v>6793</v>
      </c>
      <c r="D2269" s="11" t="s">
        <v>9119</v>
      </c>
      <c r="E2269" s="11" t="s">
        <v>7346</v>
      </c>
      <c r="F2269" t="s">
        <v>224</v>
      </c>
      <c r="G2269" t="s">
        <v>6794</v>
      </c>
      <c r="H2269" t="s">
        <v>59</v>
      </c>
      <c r="I2269">
        <v>332.49</v>
      </c>
      <c r="J2269">
        <v>4</v>
      </c>
      <c r="K2269">
        <v>0</v>
      </c>
      <c r="L2269">
        <v>1329.96</v>
      </c>
      <c r="M2269">
        <v>1329.96</v>
      </c>
      <c r="N2269" s="11">
        <f>Salesdata[[#This Row],[subtotal_before_discount]]-Salesdata[[#This Row],[total_after_discount]]</f>
        <v>0</v>
      </c>
      <c r="O2269" t="s">
        <v>40</v>
      </c>
      <c r="P2269" s="2">
        <v>45793.600694444445</v>
      </c>
      <c r="Q2269">
        <f>YEAR(Salesdata[[#This Row],[purchase_date]])</f>
        <v>2025</v>
      </c>
      <c r="R2269" t="str">
        <f>TEXT(Salesdata[[#This Row],[purchase_date]], "mmm")</f>
        <v>May</v>
      </c>
    </row>
    <row r="2270" spans="1:18" x14ac:dyDescent="0.3">
      <c r="A2270" t="s">
        <v>6795</v>
      </c>
      <c r="B2270" t="s">
        <v>72</v>
      </c>
      <c r="C2270" t="s">
        <v>6796</v>
      </c>
      <c r="D2270" s="11" t="s">
        <v>9120</v>
      </c>
      <c r="E2270" s="11" t="s">
        <v>7130</v>
      </c>
      <c r="F2270" t="s">
        <v>57</v>
      </c>
      <c r="G2270" t="s">
        <v>6797</v>
      </c>
      <c r="H2270" t="s">
        <v>39</v>
      </c>
      <c r="I2270">
        <v>1.57</v>
      </c>
      <c r="J2270">
        <v>44</v>
      </c>
      <c r="K2270">
        <v>15</v>
      </c>
      <c r="L2270">
        <v>69.08</v>
      </c>
      <c r="M2270">
        <v>58.72</v>
      </c>
      <c r="N2270" s="11">
        <f>Salesdata[[#This Row],[subtotal_before_discount]]-Salesdata[[#This Row],[total_after_discount]]</f>
        <v>10.36</v>
      </c>
      <c r="O2270" t="s">
        <v>116</v>
      </c>
      <c r="P2270" s="2">
        <v>45561.140613425923</v>
      </c>
      <c r="Q2270">
        <f>YEAR(Salesdata[[#This Row],[purchase_date]])</f>
        <v>2024</v>
      </c>
      <c r="R2270" t="str">
        <f>TEXT(Salesdata[[#This Row],[purchase_date]], "mmm")</f>
        <v>Sep</v>
      </c>
    </row>
    <row r="2271" spans="1:18" x14ac:dyDescent="0.3">
      <c r="A2271" t="s">
        <v>6798</v>
      </c>
      <c r="B2271" t="s">
        <v>72</v>
      </c>
      <c r="C2271" t="s">
        <v>6799</v>
      </c>
      <c r="D2271" s="11" t="s">
        <v>9121</v>
      </c>
      <c r="E2271" s="11" t="s">
        <v>7137</v>
      </c>
      <c r="F2271" t="s">
        <v>18</v>
      </c>
      <c r="G2271" t="s">
        <v>6800</v>
      </c>
      <c r="H2271" t="s">
        <v>82</v>
      </c>
      <c r="I2271">
        <v>4.46</v>
      </c>
      <c r="J2271">
        <v>94</v>
      </c>
      <c r="K2271">
        <v>0</v>
      </c>
      <c r="L2271">
        <v>419.24</v>
      </c>
      <c r="M2271">
        <v>419.24</v>
      </c>
      <c r="N2271" s="11">
        <f>Salesdata[[#This Row],[subtotal_before_discount]]-Salesdata[[#This Row],[total_after_discount]]</f>
        <v>0</v>
      </c>
      <c r="O2271" t="s">
        <v>40</v>
      </c>
      <c r="P2271" s="2">
        <v>45699.158356481479</v>
      </c>
      <c r="Q2271">
        <f>YEAR(Salesdata[[#This Row],[purchase_date]])</f>
        <v>2025</v>
      </c>
      <c r="R2271" t="str">
        <f>TEXT(Salesdata[[#This Row],[purchase_date]], "mmm")</f>
        <v>Feb</v>
      </c>
    </row>
    <row r="2272" spans="1:18" x14ac:dyDescent="0.3">
      <c r="A2272" t="s">
        <v>6801</v>
      </c>
      <c r="B2272" t="s">
        <v>118</v>
      </c>
      <c r="C2272" t="s">
        <v>6802</v>
      </c>
      <c r="D2272" s="11" t="s">
        <v>8060</v>
      </c>
      <c r="E2272" s="11" t="s">
        <v>7099</v>
      </c>
      <c r="F2272" t="s">
        <v>7010</v>
      </c>
      <c r="G2272" t="s">
        <v>6803</v>
      </c>
      <c r="H2272" t="s">
        <v>70</v>
      </c>
      <c r="I2272">
        <v>335.34</v>
      </c>
      <c r="J2272">
        <v>3</v>
      </c>
      <c r="K2272">
        <v>10</v>
      </c>
      <c r="L2272">
        <v>1006.02</v>
      </c>
      <c r="M2272">
        <v>905.42</v>
      </c>
      <c r="N2272" s="11">
        <f>Salesdata[[#This Row],[subtotal_before_discount]]-Salesdata[[#This Row],[total_after_discount]]</f>
        <v>100.60000000000002</v>
      </c>
      <c r="O2272" t="s">
        <v>116</v>
      </c>
      <c r="P2272" s="2">
        <v>45684.819722222222</v>
      </c>
      <c r="Q2272">
        <f>YEAR(Salesdata[[#This Row],[purchase_date]])</f>
        <v>2025</v>
      </c>
      <c r="R2272" t="str">
        <f>TEXT(Salesdata[[#This Row],[purchase_date]], "mmm")</f>
        <v>Jan</v>
      </c>
    </row>
    <row r="2273" spans="1:18" x14ac:dyDescent="0.3">
      <c r="A2273" t="s">
        <v>6804</v>
      </c>
      <c r="B2273" t="s">
        <v>55</v>
      </c>
      <c r="C2273" t="s">
        <v>6805</v>
      </c>
      <c r="D2273" s="11" t="s">
        <v>8958</v>
      </c>
      <c r="E2273" s="11" t="s">
        <v>7198</v>
      </c>
      <c r="F2273" t="s">
        <v>133</v>
      </c>
      <c r="G2273" t="s">
        <v>6806</v>
      </c>
      <c r="H2273" t="s">
        <v>465</v>
      </c>
      <c r="I2273">
        <v>3.09</v>
      </c>
      <c r="J2273">
        <v>51</v>
      </c>
      <c r="K2273">
        <v>15</v>
      </c>
      <c r="L2273">
        <v>157.59</v>
      </c>
      <c r="M2273">
        <v>133.94999999999999</v>
      </c>
      <c r="N2273" s="11">
        <f>Salesdata[[#This Row],[subtotal_before_discount]]-Salesdata[[#This Row],[total_after_discount]]</f>
        <v>23.640000000000015</v>
      </c>
      <c r="O2273" t="s">
        <v>116</v>
      </c>
      <c r="P2273" s="2">
        <v>45474.109942129631</v>
      </c>
      <c r="Q2273">
        <f>YEAR(Salesdata[[#This Row],[purchase_date]])</f>
        <v>2024</v>
      </c>
      <c r="R2273" t="str">
        <f>TEXT(Salesdata[[#This Row],[purchase_date]], "mmm")</f>
        <v>Jul</v>
      </c>
    </row>
    <row r="2274" spans="1:18" x14ac:dyDescent="0.3">
      <c r="A2274" t="s">
        <v>6807</v>
      </c>
      <c r="B2274" t="s">
        <v>15</v>
      </c>
      <c r="C2274" t="s">
        <v>6808</v>
      </c>
      <c r="D2274" s="11" t="s">
        <v>9122</v>
      </c>
      <c r="E2274" s="11" t="s">
        <v>7062</v>
      </c>
      <c r="F2274" t="s">
        <v>7010</v>
      </c>
      <c r="G2274" t="s">
        <v>6809</v>
      </c>
      <c r="H2274" t="s">
        <v>70</v>
      </c>
      <c r="I2274">
        <v>113.9</v>
      </c>
      <c r="J2274">
        <v>4</v>
      </c>
      <c r="K2274">
        <v>0</v>
      </c>
      <c r="L2274">
        <v>455.6</v>
      </c>
      <c r="M2274">
        <v>455.6</v>
      </c>
      <c r="N2274" s="11">
        <f>Salesdata[[#This Row],[subtotal_before_discount]]-Salesdata[[#This Row],[total_after_discount]]</f>
        <v>0</v>
      </c>
      <c r="O2274" t="s">
        <v>28</v>
      </c>
      <c r="P2274" s="2">
        <v>45641.426076388889</v>
      </c>
      <c r="Q2274">
        <f>YEAR(Salesdata[[#This Row],[purchase_date]])</f>
        <v>2024</v>
      </c>
      <c r="R2274" t="str">
        <f>TEXT(Salesdata[[#This Row],[purchase_date]], "mmm")</f>
        <v>Dec</v>
      </c>
    </row>
    <row r="2275" spans="1:18" x14ac:dyDescent="0.3">
      <c r="A2275" t="s">
        <v>6810</v>
      </c>
      <c r="B2275" t="s">
        <v>23</v>
      </c>
      <c r="C2275" t="s">
        <v>7010</v>
      </c>
      <c r="D2275" s="11" t="s">
        <v>7010</v>
      </c>
      <c r="E2275" s="11" t="s">
        <v>7010</v>
      </c>
      <c r="F2275" t="s">
        <v>177</v>
      </c>
      <c r="G2275" t="s">
        <v>6811</v>
      </c>
      <c r="H2275" t="s">
        <v>209</v>
      </c>
      <c r="I2275">
        <v>2.89</v>
      </c>
      <c r="J2275">
        <v>15</v>
      </c>
      <c r="K2275">
        <v>10</v>
      </c>
      <c r="L2275">
        <v>43.35</v>
      </c>
      <c r="M2275">
        <v>39.020000000000003</v>
      </c>
      <c r="N2275" s="11">
        <f>Salesdata[[#This Row],[subtotal_before_discount]]-Salesdata[[#This Row],[total_after_discount]]</f>
        <v>4.3299999999999983</v>
      </c>
      <c r="O2275" t="s">
        <v>40</v>
      </c>
      <c r="P2275" s="2">
        <v>45578.444131944445</v>
      </c>
      <c r="Q2275">
        <f>YEAR(Salesdata[[#This Row],[purchase_date]])</f>
        <v>2024</v>
      </c>
      <c r="R2275" t="str">
        <f>TEXT(Salesdata[[#This Row],[purchase_date]], "mmm")</f>
        <v>Oct</v>
      </c>
    </row>
    <row r="2276" spans="1:18" x14ac:dyDescent="0.3">
      <c r="A2276" t="s">
        <v>6812</v>
      </c>
      <c r="B2276" t="s">
        <v>118</v>
      </c>
      <c r="C2276" t="s">
        <v>6813</v>
      </c>
      <c r="D2276" s="11" t="s">
        <v>9123</v>
      </c>
      <c r="E2276" s="11" t="s">
        <v>7143</v>
      </c>
      <c r="F2276" t="s">
        <v>105</v>
      </c>
      <c r="G2276" t="s">
        <v>6814</v>
      </c>
      <c r="H2276" t="s">
        <v>65</v>
      </c>
      <c r="I2276">
        <v>2540.7600000000002</v>
      </c>
      <c r="J2276">
        <v>15</v>
      </c>
      <c r="K2276">
        <v>20</v>
      </c>
      <c r="L2276">
        <v>38111.4</v>
      </c>
      <c r="M2276">
        <v>30489.119999999999</v>
      </c>
      <c r="N2276" s="11">
        <f>Salesdata[[#This Row],[subtotal_before_discount]]-Salesdata[[#This Row],[total_after_discount]]</f>
        <v>7622.2800000000025</v>
      </c>
      <c r="O2276" t="s">
        <v>77</v>
      </c>
      <c r="P2276" s="2">
        <v>45715.135844907411</v>
      </c>
      <c r="Q2276">
        <f>YEAR(Salesdata[[#This Row],[purchase_date]])</f>
        <v>2025</v>
      </c>
      <c r="R2276" t="str">
        <f>TEXT(Salesdata[[#This Row],[purchase_date]], "mmm")</f>
        <v>Feb</v>
      </c>
    </row>
    <row r="2277" spans="1:18" x14ac:dyDescent="0.3">
      <c r="A2277" t="s">
        <v>6815</v>
      </c>
      <c r="B2277" t="s">
        <v>15</v>
      </c>
      <c r="C2277" t="s">
        <v>6816</v>
      </c>
      <c r="D2277" s="11" t="s">
        <v>9124</v>
      </c>
      <c r="E2277" s="11" t="s">
        <v>7040</v>
      </c>
      <c r="F2277" t="s">
        <v>224</v>
      </c>
      <c r="G2277" t="s">
        <v>6817</v>
      </c>
      <c r="H2277" t="s">
        <v>39</v>
      </c>
      <c r="I2277">
        <v>76.040000000000006</v>
      </c>
      <c r="J2277">
        <v>15</v>
      </c>
      <c r="K2277">
        <v>10</v>
      </c>
      <c r="L2277">
        <v>1140.5999999999999</v>
      </c>
      <c r="M2277">
        <v>1026.54</v>
      </c>
      <c r="N2277" s="11">
        <f>Salesdata[[#This Row],[subtotal_before_discount]]-Salesdata[[#This Row],[total_after_discount]]</f>
        <v>114.05999999999995</v>
      </c>
      <c r="O2277" t="s">
        <v>77</v>
      </c>
      <c r="P2277" s="2">
        <v>45690.755729166667</v>
      </c>
      <c r="Q2277">
        <f>YEAR(Salesdata[[#This Row],[purchase_date]])</f>
        <v>2025</v>
      </c>
      <c r="R2277" t="str">
        <f>TEXT(Salesdata[[#This Row],[purchase_date]], "mmm")</f>
        <v>Feb</v>
      </c>
    </row>
    <row r="2278" spans="1:18" x14ac:dyDescent="0.3">
      <c r="A2278" t="s">
        <v>6818</v>
      </c>
      <c r="B2278" t="s">
        <v>49</v>
      </c>
      <c r="C2278" t="s">
        <v>6819</v>
      </c>
      <c r="D2278" s="11" t="s">
        <v>9125</v>
      </c>
      <c r="E2278" s="11" t="s">
        <v>7346</v>
      </c>
      <c r="F2278" t="s">
        <v>68</v>
      </c>
      <c r="G2278" t="s">
        <v>6820</v>
      </c>
      <c r="H2278" t="s">
        <v>135</v>
      </c>
      <c r="I2278">
        <v>68.989999999999995</v>
      </c>
      <c r="J2278">
        <v>15</v>
      </c>
      <c r="K2278">
        <v>15</v>
      </c>
      <c r="L2278">
        <v>1034.8499999999999</v>
      </c>
      <c r="M2278">
        <v>879.62</v>
      </c>
      <c r="N2278" s="11">
        <f>Salesdata[[#This Row],[subtotal_before_discount]]-Salesdata[[#This Row],[total_after_discount]]</f>
        <v>155.2299999999999</v>
      </c>
      <c r="O2278" t="s">
        <v>21</v>
      </c>
      <c r="P2278" s="2">
        <v>45747.056666666664</v>
      </c>
      <c r="Q2278">
        <f>YEAR(Salesdata[[#This Row],[purchase_date]])</f>
        <v>2025</v>
      </c>
      <c r="R2278" t="str">
        <f>TEXT(Salesdata[[#This Row],[purchase_date]], "mmm")</f>
        <v>Mar</v>
      </c>
    </row>
    <row r="2279" spans="1:18" x14ac:dyDescent="0.3">
      <c r="A2279" t="s">
        <v>6821</v>
      </c>
      <c r="B2279" t="s">
        <v>84</v>
      </c>
      <c r="C2279" t="s">
        <v>6822</v>
      </c>
      <c r="D2279" s="11" t="s">
        <v>9126</v>
      </c>
      <c r="E2279" s="11" t="s">
        <v>7119</v>
      </c>
      <c r="F2279" t="s">
        <v>18</v>
      </c>
      <c r="G2279" t="s">
        <v>6823</v>
      </c>
      <c r="H2279" t="s">
        <v>39</v>
      </c>
      <c r="I2279">
        <v>230.45</v>
      </c>
      <c r="J2279">
        <v>1</v>
      </c>
      <c r="K2279">
        <v>0</v>
      </c>
      <c r="L2279">
        <v>230.45</v>
      </c>
      <c r="M2279">
        <v>230.45</v>
      </c>
      <c r="N2279" s="11">
        <f>Salesdata[[#This Row],[subtotal_before_discount]]-Salesdata[[#This Row],[total_after_discount]]</f>
        <v>0</v>
      </c>
      <c r="O2279" t="s">
        <v>47</v>
      </c>
      <c r="P2279" s="2">
        <v>45636.555</v>
      </c>
      <c r="Q2279">
        <f>YEAR(Salesdata[[#This Row],[purchase_date]])</f>
        <v>2024</v>
      </c>
      <c r="R2279" t="str">
        <f>TEXT(Salesdata[[#This Row],[purchase_date]], "mmm")</f>
        <v>Dec</v>
      </c>
    </row>
    <row r="2280" spans="1:18" x14ac:dyDescent="0.3">
      <c r="A2280" t="s">
        <v>6824</v>
      </c>
      <c r="B2280" t="s">
        <v>181</v>
      </c>
      <c r="C2280" t="s">
        <v>6825</v>
      </c>
      <c r="D2280" s="11" t="s">
        <v>9127</v>
      </c>
      <c r="E2280" s="11" t="s">
        <v>7097</v>
      </c>
      <c r="F2280" t="s">
        <v>251</v>
      </c>
      <c r="G2280" t="s">
        <v>6826</v>
      </c>
      <c r="H2280" t="s">
        <v>93</v>
      </c>
      <c r="I2280">
        <v>27.76</v>
      </c>
      <c r="J2280">
        <v>25</v>
      </c>
      <c r="K2280">
        <v>10</v>
      </c>
      <c r="L2280">
        <v>694</v>
      </c>
      <c r="M2280">
        <v>624.6</v>
      </c>
      <c r="N2280" s="11">
        <f>Salesdata[[#This Row],[subtotal_before_discount]]-Salesdata[[#This Row],[total_after_discount]]</f>
        <v>69.399999999999977</v>
      </c>
      <c r="O2280" t="s">
        <v>116</v>
      </c>
      <c r="P2280" s="2">
        <v>45532.567083333335</v>
      </c>
      <c r="Q2280">
        <f>YEAR(Salesdata[[#This Row],[purchase_date]])</f>
        <v>2024</v>
      </c>
      <c r="R2280" t="str">
        <f>TEXT(Salesdata[[#This Row],[purchase_date]], "mmm")</f>
        <v>Aug</v>
      </c>
    </row>
    <row r="2281" spans="1:18" x14ac:dyDescent="0.3">
      <c r="A2281" t="s">
        <v>6827</v>
      </c>
      <c r="B2281" t="s">
        <v>23</v>
      </c>
      <c r="C2281" t="s">
        <v>6828</v>
      </c>
      <c r="D2281" s="11" t="s">
        <v>9128</v>
      </c>
      <c r="E2281" s="11" t="s">
        <v>7164</v>
      </c>
      <c r="F2281" t="s">
        <v>100</v>
      </c>
      <c r="G2281" t="s">
        <v>6829</v>
      </c>
      <c r="H2281" t="s">
        <v>135</v>
      </c>
      <c r="I2281">
        <v>321.58</v>
      </c>
      <c r="J2281">
        <v>4</v>
      </c>
      <c r="K2281">
        <v>2</v>
      </c>
      <c r="L2281">
        <v>1286.32</v>
      </c>
      <c r="M2281">
        <v>1260.5899999999999</v>
      </c>
      <c r="N2281" s="11">
        <f>Salesdata[[#This Row],[subtotal_before_discount]]-Salesdata[[#This Row],[total_after_discount]]</f>
        <v>25.730000000000018</v>
      </c>
      <c r="O2281" t="s">
        <v>7010</v>
      </c>
      <c r="P2281" s="2">
        <v>45714.811157407406</v>
      </c>
      <c r="Q2281">
        <f>YEAR(Salesdata[[#This Row],[purchase_date]])</f>
        <v>2025</v>
      </c>
      <c r="R2281" t="str">
        <f>TEXT(Salesdata[[#This Row],[purchase_date]], "mmm")</f>
        <v>Feb</v>
      </c>
    </row>
    <row r="2282" spans="1:18" x14ac:dyDescent="0.3">
      <c r="A2282" t="s">
        <v>6830</v>
      </c>
      <c r="B2282" t="s">
        <v>118</v>
      </c>
      <c r="C2282" t="s">
        <v>6831</v>
      </c>
      <c r="D2282" s="11" t="s">
        <v>9129</v>
      </c>
      <c r="E2282" s="11" t="s">
        <v>7102</v>
      </c>
      <c r="F2282" t="s">
        <v>277</v>
      </c>
      <c r="G2282" t="s">
        <v>6832</v>
      </c>
      <c r="H2282" t="s">
        <v>59</v>
      </c>
      <c r="I2282">
        <v>98.62</v>
      </c>
      <c r="J2282">
        <v>4</v>
      </c>
      <c r="K2282">
        <v>0</v>
      </c>
      <c r="L2282">
        <v>394.48</v>
      </c>
      <c r="M2282">
        <v>394.48</v>
      </c>
      <c r="N2282" s="11">
        <f>Salesdata[[#This Row],[subtotal_before_discount]]-Salesdata[[#This Row],[total_after_discount]]</f>
        <v>0</v>
      </c>
      <c r="O2282" t="s">
        <v>60</v>
      </c>
      <c r="P2282" s="2">
        <v>45774.563125000001</v>
      </c>
      <c r="Q2282">
        <f>YEAR(Salesdata[[#This Row],[purchase_date]])</f>
        <v>2025</v>
      </c>
      <c r="R2282" t="str">
        <f>TEXT(Salesdata[[#This Row],[purchase_date]], "mmm")</f>
        <v>Apr</v>
      </c>
    </row>
    <row r="2283" spans="1:18" x14ac:dyDescent="0.3">
      <c r="A2283" t="s">
        <v>6833</v>
      </c>
      <c r="B2283" t="s">
        <v>118</v>
      </c>
      <c r="C2283" t="s">
        <v>6834</v>
      </c>
      <c r="D2283" s="11" t="s">
        <v>9130</v>
      </c>
      <c r="E2283" s="11" t="s">
        <v>7073</v>
      </c>
      <c r="F2283" t="s">
        <v>133</v>
      </c>
      <c r="G2283" t="s">
        <v>6835</v>
      </c>
      <c r="H2283" t="s">
        <v>161</v>
      </c>
      <c r="I2283">
        <v>282.37</v>
      </c>
      <c r="J2283">
        <v>5</v>
      </c>
      <c r="K2283">
        <v>0</v>
      </c>
      <c r="L2283">
        <v>1411.85</v>
      </c>
      <c r="M2283">
        <v>1411.85</v>
      </c>
      <c r="N2283" s="11">
        <f>Salesdata[[#This Row],[subtotal_before_discount]]-Salesdata[[#This Row],[total_after_discount]]</f>
        <v>0</v>
      </c>
      <c r="O2283" t="s">
        <v>60</v>
      </c>
      <c r="P2283" s="2">
        <v>45628.546493055554</v>
      </c>
      <c r="Q2283">
        <f>YEAR(Salesdata[[#This Row],[purchase_date]])</f>
        <v>2024</v>
      </c>
      <c r="R2283" t="str">
        <f>TEXT(Salesdata[[#This Row],[purchase_date]], "mmm")</f>
        <v>Dec</v>
      </c>
    </row>
    <row r="2284" spans="1:18" x14ac:dyDescent="0.3">
      <c r="A2284" t="s">
        <v>6836</v>
      </c>
      <c r="B2284" t="s">
        <v>181</v>
      </c>
      <c r="C2284" t="s">
        <v>6837</v>
      </c>
      <c r="D2284" s="11" t="s">
        <v>7834</v>
      </c>
      <c r="E2284" s="11" t="s">
        <v>7125</v>
      </c>
      <c r="F2284" t="s">
        <v>68</v>
      </c>
      <c r="G2284" t="s">
        <v>6838</v>
      </c>
      <c r="H2284" t="s">
        <v>82</v>
      </c>
      <c r="I2284">
        <v>136.38</v>
      </c>
      <c r="J2284">
        <v>50</v>
      </c>
      <c r="K2284">
        <v>15</v>
      </c>
      <c r="L2284">
        <v>6819</v>
      </c>
      <c r="M2284">
        <v>5796.15</v>
      </c>
      <c r="N2284" s="11">
        <f>Salesdata[[#This Row],[subtotal_before_discount]]-Salesdata[[#This Row],[total_after_discount]]</f>
        <v>1022.8500000000004</v>
      </c>
      <c r="O2284" t="s">
        <v>47</v>
      </c>
      <c r="P2284" s="2">
        <v>45625.809918981482</v>
      </c>
      <c r="Q2284">
        <f>YEAR(Salesdata[[#This Row],[purchase_date]])</f>
        <v>2024</v>
      </c>
      <c r="R2284" t="str">
        <f>TEXT(Salesdata[[#This Row],[purchase_date]], "mmm")</f>
        <v>Nov</v>
      </c>
    </row>
    <row r="2285" spans="1:18" x14ac:dyDescent="0.3">
      <c r="A2285" t="s">
        <v>6839</v>
      </c>
      <c r="B2285" t="s">
        <v>84</v>
      </c>
      <c r="C2285" t="s">
        <v>6840</v>
      </c>
      <c r="D2285" s="11" t="s">
        <v>9131</v>
      </c>
      <c r="E2285" s="11" t="s">
        <v>7058</v>
      </c>
      <c r="F2285" t="s">
        <v>91</v>
      </c>
      <c r="G2285" t="s">
        <v>6841</v>
      </c>
      <c r="H2285" t="s">
        <v>82</v>
      </c>
      <c r="I2285">
        <v>341.95</v>
      </c>
      <c r="J2285">
        <v>25</v>
      </c>
      <c r="K2285">
        <v>20</v>
      </c>
      <c r="L2285">
        <v>8548.75</v>
      </c>
      <c r="M2285">
        <v>6839</v>
      </c>
      <c r="N2285" s="11">
        <f>Salesdata[[#This Row],[subtotal_before_discount]]-Salesdata[[#This Row],[total_after_discount]]</f>
        <v>1709.75</v>
      </c>
      <c r="O2285" t="s">
        <v>21</v>
      </c>
      <c r="P2285" s="2">
        <v>45706.230949074074</v>
      </c>
      <c r="Q2285">
        <f>YEAR(Salesdata[[#This Row],[purchase_date]])</f>
        <v>2025</v>
      </c>
      <c r="R2285" t="str">
        <f>TEXT(Salesdata[[#This Row],[purchase_date]], "mmm")</f>
        <v>Feb</v>
      </c>
    </row>
    <row r="2286" spans="1:18" x14ac:dyDescent="0.3">
      <c r="A2286" t="s">
        <v>6842</v>
      </c>
      <c r="B2286" t="s">
        <v>30</v>
      </c>
      <c r="C2286" t="s">
        <v>6843</v>
      </c>
      <c r="D2286" s="11" t="s">
        <v>9132</v>
      </c>
      <c r="E2286" s="11" t="s">
        <v>7108</v>
      </c>
      <c r="F2286" t="s">
        <v>18</v>
      </c>
      <c r="G2286" t="s">
        <v>6844</v>
      </c>
      <c r="H2286" t="s">
        <v>248</v>
      </c>
      <c r="I2286">
        <v>0.98</v>
      </c>
      <c r="J2286">
        <v>257</v>
      </c>
      <c r="K2286">
        <v>3</v>
      </c>
      <c r="L2286">
        <v>251.86</v>
      </c>
      <c r="M2286">
        <v>244.3</v>
      </c>
      <c r="N2286" s="11">
        <f>Salesdata[[#This Row],[subtotal_before_discount]]-Salesdata[[#This Row],[total_after_discount]]</f>
        <v>7.5600000000000023</v>
      </c>
      <c r="O2286" t="s">
        <v>40</v>
      </c>
      <c r="P2286" s="2">
        <v>45494.57744212963</v>
      </c>
      <c r="Q2286">
        <f>YEAR(Salesdata[[#This Row],[purchase_date]])</f>
        <v>2024</v>
      </c>
      <c r="R2286" t="str">
        <f>TEXT(Salesdata[[#This Row],[purchase_date]], "mmm")</f>
        <v>Jul</v>
      </c>
    </row>
    <row r="2287" spans="1:18" x14ac:dyDescent="0.3">
      <c r="A2287" t="s">
        <v>6845</v>
      </c>
      <c r="B2287" t="s">
        <v>55</v>
      </c>
      <c r="C2287" t="s">
        <v>6846</v>
      </c>
      <c r="D2287" s="11" t="s">
        <v>9133</v>
      </c>
      <c r="E2287" s="11" t="s">
        <v>7123</v>
      </c>
      <c r="F2287" t="s">
        <v>155</v>
      </c>
      <c r="G2287" t="s">
        <v>6847</v>
      </c>
      <c r="H2287" t="s">
        <v>93</v>
      </c>
      <c r="I2287">
        <v>2618.13</v>
      </c>
      <c r="J2287">
        <v>50</v>
      </c>
      <c r="K2287">
        <v>20</v>
      </c>
      <c r="L2287">
        <v>130906.5</v>
      </c>
      <c r="M2287">
        <v>104725.2</v>
      </c>
      <c r="N2287" s="11">
        <f>Salesdata[[#This Row],[subtotal_before_discount]]-Salesdata[[#This Row],[total_after_discount]]</f>
        <v>26181.300000000003</v>
      </c>
      <c r="O2287" t="s">
        <v>116</v>
      </c>
      <c r="P2287" s="2">
        <v>45600.245821759258</v>
      </c>
      <c r="Q2287">
        <f>YEAR(Salesdata[[#This Row],[purchase_date]])</f>
        <v>2024</v>
      </c>
      <c r="R2287" t="str">
        <f>TEXT(Salesdata[[#This Row],[purchase_date]], "mmm")</f>
        <v>Nov</v>
      </c>
    </row>
    <row r="2288" spans="1:18" x14ac:dyDescent="0.3">
      <c r="A2288" t="s">
        <v>6848</v>
      </c>
      <c r="B2288" t="s">
        <v>23</v>
      </c>
      <c r="C2288" t="s">
        <v>6849</v>
      </c>
      <c r="D2288" s="11" t="s">
        <v>9134</v>
      </c>
      <c r="E2288" s="11" t="s">
        <v>7152</v>
      </c>
      <c r="F2288" t="s">
        <v>105</v>
      </c>
      <c r="G2288" t="s">
        <v>6850</v>
      </c>
      <c r="H2288" t="s">
        <v>53</v>
      </c>
      <c r="I2288">
        <v>730.54</v>
      </c>
      <c r="J2288">
        <v>3</v>
      </c>
      <c r="K2288">
        <v>5</v>
      </c>
      <c r="L2288">
        <v>2191.62</v>
      </c>
      <c r="M2288">
        <v>2082.04</v>
      </c>
      <c r="N2288" s="11">
        <f>Salesdata[[#This Row],[subtotal_before_discount]]-Salesdata[[#This Row],[total_after_discount]]</f>
        <v>109.57999999999993</v>
      </c>
      <c r="O2288" t="s">
        <v>116</v>
      </c>
      <c r="P2288" s="2">
        <v>45772.477152777778</v>
      </c>
      <c r="Q2288">
        <f>YEAR(Salesdata[[#This Row],[purchase_date]])</f>
        <v>2025</v>
      </c>
      <c r="R2288" t="str">
        <f>TEXT(Salesdata[[#This Row],[purchase_date]], "mmm")</f>
        <v>Apr</v>
      </c>
    </row>
    <row r="2289" spans="1:18" x14ac:dyDescent="0.3">
      <c r="A2289" t="s">
        <v>6851</v>
      </c>
      <c r="B2289" t="s">
        <v>84</v>
      </c>
      <c r="C2289" t="s">
        <v>7010</v>
      </c>
      <c r="D2289" s="11" t="s">
        <v>7010</v>
      </c>
      <c r="E2289" s="11" t="s">
        <v>7010</v>
      </c>
      <c r="F2289" t="s">
        <v>68</v>
      </c>
      <c r="G2289" t="s">
        <v>6852</v>
      </c>
      <c r="H2289" t="s">
        <v>248</v>
      </c>
      <c r="I2289">
        <v>489.64</v>
      </c>
      <c r="J2289">
        <v>15</v>
      </c>
      <c r="K2289">
        <v>10</v>
      </c>
      <c r="L2289">
        <v>7344.6</v>
      </c>
      <c r="M2289">
        <v>6610.14</v>
      </c>
      <c r="N2289" s="11">
        <f>Salesdata[[#This Row],[subtotal_before_discount]]-Salesdata[[#This Row],[total_after_discount]]</f>
        <v>734.46</v>
      </c>
      <c r="O2289" t="s">
        <v>116</v>
      </c>
      <c r="P2289" s="2">
        <v>45766.712129629632</v>
      </c>
      <c r="Q2289">
        <f>YEAR(Salesdata[[#This Row],[purchase_date]])</f>
        <v>2025</v>
      </c>
      <c r="R2289" t="str">
        <f>TEXT(Salesdata[[#This Row],[purchase_date]], "mmm")</f>
        <v>Apr</v>
      </c>
    </row>
    <row r="2290" spans="1:18" x14ac:dyDescent="0.3">
      <c r="A2290" t="s">
        <v>6853</v>
      </c>
      <c r="B2290" t="s">
        <v>95</v>
      </c>
      <c r="C2290" t="s">
        <v>6854</v>
      </c>
      <c r="D2290" s="11" t="s">
        <v>9135</v>
      </c>
      <c r="E2290" s="11" t="s">
        <v>7036</v>
      </c>
      <c r="F2290" t="s">
        <v>155</v>
      </c>
      <c r="G2290" t="s">
        <v>6855</v>
      </c>
      <c r="H2290" t="s">
        <v>184</v>
      </c>
      <c r="I2290">
        <v>883.41</v>
      </c>
      <c r="J2290">
        <v>3</v>
      </c>
      <c r="K2290">
        <v>0</v>
      </c>
      <c r="L2290">
        <v>2650.23</v>
      </c>
      <c r="M2290">
        <v>2650.23</v>
      </c>
      <c r="N2290" s="11">
        <f>Salesdata[[#This Row],[subtotal_before_discount]]-Salesdata[[#This Row],[total_after_discount]]</f>
        <v>0</v>
      </c>
      <c r="O2290" t="s">
        <v>28</v>
      </c>
      <c r="P2290" s="2">
        <v>45451.159849537034</v>
      </c>
      <c r="Q2290">
        <f>YEAR(Salesdata[[#This Row],[purchase_date]])</f>
        <v>2024</v>
      </c>
      <c r="R2290" t="str">
        <f>TEXT(Salesdata[[#This Row],[purchase_date]], "mmm")</f>
        <v>Jun</v>
      </c>
    </row>
    <row r="2291" spans="1:18" x14ac:dyDescent="0.3">
      <c r="A2291" t="s">
        <v>6856</v>
      </c>
      <c r="B2291" t="s">
        <v>72</v>
      </c>
      <c r="C2291" t="s">
        <v>6857</v>
      </c>
      <c r="D2291" s="11" t="s">
        <v>9136</v>
      </c>
      <c r="E2291" s="11" t="s">
        <v>7137</v>
      </c>
      <c r="F2291" t="s">
        <v>7010</v>
      </c>
      <c r="G2291" t="s">
        <v>6858</v>
      </c>
      <c r="H2291" t="s">
        <v>93</v>
      </c>
      <c r="I2291">
        <v>216.88</v>
      </c>
      <c r="J2291">
        <v>25</v>
      </c>
      <c r="K2291">
        <v>15</v>
      </c>
      <c r="L2291">
        <v>5422</v>
      </c>
      <c r="M2291">
        <v>4608.7</v>
      </c>
      <c r="N2291" s="11">
        <f>Salesdata[[#This Row],[subtotal_before_discount]]-Salesdata[[#This Row],[total_after_discount]]</f>
        <v>813.30000000000018</v>
      </c>
      <c r="O2291" t="s">
        <v>47</v>
      </c>
      <c r="P2291" s="2">
        <v>45443.202615740738</v>
      </c>
      <c r="Q2291">
        <f>YEAR(Salesdata[[#This Row],[purchase_date]])</f>
        <v>2024</v>
      </c>
      <c r="R2291" t="str">
        <f>TEXT(Salesdata[[#This Row],[purchase_date]], "mmm")</f>
        <v>May</v>
      </c>
    </row>
    <row r="2292" spans="1:18" x14ac:dyDescent="0.3">
      <c r="A2292" t="s">
        <v>6859</v>
      </c>
      <c r="B2292" t="s">
        <v>23</v>
      </c>
      <c r="C2292" t="s">
        <v>6860</v>
      </c>
      <c r="D2292" s="11" t="s">
        <v>9137</v>
      </c>
      <c r="E2292" s="11" t="s">
        <v>7116</v>
      </c>
      <c r="F2292" t="s">
        <v>105</v>
      </c>
      <c r="G2292" t="s">
        <v>6861</v>
      </c>
      <c r="H2292" t="s">
        <v>59</v>
      </c>
      <c r="I2292">
        <v>1196.67</v>
      </c>
      <c r="J2292">
        <v>1</v>
      </c>
      <c r="K2292">
        <v>0</v>
      </c>
      <c r="L2292">
        <v>1196.67</v>
      </c>
      <c r="M2292">
        <v>1196.67</v>
      </c>
      <c r="N2292" s="11">
        <f>Salesdata[[#This Row],[subtotal_before_discount]]-Salesdata[[#This Row],[total_after_discount]]</f>
        <v>0</v>
      </c>
      <c r="O2292" t="s">
        <v>40</v>
      </c>
      <c r="P2292" s="2">
        <v>45646.598495370374</v>
      </c>
      <c r="Q2292">
        <f>YEAR(Salesdata[[#This Row],[purchase_date]])</f>
        <v>2024</v>
      </c>
      <c r="R2292" t="str">
        <f>TEXT(Salesdata[[#This Row],[purchase_date]], "mmm")</f>
        <v>Dec</v>
      </c>
    </row>
    <row r="2293" spans="1:18" x14ac:dyDescent="0.3">
      <c r="A2293" t="s">
        <v>6862</v>
      </c>
      <c r="B2293" t="s">
        <v>172</v>
      </c>
      <c r="C2293" t="s">
        <v>7010</v>
      </c>
      <c r="D2293" s="11" t="s">
        <v>7010</v>
      </c>
      <c r="E2293" s="11" t="s">
        <v>7010</v>
      </c>
      <c r="F2293" t="s">
        <v>111</v>
      </c>
      <c r="G2293" t="s">
        <v>6863</v>
      </c>
      <c r="H2293" t="s">
        <v>39</v>
      </c>
      <c r="I2293">
        <v>430.71</v>
      </c>
      <c r="J2293">
        <v>5</v>
      </c>
      <c r="K2293">
        <v>0</v>
      </c>
      <c r="L2293">
        <v>2153.5500000000002</v>
      </c>
      <c r="M2293">
        <v>2153.5500000000002</v>
      </c>
      <c r="N2293" s="11">
        <f>Salesdata[[#This Row],[subtotal_before_discount]]-Salesdata[[#This Row],[total_after_discount]]</f>
        <v>0</v>
      </c>
      <c r="O2293" t="s">
        <v>40</v>
      </c>
      <c r="P2293" s="2">
        <v>45618.07571759259</v>
      </c>
      <c r="Q2293">
        <f>YEAR(Salesdata[[#This Row],[purchase_date]])</f>
        <v>2024</v>
      </c>
      <c r="R2293" t="str">
        <f>TEXT(Salesdata[[#This Row],[purchase_date]], "mmm")</f>
        <v>Nov</v>
      </c>
    </row>
    <row r="2294" spans="1:18" x14ac:dyDescent="0.3">
      <c r="A2294" t="s">
        <v>6864</v>
      </c>
      <c r="B2294" t="s">
        <v>23</v>
      </c>
      <c r="C2294" t="s">
        <v>6865</v>
      </c>
      <c r="D2294" s="11" t="s">
        <v>9138</v>
      </c>
      <c r="E2294" s="11" t="s">
        <v>7105</v>
      </c>
      <c r="F2294" t="s">
        <v>87</v>
      </c>
      <c r="G2294" t="s">
        <v>6866</v>
      </c>
      <c r="H2294" t="s">
        <v>82</v>
      </c>
      <c r="I2294">
        <v>861.22</v>
      </c>
      <c r="J2294">
        <v>8</v>
      </c>
      <c r="K2294">
        <v>5</v>
      </c>
      <c r="L2294">
        <v>6889.76</v>
      </c>
      <c r="M2294">
        <v>6545.27</v>
      </c>
      <c r="N2294" s="11">
        <f>Salesdata[[#This Row],[subtotal_before_discount]]-Salesdata[[#This Row],[total_after_discount]]</f>
        <v>344.48999999999978</v>
      </c>
      <c r="O2294" t="s">
        <v>47</v>
      </c>
      <c r="P2294" s="2">
        <v>45856.759317129632</v>
      </c>
      <c r="Q2294">
        <f>YEAR(Salesdata[[#This Row],[purchase_date]])</f>
        <v>2025</v>
      </c>
      <c r="R2294" t="str">
        <f>TEXT(Salesdata[[#This Row],[purchase_date]], "mmm")</f>
        <v>Jul</v>
      </c>
    </row>
    <row r="2295" spans="1:18" x14ac:dyDescent="0.3">
      <c r="A2295" t="s">
        <v>6867</v>
      </c>
      <c r="B2295" t="s">
        <v>7010</v>
      </c>
      <c r="C2295" t="s">
        <v>6868</v>
      </c>
      <c r="D2295" s="11" t="s">
        <v>9139</v>
      </c>
      <c r="E2295" s="11" t="s">
        <v>7111</v>
      </c>
      <c r="F2295" t="s">
        <v>68</v>
      </c>
      <c r="G2295" t="s">
        <v>6869</v>
      </c>
      <c r="H2295" t="s">
        <v>135</v>
      </c>
      <c r="I2295">
        <v>860.99</v>
      </c>
      <c r="J2295">
        <v>30</v>
      </c>
      <c r="K2295">
        <v>15</v>
      </c>
      <c r="L2295">
        <v>25829.7</v>
      </c>
      <c r="M2295">
        <v>21955.24</v>
      </c>
      <c r="N2295" s="11">
        <f>Salesdata[[#This Row],[subtotal_before_discount]]-Salesdata[[#This Row],[total_after_discount]]</f>
        <v>3874.4599999999991</v>
      </c>
      <c r="O2295" t="s">
        <v>116</v>
      </c>
      <c r="P2295" s="2">
        <v>45745.924398148149</v>
      </c>
      <c r="Q2295">
        <f>YEAR(Salesdata[[#This Row],[purchase_date]])</f>
        <v>2025</v>
      </c>
      <c r="R2295" t="str">
        <f>TEXT(Salesdata[[#This Row],[purchase_date]], "mmm")</f>
        <v>Mar</v>
      </c>
    </row>
    <row r="2296" spans="1:18" x14ac:dyDescent="0.3">
      <c r="A2296" t="s">
        <v>6870</v>
      </c>
      <c r="B2296" t="s">
        <v>55</v>
      </c>
      <c r="C2296" t="s">
        <v>6871</v>
      </c>
      <c r="D2296" s="11" t="s">
        <v>9140</v>
      </c>
      <c r="E2296" s="11" t="s">
        <v>7099</v>
      </c>
      <c r="F2296" t="s">
        <v>105</v>
      </c>
      <c r="G2296" t="s">
        <v>6872</v>
      </c>
      <c r="H2296" t="s">
        <v>179</v>
      </c>
      <c r="I2296">
        <v>113.37</v>
      </c>
      <c r="J2296">
        <v>2</v>
      </c>
      <c r="K2296">
        <v>5</v>
      </c>
      <c r="L2296">
        <v>226.74</v>
      </c>
      <c r="M2296">
        <v>215.4</v>
      </c>
      <c r="N2296" s="11">
        <f>Salesdata[[#This Row],[subtotal_before_discount]]-Salesdata[[#This Row],[total_after_discount]]</f>
        <v>11.340000000000003</v>
      </c>
      <c r="O2296" t="s">
        <v>28</v>
      </c>
      <c r="P2296" s="2">
        <v>45832.304942129631</v>
      </c>
      <c r="Q2296">
        <f>YEAR(Salesdata[[#This Row],[purchase_date]])</f>
        <v>2025</v>
      </c>
      <c r="R2296" t="str">
        <f>TEXT(Salesdata[[#This Row],[purchase_date]], "mmm")</f>
        <v>Jun</v>
      </c>
    </row>
    <row r="2297" spans="1:18" x14ac:dyDescent="0.3">
      <c r="A2297" t="s">
        <v>6873</v>
      </c>
      <c r="B2297" t="s">
        <v>84</v>
      </c>
      <c r="C2297" t="s">
        <v>6874</v>
      </c>
      <c r="D2297" s="11" t="s">
        <v>9141</v>
      </c>
      <c r="E2297" s="11" t="s">
        <v>7052</v>
      </c>
      <c r="F2297" t="s">
        <v>7010</v>
      </c>
      <c r="G2297" t="s">
        <v>6875</v>
      </c>
      <c r="H2297" t="s">
        <v>102</v>
      </c>
      <c r="I2297">
        <v>67.290000000000006</v>
      </c>
      <c r="J2297">
        <v>40</v>
      </c>
      <c r="K2297">
        <v>15</v>
      </c>
      <c r="L2297">
        <v>2691.6</v>
      </c>
      <c r="M2297">
        <v>2287.86</v>
      </c>
      <c r="N2297" s="11">
        <f>Salesdata[[#This Row],[subtotal_before_discount]]-Salesdata[[#This Row],[total_after_discount]]</f>
        <v>403.73999999999978</v>
      </c>
      <c r="O2297" t="s">
        <v>21</v>
      </c>
      <c r="P2297" s="2">
        <v>45748.100023148145</v>
      </c>
      <c r="Q2297">
        <f>YEAR(Salesdata[[#This Row],[purchase_date]])</f>
        <v>2025</v>
      </c>
      <c r="R2297" t="str">
        <f>TEXT(Salesdata[[#This Row],[purchase_date]], "mmm")</f>
        <v>Apr</v>
      </c>
    </row>
    <row r="2298" spans="1:18" x14ac:dyDescent="0.3">
      <c r="A2298" t="s">
        <v>6876</v>
      </c>
      <c r="B2298" t="s">
        <v>15</v>
      </c>
      <c r="C2298" t="s">
        <v>6877</v>
      </c>
      <c r="D2298" s="11" t="s">
        <v>9142</v>
      </c>
      <c r="E2298" s="11" t="s">
        <v>7130</v>
      </c>
      <c r="F2298" t="s">
        <v>155</v>
      </c>
      <c r="G2298" t="s">
        <v>6878</v>
      </c>
      <c r="H2298" t="s">
        <v>248</v>
      </c>
      <c r="I2298">
        <v>2013.56</v>
      </c>
      <c r="J2298">
        <v>12</v>
      </c>
      <c r="K2298">
        <v>0</v>
      </c>
      <c r="L2298">
        <v>24162.720000000001</v>
      </c>
      <c r="M2298">
        <v>24162.720000000001</v>
      </c>
      <c r="N2298" s="11">
        <f>Salesdata[[#This Row],[subtotal_before_discount]]-Salesdata[[#This Row],[total_after_discount]]</f>
        <v>0</v>
      </c>
      <c r="O2298" t="s">
        <v>116</v>
      </c>
      <c r="P2298" s="2">
        <v>45829.071608796294</v>
      </c>
      <c r="Q2298">
        <f>YEAR(Salesdata[[#This Row],[purchase_date]])</f>
        <v>2025</v>
      </c>
      <c r="R2298" t="str">
        <f>TEXT(Salesdata[[#This Row],[purchase_date]], "mmm")</f>
        <v>Jun</v>
      </c>
    </row>
    <row r="2299" spans="1:18" x14ac:dyDescent="0.3">
      <c r="A2299" t="s">
        <v>6879</v>
      </c>
      <c r="B2299" t="s">
        <v>72</v>
      </c>
      <c r="C2299" t="s">
        <v>6880</v>
      </c>
      <c r="D2299" s="11" t="s">
        <v>9143</v>
      </c>
      <c r="E2299" s="11" t="s">
        <v>7036</v>
      </c>
      <c r="F2299" t="s">
        <v>224</v>
      </c>
      <c r="G2299" t="s">
        <v>6881</v>
      </c>
      <c r="H2299" t="s">
        <v>65</v>
      </c>
      <c r="I2299">
        <v>25.38</v>
      </c>
      <c r="J2299">
        <v>3</v>
      </c>
      <c r="K2299">
        <v>2</v>
      </c>
      <c r="L2299">
        <v>76.14</v>
      </c>
      <c r="M2299">
        <v>74.62</v>
      </c>
      <c r="N2299" s="11">
        <f>Salesdata[[#This Row],[subtotal_before_discount]]-Salesdata[[#This Row],[total_after_discount]]</f>
        <v>1.519999999999996</v>
      </c>
      <c r="O2299" t="s">
        <v>77</v>
      </c>
      <c r="P2299" s="2">
        <v>45633.119108796294</v>
      </c>
      <c r="Q2299">
        <f>YEAR(Salesdata[[#This Row],[purchase_date]])</f>
        <v>2024</v>
      </c>
      <c r="R2299" t="str">
        <f>TEXT(Salesdata[[#This Row],[purchase_date]], "mmm")</f>
        <v>Dec</v>
      </c>
    </row>
    <row r="2300" spans="1:18" x14ac:dyDescent="0.3">
      <c r="A2300" t="s">
        <v>6882</v>
      </c>
      <c r="B2300" t="s">
        <v>30</v>
      </c>
      <c r="C2300" t="s">
        <v>6883</v>
      </c>
      <c r="D2300" s="11" t="s">
        <v>7979</v>
      </c>
      <c r="E2300" s="11" t="s">
        <v>7145</v>
      </c>
      <c r="F2300" t="s">
        <v>100</v>
      </c>
      <c r="G2300" t="s">
        <v>6884</v>
      </c>
      <c r="H2300" t="s">
        <v>248</v>
      </c>
      <c r="I2300">
        <v>957.59</v>
      </c>
      <c r="J2300">
        <v>1</v>
      </c>
      <c r="K2300">
        <v>0</v>
      </c>
      <c r="L2300">
        <v>957.59</v>
      </c>
      <c r="M2300">
        <v>957.59</v>
      </c>
      <c r="N2300" s="11">
        <f>Salesdata[[#This Row],[subtotal_before_discount]]-Salesdata[[#This Row],[total_after_discount]]</f>
        <v>0</v>
      </c>
      <c r="O2300" t="s">
        <v>28</v>
      </c>
      <c r="P2300" s="2">
        <v>45521.799618055556</v>
      </c>
      <c r="Q2300">
        <f>YEAR(Salesdata[[#This Row],[purchase_date]])</f>
        <v>2024</v>
      </c>
      <c r="R2300" t="str">
        <f>TEXT(Salesdata[[#This Row],[purchase_date]], "mmm")</f>
        <v>Aug</v>
      </c>
    </row>
    <row r="2301" spans="1:18" x14ac:dyDescent="0.3">
      <c r="A2301" t="s">
        <v>6885</v>
      </c>
      <c r="B2301" t="s">
        <v>118</v>
      </c>
      <c r="C2301" t="s">
        <v>6886</v>
      </c>
      <c r="D2301" s="11" t="s">
        <v>9144</v>
      </c>
      <c r="E2301" s="11" t="s">
        <v>7087</v>
      </c>
      <c r="F2301" t="s">
        <v>91</v>
      </c>
      <c r="G2301" t="s">
        <v>6887</v>
      </c>
      <c r="H2301" t="s">
        <v>465</v>
      </c>
      <c r="I2301">
        <v>227.34</v>
      </c>
      <c r="J2301">
        <v>2</v>
      </c>
      <c r="K2301">
        <v>0</v>
      </c>
      <c r="L2301">
        <v>454.68</v>
      </c>
      <c r="M2301">
        <v>454.68</v>
      </c>
      <c r="N2301" s="11">
        <f>Salesdata[[#This Row],[subtotal_before_discount]]-Salesdata[[#This Row],[total_after_discount]]</f>
        <v>0</v>
      </c>
      <c r="O2301" t="s">
        <v>40</v>
      </c>
      <c r="P2301" s="2">
        <v>45404.523425925923</v>
      </c>
      <c r="Q2301">
        <f>YEAR(Salesdata[[#This Row],[purchase_date]])</f>
        <v>2024</v>
      </c>
      <c r="R2301" t="str">
        <f>TEXT(Salesdata[[#This Row],[purchase_date]], "mmm")</f>
        <v>Apr</v>
      </c>
    </row>
    <row r="2302" spans="1:18" x14ac:dyDescent="0.3">
      <c r="A2302" t="s">
        <v>6888</v>
      </c>
      <c r="B2302" t="s">
        <v>49</v>
      </c>
      <c r="C2302" t="s">
        <v>6889</v>
      </c>
      <c r="D2302" s="11" t="s">
        <v>9145</v>
      </c>
      <c r="E2302" s="11" t="s">
        <v>7137</v>
      </c>
      <c r="F2302" t="s">
        <v>251</v>
      </c>
      <c r="G2302" t="s">
        <v>6890</v>
      </c>
      <c r="H2302" t="s">
        <v>248</v>
      </c>
      <c r="I2302">
        <v>35.28</v>
      </c>
      <c r="J2302">
        <v>12</v>
      </c>
      <c r="K2302">
        <v>15</v>
      </c>
      <c r="L2302">
        <v>423.36</v>
      </c>
      <c r="M2302">
        <v>359.86</v>
      </c>
      <c r="N2302" s="11">
        <f>Salesdata[[#This Row],[subtotal_before_discount]]-Salesdata[[#This Row],[total_after_discount]]</f>
        <v>63.5</v>
      </c>
      <c r="O2302" t="s">
        <v>47</v>
      </c>
      <c r="P2302" s="2">
        <v>45765.207615740743</v>
      </c>
      <c r="Q2302">
        <f>YEAR(Salesdata[[#This Row],[purchase_date]])</f>
        <v>2025</v>
      </c>
      <c r="R2302" t="str">
        <f>TEXT(Salesdata[[#This Row],[purchase_date]], "mmm")</f>
        <v>Apr</v>
      </c>
    </row>
    <row r="2303" spans="1:18" x14ac:dyDescent="0.3">
      <c r="A2303" t="s">
        <v>6891</v>
      </c>
      <c r="B2303" t="s">
        <v>49</v>
      </c>
      <c r="C2303" t="s">
        <v>6892</v>
      </c>
      <c r="D2303" s="11" t="s">
        <v>9146</v>
      </c>
      <c r="E2303" s="11" t="s">
        <v>7154</v>
      </c>
      <c r="F2303" t="s">
        <v>91</v>
      </c>
      <c r="G2303" t="s">
        <v>6893</v>
      </c>
      <c r="H2303" t="s">
        <v>65</v>
      </c>
      <c r="I2303">
        <v>599.74</v>
      </c>
      <c r="J2303">
        <v>50</v>
      </c>
      <c r="K2303">
        <v>25</v>
      </c>
      <c r="L2303">
        <v>29987</v>
      </c>
      <c r="M2303">
        <v>22490.25</v>
      </c>
      <c r="N2303" s="11">
        <f>Salesdata[[#This Row],[subtotal_before_discount]]-Salesdata[[#This Row],[total_after_discount]]</f>
        <v>7496.75</v>
      </c>
      <c r="O2303" t="s">
        <v>60</v>
      </c>
      <c r="P2303" s="2">
        <v>45642.803240740737</v>
      </c>
      <c r="Q2303">
        <f>YEAR(Salesdata[[#This Row],[purchase_date]])</f>
        <v>2024</v>
      </c>
      <c r="R2303" t="str">
        <f>TEXT(Salesdata[[#This Row],[purchase_date]], "mmm")</f>
        <v>Dec</v>
      </c>
    </row>
    <row r="2304" spans="1:18" x14ac:dyDescent="0.3">
      <c r="A2304" t="s">
        <v>6894</v>
      </c>
      <c r="B2304" t="s">
        <v>49</v>
      </c>
      <c r="C2304" t="s">
        <v>6895</v>
      </c>
      <c r="D2304" s="11" t="s">
        <v>9147</v>
      </c>
      <c r="E2304" s="11" t="s">
        <v>7235</v>
      </c>
      <c r="F2304" t="s">
        <v>91</v>
      </c>
      <c r="G2304" t="s">
        <v>6896</v>
      </c>
      <c r="H2304" t="s">
        <v>27</v>
      </c>
      <c r="I2304">
        <v>2536.17</v>
      </c>
      <c r="J2304">
        <v>20</v>
      </c>
      <c r="K2304">
        <v>15</v>
      </c>
      <c r="L2304">
        <v>50723.4</v>
      </c>
      <c r="M2304">
        <v>43114.89</v>
      </c>
      <c r="N2304" s="11">
        <f>Salesdata[[#This Row],[subtotal_before_discount]]-Salesdata[[#This Row],[total_after_discount]]</f>
        <v>7608.510000000002</v>
      </c>
      <c r="O2304" t="s">
        <v>47</v>
      </c>
      <c r="P2304" s="2">
        <v>45636.460173611114</v>
      </c>
      <c r="Q2304">
        <f>YEAR(Salesdata[[#This Row],[purchase_date]])</f>
        <v>2024</v>
      </c>
      <c r="R2304" t="str">
        <f>TEXT(Salesdata[[#This Row],[purchase_date]], "mmm")</f>
        <v>Dec</v>
      </c>
    </row>
    <row r="2305" spans="1:18" x14ac:dyDescent="0.3">
      <c r="A2305" t="s">
        <v>6897</v>
      </c>
      <c r="B2305" t="s">
        <v>49</v>
      </c>
      <c r="C2305" t="s">
        <v>6898</v>
      </c>
      <c r="D2305" s="11" t="s">
        <v>9148</v>
      </c>
      <c r="E2305" s="11" t="s">
        <v>7083</v>
      </c>
      <c r="F2305" t="s">
        <v>7010</v>
      </c>
      <c r="G2305" t="s">
        <v>6899</v>
      </c>
      <c r="H2305" t="s">
        <v>135</v>
      </c>
      <c r="I2305">
        <v>779.4</v>
      </c>
      <c r="J2305">
        <v>1</v>
      </c>
      <c r="K2305">
        <v>0</v>
      </c>
      <c r="L2305">
        <v>779.4</v>
      </c>
      <c r="M2305">
        <v>779.4</v>
      </c>
      <c r="N2305" s="11">
        <f>Salesdata[[#This Row],[subtotal_before_discount]]-Salesdata[[#This Row],[total_after_discount]]</f>
        <v>0</v>
      </c>
      <c r="O2305" t="s">
        <v>28</v>
      </c>
      <c r="P2305" s="2">
        <v>45652.189201388886</v>
      </c>
      <c r="Q2305">
        <f>YEAR(Salesdata[[#This Row],[purchase_date]])</f>
        <v>2024</v>
      </c>
      <c r="R2305" t="str">
        <f>TEXT(Salesdata[[#This Row],[purchase_date]], "mmm")</f>
        <v>Dec</v>
      </c>
    </row>
    <row r="2306" spans="1:18" x14ac:dyDescent="0.3">
      <c r="A2306" t="s">
        <v>6900</v>
      </c>
      <c r="B2306" t="s">
        <v>84</v>
      </c>
      <c r="C2306" t="s">
        <v>6901</v>
      </c>
      <c r="D2306" s="11" t="s">
        <v>9149</v>
      </c>
      <c r="E2306" s="11" t="s">
        <v>7224</v>
      </c>
      <c r="F2306" t="s">
        <v>133</v>
      </c>
      <c r="G2306" t="s">
        <v>6902</v>
      </c>
      <c r="H2306" t="s">
        <v>465</v>
      </c>
      <c r="I2306">
        <v>985.31</v>
      </c>
      <c r="J2306">
        <v>5</v>
      </c>
      <c r="K2306">
        <v>5</v>
      </c>
      <c r="L2306">
        <v>4926.55</v>
      </c>
      <c r="M2306">
        <v>4680.22</v>
      </c>
      <c r="N2306" s="11">
        <f>Salesdata[[#This Row],[subtotal_before_discount]]-Salesdata[[#This Row],[total_after_discount]]</f>
        <v>246.32999999999993</v>
      </c>
      <c r="O2306" t="s">
        <v>7010</v>
      </c>
      <c r="P2306" s="2">
        <v>45438.702662037038</v>
      </c>
      <c r="Q2306">
        <f>YEAR(Salesdata[[#This Row],[purchase_date]])</f>
        <v>2024</v>
      </c>
      <c r="R2306" t="str">
        <f>TEXT(Salesdata[[#This Row],[purchase_date]], "mmm")</f>
        <v>May</v>
      </c>
    </row>
    <row r="2307" spans="1:18" x14ac:dyDescent="0.3">
      <c r="A2307" t="s">
        <v>6903</v>
      </c>
      <c r="B2307" t="s">
        <v>95</v>
      </c>
      <c r="C2307" t="s">
        <v>6904</v>
      </c>
      <c r="D2307" s="11" t="s">
        <v>9150</v>
      </c>
      <c r="E2307" s="11" t="s">
        <v>7116</v>
      </c>
      <c r="F2307" t="s">
        <v>74</v>
      </c>
      <c r="G2307" t="s">
        <v>6905</v>
      </c>
      <c r="H2307" t="s">
        <v>209</v>
      </c>
      <c r="I2307">
        <v>1319.58</v>
      </c>
      <c r="J2307">
        <v>15</v>
      </c>
      <c r="K2307">
        <v>15</v>
      </c>
      <c r="L2307">
        <v>19793.7</v>
      </c>
      <c r="M2307">
        <v>16824.650000000001</v>
      </c>
      <c r="N2307" s="11">
        <f>Salesdata[[#This Row],[subtotal_before_discount]]-Salesdata[[#This Row],[total_after_discount]]</f>
        <v>2969.0499999999993</v>
      </c>
      <c r="O2307" t="s">
        <v>77</v>
      </c>
      <c r="P2307" s="2">
        <v>45740.796944444446</v>
      </c>
      <c r="Q2307">
        <f>YEAR(Salesdata[[#This Row],[purchase_date]])</f>
        <v>2025</v>
      </c>
      <c r="R2307" t="str">
        <f>TEXT(Salesdata[[#This Row],[purchase_date]], "mmm")</f>
        <v>Mar</v>
      </c>
    </row>
    <row r="2308" spans="1:18" x14ac:dyDescent="0.3">
      <c r="A2308" t="s">
        <v>6906</v>
      </c>
      <c r="B2308" t="s">
        <v>15</v>
      </c>
      <c r="C2308" t="s">
        <v>6907</v>
      </c>
      <c r="D2308" s="11" t="s">
        <v>9151</v>
      </c>
      <c r="E2308" s="11" t="s">
        <v>7064</v>
      </c>
      <c r="F2308" t="s">
        <v>57</v>
      </c>
      <c r="G2308" t="s">
        <v>6908</v>
      </c>
      <c r="H2308" t="s">
        <v>82</v>
      </c>
      <c r="I2308">
        <v>468.76</v>
      </c>
      <c r="J2308">
        <v>40</v>
      </c>
      <c r="K2308">
        <v>25</v>
      </c>
      <c r="L2308">
        <v>18750.400000000001</v>
      </c>
      <c r="M2308">
        <v>14062.8</v>
      </c>
      <c r="N2308" s="11">
        <f>Salesdata[[#This Row],[subtotal_before_discount]]-Salesdata[[#This Row],[total_after_discount]]</f>
        <v>4687.6000000000022</v>
      </c>
      <c r="O2308" t="s">
        <v>28</v>
      </c>
      <c r="P2308" s="2">
        <v>45714.904930555553</v>
      </c>
      <c r="Q2308">
        <f>YEAR(Salesdata[[#This Row],[purchase_date]])</f>
        <v>2025</v>
      </c>
      <c r="R2308" t="str">
        <f>TEXT(Salesdata[[#This Row],[purchase_date]], "mmm")</f>
        <v>Feb</v>
      </c>
    </row>
    <row r="2309" spans="1:18" x14ac:dyDescent="0.3">
      <c r="A2309" t="s">
        <v>6909</v>
      </c>
      <c r="B2309" t="s">
        <v>49</v>
      </c>
      <c r="C2309" t="s">
        <v>6910</v>
      </c>
      <c r="D2309" s="11" t="s">
        <v>9152</v>
      </c>
      <c r="E2309" s="11" t="s">
        <v>7123</v>
      </c>
      <c r="F2309" t="s">
        <v>177</v>
      </c>
      <c r="G2309" t="s">
        <v>6911</v>
      </c>
      <c r="H2309" t="s">
        <v>7010</v>
      </c>
      <c r="I2309">
        <v>2275.35</v>
      </c>
      <c r="J2309">
        <v>2</v>
      </c>
      <c r="K2309">
        <v>0</v>
      </c>
      <c r="L2309">
        <v>4550.7</v>
      </c>
      <c r="M2309">
        <v>4550.7</v>
      </c>
      <c r="N2309" s="11">
        <f>Salesdata[[#This Row],[subtotal_before_discount]]-Salesdata[[#This Row],[total_after_discount]]</f>
        <v>0</v>
      </c>
      <c r="O2309" t="s">
        <v>28</v>
      </c>
      <c r="P2309" s="2">
        <v>45537.861840277779</v>
      </c>
      <c r="Q2309">
        <f>YEAR(Salesdata[[#This Row],[purchase_date]])</f>
        <v>2024</v>
      </c>
      <c r="R2309" t="str">
        <f>TEXT(Salesdata[[#This Row],[purchase_date]], "mmm")</f>
        <v>Sep</v>
      </c>
    </row>
    <row r="2310" spans="1:18" x14ac:dyDescent="0.3">
      <c r="A2310" t="s">
        <v>6912</v>
      </c>
      <c r="B2310" t="s">
        <v>118</v>
      </c>
      <c r="C2310" t="s">
        <v>6913</v>
      </c>
      <c r="D2310" s="11" t="s">
        <v>9153</v>
      </c>
      <c r="E2310" s="11" t="s">
        <v>7250</v>
      </c>
      <c r="F2310" t="s">
        <v>68</v>
      </c>
      <c r="G2310" t="s">
        <v>6914</v>
      </c>
      <c r="H2310" t="s">
        <v>82</v>
      </c>
      <c r="I2310">
        <v>2.21</v>
      </c>
      <c r="J2310">
        <v>370</v>
      </c>
      <c r="K2310">
        <v>0</v>
      </c>
      <c r="L2310">
        <v>817.7</v>
      </c>
      <c r="M2310">
        <v>817.7</v>
      </c>
      <c r="N2310" s="11">
        <f>Salesdata[[#This Row],[subtotal_before_discount]]-Salesdata[[#This Row],[total_after_discount]]</f>
        <v>0</v>
      </c>
      <c r="O2310" t="s">
        <v>77</v>
      </c>
      <c r="P2310" s="2">
        <v>45802.10355324074</v>
      </c>
      <c r="Q2310">
        <f>YEAR(Salesdata[[#This Row],[purchase_date]])</f>
        <v>2025</v>
      </c>
      <c r="R2310" t="str">
        <f>TEXT(Salesdata[[#This Row],[purchase_date]], "mmm")</f>
        <v>May</v>
      </c>
    </row>
    <row r="2311" spans="1:18" x14ac:dyDescent="0.3">
      <c r="A2311" t="s">
        <v>6915</v>
      </c>
      <c r="B2311" t="s">
        <v>84</v>
      </c>
      <c r="C2311" t="s">
        <v>6916</v>
      </c>
      <c r="D2311" s="11" t="s">
        <v>9154</v>
      </c>
      <c r="E2311" s="11" t="s">
        <v>7108</v>
      </c>
      <c r="F2311" t="s">
        <v>177</v>
      </c>
      <c r="G2311" t="s">
        <v>6917</v>
      </c>
      <c r="H2311" t="s">
        <v>46</v>
      </c>
      <c r="I2311">
        <v>823.19</v>
      </c>
      <c r="J2311">
        <v>10</v>
      </c>
      <c r="K2311">
        <v>10</v>
      </c>
      <c r="L2311">
        <v>8231.9</v>
      </c>
      <c r="M2311">
        <v>7408.71</v>
      </c>
      <c r="N2311" s="11">
        <f>Salesdata[[#This Row],[subtotal_before_discount]]-Salesdata[[#This Row],[total_after_discount]]</f>
        <v>823.1899999999996</v>
      </c>
      <c r="O2311" t="s">
        <v>116</v>
      </c>
      <c r="P2311" s="2">
        <v>45355.497604166667</v>
      </c>
      <c r="Q2311">
        <f>YEAR(Salesdata[[#This Row],[purchase_date]])</f>
        <v>2024</v>
      </c>
      <c r="R2311" t="str">
        <f>TEXT(Salesdata[[#This Row],[purchase_date]], "mmm")</f>
        <v>Mar</v>
      </c>
    </row>
    <row r="2312" spans="1:18" x14ac:dyDescent="0.3">
      <c r="A2312" t="s">
        <v>6918</v>
      </c>
      <c r="B2312" t="s">
        <v>172</v>
      </c>
      <c r="C2312" t="s">
        <v>6919</v>
      </c>
      <c r="D2312" s="11" t="s">
        <v>9155</v>
      </c>
      <c r="E2312" s="11" t="s">
        <v>7050</v>
      </c>
      <c r="F2312" t="s">
        <v>121</v>
      </c>
      <c r="G2312" t="s">
        <v>6920</v>
      </c>
      <c r="H2312" t="s">
        <v>59</v>
      </c>
      <c r="I2312">
        <v>150.29</v>
      </c>
      <c r="J2312">
        <v>25</v>
      </c>
      <c r="K2312">
        <v>15</v>
      </c>
      <c r="L2312">
        <v>3757.25</v>
      </c>
      <c r="M2312">
        <v>3193.66</v>
      </c>
      <c r="N2312" s="11">
        <f>Salesdata[[#This Row],[subtotal_before_discount]]-Salesdata[[#This Row],[total_after_discount]]</f>
        <v>563.59000000000015</v>
      </c>
      <c r="O2312" t="s">
        <v>21</v>
      </c>
      <c r="P2312" s="2">
        <v>45410.809479166666</v>
      </c>
      <c r="Q2312">
        <f>YEAR(Salesdata[[#This Row],[purchase_date]])</f>
        <v>2024</v>
      </c>
      <c r="R2312" t="str">
        <f>TEXT(Salesdata[[#This Row],[purchase_date]], "mmm")</f>
        <v>Apr</v>
      </c>
    </row>
    <row r="2313" spans="1:18" x14ac:dyDescent="0.3">
      <c r="A2313" t="s">
        <v>6921</v>
      </c>
      <c r="B2313" t="s">
        <v>23</v>
      </c>
      <c r="C2313" t="s">
        <v>6922</v>
      </c>
      <c r="D2313" s="11" t="s">
        <v>7679</v>
      </c>
      <c r="E2313" s="11" t="s">
        <v>7207</v>
      </c>
      <c r="F2313" t="s">
        <v>251</v>
      </c>
      <c r="G2313" t="s">
        <v>6923</v>
      </c>
      <c r="H2313" t="s">
        <v>93</v>
      </c>
      <c r="I2313">
        <v>460.37</v>
      </c>
      <c r="J2313">
        <v>3</v>
      </c>
      <c r="K2313">
        <v>2</v>
      </c>
      <c r="L2313">
        <v>1381.11</v>
      </c>
      <c r="M2313">
        <v>1353.49</v>
      </c>
      <c r="N2313" s="11">
        <f>Salesdata[[#This Row],[subtotal_before_discount]]-Salesdata[[#This Row],[total_after_discount]]</f>
        <v>27.619999999999891</v>
      </c>
      <c r="O2313" t="s">
        <v>28</v>
      </c>
      <c r="P2313" s="2">
        <v>45842.462592592594</v>
      </c>
      <c r="Q2313">
        <f>YEAR(Salesdata[[#This Row],[purchase_date]])</f>
        <v>2025</v>
      </c>
      <c r="R2313" t="str">
        <f>TEXT(Salesdata[[#This Row],[purchase_date]], "mmm")</f>
        <v>Jul</v>
      </c>
    </row>
    <row r="2314" spans="1:18" x14ac:dyDescent="0.3">
      <c r="A2314" t="s">
        <v>6924</v>
      </c>
      <c r="B2314" t="s">
        <v>181</v>
      </c>
      <c r="C2314" t="s">
        <v>6925</v>
      </c>
      <c r="D2314" s="11" t="s">
        <v>9156</v>
      </c>
      <c r="E2314" s="11" t="s">
        <v>7141</v>
      </c>
      <c r="F2314" t="s">
        <v>68</v>
      </c>
      <c r="G2314" t="s">
        <v>6926</v>
      </c>
      <c r="H2314" t="s">
        <v>27</v>
      </c>
      <c r="I2314">
        <v>361.02</v>
      </c>
      <c r="J2314">
        <v>10</v>
      </c>
      <c r="K2314">
        <v>10</v>
      </c>
      <c r="L2314">
        <v>3610.2</v>
      </c>
      <c r="M2314">
        <v>3249.18</v>
      </c>
      <c r="N2314" s="11">
        <f>Salesdata[[#This Row],[subtotal_before_discount]]-Salesdata[[#This Row],[total_after_discount]]</f>
        <v>361.02</v>
      </c>
      <c r="O2314" t="s">
        <v>60</v>
      </c>
      <c r="P2314" s="2">
        <v>45742.168854166666</v>
      </c>
      <c r="Q2314">
        <f>YEAR(Salesdata[[#This Row],[purchase_date]])</f>
        <v>2025</v>
      </c>
      <c r="R2314" t="str">
        <f>TEXT(Salesdata[[#This Row],[purchase_date]], "mmm")</f>
        <v>Mar</v>
      </c>
    </row>
    <row r="2315" spans="1:18" x14ac:dyDescent="0.3">
      <c r="A2315" t="s">
        <v>6927</v>
      </c>
      <c r="B2315" t="s">
        <v>55</v>
      </c>
      <c r="C2315" t="s">
        <v>6928</v>
      </c>
      <c r="D2315" s="11" t="s">
        <v>8376</v>
      </c>
      <c r="E2315" s="11" t="s">
        <v>7183</v>
      </c>
      <c r="F2315" t="s">
        <v>100</v>
      </c>
      <c r="G2315" t="s">
        <v>6929</v>
      </c>
      <c r="H2315" t="s">
        <v>209</v>
      </c>
      <c r="I2315">
        <v>1710.03</v>
      </c>
      <c r="J2315">
        <v>1</v>
      </c>
      <c r="K2315">
        <v>0</v>
      </c>
      <c r="L2315">
        <v>1710.03</v>
      </c>
      <c r="M2315">
        <v>1710.03</v>
      </c>
      <c r="N2315" s="11">
        <f>Salesdata[[#This Row],[subtotal_before_discount]]-Salesdata[[#This Row],[total_after_discount]]</f>
        <v>0</v>
      </c>
      <c r="O2315" t="s">
        <v>60</v>
      </c>
      <c r="P2315" s="2">
        <v>45345.086585648147</v>
      </c>
      <c r="Q2315">
        <f>YEAR(Salesdata[[#This Row],[purchase_date]])</f>
        <v>2024</v>
      </c>
      <c r="R2315" t="str">
        <f>TEXT(Salesdata[[#This Row],[purchase_date]], "mmm")</f>
        <v>Feb</v>
      </c>
    </row>
    <row r="2316" spans="1:18" x14ac:dyDescent="0.3">
      <c r="A2316" t="s">
        <v>6930</v>
      </c>
      <c r="B2316" t="s">
        <v>30</v>
      </c>
      <c r="C2316" t="s">
        <v>6931</v>
      </c>
      <c r="D2316" s="11" t="s">
        <v>9157</v>
      </c>
      <c r="E2316" s="11" t="s">
        <v>7071</v>
      </c>
      <c r="F2316" t="s">
        <v>87</v>
      </c>
      <c r="G2316" t="s">
        <v>6932</v>
      </c>
      <c r="H2316" t="s">
        <v>161</v>
      </c>
      <c r="I2316">
        <v>276.38</v>
      </c>
      <c r="J2316">
        <v>8</v>
      </c>
      <c r="K2316">
        <v>10</v>
      </c>
      <c r="L2316">
        <v>2211.04</v>
      </c>
      <c r="M2316">
        <v>1989.94</v>
      </c>
      <c r="N2316" s="11">
        <f>Salesdata[[#This Row],[subtotal_before_discount]]-Salesdata[[#This Row],[total_after_discount]]</f>
        <v>221.09999999999991</v>
      </c>
      <c r="O2316" t="s">
        <v>21</v>
      </c>
      <c r="P2316" s="2">
        <v>45676.070567129631</v>
      </c>
      <c r="Q2316">
        <f>YEAR(Salesdata[[#This Row],[purchase_date]])</f>
        <v>2025</v>
      </c>
      <c r="R2316" t="str">
        <f>TEXT(Salesdata[[#This Row],[purchase_date]], "mmm")</f>
        <v>Jan</v>
      </c>
    </row>
    <row r="2317" spans="1:18" x14ac:dyDescent="0.3">
      <c r="A2317" t="s">
        <v>6933</v>
      </c>
      <c r="B2317" t="s">
        <v>55</v>
      </c>
      <c r="C2317" t="s">
        <v>6934</v>
      </c>
      <c r="D2317" s="11" t="s">
        <v>8938</v>
      </c>
      <c r="E2317" s="11" t="s">
        <v>7066</v>
      </c>
      <c r="F2317" t="s">
        <v>18</v>
      </c>
      <c r="G2317" t="s">
        <v>6935</v>
      </c>
      <c r="H2317" t="s">
        <v>465</v>
      </c>
      <c r="I2317">
        <v>963.41</v>
      </c>
      <c r="J2317">
        <v>8</v>
      </c>
      <c r="K2317">
        <v>0</v>
      </c>
      <c r="L2317">
        <v>7707.28</v>
      </c>
      <c r="M2317">
        <v>7707.28</v>
      </c>
      <c r="N2317" s="11">
        <f>Salesdata[[#This Row],[subtotal_before_discount]]-Salesdata[[#This Row],[total_after_discount]]</f>
        <v>0</v>
      </c>
      <c r="O2317" t="s">
        <v>47</v>
      </c>
      <c r="P2317" s="2">
        <v>45608.7190625</v>
      </c>
      <c r="Q2317">
        <f>YEAR(Salesdata[[#This Row],[purchase_date]])</f>
        <v>2024</v>
      </c>
      <c r="R2317" t="str">
        <f>TEXT(Salesdata[[#This Row],[purchase_date]], "mmm")</f>
        <v>Nov</v>
      </c>
    </row>
    <row r="2318" spans="1:18" x14ac:dyDescent="0.3">
      <c r="A2318" t="s">
        <v>6936</v>
      </c>
      <c r="B2318" t="s">
        <v>15</v>
      </c>
      <c r="C2318" t="s">
        <v>6937</v>
      </c>
      <c r="D2318" s="11" t="s">
        <v>9158</v>
      </c>
      <c r="E2318" s="11" t="s">
        <v>7139</v>
      </c>
      <c r="F2318" t="s">
        <v>18</v>
      </c>
      <c r="G2318" t="s">
        <v>6938</v>
      </c>
      <c r="H2318" t="s">
        <v>82</v>
      </c>
      <c r="I2318">
        <v>2738.28</v>
      </c>
      <c r="J2318">
        <v>1</v>
      </c>
      <c r="K2318">
        <v>0</v>
      </c>
      <c r="L2318">
        <v>2738.28</v>
      </c>
      <c r="M2318">
        <v>2738.28</v>
      </c>
      <c r="N2318" s="11">
        <f>Salesdata[[#This Row],[subtotal_before_discount]]-Salesdata[[#This Row],[total_after_discount]]</f>
        <v>0</v>
      </c>
      <c r="O2318" t="s">
        <v>47</v>
      </c>
      <c r="P2318" s="2">
        <v>45627.723310185182</v>
      </c>
      <c r="Q2318">
        <f>YEAR(Salesdata[[#This Row],[purchase_date]])</f>
        <v>2024</v>
      </c>
      <c r="R2318" t="str">
        <f>TEXT(Salesdata[[#This Row],[purchase_date]], "mmm")</f>
        <v>Dec</v>
      </c>
    </row>
    <row r="2319" spans="1:18" x14ac:dyDescent="0.3">
      <c r="A2319" t="s">
        <v>6939</v>
      </c>
      <c r="B2319" t="s">
        <v>49</v>
      </c>
      <c r="C2319" t="s">
        <v>6940</v>
      </c>
      <c r="D2319" s="11" t="s">
        <v>9159</v>
      </c>
      <c r="E2319" s="11" t="s">
        <v>7111</v>
      </c>
      <c r="F2319" t="s">
        <v>37</v>
      </c>
      <c r="G2319" t="s">
        <v>6941</v>
      </c>
      <c r="H2319" t="s">
        <v>209</v>
      </c>
      <c r="I2319">
        <v>448.78</v>
      </c>
      <c r="J2319">
        <v>6</v>
      </c>
      <c r="K2319">
        <v>0</v>
      </c>
      <c r="L2319">
        <v>2692.68</v>
      </c>
      <c r="M2319">
        <v>2692.68</v>
      </c>
      <c r="N2319" s="11">
        <f>Salesdata[[#This Row],[subtotal_before_discount]]-Salesdata[[#This Row],[total_after_discount]]</f>
        <v>0</v>
      </c>
      <c r="O2319" t="s">
        <v>47</v>
      </c>
      <c r="P2319" s="2">
        <v>45557.744305555556</v>
      </c>
      <c r="Q2319">
        <f>YEAR(Salesdata[[#This Row],[purchase_date]])</f>
        <v>2024</v>
      </c>
      <c r="R2319" t="str">
        <f>TEXT(Salesdata[[#This Row],[purchase_date]], "mmm")</f>
        <v>Sep</v>
      </c>
    </row>
    <row r="2320" spans="1:18" x14ac:dyDescent="0.3">
      <c r="A2320" t="s">
        <v>6942</v>
      </c>
      <c r="B2320" t="s">
        <v>49</v>
      </c>
      <c r="C2320" t="s">
        <v>6943</v>
      </c>
      <c r="D2320" s="11" t="s">
        <v>9160</v>
      </c>
      <c r="E2320" s="11" t="s">
        <v>7060</v>
      </c>
      <c r="F2320" t="s">
        <v>57</v>
      </c>
      <c r="G2320" t="s">
        <v>6944</v>
      </c>
      <c r="H2320" t="s">
        <v>20</v>
      </c>
      <c r="I2320">
        <v>2460.9499999999998</v>
      </c>
      <c r="J2320">
        <v>15</v>
      </c>
      <c r="K2320">
        <v>3</v>
      </c>
      <c r="L2320">
        <v>36914.25</v>
      </c>
      <c r="M2320">
        <v>35806.82</v>
      </c>
      <c r="N2320" s="11">
        <f>Salesdata[[#This Row],[subtotal_before_discount]]-Salesdata[[#This Row],[total_after_discount]]</f>
        <v>1107.4300000000003</v>
      </c>
      <c r="O2320" t="s">
        <v>40</v>
      </c>
      <c r="P2320" s="2">
        <v>45472.814027777778</v>
      </c>
      <c r="Q2320">
        <f>YEAR(Salesdata[[#This Row],[purchase_date]])</f>
        <v>2024</v>
      </c>
      <c r="R2320" t="str">
        <f>TEXT(Salesdata[[#This Row],[purchase_date]], "mmm")</f>
        <v>Jun</v>
      </c>
    </row>
    <row r="2321" spans="1:18" x14ac:dyDescent="0.3">
      <c r="A2321" t="s">
        <v>6945</v>
      </c>
      <c r="B2321" t="s">
        <v>95</v>
      </c>
      <c r="C2321" t="s">
        <v>6946</v>
      </c>
      <c r="D2321" s="11" t="s">
        <v>9161</v>
      </c>
      <c r="E2321" s="11" t="s">
        <v>7064</v>
      </c>
      <c r="F2321" t="s">
        <v>7010</v>
      </c>
      <c r="G2321" t="s">
        <v>6947</v>
      </c>
      <c r="H2321" t="s">
        <v>27</v>
      </c>
      <c r="I2321">
        <v>1241.6500000000001</v>
      </c>
      <c r="J2321">
        <v>5</v>
      </c>
      <c r="K2321">
        <v>10</v>
      </c>
      <c r="L2321">
        <v>6208.25</v>
      </c>
      <c r="M2321">
        <v>5587.43</v>
      </c>
      <c r="N2321" s="11">
        <f>Salesdata[[#This Row],[subtotal_before_discount]]-Salesdata[[#This Row],[total_after_discount]]</f>
        <v>620.81999999999971</v>
      </c>
      <c r="O2321" t="s">
        <v>77</v>
      </c>
      <c r="P2321" s="2">
        <v>45401.697627314818</v>
      </c>
      <c r="Q2321">
        <f>YEAR(Salesdata[[#This Row],[purchase_date]])</f>
        <v>2024</v>
      </c>
      <c r="R2321" t="str">
        <f>TEXT(Salesdata[[#This Row],[purchase_date]], "mmm")</f>
        <v>Apr</v>
      </c>
    </row>
    <row r="2322" spans="1:18" x14ac:dyDescent="0.3">
      <c r="A2322" t="s">
        <v>6948</v>
      </c>
      <c r="B2322" t="s">
        <v>95</v>
      </c>
      <c r="C2322" t="s">
        <v>6949</v>
      </c>
      <c r="D2322" s="11" t="s">
        <v>9162</v>
      </c>
      <c r="E2322" s="11" t="s">
        <v>7108</v>
      </c>
      <c r="F2322" t="s">
        <v>155</v>
      </c>
      <c r="G2322" t="s">
        <v>6950</v>
      </c>
      <c r="H2322" t="s">
        <v>130</v>
      </c>
      <c r="I2322">
        <v>13.93</v>
      </c>
      <c r="J2322">
        <v>12</v>
      </c>
      <c r="K2322">
        <v>10</v>
      </c>
      <c r="L2322">
        <v>167.16</v>
      </c>
      <c r="M2322">
        <v>150.44</v>
      </c>
      <c r="N2322" s="11">
        <f>Salesdata[[#This Row],[subtotal_before_discount]]-Salesdata[[#This Row],[total_after_discount]]</f>
        <v>16.72</v>
      </c>
      <c r="O2322" t="s">
        <v>40</v>
      </c>
      <c r="P2322" s="2">
        <v>45667.650856481479</v>
      </c>
      <c r="Q2322">
        <f>YEAR(Salesdata[[#This Row],[purchase_date]])</f>
        <v>2025</v>
      </c>
      <c r="R2322" t="str">
        <f>TEXT(Salesdata[[#This Row],[purchase_date]], "mmm")</f>
        <v>Jan</v>
      </c>
    </row>
    <row r="2323" spans="1:18" x14ac:dyDescent="0.3">
      <c r="A2323" t="s">
        <v>6951</v>
      </c>
      <c r="B2323" t="s">
        <v>118</v>
      </c>
      <c r="C2323" t="s">
        <v>6952</v>
      </c>
      <c r="D2323" s="11" t="s">
        <v>9163</v>
      </c>
      <c r="E2323" s="11" t="s">
        <v>7145</v>
      </c>
      <c r="F2323" t="s">
        <v>100</v>
      </c>
      <c r="G2323" t="s">
        <v>6953</v>
      </c>
      <c r="H2323" t="s">
        <v>53</v>
      </c>
      <c r="I2323">
        <v>943.06</v>
      </c>
      <c r="J2323">
        <v>6</v>
      </c>
      <c r="K2323">
        <v>15</v>
      </c>
      <c r="L2323">
        <v>5658.36</v>
      </c>
      <c r="M2323">
        <v>4809.6099999999997</v>
      </c>
      <c r="N2323" s="11">
        <f>Salesdata[[#This Row],[subtotal_before_discount]]-Salesdata[[#This Row],[total_after_discount]]</f>
        <v>848.75</v>
      </c>
      <c r="O2323" t="s">
        <v>60</v>
      </c>
      <c r="P2323" s="2">
        <v>45578.341527777775</v>
      </c>
      <c r="Q2323">
        <f>YEAR(Salesdata[[#This Row],[purchase_date]])</f>
        <v>2024</v>
      </c>
      <c r="R2323" t="str">
        <f>TEXT(Salesdata[[#This Row],[purchase_date]], "mmm")</f>
        <v>Oct</v>
      </c>
    </row>
    <row r="2324" spans="1:18" x14ac:dyDescent="0.3">
      <c r="A2324" t="s">
        <v>6954</v>
      </c>
      <c r="B2324" t="s">
        <v>172</v>
      </c>
      <c r="C2324" t="s">
        <v>6955</v>
      </c>
      <c r="D2324" s="11" t="s">
        <v>9164</v>
      </c>
      <c r="E2324" s="11" t="s">
        <v>7123</v>
      </c>
      <c r="F2324" t="s">
        <v>121</v>
      </c>
      <c r="G2324" t="s">
        <v>6956</v>
      </c>
      <c r="H2324" t="s">
        <v>179</v>
      </c>
      <c r="I2324">
        <v>122.1</v>
      </c>
      <c r="J2324">
        <v>40</v>
      </c>
      <c r="K2324">
        <v>15</v>
      </c>
      <c r="L2324">
        <v>4884</v>
      </c>
      <c r="M2324">
        <v>4151.3999999999996</v>
      </c>
      <c r="N2324" s="11">
        <f>Salesdata[[#This Row],[subtotal_before_discount]]-Salesdata[[#This Row],[total_after_discount]]</f>
        <v>732.60000000000036</v>
      </c>
      <c r="O2324" t="s">
        <v>40</v>
      </c>
      <c r="P2324" s="2">
        <v>45475.925069444442</v>
      </c>
      <c r="Q2324">
        <f>YEAR(Salesdata[[#This Row],[purchase_date]])</f>
        <v>2024</v>
      </c>
      <c r="R2324" t="str">
        <f>TEXT(Salesdata[[#This Row],[purchase_date]], "mmm")</f>
        <v>Jul</v>
      </c>
    </row>
    <row r="2325" spans="1:18" x14ac:dyDescent="0.3">
      <c r="A2325" t="s">
        <v>6957</v>
      </c>
      <c r="B2325" t="s">
        <v>181</v>
      </c>
      <c r="C2325" t="s">
        <v>6958</v>
      </c>
      <c r="D2325" s="11" t="s">
        <v>7212</v>
      </c>
      <c r="E2325" s="11" t="s">
        <v>7089</v>
      </c>
      <c r="F2325" t="s">
        <v>155</v>
      </c>
      <c r="G2325" t="s">
        <v>6959</v>
      </c>
      <c r="H2325" t="s">
        <v>20</v>
      </c>
      <c r="I2325">
        <v>1434.09</v>
      </c>
      <c r="J2325">
        <v>60</v>
      </c>
      <c r="K2325">
        <v>15</v>
      </c>
      <c r="L2325">
        <v>86045.4</v>
      </c>
      <c r="M2325">
        <v>73138.59</v>
      </c>
      <c r="N2325" s="11">
        <f>Salesdata[[#This Row],[subtotal_before_discount]]-Salesdata[[#This Row],[total_after_discount]]</f>
        <v>12906.809999999998</v>
      </c>
      <c r="O2325" t="s">
        <v>28</v>
      </c>
      <c r="P2325" s="2">
        <v>45775.532418981478</v>
      </c>
      <c r="Q2325">
        <f>YEAR(Salesdata[[#This Row],[purchase_date]])</f>
        <v>2025</v>
      </c>
      <c r="R2325" t="str">
        <f>TEXT(Salesdata[[#This Row],[purchase_date]], "mmm")</f>
        <v>Apr</v>
      </c>
    </row>
    <row r="2326" spans="1:18" x14ac:dyDescent="0.3">
      <c r="A2326" t="s">
        <v>6960</v>
      </c>
      <c r="B2326" t="s">
        <v>118</v>
      </c>
      <c r="C2326" t="s">
        <v>6961</v>
      </c>
      <c r="D2326" s="11" t="s">
        <v>9165</v>
      </c>
      <c r="E2326" s="11" t="s">
        <v>7137</v>
      </c>
      <c r="F2326" t="s">
        <v>18</v>
      </c>
      <c r="G2326" t="s">
        <v>6962</v>
      </c>
      <c r="H2326" t="s">
        <v>248</v>
      </c>
      <c r="I2326">
        <v>297.17</v>
      </c>
      <c r="J2326">
        <v>1</v>
      </c>
      <c r="K2326">
        <v>0</v>
      </c>
      <c r="L2326">
        <v>297.17</v>
      </c>
      <c r="M2326">
        <v>297.17</v>
      </c>
      <c r="N2326" s="11">
        <f>Salesdata[[#This Row],[subtotal_before_discount]]-Salesdata[[#This Row],[total_after_discount]]</f>
        <v>0</v>
      </c>
      <c r="O2326" t="s">
        <v>40</v>
      </c>
      <c r="P2326" s="2">
        <v>45343.193715277775</v>
      </c>
      <c r="Q2326">
        <f>YEAR(Salesdata[[#This Row],[purchase_date]])</f>
        <v>2024</v>
      </c>
      <c r="R2326" t="str">
        <f>TEXT(Salesdata[[#This Row],[purchase_date]], "mmm")</f>
        <v>Feb</v>
      </c>
    </row>
    <row r="2327" spans="1:18" x14ac:dyDescent="0.3">
      <c r="A2327" t="s">
        <v>6963</v>
      </c>
      <c r="B2327" t="s">
        <v>72</v>
      </c>
      <c r="C2327" t="s">
        <v>6964</v>
      </c>
      <c r="D2327" s="11" t="s">
        <v>9166</v>
      </c>
      <c r="E2327" s="11" t="s">
        <v>7125</v>
      </c>
      <c r="F2327" t="s">
        <v>44</v>
      </c>
      <c r="G2327" t="s">
        <v>6965</v>
      </c>
      <c r="H2327" t="s">
        <v>93</v>
      </c>
      <c r="I2327">
        <v>1071.77</v>
      </c>
      <c r="J2327">
        <v>40</v>
      </c>
      <c r="K2327">
        <v>12</v>
      </c>
      <c r="L2327">
        <v>42870.8</v>
      </c>
      <c r="M2327">
        <v>37726.300000000003</v>
      </c>
      <c r="N2327" s="11">
        <f>Salesdata[[#This Row],[subtotal_before_discount]]-Salesdata[[#This Row],[total_after_discount]]</f>
        <v>5144.5</v>
      </c>
      <c r="O2327" t="s">
        <v>21</v>
      </c>
      <c r="P2327" s="2">
        <v>45341.362025462964</v>
      </c>
      <c r="Q2327">
        <f>YEAR(Salesdata[[#This Row],[purchase_date]])</f>
        <v>2024</v>
      </c>
      <c r="R2327" t="str">
        <f>TEXT(Salesdata[[#This Row],[purchase_date]], "mmm")</f>
        <v>Feb</v>
      </c>
    </row>
    <row r="2328" spans="1:18" x14ac:dyDescent="0.3">
      <c r="A2328" t="s">
        <v>6966</v>
      </c>
      <c r="B2328" t="s">
        <v>55</v>
      </c>
      <c r="C2328" t="s">
        <v>6967</v>
      </c>
      <c r="D2328" s="11" t="s">
        <v>9167</v>
      </c>
      <c r="E2328" s="11" t="s">
        <v>7145</v>
      </c>
      <c r="F2328" t="s">
        <v>105</v>
      </c>
      <c r="G2328" t="s">
        <v>7010</v>
      </c>
      <c r="H2328" t="s">
        <v>82</v>
      </c>
      <c r="I2328">
        <v>2284.67</v>
      </c>
      <c r="J2328">
        <v>6</v>
      </c>
      <c r="K2328">
        <v>15</v>
      </c>
      <c r="L2328">
        <v>13708.02</v>
      </c>
      <c r="M2328">
        <v>11651.82</v>
      </c>
      <c r="N2328" s="11">
        <f>Salesdata[[#This Row],[subtotal_before_discount]]-Salesdata[[#This Row],[total_after_discount]]</f>
        <v>2056.2000000000007</v>
      </c>
      <c r="O2328" t="s">
        <v>77</v>
      </c>
      <c r="P2328" s="2">
        <v>45780.221886574072</v>
      </c>
      <c r="Q2328">
        <f>YEAR(Salesdata[[#This Row],[purchase_date]])</f>
        <v>2025</v>
      </c>
      <c r="R2328" t="str">
        <f>TEXT(Salesdata[[#This Row],[purchase_date]], "mmm")</f>
        <v>May</v>
      </c>
    </row>
    <row r="2329" spans="1:18" x14ac:dyDescent="0.3">
      <c r="A2329" t="s">
        <v>6968</v>
      </c>
      <c r="B2329" t="s">
        <v>95</v>
      </c>
      <c r="C2329" t="s">
        <v>6969</v>
      </c>
      <c r="D2329" s="11" t="s">
        <v>9168</v>
      </c>
      <c r="E2329" s="11" t="s">
        <v>7094</v>
      </c>
      <c r="F2329" t="s">
        <v>37</v>
      </c>
      <c r="G2329" t="s">
        <v>6970</v>
      </c>
      <c r="H2329" t="s">
        <v>70</v>
      </c>
      <c r="I2329">
        <v>12.48</v>
      </c>
      <c r="J2329">
        <v>25</v>
      </c>
      <c r="K2329">
        <v>0</v>
      </c>
      <c r="L2329">
        <v>312</v>
      </c>
      <c r="M2329">
        <v>312</v>
      </c>
      <c r="N2329" s="11">
        <f>Salesdata[[#This Row],[subtotal_before_discount]]-Salesdata[[#This Row],[total_after_discount]]</f>
        <v>0</v>
      </c>
      <c r="O2329" t="s">
        <v>40</v>
      </c>
      <c r="P2329" s="2">
        <v>45831.32</v>
      </c>
      <c r="Q2329">
        <f>YEAR(Salesdata[[#This Row],[purchase_date]])</f>
        <v>2025</v>
      </c>
      <c r="R2329" t="str">
        <f>TEXT(Salesdata[[#This Row],[purchase_date]], "mmm")</f>
        <v>Jun</v>
      </c>
    </row>
    <row r="2330" spans="1:18" x14ac:dyDescent="0.3">
      <c r="A2330" t="s">
        <v>6971</v>
      </c>
      <c r="B2330" t="s">
        <v>118</v>
      </c>
      <c r="C2330" t="s">
        <v>6972</v>
      </c>
      <c r="D2330" s="11" t="s">
        <v>9169</v>
      </c>
      <c r="E2330" s="11" t="s">
        <v>7054</v>
      </c>
      <c r="F2330" t="s">
        <v>32</v>
      </c>
      <c r="G2330" t="s">
        <v>6973</v>
      </c>
      <c r="H2330" t="s">
        <v>20</v>
      </c>
      <c r="I2330">
        <v>492.3</v>
      </c>
      <c r="J2330">
        <v>3</v>
      </c>
      <c r="K2330">
        <v>15</v>
      </c>
      <c r="L2330">
        <v>1476.9</v>
      </c>
      <c r="M2330">
        <v>1255.3699999999999</v>
      </c>
      <c r="N2330" s="11">
        <f>Salesdata[[#This Row],[subtotal_before_discount]]-Salesdata[[#This Row],[total_after_discount]]</f>
        <v>221.5300000000002</v>
      </c>
      <c r="O2330" t="s">
        <v>21</v>
      </c>
      <c r="P2330" s="2">
        <v>45550.642581018517</v>
      </c>
      <c r="Q2330">
        <f>YEAR(Salesdata[[#This Row],[purchase_date]])</f>
        <v>2024</v>
      </c>
      <c r="R2330" t="str">
        <f>TEXT(Salesdata[[#This Row],[purchase_date]], "mmm")</f>
        <v>Sep</v>
      </c>
    </row>
    <row r="2331" spans="1:18" x14ac:dyDescent="0.3">
      <c r="A2331" t="s">
        <v>6974</v>
      </c>
      <c r="B2331" t="s">
        <v>15</v>
      </c>
      <c r="C2331" t="s">
        <v>6975</v>
      </c>
      <c r="D2331" s="11" t="s">
        <v>9170</v>
      </c>
      <c r="E2331" s="11" t="s">
        <v>7170</v>
      </c>
      <c r="F2331" t="s">
        <v>177</v>
      </c>
      <c r="G2331" t="s">
        <v>6976</v>
      </c>
      <c r="H2331" t="s">
        <v>161</v>
      </c>
      <c r="I2331">
        <v>941.6</v>
      </c>
      <c r="J2331">
        <v>10</v>
      </c>
      <c r="K2331">
        <v>7</v>
      </c>
      <c r="L2331">
        <v>9416</v>
      </c>
      <c r="M2331">
        <v>8756.8799999999992</v>
      </c>
      <c r="N2331" s="11">
        <f>Salesdata[[#This Row],[subtotal_before_discount]]-Salesdata[[#This Row],[total_after_discount]]</f>
        <v>659.1200000000008</v>
      </c>
      <c r="O2331" t="s">
        <v>77</v>
      </c>
      <c r="P2331" s="2">
        <v>45833.136157407411</v>
      </c>
      <c r="Q2331">
        <f>YEAR(Salesdata[[#This Row],[purchase_date]])</f>
        <v>2025</v>
      </c>
      <c r="R2331" t="str">
        <f>TEXT(Salesdata[[#This Row],[purchase_date]], "mmm")</f>
        <v>Jun</v>
      </c>
    </row>
    <row r="2332" spans="1:18" x14ac:dyDescent="0.3">
      <c r="A2332" t="s">
        <v>6977</v>
      </c>
      <c r="B2332" t="s">
        <v>30</v>
      </c>
      <c r="C2332" t="s">
        <v>6978</v>
      </c>
      <c r="D2332" s="11" t="s">
        <v>9171</v>
      </c>
      <c r="E2332" s="11" t="s">
        <v>7224</v>
      </c>
      <c r="F2332" t="s">
        <v>91</v>
      </c>
      <c r="G2332" t="s">
        <v>6979</v>
      </c>
      <c r="H2332" t="s">
        <v>102</v>
      </c>
      <c r="I2332">
        <v>2886.3</v>
      </c>
      <c r="J2332">
        <v>12</v>
      </c>
      <c r="K2332">
        <v>3</v>
      </c>
      <c r="L2332">
        <v>34635.599999999999</v>
      </c>
      <c r="M2332">
        <v>33596.53</v>
      </c>
      <c r="N2332" s="11">
        <f>Salesdata[[#This Row],[subtotal_before_discount]]-Salesdata[[#This Row],[total_after_discount]]</f>
        <v>1039.0699999999997</v>
      </c>
      <c r="O2332" t="s">
        <v>77</v>
      </c>
      <c r="P2332" s="2">
        <v>45842.153229166666</v>
      </c>
      <c r="Q2332">
        <f>YEAR(Salesdata[[#This Row],[purchase_date]])</f>
        <v>2025</v>
      </c>
      <c r="R2332" t="str">
        <f>TEXT(Salesdata[[#This Row],[purchase_date]], "mmm")</f>
        <v>Jul</v>
      </c>
    </row>
    <row r="2333" spans="1:18" x14ac:dyDescent="0.3">
      <c r="A2333" t="s">
        <v>6980</v>
      </c>
      <c r="B2333" t="s">
        <v>72</v>
      </c>
      <c r="C2333" t="s">
        <v>6981</v>
      </c>
      <c r="D2333" s="11" t="s">
        <v>9172</v>
      </c>
      <c r="E2333" s="11" t="s">
        <v>7060</v>
      </c>
      <c r="F2333" t="s">
        <v>277</v>
      </c>
      <c r="G2333" t="s">
        <v>6982</v>
      </c>
      <c r="H2333" t="s">
        <v>7010</v>
      </c>
      <c r="I2333">
        <v>525.64</v>
      </c>
      <c r="J2333">
        <v>8</v>
      </c>
      <c r="K2333">
        <v>12</v>
      </c>
      <c r="L2333">
        <v>4205.12</v>
      </c>
      <c r="M2333">
        <v>3700.51</v>
      </c>
      <c r="N2333" s="11">
        <f>Salesdata[[#This Row],[subtotal_before_discount]]-Salesdata[[#This Row],[total_after_discount]]</f>
        <v>504.60999999999967</v>
      </c>
      <c r="O2333" t="s">
        <v>116</v>
      </c>
      <c r="P2333" s="2">
        <v>45653.715300925927</v>
      </c>
      <c r="Q2333">
        <f>YEAR(Salesdata[[#This Row],[purchase_date]])</f>
        <v>2024</v>
      </c>
      <c r="R2333" t="str">
        <f>TEXT(Salesdata[[#This Row],[purchase_date]], "mmm")</f>
        <v>Dec</v>
      </c>
    </row>
    <row r="2334" spans="1:18" x14ac:dyDescent="0.3">
      <c r="A2334" t="s">
        <v>6983</v>
      </c>
      <c r="B2334" t="s">
        <v>72</v>
      </c>
      <c r="C2334" t="s">
        <v>6984</v>
      </c>
      <c r="D2334" s="11" t="s">
        <v>7351</v>
      </c>
      <c r="E2334" s="11" t="s">
        <v>7116</v>
      </c>
      <c r="F2334" t="s">
        <v>18</v>
      </c>
      <c r="G2334" t="s">
        <v>6985</v>
      </c>
      <c r="H2334" t="s">
        <v>76</v>
      </c>
      <c r="I2334">
        <v>182.13</v>
      </c>
      <c r="J2334">
        <v>1</v>
      </c>
      <c r="K2334">
        <v>0</v>
      </c>
      <c r="L2334">
        <v>182.13</v>
      </c>
      <c r="M2334">
        <v>182.13</v>
      </c>
      <c r="N2334" s="11">
        <f>Salesdata[[#This Row],[subtotal_before_discount]]-Salesdata[[#This Row],[total_after_discount]]</f>
        <v>0</v>
      </c>
      <c r="O2334" t="s">
        <v>116</v>
      </c>
      <c r="P2334" s="2">
        <v>45337.824467592596</v>
      </c>
      <c r="Q2334">
        <f>YEAR(Salesdata[[#This Row],[purchase_date]])</f>
        <v>2024</v>
      </c>
      <c r="R2334" t="str">
        <f>TEXT(Salesdata[[#This Row],[purchase_date]], "mmm")</f>
        <v>Feb</v>
      </c>
    </row>
    <row r="2335" spans="1:18" x14ac:dyDescent="0.3">
      <c r="A2335" t="s">
        <v>6986</v>
      </c>
      <c r="B2335" t="s">
        <v>49</v>
      </c>
      <c r="C2335" t="s">
        <v>6987</v>
      </c>
      <c r="D2335" s="11" t="s">
        <v>9173</v>
      </c>
      <c r="E2335" s="11" t="s">
        <v>7143</v>
      </c>
      <c r="F2335" t="s">
        <v>246</v>
      </c>
      <c r="G2335" t="s">
        <v>6988</v>
      </c>
      <c r="H2335" t="s">
        <v>27</v>
      </c>
      <c r="I2335">
        <v>85.35</v>
      </c>
      <c r="J2335">
        <v>25</v>
      </c>
      <c r="K2335">
        <v>0</v>
      </c>
      <c r="L2335">
        <v>2133.75</v>
      </c>
      <c r="M2335">
        <v>2133.75</v>
      </c>
      <c r="N2335" s="11">
        <f>Salesdata[[#This Row],[subtotal_before_discount]]-Salesdata[[#This Row],[total_after_discount]]</f>
        <v>0</v>
      </c>
      <c r="O2335" t="s">
        <v>28</v>
      </c>
      <c r="P2335" s="2">
        <v>45667.171469907407</v>
      </c>
      <c r="Q2335">
        <f>YEAR(Salesdata[[#This Row],[purchase_date]])</f>
        <v>2025</v>
      </c>
      <c r="R2335" t="str">
        <f>TEXT(Salesdata[[#This Row],[purchase_date]], "mmm")</f>
        <v>Jan</v>
      </c>
    </row>
    <row r="2336" spans="1:18" x14ac:dyDescent="0.3">
      <c r="A2336" t="s">
        <v>6989</v>
      </c>
      <c r="B2336" t="s">
        <v>181</v>
      </c>
      <c r="C2336" t="s">
        <v>6990</v>
      </c>
      <c r="D2336" s="11" t="s">
        <v>9174</v>
      </c>
      <c r="E2336" s="11" t="s">
        <v>7168</v>
      </c>
      <c r="F2336" t="s">
        <v>105</v>
      </c>
      <c r="G2336" t="s">
        <v>6991</v>
      </c>
      <c r="H2336" t="s">
        <v>39</v>
      </c>
      <c r="I2336">
        <v>4233.91</v>
      </c>
      <c r="J2336">
        <v>3</v>
      </c>
      <c r="K2336">
        <v>2</v>
      </c>
      <c r="L2336">
        <v>12701.73</v>
      </c>
      <c r="M2336">
        <v>12447.7</v>
      </c>
      <c r="N2336" s="11">
        <f>Salesdata[[#This Row],[subtotal_before_discount]]-Salesdata[[#This Row],[total_after_discount]]</f>
        <v>254.02999999999884</v>
      </c>
      <c r="O2336" t="s">
        <v>40</v>
      </c>
      <c r="P2336" s="2">
        <v>45430.855925925927</v>
      </c>
      <c r="Q2336">
        <f>YEAR(Salesdata[[#This Row],[purchase_date]])</f>
        <v>2024</v>
      </c>
      <c r="R2336" t="str">
        <f>TEXT(Salesdata[[#This Row],[purchase_date]], "mmm")</f>
        <v>May</v>
      </c>
    </row>
    <row r="2337" spans="1:18" x14ac:dyDescent="0.3">
      <c r="A2337" t="s">
        <v>6992</v>
      </c>
      <c r="B2337" t="s">
        <v>84</v>
      </c>
      <c r="C2337" t="s">
        <v>6993</v>
      </c>
      <c r="D2337" s="11" t="s">
        <v>9175</v>
      </c>
      <c r="E2337" s="11" t="s">
        <v>7046</v>
      </c>
      <c r="F2337" t="s">
        <v>133</v>
      </c>
      <c r="G2337" t="s">
        <v>6994</v>
      </c>
      <c r="H2337" t="s">
        <v>161</v>
      </c>
      <c r="I2337">
        <v>90.86</v>
      </c>
      <c r="J2337">
        <v>5</v>
      </c>
      <c r="K2337">
        <v>15</v>
      </c>
      <c r="L2337">
        <v>454.3</v>
      </c>
      <c r="M2337">
        <v>386.15</v>
      </c>
      <c r="N2337" s="11">
        <f>Salesdata[[#This Row],[subtotal_before_discount]]-Salesdata[[#This Row],[total_after_discount]]</f>
        <v>68.150000000000034</v>
      </c>
      <c r="O2337" t="s">
        <v>40</v>
      </c>
      <c r="P2337" s="2">
        <v>45704.385497685187</v>
      </c>
      <c r="Q2337">
        <f>YEAR(Salesdata[[#This Row],[purchase_date]])</f>
        <v>2025</v>
      </c>
      <c r="R2337" t="str">
        <f>TEXT(Salesdata[[#This Row],[purchase_date]], "mmm")</f>
        <v>Feb</v>
      </c>
    </row>
    <row r="2338" spans="1:18" x14ac:dyDescent="0.3">
      <c r="A2338" t="s">
        <v>6995</v>
      </c>
      <c r="B2338" t="s">
        <v>15</v>
      </c>
      <c r="C2338" t="s">
        <v>6996</v>
      </c>
      <c r="D2338" s="11" t="s">
        <v>9176</v>
      </c>
      <c r="E2338" s="11" t="s">
        <v>7137</v>
      </c>
      <c r="F2338" t="s">
        <v>18</v>
      </c>
      <c r="G2338" t="s">
        <v>6997</v>
      </c>
      <c r="H2338" t="s">
        <v>93</v>
      </c>
      <c r="I2338">
        <v>50.46</v>
      </c>
      <c r="J2338">
        <v>5</v>
      </c>
      <c r="K2338">
        <v>2</v>
      </c>
      <c r="L2338">
        <v>252.3</v>
      </c>
      <c r="M2338">
        <v>247.25</v>
      </c>
      <c r="N2338" s="11">
        <f>Salesdata[[#This Row],[subtotal_before_discount]]-Salesdata[[#This Row],[total_after_discount]]</f>
        <v>5.0500000000000114</v>
      </c>
      <c r="O2338" t="s">
        <v>60</v>
      </c>
      <c r="P2338" s="2">
        <v>45696.465648148151</v>
      </c>
      <c r="Q2338">
        <f>YEAR(Salesdata[[#This Row],[purchase_date]])</f>
        <v>2025</v>
      </c>
      <c r="R2338" t="str">
        <f>TEXT(Salesdata[[#This Row],[purchase_date]], "mmm")</f>
        <v>Feb</v>
      </c>
    </row>
    <row r="2339" spans="1:18" x14ac:dyDescent="0.3">
      <c r="A2339" t="s">
        <v>6998</v>
      </c>
      <c r="B2339" t="s">
        <v>55</v>
      </c>
      <c r="C2339" t="s">
        <v>6999</v>
      </c>
      <c r="D2339" s="11" t="s">
        <v>9177</v>
      </c>
      <c r="E2339" s="11" t="s">
        <v>7183</v>
      </c>
      <c r="F2339" t="s">
        <v>37</v>
      </c>
      <c r="G2339" t="s">
        <v>7000</v>
      </c>
      <c r="H2339" t="s">
        <v>27</v>
      </c>
      <c r="I2339">
        <v>164.58</v>
      </c>
      <c r="J2339">
        <v>75</v>
      </c>
      <c r="K2339">
        <v>0</v>
      </c>
      <c r="L2339">
        <v>12343.5</v>
      </c>
      <c r="M2339">
        <v>12343.5</v>
      </c>
      <c r="N2339" s="11">
        <f>Salesdata[[#This Row],[subtotal_before_discount]]-Salesdata[[#This Row],[total_after_discount]]</f>
        <v>0</v>
      </c>
      <c r="O2339" t="s">
        <v>116</v>
      </c>
      <c r="P2339" s="2">
        <v>45718.855925925927</v>
      </c>
      <c r="Q2339">
        <f>YEAR(Salesdata[[#This Row],[purchase_date]])</f>
        <v>2025</v>
      </c>
      <c r="R2339" t="str">
        <f>TEXT(Salesdata[[#This Row],[purchase_date]], "mmm")</f>
        <v>Mar</v>
      </c>
    </row>
    <row r="2340" spans="1:18" x14ac:dyDescent="0.3">
      <c r="A2340" t="s">
        <v>7001</v>
      </c>
      <c r="B2340" t="s">
        <v>118</v>
      </c>
      <c r="C2340" t="s">
        <v>7002</v>
      </c>
      <c r="D2340" s="11" t="s">
        <v>9178</v>
      </c>
      <c r="E2340" s="11" t="s">
        <v>7137</v>
      </c>
      <c r="F2340" t="s">
        <v>18</v>
      </c>
      <c r="G2340" t="s">
        <v>7003</v>
      </c>
      <c r="H2340" t="s">
        <v>39</v>
      </c>
      <c r="I2340">
        <v>897.86</v>
      </c>
      <c r="J2340">
        <v>5</v>
      </c>
      <c r="K2340">
        <v>0</v>
      </c>
      <c r="L2340">
        <v>4489.3</v>
      </c>
      <c r="M2340">
        <v>4489.3</v>
      </c>
      <c r="N2340" s="11">
        <f>Salesdata[[#This Row],[subtotal_before_discount]]-Salesdata[[#This Row],[total_after_discount]]</f>
        <v>0</v>
      </c>
      <c r="O2340" t="s">
        <v>116</v>
      </c>
      <c r="P2340" s="2">
        <v>45493.266701388886</v>
      </c>
      <c r="Q2340">
        <f>YEAR(Salesdata[[#This Row],[purchase_date]])</f>
        <v>2024</v>
      </c>
      <c r="R2340" t="str">
        <f>TEXT(Salesdata[[#This Row],[purchase_date]], "mmm")</f>
        <v>Jul</v>
      </c>
    </row>
    <row r="2341" spans="1:18" x14ac:dyDescent="0.3">
      <c r="A2341" t="s">
        <v>7004</v>
      </c>
      <c r="B2341" t="s">
        <v>72</v>
      </c>
      <c r="C2341" t="s">
        <v>7005</v>
      </c>
      <c r="D2341" s="11" t="s">
        <v>9179</v>
      </c>
      <c r="E2341" s="11" t="s">
        <v>7058</v>
      </c>
      <c r="F2341" t="s">
        <v>155</v>
      </c>
      <c r="G2341" t="s">
        <v>7006</v>
      </c>
      <c r="H2341" t="s">
        <v>65</v>
      </c>
      <c r="I2341">
        <v>1125.22</v>
      </c>
      <c r="J2341">
        <v>50</v>
      </c>
      <c r="K2341">
        <v>20</v>
      </c>
      <c r="L2341">
        <v>56261</v>
      </c>
      <c r="M2341">
        <v>45008.800000000003</v>
      </c>
      <c r="N2341" s="11">
        <f>Salesdata[[#This Row],[subtotal_before_discount]]-Salesdata[[#This Row],[total_after_discount]]</f>
        <v>11252.199999999997</v>
      </c>
      <c r="O2341" t="s">
        <v>21</v>
      </c>
      <c r="P2341" s="2">
        <v>45441.357291666667</v>
      </c>
      <c r="Q2341">
        <f>YEAR(Salesdata[[#This Row],[purchase_date]])</f>
        <v>2024</v>
      </c>
      <c r="R2341" t="str">
        <f>TEXT(Salesdata[[#This Row],[purchase_date]], "mmm")</f>
        <v>May</v>
      </c>
    </row>
    <row r="2342" spans="1:18" x14ac:dyDescent="0.3">
      <c r="A2342" t="s">
        <v>7007</v>
      </c>
      <c r="B2342" t="s">
        <v>49</v>
      </c>
      <c r="C2342" t="s">
        <v>7008</v>
      </c>
      <c r="D2342" s="11" t="s">
        <v>9180</v>
      </c>
      <c r="E2342" s="11" t="s">
        <v>7042</v>
      </c>
      <c r="F2342" t="s">
        <v>155</v>
      </c>
      <c r="G2342" t="s">
        <v>7009</v>
      </c>
      <c r="H2342" t="s">
        <v>76</v>
      </c>
      <c r="I2342">
        <v>582.04</v>
      </c>
      <c r="J2342">
        <v>5</v>
      </c>
      <c r="K2342">
        <v>0</v>
      </c>
      <c r="L2342">
        <v>2910.2</v>
      </c>
      <c r="M2342">
        <v>2910.2</v>
      </c>
      <c r="N2342" s="11">
        <f>Salesdata[[#This Row],[subtotal_before_discount]]-Salesdata[[#This Row],[total_after_discount]]</f>
        <v>0</v>
      </c>
      <c r="O2342" t="s">
        <v>60</v>
      </c>
      <c r="P2342" s="2">
        <v>45356.489444444444</v>
      </c>
      <c r="Q2342">
        <f>YEAR(Salesdata[[#This Row],[purchase_date]])</f>
        <v>2024</v>
      </c>
      <c r="R2342" t="str">
        <f>TEXT(Salesdata[[#This Row],[purchase_date]], "mmm")</f>
        <v>Mar</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1BAAF-3B2E-4B61-8C0F-8367BE01F762}">
  <dimension ref="A2:E21"/>
  <sheetViews>
    <sheetView zoomScale="115" zoomScaleNormal="115" workbookViewId="0">
      <selection activeCell="F14" sqref="F14"/>
    </sheetView>
  </sheetViews>
  <sheetFormatPr defaultRowHeight="14.4" x14ac:dyDescent="0.3"/>
  <cols>
    <col min="2" max="2" width="14" bestFit="1" customWidth="1"/>
    <col min="3" max="3" width="24.33203125" bestFit="1" customWidth="1"/>
    <col min="5" max="5" width="20.5546875" bestFit="1" customWidth="1"/>
    <col min="6" max="6" width="10.44140625" bestFit="1" customWidth="1"/>
  </cols>
  <sheetData>
    <row r="2" spans="1:5" x14ac:dyDescent="0.3">
      <c r="A2" s="4" t="s">
        <v>7011</v>
      </c>
    </row>
    <row r="5" spans="1:5" x14ac:dyDescent="0.3">
      <c r="A5">
        <v>1</v>
      </c>
      <c r="B5" s="3" t="s">
        <v>7012</v>
      </c>
      <c r="C5" s="5">
        <f>COUNTA(_xlfn.UNIQUE(Salesdata[transaction_id]))</f>
        <v>2341</v>
      </c>
      <c r="E5" s="15">
        <f>GETPIVOTDATA("transaction_id",$B$17)</f>
        <v>2341</v>
      </c>
    </row>
    <row r="7" spans="1:5" x14ac:dyDescent="0.3">
      <c r="A7">
        <v>2</v>
      </c>
      <c r="B7" s="3" t="s">
        <v>7013</v>
      </c>
      <c r="C7" s="16">
        <f>SUM(Salesdata[total_after_discount])</f>
        <v>19409081.510000009</v>
      </c>
      <c r="E7" s="17">
        <f>GETPIVOTDATA("total_after_discount",$C$17)</f>
        <v>19409081.510000009</v>
      </c>
    </row>
    <row r="9" spans="1:5" x14ac:dyDescent="0.3">
      <c r="A9">
        <v>3</v>
      </c>
      <c r="B9" s="3" t="s">
        <v>7014</v>
      </c>
      <c r="C9" s="5">
        <f>SUM(Salesdata[quantity])</f>
        <v>64231</v>
      </c>
      <c r="E9" s="15">
        <f>GETPIVOTDATA("quantity",$B$20)</f>
        <v>64231</v>
      </c>
    </row>
    <row r="11" spans="1:5" x14ac:dyDescent="0.3">
      <c r="A11">
        <v>4</v>
      </c>
      <c r="B11" s="3" t="s">
        <v>7015</v>
      </c>
      <c r="C11" s="16" cm="1">
        <f t="array" ref="C11">SUM(Salesdata[subtotal_before_discount] - Salesdata[total_after_discount])</f>
        <v>2539323.2799999993</v>
      </c>
    </row>
    <row r="13" spans="1:5" x14ac:dyDescent="0.3">
      <c r="A13">
        <v>5</v>
      </c>
      <c r="B13" s="3" t="s">
        <v>7017</v>
      </c>
      <c r="C13" s="13">
        <f>C7/C5</f>
        <v>8290.9361426740743</v>
      </c>
    </row>
    <row r="14" spans="1:5" x14ac:dyDescent="0.3">
      <c r="B14" s="3"/>
      <c r="C14" s="18"/>
    </row>
    <row r="15" spans="1:5" x14ac:dyDescent="0.3">
      <c r="A15">
        <v>6</v>
      </c>
      <c r="B15" s="3" t="s">
        <v>9186</v>
      </c>
      <c r="C15" s="5">
        <f>COUNTA(_xlfn.UNIQUE(Salesdata[sku]))</f>
        <v>2314</v>
      </c>
    </row>
    <row r="17" spans="2:3" x14ac:dyDescent="0.3">
      <c r="B17" t="s">
        <v>9183</v>
      </c>
      <c r="C17" t="s">
        <v>7018</v>
      </c>
    </row>
    <row r="18" spans="2:3" x14ac:dyDescent="0.3">
      <c r="B18">
        <v>2341</v>
      </c>
      <c r="C18" s="12">
        <v>19409081.510000009</v>
      </c>
    </row>
    <row r="20" spans="2:3" x14ac:dyDescent="0.3">
      <c r="B20" t="s">
        <v>9184</v>
      </c>
      <c r="C20" t="s">
        <v>9185</v>
      </c>
    </row>
    <row r="21" spans="2:3" x14ac:dyDescent="0.3">
      <c r="B21">
        <v>64231</v>
      </c>
      <c r="C21">
        <v>2341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D11AA-FBFC-41EC-A6A0-F4239F82D9E1}">
  <dimension ref="A3:B11"/>
  <sheetViews>
    <sheetView topLeftCell="A4" workbookViewId="0">
      <selection activeCell="O32" sqref="O32"/>
    </sheetView>
  </sheetViews>
  <sheetFormatPr defaultRowHeight="14.4" x14ac:dyDescent="0.3"/>
  <cols>
    <col min="1" max="1" width="24.6640625" bestFit="1" customWidth="1"/>
    <col min="2" max="2" width="23.88671875" bestFit="1" customWidth="1"/>
  </cols>
  <sheetData>
    <row r="3" spans="1:2" x14ac:dyDescent="0.3">
      <c r="A3" s="7" t="s">
        <v>7019</v>
      </c>
      <c r="B3" t="s">
        <v>7018</v>
      </c>
    </row>
    <row r="4" spans="1:2" x14ac:dyDescent="0.3">
      <c r="A4" s="8" t="s">
        <v>40</v>
      </c>
      <c r="B4" s="20">
        <v>2335424.2200000002</v>
      </c>
    </row>
    <row r="5" spans="1:2" x14ac:dyDescent="0.3">
      <c r="A5" s="8" t="s">
        <v>21</v>
      </c>
      <c r="B5" s="20">
        <v>2675669.38</v>
      </c>
    </row>
    <row r="6" spans="1:2" x14ac:dyDescent="0.3">
      <c r="A6" s="8" t="s">
        <v>60</v>
      </c>
      <c r="B6" s="20">
        <v>2565913.1800000006</v>
      </c>
    </row>
    <row r="7" spans="1:2" x14ac:dyDescent="0.3">
      <c r="A7" s="8" t="s">
        <v>77</v>
      </c>
      <c r="B7" s="20">
        <v>2170433.7799999993</v>
      </c>
    </row>
    <row r="8" spans="1:2" x14ac:dyDescent="0.3">
      <c r="A8" s="8" t="s">
        <v>28</v>
      </c>
      <c r="B8" s="20">
        <v>2663717.8900000006</v>
      </c>
    </row>
    <row r="9" spans="1:2" x14ac:dyDescent="0.3">
      <c r="A9" s="8" t="s">
        <v>116</v>
      </c>
      <c r="B9" s="20">
        <v>2866623.0800000015</v>
      </c>
    </row>
    <row r="10" spans="1:2" x14ac:dyDescent="0.3">
      <c r="A10" s="8" t="s">
        <v>47</v>
      </c>
      <c r="B10" s="20">
        <v>2742667.19</v>
      </c>
    </row>
    <row r="11" spans="1:2" x14ac:dyDescent="0.3">
      <c r="A11" s="8" t="s">
        <v>7020</v>
      </c>
      <c r="B11" s="20">
        <v>18020448.720000003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88E45-5D4B-4FB1-98F2-4CA8ABA81F9D}">
  <dimension ref="A1:B23"/>
  <sheetViews>
    <sheetView workbookViewId="0">
      <selection activeCell="C15" sqref="C15"/>
    </sheetView>
  </sheetViews>
  <sheetFormatPr defaultRowHeight="14.4" x14ac:dyDescent="0.3"/>
  <cols>
    <col min="1" max="1" width="12.44140625" bestFit="1" customWidth="1"/>
    <col min="2" max="2" width="23.88671875" bestFit="1" customWidth="1"/>
  </cols>
  <sheetData>
    <row r="1" spans="1:2" x14ac:dyDescent="0.3">
      <c r="A1" s="7" t="s">
        <v>7019</v>
      </c>
      <c r="B1" t="s">
        <v>7018</v>
      </c>
    </row>
    <row r="2" spans="1:2" x14ac:dyDescent="0.3">
      <c r="A2" s="8" t="s">
        <v>7021</v>
      </c>
      <c r="B2" s="14">
        <v>10949822.75</v>
      </c>
    </row>
    <row r="3" spans="1:2" x14ac:dyDescent="0.3">
      <c r="A3" s="9" t="s">
        <v>7024</v>
      </c>
      <c r="B3" s="20">
        <v>487240.74999999988</v>
      </c>
    </row>
    <row r="4" spans="1:2" x14ac:dyDescent="0.3">
      <c r="A4" s="9" t="s">
        <v>7025</v>
      </c>
      <c r="B4" s="20">
        <v>1080876.8600000001</v>
      </c>
    </row>
    <row r="5" spans="1:2" x14ac:dyDescent="0.3">
      <c r="A5" s="9" t="s">
        <v>7026</v>
      </c>
      <c r="B5" s="20">
        <v>705452.33999999973</v>
      </c>
    </row>
    <row r="6" spans="1:2" x14ac:dyDescent="0.3">
      <c r="A6" s="9" t="s">
        <v>7027</v>
      </c>
      <c r="B6" s="20">
        <v>1260298.6400000006</v>
      </c>
    </row>
    <row r="7" spans="1:2" x14ac:dyDescent="0.3">
      <c r="A7" s="9" t="s">
        <v>7028</v>
      </c>
      <c r="B7" s="20">
        <v>1338421.7799999996</v>
      </c>
    </row>
    <row r="8" spans="1:2" x14ac:dyDescent="0.3">
      <c r="A8" s="9" t="s">
        <v>7029</v>
      </c>
      <c r="B8" s="20">
        <v>1133840.27</v>
      </c>
    </row>
    <row r="9" spans="1:2" x14ac:dyDescent="0.3">
      <c r="A9" s="9" t="s">
        <v>7030</v>
      </c>
      <c r="B9" s="20">
        <v>881649.93000000017</v>
      </c>
    </row>
    <row r="10" spans="1:2" x14ac:dyDescent="0.3">
      <c r="A10" s="9" t="s">
        <v>7031</v>
      </c>
      <c r="B10" s="20">
        <v>779023.64000000036</v>
      </c>
    </row>
    <row r="11" spans="1:2" x14ac:dyDescent="0.3">
      <c r="A11" s="9" t="s">
        <v>7032</v>
      </c>
      <c r="B11" s="20">
        <v>1214640.9300000006</v>
      </c>
    </row>
    <row r="12" spans="1:2" x14ac:dyDescent="0.3">
      <c r="A12" s="9" t="s">
        <v>7033</v>
      </c>
      <c r="B12" s="20">
        <v>828958.94000000006</v>
      </c>
    </row>
    <row r="13" spans="1:2" x14ac:dyDescent="0.3">
      <c r="A13" s="9" t="s">
        <v>7034</v>
      </c>
      <c r="B13" s="20">
        <v>1239418.6699999995</v>
      </c>
    </row>
    <row r="14" spans="1:2" x14ac:dyDescent="0.3">
      <c r="A14" s="8" t="s">
        <v>7022</v>
      </c>
      <c r="B14" s="20">
        <v>8459258.7599999998</v>
      </c>
    </row>
    <row r="15" spans="1:2" x14ac:dyDescent="0.3">
      <c r="A15" s="9" t="s">
        <v>7023</v>
      </c>
      <c r="B15" s="20">
        <v>1047507</v>
      </c>
    </row>
    <row r="16" spans="1:2" x14ac:dyDescent="0.3">
      <c r="A16" s="9" t="s">
        <v>7024</v>
      </c>
      <c r="B16" s="20">
        <v>982524.91000000015</v>
      </c>
    </row>
    <row r="17" spans="1:2" x14ac:dyDescent="0.3">
      <c r="A17" s="9" t="s">
        <v>7025</v>
      </c>
      <c r="B17" s="20">
        <v>1036513.6099999998</v>
      </c>
    </row>
    <row r="18" spans="1:2" x14ac:dyDescent="0.3">
      <c r="A18" s="9" t="s">
        <v>7026</v>
      </c>
      <c r="B18" s="20">
        <v>1344847.9700000002</v>
      </c>
    </row>
    <row r="19" spans="1:2" x14ac:dyDescent="0.3">
      <c r="A19" s="9" t="s">
        <v>7027</v>
      </c>
      <c r="B19" s="20">
        <v>1163018.8899999999</v>
      </c>
    </row>
    <row r="20" spans="1:2" x14ac:dyDescent="0.3">
      <c r="A20" s="9" t="s">
        <v>7028</v>
      </c>
      <c r="B20" s="20">
        <v>1512685.0199999996</v>
      </c>
    </row>
    <row r="21" spans="1:2" x14ac:dyDescent="0.3">
      <c r="A21" s="9" t="s">
        <v>7029</v>
      </c>
      <c r="B21" s="20">
        <v>1048579.4700000002</v>
      </c>
    </row>
    <row r="22" spans="1:2" x14ac:dyDescent="0.3">
      <c r="A22" s="9" t="s">
        <v>7030</v>
      </c>
      <c r="B22" s="20">
        <v>323581.88999999996</v>
      </c>
    </row>
    <row r="23" spans="1:2" x14ac:dyDescent="0.3">
      <c r="A23" s="8" t="s">
        <v>7020</v>
      </c>
      <c r="B23" s="20">
        <v>19409081.509999998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5F68B-32B8-41EB-803C-3357365C4C83}">
  <dimension ref="A1:B14"/>
  <sheetViews>
    <sheetView workbookViewId="0">
      <selection activeCell="M3" sqref="M3"/>
    </sheetView>
  </sheetViews>
  <sheetFormatPr defaultRowHeight="14.4" x14ac:dyDescent="0.3"/>
  <cols>
    <col min="1" max="1" width="20.6640625" bestFit="1" customWidth="1"/>
    <col min="2" max="2" width="23.88671875" bestFit="1" customWidth="1"/>
  </cols>
  <sheetData>
    <row r="1" spans="1:2" x14ac:dyDescent="0.3">
      <c r="A1" s="7" t="s">
        <v>7019</v>
      </c>
      <c r="B1" t="s">
        <v>7018</v>
      </c>
    </row>
    <row r="2" spans="1:2" x14ac:dyDescent="0.3">
      <c r="A2" s="8" t="s">
        <v>84</v>
      </c>
      <c r="B2" s="20">
        <v>2070504.8499999994</v>
      </c>
    </row>
    <row r="3" spans="1:2" x14ac:dyDescent="0.3">
      <c r="A3" s="8" t="s">
        <v>55</v>
      </c>
      <c r="B3" s="20">
        <v>1666757.5600000005</v>
      </c>
    </row>
    <row r="4" spans="1:2" x14ac:dyDescent="0.3">
      <c r="A4" s="8" t="s">
        <v>49</v>
      </c>
      <c r="B4" s="20">
        <v>1645254.3299999998</v>
      </c>
    </row>
    <row r="5" spans="1:2" x14ac:dyDescent="0.3">
      <c r="A5" s="8" t="s">
        <v>118</v>
      </c>
      <c r="B5" s="20">
        <v>1883934.2000000004</v>
      </c>
    </row>
    <row r="6" spans="1:2" x14ac:dyDescent="0.3">
      <c r="A6" s="8" t="s">
        <v>15</v>
      </c>
      <c r="B6" s="20">
        <v>1823320.8200000005</v>
      </c>
    </row>
    <row r="7" spans="1:2" x14ac:dyDescent="0.3">
      <c r="A7" s="8" t="s">
        <v>95</v>
      </c>
      <c r="B7" s="20">
        <v>1467681.1399999997</v>
      </c>
    </row>
    <row r="8" spans="1:2" x14ac:dyDescent="0.3">
      <c r="A8" s="8" t="s">
        <v>30</v>
      </c>
      <c r="B8" s="20">
        <v>1277963.9400000006</v>
      </c>
    </row>
    <row r="9" spans="1:2" x14ac:dyDescent="0.3">
      <c r="A9" s="8" t="s">
        <v>23</v>
      </c>
      <c r="B9" s="20">
        <v>1600052.19</v>
      </c>
    </row>
    <row r="10" spans="1:2" x14ac:dyDescent="0.3">
      <c r="A10" s="8" t="s">
        <v>72</v>
      </c>
      <c r="B10" s="20">
        <v>2007492.3800000013</v>
      </c>
    </row>
    <row r="11" spans="1:2" x14ac:dyDescent="0.3">
      <c r="A11" s="8" t="s">
        <v>7010</v>
      </c>
      <c r="B11" s="20">
        <v>198333.2</v>
      </c>
    </row>
    <row r="12" spans="1:2" x14ac:dyDescent="0.3">
      <c r="A12" s="8" t="s">
        <v>172</v>
      </c>
      <c r="B12" s="20">
        <v>2109447.6999999997</v>
      </c>
    </row>
    <row r="13" spans="1:2" x14ac:dyDescent="0.3">
      <c r="A13" s="8" t="s">
        <v>181</v>
      </c>
      <c r="B13" s="20">
        <v>1658339.2000000007</v>
      </c>
    </row>
    <row r="14" spans="1:2" x14ac:dyDescent="0.3">
      <c r="A14" s="8" t="s">
        <v>7020</v>
      </c>
      <c r="B14" s="20">
        <v>19409081.510000002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C15BB-5E6F-46E7-A4C3-24C16D4E8DD7}">
  <dimension ref="A1:F2271"/>
  <sheetViews>
    <sheetView workbookViewId="0">
      <selection activeCell="O20" sqref="O20"/>
    </sheetView>
  </sheetViews>
  <sheetFormatPr defaultRowHeight="14.4" x14ac:dyDescent="0.3"/>
  <cols>
    <col min="1" max="1" width="12.44140625" bestFit="1" customWidth="1"/>
    <col min="2" max="2" width="23.88671875" bestFit="1" customWidth="1"/>
    <col min="5" max="5" width="19.88671875" customWidth="1"/>
    <col min="6" max="6" width="26.109375" customWidth="1"/>
  </cols>
  <sheetData>
    <row r="1" spans="1:6" x14ac:dyDescent="0.3">
      <c r="A1" s="7" t="s">
        <v>7019</v>
      </c>
      <c r="B1" t="s">
        <v>7018</v>
      </c>
      <c r="E1" s="10"/>
      <c r="F1" s="10"/>
    </row>
    <row r="2" spans="1:6" x14ac:dyDescent="0.3">
      <c r="A2" s="8" t="s">
        <v>7042</v>
      </c>
      <c r="B2">
        <v>589501.21999999986</v>
      </c>
      <c r="E2" s="6" t="s">
        <v>7019</v>
      </c>
      <c r="F2" s="6" t="s">
        <v>7018</v>
      </c>
    </row>
    <row r="3" spans="1:6" x14ac:dyDescent="0.3">
      <c r="A3" s="8" t="s">
        <v>7164</v>
      </c>
      <c r="B3">
        <v>523934.97999999992</v>
      </c>
      <c r="E3" s="8" t="s">
        <v>7042</v>
      </c>
      <c r="F3" s="12">
        <v>589501.21999999986</v>
      </c>
    </row>
    <row r="4" spans="1:6" x14ac:dyDescent="0.3">
      <c r="A4" s="8" t="s">
        <v>7066</v>
      </c>
      <c r="B4">
        <v>302435.88</v>
      </c>
      <c r="E4" s="8" t="s">
        <v>7164</v>
      </c>
      <c r="F4" s="12">
        <v>523934.97999999992</v>
      </c>
    </row>
    <row r="5" spans="1:6" x14ac:dyDescent="0.3">
      <c r="A5" s="8" t="s">
        <v>7036</v>
      </c>
      <c r="B5">
        <v>335396.21999999997</v>
      </c>
      <c r="E5" s="8" t="s">
        <v>7066</v>
      </c>
      <c r="F5" s="12">
        <v>302435.88</v>
      </c>
    </row>
    <row r="6" spans="1:6" x14ac:dyDescent="0.3">
      <c r="A6" s="8" t="s">
        <v>7141</v>
      </c>
      <c r="B6">
        <v>408767.78</v>
      </c>
      <c r="E6" s="8" t="s">
        <v>7036</v>
      </c>
      <c r="F6" s="12">
        <v>335396.21999999997</v>
      </c>
    </row>
    <row r="7" spans="1:6" x14ac:dyDescent="0.3">
      <c r="A7" s="8" t="s">
        <v>7235</v>
      </c>
      <c r="B7">
        <v>309316.19</v>
      </c>
      <c r="E7" s="8" t="s">
        <v>7141</v>
      </c>
      <c r="F7" s="12">
        <v>408767.78</v>
      </c>
    </row>
    <row r="8" spans="1:6" x14ac:dyDescent="0.3">
      <c r="A8" s="8" t="s">
        <v>7198</v>
      </c>
      <c r="B8">
        <v>197756.18000000005</v>
      </c>
      <c r="E8" s="8" t="s">
        <v>7235</v>
      </c>
      <c r="F8" s="12">
        <v>309316.19</v>
      </c>
    </row>
    <row r="9" spans="1:6" x14ac:dyDescent="0.3">
      <c r="A9" s="8" t="s">
        <v>7111</v>
      </c>
      <c r="B9">
        <v>361133.10999999981</v>
      </c>
      <c r="E9" s="8" t="s">
        <v>7198</v>
      </c>
      <c r="F9" s="12">
        <v>197756.18000000005</v>
      </c>
    </row>
    <row r="10" spans="1:6" x14ac:dyDescent="0.3">
      <c r="A10" s="8" t="s">
        <v>7062</v>
      </c>
      <c r="B10">
        <v>130043.55</v>
      </c>
      <c r="E10" s="8" t="s">
        <v>7111</v>
      </c>
      <c r="F10" s="12">
        <v>361133.10999999981</v>
      </c>
    </row>
    <row r="11" spans="1:6" x14ac:dyDescent="0.3">
      <c r="A11" s="8" t="s">
        <v>7097</v>
      </c>
      <c r="B11">
        <v>202411.33000000005</v>
      </c>
      <c r="E11" s="8" t="s">
        <v>7062</v>
      </c>
      <c r="F11" s="12">
        <v>130043.55</v>
      </c>
    </row>
    <row r="12" spans="1:6" x14ac:dyDescent="0.3">
      <c r="A12" s="8" t="s">
        <v>7048</v>
      </c>
      <c r="B12">
        <v>177083.94000000003</v>
      </c>
      <c r="E12" s="8" t="s">
        <v>7097</v>
      </c>
      <c r="F12" s="12">
        <v>202411.33000000005</v>
      </c>
    </row>
    <row r="13" spans="1:6" x14ac:dyDescent="0.3">
      <c r="A13" s="8" t="s">
        <v>7145</v>
      </c>
      <c r="B13">
        <v>214945.68999999994</v>
      </c>
      <c r="E13" s="8" t="s">
        <v>7048</v>
      </c>
      <c r="F13" s="12">
        <v>177083.94000000003</v>
      </c>
    </row>
    <row r="14" spans="1:6" x14ac:dyDescent="0.3">
      <c r="A14" s="8" t="s">
        <v>7102</v>
      </c>
      <c r="B14">
        <v>148757.07000000004</v>
      </c>
      <c r="E14" s="8" t="s">
        <v>7145</v>
      </c>
      <c r="F14" s="12">
        <v>214945.68999999994</v>
      </c>
    </row>
    <row r="15" spans="1:6" x14ac:dyDescent="0.3">
      <c r="A15" s="8" t="s">
        <v>7091</v>
      </c>
      <c r="B15">
        <v>596536.75999999989</v>
      </c>
      <c r="E15" s="8" t="s">
        <v>7102</v>
      </c>
      <c r="F15" s="12">
        <v>148757.07000000004</v>
      </c>
    </row>
    <row r="16" spans="1:6" x14ac:dyDescent="0.3">
      <c r="A16" s="8" t="s">
        <v>7089</v>
      </c>
      <c r="B16">
        <v>443670.63</v>
      </c>
      <c r="E16" s="8" t="s">
        <v>7091</v>
      </c>
      <c r="F16" s="12">
        <v>596536.75999999989</v>
      </c>
    </row>
    <row r="17" spans="1:6" x14ac:dyDescent="0.3">
      <c r="A17" s="8" t="s">
        <v>7058</v>
      </c>
      <c r="B17">
        <v>323635.32999999996</v>
      </c>
      <c r="E17" s="8" t="s">
        <v>7089</v>
      </c>
      <c r="F17" s="12">
        <v>443670.63</v>
      </c>
    </row>
    <row r="18" spans="1:6" x14ac:dyDescent="0.3">
      <c r="A18" s="8" t="s">
        <v>7159</v>
      </c>
      <c r="B18">
        <v>202640.18000000002</v>
      </c>
      <c r="E18" s="8" t="s">
        <v>7058</v>
      </c>
      <c r="F18" s="12">
        <v>323635.32999999996</v>
      </c>
    </row>
    <row r="19" spans="1:6" x14ac:dyDescent="0.3">
      <c r="A19" s="8" t="s">
        <v>7044</v>
      </c>
      <c r="B19">
        <v>446059.15</v>
      </c>
      <c r="E19" s="8" t="s">
        <v>7159</v>
      </c>
      <c r="F19" s="12">
        <v>202640.18000000002</v>
      </c>
    </row>
    <row r="20" spans="1:6" x14ac:dyDescent="0.3">
      <c r="A20" s="8" t="s">
        <v>7346</v>
      </c>
      <c r="B20">
        <v>218855.25000000003</v>
      </c>
      <c r="E20" s="8" t="s">
        <v>7044</v>
      </c>
      <c r="F20" s="12">
        <v>446059.15</v>
      </c>
    </row>
    <row r="21" spans="1:6" x14ac:dyDescent="0.3">
      <c r="A21" s="8" t="s">
        <v>7099</v>
      </c>
      <c r="B21">
        <v>325851.75000000006</v>
      </c>
      <c r="E21" s="8" t="s">
        <v>7346</v>
      </c>
      <c r="F21" s="12">
        <v>218855.25000000003</v>
      </c>
    </row>
    <row r="22" spans="1:6" x14ac:dyDescent="0.3">
      <c r="A22" s="8" t="s">
        <v>7139</v>
      </c>
      <c r="B22">
        <v>210735.70999999996</v>
      </c>
      <c r="E22" s="8" t="s">
        <v>7099</v>
      </c>
      <c r="F22" s="12">
        <v>325851.75000000006</v>
      </c>
    </row>
    <row r="23" spans="1:6" x14ac:dyDescent="0.3">
      <c r="A23" s="8" t="s">
        <v>7152</v>
      </c>
      <c r="B23">
        <v>254479.04000000007</v>
      </c>
      <c r="E23" s="8" t="s">
        <v>7139</v>
      </c>
      <c r="F23" s="12">
        <v>210735.70999999996</v>
      </c>
    </row>
    <row r="24" spans="1:6" x14ac:dyDescent="0.3">
      <c r="A24" s="8" t="s">
        <v>7050</v>
      </c>
      <c r="B24">
        <v>265604.38</v>
      </c>
      <c r="E24" s="8" t="s">
        <v>7152</v>
      </c>
      <c r="F24" s="12">
        <v>254479.04000000007</v>
      </c>
    </row>
    <row r="25" spans="1:6" x14ac:dyDescent="0.3">
      <c r="A25" s="8" t="s">
        <v>7083</v>
      </c>
      <c r="B25">
        <v>248295.47000000003</v>
      </c>
      <c r="E25" s="8" t="s">
        <v>7050</v>
      </c>
      <c r="F25" s="12">
        <v>265604.38</v>
      </c>
    </row>
    <row r="26" spans="1:6" x14ac:dyDescent="0.3">
      <c r="A26" s="8" t="s">
        <v>7076</v>
      </c>
      <c r="B26">
        <v>89139.54</v>
      </c>
      <c r="E26" s="8" t="s">
        <v>7083</v>
      </c>
      <c r="F26" s="12">
        <v>248295.47000000003</v>
      </c>
    </row>
    <row r="27" spans="1:6" x14ac:dyDescent="0.3">
      <c r="A27" s="8" t="s">
        <v>7183</v>
      </c>
      <c r="B27">
        <v>164233.58000000002</v>
      </c>
      <c r="E27" s="8" t="s">
        <v>7076</v>
      </c>
      <c r="F27" s="12">
        <v>89139.54</v>
      </c>
    </row>
    <row r="28" spans="1:6" x14ac:dyDescent="0.3">
      <c r="A28" s="8" t="s">
        <v>7094</v>
      </c>
      <c r="B28">
        <v>509354.04000000004</v>
      </c>
      <c r="E28" s="8" t="s">
        <v>7183</v>
      </c>
      <c r="F28" s="12">
        <v>164233.58000000002</v>
      </c>
    </row>
    <row r="29" spans="1:6" x14ac:dyDescent="0.3">
      <c r="A29" s="8" t="s">
        <v>7125</v>
      </c>
      <c r="B29">
        <v>433493.25000000006</v>
      </c>
      <c r="E29" s="8" t="s">
        <v>7094</v>
      </c>
      <c r="F29" s="12">
        <v>509354.04000000004</v>
      </c>
    </row>
    <row r="30" spans="1:6" x14ac:dyDescent="0.3">
      <c r="A30" s="8" t="s">
        <v>7064</v>
      </c>
      <c r="B30">
        <v>444182.83999999991</v>
      </c>
      <c r="E30" s="8" t="s">
        <v>7125</v>
      </c>
      <c r="F30" s="12">
        <v>433493.25000000006</v>
      </c>
    </row>
    <row r="31" spans="1:6" x14ac:dyDescent="0.3">
      <c r="A31" s="8" t="s">
        <v>7218</v>
      </c>
      <c r="B31">
        <v>290117.68</v>
      </c>
      <c r="E31" s="8" t="s">
        <v>7064</v>
      </c>
      <c r="F31" s="12">
        <v>444182.83999999991</v>
      </c>
    </row>
    <row r="32" spans="1:6" x14ac:dyDescent="0.3">
      <c r="A32" s="8" t="s">
        <v>7038</v>
      </c>
      <c r="B32">
        <v>212657.71000000002</v>
      </c>
      <c r="E32" s="8" t="s">
        <v>7218</v>
      </c>
      <c r="F32" s="12">
        <v>290117.68</v>
      </c>
    </row>
    <row r="33" spans="1:6" x14ac:dyDescent="0.3">
      <c r="A33" s="8" t="s">
        <v>7108</v>
      </c>
      <c r="B33">
        <v>560941.4099999998</v>
      </c>
      <c r="E33" s="8" t="s">
        <v>7038</v>
      </c>
      <c r="F33" s="12">
        <v>212657.71000000002</v>
      </c>
    </row>
    <row r="34" spans="1:6" x14ac:dyDescent="0.3">
      <c r="A34" s="8" t="s">
        <v>7116</v>
      </c>
      <c r="B34">
        <v>281618.66000000003</v>
      </c>
      <c r="E34" s="8" t="s">
        <v>7108</v>
      </c>
      <c r="F34" s="12">
        <v>560941.4099999998</v>
      </c>
    </row>
    <row r="35" spans="1:6" x14ac:dyDescent="0.3">
      <c r="A35" s="8" t="s">
        <v>7054</v>
      </c>
      <c r="B35">
        <v>140812.53999999998</v>
      </c>
      <c r="E35" s="8" t="s">
        <v>7116</v>
      </c>
      <c r="F35" s="12">
        <v>281618.66000000003</v>
      </c>
    </row>
    <row r="36" spans="1:6" x14ac:dyDescent="0.3">
      <c r="A36" s="8" t="s">
        <v>7052</v>
      </c>
      <c r="B36">
        <v>208077.96999999997</v>
      </c>
      <c r="E36" s="8" t="s">
        <v>7054</v>
      </c>
      <c r="F36" s="12">
        <v>140812.53999999998</v>
      </c>
    </row>
    <row r="37" spans="1:6" x14ac:dyDescent="0.3">
      <c r="A37" s="8" t="s">
        <v>7123</v>
      </c>
      <c r="B37">
        <v>467961.36</v>
      </c>
      <c r="E37" s="8" t="s">
        <v>7052</v>
      </c>
      <c r="F37" s="12">
        <v>208077.96999999997</v>
      </c>
    </row>
    <row r="38" spans="1:6" x14ac:dyDescent="0.3">
      <c r="A38" s="8" t="s">
        <v>7060</v>
      </c>
      <c r="B38">
        <v>291978.35000000003</v>
      </c>
      <c r="E38" s="8" t="s">
        <v>7123</v>
      </c>
      <c r="F38" s="12">
        <v>467961.36</v>
      </c>
    </row>
    <row r="39" spans="1:6" x14ac:dyDescent="0.3">
      <c r="A39" s="8" t="s">
        <v>7069</v>
      </c>
      <c r="B39">
        <v>241625.73000000004</v>
      </c>
      <c r="E39" s="8" t="s">
        <v>7060</v>
      </c>
      <c r="F39" s="12">
        <v>291978.35000000003</v>
      </c>
    </row>
    <row r="40" spans="1:6" x14ac:dyDescent="0.3">
      <c r="A40" s="8" t="s">
        <v>7087</v>
      </c>
      <c r="B40">
        <v>162492.69</v>
      </c>
      <c r="E40" s="8" t="s">
        <v>7069</v>
      </c>
      <c r="F40" s="12">
        <v>241625.73000000004</v>
      </c>
    </row>
    <row r="41" spans="1:6" x14ac:dyDescent="0.3">
      <c r="A41" s="8" t="s">
        <v>7166</v>
      </c>
      <c r="B41">
        <v>448031.31</v>
      </c>
      <c r="E41" s="8" t="s">
        <v>7087</v>
      </c>
      <c r="F41" s="12">
        <v>162492.69</v>
      </c>
    </row>
    <row r="42" spans="1:6" x14ac:dyDescent="0.3">
      <c r="A42" s="8" t="s">
        <v>7071</v>
      </c>
      <c r="B42">
        <v>469308.52999999997</v>
      </c>
      <c r="E42" s="8" t="s">
        <v>7166</v>
      </c>
      <c r="F42" s="12">
        <v>448031.31</v>
      </c>
    </row>
    <row r="43" spans="1:6" x14ac:dyDescent="0.3">
      <c r="A43" s="8" t="s">
        <v>7162</v>
      </c>
      <c r="B43">
        <v>213917.02000000005</v>
      </c>
      <c r="E43" s="8" t="s">
        <v>7071</v>
      </c>
      <c r="F43" s="12">
        <v>469308.52999999997</v>
      </c>
    </row>
    <row r="44" spans="1:6" x14ac:dyDescent="0.3">
      <c r="A44" s="8" t="s">
        <v>7143</v>
      </c>
      <c r="B44">
        <v>449118.99999999994</v>
      </c>
      <c r="E44" s="8" t="s">
        <v>7162</v>
      </c>
      <c r="F44" s="12">
        <v>213917.02000000005</v>
      </c>
    </row>
    <row r="45" spans="1:6" x14ac:dyDescent="0.3">
      <c r="A45" s="8" t="s">
        <v>7079</v>
      </c>
      <c r="B45">
        <v>398513.22999999981</v>
      </c>
      <c r="E45" s="8" t="s">
        <v>7143</v>
      </c>
      <c r="F45" s="12">
        <v>449118.99999999994</v>
      </c>
    </row>
    <row r="46" spans="1:6" x14ac:dyDescent="0.3">
      <c r="A46" s="8" t="s">
        <v>7046</v>
      </c>
      <c r="B46">
        <v>594358.78999999992</v>
      </c>
      <c r="E46" s="8" t="s">
        <v>7079</v>
      </c>
      <c r="F46" s="12">
        <v>398513.22999999981</v>
      </c>
    </row>
    <row r="47" spans="1:6" x14ac:dyDescent="0.3">
      <c r="A47" s="8" t="s">
        <v>7119</v>
      </c>
      <c r="B47">
        <v>137904.99999999997</v>
      </c>
      <c r="E47" s="8" t="s">
        <v>7046</v>
      </c>
      <c r="F47" s="12">
        <v>594358.78999999992</v>
      </c>
    </row>
    <row r="48" spans="1:6" x14ac:dyDescent="0.3">
      <c r="A48" s="8" t="s">
        <v>7154</v>
      </c>
      <c r="B48">
        <v>138536.35000000003</v>
      </c>
      <c r="E48" s="8" t="s">
        <v>7119</v>
      </c>
      <c r="F48" s="12">
        <v>137904.99999999997</v>
      </c>
    </row>
    <row r="49" spans="1:6" x14ac:dyDescent="0.3">
      <c r="A49" s="8" t="s">
        <v>7170</v>
      </c>
      <c r="B49">
        <v>162037.05999999997</v>
      </c>
      <c r="E49" s="8" t="s">
        <v>7154</v>
      </c>
      <c r="F49" s="12">
        <v>138536.35000000003</v>
      </c>
    </row>
    <row r="50" spans="1:6" x14ac:dyDescent="0.3">
      <c r="A50" s="8" t="s">
        <v>7207</v>
      </c>
      <c r="B50">
        <v>377579.29</v>
      </c>
      <c r="E50" s="8" t="s">
        <v>7170</v>
      </c>
      <c r="F50" s="12">
        <v>162037.05999999997</v>
      </c>
    </row>
    <row r="51" spans="1:6" x14ac:dyDescent="0.3">
      <c r="A51" s="8" t="s">
        <v>7137</v>
      </c>
      <c r="B51">
        <v>394941.37000000005</v>
      </c>
      <c r="E51" s="8" t="s">
        <v>7207</v>
      </c>
      <c r="F51" s="12">
        <v>377579.29</v>
      </c>
    </row>
    <row r="52" spans="1:6" x14ac:dyDescent="0.3">
      <c r="A52" s="8" t="s">
        <v>7040</v>
      </c>
      <c r="B52">
        <v>563624.23</v>
      </c>
      <c r="E52" s="8" t="s">
        <v>7137</v>
      </c>
      <c r="F52" s="12">
        <v>394941.37000000005</v>
      </c>
    </row>
    <row r="53" spans="1:6" x14ac:dyDescent="0.3">
      <c r="A53" s="8" t="s">
        <v>7168</v>
      </c>
      <c r="B53">
        <v>392384.31999999995</v>
      </c>
      <c r="E53" s="8" t="s">
        <v>7040</v>
      </c>
      <c r="F53" s="12">
        <v>563624.23</v>
      </c>
    </row>
    <row r="54" spans="1:6" x14ac:dyDescent="0.3">
      <c r="A54" s="8" t="s">
        <v>7105</v>
      </c>
      <c r="B54">
        <v>228721.02999999997</v>
      </c>
      <c r="E54" s="8" t="s">
        <v>7168</v>
      </c>
      <c r="F54" s="12">
        <v>392384.31999999995</v>
      </c>
    </row>
    <row r="55" spans="1:6" x14ac:dyDescent="0.3">
      <c r="A55" s="8" t="s">
        <v>7214</v>
      </c>
      <c r="B55">
        <v>210969.61999999994</v>
      </c>
      <c r="E55" s="8" t="s">
        <v>7105</v>
      </c>
      <c r="F55" s="12">
        <v>228721.02999999997</v>
      </c>
    </row>
    <row r="56" spans="1:6" x14ac:dyDescent="0.3">
      <c r="A56" s="8" t="s">
        <v>7250</v>
      </c>
      <c r="B56">
        <v>397133.18000000011</v>
      </c>
      <c r="E56" s="8" t="s">
        <v>7214</v>
      </c>
      <c r="F56" s="12">
        <v>210969.61999999994</v>
      </c>
    </row>
    <row r="57" spans="1:6" x14ac:dyDescent="0.3">
      <c r="A57" s="8" t="s">
        <v>7056</v>
      </c>
      <c r="B57">
        <v>287235.71000000002</v>
      </c>
      <c r="E57" s="8" t="s">
        <v>7250</v>
      </c>
      <c r="F57" s="12">
        <v>397133.18000000011</v>
      </c>
    </row>
    <row r="58" spans="1:6" x14ac:dyDescent="0.3">
      <c r="A58" s="8" t="s">
        <v>7224</v>
      </c>
      <c r="B58">
        <v>227907.62999999995</v>
      </c>
      <c r="E58" s="8" t="s">
        <v>7056</v>
      </c>
      <c r="F58" s="12">
        <v>287235.71000000002</v>
      </c>
    </row>
    <row r="59" spans="1:6" x14ac:dyDescent="0.3">
      <c r="A59" s="8" t="s">
        <v>7073</v>
      </c>
      <c r="B59">
        <v>251664.05999999991</v>
      </c>
      <c r="E59" s="8" t="s">
        <v>7224</v>
      </c>
      <c r="F59" s="12">
        <v>227907.62999999995</v>
      </c>
    </row>
    <row r="60" spans="1:6" x14ac:dyDescent="0.3">
      <c r="A60" s="8" t="s">
        <v>7130</v>
      </c>
      <c r="B60">
        <v>313231.62</v>
      </c>
      <c r="E60" s="8" t="s">
        <v>7073</v>
      </c>
      <c r="F60" s="12">
        <v>251664.05999999991</v>
      </c>
    </row>
    <row r="61" spans="1:6" x14ac:dyDescent="0.3">
      <c r="A61" s="8" t="s">
        <v>7010</v>
      </c>
      <c r="B61">
        <v>815429.02000000025</v>
      </c>
      <c r="E61" s="8" t="s">
        <v>7130</v>
      </c>
      <c r="F61" s="12">
        <v>313231.62</v>
      </c>
    </row>
    <row r="62" spans="1:6" x14ac:dyDescent="0.3">
      <c r="A62" s="8" t="s">
        <v>7020</v>
      </c>
      <c r="B62">
        <v>19409081.509999998</v>
      </c>
      <c r="E62" s="8" t="s">
        <v>7010</v>
      </c>
      <c r="F62" s="12">
        <v>815429.02000000025</v>
      </c>
    </row>
    <row r="63" spans="1:6" x14ac:dyDescent="0.3">
      <c r="E63" s="8"/>
    </row>
    <row r="64" spans="1:6" x14ac:dyDescent="0.3">
      <c r="E64" s="8"/>
    </row>
    <row r="65" spans="5:5" x14ac:dyDescent="0.3">
      <c r="E65" s="8"/>
    </row>
    <row r="66" spans="5:5" x14ac:dyDescent="0.3">
      <c r="E66" s="8"/>
    </row>
    <row r="67" spans="5:5" x14ac:dyDescent="0.3">
      <c r="E67" s="8"/>
    </row>
    <row r="68" spans="5:5" x14ac:dyDescent="0.3">
      <c r="E68" s="8"/>
    </row>
    <row r="69" spans="5:5" x14ac:dyDescent="0.3">
      <c r="E69" s="8"/>
    </row>
    <row r="70" spans="5:5" x14ac:dyDescent="0.3">
      <c r="E70" s="8"/>
    </row>
    <row r="71" spans="5:5" x14ac:dyDescent="0.3">
      <c r="E71" s="8"/>
    </row>
    <row r="72" spans="5:5" x14ac:dyDescent="0.3">
      <c r="E72" s="8"/>
    </row>
    <row r="73" spans="5:5" x14ac:dyDescent="0.3">
      <c r="E73" s="8"/>
    </row>
    <row r="74" spans="5:5" x14ac:dyDescent="0.3">
      <c r="E74" s="8"/>
    </row>
    <row r="75" spans="5:5" x14ac:dyDescent="0.3">
      <c r="E75" s="8"/>
    </row>
    <row r="76" spans="5:5" x14ac:dyDescent="0.3">
      <c r="E76" s="8"/>
    </row>
    <row r="77" spans="5:5" x14ac:dyDescent="0.3">
      <c r="E77" s="8"/>
    </row>
    <row r="78" spans="5:5" x14ac:dyDescent="0.3">
      <c r="E78" s="8"/>
    </row>
    <row r="79" spans="5:5" x14ac:dyDescent="0.3">
      <c r="E79" s="8"/>
    </row>
    <row r="80" spans="5:5" x14ac:dyDescent="0.3">
      <c r="E80" s="8"/>
    </row>
    <row r="81" spans="5:5" x14ac:dyDescent="0.3">
      <c r="E81" s="8"/>
    </row>
    <row r="82" spans="5:5" x14ac:dyDescent="0.3">
      <c r="E82" s="8"/>
    </row>
    <row r="83" spans="5:5" x14ac:dyDescent="0.3">
      <c r="E83" s="8"/>
    </row>
    <row r="84" spans="5:5" x14ac:dyDescent="0.3">
      <c r="E84" s="8"/>
    </row>
    <row r="85" spans="5:5" x14ac:dyDescent="0.3">
      <c r="E85" s="8"/>
    </row>
    <row r="86" spans="5:5" x14ac:dyDescent="0.3">
      <c r="E86" s="8"/>
    </row>
    <row r="87" spans="5:5" x14ac:dyDescent="0.3">
      <c r="E87" s="8"/>
    </row>
    <row r="88" spans="5:5" x14ac:dyDescent="0.3">
      <c r="E88" s="8"/>
    </row>
    <row r="89" spans="5:5" x14ac:dyDescent="0.3">
      <c r="E89" s="8"/>
    </row>
    <row r="90" spans="5:5" x14ac:dyDescent="0.3">
      <c r="E90" s="8"/>
    </row>
    <row r="91" spans="5:5" x14ac:dyDescent="0.3">
      <c r="E91" s="8"/>
    </row>
    <row r="92" spans="5:5" x14ac:dyDescent="0.3">
      <c r="E92" s="8"/>
    </row>
    <row r="93" spans="5:5" x14ac:dyDescent="0.3">
      <c r="E93" s="8"/>
    </row>
    <row r="94" spans="5:5" x14ac:dyDescent="0.3">
      <c r="E94" s="8"/>
    </row>
    <row r="95" spans="5:5" x14ac:dyDescent="0.3">
      <c r="E95" s="8"/>
    </row>
    <row r="96" spans="5:5" x14ac:dyDescent="0.3">
      <c r="E96" s="8"/>
    </row>
    <row r="97" spans="5:5" x14ac:dyDescent="0.3">
      <c r="E97" s="8"/>
    </row>
    <row r="98" spans="5:5" x14ac:dyDescent="0.3">
      <c r="E98" s="8"/>
    </row>
    <row r="99" spans="5:5" x14ac:dyDescent="0.3">
      <c r="E99" s="8"/>
    </row>
    <row r="100" spans="5:5" x14ac:dyDescent="0.3">
      <c r="E100" s="8"/>
    </row>
    <row r="101" spans="5:5" x14ac:dyDescent="0.3">
      <c r="E101" s="8"/>
    </row>
    <row r="102" spans="5:5" x14ac:dyDescent="0.3">
      <c r="E102" s="8"/>
    </row>
    <row r="103" spans="5:5" x14ac:dyDescent="0.3">
      <c r="E103" s="8"/>
    </row>
    <row r="104" spans="5:5" x14ac:dyDescent="0.3">
      <c r="E104" s="8"/>
    </row>
    <row r="105" spans="5:5" x14ac:dyDescent="0.3">
      <c r="E105" s="8"/>
    </row>
    <row r="106" spans="5:5" x14ac:dyDescent="0.3">
      <c r="E106" s="8"/>
    </row>
    <row r="107" spans="5:5" x14ac:dyDescent="0.3">
      <c r="E107" s="8"/>
    </row>
    <row r="108" spans="5:5" x14ac:dyDescent="0.3">
      <c r="E108" s="8"/>
    </row>
    <row r="109" spans="5:5" x14ac:dyDescent="0.3">
      <c r="E109" s="8"/>
    </row>
    <row r="110" spans="5:5" x14ac:dyDescent="0.3">
      <c r="E110" s="8"/>
    </row>
    <row r="111" spans="5:5" x14ac:dyDescent="0.3">
      <c r="E111" s="8"/>
    </row>
    <row r="112" spans="5:5" x14ac:dyDescent="0.3">
      <c r="E112" s="8"/>
    </row>
    <row r="113" spans="5:5" x14ac:dyDescent="0.3">
      <c r="E113" s="8"/>
    </row>
    <row r="114" spans="5:5" x14ac:dyDescent="0.3">
      <c r="E114" s="8"/>
    </row>
    <row r="115" spans="5:5" x14ac:dyDescent="0.3">
      <c r="E115" s="8"/>
    </row>
    <row r="116" spans="5:5" x14ac:dyDescent="0.3">
      <c r="E116" s="8"/>
    </row>
    <row r="117" spans="5:5" x14ac:dyDescent="0.3">
      <c r="E117" s="8"/>
    </row>
    <row r="118" spans="5:5" x14ac:dyDescent="0.3">
      <c r="E118" s="8"/>
    </row>
    <row r="119" spans="5:5" x14ac:dyDescent="0.3">
      <c r="E119" s="8"/>
    </row>
    <row r="120" spans="5:5" x14ac:dyDescent="0.3">
      <c r="E120" s="8"/>
    </row>
    <row r="121" spans="5:5" x14ac:dyDescent="0.3">
      <c r="E121" s="8"/>
    </row>
    <row r="122" spans="5:5" x14ac:dyDescent="0.3">
      <c r="E122" s="8"/>
    </row>
    <row r="123" spans="5:5" x14ac:dyDescent="0.3">
      <c r="E123" s="8"/>
    </row>
    <row r="124" spans="5:5" x14ac:dyDescent="0.3">
      <c r="E124" s="8"/>
    </row>
    <row r="125" spans="5:5" x14ac:dyDescent="0.3">
      <c r="E125" s="8"/>
    </row>
    <row r="126" spans="5:5" x14ac:dyDescent="0.3">
      <c r="E126" s="8"/>
    </row>
    <row r="127" spans="5:5" x14ac:dyDescent="0.3">
      <c r="E127" s="8"/>
    </row>
    <row r="128" spans="5:5" x14ac:dyDescent="0.3">
      <c r="E128" s="8"/>
    </row>
    <row r="129" spans="5:5" x14ac:dyDescent="0.3">
      <c r="E129" s="8"/>
    </row>
    <row r="130" spans="5:5" x14ac:dyDescent="0.3">
      <c r="E130" s="8"/>
    </row>
    <row r="131" spans="5:5" x14ac:dyDescent="0.3">
      <c r="E131" s="8"/>
    </row>
    <row r="132" spans="5:5" x14ac:dyDescent="0.3">
      <c r="E132" s="8"/>
    </row>
    <row r="133" spans="5:5" x14ac:dyDescent="0.3">
      <c r="E133" s="8"/>
    </row>
    <row r="134" spans="5:5" x14ac:dyDescent="0.3">
      <c r="E134" s="8"/>
    </row>
    <row r="135" spans="5:5" x14ac:dyDescent="0.3">
      <c r="E135" s="8"/>
    </row>
    <row r="136" spans="5:5" x14ac:dyDescent="0.3">
      <c r="E136" s="8"/>
    </row>
    <row r="137" spans="5:5" x14ac:dyDescent="0.3">
      <c r="E137" s="8"/>
    </row>
    <row r="138" spans="5:5" x14ac:dyDescent="0.3">
      <c r="E138" s="8"/>
    </row>
    <row r="139" spans="5:5" x14ac:dyDescent="0.3">
      <c r="E139" s="8"/>
    </row>
    <row r="140" spans="5:5" x14ac:dyDescent="0.3">
      <c r="E140" s="8"/>
    </row>
    <row r="141" spans="5:5" x14ac:dyDescent="0.3">
      <c r="E141" s="8"/>
    </row>
    <row r="142" spans="5:5" x14ac:dyDescent="0.3">
      <c r="E142" s="8"/>
    </row>
    <row r="143" spans="5:5" x14ac:dyDescent="0.3">
      <c r="E143" s="8"/>
    </row>
    <row r="144" spans="5:5" x14ac:dyDescent="0.3">
      <c r="E144" s="8"/>
    </row>
    <row r="145" spans="5:5" x14ac:dyDescent="0.3">
      <c r="E145" s="8"/>
    </row>
    <row r="146" spans="5:5" x14ac:dyDescent="0.3">
      <c r="E146" s="8"/>
    </row>
    <row r="147" spans="5:5" x14ac:dyDescent="0.3">
      <c r="E147" s="8"/>
    </row>
    <row r="148" spans="5:5" x14ac:dyDescent="0.3">
      <c r="E148" s="8"/>
    </row>
    <row r="149" spans="5:5" x14ac:dyDescent="0.3">
      <c r="E149" s="8"/>
    </row>
    <row r="150" spans="5:5" x14ac:dyDescent="0.3">
      <c r="E150" s="8"/>
    </row>
    <row r="151" spans="5:5" x14ac:dyDescent="0.3">
      <c r="E151" s="8"/>
    </row>
    <row r="152" spans="5:5" x14ac:dyDescent="0.3">
      <c r="E152" s="8"/>
    </row>
    <row r="153" spans="5:5" x14ac:dyDescent="0.3">
      <c r="E153" s="8"/>
    </row>
    <row r="154" spans="5:5" x14ac:dyDescent="0.3">
      <c r="E154" s="8"/>
    </row>
    <row r="155" spans="5:5" x14ac:dyDescent="0.3">
      <c r="E155" s="8"/>
    </row>
    <row r="156" spans="5:5" x14ac:dyDescent="0.3">
      <c r="E156" s="8"/>
    </row>
    <row r="157" spans="5:5" x14ac:dyDescent="0.3">
      <c r="E157" s="8"/>
    </row>
    <row r="158" spans="5:5" x14ac:dyDescent="0.3">
      <c r="E158" s="8"/>
    </row>
    <row r="159" spans="5:5" x14ac:dyDescent="0.3">
      <c r="E159" s="8"/>
    </row>
    <row r="160" spans="5:5" x14ac:dyDescent="0.3">
      <c r="E160" s="8"/>
    </row>
    <row r="161" spans="5:5" x14ac:dyDescent="0.3">
      <c r="E161" s="8"/>
    </row>
    <row r="162" spans="5:5" x14ac:dyDescent="0.3">
      <c r="E162" s="8"/>
    </row>
    <row r="163" spans="5:5" x14ac:dyDescent="0.3">
      <c r="E163" s="8"/>
    </row>
    <row r="164" spans="5:5" x14ac:dyDescent="0.3">
      <c r="E164" s="8"/>
    </row>
    <row r="165" spans="5:5" x14ac:dyDescent="0.3">
      <c r="E165" s="8"/>
    </row>
    <row r="166" spans="5:5" x14ac:dyDescent="0.3">
      <c r="E166" s="8"/>
    </row>
    <row r="167" spans="5:5" x14ac:dyDescent="0.3">
      <c r="E167" s="8"/>
    </row>
    <row r="168" spans="5:5" x14ac:dyDescent="0.3">
      <c r="E168" s="8"/>
    </row>
    <row r="169" spans="5:5" x14ac:dyDescent="0.3">
      <c r="E169" s="8"/>
    </row>
    <row r="170" spans="5:5" x14ac:dyDescent="0.3">
      <c r="E170" s="8"/>
    </row>
    <row r="171" spans="5:5" x14ac:dyDescent="0.3">
      <c r="E171" s="8"/>
    </row>
    <row r="172" spans="5:5" x14ac:dyDescent="0.3">
      <c r="E172" s="8"/>
    </row>
    <row r="173" spans="5:5" x14ac:dyDescent="0.3">
      <c r="E173" s="8"/>
    </row>
    <row r="174" spans="5:5" x14ac:dyDescent="0.3">
      <c r="E174" s="8"/>
    </row>
    <row r="175" spans="5:5" x14ac:dyDescent="0.3">
      <c r="E175" s="8"/>
    </row>
    <row r="176" spans="5:5" x14ac:dyDescent="0.3">
      <c r="E176" s="8"/>
    </row>
    <row r="177" spans="5:5" x14ac:dyDescent="0.3">
      <c r="E177" s="8"/>
    </row>
    <row r="178" spans="5:5" x14ac:dyDescent="0.3">
      <c r="E178" s="8"/>
    </row>
    <row r="179" spans="5:5" x14ac:dyDescent="0.3">
      <c r="E179" s="8"/>
    </row>
    <row r="180" spans="5:5" x14ac:dyDescent="0.3">
      <c r="E180" s="8"/>
    </row>
    <row r="181" spans="5:5" x14ac:dyDescent="0.3">
      <c r="E181" s="8"/>
    </row>
    <row r="182" spans="5:5" x14ac:dyDescent="0.3">
      <c r="E182" s="8"/>
    </row>
    <row r="183" spans="5:5" x14ac:dyDescent="0.3">
      <c r="E183" s="8"/>
    </row>
    <row r="184" spans="5:5" x14ac:dyDescent="0.3">
      <c r="E184" s="8"/>
    </row>
    <row r="185" spans="5:5" x14ac:dyDescent="0.3">
      <c r="E185" s="8"/>
    </row>
    <row r="186" spans="5:5" x14ac:dyDescent="0.3">
      <c r="E186" s="8"/>
    </row>
    <row r="187" spans="5:5" x14ac:dyDescent="0.3">
      <c r="E187" s="8"/>
    </row>
    <row r="188" spans="5:5" x14ac:dyDescent="0.3">
      <c r="E188" s="8"/>
    </row>
    <row r="189" spans="5:5" x14ac:dyDescent="0.3">
      <c r="E189" s="8"/>
    </row>
    <row r="190" spans="5:5" x14ac:dyDescent="0.3">
      <c r="E190" s="8"/>
    </row>
    <row r="191" spans="5:5" x14ac:dyDescent="0.3">
      <c r="E191" s="8"/>
    </row>
    <row r="192" spans="5:5" x14ac:dyDescent="0.3">
      <c r="E192" s="8"/>
    </row>
    <row r="193" spans="5:5" x14ac:dyDescent="0.3">
      <c r="E193" s="8"/>
    </row>
    <row r="194" spans="5:5" x14ac:dyDescent="0.3">
      <c r="E194" s="8"/>
    </row>
    <row r="195" spans="5:5" x14ac:dyDescent="0.3">
      <c r="E195" s="8"/>
    </row>
    <row r="196" spans="5:5" x14ac:dyDescent="0.3">
      <c r="E196" s="8"/>
    </row>
    <row r="197" spans="5:5" x14ac:dyDescent="0.3">
      <c r="E197" s="8"/>
    </row>
    <row r="198" spans="5:5" x14ac:dyDescent="0.3">
      <c r="E198" s="8"/>
    </row>
    <row r="199" spans="5:5" x14ac:dyDescent="0.3">
      <c r="E199" s="8"/>
    </row>
    <row r="200" spans="5:5" x14ac:dyDescent="0.3">
      <c r="E200" s="8"/>
    </row>
    <row r="201" spans="5:5" x14ac:dyDescent="0.3">
      <c r="E201" s="8"/>
    </row>
    <row r="202" spans="5:5" x14ac:dyDescent="0.3">
      <c r="E202" s="8"/>
    </row>
    <row r="203" spans="5:5" x14ac:dyDescent="0.3">
      <c r="E203" s="8"/>
    </row>
    <row r="204" spans="5:5" x14ac:dyDescent="0.3">
      <c r="E204" s="8"/>
    </row>
    <row r="205" spans="5:5" x14ac:dyDescent="0.3">
      <c r="E205" s="8"/>
    </row>
    <row r="206" spans="5:5" x14ac:dyDescent="0.3">
      <c r="E206" s="8"/>
    </row>
    <row r="207" spans="5:5" x14ac:dyDescent="0.3">
      <c r="E207" s="8"/>
    </row>
    <row r="208" spans="5:5" x14ac:dyDescent="0.3">
      <c r="E208" s="8"/>
    </row>
    <row r="209" spans="5:5" x14ac:dyDescent="0.3">
      <c r="E209" s="8"/>
    </row>
    <row r="210" spans="5:5" x14ac:dyDescent="0.3">
      <c r="E210" s="8"/>
    </row>
    <row r="211" spans="5:5" x14ac:dyDescent="0.3">
      <c r="E211" s="8"/>
    </row>
    <row r="212" spans="5:5" x14ac:dyDescent="0.3">
      <c r="E212" s="8"/>
    </row>
    <row r="213" spans="5:5" x14ac:dyDescent="0.3">
      <c r="E213" s="8"/>
    </row>
    <row r="214" spans="5:5" x14ac:dyDescent="0.3">
      <c r="E214" s="8"/>
    </row>
    <row r="215" spans="5:5" x14ac:dyDescent="0.3">
      <c r="E215" s="8"/>
    </row>
    <row r="216" spans="5:5" x14ac:dyDescent="0.3">
      <c r="E216" s="8"/>
    </row>
    <row r="217" spans="5:5" x14ac:dyDescent="0.3">
      <c r="E217" s="8"/>
    </row>
    <row r="218" spans="5:5" x14ac:dyDescent="0.3">
      <c r="E218" s="8"/>
    </row>
    <row r="219" spans="5:5" x14ac:dyDescent="0.3">
      <c r="E219" s="8"/>
    </row>
    <row r="220" spans="5:5" x14ac:dyDescent="0.3">
      <c r="E220" s="8"/>
    </row>
    <row r="221" spans="5:5" x14ac:dyDescent="0.3">
      <c r="E221" s="8"/>
    </row>
    <row r="222" spans="5:5" x14ac:dyDescent="0.3">
      <c r="E222" s="8"/>
    </row>
    <row r="223" spans="5:5" x14ac:dyDescent="0.3">
      <c r="E223" s="8"/>
    </row>
    <row r="224" spans="5:5" x14ac:dyDescent="0.3">
      <c r="E224" s="8"/>
    </row>
    <row r="225" spans="5:5" x14ac:dyDescent="0.3">
      <c r="E225" s="8"/>
    </row>
    <row r="226" spans="5:5" x14ac:dyDescent="0.3">
      <c r="E226" s="8"/>
    </row>
    <row r="227" spans="5:5" x14ac:dyDescent="0.3">
      <c r="E227" s="8"/>
    </row>
    <row r="228" spans="5:5" x14ac:dyDescent="0.3">
      <c r="E228" s="8"/>
    </row>
    <row r="229" spans="5:5" x14ac:dyDescent="0.3">
      <c r="E229" s="8"/>
    </row>
    <row r="230" spans="5:5" x14ac:dyDescent="0.3">
      <c r="E230" s="8"/>
    </row>
    <row r="231" spans="5:5" x14ac:dyDescent="0.3">
      <c r="E231" s="8"/>
    </row>
    <row r="232" spans="5:5" x14ac:dyDescent="0.3">
      <c r="E232" s="8"/>
    </row>
    <row r="233" spans="5:5" x14ac:dyDescent="0.3">
      <c r="E233" s="8"/>
    </row>
    <row r="234" spans="5:5" x14ac:dyDescent="0.3">
      <c r="E234" s="8"/>
    </row>
    <row r="235" spans="5:5" x14ac:dyDescent="0.3">
      <c r="E235" s="8"/>
    </row>
    <row r="236" spans="5:5" x14ac:dyDescent="0.3">
      <c r="E236" s="8"/>
    </row>
    <row r="237" spans="5:5" x14ac:dyDescent="0.3">
      <c r="E237" s="8"/>
    </row>
    <row r="238" spans="5:5" x14ac:dyDescent="0.3">
      <c r="E238" s="8"/>
    </row>
    <row r="239" spans="5:5" x14ac:dyDescent="0.3">
      <c r="E239" s="8"/>
    </row>
    <row r="240" spans="5:5" x14ac:dyDescent="0.3">
      <c r="E240" s="8"/>
    </row>
    <row r="241" spans="5:5" x14ac:dyDescent="0.3">
      <c r="E241" s="8"/>
    </row>
    <row r="242" spans="5:5" x14ac:dyDescent="0.3">
      <c r="E242" s="8"/>
    </row>
    <row r="243" spans="5:5" x14ac:dyDescent="0.3">
      <c r="E243" s="8"/>
    </row>
    <row r="244" spans="5:5" x14ac:dyDescent="0.3">
      <c r="E244" s="8"/>
    </row>
    <row r="245" spans="5:5" x14ac:dyDescent="0.3">
      <c r="E245" s="8"/>
    </row>
    <row r="246" spans="5:5" x14ac:dyDescent="0.3">
      <c r="E246" s="8"/>
    </row>
    <row r="247" spans="5:5" x14ac:dyDescent="0.3">
      <c r="E247" s="8"/>
    </row>
    <row r="248" spans="5:5" x14ac:dyDescent="0.3">
      <c r="E248" s="8"/>
    </row>
    <row r="249" spans="5:5" x14ac:dyDescent="0.3">
      <c r="E249" s="8"/>
    </row>
    <row r="250" spans="5:5" x14ac:dyDescent="0.3">
      <c r="E250" s="8"/>
    </row>
    <row r="251" spans="5:5" x14ac:dyDescent="0.3">
      <c r="E251" s="8"/>
    </row>
    <row r="252" spans="5:5" x14ac:dyDescent="0.3">
      <c r="E252" s="8"/>
    </row>
    <row r="253" spans="5:5" x14ac:dyDescent="0.3">
      <c r="E253" s="8"/>
    </row>
    <row r="254" spans="5:5" x14ac:dyDescent="0.3">
      <c r="E254" s="8"/>
    </row>
    <row r="255" spans="5:5" x14ac:dyDescent="0.3">
      <c r="E255" s="8"/>
    </row>
    <row r="256" spans="5:5" x14ac:dyDescent="0.3">
      <c r="E256" s="8"/>
    </row>
    <row r="257" spans="5:5" x14ac:dyDescent="0.3">
      <c r="E257" s="8"/>
    </row>
    <row r="258" spans="5:5" x14ac:dyDescent="0.3">
      <c r="E258" s="8"/>
    </row>
    <row r="259" spans="5:5" x14ac:dyDescent="0.3">
      <c r="E259" s="8"/>
    </row>
    <row r="260" spans="5:5" x14ac:dyDescent="0.3">
      <c r="E260" s="8"/>
    </row>
    <row r="261" spans="5:5" x14ac:dyDescent="0.3">
      <c r="E261" s="8"/>
    </row>
    <row r="262" spans="5:5" x14ac:dyDescent="0.3">
      <c r="E262" s="8"/>
    </row>
    <row r="263" spans="5:5" x14ac:dyDescent="0.3">
      <c r="E263" s="8"/>
    </row>
    <row r="264" spans="5:5" x14ac:dyDescent="0.3">
      <c r="E264" s="8"/>
    </row>
    <row r="265" spans="5:5" x14ac:dyDescent="0.3">
      <c r="E265" s="8"/>
    </row>
    <row r="266" spans="5:5" x14ac:dyDescent="0.3">
      <c r="E266" s="8"/>
    </row>
    <row r="267" spans="5:5" x14ac:dyDescent="0.3">
      <c r="E267" s="8"/>
    </row>
    <row r="268" spans="5:5" x14ac:dyDescent="0.3">
      <c r="E268" s="8"/>
    </row>
    <row r="269" spans="5:5" x14ac:dyDescent="0.3">
      <c r="E269" s="8"/>
    </row>
    <row r="270" spans="5:5" x14ac:dyDescent="0.3">
      <c r="E270" s="8"/>
    </row>
    <row r="271" spans="5:5" x14ac:dyDescent="0.3">
      <c r="E271" s="8"/>
    </row>
    <row r="272" spans="5:5" x14ac:dyDescent="0.3">
      <c r="E272" s="8"/>
    </row>
    <row r="273" spans="5:5" x14ac:dyDescent="0.3">
      <c r="E273" s="8"/>
    </row>
    <row r="274" spans="5:5" x14ac:dyDescent="0.3">
      <c r="E274" s="8"/>
    </row>
    <row r="275" spans="5:5" x14ac:dyDescent="0.3">
      <c r="E275" s="8"/>
    </row>
    <row r="276" spans="5:5" x14ac:dyDescent="0.3">
      <c r="E276" s="8"/>
    </row>
    <row r="277" spans="5:5" x14ac:dyDescent="0.3">
      <c r="E277" s="8"/>
    </row>
    <row r="278" spans="5:5" x14ac:dyDescent="0.3">
      <c r="E278" s="8"/>
    </row>
    <row r="279" spans="5:5" x14ac:dyDescent="0.3">
      <c r="E279" s="8"/>
    </row>
    <row r="280" spans="5:5" x14ac:dyDescent="0.3">
      <c r="E280" s="8"/>
    </row>
    <row r="281" spans="5:5" x14ac:dyDescent="0.3">
      <c r="E281" s="8"/>
    </row>
    <row r="282" spans="5:5" x14ac:dyDescent="0.3">
      <c r="E282" s="8"/>
    </row>
    <row r="283" spans="5:5" x14ac:dyDescent="0.3">
      <c r="E283" s="8"/>
    </row>
    <row r="284" spans="5:5" x14ac:dyDescent="0.3">
      <c r="E284" s="8"/>
    </row>
    <row r="285" spans="5:5" x14ac:dyDescent="0.3">
      <c r="E285" s="8"/>
    </row>
    <row r="286" spans="5:5" x14ac:dyDescent="0.3">
      <c r="E286" s="8"/>
    </row>
    <row r="287" spans="5:5" x14ac:dyDescent="0.3">
      <c r="E287" s="8"/>
    </row>
    <row r="288" spans="5:5" x14ac:dyDescent="0.3">
      <c r="E288" s="8"/>
    </row>
    <row r="289" spans="5:5" x14ac:dyDescent="0.3">
      <c r="E289" s="8"/>
    </row>
    <row r="290" spans="5:5" x14ac:dyDescent="0.3">
      <c r="E290" s="8"/>
    </row>
    <row r="291" spans="5:5" x14ac:dyDescent="0.3">
      <c r="E291" s="8"/>
    </row>
    <row r="292" spans="5:5" x14ac:dyDescent="0.3">
      <c r="E292" s="8"/>
    </row>
    <row r="293" spans="5:5" x14ac:dyDescent="0.3">
      <c r="E293" s="8"/>
    </row>
    <row r="294" spans="5:5" x14ac:dyDescent="0.3">
      <c r="E294" s="8"/>
    </row>
    <row r="295" spans="5:5" x14ac:dyDescent="0.3">
      <c r="E295" s="8"/>
    </row>
    <row r="296" spans="5:5" x14ac:dyDescent="0.3">
      <c r="E296" s="8"/>
    </row>
    <row r="297" spans="5:5" x14ac:dyDescent="0.3">
      <c r="E297" s="8"/>
    </row>
    <row r="298" spans="5:5" x14ac:dyDescent="0.3">
      <c r="E298" s="8"/>
    </row>
    <row r="299" spans="5:5" x14ac:dyDescent="0.3">
      <c r="E299" s="8"/>
    </row>
    <row r="300" spans="5:5" x14ac:dyDescent="0.3">
      <c r="E300" s="8"/>
    </row>
    <row r="301" spans="5:5" x14ac:dyDescent="0.3">
      <c r="E301" s="8"/>
    </row>
    <row r="302" spans="5:5" x14ac:dyDescent="0.3">
      <c r="E302" s="8"/>
    </row>
    <row r="303" spans="5:5" x14ac:dyDescent="0.3">
      <c r="E303" s="8"/>
    </row>
    <row r="304" spans="5:5" x14ac:dyDescent="0.3">
      <c r="E304" s="8"/>
    </row>
    <row r="305" spans="5:5" x14ac:dyDescent="0.3">
      <c r="E305" s="8"/>
    </row>
    <row r="306" spans="5:5" x14ac:dyDescent="0.3">
      <c r="E306" s="8"/>
    </row>
    <row r="307" spans="5:5" x14ac:dyDescent="0.3">
      <c r="E307" s="8"/>
    </row>
    <row r="308" spans="5:5" x14ac:dyDescent="0.3">
      <c r="E308" s="8"/>
    </row>
    <row r="309" spans="5:5" x14ac:dyDescent="0.3">
      <c r="E309" s="8"/>
    </row>
    <row r="310" spans="5:5" x14ac:dyDescent="0.3">
      <c r="E310" s="8"/>
    </row>
    <row r="311" spans="5:5" x14ac:dyDescent="0.3">
      <c r="E311" s="8"/>
    </row>
    <row r="312" spans="5:5" x14ac:dyDescent="0.3">
      <c r="E312" s="8"/>
    </row>
    <row r="313" spans="5:5" x14ac:dyDescent="0.3">
      <c r="E313" s="8"/>
    </row>
    <row r="314" spans="5:5" x14ac:dyDescent="0.3">
      <c r="E314" s="8"/>
    </row>
    <row r="315" spans="5:5" x14ac:dyDescent="0.3">
      <c r="E315" s="8"/>
    </row>
    <row r="316" spans="5:5" x14ac:dyDescent="0.3">
      <c r="E316" s="8"/>
    </row>
    <row r="317" spans="5:5" x14ac:dyDescent="0.3">
      <c r="E317" s="8"/>
    </row>
    <row r="318" spans="5:5" x14ac:dyDescent="0.3">
      <c r="E318" s="8"/>
    </row>
    <row r="319" spans="5:5" x14ac:dyDescent="0.3">
      <c r="E319" s="8"/>
    </row>
    <row r="320" spans="5:5" x14ac:dyDescent="0.3">
      <c r="E320" s="8"/>
    </row>
    <row r="321" spans="5:5" x14ac:dyDescent="0.3">
      <c r="E321" s="8"/>
    </row>
    <row r="322" spans="5:5" x14ac:dyDescent="0.3">
      <c r="E322" s="8"/>
    </row>
    <row r="323" spans="5:5" x14ac:dyDescent="0.3">
      <c r="E323" s="8"/>
    </row>
    <row r="324" spans="5:5" x14ac:dyDescent="0.3">
      <c r="E324" s="8"/>
    </row>
    <row r="325" spans="5:5" x14ac:dyDescent="0.3">
      <c r="E325" s="8"/>
    </row>
    <row r="326" spans="5:5" x14ac:dyDescent="0.3">
      <c r="E326" s="8"/>
    </row>
    <row r="327" spans="5:5" x14ac:dyDescent="0.3">
      <c r="E327" s="8"/>
    </row>
    <row r="328" spans="5:5" x14ac:dyDescent="0.3">
      <c r="E328" s="8"/>
    </row>
    <row r="329" spans="5:5" x14ac:dyDescent="0.3">
      <c r="E329" s="8"/>
    </row>
    <row r="330" spans="5:5" x14ac:dyDescent="0.3">
      <c r="E330" s="8"/>
    </row>
    <row r="331" spans="5:5" x14ac:dyDescent="0.3">
      <c r="E331" s="8"/>
    </row>
    <row r="332" spans="5:5" x14ac:dyDescent="0.3">
      <c r="E332" s="8"/>
    </row>
    <row r="333" spans="5:5" x14ac:dyDescent="0.3">
      <c r="E333" s="8"/>
    </row>
    <row r="334" spans="5:5" x14ac:dyDescent="0.3">
      <c r="E334" s="8"/>
    </row>
    <row r="335" spans="5:5" x14ac:dyDescent="0.3">
      <c r="E335" s="8"/>
    </row>
    <row r="336" spans="5:5" x14ac:dyDescent="0.3">
      <c r="E336" s="8"/>
    </row>
    <row r="337" spans="5:5" x14ac:dyDescent="0.3">
      <c r="E337" s="8"/>
    </row>
    <row r="338" spans="5:5" x14ac:dyDescent="0.3">
      <c r="E338" s="8"/>
    </row>
    <row r="339" spans="5:5" x14ac:dyDescent="0.3">
      <c r="E339" s="8"/>
    </row>
    <row r="340" spans="5:5" x14ac:dyDescent="0.3">
      <c r="E340" s="8"/>
    </row>
    <row r="341" spans="5:5" x14ac:dyDescent="0.3">
      <c r="E341" s="8"/>
    </row>
    <row r="342" spans="5:5" x14ac:dyDescent="0.3">
      <c r="E342" s="8"/>
    </row>
    <row r="343" spans="5:5" x14ac:dyDescent="0.3">
      <c r="E343" s="8"/>
    </row>
    <row r="344" spans="5:5" x14ac:dyDescent="0.3">
      <c r="E344" s="8"/>
    </row>
    <row r="345" spans="5:5" x14ac:dyDescent="0.3">
      <c r="E345" s="8"/>
    </row>
    <row r="346" spans="5:5" x14ac:dyDescent="0.3">
      <c r="E346" s="8"/>
    </row>
    <row r="347" spans="5:5" x14ac:dyDescent="0.3">
      <c r="E347" s="8"/>
    </row>
    <row r="348" spans="5:5" x14ac:dyDescent="0.3">
      <c r="E348" s="8"/>
    </row>
    <row r="349" spans="5:5" x14ac:dyDescent="0.3">
      <c r="E349" s="8"/>
    </row>
    <row r="350" spans="5:5" x14ac:dyDescent="0.3">
      <c r="E350" s="8"/>
    </row>
    <row r="351" spans="5:5" x14ac:dyDescent="0.3">
      <c r="E351" s="8"/>
    </row>
    <row r="352" spans="5:5" x14ac:dyDescent="0.3">
      <c r="E352" s="8"/>
    </row>
    <row r="353" spans="5:5" x14ac:dyDescent="0.3">
      <c r="E353" s="8"/>
    </row>
    <row r="354" spans="5:5" x14ac:dyDescent="0.3">
      <c r="E354" s="8"/>
    </row>
    <row r="355" spans="5:5" x14ac:dyDescent="0.3">
      <c r="E355" s="8"/>
    </row>
    <row r="356" spans="5:5" x14ac:dyDescent="0.3">
      <c r="E356" s="8"/>
    </row>
    <row r="357" spans="5:5" x14ac:dyDescent="0.3">
      <c r="E357" s="8"/>
    </row>
    <row r="358" spans="5:5" x14ac:dyDescent="0.3">
      <c r="E358" s="8"/>
    </row>
    <row r="359" spans="5:5" x14ac:dyDescent="0.3">
      <c r="E359" s="8"/>
    </row>
    <row r="360" spans="5:5" x14ac:dyDescent="0.3">
      <c r="E360" s="8"/>
    </row>
    <row r="361" spans="5:5" x14ac:dyDescent="0.3">
      <c r="E361" s="8"/>
    </row>
    <row r="362" spans="5:5" x14ac:dyDescent="0.3">
      <c r="E362" s="8"/>
    </row>
    <row r="363" spans="5:5" x14ac:dyDescent="0.3">
      <c r="E363" s="8"/>
    </row>
    <row r="364" spans="5:5" x14ac:dyDescent="0.3">
      <c r="E364" s="8"/>
    </row>
    <row r="365" spans="5:5" x14ac:dyDescent="0.3">
      <c r="E365" s="8"/>
    </row>
    <row r="366" spans="5:5" x14ac:dyDescent="0.3">
      <c r="E366" s="8"/>
    </row>
    <row r="367" spans="5:5" x14ac:dyDescent="0.3">
      <c r="E367" s="8"/>
    </row>
    <row r="368" spans="5:5" x14ac:dyDescent="0.3">
      <c r="E368" s="8"/>
    </row>
    <row r="369" spans="5:5" x14ac:dyDescent="0.3">
      <c r="E369" s="8"/>
    </row>
    <row r="370" spans="5:5" x14ac:dyDescent="0.3">
      <c r="E370" s="8"/>
    </row>
    <row r="371" spans="5:5" x14ac:dyDescent="0.3">
      <c r="E371" s="8"/>
    </row>
    <row r="372" spans="5:5" x14ac:dyDescent="0.3">
      <c r="E372" s="8"/>
    </row>
    <row r="373" spans="5:5" x14ac:dyDescent="0.3">
      <c r="E373" s="8"/>
    </row>
    <row r="374" spans="5:5" x14ac:dyDescent="0.3">
      <c r="E374" s="8"/>
    </row>
    <row r="375" spans="5:5" x14ac:dyDescent="0.3">
      <c r="E375" s="8"/>
    </row>
    <row r="376" spans="5:5" x14ac:dyDescent="0.3">
      <c r="E376" s="8"/>
    </row>
    <row r="377" spans="5:5" x14ac:dyDescent="0.3">
      <c r="E377" s="8"/>
    </row>
    <row r="378" spans="5:5" x14ac:dyDescent="0.3">
      <c r="E378" s="8"/>
    </row>
    <row r="379" spans="5:5" x14ac:dyDescent="0.3">
      <c r="E379" s="8"/>
    </row>
    <row r="380" spans="5:5" x14ac:dyDescent="0.3">
      <c r="E380" s="8"/>
    </row>
    <row r="381" spans="5:5" x14ac:dyDescent="0.3">
      <c r="E381" s="8"/>
    </row>
    <row r="382" spans="5:5" x14ac:dyDescent="0.3">
      <c r="E382" s="8"/>
    </row>
    <row r="383" spans="5:5" x14ac:dyDescent="0.3">
      <c r="E383" s="8"/>
    </row>
    <row r="384" spans="5:5" x14ac:dyDescent="0.3">
      <c r="E384" s="8"/>
    </row>
    <row r="385" spans="5:5" x14ac:dyDescent="0.3">
      <c r="E385" s="8"/>
    </row>
    <row r="386" spans="5:5" x14ac:dyDescent="0.3">
      <c r="E386" s="8"/>
    </row>
    <row r="387" spans="5:5" x14ac:dyDescent="0.3">
      <c r="E387" s="8"/>
    </row>
    <row r="388" spans="5:5" x14ac:dyDescent="0.3">
      <c r="E388" s="8"/>
    </row>
    <row r="389" spans="5:5" x14ac:dyDescent="0.3">
      <c r="E389" s="8"/>
    </row>
    <row r="390" spans="5:5" x14ac:dyDescent="0.3">
      <c r="E390" s="8"/>
    </row>
    <row r="391" spans="5:5" x14ac:dyDescent="0.3">
      <c r="E391" s="8"/>
    </row>
    <row r="392" spans="5:5" x14ac:dyDescent="0.3">
      <c r="E392" s="8"/>
    </row>
    <row r="393" spans="5:5" x14ac:dyDescent="0.3">
      <c r="E393" s="8"/>
    </row>
    <row r="394" spans="5:5" x14ac:dyDescent="0.3">
      <c r="E394" s="8"/>
    </row>
    <row r="395" spans="5:5" x14ac:dyDescent="0.3">
      <c r="E395" s="8"/>
    </row>
    <row r="396" spans="5:5" x14ac:dyDescent="0.3">
      <c r="E396" s="8"/>
    </row>
    <row r="397" spans="5:5" x14ac:dyDescent="0.3">
      <c r="E397" s="8"/>
    </row>
    <row r="398" spans="5:5" x14ac:dyDescent="0.3">
      <c r="E398" s="8"/>
    </row>
    <row r="399" spans="5:5" x14ac:dyDescent="0.3">
      <c r="E399" s="8"/>
    </row>
    <row r="400" spans="5:5" x14ac:dyDescent="0.3">
      <c r="E400" s="8"/>
    </row>
    <row r="401" spans="5:5" x14ac:dyDescent="0.3">
      <c r="E401" s="8"/>
    </row>
    <row r="402" spans="5:5" x14ac:dyDescent="0.3">
      <c r="E402" s="8"/>
    </row>
    <row r="403" spans="5:5" x14ac:dyDescent="0.3">
      <c r="E403" s="8"/>
    </row>
    <row r="404" spans="5:5" x14ac:dyDescent="0.3">
      <c r="E404" s="8"/>
    </row>
    <row r="405" spans="5:5" x14ac:dyDescent="0.3">
      <c r="E405" s="8"/>
    </row>
    <row r="406" spans="5:5" x14ac:dyDescent="0.3">
      <c r="E406" s="8"/>
    </row>
    <row r="407" spans="5:5" x14ac:dyDescent="0.3">
      <c r="E407" s="8"/>
    </row>
    <row r="408" spans="5:5" x14ac:dyDescent="0.3">
      <c r="E408" s="8"/>
    </row>
    <row r="409" spans="5:5" x14ac:dyDescent="0.3">
      <c r="E409" s="8"/>
    </row>
    <row r="410" spans="5:5" x14ac:dyDescent="0.3">
      <c r="E410" s="8"/>
    </row>
    <row r="411" spans="5:5" x14ac:dyDescent="0.3">
      <c r="E411" s="8"/>
    </row>
    <row r="412" spans="5:5" x14ac:dyDescent="0.3">
      <c r="E412" s="8"/>
    </row>
    <row r="413" spans="5:5" x14ac:dyDescent="0.3">
      <c r="E413" s="8"/>
    </row>
    <row r="414" spans="5:5" x14ac:dyDescent="0.3">
      <c r="E414" s="8"/>
    </row>
    <row r="415" spans="5:5" x14ac:dyDescent="0.3">
      <c r="E415" s="8"/>
    </row>
    <row r="416" spans="5:5" x14ac:dyDescent="0.3">
      <c r="E416" s="8"/>
    </row>
    <row r="417" spans="5:5" x14ac:dyDescent="0.3">
      <c r="E417" s="8"/>
    </row>
    <row r="418" spans="5:5" x14ac:dyDescent="0.3">
      <c r="E418" s="8"/>
    </row>
    <row r="419" spans="5:5" x14ac:dyDescent="0.3">
      <c r="E419" s="8"/>
    </row>
    <row r="420" spans="5:5" x14ac:dyDescent="0.3">
      <c r="E420" s="8"/>
    </row>
    <row r="421" spans="5:5" x14ac:dyDescent="0.3">
      <c r="E421" s="8"/>
    </row>
    <row r="422" spans="5:5" x14ac:dyDescent="0.3">
      <c r="E422" s="8"/>
    </row>
    <row r="423" spans="5:5" x14ac:dyDescent="0.3">
      <c r="E423" s="8"/>
    </row>
    <row r="424" spans="5:5" x14ac:dyDescent="0.3">
      <c r="E424" s="8"/>
    </row>
    <row r="425" spans="5:5" x14ac:dyDescent="0.3">
      <c r="E425" s="8"/>
    </row>
    <row r="426" spans="5:5" x14ac:dyDescent="0.3">
      <c r="E426" s="8"/>
    </row>
    <row r="427" spans="5:5" x14ac:dyDescent="0.3">
      <c r="E427" s="8"/>
    </row>
    <row r="428" spans="5:5" x14ac:dyDescent="0.3">
      <c r="E428" s="8"/>
    </row>
    <row r="429" spans="5:5" x14ac:dyDescent="0.3">
      <c r="E429" s="8"/>
    </row>
    <row r="430" spans="5:5" x14ac:dyDescent="0.3">
      <c r="E430" s="8"/>
    </row>
    <row r="431" spans="5:5" x14ac:dyDescent="0.3">
      <c r="E431" s="8"/>
    </row>
    <row r="432" spans="5:5" x14ac:dyDescent="0.3">
      <c r="E432" s="8"/>
    </row>
    <row r="433" spans="5:5" x14ac:dyDescent="0.3">
      <c r="E433" s="8"/>
    </row>
    <row r="434" spans="5:5" x14ac:dyDescent="0.3">
      <c r="E434" s="8"/>
    </row>
    <row r="435" spans="5:5" x14ac:dyDescent="0.3">
      <c r="E435" s="8"/>
    </row>
    <row r="436" spans="5:5" x14ac:dyDescent="0.3">
      <c r="E436" s="8"/>
    </row>
    <row r="437" spans="5:5" x14ac:dyDescent="0.3">
      <c r="E437" s="8"/>
    </row>
    <row r="438" spans="5:5" x14ac:dyDescent="0.3">
      <c r="E438" s="8"/>
    </row>
    <row r="439" spans="5:5" x14ac:dyDescent="0.3">
      <c r="E439" s="8"/>
    </row>
    <row r="440" spans="5:5" x14ac:dyDescent="0.3">
      <c r="E440" s="8"/>
    </row>
    <row r="441" spans="5:5" x14ac:dyDescent="0.3">
      <c r="E441" s="8"/>
    </row>
    <row r="442" spans="5:5" x14ac:dyDescent="0.3">
      <c r="E442" s="8"/>
    </row>
    <row r="443" spans="5:5" x14ac:dyDescent="0.3">
      <c r="E443" s="8"/>
    </row>
    <row r="444" spans="5:5" x14ac:dyDescent="0.3">
      <c r="E444" s="8"/>
    </row>
    <row r="445" spans="5:5" x14ac:dyDescent="0.3">
      <c r="E445" s="8"/>
    </row>
    <row r="446" spans="5:5" x14ac:dyDescent="0.3">
      <c r="E446" s="8"/>
    </row>
    <row r="447" spans="5:5" x14ac:dyDescent="0.3">
      <c r="E447" s="8"/>
    </row>
    <row r="448" spans="5:5" x14ac:dyDescent="0.3">
      <c r="E448" s="8"/>
    </row>
    <row r="449" spans="5:5" x14ac:dyDescent="0.3">
      <c r="E449" s="8"/>
    </row>
    <row r="450" spans="5:5" x14ac:dyDescent="0.3">
      <c r="E450" s="8"/>
    </row>
    <row r="451" spans="5:5" x14ac:dyDescent="0.3">
      <c r="E451" s="8"/>
    </row>
    <row r="452" spans="5:5" x14ac:dyDescent="0.3">
      <c r="E452" s="8"/>
    </row>
    <row r="453" spans="5:5" x14ac:dyDescent="0.3">
      <c r="E453" s="8"/>
    </row>
    <row r="454" spans="5:5" x14ac:dyDescent="0.3">
      <c r="E454" s="8"/>
    </row>
    <row r="455" spans="5:5" x14ac:dyDescent="0.3">
      <c r="E455" s="8"/>
    </row>
    <row r="456" spans="5:5" x14ac:dyDescent="0.3">
      <c r="E456" s="8"/>
    </row>
    <row r="457" spans="5:5" x14ac:dyDescent="0.3">
      <c r="E457" s="8"/>
    </row>
    <row r="458" spans="5:5" x14ac:dyDescent="0.3">
      <c r="E458" s="8"/>
    </row>
    <row r="459" spans="5:5" x14ac:dyDescent="0.3">
      <c r="E459" s="8"/>
    </row>
    <row r="460" spans="5:5" x14ac:dyDescent="0.3">
      <c r="E460" s="8"/>
    </row>
    <row r="461" spans="5:5" x14ac:dyDescent="0.3">
      <c r="E461" s="8"/>
    </row>
    <row r="462" spans="5:5" x14ac:dyDescent="0.3">
      <c r="E462" s="8"/>
    </row>
    <row r="463" spans="5:5" x14ac:dyDescent="0.3">
      <c r="E463" s="8"/>
    </row>
    <row r="464" spans="5:5" x14ac:dyDescent="0.3">
      <c r="E464" s="8"/>
    </row>
    <row r="465" spans="5:5" x14ac:dyDescent="0.3">
      <c r="E465" s="8"/>
    </row>
    <row r="466" spans="5:5" x14ac:dyDescent="0.3">
      <c r="E466" s="8"/>
    </row>
    <row r="467" spans="5:5" x14ac:dyDescent="0.3">
      <c r="E467" s="8"/>
    </row>
    <row r="468" spans="5:5" x14ac:dyDescent="0.3">
      <c r="E468" s="8"/>
    </row>
    <row r="469" spans="5:5" x14ac:dyDescent="0.3">
      <c r="E469" s="8"/>
    </row>
    <row r="470" spans="5:5" x14ac:dyDescent="0.3">
      <c r="E470" s="8"/>
    </row>
    <row r="471" spans="5:5" x14ac:dyDescent="0.3">
      <c r="E471" s="8"/>
    </row>
    <row r="472" spans="5:5" x14ac:dyDescent="0.3">
      <c r="E472" s="8"/>
    </row>
    <row r="473" spans="5:5" x14ac:dyDescent="0.3">
      <c r="E473" s="8"/>
    </row>
    <row r="474" spans="5:5" x14ac:dyDescent="0.3">
      <c r="E474" s="8"/>
    </row>
    <row r="475" spans="5:5" x14ac:dyDescent="0.3">
      <c r="E475" s="8"/>
    </row>
    <row r="476" spans="5:5" x14ac:dyDescent="0.3">
      <c r="E476" s="8"/>
    </row>
    <row r="477" spans="5:5" x14ac:dyDescent="0.3">
      <c r="E477" s="8"/>
    </row>
    <row r="478" spans="5:5" x14ac:dyDescent="0.3">
      <c r="E478" s="8"/>
    </row>
    <row r="479" spans="5:5" x14ac:dyDescent="0.3">
      <c r="E479" s="8"/>
    </row>
    <row r="480" spans="5:5" x14ac:dyDescent="0.3">
      <c r="E480" s="8"/>
    </row>
    <row r="481" spans="5:5" x14ac:dyDescent="0.3">
      <c r="E481" s="8"/>
    </row>
    <row r="482" spans="5:5" x14ac:dyDescent="0.3">
      <c r="E482" s="8"/>
    </row>
    <row r="483" spans="5:5" x14ac:dyDescent="0.3">
      <c r="E483" s="8"/>
    </row>
    <row r="484" spans="5:5" x14ac:dyDescent="0.3">
      <c r="E484" s="8"/>
    </row>
    <row r="485" spans="5:5" x14ac:dyDescent="0.3">
      <c r="E485" s="8"/>
    </row>
    <row r="486" spans="5:5" x14ac:dyDescent="0.3">
      <c r="E486" s="8"/>
    </row>
    <row r="487" spans="5:5" x14ac:dyDescent="0.3">
      <c r="E487" s="8"/>
    </row>
    <row r="488" spans="5:5" x14ac:dyDescent="0.3">
      <c r="E488" s="8"/>
    </row>
    <row r="489" spans="5:5" x14ac:dyDescent="0.3">
      <c r="E489" s="8"/>
    </row>
    <row r="490" spans="5:5" x14ac:dyDescent="0.3">
      <c r="E490" s="8"/>
    </row>
    <row r="491" spans="5:5" x14ac:dyDescent="0.3">
      <c r="E491" s="8"/>
    </row>
    <row r="492" spans="5:5" x14ac:dyDescent="0.3">
      <c r="E492" s="8"/>
    </row>
    <row r="493" spans="5:5" x14ac:dyDescent="0.3">
      <c r="E493" s="8"/>
    </row>
    <row r="494" spans="5:5" x14ac:dyDescent="0.3">
      <c r="E494" s="8"/>
    </row>
    <row r="495" spans="5:5" x14ac:dyDescent="0.3">
      <c r="E495" s="8"/>
    </row>
    <row r="496" spans="5:5" x14ac:dyDescent="0.3">
      <c r="E496" s="8"/>
    </row>
    <row r="497" spans="5:5" x14ac:dyDescent="0.3">
      <c r="E497" s="8"/>
    </row>
    <row r="498" spans="5:5" x14ac:dyDescent="0.3">
      <c r="E498" s="8"/>
    </row>
    <row r="499" spans="5:5" x14ac:dyDescent="0.3">
      <c r="E499" s="8"/>
    </row>
    <row r="500" spans="5:5" x14ac:dyDescent="0.3">
      <c r="E500" s="8"/>
    </row>
    <row r="501" spans="5:5" x14ac:dyDescent="0.3">
      <c r="E501" s="8"/>
    </row>
    <row r="502" spans="5:5" x14ac:dyDescent="0.3">
      <c r="E502" s="8"/>
    </row>
    <row r="503" spans="5:5" x14ac:dyDescent="0.3">
      <c r="E503" s="8"/>
    </row>
    <row r="504" spans="5:5" x14ac:dyDescent="0.3">
      <c r="E504" s="8"/>
    </row>
    <row r="505" spans="5:5" x14ac:dyDescent="0.3">
      <c r="E505" s="8"/>
    </row>
    <row r="506" spans="5:5" x14ac:dyDescent="0.3">
      <c r="E506" s="8"/>
    </row>
    <row r="507" spans="5:5" x14ac:dyDescent="0.3">
      <c r="E507" s="8"/>
    </row>
    <row r="508" spans="5:5" x14ac:dyDescent="0.3">
      <c r="E508" s="8"/>
    </row>
    <row r="509" spans="5:5" x14ac:dyDescent="0.3">
      <c r="E509" s="8"/>
    </row>
    <row r="510" spans="5:5" x14ac:dyDescent="0.3">
      <c r="E510" s="8"/>
    </row>
    <row r="511" spans="5:5" x14ac:dyDescent="0.3">
      <c r="E511" s="8"/>
    </row>
    <row r="512" spans="5:5" x14ac:dyDescent="0.3">
      <c r="E512" s="8"/>
    </row>
    <row r="513" spans="5:5" x14ac:dyDescent="0.3">
      <c r="E513" s="8"/>
    </row>
    <row r="514" spans="5:5" x14ac:dyDescent="0.3">
      <c r="E514" s="8"/>
    </row>
    <row r="515" spans="5:5" x14ac:dyDescent="0.3">
      <c r="E515" s="8"/>
    </row>
    <row r="516" spans="5:5" x14ac:dyDescent="0.3">
      <c r="E516" s="8"/>
    </row>
    <row r="517" spans="5:5" x14ac:dyDescent="0.3">
      <c r="E517" s="8"/>
    </row>
    <row r="518" spans="5:5" x14ac:dyDescent="0.3">
      <c r="E518" s="8"/>
    </row>
    <row r="519" spans="5:5" x14ac:dyDescent="0.3">
      <c r="E519" s="8"/>
    </row>
    <row r="520" spans="5:5" x14ac:dyDescent="0.3">
      <c r="E520" s="8"/>
    </row>
    <row r="521" spans="5:5" x14ac:dyDescent="0.3">
      <c r="E521" s="8"/>
    </row>
    <row r="522" spans="5:5" x14ac:dyDescent="0.3">
      <c r="E522" s="8"/>
    </row>
    <row r="523" spans="5:5" x14ac:dyDescent="0.3">
      <c r="E523" s="8"/>
    </row>
    <row r="524" spans="5:5" x14ac:dyDescent="0.3">
      <c r="E524" s="8"/>
    </row>
    <row r="525" spans="5:5" x14ac:dyDescent="0.3">
      <c r="E525" s="8"/>
    </row>
    <row r="526" spans="5:5" x14ac:dyDescent="0.3">
      <c r="E526" s="8"/>
    </row>
    <row r="527" spans="5:5" x14ac:dyDescent="0.3">
      <c r="E527" s="8"/>
    </row>
    <row r="528" spans="5:5" x14ac:dyDescent="0.3">
      <c r="E528" s="8"/>
    </row>
    <row r="529" spans="5:5" x14ac:dyDescent="0.3">
      <c r="E529" s="8"/>
    </row>
    <row r="530" spans="5:5" x14ac:dyDescent="0.3">
      <c r="E530" s="8"/>
    </row>
    <row r="531" spans="5:5" x14ac:dyDescent="0.3">
      <c r="E531" s="8"/>
    </row>
    <row r="532" spans="5:5" x14ac:dyDescent="0.3">
      <c r="E532" s="8"/>
    </row>
    <row r="533" spans="5:5" x14ac:dyDescent="0.3">
      <c r="E533" s="8"/>
    </row>
    <row r="534" spans="5:5" x14ac:dyDescent="0.3">
      <c r="E534" s="8"/>
    </row>
    <row r="535" spans="5:5" x14ac:dyDescent="0.3">
      <c r="E535" s="8"/>
    </row>
    <row r="536" spans="5:5" x14ac:dyDescent="0.3">
      <c r="E536" s="8"/>
    </row>
    <row r="537" spans="5:5" x14ac:dyDescent="0.3">
      <c r="E537" s="8"/>
    </row>
    <row r="538" spans="5:5" x14ac:dyDescent="0.3">
      <c r="E538" s="8"/>
    </row>
    <row r="539" spans="5:5" x14ac:dyDescent="0.3">
      <c r="E539" s="8"/>
    </row>
    <row r="540" spans="5:5" x14ac:dyDescent="0.3">
      <c r="E540" s="8"/>
    </row>
    <row r="541" spans="5:5" x14ac:dyDescent="0.3">
      <c r="E541" s="8"/>
    </row>
    <row r="542" spans="5:5" x14ac:dyDescent="0.3">
      <c r="E542" s="8"/>
    </row>
    <row r="543" spans="5:5" x14ac:dyDescent="0.3">
      <c r="E543" s="8"/>
    </row>
    <row r="544" spans="5:5" x14ac:dyDescent="0.3">
      <c r="E544" s="8"/>
    </row>
    <row r="545" spans="5:5" x14ac:dyDescent="0.3">
      <c r="E545" s="8"/>
    </row>
    <row r="546" spans="5:5" x14ac:dyDescent="0.3">
      <c r="E546" s="8"/>
    </row>
    <row r="547" spans="5:5" x14ac:dyDescent="0.3">
      <c r="E547" s="8"/>
    </row>
    <row r="548" spans="5:5" x14ac:dyDescent="0.3">
      <c r="E548" s="8"/>
    </row>
    <row r="549" spans="5:5" x14ac:dyDescent="0.3">
      <c r="E549" s="8"/>
    </row>
    <row r="550" spans="5:5" x14ac:dyDescent="0.3">
      <c r="E550" s="8"/>
    </row>
    <row r="551" spans="5:5" x14ac:dyDescent="0.3">
      <c r="E551" s="8"/>
    </row>
    <row r="552" spans="5:5" x14ac:dyDescent="0.3">
      <c r="E552" s="8"/>
    </row>
    <row r="553" spans="5:5" x14ac:dyDescent="0.3">
      <c r="E553" s="8"/>
    </row>
    <row r="554" spans="5:5" x14ac:dyDescent="0.3">
      <c r="E554" s="8"/>
    </row>
    <row r="555" spans="5:5" x14ac:dyDescent="0.3">
      <c r="E555" s="8"/>
    </row>
    <row r="556" spans="5:5" x14ac:dyDescent="0.3">
      <c r="E556" s="8"/>
    </row>
    <row r="557" spans="5:5" x14ac:dyDescent="0.3">
      <c r="E557" s="8"/>
    </row>
    <row r="558" spans="5:5" x14ac:dyDescent="0.3">
      <c r="E558" s="8"/>
    </row>
    <row r="559" spans="5:5" x14ac:dyDescent="0.3">
      <c r="E559" s="8"/>
    </row>
    <row r="560" spans="5:5" x14ac:dyDescent="0.3">
      <c r="E560" s="8"/>
    </row>
    <row r="561" spans="5:5" x14ac:dyDescent="0.3">
      <c r="E561" s="8"/>
    </row>
    <row r="562" spans="5:5" x14ac:dyDescent="0.3">
      <c r="E562" s="8"/>
    </row>
    <row r="563" spans="5:5" x14ac:dyDescent="0.3">
      <c r="E563" s="8"/>
    </row>
    <row r="564" spans="5:5" x14ac:dyDescent="0.3">
      <c r="E564" s="8"/>
    </row>
    <row r="565" spans="5:5" x14ac:dyDescent="0.3">
      <c r="E565" s="8"/>
    </row>
    <row r="566" spans="5:5" x14ac:dyDescent="0.3">
      <c r="E566" s="8"/>
    </row>
    <row r="567" spans="5:5" x14ac:dyDescent="0.3">
      <c r="E567" s="8"/>
    </row>
    <row r="568" spans="5:5" x14ac:dyDescent="0.3">
      <c r="E568" s="8"/>
    </row>
    <row r="569" spans="5:5" x14ac:dyDescent="0.3">
      <c r="E569" s="8"/>
    </row>
    <row r="570" spans="5:5" x14ac:dyDescent="0.3">
      <c r="E570" s="8"/>
    </row>
    <row r="571" spans="5:5" x14ac:dyDescent="0.3">
      <c r="E571" s="8"/>
    </row>
    <row r="572" spans="5:5" x14ac:dyDescent="0.3">
      <c r="E572" s="8"/>
    </row>
    <row r="573" spans="5:5" x14ac:dyDescent="0.3">
      <c r="E573" s="8"/>
    </row>
    <row r="574" spans="5:5" x14ac:dyDescent="0.3">
      <c r="E574" s="8"/>
    </row>
    <row r="575" spans="5:5" x14ac:dyDescent="0.3">
      <c r="E575" s="8"/>
    </row>
    <row r="576" spans="5:5" x14ac:dyDescent="0.3">
      <c r="E576" s="8"/>
    </row>
    <row r="577" spans="5:5" x14ac:dyDescent="0.3">
      <c r="E577" s="8"/>
    </row>
    <row r="578" spans="5:5" x14ac:dyDescent="0.3">
      <c r="E578" s="8"/>
    </row>
    <row r="579" spans="5:5" x14ac:dyDescent="0.3">
      <c r="E579" s="8"/>
    </row>
    <row r="580" spans="5:5" x14ac:dyDescent="0.3">
      <c r="E580" s="8"/>
    </row>
    <row r="581" spans="5:5" x14ac:dyDescent="0.3">
      <c r="E581" s="8"/>
    </row>
    <row r="582" spans="5:5" x14ac:dyDescent="0.3">
      <c r="E582" s="8"/>
    </row>
    <row r="583" spans="5:5" x14ac:dyDescent="0.3">
      <c r="E583" s="8"/>
    </row>
    <row r="584" spans="5:5" x14ac:dyDescent="0.3">
      <c r="E584" s="8"/>
    </row>
    <row r="585" spans="5:5" x14ac:dyDescent="0.3">
      <c r="E585" s="8"/>
    </row>
    <row r="586" spans="5:5" x14ac:dyDescent="0.3">
      <c r="E586" s="8"/>
    </row>
    <row r="587" spans="5:5" x14ac:dyDescent="0.3">
      <c r="E587" s="8"/>
    </row>
    <row r="588" spans="5:5" x14ac:dyDescent="0.3">
      <c r="E588" s="8"/>
    </row>
    <row r="589" spans="5:5" x14ac:dyDescent="0.3">
      <c r="E589" s="8"/>
    </row>
    <row r="590" spans="5:5" x14ac:dyDescent="0.3">
      <c r="E590" s="8"/>
    </row>
    <row r="591" spans="5:5" x14ac:dyDescent="0.3">
      <c r="E591" s="8"/>
    </row>
    <row r="592" spans="5:5" x14ac:dyDescent="0.3">
      <c r="E592" s="8"/>
    </row>
    <row r="593" spans="5:5" x14ac:dyDescent="0.3">
      <c r="E593" s="8"/>
    </row>
    <row r="594" spans="5:5" x14ac:dyDescent="0.3">
      <c r="E594" s="8"/>
    </row>
    <row r="595" spans="5:5" x14ac:dyDescent="0.3">
      <c r="E595" s="8"/>
    </row>
    <row r="596" spans="5:5" x14ac:dyDescent="0.3">
      <c r="E596" s="8"/>
    </row>
    <row r="597" spans="5:5" x14ac:dyDescent="0.3">
      <c r="E597" s="8"/>
    </row>
    <row r="598" spans="5:5" x14ac:dyDescent="0.3">
      <c r="E598" s="8"/>
    </row>
    <row r="599" spans="5:5" x14ac:dyDescent="0.3">
      <c r="E599" s="8"/>
    </row>
    <row r="600" spans="5:5" x14ac:dyDescent="0.3">
      <c r="E600" s="8"/>
    </row>
    <row r="601" spans="5:5" x14ac:dyDescent="0.3">
      <c r="E601" s="8"/>
    </row>
    <row r="602" spans="5:5" x14ac:dyDescent="0.3">
      <c r="E602" s="8"/>
    </row>
    <row r="603" spans="5:5" x14ac:dyDescent="0.3">
      <c r="E603" s="8"/>
    </row>
    <row r="604" spans="5:5" x14ac:dyDescent="0.3">
      <c r="E604" s="8"/>
    </row>
    <row r="605" spans="5:5" x14ac:dyDescent="0.3">
      <c r="E605" s="8"/>
    </row>
    <row r="606" spans="5:5" x14ac:dyDescent="0.3">
      <c r="E606" s="8"/>
    </row>
    <row r="607" spans="5:5" x14ac:dyDescent="0.3">
      <c r="E607" s="8"/>
    </row>
    <row r="608" spans="5:5" x14ac:dyDescent="0.3">
      <c r="E608" s="8"/>
    </row>
    <row r="609" spans="5:5" x14ac:dyDescent="0.3">
      <c r="E609" s="8"/>
    </row>
    <row r="610" spans="5:5" x14ac:dyDescent="0.3">
      <c r="E610" s="8"/>
    </row>
    <row r="611" spans="5:5" x14ac:dyDescent="0.3">
      <c r="E611" s="8"/>
    </row>
    <row r="612" spans="5:5" x14ac:dyDescent="0.3">
      <c r="E612" s="8"/>
    </row>
    <row r="613" spans="5:5" x14ac:dyDescent="0.3">
      <c r="E613" s="8"/>
    </row>
    <row r="614" spans="5:5" x14ac:dyDescent="0.3">
      <c r="E614" s="8"/>
    </row>
    <row r="615" spans="5:5" x14ac:dyDescent="0.3">
      <c r="E615" s="8"/>
    </row>
    <row r="616" spans="5:5" x14ac:dyDescent="0.3">
      <c r="E616" s="8"/>
    </row>
    <row r="617" spans="5:5" x14ac:dyDescent="0.3">
      <c r="E617" s="8"/>
    </row>
    <row r="618" spans="5:5" x14ac:dyDescent="0.3">
      <c r="E618" s="8"/>
    </row>
    <row r="619" spans="5:5" x14ac:dyDescent="0.3">
      <c r="E619" s="8"/>
    </row>
    <row r="620" spans="5:5" x14ac:dyDescent="0.3">
      <c r="E620" s="8"/>
    </row>
    <row r="621" spans="5:5" x14ac:dyDescent="0.3">
      <c r="E621" s="8"/>
    </row>
    <row r="622" spans="5:5" x14ac:dyDescent="0.3">
      <c r="E622" s="8"/>
    </row>
    <row r="623" spans="5:5" x14ac:dyDescent="0.3">
      <c r="E623" s="8"/>
    </row>
    <row r="624" spans="5:5" x14ac:dyDescent="0.3">
      <c r="E624" s="8"/>
    </row>
    <row r="625" spans="5:5" x14ac:dyDescent="0.3">
      <c r="E625" s="8"/>
    </row>
    <row r="626" spans="5:5" x14ac:dyDescent="0.3">
      <c r="E626" s="8"/>
    </row>
    <row r="627" spans="5:5" x14ac:dyDescent="0.3">
      <c r="E627" s="8"/>
    </row>
    <row r="628" spans="5:5" x14ac:dyDescent="0.3">
      <c r="E628" s="8"/>
    </row>
    <row r="629" spans="5:5" x14ac:dyDescent="0.3">
      <c r="E629" s="8"/>
    </row>
    <row r="630" spans="5:5" x14ac:dyDescent="0.3">
      <c r="E630" s="8"/>
    </row>
    <row r="631" spans="5:5" x14ac:dyDescent="0.3">
      <c r="E631" s="8"/>
    </row>
    <row r="632" spans="5:5" x14ac:dyDescent="0.3">
      <c r="E632" s="8"/>
    </row>
    <row r="633" spans="5:5" x14ac:dyDescent="0.3">
      <c r="E633" s="8"/>
    </row>
    <row r="634" spans="5:5" x14ac:dyDescent="0.3">
      <c r="E634" s="8"/>
    </row>
    <row r="635" spans="5:5" x14ac:dyDescent="0.3">
      <c r="E635" s="8"/>
    </row>
    <row r="636" spans="5:5" x14ac:dyDescent="0.3">
      <c r="E636" s="8"/>
    </row>
    <row r="637" spans="5:5" x14ac:dyDescent="0.3">
      <c r="E637" s="8"/>
    </row>
    <row r="638" spans="5:5" x14ac:dyDescent="0.3">
      <c r="E638" s="8"/>
    </row>
    <row r="639" spans="5:5" x14ac:dyDescent="0.3">
      <c r="E639" s="8"/>
    </row>
    <row r="640" spans="5:5" x14ac:dyDescent="0.3">
      <c r="E640" s="8"/>
    </row>
    <row r="641" spans="5:5" x14ac:dyDescent="0.3">
      <c r="E641" s="8"/>
    </row>
    <row r="642" spans="5:5" x14ac:dyDescent="0.3">
      <c r="E642" s="8"/>
    </row>
    <row r="643" spans="5:5" x14ac:dyDescent="0.3">
      <c r="E643" s="8"/>
    </row>
    <row r="644" spans="5:5" x14ac:dyDescent="0.3">
      <c r="E644" s="8"/>
    </row>
    <row r="645" spans="5:5" x14ac:dyDescent="0.3">
      <c r="E645" s="8"/>
    </row>
    <row r="646" spans="5:5" x14ac:dyDescent="0.3">
      <c r="E646" s="8"/>
    </row>
    <row r="647" spans="5:5" x14ac:dyDescent="0.3">
      <c r="E647" s="8"/>
    </row>
    <row r="648" spans="5:5" x14ac:dyDescent="0.3">
      <c r="E648" s="8"/>
    </row>
    <row r="649" spans="5:5" x14ac:dyDescent="0.3">
      <c r="E649" s="8"/>
    </row>
    <row r="650" spans="5:5" x14ac:dyDescent="0.3">
      <c r="E650" s="8"/>
    </row>
    <row r="651" spans="5:5" x14ac:dyDescent="0.3">
      <c r="E651" s="8"/>
    </row>
    <row r="652" spans="5:5" x14ac:dyDescent="0.3">
      <c r="E652" s="8"/>
    </row>
    <row r="653" spans="5:5" x14ac:dyDescent="0.3">
      <c r="E653" s="8"/>
    </row>
    <row r="654" spans="5:5" x14ac:dyDescent="0.3">
      <c r="E654" s="8"/>
    </row>
    <row r="655" spans="5:5" x14ac:dyDescent="0.3">
      <c r="E655" s="8"/>
    </row>
    <row r="656" spans="5:5" x14ac:dyDescent="0.3">
      <c r="E656" s="8"/>
    </row>
    <row r="657" spans="5:5" x14ac:dyDescent="0.3">
      <c r="E657" s="8"/>
    </row>
    <row r="658" spans="5:5" x14ac:dyDescent="0.3">
      <c r="E658" s="8"/>
    </row>
    <row r="659" spans="5:5" x14ac:dyDescent="0.3">
      <c r="E659" s="8"/>
    </row>
    <row r="660" spans="5:5" x14ac:dyDescent="0.3">
      <c r="E660" s="8"/>
    </row>
    <row r="661" spans="5:5" x14ac:dyDescent="0.3">
      <c r="E661" s="8"/>
    </row>
    <row r="662" spans="5:5" x14ac:dyDescent="0.3">
      <c r="E662" s="8"/>
    </row>
    <row r="663" spans="5:5" x14ac:dyDescent="0.3">
      <c r="E663" s="8"/>
    </row>
    <row r="664" spans="5:5" x14ac:dyDescent="0.3">
      <c r="E664" s="8"/>
    </row>
    <row r="665" spans="5:5" x14ac:dyDescent="0.3">
      <c r="E665" s="8"/>
    </row>
    <row r="666" spans="5:5" x14ac:dyDescent="0.3">
      <c r="E666" s="8"/>
    </row>
    <row r="667" spans="5:5" x14ac:dyDescent="0.3">
      <c r="E667" s="8"/>
    </row>
    <row r="668" spans="5:5" x14ac:dyDescent="0.3">
      <c r="E668" s="8"/>
    </row>
    <row r="669" spans="5:5" x14ac:dyDescent="0.3">
      <c r="E669" s="8"/>
    </row>
    <row r="670" spans="5:5" x14ac:dyDescent="0.3">
      <c r="E670" s="8"/>
    </row>
    <row r="671" spans="5:5" x14ac:dyDescent="0.3">
      <c r="E671" s="8"/>
    </row>
    <row r="672" spans="5:5" x14ac:dyDescent="0.3">
      <c r="E672" s="8"/>
    </row>
    <row r="673" spans="5:5" x14ac:dyDescent="0.3">
      <c r="E673" s="8"/>
    </row>
    <row r="674" spans="5:5" x14ac:dyDescent="0.3">
      <c r="E674" s="8"/>
    </row>
    <row r="675" spans="5:5" x14ac:dyDescent="0.3">
      <c r="E675" s="8"/>
    </row>
    <row r="676" spans="5:5" x14ac:dyDescent="0.3">
      <c r="E676" s="8"/>
    </row>
    <row r="677" spans="5:5" x14ac:dyDescent="0.3">
      <c r="E677" s="8"/>
    </row>
    <row r="678" spans="5:5" x14ac:dyDescent="0.3">
      <c r="E678" s="8"/>
    </row>
    <row r="679" spans="5:5" x14ac:dyDescent="0.3">
      <c r="E679" s="8"/>
    </row>
    <row r="680" spans="5:5" x14ac:dyDescent="0.3">
      <c r="E680" s="8"/>
    </row>
    <row r="681" spans="5:5" x14ac:dyDescent="0.3">
      <c r="E681" s="8"/>
    </row>
    <row r="682" spans="5:5" x14ac:dyDescent="0.3">
      <c r="E682" s="8"/>
    </row>
    <row r="683" spans="5:5" x14ac:dyDescent="0.3">
      <c r="E683" s="8"/>
    </row>
    <row r="684" spans="5:5" x14ac:dyDescent="0.3">
      <c r="E684" s="8"/>
    </row>
    <row r="685" spans="5:5" x14ac:dyDescent="0.3">
      <c r="E685" s="8"/>
    </row>
    <row r="686" spans="5:5" x14ac:dyDescent="0.3">
      <c r="E686" s="8"/>
    </row>
    <row r="687" spans="5:5" x14ac:dyDescent="0.3">
      <c r="E687" s="8"/>
    </row>
    <row r="688" spans="5:5" x14ac:dyDescent="0.3">
      <c r="E688" s="8"/>
    </row>
    <row r="689" spans="5:5" x14ac:dyDescent="0.3">
      <c r="E689" s="8"/>
    </row>
    <row r="690" spans="5:5" x14ac:dyDescent="0.3">
      <c r="E690" s="8"/>
    </row>
    <row r="691" spans="5:5" x14ac:dyDescent="0.3">
      <c r="E691" s="8"/>
    </row>
    <row r="692" spans="5:5" x14ac:dyDescent="0.3">
      <c r="E692" s="8"/>
    </row>
    <row r="693" spans="5:5" x14ac:dyDescent="0.3">
      <c r="E693" s="8"/>
    </row>
    <row r="694" spans="5:5" x14ac:dyDescent="0.3">
      <c r="E694" s="8"/>
    </row>
    <row r="695" spans="5:5" x14ac:dyDescent="0.3">
      <c r="E695" s="8"/>
    </row>
    <row r="696" spans="5:5" x14ac:dyDescent="0.3">
      <c r="E696" s="8"/>
    </row>
    <row r="697" spans="5:5" x14ac:dyDescent="0.3">
      <c r="E697" s="8"/>
    </row>
    <row r="698" spans="5:5" x14ac:dyDescent="0.3">
      <c r="E698" s="8"/>
    </row>
    <row r="699" spans="5:5" x14ac:dyDescent="0.3">
      <c r="E699" s="8"/>
    </row>
    <row r="700" spans="5:5" x14ac:dyDescent="0.3">
      <c r="E700" s="8"/>
    </row>
    <row r="701" spans="5:5" x14ac:dyDescent="0.3">
      <c r="E701" s="8"/>
    </row>
    <row r="702" spans="5:5" x14ac:dyDescent="0.3">
      <c r="E702" s="8"/>
    </row>
    <row r="703" spans="5:5" x14ac:dyDescent="0.3">
      <c r="E703" s="8"/>
    </row>
    <row r="704" spans="5:5" x14ac:dyDescent="0.3">
      <c r="E704" s="8"/>
    </row>
    <row r="705" spans="5:5" x14ac:dyDescent="0.3">
      <c r="E705" s="8"/>
    </row>
    <row r="706" spans="5:5" x14ac:dyDescent="0.3">
      <c r="E706" s="8"/>
    </row>
    <row r="707" spans="5:5" x14ac:dyDescent="0.3">
      <c r="E707" s="8"/>
    </row>
    <row r="708" spans="5:5" x14ac:dyDescent="0.3">
      <c r="E708" s="8"/>
    </row>
    <row r="709" spans="5:5" x14ac:dyDescent="0.3">
      <c r="E709" s="8"/>
    </row>
    <row r="710" spans="5:5" x14ac:dyDescent="0.3">
      <c r="E710" s="8"/>
    </row>
    <row r="711" spans="5:5" x14ac:dyDescent="0.3">
      <c r="E711" s="8"/>
    </row>
    <row r="712" spans="5:5" x14ac:dyDescent="0.3">
      <c r="E712" s="8"/>
    </row>
    <row r="713" spans="5:5" x14ac:dyDescent="0.3">
      <c r="E713" s="8"/>
    </row>
    <row r="714" spans="5:5" x14ac:dyDescent="0.3">
      <c r="E714" s="8"/>
    </row>
    <row r="715" spans="5:5" x14ac:dyDescent="0.3">
      <c r="E715" s="8"/>
    </row>
    <row r="716" spans="5:5" x14ac:dyDescent="0.3">
      <c r="E716" s="8"/>
    </row>
    <row r="717" spans="5:5" x14ac:dyDescent="0.3">
      <c r="E717" s="8"/>
    </row>
    <row r="718" spans="5:5" x14ac:dyDescent="0.3">
      <c r="E718" s="8"/>
    </row>
    <row r="719" spans="5:5" x14ac:dyDescent="0.3">
      <c r="E719" s="8"/>
    </row>
    <row r="720" spans="5:5" x14ac:dyDescent="0.3">
      <c r="E720" s="8"/>
    </row>
    <row r="721" spans="5:5" x14ac:dyDescent="0.3">
      <c r="E721" s="8"/>
    </row>
    <row r="722" spans="5:5" x14ac:dyDescent="0.3">
      <c r="E722" s="8"/>
    </row>
    <row r="723" spans="5:5" x14ac:dyDescent="0.3">
      <c r="E723" s="8"/>
    </row>
    <row r="724" spans="5:5" x14ac:dyDescent="0.3">
      <c r="E724" s="8"/>
    </row>
    <row r="725" spans="5:5" x14ac:dyDescent="0.3">
      <c r="E725" s="8"/>
    </row>
    <row r="726" spans="5:5" x14ac:dyDescent="0.3">
      <c r="E726" s="8"/>
    </row>
    <row r="727" spans="5:5" x14ac:dyDescent="0.3">
      <c r="E727" s="8"/>
    </row>
    <row r="728" spans="5:5" x14ac:dyDescent="0.3">
      <c r="E728" s="8"/>
    </row>
    <row r="729" spans="5:5" x14ac:dyDescent="0.3">
      <c r="E729" s="8"/>
    </row>
    <row r="730" spans="5:5" x14ac:dyDescent="0.3">
      <c r="E730" s="8"/>
    </row>
    <row r="731" spans="5:5" x14ac:dyDescent="0.3">
      <c r="E731" s="8"/>
    </row>
    <row r="732" spans="5:5" x14ac:dyDescent="0.3">
      <c r="E732" s="8"/>
    </row>
    <row r="733" spans="5:5" x14ac:dyDescent="0.3">
      <c r="E733" s="8"/>
    </row>
    <row r="734" spans="5:5" x14ac:dyDescent="0.3">
      <c r="E734" s="8"/>
    </row>
    <row r="735" spans="5:5" x14ac:dyDescent="0.3">
      <c r="E735" s="8"/>
    </row>
    <row r="736" spans="5:5" x14ac:dyDescent="0.3">
      <c r="E736" s="8"/>
    </row>
    <row r="737" spans="5:5" x14ac:dyDescent="0.3">
      <c r="E737" s="8"/>
    </row>
    <row r="738" spans="5:5" x14ac:dyDescent="0.3">
      <c r="E738" s="8"/>
    </row>
    <row r="739" spans="5:5" x14ac:dyDescent="0.3">
      <c r="E739" s="8"/>
    </row>
    <row r="740" spans="5:5" x14ac:dyDescent="0.3">
      <c r="E740" s="8"/>
    </row>
    <row r="741" spans="5:5" x14ac:dyDescent="0.3">
      <c r="E741" s="8"/>
    </row>
    <row r="742" spans="5:5" x14ac:dyDescent="0.3">
      <c r="E742" s="8"/>
    </row>
    <row r="743" spans="5:5" x14ac:dyDescent="0.3">
      <c r="E743" s="8"/>
    </row>
    <row r="744" spans="5:5" x14ac:dyDescent="0.3">
      <c r="E744" s="8"/>
    </row>
    <row r="745" spans="5:5" x14ac:dyDescent="0.3">
      <c r="E745" s="8"/>
    </row>
    <row r="746" spans="5:5" x14ac:dyDescent="0.3">
      <c r="E746" s="8"/>
    </row>
    <row r="747" spans="5:5" x14ac:dyDescent="0.3">
      <c r="E747" s="8"/>
    </row>
    <row r="748" spans="5:5" x14ac:dyDescent="0.3">
      <c r="E748" s="8"/>
    </row>
    <row r="749" spans="5:5" x14ac:dyDescent="0.3">
      <c r="E749" s="8"/>
    </row>
    <row r="750" spans="5:5" x14ac:dyDescent="0.3">
      <c r="E750" s="8"/>
    </row>
    <row r="751" spans="5:5" x14ac:dyDescent="0.3">
      <c r="E751" s="8"/>
    </row>
    <row r="752" spans="5:5" x14ac:dyDescent="0.3">
      <c r="E752" s="8"/>
    </row>
    <row r="753" spans="5:5" x14ac:dyDescent="0.3">
      <c r="E753" s="8"/>
    </row>
    <row r="754" spans="5:5" x14ac:dyDescent="0.3">
      <c r="E754" s="8"/>
    </row>
    <row r="755" spans="5:5" x14ac:dyDescent="0.3">
      <c r="E755" s="8"/>
    </row>
    <row r="756" spans="5:5" x14ac:dyDescent="0.3">
      <c r="E756" s="8"/>
    </row>
    <row r="757" spans="5:5" x14ac:dyDescent="0.3">
      <c r="E757" s="8"/>
    </row>
    <row r="758" spans="5:5" x14ac:dyDescent="0.3">
      <c r="E758" s="8"/>
    </row>
    <row r="759" spans="5:5" x14ac:dyDescent="0.3">
      <c r="E759" s="8"/>
    </row>
    <row r="760" spans="5:5" x14ac:dyDescent="0.3">
      <c r="E760" s="8"/>
    </row>
    <row r="761" spans="5:5" x14ac:dyDescent="0.3">
      <c r="E761" s="8"/>
    </row>
    <row r="762" spans="5:5" x14ac:dyDescent="0.3">
      <c r="E762" s="8"/>
    </row>
    <row r="763" spans="5:5" x14ac:dyDescent="0.3">
      <c r="E763" s="8"/>
    </row>
    <row r="764" spans="5:5" x14ac:dyDescent="0.3">
      <c r="E764" s="8"/>
    </row>
    <row r="765" spans="5:5" x14ac:dyDescent="0.3">
      <c r="E765" s="8"/>
    </row>
    <row r="766" spans="5:5" x14ac:dyDescent="0.3">
      <c r="E766" s="8"/>
    </row>
    <row r="767" spans="5:5" x14ac:dyDescent="0.3">
      <c r="E767" s="8"/>
    </row>
    <row r="768" spans="5:5" x14ac:dyDescent="0.3">
      <c r="E768" s="8"/>
    </row>
    <row r="769" spans="5:5" x14ac:dyDescent="0.3">
      <c r="E769" s="8"/>
    </row>
    <row r="770" spans="5:5" x14ac:dyDescent="0.3">
      <c r="E770" s="8"/>
    </row>
    <row r="771" spans="5:5" x14ac:dyDescent="0.3">
      <c r="E771" s="8"/>
    </row>
    <row r="772" spans="5:5" x14ac:dyDescent="0.3">
      <c r="E772" s="8"/>
    </row>
    <row r="773" spans="5:5" x14ac:dyDescent="0.3">
      <c r="E773" s="8"/>
    </row>
    <row r="774" spans="5:5" x14ac:dyDescent="0.3">
      <c r="E774" s="8"/>
    </row>
    <row r="775" spans="5:5" x14ac:dyDescent="0.3">
      <c r="E775" s="8"/>
    </row>
    <row r="776" spans="5:5" x14ac:dyDescent="0.3">
      <c r="E776" s="8"/>
    </row>
    <row r="777" spans="5:5" x14ac:dyDescent="0.3">
      <c r="E777" s="8"/>
    </row>
    <row r="778" spans="5:5" x14ac:dyDescent="0.3">
      <c r="E778" s="8"/>
    </row>
    <row r="779" spans="5:5" x14ac:dyDescent="0.3">
      <c r="E779" s="8"/>
    </row>
    <row r="780" spans="5:5" x14ac:dyDescent="0.3">
      <c r="E780" s="8"/>
    </row>
    <row r="781" spans="5:5" x14ac:dyDescent="0.3">
      <c r="E781" s="8"/>
    </row>
    <row r="782" spans="5:5" x14ac:dyDescent="0.3">
      <c r="E782" s="8"/>
    </row>
    <row r="783" spans="5:5" x14ac:dyDescent="0.3">
      <c r="E783" s="8"/>
    </row>
    <row r="784" spans="5:5" x14ac:dyDescent="0.3">
      <c r="E784" s="8"/>
    </row>
    <row r="785" spans="5:5" x14ac:dyDescent="0.3">
      <c r="E785" s="8"/>
    </row>
    <row r="786" spans="5:5" x14ac:dyDescent="0.3">
      <c r="E786" s="8"/>
    </row>
    <row r="787" spans="5:5" x14ac:dyDescent="0.3">
      <c r="E787" s="8"/>
    </row>
    <row r="788" spans="5:5" x14ac:dyDescent="0.3">
      <c r="E788" s="8"/>
    </row>
    <row r="789" spans="5:5" x14ac:dyDescent="0.3">
      <c r="E789" s="8"/>
    </row>
    <row r="790" spans="5:5" x14ac:dyDescent="0.3">
      <c r="E790" s="8"/>
    </row>
    <row r="791" spans="5:5" x14ac:dyDescent="0.3">
      <c r="E791" s="8"/>
    </row>
    <row r="792" spans="5:5" x14ac:dyDescent="0.3">
      <c r="E792" s="8"/>
    </row>
    <row r="793" spans="5:5" x14ac:dyDescent="0.3">
      <c r="E793" s="8"/>
    </row>
    <row r="794" spans="5:5" x14ac:dyDescent="0.3">
      <c r="E794" s="8"/>
    </row>
    <row r="795" spans="5:5" x14ac:dyDescent="0.3">
      <c r="E795" s="8"/>
    </row>
    <row r="796" spans="5:5" x14ac:dyDescent="0.3">
      <c r="E796" s="8"/>
    </row>
    <row r="797" spans="5:5" x14ac:dyDescent="0.3">
      <c r="E797" s="8"/>
    </row>
    <row r="798" spans="5:5" x14ac:dyDescent="0.3">
      <c r="E798" s="8"/>
    </row>
    <row r="799" spans="5:5" x14ac:dyDescent="0.3">
      <c r="E799" s="8"/>
    </row>
    <row r="800" spans="5:5" x14ac:dyDescent="0.3">
      <c r="E800" s="8"/>
    </row>
    <row r="801" spans="5:5" x14ac:dyDescent="0.3">
      <c r="E801" s="8"/>
    </row>
    <row r="802" spans="5:5" x14ac:dyDescent="0.3">
      <c r="E802" s="8"/>
    </row>
    <row r="803" spans="5:5" x14ac:dyDescent="0.3">
      <c r="E803" s="8"/>
    </row>
    <row r="804" spans="5:5" x14ac:dyDescent="0.3">
      <c r="E804" s="8"/>
    </row>
    <row r="805" spans="5:5" x14ac:dyDescent="0.3">
      <c r="E805" s="8"/>
    </row>
    <row r="806" spans="5:5" x14ac:dyDescent="0.3">
      <c r="E806" s="8"/>
    </row>
    <row r="807" spans="5:5" x14ac:dyDescent="0.3">
      <c r="E807" s="8"/>
    </row>
    <row r="808" spans="5:5" x14ac:dyDescent="0.3">
      <c r="E808" s="8"/>
    </row>
    <row r="809" spans="5:5" x14ac:dyDescent="0.3">
      <c r="E809" s="8"/>
    </row>
    <row r="810" spans="5:5" x14ac:dyDescent="0.3">
      <c r="E810" s="8"/>
    </row>
    <row r="811" spans="5:5" x14ac:dyDescent="0.3">
      <c r="E811" s="8"/>
    </row>
    <row r="812" spans="5:5" x14ac:dyDescent="0.3">
      <c r="E812" s="8"/>
    </row>
    <row r="813" spans="5:5" x14ac:dyDescent="0.3">
      <c r="E813" s="8"/>
    </row>
    <row r="814" spans="5:5" x14ac:dyDescent="0.3">
      <c r="E814" s="8"/>
    </row>
    <row r="815" spans="5:5" x14ac:dyDescent="0.3">
      <c r="E815" s="8"/>
    </row>
    <row r="816" spans="5:5" x14ac:dyDescent="0.3">
      <c r="E816" s="8"/>
    </row>
    <row r="817" spans="5:5" x14ac:dyDescent="0.3">
      <c r="E817" s="8"/>
    </row>
    <row r="818" spans="5:5" x14ac:dyDescent="0.3">
      <c r="E818" s="8"/>
    </row>
    <row r="819" spans="5:5" x14ac:dyDescent="0.3">
      <c r="E819" s="8"/>
    </row>
    <row r="820" spans="5:5" x14ac:dyDescent="0.3">
      <c r="E820" s="8"/>
    </row>
    <row r="821" spans="5:5" x14ac:dyDescent="0.3">
      <c r="E821" s="8"/>
    </row>
    <row r="822" spans="5:5" x14ac:dyDescent="0.3">
      <c r="E822" s="8"/>
    </row>
    <row r="823" spans="5:5" x14ac:dyDescent="0.3">
      <c r="E823" s="8"/>
    </row>
    <row r="824" spans="5:5" x14ac:dyDescent="0.3">
      <c r="E824" s="8"/>
    </row>
    <row r="825" spans="5:5" x14ac:dyDescent="0.3">
      <c r="E825" s="8"/>
    </row>
    <row r="826" spans="5:5" x14ac:dyDescent="0.3">
      <c r="E826" s="8"/>
    </row>
    <row r="827" spans="5:5" x14ac:dyDescent="0.3">
      <c r="E827" s="8"/>
    </row>
    <row r="828" spans="5:5" x14ac:dyDescent="0.3">
      <c r="E828" s="8"/>
    </row>
    <row r="829" spans="5:5" x14ac:dyDescent="0.3">
      <c r="E829" s="8"/>
    </row>
    <row r="830" spans="5:5" x14ac:dyDescent="0.3">
      <c r="E830" s="8"/>
    </row>
    <row r="831" spans="5:5" x14ac:dyDescent="0.3">
      <c r="E831" s="8"/>
    </row>
    <row r="832" spans="5:5" x14ac:dyDescent="0.3">
      <c r="E832" s="8"/>
    </row>
    <row r="833" spans="5:5" x14ac:dyDescent="0.3">
      <c r="E833" s="8"/>
    </row>
    <row r="834" spans="5:5" x14ac:dyDescent="0.3">
      <c r="E834" s="8"/>
    </row>
    <row r="835" spans="5:5" x14ac:dyDescent="0.3">
      <c r="E835" s="8"/>
    </row>
    <row r="836" spans="5:5" x14ac:dyDescent="0.3">
      <c r="E836" s="8"/>
    </row>
    <row r="837" spans="5:5" x14ac:dyDescent="0.3">
      <c r="E837" s="8"/>
    </row>
    <row r="838" spans="5:5" x14ac:dyDescent="0.3">
      <c r="E838" s="8"/>
    </row>
    <row r="839" spans="5:5" x14ac:dyDescent="0.3">
      <c r="E839" s="8"/>
    </row>
    <row r="840" spans="5:5" x14ac:dyDescent="0.3">
      <c r="E840" s="8"/>
    </row>
    <row r="841" spans="5:5" x14ac:dyDescent="0.3">
      <c r="E841" s="8"/>
    </row>
    <row r="842" spans="5:5" x14ac:dyDescent="0.3">
      <c r="E842" s="8"/>
    </row>
    <row r="843" spans="5:5" x14ac:dyDescent="0.3">
      <c r="E843" s="8"/>
    </row>
    <row r="844" spans="5:5" x14ac:dyDescent="0.3">
      <c r="E844" s="8"/>
    </row>
    <row r="845" spans="5:5" x14ac:dyDescent="0.3">
      <c r="E845" s="8"/>
    </row>
    <row r="846" spans="5:5" x14ac:dyDescent="0.3">
      <c r="E846" s="8"/>
    </row>
    <row r="847" spans="5:5" x14ac:dyDescent="0.3">
      <c r="E847" s="8"/>
    </row>
    <row r="848" spans="5:5" x14ac:dyDescent="0.3">
      <c r="E848" s="8"/>
    </row>
    <row r="849" spans="5:5" x14ac:dyDescent="0.3">
      <c r="E849" s="8"/>
    </row>
    <row r="850" spans="5:5" x14ac:dyDescent="0.3">
      <c r="E850" s="8"/>
    </row>
    <row r="851" spans="5:5" x14ac:dyDescent="0.3">
      <c r="E851" s="8"/>
    </row>
    <row r="852" spans="5:5" x14ac:dyDescent="0.3">
      <c r="E852" s="8"/>
    </row>
    <row r="853" spans="5:5" x14ac:dyDescent="0.3">
      <c r="E853" s="8"/>
    </row>
    <row r="854" spans="5:5" x14ac:dyDescent="0.3">
      <c r="E854" s="8"/>
    </row>
    <row r="855" spans="5:5" x14ac:dyDescent="0.3">
      <c r="E855" s="8"/>
    </row>
    <row r="856" spans="5:5" x14ac:dyDescent="0.3">
      <c r="E856" s="8"/>
    </row>
    <row r="857" spans="5:5" x14ac:dyDescent="0.3">
      <c r="E857" s="8"/>
    </row>
    <row r="858" spans="5:5" x14ac:dyDescent="0.3">
      <c r="E858" s="8"/>
    </row>
    <row r="859" spans="5:5" x14ac:dyDescent="0.3">
      <c r="E859" s="8"/>
    </row>
    <row r="860" spans="5:5" x14ac:dyDescent="0.3">
      <c r="E860" s="8"/>
    </row>
    <row r="861" spans="5:5" x14ac:dyDescent="0.3">
      <c r="E861" s="8"/>
    </row>
    <row r="862" spans="5:5" x14ac:dyDescent="0.3">
      <c r="E862" s="8"/>
    </row>
    <row r="863" spans="5:5" x14ac:dyDescent="0.3">
      <c r="E863" s="8"/>
    </row>
    <row r="864" spans="5:5" x14ac:dyDescent="0.3">
      <c r="E864" s="8"/>
    </row>
    <row r="865" spans="5:5" x14ac:dyDescent="0.3">
      <c r="E865" s="8"/>
    </row>
    <row r="866" spans="5:5" x14ac:dyDescent="0.3">
      <c r="E866" s="8"/>
    </row>
    <row r="867" spans="5:5" x14ac:dyDescent="0.3">
      <c r="E867" s="8"/>
    </row>
    <row r="868" spans="5:5" x14ac:dyDescent="0.3">
      <c r="E868" s="8"/>
    </row>
    <row r="869" spans="5:5" x14ac:dyDescent="0.3">
      <c r="E869" s="8"/>
    </row>
    <row r="870" spans="5:5" x14ac:dyDescent="0.3">
      <c r="E870" s="8"/>
    </row>
    <row r="871" spans="5:5" x14ac:dyDescent="0.3">
      <c r="E871" s="8"/>
    </row>
    <row r="872" spans="5:5" x14ac:dyDescent="0.3">
      <c r="E872" s="8"/>
    </row>
    <row r="873" spans="5:5" x14ac:dyDescent="0.3">
      <c r="E873" s="8"/>
    </row>
    <row r="874" spans="5:5" x14ac:dyDescent="0.3">
      <c r="E874" s="8"/>
    </row>
    <row r="875" spans="5:5" x14ac:dyDescent="0.3">
      <c r="E875" s="8"/>
    </row>
    <row r="876" spans="5:5" x14ac:dyDescent="0.3">
      <c r="E876" s="8"/>
    </row>
    <row r="877" spans="5:5" x14ac:dyDescent="0.3">
      <c r="E877" s="8"/>
    </row>
    <row r="878" spans="5:5" x14ac:dyDescent="0.3">
      <c r="E878" s="8"/>
    </row>
    <row r="879" spans="5:5" x14ac:dyDescent="0.3">
      <c r="E879" s="8"/>
    </row>
    <row r="880" spans="5:5" x14ac:dyDescent="0.3">
      <c r="E880" s="8"/>
    </row>
    <row r="881" spans="5:5" x14ac:dyDescent="0.3">
      <c r="E881" s="8"/>
    </row>
    <row r="882" spans="5:5" x14ac:dyDescent="0.3">
      <c r="E882" s="8"/>
    </row>
    <row r="883" spans="5:5" x14ac:dyDescent="0.3">
      <c r="E883" s="8"/>
    </row>
    <row r="884" spans="5:5" x14ac:dyDescent="0.3">
      <c r="E884" s="8"/>
    </row>
    <row r="885" spans="5:5" x14ac:dyDescent="0.3">
      <c r="E885" s="8"/>
    </row>
    <row r="886" spans="5:5" x14ac:dyDescent="0.3">
      <c r="E886" s="8"/>
    </row>
    <row r="887" spans="5:5" x14ac:dyDescent="0.3">
      <c r="E887" s="8"/>
    </row>
    <row r="888" spans="5:5" x14ac:dyDescent="0.3">
      <c r="E888" s="8"/>
    </row>
    <row r="889" spans="5:5" x14ac:dyDescent="0.3">
      <c r="E889" s="8"/>
    </row>
    <row r="890" spans="5:5" x14ac:dyDescent="0.3">
      <c r="E890" s="8"/>
    </row>
    <row r="891" spans="5:5" x14ac:dyDescent="0.3">
      <c r="E891" s="8"/>
    </row>
    <row r="892" spans="5:5" x14ac:dyDescent="0.3">
      <c r="E892" s="8"/>
    </row>
    <row r="893" spans="5:5" x14ac:dyDescent="0.3">
      <c r="E893" s="8"/>
    </row>
    <row r="894" spans="5:5" x14ac:dyDescent="0.3">
      <c r="E894" s="8"/>
    </row>
    <row r="895" spans="5:5" x14ac:dyDescent="0.3">
      <c r="E895" s="8"/>
    </row>
    <row r="896" spans="5:5" x14ac:dyDescent="0.3">
      <c r="E896" s="8"/>
    </row>
    <row r="897" spans="5:5" x14ac:dyDescent="0.3">
      <c r="E897" s="8"/>
    </row>
    <row r="898" spans="5:5" x14ac:dyDescent="0.3">
      <c r="E898" s="8"/>
    </row>
    <row r="899" spans="5:5" x14ac:dyDescent="0.3">
      <c r="E899" s="8"/>
    </row>
    <row r="900" spans="5:5" x14ac:dyDescent="0.3">
      <c r="E900" s="8"/>
    </row>
    <row r="901" spans="5:5" x14ac:dyDescent="0.3">
      <c r="E901" s="8"/>
    </row>
    <row r="902" spans="5:5" x14ac:dyDescent="0.3">
      <c r="E902" s="8"/>
    </row>
    <row r="903" spans="5:5" x14ac:dyDescent="0.3">
      <c r="E903" s="8"/>
    </row>
    <row r="904" spans="5:5" x14ac:dyDescent="0.3">
      <c r="E904" s="8"/>
    </row>
    <row r="905" spans="5:5" x14ac:dyDescent="0.3">
      <c r="E905" s="8"/>
    </row>
    <row r="906" spans="5:5" x14ac:dyDescent="0.3">
      <c r="E906" s="8"/>
    </row>
    <row r="907" spans="5:5" x14ac:dyDescent="0.3">
      <c r="E907" s="8"/>
    </row>
    <row r="908" spans="5:5" x14ac:dyDescent="0.3">
      <c r="E908" s="8"/>
    </row>
    <row r="909" spans="5:5" x14ac:dyDescent="0.3">
      <c r="E909" s="8"/>
    </row>
    <row r="910" spans="5:5" x14ac:dyDescent="0.3">
      <c r="E910" s="8"/>
    </row>
    <row r="911" spans="5:5" x14ac:dyDescent="0.3">
      <c r="E911" s="8"/>
    </row>
    <row r="912" spans="5:5" x14ac:dyDescent="0.3">
      <c r="E912" s="8"/>
    </row>
    <row r="913" spans="5:5" x14ac:dyDescent="0.3">
      <c r="E913" s="8"/>
    </row>
    <row r="914" spans="5:5" x14ac:dyDescent="0.3">
      <c r="E914" s="8"/>
    </row>
    <row r="915" spans="5:5" x14ac:dyDescent="0.3">
      <c r="E915" s="8"/>
    </row>
    <row r="916" spans="5:5" x14ac:dyDescent="0.3">
      <c r="E916" s="8"/>
    </row>
    <row r="917" spans="5:5" x14ac:dyDescent="0.3">
      <c r="E917" s="8"/>
    </row>
    <row r="918" spans="5:5" x14ac:dyDescent="0.3">
      <c r="E918" s="8"/>
    </row>
    <row r="919" spans="5:5" x14ac:dyDescent="0.3">
      <c r="E919" s="8"/>
    </row>
    <row r="920" spans="5:5" x14ac:dyDescent="0.3">
      <c r="E920" s="8"/>
    </row>
    <row r="921" spans="5:5" x14ac:dyDescent="0.3">
      <c r="E921" s="8"/>
    </row>
    <row r="922" spans="5:5" x14ac:dyDescent="0.3">
      <c r="E922" s="8"/>
    </row>
    <row r="923" spans="5:5" x14ac:dyDescent="0.3">
      <c r="E923" s="8"/>
    </row>
    <row r="924" spans="5:5" x14ac:dyDescent="0.3">
      <c r="E924" s="8"/>
    </row>
    <row r="925" spans="5:5" x14ac:dyDescent="0.3">
      <c r="E925" s="8"/>
    </row>
    <row r="926" spans="5:5" x14ac:dyDescent="0.3">
      <c r="E926" s="8"/>
    </row>
    <row r="927" spans="5:5" x14ac:dyDescent="0.3">
      <c r="E927" s="8"/>
    </row>
    <row r="928" spans="5:5" x14ac:dyDescent="0.3">
      <c r="E928" s="8"/>
    </row>
    <row r="929" spans="5:5" x14ac:dyDescent="0.3">
      <c r="E929" s="8"/>
    </row>
    <row r="930" spans="5:5" x14ac:dyDescent="0.3">
      <c r="E930" s="8"/>
    </row>
    <row r="931" spans="5:5" x14ac:dyDescent="0.3">
      <c r="E931" s="8"/>
    </row>
    <row r="932" spans="5:5" x14ac:dyDescent="0.3">
      <c r="E932" s="8"/>
    </row>
    <row r="933" spans="5:5" x14ac:dyDescent="0.3">
      <c r="E933" s="8"/>
    </row>
    <row r="934" spans="5:5" x14ac:dyDescent="0.3">
      <c r="E934" s="8"/>
    </row>
    <row r="935" spans="5:5" x14ac:dyDescent="0.3">
      <c r="E935" s="8"/>
    </row>
    <row r="936" spans="5:5" x14ac:dyDescent="0.3">
      <c r="E936" s="8"/>
    </row>
    <row r="937" spans="5:5" x14ac:dyDescent="0.3">
      <c r="E937" s="8"/>
    </row>
    <row r="938" spans="5:5" x14ac:dyDescent="0.3">
      <c r="E938" s="8"/>
    </row>
    <row r="939" spans="5:5" x14ac:dyDescent="0.3">
      <c r="E939" s="8"/>
    </row>
    <row r="940" spans="5:5" x14ac:dyDescent="0.3">
      <c r="E940" s="8"/>
    </row>
    <row r="941" spans="5:5" x14ac:dyDescent="0.3">
      <c r="E941" s="8"/>
    </row>
    <row r="942" spans="5:5" x14ac:dyDescent="0.3">
      <c r="E942" s="8"/>
    </row>
    <row r="943" spans="5:5" x14ac:dyDescent="0.3">
      <c r="E943" s="8"/>
    </row>
    <row r="944" spans="5:5" x14ac:dyDescent="0.3">
      <c r="E944" s="8"/>
    </row>
    <row r="945" spans="5:5" x14ac:dyDescent="0.3">
      <c r="E945" s="8"/>
    </row>
    <row r="946" spans="5:5" x14ac:dyDescent="0.3">
      <c r="E946" s="8"/>
    </row>
    <row r="947" spans="5:5" x14ac:dyDescent="0.3">
      <c r="E947" s="8"/>
    </row>
    <row r="948" spans="5:5" x14ac:dyDescent="0.3">
      <c r="E948" s="8"/>
    </row>
    <row r="949" spans="5:5" x14ac:dyDescent="0.3">
      <c r="E949" s="8"/>
    </row>
    <row r="950" spans="5:5" x14ac:dyDescent="0.3">
      <c r="E950" s="8"/>
    </row>
    <row r="951" spans="5:5" x14ac:dyDescent="0.3">
      <c r="E951" s="8"/>
    </row>
    <row r="952" spans="5:5" x14ac:dyDescent="0.3">
      <c r="E952" s="8"/>
    </row>
    <row r="953" spans="5:5" x14ac:dyDescent="0.3">
      <c r="E953" s="8"/>
    </row>
    <row r="954" spans="5:5" x14ac:dyDescent="0.3">
      <c r="E954" s="8"/>
    </row>
    <row r="955" spans="5:5" x14ac:dyDescent="0.3">
      <c r="E955" s="8"/>
    </row>
    <row r="956" spans="5:5" x14ac:dyDescent="0.3">
      <c r="E956" s="8"/>
    </row>
    <row r="957" spans="5:5" x14ac:dyDescent="0.3">
      <c r="E957" s="8"/>
    </row>
    <row r="958" spans="5:5" x14ac:dyDescent="0.3">
      <c r="E958" s="8"/>
    </row>
    <row r="959" spans="5:5" x14ac:dyDescent="0.3">
      <c r="E959" s="8"/>
    </row>
    <row r="960" spans="5:5" x14ac:dyDescent="0.3">
      <c r="E960" s="8"/>
    </row>
    <row r="961" spans="5:5" x14ac:dyDescent="0.3">
      <c r="E961" s="8"/>
    </row>
    <row r="962" spans="5:5" x14ac:dyDescent="0.3">
      <c r="E962" s="8"/>
    </row>
    <row r="963" spans="5:5" x14ac:dyDescent="0.3">
      <c r="E963" s="8"/>
    </row>
    <row r="964" spans="5:5" x14ac:dyDescent="0.3">
      <c r="E964" s="8"/>
    </row>
    <row r="965" spans="5:5" x14ac:dyDescent="0.3">
      <c r="E965" s="8"/>
    </row>
    <row r="966" spans="5:5" x14ac:dyDescent="0.3">
      <c r="E966" s="8"/>
    </row>
    <row r="967" spans="5:5" x14ac:dyDescent="0.3">
      <c r="E967" s="8"/>
    </row>
    <row r="968" spans="5:5" x14ac:dyDescent="0.3">
      <c r="E968" s="8"/>
    </row>
    <row r="969" spans="5:5" x14ac:dyDescent="0.3">
      <c r="E969" s="8"/>
    </row>
    <row r="970" spans="5:5" x14ac:dyDescent="0.3">
      <c r="E970" s="8"/>
    </row>
    <row r="971" spans="5:5" x14ac:dyDescent="0.3">
      <c r="E971" s="8"/>
    </row>
    <row r="972" spans="5:5" x14ac:dyDescent="0.3">
      <c r="E972" s="8"/>
    </row>
    <row r="973" spans="5:5" x14ac:dyDescent="0.3">
      <c r="E973" s="8"/>
    </row>
    <row r="974" spans="5:5" x14ac:dyDescent="0.3">
      <c r="E974" s="8"/>
    </row>
    <row r="975" spans="5:5" x14ac:dyDescent="0.3">
      <c r="E975" s="8"/>
    </row>
    <row r="976" spans="5:5" x14ac:dyDescent="0.3">
      <c r="E976" s="8"/>
    </row>
    <row r="977" spans="5:5" x14ac:dyDescent="0.3">
      <c r="E977" s="8"/>
    </row>
    <row r="978" spans="5:5" x14ac:dyDescent="0.3">
      <c r="E978" s="8"/>
    </row>
    <row r="979" spans="5:5" x14ac:dyDescent="0.3">
      <c r="E979" s="8"/>
    </row>
    <row r="980" spans="5:5" x14ac:dyDescent="0.3">
      <c r="E980" s="8"/>
    </row>
    <row r="981" spans="5:5" x14ac:dyDescent="0.3">
      <c r="E981" s="8"/>
    </row>
    <row r="982" spans="5:5" x14ac:dyDescent="0.3">
      <c r="E982" s="8"/>
    </row>
    <row r="983" spans="5:5" x14ac:dyDescent="0.3">
      <c r="E983" s="8"/>
    </row>
    <row r="984" spans="5:5" x14ac:dyDescent="0.3">
      <c r="E984" s="8"/>
    </row>
    <row r="985" spans="5:5" x14ac:dyDescent="0.3">
      <c r="E985" s="8"/>
    </row>
    <row r="986" spans="5:5" x14ac:dyDescent="0.3">
      <c r="E986" s="8"/>
    </row>
    <row r="987" spans="5:5" x14ac:dyDescent="0.3">
      <c r="E987" s="8"/>
    </row>
    <row r="988" spans="5:5" x14ac:dyDescent="0.3">
      <c r="E988" s="8"/>
    </row>
    <row r="989" spans="5:5" x14ac:dyDescent="0.3">
      <c r="E989" s="8"/>
    </row>
    <row r="990" spans="5:5" x14ac:dyDescent="0.3">
      <c r="E990" s="8"/>
    </row>
    <row r="991" spans="5:5" x14ac:dyDescent="0.3">
      <c r="E991" s="8"/>
    </row>
    <row r="992" spans="5:5" x14ac:dyDescent="0.3">
      <c r="E992" s="8"/>
    </row>
    <row r="993" spans="5:5" x14ac:dyDescent="0.3">
      <c r="E993" s="8"/>
    </row>
    <row r="994" spans="5:5" x14ac:dyDescent="0.3">
      <c r="E994" s="8"/>
    </row>
    <row r="995" spans="5:5" x14ac:dyDescent="0.3">
      <c r="E995" s="8"/>
    </row>
    <row r="996" spans="5:5" x14ac:dyDescent="0.3">
      <c r="E996" s="8"/>
    </row>
    <row r="997" spans="5:5" x14ac:dyDescent="0.3">
      <c r="E997" s="8"/>
    </row>
    <row r="998" spans="5:5" x14ac:dyDescent="0.3">
      <c r="E998" s="8"/>
    </row>
    <row r="999" spans="5:5" x14ac:dyDescent="0.3">
      <c r="E999" s="8"/>
    </row>
    <row r="1000" spans="5:5" x14ac:dyDescent="0.3">
      <c r="E1000" s="8"/>
    </row>
    <row r="1001" spans="5:5" x14ac:dyDescent="0.3">
      <c r="E1001" s="8"/>
    </row>
    <row r="1002" spans="5:5" x14ac:dyDescent="0.3">
      <c r="E1002" s="8"/>
    </row>
    <row r="1003" spans="5:5" x14ac:dyDescent="0.3">
      <c r="E1003" s="8"/>
    </row>
    <row r="1004" spans="5:5" x14ac:dyDescent="0.3">
      <c r="E1004" s="8"/>
    </row>
    <row r="1005" spans="5:5" x14ac:dyDescent="0.3">
      <c r="E1005" s="8"/>
    </row>
    <row r="1006" spans="5:5" x14ac:dyDescent="0.3">
      <c r="E1006" s="8"/>
    </row>
    <row r="1007" spans="5:5" x14ac:dyDescent="0.3">
      <c r="E1007" s="8"/>
    </row>
    <row r="1008" spans="5:5" x14ac:dyDescent="0.3">
      <c r="E1008" s="8"/>
    </row>
    <row r="1009" spans="5:5" x14ac:dyDescent="0.3">
      <c r="E1009" s="8"/>
    </row>
    <row r="1010" spans="5:5" x14ac:dyDescent="0.3">
      <c r="E1010" s="8"/>
    </row>
    <row r="1011" spans="5:5" x14ac:dyDescent="0.3">
      <c r="E1011" s="8"/>
    </row>
    <row r="1012" spans="5:5" x14ac:dyDescent="0.3">
      <c r="E1012" s="8"/>
    </row>
    <row r="1013" spans="5:5" x14ac:dyDescent="0.3">
      <c r="E1013" s="8"/>
    </row>
    <row r="1014" spans="5:5" x14ac:dyDescent="0.3">
      <c r="E1014" s="8"/>
    </row>
    <row r="1015" spans="5:5" x14ac:dyDescent="0.3">
      <c r="E1015" s="8"/>
    </row>
    <row r="1016" spans="5:5" x14ac:dyDescent="0.3">
      <c r="E1016" s="8"/>
    </row>
    <row r="1017" spans="5:5" x14ac:dyDescent="0.3">
      <c r="E1017" s="8"/>
    </row>
    <row r="1018" spans="5:5" x14ac:dyDescent="0.3">
      <c r="E1018" s="8"/>
    </row>
    <row r="1019" spans="5:5" x14ac:dyDescent="0.3">
      <c r="E1019" s="8"/>
    </row>
    <row r="1020" spans="5:5" x14ac:dyDescent="0.3">
      <c r="E1020" s="8"/>
    </row>
    <row r="1021" spans="5:5" x14ac:dyDescent="0.3">
      <c r="E1021" s="8"/>
    </row>
    <row r="1022" spans="5:5" x14ac:dyDescent="0.3">
      <c r="E1022" s="8"/>
    </row>
    <row r="1023" spans="5:5" x14ac:dyDescent="0.3">
      <c r="E1023" s="8"/>
    </row>
    <row r="1024" spans="5:5" x14ac:dyDescent="0.3">
      <c r="E1024" s="8"/>
    </row>
    <row r="1025" spans="5:5" x14ac:dyDescent="0.3">
      <c r="E1025" s="8"/>
    </row>
    <row r="1026" spans="5:5" x14ac:dyDescent="0.3">
      <c r="E1026" s="8"/>
    </row>
    <row r="1027" spans="5:5" x14ac:dyDescent="0.3">
      <c r="E1027" s="8"/>
    </row>
    <row r="1028" spans="5:5" x14ac:dyDescent="0.3">
      <c r="E1028" s="8"/>
    </row>
    <row r="1029" spans="5:5" x14ac:dyDescent="0.3">
      <c r="E1029" s="8"/>
    </row>
    <row r="1030" spans="5:5" x14ac:dyDescent="0.3">
      <c r="E1030" s="8"/>
    </row>
    <row r="1031" spans="5:5" x14ac:dyDescent="0.3">
      <c r="E1031" s="8"/>
    </row>
    <row r="1032" spans="5:5" x14ac:dyDescent="0.3">
      <c r="E1032" s="8"/>
    </row>
    <row r="1033" spans="5:5" x14ac:dyDescent="0.3">
      <c r="E1033" s="8"/>
    </row>
    <row r="1034" spans="5:5" x14ac:dyDescent="0.3">
      <c r="E1034" s="8"/>
    </row>
    <row r="1035" spans="5:5" x14ac:dyDescent="0.3">
      <c r="E1035" s="8"/>
    </row>
    <row r="1036" spans="5:5" x14ac:dyDescent="0.3">
      <c r="E1036" s="8"/>
    </row>
    <row r="1037" spans="5:5" x14ac:dyDescent="0.3">
      <c r="E1037" s="8"/>
    </row>
    <row r="1038" spans="5:5" x14ac:dyDescent="0.3">
      <c r="E1038" s="8"/>
    </row>
    <row r="1039" spans="5:5" x14ac:dyDescent="0.3">
      <c r="E1039" s="8"/>
    </row>
    <row r="1040" spans="5:5" x14ac:dyDescent="0.3">
      <c r="E1040" s="8"/>
    </row>
    <row r="1041" spans="5:5" x14ac:dyDescent="0.3">
      <c r="E1041" s="8"/>
    </row>
    <row r="1042" spans="5:5" x14ac:dyDescent="0.3">
      <c r="E1042" s="8"/>
    </row>
    <row r="1043" spans="5:5" x14ac:dyDescent="0.3">
      <c r="E1043" s="8"/>
    </row>
    <row r="1044" spans="5:5" x14ac:dyDescent="0.3">
      <c r="E1044" s="8"/>
    </row>
    <row r="1045" spans="5:5" x14ac:dyDescent="0.3">
      <c r="E1045" s="8"/>
    </row>
    <row r="1046" spans="5:5" x14ac:dyDescent="0.3">
      <c r="E1046" s="8"/>
    </row>
    <row r="1047" spans="5:5" x14ac:dyDescent="0.3">
      <c r="E1047" s="8"/>
    </row>
    <row r="1048" spans="5:5" x14ac:dyDescent="0.3">
      <c r="E1048" s="8"/>
    </row>
    <row r="1049" spans="5:5" x14ac:dyDescent="0.3">
      <c r="E1049" s="8"/>
    </row>
    <row r="1050" spans="5:5" x14ac:dyDescent="0.3">
      <c r="E1050" s="8"/>
    </row>
    <row r="1051" spans="5:5" x14ac:dyDescent="0.3">
      <c r="E1051" s="8"/>
    </row>
    <row r="1052" spans="5:5" x14ac:dyDescent="0.3">
      <c r="E1052" s="8"/>
    </row>
    <row r="1053" spans="5:5" x14ac:dyDescent="0.3">
      <c r="E1053" s="8"/>
    </row>
    <row r="1054" spans="5:5" x14ac:dyDescent="0.3">
      <c r="E1054" s="8"/>
    </row>
    <row r="1055" spans="5:5" x14ac:dyDescent="0.3">
      <c r="E1055" s="8"/>
    </row>
    <row r="1056" spans="5:5" x14ac:dyDescent="0.3">
      <c r="E1056" s="8"/>
    </row>
    <row r="1057" spans="5:5" x14ac:dyDescent="0.3">
      <c r="E1057" s="8"/>
    </row>
    <row r="1058" spans="5:5" x14ac:dyDescent="0.3">
      <c r="E1058" s="8"/>
    </row>
    <row r="1059" spans="5:5" x14ac:dyDescent="0.3">
      <c r="E1059" s="8"/>
    </row>
    <row r="1060" spans="5:5" x14ac:dyDescent="0.3">
      <c r="E1060" s="8"/>
    </row>
    <row r="1061" spans="5:5" x14ac:dyDescent="0.3">
      <c r="E1061" s="8"/>
    </row>
    <row r="1062" spans="5:5" x14ac:dyDescent="0.3">
      <c r="E1062" s="8"/>
    </row>
    <row r="1063" spans="5:5" x14ac:dyDescent="0.3">
      <c r="E1063" s="8"/>
    </row>
    <row r="1064" spans="5:5" x14ac:dyDescent="0.3">
      <c r="E1064" s="8"/>
    </row>
    <row r="1065" spans="5:5" x14ac:dyDescent="0.3">
      <c r="E1065" s="8"/>
    </row>
    <row r="1066" spans="5:5" x14ac:dyDescent="0.3">
      <c r="E1066" s="8"/>
    </row>
    <row r="1067" spans="5:5" x14ac:dyDescent="0.3">
      <c r="E1067" s="8"/>
    </row>
    <row r="1068" spans="5:5" x14ac:dyDescent="0.3">
      <c r="E1068" s="8"/>
    </row>
    <row r="1069" spans="5:5" x14ac:dyDescent="0.3">
      <c r="E1069" s="8"/>
    </row>
    <row r="1070" spans="5:5" x14ac:dyDescent="0.3">
      <c r="E1070" s="8"/>
    </row>
    <row r="1071" spans="5:5" x14ac:dyDescent="0.3">
      <c r="E1071" s="8"/>
    </row>
    <row r="1072" spans="5:5" x14ac:dyDescent="0.3">
      <c r="E1072" s="8"/>
    </row>
    <row r="1073" spans="5:5" x14ac:dyDescent="0.3">
      <c r="E1073" s="8"/>
    </row>
    <row r="1074" spans="5:5" x14ac:dyDescent="0.3">
      <c r="E1074" s="8"/>
    </row>
    <row r="1075" spans="5:5" x14ac:dyDescent="0.3">
      <c r="E1075" s="8"/>
    </row>
    <row r="1076" spans="5:5" x14ac:dyDescent="0.3">
      <c r="E1076" s="8"/>
    </row>
    <row r="1077" spans="5:5" x14ac:dyDescent="0.3">
      <c r="E1077" s="8"/>
    </row>
    <row r="1078" spans="5:5" x14ac:dyDescent="0.3">
      <c r="E1078" s="8"/>
    </row>
    <row r="1079" spans="5:5" x14ac:dyDescent="0.3">
      <c r="E1079" s="8"/>
    </row>
    <row r="1080" spans="5:5" x14ac:dyDescent="0.3">
      <c r="E1080" s="8"/>
    </row>
    <row r="1081" spans="5:5" x14ac:dyDescent="0.3">
      <c r="E1081" s="8"/>
    </row>
    <row r="1082" spans="5:5" x14ac:dyDescent="0.3">
      <c r="E1082" s="8"/>
    </row>
    <row r="1083" spans="5:5" x14ac:dyDescent="0.3">
      <c r="E1083" s="8"/>
    </row>
    <row r="1084" spans="5:5" x14ac:dyDescent="0.3">
      <c r="E1084" s="8"/>
    </row>
    <row r="1085" spans="5:5" x14ac:dyDescent="0.3">
      <c r="E1085" s="8"/>
    </row>
    <row r="1086" spans="5:5" x14ac:dyDescent="0.3">
      <c r="E1086" s="8"/>
    </row>
    <row r="1087" spans="5:5" x14ac:dyDescent="0.3">
      <c r="E1087" s="8"/>
    </row>
    <row r="1088" spans="5:5" x14ac:dyDescent="0.3">
      <c r="E1088" s="8"/>
    </row>
    <row r="1089" spans="5:5" x14ac:dyDescent="0.3">
      <c r="E1089" s="8"/>
    </row>
    <row r="1090" spans="5:5" x14ac:dyDescent="0.3">
      <c r="E1090" s="8"/>
    </row>
    <row r="1091" spans="5:5" x14ac:dyDescent="0.3">
      <c r="E1091" s="8"/>
    </row>
    <row r="1092" spans="5:5" x14ac:dyDescent="0.3">
      <c r="E1092" s="8"/>
    </row>
    <row r="1093" spans="5:5" x14ac:dyDescent="0.3">
      <c r="E1093" s="8"/>
    </row>
    <row r="1094" spans="5:5" x14ac:dyDescent="0.3">
      <c r="E1094" s="8"/>
    </row>
    <row r="1095" spans="5:5" x14ac:dyDescent="0.3">
      <c r="E1095" s="8"/>
    </row>
    <row r="1096" spans="5:5" x14ac:dyDescent="0.3">
      <c r="E1096" s="8"/>
    </row>
    <row r="1097" spans="5:5" x14ac:dyDescent="0.3">
      <c r="E1097" s="8"/>
    </row>
    <row r="1098" spans="5:5" x14ac:dyDescent="0.3">
      <c r="E1098" s="8"/>
    </row>
    <row r="1099" spans="5:5" x14ac:dyDescent="0.3">
      <c r="E1099" s="8"/>
    </row>
    <row r="1100" spans="5:5" x14ac:dyDescent="0.3">
      <c r="E1100" s="8"/>
    </row>
    <row r="1101" spans="5:5" x14ac:dyDescent="0.3">
      <c r="E1101" s="8"/>
    </row>
    <row r="1102" spans="5:5" x14ac:dyDescent="0.3">
      <c r="E1102" s="8"/>
    </row>
    <row r="1103" spans="5:5" x14ac:dyDescent="0.3">
      <c r="E1103" s="8"/>
    </row>
    <row r="1104" spans="5:5" x14ac:dyDescent="0.3">
      <c r="E1104" s="8"/>
    </row>
    <row r="1105" spans="5:5" x14ac:dyDescent="0.3">
      <c r="E1105" s="8"/>
    </row>
    <row r="1106" spans="5:5" x14ac:dyDescent="0.3">
      <c r="E1106" s="8"/>
    </row>
    <row r="1107" spans="5:5" x14ac:dyDescent="0.3">
      <c r="E1107" s="8"/>
    </row>
    <row r="1108" spans="5:5" x14ac:dyDescent="0.3">
      <c r="E1108" s="8"/>
    </row>
    <row r="1109" spans="5:5" x14ac:dyDescent="0.3">
      <c r="E1109" s="8"/>
    </row>
    <row r="1110" spans="5:5" x14ac:dyDescent="0.3">
      <c r="E1110" s="8"/>
    </row>
    <row r="1111" spans="5:5" x14ac:dyDescent="0.3">
      <c r="E1111" s="8"/>
    </row>
    <row r="1112" spans="5:5" x14ac:dyDescent="0.3">
      <c r="E1112" s="8"/>
    </row>
    <row r="1113" spans="5:5" x14ac:dyDescent="0.3">
      <c r="E1113" s="8"/>
    </row>
    <row r="1114" spans="5:5" x14ac:dyDescent="0.3">
      <c r="E1114" s="8"/>
    </row>
    <row r="1115" spans="5:5" x14ac:dyDescent="0.3">
      <c r="E1115" s="8"/>
    </row>
    <row r="1116" spans="5:5" x14ac:dyDescent="0.3">
      <c r="E1116" s="8"/>
    </row>
    <row r="1117" spans="5:5" x14ac:dyDescent="0.3">
      <c r="E1117" s="8"/>
    </row>
    <row r="1118" spans="5:5" x14ac:dyDescent="0.3">
      <c r="E1118" s="8"/>
    </row>
    <row r="1119" spans="5:5" x14ac:dyDescent="0.3">
      <c r="E1119" s="8"/>
    </row>
    <row r="1120" spans="5:5" x14ac:dyDescent="0.3">
      <c r="E1120" s="8"/>
    </row>
    <row r="1121" spans="5:5" x14ac:dyDescent="0.3">
      <c r="E1121" s="8"/>
    </row>
    <row r="1122" spans="5:5" x14ac:dyDescent="0.3">
      <c r="E1122" s="8"/>
    </row>
    <row r="1123" spans="5:5" x14ac:dyDescent="0.3">
      <c r="E1123" s="8"/>
    </row>
    <row r="1124" spans="5:5" x14ac:dyDescent="0.3">
      <c r="E1124" s="8"/>
    </row>
    <row r="1125" spans="5:5" x14ac:dyDescent="0.3">
      <c r="E1125" s="8"/>
    </row>
    <row r="1126" spans="5:5" x14ac:dyDescent="0.3">
      <c r="E1126" s="8"/>
    </row>
    <row r="1127" spans="5:5" x14ac:dyDescent="0.3">
      <c r="E1127" s="8"/>
    </row>
    <row r="1128" spans="5:5" x14ac:dyDescent="0.3">
      <c r="E1128" s="8"/>
    </row>
    <row r="1129" spans="5:5" x14ac:dyDescent="0.3">
      <c r="E1129" s="8"/>
    </row>
    <row r="1130" spans="5:5" x14ac:dyDescent="0.3">
      <c r="E1130" s="8"/>
    </row>
    <row r="1131" spans="5:5" x14ac:dyDescent="0.3">
      <c r="E1131" s="8"/>
    </row>
    <row r="1132" spans="5:5" x14ac:dyDescent="0.3">
      <c r="E1132" s="8"/>
    </row>
    <row r="1133" spans="5:5" x14ac:dyDescent="0.3">
      <c r="E1133" s="8"/>
    </row>
    <row r="1134" spans="5:5" x14ac:dyDescent="0.3">
      <c r="E1134" s="8"/>
    </row>
    <row r="1135" spans="5:5" x14ac:dyDescent="0.3">
      <c r="E1135" s="8"/>
    </row>
    <row r="1136" spans="5:5" x14ac:dyDescent="0.3">
      <c r="E1136" s="8"/>
    </row>
    <row r="1137" spans="5:5" x14ac:dyDescent="0.3">
      <c r="E1137" s="8"/>
    </row>
    <row r="1138" spans="5:5" x14ac:dyDescent="0.3">
      <c r="E1138" s="8"/>
    </row>
    <row r="1139" spans="5:5" x14ac:dyDescent="0.3">
      <c r="E1139" s="8"/>
    </row>
    <row r="1140" spans="5:5" x14ac:dyDescent="0.3">
      <c r="E1140" s="8"/>
    </row>
    <row r="1141" spans="5:5" x14ac:dyDescent="0.3">
      <c r="E1141" s="8"/>
    </row>
    <row r="1142" spans="5:5" x14ac:dyDescent="0.3">
      <c r="E1142" s="8"/>
    </row>
    <row r="1143" spans="5:5" x14ac:dyDescent="0.3">
      <c r="E1143" s="8"/>
    </row>
    <row r="1144" spans="5:5" x14ac:dyDescent="0.3">
      <c r="E1144" s="8"/>
    </row>
    <row r="1145" spans="5:5" x14ac:dyDescent="0.3">
      <c r="E1145" s="8"/>
    </row>
    <row r="1146" spans="5:5" x14ac:dyDescent="0.3">
      <c r="E1146" s="8"/>
    </row>
    <row r="1147" spans="5:5" x14ac:dyDescent="0.3">
      <c r="E1147" s="8"/>
    </row>
    <row r="1148" spans="5:5" x14ac:dyDescent="0.3">
      <c r="E1148" s="8"/>
    </row>
    <row r="1149" spans="5:5" x14ac:dyDescent="0.3">
      <c r="E1149" s="8"/>
    </row>
    <row r="1150" spans="5:5" x14ac:dyDescent="0.3">
      <c r="E1150" s="8"/>
    </row>
    <row r="1151" spans="5:5" x14ac:dyDescent="0.3">
      <c r="E1151" s="8"/>
    </row>
    <row r="1152" spans="5:5" x14ac:dyDescent="0.3">
      <c r="E1152" s="8"/>
    </row>
    <row r="1153" spans="5:5" x14ac:dyDescent="0.3">
      <c r="E1153" s="8"/>
    </row>
    <row r="1154" spans="5:5" x14ac:dyDescent="0.3">
      <c r="E1154" s="8"/>
    </row>
    <row r="1155" spans="5:5" x14ac:dyDescent="0.3">
      <c r="E1155" s="8"/>
    </row>
    <row r="1156" spans="5:5" x14ac:dyDescent="0.3">
      <c r="E1156" s="8"/>
    </row>
    <row r="1157" spans="5:5" x14ac:dyDescent="0.3">
      <c r="E1157" s="8"/>
    </row>
    <row r="1158" spans="5:5" x14ac:dyDescent="0.3">
      <c r="E1158" s="8"/>
    </row>
    <row r="1159" spans="5:5" x14ac:dyDescent="0.3">
      <c r="E1159" s="8"/>
    </row>
    <row r="1160" spans="5:5" x14ac:dyDescent="0.3">
      <c r="E1160" s="8"/>
    </row>
    <row r="1161" spans="5:5" x14ac:dyDescent="0.3">
      <c r="E1161" s="8"/>
    </row>
    <row r="1162" spans="5:5" x14ac:dyDescent="0.3">
      <c r="E1162" s="8"/>
    </row>
    <row r="1163" spans="5:5" x14ac:dyDescent="0.3">
      <c r="E1163" s="8"/>
    </row>
    <row r="1164" spans="5:5" x14ac:dyDescent="0.3">
      <c r="E1164" s="8"/>
    </row>
    <row r="1165" spans="5:5" x14ac:dyDescent="0.3">
      <c r="E1165" s="8"/>
    </row>
    <row r="1166" spans="5:5" x14ac:dyDescent="0.3">
      <c r="E1166" s="8"/>
    </row>
    <row r="1167" spans="5:5" x14ac:dyDescent="0.3">
      <c r="E1167" s="8"/>
    </row>
    <row r="1168" spans="5:5" x14ac:dyDescent="0.3">
      <c r="E1168" s="8"/>
    </row>
    <row r="1169" spans="5:5" x14ac:dyDescent="0.3">
      <c r="E1169" s="8"/>
    </row>
    <row r="1170" spans="5:5" x14ac:dyDescent="0.3">
      <c r="E1170" s="8"/>
    </row>
    <row r="1171" spans="5:5" x14ac:dyDescent="0.3">
      <c r="E1171" s="8"/>
    </row>
    <row r="1172" spans="5:5" x14ac:dyDescent="0.3">
      <c r="E1172" s="8"/>
    </row>
    <row r="1173" spans="5:5" x14ac:dyDescent="0.3">
      <c r="E1173" s="8"/>
    </row>
    <row r="1174" spans="5:5" x14ac:dyDescent="0.3">
      <c r="E1174" s="8"/>
    </row>
    <row r="1175" spans="5:5" x14ac:dyDescent="0.3">
      <c r="E1175" s="8"/>
    </row>
    <row r="1176" spans="5:5" x14ac:dyDescent="0.3">
      <c r="E1176" s="8"/>
    </row>
    <row r="1177" spans="5:5" x14ac:dyDescent="0.3">
      <c r="E1177" s="8"/>
    </row>
    <row r="1178" spans="5:5" x14ac:dyDescent="0.3">
      <c r="E1178" s="8"/>
    </row>
    <row r="1179" spans="5:5" x14ac:dyDescent="0.3">
      <c r="E1179" s="8"/>
    </row>
    <row r="1180" spans="5:5" x14ac:dyDescent="0.3">
      <c r="E1180" s="8"/>
    </row>
    <row r="1181" spans="5:5" x14ac:dyDescent="0.3">
      <c r="E1181" s="8"/>
    </row>
    <row r="1182" spans="5:5" x14ac:dyDescent="0.3">
      <c r="E1182" s="8"/>
    </row>
    <row r="1183" spans="5:5" x14ac:dyDescent="0.3">
      <c r="E1183" s="8"/>
    </row>
    <row r="1184" spans="5:5" x14ac:dyDescent="0.3">
      <c r="E1184" s="8"/>
    </row>
    <row r="1185" spans="5:5" x14ac:dyDescent="0.3">
      <c r="E1185" s="8"/>
    </row>
    <row r="1186" spans="5:5" x14ac:dyDescent="0.3">
      <c r="E1186" s="8"/>
    </row>
    <row r="1187" spans="5:5" x14ac:dyDescent="0.3">
      <c r="E1187" s="8"/>
    </row>
    <row r="1188" spans="5:5" x14ac:dyDescent="0.3">
      <c r="E1188" s="8"/>
    </row>
    <row r="1189" spans="5:5" x14ac:dyDescent="0.3">
      <c r="E1189" s="8"/>
    </row>
    <row r="1190" spans="5:5" x14ac:dyDescent="0.3">
      <c r="E1190" s="8"/>
    </row>
    <row r="1191" spans="5:5" x14ac:dyDescent="0.3">
      <c r="E1191" s="8"/>
    </row>
    <row r="1192" spans="5:5" x14ac:dyDescent="0.3">
      <c r="E1192" s="8"/>
    </row>
    <row r="1193" spans="5:5" x14ac:dyDescent="0.3">
      <c r="E1193" s="8"/>
    </row>
    <row r="1194" spans="5:5" x14ac:dyDescent="0.3">
      <c r="E1194" s="8"/>
    </row>
    <row r="1195" spans="5:5" x14ac:dyDescent="0.3">
      <c r="E1195" s="8"/>
    </row>
    <row r="1196" spans="5:5" x14ac:dyDescent="0.3">
      <c r="E1196" s="8"/>
    </row>
    <row r="1197" spans="5:5" x14ac:dyDescent="0.3">
      <c r="E1197" s="8"/>
    </row>
    <row r="1198" spans="5:5" x14ac:dyDescent="0.3">
      <c r="E1198" s="8"/>
    </row>
    <row r="1199" spans="5:5" x14ac:dyDescent="0.3">
      <c r="E1199" s="8"/>
    </row>
    <row r="1200" spans="5:5" x14ac:dyDescent="0.3">
      <c r="E1200" s="8"/>
    </row>
    <row r="1201" spans="5:5" x14ac:dyDescent="0.3">
      <c r="E1201" s="8"/>
    </row>
    <row r="1202" spans="5:5" x14ac:dyDescent="0.3">
      <c r="E1202" s="8"/>
    </row>
    <row r="1203" spans="5:5" x14ac:dyDescent="0.3">
      <c r="E1203" s="8"/>
    </row>
    <row r="1204" spans="5:5" x14ac:dyDescent="0.3">
      <c r="E1204" s="8"/>
    </row>
    <row r="1205" spans="5:5" x14ac:dyDescent="0.3">
      <c r="E1205" s="8"/>
    </row>
    <row r="1206" spans="5:5" x14ac:dyDescent="0.3">
      <c r="E1206" s="8"/>
    </row>
    <row r="1207" spans="5:5" x14ac:dyDescent="0.3">
      <c r="E1207" s="8"/>
    </row>
    <row r="1208" spans="5:5" x14ac:dyDescent="0.3">
      <c r="E1208" s="8"/>
    </row>
    <row r="1209" spans="5:5" x14ac:dyDescent="0.3">
      <c r="E1209" s="8"/>
    </row>
    <row r="1210" spans="5:5" x14ac:dyDescent="0.3">
      <c r="E1210" s="8"/>
    </row>
    <row r="1211" spans="5:5" x14ac:dyDescent="0.3">
      <c r="E1211" s="8"/>
    </row>
    <row r="1212" spans="5:5" x14ac:dyDescent="0.3">
      <c r="E1212" s="8"/>
    </row>
    <row r="1213" spans="5:5" x14ac:dyDescent="0.3">
      <c r="E1213" s="8"/>
    </row>
    <row r="1214" spans="5:5" x14ac:dyDescent="0.3">
      <c r="E1214" s="8"/>
    </row>
    <row r="1215" spans="5:5" x14ac:dyDescent="0.3">
      <c r="E1215" s="8"/>
    </row>
    <row r="1216" spans="5:5" x14ac:dyDescent="0.3">
      <c r="E1216" s="8"/>
    </row>
    <row r="1217" spans="5:5" x14ac:dyDescent="0.3">
      <c r="E1217" s="8"/>
    </row>
    <row r="1218" spans="5:5" x14ac:dyDescent="0.3">
      <c r="E1218" s="8"/>
    </row>
    <row r="1219" spans="5:5" x14ac:dyDescent="0.3">
      <c r="E1219" s="8"/>
    </row>
    <row r="1220" spans="5:5" x14ac:dyDescent="0.3">
      <c r="E1220" s="8"/>
    </row>
    <row r="1221" spans="5:5" x14ac:dyDescent="0.3">
      <c r="E1221" s="8"/>
    </row>
    <row r="1222" spans="5:5" x14ac:dyDescent="0.3">
      <c r="E1222" s="8"/>
    </row>
    <row r="1223" spans="5:5" x14ac:dyDescent="0.3">
      <c r="E1223" s="8"/>
    </row>
    <row r="1224" spans="5:5" x14ac:dyDescent="0.3">
      <c r="E1224" s="8"/>
    </row>
    <row r="1225" spans="5:5" x14ac:dyDescent="0.3">
      <c r="E1225" s="8"/>
    </row>
    <row r="1226" spans="5:5" x14ac:dyDescent="0.3">
      <c r="E1226" s="8"/>
    </row>
    <row r="1227" spans="5:5" x14ac:dyDescent="0.3">
      <c r="E1227" s="8"/>
    </row>
    <row r="1228" spans="5:5" x14ac:dyDescent="0.3">
      <c r="E1228" s="8"/>
    </row>
    <row r="1229" spans="5:5" x14ac:dyDescent="0.3">
      <c r="E1229" s="8"/>
    </row>
    <row r="1230" spans="5:5" x14ac:dyDescent="0.3">
      <c r="E1230" s="8"/>
    </row>
    <row r="1231" spans="5:5" x14ac:dyDescent="0.3">
      <c r="E1231" s="8"/>
    </row>
    <row r="1232" spans="5:5" x14ac:dyDescent="0.3">
      <c r="E1232" s="8"/>
    </row>
    <row r="1233" spans="5:5" x14ac:dyDescent="0.3">
      <c r="E1233" s="8"/>
    </row>
    <row r="1234" spans="5:5" x14ac:dyDescent="0.3">
      <c r="E1234" s="8"/>
    </row>
    <row r="1235" spans="5:5" x14ac:dyDescent="0.3">
      <c r="E1235" s="8"/>
    </row>
    <row r="1236" spans="5:5" x14ac:dyDescent="0.3">
      <c r="E1236" s="8"/>
    </row>
    <row r="1237" spans="5:5" x14ac:dyDescent="0.3">
      <c r="E1237" s="8"/>
    </row>
    <row r="1238" spans="5:5" x14ac:dyDescent="0.3">
      <c r="E1238" s="8"/>
    </row>
    <row r="1239" spans="5:5" x14ac:dyDescent="0.3">
      <c r="E1239" s="8"/>
    </row>
    <row r="1240" spans="5:5" x14ac:dyDescent="0.3">
      <c r="E1240" s="8"/>
    </row>
    <row r="1241" spans="5:5" x14ac:dyDescent="0.3">
      <c r="E1241" s="8"/>
    </row>
    <row r="1242" spans="5:5" x14ac:dyDescent="0.3">
      <c r="E1242" s="8"/>
    </row>
    <row r="1243" spans="5:5" x14ac:dyDescent="0.3">
      <c r="E1243" s="8"/>
    </row>
    <row r="1244" spans="5:5" x14ac:dyDescent="0.3">
      <c r="E1244" s="8"/>
    </row>
    <row r="1245" spans="5:5" x14ac:dyDescent="0.3">
      <c r="E1245" s="8"/>
    </row>
    <row r="1246" spans="5:5" x14ac:dyDescent="0.3">
      <c r="E1246" s="8"/>
    </row>
    <row r="1247" spans="5:5" x14ac:dyDescent="0.3">
      <c r="E1247" s="8"/>
    </row>
    <row r="1248" spans="5:5" x14ac:dyDescent="0.3">
      <c r="E1248" s="8"/>
    </row>
    <row r="1249" spans="5:5" x14ac:dyDescent="0.3">
      <c r="E1249" s="8"/>
    </row>
    <row r="1250" spans="5:5" x14ac:dyDescent="0.3">
      <c r="E1250" s="8"/>
    </row>
    <row r="1251" spans="5:5" x14ac:dyDescent="0.3">
      <c r="E1251" s="8"/>
    </row>
    <row r="1252" spans="5:5" x14ac:dyDescent="0.3">
      <c r="E1252" s="8"/>
    </row>
    <row r="1253" spans="5:5" x14ac:dyDescent="0.3">
      <c r="E1253" s="8"/>
    </row>
    <row r="1254" spans="5:5" x14ac:dyDescent="0.3">
      <c r="E1254" s="8"/>
    </row>
    <row r="1255" spans="5:5" x14ac:dyDescent="0.3">
      <c r="E1255" s="8"/>
    </row>
    <row r="1256" spans="5:5" x14ac:dyDescent="0.3">
      <c r="E1256" s="8"/>
    </row>
    <row r="1257" spans="5:5" x14ac:dyDescent="0.3">
      <c r="E1257" s="8"/>
    </row>
    <row r="1258" spans="5:5" x14ac:dyDescent="0.3">
      <c r="E1258" s="8"/>
    </row>
    <row r="1259" spans="5:5" x14ac:dyDescent="0.3">
      <c r="E1259" s="8"/>
    </row>
    <row r="1260" spans="5:5" x14ac:dyDescent="0.3">
      <c r="E1260" s="8"/>
    </row>
    <row r="1261" spans="5:5" x14ac:dyDescent="0.3">
      <c r="E1261" s="8"/>
    </row>
    <row r="1262" spans="5:5" x14ac:dyDescent="0.3">
      <c r="E1262" s="8"/>
    </row>
    <row r="1263" spans="5:5" x14ac:dyDescent="0.3">
      <c r="E1263" s="8"/>
    </row>
    <row r="1264" spans="5:5" x14ac:dyDescent="0.3">
      <c r="E1264" s="8"/>
    </row>
    <row r="1265" spans="5:5" x14ac:dyDescent="0.3">
      <c r="E1265" s="8"/>
    </row>
    <row r="1266" spans="5:5" x14ac:dyDescent="0.3">
      <c r="E1266" s="8"/>
    </row>
    <row r="1267" spans="5:5" x14ac:dyDescent="0.3">
      <c r="E1267" s="8"/>
    </row>
    <row r="1268" spans="5:5" x14ac:dyDescent="0.3">
      <c r="E1268" s="8"/>
    </row>
    <row r="1269" spans="5:5" x14ac:dyDescent="0.3">
      <c r="E1269" s="8"/>
    </row>
    <row r="1270" spans="5:5" x14ac:dyDescent="0.3">
      <c r="E1270" s="8"/>
    </row>
    <row r="1271" spans="5:5" x14ac:dyDescent="0.3">
      <c r="E1271" s="8"/>
    </row>
    <row r="1272" spans="5:5" x14ac:dyDescent="0.3">
      <c r="E1272" s="8"/>
    </row>
    <row r="1273" spans="5:5" x14ac:dyDescent="0.3">
      <c r="E1273" s="8"/>
    </row>
    <row r="1274" spans="5:5" x14ac:dyDescent="0.3">
      <c r="E1274" s="8"/>
    </row>
    <row r="1275" spans="5:5" x14ac:dyDescent="0.3">
      <c r="E1275" s="8"/>
    </row>
    <row r="1276" spans="5:5" x14ac:dyDescent="0.3">
      <c r="E1276" s="8"/>
    </row>
    <row r="1277" spans="5:5" x14ac:dyDescent="0.3">
      <c r="E1277" s="8"/>
    </row>
    <row r="1278" spans="5:5" x14ac:dyDescent="0.3">
      <c r="E1278" s="8"/>
    </row>
    <row r="1279" spans="5:5" x14ac:dyDescent="0.3">
      <c r="E1279" s="8"/>
    </row>
    <row r="1280" spans="5:5" x14ac:dyDescent="0.3">
      <c r="E1280" s="8"/>
    </row>
    <row r="1281" spans="5:5" x14ac:dyDescent="0.3">
      <c r="E1281" s="8"/>
    </row>
    <row r="1282" spans="5:5" x14ac:dyDescent="0.3">
      <c r="E1282" s="8"/>
    </row>
    <row r="1283" spans="5:5" x14ac:dyDescent="0.3">
      <c r="E1283" s="8"/>
    </row>
    <row r="1284" spans="5:5" x14ac:dyDescent="0.3">
      <c r="E1284" s="8"/>
    </row>
    <row r="1285" spans="5:5" x14ac:dyDescent="0.3">
      <c r="E1285" s="8"/>
    </row>
    <row r="1286" spans="5:5" x14ac:dyDescent="0.3">
      <c r="E1286" s="8"/>
    </row>
    <row r="1287" spans="5:5" x14ac:dyDescent="0.3">
      <c r="E1287" s="8"/>
    </row>
    <row r="1288" spans="5:5" x14ac:dyDescent="0.3">
      <c r="E1288" s="8"/>
    </row>
    <row r="1289" spans="5:5" x14ac:dyDescent="0.3">
      <c r="E1289" s="8"/>
    </row>
    <row r="1290" spans="5:5" x14ac:dyDescent="0.3">
      <c r="E1290" s="8"/>
    </row>
    <row r="1291" spans="5:5" x14ac:dyDescent="0.3">
      <c r="E1291" s="8"/>
    </row>
    <row r="1292" spans="5:5" x14ac:dyDescent="0.3">
      <c r="E1292" s="8"/>
    </row>
    <row r="1293" spans="5:5" x14ac:dyDescent="0.3">
      <c r="E1293" s="8"/>
    </row>
    <row r="1294" spans="5:5" x14ac:dyDescent="0.3">
      <c r="E1294" s="8"/>
    </row>
    <row r="1295" spans="5:5" x14ac:dyDescent="0.3">
      <c r="E1295" s="8"/>
    </row>
    <row r="1296" spans="5:5" x14ac:dyDescent="0.3">
      <c r="E1296" s="8"/>
    </row>
    <row r="1297" spans="5:5" x14ac:dyDescent="0.3">
      <c r="E1297" s="8"/>
    </row>
    <row r="1298" spans="5:5" x14ac:dyDescent="0.3">
      <c r="E1298" s="8"/>
    </row>
    <row r="1299" spans="5:5" x14ac:dyDescent="0.3">
      <c r="E1299" s="8"/>
    </row>
    <row r="1300" spans="5:5" x14ac:dyDescent="0.3">
      <c r="E1300" s="8"/>
    </row>
    <row r="1301" spans="5:5" x14ac:dyDescent="0.3">
      <c r="E1301" s="8"/>
    </row>
    <row r="1302" spans="5:5" x14ac:dyDescent="0.3">
      <c r="E1302" s="8"/>
    </row>
    <row r="1303" spans="5:5" x14ac:dyDescent="0.3">
      <c r="E1303" s="8"/>
    </row>
    <row r="1304" spans="5:5" x14ac:dyDescent="0.3">
      <c r="E1304" s="8"/>
    </row>
    <row r="1305" spans="5:5" x14ac:dyDescent="0.3">
      <c r="E1305" s="8"/>
    </row>
    <row r="1306" spans="5:5" x14ac:dyDescent="0.3">
      <c r="E1306" s="8"/>
    </row>
    <row r="1307" spans="5:5" x14ac:dyDescent="0.3">
      <c r="E1307" s="8"/>
    </row>
    <row r="1308" spans="5:5" x14ac:dyDescent="0.3">
      <c r="E1308" s="8"/>
    </row>
    <row r="1309" spans="5:5" x14ac:dyDescent="0.3">
      <c r="E1309" s="8"/>
    </row>
    <row r="1310" spans="5:5" x14ac:dyDescent="0.3">
      <c r="E1310" s="8"/>
    </row>
    <row r="1311" spans="5:5" x14ac:dyDescent="0.3">
      <c r="E1311" s="8"/>
    </row>
    <row r="1312" spans="5:5" x14ac:dyDescent="0.3">
      <c r="E1312" s="8"/>
    </row>
    <row r="1313" spans="5:5" x14ac:dyDescent="0.3">
      <c r="E1313" s="8"/>
    </row>
    <row r="1314" spans="5:5" x14ac:dyDescent="0.3">
      <c r="E1314" s="8"/>
    </row>
    <row r="1315" spans="5:5" x14ac:dyDescent="0.3">
      <c r="E1315" s="8"/>
    </row>
    <row r="1316" spans="5:5" x14ac:dyDescent="0.3">
      <c r="E1316" s="8"/>
    </row>
    <row r="1317" spans="5:5" x14ac:dyDescent="0.3">
      <c r="E1317" s="8"/>
    </row>
    <row r="1318" spans="5:5" x14ac:dyDescent="0.3">
      <c r="E1318" s="8"/>
    </row>
    <row r="1319" spans="5:5" x14ac:dyDescent="0.3">
      <c r="E1319" s="8"/>
    </row>
    <row r="1320" spans="5:5" x14ac:dyDescent="0.3">
      <c r="E1320" s="8"/>
    </row>
    <row r="1321" spans="5:5" x14ac:dyDescent="0.3">
      <c r="E1321" s="8"/>
    </row>
    <row r="1322" spans="5:5" x14ac:dyDescent="0.3">
      <c r="E1322" s="8"/>
    </row>
    <row r="1323" spans="5:5" x14ac:dyDescent="0.3">
      <c r="E1323" s="8"/>
    </row>
    <row r="1324" spans="5:5" x14ac:dyDescent="0.3">
      <c r="E1324" s="8"/>
    </row>
    <row r="1325" spans="5:5" x14ac:dyDescent="0.3">
      <c r="E1325" s="8"/>
    </row>
    <row r="1326" spans="5:5" x14ac:dyDescent="0.3">
      <c r="E1326" s="8"/>
    </row>
    <row r="1327" spans="5:5" x14ac:dyDescent="0.3">
      <c r="E1327" s="8"/>
    </row>
    <row r="1328" spans="5:5" x14ac:dyDescent="0.3">
      <c r="E1328" s="8"/>
    </row>
    <row r="1329" spans="5:5" x14ac:dyDescent="0.3">
      <c r="E1329" s="8"/>
    </row>
    <row r="1330" spans="5:5" x14ac:dyDescent="0.3">
      <c r="E1330" s="8"/>
    </row>
    <row r="1331" spans="5:5" x14ac:dyDescent="0.3">
      <c r="E1331" s="8"/>
    </row>
    <row r="1332" spans="5:5" x14ac:dyDescent="0.3">
      <c r="E1332" s="8"/>
    </row>
    <row r="1333" spans="5:5" x14ac:dyDescent="0.3">
      <c r="E1333" s="8"/>
    </row>
    <row r="1334" spans="5:5" x14ac:dyDescent="0.3">
      <c r="E1334" s="8"/>
    </row>
    <row r="1335" spans="5:5" x14ac:dyDescent="0.3">
      <c r="E1335" s="8"/>
    </row>
    <row r="1336" spans="5:5" x14ac:dyDescent="0.3">
      <c r="E1336" s="8"/>
    </row>
    <row r="1337" spans="5:5" x14ac:dyDescent="0.3">
      <c r="E1337" s="8"/>
    </row>
    <row r="1338" spans="5:5" x14ac:dyDescent="0.3">
      <c r="E1338" s="8"/>
    </row>
    <row r="1339" spans="5:5" x14ac:dyDescent="0.3">
      <c r="E1339" s="8"/>
    </row>
    <row r="1340" spans="5:5" x14ac:dyDescent="0.3">
      <c r="E1340" s="8"/>
    </row>
    <row r="1341" spans="5:5" x14ac:dyDescent="0.3">
      <c r="E1341" s="8"/>
    </row>
    <row r="1342" spans="5:5" x14ac:dyDescent="0.3">
      <c r="E1342" s="8"/>
    </row>
    <row r="1343" spans="5:5" x14ac:dyDescent="0.3">
      <c r="E1343" s="8"/>
    </row>
    <row r="1344" spans="5:5" x14ac:dyDescent="0.3">
      <c r="E1344" s="8"/>
    </row>
    <row r="1345" spans="5:5" x14ac:dyDescent="0.3">
      <c r="E1345" s="8"/>
    </row>
    <row r="1346" spans="5:5" x14ac:dyDescent="0.3">
      <c r="E1346" s="8"/>
    </row>
    <row r="1347" spans="5:5" x14ac:dyDescent="0.3">
      <c r="E1347" s="8"/>
    </row>
    <row r="1348" spans="5:5" x14ac:dyDescent="0.3">
      <c r="E1348" s="8"/>
    </row>
    <row r="1349" spans="5:5" x14ac:dyDescent="0.3">
      <c r="E1349" s="8"/>
    </row>
    <row r="1350" spans="5:5" x14ac:dyDescent="0.3">
      <c r="E1350" s="8"/>
    </row>
    <row r="1351" spans="5:5" x14ac:dyDescent="0.3">
      <c r="E1351" s="8"/>
    </row>
    <row r="1352" spans="5:5" x14ac:dyDescent="0.3">
      <c r="E1352" s="8"/>
    </row>
    <row r="1353" spans="5:5" x14ac:dyDescent="0.3">
      <c r="E1353" s="8"/>
    </row>
    <row r="1354" spans="5:5" x14ac:dyDescent="0.3">
      <c r="E1354" s="8"/>
    </row>
    <row r="1355" spans="5:5" x14ac:dyDescent="0.3">
      <c r="E1355" s="8"/>
    </row>
    <row r="1356" spans="5:5" x14ac:dyDescent="0.3">
      <c r="E1356" s="8"/>
    </row>
    <row r="1357" spans="5:5" x14ac:dyDescent="0.3">
      <c r="E1357" s="8"/>
    </row>
    <row r="1358" spans="5:5" x14ac:dyDescent="0.3">
      <c r="E1358" s="8"/>
    </row>
    <row r="1359" spans="5:5" x14ac:dyDescent="0.3">
      <c r="E1359" s="8"/>
    </row>
    <row r="1360" spans="5:5" x14ac:dyDescent="0.3">
      <c r="E1360" s="8"/>
    </row>
    <row r="1361" spans="5:5" x14ac:dyDescent="0.3">
      <c r="E1361" s="8"/>
    </row>
    <row r="1362" spans="5:5" x14ac:dyDescent="0.3">
      <c r="E1362" s="8"/>
    </row>
    <row r="1363" spans="5:5" x14ac:dyDescent="0.3">
      <c r="E1363" s="8"/>
    </row>
    <row r="1364" spans="5:5" x14ac:dyDescent="0.3">
      <c r="E1364" s="8"/>
    </row>
    <row r="1365" spans="5:5" x14ac:dyDescent="0.3">
      <c r="E1365" s="8"/>
    </row>
    <row r="1366" spans="5:5" x14ac:dyDescent="0.3">
      <c r="E1366" s="8"/>
    </row>
    <row r="1367" spans="5:5" x14ac:dyDescent="0.3">
      <c r="E1367" s="8"/>
    </row>
    <row r="1368" spans="5:5" x14ac:dyDescent="0.3">
      <c r="E1368" s="8"/>
    </row>
    <row r="1369" spans="5:5" x14ac:dyDescent="0.3">
      <c r="E1369" s="8"/>
    </row>
    <row r="1370" spans="5:5" x14ac:dyDescent="0.3">
      <c r="E1370" s="8"/>
    </row>
    <row r="1371" spans="5:5" x14ac:dyDescent="0.3">
      <c r="E1371" s="8"/>
    </row>
    <row r="1372" spans="5:5" x14ac:dyDescent="0.3">
      <c r="E1372" s="8"/>
    </row>
    <row r="1373" spans="5:5" x14ac:dyDescent="0.3">
      <c r="E1373" s="8"/>
    </row>
    <row r="1374" spans="5:5" x14ac:dyDescent="0.3">
      <c r="E1374" s="8"/>
    </row>
    <row r="1375" spans="5:5" x14ac:dyDescent="0.3">
      <c r="E1375" s="8"/>
    </row>
    <row r="1376" spans="5:5" x14ac:dyDescent="0.3">
      <c r="E1376" s="8"/>
    </row>
    <row r="1377" spans="5:5" x14ac:dyDescent="0.3">
      <c r="E1377" s="8"/>
    </row>
    <row r="1378" spans="5:5" x14ac:dyDescent="0.3">
      <c r="E1378" s="8"/>
    </row>
    <row r="1379" spans="5:5" x14ac:dyDescent="0.3">
      <c r="E1379" s="8"/>
    </row>
    <row r="1380" spans="5:5" x14ac:dyDescent="0.3">
      <c r="E1380" s="8"/>
    </row>
    <row r="1381" spans="5:5" x14ac:dyDescent="0.3">
      <c r="E1381" s="8"/>
    </row>
    <row r="1382" spans="5:5" x14ac:dyDescent="0.3">
      <c r="E1382" s="8"/>
    </row>
    <row r="1383" spans="5:5" x14ac:dyDescent="0.3">
      <c r="E1383" s="8"/>
    </row>
    <row r="1384" spans="5:5" x14ac:dyDescent="0.3">
      <c r="E1384" s="8"/>
    </row>
    <row r="1385" spans="5:5" x14ac:dyDescent="0.3">
      <c r="E1385" s="8"/>
    </row>
    <row r="1386" spans="5:5" x14ac:dyDescent="0.3">
      <c r="E1386" s="8"/>
    </row>
    <row r="1387" spans="5:5" x14ac:dyDescent="0.3">
      <c r="E1387" s="8"/>
    </row>
    <row r="1388" spans="5:5" x14ac:dyDescent="0.3">
      <c r="E1388" s="8"/>
    </row>
    <row r="1389" spans="5:5" x14ac:dyDescent="0.3">
      <c r="E1389" s="8"/>
    </row>
    <row r="1390" spans="5:5" x14ac:dyDescent="0.3">
      <c r="E1390" s="8"/>
    </row>
    <row r="1391" spans="5:5" x14ac:dyDescent="0.3">
      <c r="E1391" s="8"/>
    </row>
    <row r="1392" spans="5:5" x14ac:dyDescent="0.3">
      <c r="E1392" s="8"/>
    </row>
    <row r="1393" spans="5:5" x14ac:dyDescent="0.3">
      <c r="E1393" s="8"/>
    </row>
    <row r="1394" spans="5:5" x14ac:dyDescent="0.3">
      <c r="E1394" s="8"/>
    </row>
    <row r="1395" spans="5:5" x14ac:dyDescent="0.3">
      <c r="E1395" s="8"/>
    </row>
    <row r="1396" spans="5:5" x14ac:dyDescent="0.3">
      <c r="E1396" s="8"/>
    </row>
    <row r="1397" spans="5:5" x14ac:dyDescent="0.3">
      <c r="E1397" s="8"/>
    </row>
    <row r="1398" spans="5:5" x14ac:dyDescent="0.3">
      <c r="E1398" s="8"/>
    </row>
    <row r="1399" spans="5:5" x14ac:dyDescent="0.3">
      <c r="E1399" s="8"/>
    </row>
    <row r="1400" spans="5:5" x14ac:dyDescent="0.3">
      <c r="E1400" s="8"/>
    </row>
    <row r="1401" spans="5:5" x14ac:dyDescent="0.3">
      <c r="E1401" s="8"/>
    </row>
    <row r="1402" spans="5:5" x14ac:dyDescent="0.3">
      <c r="E1402" s="8"/>
    </row>
    <row r="1403" spans="5:5" x14ac:dyDescent="0.3">
      <c r="E1403" s="8"/>
    </row>
    <row r="1404" spans="5:5" x14ac:dyDescent="0.3">
      <c r="E1404" s="8"/>
    </row>
    <row r="1405" spans="5:5" x14ac:dyDescent="0.3">
      <c r="E1405" s="8"/>
    </row>
    <row r="1406" spans="5:5" x14ac:dyDescent="0.3">
      <c r="E1406" s="8"/>
    </row>
    <row r="1407" spans="5:5" x14ac:dyDescent="0.3">
      <c r="E1407" s="8"/>
    </row>
    <row r="1408" spans="5:5" x14ac:dyDescent="0.3">
      <c r="E1408" s="8"/>
    </row>
    <row r="1409" spans="5:5" x14ac:dyDescent="0.3">
      <c r="E1409" s="8"/>
    </row>
    <row r="1410" spans="5:5" x14ac:dyDescent="0.3">
      <c r="E1410" s="8"/>
    </row>
    <row r="1411" spans="5:5" x14ac:dyDescent="0.3">
      <c r="E1411" s="8"/>
    </row>
    <row r="1412" spans="5:5" x14ac:dyDescent="0.3">
      <c r="E1412" s="8"/>
    </row>
    <row r="1413" spans="5:5" x14ac:dyDescent="0.3">
      <c r="E1413" s="8"/>
    </row>
    <row r="1414" spans="5:5" x14ac:dyDescent="0.3">
      <c r="E1414" s="8"/>
    </row>
    <row r="1415" spans="5:5" x14ac:dyDescent="0.3">
      <c r="E1415" s="8"/>
    </row>
    <row r="1416" spans="5:5" x14ac:dyDescent="0.3">
      <c r="E1416" s="8"/>
    </row>
    <row r="1417" spans="5:5" x14ac:dyDescent="0.3">
      <c r="E1417" s="8"/>
    </row>
    <row r="1418" spans="5:5" x14ac:dyDescent="0.3">
      <c r="E1418" s="8"/>
    </row>
    <row r="1419" spans="5:5" x14ac:dyDescent="0.3">
      <c r="E1419" s="8"/>
    </row>
    <row r="1420" spans="5:5" x14ac:dyDescent="0.3">
      <c r="E1420" s="8"/>
    </row>
    <row r="1421" spans="5:5" x14ac:dyDescent="0.3">
      <c r="E1421" s="8"/>
    </row>
    <row r="1422" spans="5:5" x14ac:dyDescent="0.3">
      <c r="E1422" s="8"/>
    </row>
    <row r="1423" spans="5:5" x14ac:dyDescent="0.3">
      <c r="E1423" s="8"/>
    </row>
    <row r="1424" spans="5:5" x14ac:dyDescent="0.3">
      <c r="E1424" s="8"/>
    </row>
    <row r="1425" spans="5:5" x14ac:dyDescent="0.3">
      <c r="E1425" s="8"/>
    </row>
    <row r="1426" spans="5:5" x14ac:dyDescent="0.3">
      <c r="E1426" s="8"/>
    </row>
    <row r="1427" spans="5:5" x14ac:dyDescent="0.3">
      <c r="E1427" s="8"/>
    </row>
    <row r="1428" spans="5:5" x14ac:dyDescent="0.3">
      <c r="E1428" s="8"/>
    </row>
    <row r="1429" spans="5:5" x14ac:dyDescent="0.3">
      <c r="E1429" s="8"/>
    </row>
    <row r="1430" spans="5:5" x14ac:dyDescent="0.3">
      <c r="E1430" s="8"/>
    </row>
    <row r="1431" spans="5:5" x14ac:dyDescent="0.3">
      <c r="E1431" s="8"/>
    </row>
    <row r="1432" spans="5:5" x14ac:dyDescent="0.3">
      <c r="E1432" s="8"/>
    </row>
    <row r="1433" spans="5:5" x14ac:dyDescent="0.3">
      <c r="E1433" s="8"/>
    </row>
    <row r="1434" spans="5:5" x14ac:dyDescent="0.3">
      <c r="E1434" s="8"/>
    </row>
    <row r="1435" spans="5:5" x14ac:dyDescent="0.3">
      <c r="E1435" s="8"/>
    </row>
    <row r="1436" spans="5:5" x14ac:dyDescent="0.3">
      <c r="E1436" s="8"/>
    </row>
    <row r="1437" spans="5:5" x14ac:dyDescent="0.3">
      <c r="E1437" s="8"/>
    </row>
    <row r="1438" spans="5:5" x14ac:dyDescent="0.3">
      <c r="E1438" s="8"/>
    </row>
    <row r="1439" spans="5:5" x14ac:dyDescent="0.3">
      <c r="E1439" s="8"/>
    </row>
    <row r="1440" spans="5:5" x14ac:dyDescent="0.3">
      <c r="E1440" s="8"/>
    </row>
    <row r="1441" spans="5:5" x14ac:dyDescent="0.3">
      <c r="E1441" s="8"/>
    </row>
    <row r="1442" spans="5:5" x14ac:dyDescent="0.3">
      <c r="E1442" s="8"/>
    </row>
    <row r="1443" spans="5:5" x14ac:dyDescent="0.3">
      <c r="E1443" s="8"/>
    </row>
    <row r="1444" spans="5:5" x14ac:dyDescent="0.3">
      <c r="E1444" s="8"/>
    </row>
    <row r="1445" spans="5:5" x14ac:dyDescent="0.3">
      <c r="E1445" s="8"/>
    </row>
    <row r="1446" spans="5:5" x14ac:dyDescent="0.3">
      <c r="E1446" s="8"/>
    </row>
    <row r="1447" spans="5:5" x14ac:dyDescent="0.3">
      <c r="E1447" s="8"/>
    </row>
    <row r="1448" spans="5:5" x14ac:dyDescent="0.3">
      <c r="E1448" s="8"/>
    </row>
    <row r="1449" spans="5:5" x14ac:dyDescent="0.3">
      <c r="E1449" s="8"/>
    </row>
    <row r="1450" spans="5:5" x14ac:dyDescent="0.3">
      <c r="E1450" s="8"/>
    </row>
    <row r="1451" spans="5:5" x14ac:dyDescent="0.3">
      <c r="E1451" s="8"/>
    </row>
    <row r="1452" spans="5:5" x14ac:dyDescent="0.3">
      <c r="E1452" s="8"/>
    </row>
    <row r="1453" spans="5:5" x14ac:dyDescent="0.3">
      <c r="E1453" s="8"/>
    </row>
    <row r="1454" spans="5:5" x14ac:dyDescent="0.3">
      <c r="E1454" s="8"/>
    </row>
    <row r="1455" spans="5:5" x14ac:dyDescent="0.3">
      <c r="E1455" s="8"/>
    </row>
    <row r="1456" spans="5:5" x14ac:dyDescent="0.3">
      <c r="E1456" s="8"/>
    </row>
    <row r="1457" spans="5:5" x14ac:dyDescent="0.3">
      <c r="E1457" s="8"/>
    </row>
    <row r="1458" spans="5:5" x14ac:dyDescent="0.3">
      <c r="E1458" s="8"/>
    </row>
    <row r="1459" spans="5:5" x14ac:dyDescent="0.3">
      <c r="E1459" s="8"/>
    </row>
    <row r="1460" spans="5:5" x14ac:dyDescent="0.3">
      <c r="E1460" s="8"/>
    </row>
    <row r="1461" spans="5:5" x14ac:dyDescent="0.3">
      <c r="E1461" s="8"/>
    </row>
    <row r="1462" spans="5:5" x14ac:dyDescent="0.3">
      <c r="E1462" s="8"/>
    </row>
    <row r="1463" spans="5:5" x14ac:dyDescent="0.3">
      <c r="E1463" s="8"/>
    </row>
    <row r="1464" spans="5:5" x14ac:dyDescent="0.3">
      <c r="E1464" s="8"/>
    </row>
    <row r="1465" spans="5:5" x14ac:dyDescent="0.3">
      <c r="E1465" s="8"/>
    </row>
    <row r="1466" spans="5:5" x14ac:dyDescent="0.3">
      <c r="E1466" s="8"/>
    </row>
    <row r="1467" spans="5:5" x14ac:dyDescent="0.3">
      <c r="E1467" s="8"/>
    </row>
    <row r="1468" spans="5:5" x14ac:dyDescent="0.3">
      <c r="E1468" s="8"/>
    </row>
    <row r="1469" spans="5:5" x14ac:dyDescent="0.3">
      <c r="E1469" s="8"/>
    </row>
    <row r="1470" spans="5:5" x14ac:dyDescent="0.3">
      <c r="E1470" s="8"/>
    </row>
    <row r="1471" spans="5:5" x14ac:dyDescent="0.3">
      <c r="E1471" s="8"/>
    </row>
    <row r="1472" spans="5:5" x14ac:dyDescent="0.3">
      <c r="E1472" s="8"/>
    </row>
    <row r="1473" spans="5:5" x14ac:dyDescent="0.3">
      <c r="E1473" s="8"/>
    </row>
    <row r="1474" spans="5:5" x14ac:dyDescent="0.3">
      <c r="E1474" s="8"/>
    </row>
    <row r="1475" spans="5:5" x14ac:dyDescent="0.3">
      <c r="E1475" s="8"/>
    </row>
    <row r="1476" spans="5:5" x14ac:dyDescent="0.3">
      <c r="E1476" s="8"/>
    </row>
    <row r="1477" spans="5:5" x14ac:dyDescent="0.3">
      <c r="E1477" s="8"/>
    </row>
    <row r="1478" spans="5:5" x14ac:dyDescent="0.3">
      <c r="E1478" s="8"/>
    </row>
    <row r="1479" spans="5:5" x14ac:dyDescent="0.3">
      <c r="E1479" s="8"/>
    </row>
    <row r="1480" spans="5:5" x14ac:dyDescent="0.3">
      <c r="E1480" s="8"/>
    </row>
    <row r="1481" spans="5:5" x14ac:dyDescent="0.3">
      <c r="E1481" s="8"/>
    </row>
    <row r="1482" spans="5:5" x14ac:dyDescent="0.3">
      <c r="E1482" s="8"/>
    </row>
    <row r="1483" spans="5:5" x14ac:dyDescent="0.3">
      <c r="E1483" s="8"/>
    </row>
    <row r="1484" spans="5:5" x14ac:dyDescent="0.3">
      <c r="E1484" s="8"/>
    </row>
    <row r="1485" spans="5:5" x14ac:dyDescent="0.3">
      <c r="E1485" s="8"/>
    </row>
    <row r="1486" spans="5:5" x14ac:dyDescent="0.3">
      <c r="E1486" s="8"/>
    </row>
    <row r="1487" spans="5:5" x14ac:dyDescent="0.3">
      <c r="E1487" s="8"/>
    </row>
    <row r="1488" spans="5:5" x14ac:dyDescent="0.3">
      <c r="E1488" s="8"/>
    </row>
    <row r="1489" spans="5:5" x14ac:dyDescent="0.3">
      <c r="E1489" s="8"/>
    </row>
    <row r="1490" spans="5:5" x14ac:dyDescent="0.3">
      <c r="E1490" s="8"/>
    </row>
    <row r="1491" spans="5:5" x14ac:dyDescent="0.3">
      <c r="E1491" s="8"/>
    </row>
    <row r="1492" spans="5:5" x14ac:dyDescent="0.3">
      <c r="E1492" s="8"/>
    </row>
    <row r="1493" spans="5:5" x14ac:dyDescent="0.3">
      <c r="E1493" s="8"/>
    </row>
    <row r="1494" spans="5:5" x14ac:dyDescent="0.3">
      <c r="E1494" s="8"/>
    </row>
    <row r="1495" spans="5:5" x14ac:dyDescent="0.3">
      <c r="E1495" s="8"/>
    </row>
    <row r="1496" spans="5:5" x14ac:dyDescent="0.3">
      <c r="E1496" s="8"/>
    </row>
    <row r="1497" spans="5:5" x14ac:dyDescent="0.3">
      <c r="E1497" s="8"/>
    </row>
    <row r="1498" spans="5:5" x14ac:dyDescent="0.3">
      <c r="E1498" s="8"/>
    </row>
    <row r="1499" spans="5:5" x14ac:dyDescent="0.3">
      <c r="E1499" s="8"/>
    </row>
    <row r="1500" spans="5:5" x14ac:dyDescent="0.3">
      <c r="E1500" s="8"/>
    </row>
    <row r="1501" spans="5:5" x14ac:dyDescent="0.3">
      <c r="E1501" s="8"/>
    </row>
    <row r="1502" spans="5:5" x14ac:dyDescent="0.3">
      <c r="E1502" s="8"/>
    </row>
    <row r="1503" spans="5:5" x14ac:dyDescent="0.3">
      <c r="E1503" s="8"/>
    </row>
    <row r="1504" spans="5:5" x14ac:dyDescent="0.3">
      <c r="E1504" s="8"/>
    </row>
    <row r="1505" spans="5:5" x14ac:dyDescent="0.3">
      <c r="E1505" s="8"/>
    </row>
    <row r="1506" spans="5:5" x14ac:dyDescent="0.3">
      <c r="E1506" s="8"/>
    </row>
    <row r="1507" spans="5:5" x14ac:dyDescent="0.3">
      <c r="E1507" s="8"/>
    </row>
    <row r="1508" spans="5:5" x14ac:dyDescent="0.3">
      <c r="E1508" s="8"/>
    </row>
    <row r="1509" spans="5:5" x14ac:dyDescent="0.3">
      <c r="E1509" s="8"/>
    </row>
    <row r="1510" spans="5:5" x14ac:dyDescent="0.3">
      <c r="E1510" s="8"/>
    </row>
    <row r="1511" spans="5:5" x14ac:dyDescent="0.3">
      <c r="E1511" s="8"/>
    </row>
    <row r="1512" spans="5:5" x14ac:dyDescent="0.3">
      <c r="E1512" s="8"/>
    </row>
    <row r="1513" spans="5:5" x14ac:dyDescent="0.3">
      <c r="E1513" s="8"/>
    </row>
    <row r="1514" spans="5:5" x14ac:dyDescent="0.3">
      <c r="E1514" s="8"/>
    </row>
    <row r="1515" spans="5:5" x14ac:dyDescent="0.3">
      <c r="E1515" s="8"/>
    </row>
    <row r="1516" spans="5:5" x14ac:dyDescent="0.3">
      <c r="E1516" s="8"/>
    </row>
    <row r="1517" spans="5:5" x14ac:dyDescent="0.3">
      <c r="E1517" s="8"/>
    </row>
    <row r="1518" spans="5:5" x14ac:dyDescent="0.3">
      <c r="E1518" s="8"/>
    </row>
    <row r="1519" spans="5:5" x14ac:dyDescent="0.3">
      <c r="E1519" s="8"/>
    </row>
    <row r="1520" spans="5:5" x14ac:dyDescent="0.3">
      <c r="E1520" s="8"/>
    </row>
    <row r="1521" spans="5:5" x14ac:dyDescent="0.3">
      <c r="E1521" s="8"/>
    </row>
    <row r="1522" spans="5:5" x14ac:dyDescent="0.3">
      <c r="E1522" s="8"/>
    </row>
    <row r="1523" spans="5:5" x14ac:dyDescent="0.3">
      <c r="E1523" s="8"/>
    </row>
    <row r="1524" spans="5:5" x14ac:dyDescent="0.3">
      <c r="E1524" s="8"/>
    </row>
    <row r="1525" spans="5:5" x14ac:dyDescent="0.3">
      <c r="E1525" s="8"/>
    </row>
    <row r="1526" spans="5:5" x14ac:dyDescent="0.3">
      <c r="E1526" s="8"/>
    </row>
    <row r="1527" spans="5:5" x14ac:dyDescent="0.3">
      <c r="E1527" s="8"/>
    </row>
    <row r="1528" spans="5:5" x14ac:dyDescent="0.3">
      <c r="E1528" s="8"/>
    </row>
    <row r="1529" spans="5:5" x14ac:dyDescent="0.3">
      <c r="E1529" s="8"/>
    </row>
    <row r="1530" spans="5:5" x14ac:dyDescent="0.3">
      <c r="E1530" s="8"/>
    </row>
    <row r="1531" spans="5:5" x14ac:dyDescent="0.3">
      <c r="E1531" s="8"/>
    </row>
    <row r="1532" spans="5:5" x14ac:dyDescent="0.3">
      <c r="E1532" s="8"/>
    </row>
    <row r="1533" spans="5:5" x14ac:dyDescent="0.3">
      <c r="E1533" s="8"/>
    </row>
    <row r="1534" spans="5:5" x14ac:dyDescent="0.3">
      <c r="E1534" s="8"/>
    </row>
    <row r="1535" spans="5:5" x14ac:dyDescent="0.3">
      <c r="E1535" s="8"/>
    </row>
    <row r="1536" spans="5:5" x14ac:dyDescent="0.3">
      <c r="E1536" s="8"/>
    </row>
    <row r="1537" spans="5:5" x14ac:dyDescent="0.3">
      <c r="E1537" s="8"/>
    </row>
    <row r="1538" spans="5:5" x14ac:dyDescent="0.3">
      <c r="E1538" s="8"/>
    </row>
    <row r="1539" spans="5:5" x14ac:dyDescent="0.3">
      <c r="E1539" s="8"/>
    </row>
    <row r="1540" spans="5:5" x14ac:dyDescent="0.3">
      <c r="E1540" s="8"/>
    </row>
    <row r="1541" spans="5:5" x14ac:dyDescent="0.3">
      <c r="E1541" s="8"/>
    </row>
    <row r="1542" spans="5:5" x14ac:dyDescent="0.3">
      <c r="E1542" s="8"/>
    </row>
    <row r="1543" spans="5:5" x14ac:dyDescent="0.3">
      <c r="E1543" s="8"/>
    </row>
    <row r="1544" spans="5:5" x14ac:dyDescent="0.3">
      <c r="E1544" s="8"/>
    </row>
    <row r="1545" spans="5:5" x14ac:dyDescent="0.3">
      <c r="E1545" s="8"/>
    </row>
    <row r="1546" spans="5:5" x14ac:dyDescent="0.3">
      <c r="E1546" s="8"/>
    </row>
    <row r="1547" spans="5:5" x14ac:dyDescent="0.3">
      <c r="E1547" s="8"/>
    </row>
    <row r="1548" spans="5:5" x14ac:dyDescent="0.3">
      <c r="E1548" s="8"/>
    </row>
    <row r="1549" spans="5:5" x14ac:dyDescent="0.3">
      <c r="E1549" s="8"/>
    </row>
    <row r="1550" spans="5:5" x14ac:dyDescent="0.3">
      <c r="E1550" s="8"/>
    </row>
    <row r="1551" spans="5:5" x14ac:dyDescent="0.3">
      <c r="E1551" s="8"/>
    </row>
    <row r="1552" spans="5:5" x14ac:dyDescent="0.3">
      <c r="E1552" s="8"/>
    </row>
    <row r="1553" spans="5:5" x14ac:dyDescent="0.3">
      <c r="E1553" s="8"/>
    </row>
    <row r="1554" spans="5:5" x14ac:dyDescent="0.3">
      <c r="E1554" s="8"/>
    </row>
    <row r="1555" spans="5:5" x14ac:dyDescent="0.3">
      <c r="E1555" s="8"/>
    </row>
    <row r="1556" spans="5:5" x14ac:dyDescent="0.3">
      <c r="E1556" s="8"/>
    </row>
    <row r="1557" spans="5:5" x14ac:dyDescent="0.3">
      <c r="E1557" s="8"/>
    </row>
    <row r="1558" spans="5:5" x14ac:dyDescent="0.3">
      <c r="E1558" s="8"/>
    </row>
    <row r="1559" spans="5:5" x14ac:dyDescent="0.3">
      <c r="E1559" s="8"/>
    </row>
    <row r="1560" spans="5:5" x14ac:dyDescent="0.3">
      <c r="E1560" s="8"/>
    </row>
    <row r="1561" spans="5:5" x14ac:dyDescent="0.3">
      <c r="E1561" s="8"/>
    </row>
    <row r="1562" spans="5:5" x14ac:dyDescent="0.3">
      <c r="E1562" s="8"/>
    </row>
    <row r="1563" spans="5:5" x14ac:dyDescent="0.3">
      <c r="E1563" s="8"/>
    </row>
    <row r="1564" spans="5:5" x14ac:dyDescent="0.3">
      <c r="E1564" s="8"/>
    </row>
    <row r="1565" spans="5:5" x14ac:dyDescent="0.3">
      <c r="E1565" s="8"/>
    </row>
    <row r="1566" spans="5:5" x14ac:dyDescent="0.3">
      <c r="E1566" s="8"/>
    </row>
    <row r="1567" spans="5:5" x14ac:dyDescent="0.3">
      <c r="E1567" s="8"/>
    </row>
    <row r="1568" spans="5:5" x14ac:dyDescent="0.3">
      <c r="E1568" s="8"/>
    </row>
    <row r="1569" spans="5:5" x14ac:dyDescent="0.3">
      <c r="E1569" s="8"/>
    </row>
    <row r="1570" spans="5:5" x14ac:dyDescent="0.3">
      <c r="E1570" s="8"/>
    </row>
    <row r="1571" spans="5:5" x14ac:dyDescent="0.3">
      <c r="E1571" s="8"/>
    </row>
    <row r="1572" spans="5:5" x14ac:dyDescent="0.3">
      <c r="E1572" s="8"/>
    </row>
    <row r="1573" spans="5:5" x14ac:dyDescent="0.3">
      <c r="E1573" s="8"/>
    </row>
    <row r="1574" spans="5:5" x14ac:dyDescent="0.3">
      <c r="E1574" s="8"/>
    </row>
    <row r="1575" spans="5:5" x14ac:dyDescent="0.3">
      <c r="E1575" s="8"/>
    </row>
    <row r="1576" spans="5:5" x14ac:dyDescent="0.3">
      <c r="E1576" s="8"/>
    </row>
    <row r="1577" spans="5:5" x14ac:dyDescent="0.3">
      <c r="E1577" s="8"/>
    </row>
    <row r="1578" spans="5:5" x14ac:dyDescent="0.3">
      <c r="E1578" s="8"/>
    </row>
    <row r="1579" spans="5:5" x14ac:dyDescent="0.3">
      <c r="E1579" s="8"/>
    </row>
    <row r="1580" spans="5:5" x14ac:dyDescent="0.3">
      <c r="E1580" s="8"/>
    </row>
    <row r="1581" spans="5:5" x14ac:dyDescent="0.3">
      <c r="E1581" s="8"/>
    </row>
    <row r="1582" spans="5:5" x14ac:dyDescent="0.3">
      <c r="E1582" s="8"/>
    </row>
    <row r="1583" spans="5:5" x14ac:dyDescent="0.3">
      <c r="E1583" s="8"/>
    </row>
    <row r="1584" spans="5:5" x14ac:dyDescent="0.3">
      <c r="E1584" s="8"/>
    </row>
    <row r="1585" spans="5:5" x14ac:dyDescent="0.3">
      <c r="E1585" s="8"/>
    </row>
    <row r="1586" spans="5:5" x14ac:dyDescent="0.3">
      <c r="E1586" s="8"/>
    </row>
    <row r="1587" spans="5:5" x14ac:dyDescent="0.3">
      <c r="E1587" s="8"/>
    </row>
    <row r="1588" spans="5:5" x14ac:dyDescent="0.3">
      <c r="E1588" s="8"/>
    </row>
    <row r="1589" spans="5:5" x14ac:dyDescent="0.3">
      <c r="E1589" s="8"/>
    </row>
    <row r="1590" spans="5:5" x14ac:dyDescent="0.3">
      <c r="E1590" s="8"/>
    </row>
    <row r="1591" spans="5:5" x14ac:dyDescent="0.3">
      <c r="E1591" s="8"/>
    </row>
    <row r="1592" spans="5:5" x14ac:dyDescent="0.3">
      <c r="E1592" s="8"/>
    </row>
    <row r="1593" spans="5:5" x14ac:dyDescent="0.3">
      <c r="E1593" s="8"/>
    </row>
    <row r="1594" spans="5:5" x14ac:dyDescent="0.3">
      <c r="E1594" s="8"/>
    </row>
    <row r="1595" spans="5:5" x14ac:dyDescent="0.3">
      <c r="E1595" s="8"/>
    </row>
    <row r="1596" spans="5:5" x14ac:dyDescent="0.3">
      <c r="E1596" s="8"/>
    </row>
    <row r="1597" spans="5:5" x14ac:dyDescent="0.3">
      <c r="E1597" s="8"/>
    </row>
    <row r="1598" spans="5:5" x14ac:dyDescent="0.3">
      <c r="E1598" s="8"/>
    </row>
    <row r="1599" spans="5:5" x14ac:dyDescent="0.3">
      <c r="E1599" s="8"/>
    </row>
    <row r="1600" spans="5:5" x14ac:dyDescent="0.3">
      <c r="E1600" s="8"/>
    </row>
    <row r="1601" spans="5:5" x14ac:dyDescent="0.3">
      <c r="E1601" s="8"/>
    </row>
    <row r="1602" spans="5:5" x14ac:dyDescent="0.3">
      <c r="E1602" s="8"/>
    </row>
    <row r="1603" spans="5:5" x14ac:dyDescent="0.3">
      <c r="E1603" s="8"/>
    </row>
    <row r="1604" spans="5:5" x14ac:dyDescent="0.3">
      <c r="E1604" s="8"/>
    </row>
    <row r="1605" spans="5:5" x14ac:dyDescent="0.3">
      <c r="E1605" s="8"/>
    </row>
    <row r="1606" spans="5:5" x14ac:dyDescent="0.3">
      <c r="E1606" s="8"/>
    </row>
    <row r="1607" spans="5:5" x14ac:dyDescent="0.3">
      <c r="E1607" s="8"/>
    </row>
    <row r="1608" spans="5:5" x14ac:dyDescent="0.3">
      <c r="E1608" s="8"/>
    </row>
    <row r="1609" spans="5:5" x14ac:dyDescent="0.3">
      <c r="E1609" s="8"/>
    </row>
    <row r="1610" spans="5:5" x14ac:dyDescent="0.3">
      <c r="E1610" s="8"/>
    </row>
    <row r="1611" spans="5:5" x14ac:dyDescent="0.3">
      <c r="E1611" s="8"/>
    </row>
    <row r="1612" spans="5:5" x14ac:dyDescent="0.3">
      <c r="E1612" s="8"/>
    </row>
    <row r="1613" spans="5:5" x14ac:dyDescent="0.3">
      <c r="E1613" s="8"/>
    </row>
    <row r="1614" spans="5:5" x14ac:dyDescent="0.3">
      <c r="E1614" s="8"/>
    </row>
    <row r="1615" spans="5:5" x14ac:dyDescent="0.3">
      <c r="E1615" s="8"/>
    </row>
    <row r="1616" spans="5:5" x14ac:dyDescent="0.3">
      <c r="E1616" s="8"/>
    </row>
    <row r="1617" spans="5:5" x14ac:dyDescent="0.3">
      <c r="E1617" s="8"/>
    </row>
    <row r="1618" spans="5:5" x14ac:dyDescent="0.3">
      <c r="E1618" s="8"/>
    </row>
    <row r="1619" spans="5:5" x14ac:dyDescent="0.3">
      <c r="E1619" s="8"/>
    </row>
    <row r="1620" spans="5:5" x14ac:dyDescent="0.3">
      <c r="E1620" s="8"/>
    </row>
    <row r="1621" spans="5:5" x14ac:dyDescent="0.3">
      <c r="E1621" s="8"/>
    </row>
    <row r="1622" spans="5:5" x14ac:dyDescent="0.3">
      <c r="E1622" s="8"/>
    </row>
    <row r="1623" spans="5:5" x14ac:dyDescent="0.3">
      <c r="E1623" s="8"/>
    </row>
    <row r="1624" spans="5:5" x14ac:dyDescent="0.3">
      <c r="E1624" s="8"/>
    </row>
    <row r="1625" spans="5:5" x14ac:dyDescent="0.3">
      <c r="E1625" s="8"/>
    </row>
    <row r="1626" spans="5:5" x14ac:dyDescent="0.3">
      <c r="E1626" s="8"/>
    </row>
    <row r="1627" spans="5:5" x14ac:dyDescent="0.3">
      <c r="E1627" s="8"/>
    </row>
    <row r="1628" spans="5:5" x14ac:dyDescent="0.3">
      <c r="E1628" s="8"/>
    </row>
    <row r="1629" spans="5:5" x14ac:dyDescent="0.3">
      <c r="E1629" s="8"/>
    </row>
    <row r="1630" spans="5:5" x14ac:dyDescent="0.3">
      <c r="E1630" s="8"/>
    </row>
    <row r="1631" spans="5:5" x14ac:dyDescent="0.3">
      <c r="E1631" s="8"/>
    </row>
    <row r="1632" spans="5:5" x14ac:dyDescent="0.3">
      <c r="E1632" s="8"/>
    </row>
    <row r="1633" spans="5:5" x14ac:dyDescent="0.3">
      <c r="E1633" s="8"/>
    </row>
    <row r="1634" spans="5:5" x14ac:dyDescent="0.3">
      <c r="E1634" s="8"/>
    </row>
    <row r="1635" spans="5:5" x14ac:dyDescent="0.3">
      <c r="E1635" s="8"/>
    </row>
    <row r="1636" spans="5:5" x14ac:dyDescent="0.3">
      <c r="E1636" s="8"/>
    </row>
    <row r="1637" spans="5:5" x14ac:dyDescent="0.3">
      <c r="E1637" s="8"/>
    </row>
    <row r="1638" spans="5:5" x14ac:dyDescent="0.3">
      <c r="E1638" s="8"/>
    </row>
    <row r="1639" spans="5:5" x14ac:dyDescent="0.3">
      <c r="E1639" s="8"/>
    </row>
    <row r="1640" spans="5:5" x14ac:dyDescent="0.3">
      <c r="E1640" s="8"/>
    </row>
    <row r="1641" spans="5:5" x14ac:dyDescent="0.3">
      <c r="E1641" s="8"/>
    </row>
    <row r="1642" spans="5:5" x14ac:dyDescent="0.3">
      <c r="E1642" s="8"/>
    </row>
    <row r="1643" spans="5:5" x14ac:dyDescent="0.3">
      <c r="E1643" s="8"/>
    </row>
    <row r="1644" spans="5:5" x14ac:dyDescent="0.3">
      <c r="E1644" s="8"/>
    </row>
    <row r="1645" spans="5:5" x14ac:dyDescent="0.3">
      <c r="E1645" s="8"/>
    </row>
    <row r="1646" spans="5:5" x14ac:dyDescent="0.3">
      <c r="E1646" s="8"/>
    </row>
    <row r="1647" spans="5:5" x14ac:dyDescent="0.3">
      <c r="E1647" s="8"/>
    </row>
    <row r="1648" spans="5:5" x14ac:dyDescent="0.3">
      <c r="E1648" s="8"/>
    </row>
    <row r="1649" spans="5:5" x14ac:dyDescent="0.3">
      <c r="E1649" s="8"/>
    </row>
    <row r="1650" spans="5:5" x14ac:dyDescent="0.3">
      <c r="E1650" s="8"/>
    </row>
    <row r="1651" spans="5:5" x14ac:dyDescent="0.3">
      <c r="E1651" s="8"/>
    </row>
    <row r="1652" spans="5:5" x14ac:dyDescent="0.3">
      <c r="E1652" s="8"/>
    </row>
    <row r="1653" spans="5:5" x14ac:dyDescent="0.3">
      <c r="E1653" s="8"/>
    </row>
    <row r="1654" spans="5:5" x14ac:dyDescent="0.3">
      <c r="E1654" s="8"/>
    </row>
    <row r="1655" spans="5:5" x14ac:dyDescent="0.3">
      <c r="E1655" s="8"/>
    </row>
    <row r="1656" spans="5:5" x14ac:dyDescent="0.3">
      <c r="E1656" s="8"/>
    </row>
    <row r="1657" spans="5:5" x14ac:dyDescent="0.3">
      <c r="E1657" s="8"/>
    </row>
    <row r="1658" spans="5:5" x14ac:dyDescent="0.3">
      <c r="E1658" s="8"/>
    </row>
    <row r="1659" spans="5:5" x14ac:dyDescent="0.3">
      <c r="E1659" s="8"/>
    </row>
    <row r="1660" spans="5:5" x14ac:dyDescent="0.3">
      <c r="E1660" s="8"/>
    </row>
    <row r="1661" spans="5:5" x14ac:dyDescent="0.3">
      <c r="E1661" s="8"/>
    </row>
    <row r="1662" spans="5:5" x14ac:dyDescent="0.3">
      <c r="E1662" s="8"/>
    </row>
    <row r="1663" spans="5:5" x14ac:dyDescent="0.3">
      <c r="E1663" s="8"/>
    </row>
    <row r="1664" spans="5:5" x14ac:dyDescent="0.3">
      <c r="E1664" s="8"/>
    </row>
    <row r="1665" spans="5:5" x14ac:dyDescent="0.3">
      <c r="E1665" s="8"/>
    </row>
    <row r="1666" spans="5:5" x14ac:dyDescent="0.3">
      <c r="E1666" s="8"/>
    </row>
    <row r="1667" spans="5:5" x14ac:dyDescent="0.3">
      <c r="E1667" s="8"/>
    </row>
    <row r="1668" spans="5:5" x14ac:dyDescent="0.3">
      <c r="E1668" s="8"/>
    </row>
    <row r="1669" spans="5:5" x14ac:dyDescent="0.3">
      <c r="E1669" s="8"/>
    </row>
    <row r="1670" spans="5:5" x14ac:dyDescent="0.3">
      <c r="E1670" s="8"/>
    </row>
    <row r="1671" spans="5:5" x14ac:dyDescent="0.3">
      <c r="E1671" s="8"/>
    </row>
    <row r="1672" spans="5:5" x14ac:dyDescent="0.3">
      <c r="E1672" s="8"/>
    </row>
    <row r="1673" spans="5:5" x14ac:dyDescent="0.3">
      <c r="E1673" s="8"/>
    </row>
    <row r="1674" spans="5:5" x14ac:dyDescent="0.3">
      <c r="E1674" s="8"/>
    </row>
    <row r="1675" spans="5:5" x14ac:dyDescent="0.3">
      <c r="E1675" s="8"/>
    </row>
    <row r="1676" spans="5:5" x14ac:dyDescent="0.3">
      <c r="E1676" s="8"/>
    </row>
    <row r="1677" spans="5:5" x14ac:dyDescent="0.3">
      <c r="E1677" s="8"/>
    </row>
    <row r="1678" spans="5:5" x14ac:dyDescent="0.3">
      <c r="E1678" s="8"/>
    </row>
    <row r="1679" spans="5:5" x14ac:dyDescent="0.3">
      <c r="E1679" s="8"/>
    </row>
    <row r="1680" spans="5:5" x14ac:dyDescent="0.3">
      <c r="E1680" s="8"/>
    </row>
    <row r="1681" spans="5:5" x14ac:dyDescent="0.3">
      <c r="E1681" s="8"/>
    </row>
    <row r="1682" spans="5:5" x14ac:dyDescent="0.3">
      <c r="E1682" s="8"/>
    </row>
    <row r="1683" spans="5:5" x14ac:dyDescent="0.3">
      <c r="E1683" s="8"/>
    </row>
    <row r="1684" spans="5:5" x14ac:dyDescent="0.3">
      <c r="E1684" s="8"/>
    </row>
    <row r="1685" spans="5:5" x14ac:dyDescent="0.3">
      <c r="E1685" s="8"/>
    </row>
    <row r="1686" spans="5:5" x14ac:dyDescent="0.3">
      <c r="E1686" s="8"/>
    </row>
    <row r="1687" spans="5:5" x14ac:dyDescent="0.3">
      <c r="E1687" s="8"/>
    </row>
    <row r="1688" spans="5:5" x14ac:dyDescent="0.3">
      <c r="E1688" s="8"/>
    </row>
    <row r="1689" spans="5:5" x14ac:dyDescent="0.3">
      <c r="E1689" s="8"/>
    </row>
    <row r="1690" spans="5:5" x14ac:dyDescent="0.3">
      <c r="E1690" s="8"/>
    </row>
    <row r="1691" spans="5:5" x14ac:dyDescent="0.3">
      <c r="E1691" s="8"/>
    </row>
    <row r="1692" spans="5:5" x14ac:dyDescent="0.3">
      <c r="E1692" s="8"/>
    </row>
    <row r="1693" spans="5:5" x14ac:dyDescent="0.3">
      <c r="E1693" s="8"/>
    </row>
    <row r="1694" spans="5:5" x14ac:dyDescent="0.3">
      <c r="E1694" s="8"/>
    </row>
    <row r="1695" spans="5:5" x14ac:dyDescent="0.3">
      <c r="E1695" s="8"/>
    </row>
    <row r="1696" spans="5:5" x14ac:dyDescent="0.3">
      <c r="E1696" s="8"/>
    </row>
    <row r="1697" spans="5:5" x14ac:dyDescent="0.3">
      <c r="E1697" s="8"/>
    </row>
    <row r="1698" spans="5:5" x14ac:dyDescent="0.3">
      <c r="E1698" s="8"/>
    </row>
    <row r="1699" spans="5:5" x14ac:dyDescent="0.3">
      <c r="E1699" s="8"/>
    </row>
    <row r="1700" spans="5:5" x14ac:dyDescent="0.3">
      <c r="E1700" s="8"/>
    </row>
    <row r="1701" spans="5:5" x14ac:dyDescent="0.3">
      <c r="E1701" s="8"/>
    </row>
    <row r="1702" spans="5:5" x14ac:dyDescent="0.3">
      <c r="E1702" s="8"/>
    </row>
    <row r="1703" spans="5:5" x14ac:dyDescent="0.3">
      <c r="E1703" s="8"/>
    </row>
    <row r="1704" spans="5:5" x14ac:dyDescent="0.3">
      <c r="E1704" s="8"/>
    </row>
    <row r="1705" spans="5:5" x14ac:dyDescent="0.3">
      <c r="E1705" s="8"/>
    </row>
    <row r="1706" spans="5:5" x14ac:dyDescent="0.3">
      <c r="E1706" s="8"/>
    </row>
    <row r="1707" spans="5:5" x14ac:dyDescent="0.3">
      <c r="E1707" s="8"/>
    </row>
    <row r="1708" spans="5:5" x14ac:dyDescent="0.3">
      <c r="E1708" s="8"/>
    </row>
    <row r="1709" spans="5:5" x14ac:dyDescent="0.3">
      <c r="E1709" s="8"/>
    </row>
    <row r="1710" spans="5:5" x14ac:dyDescent="0.3">
      <c r="E1710" s="8"/>
    </row>
    <row r="1711" spans="5:5" x14ac:dyDescent="0.3">
      <c r="E1711" s="8"/>
    </row>
    <row r="1712" spans="5:5" x14ac:dyDescent="0.3">
      <c r="E1712" s="8"/>
    </row>
    <row r="1713" spans="5:5" x14ac:dyDescent="0.3">
      <c r="E1713" s="8"/>
    </row>
    <row r="1714" spans="5:5" x14ac:dyDescent="0.3">
      <c r="E1714" s="8"/>
    </row>
    <row r="1715" spans="5:5" x14ac:dyDescent="0.3">
      <c r="E1715" s="8"/>
    </row>
    <row r="1716" spans="5:5" x14ac:dyDescent="0.3">
      <c r="E1716" s="8"/>
    </row>
    <row r="1717" spans="5:5" x14ac:dyDescent="0.3">
      <c r="E1717" s="8"/>
    </row>
    <row r="1718" spans="5:5" x14ac:dyDescent="0.3">
      <c r="E1718" s="8"/>
    </row>
    <row r="1719" spans="5:5" x14ac:dyDescent="0.3">
      <c r="E1719" s="8"/>
    </row>
    <row r="1720" spans="5:5" x14ac:dyDescent="0.3">
      <c r="E1720" s="8"/>
    </row>
    <row r="1721" spans="5:5" x14ac:dyDescent="0.3">
      <c r="E1721" s="8"/>
    </row>
    <row r="1722" spans="5:5" x14ac:dyDescent="0.3">
      <c r="E1722" s="8"/>
    </row>
    <row r="1723" spans="5:5" x14ac:dyDescent="0.3">
      <c r="E1723" s="8"/>
    </row>
    <row r="1724" spans="5:5" x14ac:dyDescent="0.3">
      <c r="E1724" s="8"/>
    </row>
    <row r="1725" spans="5:5" x14ac:dyDescent="0.3">
      <c r="E1725" s="8"/>
    </row>
    <row r="1726" spans="5:5" x14ac:dyDescent="0.3">
      <c r="E1726" s="8"/>
    </row>
    <row r="1727" spans="5:5" x14ac:dyDescent="0.3">
      <c r="E1727" s="8"/>
    </row>
    <row r="1728" spans="5:5" x14ac:dyDescent="0.3">
      <c r="E1728" s="8"/>
    </row>
    <row r="1729" spans="5:5" x14ac:dyDescent="0.3">
      <c r="E1729" s="8"/>
    </row>
    <row r="1730" spans="5:5" x14ac:dyDescent="0.3">
      <c r="E1730" s="8"/>
    </row>
    <row r="1731" spans="5:5" x14ac:dyDescent="0.3">
      <c r="E1731" s="8"/>
    </row>
    <row r="1732" spans="5:5" x14ac:dyDescent="0.3">
      <c r="E1732" s="8"/>
    </row>
    <row r="1733" spans="5:5" x14ac:dyDescent="0.3">
      <c r="E1733" s="8"/>
    </row>
    <row r="1734" spans="5:5" x14ac:dyDescent="0.3">
      <c r="E1734" s="8"/>
    </row>
    <row r="1735" spans="5:5" x14ac:dyDescent="0.3">
      <c r="E1735" s="8"/>
    </row>
    <row r="1736" spans="5:5" x14ac:dyDescent="0.3">
      <c r="E1736" s="8"/>
    </row>
    <row r="1737" spans="5:5" x14ac:dyDescent="0.3">
      <c r="E1737" s="8"/>
    </row>
    <row r="1738" spans="5:5" x14ac:dyDescent="0.3">
      <c r="E1738" s="8"/>
    </row>
    <row r="1739" spans="5:5" x14ac:dyDescent="0.3">
      <c r="E1739" s="8"/>
    </row>
    <row r="1740" spans="5:5" x14ac:dyDescent="0.3">
      <c r="E1740" s="8"/>
    </row>
    <row r="1741" spans="5:5" x14ac:dyDescent="0.3">
      <c r="E1741" s="8"/>
    </row>
    <row r="1742" spans="5:5" x14ac:dyDescent="0.3">
      <c r="E1742" s="8"/>
    </row>
    <row r="1743" spans="5:5" x14ac:dyDescent="0.3">
      <c r="E1743" s="8"/>
    </row>
    <row r="1744" spans="5:5" x14ac:dyDescent="0.3">
      <c r="E1744" s="8"/>
    </row>
    <row r="1745" spans="5:5" x14ac:dyDescent="0.3">
      <c r="E1745" s="8"/>
    </row>
    <row r="1746" spans="5:5" x14ac:dyDescent="0.3">
      <c r="E1746" s="8"/>
    </row>
    <row r="1747" spans="5:5" x14ac:dyDescent="0.3">
      <c r="E1747" s="8"/>
    </row>
    <row r="1748" spans="5:5" x14ac:dyDescent="0.3">
      <c r="E1748" s="8"/>
    </row>
    <row r="1749" spans="5:5" x14ac:dyDescent="0.3">
      <c r="E1749" s="8"/>
    </row>
    <row r="1750" spans="5:5" x14ac:dyDescent="0.3">
      <c r="E1750" s="8"/>
    </row>
    <row r="1751" spans="5:5" x14ac:dyDescent="0.3">
      <c r="E1751" s="8"/>
    </row>
    <row r="1752" spans="5:5" x14ac:dyDescent="0.3">
      <c r="E1752" s="8"/>
    </row>
    <row r="1753" spans="5:5" x14ac:dyDescent="0.3">
      <c r="E1753" s="8"/>
    </row>
    <row r="1754" spans="5:5" x14ac:dyDescent="0.3">
      <c r="E1754" s="8"/>
    </row>
    <row r="1755" spans="5:5" x14ac:dyDescent="0.3">
      <c r="E1755" s="8"/>
    </row>
    <row r="1756" spans="5:5" x14ac:dyDescent="0.3">
      <c r="E1756" s="8"/>
    </row>
    <row r="1757" spans="5:5" x14ac:dyDescent="0.3">
      <c r="E1757" s="8"/>
    </row>
    <row r="1758" spans="5:5" x14ac:dyDescent="0.3">
      <c r="E1758" s="8"/>
    </row>
    <row r="1759" spans="5:5" x14ac:dyDescent="0.3">
      <c r="E1759" s="8"/>
    </row>
    <row r="1760" spans="5:5" x14ac:dyDescent="0.3">
      <c r="E1760" s="8"/>
    </row>
    <row r="1761" spans="5:5" x14ac:dyDescent="0.3">
      <c r="E1761" s="8"/>
    </row>
    <row r="1762" spans="5:5" x14ac:dyDescent="0.3">
      <c r="E1762" s="8"/>
    </row>
    <row r="1763" spans="5:5" x14ac:dyDescent="0.3">
      <c r="E1763" s="8"/>
    </row>
    <row r="1764" spans="5:5" x14ac:dyDescent="0.3">
      <c r="E1764" s="8"/>
    </row>
    <row r="1765" spans="5:5" x14ac:dyDescent="0.3">
      <c r="E1765" s="8"/>
    </row>
    <row r="1766" spans="5:5" x14ac:dyDescent="0.3">
      <c r="E1766" s="8"/>
    </row>
    <row r="1767" spans="5:5" x14ac:dyDescent="0.3">
      <c r="E1767" s="8"/>
    </row>
    <row r="1768" spans="5:5" x14ac:dyDescent="0.3">
      <c r="E1768" s="8"/>
    </row>
    <row r="1769" spans="5:5" x14ac:dyDescent="0.3">
      <c r="E1769" s="8"/>
    </row>
    <row r="1770" spans="5:5" x14ac:dyDescent="0.3">
      <c r="E1770" s="8"/>
    </row>
    <row r="1771" spans="5:5" x14ac:dyDescent="0.3">
      <c r="E1771" s="8"/>
    </row>
    <row r="1772" spans="5:5" x14ac:dyDescent="0.3">
      <c r="E1772" s="8"/>
    </row>
    <row r="1773" spans="5:5" x14ac:dyDescent="0.3">
      <c r="E1773" s="8"/>
    </row>
    <row r="1774" spans="5:5" x14ac:dyDescent="0.3">
      <c r="E1774" s="8"/>
    </row>
    <row r="1775" spans="5:5" x14ac:dyDescent="0.3">
      <c r="E1775" s="8"/>
    </row>
    <row r="1776" spans="5:5" x14ac:dyDescent="0.3">
      <c r="E1776" s="8"/>
    </row>
    <row r="1777" spans="5:5" x14ac:dyDescent="0.3">
      <c r="E1777" s="8"/>
    </row>
    <row r="1778" spans="5:5" x14ac:dyDescent="0.3">
      <c r="E1778" s="8"/>
    </row>
    <row r="1779" spans="5:5" x14ac:dyDescent="0.3">
      <c r="E1779" s="8"/>
    </row>
    <row r="1780" spans="5:5" x14ac:dyDescent="0.3">
      <c r="E1780" s="8"/>
    </row>
    <row r="1781" spans="5:5" x14ac:dyDescent="0.3">
      <c r="E1781" s="8"/>
    </row>
    <row r="1782" spans="5:5" x14ac:dyDescent="0.3">
      <c r="E1782" s="8"/>
    </row>
    <row r="1783" spans="5:5" x14ac:dyDescent="0.3">
      <c r="E1783" s="8"/>
    </row>
    <row r="1784" spans="5:5" x14ac:dyDescent="0.3">
      <c r="E1784" s="8"/>
    </row>
    <row r="1785" spans="5:5" x14ac:dyDescent="0.3">
      <c r="E1785" s="8"/>
    </row>
    <row r="1786" spans="5:5" x14ac:dyDescent="0.3">
      <c r="E1786" s="8"/>
    </row>
    <row r="1787" spans="5:5" x14ac:dyDescent="0.3">
      <c r="E1787" s="8"/>
    </row>
    <row r="1788" spans="5:5" x14ac:dyDescent="0.3">
      <c r="E1788" s="8"/>
    </row>
    <row r="1789" spans="5:5" x14ac:dyDescent="0.3">
      <c r="E1789" s="8"/>
    </row>
    <row r="1790" spans="5:5" x14ac:dyDescent="0.3">
      <c r="E1790" s="8"/>
    </row>
    <row r="1791" spans="5:5" x14ac:dyDescent="0.3">
      <c r="E1791" s="8"/>
    </row>
    <row r="1792" spans="5:5" x14ac:dyDescent="0.3">
      <c r="E1792" s="8"/>
    </row>
    <row r="1793" spans="5:5" x14ac:dyDescent="0.3">
      <c r="E1793" s="8"/>
    </row>
    <row r="1794" spans="5:5" x14ac:dyDescent="0.3">
      <c r="E1794" s="8"/>
    </row>
    <row r="1795" spans="5:5" x14ac:dyDescent="0.3">
      <c r="E1795" s="8"/>
    </row>
    <row r="1796" spans="5:5" x14ac:dyDescent="0.3">
      <c r="E1796" s="8"/>
    </row>
    <row r="1797" spans="5:5" x14ac:dyDescent="0.3">
      <c r="E1797" s="8"/>
    </row>
    <row r="1798" spans="5:5" x14ac:dyDescent="0.3">
      <c r="E1798" s="8"/>
    </row>
    <row r="1799" spans="5:5" x14ac:dyDescent="0.3">
      <c r="E1799" s="8"/>
    </row>
    <row r="1800" spans="5:5" x14ac:dyDescent="0.3">
      <c r="E1800" s="8"/>
    </row>
    <row r="1801" spans="5:5" x14ac:dyDescent="0.3">
      <c r="E1801" s="8"/>
    </row>
    <row r="1802" spans="5:5" x14ac:dyDescent="0.3">
      <c r="E1802" s="8"/>
    </row>
    <row r="1803" spans="5:5" x14ac:dyDescent="0.3">
      <c r="E1803" s="8"/>
    </row>
    <row r="1804" spans="5:5" x14ac:dyDescent="0.3">
      <c r="E1804" s="8"/>
    </row>
    <row r="1805" spans="5:5" x14ac:dyDescent="0.3">
      <c r="E1805" s="8"/>
    </row>
    <row r="1806" spans="5:5" x14ac:dyDescent="0.3">
      <c r="E1806" s="8"/>
    </row>
    <row r="1807" spans="5:5" x14ac:dyDescent="0.3">
      <c r="E1807" s="8"/>
    </row>
    <row r="1808" spans="5:5" x14ac:dyDescent="0.3">
      <c r="E1808" s="8"/>
    </row>
    <row r="1809" spans="5:5" x14ac:dyDescent="0.3">
      <c r="E1809" s="8"/>
    </row>
    <row r="1810" spans="5:5" x14ac:dyDescent="0.3">
      <c r="E1810" s="8"/>
    </row>
    <row r="1811" spans="5:5" x14ac:dyDescent="0.3">
      <c r="E1811" s="8"/>
    </row>
    <row r="1812" spans="5:5" x14ac:dyDescent="0.3">
      <c r="E1812" s="8"/>
    </row>
    <row r="1813" spans="5:5" x14ac:dyDescent="0.3">
      <c r="E1813" s="8"/>
    </row>
    <row r="1814" spans="5:5" x14ac:dyDescent="0.3">
      <c r="E1814" s="8"/>
    </row>
    <row r="1815" spans="5:5" x14ac:dyDescent="0.3">
      <c r="E1815" s="8"/>
    </row>
    <row r="1816" spans="5:5" x14ac:dyDescent="0.3">
      <c r="E1816" s="8"/>
    </row>
    <row r="1817" spans="5:5" x14ac:dyDescent="0.3">
      <c r="E1817" s="8"/>
    </row>
    <row r="1818" spans="5:5" x14ac:dyDescent="0.3">
      <c r="E1818" s="8"/>
    </row>
    <row r="1819" spans="5:5" x14ac:dyDescent="0.3">
      <c r="E1819" s="8"/>
    </row>
    <row r="1820" spans="5:5" x14ac:dyDescent="0.3">
      <c r="E1820" s="8"/>
    </row>
    <row r="1821" spans="5:5" x14ac:dyDescent="0.3">
      <c r="E1821" s="8"/>
    </row>
    <row r="1822" spans="5:5" x14ac:dyDescent="0.3">
      <c r="E1822" s="8"/>
    </row>
    <row r="1823" spans="5:5" x14ac:dyDescent="0.3">
      <c r="E1823" s="8"/>
    </row>
    <row r="1824" spans="5:5" x14ac:dyDescent="0.3">
      <c r="E1824" s="8"/>
    </row>
    <row r="1825" spans="5:5" x14ac:dyDescent="0.3">
      <c r="E1825" s="8"/>
    </row>
    <row r="1826" spans="5:5" x14ac:dyDescent="0.3">
      <c r="E1826" s="8"/>
    </row>
    <row r="1827" spans="5:5" x14ac:dyDescent="0.3">
      <c r="E1827" s="8"/>
    </row>
    <row r="1828" spans="5:5" x14ac:dyDescent="0.3">
      <c r="E1828" s="8"/>
    </row>
    <row r="1829" spans="5:5" x14ac:dyDescent="0.3">
      <c r="E1829" s="8"/>
    </row>
    <row r="1830" spans="5:5" x14ac:dyDescent="0.3">
      <c r="E1830" s="8"/>
    </row>
    <row r="1831" spans="5:5" x14ac:dyDescent="0.3">
      <c r="E1831" s="8"/>
    </row>
    <row r="1832" spans="5:5" x14ac:dyDescent="0.3">
      <c r="E1832" s="8"/>
    </row>
    <row r="1833" spans="5:5" x14ac:dyDescent="0.3">
      <c r="E1833" s="8"/>
    </row>
    <row r="1834" spans="5:5" x14ac:dyDescent="0.3">
      <c r="E1834" s="8"/>
    </row>
    <row r="1835" spans="5:5" x14ac:dyDescent="0.3">
      <c r="E1835" s="8"/>
    </row>
    <row r="1836" spans="5:5" x14ac:dyDescent="0.3">
      <c r="E1836" s="8"/>
    </row>
    <row r="1837" spans="5:5" x14ac:dyDescent="0.3">
      <c r="E1837" s="8"/>
    </row>
    <row r="1838" spans="5:5" x14ac:dyDescent="0.3">
      <c r="E1838" s="8"/>
    </row>
    <row r="1839" spans="5:5" x14ac:dyDescent="0.3">
      <c r="E1839" s="8"/>
    </row>
    <row r="1840" spans="5:5" x14ac:dyDescent="0.3">
      <c r="E1840" s="8"/>
    </row>
    <row r="1841" spans="5:5" x14ac:dyDescent="0.3">
      <c r="E1841" s="8"/>
    </row>
    <row r="1842" spans="5:5" x14ac:dyDescent="0.3">
      <c r="E1842" s="8"/>
    </row>
    <row r="1843" spans="5:5" x14ac:dyDescent="0.3">
      <c r="E1843" s="8"/>
    </row>
    <row r="1844" spans="5:5" x14ac:dyDescent="0.3">
      <c r="E1844" s="8"/>
    </row>
    <row r="1845" spans="5:5" x14ac:dyDescent="0.3">
      <c r="E1845" s="8"/>
    </row>
    <row r="1846" spans="5:5" x14ac:dyDescent="0.3">
      <c r="E1846" s="8"/>
    </row>
    <row r="1847" spans="5:5" x14ac:dyDescent="0.3">
      <c r="E1847" s="8"/>
    </row>
    <row r="1848" spans="5:5" x14ac:dyDescent="0.3">
      <c r="E1848" s="8"/>
    </row>
    <row r="1849" spans="5:5" x14ac:dyDescent="0.3">
      <c r="E1849" s="8"/>
    </row>
    <row r="1850" spans="5:5" x14ac:dyDescent="0.3">
      <c r="E1850" s="8"/>
    </row>
    <row r="1851" spans="5:5" x14ac:dyDescent="0.3">
      <c r="E1851" s="8"/>
    </row>
    <row r="1852" spans="5:5" x14ac:dyDescent="0.3">
      <c r="E1852" s="8"/>
    </row>
    <row r="1853" spans="5:5" x14ac:dyDescent="0.3">
      <c r="E1853" s="8"/>
    </row>
    <row r="1854" spans="5:5" x14ac:dyDescent="0.3">
      <c r="E1854" s="8"/>
    </row>
    <row r="1855" spans="5:5" x14ac:dyDescent="0.3">
      <c r="E1855" s="8"/>
    </row>
    <row r="1856" spans="5:5" x14ac:dyDescent="0.3">
      <c r="E1856" s="8"/>
    </row>
    <row r="1857" spans="5:5" x14ac:dyDescent="0.3">
      <c r="E1857" s="8"/>
    </row>
    <row r="1858" spans="5:5" x14ac:dyDescent="0.3">
      <c r="E1858" s="8"/>
    </row>
    <row r="1859" spans="5:5" x14ac:dyDescent="0.3">
      <c r="E1859" s="8"/>
    </row>
    <row r="1860" spans="5:5" x14ac:dyDescent="0.3">
      <c r="E1860" s="8"/>
    </row>
    <row r="1861" spans="5:5" x14ac:dyDescent="0.3">
      <c r="E1861" s="8"/>
    </row>
    <row r="1862" spans="5:5" x14ac:dyDescent="0.3">
      <c r="E1862" s="8"/>
    </row>
    <row r="1863" spans="5:5" x14ac:dyDescent="0.3">
      <c r="E1863" s="8"/>
    </row>
    <row r="1864" spans="5:5" x14ac:dyDescent="0.3">
      <c r="E1864" s="8"/>
    </row>
    <row r="1865" spans="5:5" x14ac:dyDescent="0.3">
      <c r="E1865" s="8"/>
    </row>
    <row r="1866" spans="5:5" x14ac:dyDescent="0.3">
      <c r="E1866" s="8"/>
    </row>
    <row r="1867" spans="5:5" x14ac:dyDescent="0.3">
      <c r="E1867" s="8"/>
    </row>
    <row r="1868" spans="5:5" x14ac:dyDescent="0.3">
      <c r="E1868" s="8"/>
    </row>
    <row r="1869" spans="5:5" x14ac:dyDescent="0.3">
      <c r="E1869" s="8"/>
    </row>
    <row r="1870" spans="5:5" x14ac:dyDescent="0.3">
      <c r="E1870" s="8"/>
    </row>
    <row r="1871" spans="5:5" x14ac:dyDescent="0.3">
      <c r="E1871" s="8"/>
    </row>
    <row r="1872" spans="5:5" x14ac:dyDescent="0.3">
      <c r="E1872" s="8"/>
    </row>
    <row r="1873" spans="5:5" x14ac:dyDescent="0.3">
      <c r="E1873" s="8"/>
    </row>
    <row r="1874" spans="5:5" x14ac:dyDescent="0.3">
      <c r="E1874" s="8"/>
    </row>
    <row r="1875" spans="5:5" x14ac:dyDescent="0.3">
      <c r="E1875" s="8"/>
    </row>
    <row r="1876" spans="5:5" x14ac:dyDescent="0.3">
      <c r="E1876" s="8"/>
    </row>
    <row r="1877" spans="5:5" x14ac:dyDescent="0.3">
      <c r="E1877" s="8"/>
    </row>
    <row r="1878" spans="5:5" x14ac:dyDescent="0.3">
      <c r="E1878" s="8"/>
    </row>
    <row r="1879" spans="5:5" x14ac:dyDescent="0.3">
      <c r="E1879" s="8"/>
    </row>
    <row r="1880" spans="5:5" x14ac:dyDescent="0.3">
      <c r="E1880" s="8"/>
    </row>
    <row r="1881" spans="5:5" x14ac:dyDescent="0.3">
      <c r="E1881" s="8"/>
    </row>
    <row r="1882" spans="5:5" x14ac:dyDescent="0.3">
      <c r="E1882" s="8"/>
    </row>
    <row r="1883" spans="5:5" x14ac:dyDescent="0.3">
      <c r="E1883" s="8"/>
    </row>
    <row r="1884" spans="5:5" x14ac:dyDescent="0.3">
      <c r="E1884" s="8"/>
    </row>
    <row r="1885" spans="5:5" x14ac:dyDescent="0.3">
      <c r="E1885" s="8"/>
    </row>
    <row r="1886" spans="5:5" x14ac:dyDescent="0.3">
      <c r="E1886" s="8"/>
    </row>
    <row r="1887" spans="5:5" x14ac:dyDescent="0.3">
      <c r="E1887" s="8"/>
    </row>
    <row r="1888" spans="5:5" x14ac:dyDescent="0.3">
      <c r="E1888" s="8"/>
    </row>
    <row r="1889" spans="5:5" x14ac:dyDescent="0.3">
      <c r="E1889" s="8"/>
    </row>
    <row r="1890" spans="5:5" x14ac:dyDescent="0.3">
      <c r="E1890" s="8"/>
    </row>
    <row r="1891" spans="5:5" x14ac:dyDescent="0.3">
      <c r="E1891" s="8"/>
    </row>
    <row r="1892" spans="5:5" x14ac:dyDescent="0.3">
      <c r="E1892" s="8"/>
    </row>
    <row r="1893" spans="5:5" x14ac:dyDescent="0.3">
      <c r="E1893" s="8"/>
    </row>
    <row r="1894" spans="5:5" x14ac:dyDescent="0.3">
      <c r="E1894" s="8"/>
    </row>
    <row r="1895" spans="5:5" x14ac:dyDescent="0.3">
      <c r="E1895" s="8"/>
    </row>
    <row r="1896" spans="5:5" x14ac:dyDescent="0.3">
      <c r="E1896" s="8"/>
    </row>
    <row r="1897" spans="5:5" x14ac:dyDescent="0.3">
      <c r="E1897" s="8"/>
    </row>
    <row r="1898" spans="5:5" x14ac:dyDescent="0.3">
      <c r="E1898" s="8"/>
    </row>
    <row r="1899" spans="5:5" x14ac:dyDescent="0.3">
      <c r="E1899" s="8"/>
    </row>
    <row r="1900" spans="5:5" x14ac:dyDescent="0.3">
      <c r="E1900" s="8"/>
    </row>
    <row r="1901" spans="5:5" x14ac:dyDescent="0.3">
      <c r="E1901" s="8"/>
    </row>
    <row r="1902" spans="5:5" x14ac:dyDescent="0.3">
      <c r="E1902" s="8"/>
    </row>
    <row r="1903" spans="5:5" x14ac:dyDescent="0.3">
      <c r="E1903" s="8"/>
    </row>
    <row r="1904" spans="5:5" x14ac:dyDescent="0.3">
      <c r="E1904" s="8"/>
    </row>
    <row r="1905" spans="5:5" x14ac:dyDescent="0.3">
      <c r="E1905" s="8"/>
    </row>
    <row r="1906" spans="5:5" x14ac:dyDescent="0.3">
      <c r="E1906" s="8"/>
    </row>
    <row r="1907" spans="5:5" x14ac:dyDescent="0.3">
      <c r="E1907" s="8"/>
    </row>
    <row r="1908" spans="5:5" x14ac:dyDescent="0.3">
      <c r="E1908" s="8"/>
    </row>
    <row r="1909" spans="5:5" x14ac:dyDescent="0.3">
      <c r="E1909" s="8"/>
    </row>
    <row r="1910" spans="5:5" x14ac:dyDescent="0.3">
      <c r="E1910" s="8"/>
    </row>
    <row r="1911" spans="5:5" x14ac:dyDescent="0.3">
      <c r="E1911" s="8"/>
    </row>
    <row r="1912" spans="5:5" x14ac:dyDescent="0.3">
      <c r="E1912" s="8"/>
    </row>
    <row r="1913" spans="5:5" x14ac:dyDescent="0.3">
      <c r="E1913" s="8"/>
    </row>
    <row r="1914" spans="5:5" x14ac:dyDescent="0.3">
      <c r="E1914" s="8"/>
    </row>
    <row r="1915" spans="5:5" x14ac:dyDescent="0.3">
      <c r="E1915" s="8"/>
    </row>
    <row r="1916" spans="5:5" x14ac:dyDescent="0.3">
      <c r="E1916" s="8"/>
    </row>
    <row r="1917" spans="5:5" x14ac:dyDescent="0.3">
      <c r="E1917" s="8"/>
    </row>
    <row r="1918" spans="5:5" x14ac:dyDescent="0.3">
      <c r="E1918" s="8"/>
    </row>
    <row r="1919" spans="5:5" x14ac:dyDescent="0.3">
      <c r="E1919" s="8"/>
    </row>
    <row r="1920" spans="5:5" x14ac:dyDescent="0.3">
      <c r="E1920" s="8"/>
    </row>
    <row r="1921" spans="5:5" x14ac:dyDescent="0.3">
      <c r="E1921" s="8"/>
    </row>
    <row r="1922" spans="5:5" x14ac:dyDescent="0.3">
      <c r="E1922" s="8"/>
    </row>
    <row r="1923" spans="5:5" x14ac:dyDescent="0.3">
      <c r="E1923" s="8"/>
    </row>
    <row r="1924" spans="5:5" x14ac:dyDescent="0.3">
      <c r="E1924" s="8"/>
    </row>
    <row r="1925" spans="5:5" x14ac:dyDescent="0.3">
      <c r="E1925" s="8"/>
    </row>
    <row r="1926" spans="5:5" x14ac:dyDescent="0.3">
      <c r="E1926" s="8"/>
    </row>
    <row r="1927" spans="5:5" x14ac:dyDescent="0.3">
      <c r="E1927" s="8"/>
    </row>
    <row r="1928" spans="5:5" x14ac:dyDescent="0.3">
      <c r="E1928" s="8"/>
    </row>
    <row r="1929" spans="5:5" x14ac:dyDescent="0.3">
      <c r="E1929" s="8"/>
    </row>
    <row r="1930" spans="5:5" x14ac:dyDescent="0.3">
      <c r="E1930" s="8"/>
    </row>
    <row r="1931" spans="5:5" x14ac:dyDescent="0.3">
      <c r="E1931" s="8"/>
    </row>
    <row r="1932" spans="5:5" x14ac:dyDescent="0.3">
      <c r="E1932" s="8"/>
    </row>
    <row r="1933" spans="5:5" x14ac:dyDescent="0.3">
      <c r="E1933" s="8"/>
    </row>
    <row r="1934" spans="5:5" x14ac:dyDescent="0.3">
      <c r="E1934" s="8"/>
    </row>
    <row r="1935" spans="5:5" x14ac:dyDescent="0.3">
      <c r="E1935" s="8"/>
    </row>
    <row r="1936" spans="5:5" x14ac:dyDescent="0.3">
      <c r="E1936" s="8"/>
    </row>
    <row r="1937" spans="5:5" x14ac:dyDescent="0.3">
      <c r="E1937" s="8"/>
    </row>
    <row r="1938" spans="5:5" x14ac:dyDescent="0.3">
      <c r="E1938" s="8"/>
    </row>
    <row r="1939" spans="5:5" x14ac:dyDescent="0.3">
      <c r="E1939" s="8"/>
    </row>
    <row r="1940" spans="5:5" x14ac:dyDescent="0.3">
      <c r="E1940" s="8"/>
    </row>
    <row r="1941" spans="5:5" x14ac:dyDescent="0.3">
      <c r="E1941" s="8"/>
    </row>
    <row r="1942" spans="5:5" x14ac:dyDescent="0.3">
      <c r="E1942" s="8"/>
    </row>
    <row r="1943" spans="5:5" x14ac:dyDescent="0.3">
      <c r="E1943" s="8"/>
    </row>
    <row r="1944" spans="5:5" x14ac:dyDescent="0.3">
      <c r="E1944" s="8"/>
    </row>
    <row r="1945" spans="5:5" x14ac:dyDescent="0.3">
      <c r="E1945" s="8"/>
    </row>
    <row r="1946" spans="5:5" x14ac:dyDescent="0.3">
      <c r="E1946" s="8"/>
    </row>
    <row r="1947" spans="5:5" x14ac:dyDescent="0.3">
      <c r="E1947" s="8"/>
    </row>
    <row r="1948" spans="5:5" x14ac:dyDescent="0.3">
      <c r="E1948" s="8"/>
    </row>
    <row r="1949" spans="5:5" x14ac:dyDescent="0.3">
      <c r="E1949" s="8"/>
    </row>
    <row r="1950" spans="5:5" x14ac:dyDescent="0.3">
      <c r="E1950" s="8"/>
    </row>
    <row r="1951" spans="5:5" x14ac:dyDescent="0.3">
      <c r="E1951" s="8"/>
    </row>
    <row r="1952" spans="5:5" x14ac:dyDescent="0.3">
      <c r="E1952" s="8"/>
    </row>
    <row r="1953" spans="5:5" x14ac:dyDescent="0.3">
      <c r="E1953" s="8"/>
    </row>
    <row r="1954" spans="5:5" x14ac:dyDescent="0.3">
      <c r="E1954" s="8"/>
    </row>
    <row r="1955" spans="5:5" x14ac:dyDescent="0.3">
      <c r="E1955" s="8"/>
    </row>
    <row r="1956" spans="5:5" x14ac:dyDescent="0.3">
      <c r="E1956" s="8"/>
    </row>
    <row r="1957" spans="5:5" x14ac:dyDescent="0.3">
      <c r="E1957" s="8"/>
    </row>
    <row r="1958" spans="5:5" x14ac:dyDescent="0.3">
      <c r="E1958" s="8"/>
    </row>
    <row r="1959" spans="5:5" x14ac:dyDescent="0.3">
      <c r="E1959" s="8"/>
    </row>
    <row r="1960" spans="5:5" x14ac:dyDescent="0.3">
      <c r="E1960" s="8"/>
    </row>
    <row r="1961" spans="5:5" x14ac:dyDescent="0.3">
      <c r="E1961" s="8"/>
    </row>
    <row r="1962" spans="5:5" x14ac:dyDescent="0.3">
      <c r="E1962" s="8"/>
    </row>
    <row r="1963" spans="5:5" x14ac:dyDescent="0.3">
      <c r="E1963" s="8"/>
    </row>
    <row r="1964" spans="5:5" x14ac:dyDescent="0.3">
      <c r="E1964" s="8"/>
    </row>
    <row r="1965" spans="5:5" x14ac:dyDescent="0.3">
      <c r="E1965" s="8"/>
    </row>
    <row r="1966" spans="5:5" x14ac:dyDescent="0.3">
      <c r="E1966" s="8"/>
    </row>
    <row r="1967" spans="5:5" x14ac:dyDescent="0.3">
      <c r="E1967" s="8"/>
    </row>
    <row r="1968" spans="5:5" x14ac:dyDescent="0.3">
      <c r="E1968" s="8"/>
    </row>
    <row r="1969" spans="5:5" x14ac:dyDescent="0.3">
      <c r="E1969" s="8"/>
    </row>
    <row r="1970" spans="5:5" x14ac:dyDescent="0.3">
      <c r="E1970" s="8"/>
    </row>
    <row r="1971" spans="5:5" x14ac:dyDescent="0.3">
      <c r="E1971" s="8"/>
    </row>
    <row r="1972" spans="5:5" x14ac:dyDescent="0.3">
      <c r="E1972" s="8"/>
    </row>
    <row r="1973" spans="5:5" x14ac:dyDescent="0.3">
      <c r="E1973" s="8"/>
    </row>
    <row r="1974" spans="5:5" x14ac:dyDescent="0.3">
      <c r="E1974" s="8"/>
    </row>
    <row r="1975" spans="5:5" x14ac:dyDescent="0.3">
      <c r="E1975" s="8"/>
    </row>
    <row r="1976" spans="5:5" x14ac:dyDescent="0.3">
      <c r="E1976" s="8"/>
    </row>
    <row r="1977" spans="5:5" x14ac:dyDescent="0.3">
      <c r="E1977" s="8"/>
    </row>
    <row r="1978" spans="5:5" x14ac:dyDescent="0.3">
      <c r="E1978" s="8"/>
    </row>
    <row r="1979" spans="5:5" x14ac:dyDescent="0.3">
      <c r="E1979" s="8"/>
    </row>
    <row r="1980" spans="5:5" x14ac:dyDescent="0.3">
      <c r="E1980" s="8"/>
    </row>
    <row r="1981" spans="5:5" x14ac:dyDescent="0.3">
      <c r="E1981" s="8"/>
    </row>
    <row r="1982" spans="5:5" x14ac:dyDescent="0.3">
      <c r="E1982" s="8"/>
    </row>
    <row r="1983" spans="5:5" x14ac:dyDescent="0.3">
      <c r="E1983" s="8"/>
    </row>
    <row r="1984" spans="5:5" x14ac:dyDescent="0.3">
      <c r="E1984" s="8"/>
    </row>
    <row r="1985" spans="5:5" x14ac:dyDescent="0.3">
      <c r="E1985" s="8"/>
    </row>
    <row r="1986" spans="5:5" x14ac:dyDescent="0.3">
      <c r="E1986" s="8"/>
    </row>
    <row r="1987" spans="5:5" x14ac:dyDescent="0.3">
      <c r="E1987" s="8"/>
    </row>
    <row r="1988" spans="5:5" x14ac:dyDescent="0.3">
      <c r="E1988" s="8"/>
    </row>
    <row r="1989" spans="5:5" x14ac:dyDescent="0.3">
      <c r="E1989" s="8"/>
    </row>
    <row r="1990" spans="5:5" x14ac:dyDescent="0.3">
      <c r="E1990" s="8"/>
    </row>
    <row r="1991" spans="5:5" x14ac:dyDescent="0.3">
      <c r="E1991" s="8"/>
    </row>
    <row r="1992" spans="5:5" x14ac:dyDescent="0.3">
      <c r="E1992" s="8"/>
    </row>
    <row r="1993" spans="5:5" x14ac:dyDescent="0.3">
      <c r="E1993" s="8"/>
    </row>
    <row r="1994" spans="5:5" x14ac:dyDescent="0.3">
      <c r="E1994" s="8"/>
    </row>
    <row r="1995" spans="5:5" x14ac:dyDescent="0.3">
      <c r="E1995" s="8"/>
    </row>
    <row r="1996" spans="5:5" x14ac:dyDescent="0.3">
      <c r="E1996" s="8"/>
    </row>
    <row r="1997" spans="5:5" x14ac:dyDescent="0.3">
      <c r="E1997" s="8"/>
    </row>
    <row r="1998" spans="5:5" x14ac:dyDescent="0.3">
      <c r="E1998" s="8"/>
    </row>
    <row r="1999" spans="5:5" x14ac:dyDescent="0.3">
      <c r="E1999" s="8"/>
    </row>
    <row r="2000" spans="5:5" x14ac:dyDescent="0.3">
      <c r="E2000" s="8"/>
    </row>
    <row r="2001" spans="5:5" x14ac:dyDescent="0.3">
      <c r="E2001" s="8"/>
    </row>
    <row r="2002" spans="5:5" x14ac:dyDescent="0.3">
      <c r="E2002" s="8"/>
    </row>
    <row r="2003" spans="5:5" x14ac:dyDescent="0.3">
      <c r="E2003" s="8"/>
    </row>
    <row r="2004" spans="5:5" x14ac:dyDescent="0.3">
      <c r="E2004" s="8"/>
    </row>
    <row r="2005" spans="5:5" x14ac:dyDescent="0.3">
      <c r="E2005" s="8"/>
    </row>
    <row r="2006" spans="5:5" x14ac:dyDescent="0.3">
      <c r="E2006" s="8"/>
    </row>
    <row r="2007" spans="5:5" x14ac:dyDescent="0.3">
      <c r="E2007" s="8"/>
    </row>
    <row r="2008" spans="5:5" x14ac:dyDescent="0.3">
      <c r="E2008" s="8"/>
    </row>
    <row r="2009" spans="5:5" x14ac:dyDescent="0.3">
      <c r="E2009" s="8"/>
    </row>
    <row r="2010" spans="5:5" x14ac:dyDescent="0.3">
      <c r="E2010" s="8"/>
    </row>
    <row r="2011" spans="5:5" x14ac:dyDescent="0.3">
      <c r="E2011" s="8"/>
    </row>
    <row r="2012" spans="5:5" x14ac:dyDescent="0.3">
      <c r="E2012" s="8"/>
    </row>
    <row r="2013" spans="5:5" x14ac:dyDescent="0.3">
      <c r="E2013" s="8"/>
    </row>
    <row r="2014" spans="5:5" x14ac:dyDescent="0.3">
      <c r="E2014" s="8"/>
    </row>
    <row r="2015" spans="5:5" x14ac:dyDescent="0.3">
      <c r="E2015" s="8"/>
    </row>
    <row r="2016" spans="5:5" x14ac:dyDescent="0.3">
      <c r="E2016" s="8"/>
    </row>
    <row r="2017" spans="5:5" x14ac:dyDescent="0.3">
      <c r="E2017" s="8"/>
    </row>
    <row r="2018" spans="5:5" x14ac:dyDescent="0.3">
      <c r="E2018" s="8"/>
    </row>
    <row r="2019" spans="5:5" x14ac:dyDescent="0.3">
      <c r="E2019" s="8"/>
    </row>
    <row r="2020" spans="5:5" x14ac:dyDescent="0.3">
      <c r="E2020" s="8"/>
    </row>
    <row r="2021" spans="5:5" x14ac:dyDescent="0.3">
      <c r="E2021" s="8"/>
    </row>
    <row r="2022" spans="5:5" x14ac:dyDescent="0.3">
      <c r="E2022" s="8"/>
    </row>
    <row r="2023" spans="5:5" x14ac:dyDescent="0.3">
      <c r="E2023" s="8"/>
    </row>
    <row r="2024" spans="5:5" x14ac:dyDescent="0.3">
      <c r="E2024" s="8"/>
    </row>
    <row r="2025" spans="5:5" x14ac:dyDescent="0.3">
      <c r="E2025" s="8"/>
    </row>
    <row r="2026" spans="5:5" x14ac:dyDescent="0.3">
      <c r="E2026" s="8"/>
    </row>
    <row r="2027" spans="5:5" x14ac:dyDescent="0.3">
      <c r="E2027" s="8"/>
    </row>
    <row r="2028" spans="5:5" x14ac:dyDescent="0.3">
      <c r="E2028" s="8"/>
    </row>
    <row r="2029" spans="5:5" x14ac:dyDescent="0.3">
      <c r="E2029" s="8"/>
    </row>
    <row r="2030" spans="5:5" x14ac:dyDescent="0.3">
      <c r="E2030" s="8"/>
    </row>
    <row r="2031" spans="5:5" x14ac:dyDescent="0.3">
      <c r="E2031" s="8"/>
    </row>
    <row r="2032" spans="5:5" x14ac:dyDescent="0.3">
      <c r="E2032" s="8"/>
    </row>
    <row r="2033" spans="5:5" x14ac:dyDescent="0.3">
      <c r="E2033" s="8"/>
    </row>
    <row r="2034" spans="5:5" x14ac:dyDescent="0.3">
      <c r="E2034" s="8"/>
    </row>
    <row r="2035" spans="5:5" x14ac:dyDescent="0.3">
      <c r="E2035" s="8"/>
    </row>
    <row r="2036" spans="5:5" x14ac:dyDescent="0.3">
      <c r="E2036" s="8"/>
    </row>
    <row r="2037" spans="5:5" x14ac:dyDescent="0.3">
      <c r="E2037" s="8"/>
    </row>
    <row r="2038" spans="5:5" x14ac:dyDescent="0.3">
      <c r="E2038" s="8"/>
    </row>
    <row r="2039" spans="5:5" x14ac:dyDescent="0.3">
      <c r="E2039" s="8"/>
    </row>
    <row r="2040" spans="5:5" x14ac:dyDescent="0.3">
      <c r="E2040" s="8"/>
    </row>
    <row r="2041" spans="5:5" x14ac:dyDescent="0.3">
      <c r="E2041" s="8"/>
    </row>
    <row r="2042" spans="5:5" x14ac:dyDescent="0.3">
      <c r="E2042" s="8"/>
    </row>
    <row r="2043" spans="5:5" x14ac:dyDescent="0.3">
      <c r="E2043" s="8"/>
    </row>
    <row r="2044" spans="5:5" x14ac:dyDescent="0.3">
      <c r="E2044" s="8"/>
    </row>
    <row r="2045" spans="5:5" x14ac:dyDescent="0.3">
      <c r="E2045" s="8"/>
    </row>
    <row r="2046" spans="5:5" x14ac:dyDescent="0.3">
      <c r="E2046" s="8"/>
    </row>
    <row r="2047" spans="5:5" x14ac:dyDescent="0.3">
      <c r="E2047" s="8"/>
    </row>
    <row r="2048" spans="5:5" x14ac:dyDescent="0.3">
      <c r="E2048" s="8"/>
    </row>
    <row r="2049" spans="5:5" x14ac:dyDescent="0.3">
      <c r="E2049" s="8"/>
    </row>
    <row r="2050" spans="5:5" x14ac:dyDescent="0.3">
      <c r="E2050" s="8"/>
    </row>
    <row r="2051" spans="5:5" x14ac:dyDescent="0.3">
      <c r="E2051" s="8"/>
    </row>
    <row r="2052" spans="5:5" x14ac:dyDescent="0.3">
      <c r="E2052" s="8"/>
    </row>
    <row r="2053" spans="5:5" x14ac:dyDescent="0.3">
      <c r="E2053" s="8"/>
    </row>
    <row r="2054" spans="5:5" x14ac:dyDescent="0.3">
      <c r="E2054" s="8"/>
    </row>
    <row r="2055" spans="5:5" x14ac:dyDescent="0.3">
      <c r="E2055" s="8"/>
    </row>
    <row r="2056" spans="5:5" x14ac:dyDescent="0.3">
      <c r="E2056" s="8"/>
    </row>
    <row r="2057" spans="5:5" x14ac:dyDescent="0.3">
      <c r="E2057" s="8"/>
    </row>
    <row r="2058" spans="5:5" x14ac:dyDescent="0.3">
      <c r="E2058" s="8"/>
    </row>
    <row r="2059" spans="5:5" x14ac:dyDescent="0.3">
      <c r="E2059" s="8"/>
    </row>
    <row r="2060" spans="5:5" x14ac:dyDescent="0.3">
      <c r="E2060" s="8"/>
    </row>
    <row r="2061" spans="5:5" x14ac:dyDescent="0.3">
      <c r="E2061" s="8"/>
    </row>
    <row r="2062" spans="5:5" x14ac:dyDescent="0.3">
      <c r="E2062" s="8"/>
    </row>
    <row r="2063" spans="5:5" x14ac:dyDescent="0.3">
      <c r="E2063" s="8"/>
    </row>
    <row r="2064" spans="5:5" x14ac:dyDescent="0.3">
      <c r="E2064" s="8"/>
    </row>
    <row r="2065" spans="5:5" x14ac:dyDescent="0.3">
      <c r="E2065" s="8"/>
    </row>
    <row r="2066" spans="5:5" x14ac:dyDescent="0.3">
      <c r="E2066" s="8"/>
    </row>
    <row r="2067" spans="5:5" x14ac:dyDescent="0.3">
      <c r="E2067" s="8"/>
    </row>
    <row r="2068" spans="5:5" x14ac:dyDescent="0.3">
      <c r="E2068" s="8"/>
    </row>
    <row r="2069" spans="5:5" x14ac:dyDescent="0.3">
      <c r="E2069" s="8"/>
    </row>
    <row r="2070" spans="5:5" x14ac:dyDescent="0.3">
      <c r="E2070" s="8"/>
    </row>
    <row r="2071" spans="5:5" x14ac:dyDescent="0.3">
      <c r="E2071" s="8"/>
    </row>
    <row r="2072" spans="5:5" x14ac:dyDescent="0.3">
      <c r="E2072" s="8"/>
    </row>
    <row r="2073" spans="5:5" x14ac:dyDescent="0.3">
      <c r="E2073" s="8"/>
    </row>
    <row r="2074" spans="5:5" x14ac:dyDescent="0.3">
      <c r="E2074" s="8"/>
    </row>
    <row r="2075" spans="5:5" x14ac:dyDescent="0.3">
      <c r="E2075" s="8"/>
    </row>
    <row r="2076" spans="5:5" x14ac:dyDescent="0.3">
      <c r="E2076" s="8"/>
    </row>
    <row r="2077" spans="5:5" x14ac:dyDescent="0.3">
      <c r="E2077" s="8"/>
    </row>
    <row r="2078" spans="5:5" x14ac:dyDescent="0.3">
      <c r="E2078" s="8"/>
    </row>
    <row r="2079" spans="5:5" x14ac:dyDescent="0.3">
      <c r="E2079" s="8"/>
    </row>
    <row r="2080" spans="5:5" x14ac:dyDescent="0.3">
      <c r="E2080" s="8"/>
    </row>
    <row r="2081" spans="5:5" x14ac:dyDescent="0.3">
      <c r="E2081" s="8"/>
    </row>
    <row r="2082" spans="5:5" x14ac:dyDescent="0.3">
      <c r="E2082" s="8"/>
    </row>
    <row r="2083" spans="5:5" x14ac:dyDescent="0.3">
      <c r="E2083" s="8"/>
    </row>
    <row r="2084" spans="5:5" x14ac:dyDescent="0.3">
      <c r="E2084" s="8"/>
    </row>
    <row r="2085" spans="5:5" x14ac:dyDescent="0.3">
      <c r="E2085" s="8"/>
    </row>
    <row r="2086" spans="5:5" x14ac:dyDescent="0.3">
      <c r="E2086" s="8"/>
    </row>
    <row r="2087" spans="5:5" x14ac:dyDescent="0.3">
      <c r="E2087" s="8"/>
    </row>
    <row r="2088" spans="5:5" x14ac:dyDescent="0.3">
      <c r="E2088" s="8"/>
    </row>
    <row r="2089" spans="5:5" x14ac:dyDescent="0.3">
      <c r="E2089" s="8"/>
    </row>
    <row r="2090" spans="5:5" x14ac:dyDescent="0.3">
      <c r="E2090" s="8"/>
    </row>
    <row r="2091" spans="5:5" x14ac:dyDescent="0.3">
      <c r="E2091" s="8"/>
    </row>
    <row r="2092" spans="5:5" x14ac:dyDescent="0.3">
      <c r="E2092" s="8"/>
    </row>
    <row r="2093" spans="5:5" x14ac:dyDescent="0.3">
      <c r="E2093" s="8"/>
    </row>
    <row r="2094" spans="5:5" x14ac:dyDescent="0.3">
      <c r="E2094" s="8"/>
    </row>
    <row r="2095" spans="5:5" x14ac:dyDescent="0.3">
      <c r="E2095" s="8"/>
    </row>
    <row r="2096" spans="5:5" x14ac:dyDescent="0.3">
      <c r="E2096" s="8"/>
    </row>
    <row r="2097" spans="5:5" x14ac:dyDescent="0.3">
      <c r="E2097" s="8"/>
    </row>
    <row r="2098" spans="5:5" x14ac:dyDescent="0.3">
      <c r="E2098" s="8"/>
    </row>
    <row r="2099" spans="5:5" x14ac:dyDescent="0.3">
      <c r="E2099" s="8"/>
    </row>
    <row r="2100" spans="5:5" x14ac:dyDescent="0.3">
      <c r="E2100" s="8"/>
    </row>
    <row r="2101" spans="5:5" x14ac:dyDescent="0.3">
      <c r="E2101" s="8"/>
    </row>
    <row r="2102" spans="5:5" x14ac:dyDescent="0.3">
      <c r="E2102" s="8"/>
    </row>
    <row r="2103" spans="5:5" x14ac:dyDescent="0.3">
      <c r="E2103" s="8"/>
    </row>
    <row r="2104" spans="5:5" x14ac:dyDescent="0.3">
      <c r="E2104" s="8"/>
    </row>
    <row r="2105" spans="5:5" x14ac:dyDescent="0.3">
      <c r="E2105" s="8"/>
    </row>
    <row r="2106" spans="5:5" x14ac:dyDescent="0.3">
      <c r="E2106" s="8"/>
    </row>
    <row r="2107" spans="5:5" x14ac:dyDescent="0.3">
      <c r="E2107" s="8"/>
    </row>
    <row r="2108" spans="5:5" x14ac:dyDescent="0.3">
      <c r="E2108" s="8"/>
    </row>
    <row r="2109" spans="5:5" x14ac:dyDescent="0.3">
      <c r="E2109" s="8"/>
    </row>
    <row r="2110" spans="5:5" x14ac:dyDescent="0.3">
      <c r="E2110" s="8"/>
    </row>
    <row r="2111" spans="5:5" x14ac:dyDescent="0.3">
      <c r="E2111" s="8"/>
    </row>
    <row r="2112" spans="5:5" x14ac:dyDescent="0.3">
      <c r="E2112" s="8"/>
    </row>
    <row r="2113" spans="5:5" x14ac:dyDescent="0.3">
      <c r="E2113" s="8"/>
    </row>
    <row r="2114" spans="5:5" x14ac:dyDescent="0.3">
      <c r="E2114" s="8"/>
    </row>
    <row r="2115" spans="5:5" x14ac:dyDescent="0.3">
      <c r="E2115" s="8"/>
    </row>
    <row r="2116" spans="5:5" x14ac:dyDescent="0.3">
      <c r="E2116" s="8"/>
    </row>
    <row r="2117" spans="5:5" x14ac:dyDescent="0.3">
      <c r="E2117" s="8"/>
    </row>
    <row r="2118" spans="5:5" x14ac:dyDescent="0.3">
      <c r="E2118" s="8"/>
    </row>
    <row r="2119" spans="5:5" x14ac:dyDescent="0.3">
      <c r="E2119" s="8"/>
    </row>
    <row r="2120" spans="5:5" x14ac:dyDescent="0.3">
      <c r="E2120" s="8"/>
    </row>
    <row r="2121" spans="5:5" x14ac:dyDescent="0.3">
      <c r="E2121" s="8"/>
    </row>
    <row r="2122" spans="5:5" x14ac:dyDescent="0.3">
      <c r="E2122" s="8"/>
    </row>
    <row r="2123" spans="5:5" x14ac:dyDescent="0.3">
      <c r="E2123" s="8"/>
    </row>
    <row r="2124" spans="5:5" x14ac:dyDescent="0.3">
      <c r="E2124" s="8"/>
    </row>
    <row r="2125" spans="5:5" x14ac:dyDescent="0.3">
      <c r="E2125" s="8"/>
    </row>
    <row r="2126" spans="5:5" x14ac:dyDescent="0.3">
      <c r="E2126" s="8"/>
    </row>
    <row r="2127" spans="5:5" x14ac:dyDescent="0.3">
      <c r="E2127" s="8"/>
    </row>
    <row r="2128" spans="5:5" x14ac:dyDescent="0.3">
      <c r="E2128" s="8"/>
    </row>
    <row r="2129" spans="5:5" x14ac:dyDescent="0.3">
      <c r="E2129" s="8"/>
    </row>
    <row r="2130" spans="5:5" x14ac:dyDescent="0.3">
      <c r="E2130" s="8"/>
    </row>
    <row r="2131" spans="5:5" x14ac:dyDescent="0.3">
      <c r="E2131" s="8"/>
    </row>
    <row r="2132" spans="5:5" x14ac:dyDescent="0.3">
      <c r="E2132" s="8"/>
    </row>
    <row r="2133" spans="5:5" x14ac:dyDescent="0.3">
      <c r="E2133" s="8"/>
    </row>
    <row r="2134" spans="5:5" x14ac:dyDescent="0.3">
      <c r="E2134" s="8"/>
    </row>
    <row r="2135" spans="5:5" x14ac:dyDescent="0.3">
      <c r="E2135" s="8"/>
    </row>
    <row r="2136" spans="5:5" x14ac:dyDescent="0.3">
      <c r="E2136" s="8"/>
    </row>
    <row r="2137" spans="5:5" x14ac:dyDescent="0.3">
      <c r="E2137" s="8"/>
    </row>
    <row r="2138" spans="5:5" x14ac:dyDescent="0.3">
      <c r="E2138" s="8"/>
    </row>
    <row r="2139" spans="5:5" x14ac:dyDescent="0.3">
      <c r="E2139" s="8"/>
    </row>
    <row r="2140" spans="5:5" x14ac:dyDescent="0.3">
      <c r="E2140" s="8"/>
    </row>
    <row r="2141" spans="5:5" x14ac:dyDescent="0.3">
      <c r="E2141" s="8"/>
    </row>
    <row r="2142" spans="5:5" x14ac:dyDescent="0.3">
      <c r="E2142" s="8"/>
    </row>
    <row r="2143" spans="5:5" x14ac:dyDescent="0.3">
      <c r="E2143" s="8"/>
    </row>
    <row r="2144" spans="5:5" x14ac:dyDescent="0.3">
      <c r="E2144" s="8"/>
    </row>
    <row r="2145" spans="5:5" x14ac:dyDescent="0.3">
      <c r="E2145" s="8"/>
    </row>
    <row r="2146" spans="5:5" x14ac:dyDescent="0.3">
      <c r="E2146" s="8"/>
    </row>
    <row r="2147" spans="5:5" x14ac:dyDescent="0.3">
      <c r="E2147" s="8"/>
    </row>
    <row r="2148" spans="5:5" x14ac:dyDescent="0.3">
      <c r="E2148" s="8"/>
    </row>
    <row r="2149" spans="5:5" x14ac:dyDescent="0.3">
      <c r="E2149" s="8"/>
    </row>
    <row r="2150" spans="5:5" x14ac:dyDescent="0.3">
      <c r="E2150" s="8"/>
    </row>
    <row r="2151" spans="5:5" x14ac:dyDescent="0.3">
      <c r="E2151" s="8"/>
    </row>
    <row r="2152" spans="5:5" x14ac:dyDescent="0.3">
      <c r="E2152" s="8"/>
    </row>
    <row r="2153" spans="5:5" x14ac:dyDescent="0.3">
      <c r="E2153" s="8"/>
    </row>
    <row r="2154" spans="5:5" x14ac:dyDescent="0.3">
      <c r="E2154" s="8"/>
    </row>
    <row r="2155" spans="5:5" x14ac:dyDescent="0.3">
      <c r="E2155" s="8"/>
    </row>
    <row r="2156" spans="5:5" x14ac:dyDescent="0.3">
      <c r="E2156" s="8"/>
    </row>
    <row r="2157" spans="5:5" x14ac:dyDescent="0.3">
      <c r="E2157" s="8"/>
    </row>
    <row r="2158" spans="5:5" x14ac:dyDescent="0.3">
      <c r="E2158" s="8"/>
    </row>
    <row r="2159" spans="5:5" x14ac:dyDescent="0.3">
      <c r="E2159" s="8"/>
    </row>
    <row r="2160" spans="5:5" x14ac:dyDescent="0.3">
      <c r="E2160" s="8"/>
    </row>
    <row r="2161" spans="5:5" x14ac:dyDescent="0.3">
      <c r="E2161" s="8"/>
    </row>
    <row r="2162" spans="5:5" x14ac:dyDescent="0.3">
      <c r="E2162" s="8"/>
    </row>
    <row r="2163" spans="5:5" x14ac:dyDescent="0.3">
      <c r="E2163" s="8"/>
    </row>
    <row r="2164" spans="5:5" x14ac:dyDescent="0.3">
      <c r="E2164" s="8"/>
    </row>
    <row r="2165" spans="5:5" x14ac:dyDescent="0.3">
      <c r="E2165" s="8"/>
    </row>
    <row r="2166" spans="5:5" x14ac:dyDescent="0.3">
      <c r="E2166" s="8"/>
    </row>
    <row r="2167" spans="5:5" x14ac:dyDescent="0.3">
      <c r="E2167" s="8"/>
    </row>
    <row r="2168" spans="5:5" x14ac:dyDescent="0.3">
      <c r="E2168" s="8"/>
    </row>
    <row r="2169" spans="5:5" x14ac:dyDescent="0.3">
      <c r="E2169" s="8"/>
    </row>
    <row r="2170" spans="5:5" x14ac:dyDescent="0.3">
      <c r="E2170" s="8"/>
    </row>
    <row r="2171" spans="5:5" x14ac:dyDescent="0.3">
      <c r="E2171" s="8"/>
    </row>
    <row r="2172" spans="5:5" x14ac:dyDescent="0.3">
      <c r="E2172" s="8"/>
    </row>
    <row r="2173" spans="5:5" x14ac:dyDescent="0.3">
      <c r="E2173" s="8"/>
    </row>
    <row r="2174" spans="5:5" x14ac:dyDescent="0.3">
      <c r="E2174" s="8"/>
    </row>
    <row r="2175" spans="5:5" x14ac:dyDescent="0.3">
      <c r="E2175" s="8"/>
    </row>
    <row r="2176" spans="5:5" x14ac:dyDescent="0.3">
      <c r="E2176" s="8"/>
    </row>
    <row r="2177" spans="5:5" x14ac:dyDescent="0.3">
      <c r="E2177" s="8"/>
    </row>
    <row r="2178" spans="5:5" x14ac:dyDescent="0.3">
      <c r="E2178" s="8"/>
    </row>
    <row r="2179" spans="5:5" x14ac:dyDescent="0.3">
      <c r="E2179" s="8"/>
    </row>
    <row r="2180" spans="5:5" x14ac:dyDescent="0.3">
      <c r="E2180" s="8"/>
    </row>
    <row r="2181" spans="5:5" x14ac:dyDescent="0.3">
      <c r="E2181" s="8"/>
    </row>
    <row r="2182" spans="5:5" x14ac:dyDescent="0.3">
      <c r="E2182" s="8"/>
    </row>
    <row r="2183" spans="5:5" x14ac:dyDescent="0.3">
      <c r="E2183" s="8"/>
    </row>
    <row r="2184" spans="5:5" x14ac:dyDescent="0.3">
      <c r="E2184" s="8"/>
    </row>
    <row r="2185" spans="5:5" x14ac:dyDescent="0.3">
      <c r="E2185" s="8"/>
    </row>
    <row r="2186" spans="5:5" x14ac:dyDescent="0.3">
      <c r="E2186" s="8"/>
    </row>
    <row r="2187" spans="5:5" x14ac:dyDescent="0.3">
      <c r="E2187" s="8"/>
    </row>
    <row r="2188" spans="5:5" x14ac:dyDescent="0.3">
      <c r="E2188" s="8"/>
    </row>
    <row r="2189" spans="5:5" x14ac:dyDescent="0.3">
      <c r="E2189" s="8"/>
    </row>
    <row r="2190" spans="5:5" x14ac:dyDescent="0.3">
      <c r="E2190" s="8"/>
    </row>
    <row r="2191" spans="5:5" x14ac:dyDescent="0.3">
      <c r="E2191" s="8"/>
    </row>
    <row r="2192" spans="5:5" x14ac:dyDescent="0.3">
      <c r="E2192" s="8"/>
    </row>
    <row r="2193" spans="5:5" x14ac:dyDescent="0.3">
      <c r="E2193" s="8"/>
    </row>
    <row r="2194" spans="5:5" x14ac:dyDescent="0.3">
      <c r="E2194" s="8"/>
    </row>
    <row r="2195" spans="5:5" x14ac:dyDescent="0.3">
      <c r="E2195" s="8"/>
    </row>
    <row r="2196" spans="5:5" x14ac:dyDescent="0.3">
      <c r="E2196" s="8"/>
    </row>
    <row r="2197" spans="5:5" x14ac:dyDescent="0.3">
      <c r="E2197" s="8"/>
    </row>
    <row r="2198" spans="5:5" x14ac:dyDescent="0.3">
      <c r="E2198" s="8"/>
    </row>
    <row r="2199" spans="5:5" x14ac:dyDescent="0.3">
      <c r="E2199" s="8"/>
    </row>
    <row r="2200" spans="5:5" x14ac:dyDescent="0.3">
      <c r="E2200" s="8"/>
    </row>
    <row r="2201" spans="5:5" x14ac:dyDescent="0.3">
      <c r="E2201" s="8"/>
    </row>
    <row r="2202" spans="5:5" x14ac:dyDescent="0.3">
      <c r="E2202" s="8"/>
    </row>
    <row r="2203" spans="5:5" x14ac:dyDescent="0.3">
      <c r="E2203" s="8"/>
    </row>
    <row r="2204" spans="5:5" x14ac:dyDescent="0.3">
      <c r="E2204" s="8"/>
    </row>
    <row r="2205" spans="5:5" x14ac:dyDescent="0.3">
      <c r="E2205" s="8"/>
    </row>
    <row r="2206" spans="5:5" x14ac:dyDescent="0.3">
      <c r="E2206" s="8"/>
    </row>
    <row r="2207" spans="5:5" x14ac:dyDescent="0.3">
      <c r="E2207" s="8"/>
    </row>
    <row r="2208" spans="5:5" x14ac:dyDescent="0.3">
      <c r="E2208" s="8"/>
    </row>
    <row r="2209" spans="5:5" x14ac:dyDescent="0.3">
      <c r="E2209" s="8"/>
    </row>
    <row r="2210" spans="5:5" x14ac:dyDescent="0.3">
      <c r="E2210" s="8"/>
    </row>
    <row r="2211" spans="5:5" x14ac:dyDescent="0.3">
      <c r="E2211" s="8"/>
    </row>
    <row r="2212" spans="5:5" x14ac:dyDescent="0.3">
      <c r="E2212" s="8"/>
    </row>
    <row r="2213" spans="5:5" x14ac:dyDescent="0.3">
      <c r="E2213" s="8"/>
    </row>
    <row r="2214" spans="5:5" x14ac:dyDescent="0.3">
      <c r="E2214" s="8"/>
    </row>
    <row r="2215" spans="5:5" x14ac:dyDescent="0.3">
      <c r="E2215" s="8"/>
    </row>
    <row r="2216" spans="5:5" x14ac:dyDescent="0.3">
      <c r="E2216" s="8"/>
    </row>
    <row r="2217" spans="5:5" x14ac:dyDescent="0.3">
      <c r="E2217" s="8"/>
    </row>
    <row r="2218" spans="5:5" x14ac:dyDescent="0.3">
      <c r="E2218" s="8"/>
    </row>
    <row r="2219" spans="5:5" x14ac:dyDescent="0.3">
      <c r="E2219" s="8"/>
    </row>
    <row r="2220" spans="5:5" x14ac:dyDescent="0.3">
      <c r="E2220" s="8"/>
    </row>
    <row r="2221" spans="5:5" x14ac:dyDescent="0.3">
      <c r="E2221" s="8"/>
    </row>
    <row r="2222" spans="5:5" x14ac:dyDescent="0.3">
      <c r="E2222" s="8"/>
    </row>
    <row r="2223" spans="5:5" x14ac:dyDescent="0.3">
      <c r="E2223" s="8"/>
    </row>
    <row r="2224" spans="5:5" x14ac:dyDescent="0.3">
      <c r="E2224" s="8"/>
    </row>
    <row r="2225" spans="5:5" x14ac:dyDescent="0.3">
      <c r="E2225" s="8"/>
    </row>
    <row r="2226" spans="5:5" x14ac:dyDescent="0.3">
      <c r="E2226" s="8"/>
    </row>
    <row r="2227" spans="5:5" x14ac:dyDescent="0.3">
      <c r="E2227" s="8"/>
    </row>
    <row r="2228" spans="5:5" x14ac:dyDescent="0.3">
      <c r="E2228" s="8"/>
    </row>
    <row r="2229" spans="5:5" x14ac:dyDescent="0.3">
      <c r="E2229" s="8"/>
    </row>
    <row r="2230" spans="5:5" x14ac:dyDescent="0.3">
      <c r="E2230" s="8"/>
    </row>
    <row r="2231" spans="5:5" x14ac:dyDescent="0.3">
      <c r="E2231" s="8"/>
    </row>
    <row r="2232" spans="5:5" x14ac:dyDescent="0.3">
      <c r="E2232" s="8"/>
    </row>
    <row r="2233" spans="5:5" x14ac:dyDescent="0.3">
      <c r="E2233" s="8"/>
    </row>
    <row r="2234" spans="5:5" x14ac:dyDescent="0.3">
      <c r="E2234" s="8"/>
    </row>
    <row r="2235" spans="5:5" x14ac:dyDescent="0.3">
      <c r="E2235" s="8"/>
    </row>
    <row r="2236" spans="5:5" x14ac:dyDescent="0.3">
      <c r="E2236" s="8"/>
    </row>
    <row r="2237" spans="5:5" x14ac:dyDescent="0.3">
      <c r="E2237" s="8"/>
    </row>
    <row r="2238" spans="5:5" x14ac:dyDescent="0.3">
      <c r="E2238" s="8"/>
    </row>
    <row r="2239" spans="5:5" x14ac:dyDescent="0.3">
      <c r="E2239" s="8"/>
    </row>
    <row r="2240" spans="5:5" x14ac:dyDescent="0.3">
      <c r="E2240" s="8"/>
    </row>
    <row r="2241" spans="5:5" x14ac:dyDescent="0.3">
      <c r="E2241" s="8"/>
    </row>
    <row r="2242" spans="5:5" x14ac:dyDescent="0.3">
      <c r="E2242" s="8"/>
    </row>
    <row r="2243" spans="5:5" x14ac:dyDescent="0.3">
      <c r="E2243" s="8"/>
    </row>
    <row r="2244" spans="5:5" x14ac:dyDescent="0.3">
      <c r="E2244" s="8"/>
    </row>
    <row r="2245" spans="5:5" x14ac:dyDescent="0.3">
      <c r="E2245" s="8"/>
    </row>
    <row r="2246" spans="5:5" x14ac:dyDescent="0.3">
      <c r="E2246" s="8"/>
    </row>
    <row r="2247" spans="5:5" x14ac:dyDescent="0.3">
      <c r="E2247" s="8"/>
    </row>
    <row r="2248" spans="5:5" x14ac:dyDescent="0.3">
      <c r="E2248" s="8"/>
    </row>
    <row r="2249" spans="5:5" x14ac:dyDescent="0.3">
      <c r="E2249" s="8"/>
    </row>
    <row r="2250" spans="5:5" x14ac:dyDescent="0.3">
      <c r="E2250" s="8"/>
    </row>
    <row r="2251" spans="5:5" x14ac:dyDescent="0.3">
      <c r="E2251" s="8"/>
    </row>
    <row r="2252" spans="5:5" x14ac:dyDescent="0.3">
      <c r="E2252" s="8"/>
    </row>
    <row r="2253" spans="5:5" x14ac:dyDescent="0.3">
      <c r="E2253" s="8"/>
    </row>
    <row r="2254" spans="5:5" x14ac:dyDescent="0.3">
      <c r="E2254" s="8"/>
    </row>
    <row r="2255" spans="5:5" x14ac:dyDescent="0.3">
      <c r="E2255" s="8"/>
    </row>
    <row r="2256" spans="5:5" x14ac:dyDescent="0.3">
      <c r="E2256" s="8"/>
    </row>
    <row r="2257" spans="5:5" x14ac:dyDescent="0.3">
      <c r="E2257" s="8"/>
    </row>
    <row r="2258" spans="5:5" x14ac:dyDescent="0.3">
      <c r="E2258" s="8"/>
    </row>
    <row r="2259" spans="5:5" x14ac:dyDescent="0.3">
      <c r="E2259" s="8"/>
    </row>
    <row r="2260" spans="5:5" x14ac:dyDescent="0.3">
      <c r="E2260" s="8"/>
    </row>
    <row r="2261" spans="5:5" x14ac:dyDescent="0.3">
      <c r="E2261" s="8"/>
    </row>
    <row r="2262" spans="5:5" x14ac:dyDescent="0.3">
      <c r="E2262" s="8"/>
    </row>
    <row r="2263" spans="5:5" x14ac:dyDescent="0.3">
      <c r="E2263" s="8"/>
    </row>
    <row r="2264" spans="5:5" x14ac:dyDescent="0.3">
      <c r="E2264" s="8"/>
    </row>
    <row r="2265" spans="5:5" x14ac:dyDescent="0.3">
      <c r="E2265" s="8"/>
    </row>
    <row r="2266" spans="5:5" x14ac:dyDescent="0.3">
      <c r="E2266" s="8"/>
    </row>
    <row r="2267" spans="5:5" x14ac:dyDescent="0.3">
      <c r="E2267" s="8"/>
    </row>
    <row r="2268" spans="5:5" x14ac:dyDescent="0.3">
      <c r="E2268" s="8"/>
    </row>
    <row r="2269" spans="5:5" x14ac:dyDescent="0.3">
      <c r="E2269" s="8"/>
    </row>
    <row r="2270" spans="5:5" x14ac:dyDescent="0.3">
      <c r="E2270" s="8"/>
    </row>
    <row r="2271" spans="5:5" x14ac:dyDescent="0.3">
      <c r="E2271" s="8"/>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E950A-67E9-4041-9CE7-5CC2B887BD47}">
  <dimension ref="A3:B14"/>
  <sheetViews>
    <sheetView workbookViewId="0">
      <selection activeCell="G31" sqref="G31"/>
    </sheetView>
  </sheetViews>
  <sheetFormatPr defaultRowHeight="14.4" x14ac:dyDescent="0.3"/>
  <cols>
    <col min="1" max="1" width="12.44140625" bestFit="1" customWidth="1"/>
    <col min="2" max="2" width="23.88671875" bestFit="1" customWidth="1"/>
  </cols>
  <sheetData>
    <row r="3" spans="1:2" x14ac:dyDescent="0.3">
      <c r="A3" s="7" t="s">
        <v>7019</v>
      </c>
      <c r="B3" t="s">
        <v>7018</v>
      </c>
    </row>
    <row r="4" spans="1:2" x14ac:dyDescent="0.3">
      <c r="A4" s="8" t="s">
        <v>347</v>
      </c>
      <c r="B4" s="20">
        <v>139318</v>
      </c>
    </row>
    <row r="5" spans="1:2" x14ac:dyDescent="0.3">
      <c r="A5" s="8" t="s">
        <v>3822</v>
      </c>
      <c r="B5" s="20">
        <v>144392.48000000001</v>
      </c>
    </row>
    <row r="6" spans="1:2" x14ac:dyDescent="0.3">
      <c r="A6" s="8" t="s">
        <v>284</v>
      </c>
      <c r="B6" s="20">
        <v>302151.2</v>
      </c>
    </row>
    <row r="7" spans="1:2" x14ac:dyDescent="0.3">
      <c r="A7" s="8" t="s">
        <v>4662</v>
      </c>
      <c r="B7" s="20">
        <v>197864.55</v>
      </c>
    </row>
    <row r="8" spans="1:2" x14ac:dyDescent="0.3">
      <c r="A8" s="8" t="s">
        <v>4824</v>
      </c>
      <c r="B8" s="20">
        <v>158441.60000000001</v>
      </c>
    </row>
    <row r="9" spans="1:2" x14ac:dyDescent="0.3">
      <c r="A9" s="8" t="s">
        <v>6353</v>
      </c>
      <c r="B9" s="20">
        <v>188542.66</v>
      </c>
    </row>
    <row r="10" spans="1:2" x14ac:dyDescent="0.3">
      <c r="A10" s="8" t="s">
        <v>1029</v>
      </c>
      <c r="B10" s="20">
        <v>143189.25</v>
      </c>
    </row>
    <row r="11" spans="1:2" x14ac:dyDescent="0.3">
      <c r="A11" s="8" t="s">
        <v>1755</v>
      </c>
      <c r="B11" s="20">
        <v>164358.68</v>
      </c>
    </row>
    <row r="12" spans="1:2" x14ac:dyDescent="0.3">
      <c r="A12" s="8" t="s">
        <v>3241</v>
      </c>
      <c r="B12" s="20">
        <v>147126.10999999999</v>
      </c>
    </row>
    <row r="13" spans="1:2" x14ac:dyDescent="0.3">
      <c r="A13" s="8" t="s">
        <v>7010</v>
      </c>
      <c r="B13" s="20">
        <v>275075.12</v>
      </c>
    </row>
    <row r="14" spans="1:2" x14ac:dyDescent="0.3">
      <c r="A14" s="8" t="s">
        <v>7020</v>
      </c>
      <c r="B14" s="20">
        <v>1860459.65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890DD-48C6-472B-8FD3-AC2760D70656}">
  <dimension ref="A1:E22"/>
  <sheetViews>
    <sheetView topLeftCell="A10" workbookViewId="0">
      <selection activeCell="F22" sqref="F22"/>
    </sheetView>
  </sheetViews>
  <sheetFormatPr defaultRowHeight="14.4" x14ac:dyDescent="0.3"/>
  <cols>
    <col min="1" max="1" width="12.44140625" bestFit="1" customWidth="1"/>
    <col min="2" max="2" width="23.88671875" bestFit="1" customWidth="1"/>
    <col min="5" max="5" width="23.21875" customWidth="1"/>
  </cols>
  <sheetData>
    <row r="1" spans="1:5" x14ac:dyDescent="0.3">
      <c r="A1" s="7" t="s">
        <v>7019</v>
      </c>
      <c r="B1" t="s">
        <v>7018</v>
      </c>
      <c r="D1" s="6" t="s">
        <v>7019</v>
      </c>
      <c r="E1" s="6" t="s">
        <v>7018</v>
      </c>
    </row>
    <row r="2" spans="1:5" x14ac:dyDescent="0.3">
      <c r="A2" s="8">
        <v>0</v>
      </c>
      <c r="B2" s="12">
        <v>4938174.7700000023</v>
      </c>
      <c r="D2" s="8">
        <v>0</v>
      </c>
      <c r="E2">
        <v>4938174.7700000023</v>
      </c>
    </row>
    <row r="3" spans="1:5" x14ac:dyDescent="0.3">
      <c r="A3" s="8">
        <v>2</v>
      </c>
      <c r="B3" s="12">
        <v>458762.03000000009</v>
      </c>
      <c r="D3" s="8">
        <v>2</v>
      </c>
      <c r="E3">
        <v>458762.03000000009</v>
      </c>
    </row>
    <row r="4" spans="1:5" x14ac:dyDescent="0.3">
      <c r="A4" s="8">
        <v>3</v>
      </c>
      <c r="B4" s="12">
        <v>763750.14000000036</v>
      </c>
      <c r="D4" s="8">
        <v>3</v>
      </c>
      <c r="E4">
        <v>763750.14000000036</v>
      </c>
    </row>
    <row r="5" spans="1:5" x14ac:dyDescent="0.3">
      <c r="A5" s="8">
        <v>5</v>
      </c>
      <c r="B5" s="12">
        <v>1437703.360000001</v>
      </c>
      <c r="D5" s="8">
        <v>5</v>
      </c>
      <c r="E5">
        <v>1437703.360000001</v>
      </c>
    </row>
    <row r="6" spans="1:5" x14ac:dyDescent="0.3">
      <c r="A6" s="8">
        <v>7</v>
      </c>
      <c r="B6" s="12">
        <v>73049.740000000005</v>
      </c>
      <c r="D6" s="8">
        <v>7</v>
      </c>
      <c r="E6">
        <v>73049.740000000005</v>
      </c>
    </row>
    <row r="7" spans="1:5" x14ac:dyDescent="0.3">
      <c r="A7" s="8">
        <v>8</v>
      </c>
      <c r="B7" s="12">
        <v>28243.25</v>
      </c>
      <c r="D7" s="8">
        <v>8</v>
      </c>
      <c r="E7">
        <v>28243.25</v>
      </c>
    </row>
    <row r="8" spans="1:5" x14ac:dyDescent="0.3">
      <c r="A8" s="8">
        <v>10</v>
      </c>
      <c r="B8" s="12">
        <v>2323194.3400000008</v>
      </c>
      <c r="D8" s="8">
        <v>10</v>
      </c>
      <c r="E8">
        <v>2323194.3400000008</v>
      </c>
    </row>
    <row r="9" spans="1:5" x14ac:dyDescent="0.3">
      <c r="A9" s="8">
        <v>12</v>
      </c>
      <c r="B9" s="12">
        <v>171615.5</v>
      </c>
      <c r="D9" s="8">
        <v>12</v>
      </c>
      <c r="E9">
        <v>171615.5</v>
      </c>
    </row>
    <row r="10" spans="1:5" x14ac:dyDescent="0.3">
      <c r="A10" s="8">
        <v>13</v>
      </c>
      <c r="B10" s="12">
        <v>151244.06000000003</v>
      </c>
      <c r="D10" s="8">
        <v>13</v>
      </c>
      <c r="E10">
        <v>151244.06000000003</v>
      </c>
    </row>
    <row r="11" spans="1:5" x14ac:dyDescent="0.3">
      <c r="A11" s="8">
        <v>15</v>
      </c>
      <c r="B11" s="12">
        <v>3972461.07</v>
      </c>
      <c r="D11" s="8">
        <v>15</v>
      </c>
      <c r="E11">
        <v>3972461.07</v>
      </c>
    </row>
    <row r="12" spans="1:5" x14ac:dyDescent="0.3">
      <c r="A12" s="8">
        <v>17</v>
      </c>
      <c r="B12" s="12">
        <v>359852.06</v>
      </c>
      <c r="D12" s="8">
        <v>17</v>
      </c>
      <c r="E12">
        <v>359852.06</v>
      </c>
    </row>
    <row r="13" spans="1:5" x14ac:dyDescent="0.3">
      <c r="A13" s="8">
        <v>18</v>
      </c>
      <c r="B13" s="12">
        <v>460150.44999999995</v>
      </c>
      <c r="D13" s="8">
        <v>18</v>
      </c>
      <c r="E13">
        <v>460150.44999999995</v>
      </c>
    </row>
    <row r="14" spans="1:5" x14ac:dyDescent="0.3">
      <c r="A14" s="8">
        <v>20</v>
      </c>
      <c r="B14" s="12">
        <v>2395136.9400000004</v>
      </c>
      <c r="D14" s="8">
        <v>20</v>
      </c>
      <c r="E14">
        <v>2395136.9400000004</v>
      </c>
    </row>
    <row r="15" spans="1:5" x14ac:dyDescent="0.3">
      <c r="A15" s="8">
        <v>22</v>
      </c>
      <c r="B15" s="12">
        <v>195908.47</v>
      </c>
      <c r="D15" s="8">
        <v>22</v>
      </c>
      <c r="E15">
        <v>195908.47</v>
      </c>
    </row>
    <row r="16" spans="1:5" x14ac:dyDescent="0.3">
      <c r="A16" s="8">
        <v>23</v>
      </c>
      <c r="B16" s="12">
        <v>267570.01</v>
      </c>
      <c r="D16" s="8">
        <v>23</v>
      </c>
      <c r="E16">
        <v>267570.01</v>
      </c>
    </row>
    <row r="17" spans="1:5" x14ac:dyDescent="0.3">
      <c r="A17" s="8">
        <v>25</v>
      </c>
      <c r="B17" s="12">
        <v>933296.06</v>
      </c>
      <c r="D17" s="8">
        <v>25</v>
      </c>
      <c r="E17">
        <v>933296.06</v>
      </c>
    </row>
    <row r="18" spans="1:5" x14ac:dyDescent="0.3">
      <c r="A18" s="8">
        <v>27</v>
      </c>
      <c r="B18" s="12">
        <v>92477.589999999982</v>
      </c>
      <c r="D18" s="8">
        <v>27</v>
      </c>
      <c r="E18">
        <v>92477.589999999982</v>
      </c>
    </row>
    <row r="19" spans="1:5" x14ac:dyDescent="0.3">
      <c r="A19" s="8">
        <v>28</v>
      </c>
      <c r="B19" s="12">
        <v>167354.47999999998</v>
      </c>
      <c r="D19" s="8">
        <v>28</v>
      </c>
      <c r="E19">
        <v>167354.47999999998</v>
      </c>
    </row>
    <row r="20" spans="1:5" x14ac:dyDescent="0.3">
      <c r="A20" s="8">
        <v>30</v>
      </c>
      <c r="B20" s="12">
        <v>177446.19</v>
      </c>
      <c r="D20" s="8">
        <v>30</v>
      </c>
      <c r="E20">
        <v>177446.19</v>
      </c>
    </row>
    <row r="21" spans="1:5" x14ac:dyDescent="0.3">
      <c r="A21" s="8">
        <v>35</v>
      </c>
      <c r="B21" s="12">
        <v>41691</v>
      </c>
      <c r="D21" s="8">
        <v>35</v>
      </c>
      <c r="E21">
        <v>41691</v>
      </c>
    </row>
    <row r="22" spans="1:5" x14ac:dyDescent="0.3">
      <c r="A22" s="8" t="s">
        <v>7020</v>
      </c>
      <c r="B22" s="12">
        <v>19409081.510000009</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6508A-D8DA-4AD1-AA4C-1B502DF4DC97}">
  <dimension ref="E6"/>
  <sheetViews>
    <sheetView showGridLines="0" tabSelected="1" zoomScale="70" zoomScaleNormal="70" workbookViewId="0">
      <selection activeCell="AA18" sqref="AA18"/>
    </sheetView>
  </sheetViews>
  <sheetFormatPr defaultRowHeight="14.4" x14ac:dyDescent="0.3"/>
  <cols>
    <col min="1" max="16384" width="8.88671875" style="15"/>
  </cols>
  <sheetData>
    <row r="6" spans="5:5" x14ac:dyDescent="0.3">
      <c r="E6" s="1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Raw Data</vt:lpstr>
      <vt:lpstr>Cleaned Data</vt:lpstr>
      <vt:lpstr>KPI</vt:lpstr>
      <vt:lpstr>Revenue Share by Pro Program</vt:lpstr>
      <vt:lpstr>Total Sales By Month</vt:lpstr>
      <vt:lpstr>Top Retailers</vt:lpstr>
      <vt:lpstr>Revenue Trend by Store Location</vt:lpstr>
      <vt:lpstr>Top 10 Products</vt:lpstr>
      <vt:lpstr>Impact of Bulk Discounts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Pranali Jain</dc:creator>
  <cp:lastModifiedBy>Pranali Jain</cp:lastModifiedBy>
  <dcterms:created xsi:type="dcterms:W3CDTF">2026-09-28T16:38:30Z</dcterms:created>
  <dcterms:modified xsi:type="dcterms:W3CDTF">2026-10-10T14:36:22Z</dcterms:modified>
</cp:coreProperties>
</file>